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Finanziario Triennale" sheetId="1" state="visible" r:id="rId3"/>
    <sheet name="Indicatori" sheetId="2" state="hidden" r:id="rId4"/>
    <sheet name="Piano Finanziario Annuale" sheetId="3" state="hidden" r:id="rId5"/>
    <sheet name="Entrate" sheetId="4" state="hidden" r:id="rId6"/>
    <sheet name="Altri Costi" sheetId="5" state="hidden" r:id="rId7"/>
    <sheet name="Personale" sheetId="6" state="hidden" r:id="rId8"/>
    <sheet name="Legenda" sheetId="7" state="hidden" r:id="rId9"/>
  </sheets>
  <definedNames>
    <definedName function="false" hidden="true" localSheetId="4" name="_xlnm._FilterDatabase" vbProcedure="false">'Altri Costi'!$A$1:$AH$1</definedName>
    <definedName function="false" hidden="true" localSheetId="3" name="_xlnm._FilterDatabase" vbProcedure="false">Entrate!$A$1:$X$3984</definedName>
    <definedName function="false" hidden="true" localSheetId="5" name="_xlnm._FilterDatabase" vbProcedure="false">Personale!$A$1:$AO$1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<sst xmlns="http://schemas.openxmlformats.org/spreadsheetml/2006/main" count="1272" uniqueCount="713">
  <si>
    <t xml:space="preserve">POC PUGLIA 2021-2027 - Linea d’intervento 6.2 “Valorizzazione e promozione della Cultura, della Creatività e dei Talenti - Sostegno alle produzioni culturali delle Imprese Culturali e Creative e altre organizzazioni culturali ”. 
Avviso Pubblico con Procedura Valutativa a Sportello per il Sostegno alle Attività di Spettacolo dal Vivo - Triennio 2025-2027</t>
  </si>
  <si>
    <t xml:space="preserve">PIANO FINANZIARIO PREVENTIVO TRIENNALE (ALLEGATO 2A)</t>
  </si>
  <si>
    <t xml:space="preserve">Denominazione Soggetto</t>
  </si>
  <si>
    <t xml:space="preserve">Titolo del progetto</t>
  </si>
  <si>
    <t xml:space="preserve">ANNO 2025</t>
  </si>
  <si>
    <t xml:space="preserve">ANNO 2026</t>
  </si>
  <si>
    <t xml:space="preserve">ANNO 2027</t>
  </si>
  <si>
    <t xml:space="preserve">ENTRATE</t>
  </si>
  <si>
    <t xml:space="preserve">E1</t>
  </si>
  <si>
    <t xml:space="preserve">PROVENTI DA CONTRIBUTI PUBBLICI</t>
  </si>
  <si>
    <t xml:space="preserve">E11 - Unione Europea</t>
  </si>
  <si>
    <t xml:space="preserve">Unione Europea</t>
  </si>
  <si>
    <t xml:space="preserve">E12 - Stato</t>
  </si>
  <si>
    <t xml:space="preserve">Stato</t>
  </si>
  <si>
    <t xml:space="preserve">E13 - Regione</t>
  </si>
  <si>
    <t xml:space="preserve">Regione</t>
  </si>
  <si>
    <t xml:space="preserve">E14 - Comuni</t>
  </si>
  <si>
    <t xml:space="preserve">Comuni</t>
  </si>
  <si>
    <t xml:space="preserve">E15 - Altri soggetti pubblici</t>
  </si>
  <si>
    <t xml:space="preserve">Altri soggetti pubblici</t>
  </si>
  <si>
    <t xml:space="preserve">Totale E1</t>
  </si>
  <si>
    <t xml:space="preserve">E2</t>
  </si>
  <si>
    <t xml:space="preserve">PROVENTI DA CONTRIBUTI PRIVATI</t>
  </si>
  <si>
    <t xml:space="preserve">E21 - Fondazioni e Istituzioni Bancarie</t>
  </si>
  <si>
    <t xml:space="preserve">Fondazioni e Istituzioni Bancarie</t>
  </si>
  <si>
    <t xml:space="preserve">E22 - Aziende</t>
  </si>
  <si>
    <t xml:space="preserve">Aziende</t>
  </si>
  <si>
    <t xml:space="preserve">E23 - Altri enti non commerciali</t>
  </si>
  <si>
    <t xml:space="preserve">Altri enti non commerciali</t>
  </si>
  <si>
    <t xml:space="preserve">E24 - Persone fisiche</t>
  </si>
  <si>
    <t xml:space="preserve">Persone fisiche</t>
  </si>
  <si>
    <t xml:space="preserve">E25 - Sponsorizzazioni finanziarie</t>
  </si>
  <si>
    <t xml:space="preserve">Sponsorizzazioni finanziarie</t>
  </si>
  <si>
    <t xml:space="preserve">E26 - Altro</t>
  </si>
  <si>
    <t xml:space="preserve">Altro</t>
  </si>
  <si>
    <t xml:space="preserve">Totale E2</t>
  </si>
  <si>
    <t xml:space="preserve">E4</t>
  </si>
  <si>
    <t xml:space="preserve">RICAVI DA VENDITE E PRESTAZIONI</t>
  </si>
  <si>
    <t xml:space="preserve">E41 - Entrate da Abbonamenti</t>
  </si>
  <si>
    <t xml:space="preserve">Entrate da Abbonamenti</t>
  </si>
  <si>
    <t xml:space="preserve">E42 - Entrate da Biglietteria</t>
  </si>
  <si>
    <t xml:space="preserve">Entrate da Biglietteria</t>
  </si>
  <si>
    <t xml:space="preserve">E43 - Entrate da vendita di propri spettacoli a cachet e a percentuale</t>
  </si>
  <si>
    <t xml:space="preserve">Entrate da vendita di propri spettacoli a cachet e a percentuale a percentuale</t>
  </si>
  <si>
    <t xml:space="preserve">E44 - Entrate da rimborsi di coproduzioni</t>
  </si>
  <si>
    <t xml:space="preserve">Entrate da rimborsi di coproduzioni</t>
  </si>
  <si>
    <t xml:space="preserve">E45 - Entrate derivanti da compensi per attività</t>
  </si>
  <si>
    <t xml:space="preserve">Entrate derivanti da compensi per attività</t>
  </si>
  <si>
    <t xml:space="preserve">E46 - Altri proventi da vendite e prestazioni</t>
  </si>
  <si>
    <t xml:space="preserve">Altri proventi da vendite e prestazioni - indicare quali</t>
  </si>
  <si>
    <t xml:space="preserve">Totale E4</t>
  </si>
  <si>
    <t xml:space="preserve">E5</t>
  </si>
  <si>
    <t xml:space="preserve">RISORSE PROPRIE</t>
  </si>
  <si>
    <t xml:space="preserve">E51 - Quote associative, offerte, erogazioni e liberalità</t>
  </si>
  <si>
    <t xml:space="preserve">Quote associative, offerte, erogazioni e liberalità</t>
  </si>
  <si>
    <t xml:space="preserve">E52 - Altro</t>
  </si>
  <si>
    <t xml:space="preserve">Totale E5</t>
  </si>
  <si>
    <t xml:space="preserve">Totale Complessivo Entrate</t>
  </si>
  <si>
    <t xml:space="preserve">COSTI</t>
  </si>
  <si>
    <t xml:space="preserve">U1</t>
  </si>
  <si>
    <t xml:space="preserve">COSTI DEL PERSONALE DIPENDENTE</t>
  </si>
  <si>
    <t xml:space="preserve">U11 - Direttore Artistico</t>
  </si>
  <si>
    <t xml:space="preserve">Direttore Artistico
(soggetto al limite max 15% dei costi di Direzione artistica sull'ammontare degli altri costi ammissibili di progetto, al netto delle spese generali e di funzionamento)</t>
  </si>
  <si>
    <t xml:space="preserve">U12 - Personale Artistico</t>
  </si>
  <si>
    <t xml:space="preserve">Personale Artistico</t>
  </si>
  <si>
    <t xml:space="preserve">U13 - Personale Tecnico</t>
  </si>
  <si>
    <t xml:space="preserve">Personale Tecnico</t>
  </si>
  <si>
    <t xml:space="preserve">U14 - Oneri sociali totali per il suddetto personale</t>
  </si>
  <si>
    <t xml:space="preserve">Oneri sociali totali per il suddetto personale</t>
  </si>
  <si>
    <t xml:space="preserve">U15 - Personale amministrativo</t>
  </si>
  <si>
    <t xml:space="preserve">Personale amministrativo
(soggetto al limite max 20% dei costi generali sull'ammontare degli altri costi ammissibili di progetto, al netto delle spese per la Direzione artistica)</t>
  </si>
  <si>
    <t xml:space="preserve">U16 - Oneri sociali totali per il suddetto personale amministrativo</t>
  </si>
  <si>
    <t xml:space="preserve">Oneri sociali totali per il suddetto personale amministrativo
(soggetto al limite max 20% dei costi generali sull'ammontare degli altri costi ammissibili di progetto, al netto delle spese per la Direzione artistica)</t>
  </si>
  <si>
    <t xml:space="preserve">Totale U1</t>
  </si>
  <si>
    <t xml:space="preserve">U2</t>
  </si>
  <si>
    <t xml:space="preserve">COSTI PER COMPENSI PROFESSIONALI</t>
  </si>
  <si>
    <t xml:space="preserve">U21 - Direttore Artistico</t>
  </si>
  <si>
    <t xml:space="preserve">Direttore Artistico 
(soggetto al limite max 15% dei costi di Direzione artistica sull'ammontare degli altri costi ammissibili di progetto, al netto delle spese generali e di funzionamento)</t>
  </si>
  <si>
    <t xml:space="preserve">U22 - Profilo Artistico</t>
  </si>
  <si>
    <t xml:space="preserve">Profilo Artistico</t>
  </si>
  <si>
    <t xml:space="preserve">U23 - Profilo Tecnico</t>
  </si>
  <si>
    <t xml:space="preserve">Profilo Tecnico</t>
  </si>
  <si>
    <t xml:space="preserve">U24 - Oneri relativi a compensi di profilo artistico</t>
  </si>
  <si>
    <t xml:space="preserve">Oneri relativi a compensi di profilo artistico</t>
  </si>
  <si>
    <t xml:space="preserve">U25- Profilo amministrativo</t>
  </si>
  <si>
    <t xml:space="preserve">Profilo amministrativo 
(soggetto al limite max 20% dei costi generali sull'ammontare degli altri costi ammissibili di progetto, al netto delle spese per la Direzione artistica)</t>
  </si>
  <si>
    <t xml:space="preserve">U26 - Oneri relativi a compensi di profilo amministrativo</t>
  </si>
  <si>
    <t xml:space="preserve">Oneri relativi a compensi di profilo amministrativo 
(soggetto al limite max 20% dei costi generali sull'ammontare degli altri costi ammissibili di progetto, al netto delle spese per la Direzione artistica)</t>
  </si>
  <si>
    <t xml:space="preserve">Totale U2</t>
  </si>
  <si>
    <t xml:space="preserve">U3</t>
  </si>
  <si>
    <t xml:space="preserve">COSTI DI OSPITALITA'</t>
  </si>
  <si>
    <t xml:space="preserve">U31 - Compensi compagnie/complessi/organismi italiani o esteri con contratto fisso o a percentuale</t>
  </si>
  <si>
    <t xml:space="preserve">Compensi compagnie/complessi/organismi italiani o esteri con contratto fisso o a percentuale</t>
  </si>
  <si>
    <t xml:space="preserve">U32 - Costi di viaggi, trasporti, alloggio,vitto, ecc, degli organismi ospitati</t>
  </si>
  <si>
    <t xml:space="preserve">Costi di viaggi, trasporti, alloggio,vitto, ecc, degli organismi ospitati</t>
  </si>
  <si>
    <t xml:space="preserve">U33 - Noleggio per scenografie, costumi, strumenti,ecc</t>
  </si>
  <si>
    <t xml:space="preserve">Noleggio per scenografie, costumi, strumenti,ecc</t>
  </si>
  <si>
    <t xml:space="preserve">U34 - Acquisti strumentazione tecnica luce e suono (quota ammortamento annuale)</t>
  </si>
  <si>
    <t xml:space="preserve">Acquisti strumentazione tecnica luce e suono 
(quota ammortamento annuale)</t>
  </si>
  <si>
    <t xml:space="preserve">U35 - Noleggi strumentazione tecnica luce e suono (service)</t>
  </si>
  <si>
    <t xml:space="preserve">Noleggi strumentazione tecnica luce e suono (service)</t>
  </si>
  <si>
    <t xml:space="preserve">U36 - Prestazione di  terzi per allestimenti (montaggio, smontaggio)</t>
  </si>
  <si>
    <t xml:space="preserve">Prestazione di  terzi per allestimenti (montaggio, smontaggio)</t>
  </si>
  <si>
    <t xml:space="preserve">U37- SIAE </t>
  </si>
  <si>
    <t xml:space="preserve">SIAE</t>
  </si>
  <si>
    <t xml:space="preserve">U38 - Vigili del fuoco </t>
  </si>
  <si>
    <t xml:space="preserve">Vigili del fuoco</t>
  </si>
  <si>
    <t xml:space="preserve">U39 - Altro ospitalità</t>
  </si>
  <si>
    <t xml:space="preserve">Altro ospitalità</t>
  </si>
  <si>
    <t xml:space="preserve">Totale U3</t>
  </si>
  <si>
    <t xml:space="preserve">U4</t>
  </si>
  <si>
    <t xml:space="preserve">COSTI DI PRODUZIONE E ATTIVITA'</t>
  </si>
  <si>
    <t xml:space="preserve">U41 - Costi di viaggi, trasporti, alloggio, ecc (per produzioni proprie)</t>
  </si>
  <si>
    <t xml:space="preserve">Costi di viaggi, trasporti, alloggio, ecc 
(per produzioni proprie)</t>
  </si>
  <si>
    <t xml:space="preserve">U42 - Acquisti per scenografie, costumi, strumenti ecc (quota ammortamento annuale)</t>
  </si>
  <si>
    <t xml:space="preserve">Acquisti per scenografie, costumi, strumenti ecc 
(quota ammortamento annuale)</t>
  </si>
  <si>
    <t xml:space="preserve">U43 - Noleggio scenografie, costumi, strumenti ecc.</t>
  </si>
  <si>
    <t xml:space="preserve">Noleggio scenografie, costumi, strumenti ecc.</t>
  </si>
  <si>
    <t xml:space="preserve">U44 - Acquisti strumentazione tecnica luce e suono (quota ammortamento annuale)</t>
  </si>
  <si>
    <t xml:space="preserve">U45 - Noleggi strumentazione tecnica luce e suono (service)</t>
  </si>
  <si>
    <t xml:space="preserve">Noleggi strumentazione tecnica luce e suono 
(service)</t>
  </si>
  <si>
    <t xml:space="preserve">U46 - Affitto sala prove</t>
  </si>
  <si>
    <t xml:space="preserve">Affitto sala prove</t>
  </si>
  <si>
    <t xml:space="preserve">U47 - Prestazioni di terzi per allestimenti (montaggio, smontaggio, facchinaggio, ecc)</t>
  </si>
  <si>
    <t xml:space="preserve">Prestazioni di terzi per allestimenti 
(montaggio, smontaggio, facchinaggio, ecc)</t>
  </si>
  <si>
    <t xml:space="preserve">U48 - SIAE</t>
  </si>
  <si>
    <t xml:space="preserve">U49 - Vigili del fuoco</t>
  </si>
  <si>
    <t xml:space="preserve">U410 - Altri costi di produzione</t>
  </si>
  <si>
    <t xml:space="preserve">Altri costi di produzione</t>
  </si>
  <si>
    <t xml:space="preserve">Totale U4</t>
  </si>
  <si>
    <t xml:space="preserve">U5</t>
  </si>
  <si>
    <t xml:space="preserve">PUBBLICITA' E PROMOZIONE</t>
  </si>
  <si>
    <t xml:space="preserve">U51 - Servizi di ufficio stampa</t>
  </si>
  <si>
    <t xml:space="preserve">Servizi di ufficio stampa</t>
  </si>
  <si>
    <t xml:space="preserve">U52 - Costi per stampe, distribuzione e affissione locandine, manifesti ecc</t>
  </si>
  <si>
    <t xml:space="preserve">Costi per stampe, distribuzione e affissione locandine, manifesti, ecc.</t>
  </si>
  <si>
    <t xml:space="preserve">U53 - Costi per prestazioni professionali (riprese video registrazioni audio, servizi fotografici ecc)</t>
  </si>
  <si>
    <t xml:space="preserve">Costi per prestazioni professionali a lordo delle ritenute fiscali 
(riprese video, registrazioni audio, servizi fotografici, ecc.)</t>
  </si>
  <si>
    <t xml:space="preserve">U54 - Costi per pubblicità (inserzioni ecc)</t>
  </si>
  <si>
    <t xml:space="preserve">Costi per pubblicità (inserzioni, ecc.)</t>
  </si>
  <si>
    <t xml:space="preserve">U55 - Costi per gestione e manutenzione sito web</t>
  </si>
  <si>
    <t xml:space="preserve">Costi per gestione e manutenzione sito web</t>
  </si>
  <si>
    <t xml:space="preserve">U56 - Altri costi pubblicità e promozione</t>
  </si>
  <si>
    <t xml:space="preserve">Altri costi pubblicità e promozione</t>
  </si>
  <si>
    <t xml:space="preserve">Totale U5</t>
  </si>
  <si>
    <t xml:space="preserve">U6</t>
  </si>
  <si>
    <t xml:space="preserve">GESTIONE SPAZI</t>
  </si>
  <si>
    <t xml:space="preserve">U61 - Affitto spazi per spettacoli</t>
  </si>
  <si>
    <t xml:space="preserve">Affitto spazi per spettacoli</t>
  </si>
  <si>
    <t xml:space="preserve">U62 - Costi di manutenzione ordinaria spazi per spettacoli</t>
  </si>
  <si>
    <t xml:space="preserve">Costi di manutenzione ordinaria spazi per spettacoli</t>
  </si>
  <si>
    <t xml:space="preserve">U63 - Utenze (degli spazi)</t>
  </si>
  <si>
    <t xml:space="preserve">Utenze (degli spazi)</t>
  </si>
  <si>
    <t xml:space="preserve">U64 - Pulizie (degli spazi)</t>
  </si>
  <si>
    <t xml:space="preserve">Pulizie (degli spazi)</t>
  </si>
  <si>
    <t xml:space="preserve">U65 -Altri costi di gestione spazi</t>
  </si>
  <si>
    <t xml:space="preserve">Altri costi di gestione spazi</t>
  </si>
  <si>
    <t xml:space="preserve">Totale U6</t>
  </si>
  <si>
    <t xml:space="preserve">U7</t>
  </si>
  <si>
    <r>
      <rPr>
        <b val="true"/>
        <sz val="9"/>
        <color rgb="FF000000"/>
        <rFont val="Calibri"/>
        <family val="2"/>
        <charset val="1"/>
      </rPr>
      <t xml:space="preserve">COSTI GENERALI
</t>
    </r>
    <r>
      <rPr>
        <sz val="9"/>
        <color rgb="FF000000"/>
        <rFont val="Calibri"/>
        <family val="2"/>
        <charset val="1"/>
      </rPr>
      <t xml:space="preserve">(soggetto al limite max 20% dei costi generali sull'ammontare degli altri costi ammissibili di progetto, al netto delle spese per la Direzione artistica)</t>
    </r>
  </si>
  <si>
    <t xml:space="preserve">U71 - Materiale di consumo</t>
  </si>
  <si>
    <t xml:space="preserve">Materiale di consumo</t>
  </si>
  <si>
    <t xml:space="preserve">U72 - Affitto uffici</t>
  </si>
  <si>
    <t xml:space="preserve">Affitto uffici</t>
  </si>
  <si>
    <t xml:space="preserve">U73 - Altre prestazioni professionali per consulenze</t>
  </si>
  <si>
    <t xml:space="preserve">Altre prestazioni professionali per consulenze 
(commercialista, consulenze del lavoro, consulenze giuridiche, consulenze economiche, consulenze techiche ecc)</t>
  </si>
  <si>
    <t xml:space="preserve">U74 - Utenze (uffci)</t>
  </si>
  <si>
    <t xml:space="preserve">Utenze (uffici)</t>
  </si>
  <si>
    <t xml:space="preserve">U75 - Pulizie (uffici)</t>
  </si>
  <si>
    <t xml:space="preserve">Pulizie (uffici)</t>
  </si>
  <si>
    <t xml:space="preserve">U76 - Altri costi generali</t>
  </si>
  <si>
    <t xml:space="preserve">Altri costi generali (assicurazioni, tutela sanitaria personale e pubblico)</t>
  </si>
  <si>
    <t xml:space="preserve">Totale U7</t>
  </si>
  <si>
    <t xml:space="preserve">Totale complessivo costi</t>
  </si>
  <si>
    <t xml:space="preserve">Totale costi al netto delle spese generali e di funzionamento e delle spese relative alla direzione artistica</t>
  </si>
  <si>
    <t xml:space="preserve">Totale spese generali e di funzionamento</t>
  </si>
  <si>
    <t xml:space="preserve">Spese generali e di funzionamento ammissibili</t>
  </si>
  <si>
    <t xml:space="preserve">Totale spese relative alla Direzione artistica</t>
  </si>
  <si>
    <t xml:space="preserve">Spese relative alla Direzione artistica ammissibili</t>
  </si>
  <si>
    <t xml:space="preserve">COSTI TOTALI AMMISSIBILI</t>
  </si>
  <si>
    <t xml:space="preserve">Deficit</t>
  </si>
  <si>
    <t xml:space="preserve">60% Costi ammisibili</t>
  </si>
  <si>
    <t xml:space="preserve">Minor valore tra deficit e 60% dei costi ammissibili (non inferiore ad € 10.000,00)</t>
  </si>
  <si>
    <t xml:space="preserve">CONTRIBUTO TRIENNALE RICHIEDIBILE</t>
  </si>
  <si>
    <t xml:space="preserve">CONTRIBUTO ANNUALE RICHIEDIBILE</t>
  </si>
  <si>
    <t xml:space="preserve">ESITO VERIFICA DI COMPLETEZZA E COERENZA REGIONE</t>
  </si>
  <si>
    <t xml:space="preserve">Totale Costi ammissibili da progetto</t>
  </si>
  <si>
    <t xml:space="preserve">Totale costi ammissibili da verifica</t>
  </si>
  <si>
    <t xml:space="preserve">Variazione</t>
  </si>
  <si>
    <t xml:space="preserve">Inferiore al 20%</t>
  </si>
  <si>
    <t xml:space="preserve">Superiore al 20% (decurtazione finanziamento)</t>
  </si>
  <si>
    <t xml:space="preserve">Superiore al 50% (revoca finanziamento)</t>
  </si>
  <si>
    <t xml:space="preserve">Scostamento rispetto al finanziamento concesso</t>
  </si>
  <si>
    <t xml:space="preserve">Percentuale di scostamento Coosti ammissibili</t>
  </si>
  <si>
    <t xml:space="preserve">Quota 60% Costi ammissibili accertati</t>
  </si>
  <si>
    <t xml:space="preserve">Disavanzo</t>
  </si>
  <si>
    <t xml:space="preserve">Finanziamento spettante</t>
  </si>
  <si>
    <t xml:space="preserve">Variazione per riduzione degli indicatori</t>
  </si>
  <si>
    <t xml:space="preserve">Risultato generale CONSUNTIVO - Contributo liquidabile</t>
  </si>
  <si>
    <t xml:space="preserve">Denominazione </t>
  </si>
  <si>
    <t xml:space="preserve">DIMENSIONE QUANTITATIVA: INDICATORI E RISULTATI ATTESI</t>
  </si>
  <si>
    <t xml:space="preserve">INDICATORI SCELTI
(indicare l’ambito di attività e 3 indicatori quantitativi tra quelli dichiarati al Ministero per l’ambito di riferimento)</t>
  </si>
  <si>
    <t xml:space="preserve">TARGET PREVISTO</t>
  </si>
  <si>
    <t xml:space="preserve">TARGET RAGGIUNTO</t>
  </si>
  <si>
    <t xml:space="preserve">POC PUGLIA 2021-2027 - Linea d’intervento 6.2 “Valorizzazione e promozione della Cultura, della Creatività e dei Talenti - Sostegno alle produzioni culturali delle Imprese Culturali e Creative   e altre organizzazioni culturali ”. Procedura negoziale per il sostegno delle attività in materia di Spettacolo dal vivo realizzate dai Soggetti ministeriali FNSV ai sensi della L.R. 6/2004 per il triennio 2025-2027</t>
  </si>
  <si>
    <t xml:space="preserve">PIANO FINANZIARIO ANNUALE</t>
  </si>
  <si>
    <t xml:space="preserve">Assegnazione</t>
  </si>
  <si>
    <t xml:space="preserve">Regime IVA</t>
  </si>
  <si>
    <t xml:space="preserve">PREVENTIVO</t>
  </si>
  <si>
    <t xml:space="preserve">preventivo rimodulato</t>
  </si>
  <si>
    <t xml:space="preserve">differenze</t>
  </si>
  <si>
    <t xml:space="preserve">CONSUNTIVO</t>
  </si>
  <si>
    <t xml:space="preserve">ACCERTATO</t>
  </si>
  <si>
    <t xml:space="preserve">U231 - Oneri relativi a compensi di profilo artistico</t>
  </si>
  <si>
    <t xml:space="preserve">U24 - Profilo amministrativo</t>
  </si>
  <si>
    <t xml:space="preserve">U241 - Oneri relativi a compensi di profilo amministrativo</t>
  </si>
  <si>
    <t xml:space="preserve">U401 - Costi di viaggi, trasporti, alloggio, ecc (per produzioni proprie)</t>
  </si>
  <si>
    <t xml:space="preserve">U402 - Acquisti per scenografie, costumi, strumenti ecc (quota ammortamento annuale)</t>
  </si>
  <si>
    <t xml:space="preserve">U403 - Noleggio scenografie, costumi, strumenti ecc.</t>
  </si>
  <si>
    <t xml:space="preserve">U404 - Acquisti strumentazione tecnica luce e suono (quota ammortamento annuale)</t>
  </si>
  <si>
    <t xml:space="preserve">U405 - Noleggi strumentazione tecnica luce e suono (service)</t>
  </si>
  <si>
    <t xml:space="preserve">U406 - Affitto sala prove</t>
  </si>
  <si>
    <t xml:space="preserve">U407 - Prestazioni di terzi per allestimenti (montaggio, smontaggio, facchinaggio, ecc)</t>
  </si>
  <si>
    <t xml:space="preserve">U408 - SIAE</t>
  </si>
  <si>
    <t xml:space="preserve">U409 - Vigili del fuoco</t>
  </si>
  <si>
    <t xml:space="preserve">Costi totali ammissibili</t>
  </si>
  <si>
    <t xml:space="preserve">60% Costi ammissibili</t>
  </si>
  <si>
    <t xml:space="preserve">Contributo assegnato, consuntivato ed accertato</t>
  </si>
  <si>
    <t xml:space="preserve">ESITO AUTOCONTROLLI</t>
  </si>
  <si>
    <t xml:space="preserve">Totale costi ammissibili da consuntivo</t>
  </si>
  <si>
    <t xml:space="preserve">Percentuale di scostamento Costi ammissibili</t>
  </si>
  <si>
    <t xml:space="preserve">Contributo al netto delle decurtazioni per variazione costi a consuntivo</t>
  </si>
  <si>
    <t xml:space="preserve">Quota 60% Costi ammissibili rendicontati</t>
  </si>
  <si>
    <t xml:space="preserve">Contributo al netto della decurtazione per decremento costi</t>
  </si>
  <si>
    <t xml:space="preserve">Scostamento dimensione quantitativa superiore al 10%</t>
  </si>
  <si>
    <t xml:space="preserve">Contributo al netto della decurtazione per decremento dimensione quantitativa</t>
  </si>
  <si>
    <t xml:space="preserve">Numero</t>
  </si>
  <si>
    <t xml:space="preserve">Codice di 
imputazione</t>
  </si>
  <si>
    <t xml:space="preserve">Tipologia Ente, Ragione sociale / Nome</t>
  </si>
  <si>
    <t xml:space="preserve">Denominazione / Cognome</t>
  </si>
  <si>
    <t xml:space="preserve">Atto di impegno 
(numero e tipologia)</t>
  </si>
  <si>
    <t xml:space="preserve">Data impegno</t>
  </si>
  <si>
    <t xml:space="preserve">Titolo evento come da cronoprogramma</t>
  </si>
  <si>
    <t xml:space="preserve">Data evento come da cronoprogramma</t>
  </si>
  <si>
    <t xml:space="preserve">Comune di svolgimento dell'attività</t>
  </si>
  <si>
    <t xml:space="preserve">Provincia di svolgimento dell'attività</t>
  </si>
  <si>
    <t xml:space="preserve">Fuori regione 
(indicare la Regione)</t>
  </si>
  <si>
    <t xml:space="preserve">Modalità di Liquidazione</t>
  </si>
  <si>
    <t xml:space="preserve">Numero </t>
  </si>
  <si>
    <t xml:space="preserve">Del</t>
  </si>
  <si>
    <t xml:space="preserve">Imponibile</t>
  </si>
  <si>
    <t xml:space="preserve">Aliquota 
IVA</t>
  </si>
  <si>
    <t xml:space="preserve">Importo 
IVA</t>
  </si>
  <si>
    <t xml:space="preserve">Somma non 
soggetta IVA
Rimborsi</t>
  </si>
  <si>
    <t xml:space="preserve">Importo a rendiconto</t>
  </si>
  <si>
    <t xml:space="preserve">Annotazioni del beneficiario</t>
  </si>
  <si>
    <t xml:space="preserve">Validato</t>
  </si>
  <si>
    <t xml:space="preserve">Importo 
Ammesso</t>
  </si>
  <si>
    <t xml:space="preserve">Annotazioni della Regione</t>
  </si>
  <si>
    <t xml:space="preserve">Tipologia Ente, 
Ragione sociale
Nome</t>
  </si>
  <si>
    <t xml:space="preserve">Denominazione
Cognome</t>
  </si>
  <si>
    <t xml:space="preserve">Atto di impegno</t>
  </si>
  <si>
    <t xml:space="preserve">Tipologia prestazione</t>
  </si>
  <si>
    <t xml:space="preserve">Data Prestazione
dal</t>
  </si>
  <si>
    <t xml:space="preserve">Data Prestazione
al</t>
  </si>
  <si>
    <t xml:space="preserve">Luogo prevalente della prestazione</t>
  </si>
  <si>
    <t xml:space="preserve">Provincia</t>
  </si>
  <si>
    <t xml:space="preserve">Fuori regione Indicare solo la Regione</t>
  </si>
  <si>
    <t xml:space="preserve">Tipo di Documento </t>
  </si>
  <si>
    <t xml:space="preserve">N.</t>
  </si>
  <si>
    <t xml:space="preserve">Annotazioni</t>
  </si>
  <si>
    <t xml:space="preserve">Spese SIRP (indicare i costi che si intendono caricare sulla piattaforma)</t>
  </si>
  <si>
    <t xml:space="preserve">Contratto o Preventivo caricato su MIRWEB </t>
  </si>
  <si>
    <t xml:space="preserve">Documento di spesa caricato su MIRWEB </t>
  </si>
  <si>
    <t xml:space="preserve">Quietanza di pagamento caricata su MIRWEB</t>
  </si>
  <si>
    <t xml:space="preserve">DSAN relativa al CUP, copia conforme e imputazione costi in quota parte</t>
  </si>
  <si>
    <t xml:space="preserve">Progr</t>
  </si>
  <si>
    <t xml:space="preserve">Cognome</t>
  </si>
  <si>
    <t xml:space="preserve">Nome</t>
  </si>
  <si>
    <t xml:space="preserve">Data di nascita</t>
  </si>
  <si>
    <t xml:space="preserve">Data Contratto</t>
  </si>
  <si>
    <t xml:space="preserve">Contratto</t>
  </si>
  <si>
    <t xml:space="preserve">Mansione</t>
  </si>
  <si>
    <t xml:space="preserve">Giornate 
lavorate</t>
  </si>
  <si>
    <t xml:space="preserve">Documento </t>
  </si>
  <si>
    <t xml:space="preserve">Liquidazione</t>
  </si>
  <si>
    <t xml:space="preserve">Data
Pagamento</t>
  </si>
  <si>
    <t xml:space="preserve">Numero 
transazione</t>
  </si>
  <si>
    <t xml:space="preserve">Data 
pagamento
Ritenute Fiscali</t>
  </si>
  <si>
    <t xml:space="preserve">Data 
pagamento 
Oneri Contributivi</t>
  </si>
  <si>
    <t xml:space="preserve">Compenso netto</t>
  </si>
  <si>
    <t xml:space="preserve">Ritenute Fiscali</t>
  </si>
  <si>
    <t xml:space="preserve">Compenso lordo</t>
  </si>
  <si>
    <t xml:space="preserve">Oneri Previdenziali
Lavoratore</t>
  </si>
  <si>
    <t xml:space="preserve">Oneri Previdenziali
Azienda</t>
  </si>
  <si>
    <t xml:space="preserve">Oneri Previdenziali
NON IRAP</t>
  </si>
  <si>
    <t xml:space="preserve">Spese da caricare sul SIRP</t>
  </si>
  <si>
    <t xml:space="preserve">Annotazioni 
(in caso di esenzione dal pagamento di oneri e ritenute, chiarirne la motivazione)</t>
  </si>
  <si>
    <t xml:space="preserve">Giornate validate</t>
  </si>
  <si>
    <t xml:space="preserve">Importo 
validato per compenso e ritenute</t>
  </si>
  <si>
    <t xml:space="preserve">Importo 
validato per Oneri</t>
  </si>
  <si>
    <t xml:space="preserve">Contratto o Lettera d'incarico caricata su MIRWEB </t>
  </si>
  <si>
    <t xml:space="preserve">F24 e modelli di riferibilità caricati su MIRWEB</t>
  </si>
  <si>
    <t xml:space="preserve"> </t>
  </si>
  <si>
    <t xml:space="preserve">si</t>
  </si>
  <si>
    <t xml:space="preserve">Sì</t>
  </si>
  <si>
    <t xml:space="preserve">ACCADIA</t>
  </si>
  <si>
    <t xml:space="preserve">FG</t>
  </si>
  <si>
    <t xml:space="preserve">Abruzzo</t>
  </si>
  <si>
    <t xml:space="preserve">Bonifico</t>
  </si>
  <si>
    <t xml:space="preserve">Fattura</t>
  </si>
  <si>
    <t xml:space="preserve">Tempo indeterminato</t>
  </si>
  <si>
    <t xml:space="preserve">Busta paga</t>
  </si>
  <si>
    <t xml:space="preserve">SI</t>
  </si>
  <si>
    <t xml:space="preserve">BA</t>
  </si>
  <si>
    <t xml:space="preserve">Forfettario 190</t>
  </si>
  <si>
    <t xml:space="preserve">ACQUARICA DEL CAPO</t>
  </si>
  <si>
    <t xml:space="preserve">LE</t>
  </si>
  <si>
    <t xml:space="preserve">Basilicata</t>
  </si>
  <si>
    <t xml:space="preserve">Assegno</t>
  </si>
  <si>
    <t xml:space="preserve">Delibera - Determina</t>
  </si>
  <si>
    <t xml:space="preserve">Ricevuta</t>
  </si>
  <si>
    <t xml:space="preserve">Tempo determinato/scrittura</t>
  </si>
  <si>
    <t xml:space="preserve">NO</t>
  </si>
  <si>
    <t xml:space="preserve">BR</t>
  </si>
  <si>
    <t xml:space="preserve">Forfettario 398</t>
  </si>
  <si>
    <t xml:space="preserve">ACQUAVIVA DELLE FONTI</t>
  </si>
  <si>
    <t xml:space="preserve">Calabria</t>
  </si>
  <si>
    <t xml:space="preserve">Carta di credito</t>
  </si>
  <si>
    <t xml:space="preserve">Lettera di incarico</t>
  </si>
  <si>
    <t xml:space="preserve">Nota spese</t>
  </si>
  <si>
    <t xml:space="preserve">Prestazione occasionale fino a 30 giorni</t>
  </si>
  <si>
    <t xml:space="preserve">BT</t>
  </si>
  <si>
    <t xml:space="preserve">No</t>
  </si>
  <si>
    <t xml:space="preserve">ADELFIA</t>
  </si>
  <si>
    <t xml:space="preserve">Campania</t>
  </si>
  <si>
    <t xml:space="preserve">Preventivo</t>
  </si>
  <si>
    <t xml:space="preserve">Contratto a progetto</t>
  </si>
  <si>
    <t xml:space="preserve">ALBEROBELLO</t>
  </si>
  <si>
    <t xml:space="preserve">Emilia-Romagna</t>
  </si>
  <si>
    <t xml:space="preserve">e - mail </t>
  </si>
  <si>
    <t xml:space="preserve">Professionale</t>
  </si>
  <si>
    <t xml:space="preserve">ALBERONA</t>
  </si>
  <si>
    <t xml:space="preserve">Friuli-Venezia Giulia</t>
  </si>
  <si>
    <t xml:space="preserve">TA</t>
  </si>
  <si>
    <t xml:space="preserve">ALESSANO</t>
  </si>
  <si>
    <t xml:space="preserve">Lazio</t>
  </si>
  <si>
    <t xml:space="preserve">AG</t>
  </si>
  <si>
    <t xml:space="preserve">ALEZIO</t>
  </si>
  <si>
    <t xml:space="preserve">Liguria</t>
  </si>
  <si>
    <t xml:space="preserve">AL</t>
  </si>
  <si>
    <t xml:space="preserve">ALLISTE</t>
  </si>
  <si>
    <t xml:space="preserve">Lombardia</t>
  </si>
  <si>
    <t xml:space="preserve">AN</t>
  </si>
  <si>
    <t xml:space="preserve">ALTAMURA</t>
  </si>
  <si>
    <t xml:space="preserve">Marche</t>
  </si>
  <si>
    <t xml:space="preserve">AO</t>
  </si>
  <si>
    <t xml:space="preserve">ANDRANO</t>
  </si>
  <si>
    <t xml:space="preserve">Molise</t>
  </si>
  <si>
    <t xml:space="preserve">AQ</t>
  </si>
  <si>
    <t xml:space="preserve">ANDRIA</t>
  </si>
  <si>
    <t xml:space="preserve">Piemonte</t>
  </si>
  <si>
    <t xml:space="preserve">AR</t>
  </si>
  <si>
    <t xml:space="preserve">ANZANO DI PUGLIA</t>
  </si>
  <si>
    <t xml:space="preserve">Sardegna</t>
  </si>
  <si>
    <t xml:space="preserve">AP</t>
  </si>
  <si>
    <t xml:space="preserve">APRICENA</t>
  </si>
  <si>
    <t xml:space="preserve">Sicilia</t>
  </si>
  <si>
    <t xml:space="preserve">AT</t>
  </si>
  <si>
    <t xml:space="preserve">ARADEO</t>
  </si>
  <si>
    <t xml:space="preserve">Toscana</t>
  </si>
  <si>
    <t xml:space="preserve">AV</t>
  </si>
  <si>
    <t xml:space="preserve">ARNESANO</t>
  </si>
  <si>
    <t xml:space="preserve">Trentino-Alto Adige</t>
  </si>
  <si>
    <t xml:space="preserve">BL</t>
  </si>
  <si>
    <t xml:space="preserve">ASCOLI SATRIANO</t>
  </si>
  <si>
    <t xml:space="preserve">Umbria</t>
  </si>
  <si>
    <t xml:space="preserve">BN</t>
  </si>
  <si>
    <t xml:space="preserve">AVETRANA</t>
  </si>
  <si>
    <t xml:space="preserve">Valle d'Aosta</t>
  </si>
  <si>
    <t xml:space="preserve">BG</t>
  </si>
  <si>
    <t xml:space="preserve">BAGNOLO DEL SALENTO</t>
  </si>
  <si>
    <t xml:space="preserve">Veneto</t>
  </si>
  <si>
    <t xml:space="preserve">BI</t>
  </si>
  <si>
    <t xml:space="preserve">BARI</t>
  </si>
  <si>
    <t xml:space="preserve">Stato estero</t>
  </si>
  <si>
    <t xml:space="preserve">BO</t>
  </si>
  <si>
    <t xml:space="preserve">BARLETTA</t>
  </si>
  <si>
    <t xml:space="preserve">BZ</t>
  </si>
  <si>
    <t xml:space="preserve">BICCARI</t>
  </si>
  <si>
    <t xml:space="preserve">BS</t>
  </si>
  <si>
    <t xml:space="preserve">BINETTO</t>
  </si>
  <si>
    <t xml:space="preserve">CA</t>
  </si>
  <si>
    <t xml:space="preserve">BISCEGLIE</t>
  </si>
  <si>
    <t xml:space="preserve">CL</t>
  </si>
  <si>
    <t xml:space="preserve">BITETTO</t>
  </si>
  <si>
    <t xml:space="preserve">CB</t>
  </si>
  <si>
    <t xml:space="preserve">BITONTO</t>
  </si>
  <si>
    <t xml:space="preserve">CI</t>
  </si>
  <si>
    <t xml:space="preserve">BITRITTO</t>
  </si>
  <si>
    <t xml:space="preserve">CE</t>
  </si>
  <si>
    <t xml:space="preserve">BOTRUGNO</t>
  </si>
  <si>
    <t xml:space="preserve">CT</t>
  </si>
  <si>
    <t xml:space="preserve">BOVINO</t>
  </si>
  <si>
    <t xml:space="preserve">CZ</t>
  </si>
  <si>
    <t xml:space="preserve">BRINDISI</t>
  </si>
  <si>
    <t xml:space="preserve">CH</t>
  </si>
  <si>
    <t xml:space="preserve">CAGNANO VARANO</t>
  </si>
  <si>
    <t xml:space="preserve">CO</t>
  </si>
  <si>
    <t xml:space="preserve">CALIMERA</t>
  </si>
  <si>
    <t xml:space="preserve">CS</t>
  </si>
  <si>
    <t xml:space="preserve">CAMPI SALENTINA</t>
  </si>
  <si>
    <t xml:space="preserve">CR</t>
  </si>
  <si>
    <t xml:space="preserve">CANDELA</t>
  </si>
  <si>
    <t xml:space="preserve">KR</t>
  </si>
  <si>
    <t xml:space="preserve">CANNOLE</t>
  </si>
  <si>
    <t xml:space="preserve">CN</t>
  </si>
  <si>
    <t xml:space="preserve">CANOSA DI PUGLIA</t>
  </si>
  <si>
    <t xml:space="preserve">EN</t>
  </si>
  <si>
    <t xml:space="preserve">CAPRARICA DI LECCE</t>
  </si>
  <si>
    <t xml:space="preserve">FM</t>
  </si>
  <si>
    <t xml:space="preserve">CAPURSO</t>
  </si>
  <si>
    <t xml:space="preserve">FE</t>
  </si>
  <si>
    <t xml:space="preserve">CARAPELLE</t>
  </si>
  <si>
    <t xml:space="preserve">FI</t>
  </si>
  <si>
    <t xml:space="preserve">CARLANTINO</t>
  </si>
  <si>
    <t xml:space="preserve">FC</t>
  </si>
  <si>
    <t xml:space="preserve">CARMIANO</t>
  </si>
  <si>
    <t xml:space="preserve">FR</t>
  </si>
  <si>
    <t xml:space="preserve">CAROSINO</t>
  </si>
  <si>
    <t xml:space="preserve">GE</t>
  </si>
  <si>
    <t xml:space="preserve">CAROVIGNO</t>
  </si>
  <si>
    <t xml:space="preserve">GO</t>
  </si>
  <si>
    <t xml:space="preserve">CARPIGNANO SALENTINO</t>
  </si>
  <si>
    <t xml:space="preserve">GR</t>
  </si>
  <si>
    <t xml:space="preserve">CARPINO</t>
  </si>
  <si>
    <t xml:space="preserve">IM</t>
  </si>
  <si>
    <t xml:space="preserve">CASALNUOVO MONTEROTARO</t>
  </si>
  <si>
    <t xml:space="preserve">IS</t>
  </si>
  <si>
    <t xml:space="preserve">CASALVECCHIO DI PUGLIA</t>
  </si>
  <si>
    <t xml:space="preserve">SP</t>
  </si>
  <si>
    <t xml:space="preserve">CASAMASSIMA</t>
  </si>
  <si>
    <t xml:space="preserve">LT</t>
  </si>
  <si>
    <t xml:space="preserve">CASARANO</t>
  </si>
  <si>
    <t xml:space="preserve">LC</t>
  </si>
  <si>
    <t xml:space="preserve">CASSANO DELLE MURGE</t>
  </si>
  <si>
    <t xml:space="preserve">LI</t>
  </si>
  <si>
    <t xml:space="preserve">CASTELLANA GROTTE</t>
  </si>
  <si>
    <t xml:space="preserve">LO</t>
  </si>
  <si>
    <t xml:space="preserve">CASTELLANETA</t>
  </si>
  <si>
    <t xml:space="preserve">LU</t>
  </si>
  <si>
    <t xml:space="preserve">CASTELLUCCIO DEI SAURI</t>
  </si>
  <si>
    <t xml:space="preserve">MC</t>
  </si>
  <si>
    <t xml:space="preserve">CASTELLUCCIO VALMAGGIORE</t>
  </si>
  <si>
    <t xml:space="preserve">MN</t>
  </si>
  <si>
    <t xml:space="preserve">CASTELNUOVO DELLA DAUNIA</t>
  </si>
  <si>
    <t xml:space="preserve">MS</t>
  </si>
  <si>
    <t xml:space="preserve">CASTRI DI LECCE</t>
  </si>
  <si>
    <t xml:space="preserve">MT</t>
  </si>
  <si>
    <t xml:space="preserve">CASTRIGNANO DE' GRECI</t>
  </si>
  <si>
    <t xml:space="preserve">VS</t>
  </si>
  <si>
    <t xml:space="preserve">CASTRIGNANO DEL CAPO</t>
  </si>
  <si>
    <t xml:space="preserve">ME</t>
  </si>
  <si>
    <t xml:space="preserve">CASTRO</t>
  </si>
  <si>
    <t xml:space="preserve">MI</t>
  </si>
  <si>
    <t xml:space="preserve">CAVALLINO</t>
  </si>
  <si>
    <t xml:space="preserve">MO</t>
  </si>
  <si>
    <t xml:space="preserve">CEGLIE MESSAPICA</t>
  </si>
  <si>
    <t xml:space="preserve">MB</t>
  </si>
  <si>
    <t xml:space="preserve">CELENZA VALFORTORE</t>
  </si>
  <si>
    <t xml:space="preserve">NA</t>
  </si>
  <si>
    <t xml:space="preserve">CELLAMARE</t>
  </si>
  <si>
    <t xml:space="preserve">CELLE DI SAN VITO</t>
  </si>
  <si>
    <t xml:space="preserve">NU</t>
  </si>
  <si>
    <t xml:space="preserve">CELLINO SAN MARCO</t>
  </si>
  <si>
    <t xml:space="preserve">OG</t>
  </si>
  <si>
    <t xml:space="preserve">CERIGNOLA</t>
  </si>
  <si>
    <t xml:space="preserve">OT</t>
  </si>
  <si>
    <t xml:space="preserve">CHIEUTI</t>
  </si>
  <si>
    <t xml:space="preserve">OR</t>
  </si>
  <si>
    <t xml:space="preserve">CISTERNINO</t>
  </si>
  <si>
    <t xml:space="preserve">PD</t>
  </si>
  <si>
    <t xml:space="preserve">COLLEPASSO</t>
  </si>
  <si>
    <t xml:space="preserve">PA</t>
  </si>
  <si>
    <t xml:space="preserve">CONVERSANO</t>
  </si>
  <si>
    <t xml:space="preserve">PR</t>
  </si>
  <si>
    <t xml:space="preserve">COPERTINO</t>
  </si>
  <si>
    <t xml:space="preserve">PV</t>
  </si>
  <si>
    <t xml:space="preserve">CORATO</t>
  </si>
  <si>
    <t xml:space="preserve">PG</t>
  </si>
  <si>
    <t xml:space="preserve">CORIGLIANO D'OTRANTO</t>
  </si>
  <si>
    <t xml:space="preserve">PU</t>
  </si>
  <si>
    <t xml:space="preserve">CORSANO</t>
  </si>
  <si>
    <t xml:space="preserve">PE</t>
  </si>
  <si>
    <t xml:space="preserve">CRISPIANO</t>
  </si>
  <si>
    <t xml:space="preserve">PC</t>
  </si>
  <si>
    <t xml:space="preserve">CURSI</t>
  </si>
  <si>
    <t xml:space="preserve">PI</t>
  </si>
  <si>
    <t xml:space="preserve">CUTROFIANO</t>
  </si>
  <si>
    <t xml:space="preserve">PT</t>
  </si>
  <si>
    <t xml:space="preserve">DELICETO</t>
  </si>
  <si>
    <t xml:space="preserve">PN</t>
  </si>
  <si>
    <t xml:space="preserve">DISO</t>
  </si>
  <si>
    <t xml:space="preserve">PZ</t>
  </si>
  <si>
    <t xml:space="preserve">ERCHIE</t>
  </si>
  <si>
    <t xml:space="preserve">PO</t>
  </si>
  <si>
    <t xml:space="preserve">FAETO</t>
  </si>
  <si>
    <t xml:space="preserve">RG</t>
  </si>
  <si>
    <t xml:space="preserve">FAGGIANO</t>
  </si>
  <si>
    <t xml:space="preserve">RA</t>
  </si>
  <si>
    <t xml:space="preserve">FASANO</t>
  </si>
  <si>
    <t xml:space="preserve">RC</t>
  </si>
  <si>
    <t xml:space="preserve">FOGGIA</t>
  </si>
  <si>
    <t xml:space="preserve">RE</t>
  </si>
  <si>
    <t xml:space="preserve">FRAGAGNANO</t>
  </si>
  <si>
    <t xml:space="preserve">RI</t>
  </si>
  <si>
    <t xml:space="preserve">FRANCAVILLA FONTANA</t>
  </si>
  <si>
    <t xml:space="preserve">RN</t>
  </si>
  <si>
    <t xml:space="preserve">GAGLIANO DEL CAPO</t>
  </si>
  <si>
    <t xml:space="preserve">Roma</t>
  </si>
  <si>
    <t xml:space="preserve">GALATINA</t>
  </si>
  <si>
    <t xml:space="preserve">RO</t>
  </si>
  <si>
    <t xml:space="preserve">GALATONE</t>
  </si>
  <si>
    <t xml:space="preserve">SA</t>
  </si>
  <si>
    <t xml:space="preserve">GALLIPOLI</t>
  </si>
  <si>
    <t xml:space="preserve">SS</t>
  </si>
  <si>
    <t xml:space="preserve">GINOSA</t>
  </si>
  <si>
    <t xml:space="preserve">SV</t>
  </si>
  <si>
    <t xml:space="preserve">GIOIA DEL COLLE</t>
  </si>
  <si>
    <t xml:space="preserve">GIOVINAZZO</t>
  </si>
  <si>
    <t xml:space="preserve">SR</t>
  </si>
  <si>
    <t xml:space="preserve">GIUGGIANELLO</t>
  </si>
  <si>
    <t xml:space="preserve">SO</t>
  </si>
  <si>
    <t xml:space="preserve">GIURDIGNANO</t>
  </si>
  <si>
    <t xml:space="preserve">TE</t>
  </si>
  <si>
    <t xml:space="preserve">GRAVINA IN PUGLIA</t>
  </si>
  <si>
    <t xml:space="preserve">TR</t>
  </si>
  <si>
    <t xml:space="preserve">GROTTAGLIE</t>
  </si>
  <si>
    <t xml:space="preserve">TO</t>
  </si>
  <si>
    <t xml:space="preserve">GRUMO APPULA</t>
  </si>
  <si>
    <t xml:space="preserve">TP</t>
  </si>
  <si>
    <t xml:space="preserve">GUAGNANO</t>
  </si>
  <si>
    <t xml:space="preserve">TN</t>
  </si>
  <si>
    <t xml:space="preserve">ISCHITELLA</t>
  </si>
  <si>
    <t xml:space="preserve">TV</t>
  </si>
  <si>
    <t xml:space="preserve">ISOLE TREMITI</t>
  </si>
  <si>
    <t xml:space="preserve">TS</t>
  </si>
  <si>
    <t xml:space="preserve">LATERZA</t>
  </si>
  <si>
    <t xml:space="preserve">UD</t>
  </si>
  <si>
    <t xml:space="preserve">LATIANO</t>
  </si>
  <si>
    <t xml:space="preserve">VA</t>
  </si>
  <si>
    <t xml:space="preserve">LECCE</t>
  </si>
  <si>
    <t xml:space="preserve">VE</t>
  </si>
  <si>
    <t xml:space="preserve">LEPORANO</t>
  </si>
  <si>
    <t xml:space="preserve">VB</t>
  </si>
  <si>
    <t xml:space="preserve">LEQUILE</t>
  </si>
  <si>
    <t xml:space="preserve">VC</t>
  </si>
  <si>
    <t xml:space="preserve">LESINA</t>
  </si>
  <si>
    <t xml:space="preserve">VR</t>
  </si>
  <si>
    <t xml:space="preserve">LEVERANO</t>
  </si>
  <si>
    <t xml:space="preserve">VV</t>
  </si>
  <si>
    <t xml:space="preserve">LIZZANELLO</t>
  </si>
  <si>
    <t xml:space="preserve">VI</t>
  </si>
  <si>
    <t xml:space="preserve">LIZZANO</t>
  </si>
  <si>
    <t xml:space="preserve">VT</t>
  </si>
  <si>
    <t xml:space="preserve">LOCOROTONDO</t>
  </si>
  <si>
    <t xml:space="preserve">LUCERA</t>
  </si>
  <si>
    <t xml:space="preserve">MAGLIE</t>
  </si>
  <si>
    <t xml:space="preserve">MANDURIA</t>
  </si>
  <si>
    <t xml:space="preserve">MANFREDONIA</t>
  </si>
  <si>
    <t xml:space="preserve">MARGHERITA DI SAVOIA</t>
  </si>
  <si>
    <t xml:space="preserve">MARTANO</t>
  </si>
  <si>
    <t xml:space="preserve">MARTIGNANO</t>
  </si>
  <si>
    <t xml:space="preserve">MARTINA FRANCA</t>
  </si>
  <si>
    <t xml:space="preserve">MARUGGIO</t>
  </si>
  <si>
    <t xml:space="preserve">MASSAFRA</t>
  </si>
  <si>
    <t xml:space="preserve">MATINO</t>
  </si>
  <si>
    <t xml:space="preserve">MATTINATA</t>
  </si>
  <si>
    <t xml:space="preserve">MELENDUGNO</t>
  </si>
  <si>
    <t xml:space="preserve">MELISSANO</t>
  </si>
  <si>
    <t xml:space="preserve">MELPIGNANO</t>
  </si>
  <si>
    <t xml:space="preserve">MESAGNE</t>
  </si>
  <si>
    <t xml:space="preserve">MIGGIANO</t>
  </si>
  <si>
    <t xml:space="preserve">MINERVINO DI LECCE</t>
  </si>
  <si>
    <t xml:space="preserve">MINERVINO MURGE</t>
  </si>
  <si>
    <t xml:space="preserve">MODUGNO</t>
  </si>
  <si>
    <t xml:space="preserve">MOLA DI BARI</t>
  </si>
  <si>
    <t xml:space="preserve">MOLFETTA</t>
  </si>
  <si>
    <t xml:space="preserve">MONOPOLI</t>
  </si>
  <si>
    <t xml:space="preserve">MONTE SANT'ANGELO</t>
  </si>
  <si>
    <t xml:space="preserve">MONTEIASI</t>
  </si>
  <si>
    <t xml:space="preserve">MONTELEONE DI PUGLIA</t>
  </si>
  <si>
    <t xml:space="preserve">MONTEMESOLA</t>
  </si>
  <si>
    <t xml:space="preserve">MONTEPARANO</t>
  </si>
  <si>
    <t xml:space="preserve">MONTERONI DI LECCE</t>
  </si>
  <si>
    <t xml:space="preserve">MONTESANO SALENTINO</t>
  </si>
  <si>
    <t xml:space="preserve">MORCIANO DI LEUCA</t>
  </si>
  <si>
    <t xml:space="preserve">MOTTA MONTECORVINO</t>
  </si>
  <si>
    <t xml:space="preserve">MOTTOLA</t>
  </si>
  <si>
    <t xml:space="preserve">MURO LECCESE</t>
  </si>
  <si>
    <t xml:space="preserve">NARDO'</t>
  </si>
  <si>
    <t xml:space="preserve">NEVIANO</t>
  </si>
  <si>
    <t xml:space="preserve">NOCI</t>
  </si>
  <si>
    <t xml:space="preserve">NOCIGLIA</t>
  </si>
  <si>
    <t xml:space="preserve">NOICATTARO</t>
  </si>
  <si>
    <t xml:space="preserve">NOVOLI</t>
  </si>
  <si>
    <t xml:space="preserve">ORDONA</t>
  </si>
  <si>
    <t xml:space="preserve">ORIA</t>
  </si>
  <si>
    <t xml:space="preserve">ORSARA DI PUGLIA</t>
  </si>
  <si>
    <t xml:space="preserve">ORTA NOVA</t>
  </si>
  <si>
    <t xml:space="preserve">ORTELLE</t>
  </si>
  <si>
    <t xml:space="preserve">OSTUNI</t>
  </si>
  <si>
    <t xml:space="preserve">OTRANTO</t>
  </si>
  <si>
    <t xml:space="preserve">PALAGIANELLO</t>
  </si>
  <si>
    <t xml:space="preserve">PALAGIANO</t>
  </si>
  <si>
    <t xml:space="preserve">PALMARIGGI</t>
  </si>
  <si>
    <t xml:space="preserve">PALO DEL COLLE</t>
  </si>
  <si>
    <t xml:space="preserve">PANNI</t>
  </si>
  <si>
    <t xml:space="preserve">PARABITA</t>
  </si>
  <si>
    <t xml:space="preserve">PATU'</t>
  </si>
  <si>
    <t xml:space="preserve">PESCHICI</t>
  </si>
  <si>
    <t xml:space="preserve">PIETRAMONTECORVINO</t>
  </si>
  <si>
    <t xml:space="preserve">POGGIARDO</t>
  </si>
  <si>
    <t xml:space="preserve">POGGIO IMPERIALE</t>
  </si>
  <si>
    <t xml:space="preserve">POGGIORSINI</t>
  </si>
  <si>
    <t xml:space="preserve">POLIGNANO A MARE</t>
  </si>
  <si>
    <t xml:space="preserve">PORTO CESAREO</t>
  </si>
  <si>
    <t xml:space="preserve">PRESICCE</t>
  </si>
  <si>
    <t xml:space="preserve">PULSANO</t>
  </si>
  <si>
    <t xml:space="preserve">PUTIGNANO</t>
  </si>
  <si>
    <t xml:space="preserve">RACALE</t>
  </si>
  <si>
    <t xml:space="preserve">RIGNANO GARGANICO</t>
  </si>
  <si>
    <t xml:space="preserve">ROCCAFORZATA</t>
  </si>
  <si>
    <t xml:space="preserve">ROCCHETTA SANT'ANTONIO</t>
  </si>
  <si>
    <t xml:space="preserve">RODI GARGANICO</t>
  </si>
  <si>
    <t xml:space="preserve">ROSETO VALFORTORE</t>
  </si>
  <si>
    <t xml:space="preserve">RUFFANO</t>
  </si>
  <si>
    <t xml:space="preserve">RUTIGLIANO</t>
  </si>
  <si>
    <t xml:space="preserve">RUVO DI PUGLIA</t>
  </si>
  <si>
    <t xml:space="preserve">SALICE SALENTINO</t>
  </si>
  <si>
    <t xml:space="preserve">SALVE</t>
  </si>
  <si>
    <t xml:space="preserve">SAMMICHELE DI BARI</t>
  </si>
  <si>
    <t xml:space="preserve">SAN CASSIANO</t>
  </si>
  <si>
    <t xml:space="preserve">SAN CESARIO DI LECCE</t>
  </si>
  <si>
    <t xml:space="preserve">SAN DONACI</t>
  </si>
  <si>
    <t xml:space="preserve">SAN DONATO DI LECCE</t>
  </si>
  <si>
    <t xml:space="preserve">SAN FERDINANDO PUGLIA</t>
  </si>
  <si>
    <t xml:space="preserve">SAN GIORGIO IONICO</t>
  </si>
  <si>
    <t xml:space="preserve">SAN GIOVANNI ROTONDO</t>
  </si>
  <si>
    <t xml:space="preserve">SAN MARCO IN LAMIS</t>
  </si>
  <si>
    <t xml:space="preserve">SAN MARCO LA CATOLA</t>
  </si>
  <si>
    <t xml:space="preserve">SAN MARZANO DI SAN GIUSEPPE</t>
  </si>
  <si>
    <t xml:space="preserve">SAN MICHELE SALENTINO</t>
  </si>
  <si>
    <t xml:space="preserve">SAN PANCRAZIO SALENTINO</t>
  </si>
  <si>
    <t xml:space="preserve">SAN PAOLO DI CIVITATE</t>
  </si>
  <si>
    <t xml:space="preserve">SAN PIETRO IN LAMA</t>
  </si>
  <si>
    <t xml:space="preserve">SAN PIETRO VERNOTICO</t>
  </si>
  <si>
    <t xml:space="preserve">SAN SEVERO</t>
  </si>
  <si>
    <t xml:space="preserve">SAN VITO DEI NORMANNI</t>
  </si>
  <si>
    <t xml:space="preserve">SANARICA</t>
  </si>
  <si>
    <t xml:space="preserve">SANNICANDRO DI BARI</t>
  </si>
  <si>
    <t xml:space="preserve">SANNICANDRO GARGAN.</t>
  </si>
  <si>
    <t xml:space="preserve">SANNICOLA</t>
  </si>
  <si>
    <t xml:space="preserve">SANTA CESAREA TERME</t>
  </si>
  <si>
    <t xml:space="preserve">SANT'AGATA DI PUGLIA</t>
  </si>
  <si>
    <t xml:space="preserve">SANTERAMO IN COLLE</t>
  </si>
  <si>
    <t xml:space="preserve">SAVA</t>
  </si>
  <si>
    <t xml:space="preserve">SCORRANO</t>
  </si>
  <si>
    <t xml:space="preserve">SECLI'</t>
  </si>
  <si>
    <t xml:space="preserve">SERRACAPRIOLA</t>
  </si>
  <si>
    <t xml:space="preserve">SOGLIANO CAVOUR</t>
  </si>
  <si>
    <t xml:space="preserve">SOLETO</t>
  </si>
  <si>
    <t xml:space="preserve">SPECCHIA</t>
  </si>
  <si>
    <t xml:space="preserve">SPINAZZOLA</t>
  </si>
  <si>
    <t xml:space="preserve">SPONGANO</t>
  </si>
  <si>
    <t xml:space="preserve">SQUINZANO</t>
  </si>
  <si>
    <t xml:space="preserve">STATTE</t>
  </si>
  <si>
    <t xml:space="preserve">STERNATIA</t>
  </si>
  <si>
    <t xml:space="preserve">STORNARA</t>
  </si>
  <si>
    <t xml:space="preserve">STORNARELLA</t>
  </si>
  <si>
    <t xml:space="preserve">SUPERSANO</t>
  </si>
  <si>
    <t xml:space="preserve">SURANO</t>
  </si>
  <si>
    <t xml:space="preserve">SURBO</t>
  </si>
  <si>
    <t xml:space="preserve">TARANTO</t>
  </si>
  <si>
    <t xml:space="preserve">TAURISANO</t>
  </si>
  <si>
    <t xml:space="preserve">TAVIANO</t>
  </si>
  <si>
    <t xml:space="preserve">TERLIZZI</t>
  </si>
  <si>
    <t xml:space="preserve">TIGGIANO</t>
  </si>
  <si>
    <t xml:space="preserve">TORCHIAROLO</t>
  </si>
  <si>
    <t xml:space="preserve">TORITTO</t>
  </si>
  <si>
    <t xml:space="preserve">TORRE SANTA SUSANNA</t>
  </si>
  <si>
    <t xml:space="preserve">TORREMAGGIORE</t>
  </si>
  <si>
    <t xml:space="preserve">TORRICELLA</t>
  </si>
  <si>
    <t xml:space="preserve">TRANI</t>
  </si>
  <si>
    <t xml:space="preserve">TREPUZZI</t>
  </si>
  <si>
    <t xml:space="preserve">TRICASE</t>
  </si>
  <si>
    <t xml:space="preserve">TRIGGIANO</t>
  </si>
  <si>
    <t xml:space="preserve">TRINITAPOLI</t>
  </si>
  <si>
    <t xml:space="preserve">TROIA</t>
  </si>
  <si>
    <t xml:space="preserve">TUGLIE</t>
  </si>
  <si>
    <t xml:space="preserve">TURI</t>
  </si>
  <si>
    <t xml:space="preserve">UGENTO</t>
  </si>
  <si>
    <t xml:space="preserve">UGGIANO LA CHIESA</t>
  </si>
  <si>
    <t xml:space="preserve">VALENZANO</t>
  </si>
  <si>
    <t xml:space="preserve">VEGLIE</t>
  </si>
  <si>
    <t xml:space="preserve">VERNOLE</t>
  </si>
  <si>
    <t xml:space="preserve">VICO DEL GARGANO</t>
  </si>
  <si>
    <t xml:space="preserve">VIESTE</t>
  </si>
  <si>
    <t xml:space="preserve">VILLA CASTELLI</t>
  </si>
  <si>
    <t xml:space="preserve">VOLTURARA APPULA</t>
  </si>
  <si>
    <t xml:space="preserve">VOLTURINO</t>
  </si>
  <si>
    <t xml:space="preserve">ZAPPONETA</t>
  </si>
  <si>
    <t xml:space="preserve">ZOLLINO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</si>
</sst>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_-[$€-410]\ * #,##0.00_-;\-[$€-410]\ * #,##0.00_-;_-[$€-410]\ * \-??_-;_-@"/>
    <numFmt numFmtId="166" formatCode="#,##0"/>
    <numFmt numFmtId="167" formatCode="@"/>
    <numFmt numFmtId="168" formatCode="_-* #,##0.00&quot; €&quot;_-;\-* #,##0.00&quot; €&quot;_-;_-* \-??&quot; €&quot;_-;_-@_-"/>
    <numFmt numFmtId="169" formatCode="[$€-2]\ #,##0.00"/>
    <numFmt numFmtId="170" formatCode="_-&quot;€ &quot;* #,##0.00_-;&quot;-€ &quot;* #,##0.00_-;_-&quot;€ &quot;* \-??_-;_-@"/>
    <numFmt numFmtId="171" formatCode="_-* #,##0.00\ [$€-410]_-;\-* #,##0.00\ [$€-410]_-;_-* \-??\ [$€-410]_-;_-@_-"/>
    <numFmt numFmtId="172" formatCode="0%"/>
    <numFmt numFmtId="173" formatCode="0.000%"/>
    <numFmt numFmtId="174" formatCode="0.00%"/>
    <numFmt numFmtId="175" formatCode="d\-mmm\-yy"/>
    <numFmt numFmtId="176" formatCode="d/m/yyyy"/>
    <numFmt numFmtId="177" formatCode="_-&quot;€ &quot;* #,##0.00_-;&quot;-€ &quot;* #,##0.00_-;_-&quot;€ &quot;* \-??_-;_-@"/>
    <numFmt numFmtId="178" formatCode="0_ ;\-0\ "/>
    <numFmt numFmtId="179" formatCode="d/m"/>
    <numFmt numFmtId="180" formatCode="dd/mm/yyyy"/>
    <numFmt numFmtId="181" formatCode="m/d/yyyy"/>
    <numFmt numFmtId="182" formatCode="dd\-mm\-yy"/>
    <numFmt numFmtId="183" formatCode="d\-m\-yy"/>
    <numFmt numFmtId="184" formatCode="mmm\-yy"/>
  </numFmts>
  <fonts count="2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9"/>
      <color theme="1"/>
      <name val="Calibri"/>
      <family val="2"/>
      <charset val="1"/>
    </font>
    <font>
      <b val="true"/>
      <sz val="9"/>
      <color rgb="FF000000"/>
      <name val="&quot;Google Sans Mono&quot;"/>
      <family val="0"/>
      <charset val="1"/>
    </font>
    <font>
      <sz val="9"/>
      <color rgb="FF000000"/>
      <name val="Calibri"/>
      <family val="2"/>
      <charset val="1"/>
    </font>
    <font>
      <sz val="9"/>
      <color theme="1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b val="true"/>
      <u val="single"/>
      <sz val="9"/>
      <color theme="1"/>
      <name val="Calibri"/>
      <family val="2"/>
      <charset val="1"/>
    </font>
    <font>
      <b val="true"/>
      <u val="single"/>
      <sz val="9"/>
      <color rgb="FF000000"/>
      <name val="Calibri"/>
      <family val="2"/>
      <charset val="1"/>
    </font>
    <font>
      <sz val="11"/>
      <color theme="1"/>
      <name val="Arial"/>
      <family val="2"/>
      <charset val="1"/>
    </font>
    <font>
      <b val="true"/>
      <sz val="10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9"/>
      <color rgb="FF333399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i val="true"/>
      <sz val="9"/>
      <color theme="1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9"/>
      <color rgb="FFFFFFFF"/>
      <name val="Calibri"/>
      <family val="2"/>
      <charset val="1"/>
    </font>
    <font>
      <sz val="9"/>
      <color theme="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theme="1"/>
      <name val="Calibri"/>
      <family val="2"/>
      <charset val="1"/>
    </font>
    <font>
      <b val="true"/>
      <sz val="8"/>
      <color theme="1"/>
      <name val="Calibri"/>
      <family val="2"/>
      <charset val="1"/>
    </font>
    <font>
      <sz val="10"/>
      <color theme="1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theme="6" tint="0.3999"/>
        <bgColor rgb="FFB6D7A8"/>
      </patternFill>
    </fill>
    <fill>
      <patternFill patternType="solid">
        <fgColor theme="6" tint="-0.25"/>
        <bgColor rgb="FF92D050"/>
      </patternFill>
    </fill>
    <fill>
      <patternFill patternType="solid">
        <fgColor theme="4" tint="0.7999"/>
        <bgColor rgb="FFD9EAD3"/>
      </patternFill>
    </fill>
    <fill>
      <patternFill patternType="solid">
        <fgColor rgb="FF92D050"/>
        <bgColor rgb="FFB6D7A8"/>
      </patternFill>
    </fill>
    <fill>
      <patternFill patternType="solid">
        <fgColor theme="9"/>
        <bgColor rgb="FFFF9900"/>
      </patternFill>
    </fill>
    <fill>
      <patternFill patternType="solid">
        <fgColor theme="7" tint="0.3999"/>
        <bgColor rgb="FF95B3D7"/>
      </patternFill>
    </fill>
    <fill>
      <patternFill patternType="solid">
        <fgColor theme="4" tint="0.3999"/>
        <bgColor rgb="FFA4C2F4"/>
      </patternFill>
    </fill>
    <fill>
      <patternFill patternType="solid">
        <fgColor rgb="FFD9EAD3"/>
        <bgColor rgb="FFDCE6F2"/>
      </patternFill>
    </fill>
    <fill>
      <patternFill patternType="solid">
        <fgColor rgb="FFFFCC99"/>
        <bgColor rgb="FFF9CB9C"/>
      </patternFill>
    </fill>
    <fill>
      <patternFill patternType="solid">
        <fgColor theme="7" tint="0.5999"/>
        <bgColor rgb="FFC9DAF8"/>
      </patternFill>
    </fill>
    <fill>
      <patternFill patternType="solid">
        <fgColor rgb="FFB6D7A8"/>
        <bgColor rgb="FFC3D69B"/>
      </patternFill>
    </fill>
    <fill>
      <patternFill patternType="solid">
        <fgColor rgb="FFF9CB9C"/>
        <bgColor rgb="FFFFCC99"/>
      </patternFill>
    </fill>
    <fill>
      <patternFill patternType="solid">
        <fgColor rgb="FFEB9D9D"/>
        <bgColor rgb="FFEA9999"/>
      </patternFill>
    </fill>
    <fill>
      <patternFill patternType="solid">
        <fgColor rgb="FFF4CCCC"/>
        <bgColor rgb="FFFCD5B5"/>
      </patternFill>
    </fill>
    <fill>
      <patternFill patternType="solid">
        <fgColor rgb="FFE06666"/>
        <bgColor rgb="FFE58383"/>
      </patternFill>
    </fill>
    <fill>
      <patternFill patternType="solid">
        <fgColor rgb="FFFFFFFF"/>
        <bgColor rgb="FFEFEFEF"/>
      </patternFill>
    </fill>
    <fill>
      <patternFill patternType="solid">
        <fgColor theme="8" tint="0.3999"/>
        <bgColor rgb="FFA4C2F4"/>
      </patternFill>
    </fill>
    <fill>
      <patternFill patternType="solid">
        <fgColor rgb="FFFF00FF"/>
        <bgColor rgb="FFFF00FF"/>
      </patternFill>
    </fill>
    <fill>
      <patternFill patternType="solid">
        <fgColor rgb="FFC9DAF8"/>
        <bgColor rgb="FFDCE6F2"/>
      </patternFill>
    </fill>
    <fill>
      <patternFill patternType="solid">
        <fgColor rgb="FF00FFFF"/>
        <bgColor rgb="FF00FFFF"/>
      </patternFill>
    </fill>
    <fill>
      <patternFill patternType="solid">
        <fgColor theme="6" tint="0.7999"/>
        <bgColor rgb="FFEFEFEF"/>
      </patternFill>
    </fill>
    <fill>
      <patternFill patternType="solid">
        <fgColor theme="9" tint="0.5999"/>
        <bgColor rgb="FFF4CCCC"/>
      </patternFill>
    </fill>
    <fill>
      <patternFill patternType="solid">
        <fgColor rgb="FFE58383"/>
        <bgColor rgb="FFD99594"/>
      </patternFill>
    </fill>
    <fill>
      <patternFill patternType="solid">
        <fgColor theme="5"/>
        <bgColor rgb="FFE06666"/>
      </patternFill>
    </fill>
    <fill>
      <patternFill patternType="solid">
        <fgColor theme="5" tint="-0.25"/>
        <bgColor rgb="FF993300"/>
      </patternFill>
    </fill>
    <fill>
      <patternFill patternType="solid">
        <fgColor rgb="FFFFFF00"/>
        <bgColor rgb="FFFFCC99"/>
      </patternFill>
    </fill>
    <fill>
      <patternFill patternType="solid">
        <fgColor rgb="FFEA9999"/>
        <bgColor rgb="FFEB9D9D"/>
      </patternFill>
    </fill>
    <fill>
      <patternFill patternType="solid">
        <fgColor rgb="FFFF9900"/>
        <bgColor rgb="FFF79646"/>
      </patternFill>
    </fill>
    <fill>
      <patternFill patternType="solid">
        <fgColor rgb="FF00FF00"/>
        <bgColor rgb="FF00FFFF"/>
      </patternFill>
    </fill>
    <fill>
      <patternFill patternType="solid">
        <fgColor rgb="FFD99594"/>
        <bgColor rgb="FFEA9999"/>
      </patternFill>
    </fill>
    <fill>
      <patternFill patternType="solid">
        <fgColor rgb="FFEFEFEF"/>
        <bgColor rgb="FFEBF1DE"/>
      </patternFill>
    </fill>
    <fill>
      <patternFill patternType="solid">
        <fgColor rgb="FFA4C2F4"/>
        <bgColor rgb="FF93CDDD"/>
      </patternFill>
    </fill>
    <fill>
      <patternFill patternType="solid">
        <fgColor rgb="FF333399"/>
        <bgColor rgb="FF003366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ck">
        <color rgb="FFFF00FF"/>
      </left>
      <right/>
      <top style="thick">
        <color rgb="FFFF00FF"/>
      </top>
      <bottom/>
      <diagonal/>
    </border>
    <border diagonalUp="false" diagonalDown="false">
      <left style="thick">
        <color rgb="FFFF00FF"/>
      </left>
      <right/>
      <top/>
      <bottom/>
      <diagonal/>
    </border>
    <border diagonalUp="false" diagonalDown="false">
      <left/>
      <right/>
      <top style="thick">
        <color rgb="FFFF00FF"/>
      </top>
      <bottom/>
      <diagonal/>
    </border>
    <border diagonalUp="false" diagonalDown="false">
      <left/>
      <right style="thick">
        <color rgb="FFFF00FF"/>
      </right>
      <top style="thick">
        <color rgb="FFFF00FF"/>
      </top>
      <bottom/>
      <diagonal/>
    </border>
    <border diagonalUp="false" diagonalDown="false">
      <left/>
      <right style="thick">
        <color rgb="FFFF00FF"/>
      </right>
      <top/>
      <bottom/>
      <diagonal/>
    </border>
    <border diagonalUp="false" diagonalDown="false">
      <left style="thin"/>
      <right style="thick">
        <color rgb="FFFF00FF"/>
      </right>
      <top style="thin"/>
      <bottom style="thin"/>
      <diagonal/>
    </border>
    <border diagonalUp="false" diagonalDown="false">
      <left style="thick">
        <color rgb="FFFF00FF"/>
      </left>
      <right/>
      <top/>
      <bottom style="thick">
        <color rgb="FFFF00FF"/>
      </bottom>
      <diagonal/>
    </border>
    <border diagonalUp="false" diagonalDown="false">
      <left/>
      <right/>
      <top/>
      <bottom style="thick">
        <color rgb="FFFF00FF"/>
      </bottom>
      <diagonal/>
    </border>
    <border diagonalUp="false" diagonalDown="false">
      <left style="thin"/>
      <right style="thick">
        <color rgb="FFFF00FF"/>
      </right>
      <top style="thin"/>
      <bottom style="thick">
        <color rgb="FFFF00FF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4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8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10" fillId="11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10" fillId="4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1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1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9" fillId="11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9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10" borderId="1" xfId="17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9" fillId="11" borderId="1" xfId="17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0" fillId="4" borderId="1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1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1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1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1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1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15" fillId="1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15" fillId="16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6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7" fillId="11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7" fillId="18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9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1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19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19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2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1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1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2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1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8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8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5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9" fillId="2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7" fillId="28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1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1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27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17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27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7" borderId="2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6" fillId="27" borderId="2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7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1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27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7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7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9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9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17" borderId="2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3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3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6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6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3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9" fillId="3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5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2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7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8" fontId="6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3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1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8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9" fillId="1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9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7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7" fillId="3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81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2" fillId="3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3" fillId="3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3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2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1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2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9" fontId="2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00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FEFEF"/>
          <bgColor rgb="FF000000"/>
        </patternFill>
      </fill>
    </dxf>
    <dxf>
      <fill>
        <patternFill patternType="solid">
          <fgColor rgb="FFA4C2F4"/>
          <bgColor rgb="FF000000"/>
        </patternFill>
      </fill>
    </dxf>
    <dxf>
      <fill>
        <patternFill patternType="solid">
          <fgColor rgb="FFD99594"/>
          <bgColor rgb="FF000000"/>
        </patternFill>
      </fill>
    </dxf>
    <dxf>
      <fill>
        <patternFill patternType="solid">
          <fgColor rgb="FFFF00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CC1DA"/>
      <rgbColor rgb="FFEA9999"/>
      <rgbColor rgb="FF95B3D7"/>
      <rgbColor rgb="FF953735"/>
      <rgbColor rgb="FFEBF1DE"/>
      <rgbColor rgb="FFDCE6F2"/>
      <rgbColor rgb="FF660066"/>
      <rgbColor rgb="FFE58383"/>
      <rgbColor rgb="FF0066CC"/>
      <rgbColor rgb="FFC9DAF8"/>
      <rgbColor rgb="FF000080"/>
      <rgbColor rgb="FFFF00FF"/>
      <rgbColor rgb="FFF9CB9C"/>
      <rgbColor rgb="FF00FFFF"/>
      <rgbColor rgb="FF800080"/>
      <rgbColor rgb="FF800000"/>
      <rgbColor rgb="FF008080"/>
      <rgbColor rgb="FF0000FF"/>
      <rgbColor rgb="FF00CCFF"/>
      <rgbColor rgb="FFEFEFEF"/>
      <rgbColor rgb="FFD9EAD3"/>
      <rgbColor rgb="FFFCD5B5"/>
      <rgbColor rgb="FFA4C2F4"/>
      <rgbColor rgb="FFEB9D9D"/>
      <rgbColor rgb="FFB3A2C7"/>
      <rgbColor rgb="FFFFCC99"/>
      <rgbColor rgb="FFF4CCCC"/>
      <rgbColor rgb="FF93CDDD"/>
      <rgbColor rgb="FF92D050"/>
      <rgbColor rgb="FFF79646"/>
      <rgbColor rgb="FFFF9900"/>
      <rgbColor rgb="FFE06666"/>
      <rgbColor rgb="FFC3D69B"/>
      <rgbColor rgb="FFD99594"/>
      <rgbColor rgb="FF003366"/>
      <rgbColor rgb="FFB6D7A8"/>
      <rgbColor rgb="FF003300"/>
      <rgbColor rgb="FF333300"/>
      <rgbColor rgb="FF993300"/>
      <rgbColor rgb="FFC0504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7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C10" activeCellId="0" sqref="C10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4.14"/>
    <col collapsed="false" customWidth="true" hidden="false" outlineLevel="0" max="2" min="2" style="0" width="61.57"/>
    <col collapsed="false" customWidth="true" hidden="false" outlineLevel="0" max="3" min="3" style="0" width="19"/>
    <col collapsed="false" customWidth="true" hidden="false" outlineLevel="0" max="4" min="4" style="0" width="22.29"/>
    <col collapsed="false" customWidth="true" hidden="false" outlineLevel="0" max="5" min="5" style="0" width="19.29"/>
  </cols>
  <sheetData>
    <row r="1" customFormat="false" ht="72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22.5" hidden="false" customHeight="true" outlineLevel="0" collapsed="false">
      <c r="B2" s="2" t="s">
        <v>1</v>
      </c>
      <c r="C2" s="2"/>
      <c r="D2" s="2"/>
      <c r="E2" s="2"/>
    </row>
    <row r="3" customFormat="false" ht="15" hidden="false" customHeight="false" outlineLevel="0" collapsed="false">
      <c r="B3" s="2"/>
      <c r="C3" s="2"/>
      <c r="D3" s="2"/>
      <c r="E3" s="2"/>
    </row>
    <row r="4" customFormat="false" ht="15" hidden="false" customHeight="false" outlineLevel="0" collapsed="false">
      <c r="A4" s="3"/>
      <c r="B4" s="4"/>
      <c r="C4" s="5" t="s">
        <v>2</v>
      </c>
      <c r="D4" s="6"/>
      <c r="E4" s="7"/>
    </row>
    <row r="5" customFormat="false" ht="15" hidden="false" customHeight="false" outlineLevel="0" collapsed="false">
      <c r="A5" s="3"/>
      <c r="B5" s="8"/>
      <c r="C5" s="9" t="s">
        <v>3</v>
      </c>
      <c r="D5" s="6"/>
      <c r="E5" s="7"/>
    </row>
    <row r="6" customFormat="false" ht="15" hidden="false" customHeight="false" outlineLevel="0" collapsed="false">
      <c r="A6" s="3"/>
      <c r="B6" s="10"/>
      <c r="C6" s="11"/>
      <c r="D6" s="12"/>
      <c r="E6" s="13"/>
    </row>
    <row r="7" customFormat="false" ht="15" hidden="false" customHeight="false" outlineLevel="0" collapsed="false">
      <c r="A7" s="3"/>
      <c r="B7" s="14"/>
      <c r="C7" s="15" t="s">
        <v>4</v>
      </c>
      <c r="D7" s="16" t="s">
        <v>5</v>
      </c>
      <c r="E7" s="17" t="s">
        <v>6</v>
      </c>
    </row>
    <row r="8" customFormat="false" ht="15" hidden="false" customHeight="false" outlineLevel="0" collapsed="false">
      <c r="A8" s="18"/>
      <c r="B8" s="19" t="s">
        <v>7</v>
      </c>
      <c r="C8" s="19"/>
      <c r="D8" s="19"/>
      <c r="E8" s="19"/>
    </row>
    <row r="9" customFormat="false" ht="15" hidden="false" customHeight="false" outlineLevel="0" collapsed="false">
      <c r="A9" s="18" t="s">
        <v>8</v>
      </c>
      <c r="B9" s="20" t="s">
        <v>9</v>
      </c>
      <c r="C9" s="20"/>
      <c r="D9" s="20"/>
      <c r="E9" s="20"/>
    </row>
    <row r="10" customFormat="false" ht="15" hidden="false" customHeight="false" outlineLevel="0" collapsed="false">
      <c r="A10" s="21" t="s">
        <v>10</v>
      </c>
      <c r="B10" s="22" t="s">
        <v>11</v>
      </c>
      <c r="C10" s="23"/>
      <c r="D10" s="24"/>
      <c r="E10" s="25"/>
    </row>
    <row r="11" customFormat="false" ht="15" hidden="false" customHeight="false" outlineLevel="0" collapsed="false">
      <c r="A11" s="26" t="s">
        <v>12</v>
      </c>
      <c r="B11" s="22" t="s">
        <v>13</v>
      </c>
      <c r="C11" s="23"/>
      <c r="D11" s="24"/>
      <c r="E11" s="25"/>
    </row>
    <row r="12" customFormat="false" ht="15" hidden="false" customHeight="false" outlineLevel="0" collapsed="false">
      <c r="A12" s="26" t="s">
        <v>14</v>
      </c>
      <c r="B12" s="22" t="s">
        <v>15</v>
      </c>
      <c r="C12" s="23"/>
      <c r="D12" s="24"/>
      <c r="E12" s="25"/>
    </row>
    <row r="13" customFormat="false" ht="15" hidden="false" customHeight="false" outlineLevel="0" collapsed="false">
      <c r="A13" s="27" t="s">
        <v>16</v>
      </c>
      <c r="B13" s="22" t="s">
        <v>17</v>
      </c>
      <c r="C13" s="23"/>
      <c r="D13" s="24"/>
      <c r="E13" s="25"/>
    </row>
    <row r="14" customFormat="false" ht="15" hidden="false" customHeight="false" outlineLevel="0" collapsed="false">
      <c r="A14" s="27" t="s">
        <v>18</v>
      </c>
      <c r="B14" s="22" t="s">
        <v>19</v>
      </c>
      <c r="C14" s="23"/>
      <c r="D14" s="24"/>
      <c r="E14" s="25"/>
    </row>
    <row r="15" customFormat="false" ht="15" hidden="false" customHeight="false" outlineLevel="0" collapsed="false">
      <c r="A15" s="18"/>
      <c r="B15" s="28" t="s">
        <v>20</v>
      </c>
      <c r="C15" s="29" t="n">
        <f aca="false">SUM(C10:C14)</f>
        <v>0</v>
      </c>
      <c r="D15" s="30" t="n">
        <f aca="false">SUM(D10:D14)</f>
        <v>0</v>
      </c>
      <c r="E15" s="31" t="n">
        <f aca="false">SUM(E10:E14)</f>
        <v>0</v>
      </c>
    </row>
    <row r="16" customFormat="false" ht="15" hidden="false" customHeight="false" outlineLevel="0" collapsed="false">
      <c r="A16" s="18" t="s">
        <v>21</v>
      </c>
      <c r="B16" s="20" t="s">
        <v>22</v>
      </c>
      <c r="C16" s="20"/>
      <c r="D16" s="20"/>
      <c r="E16" s="20"/>
    </row>
    <row r="17" customFormat="false" ht="15" hidden="false" customHeight="false" outlineLevel="0" collapsed="false">
      <c r="A17" s="27" t="s">
        <v>23</v>
      </c>
      <c r="B17" s="22" t="s">
        <v>24</v>
      </c>
      <c r="C17" s="32"/>
      <c r="D17" s="33"/>
      <c r="E17" s="34"/>
    </row>
    <row r="18" customFormat="false" ht="15" hidden="false" customHeight="false" outlineLevel="0" collapsed="false">
      <c r="A18" s="27" t="s">
        <v>25</v>
      </c>
      <c r="B18" s="22" t="s">
        <v>26</v>
      </c>
      <c r="C18" s="32"/>
      <c r="D18" s="33"/>
      <c r="E18" s="34"/>
    </row>
    <row r="19" customFormat="false" ht="15" hidden="false" customHeight="false" outlineLevel="0" collapsed="false">
      <c r="A19" s="27" t="s">
        <v>27</v>
      </c>
      <c r="B19" s="22" t="s">
        <v>28</v>
      </c>
      <c r="C19" s="32"/>
      <c r="D19" s="33"/>
      <c r="E19" s="34"/>
    </row>
    <row r="20" customFormat="false" ht="15" hidden="false" customHeight="false" outlineLevel="0" collapsed="false">
      <c r="A20" s="27" t="s">
        <v>29</v>
      </c>
      <c r="B20" s="22" t="s">
        <v>30</v>
      </c>
      <c r="C20" s="32"/>
      <c r="D20" s="33"/>
      <c r="E20" s="34"/>
    </row>
    <row r="21" customFormat="false" ht="15" hidden="false" customHeight="false" outlineLevel="0" collapsed="false">
      <c r="A21" s="27" t="s">
        <v>31</v>
      </c>
      <c r="B21" s="22" t="s">
        <v>32</v>
      </c>
      <c r="C21" s="32"/>
      <c r="D21" s="33"/>
      <c r="E21" s="34"/>
    </row>
    <row r="22" customFormat="false" ht="15" hidden="false" customHeight="false" outlineLevel="0" collapsed="false">
      <c r="A22" s="27" t="s">
        <v>33</v>
      </c>
      <c r="B22" s="22" t="s">
        <v>34</v>
      </c>
      <c r="C22" s="32"/>
      <c r="D22" s="33"/>
      <c r="E22" s="34"/>
    </row>
    <row r="23" customFormat="false" ht="15" hidden="false" customHeight="false" outlineLevel="0" collapsed="false">
      <c r="A23" s="18"/>
      <c r="B23" s="28" t="s">
        <v>35</v>
      </c>
      <c r="C23" s="35" t="n">
        <f aca="false">SUM(C17:C22)</f>
        <v>0</v>
      </c>
      <c r="D23" s="36" t="n">
        <f aca="false">SUM(D17:D22)</f>
        <v>0</v>
      </c>
      <c r="E23" s="37" t="n">
        <f aca="false">SUM(E17:E22)</f>
        <v>0</v>
      </c>
    </row>
    <row r="24" customFormat="false" ht="15" hidden="false" customHeight="false" outlineLevel="0" collapsed="false">
      <c r="A24" s="18" t="s">
        <v>36</v>
      </c>
      <c r="B24" s="20" t="s">
        <v>37</v>
      </c>
      <c r="C24" s="20"/>
      <c r="D24" s="20"/>
      <c r="E24" s="20"/>
    </row>
    <row r="25" customFormat="false" ht="15" hidden="false" customHeight="false" outlineLevel="0" collapsed="false">
      <c r="A25" s="27" t="s">
        <v>38</v>
      </c>
      <c r="B25" s="22" t="s">
        <v>39</v>
      </c>
      <c r="C25" s="38"/>
      <c r="D25" s="39"/>
      <c r="E25" s="40"/>
    </row>
    <row r="26" customFormat="false" ht="15" hidden="false" customHeight="false" outlineLevel="0" collapsed="false">
      <c r="A26" s="27" t="s">
        <v>40</v>
      </c>
      <c r="B26" s="22" t="s">
        <v>41</v>
      </c>
      <c r="C26" s="38"/>
      <c r="D26" s="39"/>
      <c r="E26" s="40"/>
    </row>
    <row r="27" customFormat="false" ht="15" hidden="false" customHeight="false" outlineLevel="0" collapsed="false">
      <c r="A27" s="27" t="s">
        <v>42</v>
      </c>
      <c r="B27" s="22" t="s">
        <v>43</v>
      </c>
      <c r="C27" s="38"/>
      <c r="D27" s="39"/>
      <c r="E27" s="40"/>
    </row>
    <row r="28" customFormat="false" ht="15" hidden="false" customHeight="false" outlineLevel="0" collapsed="false">
      <c r="A28" s="27" t="s">
        <v>44</v>
      </c>
      <c r="B28" s="22" t="s">
        <v>45</v>
      </c>
      <c r="C28" s="38"/>
      <c r="D28" s="39"/>
      <c r="E28" s="40"/>
    </row>
    <row r="29" customFormat="false" ht="15" hidden="false" customHeight="false" outlineLevel="0" collapsed="false">
      <c r="A29" s="27" t="s">
        <v>46</v>
      </c>
      <c r="B29" s="22" t="s">
        <v>47</v>
      </c>
      <c r="C29" s="38"/>
      <c r="D29" s="39"/>
      <c r="E29" s="40"/>
    </row>
    <row r="30" customFormat="false" ht="15" hidden="false" customHeight="false" outlineLevel="0" collapsed="false">
      <c r="A30" s="27" t="s">
        <v>48</v>
      </c>
      <c r="B30" s="22" t="s">
        <v>49</v>
      </c>
      <c r="C30" s="38"/>
      <c r="D30" s="39"/>
      <c r="E30" s="40"/>
    </row>
    <row r="31" customFormat="false" ht="15" hidden="false" customHeight="false" outlineLevel="0" collapsed="false">
      <c r="A31" s="18"/>
      <c r="B31" s="28" t="s">
        <v>50</v>
      </c>
      <c r="C31" s="35" t="n">
        <f aca="false">SUM(C25:C30)</f>
        <v>0</v>
      </c>
      <c r="D31" s="36" t="n">
        <f aca="false">SUM(D25:D30)</f>
        <v>0</v>
      </c>
      <c r="E31" s="37" t="n">
        <f aca="false">SUM(E25:E30)</f>
        <v>0</v>
      </c>
    </row>
    <row r="32" customFormat="false" ht="15" hidden="false" customHeight="false" outlineLevel="0" collapsed="false">
      <c r="A32" s="41" t="s">
        <v>51</v>
      </c>
      <c r="B32" s="20" t="s">
        <v>52</v>
      </c>
      <c r="C32" s="20"/>
      <c r="D32" s="20"/>
      <c r="E32" s="20"/>
    </row>
    <row r="33" customFormat="false" ht="15" hidden="false" customHeight="false" outlineLevel="0" collapsed="false">
      <c r="A33" s="27" t="s">
        <v>53</v>
      </c>
      <c r="B33" s="22" t="s">
        <v>54</v>
      </c>
      <c r="C33" s="23"/>
      <c r="D33" s="33"/>
      <c r="E33" s="34"/>
    </row>
    <row r="34" customFormat="false" ht="15" hidden="false" customHeight="false" outlineLevel="0" collapsed="false">
      <c r="A34" s="27" t="s">
        <v>55</v>
      </c>
      <c r="B34" s="22" t="s">
        <v>34</v>
      </c>
      <c r="C34" s="23"/>
      <c r="D34" s="33"/>
      <c r="E34" s="34"/>
    </row>
    <row r="35" customFormat="false" ht="15" hidden="false" customHeight="false" outlineLevel="0" collapsed="false">
      <c r="A35" s="18"/>
      <c r="B35" s="28" t="s">
        <v>56</v>
      </c>
      <c r="C35" s="29" t="n">
        <f aca="false">SUM(C33:C34)</f>
        <v>0</v>
      </c>
      <c r="D35" s="30" t="n">
        <f aca="false">SUM(D33:D34)</f>
        <v>0</v>
      </c>
      <c r="E35" s="31" t="n">
        <f aca="false">SUM(E33:E34)</f>
        <v>0</v>
      </c>
    </row>
    <row r="36" customFormat="false" ht="15" hidden="false" customHeight="false" outlineLevel="0" collapsed="false">
      <c r="A36" s="18"/>
      <c r="B36" s="28" t="s">
        <v>57</v>
      </c>
      <c r="C36" s="29" t="n">
        <f aca="false">SUM(C15,C23,C31,C35)</f>
        <v>0</v>
      </c>
      <c r="D36" s="30" t="n">
        <f aca="false">SUM(D15,D23,D31,D35)</f>
        <v>0</v>
      </c>
      <c r="E36" s="31" t="n">
        <f aca="false">SUM(E15,E23,E31,E35)</f>
        <v>0</v>
      </c>
    </row>
    <row r="37" customFormat="false" ht="15" hidden="false" customHeight="false" outlineLevel="0" collapsed="false">
      <c r="A37" s="18"/>
      <c r="B37" s="19" t="s">
        <v>58</v>
      </c>
      <c r="C37" s="19"/>
      <c r="D37" s="19"/>
      <c r="E37" s="19"/>
    </row>
    <row r="38" customFormat="false" ht="15" hidden="false" customHeight="false" outlineLevel="0" collapsed="false">
      <c r="A38" s="18" t="s">
        <v>59</v>
      </c>
      <c r="B38" s="20" t="s">
        <v>60</v>
      </c>
      <c r="C38" s="20"/>
      <c r="D38" s="20"/>
      <c r="E38" s="20"/>
    </row>
    <row r="39" customFormat="false" ht="39" hidden="false" customHeight="true" outlineLevel="0" collapsed="false">
      <c r="A39" s="42" t="s">
        <v>61</v>
      </c>
      <c r="B39" s="43" t="s">
        <v>62</v>
      </c>
      <c r="C39" s="23"/>
      <c r="D39" s="33"/>
      <c r="E39" s="34"/>
    </row>
    <row r="40" customFormat="false" ht="15" hidden="false" customHeight="false" outlineLevel="0" collapsed="false">
      <c r="A40" s="44" t="s">
        <v>63</v>
      </c>
      <c r="B40" s="22" t="s">
        <v>64</v>
      </c>
      <c r="C40" s="23"/>
      <c r="D40" s="33"/>
      <c r="E40" s="34"/>
    </row>
    <row r="41" customFormat="false" ht="15" hidden="false" customHeight="false" outlineLevel="0" collapsed="false">
      <c r="A41" s="44" t="s">
        <v>65</v>
      </c>
      <c r="B41" s="22" t="s">
        <v>66</v>
      </c>
      <c r="C41" s="23"/>
      <c r="D41" s="33"/>
      <c r="E41" s="34"/>
    </row>
    <row r="42" customFormat="false" ht="15" hidden="false" customHeight="false" outlineLevel="0" collapsed="false">
      <c r="A42" s="44" t="s">
        <v>67</v>
      </c>
      <c r="B42" s="22" t="s">
        <v>68</v>
      </c>
      <c r="C42" s="23"/>
      <c r="D42" s="33"/>
      <c r="E42" s="34"/>
    </row>
    <row r="43" customFormat="false" ht="39" hidden="false" customHeight="true" outlineLevel="0" collapsed="false">
      <c r="A43" s="44" t="s">
        <v>69</v>
      </c>
      <c r="B43" s="45" t="s">
        <v>70</v>
      </c>
      <c r="C43" s="23"/>
      <c r="D43" s="33"/>
      <c r="E43" s="34"/>
    </row>
    <row r="44" customFormat="false" ht="41.25" hidden="false" customHeight="true" outlineLevel="0" collapsed="false">
      <c r="A44" s="44" t="s">
        <v>71</v>
      </c>
      <c r="B44" s="45" t="s">
        <v>72</v>
      </c>
      <c r="C44" s="23"/>
      <c r="D44" s="33"/>
      <c r="E44" s="34"/>
    </row>
    <row r="45" customFormat="false" ht="15" hidden="false" customHeight="false" outlineLevel="0" collapsed="false">
      <c r="A45" s="18"/>
      <c r="B45" s="46" t="s">
        <v>73</v>
      </c>
      <c r="C45" s="47" t="n">
        <f aca="false">SUM(C39:C44)</f>
        <v>0</v>
      </c>
      <c r="D45" s="48" t="n">
        <f aca="false">SUM(D39:D44)</f>
        <v>0</v>
      </c>
      <c r="E45" s="49" t="n">
        <f aca="false">SUM(E39:E44)</f>
        <v>0</v>
      </c>
    </row>
    <row r="46" customFormat="false" ht="15" hidden="false" customHeight="false" outlineLevel="0" collapsed="false">
      <c r="A46" s="18" t="s">
        <v>74</v>
      </c>
      <c r="B46" s="20" t="s">
        <v>75</v>
      </c>
      <c r="C46" s="20"/>
      <c r="D46" s="20"/>
      <c r="E46" s="20"/>
    </row>
    <row r="47" customFormat="false" ht="36.75" hidden="false" customHeight="true" outlineLevel="0" collapsed="false">
      <c r="A47" s="42" t="s">
        <v>76</v>
      </c>
      <c r="B47" s="43" t="s">
        <v>77</v>
      </c>
      <c r="C47" s="23"/>
      <c r="D47" s="33"/>
      <c r="E47" s="34"/>
    </row>
    <row r="48" customFormat="false" ht="15" hidden="false" customHeight="false" outlineLevel="0" collapsed="false">
      <c r="A48" s="44" t="s">
        <v>78</v>
      </c>
      <c r="B48" s="50" t="s">
        <v>79</v>
      </c>
      <c r="C48" s="23"/>
      <c r="D48" s="33"/>
      <c r="E48" s="34"/>
    </row>
    <row r="49" customFormat="false" ht="15" hidden="false" customHeight="false" outlineLevel="0" collapsed="false">
      <c r="A49" s="44" t="s">
        <v>80</v>
      </c>
      <c r="B49" s="50" t="s">
        <v>81</v>
      </c>
      <c r="C49" s="23"/>
      <c r="D49" s="33"/>
      <c r="E49" s="34"/>
    </row>
    <row r="50" customFormat="false" ht="15" hidden="false" customHeight="false" outlineLevel="0" collapsed="false">
      <c r="A50" s="44" t="s">
        <v>82</v>
      </c>
      <c r="B50" s="50" t="s">
        <v>83</v>
      </c>
      <c r="C50" s="23"/>
      <c r="D50" s="33"/>
      <c r="E50" s="34"/>
    </row>
    <row r="51" customFormat="false" ht="38.25" hidden="false" customHeight="true" outlineLevel="0" collapsed="false">
      <c r="A51" s="44" t="s">
        <v>84</v>
      </c>
      <c r="B51" s="45" t="s">
        <v>85</v>
      </c>
      <c r="C51" s="23"/>
      <c r="D51" s="33"/>
      <c r="E51" s="34"/>
    </row>
    <row r="52" customFormat="false" ht="36" hidden="false" customHeight="true" outlineLevel="0" collapsed="false">
      <c r="A52" s="44" t="s">
        <v>86</v>
      </c>
      <c r="B52" s="45" t="s">
        <v>87</v>
      </c>
      <c r="C52" s="23"/>
      <c r="D52" s="33"/>
      <c r="E52" s="34"/>
    </row>
    <row r="53" customFormat="false" ht="15" hidden="false" customHeight="false" outlineLevel="0" collapsed="false">
      <c r="A53" s="18"/>
      <c r="B53" s="46" t="s">
        <v>88</v>
      </c>
      <c r="C53" s="29" t="n">
        <f aca="false">SUM(C47:C52)</f>
        <v>0</v>
      </c>
      <c r="D53" s="30" t="n">
        <f aca="false">SUM(D47:D52)</f>
        <v>0</v>
      </c>
      <c r="E53" s="31" t="n">
        <f aca="false">SUM(E47:E52)</f>
        <v>0</v>
      </c>
    </row>
    <row r="54" customFormat="false" ht="15" hidden="false" customHeight="false" outlineLevel="0" collapsed="false">
      <c r="A54" s="18" t="s">
        <v>89</v>
      </c>
      <c r="B54" s="20" t="s">
        <v>90</v>
      </c>
      <c r="C54" s="20"/>
      <c r="D54" s="20"/>
      <c r="E54" s="20"/>
    </row>
    <row r="55" customFormat="false" ht="21" hidden="false" customHeight="false" outlineLevel="0" collapsed="false">
      <c r="A55" s="44" t="s">
        <v>91</v>
      </c>
      <c r="B55" s="50" t="s">
        <v>92</v>
      </c>
      <c r="C55" s="23"/>
      <c r="D55" s="33"/>
      <c r="E55" s="34"/>
    </row>
    <row r="56" customFormat="false" ht="15" hidden="false" customHeight="false" outlineLevel="0" collapsed="false">
      <c r="A56" s="44" t="s">
        <v>93</v>
      </c>
      <c r="B56" s="50" t="s">
        <v>94</v>
      </c>
      <c r="C56" s="23"/>
      <c r="D56" s="33"/>
      <c r="E56" s="34"/>
    </row>
    <row r="57" customFormat="false" ht="15" hidden="false" customHeight="false" outlineLevel="0" collapsed="false">
      <c r="A57" s="44" t="s">
        <v>95</v>
      </c>
      <c r="B57" s="50" t="s">
        <v>96</v>
      </c>
      <c r="C57" s="23"/>
      <c r="D57" s="33"/>
      <c r="E57" s="34"/>
    </row>
    <row r="58" customFormat="false" ht="21" hidden="false" customHeight="false" outlineLevel="0" collapsed="false">
      <c r="A58" s="44" t="s">
        <v>97</v>
      </c>
      <c r="B58" s="50" t="s">
        <v>98</v>
      </c>
      <c r="C58" s="23"/>
      <c r="D58" s="33"/>
      <c r="E58" s="34"/>
    </row>
    <row r="59" customFormat="false" ht="15" hidden="false" customHeight="false" outlineLevel="0" collapsed="false">
      <c r="A59" s="44" t="s">
        <v>99</v>
      </c>
      <c r="B59" s="50" t="s">
        <v>100</v>
      </c>
      <c r="C59" s="23"/>
      <c r="D59" s="33"/>
      <c r="E59" s="34"/>
    </row>
    <row r="60" customFormat="false" ht="15" hidden="false" customHeight="false" outlineLevel="0" collapsed="false">
      <c r="A60" s="44" t="s">
        <v>101</v>
      </c>
      <c r="B60" s="22" t="s">
        <v>102</v>
      </c>
      <c r="C60" s="23"/>
      <c r="D60" s="33"/>
      <c r="E60" s="34"/>
    </row>
    <row r="61" customFormat="false" ht="15" hidden="false" customHeight="false" outlineLevel="0" collapsed="false">
      <c r="A61" s="44" t="s">
        <v>103</v>
      </c>
      <c r="B61" s="50" t="s">
        <v>104</v>
      </c>
      <c r="C61" s="23"/>
      <c r="D61" s="33"/>
      <c r="E61" s="34"/>
    </row>
    <row r="62" customFormat="false" ht="15" hidden="false" customHeight="false" outlineLevel="0" collapsed="false">
      <c r="A62" s="44" t="s">
        <v>105</v>
      </c>
      <c r="B62" s="50" t="s">
        <v>106</v>
      </c>
      <c r="C62" s="23"/>
      <c r="D62" s="33"/>
      <c r="E62" s="34"/>
    </row>
    <row r="63" customFormat="false" ht="15" hidden="false" customHeight="false" outlineLevel="0" collapsed="false">
      <c r="A63" s="44" t="s">
        <v>107</v>
      </c>
      <c r="B63" s="50" t="s">
        <v>108</v>
      </c>
      <c r="C63" s="23"/>
      <c r="D63" s="33"/>
      <c r="E63" s="34"/>
    </row>
    <row r="64" customFormat="false" ht="15" hidden="false" customHeight="false" outlineLevel="0" collapsed="false">
      <c r="A64" s="18"/>
      <c r="B64" s="46" t="s">
        <v>109</v>
      </c>
      <c r="C64" s="47" t="n">
        <f aca="false">SUM(C55:C63)</f>
        <v>0</v>
      </c>
      <c r="D64" s="48" t="n">
        <f aca="false">SUM(D55:D63)</f>
        <v>0</v>
      </c>
      <c r="E64" s="49" t="n">
        <f aca="false">SUM(E55:E63)</f>
        <v>0</v>
      </c>
    </row>
    <row r="65" customFormat="false" ht="15" hidden="false" customHeight="false" outlineLevel="0" collapsed="false">
      <c r="A65" s="18" t="s">
        <v>110</v>
      </c>
      <c r="B65" s="20" t="s">
        <v>111</v>
      </c>
      <c r="C65" s="20"/>
      <c r="D65" s="20"/>
      <c r="E65" s="20"/>
    </row>
    <row r="66" customFormat="false" ht="21" hidden="false" customHeight="false" outlineLevel="0" collapsed="false">
      <c r="A66" s="44" t="s">
        <v>112</v>
      </c>
      <c r="B66" s="50" t="s">
        <v>113</v>
      </c>
      <c r="C66" s="23"/>
      <c r="D66" s="33"/>
      <c r="E66" s="34"/>
    </row>
    <row r="67" customFormat="false" ht="21" hidden="false" customHeight="false" outlineLevel="0" collapsed="false">
      <c r="A67" s="44" t="s">
        <v>114</v>
      </c>
      <c r="B67" s="50" t="s">
        <v>115</v>
      </c>
      <c r="C67" s="23"/>
      <c r="D67" s="33"/>
      <c r="E67" s="34"/>
    </row>
    <row r="68" customFormat="false" ht="15" hidden="false" customHeight="false" outlineLevel="0" collapsed="false">
      <c r="A68" s="44" t="s">
        <v>116</v>
      </c>
      <c r="B68" s="50" t="s">
        <v>117</v>
      </c>
      <c r="C68" s="23"/>
      <c r="D68" s="33"/>
      <c r="E68" s="34"/>
    </row>
    <row r="69" customFormat="false" ht="21" hidden="false" customHeight="false" outlineLevel="0" collapsed="false">
      <c r="A69" s="44" t="s">
        <v>118</v>
      </c>
      <c r="B69" s="50" t="s">
        <v>98</v>
      </c>
      <c r="C69" s="23"/>
      <c r="D69" s="33"/>
      <c r="E69" s="34"/>
    </row>
    <row r="70" customFormat="false" ht="21" hidden="false" customHeight="false" outlineLevel="0" collapsed="false">
      <c r="A70" s="44" t="s">
        <v>119</v>
      </c>
      <c r="B70" s="50" t="s">
        <v>120</v>
      </c>
      <c r="C70" s="23"/>
      <c r="D70" s="33"/>
      <c r="E70" s="34"/>
    </row>
    <row r="71" customFormat="false" ht="15" hidden="false" customHeight="false" outlineLevel="0" collapsed="false">
      <c r="A71" s="44" t="s">
        <v>121</v>
      </c>
      <c r="B71" s="50" t="s">
        <v>122</v>
      </c>
      <c r="C71" s="23"/>
      <c r="D71" s="33"/>
      <c r="E71" s="34"/>
    </row>
    <row r="72" customFormat="false" ht="21" hidden="false" customHeight="false" outlineLevel="0" collapsed="false">
      <c r="A72" s="44" t="s">
        <v>123</v>
      </c>
      <c r="B72" s="50" t="s">
        <v>124</v>
      </c>
      <c r="C72" s="23"/>
      <c r="D72" s="33"/>
      <c r="E72" s="34"/>
    </row>
    <row r="73" customFormat="false" ht="15" hidden="false" customHeight="false" outlineLevel="0" collapsed="false">
      <c r="A73" s="44" t="s">
        <v>125</v>
      </c>
      <c r="B73" s="50" t="s">
        <v>104</v>
      </c>
      <c r="C73" s="23"/>
      <c r="D73" s="33"/>
      <c r="E73" s="34"/>
    </row>
    <row r="74" customFormat="false" ht="15" hidden="false" customHeight="false" outlineLevel="0" collapsed="false">
      <c r="A74" s="44" t="s">
        <v>126</v>
      </c>
      <c r="B74" s="50" t="s">
        <v>106</v>
      </c>
      <c r="C74" s="23"/>
      <c r="D74" s="33"/>
      <c r="E74" s="34"/>
    </row>
    <row r="75" customFormat="false" ht="15" hidden="false" customHeight="false" outlineLevel="0" collapsed="false">
      <c r="A75" s="44" t="s">
        <v>127</v>
      </c>
      <c r="B75" s="50" t="s">
        <v>128</v>
      </c>
      <c r="C75" s="23"/>
      <c r="D75" s="33"/>
      <c r="E75" s="34"/>
    </row>
    <row r="76" customFormat="false" ht="15" hidden="false" customHeight="false" outlineLevel="0" collapsed="false">
      <c r="A76" s="18"/>
      <c r="B76" s="46" t="s">
        <v>129</v>
      </c>
      <c r="C76" s="47" t="n">
        <f aca="false">SUM(C66:C75)</f>
        <v>0</v>
      </c>
      <c r="D76" s="48" t="n">
        <f aca="false">SUM(D66:D75)</f>
        <v>0</v>
      </c>
      <c r="E76" s="49" t="n">
        <f aca="false">SUM(E66:E75)</f>
        <v>0</v>
      </c>
    </row>
    <row r="77" customFormat="false" ht="15" hidden="false" customHeight="true" outlineLevel="0" collapsed="false">
      <c r="A77" s="18" t="s">
        <v>130</v>
      </c>
      <c r="B77" s="51" t="s">
        <v>131</v>
      </c>
      <c r="C77" s="51"/>
      <c r="D77" s="51"/>
      <c r="E77" s="51"/>
    </row>
    <row r="78" customFormat="false" ht="15" hidden="false" customHeight="false" outlineLevel="0" collapsed="false">
      <c r="A78" s="44" t="s">
        <v>132</v>
      </c>
      <c r="B78" s="50" t="s">
        <v>133</v>
      </c>
      <c r="C78" s="23"/>
      <c r="D78" s="33"/>
      <c r="E78" s="34"/>
    </row>
    <row r="79" customFormat="false" ht="15" hidden="false" customHeight="false" outlineLevel="0" collapsed="false">
      <c r="A79" s="44" t="s">
        <v>134</v>
      </c>
      <c r="B79" s="50" t="s">
        <v>135</v>
      </c>
      <c r="C79" s="23"/>
      <c r="D79" s="33"/>
      <c r="E79" s="34"/>
    </row>
    <row r="80" customFormat="false" ht="21" hidden="false" customHeight="false" outlineLevel="0" collapsed="false">
      <c r="A80" s="44" t="s">
        <v>136</v>
      </c>
      <c r="B80" s="50" t="s">
        <v>137</v>
      </c>
      <c r="C80" s="23"/>
      <c r="D80" s="33"/>
      <c r="E80" s="34"/>
    </row>
    <row r="81" customFormat="false" ht="15" hidden="false" customHeight="false" outlineLevel="0" collapsed="false">
      <c r="A81" s="44" t="s">
        <v>138</v>
      </c>
      <c r="B81" s="50" t="s">
        <v>139</v>
      </c>
      <c r="C81" s="23"/>
      <c r="D81" s="33"/>
      <c r="E81" s="34"/>
    </row>
    <row r="82" customFormat="false" ht="15" hidden="false" customHeight="false" outlineLevel="0" collapsed="false">
      <c r="A82" s="44" t="s">
        <v>140</v>
      </c>
      <c r="B82" s="50" t="s">
        <v>141</v>
      </c>
      <c r="C82" s="23"/>
      <c r="D82" s="33"/>
      <c r="E82" s="34"/>
    </row>
    <row r="83" customFormat="false" ht="15" hidden="false" customHeight="false" outlineLevel="0" collapsed="false">
      <c r="A83" s="44" t="s">
        <v>142</v>
      </c>
      <c r="B83" s="50" t="s">
        <v>143</v>
      </c>
      <c r="C83" s="23"/>
      <c r="D83" s="33"/>
      <c r="E83" s="34"/>
    </row>
    <row r="84" customFormat="false" ht="15" hidden="false" customHeight="false" outlineLevel="0" collapsed="false">
      <c r="A84" s="18"/>
      <c r="B84" s="46" t="s">
        <v>144</v>
      </c>
      <c r="C84" s="47" t="n">
        <f aca="false">SUM(C78:C83)</f>
        <v>0</v>
      </c>
      <c r="D84" s="48" t="n">
        <f aca="false">SUM(D78:D83)</f>
        <v>0</v>
      </c>
      <c r="E84" s="49" t="n">
        <f aca="false">SUM(E78:E83)</f>
        <v>0</v>
      </c>
    </row>
    <row r="85" customFormat="false" ht="15" hidden="false" customHeight="false" outlineLevel="0" collapsed="false">
      <c r="A85" s="18" t="s">
        <v>145</v>
      </c>
      <c r="B85" s="20" t="s">
        <v>146</v>
      </c>
      <c r="C85" s="20"/>
      <c r="D85" s="20"/>
      <c r="E85" s="20"/>
    </row>
    <row r="86" customFormat="false" ht="15" hidden="false" customHeight="false" outlineLevel="0" collapsed="false">
      <c r="A86" s="44" t="s">
        <v>147</v>
      </c>
      <c r="B86" s="22" t="s">
        <v>148</v>
      </c>
      <c r="C86" s="23"/>
      <c r="D86" s="33"/>
      <c r="E86" s="34"/>
    </row>
    <row r="87" customFormat="false" ht="15" hidden="false" customHeight="false" outlineLevel="0" collapsed="false">
      <c r="A87" s="44" t="s">
        <v>149</v>
      </c>
      <c r="B87" s="22" t="s">
        <v>150</v>
      </c>
      <c r="C87" s="23"/>
      <c r="D87" s="33"/>
      <c r="E87" s="34"/>
    </row>
    <row r="88" customFormat="false" ht="15" hidden="false" customHeight="false" outlineLevel="0" collapsed="false">
      <c r="A88" s="44" t="s">
        <v>151</v>
      </c>
      <c r="B88" s="22" t="s">
        <v>152</v>
      </c>
      <c r="C88" s="23"/>
      <c r="D88" s="33"/>
      <c r="E88" s="34"/>
    </row>
    <row r="89" customFormat="false" ht="15" hidden="false" customHeight="false" outlineLevel="0" collapsed="false">
      <c r="A89" s="44" t="s">
        <v>153</v>
      </c>
      <c r="B89" s="22" t="s">
        <v>154</v>
      </c>
      <c r="C89" s="23"/>
      <c r="D89" s="33"/>
      <c r="E89" s="34"/>
    </row>
    <row r="90" customFormat="false" ht="15" hidden="false" customHeight="false" outlineLevel="0" collapsed="false">
      <c r="A90" s="44" t="s">
        <v>155</v>
      </c>
      <c r="B90" s="22" t="s">
        <v>156</v>
      </c>
      <c r="C90" s="23"/>
      <c r="D90" s="33"/>
      <c r="E90" s="34"/>
    </row>
    <row r="91" customFormat="false" ht="15" hidden="false" customHeight="false" outlineLevel="0" collapsed="false">
      <c r="A91" s="18"/>
      <c r="B91" s="46" t="s">
        <v>157</v>
      </c>
      <c r="C91" s="47" t="n">
        <f aca="false">SUM(C86:C90)</f>
        <v>0</v>
      </c>
      <c r="D91" s="48" t="n">
        <f aca="false">SUM(D86:D90)</f>
        <v>0</v>
      </c>
      <c r="E91" s="49" t="n">
        <f aca="false">SUM(E86:E90)</f>
        <v>0</v>
      </c>
    </row>
    <row r="92" customFormat="false" ht="25.5" hidden="false" customHeight="true" outlineLevel="0" collapsed="false">
      <c r="A92" s="18" t="s">
        <v>158</v>
      </c>
      <c r="B92" s="51" t="s">
        <v>159</v>
      </c>
      <c r="C92" s="51"/>
      <c r="D92" s="51"/>
      <c r="E92" s="51"/>
    </row>
    <row r="93" customFormat="false" ht="15" hidden="false" customHeight="false" outlineLevel="0" collapsed="false">
      <c r="A93" s="44" t="s">
        <v>160</v>
      </c>
      <c r="B93" s="52" t="s">
        <v>161</v>
      </c>
      <c r="C93" s="23"/>
      <c r="D93" s="33"/>
      <c r="E93" s="34"/>
    </row>
    <row r="94" customFormat="false" ht="15" hidden="false" customHeight="false" outlineLevel="0" collapsed="false">
      <c r="A94" s="44" t="s">
        <v>162</v>
      </c>
      <c r="B94" s="52" t="s">
        <v>163</v>
      </c>
      <c r="C94" s="23"/>
      <c r="D94" s="33"/>
      <c r="E94" s="34"/>
    </row>
    <row r="95" customFormat="false" ht="30.5" hidden="false" customHeight="false" outlineLevel="0" collapsed="false">
      <c r="A95" s="44" t="s">
        <v>164</v>
      </c>
      <c r="B95" s="45" t="s">
        <v>165</v>
      </c>
      <c r="C95" s="23"/>
      <c r="D95" s="33"/>
      <c r="E95" s="34"/>
    </row>
    <row r="96" customFormat="false" ht="15" hidden="false" customHeight="false" outlineLevel="0" collapsed="false">
      <c r="A96" s="44" t="s">
        <v>166</v>
      </c>
      <c r="B96" s="52" t="s">
        <v>167</v>
      </c>
      <c r="C96" s="23"/>
      <c r="D96" s="33"/>
      <c r="E96" s="34"/>
    </row>
    <row r="97" customFormat="false" ht="15" hidden="false" customHeight="false" outlineLevel="0" collapsed="false">
      <c r="A97" s="44" t="s">
        <v>168</v>
      </c>
      <c r="B97" s="52" t="s">
        <v>169</v>
      </c>
      <c r="C97" s="23"/>
      <c r="D97" s="33"/>
      <c r="E97" s="34"/>
    </row>
    <row r="98" customFormat="false" ht="15" hidden="false" customHeight="false" outlineLevel="0" collapsed="false">
      <c r="A98" s="44" t="s">
        <v>170</v>
      </c>
      <c r="B98" s="52" t="s">
        <v>171</v>
      </c>
      <c r="C98" s="23"/>
      <c r="D98" s="33"/>
      <c r="E98" s="34"/>
    </row>
    <row r="99" customFormat="false" ht="15" hidden="false" customHeight="false" outlineLevel="0" collapsed="false">
      <c r="A99" s="18"/>
      <c r="B99" s="46" t="s">
        <v>172</v>
      </c>
      <c r="C99" s="47" t="n">
        <f aca="false">SUM(C93:C98)</f>
        <v>0</v>
      </c>
      <c r="D99" s="48" t="n">
        <f aca="false">SUM(D93:D98)</f>
        <v>0</v>
      </c>
      <c r="E99" s="49" t="n">
        <f aca="false">SUM(E93:E98)</f>
        <v>0</v>
      </c>
    </row>
    <row r="100" customFormat="false" ht="15" hidden="false" customHeight="false" outlineLevel="0" collapsed="false">
      <c r="A100" s="18"/>
      <c r="B100" s="20"/>
      <c r="C100" s="20"/>
      <c r="D100" s="20"/>
      <c r="E100" s="20"/>
    </row>
    <row r="101" customFormat="false" ht="15" hidden="false" customHeight="false" outlineLevel="0" collapsed="false">
      <c r="A101" s="53"/>
      <c r="B101" s="54" t="s">
        <v>173</v>
      </c>
      <c r="C101" s="47" t="n">
        <f aca="false">SUM(C45,C53,C64,C76,C84,C91,C99)</f>
        <v>0</v>
      </c>
      <c r="D101" s="48" t="n">
        <f aca="false">SUM(D45,D53,D64,D76,D84,D91,D99)</f>
        <v>0</v>
      </c>
      <c r="E101" s="49" t="n">
        <f aca="false">SUM(E45,E53,E64,E76,E84,E91,E99)</f>
        <v>0</v>
      </c>
    </row>
    <row r="102" customFormat="false" ht="21" hidden="false" customHeight="false" outlineLevel="0" collapsed="false">
      <c r="A102" s="53"/>
      <c r="B102" s="54" t="s">
        <v>174</v>
      </c>
      <c r="C102" s="47" t="n">
        <f aca="false">SUM(C101-C99-C43-C44-C51-C52-C39-C47)</f>
        <v>0</v>
      </c>
      <c r="D102" s="48" t="n">
        <f aca="false">SUM(D101-D99-D43-D44-D51-D52-D39-D47)</f>
        <v>0</v>
      </c>
      <c r="E102" s="49" t="n">
        <f aca="false">SUM(E101-E99-E43-E44-E51-E52-E39-E47)</f>
        <v>0</v>
      </c>
    </row>
    <row r="103" customFormat="false" ht="15" hidden="false" customHeight="false" outlineLevel="0" collapsed="false">
      <c r="A103" s="53"/>
      <c r="B103" s="54" t="s">
        <v>175</v>
      </c>
      <c r="C103" s="47" t="n">
        <f aca="false">SUM(C43:C44,C51:C52,C99)</f>
        <v>0</v>
      </c>
      <c r="D103" s="48" t="n">
        <f aca="false">SUM(D43:D44,D51:D52,D99)</f>
        <v>0</v>
      </c>
      <c r="E103" s="49" t="n">
        <f aca="false">SUM(E43:E44,E51:E52,E99)</f>
        <v>0</v>
      </c>
    </row>
    <row r="104" customFormat="false" ht="15" hidden="false" customHeight="false" outlineLevel="0" collapsed="false">
      <c r="A104" s="53"/>
      <c r="B104" s="54" t="s">
        <v>176</v>
      </c>
      <c r="C104" s="47" t="n">
        <f aca="false">IF(C103&lt;C102*0.2,C103,C102*0.2)</f>
        <v>0</v>
      </c>
      <c r="D104" s="48" t="n">
        <f aca="false">IF(D103&lt;D102*0.2,D103,D102*0.2)</f>
        <v>0</v>
      </c>
      <c r="E104" s="49" t="n">
        <f aca="false">IF(E103&lt;E102*0.2,E103,E102*0.2)</f>
        <v>0</v>
      </c>
    </row>
    <row r="105" customFormat="false" ht="15" hidden="false" customHeight="false" outlineLevel="0" collapsed="false">
      <c r="A105" s="53"/>
      <c r="B105" s="54" t="s">
        <v>177</v>
      </c>
      <c r="C105" s="47" t="n">
        <f aca="false">SUM(C39,C47)</f>
        <v>0</v>
      </c>
      <c r="D105" s="48" t="n">
        <f aca="false">SUM(D39,D47)</f>
        <v>0</v>
      </c>
      <c r="E105" s="49" t="n">
        <f aca="false">SUM(E39,E47)</f>
        <v>0</v>
      </c>
    </row>
    <row r="106" customFormat="false" ht="15" hidden="false" customHeight="false" outlineLevel="0" collapsed="false">
      <c r="A106" s="53"/>
      <c r="B106" s="54" t="s">
        <v>178</v>
      </c>
      <c r="C106" s="47" t="n">
        <f aca="false">IF(C105&lt;C102*0.15,C105,C102*0.15)</f>
        <v>0</v>
      </c>
      <c r="D106" s="48" t="n">
        <f aca="false">IF(D105&lt;D102*0.15,D105,D102*0.15)</f>
        <v>0</v>
      </c>
      <c r="E106" s="49" t="n">
        <f aca="false">IF(E105&lt;E102*0.15,E105,E102*0.15)</f>
        <v>0</v>
      </c>
    </row>
    <row r="107" customFormat="false" ht="15" hidden="false" customHeight="false" outlineLevel="0" collapsed="false">
      <c r="A107" s="53"/>
      <c r="B107" s="54" t="s">
        <v>179</v>
      </c>
      <c r="C107" s="47" t="n">
        <f aca="false">SUM(C102,C104,C106)</f>
        <v>0</v>
      </c>
      <c r="D107" s="48" t="n">
        <f aca="false">SUM(D102,D104,D106)</f>
        <v>0</v>
      </c>
      <c r="E107" s="49" t="n">
        <f aca="false">SUM(E102,E104,E106)</f>
        <v>0</v>
      </c>
    </row>
    <row r="108" customFormat="false" ht="15" hidden="false" customHeight="false" outlineLevel="0" collapsed="false">
      <c r="A108" s="53"/>
      <c r="B108" s="54" t="s">
        <v>180</v>
      </c>
      <c r="C108" s="47" t="n">
        <f aca="false">C107-C36</f>
        <v>0</v>
      </c>
      <c r="D108" s="48" t="n">
        <f aca="false">D107-D36</f>
        <v>0</v>
      </c>
      <c r="E108" s="49" t="n">
        <f aca="false">E107-E36</f>
        <v>0</v>
      </c>
    </row>
    <row r="109" customFormat="false" ht="15" hidden="false" customHeight="false" outlineLevel="0" collapsed="false">
      <c r="A109" s="53"/>
      <c r="B109" s="54" t="s">
        <v>181</v>
      </c>
      <c r="C109" s="47" t="n">
        <f aca="false">C107*0.6</f>
        <v>0</v>
      </c>
      <c r="D109" s="48" t="n">
        <f aca="false">D107*0.6</f>
        <v>0</v>
      </c>
      <c r="E109" s="49" t="n">
        <f aca="false">E107*0.6</f>
        <v>0</v>
      </c>
    </row>
    <row r="110" customFormat="false" ht="15" hidden="false" customHeight="false" outlineLevel="0" collapsed="false">
      <c r="A110" s="53"/>
      <c r="B110" s="54" t="s">
        <v>182</v>
      </c>
      <c r="C110" s="47" t="n">
        <f aca="false">IF(AND(C108&gt;10000, C109&gt;10000), MIN(C108,C109), 0)</f>
        <v>0</v>
      </c>
      <c r="D110" s="48" t="n">
        <f aca="false">IF(AND(D108&gt;10000, D109&gt;10000), MIN(D108,D109), 0)</f>
        <v>0</v>
      </c>
      <c r="E110" s="49" t="n">
        <f aca="false">IF(AND(E108&gt;10000, E109&gt;10000), MIN(E108,E109), 0)</f>
        <v>0</v>
      </c>
    </row>
    <row r="111" customFormat="false" ht="15" hidden="false" customHeight="false" outlineLevel="0" collapsed="false">
      <c r="A111" s="55"/>
      <c r="B111" s="56"/>
      <c r="C111" s="57"/>
      <c r="D111" s="58"/>
      <c r="E111" s="57"/>
    </row>
    <row r="112" customFormat="false" ht="15" hidden="false" customHeight="false" outlineLevel="0" collapsed="false">
      <c r="A112" s="59"/>
      <c r="B112" s="60" t="s">
        <v>183</v>
      </c>
      <c r="C112" s="61" t="n">
        <f aca="false">MIN(C110,D110,E110)*3</f>
        <v>0</v>
      </c>
      <c r="D112" s="62"/>
      <c r="E112" s="62"/>
    </row>
    <row r="113" customFormat="false" ht="15" hidden="false" customHeight="false" outlineLevel="0" collapsed="false">
      <c r="A113" s="59"/>
      <c r="B113" s="63" t="s">
        <v>184</v>
      </c>
      <c r="C113" s="64" t="n">
        <f aca="false">MIN(C110,D110,E110)</f>
        <v>0</v>
      </c>
      <c r="D113" s="65" t="n">
        <f aca="false">MIN(C110,D110,E110)</f>
        <v>0</v>
      </c>
      <c r="E113" s="66" t="n">
        <f aca="false">MIN(C110,D110,E110)</f>
        <v>0</v>
      </c>
    </row>
    <row r="114" customFormat="false" ht="15" hidden="false" customHeight="false" outlineLevel="0" collapsed="false">
      <c r="A114" s="59"/>
      <c r="B114" s="67"/>
      <c r="C114" s="67"/>
      <c r="D114" s="68"/>
      <c r="E114" s="62"/>
    </row>
    <row r="115" customFormat="false" ht="15" hidden="false" customHeight="false" outlineLevel="0" collapsed="false">
      <c r="A115" s="59"/>
      <c r="B115" s="67"/>
      <c r="C115" s="67"/>
      <c r="D115" s="68"/>
      <c r="E115" s="69"/>
    </row>
    <row r="116" customFormat="false" ht="15" hidden="false" customHeight="false" outlineLevel="0" collapsed="false">
      <c r="A116" s="59"/>
      <c r="B116" s="70"/>
      <c r="C116" s="67"/>
      <c r="D116" s="71"/>
      <c r="E116" s="62"/>
    </row>
    <row r="117" customFormat="false" ht="15" hidden="false" customHeight="false" outlineLevel="0" collapsed="false">
      <c r="A117" s="59"/>
      <c r="B117" s="67"/>
      <c r="C117" s="67"/>
      <c r="D117" s="72"/>
      <c r="E117" s="62"/>
    </row>
    <row r="118" customFormat="false" ht="15" hidden="false" customHeight="false" outlineLevel="0" collapsed="false">
      <c r="A118" s="59"/>
      <c r="B118" s="67"/>
      <c r="C118" s="73"/>
      <c r="D118" s="72"/>
      <c r="E118" s="62"/>
    </row>
    <row r="119" customFormat="false" ht="15" hidden="false" customHeight="false" outlineLevel="0" collapsed="false">
      <c r="A119" s="59"/>
      <c r="B119" s="70"/>
      <c r="C119" s="67"/>
      <c r="D119" s="72"/>
      <c r="E119" s="62"/>
    </row>
    <row r="120" customFormat="false" ht="15" hidden="false" customHeight="false" outlineLevel="0" collapsed="false">
      <c r="A120" s="59"/>
      <c r="B120" s="67"/>
      <c r="C120" s="67"/>
      <c r="D120" s="74"/>
      <c r="E120" s="62"/>
    </row>
    <row r="121" customFormat="false" ht="15" hidden="false" customHeight="false" outlineLevel="0" collapsed="false">
      <c r="B121" s="75"/>
      <c r="C121" s="67"/>
      <c r="D121" s="76"/>
      <c r="E121" s="69"/>
    </row>
    <row r="122" customFormat="false" ht="15" hidden="false" customHeight="false" outlineLevel="0" collapsed="false">
      <c r="A122" s="59"/>
      <c r="B122" s="77"/>
      <c r="C122" s="67"/>
      <c r="D122" s="78"/>
      <c r="E122" s="69"/>
    </row>
    <row r="123" customFormat="false" ht="15" hidden="false" customHeight="false" outlineLevel="0" collapsed="false">
      <c r="A123" s="59"/>
      <c r="B123" s="70"/>
      <c r="C123" s="67"/>
      <c r="D123" s="78"/>
      <c r="E123" s="69"/>
    </row>
    <row r="124" customFormat="false" ht="15" hidden="false" customHeight="false" outlineLevel="0" collapsed="false">
      <c r="A124" s="59"/>
      <c r="B124" s="77"/>
      <c r="C124" s="67"/>
      <c r="D124" s="78"/>
      <c r="E124" s="59"/>
    </row>
    <row r="125" customFormat="false" ht="15" hidden="false" customHeight="false" outlineLevel="0" collapsed="false">
      <c r="A125" s="59"/>
      <c r="B125" s="79"/>
      <c r="C125" s="73"/>
      <c r="D125" s="72"/>
      <c r="E125" s="59"/>
    </row>
    <row r="126" customFormat="false" ht="15" hidden="false" customHeight="false" outlineLevel="0" collapsed="false">
      <c r="A126" s="59"/>
      <c r="B126" s="67"/>
      <c r="C126" s="67"/>
      <c r="D126" s="78"/>
      <c r="E126" s="59"/>
    </row>
    <row r="127" customFormat="false" ht="30" hidden="false" customHeight="true" outlineLevel="0" collapsed="false">
      <c r="A127" s="59"/>
      <c r="B127" s="59"/>
      <c r="C127" s="67"/>
      <c r="D127" s="80"/>
      <c r="E127" s="59"/>
    </row>
    <row r="128" customFormat="false" ht="15" hidden="false" customHeight="false" outlineLevel="0" collapsed="false">
      <c r="A128" s="59"/>
      <c r="B128" s="81" t="s">
        <v>185</v>
      </c>
      <c r="C128" s="67"/>
      <c r="D128" s="67"/>
      <c r="E128" s="82"/>
    </row>
    <row r="129" customFormat="false" ht="15" hidden="true" customHeight="false" outlineLevel="0" collapsed="false">
      <c r="A129" s="59"/>
      <c r="B129" s="83" t="s">
        <v>186</v>
      </c>
      <c r="C129" s="84"/>
      <c r="D129" s="59"/>
      <c r="E129" s="85"/>
    </row>
    <row r="130" customFormat="false" ht="15" hidden="true" customHeight="false" outlineLevel="0" collapsed="false">
      <c r="A130" s="59"/>
      <c r="B130" s="83" t="s">
        <v>187</v>
      </c>
      <c r="C130" s="86"/>
      <c r="D130" s="87"/>
      <c r="E130" s="88"/>
    </row>
    <row r="131" customFormat="false" ht="15" hidden="true" customHeight="false" outlineLevel="0" collapsed="false">
      <c r="A131" s="59"/>
      <c r="B131" s="83" t="s">
        <v>188</v>
      </c>
      <c r="C131" s="69"/>
      <c r="D131" s="69"/>
      <c r="E131" s="89" t="n">
        <f aca="false">C107</f>
        <v>0</v>
      </c>
    </row>
    <row r="132" customFormat="false" ht="15" hidden="true" customHeight="false" outlineLevel="0" collapsed="false">
      <c r="A132" s="59"/>
      <c r="B132" s="83" t="s">
        <v>189</v>
      </c>
      <c r="C132" s="69"/>
      <c r="D132" s="69"/>
      <c r="E132" s="90" t="n">
        <f aca="false">E107</f>
        <v>0</v>
      </c>
    </row>
    <row r="133" customFormat="false" ht="15" hidden="true" customHeight="false" outlineLevel="0" collapsed="false">
      <c r="A133" s="59"/>
      <c r="B133" s="91" t="s">
        <v>190</v>
      </c>
      <c r="C133" s="69"/>
      <c r="D133" s="69"/>
      <c r="E133" s="92"/>
    </row>
    <row r="134" customFormat="false" ht="15" hidden="true" customHeight="false" outlineLevel="0" collapsed="false">
      <c r="A134" s="59"/>
      <c r="B134" s="83" t="s">
        <v>191</v>
      </c>
      <c r="C134" s="69"/>
      <c r="D134" s="69"/>
      <c r="E134" s="90" t="e">
        <f aca="false">IF(1-(E132/E131)&lt;=0.2,E131-E132,0)</f>
        <v>#DIV/0!</v>
      </c>
    </row>
    <row r="135" customFormat="false" ht="15" hidden="true" customHeight="false" outlineLevel="0" collapsed="false">
      <c r="A135" s="59"/>
      <c r="B135" s="83" t="s">
        <v>192</v>
      </c>
      <c r="C135" s="67"/>
      <c r="D135" s="93"/>
      <c r="E135" s="90" t="e">
        <f aca="false">IF(AND(1-(E132/E131)&gt;0.2,1-(E132/E131)&lt;0.5),E132-E131,0)</f>
        <v>#DIV/0!</v>
      </c>
    </row>
    <row r="136" customFormat="false" ht="15" hidden="true" customHeight="false" outlineLevel="0" collapsed="false">
      <c r="A136" s="59"/>
      <c r="B136" s="91" t="s">
        <v>193</v>
      </c>
      <c r="C136" s="67"/>
      <c r="D136" s="67"/>
      <c r="E136" s="90" t="e">
        <f aca="false">IF(1-(E132/E131)&gt;0.5,E132-E131,0)</f>
        <v>#DIV/0!</v>
      </c>
    </row>
    <row r="137" customFormat="false" ht="15" hidden="true" customHeight="false" outlineLevel="0" collapsed="false">
      <c r="A137" s="59"/>
      <c r="B137" s="94" t="s">
        <v>194</v>
      </c>
      <c r="C137" s="67"/>
      <c r="D137" s="67"/>
      <c r="E137" s="90" t="e">
        <f aca="false">IF(E138&gt;0,#REF!-#REF!*(E138-20%),0)</f>
        <v>#DIV/0!</v>
      </c>
    </row>
    <row r="138" customFormat="false" ht="15" hidden="true" customHeight="false" outlineLevel="0" collapsed="false">
      <c r="A138" s="59"/>
      <c r="B138" s="94" t="s">
        <v>195</v>
      </c>
      <c r="C138" s="67"/>
      <c r="D138" s="67"/>
      <c r="E138" s="90" t="e">
        <f aca="false">(E131-E132)/E131</f>
        <v>#DIV/0!</v>
      </c>
    </row>
    <row r="139" customFormat="false" ht="15" hidden="true" customHeight="false" outlineLevel="0" collapsed="false">
      <c r="A139" s="59"/>
      <c r="B139" s="95" t="s">
        <v>196</v>
      </c>
      <c r="C139" s="67"/>
      <c r="D139" s="96"/>
      <c r="E139" s="90" t="e">
        <f aca="false">IF(E136=0,E132*0.6,0)</f>
        <v>#DIV/0!</v>
      </c>
    </row>
    <row r="140" customFormat="false" ht="15" hidden="true" customHeight="false" outlineLevel="0" collapsed="false">
      <c r="A140" s="59"/>
      <c r="B140" s="83" t="s">
        <v>197</v>
      </c>
      <c r="C140" s="73"/>
      <c r="D140" s="97"/>
      <c r="E140" s="90" t="n">
        <f aca="false">E108</f>
        <v>0</v>
      </c>
    </row>
    <row r="141" customFormat="false" ht="15" hidden="true" customHeight="false" outlineLevel="0" collapsed="false">
      <c r="A141" s="59"/>
      <c r="B141" s="98" t="s">
        <v>198</v>
      </c>
      <c r="C141" s="67"/>
      <c r="D141" s="67"/>
      <c r="E141" s="90" t="e">
        <f aca="false">IF(E137=0,MINA(#REF!,E139,E140),MINA(#REF!,E137,E139,E140))</f>
        <v>#DIV/0!</v>
      </c>
    </row>
    <row r="142" customFormat="false" ht="15" hidden="true" customHeight="false" outlineLevel="0" collapsed="false">
      <c r="A142" s="59"/>
      <c r="B142" s="99"/>
      <c r="C142" s="62"/>
      <c r="D142" s="59"/>
      <c r="E142" s="90" t="e">
        <f aca="false">E141-(E141*Indicatori!G6)</f>
        <v>#DIV/0!</v>
      </c>
    </row>
    <row r="143" customFormat="false" ht="15" hidden="true" customHeight="false" outlineLevel="0" collapsed="false">
      <c r="A143" s="59"/>
      <c r="B143" s="70"/>
      <c r="C143" s="100"/>
      <c r="D143" s="101"/>
      <c r="E143" s="102" t="e">
        <f aca="false">IF(E139=0,MINA(#REF!,E140,E141,E142),MINA(#REF!,E140,E141,E142))</f>
        <v>#DIV/0!</v>
      </c>
    </row>
    <row r="144" customFormat="false" ht="15" hidden="true" customHeight="false" outlineLevel="0" collapsed="false">
      <c r="A144" s="59"/>
      <c r="B144" s="67"/>
      <c r="C144" s="103"/>
      <c r="D144" s="104"/>
      <c r="E144" s="67"/>
    </row>
    <row r="145" customFormat="false" ht="15" hidden="true" customHeight="false" outlineLevel="0" collapsed="false">
      <c r="A145" s="59"/>
      <c r="C145" s="73"/>
      <c r="D145" s="105"/>
      <c r="E145" s="67"/>
    </row>
    <row r="146" customFormat="false" ht="15" hidden="true" customHeight="false" outlineLevel="0" collapsed="false">
      <c r="C146" s="67"/>
      <c r="D146" s="93"/>
      <c r="E146" s="67"/>
    </row>
    <row r="147" customFormat="false" ht="15" hidden="false" customHeight="false" outlineLevel="0" collapsed="false">
      <c r="E147" s="67"/>
    </row>
  </sheetData>
  <sheetProtection algorithmName="SHA-512" hashValue="A/ORvZwtSC9eq6yf+0SzSRvM2/UmtMJ4g+nXhao9Jp4mBBcAokoLxEzwupnFPJZFRhyj3Nz9PvAteTUJfWjmSg==" saltValue="co4KNAyfXotT17zQxiLibg==" spinCount="100000" sheet="true" objects="true" scenarios="true"/>
  <mergeCells count="16">
    <mergeCell ref="A1:E1"/>
    <mergeCell ref="B2:E3"/>
    <mergeCell ref="B8:E8"/>
    <mergeCell ref="B9:E9"/>
    <mergeCell ref="B16:E16"/>
    <mergeCell ref="B24:E24"/>
    <mergeCell ref="B32:E32"/>
    <mergeCell ref="B37:E37"/>
    <mergeCell ref="B38:E38"/>
    <mergeCell ref="B46:E46"/>
    <mergeCell ref="B54:E54"/>
    <mergeCell ref="B65:E65"/>
    <mergeCell ref="B77:E77"/>
    <mergeCell ref="B85:E85"/>
    <mergeCell ref="B92:E92"/>
    <mergeCell ref="B100:E100"/>
  </mergeCells>
  <printOptions headings="false" gridLines="false" gridLinesSet="true" horizontalCentered="false" verticalCentered="false"/>
  <pageMargins left="0.7" right="0.7" top="0.751388888888889" bottom="0.75" header="0" footer="0.511811023622047"/>
  <pageSetup paperSize="1" scale="88" fitToWidth="1" fitToHeight="1" pageOrder="downThenOver" orientation="landscape" blackAndWhite="false" draft="false" cellComments="none" horizontalDpi="300" verticalDpi="300" copies="1"/>
  <headerFooter differentFirst="false" differentOddEven="false">
    <oddHeader>&amp;RAllegato A2</oddHeader>
    <oddFooter/>
  </headerFooter>
  <rowBreaks count="1" manualBreakCount="1">
    <brk id="36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Z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14.42578125" defaultRowHeight="15" customHeight="true" zeroHeight="false" outlineLevelRow="0" outlineLevelCol="0"/>
  <cols>
    <col collapsed="false" customWidth="true" hidden="false" outlineLevel="0" max="2" min="1" style="0" width="8"/>
    <col collapsed="false" customWidth="true" hidden="false" outlineLevel="0" max="3" min="3" style="0" width="53.86"/>
    <col collapsed="false" customWidth="true" hidden="false" outlineLevel="0" max="4" min="4" style="0" width="20"/>
    <col collapsed="false" customWidth="true" hidden="false" outlineLevel="0" max="6" min="6" style="0" width="19.57"/>
    <col collapsed="false" customWidth="true" hidden="false" outlineLevel="0" max="7" min="7" style="0" width="0.14"/>
  </cols>
  <sheetData>
    <row r="1" customFormat="false" ht="17.35" hidden="false" customHeight="false" outlineLevel="0" collapsed="false">
      <c r="A1" s="106" t="s">
        <v>199</v>
      </c>
      <c r="B1" s="106"/>
      <c r="C1" s="107" t="n">
        <f aca="false">'Piano Finanziario Triennale'!B4</f>
        <v>0</v>
      </c>
      <c r="D1" s="108"/>
      <c r="E1" s="108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customFormat="false" ht="17.35" hidden="false" customHeight="false" outlineLevel="0" collapsed="false">
      <c r="A2" s="106" t="s">
        <v>3</v>
      </c>
      <c r="B2" s="106"/>
      <c r="C2" s="107" t="n">
        <f aca="false">'Piano Finanziario Triennale'!B5</f>
        <v>0</v>
      </c>
      <c r="D2" s="108"/>
      <c r="E2" s="108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customFormat="false" ht="3.75" hidden="false" customHeight="true" outlineLevel="0" collapsed="false">
      <c r="A3" s="69"/>
      <c r="B3" s="108"/>
      <c r="C3" s="108"/>
      <c r="D3" s="108"/>
      <c r="E3" s="108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customFormat="false" ht="28.5" hidden="false" customHeight="true" outlineLevel="0" collapsed="false">
      <c r="A4" s="108"/>
      <c r="B4" s="109" t="s">
        <v>200</v>
      </c>
      <c r="C4" s="109"/>
      <c r="D4" s="109"/>
      <c r="E4" s="109"/>
      <c r="F4" s="10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customFormat="false" ht="48.75" hidden="false" customHeight="true" outlineLevel="0" collapsed="false">
      <c r="A5" s="69"/>
      <c r="B5" s="110" t="s">
        <v>201</v>
      </c>
      <c r="C5" s="110"/>
      <c r="D5" s="110" t="s">
        <v>202</v>
      </c>
      <c r="E5" s="110" t="s">
        <v>203</v>
      </c>
      <c r="F5" s="110" t="s">
        <v>188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customFormat="false" ht="28.5" hidden="false" customHeight="true" outlineLevel="0" collapsed="false">
      <c r="A6" s="69"/>
      <c r="B6" s="111" t="n">
        <v>1</v>
      </c>
      <c r="C6" s="112"/>
      <c r="D6" s="113"/>
      <c r="E6" s="114"/>
      <c r="F6" s="115" t="e">
        <f aca="false">IF((-1+(E6/D6))&lt;0%,(-1+(E6/D6)),0)</f>
        <v>#DIV/0!</v>
      </c>
      <c r="G6" s="116" t="e">
        <f aca="false">IF((-F9-10%)&lt;0.9,(-F9-10%),0)</f>
        <v>#DIV/0!</v>
      </c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customFormat="false" ht="28.5" hidden="false" customHeight="true" outlineLevel="0" collapsed="false">
      <c r="A7" s="69"/>
      <c r="B7" s="111" t="n">
        <v>2</v>
      </c>
      <c r="C7" s="112"/>
      <c r="D7" s="113"/>
      <c r="E7" s="114"/>
      <c r="F7" s="115" t="e">
        <f aca="false">IF((-1+(E7/D7))&lt;0%,(-1+(E7/D7)),0)</f>
        <v>#DIV/0!</v>
      </c>
      <c r="G7" s="116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customFormat="false" ht="28.5" hidden="false" customHeight="true" outlineLevel="0" collapsed="false">
      <c r="A8" s="69"/>
      <c r="B8" s="111" t="n">
        <v>3</v>
      </c>
      <c r="C8" s="112"/>
      <c r="D8" s="113"/>
      <c r="E8" s="114"/>
      <c r="F8" s="115" t="e">
        <f aca="false">IF((-1+(E8/D8))&lt;0%,(-1+(E8/D8)),0)</f>
        <v>#DIV/0!</v>
      </c>
      <c r="G8" s="116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customFormat="false" ht="15" hidden="false" customHeight="false" outlineLevel="0" collapsed="false">
      <c r="A9" s="69"/>
      <c r="B9" s="69"/>
      <c r="C9" s="69"/>
      <c r="D9" s="117"/>
      <c r="E9" s="117"/>
      <c r="F9" s="115" t="e">
        <f aca="false">SUM(F6:F8)/3</f>
        <v>#DIV/0!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customFormat="false" ht="15" hidden="false" customHeight="false" outlineLevel="0" collapsed="false">
      <c r="A10" s="69"/>
      <c r="B10" s="69"/>
      <c r="C10" s="69"/>
      <c r="D10" s="117"/>
      <c r="E10" s="117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customFormat="false" ht="15" hidden="false" customHeight="false" outlineLevel="0" collapsed="false">
      <c r="A11" s="69"/>
      <c r="B11" s="69"/>
      <c r="C11" s="69"/>
      <c r="D11" s="117"/>
      <c r="E11" s="117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customFormat="false" ht="15" hidden="false" customHeight="false" outlineLevel="0" collapsed="false">
      <c r="A12" s="69"/>
      <c r="B12" s="69"/>
      <c r="C12" s="69"/>
      <c r="D12" s="117"/>
      <c r="E12" s="117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customFormat="false" ht="15" hidden="false" customHeight="false" outlineLevel="0" collapsed="false">
      <c r="A13" s="69"/>
      <c r="B13" s="69"/>
      <c r="C13" s="69"/>
      <c r="D13" s="117"/>
      <c r="E13" s="117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customFormat="false" ht="15" hidden="false" customHeight="false" outlineLevel="0" collapsed="false">
      <c r="A14" s="69"/>
      <c r="B14" s="69"/>
      <c r="C14" s="69"/>
      <c r="D14" s="117"/>
      <c r="E14" s="117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customFormat="false" ht="15" hidden="false" customHeight="false" outlineLevel="0" collapsed="false">
      <c r="A15" s="69"/>
      <c r="B15" s="69"/>
      <c r="C15" s="69"/>
      <c r="D15" s="117"/>
      <c r="E15" s="117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customFormat="false" ht="15" hidden="false" customHeight="false" outlineLevel="0" collapsed="false">
      <c r="A16" s="69"/>
      <c r="B16" s="69"/>
      <c r="C16" s="69"/>
      <c r="D16" s="117"/>
      <c r="E16" s="117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customFormat="false" ht="15" hidden="false" customHeight="false" outlineLevel="0" collapsed="false">
      <c r="A17" s="69"/>
      <c r="B17" s="69"/>
      <c r="C17" s="69"/>
      <c r="D17" s="117"/>
      <c r="E17" s="117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customFormat="false" ht="15" hidden="false" customHeight="false" outlineLevel="0" collapsed="false">
      <c r="A18" s="69"/>
      <c r="B18" s="69"/>
      <c r="C18" s="69"/>
      <c r="D18" s="117"/>
      <c r="E18" s="117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customFormat="false" ht="15" hidden="false" customHeight="false" outlineLevel="0" collapsed="false">
      <c r="A19" s="69"/>
      <c r="B19" s="69"/>
      <c r="C19" s="69"/>
      <c r="D19" s="117"/>
      <c r="E19" s="117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customFormat="false" ht="15" hidden="false" customHeight="false" outlineLevel="0" collapsed="false">
      <c r="A20" s="69"/>
      <c r="B20" s="69"/>
      <c r="C20" s="69"/>
      <c r="D20" s="117"/>
      <c r="E20" s="117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customFormat="false" ht="15" hidden="false" customHeight="false" outlineLevel="0" collapsed="false">
      <c r="A21" s="69"/>
      <c r="B21" s="69"/>
      <c r="C21" s="69"/>
      <c r="D21" s="117"/>
      <c r="E21" s="117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customFormat="false" ht="15" hidden="false" customHeight="false" outlineLevel="0" collapsed="false">
      <c r="A22" s="69"/>
      <c r="B22" s="69"/>
      <c r="C22" s="69"/>
      <c r="D22" s="118"/>
      <c r="E22" s="117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customFormat="false" ht="15" hidden="false" customHeight="false" outlineLevel="0" collapsed="false">
      <c r="A23" s="69"/>
      <c r="B23" s="69"/>
      <c r="C23" s="69"/>
      <c r="D23" s="117"/>
      <c r="E23" s="117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customFormat="false" ht="15" hidden="false" customHeight="false" outlineLevel="0" collapsed="false">
      <c r="A24" s="69"/>
      <c r="B24" s="69"/>
      <c r="C24" s="69"/>
      <c r="D24" s="117"/>
      <c r="E24" s="117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customFormat="false" ht="15" hidden="false" customHeight="false" outlineLevel="0" collapsed="false">
      <c r="A25" s="69"/>
      <c r="B25" s="69"/>
      <c r="C25" s="69"/>
      <c r="D25" s="117"/>
      <c r="E25" s="117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customFormat="false" ht="15" hidden="false" customHeight="false" outlineLevel="0" collapsed="false">
      <c r="A26" s="69"/>
      <c r="B26" s="69"/>
      <c r="C26" s="69"/>
      <c r="D26" s="117"/>
      <c r="E26" s="117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customFormat="false" ht="15" hidden="false" customHeight="false" outlineLevel="0" collapsed="false">
      <c r="A27" s="69"/>
      <c r="B27" s="69"/>
      <c r="C27" s="69"/>
      <c r="D27" s="117"/>
      <c r="E27" s="117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customFormat="false" ht="15" hidden="false" customHeight="false" outlineLevel="0" collapsed="false">
      <c r="A28" s="69"/>
      <c r="B28" s="69"/>
      <c r="C28" s="69"/>
      <c r="D28" s="117"/>
      <c r="E28" s="117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customFormat="false" ht="15" hidden="false" customHeight="false" outlineLevel="0" collapsed="false">
      <c r="A29" s="69"/>
      <c r="B29" s="69"/>
      <c r="C29" s="69"/>
      <c r="D29" s="117"/>
      <c r="E29" s="117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customFormat="false" ht="15" hidden="false" customHeight="false" outlineLevel="0" collapsed="false">
      <c r="A30" s="69"/>
      <c r="B30" s="69"/>
      <c r="C30" s="69"/>
      <c r="D30" s="117"/>
      <c r="E30" s="117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customFormat="false" ht="15" hidden="false" customHeight="false" outlineLevel="0" collapsed="false">
      <c r="A31" s="69"/>
      <c r="B31" s="69"/>
      <c r="C31" s="69"/>
      <c r="D31" s="117"/>
      <c r="E31" s="117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customFormat="false" ht="15" hidden="false" customHeight="false" outlineLevel="0" collapsed="false">
      <c r="A32" s="69"/>
      <c r="B32" s="69"/>
      <c r="C32" s="69"/>
      <c r="D32" s="117"/>
      <c r="E32" s="117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customFormat="false" ht="15" hidden="false" customHeight="false" outlineLevel="0" collapsed="false">
      <c r="A33" s="69"/>
      <c r="B33" s="69"/>
      <c r="C33" s="69"/>
      <c r="D33" s="117"/>
      <c r="E33" s="117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customFormat="false" ht="15" hidden="false" customHeight="false" outlineLevel="0" collapsed="false">
      <c r="A34" s="69"/>
      <c r="B34" s="69"/>
      <c r="C34" s="69"/>
      <c r="D34" s="117"/>
      <c r="E34" s="117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customFormat="false" ht="15" hidden="false" customHeight="false" outlineLevel="0" collapsed="false">
      <c r="A35" s="69"/>
      <c r="B35" s="69"/>
      <c r="C35" s="69"/>
      <c r="D35" s="117"/>
      <c r="E35" s="117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customFormat="false" ht="15" hidden="false" customHeight="false" outlineLevel="0" collapsed="false">
      <c r="A36" s="69"/>
      <c r="B36" s="69"/>
      <c r="C36" s="69"/>
      <c r="D36" s="117"/>
      <c r="E36" s="117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customFormat="false" ht="15" hidden="false" customHeight="false" outlineLevel="0" collapsed="false">
      <c r="A37" s="69"/>
      <c r="B37" s="69"/>
      <c r="C37" s="69"/>
      <c r="D37" s="117"/>
      <c r="E37" s="117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customFormat="false" ht="15" hidden="false" customHeight="false" outlineLevel="0" collapsed="false">
      <c r="A38" s="69"/>
      <c r="B38" s="69"/>
      <c r="C38" s="69"/>
      <c r="D38" s="117"/>
      <c r="E38" s="117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customFormat="false" ht="15" hidden="false" customHeight="false" outlineLevel="0" collapsed="false">
      <c r="A39" s="69"/>
      <c r="B39" s="69"/>
      <c r="C39" s="69"/>
      <c r="D39" s="117"/>
      <c r="E39" s="117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customFormat="false" ht="15" hidden="false" customHeight="false" outlineLevel="0" collapsed="false">
      <c r="A40" s="69"/>
      <c r="B40" s="69"/>
      <c r="C40" s="69"/>
      <c r="D40" s="117"/>
      <c r="E40" s="117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customFormat="false" ht="15" hidden="false" customHeight="false" outlineLevel="0" collapsed="false">
      <c r="A41" s="69"/>
      <c r="B41" s="69"/>
      <c r="C41" s="69"/>
      <c r="D41" s="117"/>
      <c r="E41" s="117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customFormat="false" ht="15" hidden="false" customHeight="false" outlineLevel="0" collapsed="false">
      <c r="A42" s="69"/>
      <c r="B42" s="69"/>
      <c r="C42" s="69"/>
      <c r="D42" s="117"/>
      <c r="E42" s="117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customFormat="false" ht="15" hidden="false" customHeight="false" outlineLevel="0" collapsed="false">
      <c r="A43" s="69"/>
      <c r="B43" s="69"/>
      <c r="C43" s="69"/>
      <c r="D43" s="117"/>
      <c r="E43" s="117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customFormat="false" ht="15" hidden="false" customHeight="false" outlineLevel="0" collapsed="false">
      <c r="A44" s="69"/>
      <c r="B44" s="69"/>
      <c r="C44" s="69"/>
      <c r="D44" s="117"/>
      <c r="E44" s="117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customFormat="false" ht="15" hidden="false" customHeight="false" outlineLevel="0" collapsed="false">
      <c r="A45" s="69"/>
      <c r="B45" s="69"/>
      <c r="C45" s="69"/>
      <c r="D45" s="117"/>
      <c r="E45" s="117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  <row r="46" customFormat="false" ht="15" hidden="false" customHeight="false" outlineLevel="0" collapsed="false">
      <c r="A46" s="69"/>
      <c r="B46" s="69"/>
      <c r="C46" s="69"/>
      <c r="D46" s="117"/>
      <c r="E46" s="117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customFormat="false" ht="15" hidden="false" customHeight="false" outlineLevel="0" collapsed="false">
      <c r="A47" s="69"/>
      <c r="B47" s="69"/>
      <c r="C47" s="69"/>
      <c r="D47" s="117"/>
      <c r="E47" s="117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</row>
    <row r="48" customFormat="false" ht="15" hidden="false" customHeight="false" outlineLevel="0" collapsed="false">
      <c r="A48" s="69"/>
      <c r="B48" s="69"/>
      <c r="C48" s="69"/>
      <c r="D48" s="117"/>
      <c r="E48" s="117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</row>
    <row r="49" customFormat="false" ht="15" hidden="false" customHeight="false" outlineLevel="0" collapsed="false">
      <c r="A49" s="69"/>
      <c r="B49" s="69"/>
      <c r="C49" s="69"/>
      <c r="D49" s="117"/>
      <c r="E49" s="117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</row>
    <row r="50" customFormat="false" ht="15" hidden="false" customHeight="false" outlineLevel="0" collapsed="false">
      <c r="A50" s="69"/>
      <c r="B50" s="69"/>
      <c r="C50" s="69"/>
      <c r="D50" s="117"/>
      <c r="E50" s="117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</row>
    <row r="51" customFormat="false" ht="15" hidden="false" customHeight="false" outlineLevel="0" collapsed="false">
      <c r="A51" s="69"/>
      <c r="B51" s="69"/>
      <c r="C51" s="69"/>
      <c r="D51" s="117"/>
      <c r="E51" s="117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customFormat="false" ht="15" hidden="false" customHeight="false" outlineLevel="0" collapsed="false">
      <c r="A52" s="69"/>
      <c r="B52" s="69"/>
      <c r="C52" s="69"/>
      <c r="D52" s="117"/>
      <c r="E52" s="117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</row>
    <row r="53" customFormat="false" ht="15" hidden="false" customHeight="false" outlineLevel="0" collapsed="false">
      <c r="A53" s="69"/>
      <c r="B53" s="69"/>
      <c r="C53" s="69"/>
      <c r="D53" s="117"/>
      <c r="E53" s="117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customFormat="false" ht="15" hidden="false" customHeight="false" outlineLevel="0" collapsed="false">
      <c r="A54" s="69"/>
      <c r="B54" s="69"/>
      <c r="C54" s="69"/>
      <c r="D54" s="117"/>
      <c r="E54" s="117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customFormat="false" ht="15" hidden="false" customHeight="false" outlineLevel="0" collapsed="false">
      <c r="A55" s="69"/>
      <c r="B55" s="69"/>
      <c r="C55" s="69"/>
      <c r="D55" s="117"/>
      <c r="E55" s="117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customFormat="false" ht="15" hidden="false" customHeight="false" outlineLevel="0" collapsed="false">
      <c r="A56" s="69"/>
      <c r="B56" s="69"/>
      <c r="C56" s="69"/>
      <c r="D56" s="117"/>
      <c r="E56" s="117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customFormat="false" ht="15" hidden="false" customHeight="false" outlineLevel="0" collapsed="false">
      <c r="A57" s="69"/>
      <c r="B57" s="69"/>
      <c r="C57" s="69"/>
      <c r="D57" s="117"/>
      <c r="E57" s="117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customFormat="false" ht="15" hidden="false" customHeight="false" outlineLevel="0" collapsed="false">
      <c r="A58" s="69"/>
      <c r="B58" s="69"/>
      <c r="C58" s="69"/>
      <c r="D58" s="117"/>
      <c r="E58" s="117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</row>
    <row r="59" customFormat="false" ht="15" hidden="false" customHeight="false" outlineLevel="0" collapsed="false">
      <c r="A59" s="69"/>
      <c r="B59" s="69"/>
      <c r="C59" s="69"/>
      <c r="D59" s="117"/>
      <c r="E59" s="117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</row>
    <row r="60" customFormat="false" ht="15" hidden="false" customHeight="false" outlineLevel="0" collapsed="false">
      <c r="A60" s="69"/>
      <c r="B60" s="69"/>
      <c r="C60" s="69"/>
      <c r="D60" s="117"/>
      <c r="E60" s="117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</row>
    <row r="61" customFormat="false" ht="15" hidden="false" customHeight="false" outlineLevel="0" collapsed="false">
      <c r="A61" s="69"/>
      <c r="B61" s="69"/>
      <c r="C61" s="69"/>
      <c r="D61" s="117"/>
      <c r="E61" s="117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customFormat="false" ht="15" hidden="false" customHeight="false" outlineLevel="0" collapsed="false">
      <c r="A62" s="69"/>
      <c r="B62" s="69"/>
      <c r="C62" s="69"/>
      <c r="D62" s="117"/>
      <c r="E62" s="117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customFormat="false" ht="15" hidden="false" customHeight="false" outlineLevel="0" collapsed="false">
      <c r="A63" s="69"/>
      <c r="B63" s="69"/>
      <c r="C63" s="69"/>
      <c r="D63" s="117"/>
      <c r="E63" s="117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customFormat="false" ht="15" hidden="false" customHeight="false" outlineLevel="0" collapsed="false">
      <c r="A64" s="69"/>
      <c r="B64" s="69"/>
      <c r="C64" s="69"/>
      <c r="D64" s="117"/>
      <c r="E64" s="117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customFormat="false" ht="15" hidden="false" customHeight="false" outlineLevel="0" collapsed="false">
      <c r="A65" s="69"/>
      <c r="B65" s="69"/>
      <c r="C65" s="69"/>
      <c r="D65" s="117"/>
      <c r="E65" s="117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customFormat="false" ht="15" hidden="false" customHeight="false" outlineLevel="0" collapsed="false">
      <c r="A66" s="69"/>
      <c r="B66" s="69"/>
      <c r="C66" s="69"/>
      <c r="D66" s="117"/>
      <c r="E66" s="117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customFormat="false" ht="15" hidden="false" customHeight="false" outlineLevel="0" collapsed="false">
      <c r="A67" s="69"/>
      <c r="B67" s="69"/>
      <c r="C67" s="69"/>
      <c r="D67" s="117"/>
      <c r="E67" s="117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customFormat="false" ht="15" hidden="false" customHeight="false" outlineLevel="0" collapsed="false">
      <c r="A68" s="69"/>
      <c r="B68" s="69"/>
      <c r="C68" s="69"/>
      <c r="D68" s="117"/>
      <c r="E68" s="117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customFormat="false" ht="15" hidden="false" customHeight="false" outlineLevel="0" collapsed="false">
      <c r="A69" s="69"/>
      <c r="B69" s="69"/>
      <c r="C69" s="69"/>
      <c r="D69" s="117"/>
      <c r="E69" s="117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customFormat="false" ht="15" hidden="false" customHeight="false" outlineLevel="0" collapsed="false">
      <c r="A70" s="69"/>
      <c r="B70" s="69"/>
      <c r="C70" s="69"/>
      <c r="D70" s="117"/>
      <c r="E70" s="117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customFormat="false" ht="15" hidden="false" customHeight="false" outlineLevel="0" collapsed="false">
      <c r="A71" s="69"/>
      <c r="B71" s="69"/>
      <c r="C71" s="69"/>
      <c r="D71" s="117"/>
      <c r="E71" s="117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customFormat="false" ht="15" hidden="false" customHeight="false" outlineLevel="0" collapsed="false">
      <c r="A72" s="69"/>
      <c r="B72" s="69"/>
      <c r="C72" s="69"/>
      <c r="D72" s="117"/>
      <c r="E72" s="117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customFormat="false" ht="15" hidden="false" customHeight="false" outlineLevel="0" collapsed="false">
      <c r="A73" s="69"/>
      <c r="B73" s="69"/>
      <c r="C73" s="69"/>
      <c r="D73" s="117"/>
      <c r="E73" s="117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customFormat="false" ht="15" hidden="false" customHeight="false" outlineLevel="0" collapsed="false">
      <c r="A74" s="69"/>
      <c r="B74" s="69"/>
      <c r="C74" s="69"/>
      <c r="D74" s="117"/>
      <c r="E74" s="117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customFormat="false" ht="15" hidden="false" customHeight="false" outlineLevel="0" collapsed="false">
      <c r="A75" s="69"/>
      <c r="B75" s="69"/>
      <c r="C75" s="69"/>
      <c r="D75" s="117"/>
      <c r="E75" s="117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customFormat="false" ht="15" hidden="false" customHeight="false" outlineLevel="0" collapsed="false">
      <c r="A76" s="69"/>
      <c r="B76" s="69"/>
      <c r="C76" s="69"/>
      <c r="D76" s="117"/>
      <c r="E76" s="117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customFormat="false" ht="15" hidden="false" customHeight="false" outlineLevel="0" collapsed="false">
      <c r="A77" s="69"/>
      <c r="B77" s="69"/>
      <c r="C77" s="69"/>
      <c r="D77" s="117"/>
      <c r="E77" s="117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customFormat="false" ht="15" hidden="false" customHeight="false" outlineLevel="0" collapsed="false">
      <c r="A78" s="69"/>
      <c r="B78" s="69"/>
      <c r="C78" s="69"/>
      <c r="D78" s="117"/>
      <c r="E78" s="117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customFormat="false" ht="15" hidden="false" customHeight="false" outlineLevel="0" collapsed="false">
      <c r="A79" s="69"/>
      <c r="B79" s="69"/>
      <c r="C79" s="69"/>
      <c r="D79" s="117"/>
      <c r="E79" s="117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customFormat="false" ht="15" hidden="false" customHeight="false" outlineLevel="0" collapsed="false">
      <c r="A80" s="69"/>
      <c r="B80" s="69"/>
      <c r="C80" s="69"/>
      <c r="D80" s="117"/>
      <c r="E80" s="117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customFormat="false" ht="15" hidden="false" customHeight="false" outlineLevel="0" collapsed="false">
      <c r="A81" s="69"/>
      <c r="B81" s="69"/>
      <c r="C81" s="69"/>
      <c r="D81" s="117"/>
      <c r="E81" s="117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customFormat="false" ht="15" hidden="false" customHeight="false" outlineLevel="0" collapsed="false">
      <c r="A82" s="69"/>
      <c r="B82" s="69"/>
      <c r="C82" s="69"/>
      <c r="D82" s="117"/>
      <c r="E82" s="117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customFormat="false" ht="15" hidden="false" customHeight="false" outlineLevel="0" collapsed="false">
      <c r="A83" s="69"/>
      <c r="B83" s="69"/>
      <c r="C83" s="69"/>
      <c r="D83" s="117"/>
      <c r="E83" s="117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customFormat="false" ht="15" hidden="false" customHeight="false" outlineLevel="0" collapsed="false">
      <c r="A84" s="69"/>
      <c r="B84" s="69"/>
      <c r="C84" s="69"/>
      <c r="D84" s="117"/>
      <c r="E84" s="117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customFormat="false" ht="15" hidden="false" customHeight="false" outlineLevel="0" collapsed="false">
      <c r="A85" s="69"/>
      <c r="B85" s="69"/>
      <c r="C85" s="69"/>
      <c r="D85" s="117"/>
      <c r="E85" s="117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customFormat="false" ht="15" hidden="false" customHeight="false" outlineLevel="0" collapsed="false">
      <c r="A86" s="69"/>
      <c r="B86" s="69"/>
      <c r="C86" s="69"/>
      <c r="D86" s="117"/>
      <c r="E86" s="117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customFormat="false" ht="15" hidden="false" customHeight="false" outlineLevel="0" collapsed="false">
      <c r="A87" s="69"/>
      <c r="B87" s="69"/>
      <c r="C87" s="69"/>
      <c r="D87" s="117"/>
      <c r="E87" s="117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customFormat="false" ht="15" hidden="false" customHeight="false" outlineLevel="0" collapsed="false">
      <c r="A88" s="69"/>
      <c r="B88" s="69"/>
      <c r="C88" s="69"/>
      <c r="D88" s="117"/>
      <c r="E88" s="117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customFormat="false" ht="15" hidden="false" customHeight="false" outlineLevel="0" collapsed="false">
      <c r="A89" s="69"/>
      <c r="B89" s="69"/>
      <c r="C89" s="69"/>
      <c r="D89" s="117"/>
      <c r="E89" s="117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customFormat="false" ht="15" hidden="false" customHeight="false" outlineLevel="0" collapsed="false">
      <c r="A90" s="69"/>
      <c r="B90" s="69"/>
      <c r="C90" s="69"/>
      <c r="D90" s="117"/>
      <c r="E90" s="117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customFormat="false" ht="15" hidden="false" customHeight="false" outlineLevel="0" collapsed="false">
      <c r="A91" s="69"/>
      <c r="B91" s="69"/>
      <c r="C91" s="69"/>
      <c r="D91" s="117"/>
      <c r="E91" s="117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customFormat="false" ht="15" hidden="false" customHeight="false" outlineLevel="0" collapsed="false">
      <c r="A92" s="69"/>
      <c r="B92" s="69"/>
      <c r="C92" s="69"/>
      <c r="D92" s="117"/>
      <c r="E92" s="117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customFormat="false" ht="15" hidden="false" customHeight="false" outlineLevel="0" collapsed="false">
      <c r="A93" s="69"/>
      <c r="B93" s="69"/>
      <c r="C93" s="69"/>
      <c r="D93" s="117"/>
      <c r="E93" s="117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customFormat="false" ht="15" hidden="false" customHeight="false" outlineLevel="0" collapsed="false">
      <c r="A94" s="69"/>
      <c r="B94" s="69"/>
      <c r="C94" s="69"/>
      <c r="D94" s="117"/>
      <c r="E94" s="117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customFormat="false" ht="15" hidden="false" customHeight="false" outlineLevel="0" collapsed="false">
      <c r="A95" s="69"/>
      <c r="B95" s="69"/>
      <c r="C95" s="69"/>
      <c r="D95" s="117"/>
      <c r="E95" s="117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customFormat="false" ht="15" hidden="false" customHeight="false" outlineLevel="0" collapsed="false">
      <c r="A96" s="69"/>
      <c r="B96" s="69"/>
      <c r="C96" s="69"/>
      <c r="D96" s="117"/>
      <c r="E96" s="117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customFormat="false" ht="15" hidden="false" customHeight="false" outlineLevel="0" collapsed="false">
      <c r="A97" s="69"/>
      <c r="B97" s="69"/>
      <c r="C97" s="69"/>
      <c r="D97" s="117"/>
      <c r="E97" s="117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customFormat="false" ht="15" hidden="false" customHeight="false" outlineLevel="0" collapsed="false">
      <c r="A98" s="69"/>
      <c r="B98" s="69"/>
      <c r="C98" s="69"/>
      <c r="D98" s="117"/>
      <c r="E98" s="117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customFormat="false" ht="15" hidden="false" customHeight="false" outlineLevel="0" collapsed="false">
      <c r="A99" s="69"/>
      <c r="B99" s="69"/>
      <c r="C99" s="69"/>
      <c r="D99" s="117"/>
      <c r="E99" s="117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customFormat="false" ht="15" hidden="false" customHeight="false" outlineLevel="0" collapsed="false">
      <c r="A100" s="69"/>
      <c r="B100" s="69"/>
      <c r="C100" s="69"/>
      <c r="D100" s="117"/>
      <c r="E100" s="117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customFormat="false" ht="15" hidden="false" customHeight="false" outlineLevel="0" collapsed="false">
      <c r="A101" s="69"/>
      <c r="B101" s="69"/>
      <c r="C101" s="69"/>
      <c r="D101" s="117"/>
      <c r="E101" s="117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customFormat="false" ht="15" hidden="false" customHeight="false" outlineLevel="0" collapsed="false">
      <c r="A102" s="69"/>
      <c r="B102" s="69"/>
      <c r="C102" s="69"/>
      <c r="D102" s="117"/>
      <c r="E102" s="117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customFormat="false" ht="15" hidden="false" customHeight="false" outlineLevel="0" collapsed="false">
      <c r="A103" s="69"/>
      <c r="B103" s="69"/>
      <c r="C103" s="69"/>
      <c r="D103" s="117"/>
      <c r="E103" s="117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customFormat="false" ht="15" hidden="false" customHeight="false" outlineLevel="0" collapsed="false">
      <c r="A104" s="69"/>
      <c r="B104" s="69"/>
      <c r="C104" s="69"/>
      <c r="D104" s="117"/>
      <c r="E104" s="11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customFormat="false" ht="15" hidden="false" customHeight="false" outlineLevel="0" collapsed="false">
      <c r="A105" s="69"/>
      <c r="B105" s="69"/>
      <c r="C105" s="69"/>
      <c r="D105" s="117"/>
      <c r="E105" s="117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customFormat="false" ht="15" hidden="false" customHeight="false" outlineLevel="0" collapsed="false">
      <c r="A106" s="69"/>
      <c r="B106" s="69"/>
      <c r="C106" s="69"/>
      <c r="D106" s="117"/>
      <c r="E106" s="117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customFormat="false" ht="15" hidden="false" customHeight="false" outlineLevel="0" collapsed="false">
      <c r="A107" s="69"/>
      <c r="B107" s="69"/>
      <c r="C107" s="69"/>
      <c r="D107" s="117"/>
      <c r="E107" s="117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customFormat="false" ht="15" hidden="false" customHeight="false" outlineLevel="0" collapsed="false">
      <c r="A108" s="69"/>
      <c r="B108" s="69"/>
      <c r="C108" s="69"/>
      <c r="D108" s="117"/>
      <c r="E108" s="117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customFormat="false" ht="15" hidden="false" customHeight="false" outlineLevel="0" collapsed="false">
      <c r="A109" s="69"/>
      <c r="B109" s="69"/>
      <c r="C109" s="69"/>
      <c r="D109" s="117"/>
      <c r="E109" s="117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customFormat="false" ht="15" hidden="false" customHeight="false" outlineLevel="0" collapsed="false">
      <c r="A110" s="69"/>
      <c r="B110" s="69"/>
      <c r="C110" s="69"/>
      <c r="D110" s="117"/>
      <c r="E110" s="117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customFormat="false" ht="15" hidden="false" customHeight="false" outlineLevel="0" collapsed="false">
      <c r="A111" s="69"/>
      <c r="B111" s="69"/>
      <c r="C111" s="69"/>
      <c r="D111" s="117"/>
      <c r="E111" s="117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customFormat="false" ht="15" hidden="false" customHeight="false" outlineLevel="0" collapsed="false">
      <c r="A112" s="69"/>
      <c r="B112" s="69"/>
      <c r="C112" s="69"/>
      <c r="D112" s="117"/>
      <c r="E112" s="117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customFormat="false" ht="15" hidden="false" customHeight="false" outlineLevel="0" collapsed="false">
      <c r="A113" s="69"/>
      <c r="B113" s="69"/>
      <c r="C113" s="69"/>
      <c r="D113" s="117"/>
      <c r="E113" s="117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customFormat="false" ht="15" hidden="false" customHeight="false" outlineLevel="0" collapsed="false">
      <c r="A114" s="69"/>
      <c r="B114" s="69"/>
      <c r="C114" s="69"/>
      <c r="D114" s="117"/>
      <c r="E114" s="117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customFormat="false" ht="15" hidden="false" customHeight="false" outlineLevel="0" collapsed="false">
      <c r="A115" s="69"/>
      <c r="B115" s="69"/>
      <c r="C115" s="69"/>
      <c r="D115" s="117"/>
      <c r="E115" s="117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customFormat="false" ht="15" hidden="false" customHeight="false" outlineLevel="0" collapsed="false">
      <c r="A116" s="69"/>
      <c r="B116" s="69"/>
      <c r="C116" s="69"/>
      <c r="D116" s="117"/>
      <c r="E116" s="117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customFormat="false" ht="15" hidden="false" customHeight="false" outlineLevel="0" collapsed="false">
      <c r="A117" s="69"/>
      <c r="B117" s="69"/>
      <c r="C117" s="69"/>
      <c r="D117" s="117"/>
      <c r="E117" s="117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customFormat="false" ht="15" hidden="false" customHeight="false" outlineLevel="0" collapsed="false">
      <c r="A118" s="69"/>
      <c r="B118" s="69"/>
      <c r="C118" s="69"/>
      <c r="D118" s="117"/>
      <c r="E118" s="117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customFormat="false" ht="15" hidden="false" customHeight="false" outlineLevel="0" collapsed="false">
      <c r="A119" s="69"/>
      <c r="B119" s="69"/>
      <c r="C119" s="69"/>
      <c r="D119" s="117"/>
      <c r="E119" s="117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customFormat="false" ht="15" hidden="false" customHeight="false" outlineLevel="0" collapsed="false">
      <c r="A120" s="69"/>
      <c r="B120" s="69"/>
      <c r="C120" s="69"/>
      <c r="D120" s="117"/>
      <c r="E120" s="117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customFormat="false" ht="15" hidden="false" customHeight="false" outlineLevel="0" collapsed="false">
      <c r="A121" s="69"/>
      <c r="B121" s="69"/>
      <c r="C121" s="69"/>
      <c r="D121" s="117"/>
      <c r="E121" s="117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customFormat="false" ht="15" hidden="false" customHeight="false" outlineLevel="0" collapsed="false">
      <c r="A122" s="69"/>
      <c r="B122" s="69"/>
      <c r="C122" s="69"/>
      <c r="D122" s="117"/>
      <c r="E122" s="117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customFormat="false" ht="15" hidden="false" customHeight="false" outlineLevel="0" collapsed="false">
      <c r="A123" s="69"/>
      <c r="B123" s="69"/>
      <c r="C123" s="69"/>
      <c r="D123" s="117"/>
      <c r="E123" s="117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customFormat="false" ht="15" hidden="false" customHeight="false" outlineLevel="0" collapsed="false">
      <c r="A124" s="69"/>
      <c r="B124" s="69"/>
      <c r="C124" s="69"/>
      <c r="D124" s="117"/>
      <c r="E124" s="117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customFormat="false" ht="15" hidden="false" customHeight="false" outlineLevel="0" collapsed="false">
      <c r="A125" s="69"/>
      <c r="B125" s="69"/>
      <c r="C125" s="69"/>
      <c r="D125" s="117"/>
      <c r="E125" s="117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customFormat="false" ht="15" hidden="false" customHeight="false" outlineLevel="0" collapsed="false">
      <c r="A126" s="69"/>
      <c r="B126" s="69"/>
      <c r="C126" s="69"/>
      <c r="D126" s="117"/>
      <c r="E126" s="117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customFormat="false" ht="15" hidden="false" customHeight="false" outlineLevel="0" collapsed="false">
      <c r="A127" s="69"/>
      <c r="B127" s="69"/>
      <c r="C127" s="69"/>
      <c r="D127" s="117"/>
      <c r="E127" s="117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customFormat="false" ht="15" hidden="false" customHeight="false" outlineLevel="0" collapsed="false">
      <c r="A128" s="69"/>
      <c r="B128" s="69"/>
      <c r="C128" s="69"/>
      <c r="D128" s="117"/>
      <c r="E128" s="117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customFormat="false" ht="15" hidden="false" customHeight="false" outlineLevel="0" collapsed="false">
      <c r="A129" s="69"/>
      <c r="B129" s="69"/>
      <c r="C129" s="69"/>
      <c r="D129" s="117"/>
      <c r="E129" s="117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customFormat="false" ht="15" hidden="false" customHeight="false" outlineLevel="0" collapsed="false">
      <c r="A130" s="69"/>
      <c r="B130" s="69"/>
      <c r="C130" s="69"/>
      <c r="D130" s="117"/>
      <c r="E130" s="117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customFormat="false" ht="15" hidden="false" customHeight="false" outlineLevel="0" collapsed="false">
      <c r="A131" s="69"/>
      <c r="B131" s="69"/>
      <c r="C131" s="69"/>
      <c r="D131" s="117"/>
      <c r="E131" s="117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</row>
    <row r="132" customFormat="false" ht="15" hidden="false" customHeight="false" outlineLevel="0" collapsed="false">
      <c r="A132" s="69"/>
      <c r="B132" s="69"/>
      <c r="C132" s="69"/>
      <c r="D132" s="117"/>
      <c r="E132" s="117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</row>
    <row r="133" customFormat="false" ht="15" hidden="false" customHeight="false" outlineLevel="0" collapsed="false">
      <c r="A133" s="69"/>
      <c r="B133" s="69"/>
      <c r="C133" s="69"/>
      <c r="D133" s="117"/>
      <c r="E133" s="117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</row>
    <row r="134" customFormat="false" ht="15" hidden="false" customHeight="false" outlineLevel="0" collapsed="false">
      <c r="A134" s="69"/>
      <c r="B134" s="69"/>
      <c r="C134" s="69"/>
      <c r="D134" s="117"/>
      <c r="E134" s="117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</row>
    <row r="135" customFormat="false" ht="15" hidden="false" customHeight="false" outlineLevel="0" collapsed="false">
      <c r="A135" s="69"/>
      <c r="B135" s="69"/>
      <c r="C135" s="69"/>
      <c r="D135" s="117"/>
      <c r="E135" s="117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</row>
    <row r="136" customFormat="false" ht="15" hidden="false" customHeight="false" outlineLevel="0" collapsed="false">
      <c r="A136" s="69"/>
      <c r="B136" s="69"/>
      <c r="C136" s="69"/>
      <c r="D136" s="117"/>
      <c r="E136" s="117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</row>
    <row r="137" customFormat="false" ht="15" hidden="false" customHeight="false" outlineLevel="0" collapsed="false">
      <c r="A137" s="69"/>
      <c r="B137" s="69"/>
      <c r="C137" s="69"/>
      <c r="D137" s="117"/>
      <c r="E137" s="117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</row>
    <row r="138" customFormat="false" ht="15" hidden="false" customHeight="false" outlineLevel="0" collapsed="false">
      <c r="A138" s="69"/>
      <c r="B138" s="69"/>
      <c r="C138" s="69"/>
      <c r="D138" s="117"/>
      <c r="E138" s="117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</row>
    <row r="139" customFormat="false" ht="15" hidden="false" customHeight="false" outlineLevel="0" collapsed="false">
      <c r="A139" s="69"/>
      <c r="B139" s="69"/>
      <c r="C139" s="69"/>
      <c r="D139" s="117"/>
      <c r="E139" s="117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</row>
    <row r="140" customFormat="false" ht="15" hidden="false" customHeight="false" outlineLevel="0" collapsed="false">
      <c r="A140" s="69"/>
      <c r="B140" s="69"/>
      <c r="C140" s="69"/>
      <c r="D140" s="117"/>
      <c r="E140" s="117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</row>
    <row r="141" customFormat="false" ht="15" hidden="false" customHeight="false" outlineLevel="0" collapsed="false">
      <c r="A141" s="69"/>
      <c r="B141" s="69"/>
      <c r="C141" s="69"/>
      <c r="D141" s="117"/>
      <c r="E141" s="117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</row>
    <row r="142" customFormat="false" ht="15" hidden="false" customHeight="false" outlineLevel="0" collapsed="false">
      <c r="A142" s="69"/>
      <c r="B142" s="69"/>
      <c r="C142" s="69"/>
      <c r="D142" s="117"/>
      <c r="E142" s="117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</row>
    <row r="143" customFormat="false" ht="15" hidden="false" customHeight="false" outlineLevel="0" collapsed="false">
      <c r="A143" s="69"/>
      <c r="B143" s="69"/>
      <c r="C143" s="69"/>
      <c r="D143" s="117"/>
      <c r="E143" s="117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</row>
    <row r="144" customFormat="false" ht="15" hidden="false" customHeight="false" outlineLevel="0" collapsed="false">
      <c r="A144" s="69"/>
      <c r="B144" s="69"/>
      <c r="C144" s="69"/>
      <c r="D144" s="117"/>
      <c r="E144" s="117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</row>
    <row r="145" customFormat="false" ht="15" hidden="false" customHeight="false" outlineLevel="0" collapsed="false">
      <c r="A145" s="69"/>
      <c r="B145" s="69"/>
      <c r="C145" s="69"/>
      <c r="D145" s="117"/>
      <c r="E145" s="117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</row>
    <row r="146" customFormat="false" ht="15" hidden="false" customHeight="false" outlineLevel="0" collapsed="false">
      <c r="A146" s="69"/>
      <c r="B146" s="69"/>
      <c r="C146" s="69"/>
      <c r="D146" s="117"/>
      <c r="E146" s="117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customFormat="false" ht="15" hidden="false" customHeight="false" outlineLevel="0" collapsed="false">
      <c r="A147" s="69"/>
      <c r="B147" s="69"/>
      <c r="C147" s="69"/>
      <c r="D147" s="117"/>
      <c r="E147" s="117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customFormat="false" ht="15" hidden="false" customHeight="false" outlineLevel="0" collapsed="false">
      <c r="A148" s="69"/>
      <c r="B148" s="69"/>
      <c r="C148" s="69"/>
      <c r="D148" s="117"/>
      <c r="E148" s="117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customFormat="false" ht="15" hidden="false" customHeight="false" outlineLevel="0" collapsed="false">
      <c r="A149" s="69"/>
      <c r="B149" s="69"/>
      <c r="C149" s="69"/>
      <c r="D149" s="117"/>
      <c r="E149" s="117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customFormat="false" ht="15" hidden="false" customHeight="false" outlineLevel="0" collapsed="false">
      <c r="A150" s="69"/>
      <c r="B150" s="69"/>
      <c r="C150" s="69"/>
      <c r="D150" s="117"/>
      <c r="E150" s="117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customFormat="false" ht="15" hidden="false" customHeight="false" outlineLevel="0" collapsed="false">
      <c r="A151" s="69"/>
      <c r="B151" s="69"/>
      <c r="C151" s="69"/>
      <c r="D151" s="117"/>
      <c r="E151" s="117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customFormat="false" ht="15" hidden="false" customHeight="false" outlineLevel="0" collapsed="false">
      <c r="A152" s="69"/>
      <c r="B152" s="69"/>
      <c r="C152" s="69"/>
      <c r="D152" s="117"/>
      <c r="E152" s="117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customFormat="false" ht="15" hidden="false" customHeight="false" outlineLevel="0" collapsed="false">
      <c r="A153" s="69"/>
      <c r="B153" s="69"/>
      <c r="C153" s="69"/>
      <c r="D153" s="117"/>
      <c r="E153" s="117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</row>
    <row r="154" customFormat="false" ht="15" hidden="false" customHeight="false" outlineLevel="0" collapsed="false">
      <c r="A154" s="69"/>
      <c r="B154" s="69"/>
      <c r="C154" s="69"/>
      <c r="D154" s="117"/>
      <c r="E154" s="117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</row>
    <row r="155" customFormat="false" ht="15" hidden="false" customHeight="false" outlineLevel="0" collapsed="false">
      <c r="A155" s="69"/>
      <c r="B155" s="69"/>
      <c r="C155" s="69"/>
      <c r="D155" s="117"/>
      <c r="E155" s="117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</row>
    <row r="156" customFormat="false" ht="15" hidden="false" customHeight="false" outlineLevel="0" collapsed="false">
      <c r="A156" s="69"/>
      <c r="B156" s="69"/>
      <c r="C156" s="69"/>
      <c r="D156" s="117"/>
      <c r="E156" s="117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</row>
    <row r="157" customFormat="false" ht="15" hidden="false" customHeight="false" outlineLevel="0" collapsed="false">
      <c r="A157" s="69"/>
      <c r="B157" s="69"/>
      <c r="C157" s="69"/>
      <c r="D157" s="117"/>
      <c r="E157" s="117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</row>
    <row r="158" customFormat="false" ht="15" hidden="false" customHeight="false" outlineLevel="0" collapsed="false">
      <c r="A158" s="69"/>
      <c r="B158" s="69"/>
      <c r="C158" s="69"/>
      <c r="D158" s="117"/>
      <c r="E158" s="117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</row>
    <row r="159" customFormat="false" ht="15" hidden="false" customHeight="false" outlineLevel="0" collapsed="false">
      <c r="A159" s="69"/>
      <c r="B159" s="69"/>
      <c r="C159" s="69"/>
      <c r="D159" s="117"/>
      <c r="E159" s="117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</row>
    <row r="160" customFormat="false" ht="15" hidden="false" customHeight="false" outlineLevel="0" collapsed="false">
      <c r="A160" s="69"/>
      <c r="B160" s="69"/>
      <c r="C160" s="69"/>
      <c r="D160" s="117"/>
      <c r="E160" s="117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</row>
    <row r="161" customFormat="false" ht="15" hidden="false" customHeight="false" outlineLevel="0" collapsed="false">
      <c r="A161" s="69"/>
      <c r="B161" s="69"/>
      <c r="C161" s="69"/>
      <c r="D161" s="117"/>
      <c r="E161" s="117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</row>
    <row r="162" customFormat="false" ht="15" hidden="false" customHeight="false" outlineLevel="0" collapsed="false">
      <c r="A162" s="69"/>
      <c r="B162" s="69"/>
      <c r="C162" s="69"/>
      <c r="D162" s="117"/>
      <c r="E162" s="117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</row>
    <row r="163" customFormat="false" ht="15" hidden="false" customHeight="false" outlineLevel="0" collapsed="false">
      <c r="A163" s="69"/>
      <c r="B163" s="69"/>
      <c r="C163" s="69"/>
      <c r="D163" s="117"/>
      <c r="E163" s="117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customFormat="false" ht="15" hidden="false" customHeight="false" outlineLevel="0" collapsed="false">
      <c r="A164" s="69"/>
      <c r="B164" s="69"/>
      <c r="C164" s="69"/>
      <c r="D164" s="117"/>
      <c r="E164" s="117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customFormat="false" ht="15" hidden="false" customHeight="false" outlineLevel="0" collapsed="false">
      <c r="A165" s="69"/>
      <c r="B165" s="69"/>
      <c r="C165" s="69"/>
      <c r="D165" s="117"/>
      <c r="E165" s="117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customFormat="false" ht="15" hidden="false" customHeight="false" outlineLevel="0" collapsed="false">
      <c r="A166" s="69"/>
      <c r="B166" s="69"/>
      <c r="C166" s="69"/>
      <c r="D166" s="117"/>
      <c r="E166" s="117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customFormat="false" ht="15" hidden="false" customHeight="false" outlineLevel="0" collapsed="false">
      <c r="A167" s="69"/>
      <c r="B167" s="69"/>
      <c r="C167" s="69"/>
      <c r="D167" s="117"/>
      <c r="E167" s="117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customFormat="false" ht="15" hidden="false" customHeight="false" outlineLevel="0" collapsed="false">
      <c r="A168" s="69"/>
      <c r="B168" s="69"/>
      <c r="C168" s="69"/>
      <c r="D168" s="117"/>
      <c r="E168" s="117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customFormat="false" ht="15" hidden="false" customHeight="false" outlineLevel="0" collapsed="false">
      <c r="A169" s="69"/>
      <c r="B169" s="69"/>
      <c r="C169" s="69"/>
      <c r="D169" s="117"/>
      <c r="E169" s="117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customFormat="false" ht="15" hidden="false" customHeight="false" outlineLevel="0" collapsed="false">
      <c r="A170" s="69"/>
      <c r="B170" s="69"/>
      <c r="C170" s="69"/>
      <c r="D170" s="117"/>
      <c r="E170" s="117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customFormat="false" ht="15" hidden="false" customHeight="false" outlineLevel="0" collapsed="false">
      <c r="A171" s="69"/>
      <c r="B171" s="69"/>
      <c r="C171" s="69"/>
      <c r="D171" s="117"/>
      <c r="E171" s="117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customFormat="false" ht="15" hidden="false" customHeight="false" outlineLevel="0" collapsed="false">
      <c r="A172" s="69"/>
      <c r="B172" s="69"/>
      <c r="C172" s="69"/>
      <c r="D172" s="117"/>
      <c r="E172" s="117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customFormat="false" ht="15" hidden="false" customHeight="false" outlineLevel="0" collapsed="false">
      <c r="A173" s="69"/>
      <c r="B173" s="69"/>
      <c r="C173" s="69"/>
      <c r="D173" s="117"/>
      <c r="E173" s="117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customFormat="false" ht="15" hidden="false" customHeight="false" outlineLevel="0" collapsed="false">
      <c r="A174" s="69"/>
      <c r="B174" s="69"/>
      <c r="C174" s="69"/>
      <c r="D174" s="117"/>
      <c r="E174" s="117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customFormat="false" ht="15" hidden="false" customHeight="false" outlineLevel="0" collapsed="false">
      <c r="A175" s="69"/>
      <c r="B175" s="69"/>
      <c r="C175" s="69"/>
      <c r="D175" s="117"/>
      <c r="E175" s="117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customFormat="false" ht="15" hidden="false" customHeight="false" outlineLevel="0" collapsed="false">
      <c r="A176" s="69"/>
      <c r="B176" s="69"/>
      <c r="C176" s="69"/>
      <c r="D176" s="117"/>
      <c r="E176" s="117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customFormat="false" ht="15" hidden="false" customHeight="false" outlineLevel="0" collapsed="false">
      <c r="A177" s="69"/>
      <c r="B177" s="69"/>
      <c r="C177" s="69"/>
      <c r="D177" s="117"/>
      <c r="E177" s="117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</row>
    <row r="178" customFormat="false" ht="15" hidden="false" customHeight="false" outlineLevel="0" collapsed="false">
      <c r="A178" s="69"/>
      <c r="B178" s="69"/>
      <c r="C178" s="69"/>
      <c r="D178" s="117"/>
      <c r="E178" s="117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</row>
    <row r="179" customFormat="false" ht="15" hidden="false" customHeight="false" outlineLevel="0" collapsed="false">
      <c r="A179" s="69"/>
      <c r="B179" s="69"/>
      <c r="C179" s="69"/>
      <c r="D179" s="117"/>
      <c r="E179" s="117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</row>
    <row r="180" customFormat="false" ht="15" hidden="false" customHeight="false" outlineLevel="0" collapsed="false">
      <c r="A180" s="69"/>
      <c r="B180" s="69"/>
      <c r="C180" s="69"/>
      <c r="D180" s="117"/>
      <c r="E180" s="117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</row>
    <row r="181" customFormat="false" ht="15" hidden="false" customHeight="false" outlineLevel="0" collapsed="false">
      <c r="A181" s="69"/>
      <c r="B181" s="69"/>
      <c r="C181" s="69"/>
      <c r="D181" s="117"/>
      <c r="E181" s="117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</row>
    <row r="182" customFormat="false" ht="15" hidden="false" customHeight="false" outlineLevel="0" collapsed="false">
      <c r="A182" s="69"/>
      <c r="B182" s="69"/>
      <c r="C182" s="69"/>
      <c r="D182" s="117"/>
      <c r="E182" s="117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</row>
    <row r="183" customFormat="false" ht="15" hidden="false" customHeight="false" outlineLevel="0" collapsed="false">
      <c r="A183" s="69"/>
      <c r="B183" s="69"/>
      <c r="C183" s="69"/>
      <c r="D183" s="117"/>
      <c r="E183" s="117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customFormat="false" ht="15" hidden="false" customHeight="false" outlineLevel="0" collapsed="false">
      <c r="A184" s="69"/>
      <c r="B184" s="69"/>
      <c r="C184" s="69"/>
      <c r="D184" s="117"/>
      <c r="E184" s="117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customFormat="false" ht="15" hidden="false" customHeight="false" outlineLevel="0" collapsed="false">
      <c r="A185" s="69"/>
      <c r="B185" s="69"/>
      <c r="C185" s="69"/>
      <c r="D185" s="117"/>
      <c r="E185" s="117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customFormat="false" ht="15" hidden="false" customHeight="false" outlineLevel="0" collapsed="false">
      <c r="A186" s="69"/>
      <c r="B186" s="69"/>
      <c r="C186" s="69"/>
      <c r="D186" s="117"/>
      <c r="E186" s="117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customFormat="false" ht="15" hidden="false" customHeight="false" outlineLevel="0" collapsed="false">
      <c r="A187" s="69"/>
      <c r="B187" s="69"/>
      <c r="C187" s="69"/>
      <c r="D187" s="117"/>
      <c r="E187" s="117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customFormat="false" ht="15" hidden="false" customHeight="false" outlineLevel="0" collapsed="false">
      <c r="A188" s="69"/>
      <c r="B188" s="69"/>
      <c r="C188" s="69"/>
      <c r="D188" s="117"/>
      <c r="E188" s="117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customFormat="false" ht="15" hidden="false" customHeight="false" outlineLevel="0" collapsed="false">
      <c r="A189" s="69"/>
      <c r="B189" s="69"/>
      <c r="C189" s="69"/>
      <c r="D189" s="117"/>
      <c r="E189" s="117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customFormat="false" ht="15" hidden="false" customHeight="false" outlineLevel="0" collapsed="false">
      <c r="A190" s="69"/>
      <c r="B190" s="69"/>
      <c r="C190" s="69"/>
      <c r="D190" s="117"/>
      <c r="E190" s="117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customFormat="false" ht="15" hidden="false" customHeight="false" outlineLevel="0" collapsed="false">
      <c r="A191" s="69"/>
      <c r="B191" s="69"/>
      <c r="C191" s="69"/>
      <c r="D191" s="117"/>
      <c r="E191" s="117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customFormat="false" ht="15" hidden="false" customHeight="false" outlineLevel="0" collapsed="false">
      <c r="A192" s="69"/>
      <c r="B192" s="69"/>
      <c r="C192" s="69"/>
      <c r="D192" s="117"/>
      <c r="E192" s="117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customFormat="false" ht="15" hidden="false" customHeight="false" outlineLevel="0" collapsed="false">
      <c r="A193" s="69"/>
      <c r="B193" s="69"/>
      <c r="C193" s="69"/>
      <c r="D193" s="117"/>
      <c r="E193" s="117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customFormat="false" ht="15" hidden="false" customHeight="false" outlineLevel="0" collapsed="false">
      <c r="A194" s="69"/>
      <c r="B194" s="69"/>
      <c r="C194" s="69"/>
      <c r="D194" s="117"/>
      <c r="E194" s="117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customFormat="false" ht="15" hidden="false" customHeight="false" outlineLevel="0" collapsed="false">
      <c r="A195" s="69"/>
      <c r="B195" s="69"/>
      <c r="C195" s="69"/>
      <c r="D195" s="117"/>
      <c r="E195" s="117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customFormat="false" ht="15" hidden="false" customHeight="false" outlineLevel="0" collapsed="false">
      <c r="A196" s="69"/>
      <c r="B196" s="69"/>
      <c r="C196" s="69"/>
      <c r="D196" s="117"/>
      <c r="E196" s="117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customFormat="false" ht="15" hidden="false" customHeight="false" outlineLevel="0" collapsed="false">
      <c r="A197" s="69"/>
      <c r="B197" s="69"/>
      <c r="C197" s="69"/>
      <c r="D197" s="117"/>
      <c r="E197" s="117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customFormat="false" ht="15" hidden="false" customHeight="false" outlineLevel="0" collapsed="false">
      <c r="A198" s="69"/>
      <c r="B198" s="69"/>
      <c r="C198" s="69"/>
      <c r="D198" s="117"/>
      <c r="E198" s="117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customFormat="false" ht="15" hidden="false" customHeight="false" outlineLevel="0" collapsed="false">
      <c r="A199" s="69"/>
      <c r="B199" s="69"/>
      <c r="C199" s="69"/>
      <c r="D199" s="117"/>
      <c r="E199" s="117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customFormat="false" ht="15" hidden="false" customHeight="false" outlineLevel="0" collapsed="false">
      <c r="A200" s="69"/>
      <c r="B200" s="69"/>
      <c r="C200" s="69"/>
      <c r="D200" s="117"/>
      <c r="E200" s="117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</row>
    <row r="201" customFormat="false" ht="15" hidden="false" customHeight="false" outlineLevel="0" collapsed="false">
      <c r="A201" s="69"/>
      <c r="B201" s="69"/>
      <c r="C201" s="69"/>
      <c r="D201" s="117"/>
      <c r="E201" s="117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</row>
    <row r="202" customFormat="false" ht="15" hidden="false" customHeight="false" outlineLevel="0" collapsed="false">
      <c r="A202" s="69"/>
      <c r="B202" s="69"/>
      <c r="C202" s="69"/>
      <c r="D202" s="117"/>
      <c r="E202" s="117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</row>
    <row r="203" customFormat="false" ht="15" hidden="false" customHeight="false" outlineLevel="0" collapsed="false">
      <c r="A203" s="69"/>
      <c r="B203" s="69"/>
      <c r="C203" s="69"/>
      <c r="D203" s="117"/>
      <c r="E203" s="117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</row>
    <row r="204" customFormat="false" ht="15" hidden="false" customHeight="false" outlineLevel="0" collapsed="false">
      <c r="A204" s="69"/>
      <c r="B204" s="69"/>
      <c r="C204" s="69"/>
      <c r="D204" s="117"/>
      <c r="E204" s="117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</row>
    <row r="205" customFormat="false" ht="15" hidden="false" customHeight="false" outlineLevel="0" collapsed="false">
      <c r="A205" s="69"/>
      <c r="B205" s="69"/>
      <c r="C205" s="69"/>
      <c r="D205" s="117"/>
      <c r="E205" s="117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</row>
    <row r="206" customFormat="false" ht="15" hidden="false" customHeight="false" outlineLevel="0" collapsed="false">
      <c r="A206" s="69"/>
      <c r="B206" s="69"/>
      <c r="C206" s="69"/>
      <c r="D206" s="117"/>
      <c r="E206" s="117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customFormat="false" ht="15" hidden="false" customHeight="false" outlineLevel="0" collapsed="false">
      <c r="A207" s="69"/>
      <c r="B207" s="69"/>
      <c r="C207" s="69"/>
      <c r="D207" s="117"/>
      <c r="E207" s="117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customFormat="false" ht="15" hidden="false" customHeight="false" outlineLevel="0" collapsed="false">
      <c r="A208" s="69"/>
      <c r="B208" s="69"/>
      <c r="C208" s="69"/>
      <c r="D208" s="117"/>
      <c r="E208" s="117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customFormat="false" ht="15" hidden="false" customHeight="false" outlineLevel="0" collapsed="false">
      <c r="A209" s="69"/>
      <c r="B209" s="69"/>
      <c r="C209" s="69"/>
      <c r="D209" s="117"/>
      <c r="E209" s="117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customFormat="false" ht="15" hidden="false" customHeight="false" outlineLevel="0" collapsed="false">
      <c r="A210" s="69"/>
      <c r="B210" s="69"/>
      <c r="C210" s="69"/>
      <c r="D210" s="117"/>
      <c r="E210" s="117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customFormat="false" ht="15" hidden="false" customHeight="false" outlineLevel="0" collapsed="false">
      <c r="A211" s="69"/>
      <c r="B211" s="69"/>
      <c r="C211" s="69"/>
      <c r="D211" s="117"/>
      <c r="E211" s="117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customFormat="false" ht="15" hidden="false" customHeight="false" outlineLevel="0" collapsed="false">
      <c r="A212" s="69"/>
      <c r="B212" s="69"/>
      <c r="C212" s="69"/>
      <c r="D212" s="117"/>
      <c r="E212" s="117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customFormat="false" ht="15" hidden="false" customHeight="false" outlineLevel="0" collapsed="false">
      <c r="A213" s="69"/>
      <c r="B213" s="69"/>
      <c r="C213" s="69"/>
      <c r="D213" s="117"/>
      <c r="E213" s="117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customFormat="false" ht="15" hidden="false" customHeight="false" outlineLevel="0" collapsed="false">
      <c r="A214" s="69"/>
      <c r="B214" s="69"/>
      <c r="C214" s="69"/>
      <c r="D214" s="117"/>
      <c r="E214" s="117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customFormat="false" ht="15" hidden="false" customHeight="false" outlineLevel="0" collapsed="false">
      <c r="A215" s="69"/>
      <c r="B215" s="69"/>
      <c r="C215" s="69"/>
      <c r="D215" s="117"/>
      <c r="E215" s="117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</row>
    <row r="216" customFormat="false" ht="15" hidden="false" customHeight="false" outlineLevel="0" collapsed="false">
      <c r="A216" s="69"/>
      <c r="B216" s="69"/>
      <c r="C216" s="69"/>
      <c r="D216" s="117"/>
      <c r="E216" s="117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</row>
    <row r="217" customFormat="false" ht="15" hidden="false" customHeight="false" outlineLevel="0" collapsed="false">
      <c r="A217" s="69"/>
      <c r="B217" s="69"/>
      <c r="C217" s="69"/>
      <c r="D217" s="117"/>
      <c r="E217" s="117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</row>
    <row r="218" customFormat="false" ht="15" hidden="false" customHeight="false" outlineLevel="0" collapsed="false">
      <c r="A218" s="69"/>
      <c r="B218" s="69"/>
      <c r="C218" s="69"/>
      <c r="D218" s="117"/>
      <c r="E218" s="117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</row>
    <row r="219" customFormat="false" ht="15" hidden="false" customHeight="false" outlineLevel="0" collapsed="false">
      <c r="A219" s="69"/>
      <c r="B219" s="69"/>
      <c r="C219" s="69"/>
      <c r="D219" s="117"/>
      <c r="E219" s="117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</row>
    <row r="220" customFormat="false" ht="15" hidden="false" customHeight="false" outlineLevel="0" collapsed="false">
      <c r="A220" s="69"/>
      <c r="B220" s="69"/>
      <c r="C220" s="69"/>
      <c r="D220" s="117"/>
      <c r="E220" s="117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</row>
    <row r="221" customFormat="false" ht="15" hidden="false" customHeight="false" outlineLevel="0" collapsed="false">
      <c r="A221" s="69"/>
      <c r="B221" s="69"/>
      <c r="C221" s="69"/>
      <c r="D221" s="117"/>
      <c r="E221" s="117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</row>
    <row r="222" customFormat="false" ht="15" hidden="false" customHeight="false" outlineLevel="0" collapsed="false">
      <c r="A222" s="69"/>
      <c r="B222" s="69"/>
      <c r="C222" s="69"/>
      <c r="D222" s="117"/>
      <c r="E222" s="117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</row>
    <row r="223" customFormat="false" ht="15" hidden="false" customHeight="false" outlineLevel="0" collapsed="false">
      <c r="A223" s="69"/>
      <c r="B223" s="69"/>
      <c r="C223" s="69"/>
      <c r="D223" s="117"/>
      <c r="E223" s="117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</row>
    <row r="224" customFormat="false" ht="15" hidden="false" customHeight="false" outlineLevel="0" collapsed="false">
      <c r="A224" s="69"/>
      <c r="B224" s="69"/>
      <c r="C224" s="69"/>
      <c r="D224" s="117"/>
      <c r="E224" s="117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</row>
    <row r="225" customFormat="false" ht="15" hidden="false" customHeight="false" outlineLevel="0" collapsed="false">
      <c r="A225" s="69"/>
      <c r="B225" s="69"/>
      <c r="C225" s="69"/>
      <c r="D225" s="117"/>
      <c r="E225" s="117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</row>
    <row r="226" customFormat="false" ht="15" hidden="false" customHeight="false" outlineLevel="0" collapsed="false">
      <c r="A226" s="69"/>
      <c r="B226" s="69"/>
      <c r="C226" s="69"/>
      <c r="D226" s="117"/>
      <c r="E226" s="117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</row>
    <row r="227" customFormat="false" ht="15" hidden="false" customHeight="false" outlineLevel="0" collapsed="false">
      <c r="A227" s="69"/>
      <c r="B227" s="69"/>
      <c r="C227" s="69"/>
      <c r="D227" s="117"/>
      <c r="E227" s="117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</row>
    <row r="228" customFormat="false" ht="15" hidden="false" customHeight="false" outlineLevel="0" collapsed="false">
      <c r="A228" s="69"/>
      <c r="B228" s="69"/>
      <c r="C228" s="69"/>
      <c r="D228" s="117"/>
      <c r="E228" s="117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</row>
    <row r="229" customFormat="false" ht="15" hidden="false" customHeight="false" outlineLevel="0" collapsed="false">
      <c r="A229" s="69"/>
      <c r="B229" s="69"/>
      <c r="C229" s="69"/>
      <c r="D229" s="117"/>
      <c r="E229" s="117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</row>
    <row r="230" customFormat="false" ht="15" hidden="false" customHeight="false" outlineLevel="0" collapsed="false">
      <c r="A230" s="69"/>
      <c r="B230" s="69"/>
      <c r="C230" s="69"/>
      <c r="D230" s="117"/>
      <c r="E230" s="117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</row>
    <row r="231" customFormat="false" ht="15" hidden="false" customHeight="false" outlineLevel="0" collapsed="false">
      <c r="A231" s="69"/>
      <c r="B231" s="69"/>
      <c r="C231" s="69"/>
      <c r="D231" s="117"/>
      <c r="E231" s="117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</row>
    <row r="232" customFormat="false" ht="15" hidden="false" customHeight="false" outlineLevel="0" collapsed="false">
      <c r="A232" s="69"/>
      <c r="B232" s="69"/>
      <c r="C232" s="69"/>
      <c r="D232" s="117"/>
      <c r="E232" s="117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</row>
    <row r="233" customFormat="false" ht="15" hidden="false" customHeight="false" outlineLevel="0" collapsed="false">
      <c r="A233" s="69"/>
      <c r="B233" s="69"/>
      <c r="C233" s="69"/>
      <c r="D233" s="117"/>
      <c r="E233" s="117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</row>
    <row r="234" customFormat="false" ht="15" hidden="false" customHeight="false" outlineLevel="0" collapsed="false">
      <c r="A234" s="69"/>
      <c r="B234" s="69"/>
      <c r="C234" s="69"/>
      <c r="D234" s="117"/>
      <c r="E234" s="117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</row>
    <row r="235" customFormat="false" ht="15" hidden="false" customHeight="false" outlineLevel="0" collapsed="false">
      <c r="A235" s="69"/>
      <c r="B235" s="69"/>
      <c r="C235" s="69"/>
      <c r="D235" s="117"/>
      <c r="E235" s="117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</row>
    <row r="236" customFormat="false" ht="15" hidden="false" customHeight="false" outlineLevel="0" collapsed="false">
      <c r="A236" s="69"/>
      <c r="B236" s="69"/>
      <c r="C236" s="69"/>
      <c r="D236" s="117"/>
      <c r="E236" s="117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</row>
    <row r="237" customFormat="false" ht="15" hidden="false" customHeight="false" outlineLevel="0" collapsed="false">
      <c r="A237" s="69"/>
      <c r="B237" s="69"/>
      <c r="C237" s="69"/>
      <c r="D237" s="117"/>
      <c r="E237" s="117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</row>
    <row r="238" customFormat="false" ht="15" hidden="false" customHeight="false" outlineLevel="0" collapsed="false">
      <c r="A238" s="69"/>
      <c r="B238" s="69"/>
      <c r="C238" s="69"/>
      <c r="D238" s="117"/>
      <c r="E238" s="117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</row>
    <row r="239" customFormat="false" ht="15" hidden="false" customHeight="false" outlineLevel="0" collapsed="false">
      <c r="A239" s="69"/>
      <c r="B239" s="69"/>
      <c r="C239" s="69"/>
      <c r="D239" s="117"/>
      <c r="E239" s="117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</row>
    <row r="240" customFormat="false" ht="15" hidden="false" customHeight="false" outlineLevel="0" collapsed="false">
      <c r="A240" s="69"/>
      <c r="B240" s="69"/>
      <c r="C240" s="69"/>
      <c r="D240" s="117"/>
      <c r="E240" s="117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</row>
    <row r="241" customFormat="false" ht="15" hidden="false" customHeight="false" outlineLevel="0" collapsed="false">
      <c r="A241" s="69"/>
      <c r="B241" s="69"/>
      <c r="C241" s="69"/>
      <c r="D241" s="117"/>
      <c r="E241" s="117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</row>
    <row r="242" customFormat="false" ht="15" hidden="false" customHeight="false" outlineLevel="0" collapsed="false">
      <c r="A242" s="69"/>
      <c r="B242" s="69"/>
      <c r="C242" s="69"/>
      <c r="D242" s="117"/>
      <c r="E242" s="117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</row>
    <row r="243" customFormat="false" ht="15" hidden="false" customHeight="false" outlineLevel="0" collapsed="false">
      <c r="A243" s="69"/>
      <c r="B243" s="69"/>
      <c r="C243" s="69"/>
      <c r="D243" s="117"/>
      <c r="E243" s="117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</row>
    <row r="244" customFormat="false" ht="15" hidden="false" customHeight="false" outlineLevel="0" collapsed="false">
      <c r="A244" s="69"/>
      <c r="B244" s="69"/>
      <c r="C244" s="69"/>
      <c r="D244" s="117"/>
      <c r="E244" s="117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</row>
    <row r="245" customFormat="false" ht="15" hidden="false" customHeight="false" outlineLevel="0" collapsed="false">
      <c r="A245" s="69"/>
      <c r="B245" s="69"/>
      <c r="C245" s="69"/>
      <c r="D245" s="117"/>
      <c r="E245" s="117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</row>
    <row r="246" customFormat="false" ht="15" hidden="false" customHeight="false" outlineLevel="0" collapsed="false">
      <c r="A246" s="69"/>
      <c r="B246" s="69"/>
      <c r="C246" s="69"/>
      <c r="D246" s="117"/>
      <c r="E246" s="117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</row>
    <row r="247" customFormat="false" ht="15" hidden="false" customHeight="false" outlineLevel="0" collapsed="false">
      <c r="A247" s="69"/>
      <c r="B247" s="69"/>
      <c r="C247" s="69"/>
      <c r="D247" s="117"/>
      <c r="E247" s="117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</row>
    <row r="248" customFormat="false" ht="15" hidden="false" customHeight="false" outlineLevel="0" collapsed="false">
      <c r="A248" s="69"/>
      <c r="B248" s="69"/>
      <c r="C248" s="69"/>
      <c r="D248" s="117"/>
      <c r="E248" s="117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</row>
    <row r="249" customFormat="false" ht="15" hidden="false" customHeight="false" outlineLevel="0" collapsed="false">
      <c r="A249" s="69"/>
      <c r="B249" s="69"/>
      <c r="C249" s="69"/>
      <c r="D249" s="117"/>
      <c r="E249" s="117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</row>
    <row r="250" customFormat="false" ht="15" hidden="false" customHeight="false" outlineLevel="0" collapsed="false">
      <c r="A250" s="69"/>
      <c r="B250" s="69"/>
      <c r="C250" s="69"/>
      <c r="D250" s="117"/>
      <c r="E250" s="117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</row>
    <row r="251" customFormat="false" ht="15" hidden="false" customHeight="false" outlineLevel="0" collapsed="false">
      <c r="A251" s="69"/>
      <c r="B251" s="69"/>
      <c r="C251" s="69"/>
      <c r="D251" s="117"/>
      <c r="E251" s="117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</row>
    <row r="252" customFormat="false" ht="15" hidden="false" customHeight="false" outlineLevel="0" collapsed="false">
      <c r="A252" s="69"/>
      <c r="B252" s="69"/>
      <c r="C252" s="69"/>
      <c r="D252" s="117"/>
      <c r="E252" s="117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</row>
    <row r="253" customFormat="false" ht="15" hidden="false" customHeight="false" outlineLevel="0" collapsed="false">
      <c r="A253" s="69"/>
      <c r="B253" s="69"/>
      <c r="C253" s="69"/>
      <c r="D253" s="117"/>
      <c r="E253" s="117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</row>
    <row r="254" customFormat="false" ht="15" hidden="false" customHeight="false" outlineLevel="0" collapsed="false">
      <c r="A254" s="69"/>
      <c r="B254" s="69"/>
      <c r="C254" s="69"/>
      <c r="D254" s="117"/>
      <c r="E254" s="117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</row>
    <row r="255" customFormat="false" ht="15" hidden="false" customHeight="false" outlineLevel="0" collapsed="false">
      <c r="A255" s="69"/>
      <c r="B255" s="69"/>
      <c r="C255" s="69"/>
      <c r="D255" s="117"/>
      <c r="E255" s="117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</row>
    <row r="256" customFormat="false" ht="15" hidden="false" customHeight="false" outlineLevel="0" collapsed="false">
      <c r="A256" s="69"/>
      <c r="B256" s="69"/>
      <c r="C256" s="69"/>
      <c r="D256" s="117"/>
      <c r="E256" s="117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</row>
    <row r="257" customFormat="false" ht="15" hidden="false" customHeight="false" outlineLevel="0" collapsed="false">
      <c r="A257" s="69"/>
      <c r="B257" s="69"/>
      <c r="C257" s="69"/>
      <c r="D257" s="117"/>
      <c r="E257" s="117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</row>
    <row r="258" customFormat="false" ht="15" hidden="false" customHeight="false" outlineLevel="0" collapsed="false">
      <c r="A258" s="69"/>
      <c r="B258" s="69"/>
      <c r="C258" s="69"/>
      <c r="D258" s="117"/>
      <c r="E258" s="117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</row>
    <row r="259" customFormat="false" ht="15" hidden="false" customHeight="false" outlineLevel="0" collapsed="false">
      <c r="A259" s="69"/>
      <c r="B259" s="69"/>
      <c r="C259" s="69"/>
      <c r="D259" s="117"/>
      <c r="E259" s="117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</row>
    <row r="260" customFormat="false" ht="15" hidden="false" customHeight="false" outlineLevel="0" collapsed="false">
      <c r="A260" s="69"/>
      <c r="B260" s="69"/>
      <c r="C260" s="69"/>
      <c r="D260" s="117"/>
      <c r="E260" s="117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</row>
    <row r="261" customFormat="false" ht="15" hidden="false" customHeight="false" outlineLevel="0" collapsed="false">
      <c r="A261" s="69"/>
      <c r="B261" s="69"/>
      <c r="C261" s="69"/>
      <c r="D261" s="117"/>
      <c r="E261" s="117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</row>
    <row r="262" customFormat="false" ht="15" hidden="false" customHeight="false" outlineLevel="0" collapsed="false">
      <c r="A262" s="69"/>
      <c r="B262" s="69"/>
      <c r="C262" s="69"/>
      <c r="D262" s="117"/>
      <c r="E262" s="117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</row>
    <row r="263" customFormat="false" ht="15" hidden="false" customHeight="false" outlineLevel="0" collapsed="false">
      <c r="A263" s="69"/>
      <c r="B263" s="69"/>
      <c r="C263" s="69"/>
      <c r="D263" s="117"/>
      <c r="E263" s="117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</row>
    <row r="264" customFormat="false" ht="15" hidden="false" customHeight="false" outlineLevel="0" collapsed="false">
      <c r="A264" s="69"/>
      <c r="B264" s="69"/>
      <c r="C264" s="69"/>
      <c r="D264" s="117"/>
      <c r="E264" s="117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</row>
    <row r="265" customFormat="false" ht="15" hidden="false" customHeight="false" outlineLevel="0" collapsed="false">
      <c r="A265" s="69"/>
      <c r="B265" s="69"/>
      <c r="C265" s="69"/>
      <c r="D265" s="117"/>
      <c r="E265" s="117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</row>
    <row r="266" customFormat="false" ht="15" hidden="false" customHeight="false" outlineLevel="0" collapsed="false">
      <c r="A266" s="69"/>
      <c r="B266" s="69"/>
      <c r="C266" s="69"/>
      <c r="D266" s="117"/>
      <c r="E266" s="117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</row>
    <row r="267" customFormat="false" ht="15" hidden="false" customHeight="false" outlineLevel="0" collapsed="false">
      <c r="A267" s="69"/>
      <c r="B267" s="69"/>
      <c r="C267" s="69"/>
      <c r="D267" s="117"/>
      <c r="E267" s="117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</row>
    <row r="268" customFormat="false" ht="15" hidden="false" customHeight="false" outlineLevel="0" collapsed="false">
      <c r="A268" s="69"/>
      <c r="B268" s="69"/>
      <c r="C268" s="69"/>
      <c r="D268" s="117"/>
      <c r="E268" s="117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</row>
    <row r="269" customFormat="false" ht="15" hidden="false" customHeight="false" outlineLevel="0" collapsed="false">
      <c r="A269" s="69"/>
      <c r="B269" s="69"/>
      <c r="C269" s="69"/>
      <c r="D269" s="117"/>
      <c r="E269" s="117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</row>
    <row r="270" customFormat="false" ht="15" hidden="false" customHeight="false" outlineLevel="0" collapsed="false">
      <c r="A270" s="69"/>
      <c r="B270" s="69"/>
      <c r="C270" s="69"/>
      <c r="D270" s="117"/>
      <c r="E270" s="117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</row>
    <row r="271" customFormat="false" ht="15" hidden="false" customHeight="false" outlineLevel="0" collapsed="false">
      <c r="A271" s="69"/>
      <c r="B271" s="69"/>
      <c r="C271" s="69"/>
      <c r="D271" s="117"/>
      <c r="E271" s="117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</row>
    <row r="272" customFormat="false" ht="15" hidden="false" customHeight="false" outlineLevel="0" collapsed="false">
      <c r="A272" s="69"/>
      <c r="B272" s="69"/>
      <c r="C272" s="69"/>
      <c r="D272" s="117"/>
      <c r="E272" s="117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</row>
    <row r="273" customFormat="false" ht="15" hidden="false" customHeight="false" outlineLevel="0" collapsed="false">
      <c r="A273" s="69"/>
      <c r="B273" s="69"/>
      <c r="C273" s="69"/>
      <c r="D273" s="117"/>
      <c r="E273" s="117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</row>
    <row r="274" customFormat="false" ht="15" hidden="false" customHeight="false" outlineLevel="0" collapsed="false">
      <c r="A274" s="69"/>
      <c r="B274" s="69"/>
      <c r="C274" s="69"/>
      <c r="D274" s="117"/>
      <c r="E274" s="117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</row>
    <row r="275" customFormat="false" ht="15" hidden="false" customHeight="false" outlineLevel="0" collapsed="false">
      <c r="A275" s="69"/>
      <c r="B275" s="69"/>
      <c r="C275" s="69"/>
      <c r="D275" s="117"/>
      <c r="E275" s="117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</row>
    <row r="276" customFormat="false" ht="15" hidden="false" customHeight="false" outlineLevel="0" collapsed="false">
      <c r="A276" s="69"/>
      <c r="B276" s="69"/>
      <c r="C276" s="69"/>
      <c r="D276" s="117"/>
      <c r="E276" s="117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</row>
    <row r="277" customFormat="false" ht="15" hidden="false" customHeight="false" outlineLevel="0" collapsed="false">
      <c r="A277" s="69"/>
      <c r="B277" s="69"/>
      <c r="C277" s="69"/>
      <c r="D277" s="117"/>
      <c r="E277" s="117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</row>
    <row r="278" customFormat="false" ht="15" hidden="false" customHeight="false" outlineLevel="0" collapsed="false">
      <c r="A278" s="69"/>
      <c r="B278" s="69"/>
      <c r="C278" s="69"/>
      <c r="D278" s="117"/>
      <c r="E278" s="117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</row>
    <row r="279" customFormat="false" ht="15" hidden="false" customHeight="false" outlineLevel="0" collapsed="false">
      <c r="A279" s="69"/>
      <c r="B279" s="69"/>
      <c r="C279" s="69"/>
      <c r="D279" s="117"/>
      <c r="E279" s="117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</row>
    <row r="280" customFormat="false" ht="15" hidden="false" customHeight="false" outlineLevel="0" collapsed="false">
      <c r="A280" s="69"/>
      <c r="B280" s="69"/>
      <c r="C280" s="69"/>
      <c r="D280" s="117"/>
      <c r="E280" s="117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</row>
    <row r="281" customFormat="false" ht="15" hidden="false" customHeight="false" outlineLevel="0" collapsed="false">
      <c r="A281" s="69"/>
      <c r="B281" s="69"/>
      <c r="C281" s="69"/>
      <c r="D281" s="117"/>
      <c r="E281" s="117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</row>
    <row r="282" customFormat="false" ht="15" hidden="false" customHeight="false" outlineLevel="0" collapsed="false">
      <c r="A282" s="69"/>
      <c r="B282" s="69"/>
      <c r="C282" s="69"/>
      <c r="D282" s="117"/>
      <c r="E282" s="117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</row>
    <row r="283" customFormat="false" ht="15" hidden="false" customHeight="false" outlineLevel="0" collapsed="false">
      <c r="A283" s="69"/>
      <c r="B283" s="69"/>
      <c r="C283" s="69"/>
      <c r="D283" s="117"/>
      <c r="E283" s="117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</row>
    <row r="284" customFormat="false" ht="15" hidden="false" customHeight="false" outlineLevel="0" collapsed="false">
      <c r="A284" s="69"/>
      <c r="B284" s="69"/>
      <c r="C284" s="69"/>
      <c r="D284" s="117"/>
      <c r="E284" s="117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</row>
    <row r="285" customFormat="false" ht="15" hidden="false" customHeight="false" outlineLevel="0" collapsed="false">
      <c r="A285" s="69"/>
      <c r="B285" s="69"/>
      <c r="C285" s="69"/>
      <c r="D285" s="117"/>
      <c r="E285" s="117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</row>
    <row r="286" customFormat="false" ht="15" hidden="false" customHeight="false" outlineLevel="0" collapsed="false">
      <c r="A286" s="69"/>
      <c r="B286" s="69"/>
      <c r="C286" s="69"/>
      <c r="D286" s="117"/>
      <c r="E286" s="117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</row>
    <row r="287" customFormat="false" ht="15" hidden="false" customHeight="false" outlineLevel="0" collapsed="false">
      <c r="A287" s="69"/>
      <c r="B287" s="69"/>
      <c r="C287" s="69"/>
      <c r="D287" s="117"/>
      <c r="E287" s="117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</row>
    <row r="288" customFormat="false" ht="15" hidden="false" customHeight="false" outlineLevel="0" collapsed="false">
      <c r="A288" s="69"/>
      <c r="B288" s="69"/>
      <c r="C288" s="69"/>
      <c r="D288" s="117"/>
      <c r="E288" s="117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</row>
    <row r="289" customFormat="false" ht="15" hidden="false" customHeight="false" outlineLevel="0" collapsed="false">
      <c r="A289" s="69"/>
      <c r="B289" s="69"/>
      <c r="C289" s="69"/>
      <c r="D289" s="117"/>
      <c r="E289" s="117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</row>
    <row r="290" customFormat="false" ht="15" hidden="false" customHeight="false" outlineLevel="0" collapsed="false">
      <c r="A290" s="69"/>
      <c r="B290" s="69"/>
      <c r="C290" s="69"/>
      <c r="D290" s="117"/>
      <c r="E290" s="117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</row>
    <row r="291" customFormat="false" ht="15" hidden="false" customHeight="false" outlineLevel="0" collapsed="false">
      <c r="A291" s="69"/>
      <c r="B291" s="69"/>
      <c r="C291" s="69"/>
      <c r="D291" s="117"/>
      <c r="E291" s="117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</row>
    <row r="292" customFormat="false" ht="15" hidden="false" customHeight="false" outlineLevel="0" collapsed="false">
      <c r="A292" s="69"/>
      <c r="B292" s="69"/>
      <c r="C292" s="69"/>
      <c r="D292" s="117"/>
      <c r="E292" s="117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</row>
    <row r="293" customFormat="false" ht="15" hidden="false" customHeight="false" outlineLevel="0" collapsed="false">
      <c r="A293" s="69"/>
      <c r="B293" s="69"/>
      <c r="C293" s="69"/>
      <c r="D293" s="117"/>
      <c r="E293" s="117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</row>
    <row r="294" customFormat="false" ht="15" hidden="false" customHeight="false" outlineLevel="0" collapsed="false">
      <c r="A294" s="69"/>
      <c r="B294" s="69"/>
      <c r="C294" s="69"/>
      <c r="D294" s="117"/>
      <c r="E294" s="117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</row>
    <row r="295" customFormat="false" ht="15" hidden="false" customHeight="false" outlineLevel="0" collapsed="false">
      <c r="A295" s="69"/>
      <c r="B295" s="69"/>
      <c r="C295" s="69"/>
      <c r="D295" s="117"/>
      <c r="E295" s="117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</row>
    <row r="296" customFormat="false" ht="15" hidden="false" customHeight="false" outlineLevel="0" collapsed="false">
      <c r="A296" s="69"/>
      <c r="B296" s="69"/>
      <c r="C296" s="69"/>
      <c r="D296" s="117"/>
      <c r="E296" s="117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</row>
    <row r="297" customFormat="false" ht="15" hidden="false" customHeight="false" outlineLevel="0" collapsed="false">
      <c r="A297" s="69"/>
      <c r="B297" s="69"/>
      <c r="C297" s="69"/>
      <c r="D297" s="117"/>
      <c r="E297" s="117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</row>
    <row r="298" customFormat="false" ht="15" hidden="false" customHeight="false" outlineLevel="0" collapsed="false">
      <c r="A298" s="69"/>
      <c r="B298" s="69"/>
      <c r="C298" s="69"/>
      <c r="D298" s="117"/>
      <c r="E298" s="117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</row>
    <row r="299" customFormat="false" ht="15" hidden="false" customHeight="false" outlineLevel="0" collapsed="false">
      <c r="A299" s="69"/>
      <c r="B299" s="69"/>
      <c r="C299" s="69"/>
      <c r="D299" s="117"/>
      <c r="E299" s="117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</row>
    <row r="300" customFormat="false" ht="15" hidden="false" customHeight="false" outlineLevel="0" collapsed="false">
      <c r="A300" s="69"/>
      <c r="B300" s="69"/>
      <c r="C300" s="69"/>
      <c r="D300" s="117"/>
      <c r="E300" s="117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</row>
    <row r="301" customFormat="false" ht="15" hidden="false" customHeight="false" outlineLevel="0" collapsed="false">
      <c r="A301" s="69"/>
      <c r="B301" s="69"/>
      <c r="C301" s="69"/>
      <c r="D301" s="117"/>
      <c r="E301" s="117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</row>
    <row r="302" customFormat="false" ht="15" hidden="false" customHeight="false" outlineLevel="0" collapsed="false">
      <c r="A302" s="69"/>
      <c r="B302" s="69"/>
      <c r="C302" s="69"/>
      <c r="D302" s="117"/>
      <c r="E302" s="117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</row>
    <row r="303" customFormat="false" ht="15" hidden="false" customHeight="false" outlineLevel="0" collapsed="false">
      <c r="A303" s="69"/>
      <c r="B303" s="69"/>
      <c r="C303" s="69"/>
      <c r="D303" s="117"/>
      <c r="E303" s="117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</row>
    <row r="304" customFormat="false" ht="15" hidden="false" customHeight="false" outlineLevel="0" collapsed="false">
      <c r="A304" s="69"/>
      <c r="B304" s="69"/>
      <c r="C304" s="69"/>
      <c r="D304" s="117"/>
      <c r="E304" s="117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</row>
    <row r="305" customFormat="false" ht="15" hidden="false" customHeight="false" outlineLevel="0" collapsed="false">
      <c r="A305" s="69"/>
      <c r="B305" s="69"/>
      <c r="C305" s="69"/>
      <c r="D305" s="117"/>
      <c r="E305" s="117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</row>
    <row r="306" customFormat="false" ht="15" hidden="false" customHeight="false" outlineLevel="0" collapsed="false">
      <c r="A306" s="69"/>
      <c r="B306" s="69"/>
      <c r="C306" s="69"/>
      <c r="D306" s="117"/>
      <c r="E306" s="117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</row>
    <row r="307" customFormat="false" ht="15" hidden="false" customHeight="false" outlineLevel="0" collapsed="false">
      <c r="A307" s="69"/>
      <c r="B307" s="69"/>
      <c r="C307" s="69"/>
      <c r="D307" s="117"/>
      <c r="E307" s="117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</row>
    <row r="308" customFormat="false" ht="15" hidden="false" customHeight="false" outlineLevel="0" collapsed="false">
      <c r="A308" s="69"/>
      <c r="B308" s="69"/>
      <c r="C308" s="69"/>
      <c r="D308" s="117"/>
      <c r="E308" s="117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</row>
    <row r="309" customFormat="false" ht="15" hidden="false" customHeight="false" outlineLevel="0" collapsed="false">
      <c r="A309" s="69"/>
      <c r="B309" s="69"/>
      <c r="C309" s="69"/>
      <c r="D309" s="117"/>
      <c r="E309" s="117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</row>
    <row r="310" customFormat="false" ht="15" hidden="false" customHeight="false" outlineLevel="0" collapsed="false">
      <c r="A310" s="69"/>
      <c r="B310" s="69"/>
      <c r="C310" s="69"/>
      <c r="D310" s="117"/>
      <c r="E310" s="117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</row>
    <row r="311" customFormat="false" ht="15" hidden="false" customHeight="false" outlineLevel="0" collapsed="false">
      <c r="A311" s="69"/>
      <c r="B311" s="69"/>
      <c r="C311" s="69"/>
      <c r="D311" s="117"/>
      <c r="E311" s="117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</row>
    <row r="312" customFormat="false" ht="15" hidden="false" customHeight="false" outlineLevel="0" collapsed="false">
      <c r="A312" s="69"/>
      <c r="B312" s="69"/>
      <c r="C312" s="69"/>
      <c r="D312" s="117"/>
      <c r="E312" s="117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</row>
    <row r="313" customFormat="false" ht="15" hidden="false" customHeight="false" outlineLevel="0" collapsed="false">
      <c r="A313" s="69"/>
      <c r="B313" s="69"/>
      <c r="C313" s="69"/>
      <c r="D313" s="117"/>
      <c r="E313" s="117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</row>
    <row r="314" customFormat="false" ht="15" hidden="false" customHeight="false" outlineLevel="0" collapsed="false">
      <c r="A314" s="69"/>
      <c r="B314" s="69"/>
      <c r="C314" s="69"/>
      <c r="D314" s="117"/>
      <c r="E314" s="117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</row>
    <row r="315" customFormat="false" ht="15" hidden="false" customHeight="false" outlineLevel="0" collapsed="false">
      <c r="A315" s="69"/>
      <c r="B315" s="69"/>
      <c r="C315" s="69"/>
      <c r="D315" s="117"/>
      <c r="E315" s="117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</row>
    <row r="316" customFormat="false" ht="15" hidden="false" customHeight="false" outlineLevel="0" collapsed="false">
      <c r="A316" s="69"/>
      <c r="B316" s="69"/>
      <c r="C316" s="69"/>
      <c r="D316" s="117"/>
      <c r="E316" s="117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</row>
    <row r="317" customFormat="false" ht="15" hidden="false" customHeight="false" outlineLevel="0" collapsed="false">
      <c r="A317" s="69"/>
      <c r="B317" s="69"/>
      <c r="C317" s="69"/>
      <c r="D317" s="117"/>
      <c r="E317" s="117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</row>
    <row r="318" customFormat="false" ht="15" hidden="false" customHeight="false" outlineLevel="0" collapsed="false">
      <c r="A318" s="69"/>
      <c r="B318" s="69"/>
      <c r="C318" s="69"/>
      <c r="D318" s="117"/>
      <c r="E318" s="117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</row>
    <row r="319" customFormat="false" ht="15" hidden="false" customHeight="false" outlineLevel="0" collapsed="false">
      <c r="A319" s="69"/>
      <c r="B319" s="69"/>
      <c r="C319" s="69"/>
      <c r="D319" s="117"/>
      <c r="E319" s="117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</row>
    <row r="320" customFormat="false" ht="15" hidden="false" customHeight="false" outlineLevel="0" collapsed="false">
      <c r="A320" s="69"/>
      <c r="B320" s="69"/>
      <c r="C320" s="69"/>
      <c r="D320" s="117"/>
      <c r="E320" s="117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</row>
    <row r="321" customFormat="false" ht="15" hidden="false" customHeight="false" outlineLevel="0" collapsed="false">
      <c r="A321" s="69"/>
      <c r="B321" s="69"/>
      <c r="C321" s="69"/>
      <c r="D321" s="117"/>
      <c r="E321" s="117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</row>
    <row r="322" customFormat="false" ht="15" hidden="false" customHeight="false" outlineLevel="0" collapsed="false">
      <c r="A322" s="69"/>
      <c r="B322" s="69"/>
      <c r="C322" s="69"/>
      <c r="D322" s="117"/>
      <c r="E322" s="117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</row>
    <row r="323" customFormat="false" ht="15" hidden="false" customHeight="false" outlineLevel="0" collapsed="false">
      <c r="A323" s="69"/>
      <c r="B323" s="69"/>
      <c r="C323" s="69"/>
      <c r="D323" s="117"/>
      <c r="E323" s="117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</row>
    <row r="324" customFormat="false" ht="15" hidden="false" customHeight="false" outlineLevel="0" collapsed="false">
      <c r="A324" s="69"/>
      <c r="B324" s="69"/>
      <c r="C324" s="69"/>
      <c r="D324" s="117"/>
      <c r="E324" s="117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</row>
    <row r="325" customFormat="false" ht="15" hidden="false" customHeight="false" outlineLevel="0" collapsed="false">
      <c r="A325" s="69"/>
      <c r="B325" s="69"/>
      <c r="C325" s="69"/>
      <c r="D325" s="117"/>
      <c r="E325" s="117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</row>
    <row r="326" customFormat="false" ht="15" hidden="false" customHeight="false" outlineLevel="0" collapsed="false">
      <c r="A326" s="69"/>
      <c r="B326" s="69"/>
      <c r="C326" s="69"/>
      <c r="D326" s="117"/>
      <c r="E326" s="117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</row>
    <row r="327" customFormat="false" ht="15" hidden="false" customHeight="false" outlineLevel="0" collapsed="false">
      <c r="A327" s="69"/>
      <c r="B327" s="69"/>
      <c r="C327" s="69"/>
      <c r="D327" s="117"/>
      <c r="E327" s="117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</row>
    <row r="328" customFormat="false" ht="15" hidden="false" customHeight="false" outlineLevel="0" collapsed="false">
      <c r="A328" s="69"/>
      <c r="B328" s="69"/>
      <c r="C328" s="69"/>
      <c r="D328" s="117"/>
      <c r="E328" s="117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</row>
    <row r="329" customFormat="false" ht="15" hidden="false" customHeight="false" outlineLevel="0" collapsed="false">
      <c r="A329" s="69"/>
      <c r="B329" s="69"/>
      <c r="C329" s="69"/>
      <c r="D329" s="117"/>
      <c r="E329" s="117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</row>
    <row r="330" customFormat="false" ht="15" hidden="false" customHeight="false" outlineLevel="0" collapsed="false">
      <c r="A330" s="69"/>
      <c r="B330" s="69"/>
      <c r="C330" s="69"/>
      <c r="D330" s="117"/>
      <c r="E330" s="117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</row>
    <row r="331" customFormat="false" ht="15" hidden="false" customHeight="false" outlineLevel="0" collapsed="false">
      <c r="A331" s="69"/>
      <c r="B331" s="69"/>
      <c r="C331" s="69"/>
      <c r="D331" s="117"/>
      <c r="E331" s="117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</row>
    <row r="332" customFormat="false" ht="15" hidden="false" customHeight="false" outlineLevel="0" collapsed="false">
      <c r="A332" s="69"/>
      <c r="B332" s="69"/>
      <c r="C332" s="69"/>
      <c r="D332" s="117"/>
      <c r="E332" s="117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</row>
    <row r="333" customFormat="false" ht="15" hidden="false" customHeight="false" outlineLevel="0" collapsed="false">
      <c r="A333" s="69"/>
      <c r="B333" s="69"/>
      <c r="C333" s="69"/>
      <c r="D333" s="117"/>
      <c r="E333" s="117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</row>
    <row r="334" customFormat="false" ht="15" hidden="false" customHeight="false" outlineLevel="0" collapsed="false">
      <c r="A334" s="69"/>
      <c r="B334" s="69"/>
      <c r="C334" s="69"/>
      <c r="D334" s="117"/>
      <c r="E334" s="117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</row>
    <row r="335" customFormat="false" ht="15" hidden="false" customHeight="false" outlineLevel="0" collapsed="false">
      <c r="A335" s="69"/>
      <c r="B335" s="69"/>
      <c r="C335" s="69"/>
      <c r="D335" s="117"/>
      <c r="E335" s="117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</row>
    <row r="336" customFormat="false" ht="15" hidden="false" customHeight="false" outlineLevel="0" collapsed="false">
      <c r="A336" s="69"/>
      <c r="B336" s="69"/>
      <c r="C336" s="69"/>
      <c r="D336" s="117"/>
      <c r="E336" s="117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</row>
    <row r="337" customFormat="false" ht="15" hidden="false" customHeight="false" outlineLevel="0" collapsed="false">
      <c r="A337" s="69"/>
      <c r="B337" s="69"/>
      <c r="C337" s="69"/>
      <c r="D337" s="117"/>
      <c r="E337" s="117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</row>
    <row r="338" customFormat="false" ht="15" hidden="false" customHeight="false" outlineLevel="0" collapsed="false">
      <c r="A338" s="69"/>
      <c r="B338" s="69"/>
      <c r="C338" s="69"/>
      <c r="D338" s="117"/>
      <c r="E338" s="117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</row>
    <row r="339" customFormat="false" ht="15" hidden="false" customHeight="false" outlineLevel="0" collapsed="false">
      <c r="A339" s="69"/>
      <c r="B339" s="69"/>
      <c r="C339" s="69"/>
      <c r="D339" s="117"/>
      <c r="E339" s="117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</row>
    <row r="340" customFormat="false" ht="15" hidden="false" customHeight="false" outlineLevel="0" collapsed="false">
      <c r="A340" s="69"/>
      <c r="B340" s="69"/>
      <c r="C340" s="69"/>
      <c r="D340" s="117"/>
      <c r="E340" s="117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</row>
    <row r="341" customFormat="false" ht="15" hidden="false" customHeight="false" outlineLevel="0" collapsed="false">
      <c r="A341" s="69"/>
      <c r="B341" s="69"/>
      <c r="C341" s="69"/>
      <c r="D341" s="117"/>
      <c r="E341" s="117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</row>
    <row r="342" customFormat="false" ht="15" hidden="false" customHeight="false" outlineLevel="0" collapsed="false">
      <c r="A342" s="69"/>
      <c r="B342" s="69"/>
      <c r="C342" s="69"/>
      <c r="D342" s="117"/>
      <c r="E342" s="117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</row>
    <row r="343" customFormat="false" ht="15" hidden="false" customHeight="false" outlineLevel="0" collapsed="false">
      <c r="A343" s="69"/>
      <c r="B343" s="69"/>
      <c r="C343" s="69"/>
      <c r="D343" s="117"/>
      <c r="E343" s="117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</row>
    <row r="344" customFormat="false" ht="15" hidden="false" customHeight="false" outlineLevel="0" collapsed="false">
      <c r="A344" s="69"/>
      <c r="B344" s="69"/>
      <c r="C344" s="69"/>
      <c r="D344" s="117"/>
      <c r="E344" s="117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</row>
    <row r="345" customFormat="false" ht="15" hidden="false" customHeight="false" outlineLevel="0" collapsed="false">
      <c r="A345" s="69"/>
      <c r="B345" s="69"/>
      <c r="C345" s="69"/>
      <c r="D345" s="117"/>
      <c r="E345" s="117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</row>
    <row r="346" customFormat="false" ht="15" hidden="false" customHeight="false" outlineLevel="0" collapsed="false">
      <c r="A346" s="69"/>
      <c r="B346" s="69"/>
      <c r="C346" s="69"/>
      <c r="D346" s="117"/>
      <c r="E346" s="117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</row>
    <row r="347" customFormat="false" ht="15" hidden="false" customHeight="false" outlineLevel="0" collapsed="false">
      <c r="A347" s="69"/>
      <c r="B347" s="69"/>
      <c r="C347" s="69"/>
      <c r="D347" s="117"/>
      <c r="E347" s="117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</row>
    <row r="348" customFormat="false" ht="15" hidden="false" customHeight="false" outlineLevel="0" collapsed="false">
      <c r="A348" s="69"/>
      <c r="B348" s="69"/>
      <c r="C348" s="69"/>
      <c r="D348" s="117"/>
      <c r="E348" s="117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</row>
    <row r="349" customFormat="false" ht="15" hidden="false" customHeight="false" outlineLevel="0" collapsed="false">
      <c r="A349" s="69"/>
      <c r="B349" s="69"/>
      <c r="C349" s="69"/>
      <c r="D349" s="117"/>
      <c r="E349" s="117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</row>
    <row r="350" customFormat="false" ht="15" hidden="false" customHeight="false" outlineLevel="0" collapsed="false">
      <c r="A350" s="69"/>
      <c r="B350" s="69"/>
      <c r="C350" s="69"/>
      <c r="D350" s="117"/>
      <c r="E350" s="117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</row>
    <row r="351" customFormat="false" ht="15" hidden="false" customHeight="false" outlineLevel="0" collapsed="false">
      <c r="A351" s="69"/>
      <c r="B351" s="69"/>
      <c r="C351" s="69"/>
      <c r="D351" s="117"/>
      <c r="E351" s="117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</row>
    <row r="352" customFormat="false" ht="15" hidden="false" customHeight="false" outlineLevel="0" collapsed="false">
      <c r="A352" s="69"/>
      <c r="B352" s="69"/>
      <c r="C352" s="69"/>
      <c r="D352" s="117"/>
      <c r="E352" s="117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</row>
    <row r="353" customFormat="false" ht="15" hidden="false" customHeight="false" outlineLevel="0" collapsed="false">
      <c r="A353" s="69"/>
      <c r="B353" s="69"/>
      <c r="C353" s="69"/>
      <c r="D353" s="117"/>
      <c r="E353" s="117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</row>
    <row r="354" customFormat="false" ht="15" hidden="false" customHeight="false" outlineLevel="0" collapsed="false">
      <c r="A354" s="69"/>
      <c r="B354" s="69"/>
      <c r="C354" s="69"/>
      <c r="D354" s="117"/>
      <c r="E354" s="117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</row>
    <row r="355" customFormat="false" ht="15" hidden="false" customHeight="false" outlineLevel="0" collapsed="false">
      <c r="A355" s="69"/>
      <c r="B355" s="69"/>
      <c r="C355" s="69"/>
      <c r="D355" s="117"/>
      <c r="E355" s="117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</row>
    <row r="356" customFormat="false" ht="15" hidden="false" customHeight="false" outlineLevel="0" collapsed="false">
      <c r="A356" s="69"/>
      <c r="B356" s="69"/>
      <c r="C356" s="69"/>
      <c r="D356" s="117"/>
      <c r="E356" s="117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</row>
    <row r="357" customFormat="false" ht="15" hidden="false" customHeight="false" outlineLevel="0" collapsed="false">
      <c r="A357" s="69"/>
      <c r="B357" s="69"/>
      <c r="C357" s="69"/>
      <c r="D357" s="117"/>
      <c r="E357" s="117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</row>
    <row r="358" customFormat="false" ht="15" hidden="false" customHeight="false" outlineLevel="0" collapsed="false">
      <c r="A358" s="69"/>
      <c r="B358" s="69"/>
      <c r="C358" s="69"/>
      <c r="D358" s="117"/>
      <c r="E358" s="117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</row>
    <row r="359" customFormat="false" ht="15" hidden="false" customHeight="false" outlineLevel="0" collapsed="false">
      <c r="A359" s="69"/>
      <c r="B359" s="69"/>
      <c r="C359" s="69"/>
      <c r="D359" s="117"/>
      <c r="E359" s="117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</row>
    <row r="360" customFormat="false" ht="15" hidden="false" customHeight="false" outlineLevel="0" collapsed="false">
      <c r="A360" s="69"/>
      <c r="B360" s="69"/>
      <c r="C360" s="69"/>
      <c r="D360" s="117"/>
      <c r="E360" s="117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</row>
    <row r="361" customFormat="false" ht="15" hidden="false" customHeight="false" outlineLevel="0" collapsed="false">
      <c r="A361" s="69"/>
      <c r="B361" s="69"/>
      <c r="C361" s="69"/>
      <c r="D361" s="117"/>
      <c r="E361" s="117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</row>
    <row r="362" customFormat="false" ht="15" hidden="false" customHeight="false" outlineLevel="0" collapsed="false">
      <c r="A362" s="69"/>
      <c r="B362" s="69"/>
      <c r="C362" s="69"/>
      <c r="D362" s="117"/>
      <c r="E362" s="117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</row>
    <row r="363" customFormat="false" ht="15" hidden="false" customHeight="false" outlineLevel="0" collapsed="false">
      <c r="A363" s="69"/>
      <c r="B363" s="69"/>
      <c r="C363" s="69"/>
      <c r="D363" s="117"/>
      <c r="E363" s="117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</row>
    <row r="364" customFormat="false" ht="15" hidden="false" customHeight="false" outlineLevel="0" collapsed="false">
      <c r="A364" s="69"/>
      <c r="B364" s="69"/>
      <c r="C364" s="69"/>
      <c r="D364" s="117"/>
      <c r="E364" s="117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</row>
    <row r="365" customFormat="false" ht="15" hidden="false" customHeight="false" outlineLevel="0" collapsed="false">
      <c r="A365" s="69"/>
      <c r="B365" s="69"/>
      <c r="C365" s="69"/>
      <c r="D365" s="117"/>
      <c r="E365" s="117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</row>
    <row r="366" customFormat="false" ht="15" hidden="false" customHeight="false" outlineLevel="0" collapsed="false">
      <c r="A366" s="69"/>
      <c r="B366" s="69"/>
      <c r="C366" s="69"/>
      <c r="D366" s="117"/>
      <c r="E366" s="117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</row>
    <row r="367" customFormat="false" ht="15" hidden="false" customHeight="false" outlineLevel="0" collapsed="false">
      <c r="A367" s="69"/>
      <c r="B367" s="69"/>
      <c r="C367" s="69"/>
      <c r="D367" s="117"/>
      <c r="E367" s="117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</row>
    <row r="368" customFormat="false" ht="15" hidden="false" customHeight="false" outlineLevel="0" collapsed="false">
      <c r="A368" s="69"/>
      <c r="B368" s="69"/>
      <c r="C368" s="69"/>
      <c r="D368" s="117"/>
      <c r="E368" s="117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</row>
    <row r="369" customFormat="false" ht="15" hidden="false" customHeight="false" outlineLevel="0" collapsed="false">
      <c r="A369" s="69"/>
      <c r="B369" s="69"/>
      <c r="C369" s="69"/>
      <c r="D369" s="117"/>
      <c r="E369" s="117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</row>
    <row r="370" customFormat="false" ht="15" hidden="false" customHeight="false" outlineLevel="0" collapsed="false">
      <c r="A370" s="69"/>
      <c r="B370" s="69"/>
      <c r="C370" s="69"/>
      <c r="D370" s="117"/>
      <c r="E370" s="117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</row>
    <row r="371" customFormat="false" ht="15" hidden="false" customHeight="false" outlineLevel="0" collapsed="false">
      <c r="A371" s="69"/>
      <c r="B371" s="69"/>
      <c r="C371" s="69"/>
      <c r="D371" s="117"/>
      <c r="E371" s="117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</row>
    <row r="372" customFormat="false" ht="15" hidden="false" customHeight="false" outlineLevel="0" collapsed="false">
      <c r="A372" s="69"/>
      <c r="B372" s="69"/>
      <c r="C372" s="69"/>
      <c r="D372" s="117"/>
      <c r="E372" s="117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</row>
    <row r="373" customFormat="false" ht="15" hidden="false" customHeight="false" outlineLevel="0" collapsed="false">
      <c r="A373" s="69"/>
      <c r="B373" s="69"/>
      <c r="C373" s="69"/>
      <c r="D373" s="117"/>
      <c r="E373" s="117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</row>
    <row r="374" customFormat="false" ht="15" hidden="false" customHeight="false" outlineLevel="0" collapsed="false">
      <c r="A374" s="69"/>
      <c r="B374" s="69"/>
      <c r="C374" s="69"/>
      <c r="D374" s="117"/>
      <c r="E374" s="117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</row>
    <row r="375" customFormat="false" ht="15" hidden="false" customHeight="false" outlineLevel="0" collapsed="false">
      <c r="A375" s="69"/>
      <c r="B375" s="69"/>
      <c r="C375" s="69"/>
      <c r="D375" s="117"/>
      <c r="E375" s="117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</row>
    <row r="376" customFormat="false" ht="15" hidden="false" customHeight="false" outlineLevel="0" collapsed="false">
      <c r="A376" s="69"/>
      <c r="B376" s="69"/>
      <c r="C376" s="69"/>
      <c r="D376" s="117"/>
      <c r="E376" s="117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</row>
    <row r="377" customFormat="false" ht="15" hidden="false" customHeight="false" outlineLevel="0" collapsed="false">
      <c r="A377" s="69"/>
      <c r="B377" s="69"/>
      <c r="C377" s="69"/>
      <c r="D377" s="117"/>
      <c r="E377" s="117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</row>
    <row r="378" customFormat="false" ht="15" hidden="false" customHeight="false" outlineLevel="0" collapsed="false">
      <c r="A378" s="69"/>
      <c r="B378" s="69"/>
      <c r="C378" s="69"/>
      <c r="D378" s="117"/>
      <c r="E378" s="117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</row>
    <row r="379" customFormat="false" ht="15" hidden="false" customHeight="false" outlineLevel="0" collapsed="false">
      <c r="A379" s="69"/>
      <c r="B379" s="69"/>
      <c r="C379" s="69"/>
      <c r="D379" s="117"/>
      <c r="E379" s="117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</row>
    <row r="380" customFormat="false" ht="15" hidden="false" customHeight="false" outlineLevel="0" collapsed="false">
      <c r="A380" s="69"/>
      <c r="B380" s="69"/>
      <c r="C380" s="69"/>
      <c r="D380" s="117"/>
      <c r="E380" s="117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</row>
    <row r="381" customFormat="false" ht="15" hidden="false" customHeight="false" outlineLevel="0" collapsed="false">
      <c r="A381" s="69"/>
      <c r="B381" s="69"/>
      <c r="C381" s="69"/>
      <c r="D381" s="117"/>
      <c r="E381" s="117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</row>
    <row r="382" customFormat="false" ht="15" hidden="false" customHeight="false" outlineLevel="0" collapsed="false">
      <c r="A382" s="69"/>
      <c r="B382" s="69"/>
      <c r="C382" s="69"/>
      <c r="D382" s="117"/>
      <c r="E382" s="117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</row>
    <row r="383" customFormat="false" ht="15" hidden="false" customHeight="false" outlineLevel="0" collapsed="false">
      <c r="A383" s="69"/>
      <c r="B383" s="69"/>
      <c r="C383" s="69"/>
      <c r="D383" s="117"/>
      <c r="E383" s="117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</row>
    <row r="384" customFormat="false" ht="15" hidden="false" customHeight="false" outlineLevel="0" collapsed="false">
      <c r="A384" s="69"/>
      <c r="B384" s="69"/>
      <c r="C384" s="69"/>
      <c r="D384" s="117"/>
      <c r="E384" s="117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</row>
    <row r="385" customFormat="false" ht="15" hidden="false" customHeight="false" outlineLevel="0" collapsed="false">
      <c r="A385" s="69"/>
      <c r="B385" s="69"/>
      <c r="C385" s="69"/>
      <c r="D385" s="117"/>
      <c r="E385" s="117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</row>
    <row r="386" customFormat="false" ht="15" hidden="false" customHeight="false" outlineLevel="0" collapsed="false">
      <c r="A386" s="69"/>
      <c r="B386" s="69"/>
      <c r="C386" s="69"/>
      <c r="D386" s="117"/>
      <c r="E386" s="117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</row>
    <row r="387" customFormat="false" ht="15" hidden="false" customHeight="false" outlineLevel="0" collapsed="false">
      <c r="A387" s="69"/>
      <c r="B387" s="69"/>
      <c r="C387" s="69"/>
      <c r="D387" s="117"/>
      <c r="E387" s="117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</row>
    <row r="388" customFormat="false" ht="15" hidden="false" customHeight="false" outlineLevel="0" collapsed="false">
      <c r="A388" s="69"/>
      <c r="B388" s="69"/>
      <c r="C388" s="69"/>
      <c r="D388" s="117"/>
      <c r="E388" s="117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</row>
    <row r="389" customFormat="false" ht="15" hidden="false" customHeight="false" outlineLevel="0" collapsed="false">
      <c r="A389" s="69"/>
      <c r="B389" s="69"/>
      <c r="C389" s="69"/>
      <c r="D389" s="117"/>
      <c r="E389" s="117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</row>
    <row r="390" customFormat="false" ht="15" hidden="false" customHeight="false" outlineLevel="0" collapsed="false">
      <c r="A390" s="69"/>
      <c r="B390" s="69"/>
      <c r="C390" s="69"/>
      <c r="D390" s="117"/>
      <c r="E390" s="117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</row>
    <row r="391" customFormat="false" ht="15" hidden="false" customHeight="false" outlineLevel="0" collapsed="false">
      <c r="A391" s="69"/>
      <c r="B391" s="69"/>
      <c r="C391" s="69"/>
      <c r="D391" s="117"/>
      <c r="E391" s="117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</row>
    <row r="392" customFormat="false" ht="15" hidden="false" customHeight="false" outlineLevel="0" collapsed="false">
      <c r="A392" s="69"/>
      <c r="B392" s="69"/>
      <c r="C392" s="69"/>
      <c r="D392" s="117"/>
      <c r="E392" s="117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</row>
    <row r="393" customFormat="false" ht="15" hidden="false" customHeight="false" outlineLevel="0" collapsed="false">
      <c r="A393" s="69"/>
      <c r="B393" s="69"/>
      <c r="C393" s="69"/>
      <c r="D393" s="117"/>
      <c r="E393" s="117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</row>
    <row r="394" customFormat="false" ht="15" hidden="false" customHeight="false" outlineLevel="0" collapsed="false">
      <c r="A394" s="69"/>
      <c r="B394" s="69"/>
      <c r="C394" s="69"/>
      <c r="D394" s="117"/>
      <c r="E394" s="117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</row>
    <row r="395" customFormat="false" ht="15" hidden="false" customHeight="false" outlineLevel="0" collapsed="false">
      <c r="A395" s="69"/>
      <c r="B395" s="69"/>
      <c r="C395" s="69"/>
      <c r="D395" s="117"/>
      <c r="E395" s="117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</row>
    <row r="396" customFormat="false" ht="15" hidden="false" customHeight="false" outlineLevel="0" collapsed="false">
      <c r="A396" s="69"/>
      <c r="B396" s="69"/>
      <c r="C396" s="69"/>
      <c r="D396" s="117"/>
      <c r="E396" s="117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</row>
    <row r="397" customFormat="false" ht="15" hidden="false" customHeight="false" outlineLevel="0" collapsed="false">
      <c r="A397" s="69"/>
      <c r="B397" s="69"/>
      <c r="C397" s="69"/>
      <c r="D397" s="117"/>
      <c r="E397" s="117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</row>
    <row r="398" customFormat="false" ht="15" hidden="false" customHeight="false" outlineLevel="0" collapsed="false">
      <c r="A398" s="69"/>
      <c r="B398" s="69"/>
      <c r="C398" s="69"/>
      <c r="D398" s="117"/>
      <c r="E398" s="117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</row>
    <row r="399" customFormat="false" ht="15" hidden="false" customHeight="false" outlineLevel="0" collapsed="false">
      <c r="A399" s="69"/>
      <c r="B399" s="69"/>
      <c r="C399" s="69"/>
      <c r="D399" s="117"/>
      <c r="E399" s="117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</row>
    <row r="400" customFormat="false" ht="15" hidden="false" customHeight="false" outlineLevel="0" collapsed="false">
      <c r="A400" s="69"/>
      <c r="B400" s="69"/>
      <c r="C400" s="69"/>
      <c r="D400" s="117"/>
      <c r="E400" s="117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</row>
    <row r="401" customFormat="false" ht="15" hidden="false" customHeight="false" outlineLevel="0" collapsed="false">
      <c r="A401" s="69"/>
      <c r="B401" s="69"/>
      <c r="C401" s="69"/>
      <c r="D401" s="117"/>
      <c r="E401" s="117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</row>
    <row r="402" customFormat="false" ht="15" hidden="false" customHeight="false" outlineLevel="0" collapsed="false">
      <c r="A402" s="69"/>
      <c r="B402" s="69"/>
      <c r="C402" s="69"/>
      <c r="D402" s="117"/>
      <c r="E402" s="117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</row>
    <row r="403" customFormat="false" ht="15" hidden="false" customHeight="false" outlineLevel="0" collapsed="false">
      <c r="A403" s="69"/>
      <c r="B403" s="69"/>
      <c r="C403" s="69"/>
      <c r="D403" s="117"/>
      <c r="E403" s="117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</row>
    <row r="404" customFormat="false" ht="15" hidden="false" customHeight="false" outlineLevel="0" collapsed="false">
      <c r="A404" s="69"/>
      <c r="B404" s="69"/>
      <c r="C404" s="69"/>
      <c r="D404" s="117"/>
      <c r="E404" s="117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</row>
    <row r="405" customFormat="false" ht="15" hidden="false" customHeight="false" outlineLevel="0" collapsed="false">
      <c r="A405" s="69"/>
      <c r="B405" s="69"/>
      <c r="C405" s="69"/>
      <c r="D405" s="117"/>
      <c r="E405" s="117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</row>
    <row r="406" customFormat="false" ht="15" hidden="false" customHeight="false" outlineLevel="0" collapsed="false">
      <c r="A406" s="69"/>
      <c r="B406" s="69"/>
      <c r="C406" s="69"/>
      <c r="D406" s="117"/>
      <c r="E406" s="117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</row>
    <row r="407" customFormat="false" ht="15" hidden="false" customHeight="false" outlineLevel="0" collapsed="false">
      <c r="A407" s="69"/>
      <c r="B407" s="69"/>
      <c r="C407" s="69"/>
      <c r="D407" s="117"/>
      <c r="E407" s="117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</row>
    <row r="408" customFormat="false" ht="15" hidden="false" customHeight="false" outlineLevel="0" collapsed="false">
      <c r="A408" s="69"/>
      <c r="B408" s="69"/>
      <c r="C408" s="69"/>
      <c r="D408" s="117"/>
      <c r="E408" s="117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</row>
    <row r="409" customFormat="false" ht="15" hidden="false" customHeight="false" outlineLevel="0" collapsed="false">
      <c r="A409" s="69"/>
      <c r="B409" s="69"/>
      <c r="C409" s="69"/>
      <c r="D409" s="117"/>
      <c r="E409" s="117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</row>
    <row r="410" customFormat="false" ht="15" hidden="false" customHeight="false" outlineLevel="0" collapsed="false">
      <c r="A410" s="69"/>
      <c r="B410" s="69"/>
      <c r="C410" s="69"/>
      <c r="D410" s="117"/>
      <c r="E410" s="117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</row>
    <row r="411" customFormat="false" ht="15" hidden="false" customHeight="false" outlineLevel="0" collapsed="false">
      <c r="A411" s="69"/>
      <c r="B411" s="69"/>
      <c r="C411" s="69"/>
      <c r="D411" s="117"/>
      <c r="E411" s="117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</row>
    <row r="412" customFormat="false" ht="15" hidden="false" customHeight="false" outlineLevel="0" collapsed="false">
      <c r="A412" s="69"/>
      <c r="B412" s="69"/>
      <c r="C412" s="69"/>
      <c r="D412" s="117"/>
      <c r="E412" s="117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</row>
    <row r="413" customFormat="false" ht="15" hidden="false" customHeight="false" outlineLevel="0" collapsed="false">
      <c r="A413" s="69"/>
      <c r="B413" s="69"/>
      <c r="C413" s="69"/>
      <c r="D413" s="117"/>
      <c r="E413" s="117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</row>
    <row r="414" customFormat="false" ht="15" hidden="false" customHeight="false" outlineLevel="0" collapsed="false">
      <c r="A414" s="69"/>
      <c r="B414" s="69"/>
      <c r="C414" s="69"/>
      <c r="D414" s="117"/>
      <c r="E414" s="117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</row>
    <row r="415" customFormat="false" ht="15" hidden="false" customHeight="false" outlineLevel="0" collapsed="false">
      <c r="A415" s="69"/>
      <c r="B415" s="69"/>
      <c r="C415" s="69"/>
      <c r="D415" s="117"/>
      <c r="E415" s="117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</row>
    <row r="416" customFormat="false" ht="15" hidden="false" customHeight="false" outlineLevel="0" collapsed="false">
      <c r="A416" s="69"/>
      <c r="B416" s="69"/>
      <c r="C416" s="69"/>
      <c r="D416" s="117"/>
      <c r="E416" s="117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</row>
    <row r="417" customFormat="false" ht="15" hidden="false" customHeight="false" outlineLevel="0" collapsed="false">
      <c r="A417" s="69"/>
      <c r="B417" s="69"/>
      <c r="C417" s="69"/>
      <c r="D417" s="117"/>
      <c r="E417" s="117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</row>
    <row r="418" customFormat="false" ht="15" hidden="false" customHeight="false" outlineLevel="0" collapsed="false">
      <c r="A418" s="69"/>
      <c r="B418" s="69"/>
      <c r="C418" s="69"/>
      <c r="D418" s="117"/>
      <c r="E418" s="117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</row>
    <row r="419" customFormat="false" ht="15" hidden="false" customHeight="false" outlineLevel="0" collapsed="false">
      <c r="A419" s="69"/>
      <c r="B419" s="69"/>
      <c r="C419" s="69"/>
      <c r="D419" s="117"/>
      <c r="E419" s="117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</row>
    <row r="420" customFormat="false" ht="15" hidden="false" customHeight="false" outlineLevel="0" collapsed="false">
      <c r="A420" s="69"/>
      <c r="B420" s="69"/>
      <c r="C420" s="69"/>
      <c r="D420" s="117"/>
      <c r="E420" s="117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</row>
    <row r="421" customFormat="false" ht="15" hidden="false" customHeight="false" outlineLevel="0" collapsed="false">
      <c r="A421" s="69"/>
      <c r="B421" s="69"/>
      <c r="C421" s="69"/>
      <c r="D421" s="117"/>
      <c r="E421" s="117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</row>
    <row r="422" customFormat="false" ht="15" hidden="false" customHeight="false" outlineLevel="0" collapsed="false">
      <c r="A422" s="69"/>
      <c r="B422" s="69"/>
      <c r="C422" s="69"/>
      <c r="D422" s="117"/>
      <c r="E422" s="117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</row>
    <row r="423" customFormat="false" ht="15" hidden="false" customHeight="false" outlineLevel="0" collapsed="false">
      <c r="A423" s="69"/>
      <c r="B423" s="69"/>
      <c r="C423" s="69"/>
      <c r="D423" s="117"/>
      <c r="E423" s="117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</row>
    <row r="424" customFormat="false" ht="15" hidden="false" customHeight="false" outlineLevel="0" collapsed="false">
      <c r="A424" s="69"/>
      <c r="B424" s="69"/>
      <c r="C424" s="69"/>
      <c r="D424" s="117"/>
      <c r="E424" s="117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</row>
    <row r="425" customFormat="false" ht="15" hidden="false" customHeight="false" outlineLevel="0" collapsed="false">
      <c r="A425" s="69"/>
      <c r="B425" s="69"/>
      <c r="C425" s="69"/>
      <c r="D425" s="117"/>
      <c r="E425" s="117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</row>
    <row r="426" customFormat="false" ht="15" hidden="false" customHeight="false" outlineLevel="0" collapsed="false">
      <c r="A426" s="69"/>
      <c r="B426" s="69"/>
      <c r="C426" s="69"/>
      <c r="D426" s="117"/>
      <c r="E426" s="117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</row>
    <row r="427" customFormat="false" ht="15" hidden="false" customHeight="false" outlineLevel="0" collapsed="false">
      <c r="A427" s="69"/>
      <c r="B427" s="69"/>
      <c r="C427" s="69"/>
      <c r="D427" s="117"/>
      <c r="E427" s="117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</row>
    <row r="428" customFormat="false" ht="15" hidden="false" customHeight="false" outlineLevel="0" collapsed="false">
      <c r="A428" s="69"/>
      <c r="B428" s="69"/>
      <c r="C428" s="69"/>
      <c r="D428" s="117"/>
      <c r="E428" s="117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</row>
    <row r="429" customFormat="false" ht="15" hidden="false" customHeight="false" outlineLevel="0" collapsed="false">
      <c r="A429" s="69"/>
      <c r="B429" s="69"/>
      <c r="C429" s="69"/>
      <c r="D429" s="117"/>
      <c r="E429" s="117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</row>
    <row r="430" customFormat="false" ht="15" hidden="false" customHeight="false" outlineLevel="0" collapsed="false">
      <c r="A430" s="69"/>
      <c r="B430" s="69"/>
      <c r="C430" s="69"/>
      <c r="D430" s="117"/>
      <c r="E430" s="117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</row>
    <row r="431" customFormat="false" ht="15" hidden="false" customHeight="false" outlineLevel="0" collapsed="false">
      <c r="A431" s="69"/>
      <c r="B431" s="69"/>
      <c r="C431" s="69"/>
      <c r="D431" s="117"/>
      <c r="E431" s="117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</row>
    <row r="432" customFormat="false" ht="15" hidden="false" customHeight="false" outlineLevel="0" collapsed="false">
      <c r="A432" s="69"/>
      <c r="B432" s="69"/>
      <c r="C432" s="69"/>
      <c r="D432" s="117"/>
      <c r="E432" s="117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</row>
    <row r="433" customFormat="false" ht="15" hidden="false" customHeight="false" outlineLevel="0" collapsed="false">
      <c r="A433" s="69"/>
      <c r="B433" s="69"/>
      <c r="C433" s="69"/>
      <c r="D433" s="117"/>
      <c r="E433" s="117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</row>
    <row r="434" customFormat="false" ht="15" hidden="false" customHeight="false" outlineLevel="0" collapsed="false">
      <c r="A434" s="69"/>
      <c r="B434" s="69"/>
      <c r="C434" s="69"/>
      <c r="D434" s="117"/>
      <c r="E434" s="117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</row>
    <row r="435" customFormat="false" ht="15" hidden="false" customHeight="false" outlineLevel="0" collapsed="false">
      <c r="A435" s="69"/>
      <c r="B435" s="69"/>
      <c r="C435" s="69"/>
      <c r="D435" s="117"/>
      <c r="E435" s="117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</row>
    <row r="436" customFormat="false" ht="15" hidden="false" customHeight="false" outlineLevel="0" collapsed="false">
      <c r="A436" s="69"/>
      <c r="B436" s="69"/>
      <c r="C436" s="69"/>
      <c r="D436" s="117"/>
      <c r="E436" s="117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</row>
    <row r="437" customFormat="false" ht="15" hidden="false" customHeight="false" outlineLevel="0" collapsed="false">
      <c r="A437" s="69"/>
      <c r="B437" s="69"/>
      <c r="C437" s="69"/>
      <c r="D437" s="117"/>
      <c r="E437" s="117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</row>
    <row r="438" customFormat="false" ht="15" hidden="false" customHeight="false" outlineLevel="0" collapsed="false">
      <c r="A438" s="69"/>
      <c r="B438" s="69"/>
      <c r="C438" s="69"/>
      <c r="D438" s="117"/>
      <c r="E438" s="117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</row>
    <row r="439" customFormat="false" ht="15" hidden="false" customHeight="false" outlineLevel="0" collapsed="false">
      <c r="A439" s="69"/>
      <c r="B439" s="69"/>
      <c r="C439" s="69"/>
      <c r="D439" s="117"/>
      <c r="E439" s="117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</row>
    <row r="440" customFormat="false" ht="15" hidden="false" customHeight="false" outlineLevel="0" collapsed="false">
      <c r="A440" s="69"/>
      <c r="B440" s="69"/>
      <c r="C440" s="69"/>
      <c r="D440" s="117"/>
      <c r="E440" s="117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</row>
    <row r="441" customFormat="false" ht="15" hidden="false" customHeight="false" outlineLevel="0" collapsed="false">
      <c r="A441" s="69"/>
      <c r="B441" s="69"/>
      <c r="C441" s="69"/>
      <c r="D441" s="117"/>
      <c r="E441" s="117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</row>
    <row r="442" customFormat="false" ht="15" hidden="false" customHeight="false" outlineLevel="0" collapsed="false">
      <c r="A442" s="69"/>
      <c r="B442" s="69"/>
      <c r="C442" s="69"/>
      <c r="D442" s="117"/>
      <c r="E442" s="117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</row>
    <row r="443" customFormat="false" ht="15" hidden="false" customHeight="false" outlineLevel="0" collapsed="false">
      <c r="A443" s="69"/>
      <c r="B443" s="69"/>
      <c r="C443" s="69"/>
      <c r="D443" s="117"/>
      <c r="E443" s="117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</row>
    <row r="444" customFormat="false" ht="15" hidden="false" customHeight="false" outlineLevel="0" collapsed="false">
      <c r="A444" s="69"/>
      <c r="B444" s="69"/>
      <c r="C444" s="69"/>
      <c r="D444" s="117"/>
      <c r="E444" s="117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</row>
    <row r="445" customFormat="false" ht="15" hidden="false" customHeight="false" outlineLevel="0" collapsed="false">
      <c r="A445" s="69"/>
      <c r="B445" s="69"/>
      <c r="C445" s="69"/>
      <c r="D445" s="117"/>
      <c r="E445" s="117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</row>
    <row r="446" customFormat="false" ht="15" hidden="false" customHeight="false" outlineLevel="0" collapsed="false">
      <c r="A446" s="69"/>
      <c r="B446" s="69"/>
      <c r="C446" s="69"/>
      <c r="D446" s="117"/>
      <c r="E446" s="117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</row>
    <row r="447" customFormat="false" ht="15" hidden="false" customHeight="false" outlineLevel="0" collapsed="false">
      <c r="A447" s="69"/>
      <c r="B447" s="69"/>
      <c r="C447" s="69"/>
      <c r="D447" s="117"/>
      <c r="E447" s="117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</row>
    <row r="448" customFormat="false" ht="15" hidden="false" customHeight="false" outlineLevel="0" collapsed="false">
      <c r="A448" s="69"/>
      <c r="B448" s="69"/>
      <c r="C448" s="69"/>
      <c r="D448" s="117"/>
      <c r="E448" s="117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</row>
    <row r="449" customFormat="false" ht="15" hidden="false" customHeight="false" outlineLevel="0" collapsed="false">
      <c r="A449" s="69"/>
      <c r="B449" s="69"/>
      <c r="C449" s="69"/>
      <c r="D449" s="117"/>
      <c r="E449" s="117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</row>
    <row r="450" customFormat="false" ht="15" hidden="false" customHeight="false" outlineLevel="0" collapsed="false">
      <c r="A450" s="69"/>
      <c r="B450" s="69"/>
      <c r="C450" s="69"/>
      <c r="D450" s="117"/>
      <c r="E450" s="117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</row>
    <row r="451" customFormat="false" ht="15" hidden="false" customHeight="false" outlineLevel="0" collapsed="false">
      <c r="A451" s="69"/>
      <c r="B451" s="69"/>
      <c r="C451" s="69"/>
      <c r="D451" s="117"/>
      <c r="E451" s="117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</row>
    <row r="452" customFormat="false" ht="15" hidden="false" customHeight="false" outlineLevel="0" collapsed="false">
      <c r="A452" s="69"/>
      <c r="B452" s="69"/>
      <c r="C452" s="69"/>
      <c r="D452" s="117"/>
      <c r="E452" s="117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</row>
    <row r="453" customFormat="false" ht="15" hidden="false" customHeight="false" outlineLevel="0" collapsed="false">
      <c r="A453" s="69"/>
      <c r="B453" s="69"/>
      <c r="C453" s="69"/>
      <c r="D453" s="117"/>
      <c r="E453" s="117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</row>
    <row r="454" customFormat="false" ht="15" hidden="false" customHeight="false" outlineLevel="0" collapsed="false">
      <c r="A454" s="69"/>
      <c r="B454" s="69"/>
      <c r="C454" s="69"/>
      <c r="D454" s="117"/>
      <c r="E454" s="117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</row>
    <row r="455" customFormat="false" ht="15" hidden="false" customHeight="false" outlineLevel="0" collapsed="false">
      <c r="A455" s="69"/>
      <c r="B455" s="69"/>
      <c r="C455" s="69"/>
      <c r="D455" s="117"/>
      <c r="E455" s="117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</row>
    <row r="456" customFormat="false" ht="15" hidden="false" customHeight="false" outlineLevel="0" collapsed="false">
      <c r="A456" s="69"/>
      <c r="B456" s="69"/>
      <c r="C456" s="69"/>
      <c r="D456" s="117"/>
      <c r="E456" s="117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</row>
    <row r="457" customFormat="false" ht="15" hidden="false" customHeight="false" outlineLevel="0" collapsed="false">
      <c r="A457" s="69"/>
      <c r="B457" s="69"/>
      <c r="C457" s="69"/>
      <c r="D457" s="117"/>
      <c r="E457" s="117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</row>
    <row r="458" customFormat="false" ht="15" hidden="false" customHeight="false" outlineLevel="0" collapsed="false">
      <c r="A458" s="69"/>
      <c r="B458" s="69"/>
      <c r="C458" s="69"/>
      <c r="D458" s="117"/>
      <c r="E458" s="117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</row>
    <row r="459" customFormat="false" ht="15" hidden="false" customHeight="false" outlineLevel="0" collapsed="false">
      <c r="A459" s="69"/>
      <c r="B459" s="69"/>
      <c r="C459" s="69"/>
      <c r="D459" s="117"/>
      <c r="E459" s="117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</row>
    <row r="460" customFormat="false" ht="15" hidden="false" customHeight="false" outlineLevel="0" collapsed="false">
      <c r="A460" s="69"/>
      <c r="B460" s="69"/>
      <c r="C460" s="69"/>
      <c r="D460" s="117"/>
      <c r="E460" s="117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</row>
    <row r="461" customFormat="false" ht="15" hidden="false" customHeight="false" outlineLevel="0" collapsed="false">
      <c r="A461" s="69"/>
      <c r="B461" s="69"/>
      <c r="C461" s="69"/>
      <c r="D461" s="117"/>
      <c r="E461" s="117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</row>
    <row r="462" customFormat="false" ht="15" hidden="false" customHeight="false" outlineLevel="0" collapsed="false">
      <c r="A462" s="69"/>
      <c r="B462" s="69"/>
      <c r="C462" s="69"/>
      <c r="D462" s="117"/>
      <c r="E462" s="117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</row>
    <row r="463" customFormat="false" ht="15" hidden="false" customHeight="false" outlineLevel="0" collapsed="false">
      <c r="A463" s="69"/>
      <c r="B463" s="69"/>
      <c r="C463" s="69"/>
      <c r="D463" s="117"/>
      <c r="E463" s="117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</row>
    <row r="464" customFormat="false" ht="15" hidden="false" customHeight="false" outlineLevel="0" collapsed="false">
      <c r="A464" s="69"/>
      <c r="B464" s="69"/>
      <c r="C464" s="69"/>
      <c r="D464" s="117"/>
      <c r="E464" s="117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</row>
    <row r="465" customFormat="false" ht="15" hidden="false" customHeight="false" outlineLevel="0" collapsed="false">
      <c r="A465" s="69"/>
      <c r="B465" s="69"/>
      <c r="C465" s="69"/>
      <c r="D465" s="117"/>
      <c r="E465" s="117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</row>
    <row r="466" customFormat="false" ht="15" hidden="false" customHeight="false" outlineLevel="0" collapsed="false">
      <c r="A466" s="69"/>
      <c r="B466" s="69"/>
      <c r="C466" s="69"/>
      <c r="D466" s="117"/>
      <c r="E466" s="117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</row>
    <row r="467" customFormat="false" ht="15" hidden="false" customHeight="false" outlineLevel="0" collapsed="false">
      <c r="A467" s="69"/>
      <c r="B467" s="69"/>
      <c r="C467" s="69"/>
      <c r="D467" s="117"/>
      <c r="E467" s="117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</row>
    <row r="468" customFormat="false" ht="15" hidden="false" customHeight="false" outlineLevel="0" collapsed="false">
      <c r="A468" s="69"/>
      <c r="B468" s="69"/>
      <c r="C468" s="69"/>
      <c r="D468" s="117"/>
      <c r="E468" s="117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</row>
    <row r="469" customFormat="false" ht="15" hidden="false" customHeight="false" outlineLevel="0" collapsed="false">
      <c r="A469" s="69"/>
      <c r="B469" s="69"/>
      <c r="C469" s="69"/>
      <c r="D469" s="117"/>
      <c r="E469" s="117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</row>
    <row r="470" customFormat="false" ht="15" hidden="false" customHeight="false" outlineLevel="0" collapsed="false">
      <c r="A470" s="69"/>
      <c r="B470" s="69"/>
      <c r="C470" s="69"/>
      <c r="D470" s="117"/>
      <c r="E470" s="117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</row>
    <row r="471" customFormat="false" ht="15" hidden="false" customHeight="false" outlineLevel="0" collapsed="false">
      <c r="A471" s="69"/>
      <c r="B471" s="69"/>
      <c r="C471" s="69"/>
      <c r="D471" s="117"/>
      <c r="E471" s="117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</row>
    <row r="472" customFormat="false" ht="15" hidden="false" customHeight="false" outlineLevel="0" collapsed="false">
      <c r="A472" s="69"/>
      <c r="B472" s="69"/>
      <c r="C472" s="69"/>
      <c r="D472" s="117"/>
      <c r="E472" s="117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</row>
    <row r="473" customFormat="false" ht="15" hidden="false" customHeight="false" outlineLevel="0" collapsed="false">
      <c r="A473" s="69"/>
      <c r="B473" s="69"/>
      <c r="C473" s="69"/>
      <c r="D473" s="117"/>
      <c r="E473" s="117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</row>
    <row r="474" customFormat="false" ht="15" hidden="false" customHeight="false" outlineLevel="0" collapsed="false">
      <c r="A474" s="69"/>
      <c r="B474" s="69"/>
      <c r="C474" s="69"/>
      <c r="D474" s="117"/>
      <c r="E474" s="117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</row>
    <row r="475" customFormat="false" ht="15" hidden="false" customHeight="false" outlineLevel="0" collapsed="false">
      <c r="A475" s="69"/>
      <c r="B475" s="69"/>
      <c r="C475" s="69"/>
      <c r="D475" s="117"/>
      <c r="E475" s="117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</row>
    <row r="476" customFormat="false" ht="15" hidden="false" customHeight="false" outlineLevel="0" collapsed="false">
      <c r="A476" s="69"/>
      <c r="B476" s="69"/>
      <c r="C476" s="69"/>
      <c r="D476" s="117"/>
      <c r="E476" s="117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</row>
    <row r="477" customFormat="false" ht="15" hidden="false" customHeight="false" outlineLevel="0" collapsed="false">
      <c r="A477" s="69"/>
      <c r="B477" s="69"/>
      <c r="C477" s="69"/>
      <c r="D477" s="117"/>
      <c r="E477" s="117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</row>
    <row r="478" customFormat="false" ht="15" hidden="false" customHeight="false" outlineLevel="0" collapsed="false">
      <c r="A478" s="69"/>
      <c r="B478" s="69"/>
      <c r="C478" s="69"/>
      <c r="D478" s="117"/>
      <c r="E478" s="117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</row>
    <row r="479" customFormat="false" ht="15" hidden="false" customHeight="false" outlineLevel="0" collapsed="false">
      <c r="A479" s="69"/>
      <c r="B479" s="69"/>
      <c r="C479" s="69"/>
      <c r="D479" s="117"/>
      <c r="E479" s="117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</row>
    <row r="480" customFormat="false" ht="15" hidden="false" customHeight="false" outlineLevel="0" collapsed="false">
      <c r="A480" s="69"/>
      <c r="B480" s="69"/>
      <c r="C480" s="69"/>
      <c r="D480" s="117"/>
      <c r="E480" s="117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</row>
    <row r="481" customFormat="false" ht="15" hidden="false" customHeight="false" outlineLevel="0" collapsed="false">
      <c r="A481" s="69"/>
      <c r="B481" s="69"/>
      <c r="C481" s="69"/>
      <c r="D481" s="117"/>
      <c r="E481" s="117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</row>
    <row r="482" customFormat="false" ht="15" hidden="false" customHeight="false" outlineLevel="0" collapsed="false">
      <c r="A482" s="69"/>
      <c r="B482" s="69"/>
      <c r="C482" s="69"/>
      <c r="D482" s="117"/>
      <c r="E482" s="117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</row>
    <row r="483" customFormat="false" ht="15" hidden="false" customHeight="false" outlineLevel="0" collapsed="false">
      <c r="A483" s="69"/>
      <c r="B483" s="69"/>
      <c r="C483" s="69"/>
      <c r="D483" s="117"/>
      <c r="E483" s="117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</row>
    <row r="484" customFormat="false" ht="15" hidden="false" customHeight="false" outlineLevel="0" collapsed="false">
      <c r="A484" s="69"/>
      <c r="B484" s="69"/>
      <c r="C484" s="69"/>
      <c r="D484" s="117"/>
      <c r="E484" s="117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</row>
    <row r="485" customFormat="false" ht="15" hidden="false" customHeight="false" outlineLevel="0" collapsed="false">
      <c r="A485" s="69"/>
      <c r="B485" s="69"/>
      <c r="C485" s="69"/>
      <c r="D485" s="117"/>
      <c r="E485" s="117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</row>
    <row r="486" customFormat="false" ht="15" hidden="false" customHeight="false" outlineLevel="0" collapsed="false">
      <c r="A486" s="69"/>
      <c r="B486" s="69"/>
      <c r="C486" s="69"/>
      <c r="D486" s="117"/>
      <c r="E486" s="117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</row>
    <row r="487" customFormat="false" ht="15" hidden="false" customHeight="false" outlineLevel="0" collapsed="false">
      <c r="A487" s="69"/>
      <c r="B487" s="69"/>
      <c r="C487" s="69"/>
      <c r="D487" s="117"/>
      <c r="E487" s="117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</row>
    <row r="488" customFormat="false" ht="15" hidden="false" customHeight="false" outlineLevel="0" collapsed="false">
      <c r="A488" s="69"/>
      <c r="B488" s="69"/>
      <c r="C488" s="69"/>
      <c r="D488" s="117"/>
      <c r="E488" s="117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</row>
    <row r="489" customFormat="false" ht="15" hidden="false" customHeight="false" outlineLevel="0" collapsed="false">
      <c r="A489" s="69"/>
      <c r="B489" s="69"/>
      <c r="C489" s="69"/>
      <c r="D489" s="117"/>
      <c r="E489" s="117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</row>
    <row r="490" customFormat="false" ht="15" hidden="false" customHeight="false" outlineLevel="0" collapsed="false">
      <c r="A490" s="69"/>
      <c r="B490" s="69"/>
      <c r="C490" s="69"/>
      <c r="D490" s="117"/>
      <c r="E490" s="117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</row>
    <row r="491" customFormat="false" ht="15" hidden="false" customHeight="false" outlineLevel="0" collapsed="false">
      <c r="A491" s="69"/>
      <c r="B491" s="69"/>
      <c r="C491" s="69"/>
      <c r="D491" s="117"/>
      <c r="E491" s="117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</row>
    <row r="492" customFormat="false" ht="15" hidden="false" customHeight="false" outlineLevel="0" collapsed="false">
      <c r="A492" s="69"/>
      <c r="B492" s="69"/>
      <c r="C492" s="69"/>
      <c r="D492" s="117"/>
      <c r="E492" s="117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</row>
    <row r="493" customFormat="false" ht="15" hidden="false" customHeight="false" outlineLevel="0" collapsed="false">
      <c r="A493" s="69"/>
      <c r="B493" s="69"/>
      <c r="C493" s="69"/>
      <c r="D493" s="117"/>
      <c r="E493" s="117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</row>
    <row r="494" customFormat="false" ht="15" hidden="false" customHeight="false" outlineLevel="0" collapsed="false">
      <c r="A494" s="69"/>
      <c r="B494" s="69"/>
      <c r="C494" s="69"/>
      <c r="D494" s="117"/>
      <c r="E494" s="117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</row>
    <row r="495" customFormat="false" ht="15" hidden="false" customHeight="false" outlineLevel="0" collapsed="false">
      <c r="A495" s="69"/>
      <c r="B495" s="69"/>
      <c r="C495" s="69"/>
      <c r="D495" s="117"/>
      <c r="E495" s="117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</row>
    <row r="496" customFormat="false" ht="15" hidden="false" customHeight="false" outlineLevel="0" collapsed="false">
      <c r="A496" s="69"/>
      <c r="B496" s="69"/>
      <c r="C496" s="69"/>
      <c r="D496" s="117"/>
      <c r="E496" s="117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</row>
    <row r="497" customFormat="false" ht="15" hidden="false" customHeight="false" outlineLevel="0" collapsed="false">
      <c r="A497" s="69"/>
      <c r="B497" s="69"/>
      <c r="C497" s="69"/>
      <c r="D497" s="117"/>
      <c r="E497" s="117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</row>
    <row r="498" customFormat="false" ht="15" hidden="false" customHeight="false" outlineLevel="0" collapsed="false">
      <c r="A498" s="69"/>
      <c r="B498" s="69"/>
      <c r="C498" s="69"/>
      <c r="D498" s="117"/>
      <c r="E498" s="117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</row>
    <row r="499" customFormat="false" ht="15" hidden="false" customHeight="false" outlineLevel="0" collapsed="false">
      <c r="A499" s="69"/>
      <c r="B499" s="69"/>
      <c r="C499" s="69"/>
      <c r="D499" s="117"/>
      <c r="E499" s="117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</row>
    <row r="500" customFormat="false" ht="15" hidden="false" customHeight="false" outlineLevel="0" collapsed="false">
      <c r="A500" s="69"/>
      <c r="B500" s="69"/>
      <c r="C500" s="69"/>
      <c r="D500" s="117"/>
      <c r="E500" s="117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</row>
    <row r="501" customFormat="false" ht="15" hidden="false" customHeight="false" outlineLevel="0" collapsed="false">
      <c r="A501" s="69"/>
      <c r="B501" s="69"/>
      <c r="C501" s="69"/>
      <c r="D501" s="117"/>
      <c r="E501" s="117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</row>
    <row r="502" customFormat="false" ht="15" hidden="false" customHeight="false" outlineLevel="0" collapsed="false">
      <c r="A502" s="69"/>
      <c r="B502" s="69"/>
      <c r="C502" s="69"/>
      <c r="D502" s="117"/>
      <c r="E502" s="117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</row>
    <row r="503" customFormat="false" ht="15" hidden="false" customHeight="false" outlineLevel="0" collapsed="false">
      <c r="A503" s="69"/>
      <c r="B503" s="69"/>
      <c r="C503" s="69"/>
      <c r="D503" s="117"/>
      <c r="E503" s="117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</row>
    <row r="504" customFormat="false" ht="15" hidden="false" customHeight="false" outlineLevel="0" collapsed="false">
      <c r="A504" s="69"/>
      <c r="B504" s="69"/>
      <c r="C504" s="69"/>
      <c r="D504" s="117"/>
      <c r="E504" s="117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</row>
    <row r="505" customFormat="false" ht="15" hidden="false" customHeight="false" outlineLevel="0" collapsed="false">
      <c r="A505" s="69"/>
      <c r="B505" s="69"/>
      <c r="C505" s="69"/>
      <c r="D505" s="117"/>
      <c r="E505" s="117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</row>
    <row r="506" customFormat="false" ht="15" hidden="false" customHeight="false" outlineLevel="0" collapsed="false">
      <c r="A506" s="69"/>
      <c r="B506" s="69"/>
      <c r="C506" s="69"/>
      <c r="D506" s="117"/>
      <c r="E506" s="117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</row>
    <row r="507" customFormat="false" ht="15" hidden="false" customHeight="false" outlineLevel="0" collapsed="false">
      <c r="A507" s="69"/>
      <c r="B507" s="69"/>
      <c r="C507" s="69"/>
      <c r="D507" s="117"/>
      <c r="E507" s="117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</row>
    <row r="508" customFormat="false" ht="15" hidden="false" customHeight="false" outlineLevel="0" collapsed="false">
      <c r="A508" s="69"/>
      <c r="B508" s="69"/>
      <c r="C508" s="69"/>
      <c r="D508" s="117"/>
      <c r="E508" s="117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</row>
    <row r="509" customFormat="false" ht="15" hidden="false" customHeight="false" outlineLevel="0" collapsed="false">
      <c r="A509" s="69"/>
      <c r="B509" s="69"/>
      <c r="C509" s="69"/>
      <c r="D509" s="117"/>
      <c r="E509" s="117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</row>
    <row r="510" customFormat="false" ht="15" hidden="false" customHeight="false" outlineLevel="0" collapsed="false">
      <c r="A510" s="69"/>
      <c r="B510" s="69"/>
      <c r="C510" s="69"/>
      <c r="D510" s="117"/>
      <c r="E510" s="117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</row>
    <row r="511" customFormat="false" ht="15" hidden="false" customHeight="false" outlineLevel="0" collapsed="false">
      <c r="A511" s="69"/>
      <c r="B511" s="69"/>
      <c r="C511" s="69"/>
      <c r="D511" s="117"/>
      <c r="E511" s="117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</row>
    <row r="512" customFormat="false" ht="15" hidden="false" customHeight="false" outlineLevel="0" collapsed="false">
      <c r="A512" s="69"/>
      <c r="B512" s="69"/>
      <c r="C512" s="69"/>
      <c r="D512" s="117"/>
      <c r="E512" s="117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</row>
    <row r="513" customFormat="false" ht="15" hidden="false" customHeight="false" outlineLevel="0" collapsed="false">
      <c r="A513" s="69"/>
      <c r="B513" s="69"/>
      <c r="C513" s="69"/>
      <c r="D513" s="117"/>
      <c r="E513" s="117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</row>
    <row r="514" customFormat="false" ht="15" hidden="false" customHeight="false" outlineLevel="0" collapsed="false">
      <c r="A514" s="69"/>
      <c r="B514" s="69"/>
      <c r="C514" s="69"/>
      <c r="D514" s="117"/>
      <c r="E514" s="117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</row>
    <row r="515" customFormat="false" ht="15" hidden="false" customHeight="false" outlineLevel="0" collapsed="false">
      <c r="A515" s="69"/>
      <c r="B515" s="69"/>
      <c r="C515" s="69"/>
      <c r="D515" s="117"/>
      <c r="E515" s="117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</row>
    <row r="516" customFormat="false" ht="15" hidden="false" customHeight="false" outlineLevel="0" collapsed="false">
      <c r="A516" s="69"/>
      <c r="B516" s="69"/>
      <c r="C516" s="69"/>
      <c r="D516" s="117"/>
      <c r="E516" s="117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</row>
    <row r="517" customFormat="false" ht="15" hidden="false" customHeight="false" outlineLevel="0" collapsed="false">
      <c r="A517" s="69"/>
      <c r="B517" s="69"/>
      <c r="C517" s="69"/>
      <c r="D517" s="117"/>
      <c r="E517" s="117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</row>
    <row r="518" customFormat="false" ht="15" hidden="false" customHeight="false" outlineLevel="0" collapsed="false">
      <c r="A518" s="69"/>
      <c r="B518" s="69"/>
      <c r="C518" s="69"/>
      <c r="D518" s="117"/>
      <c r="E518" s="117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</row>
    <row r="519" customFormat="false" ht="15" hidden="false" customHeight="false" outlineLevel="0" collapsed="false">
      <c r="A519" s="69"/>
      <c r="B519" s="69"/>
      <c r="C519" s="69"/>
      <c r="D519" s="117"/>
      <c r="E519" s="117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</row>
    <row r="520" customFormat="false" ht="15" hidden="false" customHeight="false" outlineLevel="0" collapsed="false">
      <c r="A520" s="69"/>
      <c r="B520" s="69"/>
      <c r="C520" s="69"/>
      <c r="D520" s="117"/>
      <c r="E520" s="117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</row>
    <row r="521" customFormat="false" ht="15" hidden="false" customHeight="false" outlineLevel="0" collapsed="false">
      <c r="A521" s="69"/>
      <c r="B521" s="69"/>
      <c r="C521" s="69"/>
      <c r="D521" s="117"/>
      <c r="E521" s="117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</row>
    <row r="522" customFormat="false" ht="15" hidden="false" customHeight="false" outlineLevel="0" collapsed="false">
      <c r="A522" s="69"/>
      <c r="B522" s="69"/>
      <c r="C522" s="69"/>
      <c r="D522" s="117"/>
      <c r="E522" s="117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</row>
    <row r="523" customFormat="false" ht="15" hidden="false" customHeight="false" outlineLevel="0" collapsed="false">
      <c r="A523" s="69"/>
      <c r="B523" s="69"/>
      <c r="C523" s="69"/>
      <c r="D523" s="117"/>
      <c r="E523" s="117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</row>
    <row r="524" customFormat="false" ht="15" hidden="false" customHeight="false" outlineLevel="0" collapsed="false">
      <c r="A524" s="69"/>
      <c r="B524" s="69"/>
      <c r="C524" s="69"/>
      <c r="D524" s="117"/>
      <c r="E524" s="117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</row>
    <row r="525" customFormat="false" ht="15" hidden="false" customHeight="false" outlineLevel="0" collapsed="false">
      <c r="A525" s="69"/>
      <c r="B525" s="69"/>
      <c r="C525" s="69"/>
      <c r="D525" s="117"/>
      <c r="E525" s="117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</row>
    <row r="526" customFormat="false" ht="15" hidden="false" customHeight="false" outlineLevel="0" collapsed="false">
      <c r="A526" s="69"/>
      <c r="B526" s="69"/>
      <c r="C526" s="69"/>
      <c r="D526" s="117"/>
      <c r="E526" s="117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</row>
    <row r="527" customFormat="false" ht="15" hidden="false" customHeight="false" outlineLevel="0" collapsed="false">
      <c r="A527" s="69"/>
      <c r="B527" s="69"/>
      <c r="C527" s="69"/>
      <c r="D527" s="117"/>
      <c r="E527" s="117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</row>
    <row r="528" customFormat="false" ht="15" hidden="false" customHeight="false" outlineLevel="0" collapsed="false">
      <c r="A528" s="69"/>
      <c r="B528" s="69"/>
      <c r="C528" s="69"/>
      <c r="D528" s="117"/>
      <c r="E528" s="117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</row>
    <row r="529" customFormat="false" ht="15" hidden="false" customHeight="false" outlineLevel="0" collapsed="false">
      <c r="A529" s="69"/>
      <c r="B529" s="69"/>
      <c r="C529" s="69"/>
      <c r="D529" s="117"/>
      <c r="E529" s="117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</row>
    <row r="530" customFormat="false" ht="15" hidden="false" customHeight="false" outlineLevel="0" collapsed="false">
      <c r="A530" s="69"/>
      <c r="B530" s="69"/>
      <c r="C530" s="69"/>
      <c r="D530" s="117"/>
      <c r="E530" s="117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</row>
    <row r="531" customFormat="false" ht="15" hidden="false" customHeight="false" outlineLevel="0" collapsed="false">
      <c r="A531" s="69"/>
      <c r="B531" s="69"/>
      <c r="C531" s="69"/>
      <c r="D531" s="117"/>
      <c r="E531" s="117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</row>
    <row r="532" customFormat="false" ht="15" hidden="false" customHeight="false" outlineLevel="0" collapsed="false">
      <c r="A532" s="69"/>
      <c r="B532" s="69"/>
      <c r="C532" s="69"/>
      <c r="D532" s="117"/>
      <c r="E532" s="117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</row>
    <row r="533" customFormat="false" ht="15" hidden="false" customHeight="false" outlineLevel="0" collapsed="false">
      <c r="A533" s="69"/>
      <c r="B533" s="69"/>
      <c r="C533" s="69"/>
      <c r="D533" s="117"/>
      <c r="E533" s="117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</row>
    <row r="534" customFormat="false" ht="15" hidden="false" customHeight="false" outlineLevel="0" collapsed="false">
      <c r="A534" s="69"/>
      <c r="B534" s="69"/>
      <c r="C534" s="69"/>
      <c r="D534" s="117"/>
      <c r="E534" s="117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</row>
    <row r="535" customFormat="false" ht="15" hidden="false" customHeight="false" outlineLevel="0" collapsed="false">
      <c r="A535" s="69"/>
      <c r="B535" s="69"/>
      <c r="C535" s="69"/>
      <c r="D535" s="117"/>
      <c r="E535" s="117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</row>
    <row r="536" customFormat="false" ht="15" hidden="false" customHeight="false" outlineLevel="0" collapsed="false">
      <c r="A536" s="69"/>
      <c r="B536" s="69"/>
      <c r="C536" s="69"/>
      <c r="D536" s="117"/>
      <c r="E536" s="117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</row>
    <row r="537" customFormat="false" ht="15" hidden="false" customHeight="false" outlineLevel="0" collapsed="false">
      <c r="A537" s="69"/>
      <c r="B537" s="69"/>
      <c r="C537" s="69"/>
      <c r="D537" s="117"/>
      <c r="E537" s="117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</row>
    <row r="538" customFormat="false" ht="15" hidden="false" customHeight="false" outlineLevel="0" collapsed="false">
      <c r="A538" s="69"/>
      <c r="B538" s="69"/>
      <c r="C538" s="69"/>
      <c r="D538" s="117"/>
      <c r="E538" s="117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</row>
    <row r="539" customFormat="false" ht="15" hidden="false" customHeight="false" outlineLevel="0" collapsed="false">
      <c r="A539" s="69"/>
      <c r="B539" s="69"/>
      <c r="C539" s="69"/>
      <c r="D539" s="117"/>
      <c r="E539" s="117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</row>
    <row r="540" customFormat="false" ht="15" hidden="false" customHeight="false" outlineLevel="0" collapsed="false">
      <c r="A540" s="69"/>
      <c r="B540" s="69"/>
      <c r="C540" s="69"/>
      <c r="D540" s="117"/>
      <c r="E540" s="117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</row>
    <row r="541" customFormat="false" ht="15" hidden="false" customHeight="false" outlineLevel="0" collapsed="false">
      <c r="A541" s="69"/>
      <c r="B541" s="69"/>
      <c r="C541" s="69"/>
      <c r="D541" s="117"/>
      <c r="E541" s="117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</row>
    <row r="542" customFormat="false" ht="15" hidden="false" customHeight="false" outlineLevel="0" collapsed="false">
      <c r="A542" s="69"/>
      <c r="B542" s="69"/>
      <c r="C542" s="69"/>
      <c r="D542" s="117"/>
      <c r="E542" s="117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</row>
    <row r="543" customFormat="false" ht="15" hidden="false" customHeight="false" outlineLevel="0" collapsed="false">
      <c r="A543" s="69"/>
      <c r="B543" s="69"/>
      <c r="C543" s="69"/>
      <c r="D543" s="117"/>
      <c r="E543" s="117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</row>
    <row r="544" customFormat="false" ht="15" hidden="false" customHeight="false" outlineLevel="0" collapsed="false">
      <c r="A544" s="69"/>
      <c r="B544" s="69"/>
      <c r="C544" s="69"/>
      <c r="D544" s="117"/>
      <c r="E544" s="117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</row>
    <row r="545" customFormat="false" ht="15" hidden="false" customHeight="false" outlineLevel="0" collapsed="false">
      <c r="A545" s="69"/>
      <c r="B545" s="69"/>
      <c r="C545" s="69"/>
      <c r="D545" s="117"/>
      <c r="E545" s="117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</row>
    <row r="546" customFormat="false" ht="15" hidden="false" customHeight="false" outlineLevel="0" collapsed="false">
      <c r="A546" s="69"/>
      <c r="B546" s="69"/>
      <c r="C546" s="69"/>
      <c r="D546" s="117"/>
      <c r="E546" s="117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</row>
    <row r="547" customFormat="false" ht="15" hidden="false" customHeight="false" outlineLevel="0" collapsed="false">
      <c r="A547" s="69"/>
      <c r="B547" s="69"/>
      <c r="C547" s="69"/>
      <c r="D547" s="117"/>
      <c r="E547" s="117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</row>
    <row r="548" customFormat="false" ht="15" hidden="false" customHeight="false" outlineLevel="0" collapsed="false">
      <c r="A548" s="69"/>
      <c r="B548" s="69"/>
      <c r="C548" s="69"/>
      <c r="D548" s="117"/>
      <c r="E548" s="117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</row>
    <row r="549" customFormat="false" ht="15" hidden="false" customHeight="false" outlineLevel="0" collapsed="false">
      <c r="A549" s="69"/>
      <c r="B549" s="69"/>
      <c r="C549" s="69"/>
      <c r="D549" s="117"/>
      <c r="E549" s="117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</row>
    <row r="550" customFormat="false" ht="15" hidden="false" customHeight="false" outlineLevel="0" collapsed="false">
      <c r="A550" s="69"/>
      <c r="B550" s="69"/>
      <c r="C550" s="69"/>
      <c r="D550" s="117"/>
      <c r="E550" s="117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</row>
    <row r="551" customFormat="false" ht="15" hidden="false" customHeight="false" outlineLevel="0" collapsed="false">
      <c r="A551" s="69"/>
      <c r="B551" s="69"/>
      <c r="C551" s="69"/>
      <c r="D551" s="117"/>
      <c r="E551" s="117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</row>
    <row r="552" customFormat="false" ht="15" hidden="false" customHeight="false" outlineLevel="0" collapsed="false">
      <c r="A552" s="69"/>
      <c r="B552" s="69"/>
      <c r="C552" s="69"/>
      <c r="D552" s="117"/>
      <c r="E552" s="117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</row>
    <row r="553" customFormat="false" ht="15" hidden="false" customHeight="false" outlineLevel="0" collapsed="false">
      <c r="A553" s="69"/>
      <c r="B553" s="69"/>
      <c r="C553" s="69"/>
      <c r="D553" s="117"/>
      <c r="E553" s="117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</row>
    <row r="554" customFormat="false" ht="15" hidden="false" customHeight="false" outlineLevel="0" collapsed="false">
      <c r="A554" s="69"/>
      <c r="B554" s="69"/>
      <c r="C554" s="69"/>
      <c r="D554" s="117"/>
      <c r="E554" s="117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</row>
    <row r="555" customFormat="false" ht="15" hidden="false" customHeight="false" outlineLevel="0" collapsed="false">
      <c r="A555" s="69"/>
      <c r="B555" s="69"/>
      <c r="C555" s="69"/>
      <c r="D555" s="117"/>
      <c r="E555" s="117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</row>
    <row r="556" customFormat="false" ht="15" hidden="false" customHeight="false" outlineLevel="0" collapsed="false">
      <c r="A556" s="69"/>
      <c r="B556" s="69"/>
      <c r="C556" s="69"/>
      <c r="D556" s="117"/>
      <c r="E556" s="117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</row>
    <row r="557" customFormat="false" ht="15" hidden="false" customHeight="false" outlineLevel="0" collapsed="false">
      <c r="A557" s="69"/>
      <c r="B557" s="69"/>
      <c r="C557" s="69"/>
      <c r="D557" s="117"/>
      <c r="E557" s="117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</row>
    <row r="558" customFormat="false" ht="15" hidden="false" customHeight="false" outlineLevel="0" collapsed="false">
      <c r="A558" s="69"/>
      <c r="B558" s="69"/>
      <c r="C558" s="69"/>
      <c r="D558" s="117"/>
      <c r="E558" s="117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</row>
    <row r="559" customFormat="false" ht="15" hidden="false" customHeight="false" outlineLevel="0" collapsed="false">
      <c r="A559" s="69"/>
      <c r="B559" s="69"/>
      <c r="C559" s="69"/>
      <c r="D559" s="117"/>
      <c r="E559" s="117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</row>
    <row r="560" customFormat="false" ht="15" hidden="false" customHeight="false" outlineLevel="0" collapsed="false">
      <c r="A560" s="69"/>
      <c r="B560" s="69"/>
      <c r="C560" s="69"/>
      <c r="D560" s="117"/>
      <c r="E560" s="117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</row>
    <row r="561" customFormat="false" ht="15" hidden="false" customHeight="false" outlineLevel="0" collapsed="false">
      <c r="A561" s="69"/>
      <c r="B561" s="69"/>
      <c r="C561" s="69"/>
      <c r="D561" s="117"/>
      <c r="E561" s="117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</row>
    <row r="562" customFormat="false" ht="15" hidden="false" customHeight="false" outlineLevel="0" collapsed="false">
      <c r="A562" s="69"/>
      <c r="B562" s="69"/>
      <c r="C562" s="69"/>
      <c r="D562" s="117"/>
      <c r="E562" s="117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</row>
    <row r="563" customFormat="false" ht="15" hidden="false" customHeight="false" outlineLevel="0" collapsed="false">
      <c r="A563" s="69"/>
      <c r="B563" s="69"/>
      <c r="C563" s="69"/>
      <c r="D563" s="117"/>
      <c r="E563" s="117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</row>
    <row r="564" customFormat="false" ht="15" hidden="false" customHeight="false" outlineLevel="0" collapsed="false">
      <c r="A564" s="69"/>
      <c r="B564" s="69"/>
      <c r="C564" s="69"/>
      <c r="D564" s="117"/>
      <c r="E564" s="117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</row>
    <row r="565" customFormat="false" ht="15" hidden="false" customHeight="false" outlineLevel="0" collapsed="false">
      <c r="A565" s="69"/>
      <c r="B565" s="69"/>
      <c r="C565" s="69"/>
      <c r="D565" s="117"/>
      <c r="E565" s="117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</row>
    <row r="566" customFormat="false" ht="15" hidden="false" customHeight="false" outlineLevel="0" collapsed="false">
      <c r="A566" s="69"/>
      <c r="B566" s="69"/>
      <c r="C566" s="69"/>
      <c r="D566" s="117"/>
      <c r="E566" s="117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</row>
    <row r="567" customFormat="false" ht="15" hidden="false" customHeight="false" outlineLevel="0" collapsed="false">
      <c r="A567" s="69"/>
      <c r="B567" s="69"/>
      <c r="C567" s="69"/>
      <c r="D567" s="117"/>
      <c r="E567" s="117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</row>
    <row r="568" customFormat="false" ht="15" hidden="false" customHeight="false" outlineLevel="0" collapsed="false">
      <c r="A568" s="69"/>
      <c r="B568" s="69"/>
      <c r="C568" s="69"/>
      <c r="D568" s="117"/>
      <c r="E568" s="117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</row>
    <row r="569" customFormat="false" ht="15" hidden="false" customHeight="false" outlineLevel="0" collapsed="false">
      <c r="A569" s="69"/>
      <c r="B569" s="69"/>
      <c r="C569" s="69"/>
      <c r="D569" s="117"/>
      <c r="E569" s="117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</row>
    <row r="570" customFormat="false" ht="15" hidden="false" customHeight="false" outlineLevel="0" collapsed="false">
      <c r="A570" s="69"/>
      <c r="B570" s="69"/>
      <c r="C570" s="69"/>
      <c r="D570" s="117"/>
      <c r="E570" s="117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</row>
    <row r="571" customFormat="false" ht="15" hidden="false" customHeight="false" outlineLevel="0" collapsed="false">
      <c r="A571" s="69"/>
      <c r="B571" s="69"/>
      <c r="C571" s="69"/>
      <c r="D571" s="117"/>
      <c r="E571" s="117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</row>
    <row r="572" customFormat="false" ht="15" hidden="false" customHeight="false" outlineLevel="0" collapsed="false">
      <c r="A572" s="69"/>
      <c r="B572" s="69"/>
      <c r="C572" s="69"/>
      <c r="D572" s="117"/>
      <c r="E572" s="117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</row>
    <row r="573" customFormat="false" ht="15" hidden="false" customHeight="false" outlineLevel="0" collapsed="false">
      <c r="A573" s="69"/>
      <c r="B573" s="69"/>
      <c r="C573" s="69"/>
      <c r="D573" s="117"/>
      <c r="E573" s="117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</row>
    <row r="574" customFormat="false" ht="15" hidden="false" customHeight="false" outlineLevel="0" collapsed="false">
      <c r="A574" s="69"/>
      <c r="B574" s="69"/>
      <c r="C574" s="69"/>
      <c r="D574" s="117"/>
      <c r="E574" s="117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</row>
    <row r="575" customFormat="false" ht="15" hidden="false" customHeight="false" outlineLevel="0" collapsed="false">
      <c r="A575" s="69"/>
      <c r="B575" s="69"/>
      <c r="C575" s="69"/>
      <c r="D575" s="117"/>
      <c r="E575" s="117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</row>
    <row r="576" customFormat="false" ht="15" hidden="false" customHeight="false" outlineLevel="0" collapsed="false">
      <c r="A576" s="69"/>
      <c r="B576" s="69"/>
      <c r="C576" s="69"/>
      <c r="D576" s="117"/>
      <c r="E576" s="117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</row>
    <row r="577" customFormat="false" ht="15" hidden="false" customHeight="false" outlineLevel="0" collapsed="false">
      <c r="A577" s="69"/>
      <c r="B577" s="69"/>
      <c r="C577" s="69"/>
      <c r="D577" s="117"/>
      <c r="E577" s="117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</row>
    <row r="578" customFormat="false" ht="15" hidden="false" customHeight="false" outlineLevel="0" collapsed="false">
      <c r="A578" s="69"/>
      <c r="B578" s="69"/>
      <c r="C578" s="69"/>
      <c r="D578" s="117"/>
      <c r="E578" s="117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</row>
    <row r="579" customFormat="false" ht="15" hidden="false" customHeight="false" outlineLevel="0" collapsed="false">
      <c r="A579" s="69"/>
      <c r="B579" s="69"/>
      <c r="C579" s="69"/>
      <c r="D579" s="117"/>
      <c r="E579" s="117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</row>
    <row r="580" customFormat="false" ht="15" hidden="false" customHeight="false" outlineLevel="0" collapsed="false">
      <c r="A580" s="69"/>
      <c r="B580" s="69"/>
      <c r="C580" s="69"/>
      <c r="D580" s="117"/>
      <c r="E580" s="117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</row>
    <row r="581" customFormat="false" ht="15" hidden="false" customHeight="false" outlineLevel="0" collapsed="false">
      <c r="A581" s="69"/>
      <c r="B581" s="69"/>
      <c r="C581" s="69"/>
      <c r="D581" s="117"/>
      <c r="E581" s="117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</row>
    <row r="582" customFormat="false" ht="15" hidden="false" customHeight="false" outlineLevel="0" collapsed="false">
      <c r="A582" s="69"/>
      <c r="B582" s="69"/>
      <c r="C582" s="69"/>
      <c r="D582" s="117"/>
      <c r="E582" s="117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</row>
    <row r="583" customFormat="false" ht="15" hidden="false" customHeight="false" outlineLevel="0" collapsed="false">
      <c r="A583" s="69"/>
      <c r="B583" s="69"/>
      <c r="C583" s="69"/>
      <c r="D583" s="117"/>
      <c r="E583" s="117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</row>
    <row r="584" customFormat="false" ht="15" hidden="false" customHeight="false" outlineLevel="0" collapsed="false">
      <c r="A584" s="69"/>
      <c r="B584" s="69"/>
      <c r="C584" s="69"/>
      <c r="D584" s="117"/>
      <c r="E584" s="117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</row>
    <row r="585" customFormat="false" ht="15" hidden="false" customHeight="false" outlineLevel="0" collapsed="false">
      <c r="A585" s="69"/>
      <c r="B585" s="69"/>
      <c r="C585" s="69"/>
      <c r="D585" s="117"/>
      <c r="E585" s="117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</row>
    <row r="586" customFormat="false" ht="15" hidden="false" customHeight="false" outlineLevel="0" collapsed="false">
      <c r="A586" s="69"/>
      <c r="B586" s="69"/>
      <c r="C586" s="69"/>
      <c r="D586" s="117"/>
      <c r="E586" s="117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</row>
    <row r="587" customFormat="false" ht="15" hidden="false" customHeight="false" outlineLevel="0" collapsed="false">
      <c r="A587" s="69"/>
      <c r="B587" s="69"/>
      <c r="C587" s="69"/>
      <c r="D587" s="117"/>
      <c r="E587" s="117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</row>
    <row r="588" customFormat="false" ht="15" hidden="false" customHeight="false" outlineLevel="0" collapsed="false">
      <c r="A588" s="69"/>
      <c r="B588" s="69"/>
      <c r="C588" s="69"/>
      <c r="D588" s="117"/>
      <c r="E588" s="117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</row>
    <row r="589" customFormat="false" ht="15" hidden="false" customHeight="false" outlineLevel="0" collapsed="false">
      <c r="A589" s="69"/>
      <c r="B589" s="69"/>
      <c r="C589" s="69"/>
      <c r="D589" s="117"/>
      <c r="E589" s="117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</row>
    <row r="590" customFormat="false" ht="15" hidden="false" customHeight="false" outlineLevel="0" collapsed="false">
      <c r="A590" s="69"/>
      <c r="B590" s="69"/>
      <c r="C590" s="69"/>
      <c r="D590" s="117"/>
      <c r="E590" s="117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</row>
    <row r="591" customFormat="false" ht="15" hidden="false" customHeight="false" outlineLevel="0" collapsed="false">
      <c r="A591" s="69"/>
      <c r="B591" s="69"/>
      <c r="C591" s="69"/>
      <c r="D591" s="117"/>
      <c r="E591" s="117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</row>
    <row r="592" customFormat="false" ht="15" hidden="false" customHeight="false" outlineLevel="0" collapsed="false">
      <c r="A592" s="69"/>
      <c r="B592" s="69"/>
      <c r="C592" s="69"/>
      <c r="D592" s="117"/>
      <c r="E592" s="117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</row>
    <row r="593" customFormat="false" ht="15" hidden="false" customHeight="false" outlineLevel="0" collapsed="false">
      <c r="A593" s="69"/>
      <c r="B593" s="69"/>
      <c r="C593" s="69"/>
      <c r="D593" s="117"/>
      <c r="E593" s="117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</row>
    <row r="594" customFormat="false" ht="15" hidden="false" customHeight="false" outlineLevel="0" collapsed="false">
      <c r="A594" s="69"/>
      <c r="B594" s="69"/>
      <c r="C594" s="69"/>
      <c r="D594" s="117"/>
      <c r="E594" s="117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</row>
    <row r="595" customFormat="false" ht="15" hidden="false" customHeight="false" outlineLevel="0" collapsed="false">
      <c r="A595" s="69"/>
      <c r="B595" s="69"/>
      <c r="C595" s="69"/>
      <c r="D595" s="117"/>
      <c r="E595" s="117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</row>
    <row r="596" customFormat="false" ht="15" hidden="false" customHeight="false" outlineLevel="0" collapsed="false">
      <c r="A596" s="69"/>
      <c r="B596" s="69"/>
      <c r="C596" s="69"/>
      <c r="D596" s="117"/>
      <c r="E596" s="117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</row>
    <row r="597" customFormat="false" ht="15" hidden="false" customHeight="false" outlineLevel="0" collapsed="false">
      <c r="A597" s="69"/>
      <c r="B597" s="69"/>
      <c r="C597" s="69"/>
      <c r="D597" s="117"/>
      <c r="E597" s="117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</row>
    <row r="598" customFormat="false" ht="15" hidden="false" customHeight="false" outlineLevel="0" collapsed="false">
      <c r="A598" s="69"/>
      <c r="B598" s="69"/>
      <c r="C598" s="69"/>
      <c r="D598" s="117"/>
      <c r="E598" s="117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</row>
    <row r="599" customFormat="false" ht="15" hidden="false" customHeight="false" outlineLevel="0" collapsed="false">
      <c r="A599" s="69"/>
      <c r="B599" s="69"/>
      <c r="C599" s="69"/>
      <c r="D599" s="117"/>
      <c r="E599" s="117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</row>
    <row r="600" customFormat="false" ht="15" hidden="false" customHeight="false" outlineLevel="0" collapsed="false">
      <c r="A600" s="69"/>
      <c r="B600" s="69"/>
      <c r="C600" s="69"/>
      <c r="D600" s="117"/>
      <c r="E600" s="117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</row>
    <row r="601" customFormat="false" ht="15" hidden="false" customHeight="false" outlineLevel="0" collapsed="false">
      <c r="A601" s="69"/>
      <c r="B601" s="69"/>
      <c r="C601" s="69"/>
      <c r="D601" s="117"/>
      <c r="E601" s="117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</row>
    <row r="602" customFormat="false" ht="15" hidden="false" customHeight="false" outlineLevel="0" collapsed="false">
      <c r="A602" s="69"/>
      <c r="B602" s="69"/>
      <c r="C602" s="69"/>
      <c r="D602" s="117"/>
      <c r="E602" s="117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</row>
    <row r="603" customFormat="false" ht="15" hidden="false" customHeight="false" outlineLevel="0" collapsed="false">
      <c r="A603" s="69"/>
      <c r="B603" s="69"/>
      <c r="C603" s="69"/>
      <c r="D603" s="117"/>
      <c r="E603" s="117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</row>
    <row r="604" customFormat="false" ht="15" hidden="false" customHeight="false" outlineLevel="0" collapsed="false">
      <c r="A604" s="69"/>
      <c r="B604" s="69"/>
      <c r="C604" s="69"/>
      <c r="D604" s="117"/>
      <c r="E604" s="117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</row>
    <row r="605" customFormat="false" ht="15" hidden="false" customHeight="false" outlineLevel="0" collapsed="false">
      <c r="A605" s="69"/>
      <c r="B605" s="69"/>
      <c r="C605" s="69"/>
      <c r="D605" s="117"/>
      <c r="E605" s="117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</row>
    <row r="606" customFormat="false" ht="15" hidden="false" customHeight="false" outlineLevel="0" collapsed="false">
      <c r="A606" s="69"/>
      <c r="B606" s="69"/>
      <c r="C606" s="69"/>
      <c r="D606" s="117"/>
      <c r="E606" s="117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</row>
    <row r="607" customFormat="false" ht="15" hidden="false" customHeight="false" outlineLevel="0" collapsed="false">
      <c r="A607" s="69"/>
      <c r="B607" s="69"/>
      <c r="C607" s="69"/>
      <c r="D607" s="117"/>
      <c r="E607" s="117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</row>
    <row r="608" customFormat="false" ht="15" hidden="false" customHeight="false" outlineLevel="0" collapsed="false">
      <c r="A608" s="69"/>
      <c r="B608" s="69"/>
      <c r="C608" s="69"/>
      <c r="D608" s="117"/>
      <c r="E608" s="117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</row>
    <row r="609" customFormat="false" ht="15" hidden="false" customHeight="false" outlineLevel="0" collapsed="false">
      <c r="A609" s="69"/>
      <c r="B609" s="69"/>
      <c r="C609" s="69"/>
      <c r="D609" s="117"/>
      <c r="E609" s="117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</row>
    <row r="610" customFormat="false" ht="15" hidden="false" customHeight="false" outlineLevel="0" collapsed="false">
      <c r="A610" s="69"/>
      <c r="B610" s="69"/>
      <c r="C610" s="69"/>
      <c r="D610" s="117"/>
      <c r="E610" s="117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</row>
    <row r="611" customFormat="false" ht="15" hidden="false" customHeight="false" outlineLevel="0" collapsed="false">
      <c r="A611" s="69"/>
      <c r="B611" s="69"/>
      <c r="C611" s="69"/>
      <c r="D611" s="117"/>
      <c r="E611" s="117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</row>
    <row r="612" customFormat="false" ht="15" hidden="false" customHeight="false" outlineLevel="0" collapsed="false">
      <c r="A612" s="69"/>
      <c r="B612" s="69"/>
      <c r="C612" s="69"/>
      <c r="D612" s="117"/>
      <c r="E612" s="117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</row>
    <row r="613" customFormat="false" ht="15" hidden="false" customHeight="false" outlineLevel="0" collapsed="false">
      <c r="A613" s="69"/>
      <c r="B613" s="69"/>
      <c r="C613" s="69"/>
      <c r="D613" s="117"/>
      <c r="E613" s="117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</row>
    <row r="614" customFormat="false" ht="15" hidden="false" customHeight="false" outlineLevel="0" collapsed="false">
      <c r="A614" s="69"/>
      <c r="B614" s="69"/>
      <c r="C614" s="69"/>
      <c r="D614" s="117"/>
      <c r="E614" s="117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</row>
    <row r="615" customFormat="false" ht="15" hidden="false" customHeight="false" outlineLevel="0" collapsed="false">
      <c r="A615" s="69"/>
      <c r="B615" s="69"/>
      <c r="C615" s="69"/>
      <c r="D615" s="117"/>
      <c r="E615" s="117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</row>
    <row r="616" customFormat="false" ht="15" hidden="false" customHeight="false" outlineLevel="0" collapsed="false">
      <c r="A616" s="69"/>
      <c r="B616" s="69"/>
      <c r="C616" s="69"/>
      <c r="D616" s="117"/>
      <c r="E616" s="117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</row>
    <row r="617" customFormat="false" ht="15" hidden="false" customHeight="false" outlineLevel="0" collapsed="false">
      <c r="A617" s="69"/>
      <c r="B617" s="69"/>
      <c r="C617" s="69"/>
      <c r="D617" s="117"/>
      <c r="E617" s="117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</row>
    <row r="618" customFormat="false" ht="15" hidden="false" customHeight="false" outlineLevel="0" collapsed="false">
      <c r="A618" s="69"/>
      <c r="B618" s="69"/>
      <c r="C618" s="69"/>
      <c r="D618" s="117"/>
      <c r="E618" s="117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</row>
    <row r="619" customFormat="false" ht="15" hidden="false" customHeight="false" outlineLevel="0" collapsed="false">
      <c r="A619" s="69"/>
      <c r="B619" s="69"/>
      <c r="C619" s="69"/>
      <c r="D619" s="117"/>
      <c r="E619" s="117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</row>
    <row r="620" customFormat="false" ht="15" hidden="false" customHeight="false" outlineLevel="0" collapsed="false">
      <c r="A620" s="69"/>
      <c r="B620" s="69"/>
      <c r="C620" s="69"/>
      <c r="D620" s="117"/>
      <c r="E620" s="117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</row>
    <row r="621" customFormat="false" ht="15" hidden="false" customHeight="false" outlineLevel="0" collapsed="false">
      <c r="A621" s="69"/>
      <c r="B621" s="69"/>
      <c r="C621" s="69"/>
      <c r="D621" s="117"/>
      <c r="E621" s="117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</row>
    <row r="622" customFormat="false" ht="15" hidden="false" customHeight="false" outlineLevel="0" collapsed="false">
      <c r="A622" s="69"/>
      <c r="B622" s="69"/>
      <c r="C622" s="69"/>
      <c r="D622" s="117"/>
      <c r="E622" s="117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</row>
    <row r="623" customFormat="false" ht="15" hidden="false" customHeight="false" outlineLevel="0" collapsed="false">
      <c r="A623" s="69"/>
      <c r="B623" s="69"/>
      <c r="C623" s="69"/>
      <c r="D623" s="117"/>
      <c r="E623" s="117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</row>
    <row r="624" customFormat="false" ht="15" hidden="false" customHeight="false" outlineLevel="0" collapsed="false">
      <c r="A624" s="69"/>
      <c r="B624" s="69"/>
      <c r="C624" s="69"/>
      <c r="D624" s="117"/>
      <c r="E624" s="117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</row>
    <row r="625" customFormat="false" ht="15" hidden="false" customHeight="false" outlineLevel="0" collapsed="false">
      <c r="A625" s="69"/>
      <c r="B625" s="69"/>
      <c r="C625" s="69"/>
      <c r="D625" s="117"/>
      <c r="E625" s="117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</row>
    <row r="626" customFormat="false" ht="15" hidden="false" customHeight="false" outlineLevel="0" collapsed="false">
      <c r="A626" s="69"/>
      <c r="B626" s="69"/>
      <c r="C626" s="69"/>
      <c r="D626" s="117"/>
      <c r="E626" s="117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</row>
    <row r="627" customFormat="false" ht="15" hidden="false" customHeight="false" outlineLevel="0" collapsed="false">
      <c r="A627" s="69"/>
      <c r="B627" s="69"/>
      <c r="C627" s="69"/>
      <c r="D627" s="117"/>
      <c r="E627" s="117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</row>
    <row r="628" customFormat="false" ht="15" hidden="false" customHeight="false" outlineLevel="0" collapsed="false">
      <c r="A628" s="69"/>
      <c r="B628" s="69"/>
      <c r="C628" s="69"/>
      <c r="D628" s="117"/>
      <c r="E628" s="117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</row>
    <row r="629" customFormat="false" ht="15" hidden="false" customHeight="false" outlineLevel="0" collapsed="false">
      <c r="A629" s="69"/>
      <c r="B629" s="69"/>
      <c r="C629" s="69"/>
      <c r="D629" s="117"/>
      <c r="E629" s="117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</row>
    <row r="630" customFormat="false" ht="15" hidden="false" customHeight="false" outlineLevel="0" collapsed="false">
      <c r="A630" s="69"/>
      <c r="B630" s="69"/>
      <c r="C630" s="69"/>
      <c r="D630" s="117"/>
      <c r="E630" s="117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</row>
    <row r="631" customFormat="false" ht="15" hidden="false" customHeight="false" outlineLevel="0" collapsed="false">
      <c r="A631" s="69"/>
      <c r="B631" s="69"/>
      <c r="C631" s="69"/>
      <c r="D631" s="117"/>
      <c r="E631" s="117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</row>
    <row r="632" customFormat="false" ht="15" hidden="false" customHeight="false" outlineLevel="0" collapsed="false">
      <c r="A632" s="69"/>
      <c r="B632" s="69"/>
      <c r="C632" s="69"/>
      <c r="D632" s="117"/>
      <c r="E632" s="117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</row>
    <row r="633" customFormat="false" ht="15" hidden="false" customHeight="false" outlineLevel="0" collapsed="false">
      <c r="A633" s="69"/>
      <c r="B633" s="69"/>
      <c r="C633" s="69"/>
      <c r="D633" s="117"/>
      <c r="E633" s="117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</row>
    <row r="634" customFormat="false" ht="15" hidden="false" customHeight="false" outlineLevel="0" collapsed="false">
      <c r="A634" s="69"/>
      <c r="B634" s="69"/>
      <c r="C634" s="69"/>
      <c r="D634" s="117"/>
      <c r="E634" s="117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</row>
    <row r="635" customFormat="false" ht="15" hidden="false" customHeight="false" outlineLevel="0" collapsed="false">
      <c r="A635" s="69"/>
      <c r="B635" s="69"/>
      <c r="C635" s="69"/>
      <c r="D635" s="117"/>
      <c r="E635" s="117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</row>
    <row r="636" customFormat="false" ht="15" hidden="false" customHeight="false" outlineLevel="0" collapsed="false">
      <c r="A636" s="69"/>
      <c r="B636" s="69"/>
      <c r="C636" s="69"/>
      <c r="D636" s="117"/>
      <c r="E636" s="117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</row>
    <row r="637" customFormat="false" ht="15" hidden="false" customHeight="false" outlineLevel="0" collapsed="false">
      <c r="A637" s="69"/>
      <c r="B637" s="69"/>
      <c r="C637" s="69"/>
      <c r="D637" s="117"/>
      <c r="E637" s="117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</row>
    <row r="638" customFormat="false" ht="15" hidden="false" customHeight="false" outlineLevel="0" collapsed="false">
      <c r="A638" s="69"/>
      <c r="B638" s="69"/>
      <c r="C638" s="69"/>
      <c r="D638" s="117"/>
      <c r="E638" s="117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</row>
    <row r="639" customFormat="false" ht="15" hidden="false" customHeight="false" outlineLevel="0" collapsed="false">
      <c r="A639" s="69"/>
      <c r="B639" s="69"/>
      <c r="C639" s="69"/>
      <c r="D639" s="117"/>
      <c r="E639" s="117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</row>
    <row r="640" customFormat="false" ht="15" hidden="false" customHeight="false" outlineLevel="0" collapsed="false">
      <c r="A640" s="69"/>
      <c r="B640" s="69"/>
      <c r="C640" s="69"/>
      <c r="D640" s="117"/>
      <c r="E640" s="117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</row>
    <row r="641" customFormat="false" ht="15" hidden="false" customHeight="false" outlineLevel="0" collapsed="false">
      <c r="A641" s="69"/>
      <c r="B641" s="69"/>
      <c r="C641" s="69"/>
      <c r="D641" s="117"/>
      <c r="E641" s="117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</row>
    <row r="642" customFormat="false" ht="15" hidden="false" customHeight="false" outlineLevel="0" collapsed="false">
      <c r="A642" s="69"/>
      <c r="B642" s="69"/>
      <c r="C642" s="69"/>
      <c r="D642" s="117"/>
      <c r="E642" s="117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</row>
    <row r="643" customFormat="false" ht="15" hidden="false" customHeight="false" outlineLevel="0" collapsed="false">
      <c r="A643" s="69"/>
      <c r="B643" s="69"/>
      <c r="C643" s="69"/>
      <c r="D643" s="117"/>
      <c r="E643" s="117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</row>
    <row r="644" customFormat="false" ht="15" hidden="false" customHeight="false" outlineLevel="0" collapsed="false">
      <c r="A644" s="69"/>
      <c r="B644" s="69"/>
      <c r="C644" s="69"/>
      <c r="D644" s="117"/>
      <c r="E644" s="117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</row>
    <row r="645" customFormat="false" ht="15" hidden="false" customHeight="false" outlineLevel="0" collapsed="false">
      <c r="A645" s="69"/>
      <c r="B645" s="69"/>
      <c r="C645" s="69"/>
      <c r="D645" s="117"/>
      <c r="E645" s="117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</row>
    <row r="646" customFormat="false" ht="15" hidden="false" customHeight="false" outlineLevel="0" collapsed="false">
      <c r="A646" s="69"/>
      <c r="B646" s="69"/>
      <c r="C646" s="69"/>
      <c r="D646" s="117"/>
      <c r="E646" s="117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</row>
    <row r="647" customFormat="false" ht="15" hidden="false" customHeight="false" outlineLevel="0" collapsed="false">
      <c r="A647" s="69"/>
      <c r="B647" s="69"/>
      <c r="C647" s="69"/>
      <c r="D647" s="117"/>
      <c r="E647" s="117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</row>
    <row r="648" customFormat="false" ht="15" hidden="false" customHeight="false" outlineLevel="0" collapsed="false">
      <c r="A648" s="69"/>
      <c r="B648" s="69"/>
      <c r="C648" s="69"/>
      <c r="D648" s="117"/>
      <c r="E648" s="117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</row>
    <row r="649" customFormat="false" ht="15" hidden="false" customHeight="false" outlineLevel="0" collapsed="false">
      <c r="A649" s="69"/>
      <c r="B649" s="69"/>
      <c r="C649" s="69"/>
      <c r="D649" s="117"/>
      <c r="E649" s="117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</row>
    <row r="650" customFormat="false" ht="15" hidden="false" customHeight="false" outlineLevel="0" collapsed="false">
      <c r="A650" s="69"/>
      <c r="B650" s="69"/>
      <c r="C650" s="69"/>
      <c r="D650" s="117"/>
      <c r="E650" s="117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</row>
    <row r="651" customFormat="false" ht="15" hidden="false" customHeight="false" outlineLevel="0" collapsed="false">
      <c r="A651" s="69"/>
      <c r="B651" s="69"/>
      <c r="C651" s="69"/>
      <c r="D651" s="117"/>
      <c r="E651" s="117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</row>
    <row r="652" customFormat="false" ht="15" hidden="false" customHeight="false" outlineLevel="0" collapsed="false">
      <c r="A652" s="69"/>
      <c r="B652" s="69"/>
      <c r="C652" s="69"/>
      <c r="D652" s="117"/>
      <c r="E652" s="117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</row>
    <row r="653" customFormat="false" ht="15" hidden="false" customHeight="false" outlineLevel="0" collapsed="false">
      <c r="A653" s="69"/>
      <c r="B653" s="69"/>
      <c r="C653" s="69"/>
      <c r="D653" s="117"/>
      <c r="E653" s="117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</row>
    <row r="654" customFormat="false" ht="15" hidden="false" customHeight="false" outlineLevel="0" collapsed="false">
      <c r="A654" s="69"/>
      <c r="B654" s="69"/>
      <c r="C654" s="69"/>
      <c r="D654" s="117"/>
      <c r="E654" s="117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</row>
    <row r="655" customFormat="false" ht="15" hidden="false" customHeight="false" outlineLevel="0" collapsed="false">
      <c r="A655" s="69"/>
      <c r="B655" s="69"/>
      <c r="C655" s="69"/>
      <c r="D655" s="117"/>
      <c r="E655" s="117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</row>
    <row r="656" customFormat="false" ht="15" hidden="false" customHeight="false" outlineLevel="0" collapsed="false">
      <c r="A656" s="69"/>
      <c r="B656" s="69"/>
      <c r="C656" s="69"/>
      <c r="D656" s="117"/>
      <c r="E656" s="117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</row>
    <row r="657" customFormat="false" ht="15" hidden="false" customHeight="false" outlineLevel="0" collapsed="false">
      <c r="A657" s="69"/>
      <c r="B657" s="69"/>
      <c r="C657" s="69"/>
      <c r="D657" s="117"/>
      <c r="E657" s="117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</row>
    <row r="658" customFormat="false" ht="15" hidden="false" customHeight="false" outlineLevel="0" collapsed="false">
      <c r="A658" s="69"/>
      <c r="B658" s="69"/>
      <c r="C658" s="69"/>
      <c r="D658" s="117"/>
      <c r="E658" s="117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</row>
    <row r="659" customFormat="false" ht="15" hidden="false" customHeight="false" outlineLevel="0" collapsed="false">
      <c r="A659" s="69"/>
      <c r="B659" s="69"/>
      <c r="C659" s="69"/>
      <c r="D659" s="117"/>
      <c r="E659" s="117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</row>
    <row r="660" customFormat="false" ht="15" hidden="false" customHeight="false" outlineLevel="0" collapsed="false">
      <c r="A660" s="69"/>
      <c r="B660" s="69"/>
      <c r="C660" s="69"/>
      <c r="D660" s="117"/>
      <c r="E660" s="117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</row>
    <row r="661" customFormat="false" ht="15" hidden="false" customHeight="false" outlineLevel="0" collapsed="false">
      <c r="A661" s="69"/>
      <c r="B661" s="69"/>
      <c r="C661" s="69"/>
      <c r="D661" s="117"/>
      <c r="E661" s="117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</row>
    <row r="662" customFormat="false" ht="15" hidden="false" customHeight="false" outlineLevel="0" collapsed="false">
      <c r="A662" s="69"/>
      <c r="B662" s="69"/>
      <c r="C662" s="69"/>
      <c r="D662" s="117"/>
      <c r="E662" s="117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</row>
    <row r="663" customFormat="false" ht="15" hidden="false" customHeight="false" outlineLevel="0" collapsed="false">
      <c r="A663" s="69"/>
      <c r="B663" s="69"/>
      <c r="C663" s="69"/>
      <c r="D663" s="117"/>
      <c r="E663" s="117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</row>
    <row r="664" customFormat="false" ht="15" hidden="false" customHeight="false" outlineLevel="0" collapsed="false">
      <c r="A664" s="69"/>
      <c r="B664" s="69"/>
      <c r="C664" s="69"/>
      <c r="D664" s="117"/>
      <c r="E664" s="117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</row>
    <row r="665" customFormat="false" ht="15" hidden="false" customHeight="false" outlineLevel="0" collapsed="false">
      <c r="A665" s="69"/>
      <c r="B665" s="69"/>
      <c r="C665" s="69"/>
      <c r="D665" s="117"/>
      <c r="E665" s="117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</row>
    <row r="666" customFormat="false" ht="15" hidden="false" customHeight="false" outlineLevel="0" collapsed="false">
      <c r="A666" s="69"/>
      <c r="B666" s="69"/>
      <c r="C666" s="69"/>
      <c r="D666" s="117"/>
      <c r="E666" s="117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</row>
    <row r="667" customFormat="false" ht="15" hidden="false" customHeight="false" outlineLevel="0" collapsed="false">
      <c r="A667" s="69"/>
      <c r="B667" s="69"/>
      <c r="C667" s="69"/>
      <c r="D667" s="117"/>
      <c r="E667" s="117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</row>
    <row r="668" customFormat="false" ht="15" hidden="false" customHeight="false" outlineLevel="0" collapsed="false">
      <c r="A668" s="69"/>
      <c r="B668" s="69"/>
      <c r="C668" s="69"/>
      <c r="D668" s="117"/>
      <c r="E668" s="117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</row>
    <row r="669" customFormat="false" ht="15" hidden="false" customHeight="false" outlineLevel="0" collapsed="false">
      <c r="A669" s="69"/>
      <c r="B669" s="69"/>
      <c r="C669" s="69"/>
      <c r="D669" s="117"/>
      <c r="E669" s="117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</row>
    <row r="670" customFormat="false" ht="15" hidden="false" customHeight="false" outlineLevel="0" collapsed="false">
      <c r="A670" s="69"/>
      <c r="B670" s="69"/>
      <c r="C670" s="69"/>
      <c r="D670" s="117"/>
      <c r="E670" s="117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</row>
    <row r="671" customFormat="false" ht="15" hidden="false" customHeight="false" outlineLevel="0" collapsed="false">
      <c r="A671" s="69"/>
      <c r="B671" s="69"/>
      <c r="C671" s="69"/>
      <c r="D671" s="117"/>
      <c r="E671" s="117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</row>
    <row r="672" customFormat="false" ht="15" hidden="false" customHeight="false" outlineLevel="0" collapsed="false">
      <c r="A672" s="69"/>
      <c r="B672" s="69"/>
      <c r="C672" s="69"/>
      <c r="D672" s="117"/>
      <c r="E672" s="117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</row>
    <row r="673" customFormat="false" ht="15" hidden="false" customHeight="false" outlineLevel="0" collapsed="false">
      <c r="A673" s="69"/>
      <c r="B673" s="69"/>
      <c r="C673" s="69"/>
      <c r="D673" s="117"/>
      <c r="E673" s="117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</row>
    <row r="674" customFormat="false" ht="15" hidden="false" customHeight="false" outlineLevel="0" collapsed="false">
      <c r="A674" s="69"/>
      <c r="B674" s="69"/>
      <c r="C674" s="69"/>
      <c r="D674" s="117"/>
      <c r="E674" s="117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</row>
    <row r="675" customFormat="false" ht="15" hidden="false" customHeight="false" outlineLevel="0" collapsed="false">
      <c r="A675" s="69"/>
      <c r="B675" s="69"/>
      <c r="C675" s="69"/>
      <c r="D675" s="117"/>
      <c r="E675" s="117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</row>
    <row r="676" customFormat="false" ht="15" hidden="false" customHeight="false" outlineLevel="0" collapsed="false">
      <c r="A676" s="69"/>
      <c r="B676" s="69"/>
      <c r="C676" s="69"/>
      <c r="D676" s="117"/>
      <c r="E676" s="117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</row>
    <row r="677" customFormat="false" ht="15" hidden="false" customHeight="false" outlineLevel="0" collapsed="false">
      <c r="A677" s="69"/>
      <c r="B677" s="69"/>
      <c r="C677" s="69"/>
      <c r="D677" s="117"/>
      <c r="E677" s="117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</row>
    <row r="678" customFormat="false" ht="15" hidden="false" customHeight="false" outlineLevel="0" collapsed="false">
      <c r="A678" s="69"/>
      <c r="B678" s="69"/>
      <c r="C678" s="69"/>
      <c r="D678" s="117"/>
      <c r="E678" s="117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</row>
    <row r="679" customFormat="false" ht="15" hidden="false" customHeight="false" outlineLevel="0" collapsed="false">
      <c r="A679" s="69"/>
      <c r="B679" s="69"/>
      <c r="C679" s="69"/>
      <c r="D679" s="117"/>
      <c r="E679" s="117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</row>
    <row r="680" customFormat="false" ht="15" hidden="false" customHeight="false" outlineLevel="0" collapsed="false">
      <c r="A680" s="69"/>
      <c r="B680" s="69"/>
      <c r="C680" s="69"/>
      <c r="D680" s="117"/>
      <c r="E680" s="117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</row>
    <row r="681" customFormat="false" ht="15" hidden="false" customHeight="false" outlineLevel="0" collapsed="false">
      <c r="A681" s="69"/>
      <c r="B681" s="69"/>
      <c r="C681" s="69"/>
      <c r="D681" s="117"/>
      <c r="E681" s="117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</row>
    <row r="682" customFormat="false" ht="15" hidden="false" customHeight="false" outlineLevel="0" collapsed="false">
      <c r="A682" s="69"/>
      <c r="B682" s="69"/>
      <c r="C682" s="69"/>
      <c r="D682" s="117"/>
      <c r="E682" s="117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</row>
    <row r="683" customFormat="false" ht="15" hidden="false" customHeight="false" outlineLevel="0" collapsed="false">
      <c r="A683" s="69"/>
      <c r="B683" s="69"/>
      <c r="C683" s="69"/>
      <c r="D683" s="117"/>
      <c r="E683" s="117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</row>
    <row r="684" customFormat="false" ht="15" hidden="false" customHeight="false" outlineLevel="0" collapsed="false">
      <c r="A684" s="69"/>
      <c r="B684" s="69"/>
      <c r="C684" s="69"/>
      <c r="D684" s="117"/>
      <c r="E684" s="117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</row>
    <row r="685" customFormat="false" ht="15" hidden="false" customHeight="false" outlineLevel="0" collapsed="false">
      <c r="A685" s="69"/>
      <c r="B685" s="69"/>
      <c r="C685" s="69"/>
      <c r="D685" s="117"/>
      <c r="E685" s="117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</row>
    <row r="686" customFormat="false" ht="15" hidden="false" customHeight="false" outlineLevel="0" collapsed="false">
      <c r="A686" s="69"/>
      <c r="B686" s="69"/>
      <c r="C686" s="69"/>
      <c r="D686" s="117"/>
      <c r="E686" s="117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</row>
    <row r="687" customFormat="false" ht="15" hidden="false" customHeight="false" outlineLevel="0" collapsed="false">
      <c r="A687" s="69"/>
      <c r="B687" s="69"/>
      <c r="C687" s="69"/>
      <c r="D687" s="117"/>
      <c r="E687" s="117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</row>
    <row r="688" customFormat="false" ht="15" hidden="false" customHeight="false" outlineLevel="0" collapsed="false">
      <c r="A688" s="69"/>
      <c r="B688" s="69"/>
      <c r="C688" s="69"/>
      <c r="D688" s="117"/>
      <c r="E688" s="117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</row>
    <row r="689" customFormat="false" ht="15" hidden="false" customHeight="false" outlineLevel="0" collapsed="false">
      <c r="A689" s="69"/>
      <c r="B689" s="69"/>
      <c r="C689" s="69"/>
      <c r="D689" s="117"/>
      <c r="E689" s="117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</row>
    <row r="690" customFormat="false" ht="15" hidden="false" customHeight="false" outlineLevel="0" collapsed="false">
      <c r="A690" s="69"/>
      <c r="B690" s="69"/>
      <c r="C690" s="69"/>
      <c r="D690" s="117"/>
      <c r="E690" s="117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</row>
    <row r="691" customFormat="false" ht="15" hidden="false" customHeight="false" outlineLevel="0" collapsed="false">
      <c r="A691" s="69"/>
      <c r="B691" s="69"/>
      <c r="C691" s="69"/>
      <c r="D691" s="117"/>
      <c r="E691" s="117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</row>
    <row r="692" customFormat="false" ht="15" hidden="false" customHeight="false" outlineLevel="0" collapsed="false">
      <c r="A692" s="69"/>
      <c r="B692" s="69"/>
      <c r="C692" s="69"/>
      <c r="D692" s="117"/>
      <c r="E692" s="117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</row>
    <row r="693" customFormat="false" ht="15" hidden="false" customHeight="false" outlineLevel="0" collapsed="false">
      <c r="A693" s="69"/>
      <c r="B693" s="69"/>
      <c r="C693" s="69"/>
      <c r="D693" s="117"/>
      <c r="E693" s="117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</row>
    <row r="694" customFormat="false" ht="15" hidden="false" customHeight="false" outlineLevel="0" collapsed="false">
      <c r="A694" s="69"/>
      <c r="B694" s="69"/>
      <c r="C694" s="69"/>
      <c r="D694" s="117"/>
      <c r="E694" s="117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</row>
    <row r="695" customFormat="false" ht="15" hidden="false" customHeight="false" outlineLevel="0" collapsed="false">
      <c r="A695" s="69"/>
      <c r="B695" s="69"/>
      <c r="C695" s="69"/>
      <c r="D695" s="117"/>
      <c r="E695" s="117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</row>
    <row r="696" customFormat="false" ht="15" hidden="false" customHeight="false" outlineLevel="0" collapsed="false">
      <c r="A696" s="69"/>
      <c r="B696" s="69"/>
      <c r="C696" s="69"/>
      <c r="D696" s="117"/>
      <c r="E696" s="117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</row>
    <row r="697" customFormat="false" ht="15" hidden="false" customHeight="false" outlineLevel="0" collapsed="false">
      <c r="A697" s="69"/>
      <c r="B697" s="69"/>
      <c r="C697" s="69"/>
      <c r="D697" s="117"/>
      <c r="E697" s="117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</row>
    <row r="698" customFormat="false" ht="15" hidden="false" customHeight="false" outlineLevel="0" collapsed="false">
      <c r="A698" s="69"/>
      <c r="B698" s="69"/>
      <c r="C698" s="69"/>
      <c r="D698" s="117"/>
      <c r="E698" s="117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</row>
    <row r="699" customFormat="false" ht="15" hidden="false" customHeight="false" outlineLevel="0" collapsed="false">
      <c r="A699" s="69"/>
      <c r="B699" s="69"/>
      <c r="C699" s="69"/>
      <c r="D699" s="117"/>
      <c r="E699" s="117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</row>
    <row r="700" customFormat="false" ht="15" hidden="false" customHeight="false" outlineLevel="0" collapsed="false">
      <c r="A700" s="69"/>
      <c r="B700" s="69"/>
      <c r="C700" s="69"/>
      <c r="D700" s="117"/>
      <c r="E700" s="117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</row>
    <row r="701" customFormat="false" ht="15" hidden="false" customHeight="false" outlineLevel="0" collapsed="false">
      <c r="A701" s="69"/>
      <c r="B701" s="69"/>
      <c r="C701" s="69"/>
      <c r="D701" s="117"/>
      <c r="E701" s="117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</row>
    <row r="702" customFormat="false" ht="15" hidden="false" customHeight="false" outlineLevel="0" collapsed="false">
      <c r="A702" s="69"/>
      <c r="B702" s="69"/>
      <c r="C702" s="69"/>
      <c r="D702" s="117"/>
      <c r="E702" s="117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</row>
    <row r="703" customFormat="false" ht="15" hidden="false" customHeight="false" outlineLevel="0" collapsed="false">
      <c r="A703" s="69"/>
      <c r="B703" s="69"/>
      <c r="C703" s="69"/>
      <c r="D703" s="117"/>
      <c r="E703" s="117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</row>
    <row r="704" customFormat="false" ht="15" hidden="false" customHeight="false" outlineLevel="0" collapsed="false">
      <c r="A704" s="69"/>
      <c r="B704" s="69"/>
      <c r="C704" s="69"/>
      <c r="D704" s="117"/>
      <c r="E704" s="117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</row>
    <row r="705" customFormat="false" ht="15" hidden="false" customHeight="false" outlineLevel="0" collapsed="false">
      <c r="A705" s="69"/>
      <c r="B705" s="69"/>
      <c r="C705" s="69"/>
      <c r="D705" s="117"/>
      <c r="E705" s="117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</row>
    <row r="706" customFormat="false" ht="15" hidden="false" customHeight="false" outlineLevel="0" collapsed="false">
      <c r="A706" s="69"/>
      <c r="B706" s="69"/>
      <c r="C706" s="69"/>
      <c r="D706" s="117"/>
      <c r="E706" s="117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</row>
    <row r="707" customFormat="false" ht="15" hidden="false" customHeight="false" outlineLevel="0" collapsed="false">
      <c r="A707" s="69"/>
      <c r="B707" s="69"/>
      <c r="C707" s="69"/>
      <c r="D707" s="117"/>
      <c r="E707" s="117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</row>
    <row r="708" customFormat="false" ht="15" hidden="false" customHeight="false" outlineLevel="0" collapsed="false">
      <c r="A708" s="69"/>
      <c r="B708" s="69"/>
      <c r="C708" s="69"/>
      <c r="D708" s="117"/>
      <c r="E708" s="117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</row>
    <row r="709" customFormat="false" ht="15" hidden="false" customHeight="false" outlineLevel="0" collapsed="false">
      <c r="A709" s="69"/>
      <c r="B709" s="69"/>
      <c r="C709" s="69"/>
      <c r="D709" s="117"/>
      <c r="E709" s="117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</row>
    <row r="710" customFormat="false" ht="15" hidden="false" customHeight="false" outlineLevel="0" collapsed="false">
      <c r="A710" s="69"/>
      <c r="B710" s="69"/>
      <c r="C710" s="69"/>
      <c r="D710" s="117"/>
      <c r="E710" s="117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</row>
    <row r="711" customFormat="false" ht="15" hidden="false" customHeight="false" outlineLevel="0" collapsed="false">
      <c r="A711" s="69"/>
      <c r="B711" s="69"/>
      <c r="C711" s="69"/>
      <c r="D711" s="117"/>
      <c r="E711" s="117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</row>
    <row r="712" customFormat="false" ht="15" hidden="false" customHeight="false" outlineLevel="0" collapsed="false">
      <c r="A712" s="69"/>
      <c r="B712" s="69"/>
      <c r="C712" s="69"/>
      <c r="D712" s="117"/>
      <c r="E712" s="117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</row>
    <row r="713" customFormat="false" ht="15" hidden="false" customHeight="false" outlineLevel="0" collapsed="false">
      <c r="A713" s="69"/>
      <c r="B713" s="69"/>
      <c r="C713" s="69"/>
      <c r="D713" s="117"/>
      <c r="E713" s="117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</row>
    <row r="714" customFormat="false" ht="15" hidden="false" customHeight="false" outlineLevel="0" collapsed="false">
      <c r="A714" s="69"/>
      <c r="B714" s="69"/>
      <c r="C714" s="69"/>
      <c r="D714" s="117"/>
      <c r="E714" s="117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</row>
    <row r="715" customFormat="false" ht="15" hidden="false" customHeight="false" outlineLevel="0" collapsed="false">
      <c r="A715" s="69"/>
      <c r="B715" s="69"/>
      <c r="C715" s="69"/>
      <c r="D715" s="117"/>
      <c r="E715" s="117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</row>
    <row r="716" customFormat="false" ht="15" hidden="false" customHeight="false" outlineLevel="0" collapsed="false">
      <c r="A716" s="69"/>
      <c r="B716" s="69"/>
      <c r="C716" s="69"/>
      <c r="D716" s="117"/>
      <c r="E716" s="117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</row>
    <row r="717" customFormat="false" ht="15" hidden="false" customHeight="false" outlineLevel="0" collapsed="false">
      <c r="A717" s="69"/>
      <c r="B717" s="69"/>
      <c r="C717" s="69"/>
      <c r="D717" s="117"/>
      <c r="E717" s="117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</row>
    <row r="718" customFormat="false" ht="15" hidden="false" customHeight="false" outlineLevel="0" collapsed="false">
      <c r="A718" s="69"/>
      <c r="B718" s="69"/>
      <c r="C718" s="69"/>
      <c r="D718" s="117"/>
      <c r="E718" s="117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</row>
    <row r="719" customFormat="false" ht="15" hidden="false" customHeight="false" outlineLevel="0" collapsed="false">
      <c r="A719" s="69"/>
      <c r="B719" s="69"/>
      <c r="C719" s="69"/>
      <c r="D719" s="117"/>
      <c r="E719" s="117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</row>
    <row r="720" customFormat="false" ht="15" hidden="false" customHeight="false" outlineLevel="0" collapsed="false">
      <c r="A720" s="69"/>
      <c r="B720" s="69"/>
      <c r="C720" s="69"/>
      <c r="D720" s="117"/>
      <c r="E720" s="117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</row>
    <row r="721" customFormat="false" ht="15" hidden="false" customHeight="false" outlineLevel="0" collapsed="false">
      <c r="A721" s="69"/>
      <c r="B721" s="69"/>
      <c r="C721" s="69"/>
      <c r="D721" s="117"/>
      <c r="E721" s="117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</row>
    <row r="722" customFormat="false" ht="15" hidden="false" customHeight="false" outlineLevel="0" collapsed="false">
      <c r="A722" s="69"/>
      <c r="B722" s="69"/>
      <c r="C722" s="69"/>
      <c r="D722" s="117"/>
      <c r="E722" s="117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</row>
    <row r="723" customFormat="false" ht="15" hidden="false" customHeight="false" outlineLevel="0" collapsed="false">
      <c r="A723" s="69"/>
      <c r="B723" s="69"/>
      <c r="C723" s="69"/>
      <c r="D723" s="117"/>
      <c r="E723" s="117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</row>
    <row r="724" customFormat="false" ht="15" hidden="false" customHeight="false" outlineLevel="0" collapsed="false">
      <c r="A724" s="69"/>
      <c r="B724" s="69"/>
      <c r="C724" s="69"/>
      <c r="D724" s="117"/>
      <c r="E724" s="117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</row>
    <row r="725" customFormat="false" ht="15" hidden="false" customHeight="false" outlineLevel="0" collapsed="false">
      <c r="A725" s="69"/>
      <c r="B725" s="69"/>
      <c r="C725" s="69"/>
      <c r="D725" s="117"/>
      <c r="E725" s="117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</row>
    <row r="726" customFormat="false" ht="15" hidden="false" customHeight="false" outlineLevel="0" collapsed="false">
      <c r="A726" s="69"/>
      <c r="B726" s="69"/>
      <c r="C726" s="69"/>
      <c r="D726" s="117"/>
      <c r="E726" s="117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</row>
    <row r="727" customFormat="false" ht="15" hidden="false" customHeight="false" outlineLevel="0" collapsed="false">
      <c r="A727" s="69"/>
      <c r="B727" s="69"/>
      <c r="C727" s="69"/>
      <c r="D727" s="117"/>
      <c r="E727" s="117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</row>
    <row r="728" customFormat="false" ht="15" hidden="false" customHeight="false" outlineLevel="0" collapsed="false">
      <c r="A728" s="69"/>
      <c r="B728" s="69"/>
      <c r="C728" s="69"/>
      <c r="D728" s="117"/>
      <c r="E728" s="117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</row>
    <row r="729" customFormat="false" ht="15" hidden="false" customHeight="false" outlineLevel="0" collapsed="false">
      <c r="A729" s="69"/>
      <c r="B729" s="69"/>
      <c r="C729" s="69"/>
      <c r="D729" s="117"/>
      <c r="E729" s="117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</row>
    <row r="730" customFormat="false" ht="15" hidden="false" customHeight="false" outlineLevel="0" collapsed="false">
      <c r="A730" s="69"/>
      <c r="B730" s="69"/>
      <c r="C730" s="69"/>
      <c r="D730" s="117"/>
      <c r="E730" s="117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</row>
    <row r="731" customFormat="false" ht="15" hidden="false" customHeight="false" outlineLevel="0" collapsed="false">
      <c r="A731" s="69"/>
      <c r="B731" s="69"/>
      <c r="C731" s="69"/>
      <c r="D731" s="117"/>
      <c r="E731" s="117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</row>
    <row r="732" customFormat="false" ht="15" hidden="false" customHeight="false" outlineLevel="0" collapsed="false">
      <c r="A732" s="69"/>
      <c r="B732" s="69"/>
      <c r="C732" s="69"/>
      <c r="D732" s="117"/>
      <c r="E732" s="117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</row>
    <row r="733" customFormat="false" ht="15" hidden="false" customHeight="false" outlineLevel="0" collapsed="false">
      <c r="A733" s="69"/>
      <c r="B733" s="69"/>
      <c r="C733" s="69"/>
      <c r="D733" s="117"/>
      <c r="E733" s="117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</row>
    <row r="734" customFormat="false" ht="15" hidden="false" customHeight="false" outlineLevel="0" collapsed="false">
      <c r="A734" s="69"/>
      <c r="B734" s="69"/>
      <c r="C734" s="69"/>
      <c r="D734" s="117"/>
      <c r="E734" s="117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</row>
    <row r="735" customFormat="false" ht="15" hidden="false" customHeight="false" outlineLevel="0" collapsed="false">
      <c r="A735" s="69"/>
      <c r="B735" s="69"/>
      <c r="C735" s="69"/>
      <c r="D735" s="117"/>
      <c r="E735" s="117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</row>
    <row r="736" customFormat="false" ht="15" hidden="false" customHeight="false" outlineLevel="0" collapsed="false">
      <c r="A736" s="69"/>
      <c r="B736" s="69"/>
      <c r="C736" s="69"/>
      <c r="D736" s="117"/>
      <c r="E736" s="117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</row>
    <row r="737" customFormat="false" ht="15" hidden="false" customHeight="false" outlineLevel="0" collapsed="false">
      <c r="A737" s="69"/>
      <c r="B737" s="69"/>
      <c r="C737" s="69"/>
      <c r="D737" s="117"/>
      <c r="E737" s="117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</row>
    <row r="738" customFormat="false" ht="15" hidden="false" customHeight="false" outlineLevel="0" collapsed="false">
      <c r="A738" s="69"/>
      <c r="B738" s="69"/>
      <c r="C738" s="69"/>
      <c r="D738" s="117"/>
      <c r="E738" s="117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</row>
    <row r="739" customFormat="false" ht="15" hidden="false" customHeight="false" outlineLevel="0" collapsed="false">
      <c r="A739" s="69"/>
      <c r="B739" s="69"/>
      <c r="C739" s="69"/>
      <c r="D739" s="117"/>
      <c r="E739" s="117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</row>
    <row r="740" customFormat="false" ht="15" hidden="false" customHeight="false" outlineLevel="0" collapsed="false">
      <c r="A740" s="69"/>
      <c r="B740" s="69"/>
      <c r="C740" s="69"/>
      <c r="D740" s="117"/>
      <c r="E740" s="117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</row>
    <row r="741" customFormat="false" ht="15" hidden="false" customHeight="false" outlineLevel="0" collapsed="false">
      <c r="A741" s="69"/>
      <c r="B741" s="69"/>
      <c r="C741" s="69"/>
      <c r="D741" s="117"/>
      <c r="E741" s="117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</row>
    <row r="742" customFormat="false" ht="15" hidden="false" customHeight="false" outlineLevel="0" collapsed="false">
      <c r="A742" s="69"/>
      <c r="B742" s="69"/>
      <c r="C742" s="69"/>
      <c r="D742" s="117"/>
      <c r="E742" s="117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</row>
    <row r="743" customFormat="false" ht="15" hidden="false" customHeight="false" outlineLevel="0" collapsed="false">
      <c r="A743" s="69"/>
      <c r="B743" s="69"/>
      <c r="C743" s="69"/>
      <c r="D743" s="117"/>
      <c r="E743" s="117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</row>
    <row r="744" customFormat="false" ht="15" hidden="false" customHeight="false" outlineLevel="0" collapsed="false">
      <c r="A744" s="69"/>
      <c r="B744" s="69"/>
      <c r="C744" s="69"/>
      <c r="D744" s="117"/>
      <c r="E744" s="117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</row>
    <row r="745" customFormat="false" ht="15" hidden="false" customHeight="false" outlineLevel="0" collapsed="false">
      <c r="A745" s="69"/>
      <c r="B745" s="69"/>
      <c r="C745" s="69"/>
      <c r="D745" s="117"/>
      <c r="E745" s="117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</row>
    <row r="746" customFormat="false" ht="15" hidden="false" customHeight="false" outlineLevel="0" collapsed="false">
      <c r="A746" s="69"/>
      <c r="B746" s="69"/>
      <c r="C746" s="69"/>
      <c r="D746" s="117"/>
      <c r="E746" s="117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</row>
    <row r="747" customFormat="false" ht="15" hidden="false" customHeight="false" outlineLevel="0" collapsed="false">
      <c r="A747" s="69"/>
      <c r="B747" s="69"/>
      <c r="C747" s="69"/>
      <c r="D747" s="117"/>
      <c r="E747" s="117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</row>
    <row r="748" customFormat="false" ht="15" hidden="false" customHeight="false" outlineLevel="0" collapsed="false">
      <c r="A748" s="69"/>
      <c r="B748" s="69"/>
      <c r="C748" s="69"/>
      <c r="D748" s="117"/>
      <c r="E748" s="117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</row>
    <row r="749" customFormat="false" ht="15" hidden="false" customHeight="false" outlineLevel="0" collapsed="false">
      <c r="A749" s="69"/>
      <c r="B749" s="69"/>
      <c r="C749" s="69"/>
      <c r="D749" s="117"/>
      <c r="E749" s="117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</row>
    <row r="750" customFormat="false" ht="15" hidden="false" customHeight="false" outlineLevel="0" collapsed="false">
      <c r="A750" s="69"/>
      <c r="B750" s="69"/>
      <c r="C750" s="69"/>
      <c r="D750" s="117"/>
      <c r="E750" s="117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</row>
    <row r="751" customFormat="false" ht="15" hidden="false" customHeight="false" outlineLevel="0" collapsed="false">
      <c r="A751" s="69"/>
      <c r="B751" s="69"/>
      <c r="C751" s="69"/>
      <c r="D751" s="117"/>
      <c r="E751" s="117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</row>
    <row r="752" customFormat="false" ht="15" hidden="false" customHeight="false" outlineLevel="0" collapsed="false">
      <c r="A752" s="69"/>
      <c r="B752" s="69"/>
      <c r="C752" s="69"/>
      <c r="D752" s="117"/>
      <c r="E752" s="117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</row>
    <row r="753" customFormat="false" ht="15" hidden="false" customHeight="false" outlineLevel="0" collapsed="false">
      <c r="A753" s="69"/>
      <c r="B753" s="69"/>
      <c r="C753" s="69"/>
      <c r="D753" s="117"/>
      <c r="E753" s="117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</row>
    <row r="754" customFormat="false" ht="15" hidden="false" customHeight="false" outlineLevel="0" collapsed="false">
      <c r="A754" s="69"/>
      <c r="B754" s="69"/>
      <c r="C754" s="69"/>
      <c r="D754" s="117"/>
      <c r="E754" s="117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</row>
    <row r="755" customFormat="false" ht="15" hidden="false" customHeight="false" outlineLevel="0" collapsed="false">
      <c r="A755" s="69"/>
      <c r="B755" s="69"/>
      <c r="C755" s="69"/>
      <c r="D755" s="117"/>
      <c r="E755" s="117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</row>
    <row r="756" customFormat="false" ht="15" hidden="false" customHeight="false" outlineLevel="0" collapsed="false">
      <c r="A756" s="69"/>
      <c r="B756" s="69"/>
      <c r="C756" s="69"/>
      <c r="D756" s="117"/>
      <c r="E756" s="117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</row>
    <row r="757" customFormat="false" ht="15" hidden="false" customHeight="false" outlineLevel="0" collapsed="false">
      <c r="A757" s="69"/>
      <c r="B757" s="69"/>
      <c r="C757" s="69"/>
      <c r="D757" s="117"/>
      <c r="E757" s="117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</row>
    <row r="758" customFormat="false" ht="15" hidden="false" customHeight="false" outlineLevel="0" collapsed="false">
      <c r="A758" s="69"/>
      <c r="B758" s="69"/>
      <c r="C758" s="69"/>
      <c r="D758" s="117"/>
      <c r="E758" s="117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</row>
    <row r="759" customFormat="false" ht="15" hidden="false" customHeight="false" outlineLevel="0" collapsed="false">
      <c r="A759" s="69"/>
      <c r="B759" s="69"/>
      <c r="C759" s="69"/>
      <c r="D759" s="117"/>
      <c r="E759" s="117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</row>
    <row r="760" customFormat="false" ht="15" hidden="false" customHeight="false" outlineLevel="0" collapsed="false">
      <c r="A760" s="69"/>
      <c r="B760" s="69"/>
      <c r="C760" s="69"/>
      <c r="D760" s="117"/>
      <c r="E760" s="117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</row>
    <row r="761" customFormat="false" ht="15" hidden="false" customHeight="false" outlineLevel="0" collapsed="false">
      <c r="A761" s="69"/>
      <c r="B761" s="69"/>
      <c r="C761" s="69"/>
      <c r="D761" s="117"/>
      <c r="E761" s="117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</row>
    <row r="762" customFormat="false" ht="15" hidden="false" customHeight="false" outlineLevel="0" collapsed="false">
      <c r="A762" s="69"/>
      <c r="B762" s="69"/>
      <c r="C762" s="69"/>
      <c r="D762" s="117"/>
      <c r="E762" s="117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</row>
    <row r="763" customFormat="false" ht="15" hidden="false" customHeight="false" outlineLevel="0" collapsed="false">
      <c r="A763" s="69"/>
      <c r="B763" s="69"/>
      <c r="C763" s="69"/>
      <c r="D763" s="117"/>
      <c r="E763" s="117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</row>
    <row r="764" customFormat="false" ht="15" hidden="false" customHeight="false" outlineLevel="0" collapsed="false">
      <c r="A764" s="69"/>
      <c r="B764" s="69"/>
      <c r="C764" s="69"/>
      <c r="D764" s="117"/>
      <c r="E764" s="117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</row>
    <row r="765" customFormat="false" ht="15" hidden="false" customHeight="false" outlineLevel="0" collapsed="false">
      <c r="A765" s="69"/>
      <c r="B765" s="69"/>
      <c r="C765" s="69"/>
      <c r="D765" s="117"/>
      <c r="E765" s="117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</row>
    <row r="766" customFormat="false" ht="15" hidden="false" customHeight="false" outlineLevel="0" collapsed="false">
      <c r="A766" s="69"/>
      <c r="B766" s="69"/>
      <c r="C766" s="69"/>
      <c r="D766" s="117"/>
      <c r="E766" s="117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</row>
    <row r="767" customFormat="false" ht="15" hidden="false" customHeight="false" outlineLevel="0" collapsed="false">
      <c r="A767" s="69"/>
      <c r="B767" s="69"/>
      <c r="C767" s="69"/>
      <c r="D767" s="117"/>
      <c r="E767" s="117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</row>
    <row r="768" customFormat="false" ht="15" hidden="false" customHeight="false" outlineLevel="0" collapsed="false">
      <c r="A768" s="69"/>
      <c r="B768" s="69"/>
      <c r="C768" s="69"/>
      <c r="D768" s="117"/>
      <c r="E768" s="117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</row>
    <row r="769" customFormat="false" ht="15" hidden="false" customHeight="false" outlineLevel="0" collapsed="false">
      <c r="A769" s="69"/>
      <c r="B769" s="69"/>
      <c r="C769" s="69"/>
      <c r="D769" s="117"/>
      <c r="E769" s="117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</row>
    <row r="770" customFormat="false" ht="15" hidden="false" customHeight="false" outlineLevel="0" collapsed="false">
      <c r="A770" s="69"/>
      <c r="B770" s="69"/>
      <c r="C770" s="69"/>
      <c r="D770" s="117"/>
      <c r="E770" s="117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</row>
    <row r="771" customFormat="false" ht="15" hidden="false" customHeight="false" outlineLevel="0" collapsed="false">
      <c r="A771" s="69"/>
      <c r="B771" s="69"/>
      <c r="C771" s="69"/>
      <c r="D771" s="117"/>
      <c r="E771" s="117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</row>
    <row r="772" customFormat="false" ht="15" hidden="false" customHeight="false" outlineLevel="0" collapsed="false">
      <c r="A772" s="69"/>
      <c r="B772" s="69"/>
      <c r="C772" s="69"/>
      <c r="D772" s="117"/>
      <c r="E772" s="117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</row>
    <row r="773" customFormat="false" ht="15" hidden="false" customHeight="false" outlineLevel="0" collapsed="false">
      <c r="A773" s="69"/>
      <c r="B773" s="69"/>
      <c r="C773" s="69"/>
      <c r="D773" s="117"/>
      <c r="E773" s="117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</row>
    <row r="774" customFormat="false" ht="15" hidden="false" customHeight="false" outlineLevel="0" collapsed="false">
      <c r="A774" s="69"/>
      <c r="B774" s="69"/>
      <c r="C774" s="69"/>
      <c r="D774" s="117"/>
      <c r="E774" s="117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</row>
    <row r="775" customFormat="false" ht="15" hidden="false" customHeight="false" outlineLevel="0" collapsed="false">
      <c r="A775" s="69"/>
      <c r="B775" s="69"/>
      <c r="C775" s="69"/>
      <c r="D775" s="117"/>
      <c r="E775" s="117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</row>
    <row r="776" customFormat="false" ht="15" hidden="false" customHeight="false" outlineLevel="0" collapsed="false">
      <c r="A776" s="69"/>
      <c r="B776" s="69"/>
      <c r="C776" s="69"/>
      <c r="D776" s="117"/>
      <c r="E776" s="117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</row>
    <row r="777" customFormat="false" ht="15" hidden="false" customHeight="false" outlineLevel="0" collapsed="false">
      <c r="A777" s="69"/>
      <c r="B777" s="69"/>
      <c r="C777" s="69"/>
      <c r="D777" s="117"/>
      <c r="E777" s="117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</row>
    <row r="778" customFormat="false" ht="15" hidden="false" customHeight="false" outlineLevel="0" collapsed="false">
      <c r="A778" s="69"/>
      <c r="B778" s="69"/>
      <c r="C778" s="69"/>
      <c r="D778" s="117"/>
      <c r="E778" s="117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</row>
    <row r="779" customFormat="false" ht="15" hidden="false" customHeight="false" outlineLevel="0" collapsed="false">
      <c r="A779" s="69"/>
      <c r="B779" s="69"/>
      <c r="C779" s="69"/>
      <c r="D779" s="117"/>
      <c r="E779" s="117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</row>
    <row r="780" customFormat="false" ht="15" hidden="false" customHeight="false" outlineLevel="0" collapsed="false">
      <c r="A780" s="69"/>
      <c r="B780" s="69"/>
      <c r="C780" s="69"/>
      <c r="D780" s="117"/>
      <c r="E780" s="117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</row>
    <row r="781" customFormat="false" ht="15" hidden="false" customHeight="false" outlineLevel="0" collapsed="false">
      <c r="A781" s="69"/>
      <c r="B781" s="69"/>
      <c r="C781" s="69"/>
      <c r="D781" s="117"/>
      <c r="E781" s="117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</row>
    <row r="782" customFormat="false" ht="15" hidden="false" customHeight="false" outlineLevel="0" collapsed="false">
      <c r="A782" s="69"/>
      <c r="B782" s="69"/>
      <c r="C782" s="69"/>
      <c r="D782" s="117"/>
      <c r="E782" s="117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</row>
    <row r="783" customFormat="false" ht="15" hidden="false" customHeight="false" outlineLevel="0" collapsed="false">
      <c r="A783" s="69"/>
      <c r="B783" s="69"/>
      <c r="C783" s="69"/>
      <c r="D783" s="117"/>
      <c r="E783" s="117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</row>
    <row r="784" customFormat="false" ht="15" hidden="false" customHeight="false" outlineLevel="0" collapsed="false">
      <c r="A784" s="69"/>
      <c r="B784" s="69"/>
      <c r="C784" s="69"/>
      <c r="D784" s="117"/>
      <c r="E784" s="117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</row>
    <row r="785" customFormat="false" ht="15" hidden="false" customHeight="false" outlineLevel="0" collapsed="false">
      <c r="A785" s="69"/>
      <c r="B785" s="69"/>
      <c r="C785" s="69"/>
      <c r="D785" s="117"/>
      <c r="E785" s="117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</row>
    <row r="786" customFormat="false" ht="15" hidden="false" customHeight="false" outlineLevel="0" collapsed="false">
      <c r="A786" s="69"/>
      <c r="B786" s="69"/>
      <c r="C786" s="69"/>
      <c r="D786" s="117"/>
      <c r="E786" s="117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</row>
    <row r="787" customFormat="false" ht="15" hidden="false" customHeight="false" outlineLevel="0" collapsed="false">
      <c r="A787" s="69"/>
      <c r="B787" s="69"/>
      <c r="C787" s="69"/>
      <c r="D787" s="117"/>
      <c r="E787" s="117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</row>
    <row r="788" customFormat="false" ht="15" hidden="false" customHeight="false" outlineLevel="0" collapsed="false">
      <c r="A788" s="69"/>
      <c r="B788" s="69"/>
      <c r="C788" s="69"/>
      <c r="D788" s="117"/>
      <c r="E788" s="117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</row>
    <row r="789" customFormat="false" ht="15" hidden="false" customHeight="false" outlineLevel="0" collapsed="false">
      <c r="A789" s="69"/>
      <c r="B789" s="69"/>
      <c r="C789" s="69"/>
      <c r="D789" s="117"/>
      <c r="E789" s="117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</row>
    <row r="790" customFormat="false" ht="15" hidden="false" customHeight="false" outlineLevel="0" collapsed="false">
      <c r="A790" s="69"/>
      <c r="B790" s="69"/>
      <c r="C790" s="69"/>
      <c r="D790" s="117"/>
      <c r="E790" s="117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</row>
    <row r="791" customFormat="false" ht="15" hidden="false" customHeight="false" outlineLevel="0" collapsed="false">
      <c r="A791" s="69"/>
      <c r="B791" s="69"/>
      <c r="C791" s="69"/>
      <c r="D791" s="117"/>
      <c r="E791" s="117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</row>
    <row r="792" customFormat="false" ht="15" hidden="false" customHeight="false" outlineLevel="0" collapsed="false">
      <c r="A792" s="69"/>
      <c r="B792" s="69"/>
      <c r="C792" s="69"/>
      <c r="D792" s="117"/>
      <c r="E792" s="117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</row>
    <row r="793" customFormat="false" ht="15" hidden="false" customHeight="false" outlineLevel="0" collapsed="false">
      <c r="A793" s="69"/>
      <c r="B793" s="69"/>
      <c r="C793" s="69"/>
      <c r="D793" s="117"/>
      <c r="E793" s="117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</row>
    <row r="794" customFormat="false" ht="15" hidden="false" customHeight="false" outlineLevel="0" collapsed="false">
      <c r="A794" s="69"/>
      <c r="B794" s="69"/>
      <c r="C794" s="69"/>
      <c r="D794" s="117"/>
      <c r="E794" s="117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</row>
    <row r="795" customFormat="false" ht="15" hidden="false" customHeight="false" outlineLevel="0" collapsed="false">
      <c r="A795" s="69"/>
      <c r="B795" s="69"/>
      <c r="C795" s="69"/>
      <c r="D795" s="117"/>
      <c r="E795" s="117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</row>
    <row r="796" customFormat="false" ht="15" hidden="false" customHeight="false" outlineLevel="0" collapsed="false">
      <c r="A796" s="69"/>
      <c r="B796" s="69"/>
      <c r="C796" s="69"/>
      <c r="D796" s="117"/>
      <c r="E796" s="117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</row>
    <row r="797" customFormat="false" ht="15" hidden="false" customHeight="false" outlineLevel="0" collapsed="false">
      <c r="A797" s="69"/>
      <c r="B797" s="69"/>
      <c r="C797" s="69"/>
      <c r="D797" s="117"/>
      <c r="E797" s="117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</row>
    <row r="798" customFormat="false" ht="15" hidden="false" customHeight="false" outlineLevel="0" collapsed="false">
      <c r="A798" s="69"/>
      <c r="B798" s="69"/>
      <c r="C798" s="69"/>
      <c r="D798" s="117"/>
      <c r="E798" s="117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</row>
    <row r="799" customFormat="false" ht="15" hidden="false" customHeight="false" outlineLevel="0" collapsed="false">
      <c r="A799" s="69"/>
      <c r="B799" s="69"/>
      <c r="C799" s="69"/>
      <c r="D799" s="117"/>
      <c r="E799" s="117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</row>
    <row r="800" customFormat="false" ht="15" hidden="false" customHeight="false" outlineLevel="0" collapsed="false">
      <c r="A800" s="69"/>
      <c r="B800" s="69"/>
      <c r="C800" s="69"/>
      <c r="D800" s="117"/>
      <c r="E800" s="117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</row>
    <row r="801" customFormat="false" ht="15" hidden="false" customHeight="false" outlineLevel="0" collapsed="false">
      <c r="A801" s="69"/>
      <c r="B801" s="69"/>
      <c r="C801" s="69"/>
      <c r="D801" s="117"/>
      <c r="E801" s="117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</row>
    <row r="802" customFormat="false" ht="15" hidden="false" customHeight="false" outlineLevel="0" collapsed="false">
      <c r="A802" s="69"/>
      <c r="B802" s="69"/>
      <c r="C802" s="69"/>
      <c r="D802" s="117"/>
      <c r="E802" s="117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</row>
    <row r="803" customFormat="false" ht="15" hidden="false" customHeight="false" outlineLevel="0" collapsed="false">
      <c r="A803" s="69"/>
      <c r="B803" s="69"/>
      <c r="C803" s="69"/>
      <c r="D803" s="117"/>
      <c r="E803" s="117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</row>
    <row r="804" customFormat="false" ht="15" hidden="false" customHeight="false" outlineLevel="0" collapsed="false">
      <c r="A804" s="69"/>
      <c r="B804" s="69"/>
      <c r="C804" s="69"/>
      <c r="D804" s="117"/>
      <c r="E804" s="117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</row>
    <row r="805" customFormat="false" ht="15" hidden="false" customHeight="false" outlineLevel="0" collapsed="false">
      <c r="A805" s="69"/>
      <c r="B805" s="69"/>
      <c r="C805" s="69"/>
      <c r="D805" s="117"/>
      <c r="E805" s="117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</row>
    <row r="806" customFormat="false" ht="15" hidden="false" customHeight="false" outlineLevel="0" collapsed="false">
      <c r="A806" s="69"/>
      <c r="B806" s="69"/>
      <c r="C806" s="69"/>
      <c r="D806" s="117"/>
      <c r="E806" s="117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</row>
    <row r="807" customFormat="false" ht="15" hidden="false" customHeight="false" outlineLevel="0" collapsed="false">
      <c r="A807" s="69"/>
      <c r="B807" s="69"/>
      <c r="C807" s="69"/>
      <c r="D807" s="117"/>
      <c r="E807" s="117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</row>
    <row r="808" customFormat="false" ht="15" hidden="false" customHeight="false" outlineLevel="0" collapsed="false">
      <c r="A808" s="69"/>
      <c r="B808" s="69"/>
      <c r="C808" s="69"/>
      <c r="D808" s="117"/>
      <c r="E808" s="117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</row>
    <row r="809" customFormat="false" ht="15" hidden="false" customHeight="false" outlineLevel="0" collapsed="false">
      <c r="A809" s="69"/>
      <c r="B809" s="69"/>
      <c r="C809" s="69"/>
      <c r="D809" s="117"/>
      <c r="E809" s="117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</row>
    <row r="810" customFormat="false" ht="15" hidden="false" customHeight="false" outlineLevel="0" collapsed="false">
      <c r="A810" s="69"/>
      <c r="B810" s="69"/>
      <c r="C810" s="69"/>
      <c r="D810" s="117"/>
      <c r="E810" s="117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</row>
    <row r="811" customFormat="false" ht="15" hidden="false" customHeight="false" outlineLevel="0" collapsed="false">
      <c r="A811" s="69"/>
      <c r="B811" s="69"/>
      <c r="C811" s="69"/>
      <c r="D811" s="117"/>
      <c r="E811" s="117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</row>
    <row r="812" customFormat="false" ht="15" hidden="false" customHeight="false" outlineLevel="0" collapsed="false">
      <c r="A812" s="69"/>
      <c r="B812" s="69"/>
      <c r="C812" s="69"/>
      <c r="D812" s="117"/>
      <c r="E812" s="117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</row>
    <row r="813" customFormat="false" ht="15" hidden="false" customHeight="false" outlineLevel="0" collapsed="false">
      <c r="A813" s="69"/>
      <c r="B813" s="69"/>
      <c r="C813" s="69"/>
      <c r="D813" s="117"/>
      <c r="E813" s="117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</row>
    <row r="814" customFormat="false" ht="15" hidden="false" customHeight="false" outlineLevel="0" collapsed="false">
      <c r="A814" s="69"/>
      <c r="B814" s="69"/>
      <c r="C814" s="69"/>
      <c r="D814" s="117"/>
      <c r="E814" s="117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</row>
    <row r="815" customFormat="false" ht="15" hidden="false" customHeight="false" outlineLevel="0" collapsed="false">
      <c r="A815" s="69"/>
      <c r="B815" s="69"/>
      <c r="C815" s="69"/>
      <c r="D815" s="117"/>
      <c r="E815" s="117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</row>
    <row r="816" customFormat="false" ht="15" hidden="false" customHeight="false" outlineLevel="0" collapsed="false">
      <c r="A816" s="69"/>
      <c r="B816" s="69"/>
      <c r="C816" s="69"/>
      <c r="D816" s="117"/>
      <c r="E816" s="117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</row>
    <row r="817" customFormat="false" ht="15" hidden="false" customHeight="false" outlineLevel="0" collapsed="false">
      <c r="A817" s="69"/>
      <c r="B817" s="69"/>
      <c r="C817" s="69"/>
      <c r="D817" s="117"/>
      <c r="E817" s="117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</row>
    <row r="818" customFormat="false" ht="15" hidden="false" customHeight="false" outlineLevel="0" collapsed="false">
      <c r="A818" s="69"/>
      <c r="B818" s="69"/>
      <c r="C818" s="69"/>
      <c r="D818" s="117"/>
      <c r="E818" s="117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</row>
    <row r="819" customFormat="false" ht="15" hidden="false" customHeight="false" outlineLevel="0" collapsed="false">
      <c r="A819" s="69"/>
      <c r="B819" s="69"/>
      <c r="C819" s="69"/>
      <c r="D819" s="117"/>
      <c r="E819" s="117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</row>
    <row r="820" customFormat="false" ht="15" hidden="false" customHeight="false" outlineLevel="0" collapsed="false">
      <c r="A820" s="69"/>
      <c r="B820" s="69"/>
      <c r="C820" s="69"/>
      <c r="D820" s="117"/>
      <c r="E820" s="117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</row>
    <row r="821" customFormat="false" ht="15" hidden="false" customHeight="false" outlineLevel="0" collapsed="false">
      <c r="A821" s="69"/>
      <c r="B821" s="69"/>
      <c r="C821" s="69"/>
      <c r="D821" s="117"/>
      <c r="E821" s="117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</row>
    <row r="822" customFormat="false" ht="15" hidden="false" customHeight="false" outlineLevel="0" collapsed="false">
      <c r="A822" s="69"/>
      <c r="B822" s="69"/>
      <c r="C822" s="69"/>
      <c r="D822" s="117"/>
      <c r="E822" s="117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</row>
    <row r="823" customFormat="false" ht="15" hidden="false" customHeight="false" outlineLevel="0" collapsed="false">
      <c r="A823" s="69"/>
      <c r="B823" s="69"/>
      <c r="C823" s="69"/>
      <c r="D823" s="117"/>
      <c r="E823" s="117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</row>
    <row r="824" customFormat="false" ht="15" hidden="false" customHeight="false" outlineLevel="0" collapsed="false">
      <c r="A824" s="69"/>
      <c r="B824" s="69"/>
      <c r="C824" s="69"/>
      <c r="D824" s="117"/>
      <c r="E824" s="117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</row>
    <row r="825" customFormat="false" ht="15" hidden="false" customHeight="false" outlineLevel="0" collapsed="false">
      <c r="A825" s="69"/>
      <c r="B825" s="69"/>
      <c r="C825" s="69"/>
      <c r="D825" s="117"/>
      <c r="E825" s="117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</row>
    <row r="826" customFormat="false" ht="15" hidden="false" customHeight="false" outlineLevel="0" collapsed="false">
      <c r="A826" s="69"/>
      <c r="B826" s="69"/>
      <c r="C826" s="69"/>
      <c r="D826" s="117"/>
      <c r="E826" s="117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</row>
    <row r="827" customFormat="false" ht="15" hidden="false" customHeight="false" outlineLevel="0" collapsed="false">
      <c r="A827" s="69"/>
      <c r="B827" s="69"/>
      <c r="C827" s="69"/>
      <c r="D827" s="117"/>
      <c r="E827" s="117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</row>
    <row r="828" customFormat="false" ht="15" hidden="false" customHeight="false" outlineLevel="0" collapsed="false">
      <c r="A828" s="69"/>
      <c r="B828" s="69"/>
      <c r="C828" s="69"/>
      <c r="D828" s="117"/>
      <c r="E828" s="117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</row>
    <row r="829" customFormat="false" ht="15" hidden="false" customHeight="false" outlineLevel="0" collapsed="false">
      <c r="A829" s="69"/>
      <c r="B829" s="69"/>
      <c r="C829" s="69"/>
      <c r="D829" s="117"/>
      <c r="E829" s="117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</row>
    <row r="830" customFormat="false" ht="15" hidden="false" customHeight="false" outlineLevel="0" collapsed="false">
      <c r="A830" s="69"/>
      <c r="B830" s="69"/>
      <c r="C830" s="69"/>
      <c r="D830" s="117"/>
      <c r="E830" s="117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</row>
    <row r="831" customFormat="false" ht="15" hidden="false" customHeight="false" outlineLevel="0" collapsed="false">
      <c r="A831" s="69"/>
      <c r="B831" s="69"/>
      <c r="C831" s="69"/>
      <c r="D831" s="117"/>
      <c r="E831" s="117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</row>
    <row r="832" customFormat="false" ht="15" hidden="false" customHeight="false" outlineLevel="0" collapsed="false">
      <c r="A832" s="69"/>
      <c r="B832" s="69"/>
      <c r="C832" s="69"/>
      <c r="D832" s="117"/>
      <c r="E832" s="117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</row>
    <row r="833" customFormat="false" ht="15" hidden="false" customHeight="false" outlineLevel="0" collapsed="false">
      <c r="A833" s="69"/>
      <c r="B833" s="69"/>
      <c r="C833" s="69"/>
      <c r="D833" s="117"/>
      <c r="E833" s="117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</row>
    <row r="834" customFormat="false" ht="15" hidden="false" customHeight="false" outlineLevel="0" collapsed="false">
      <c r="A834" s="69"/>
      <c r="B834" s="69"/>
      <c r="C834" s="69"/>
      <c r="D834" s="117"/>
      <c r="E834" s="117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</row>
    <row r="835" customFormat="false" ht="15" hidden="false" customHeight="false" outlineLevel="0" collapsed="false">
      <c r="A835" s="69"/>
      <c r="B835" s="69"/>
      <c r="C835" s="69"/>
      <c r="D835" s="117"/>
      <c r="E835" s="117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</row>
    <row r="836" customFormat="false" ht="15" hidden="false" customHeight="false" outlineLevel="0" collapsed="false">
      <c r="A836" s="69"/>
      <c r="B836" s="69"/>
      <c r="C836" s="69"/>
      <c r="D836" s="117"/>
      <c r="E836" s="117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</row>
    <row r="837" customFormat="false" ht="15" hidden="false" customHeight="false" outlineLevel="0" collapsed="false">
      <c r="A837" s="69"/>
      <c r="B837" s="69"/>
      <c r="C837" s="69"/>
      <c r="D837" s="117"/>
      <c r="E837" s="117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</row>
    <row r="838" customFormat="false" ht="15" hidden="false" customHeight="false" outlineLevel="0" collapsed="false">
      <c r="A838" s="69"/>
      <c r="B838" s="69"/>
      <c r="C838" s="69"/>
      <c r="D838" s="117"/>
      <c r="E838" s="117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</row>
    <row r="839" customFormat="false" ht="15" hidden="false" customHeight="false" outlineLevel="0" collapsed="false">
      <c r="A839" s="69"/>
      <c r="B839" s="69"/>
      <c r="C839" s="69"/>
      <c r="D839" s="117"/>
      <c r="E839" s="117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</row>
    <row r="840" customFormat="false" ht="15" hidden="false" customHeight="false" outlineLevel="0" collapsed="false">
      <c r="A840" s="69"/>
      <c r="B840" s="69"/>
      <c r="C840" s="69"/>
      <c r="D840" s="117"/>
      <c r="E840" s="117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</row>
    <row r="841" customFormat="false" ht="15" hidden="false" customHeight="false" outlineLevel="0" collapsed="false">
      <c r="A841" s="69"/>
      <c r="B841" s="69"/>
      <c r="C841" s="69"/>
      <c r="D841" s="117"/>
      <c r="E841" s="117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</row>
    <row r="842" customFormat="false" ht="15" hidden="false" customHeight="false" outlineLevel="0" collapsed="false">
      <c r="A842" s="69"/>
      <c r="B842" s="69"/>
      <c r="C842" s="69"/>
      <c r="D842" s="117"/>
      <c r="E842" s="117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</row>
    <row r="843" customFormat="false" ht="15" hidden="false" customHeight="false" outlineLevel="0" collapsed="false">
      <c r="A843" s="69"/>
      <c r="B843" s="69"/>
      <c r="C843" s="69"/>
      <c r="D843" s="117"/>
      <c r="E843" s="117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</row>
    <row r="844" customFormat="false" ht="15" hidden="false" customHeight="false" outlineLevel="0" collapsed="false">
      <c r="A844" s="69"/>
      <c r="B844" s="69"/>
      <c r="C844" s="69"/>
      <c r="D844" s="117"/>
      <c r="E844" s="117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</row>
    <row r="845" customFormat="false" ht="15" hidden="false" customHeight="false" outlineLevel="0" collapsed="false">
      <c r="A845" s="69"/>
      <c r="B845" s="69"/>
      <c r="C845" s="69"/>
      <c r="D845" s="117"/>
      <c r="E845" s="117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</row>
    <row r="846" customFormat="false" ht="15" hidden="false" customHeight="false" outlineLevel="0" collapsed="false">
      <c r="A846" s="69"/>
      <c r="B846" s="69"/>
      <c r="C846" s="69"/>
      <c r="D846" s="117"/>
      <c r="E846" s="117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</row>
    <row r="847" customFormat="false" ht="15" hidden="false" customHeight="false" outlineLevel="0" collapsed="false">
      <c r="A847" s="69"/>
      <c r="B847" s="69"/>
      <c r="C847" s="69"/>
      <c r="D847" s="117"/>
      <c r="E847" s="117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</row>
    <row r="848" customFormat="false" ht="15" hidden="false" customHeight="false" outlineLevel="0" collapsed="false">
      <c r="A848" s="69"/>
      <c r="B848" s="69"/>
      <c r="C848" s="69"/>
      <c r="D848" s="117"/>
      <c r="E848" s="117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</row>
    <row r="849" customFormat="false" ht="15" hidden="false" customHeight="false" outlineLevel="0" collapsed="false">
      <c r="A849" s="69"/>
      <c r="B849" s="69"/>
      <c r="C849" s="69"/>
      <c r="D849" s="117"/>
      <c r="E849" s="117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</row>
    <row r="850" customFormat="false" ht="15" hidden="false" customHeight="false" outlineLevel="0" collapsed="false">
      <c r="A850" s="69"/>
      <c r="B850" s="69"/>
      <c r="C850" s="69"/>
      <c r="D850" s="117"/>
      <c r="E850" s="117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</row>
    <row r="851" customFormat="false" ht="15" hidden="false" customHeight="false" outlineLevel="0" collapsed="false">
      <c r="A851" s="69"/>
      <c r="B851" s="69"/>
      <c r="C851" s="69"/>
      <c r="D851" s="117"/>
      <c r="E851" s="117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</row>
    <row r="852" customFormat="false" ht="15" hidden="false" customHeight="false" outlineLevel="0" collapsed="false">
      <c r="A852" s="69"/>
      <c r="B852" s="69"/>
      <c r="C852" s="69"/>
      <c r="D852" s="117"/>
      <c r="E852" s="117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</row>
    <row r="853" customFormat="false" ht="15" hidden="false" customHeight="false" outlineLevel="0" collapsed="false">
      <c r="A853" s="69"/>
      <c r="B853" s="69"/>
      <c r="C853" s="69"/>
      <c r="D853" s="117"/>
      <c r="E853" s="117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</row>
    <row r="854" customFormat="false" ht="15" hidden="false" customHeight="false" outlineLevel="0" collapsed="false">
      <c r="A854" s="69"/>
      <c r="B854" s="69"/>
      <c r="C854" s="69"/>
      <c r="D854" s="117"/>
      <c r="E854" s="117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</row>
    <row r="855" customFormat="false" ht="15" hidden="false" customHeight="false" outlineLevel="0" collapsed="false">
      <c r="A855" s="69"/>
      <c r="B855" s="69"/>
      <c r="C855" s="69"/>
      <c r="D855" s="117"/>
      <c r="E855" s="117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</row>
    <row r="856" customFormat="false" ht="15" hidden="false" customHeight="false" outlineLevel="0" collapsed="false">
      <c r="A856" s="69"/>
      <c r="B856" s="69"/>
      <c r="C856" s="69"/>
      <c r="D856" s="117"/>
      <c r="E856" s="117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</row>
    <row r="857" customFormat="false" ht="15" hidden="false" customHeight="false" outlineLevel="0" collapsed="false">
      <c r="A857" s="69"/>
      <c r="B857" s="69"/>
      <c r="C857" s="69"/>
      <c r="D857" s="117"/>
      <c r="E857" s="117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</row>
    <row r="858" customFormat="false" ht="15" hidden="false" customHeight="false" outlineLevel="0" collapsed="false">
      <c r="A858" s="69"/>
      <c r="B858" s="69"/>
      <c r="C858" s="69"/>
      <c r="D858" s="117"/>
      <c r="E858" s="117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</row>
    <row r="859" customFormat="false" ht="15" hidden="false" customHeight="false" outlineLevel="0" collapsed="false">
      <c r="A859" s="69"/>
      <c r="B859" s="69"/>
      <c r="C859" s="69"/>
      <c r="D859" s="117"/>
      <c r="E859" s="117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</row>
    <row r="860" customFormat="false" ht="15" hidden="false" customHeight="false" outlineLevel="0" collapsed="false">
      <c r="A860" s="69"/>
      <c r="B860" s="69"/>
      <c r="C860" s="69"/>
      <c r="D860" s="117"/>
      <c r="E860" s="117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</row>
    <row r="861" customFormat="false" ht="15" hidden="false" customHeight="false" outlineLevel="0" collapsed="false">
      <c r="A861" s="69"/>
      <c r="B861" s="69"/>
      <c r="C861" s="69"/>
      <c r="D861" s="117"/>
      <c r="E861" s="117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</row>
    <row r="862" customFormat="false" ht="15" hidden="false" customHeight="false" outlineLevel="0" collapsed="false">
      <c r="A862" s="69"/>
      <c r="B862" s="69"/>
      <c r="C862" s="69"/>
      <c r="D862" s="117"/>
      <c r="E862" s="117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</row>
    <row r="863" customFormat="false" ht="15" hidden="false" customHeight="false" outlineLevel="0" collapsed="false">
      <c r="A863" s="69"/>
      <c r="B863" s="69"/>
      <c r="C863" s="69"/>
      <c r="D863" s="117"/>
      <c r="E863" s="117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</row>
    <row r="864" customFormat="false" ht="15" hidden="false" customHeight="false" outlineLevel="0" collapsed="false">
      <c r="A864" s="69"/>
      <c r="B864" s="69"/>
      <c r="C864" s="69"/>
      <c r="D864" s="117"/>
      <c r="E864" s="117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</row>
    <row r="865" customFormat="false" ht="15" hidden="false" customHeight="false" outlineLevel="0" collapsed="false">
      <c r="A865" s="69"/>
      <c r="B865" s="69"/>
      <c r="C865" s="69"/>
      <c r="D865" s="117"/>
      <c r="E865" s="117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</row>
    <row r="866" customFormat="false" ht="15" hidden="false" customHeight="false" outlineLevel="0" collapsed="false">
      <c r="A866" s="69"/>
      <c r="B866" s="69"/>
      <c r="C866" s="69"/>
      <c r="D866" s="117"/>
      <c r="E866" s="117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</row>
    <row r="867" customFormat="false" ht="15" hidden="false" customHeight="false" outlineLevel="0" collapsed="false">
      <c r="A867" s="69"/>
      <c r="B867" s="69"/>
      <c r="C867" s="69"/>
      <c r="D867" s="117"/>
      <c r="E867" s="117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</row>
    <row r="868" customFormat="false" ht="15" hidden="false" customHeight="false" outlineLevel="0" collapsed="false">
      <c r="A868" s="69"/>
      <c r="B868" s="69"/>
      <c r="C868" s="69"/>
      <c r="D868" s="117"/>
      <c r="E868" s="117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</row>
    <row r="869" customFormat="false" ht="15" hidden="false" customHeight="false" outlineLevel="0" collapsed="false">
      <c r="A869" s="69"/>
      <c r="B869" s="69"/>
      <c r="C869" s="69"/>
      <c r="D869" s="117"/>
      <c r="E869" s="117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</row>
    <row r="870" customFormat="false" ht="15" hidden="false" customHeight="false" outlineLevel="0" collapsed="false">
      <c r="A870" s="69"/>
      <c r="B870" s="69"/>
      <c r="C870" s="69"/>
      <c r="D870" s="117"/>
      <c r="E870" s="117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</row>
    <row r="871" customFormat="false" ht="15" hidden="false" customHeight="false" outlineLevel="0" collapsed="false">
      <c r="A871" s="69"/>
      <c r="B871" s="69"/>
      <c r="C871" s="69"/>
      <c r="D871" s="117"/>
      <c r="E871" s="117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</row>
    <row r="872" customFormat="false" ht="15" hidden="false" customHeight="false" outlineLevel="0" collapsed="false">
      <c r="A872" s="69"/>
      <c r="B872" s="69"/>
      <c r="C872" s="69"/>
      <c r="D872" s="117"/>
      <c r="E872" s="117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</row>
    <row r="873" customFormat="false" ht="15" hidden="false" customHeight="false" outlineLevel="0" collapsed="false">
      <c r="A873" s="69"/>
      <c r="B873" s="69"/>
      <c r="C873" s="69"/>
      <c r="D873" s="117"/>
      <c r="E873" s="117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</row>
    <row r="874" customFormat="false" ht="15" hidden="false" customHeight="false" outlineLevel="0" collapsed="false">
      <c r="A874" s="69"/>
      <c r="B874" s="69"/>
      <c r="C874" s="69"/>
      <c r="D874" s="117"/>
      <c r="E874" s="117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</row>
    <row r="875" customFormat="false" ht="15" hidden="false" customHeight="false" outlineLevel="0" collapsed="false">
      <c r="A875" s="69"/>
      <c r="B875" s="69"/>
      <c r="C875" s="69"/>
      <c r="D875" s="117"/>
      <c r="E875" s="117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</row>
    <row r="876" customFormat="false" ht="15" hidden="false" customHeight="false" outlineLevel="0" collapsed="false">
      <c r="A876" s="69"/>
      <c r="B876" s="69"/>
      <c r="C876" s="69"/>
      <c r="D876" s="117"/>
      <c r="E876" s="117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</row>
    <row r="877" customFormat="false" ht="15" hidden="false" customHeight="false" outlineLevel="0" collapsed="false">
      <c r="A877" s="69"/>
      <c r="B877" s="69"/>
      <c r="C877" s="69"/>
      <c r="D877" s="117"/>
      <c r="E877" s="117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</row>
    <row r="878" customFormat="false" ht="15" hidden="false" customHeight="false" outlineLevel="0" collapsed="false">
      <c r="A878" s="69"/>
      <c r="B878" s="69"/>
      <c r="C878" s="69"/>
      <c r="D878" s="117"/>
      <c r="E878" s="117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</row>
    <row r="879" customFormat="false" ht="15" hidden="false" customHeight="false" outlineLevel="0" collapsed="false">
      <c r="A879" s="69"/>
      <c r="B879" s="69"/>
      <c r="C879" s="69"/>
      <c r="D879" s="117"/>
      <c r="E879" s="117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</row>
    <row r="880" customFormat="false" ht="15" hidden="false" customHeight="false" outlineLevel="0" collapsed="false">
      <c r="A880" s="69"/>
      <c r="B880" s="69"/>
      <c r="C880" s="69"/>
      <c r="D880" s="117"/>
      <c r="E880" s="117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</row>
    <row r="881" customFormat="false" ht="15" hidden="false" customHeight="false" outlineLevel="0" collapsed="false">
      <c r="A881" s="69"/>
      <c r="B881" s="69"/>
      <c r="C881" s="69"/>
      <c r="D881" s="117"/>
      <c r="E881" s="117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</row>
    <row r="882" customFormat="false" ht="15" hidden="false" customHeight="false" outlineLevel="0" collapsed="false">
      <c r="A882" s="69"/>
      <c r="B882" s="69"/>
      <c r="C882" s="69"/>
      <c r="D882" s="117"/>
      <c r="E882" s="117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</row>
    <row r="883" customFormat="false" ht="15" hidden="false" customHeight="false" outlineLevel="0" collapsed="false">
      <c r="A883" s="69"/>
      <c r="B883" s="69"/>
      <c r="C883" s="69"/>
      <c r="D883" s="117"/>
      <c r="E883" s="117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</row>
    <row r="884" customFormat="false" ht="15" hidden="false" customHeight="false" outlineLevel="0" collapsed="false">
      <c r="A884" s="69"/>
      <c r="B884" s="69"/>
      <c r="C884" s="69"/>
      <c r="D884" s="117"/>
      <c r="E884" s="117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</row>
    <row r="885" customFormat="false" ht="15" hidden="false" customHeight="false" outlineLevel="0" collapsed="false">
      <c r="A885" s="69"/>
      <c r="B885" s="69"/>
      <c r="C885" s="69"/>
      <c r="D885" s="117"/>
      <c r="E885" s="117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</row>
    <row r="886" customFormat="false" ht="15" hidden="false" customHeight="false" outlineLevel="0" collapsed="false">
      <c r="A886" s="69"/>
      <c r="B886" s="69"/>
      <c r="C886" s="69"/>
      <c r="D886" s="117"/>
      <c r="E886" s="117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</row>
    <row r="887" customFormat="false" ht="15" hidden="false" customHeight="false" outlineLevel="0" collapsed="false">
      <c r="A887" s="69"/>
      <c r="B887" s="69"/>
      <c r="C887" s="69"/>
      <c r="D887" s="117"/>
      <c r="E887" s="117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</row>
    <row r="888" customFormat="false" ht="15" hidden="false" customHeight="false" outlineLevel="0" collapsed="false">
      <c r="A888" s="69"/>
      <c r="B888" s="69"/>
      <c r="C888" s="69"/>
      <c r="D888" s="117"/>
      <c r="E888" s="117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</row>
    <row r="889" customFormat="false" ht="15" hidden="false" customHeight="false" outlineLevel="0" collapsed="false">
      <c r="A889" s="69"/>
      <c r="B889" s="69"/>
      <c r="C889" s="69"/>
      <c r="D889" s="117"/>
      <c r="E889" s="117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</row>
    <row r="890" customFormat="false" ht="15" hidden="false" customHeight="false" outlineLevel="0" collapsed="false">
      <c r="A890" s="69"/>
      <c r="B890" s="69"/>
      <c r="C890" s="69"/>
      <c r="D890" s="117"/>
      <c r="E890" s="117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</row>
    <row r="891" customFormat="false" ht="15" hidden="false" customHeight="false" outlineLevel="0" collapsed="false">
      <c r="A891" s="69"/>
      <c r="B891" s="69"/>
      <c r="C891" s="69"/>
      <c r="D891" s="117"/>
      <c r="E891" s="117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</row>
    <row r="892" customFormat="false" ht="15" hidden="false" customHeight="false" outlineLevel="0" collapsed="false">
      <c r="A892" s="69"/>
      <c r="B892" s="69"/>
      <c r="C892" s="69"/>
      <c r="D892" s="117"/>
      <c r="E892" s="117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</row>
    <row r="893" customFormat="false" ht="15" hidden="false" customHeight="false" outlineLevel="0" collapsed="false">
      <c r="A893" s="69"/>
      <c r="B893" s="69"/>
      <c r="C893" s="69"/>
      <c r="D893" s="117"/>
      <c r="E893" s="117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</row>
    <row r="894" customFormat="false" ht="15" hidden="false" customHeight="false" outlineLevel="0" collapsed="false">
      <c r="A894" s="69"/>
      <c r="B894" s="69"/>
      <c r="C894" s="69"/>
      <c r="D894" s="117"/>
      <c r="E894" s="117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</row>
    <row r="895" customFormat="false" ht="15" hidden="false" customHeight="false" outlineLevel="0" collapsed="false">
      <c r="A895" s="69"/>
      <c r="B895" s="69"/>
      <c r="C895" s="69"/>
      <c r="D895" s="117"/>
      <c r="E895" s="117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</row>
    <row r="896" customFormat="false" ht="15" hidden="false" customHeight="false" outlineLevel="0" collapsed="false">
      <c r="A896" s="69"/>
      <c r="B896" s="69"/>
      <c r="C896" s="69"/>
      <c r="D896" s="117"/>
      <c r="E896" s="117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</row>
    <row r="897" customFormat="false" ht="15" hidden="false" customHeight="false" outlineLevel="0" collapsed="false">
      <c r="A897" s="69"/>
      <c r="B897" s="69"/>
      <c r="C897" s="69"/>
      <c r="D897" s="117"/>
      <c r="E897" s="117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</row>
    <row r="898" customFormat="false" ht="15" hidden="false" customHeight="false" outlineLevel="0" collapsed="false">
      <c r="A898" s="69"/>
      <c r="B898" s="69"/>
      <c r="C898" s="69"/>
      <c r="D898" s="117"/>
      <c r="E898" s="117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</row>
    <row r="899" customFormat="false" ht="15" hidden="false" customHeight="false" outlineLevel="0" collapsed="false">
      <c r="A899" s="69"/>
      <c r="B899" s="69"/>
      <c r="C899" s="69"/>
      <c r="D899" s="117"/>
      <c r="E899" s="117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</row>
    <row r="900" customFormat="false" ht="15" hidden="false" customHeight="false" outlineLevel="0" collapsed="false">
      <c r="A900" s="69"/>
      <c r="B900" s="69"/>
      <c r="C900" s="69"/>
      <c r="D900" s="117"/>
      <c r="E900" s="117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</row>
    <row r="901" customFormat="false" ht="15" hidden="false" customHeight="false" outlineLevel="0" collapsed="false">
      <c r="A901" s="69"/>
      <c r="B901" s="69"/>
      <c r="C901" s="69"/>
      <c r="D901" s="117"/>
      <c r="E901" s="117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</row>
    <row r="902" customFormat="false" ht="15" hidden="false" customHeight="false" outlineLevel="0" collapsed="false">
      <c r="A902" s="69"/>
      <c r="B902" s="69"/>
      <c r="C902" s="69"/>
      <c r="D902" s="117"/>
      <c r="E902" s="117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</row>
    <row r="903" customFormat="false" ht="15" hidden="false" customHeight="false" outlineLevel="0" collapsed="false">
      <c r="A903" s="69"/>
      <c r="B903" s="69"/>
      <c r="C903" s="69"/>
      <c r="D903" s="117"/>
      <c r="E903" s="117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</row>
    <row r="904" customFormat="false" ht="15" hidden="false" customHeight="false" outlineLevel="0" collapsed="false">
      <c r="A904" s="69"/>
      <c r="B904" s="69"/>
      <c r="C904" s="69"/>
      <c r="D904" s="117"/>
      <c r="E904" s="117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</row>
    <row r="905" customFormat="false" ht="15" hidden="false" customHeight="false" outlineLevel="0" collapsed="false">
      <c r="A905" s="69"/>
      <c r="B905" s="69"/>
      <c r="C905" s="69"/>
      <c r="D905" s="117"/>
      <c r="E905" s="117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</row>
    <row r="906" customFormat="false" ht="15" hidden="false" customHeight="false" outlineLevel="0" collapsed="false">
      <c r="A906" s="69"/>
      <c r="B906" s="69"/>
      <c r="C906" s="69"/>
      <c r="D906" s="117"/>
      <c r="E906" s="117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</row>
    <row r="907" customFormat="false" ht="15" hidden="false" customHeight="false" outlineLevel="0" collapsed="false">
      <c r="A907" s="69"/>
      <c r="B907" s="69"/>
      <c r="C907" s="69"/>
      <c r="D907" s="117"/>
      <c r="E907" s="117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</row>
    <row r="908" customFormat="false" ht="15" hidden="false" customHeight="false" outlineLevel="0" collapsed="false">
      <c r="A908" s="69"/>
      <c r="B908" s="69"/>
      <c r="C908" s="69"/>
      <c r="D908" s="117"/>
      <c r="E908" s="117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</row>
    <row r="909" customFormat="false" ht="15" hidden="false" customHeight="false" outlineLevel="0" collapsed="false">
      <c r="A909" s="69"/>
      <c r="B909" s="69"/>
      <c r="C909" s="69"/>
      <c r="D909" s="117"/>
      <c r="E909" s="117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</row>
    <row r="910" customFormat="false" ht="15" hidden="false" customHeight="false" outlineLevel="0" collapsed="false">
      <c r="A910" s="69"/>
      <c r="B910" s="69"/>
      <c r="C910" s="69"/>
      <c r="D910" s="117"/>
      <c r="E910" s="117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</row>
    <row r="911" customFormat="false" ht="15" hidden="false" customHeight="false" outlineLevel="0" collapsed="false">
      <c r="A911" s="69"/>
      <c r="B911" s="69"/>
      <c r="C911" s="69"/>
      <c r="D911" s="117"/>
      <c r="E911" s="117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</row>
    <row r="912" customFormat="false" ht="15" hidden="false" customHeight="false" outlineLevel="0" collapsed="false">
      <c r="A912" s="69"/>
      <c r="B912" s="69"/>
      <c r="C912" s="69"/>
      <c r="D912" s="117"/>
      <c r="E912" s="117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</row>
    <row r="913" customFormat="false" ht="15" hidden="false" customHeight="false" outlineLevel="0" collapsed="false">
      <c r="A913" s="69"/>
      <c r="B913" s="69"/>
      <c r="C913" s="69"/>
      <c r="D913" s="117"/>
      <c r="E913" s="117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</row>
    <row r="914" customFormat="false" ht="15" hidden="false" customHeight="false" outlineLevel="0" collapsed="false">
      <c r="A914" s="69"/>
      <c r="B914" s="69"/>
      <c r="C914" s="69"/>
      <c r="D914" s="117"/>
      <c r="E914" s="117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</row>
    <row r="915" customFormat="false" ht="15" hidden="false" customHeight="false" outlineLevel="0" collapsed="false">
      <c r="A915" s="69"/>
      <c r="B915" s="69"/>
      <c r="C915" s="69"/>
      <c r="D915" s="117"/>
      <c r="E915" s="117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</row>
    <row r="916" customFormat="false" ht="15" hidden="false" customHeight="false" outlineLevel="0" collapsed="false">
      <c r="A916" s="69"/>
      <c r="B916" s="69"/>
      <c r="C916" s="69"/>
      <c r="D916" s="117"/>
      <c r="E916" s="117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</row>
    <row r="917" customFormat="false" ht="15" hidden="false" customHeight="false" outlineLevel="0" collapsed="false">
      <c r="A917" s="69"/>
      <c r="B917" s="69"/>
      <c r="C917" s="69"/>
      <c r="D917" s="117"/>
      <c r="E917" s="117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</row>
    <row r="918" customFormat="false" ht="15" hidden="false" customHeight="false" outlineLevel="0" collapsed="false">
      <c r="A918" s="69"/>
      <c r="B918" s="69"/>
      <c r="C918" s="69"/>
      <c r="D918" s="117"/>
      <c r="E918" s="117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</row>
    <row r="919" customFormat="false" ht="15" hidden="false" customHeight="false" outlineLevel="0" collapsed="false">
      <c r="A919" s="69"/>
      <c r="B919" s="69"/>
      <c r="C919" s="69"/>
      <c r="D919" s="117"/>
      <c r="E919" s="117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</row>
    <row r="920" customFormat="false" ht="15" hidden="false" customHeight="false" outlineLevel="0" collapsed="false">
      <c r="A920" s="69"/>
      <c r="B920" s="69"/>
      <c r="C920" s="69"/>
      <c r="D920" s="117"/>
      <c r="E920" s="117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</row>
    <row r="921" customFormat="false" ht="15" hidden="false" customHeight="false" outlineLevel="0" collapsed="false">
      <c r="A921" s="69"/>
      <c r="B921" s="69"/>
      <c r="C921" s="69"/>
      <c r="D921" s="117"/>
      <c r="E921" s="117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</row>
    <row r="922" customFormat="false" ht="15" hidden="false" customHeight="false" outlineLevel="0" collapsed="false">
      <c r="A922" s="69"/>
      <c r="B922" s="69"/>
      <c r="C922" s="69"/>
      <c r="D922" s="117"/>
      <c r="E922" s="117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</row>
    <row r="923" customFormat="false" ht="15" hidden="false" customHeight="false" outlineLevel="0" collapsed="false">
      <c r="A923" s="69"/>
      <c r="B923" s="69"/>
      <c r="C923" s="69"/>
      <c r="D923" s="117"/>
      <c r="E923" s="117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</row>
    <row r="924" customFormat="false" ht="15" hidden="false" customHeight="false" outlineLevel="0" collapsed="false">
      <c r="A924" s="69"/>
      <c r="B924" s="69"/>
      <c r="C924" s="69"/>
      <c r="D924" s="117"/>
      <c r="E924" s="117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</row>
    <row r="925" customFormat="false" ht="15" hidden="false" customHeight="false" outlineLevel="0" collapsed="false">
      <c r="A925" s="69"/>
      <c r="B925" s="69"/>
      <c r="C925" s="69"/>
      <c r="D925" s="117"/>
      <c r="E925" s="117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</row>
    <row r="926" customFormat="false" ht="15" hidden="false" customHeight="false" outlineLevel="0" collapsed="false">
      <c r="A926" s="69"/>
      <c r="B926" s="69"/>
      <c r="C926" s="69"/>
      <c r="D926" s="117"/>
      <c r="E926" s="117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</row>
    <row r="927" customFormat="false" ht="15" hidden="false" customHeight="false" outlineLevel="0" collapsed="false">
      <c r="A927" s="69"/>
      <c r="B927" s="69"/>
      <c r="C927" s="69"/>
      <c r="D927" s="117"/>
      <c r="E927" s="117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</row>
    <row r="928" customFormat="false" ht="15" hidden="false" customHeight="false" outlineLevel="0" collapsed="false">
      <c r="A928" s="69"/>
      <c r="B928" s="69"/>
      <c r="C928" s="69"/>
      <c r="D928" s="117"/>
      <c r="E928" s="117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</row>
    <row r="929" customFormat="false" ht="15" hidden="false" customHeight="false" outlineLevel="0" collapsed="false">
      <c r="A929" s="69"/>
      <c r="B929" s="69"/>
      <c r="C929" s="69"/>
      <c r="D929" s="117"/>
      <c r="E929" s="117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</row>
    <row r="930" customFormat="false" ht="15" hidden="false" customHeight="false" outlineLevel="0" collapsed="false">
      <c r="A930" s="69"/>
      <c r="B930" s="69"/>
      <c r="C930" s="69"/>
      <c r="D930" s="117"/>
      <c r="E930" s="117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</row>
    <row r="931" customFormat="false" ht="15" hidden="false" customHeight="false" outlineLevel="0" collapsed="false">
      <c r="A931" s="69"/>
      <c r="B931" s="69"/>
      <c r="C931" s="69"/>
      <c r="D931" s="117"/>
      <c r="E931" s="117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</row>
    <row r="932" customFormat="false" ht="15" hidden="false" customHeight="false" outlineLevel="0" collapsed="false">
      <c r="A932" s="69"/>
      <c r="B932" s="69"/>
      <c r="C932" s="69"/>
      <c r="D932" s="117"/>
      <c r="E932" s="117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</row>
    <row r="933" customFormat="false" ht="15" hidden="false" customHeight="false" outlineLevel="0" collapsed="false">
      <c r="A933" s="69"/>
      <c r="B933" s="69"/>
      <c r="C933" s="69"/>
      <c r="D933" s="117"/>
      <c r="E933" s="117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</row>
    <row r="934" customFormat="false" ht="15" hidden="false" customHeight="false" outlineLevel="0" collapsed="false">
      <c r="A934" s="69"/>
      <c r="B934" s="69"/>
      <c r="C934" s="69"/>
      <c r="D934" s="117"/>
      <c r="E934" s="117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</row>
    <row r="935" customFormat="false" ht="15" hidden="false" customHeight="false" outlineLevel="0" collapsed="false">
      <c r="A935" s="69"/>
      <c r="B935" s="69"/>
      <c r="C935" s="69"/>
      <c r="D935" s="117"/>
      <c r="E935" s="117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</row>
    <row r="936" customFormat="false" ht="15" hidden="false" customHeight="false" outlineLevel="0" collapsed="false">
      <c r="A936" s="69"/>
      <c r="B936" s="69"/>
      <c r="C936" s="69"/>
      <c r="D936" s="117"/>
      <c r="E936" s="117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</row>
    <row r="937" customFormat="false" ht="15" hidden="false" customHeight="false" outlineLevel="0" collapsed="false">
      <c r="A937" s="69"/>
      <c r="B937" s="69"/>
      <c r="C937" s="69"/>
      <c r="D937" s="117"/>
      <c r="E937" s="117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</row>
    <row r="938" customFormat="false" ht="15" hidden="false" customHeight="false" outlineLevel="0" collapsed="false">
      <c r="A938" s="69"/>
      <c r="B938" s="69"/>
      <c r="C938" s="69"/>
      <c r="D938" s="117"/>
      <c r="E938" s="117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</row>
    <row r="939" customFormat="false" ht="15" hidden="false" customHeight="false" outlineLevel="0" collapsed="false">
      <c r="A939" s="69"/>
      <c r="B939" s="69"/>
      <c r="C939" s="69"/>
      <c r="D939" s="117"/>
      <c r="E939" s="117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</row>
    <row r="940" customFormat="false" ht="15" hidden="false" customHeight="false" outlineLevel="0" collapsed="false">
      <c r="A940" s="69"/>
      <c r="B940" s="69"/>
      <c r="C940" s="69"/>
      <c r="D940" s="117"/>
      <c r="E940" s="117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</row>
    <row r="941" customFormat="false" ht="15" hidden="false" customHeight="false" outlineLevel="0" collapsed="false">
      <c r="A941" s="69"/>
      <c r="B941" s="69"/>
      <c r="C941" s="69"/>
      <c r="D941" s="117"/>
      <c r="E941" s="117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</row>
    <row r="942" customFormat="false" ht="15" hidden="false" customHeight="false" outlineLevel="0" collapsed="false">
      <c r="A942" s="69"/>
      <c r="B942" s="69"/>
      <c r="C942" s="69"/>
      <c r="D942" s="117"/>
      <c r="E942" s="117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</row>
    <row r="943" customFormat="false" ht="15" hidden="false" customHeight="false" outlineLevel="0" collapsed="false">
      <c r="A943" s="69"/>
      <c r="B943" s="69"/>
      <c r="C943" s="69"/>
      <c r="D943" s="117"/>
      <c r="E943" s="117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</row>
    <row r="944" customFormat="false" ht="15" hidden="false" customHeight="false" outlineLevel="0" collapsed="false">
      <c r="A944" s="69"/>
      <c r="B944" s="69"/>
      <c r="C944" s="69"/>
      <c r="D944" s="117"/>
      <c r="E944" s="117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</row>
    <row r="945" customFormat="false" ht="15" hidden="false" customHeight="false" outlineLevel="0" collapsed="false">
      <c r="A945" s="69"/>
      <c r="B945" s="69"/>
      <c r="C945" s="69"/>
      <c r="D945" s="117"/>
      <c r="E945" s="117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</row>
    <row r="946" customFormat="false" ht="15" hidden="false" customHeight="false" outlineLevel="0" collapsed="false">
      <c r="A946" s="69"/>
      <c r="B946" s="69"/>
      <c r="C946" s="69"/>
      <c r="D946" s="117"/>
      <c r="E946" s="117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</row>
    <row r="947" customFormat="false" ht="15" hidden="false" customHeight="false" outlineLevel="0" collapsed="false">
      <c r="A947" s="69"/>
      <c r="B947" s="69"/>
      <c r="C947" s="69"/>
      <c r="D947" s="117"/>
      <c r="E947" s="117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</row>
    <row r="948" customFormat="false" ht="15" hidden="false" customHeight="false" outlineLevel="0" collapsed="false">
      <c r="A948" s="69"/>
      <c r="B948" s="69"/>
      <c r="C948" s="69"/>
      <c r="D948" s="117"/>
      <c r="E948" s="117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</row>
    <row r="949" customFormat="false" ht="15" hidden="false" customHeight="false" outlineLevel="0" collapsed="false">
      <c r="A949" s="69"/>
      <c r="B949" s="69"/>
      <c r="C949" s="69"/>
      <c r="D949" s="117"/>
      <c r="E949" s="117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</row>
    <row r="950" customFormat="false" ht="15" hidden="false" customHeight="false" outlineLevel="0" collapsed="false">
      <c r="A950" s="69"/>
      <c r="B950" s="69"/>
      <c r="C950" s="69"/>
      <c r="D950" s="117"/>
      <c r="E950" s="117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</row>
    <row r="951" customFormat="false" ht="15" hidden="false" customHeight="false" outlineLevel="0" collapsed="false">
      <c r="A951" s="69"/>
      <c r="B951" s="69"/>
      <c r="C951" s="69"/>
      <c r="D951" s="117"/>
      <c r="E951" s="117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</row>
    <row r="952" customFormat="false" ht="15" hidden="false" customHeight="false" outlineLevel="0" collapsed="false">
      <c r="A952" s="69"/>
      <c r="B952" s="69"/>
      <c r="C952" s="69"/>
      <c r="D952" s="117"/>
      <c r="E952" s="117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</row>
    <row r="953" customFormat="false" ht="15" hidden="false" customHeight="false" outlineLevel="0" collapsed="false">
      <c r="A953" s="69"/>
      <c r="B953" s="69"/>
      <c r="C953" s="69"/>
      <c r="D953" s="117"/>
      <c r="E953" s="117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</row>
    <row r="954" customFormat="false" ht="15" hidden="false" customHeight="false" outlineLevel="0" collapsed="false">
      <c r="A954" s="69"/>
      <c r="B954" s="69"/>
      <c r="C954" s="69"/>
      <c r="D954" s="117"/>
      <c r="E954" s="117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</row>
    <row r="955" customFormat="false" ht="15" hidden="false" customHeight="false" outlineLevel="0" collapsed="false">
      <c r="A955" s="69"/>
      <c r="B955" s="69"/>
      <c r="C955" s="69"/>
      <c r="D955" s="117"/>
      <c r="E955" s="117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</row>
    <row r="956" customFormat="false" ht="15" hidden="false" customHeight="false" outlineLevel="0" collapsed="false">
      <c r="A956" s="69"/>
      <c r="B956" s="69"/>
      <c r="C956" s="69"/>
      <c r="D956" s="117"/>
      <c r="E956" s="117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</row>
    <row r="957" customFormat="false" ht="15" hidden="false" customHeight="false" outlineLevel="0" collapsed="false">
      <c r="A957" s="69"/>
      <c r="B957" s="69"/>
      <c r="C957" s="69"/>
      <c r="D957" s="117"/>
      <c r="E957" s="117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</row>
    <row r="958" customFormat="false" ht="15" hidden="false" customHeight="false" outlineLevel="0" collapsed="false">
      <c r="A958" s="69"/>
      <c r="B958" s="69"/>
      <c r="C958" s="69"/>
      <c r="D958" s="117"/>
      <c r="E958" s="117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</row>
    <row r="959" customFormat="false" ht="15" hidden="false" customHeight="false" outlineLevel="0" collapsed="false">
      <c r="A959" s="69"/>
      <c r="B959" s="69"/>
      <c r="C959" s="69"/>
      <c r="D959" s="117"/>
      <c r="E959" s="117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</row>
    <row r="960" customFormat="false" ht="15" hidden="false" customHeight="false" outlineLevel="0" collapsed="false">
      <c r="A960" s="69"/>
      <c r="B960" s="69"/>
      <c r="C960" s="69"/>
      <c r="D960" s="117"/>
      <c r="E960" s="117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</row>
    <row r="961" customFormat="false" ht="15" hidden="false" customHeight="false" outlineLevel="0" collapsed="false">
      <c r="A961" s="69"/>
      <c r="B961" s="69"/>
      <c r="C961" s="69"/>
      <c r="D961" s="117"/>
      <c r="E961" s="117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</row>
    <row r="962" customFormat="false" ht="15" hidden="false" customHeight="false" outlineLevel="0" collapsed="false">
      <c r="A962" s="69"/>
      <c r="B962" s="69"/>
      <c r="C962" s="69"/>
      <c r="D962" s="117"/>
      <c r="E962" s="117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</row>
    <row r="963" customFormat="false" ht="15" hidden="false" customHeight="false" outlineLevel="0" collapsed="false">
      <c r="A963" s="69"/>
      <c r="B963" s="69"/>
      <c r="C963" s="69"/>
      <c r="D963" s="117"/>
      <c r="E963" s="117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</row>
    <row r="964" customFormat="false" ht="15" hidden="false" customHeight="false" outlineLevel="0" collapsed="false">
      <c r="A964" s="69"/>
      <c r="B964" s="69"/>
      <c r="C964" s="69"/>
      <c r="D964" s="117"/>
      <c r="E964" s="117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</row>
    <row r="965" customFormat="false" ht="15" hidden="false" customHeight="false" outlineLevel="0" collapsed="false">
      <c r="A965" s="69"/>
      <c r="B965" s="69"/>
      <c r="C965" s="69"/>
      <c r="D965" s="117"/>
      <c r="E965" s="117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</row>
    <row r="966" customFormat="false" ht="15" hidden="false" customHeight="false" outlineLevel="0" collapsed="false">
      <c r="A966" s="69"/>
      <c r="B966" s="69"/>
      <c r="C966" s="69"/>
      <c r="D966" s="117"/>
      <c r="E966" s="117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</row>
    <row r="967" customFormat="false" ht="15" hidden="false" customHeight="false" outlineLevel="0" collapsed="false">
      <c r="A967" s="69"/>
      <c r="B967" s="69"/>
      <c r="C967" s="69"/>
      <c r="D967" s="117"/>
      <c r="E967" s="117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</row>
    <row r="968" customFormat="false" ht="15" hidden="false" customHeight="false" outlineLevel="0" collapsed="false">
      <c r="A968" s="69"/>
      <c r="B968" s="69"/>
      <c r="C968" s="69"/>
      <c r="D968" s="117"/>
      <c r="E968" s="117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</row>
    <row r="969" customFormat="false" ht="15" hidden="false" customHeight="false" outlineLevel="0" collapsed="false">
      <c r="A969" s="69"/>
      <c r="B969" s="69"/>
      <c r="C969" s="69"/>
      <c r="D969" s="117"/>
      <c r="E969" s="117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</row>
    <row r="970" customFormat="false" ht="15" hidden="false" customHeight="false" outlineLevel="0" collapsed="false">
      <c r="A970" s="69"/>
      <c r="B970" s="69"/>
      <c r="C970" s="69"/>
      <c r="D970" s="117"/>
      <c r="E970" s="117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</row>
    <row r="971" customFormat="false" ht="15" hidden="false" customHeight="false" outlineLevel="0" collapsed="false">
      <c r="A971" s="69"/>
      <c r="B971" s="69"/>
      <c r="C971" s="69"/>
      <c r="D971" s="117"/>
      <c r="E971" s="117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</row>
    <row r="972" customFormat="false" ht="15" hidden="false" customHeight="false" outlineLevel="0" collapsed="false">
      <c r="A972" s="69"/>
      <c r="B972" s="69"/>
      <c r="C972" s="69"/>
      <c r="D972" s="117"/>
      <c r="E972" s="117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</row>
    <row r="973" customFormat="false" ht="15" hidden="false" customHeight="false" outlineLevel="0" collapsed="false">
      <c r="A973" s="69"/>
      <c r="B973" s="69"/>
      <c r="C973" s="69"/>
      <c r="D973" s="117"/>
      <c r="E973" s="117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</row>
    <row r="974" customFormat="false" ht="15" hidden="false" customHeight="false" outlineLevel="0" collapsed="false">
      <c r="A974" s="69"/>
      <c r="B974" s="69"/>
      <c r="C974" s="69"/>
      <c r="D974" s="117"/>
      <c r="E974" s="117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</row>
    <row r="975" customFormat="false" ht="15" hidden="false" customHeight="false" outlineLevel="0" collapsed="false">
      <c r="A975" s="69"/>
      <c r="B975" s="69"/>
      <c r="C975" s="69"/>
      <c r="D975" s="117"/>
      <c r="E975" s="117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</row>
    <row r="976" customFormat="false" ht="15" hidden="false" customHeight="false" outlineLevel="0" collapsed="false">
      <c r="A976" s="69"/>
      <c r="B976" s="69"/>
      <c r="C976" s="69"/>
      <c r="D976" s="117"/>
      <c r="E976" s="117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</row>
    <row r="977" customFormat="false" ht="15" hidden="false" customHeight="false" outlineLevel="0" collapsed="false">
      <c r="A977" s="69"/>
      <c r="B977" s="69"/>
      <c r="C977" s="69"/>
      <c r="D977" s="117"/>
      <c r="E977" s="117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</row>
    <row r="978" customFormat="false" ht="15" hidden="false" customHeight="false" outlineLevel="0" collapsed="false">
      <c r="A978" s="69"/>
      <c r="B978" s="69"/>
      <c r="C978" s="69"/>
      <c r="D978" s="117"/>
      <c r="E978" s="117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</row>
    <row r="979" customFormat="false" ht="15" hidden="false" customHeight="false" outlineLevel="0" collapsed="false">
      <c r="A979" s="69"/>
      <c r="B979" s="69"/>
      <c r="C979" s="69"/>
      <c r="D979" s="117"/>
      <c r="E979" s="117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</row>
    <row r="980" customFormat="false" ht="15" hidden="false" customHeight="false" outlineLevel="0" collapsed="false">
      <c r="A980" s="69"/>
      <c r="B980" s="69"/>
      <c r="C980" s="69"/>
      <c r="D980" s="117"/>
      <c r="E980" s="117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</row>
    <row r="981" customFormat="false" ht="15" hidden="false" customHeight="false" outlineLevel="0" collapsed="false">
      <c r="A981" s="69"/>
      <c r="B981" s="69"/>
      <c r="C981" s="69"/>
      <c r="D981" s="117"/>
      <c r="E981" s="117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</row>
    <row r="982" customFormat="false" ht="15" hidden="false" customHeight="false" outlineLevel="0" collapsed="false">
      <c r="A982" s="69"/>
      <c r="B982" s="69"/>
      <c r="C982" s="69"/>
      <c r="D982" s="117"/>
      <c r="E982" s="117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</row>
    <row r="983" customFormat="false" ht="15" hidden="false" customHeight="false" outlineLevel="0" collapsed="false">
      <c r="A983" s="69"/>
      <c r="B983" s="69"/>
      <c r="C983" s="69"/>
      <c r="D983" s="117"/>
      <c r="E983" s="117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</row>
    <row r="984" customFormat="false" ht="15" hidden="false" customHeight="false" outlineLevel="0" collapsed="false">
      <c r="A984" s="69"/>
      <c r="B984" s="69"/>
      <c r="C984" s="69"/>
      <c r="D984" s="117"/>
      <c r="E984" s="117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</row>
    <row r="985" customFormat="false" ht="15" hidden="false" customHeight="false" outlineLevel="0" collapsed="false">
      <c r="A985" s="69"/>
      <c r="B985" s="69"/>
      <c r="C985" s="69"/>
      <c r="D985" s="117"/>
      <c r="E985" s="117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</row>
    <row r="986" customFormat="false" ht="15" hidden="false" customHeight="false" outlineLevel="0" collapsed="false">
      <c r="A986" s="69"/>
      <c r="B986" s="69"/>
      <c r="C986" s="69"/>
      <c r="D986" s="117"/>
      <c r="E986" s="117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</row>
    <row r="987" customFormat="false" ht="15" hidden="false" customHeight="false" outlineLevel="0" collapsed="false">
      <c r="A987" s="69"/>
      <c r="B987" s="69"/>
      <c r="C987" s="69"/>
      <c r="D987" s="117"/>
      <c r="E987" s="117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</row>
    <row r="988" customFormat="false" ht="15" hidden="false" customHeight="false" outlineLevel="0" collapsed="false">
      <c r="A988" s="69"/>
      <c r="B988" s="69"/>
      <c r="C988" s="69"/>
      <c r="D988" s="117"/>
      <c r="E988" s="117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</row>
    <row r="989" customFormat="false" ht="15" hidden="false" customHeight="false" outlineLevel="0" collapsed="false">
      <c r="A989" s="69"/>
      <c r="B989" s="69"/>
      <c r="C989" s="69"/>
      <c r="D989" s="117"/>
      <c r="E989" s="117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</row>
    <row r="990" customFormat="false" ht="15" hidden="false" customHeight="false" outlineLevel="0" collapsed="false">
      <c r="A990" s="69"/>
      <c r="B990" s="69"/>
      <c r="C990" s="69"/>
      <c r="D990" s="117"/>
      <c r="E990" s="117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</row>
    <row r="991" customFormat="false" ht="15" hidden="false" customHeight="false" outlineLevel="0" collapsed="false">
      <c r="A991" s="69"/>
      <c r="B991" s="69"/>
      <c r="C991" s="69"/>
      <c r="D991" s="117"/>
      <c r="E991" s="117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</row>
    <row r="992" customFormat="false" ht="15" hidden="false" customHeight="false" outlineLevel="0" collapsed="false">
      <c r="A992" s="69"/>
      <c r="B992" s="69"/>
      <c r="C992" s="69"/>
      <c r="D992" s="117"/>
      <c r="E992" s="117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</row>
    <row r="993" customFormat="false" ht="15" hidden="false" customHeight="false" outlineLevel="0" collapsed="false">
      <c r="A993" s="69"/>
      <c r="B993" s="69"/>
      <c r="C993" s="69"/>
      <c r="D993" s="117"/>
      <c r="E993" s="117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</row>
    <row r="994" customFormat="false" ht="15" hidden="false" customHeight="false" outlineLevel="0" collapsed="false">
      <c r="A994" s="69"/>
      <c r="B994" s="69"/>
      <c r="C994" s="69"/>
      <c r="D994" s="117"/>
      <c r="E994" s="117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</row>
    <row r="995" customFormat="false" ht="15" hidden="false" customHeight="false" outlineLevel="0" collapsed="false">
      <c r="A995" s="69"/>
      <c r="B995" s="69"/>
      <c r="C995" s="69"/>
      <c r="D995" s="117"/>
      <c r="E995" s="117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</row>
    <row r="996" customFormat="false" ht="15" hidden="false" customHeight="false" outlineLevel="0" collapsed="false">
      <c r="A996" s="69"/>
      <c r="B996" s="69"/>
      <c r="C996" s="69"/>
      <c r="D996" s="117"/>
      <c r="E996" s="117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</row>
    <row r="997" customFormat="false" ht="15" hidden="false" customHeight="false" outlineLevel="0" collapsed="false">
      <c r="A997" s="69"/>
      <c r="B997" s="69"/>
      <c r="C997" s="69"/>
      <c r="D997" s="117"/>
      <c r="E997" s="117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</row>
    <row r="998" customFormat="false" ht="15" hidden="false" customHeight="false" outlineLevel="0" collapsed="false">
      <c r="A998" s="69"/>
      <c r="B998" s="69"/>
      <c r="C998" s="69"/>
      <c r="D998" s="117"/>
      <c r="E998" s="117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</row>
    <row r="999" customFormat="false" ht="15" hidden="false" customHeight="false" outlineLevel="0" collapsed="false">
      <c r="A999" s="69"/>
      <c r="B999" s="69"/>
      <c r="C999" s="69"/>
      <c r="D999" s="117"/>
      <c r="E999" s="117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</row>
    <row r="1000" customFormat="false" ht="15" hidden="false" customHeight="false" outlineLevel="0" collapsed="false">
      <c r="A1000" s="69"/>
      <c r="B1000" s="69"/>
      <c r="C1000" s="69"/>
      <c r="D1000" s="117"/>
      <c r="E1000" s="117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</row>
    <row r="1001" customFormat="false" ht="15" hidden="false" customHeight="false" outlineLevel="0" collapsed="false">
      <c r="A1001" s="69"/>
      <c r="B1001" s="69"/>
      <c r="C1001" s="69"/>
      <c r="D1001" s="117"/>
      <c r="E1001" s="117"/>
      <c r="F1001" s="69"/>
      <c r="G1001" s="69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X1001" s="69"/>
      <c r="Y1001" s="69"/>
      <c r="Z1001" s="69"/>
    </row>
    <row r="1002" customFormat="false" ht="15" hidden="false" customHeight="false" outlineLevel="0" collapsed="false">
      <c r="A1002" s="69"/>
      <c r="B1002" s="69"/>
      <c r="C1002" s="69"/>
      <c r="D1002" s="117"/>
      <c r="E1002" s="117"/>
      <c r="F1002" s="69"/>
      <c r="G1002" s="69"/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  <c r="W1002" s="69"/>
      <c r="X1002" s="69"/>
      <c r="Y1002" s="69"/>
      <c r="Z1002" s="69"/>
    </row>
  </sheetData>
  <mergeCells count="5">
    <mergeCell ref="A1:B1"/>
    <mergeCell ref="A2:B2"/>
    <mergeCell ref="B4:F4"/>
    <mergeCell ref="B5:C5"/>
    <mergeCell ref="G6:G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7"/>
  <sheetViews>
    <sheetView showFormulas="false" showGridLines="true" showRowColHeaders="true" showZeros="true" rightToLeft="false" tabSelected="false" showOutlineSymbols="true" defaultGridColor="true" view="normal" topLeftCell="A109" colorId="64" zoomScale="140" zoomScaleNormal="140" zoomScalePageLayoutView="100" workbookViewId="0">
      <selection pane="topLeft" activeCell="F121" activeCellId="0" sqref="F12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61.57"/>
    <col collapsed="false" customWidth="true" hidden="false" outlineLevel="0" max="5" min="3" style="0" width="19"/>
    <col collapsed="false" customWidth="true" hidden="false" outlineLevel="0" max="6" min="6" style="0" width="22.29"/>
    <col collapsed="false" customWidth="true" hidden="false" outlineLevel="0" max="7" min="7" style="0" width="19.29"/>
  </cols>
  <sheetData>
    <row r="1" customFormat="false" ht="51" hidden="false" customHeight="true" outlineLevel="0" collapsed="false">
      <c r="A1" s="119" t="s">
        <v>204</v>
      </c>
      <c r="B1" s="119"/>
      <c r="C1" s="119"/>
      <c r="D1" s="119"/>
      <c r="E1" s="119"/>
      <c r="F1" s="119"/>
      <c r="G1" s="119"/>
    </row>
    <row r="2" customFormat="false" ht="18" hidden="false" customHeight="true" outlineLevel="0" collapsed="false">
      <c r="B2" s="120" t="s">
        <v>205</v>
      </c>
      <c r="C2" s="120"/>
      <c r="D2" s="120"/>
      <c r="E2" s="120"/>
      <c r="F2" s="120"/>
      <c r="G2" s="120"/>
    </row>
    <row r="3" customFormat="false" ht="15" hidden="false" customHeight="false" outlineLevel="0" collapsed="false">
      <c r="A3" s="3"/>
      <c r="B3" s="121" t="n">
        <f aca="false">'Piano Finanziario Triennale'!B4</f>
        <v>0</v>
      </c>
      <c r="C3" s="122" t="s">
        <v>2</v>
      </c>
      <c r="D3" s="123"/>
      <c r="E3" s="123"/>
      <c r="F3" s="6"/>
      <c r="G3" s="7"/>
    </row>
    <row r="4" customFormat="false" ht="15" hidden="false" customHeight="false" outlineLevel="0" collapsed="false">
      <c r="A4" s="3"/>
      <c r="B4" s="124" t="n">
        <f aca="false">'Piano Finanziario Triennale'!B5</f>
        <v>0</v>
      </c>
      <c r="C4" s="125" t="s">
        <v>3</v>
      </c>
      <c r="D4" s="123"/>
      <c r="E4" s="123"/>
      <c r="F4" s="6"/>
      <c r="G4" s="7"/>
    </row>
    <row r="5" customFormat="false" ht="15" hidden="false" customHeight="false" outlineLevel="0" collapsed="false">
      <c r="A5" s="3"/>
      <c r="B5" s="126"/>
      <c r="C5" s="9" t="s">
        <v>206</v>
      </c>
      <c r="D5" s="123"/>
      <c r="E5" s="123"/>
      <c r="F5" s="6"/>
      <c r="G5" s="7"/>
    </row>
    <row r="6" customFormat="false" ht="15" hidden="false" customHeight="false" outlineLevel="0" collapsed="false">
      <c r="A6" s="3"/>
      <c r="B6" s="10"/>
      <c r="C6" s="127" t="s">
        <v>207</v>
      </c>
      <c r="D6" s="127"/>
      <c r="E6" s="127"/>
      <c r="F6" s="128"/>
      <c r="G6" s="13"/>
    </row>
    <row r="7" customFormat="false" ht="15" hidden="false" customHeight="false" outlineLevel="0" collapsed="false">
      <c r="A7" s="3"/>
      <c r="B7" s="14"/>
      <c r="C7" s="129" t="s">
        <v>208</v>
      </c>
      <c r="D7" s="130" t="s">
        <v>209</v>
      </c>
      <c r="E7" s="130" t="s">
        <v>210</v>
      </c>
      <c r="F7" s="131" t="s">
        <v>211</v>
      </c>
      <c r="G7" s="132" t="s">
        <v>212</v>
      </c>
    </row>
    <row r="8" customFormat="false" ht="15" hidden="false" customHeight="false" outlineLevel="0" collapsed="false">
      <c r="A8" s="18"/>
      <c r="B8" s="19" t="s">
        <v>7</v>
      </c>
      <c r="C8" s="19"/>
      <c r="D8" s="19"/>
      <c r="E8" s="19"/>
      <c r="F8" s="19"/>
      <c r="G8" s="19"/>
    </row>
    <row r="9" customFormat="false" ht="15" hidden="false" customHeight="false" outlineLevel="0" collapsed="false">
      <c r="A9" s="18" t="s">
        <v>8</v>
      </c>
      <c r="B9" s="20" t="s">
        <v>9</v>
      </c>
      <c r="C9" s="20"/>
      <c r="D9" s="20"/>
      <c r="E9" s="20"/>
      <c r="F9" s="20"/>
      <c r="G9" s="20"/>
    </row>
    <row r="10" customFormat="false" ht="15" hidden="false" customHeight="false" outlineLevel="0" collapsed="false">
      <c r="A10" s="21" t="s">
        <v>10</v>
      </c>
      <c r="B10" s="22" t="s">
        <v>11</v>
      </c>
      <c r="C10" s="133" t="n">
        <f aca="false">'Piano Finanziario Triennale'!C10</f>
        <v>0</v>
      </c>
      <c r="D10" s="133"/>
      <c r="E10" s="133"/>
      <c r="F10" s="134" t="n">
        <f aca="false">SUMIF(Entrate!$B$2:$T$1001,$A10,Entrate!$T$2:$T$1001)</f>
        <v>0</v>
      </c>
      <c r="G10" s="135" t="n">
        <f aca="false">SUMIF(Entrate!$B$2:$B$1001,$A10,Entrate!$W$2:$W$1001)</f>
        <v>0</v>
      </c>
    </row>
    <row r="11" customFormat="false" ht="15" hidden="false" customHeight="false" outlineLevel="0" collapsed="false">
      <c r="A11" s="26" t="s">
        <v>12</v>
      </c>
      <c r="B11" s="22" t="s">
        <v>13</v>
      </c>
      <c r="C11" s="133" t="n">
        <f aca="false">'Piano Finanziario Triennale'!C11</f>
        <v>0</v>
      </c>
      <c r="D11" s="133"/>
      <c r="E11" s="133"/>
      <c r="F11" s="134" t="n">
        <f aca="false">SUMIF(Entrate!$B$2:$T$1001,$A11,Entrate!$T$2:$T$1001)</f>
        <v>0</v>
      </c>
      <c r="G11" s="135" t="n">
        <f aca="false">SUMIF(Entrate!$B$2:$B$1001,$A11,Entrate!$W$2:$W$1001)</f>
        <v>0</v>
      </c>
    </row>
    <row r="12" customFormat="false" ht="15" hidden="false" customHeight="false" outlineLevel="0" collapsed="false">
      <c r="A12" s="26" t="s">
        <v>14</v>
      </c>
      <c r="B12" s="22" t="s">
        <v>15</v>
      </c>
      <c r="C12" s="133" t="n">
        <f aca="false">'Piano Finanziario Triennale'!C12</f>
        <v>0</v>
      </c>
      <c r="D12" s="133"/>
      <c r="E12" s="133"/>
      <c r="F12" s="134" t="n">
        <f aca="false">SUMIF(Entrate!$B$2:$T$1001,$A12,Entrate!$T$2:$T$1001)</f>
        <v>0</v>
      </c>
      <c r="G12" s="135" t="n">
        <f aca="false">SUMIF(Entrate!$B$2:$B$1001,$A12,Entrate!$W$2:$W$1001)</f>
        <v>0</v>
      </c>
    </row>
    <row r="13" customFormat="false" ht="15" hidden="false" customHeight="false" outlineLevel="0" collapsed="false">
      <c r="A13" s="27" t="s">
        <v>16</v>
      </c>
      <c r="B13" s="22" t="s">
        <v>17</v>
      </c>
      <c r="C13" s="133" t="n">
        <f aca="false">'Piano Finanziario Triennale'!C13</f>
        <v>0</v>
      </c>
      <c r="D13" s="133"/>
      <c r="E13" s="133"/>
      <c r="F13" s="134" t="n">
        <f aca="false">SUMIF(Entrate!$B$2:$T$1001,$A13,Entrate!$T$2:$T$1001)</f>
        <v>0</v>
      </c>
      <c r="G13" s="135" t="n">
        <f aca="false">SUMIF(Entrate!$B$2:$B$1001,$A13,Entrate!$W$2:$W$1001)</f>
        <v>0</v>
      </c>
    </row>
    <row r="14" customFormat="false" ht="15" hidden="false" customHeight="false" outlineLevel="0" collapsed="false">
      <c r="A14" s="27" t="s">
        <v>18</v>
      </c>
      <c r="B14" s="22" t="s">
        <v>19</v>
      </c>
      <c r="C14" s="133" t="n">
        <f aca="false">'Piano Finanziario Triennale'!C14</f>
        <v>0</v>
      </c>
      <c r="D14" s="133"/>
      <c r="E14" s="133"/>
      <c r="F14" s="134" t="n">
        <f aca="false">SUMIF(Entrate!$B$2:$T$1001,$A14,Entrate!$T$2:$T$1001)</f>
        <v>0</v>
      </c>
      <c r="G14" s="135" t="n">
        <f aca="false">SUMIF(Entrate!$B$2:$B$1001,$A14,Entrate!$W$2:$W$1001)</f>
        <v>0</v>
      </c>
    </row>
    <row r="15" customFormat="false" ht="15" hidden="false" customHeight="false" outlineLevel="0" collapsed="false">
      <c r="A15" s="18"/>
      <c r="B15" s="28" t="s">
        <v>20</v>
      </c>
      <c r="C15" s="133" t="n">
        <f aca="false">'Piano Finanziario Triennale'!C15</f>
        <v>0</v>
      </c>
      <c r="D15" s="133"/>
      <c r="E15" s="133"/>
      <c r="F15" s="136" t="n">
        <f aca="false">SUM(F10:F14)</f>
        <v>0</v>
      </c>
      <c r="G15" s="132" t="n">
        <f aca="false">SUM(G10:G14)</f>
        <v>0</v>
      </c>
    </row>
    <row r="16" customFormat="false" ht="15" hidden="false" customHeight="false" outlineLevel="0" collapsed="false">
      <c r="A16" s="18" t="s">
        <v>21</v>
      </c>
      <c r="B16" s="20" t="s">
        <v>22</v>
      </c>
      <c r="C16" s="20"/>
      <c r="D16" s="20"/>
      <c r="E16" s="20"/>
      <c r="F16" s="20"/>
      <c r="G16" s="20"/>
    </row>
    <row r="17" customFormat="false" ht="15" hidden="false" customHeight="false" outlineLevel="0" collapsed="false">
      <c r="A17" s="27" t="s">
        <v>23</v>
      </c>
      <c r="B17" s="22" t="s">
        <v>24</v>
      </c>
      <c r="C17" s="137" t="n">
        <f aca="false">'Piano Finanziario Triennale'!C17</f>
        <v>0</v>
      </c>
      <c r="D17" s="137"/>
      <c r="E17" s="137"/>
      <c r="F17" s="134" t="n">
        <f aca="false">SUMIF(Entrate!$B$2:$T$1001,$A17,Entrate!$T$2:$T$1001)</f>
        <v>0</v>
      </c>
      <c r="G17" s="135" t="n">
        <f aca="false">SUMIF(Entrate!$B$2:$B$1001,$A17,Entrate!$W$2:$W$1001)</f>
        <v>0</v>
      </c>
    </row>
    <row r="18" customFormat="false" ht="15" hidden="false" customHeight="false" outlineLevel="0" collapsed="false">
      <c r="A18" s="27" t="s">
        <v>25</v>
      </c>
      <c r="B18" s="22" t="s">
        <v>26</v>
      </c>
      <c r="C18" s="137" t="n">
        <f aca="false">'Piano Finanziario Triennale'!C18</f>
        <v>0</v>
      </c>
      <c r="D18" s="137"/>
      <c r="E18" s="137"/>
      <c r="F18" s="134" t="n">
        <f aca="false">SUMIF(Entrate!$B$2:$T$1001,$A18,Entrate!$T$2:$T$1001)</f>
        <v>0</v>
      </c>
      <c r="G18" s="135" t="n">
        <f aca="false">SUMIF(Entrate!$B$2:$B$1001,$A18,Entrate!$W$2:$W$1001)</f>
        <v>0</v>
      </c>
    </row>
    <row r="19" customFormat="false" ht="15" hidden="false" customHeight="false" outlineLevel="0" collapsed="false">
      <c r="A19" s="27" t="s">
        <v>27</v>
      </c>
      <c r="B19" s="22" t="s">
        <v>28</v>
      </c>
      <c r="C19" s="137" t="n">
        <f aca="false">'Piano Finanziario Triennale'!C19</f>
        <v>0</v>
      </c>
      <c r="D19" s="137"/>
      <c r="E19" s="137"/>
      <c r="F19" s="134" t="n">
        <f aca="false">SUMIF(Entrate!$B$2:$T$1001,$A19,Entrate!$T$2:$T$1001)</f>
        <v>0</v>
      </c>
      <c r="G19" s="135" t="n">
        <f aca="false">SUMIF(Entrate!$B$2:$B$1001,$A19,Entrate!$W$2:$W$1001)</f>
        <v>0</v>
      </c>
    </row>
    <row r="20" customFormat="false" ht="15" hidden="false" customHeight="false" outlineLevel="0" collapsed="false">
      <c r="A20" s="27" t="s">
        <v>29</v>
      </c>
      <c r="B20" s="22" t="s">
        <v>30</v>
      </c>
      <c r="C20" s="137" t="n">
        <f aca="false">'Piano Finanziario Triennale'!C20</f>
        <v>0</v>
      </c>
      <c r="D20" s="137"/>
      <c r="E20" s="137"/>
      <c r="F20" s="134" t="n">
        <f aca="false">SUMIF(Entrate!$B$2:$T$1001,$A20,Entrate!$T$2:$T$1001)</f>
        <v>0</v>
      </c>
      <c r="G20" s="135" t="n">
        <f aca="false">SUMIF(Entrate!$B$2:$B$1001,$A20,Entrate!$W$2:$W$1001)</f>
        <v>0</v>
      </c>
    </row>
    <row r="21" customFormat="false" ht="15" hidden="false" customHeight="false" outlineLevel="0" collapsed="false">
      <c r="A21" s="27" t="s">
        <v>31</v>
      </c>
      <c r="B21" s="22" t="s">
        <v>32</v>
      </c>
      <c r="C21" s="137" t="n">
        <f aca="false">'Piano Finanziario Triennale'!C21</f>
        <v>0</v>
      </c>
      <c r="D21" s="137"/>
      <c r="E21" s="137"/>
      <c r="F21" s="134" t="n">
        <f aca="false">SUMIF(Entrate!$B$2:$T$1001,$A21,Entrate!$T$2:$T$1001)</f>
        <v>0</v>
      </c>
      <c r="G21" s="135" t="n">
        <f aca="false">SUMIF(Entrate!$B$2:$B$1001,$A21,Entrate!$W$2:$W$1001)</f>
        <v>0</v>
      </c>
    </row>
    <row r="22" customFormat="false" ht="15" hidden="false" customHeight="false" outlineLevel="0" collapsed="false">
      <c r="A22" s="27" t="s">
        <v>33</v>
      </c>
      <c r="B22" s="22" t="s">
        <v>34</v>
      </c>
      <c r="C22" s="137" t="n">
        <f aca="false">'Piano Finanziario Triennale'!C22</f>
        <v>0</v>
      </c>
      <c r="D22" s="137"/>
      <c r="E22" s="137"/>
      <c r="F22" s="134" t="n">
        <f aca="false">SUMIF(Entrate!$B$2:$T$1001,$A22,Entrate!$T$2:$T$1001)</f>
        <v>0</v>
      </c>
      <c r="G22" s="135" t="n">
        <f aca="false">SUMIF(Entrate!$B$2:$B$1001,$A22,Entrate!$W$2:$W$1001)</f>
        <v>0</v>
      </c>
    </row>
    <row r="23" customFormat="false" ht="15" hidden="false" customHeight="false" outlineLevel="0" collapsed="false">
      <c r="A23" s="18"/>
      <c r="B23" s="28" t="s">
        <v>35</v>
      </c>
      <c r="C23" s="137" t="n">
        <f aca="false">'Piano Finanziario Triennale'!C23</f>
        <v>0</v>
      </c>
      <c r="D23" s="137"/>
      <c r="E23" s="137"/>
      <c r="F23" s="136" t="n">
        <f aca="false">SUM(F17:F22)</f>
        <v>0</v>
      </c>
      <c r="G23" s="132" t="n">
        <f aca="false">SUM(G17:G22)</f>
        <v>0</v>
      </c>
    </row>
    <row r="24" customFormat="false" ht="15" hidden="false" customHeight="false" outlineLevel="0" collapsed="false">
      <c r="A24" s="18" t="s">
        <v>36</v>
      </c>
      <c r="B24" s="20" t="s">
        <v>37</v>
      </c>
      <c r="C24" s="20"/>
      <c r="D24" s="20"/>
      <c r="E24" s="20"/>
      <c r="F24" s="20"/>
      <c r="G24" s="20"/>
    </row>
    <row r="25" customFormat="false" ht="15" hidden="false" customHeight="false" outlineLevel="0" collapsed="false">
      <c r="A25" s="27" t="s">
        <v>38</v>
      </c>
      <c r="B25" s="22" t="s">
        <v>39</v>
      </c>
      <c r="C25" s="133" t="n">
        <f aca="false">'Piano Finanziario Triennale'!C25</f>
        <v>0</v>
      </c>
      <c r="D25" s="133"/>
      <c r="E25" s="133"/>
      <c r="F25" s="134" t="n">
        <f aca="false">SUMIF(Entrate!$B$2:$T$1001,$A25,Entrate!$T$2:$T$1001)</f>
        <v>0</v>
      </c>
      <c r="G25" s="135" t="n">
        <f aca="false">SUMIF(Entrate!$B$2:$B$1001,$A25,Entrate!$W$2:$W$1001)</f>
        <v>0</v>
      </c>
    </row>
    <row r="26" customFormat="false" ht="15" hidden="false" customHeight="false" outlineLevel="0" collapsed="false">
      <c r="A26" s="27" t="s">
        <v>40</v>
      </c>
      <c r="B26" s="22" t="s">
        <v>41</v>
      </c>
      <c r="C26" s="133" t="n">
        <f aca="false">'Piano Finanziario Triennale'!C26</f>
        <v>0</v>
      </c>
      <c r="D26" s="133"/>
      <c r="E26" s="133"/>
      <c r="F26" s="134" t="n">
        <f aca="false">SUMIF(Entrate!$B$2:$T$1001,$A26,Entrate!$T$2:$T$1001)</f>
        <v>0</v>
      </c>
      <c r="G26" s="135" t="n">
        <f aca="false">SUMIF(Entrate!$B$2:$B$1001,$A26,Entrate!$W$2:$W$1001)</f>
        <v>0</v>
      </c>
    </row>
    <row r="27" customFormat="false" ht="15" hidden="false" customHeight="false" outlineLevel="0" collapsed="false">
      <c r="A27" s="27" t="s">
        <v>42</v>
      </c>
      <c r="B27" s="22" t="s">
        <v>43</v>
      </c>
      <c r="C27" s="133" t="n">
        <f aca="false">'Piano Finanziario Triennale'!C27</f>
        <v>0</v>
      </c>
      <c r="D27" s="133"/>
      <c r="E27" s="133"/>
      <c r="F27" s="134" t="n">
        <f aca="false">SUMIF(Entrate!$B$2:$T$1001,$A27,Entrate!$T$2:$T$1001)</f>
        <v>0</v>
      </c>
      <c r="G27" s="135" t="n">
        <f aca="false">SUMIF(Entrate!$B$2:$B$1001,$A27,Entrate!$W$2:$W$1001)</f>
        <v>0</v>
      </c>
    </row>
    <row r="28" customFormat="false" ht="15" hidden="false" customHeight="false" outlineLevel="0" collapsed="false">
      <c r="A28" s="27" t="s">
        <v>44</v>
      </c>
      <c r="B28" s="22" t="s">
        <v>45</v>
      </c>
      <c r="C28" s="133" t="n">
        <f aca="false">'Piano Finanziario Triennale'!C28</f>
        <v>0</v>
      </c>
      <c r="D28" s="133"/>
      <c r="E28" s="133"/>
      <c r="F28" s="134" t="n">
        <f aca="false">SUMIF(Entrate!$B$2:$T$1001,$A28,Entrate!$T$2:$T$1001)</f>
        <v>0</v>
      </c>
      <c r="G28" s="135" t="n">
        <f aca="false">SUMIF(Entrate!$B$2:$B$1001,$A28,Entrate!$W$2:$W$1001)</f>
        <v>0</v>
      </c>
    </row>
    <row r="29" customFormat="false" ht="15" hidden="false" customHeight="false" outlineLevel="0" collapsed="false">
      <c r="A29" s="27" t="s">
        <v>46</v>
      </c>
      <c r="B29" s="22" t="s">
        <v>47</v>
      </c>
      <c r="C29" s="133" t="n">
        <f aca="false">'Piano Finanziario Triennale'!C29</f>
        <v>0</v>
      </c>
      <c r="D29" s="133"/>
      <c r="E29" s="133"/>
      <c r="F29" s="134" t="n">
        <f aca="false">SUMIF(Entrate!$B$2:$T$1001,$A29,Entrate!$T$2:$T$1001)</f>
        <v>0</v>
      </c>
      <c r="G29" s="135" t="n">
        <f aca="false">SUMIF(Entrate!$B$2:$B$1001,$A29,Entrate!$W$2:$W$1001)</f>
        <v>0</v>
      </c>
    </row>
    <row r="30" customFormat="false" ht="15" hidden="false" customHeight="false" outlineLevel="0" collapsed="false">
      <c r="A30" s="27" t="s">
        <v>48</v>
      </c>
      <c r="B30" s="22" t="s">
        <v>49</v>
      </c>
      <c r="C30" s="133" t="n">
        <f aca="false">'Piano Finanziario Triennale'!C30</f>
        <v>0</v>
      </c>
      <c r="D30" s="133"/>
      <c r="E30" s="133"/>
      <c r="F30" s="134" t="n">
        <f aca="false">SUMIF(Entrate!$B$2:$T$1001,$A30,Entrate!$T$2:$T$1001)</f>
        <v>0</v>
      </c>
      <c r="G30" s="135" t="n">
        <f aca="false">SUMIF(Entrate!$B$2:$B$1001,$A30,Entrate!$W$2:$W$1001)</f>
        <v>0</v>
      </c>
    </row>
    <row r="31" customFormat="false" ht="15" hidden="false" customHeight="false" outlineLevel="0" collapsed="false">
      <c r="A31" s="18"/>
      <c r="B31" s="28" t="s">
        <v>50</v>
      </c>
      <c r="C31" s="133" t="n">
        <f aca="false">'Piano Finanziario Triennale'!C31</f>
        <v>0</v>
      </c>
      <c r="D31" s="133"/>
      <c r="E31" s="133"/>
      <c r="F31" s="136" t="n">
        <f aca="false">SUM(F25:F30)</f>
        <v>0</v>
      </c>
      <c r="G31" s="132" t="n">
        <f aca="false">SUM(G25:G30)</f>
        <v>0</v>
      </c>
    </row>
    <row r="32" customFormat="false" ht="15" hidden="false" customHeight="false" outlineLevel="0" collapsed="false">
      <c r="A32" s="41" t="s">
        <v>51</v>
      </c>
      <c r="B32" s="20" t="s">
        <v>52</v>
      </c>
      <c r="C32" s="20"/>
      <c r="D32" s="20"/>
      <c r="E32" s="20"/>
      <c r="F32" s="20"/>
      <c r="G32" s="20"/>
    </row>
    <row r="33" customFormat="false" ht="15" hidden="false" customHeight="false" outlineLevel="0" collapsed="false">
      <c r="A33" s="27" t="s">
        <v>53</v>
      </c>
      <c r="B33" s="22" t="s">
        <v>54</v>
      </c>
      <c r="C33" s="133" t="n">
        <f aca="false">'Piano Finanziario Triennale'!C33</f>
        <v>0</v>
      </c>
      <c r="D33" s="133"/>
      <c r="E33" s="133"/>
      <c r="F33" s="134" t="n">
        <f aca="false">SUMIF(Entrate!$B$2:$T$1001,$A33,Entrate!$T$2:$T$1001)</f>
        <v>0</v>
      </c>
      <c r="G33" s="135" t="n">
        <f aca="false">SUMIF(Entrate!$B$2:$T$1001,$A33,Entrate!$W$2:$W$1001)</f>
        <v>0</v>
      </c>
    </row>
    <row r="34" customFormat="false" ht="15" hidden="false" customHeight="false" outlineLevel="0" collapsed="false">
      <c r="A34" s="27" t="s">
        <v>55</v>
      </c>
      <c r="B34" s="22" t="s">
        <v>34</v>
      </c>
      <c r="C34" s="133" t="n">
        <f aca="false">'Piano Finanziario Triennale'!C34</f>
        <v>0</v>
      </c>
      <c r="D34" s="133"/>
      <c r="E34" s="133"/>
      <c r="F34" s="134" t="n">
        <f aca="false">SUMIF(Entrate!$B$2:$T$1001,$A34,Entrate!$T$2:$T$1001)</f>
        <v>0</v>
      </c>
      <c r="G34" s="135" t="n">
        <f aca="false">SUMIF(Entrate!$B$2:$B$1001,$A34,Entrate!$W$2:$W$1001)</f>
        <v>0</v>
      </c>
    </row>
    <row r="35" customFormat="false" ht="15" hidden="false" customHeight="false" outlineLevel="0" collapsed="false">
      <c r="A35" s="18"/>
      <c r="B35" s="28" t="s">
        <v>56</v>
      </c>
      <c r="C35" s="133" t="n">
        <f aca="false">'Piano Finanziario Triennale'!C35</f>
        <v>0</v>
      </c>
      <c r="D35" s="133"/>
      <c r="E35" s="133"/>
      <c r="F35" s="136" t="n">
        <f aca="false">SUM(F33:F34)</f>
        <v>0</v>
      </c>
      <c r="G35" s="132" t="n">
        <f aca="false">SUM(G33:G34)</f>
        <v>0</v>
      </c>
    </row>
    <row r="36" customFormat="false" ht="15" hidden="false" customHeight="false" outlineLevel="0" collapsed="false">
      <c r="A36" s="18"/>
      <c r="B36" s="28" t="s">
        <v>57</v>
      </c>
      <c r="C36" s="133" t="n">
        <f aca="false">'Piano Finanziario Triennale'!C36</f>
        <v>0</v>
      </c>
      <c r="D36" s="133"/>
      <c r="E36" s="133"/>
      <c r="F36" s="136" t="n">
        <f aca="false">SUM(F15+F23+F31+F35)</f>
        <v>0</v>
      </c>
      <c r="G36" s="132" t="n">
        <f aca="false">SUM(G15+G23+G31+G35)</f>
        <v>0</v>
      </c>
    </row>
    <row r="37" customFormat="false" ht="15" hidden="false" customHeight="false" outlineLevel="0" collapsed="false">
      <c r="A37" s="18"/>
      <c r="B37" s="19" t="s">
        <v>58</v>
      </c>
      <c r="C37" s="19"/>
      <c r="D37" s="19"/>
      <c r="E37" s="19"/>
      <c r="F37" s="19"/>
      <c r="G37" s="19"/>
    </row>
    <row r="38" customFormat="false" ht="15" hidden="false" customHeight="false" outlineLevel="0" collapsed="false">
      <c r="A38" s="18" t="s">
        <v>59</v>
      </c>
      <c r="B38" s="20" t="s">
        <v>60</v>
      </c>
      <c r="C38" s="20"/>
      <c r="D38" s="20"/>
      <c r="E38" s="20"/>
      <c r="F38" s="20"/>
      <c r="G38" s="20"/>
    </row>
    <row r="39" customFormat="false" ht="36" hidden="false" customHeight="true" outlineLevel="0" collapsed="false">
      <c r="A39" s="44" t="s">
        <v>61</v>
      </c>
      <c r="B39" s="43" t="s">
        <v>62</v>
      </c>
      <c r="C39" s="133" t="n">
        <f aca="false">'Piano Finanziario Triennale'!C39</f>
        <v>0</v>
      </c>
      <c r="D39" s="133"/>
      <c r="E39" s="133"/>
      <c r="F39" s="134" t="n">
        <f aca="false">SUMIF(Personale!$B$2:$AB$3001,$A39,Personale!$Y$2:$Y$1001)</f>
        <v>0</v>
      </c>
      <c r="G39" s="135" t="n">
        <f aca="false">SUMIF(Personale!$B$2:$B$3001,$A39,Personale!$AG$2:$AG$1001)</f>
        <v>0</v>
      </c>
    </row>
    <row r="40" customFormat="false" ht="15" hidden="false" customHeight="false" outlineLevel="0" collapsed="false">
      <c r="A40" s="44" t="s">
        <v>63</v>
      </c>
      <c r="B40" s="22" t="s">
        <v>64</v>
      </c>
      <c r="C40" s="133" t="n">
        <f aca="false">'Piano Finanziario Triennale'!C40</f>
        <v>0</v>
      </c>
      <c r="D40" s="133"/>
      <c r="E40" s="133"/>
      <c r="F40" s="134" t="n">
        <f aca="false">SUMIF(Personale!$B$2:$AB$3001,$A40,Personale!$Y$2:$Y$1001)</f>
        <v>0</v>
      </c>
      <c r="G40" s="135" t="n">
        <f aca="false">SUMIF(Personale!$B$2:$B$3001,$A40,Personale!$AG2:$AG$1001)</f>
        <v>0</v>
      </c>
    </row>
    <row r="41" customFormat="false" ht="15" hidden="false" customHeight="false" outlineLevel="0" collapsed="false">
      <c r="A41" s="44" t="s">
        <v>65</v>
      </c>
      <c r="B41" s="22" t="s">
        <v>66</v>
      </c>
      <c r="C41" s="133" t="n">
        <f aca="false">'Piano Finanziario Triennale'!C41</f>
        <v>0</v>
      </c>
      <c r="D41" s="133"/>
      <c r="E41" s="133"/>
      <c r="F41" s="134" t="n">
        <f aca="false">SUMIF(Personale!$B$2:$AB$3001,$A41,Personale!$Y$2:$Y$1001)</f>
        <v>0</v>
      </c>
      <c r="G41" s="135" t="n">
        <f aca="false">SUMIF(Personale!$B$2:$B$3001,$A41,Personale!$AG$2:$AG$1001)</f>
        <v>0</v>
      </c>
    </row>
    <row r="42" customFormat="false" ht="15" hidden="false" customHeight="false" outlineLevel="0" collapsed="false">
      <c r="A42" s="44" t="s">
        <v>67</v>
      </c>
      <c r="B42" s="22" t="s">
        <v>68</v>
      </c>
      <c r="C42" s="133" t="n">
        <f aca="false">'Piano Finanziario Triennale'!C42</f>
        <v>0</v>
      </c>
      <c r="D42" s="133"/>
      <c r="E42" s="133"/>
      <c r="F42" s="134" t="n">
        <f aca="false">SUMIF(Personale!$B$2:$AB$3001,$A39,Personale!$AB$2:$AB$1001)+SUMIF(Personale!$B$2:$AB$3001,$A40,Personale!$AB$2:$AB$1001)+SUMIF(Personale!$B$2:$AB$3001,$A41,Personale!$AB$2:$AB$1001)</f>
        <v>0</v>
      </c>
      <c r="G42" s="135" t="n">
        <f aca="false">SUMIF(Personale!$B$2:$B$3001,$A39,Personale!$AH$2:$AH$1001)+SUMIF(Personale!$B$2:$B$3001,$A40,Personale!$AH$2:$AH$1001)+SUMIF(Personale!$B$2:$B$3001,$A41,Personale!$AH$2:$AH$1001)</f>
        <v>0</v>
      </c>
    </row>
    <row r="43" customFormat="false" ht="37.5" hidden="false" customHeight="true" outlineLevel="0" collapsed="false">
      <c r="A43" s="44" t="s">
        <v>69</v>
      </c>
      <c r="B43" s="45" t="s">
        <v>70</v>
      </c>
      <c r="C43" s="133" t="n">
        <f aca="false">'Piano Finanziario Triennale'!C43</f>
        <v>0</v>
      </c>
      <c r="D43" s="133"/>
      <c r="E43" s="133"/>
      <c r="F43" s="134" t="n">
        <f aca="false">SUMIF(Personale!$B$2:$AB$3001,$A43,Personale!$Y$2:$Y$1001)</f>
        <v>0</v>
      </c>
      <c r="G43" s="135" t="n">
        <f aca="false">SUMIF(Personale!$B$2:$B$3001,$A43,Personale!$AG$2:$AG$1001)</f>
        <v>0</v>
      </c>
    </row>
    <row r="44" customFormat="false" ht="35.25" hidden="false" customHeight="true" outlineLevel="0" collapsed="false">
      <c r="A44" s="44" t="s">
        <v>71</v>
      </c>
      <c r="B44" s="45" t="s">
        <v>72</v>
      </c>
      <c r="C44" s="133" t="n">
        <f aca="false">'Piano Finanziario Triennale'!C44</f>
        <v>0</v>
      </c>
      <c r="D44" s="133"/>
      <c r="E44" s="133"/>
      <c r="F44" s="134" t="n">
        <f aca="false">SUMIF(Personale!$B$2:$AB$3001,$A43,Personale!$AB$2:$AB$1001)</f>
        <v>0</v>
      </c>
      <c r="G44" s="135" t="n">
        <f aca="false">SUMIF(Personale!$B$2:$B$3001,$A43,Personale!$AH$2:$AH$1001)</f>
        <v>0</v>
      </c>
    </row>
    <row r="45" customFormat="false" ht="15" hidden="false" customHeight="false" outlineLevel="0" collapsed="false">
      <c r="A45" s="18"/>
      <c r="B45" s="138" t="s">
        <v>73</v>
      </c>
      <c r="C45" s="133" t="n">
        <f aca="false">'Piano Finanziario Triennale'!C45</f>
        <v>0</v>
      </c>
      <c r="D45" s="133"/>
      <c r="E45" s="133"/>
      <c r="F45" s="139" t="n">
        <f aca="false">SUM(F39:F44)</f>
        <v>0</v>
      </c>
      <c r="G45" s="132" t="n">
        <f aca="false">SUM(G39:G44)</f>
        <v>0</v>
      </c>
    </row>
    <row r="46" customFormat="false" ht="15" hidden="false" customHeight="false" outlineLevel="0" collapsed="false">
      <c r="A46" s="18" t="s">
        <v>74</v>
      </c>
      <c r="B46" s="20" t="s">
        <v>75</v>
      </c>
      <c r="C46" s="20"/>
      <c r="D46" s="20"/>
      <c r="E46" s="20"/>
      <c r="F46" s="20"/>
      <c r="G46" s="20"/>
    </row>
    <row r="47" customFormat="false" ht="36" hidden="false" customHeight="true" outlineLevel="0" collapsed="false">
      <c r="A47" s="44" t="s">
        <v>76</v>
      </c>
      <c r="B47" s="43" t="s">
        <v>77</v>
      </c>
      <c r="C47" s="133" t="n">
        <f aca="false">'Piano Finanziario Triennale'!C47</f>
        <v>0</v>
      </c>
      <c r="D47" s="133"/>
      <c r="E47" s="133"/>
      <c r="F47" s="134" t="n">
        <f aca="false">SUMIF(Personale!$B$2:$X$4963,$A47,Personale!$Y$2:$Y$4963)</f>
        <v>0</v>
      </c>
      <c r="G47" s="135" t="n">
        <f aca="false">SUMIF(Personale!$B$2:$B$4963,$A47,Personale!$AG$2:$AG$4963)</f>
        <v>0</v>
      </c>
    </row>
    <row r="48" customFormat="false" ht="15" hidden="false" customHeight="false" outlineLevel="0" collapsed="false">
      <c r="A48" s="44" t="s">
        <v>78</v>
      </c>
      <c r="B48" s="50" t="s">
        <v>79</v>
      </c>
      <c r="C48" s="133" t="n">
        <f aca="false">'Piano Finanziario Triennale'!C48</f>
        <v>0</v>
      </c>
      <c r="D48" s="133"/>
      <c r="E48" s="133"/>
      <c r="F48" s="134" t="n">
        <f aca="false">SUMIF(Personale!$B$2:$X$4963,$A48,Personale!$Y$2:$Y$4963)</f>
        <v>0</v>
      </c>
      <c r="G48" s="135" t="n">
        <f aca="false">SUMIF(Personale!$B$2:$B$4963,$A48,Personale!$AG$2:$AG$4963)</f>
        <v>0</v>
      </c>
    </row>
    <row r="49" customFormat="false" ht="15" hidden="false" customHeight="false" outlineLevel="0" collapsed="false">
      <c r="A49" s="44" t="s">
        <v>80</v>
      </c>
      <c r="B49" s="50" t="s">
        <v>81</v>
      </c>
      <c r="C49" s="133" t="n">
        <f aca="false">'Piano Finanziario Triennale'!C49</f>
        <v>0</v>
      </c>
      <c r="D49" s="133"/>
      <c r="E49" s="133"/>
      <c r="F49" s="134" t="n">
        <f aca="false">SUMIF(Personale!$B$2:$X$4963,$A49,Personale!$Y$2:$Y$4963)</f>
        <v>0</v>
      </c>
      <c r="G49" s="135" t="n">
        <f aca="false">SUMIF(Personale!$B$2:$B$4963,$A49,Personale!$AG$2:$AG$4963)</f>
        <v>0</v>
      </c>
    </row>
    <row r="50" customFormat="false" ht="15" hidden="false" customHeight="false" outlineLevel="0" collapsed="false">
      <c r="A50" s="44" t="s">
        <v>213</v>
      </c>
      <c r="B50" s="50" t="s">
        <v>83</v>
      </c>
      <c r="C50" s="133" t="n">
        <f aca="false">'Piano Finanziario Triennale'!C50</f>
        <v>0</v>
      </c>
      <c r="D50" s="133"/>
      <c r="E50" s="133"/>
      <c r="F50" s="134" t="n">
        <f aca="false">SUMIF(Personale!$B$2:$AB$3001,$A47,Personale!$AB$2:$AB$1001)+SUMIF(Personale!$B$2:$AB$3001,$A48,Personale!$AB$2:$AB$1001)+SUMIF(Personale!$B$2:$AB$3001,$A49,Personale!$AB$2:$AB$1001)</f>
        <v>0</v>
      </c>
      <c r="G50" s="135" t="n">
        <f aca="false">SUMIF(Personale!$B$2:$B$3001,$A47,Personale!$AH$2:$AH$1001)+SUMIF(Personale!$B$2:$B$3001,$A48,Personale!$AH$2:$AH$1001)+SUMIF(Personale!$B$2:$B$3001,$A49,Personale!$AH$2:$AH$1001)</f>
        <v>0</v>
      </c>
    </row>
    <row r="51" customFormat="false" ht="37.5" hidden="false" customHeight="true" outlineLevel="0" collapsed="false">
      <c r="A51" s="44" t="s">
        <v>214</v>
      </c>
      <c r="B51" s="45" t="s">
        <v>85</v>
      </c>
      <c r="C51" s="133" t="n">
        <f aca="false">'Piano Finanziario Triennale'!C51</f>
        <v>0</v>
      </c>
      <c r="D51" s="133"/>
      <c r="E51" s="133"/>
      <c r="F51" s="134" t="n">
        <f aca="false">SUMIF(Personale!$B$2:$X$4963,$A51,Personale!$Y$2:$Y$4963)</f>
        <v>0</v>
      </c>
      <c r="G51" s="135" t="n">
        <f aca="false">SUMIF(Personale!$B$2:$B$4963,$A51,Personale!$AG$2:$AAJ$4963)</f>
        <v>0</v>
      </c>
    </row>
    <row r="52" customFormat="false" ht="36" hidden="false" customHeight="true" outlineLevel="0" collapsed="false">
      <c r="A52" s="44" t="s">
        <v>215</v>
      </c>
      <c r="B52" s="45" t="s">
        <v>87</v>
      </c>
      <c r="C52" s="133" t="n">
        <f aca="false">'Piano Finanziario Triennale'!C52</f>
        <v>0</v>
      </c>
      <c r="D52" s="133"/>
      <c r="E52" s="133"/>
      <c r="F52" s="134" t="n">
        <f aca="false">SUMIF(Personale!$B$2:$AB$3001,$A51,Personale!$AB$2:$AB$1001)</f>
        <v>0</v>
      </c>
      <c r="G52" s="135" t="n">
        <f aca="false">SUMIF(Personale!$B$2:$B$3001,$A51,Personale!$AH$2:$AH$1001)</f>
        <v>0</v>
      </c>
    </row>
    <row r="53" customFormat="false" ht="15" hidden="false" customHeight="false" outlineLevel="0" collapsed="false">
      <c r="A53" s="18"/>
      <c r="B53" s="138" t="s">
        <v>88</v>
      </c>
      <c r="C53" s="133" t="n">
        <f aca="false">'Piano Finanziario Triennale'!C53</f>
        <v>0</v>
      </c>
      <c r="D53" s="133"/>
      <c r="E53" s="133"/>
      <c r="F53" s="139" t="n">
        <f aca="false">SUM(F47:F52)</f>
        <v>0</v>
      </c>
      <c r="G53" s="140" t="n">
        <f aca="false">SUM(G47:G52)</f>
        <v>0</v>
      </c>
    </row>
    <row r="54" customFormat="false" ht="15" hidden="false" customHeight="false" outlineLevel="0" collapsed="false">
      <c r="A54" s="18" t="s">
        <v>89</v>
      </c>
      <c r="B54" s="20" t="s">
        <v>90</v>
      </c>
      <c r="C54" s="20"/>
      <c r="D54" s="20"/>
      <c r="E54" s="20"/>
      <c r="F54" s="20"/>
      <c r="G54" s="20"/>
    </row>
    <row r="55" customFormat="false" ht="21" hidden="false" customHeight="false" outlineLevel="0" collapsed="false">
      <c r="A55" s="44" t="s">
        <v>91</v>
      </c>
      <c r="B55" s="50" t="s">
        <v>92</v>
      </c>
      <c r="C55" s="133" t="n">
        <f aca="false">'Piano Finanziario Triennale'!C55</f>
        <v>0</v>
      </c>
      <c r="D55" s="133"/>
      <c r="E55" s="133"/>
      <c r="F55" s="134" t="n">
        <f aca="false">SUMIF('Altri Costi'!$B$2:$X$3982,$A55,'Altri Costi'!$X$2:$X$3982)</f>
        <v>0</v>
      </c>
      <c r="G55" s="135" t="n">
        <f aca="false">SUMIF('Altri Costi'!$B$2:$B$3982,$A55,'Altri Costi'!$AB$2:$AB$3982)</f>
        <v>0</v>
      </c>
    </row>
    <row r="56" customFormat="false" ht="15" hidden="false" customHeight="false" outlineLevel="0" collapsed="false">
      <c r="A56" s="44" t="s">
        <v>93</v>
      </c>
      <c r="B56" s="50" t="s">
        <v>94</v>
      </c>
      <c r="C56" s="133" t="n">
        <f aca="false">'Piano Finanziario Triennale'!C56</f>
        <v>0</v>
      </c>
      <c r="D56" s="133"/>
      <c r="E56" s="133"/>
      <c r="F56" s="134" t="n">
        <f aca="false">SUMIF('Altri Costi'!$B$2:$X$3982,$A56,'Altri Costi'!$X$2:$X$3982)</f>
        <v>0</v>
      </c>
      <c r="G56" s="135" t="n">
        <f aca="false">SUMIF('Altri Costi'!$B$2:$B$3982,$A56,'Altri Costi'!$AB$2:$AB$3982)</f>
        <v>0</v>
      </c>
    </row>
    <row r="57" customFormat="false" ht="15" hidden="false" customHeight="false" outlineLevel="0" collapsed="false">
      <c r="A57" s="44" t="s">
        <v>95</v>
      </c>
      <c r="B57" s="50" t="s">
        <v>96</v>
      </c>
      <c r="C57" s="133" t="n">
        <f aca="false">'Piano Finanziario Triennale'!C57</f>
        <v>0</v>
      </c>
      <c r="D57" s="133"/>
      <c r="E57" s="133"/>
      <c r="F57" s="134" t="n">
        <f aca="false">SUMIF('Altri Costi'!$B$2:$X$3982,$A57,'Altri Costi'!$X$2:$X$3982)</f>
        <v>0</v>
      </c>
      <c r="G57" s="135" t="n">
        <f aca="false">SUMIF('Altri Costi'!$B$2:$B$3982,$A57,'Altri Costi'!$AB$2:$AB$3982)</f>
        <v>0</v>
      </c>
    </row>
    <row r="58" customFormat="false" ht="21" hidden="false" customHeight="false" outlineLevel="0" collapsed="false">
      <c r="A58" s="44" t="s">
        <v>97</v>
      </c>
      <c r="B58" s="50" t="s">
        <v>98</v>
      </c>
      <c r="C58" s="133" t="n">
        <f aca="false">'Piano Finanziario Triennale'!C58</f>
        <v>0</v>
      </c>
      <c r="D58" s="133"/>
      <c r="E58" s="133"/>
      <c r="F58" s="134" t="n">
        <f aca="false">SUMIF('Altri Costi'!$B$2:$X$3982,$A58,'Altri Costi'!$X$2:$X$3982)</f>
        <v>0</v>
      </c>
      <c r="G58" s="135" t="n">
        <f aca="false">SUMIF('Altri Costi'!$B$2:$B$3982,$A58,'Altri Costi'!$AB$2:$AB$3982)</f>
        <v>0</v>
      </c>
    </row>
    <row r="59" customFormat="false" ht="15" hidden="false" customHeight="false" outlineLevel="0" collapsed="false">
      <c r="A59" s="44" t="s">
        <v>99</v>
      </c>
      <c r="B59" s="50" t="s">
        <v>100</v>
      </c>
      <c r="C59" s="133" t="n">
        <f aca="false">'Piano Finanziario Triennale'!C59</f>
        <v>0</v>
      </c>
      <c r="D59" s="133"/>
      <c r="E59" s="133"/>
      <c r="F59" s="134" t="n">
        <f aca="false">SUMIF('Altri Costi'!$B$2:$X$3982,$A59,'Altri Costi'!$X$2:$X$3982)</f>
        <v>0</v>
      </c>
      <c r="G59" s="135" t="n">
        <f aca="false">SUMIF('Altri Costi'!$B$2:$B$3982,$A59,'Altri Costi'!$AB$2:$AB$3982)</f>
        <v>0</v>
      </c>
    </row>
    <row r="60" customFormat="false" ht="15" hidden="false" customHeight="false" outlineLevel="0" collapsed="false">
      <c r="A60" s="44" t="s">
        <v>101</v>
      </c>
      <c r="B60" s="22" t="s">
        <v>102</v>
      </c>
      <c r="C60" s="133" t="n">
        <f aca="false">'Piano Finanziario Triennale'!C60</f>
        <v>0</v>
      </c>
      <c r="D60" s="133"/>
      <c r="E60" s="133"/>
      <c r="F60" s="134" t="n">
        <f aca="false">SUMIF('Altri Costi'!$B$2:$X$3982,$A60,'Altri Costi'!$X$2:$X$3982)</f>
        <v>0</v>
      </c>
      <c r="G60" s="135" t="n">
        <f aca="false">SUMIF('Altri Costi'!$B$2:$B$3982,$A60,'Altri Costi'!$AB$2:$AB$3982)</f>
        <v>0</v>
      </c>
    </row>
    <row r="61" customFormat="false" ht="15" hidden="false" customHeight="false" outlineLevel="0" collapsed="false">
      <c r="A61" s="44" t="s">
        <v>103</v>
      </c>
      <c r="B61" s="50" t="s">
        <v>104</v>
      </c>
      <c r="C61" s="133" t="n">
        <f aca="false">'Piano Finanziario Triennale'!C61</f>
        <v>0</v>
      </c>
      <c r="D61" s="133"/>
      <c r="E61" s="133"/>
      <c r="F61" s="134" t="n">
        <f aca="false">SUMIF('Altri Costi'!$B$2:$X$3982,$A61,'Altri Costi'!$X$2:$X$3982)</f>
        <v>0</v>
      </c>
      <c r="G61" s="135" t="n">
        <f aca="false">SUMIF('Altri Costi'!$B$2:$B$3982,$A61,'Altri Costi'!$AB$2:$AB$3982)</f>
        <v>0</v>
      </c>
    </row>
    <row r="62" customFormat="false" ht="15" hidden="false" customHeight="false" outlineLevel="0" collapsed="false">
      <c r="A62" s="44" t="s">
        <v>105</v>
      </c>
      <c r="B62" s="50" t="s">
        <v>106</v>
      </c>
      <c r="C62" s="133" t="n">
        <f aca="false">'Piano Finanziario Triennale'!C62</f>
        <v>0</v>
      </c>
      <c r="D62" s="133"/>
      <c r="E62" s="133"/>
      <c r="F62" s="134" t="n">
        <f aca="false">SUMIF('Altri Costi'!$B$2:$X$3982,$A62,'Altri Costi'!$X$2:$X$3982)</f>
        <v>0</v>
      </c>
      <c r="G62" s="135" t="n">
        <f aca="false">SUMIF('Altri Costi'!$B$2:$B$3982,$A62,'Altri Costi'!$AB$2:$AB$3982)</f>
        <v>0</v>
      </c>
    </row>
    <row r="63" customFormat="false" ht="15" hidden="false" customHeight="false" outlineLevel="0" collapsed="false">
      <c r="A63" s="44" t="s">
        <v>107</v>
      </c>
      <c r="B63" s="50" t="s">
        <v>108</v>
      </c>
      <c r="C63" s="133" t="n">
        <f aca="false">'Piano Finanziario Triennale'!C63</f>
        <v>0</v>
      </c>
      <c r="D63" s="133"/>
      <c r="E63" s="133"/>
      <c r="F63" s="134" t="n">
        <f aca="false">SUMIF('Altri Costi'!$B$2:$X$3982,$A63,'Altri Costi'!$X$2:$X$3982)</f>
        <v>0</v>
      </c>
      <c r="G63" s="135" t="n">
        <f aca="false">SUMIF('Altri Costi'!$B$2:$B$3982,$A63,'Altri Costi'!$AB$2:$AB$3982)</f>
        <v>0</v>
      </c>
    </row>
    <row r="64" customFormat="false" ht="15" hidden="false" customHeight="false" outlineLevel="0" collapsed="false">
      <c r="A64" s="18"/>
      <c r="B64" s="138" t="s">
        <v>109</v>
      </c>
      <c r="C64" s="133" t="n">
        <f aca="false">'Piano Finanziario Triennale'!C64</f>
        <v>0</v>
      </c>
      <c r="D64" s="133"/>
      <c r="E64" s="133"/>
      <c r="F64" s="139" t="n">
        <f aca="false">SUM(F55:F63)</f>
        <v>0</v>
      </c>
      <c r="G64" s="140" t="n">
        <f aca="false">SUM(G55:G63)</f>
        <v>0</v>
      </c>
    </row>
    <row r="65" customFormat="false" ht="15" hidden="false" customHeight="false" outlineLevel="0" collapsed="false">
      <c r="A65" s="18" t="s">
        <v>110</v>
      </c>
      <c r="B65" s="20" t="s">
        <v>111</v>
      </c>
      <c r="C65" s="20"/>
      <c r="D65" s="20"/>
      <c r="E65" s="20"/>
      <c r="F65" s="20"/>
      <c r="G65" s="20"/>
    </row>
    <row r="66" customFormat="false" ht="21" hidden="false" customHeight="false" outlineLevel="0" collapsed="false">
      <c r="A66" s="44" t="s">
        <v>216</v>
      </c>
      <c r="B66" s="50" t="s">
        <v>113</v>
      </c>
      <c r="C66" s="133" t="n">
        <f aca="false">'Piano Finanziario Triennale'!C66</f>
        <v>0</v>
      </c>
      <c r="D66" s="133"/>
      <c r="E66" s="133"/>
      <c r="F66" s="134" t="n">
        <f aca="false">SUMIF('Altri Costi'!$B$2:$X$3982,$A66,'Altri Costi'!$X$2:$X$3982)</f>
        <v>0</v>
      </c>
      <c r="G66" s="135" t="n">
        <f aca="false">SUMIF('Altri Costi'!$B$2:$B$3982,$A66,'Altri Costi'!$AB$2:$AB$3982)</f>
        <v>0</v>
      </c>
    </row>
    <row r="67" customFormat="false" ht="21" hidden="false" customHeight="false" outlineLevel="0" collapsed="false">
      <c r="A67" s="44" t="s">
        <v>217</v>
      </c>
      <c r="B67" s="50" t="s">
        <v>115</v>
      </c>
      <c r="C67" s="133" t="n">
        <f aca="false">'Piano Finanziario Triennale'!C67</f>
        <v>0</v>
      </c>
      <c r="D67" s="133"/>
      <c r="E67" s="133"/>
      <c r="F67" s="134" t="n">
        <f aca="false">SUMIF('Altri Costi'!$B$2:$X$3982,$A67,'Altri Costi'!$X$2:$X$3982)</f>
        <v>0</v>
      </c>
      <c r="G67" s="135" t="n">
        <f aca="false">SUMIF('Altri Costi'!$B$2:$B$3982,$A67,'Altri Costi'!$AB$2:$AB$3982)</f>
        <v>0</v>
      </c>
    </row>
    <row r="68" customFormat="false" ht="15" hidden="false" customHeight="false" outlineLevel="0" collapsed="false">
      <c r="A68" s="44" t="s">
        <v>218</v>
      </c>
      <c r="B68" s="50" t="s">
        <v>117</v>
      </c>
      <c r="C68" s="133" t="n">
        <f aca="false">'Piano Finanziario Triennale'!C68</f>
        <v>0</v>
      </c>
      <c r="D68" s="133"/>
      <c r="E68" s="133"/>
      <c r="F68" s="134" t="n">
        <f aca="false">SUMIF('Altri Costi'!$B$2:$X$3982,$A68,'Altri Costi'!$X$2:$X$3982)</f>
        <v>0</v>
      </c>
      <c r="G68" s="135" t="n">
        <f aca="false">SUMIF('Altri Costi'!$B$2:$B$3982,$A68,'Altri Costi'!$AB$2:$AB$3982)</f>
        <v>0</v>
      </c>
    </row>
    <row r="69" customFormat="false" ht="21" hidden="false" customHeight="false" outlineLevel="0" collapsed="false">
      <c r="A69" s="44" t="s">
        <v>219</v>
      </c>
      <c r="B69" s="50" t="s">
        <v>98</v>
      </c>
      <c r="C69" s="133" t="n">
        <f aca="false">'Piano Finanziario Triennale'!C69</f>
        <v>0</v>
      </c>
      <c r="D69" s="133"/>
      <c r="E69" s="133"/>
      <c r="F69" s="134" t="n">
        <f aca="false">SUMIF('Altri Costi'!$B$2:$X$3982,$A69,'Altri Costi'!$X$2:$X$3982)</f>
        <v>0</v>
      </c>
      <c r="G69" s="135" t="n">
        <f aca="false">SUMIF('Altri Costi'!$B$2:$B$3982,$A69,'Altri Costi'!$AB$2:$AB$3982)</f>
        <v>0</v>
      </c>
    </row>
    <row r="70" customFormat="false" ht="21" hidden="false" customHeight="false" outlineLevel="0" collapsed="false">
      <c r="A70" s="44" t="s">
        <v>220</v>
      </c>
      <c r="B70" s="50" t="s">
        <v>120</v>
      </c>
      <c r="C70" s="133" t="n">
        <f aca="false">'Piano Finanziario Triennale'!C70</f>
        <v>0</v>
      </c>
      <c r="D70" s="133"/>
      <c r="E70" s="133"/>
      <c r="F70" s="134" t="n">
        <f aca="false">SUMIF('Altri Costi'!$B$2:$X$3982,$A70,'Altri Costi'!$X$2:$X$3982)</f>
        <v>0</v>
      </c>
      <c r="G70" s="135" t="n">
        <f aca="false">SUMIF('Altri Costi'!$B$2:$B$3982,$A70,'Altri Costi'!$AB$2:$AB$3982)</f>
        <v>0</v>
      </c>
    </row>
    <row r="71" customFormat="false" ht="15" hidden="false" customHeight="false" outlineLevel="0" collapsed="false">
      <c r="A71" s="44" t="s">
        <v>221</v>
      </c>
      <c r="B71" s="50" t="s">
        <v>122</v>
      </c>
      <c r="C71" s="133" t="n">
        <f aca="false">'Piano Finanziario Triennale'!C71</f>
        <v>0</v>
      </c>
      <c r="D71" s="133"/>
      <c r="E71" s="133"/>
      <c r="F71" s="134" t="n">
        <f aca="false">SUMIF('Altri Costi'!$B$2:$X$3982,$A71,'Altri Costi'!$X$2:$X$3982)</f>
        <v>0</v>
      </c>
      <c r="G71" s="135" t="n">
        <f aca="false">SUMIF('Altri Costi'!$B$2:$B$3982,$A71,'Altri Costi'!$AB$2:$AB$3982)</f>
        <v>0</v>
      </c>
    </row>
    <row r="72" customFormat="false" ht="21" hidden="false" customHeight="false" outlineLevel="0" collapsed="false">
      <c r="A72" s="44" t="s">
        <v>222</v>
      </c>
      <c r="B72" s="50" t="s">
        <v>124</v>
      </c>
      <c r="C72" s="133" t="n">
        <f aca="false">'Piano Finanziario Triennale'!C72</f>
        <v>0</v>
      </c>
      <c r="D72" s="133"/>
      <c r="E72" s="133"/>
      <c r="F72" s="134" t="n">
        <f aca="false">SUMIF('Altri Costi'!$B$2:$X$3982,$A72,'Altri Costi'!$X$2:$X$3982)</f>
        <v>0</v>
      </c>
      <c r="G72" s="135" t="n">
        <f aca="false">SUMIF('Altri Costi'!$B$2:$B$3982,$A72,'Altri Costi'!$AB$2:$AB$3982)</f>
        <v>0</v>
      </c>
    </row>
    <row r="73" customFormat="false" ht="15" hidden="false" customHeight="false" outlineLevel="0" collapsed="false">
      <c r="A73" s="44" t="s">
        <v>223</v>
      </c>
      <c r="B73" s="50" t="s">
        <v>104</v>
      </c>
      <c r="C73" s="133" t="n">
        <f aca="false">'Piano Finanziario Triennale'!C73</f>
        <v>0</v>
      </c>
      <c r="D73" s="133"/>
      <c r="E73" s="133"/>
      <c r="F73" s="134" t="n">
        <f aca="false">SUMIF('Altri Costi'!$B$2:$X$3982,$A73,'Altri Costi'!$X$2:$X$3982)</f>
        <v>0</v>
      </c>
      <c r="G73" s="135" t="n">
        <f aca="false">SUMIF('Altri Costi'!$B$2:$B$3982,$A73,'Altri Costi'!$AB$2:$AB$3982)</f>
        <v>0</v>
      </c>
    </row>
    <row r="74" customFormat="false" ht="15" hidden="false" customHeight="false" outlineLevel="0" collapsed="false">
      <c r="A74" s="44" t="s">
        <v>224</v>
      </c>
      <c r="B74" s="50" t="s">
        <v>106</v>
      </c>
      <c r="C74" s="133" t="n">
        <f aca="false">'Piano Finanziario Triennale'!C74</f>
        <v>0</v>
      </c>
      <c r="D74" s="133"/>
      <c r="E74" s="133"/>
      <c r="F74" s="134" t="n">
        <f aca="false">SUMIF('Altri Costi'!$B$2:$X$3982,$A74,'Altri Costi'!$X$2:$X$3982)</f>
        <v>0</v>
      </c>
      <c r="G74" s="135" t="n">
        <f aca="false">SUMIF('Altri Costi'!$B$2:$B$3982,$A74,'Altri Costi'!$AB$2:$AB$3982)</f>
        <v>0</v>
      </c>
    </row>
    <row r="75" customFormat="false" ht="15" hidden="false" customHeight="false" outlineLevel="0" collapsed="false">
      <c r="A75" s="44" t="s">
        <v>127</v>
      </c>
      <c r="B75" s="50" t="s">
        <v>128</v>
      </c>
      <c r="C75" s="133" t="n">
        <f aca="false">'Piano Finanziario Triennale'!C75</f>
        <v>0</v>
      </c>
      <c r="D75" s="133"/>
      <c r="E75" s="133"/>
      <c r="F75" s="134" t="n">
        <f aca="false">SUMIF('Altri Costi'!$B$2:$X$3982,$A75,'Altri Costi'!$X$2:$X$3982)</f>
        <v>0</v>
      </c>
      <c r="G75" s="135" t="n">
        <f aca="false">SUMIF('Altri Costi'!$B$2:$B$3982,$A75,'Altri Costi'!$AB$2:$AB$3982)</f>
        <v>0</v>
      </c>
    </row>
    <row r="76" customFormat="false" ht="15" hidden="false" customHeight="false" outlineLevel="0" collapsed="false">
      <c r="A76" s="18"/>
      <c r="B76" s="138" t="s">
        <v>129</v>
      </c>
      <c r="C76" s="133" t="n">
        <f aca="false">'Piano Finanziario Triennale'!C76</f>
        <v>0</v>
      </c>
      <c r="D76" s="133"/>
      <c r="E76" s="133"/>
      <c r="F76" s="139" t="n">
        <f aca="false">SUM(F66:F75)</f>
        <v>0</v>
      </c>
      <c r="G76" s="140" t="n">
        <f aca="false">SUM(G66:G75)</f>
        <v>0</v>
      </c>
    </row>
    <row r="77" customFormat="false" ht="15" hidden="false" customHeight="false" outlineLevel="0" collapsed="false">
      <c r="A77" s="18" t="s">
        <v>130</v>
      </c>
      <c r="B77" s="20" t="s">
        <v>131</v>
      </c>
      <c r="C77" s="20"/>
      <c r="D77" s="20"/>
      <c r="E77" s="20"/>
      <c r="F77" s="20"/>
      <c r="G77" s="20"/>
    </row>
    <row r="78" customFormat="false" ht="15" hidden="false" customHeight="false" outlineLevel="0" collapsed="false">
      <c r="A78" s="44" t="s">
        <v>132</v>
      </c>
      <c r="B78" s="50" t="s">
        <v>133</v>
      </c>
      <c r="C78" s="133" t="n">
        <f aca="false">'Piano Finanziario Triennale'!C78</f>
        <v>0</v>
      </c>
      <c r="D78" s="133"/>
      <c r="E78" s="133"/>
      <c r="F78" s="134" t="n">
        <f aca="false">SUMIF('Altri Costi'!$B$2:$X$3982,$A78,'Altri Costi'!$X$2:$X$3982)</f>
        <v>0</v>
      </c>
      <c r="G78" s="135" t="n">
        <f aca="false">SUMIF('Altri Costi'!$B$2:$B$3982,$A78,'Altri Costi'!$AB$2:$AB$3982)</f>
        <v>0</v>
      </c>
    </row>
    <row r="79" customFormat="false" ht="15" hidden="false" customHeight="false" outlineLevel="0" collapsed="false">
      <c r="A79" s="44" t="s">
        <v>134</v>
      </c>
      <c r="B79" s="50" t="s">
        <v>135</v>
      </c>
      <c r="C79" s="133" t="n">
        <f aca="false">'Piano Finanziario Triennale'!C79</f>
        <v>0</v>
      </c>
      <c r="D79" s="133"/>
      <c r="E79" s="133"/>
      <c r="F79" s="134" t="n">
        <f aca="false">SUMIF('Altri Costi'!$B$2:$X$3982,$A79,'Altri Costi'!$X$2:$X$3982)</f>
        <v>0</v>
      </c>
      <c r="G79" s="135" t="n">
        <f aca="false">SUMIF('Altri Costi'!$B$2:$B$3982,$A79,'Altri Costi'!$AB$2:$AB$3982)</f>
        <v>0</v>
      </c>
    </row>
    <row r="80" customFormat="false" ht="21" hidden="false" customHeight="false" outlineLevel="0" collapsed="false">
      <c r="A80" s="44" t="s">
        <v>136</v>
      </c>
      <c r="B80" s="50" t="s">
        <v>137</v>
      </c>
      <c r="C80" s="133" t="n">
        <f aca="false">'Piano Finanziario Triennale'!C80</f>
        <v>0</v>
      </c>
      <c r="D80" s="133"/>
      <c r="E80" s="133"/>
      <c r="F80" s="134" t="n">
        <f aca="false">SUMIF('Altri Costi'!$B$2:$X$3982,$A80,'Altri Costi'!$X$2:$X$3982)</f>
        <v>0</v>
      </c>
      <c r="G80" s="135" t="n">
        <f aca="false">SUMIF('Altri Costi'!$B$2:$B$3982,$A80,'Altri Costi'!$AB$2:$AB$3982)</f>
        <v>0</v>
      </c>
    </row>
    <row r="81" customFormat="false" ht="15" hidden="false" customHeight="false" outlineLevel="0" collapsed="false">
      <c r="A81" s="44" t="s">
        <v>138</v>
      </c>
      <c r="B81" s="50" t="s">
        <v>139</v>
      </c>
      <c r="C81" s="133" t="n">
        <f aca="false">'Piano Finanziario Triennale'!C81</f>
        <v>0</v>
      </c>
      <c r="D81" s="133"/>
      <c r="E81" s="133"/>
      <c r="F81" s="134" t="n">
        <f aca="false">SUMIF('Altri Costi'!$B$2:$X$3982,$A81,'Altri Costi'!$X$2:$X$3982)</f>
        <v>0</v>
      </c>
      <c r="G81" s="135" t="n">
        <f aca="false">SUMIF('Altri Costi'!$B$2:$B$3982,$A81,'Altri Costi'!$AB$2:$AB$3982)</f>
        <v>0</v>
      </c>
    </row>
    <row r="82" customFormat="false" ht="15" hidden="false" customHeight="false" outlineLevel="0" collapsed="false">
      <c r="A82" s="44" t="s">
        <v>140</v>
      </c>
      <c r="B82" s="50" t="s">
        <v>141</v>
      </c>
      <c r="C82" s="133" t="n">
        <f aca="false">'Piano Finanziario Triennale'!C82</f>
        <v>0</v>
      </c>
      <c r="D82" s="133"/>
      <c r="E82" s="133"/>
      <c r="F82" s="134" t="n">
        <f aca="false">SUMIF('Altri Costi'!$B$2:$X$3982,$A82,'Altri Costi'!$X$2:$X$3982)</f>
        <v>0</v>
      </c>
      <c r="G82" s="135" t="n">
        <f aca="false">SUMIF('Altri Costi'!$B$2:$B$3982,$A82,'Altri Costi'!$AB$2:$AB$3982)</f>
        <v>0</v>
      </c>
    </row>
    <row r="83" customFormat="false" ht="15" hidden="false" customHeight="false" outlineLevel="0" collapsed="false">
      <c r="A83" s="44" t="s">
        <v>142</v>
      </c>
      <c r="B83" s="50" t="s">
        <v>143</v>
      </c>
      <c r="C83" s="133" t="n">
        <f aca="false">'Piano Finanziario Triennale'!C83</f>
        <v>0</v>
      </c>
      <c r="D83" s="133"/>
      <c r="E83" s="133"/>
      <c r="F83" s="134" t="n">
        <f aca="false">SUMIF('Altri Costi'!$B$2:$X$3982,$A83,'Altri Costi'!$X$2:$X$3982)</f>
        <v>0</v>
      </c>
      <c r="G83" s="135" t="n">
        <f aca="false">SUMIF('Altri Costi'!$B$2:$B$3982,$A83,'Altri Costi'!$AB$2:$AB$3982)</f>
        <v>0</v>
      </c>
    </row>
    <row r="84" customFormat="false" ht="15" hidden="false" customHeight="false" outlineLevel="0" collapsed="false">
      <c r="A84" s="18"/>
      <c r="B84" s="138" t="s">
        <v>144</v>
      </c>
      <c r="C84" s="133" t="n">
        <f aca="false">'Piano Finanziario Triennale'!C84</f>
        <v>0</v>
      </c>
      <c r="D84" s="133"/>
      <c r="E84" s="133"/>
      <c r="F84" s="139" t="n">
        <f aca="false">SUM(F78:F83)</f>
        <v>0</v>
      </c>
      <c r="G84" s="140" t="n">
        <f aca="false">SUM(G78:G83)</f>
        <v>0</v>
      </c>
    </row>
    <row r="85" customFormat="false" ht="15" hidden="false" customHeight="false" outlineLevel="0" collapsed="false">
      <c r="A85" s="18" t="s">
        <v>145</v>
      </c>
      <c r="B85" s="20" t="s">
        <v>146</v>
      </c>
      <c r="C85" s="20"/>
      <c r="D85" s="20"/>
      <c r="E85" s="20"/>
      <c r="F85" s="20"/>
      <c r="G85" s="20"/>
    </row>
    <row r="86" customFormat="false" ht="15" hidden="false" customHeight="false" outlineLevel="0" collapsed="false">
      <c r="A86" s="44" t="s">
        <v>147</v>
      </c>
      <c r="B86" s="22" t="s">
        <v>148</v>
      </c>
      <c r="C86" s="133" t="n">
        <f aca="false">'Piano Finanziario Triennale'!C86</f>
        <v>0</v>
      </c>
      <c r="D86" s="133"/>
      <c r="E86" s="133"/>
      <c r="F86" s="134" t="n">
        <f aca="false">SUMIF('Altri Costi'!$B$2:$X$3982,$A86,'Altri Costi'!$X$2:$X$3982)</f>
        <v>0</v>
      </c>
      <c r="G86" s="135" t="n">
        <f aca="false">SUMIF('Altri Costi'!$B$2:$B$3982,$A86,'Altri Costi'!$AB$2:$AB$3982)</f>
        <v>0</v>
      </c>
    </row>
    <row r="87" customFormat="false" ht="15" hidden="false" customHeight="false" outlineLevel="0" collapsed="false">
      <c r="A87" s="44" t="s">
        <v>149</v>
      </c>
      <c r="B87" s="22" t="s">
        <v>150</v>
      </c>
      <c r="C87" s="133" t="n">
        <f aca="false">'Piano Finanziario Triennale'!C87</f>
        <v>0</v>
      </c>
      <c r="D87" s="133"/>
      <c r="E87" s="133"/>
      <c r="F87" s="134" t="n">
        <f aca="false">SUMIF('Altri Costi'!$B$2:$X$3982,$A87,'Altri Costi'!$X$2:$X$3982)</f>
        <v>0</v>
      </c>
      <c r="G87" s="135" t="n">
        <f aca="false">SUMIF('Altri Costi'!$B$2:$B$3982,$A87,'Altri Costi'!$AB$2:$AB$3982)</f>
        <v>0</v>
      </c>
    </row>
    <row r="88" customFormat="false" ht="15" hidden="false" customHeight="false" outlineLevel="0" collapsed="false">
      <c r="A88" s="44" t="s">
        <v>151</v>
      </c>
      <c r="B88" s="22" t="s">
        <v>152</v>
      </c>
      <c r="C88" s="133" t="n">
        <f aca="false">'Piano Finanziario Triennale'!C88</f>
        <v>0</v>
      </c>
      <c r="D88" s="133"/>
      <c r="E88" s="133"/>
      <c r="F88" s="134" t="n">
        <f aca="false">SUMIF('Altri Costi'!$B$2:$X$3982,$A88,'Altri Costi'!$X$2:$X$3982)</f>
        <v>0</v>
      </c>
      <c r="G88" s="135" t="n">
        <f aca="false">SUMIF('Altri Costi'!$B$2:$B$3982,$A88,'Altri Costi'!$AB$2:$AB$3982)</f>
        <v>0</v>
      </c>
    </row>
    <row r="89" customFormat="false" ht="15" hidden="false" customHeight="false" outlineLevel="0" collapsed="false">
      <c r="A89" s="44" t="s">
        <v>153</v>
      </c>
      <c r="B89" s="22" t="s">
        <v>154</v>
      </c>
      <c r="C89" s="133" t="n">
        <f aca="false">'Piano Finanziario Triennale'!C89</f>
        <v>0</v>
      </c>
      <c r="D89" s="133"/>
      <c r="E89" s="133"/>
      <c r="F89" s="134" t="n">
        <f aca="false">SUMIF('Altri Costi'!$B$2:$X$3982,$A89,'Altri Costi'!$X$2:$X$3982)</f>
        <v>0</v>
      </c>
      <c r="G89" s="135" t="n">
        <f aca="false">SUMIF('Altri Costi'!$B$2:$B$3982,$A89,'Altri Costi'!$AB$2:$AB$3982)</f>
        <v>0</v>
      </c>
    </row>
    <row r="90" customFormat="false" ht="15" hidden="false" customHeight="false" outlineLevel="0" collapsed="false">
      <c r="A90" s="44" t="s">
        <v>155</v>
      </c>
      <c r="B90" s="22" t="s">
        <v>156</v>
      </c>
      <c r="C90" s="133" t="n">
        <f aca="false">'Piano Finanziario Triennale'!C90</f>
        <v>0</v>
      </c>
      <c r="D90" s="133"/>
      <c r="E90" s="133"/>
      <c r="F90" s="134" t="n">
        <f aca="false">SUMIF('Altri Costi'!$B$2:$X$3982,$A90,'Altri Costi'!$X$2:$X$3982)</f>
        <v>0</v>
      </c>
      <c r="G90" s="135" t="n">
        <f aca="false">SUMIF('Altri Costi'!$B$2:$B$3982,$A90,'Altri Costi'!$AB$2:$AB$3982)</f>
        <v>0</v>
      </c>
    </row>
    <row r="91" customFormat="false" ht="15" hidden="false" customHeight="false" outlineLevel="0" collapsed="false">
      <c r="A91" s="18"/>
      <c r="B91" s="138" t="s">
        <v>157</v>
      </c>
      <c r="C91" s="133" t="n">
        <f aca="false">'Piano Finanziario Triennale'!C91</f>
        <v>0</v>
      </c>
      <c r="D91" s="133"/>
      <c r="E91" s="133"/>
      <c r="F91" s="139" t="n">
        <f aca="false">SUM(F86:F90)</f>
        <v>0</v>
      </c>
      <c r="G91" s="140" t="n">
        <f aca="false">SUM(G86:G90)</f>
        <v>0</v>
      </c>
    </row>
    <row r="92" customFormat="false" ht="26.25" hidden="false" customHeight="true" outlineLevel="0" collapsed="false">
      <c r="A92" s="18" t="s">
        <v>158</v>
      </c>
      <c r="B92" s="51" t="s">
        <v>159</v>
      </c>
      <c r="C92" s="51"/>
      <c r="D92" s="51"/>
      <c r="E92" s="51"/>
      <c r="F92" s="51"/>
      <c r="G92" s="51"/>
    </row>
    <row r="93" customFormat="false" ht="15" hidden="false" customHeight="false" outlineLevel="0" collapsed="false">
      <c r="A93" s="44" t="s">
        <v>160</v>
      </c>
      <c r="B93" s="52" t="s">
        <v>161</v>
      </c>
      <c r="C93" s="133" t="n">
        <f aca="false">'Piano Finanziario Triennale'!C93</f>
        <v>0</v>
      </c>
      <c r="D93" s="133"/>
      <c r="E93" s="133"/>
      <c r="F93" s="134" t="n">
        <f aca="false">SUMIF('Altri Costi'!$B$2:$X$3982,$A93,'Altri Costi'!$X$2:$X$3982)</f>
        <v>0</v>
      </c>
      <c r="G93" s="135" t="n">
        <f aca="false">SUMIF('Altri Costi'!$B$2:$B$3982,$A93,'Altri Costi'!$AB$2:$AB$3982)</f>
        <v>0</v>
      </c>
    </row>
    <row r="94" customFormat="false" ht="15" hidden="false" customHeight="false" outlineLevel="0" collapsed="false">
      <c r="A94" s="44" t="s">
        <v>162</v>
      </c>
      <c r="B94" s="52" t="s">
        <v>163</v>
      </c>
      <c r="C94" s="133" t="n">
        <f aca="false">'Piano Finanziario Triennale'!C94</f>
        <v>0</v>
      </c>
      <c r="D94" s="133"/>
      <c r="E94" s="133"/>
      <c r="F94" s="134" t="n">
        <f aca="false">SUMIF('Altri Costi'!$B$2:$X$3982,$A94,'Altri Costi'!$X$2:$X$3982)</f>
        <v>0</v>
      </c>
      <c r="G94" s="135" t="n">
        <f aca="false">SUMIF('Altri Costi'!$B$2:$B$3982,$A94,'Altri Costi'!$AB$2:$AB$3982)</f>
        <v>0</v>
      </c>
    </row>
    <row r="95" customFormat="false" ht="30.5" hidden="false" customHeight="false" outlineLevel="0" collapsed="false">
      <c r="A95" s="44" t="s">
        <v>164</v>
      </c>
      <c r="B95" s="45" t="s">
        <v>165</v>
      </c>
      <c r="C95" s="133" t="n">
        <f aca="false">'Piano Finanziario Triennale'!C95</f>
        <v>0</v>
      </c>
      <c r="D95" s="133"/>
      <c r="E95" s="133"/>
      <c r="F95" s="134" t="n">
        <f aca="false">SUMIF('Altri Costi'!$B$2:$X$3982,$A95,'Altri Costi'!$X$2:$X$3982)</f>
        <v>0</v>
      </c>
      <c r="G95" s="135" t="n">
        <f aca="false">SUMIF('Altri Costi'!$B$2:$B$3982,$A95,'Altri Costi'!$AB$2:$AB$3982)</f>
        <v>0</v>
      </c>
    </row>
    <row r="96" customFormat="false" ht="15" hidden="false" customHeight="false" outlineLevel="0" collapsed="false">
      <c r="A96" s="44" t="s">
        <v>166</v>
      </c>
      <c r="B96" s="52" t="s">
        <v>167</v>
      </c>
      <c r="C96" s="133" t="n">
        <f aca="false">'Piano Finanziario Triennale'!C96</f>
        <v>0</v>
      </c>
      <c r="D96" s="133"/>
      <c r="E96" s="133"/>
      <c r="F96" s="134" t="n">
        <f aca="false">SUMIF('Altri Costi'!$B$2:$X$3982,$A96,'Altri Costi'!$X$2:$X$3982)</f>
        <v>0</v>
      </c>
      <c r="G96" s="135" t="n">
        <f aca="false">SUMIF('Altri Costi'!$B$2:$B$3982,$A96,'Altri Costi'!$AB$2:$AB$3982)</f>
        <v>0</v>
      </c>
    </row>
    <row r="97" customFormat="false" ht="15" hidden="false" customHeight="false" outlineLevel="0" collapsed="false">
      <c r="A97" s="44" t="s">
        <v>168</v>
      </c>
      <c r="B97" s="52" t="s">
        <v>169</v>
      </c>
      <c r="C97" s="133" t="n">
        <f aca="false">'Piano Finanziario Triennale'!C97</f>
        <v>0</v>
      </c>
      <c r="D97" s="133"/>
      <c r="E97" s="133"/>
      <c r="F97" s="134" t="n">
        <f aca="false">SUMIF('Altri Costi'!$B$2:$X$3982,$A97,'Altri Costi'!$X$2:$X$3982)</f>
        <v>0</v>
      </c>
      <c r="G97" s="135" t="n">
        <f aca="false">SUMIF('Altri Costi'!$B$2:$B$3982,$A97,'Altri Costi'!$AB$2:$AB$3982)</f>
        <v>0</v>
      </c>
    </row>
    <row r="98" customFormat="false" ht="15" hidden="false" customHeight="false" outlineLevel="0" collapsed="false">
      <c r="A98" s="44" t="s">
        <v>170</v>
      </c>
      <c r="B98" s="52" t="s">
        <v>171</v>
      </c>
      <c r="C98" s="133" t="n">
        <f aca="false">'Piano Finanziario Triennale'!C98</f>
        <v>0</v>
      </c>
      <c r="D98" s="133"/>
      <c r="E98" s="133"/>
      <c r="F98" s="134" t="n">
        <f aca="false">SUMIF('Altri Costi'!$B$2:$X$3982,$A98,'Altri Costi'!$X$2:$X$3982)</f>
        <v>0</v>
      </c>
      <c r="G98" s="135" t="n">
        <f aca="false">SUMIF('Altri Costi'!$B$2:$B$3982,$A98,'Altri Costi'!$AB$2:$AB$3982)</f>
        <v>0</v>
      </c>
    </row>
    <row r="99" customFormat="false" ht="15" hidden="false" customHeight="false" outlineLevel="0" collapsed="false">
      <c r="A99" s="18"/>
      <c r="B99" s="138" t="s">
        <v>172</v>
      </c>
      <c r="C99" s="133" t="n">
        <f aca="false">'Piano Finanziario Triennale'!C99</f>
        <v>0</v>
      </c>
      <c r="D99" s="133"/>
      <c r="E99" s="133"/>
      <c r="F99" s="139" t="n">
        <f aca="false">SUM(F93:F98)</f>
        <v>0</v>
      </c>
      <c r="G99" s="140" t="n">
        <f aca="false">SUM(G93:G98)</f>
        <v>0</v>
      </c>
    </row>
    <row r="100" customFormat="false" ht="15" hidden="false" customHeight="false" outlineLevel="0" collapsed="false">
      <c r="A100" s="18"/>
      <c r="B100" s="20"/>
      <c r="C100" s="20"/>
      <c r="D100" s="20"/>
      <c r="E100" s="20"/>
      <c r="F100" s="20"/>
      <c r="G100" s="20"/>
    </row>
    <row r="101" customFormat="false" ht="15" hidden="false" customHeight="false" outlineLevel="0" collapsed="false">
      <c r="A101" s="53"/>
      <c r="B101" s="54" t="s">
        <v>173</v>
      </c>
      <c r="C101" s="141" t="n">
        <f aca="false">'Piano Finanziario Triennale'!C101</f>
        <v>0</v>
      </c>
      <c r="D101" s="141"/>
      <c r="E101" s="141"/>
      <c r="F101" s="136" t="n">
        <f aca="false">SUM(F45+F53+F64+F76+F84+F91+F99)</f>
        <v>0</v>
      </c>
      <c r="G101" s="135" t="n">
        <f aca="false">SUM(G45+G53+G64+G76+G84+G91+G99)</f>
        <v>0</v>
      </c>
    </row>
    <row r="102" customFormat="false" ht="21" hidden="false" customHeight="false" outlineLevel="0" collapsed="false">
      <c r="A102" s="53"/>
      <c r="B102" s="54" t="s">
        <v>174</v>
      </c>
      <c r="C102" s="141" t="n">
        <f aca="false">'Piano Finanziario Triennale'!C102</f>
        <v>0</v>
      </c>
      <c r="D102" s="142"/>
      <c r="E102" s="142"/>
      <c r="F102" s="143" t="n">
        <f aca="false">SUM(F101-F99-F43-F44-F51-F52-F39-F47)</f>
        <v>0</v>
      </c>
      <c r="G102" s="135" t="n">
        <f aca="false">SUM(G101-G99-G43-G44-G51-G52-G39-G47)</f>
        <v>0</v>
      </c>
    </row>
    <row r="103" customFormat="false" ht="15" hidden="false" customHeight="false" outlineLevel="0" collapsed="false">
      <c r="A103" s="53"/>
      <c r="B103" s="54" t="s">
        <v>175</v>
      </c>
      <c r="C103" s="141" t="n">
        <f aca="false">'Piano Finanziario Triennale'!C103</f>
        <v>0</v>
      </c>
      <c r="D103" s="142"/>
      <c r="E103" s="142"/>
      <c r="F103" s="143" t="n">
        <f aca="false">SUM(F43+F44+F51+F52+F99)</f>
        <v>0</v>
      </c>
      <c r="G103" s="135" t="n">
        <f aca="false">SUM(G43+G44+G51+G52+G99)</f>
        <v>0</v>
      </c>
    </row>
    <row r="104" customFormat="false" ht="15" hidden="false" customHeight="false" outlineLevel="0" collapsed="false">
      <c r="A104" s="53"/>
      <c r="B104" s="54" t="s">
        <v>176</v>
      </c>
      <c r="C104" s="141" t="n">
        <f aca="false">'Piano Finanziario Triennale'!C104</f>
        <v>0</v>
      </c>
      <c r="D104" s="142"/>
      <c r="E104" s="142"/>
      <c r="F104" s="143" t="n">
        <f aca="false">IF(F103&gt;F102*0.2,F102*0.2,F103)</f>
        <v>0</v>
      </c>
      <c r="G104" s="135" t="n">
        <f aca="false">IF(G103&gt;G102*0.2,G102*0.2,G103)</f>
        <v>0</v>
      </c>
    </row>
    <row r="105" customFormat="false" ht="15" hidden="false" customHeight="false" outlineLevel="0" collapsed="false">
      <c r="A105" s="53"/>
      <c r="B105" s="54" t="s">
        <v>177</v>
      </c>
      <c r="C105" s="141" t="n">
        <f aca="false">'Piano Finanziario Triennale'!C105</f>
        <v>0</v>
      </c>
      <c r="D105" s="142"/>
      <c r="E105" s="142"/>
      <c r="F105" s="143" t="n">
        <f aca="false">SUM(F47,F39)</f>
        <v>0</v>
      </c>
      <c r="G105" s="135" t="n">
        <f aca="false">SUM(G47,G39)</f>
        <v>0</v>
      </c>
    </row>
    <row r="106" customFormat="false" ht="15" hidden="false" customHeight="false" outlineLevel="0" collapsed="false">
      <c r="A106" s="53"/>
      <c r="B106" s="54" t="s">
        <v>178</v>
      </c>
      <c r="C106" s="141" t="n">
        <f aca="false">'Piano Finanziario Triennale'!C106</f>
        <v>0</v>
      </c>
      <c r="D106" s="142"/>
      <c r="E106" s="142"/>
      <c r="F106" s="143" t="n">
        <f aca="false">IF(F105&gt;F102*0.15,F102*0.15,F105)</f>
        <v>0</v>
      </c>
      <c r="G106" s="135" t="n">
        <f aca="false">IF(G105&gt;G102*0.15,G102*0.15,G105)</f>
        <v>0</v>
      </c>
    </row>
    <row r="107" customFormat="false" ht="15" hidden="false" customHeight="false" outlineLevel="0" collapsed="false">
      <c r="A107" s="53"/>
      <c r="B107" s="54" t="s">
        <v>225</v>
      </c>
      <c r="C107" s="141" t="n">
        <f aca="false">'Piano Finanziario Triennale'!C107</f>
        <v>0</v>
      </c>
      <c r="D107" s="142"/>
      <c r="E107" s="142"/>
      <c r="F107" s="143" t="n">
        <f aca="false">F102+F104+F106</f>
        <v>0</v>
      </c>
      <c r="G107" s="135" t="n">
        <f aca="false">G102+G104+G106</f>
        <v>0</v>
      </c>
    </row>
    <row r="108" customFormat="false" ht="15" hidden="false" customHeight="false" outlineLevel="0" collapsed="false">
      <c r="A108" s="53"/>
      <c r="B108" s="54" t="s">
        <v>180</v>
      </c>
      <c r="C108" s="141" t="n">
        <f aca="false">'Piano Finanziario Triennale'!C108</f>
        <v>0</v>
      </c>
      <c r="D108" s="141"/>
      <c r="E108" s="141"/>
      <c r="F108" s="139" t="n">
        <f aca="false">F107-F36</f>
        <v>0</v>
      </c>
      <c r="G108" s="135" t="n">
        <f aca="false">G107-G36</f>
        <v>0</v>
      </c>
    </row>
    <row r="109" customFormat="false" ht="15" hidden="false" customHeight="false" outlineLevel="0" collapsed="false">
      <c r="A109" s="53"/>
      <c r="B109" s="54" t="s">
        <v>226</v>
      </c>
      <c r="C109" s="141" t="n">
        <f aca="false">'Piano Finanziario Triennale'!C109</f>
        <v>0</v>
      </c>
      <c r="D109" s="141"/>
      <c r="E109" s="141"/>
      <c r="F109" s="139" t="e">
        <f aca="false">F122</f>
        <v>#DIV/0!</v>
      </c>
      <c r="G109" s="135" t="n">
        <f aca="false">G107*0.6</f>
        <v>0</v>
      </c>
    </row>
    <row r="110" customFormat="false" ht="15" hidden="false" customHeight="false" outlineLevel="0" collapsed="false">
      <c r="A110" s="55"/>
      <c r="B110" s="54" t="s">
        <v>227</v>
      </c>
      <c r="C110" s="141" t="n">
        <f aca="false">'Piano Finanziario Triennale'!C110</f>
        <v>0</v>
      </c>
      <c r="D110" s="141"/>
      <c r="E110" s="141"/>
      <c r="F110" s="139" t="e">
        <f aca="false">F127</f>
        <v>#DIV/0!</v>
      </c>
      <c r="G110" s="135" t="n">
        <f aca="false">MIN(G108,C110,G109)</f>
        <v>0</v>
      </c>
    </row>
    <row r="111" customFormat="false" ht="15" hidden="false" customHeight="false" outlineLevel="0" collapsed="false">
      <c r="A111" s="55"/>
      <c r="B111" s="56"/>
      <c r="C111" s="57"/>
      <c r="D111" s="57"/>
      <c r="E111" s="57"/>
      <c r="F111" s="58"/>
      <c r="G111" s="57"/>
    </row>
    <row r="112" customFormat="false" ht="15" hidden="false" customHeight="false" outlineLevel="0" collapsed="false">
      <c r="A112" s="59"/>
      <c r="B112" s="59"/>
      <c r="C112" s="62"/>
      <c r="D112" s="62"/>
      <c r="E112" s="62"/>
      <c r="F112" s="62"/>
      <c r="G112" s="62"/>
    </row>
    <row r="113" customFormat="false" ht="15" hidden="false" customHeight="false" outlineLevel="0" collapsed="false">
      <c r="A113" s="59"/>
      <c r="B113" s="144" t="s">
        <v>228</v>
      </c>
      <c r="C113" s="144"/>
      <c r="D113" s="145"/>
      <c r="E113" s="145"/>
      <c r="F113" s="146"/>
      <c r="G113" s="62"/>
    </row>
    <row r="114" customFormat="false" ht="15" hidden="false" customHeight="false" outlineLevel="0" collapsed="false">
      <c r="A114" s="59"/>
      <c r="B114" s="147" t="s">
        <v>186</v>
      </c>
      <c r="C114" s="148"/>
      <c r="D114" s="148"/>
      <c r="E114" s="148"/>
      <c r="F114" s="149" t="n">
        <f aca="false">C107</f>
        <v>0</v>
      </c>
      <c r="G114" s="62"/>
    </row>
    <row r="115" customFormat="false" ht="15" hidden="false" customHeight="false" outlineLevel="0" collapsed="false">
      <c r="A115" s="59"/>
      <c r="B115" s="150" t="s">
        <v>229</v>
      </c>
      <c r="C115" s="151"/>
      <c r="D115" s="151"/>
      <c r="E115" s="151"/>
      <c r="F115" s="152" t="n">
        <f aca="false">F107</f>
        <v>0</v>
      </c>
      <c r="G115" s="69"/>
    </row>
    <row r="116" customFormat="false" ht="15" hidden="false" customHeight="false" outlineLevel="0" collapsed="false">
      <c r="A116" s="59"/>
      <c r="B116" s="153" t="s">
        <v>188</v>
      </c>
      <c r="C116" s="154"/>
      <c r="D116" s="154"/>
      <c r="E116" s="154"/>
      <c r="F116" s="155"/>
      <c r="G116" s="62"/>
    </row>
    <row r="117" customFormat="false" ht="15" hidden="false" customHeight="false" outlineLevel="0" collapsed="false">
      <c r="A117" s="59"/>
      <c r="B117" s="156" t="s">
        <v>189</v>
      </c>
      <c r="C117" s="157"/>
      <c r="D117" s="157"/>
      <c r="E117" s="157"/>
      <c r="F117" s="158" t="e">
        <f aca="false">IF(1-(F115/F114)&lt;=0.2,"Si","")</f>
        <v>#DIV/0!</v>
      </c>
      <c r="G117" s="62"/>
    </row>
    <row r="118" customFormat="false" ht="15" hidden="false" customHeight="false" outlineLevel="0" collapsed="false">
      <c r="A118" s="59"/>
      <c r="B118" s="159" t="s">
        <v>190</v>
      </c>
      <c r="C118" s="160"/>
      <c r="D118" s="160"/>
      <c r="E118" s="160"/>
      <c r="F118" s="161" t="e">
        <f aca="false">IF(AND(1-(F115/F114)&gt;0.2,1-(F115/F114)&lt;0.5),"Si","")</f>
        <v>#DIV/0!</v>
      </c>
      <c r="G118" s="62"/>
    </row>
    <row r="119" customFormat="false" ht="15" hidden="false" customHeight="false" outlineLevel="0" collapsed="false">
      <c r="A119" s="59"/>
      <c r="B119" s="147" t="s">
        <v>191</v>
      </c>
      <c r="C119" s="148"/>
      <c r="D119" s="148"/>
      <c r="E119" s="148"/>
      <c r="F119" s="161" t="e">
        <f aca="false">IF(1-(F115/F114)&gt;0.5,"Si","")</f>
        <v>#DIV/0!</v>
      </c>
      <c r="G119" s="62"/>
    </row>
    <row r="120" customFormat="false" ht="15" hidden="false" customHeight="false" outlineLevel="0" collapsed="false">
      <c r="A120" s="59"/>
      <c r="B120" s="147" t="s">
        <v>230</v>
      </c>
      <c r="C120" s="148"/>
      <c r="D120" s="148"/>
      <c r="E120" s="148"/>
      <c r="F120" s="162" t="e">
        <f aca="false">IF(OR(((F114-F115)/F114)&gt;20%, (F114-F115)/F114&gt;50%),((F114-F115)/F114),"")</f>
        <v>#DIV/0!</v>
      </c>
      <c r="G120" s="62"/>
    </row>
    <row r="121" customFormat="false" ht="15" hidden="false" customHeight="false" outlineLevel="0" collapsed="false">
      <c r="A121" s="59"/>
      <c r="B121" s="163" t="s">
        <v>231</v>
      </c>
      <c r="C121" s="164"/>
      <c r="D121" s="164"/>
      <c r="E121" s="164"/>
      <c r="F121" s="165" t="e">
        <f aca="false">IF(F120="",B5, IF(F101=0,"", IF(F120&gt;50%, "REVOCA", IF(F120&gt;20%, B5-(B5*(F120-20%))))))</f>
        <v>#DIV/0!</v>
      </c>
      <c r="G121" s="69"/>
    </row>
    <row r="122" customFormat="false" ht="15" hidden="false" customHeight="false" outlineLevel="0" collapsed="false">
      <c r="A122" s="59"/>
      <c r="B122" s="166" t="s">
        <v>232</v>
      </c>
      <c r="C122" s="148"/>
      <c r="D122" s="148"/>
      <c r="E122" s="148"/>
      <c r="F122" s="165" t="e">
        <f aca="false">IF(F119&lt;&gt;"Si",F115*0.6,0)</f>
        <v>#DIV/0!</v>
      </c>
      <c r="G122" s="69"/>
    </row>
    <row r="123" customFormat="false" ht="15" hidden="false" customHeight="false" outlineLevel="0" collapsed="false">
      <c r="B123" s="167" t="s">
        <v>195</v>
      </c>
      <c r="C123" s="148"/>
      <c r="D123" s="148"/>
      <c r="E123" s="148"/>
      <c r="F123" s="165" t="e">
        <f aca="false">IF(F119&lt;&gt;"Si",F115-F36,0)</f>
        <v>#DIV/0!</v>
      </c>
      <c r="G123" s="69"/>
    </row>
    <row r="124" customFormat="false" ht="15" hidden="false" customHeight="false" outlineLevel="0" collapsed="false">
      <c r="A124" s="59"/>
      <c r="B124" s="168" t="s">
        <v>233</v>
      </c>
      <c r="C124" s="164"/>
      <c r="D124" s="164"/>
      <c r="E124" s="164"/>
      <c r="F124" s="169" t="e">
        <f aca="false">IF(F119&lt;&gt;"Si",MIN(F121,F122,F123),0)</f>
        <v>#DIV/0!</v>
      </c>
      <c r="G124" s="59"/>
    </row>
    <row r="125" customFormat="false" ht="15" hidden="false" customHeight="false" outlineLevel="0" collapsed="false">
      <c r="A125" s="59"/>
      <c r="B125" s="159" t="s">
        <v>234</v>
      </c>
      <c r="C125" s="160"/>
      <c r="D125" s="160"/>
      <c r="E125" s="160"/>
      <c r="F125" s="170" t="e">
        <f aca="false">IF(Indicatori!G6&gt;0%, "Si", "")</f>
        <v>#DIV/0!</v>
      </c>
      <c r="G125" s="59"/>
    </row>
    <row r="126" customFormat="false" ht="15" hidden="false" customHeight="false" outlineLevel="0" collapsed="false">
      <c r="A126" s="59"/>
      <c r="B126" s="168" t="s">
        <v>235</v>
      </c>
      <c r="C126" s="164"/>
      <c r="D126" s="164"/>
      <c r="E126" s="164"/>
      <c r="F126" s="169" t="e">
        <f aca="false">IF(Indicatori!G6&gt;0%, F124-(F124*Indicatori!G6),F124)</f>
        <v>#DIV/0!</v>
      </c>
      <c r="G126" s="59"/>
    </row>
    <row r="127" customFormat="false" ht="30" hidden="false" customHeight="true" outlineLevel="0" collapsed="false">
      <c r="A127" s="59"/>
      <c r="B127" s="171" t="s">
        <v>198</v>
      </c>
      <c r="C127" s="172"/>
      <c r="D127" s="172"/>
      <c r="E127" s="172"/>
      <c r="F127" s="173" t="e">
        <f aca="false">IF(F125&lt;&gt;"Si",F124,F126)</f>
        <v>#DIV/0!</v>
      </c>
      <c r="G127" s="59"/>
    </row>
    <row r="128" customFormat="false" ht="15" hidden="false" customHeight="false" outlineLevel="0" collapsed="false">
      <c r="A128" s="59"/>
      <c r="B128" s="67"/>
      <c r="C128" s="67"/>
      <c r="D128" s="67"/>
      <c r="E128" s="67"/>
      <c r="F128" s="67"/>
      <c r="G128" s="82"/>
    </row>
    <row r="129" customFormat="false" ht="15" hidden="true" customHeight="false" outlineLevel="0" collapsed="false">
      <c r="A129" s="59"/>
      <c r="B129" s="59"/>
      <c r="C129" s="84"/>
      <c r="D129" s="84"/>
      <c r="E129" s="84"/>
      <c r="F129" s="59"/>
      <c r="G129" s="85"/>
    </row>
    <row r="130" customFormat="false" ht="15" hidden="true" customHeight="false" outlineLevel="0" collapsed="false">
      <c r="A130" s="59"/>
      <c r="B130" s="81" t="s">
        <v>185</v>
      </c>
      <c r="C130" s="86"/>
      <c r="D130" s="86"/>
      <c r="E130" s="86"/>
      <c r="F130" s="87"/>
      <c r="G130" s="88"/>
    </row>
    <row r="131" customFormat="false" ht="15" hidden="true" customHeight="false" outlineLevel="0" collapsed="false">
      <c r="A131" s="59"/>
      <c r="B131" s="83" t="s">
        <v>186</v>
      </c>
      <c r="C131" s="69"/>
      <c r="D131" s="69"/>
      <c r="E131" s="69"/>
      <c r="F131" s="69"/>
      <c r="G131" s="89" t="n">
        <f aca="false">C107</f>
        <v>0</v>
      </c>
    </row>
    <row r="132" customFormat="false" ht="15" hidden="true" customHeight="false" outlineLevel="0" collapsed="false">
      <c r="A132" s="59"/>
      <c r="B132" s="83" t="s">
        <v>187</v>
      </c>
      <c r="C132" s="69"/>
      <c r="D132" s="69"/>
      <c r="E132" s="69"/>
      <c r="F132" s="69"/>
      <c r="G132" s="90" t="n">
        <f aca="false">G107</f>
        <v>0</v>
      </c>
    </row>
    <row r="133" customFormat="false" ht="15" hidden="true" customHeight="false" outlineLevel="0" collapsed="false">
      <c r="A133" s="59"/>
      <c r="B133" s="83" t="s">
        <v>188</v>
      </c>
      <c r="C133" s="69"/>
      <c r="D133" s="69"/>
      <c r="E133" s="69"/>
      <c r="F133" s="69"/>
      <c r="G133" s="92"/>
    </row>
    <row r="134" customFormat="false" ht="15" hidden="true" customHeight="false" outlineLevel="0" collapsed="false">
      <c r="A134" s="59"/>
      <c r="B134" s="83" t="s">
        <v>189</v>
      </c>
      <c r="C134" s="69"/>
      <c r="D134" s="69"/>
      <c r="E134" s="69"/>
      <c r="F134" s="69"/>
      <c r="G134" s="90" t="e">
        <f aca="false">IF(1-(G132/G131)&lt;=0.2,G131-G132,0)</f>
        <v>#DIV/0!</v>
      </c>
    </row>
    <row r="135" customFormat="false" ht="15" hidden="true" customHeight="false" outlineLevel="0" collapsed="false">
      <c r="A135" s="59"/>
      <c r="B135" s="91" t="s">
        <v>190</v>
      </c>
      <c r="C135" s="67"/>
      <c r="D135" s="67"/>
      <c r="E135" s="67"/>
      <c r="F135" s="93"/>
      <c r="G135" s="90" t="e">
        <f aca="false">IF(AND(1-(G132/G131)&gt;0.2,1-(G132/G131)&lt;0.5),G132-G131,0)</f>
        <v>#DIV/0!</v>
      </c>
    </row>
    <row r="136" customFormat="false" ht="15" hidden="true" customHeight="false" outlineLevel="0" collapsed="false">
      <c r="A136" s="59"/>
      <c r="B136" s="83" t="s">
        <v>191</v>
      </c>
      <c r="C136" s="67"/>
      <c r="D136" s="67"/>
      <c r="E136" s="67"/>
      <c r="F136" s="67"/>
      <c r="G136" s="90" t="e">
        <f aca="false">IF(1-(G132/G131)&gt;0.5,G132-G131,0)</f>
        <v>#DIV/0!</v>
      </c>
    </row>
    <row r="137" customFormat="false" ht="15" hidden="true" customHeight="false" outlineLevel="0" collapsed="false">
      <c r="A137" s="59"/>
      <c r="B137" s="83" t="s">
        <v>192</v>
      </c>
      <c r="C137" s="67"/>
      <c r="D137" s="67"/>
      <c r="E137" s="67"/>
      <c r="F137" s="67"/>
      <c r="G137" s="90" t="e">
        <f aca="false">IF(G138&gt;0,B4-B4*(G138-20%),0)</f>
        <v>#DIV/0!</v>
      </c>
    </row>
    <row r="138" customFormat="false" ht="15" hidden="true" customHeight="false" outlineLevel="0" collapsed="false">
      <c r="A138" s="59"/>
      <c r="B138" s="91" t="s">
        <v>193</v>
      </c>
      <c r="C138" s="67"/>
      <c r="D138" s="67"/>
      <c r="E138" s="67"/>
      <c r="F138" s="67"/>
      <c r="G138" s="90" t="e">
        <f aca="false">(G131-G132)/G131</f>
        <v>#DIV/0!</v>
      </c>
    </row>
    <row r="139" customFormat="false" ht="15" hidden="true" customHeight="false" outlineLevel="0" collapsed="false">
      <c r="A139" s="59"/>
      <c r="B139" s="94" t="s">
        <v>194</v>
      </c>
      <c r="C139" s="67"/>
      <c r="D139" s="67"/>
      <c r="E139" s="67"/>
      <c r="F139" s="96"/>
      <c r="G139" s="90" t="e">
        <f aca="false">IF(G136=0,G132*0.6,0)</f>
        <v>#DIV/0!</v>
      </c>
    </row>
    <row r="140" customFormat="false" ht="15" hidden="true" customHeight="false" outlineLevel="0" collapsed="false">
      <c r="A140" s="59"/>
      <c r="B140" s="94" t="s">
        <v>195</v>
      </c>
      <c r="C140" s="73"/>
      <c r="D140" s="73"/>
      <c r="E140" s="73"/>
      <c r="F140" s="97"/>
      <c r="G140" s="90" t="n">
        <f aca="false">G108</f>
        <v>0</v>
      </c>
    </row>
    <row r="141" customFormat="false" ht="15" hidden="true" customHeight="false" outlineLevel="0" collapsed="false">
      <c r="A141" s="59"/>
      <c r="B141" s="95" t="s">
        <v>196</v>
      </c>
      <c r="C141" s="67"/>
      <c r="D141" s="67"/>
      <c r="E141" s="67"/>
      <c r="F141" s="67"/>
      <c r="G141" s="90" t="e">
        <f aca="false">IF(G137=0,MINA(B4,G139,G140),MINA(B4,G137,G139,G140))</f>
        <v>#DIV/0!</v>
      </c>
    </row>
    <row r="142" customFormat="false" ht="15" hidden="true" customHeight="false" outlineLevel="0" collapsed="false">
      <c r="A142" s="59"/>
      <c r="B142" s="83" t="s">
        <v>197</v>
      </c>
      <c r="C142" s="62"/>
      <c r="D142" s="62"/>
      <c r="E142" s="62"/>
      <c r="F142" s="59"/>
      <c r="G142" s="90" t="e">
        <f aca="false">G141-(G141*Indicatori!G6)</f>
        <v>#DIV/0!</v>
      </c>
    </row>
    <row r="143" customFormat="false" ht="15" hidden="true" customHeight="false" outlineLevel="0" collapsed="false">
      <c r="A143" s="59"/>
      <c r="B143" s="98" t="s">
        <v>198</v>
      </c>
      <c r="C143" s="100"/>
      <c r="D143" s="100"/>
      <c r="E143" s="100"/>
      <c r="F143" s="101"/>
      <c r="G143" s="102" t="e">
        <f aca="false">IF(G139=0,MINA(B4,G140,G141,G142),MINA(B4,G140,G141,G142))</f>
        <v>#DIV/0!</v>
      </c>
    </row>
    <row r="144" customFormat="false" ht="15" hidden="true" customHeight="false" outlineLevel="0" collapsed="false">
      <c r="A144" s="59"/>
      <c r="B144" s="99"/>
      <c r="C144" s="103"/>
      <c r="D144" s="103"/>
      <c r="E144" s="103"/>
      <c r="F144" s="104"/>
      <c r="G144" s="67"/>
    </row>
    <row r="145" customFormat="false" ht="15" hidden="true" customHeight="false" outlineLevel="0" collapsed="false">
      <c r="A145" s="59"/>
      <c r="B145" s="70"/>
      <c r="C145" s="73"/>
      <c r="D145" s="73"/>
      <c r="E145" s="73"/>
      <c r="F145" s="105"/>
      <c r="G145" s="67"/>
    </row>
    <row r="146" customFormat="false" ht="15" hidden="true" customHeight="false" outlineLevel="0" collapsed="false">
      <c r="A146" s="59"/>
      <c r="B146" s="67"/>
      <c r="C146" s="67"/>
      <c r="D146" s="67"/>
      <c r="E146" s="67"/>
      <c r="F146" s="93"/>
      <c r="G146" s="67"/>
    </row>
    <row r="147" customFormat="false" ht="15" hidden="false" customHeight="false" outlineLevel="0" collapsed="false">
      <c r="A147" s="59"/>
      <c r="G147" s="67"/>
    </row>
  </sheetData>
  <mergeCells count="17">
    <mergeCell ref="A1:G1"/>
    <mergeCell ref="B2:G2"/>
    <mergeCell ref="B8:G8"/>
    <mergeCell ref="B9:G9"/>
    <mergeCell ref="B16:G16"/>
    <mergeCell ref="B24:G24"/>
    <mergeCell ref="B32:G32"/>
    <mergeCell ref="B37:G37"/>
    <mergeCell ref="B38:G38"/>
    <mergeCell ref="B46:G46"/>
    <mergeCell ref="B54:G54"/>
    <mergeCell ref="B65:G65"/>
    <mergeCell ref="B77:G77"/>
    <mergeCell ref="B85:G85"/>
    <mergeCell ref="B92:G92"/>
    <mergeCell ref="B100:G100"/>
    <mergeCell ref="B113:C113"/>
  </mergeCells>
  <dataValidations count="1">
    <dataValidation allowBlank="true" errorStyle="stop" operator="between" showDropDown="false" showErrorMessage="true" showInputMessage="true" sqref="F6" type="list">
      <formula1>Legenda!$B$1:$B$4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&amp;RModulo E1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2348"/>
  <sheetViews>
    <sheetView showFormulas="false" showGridLines="true" showRowColHeaders="true" showZeros="true" rightToLeft="false" tabSelected="false" showOutlineSymbols="true" defaultGridColor="true" view="normal" topLeftCell="L1" colorId="64" zoomScale="100" zoomScaleNormal="100" zoomScalePageLayoutView="100" workbookViewId="0">
      <pane xSplit="0" ySplit="1" topLeftCell="A1340" activePane="bottomLeft" state="frozen"/>
      <selection pane="topLeft" activeCell="L1" activeCellId="0" sqref="L1"/>
      <selection pane="bottomLeft" activeCell="U7" activeCellId="0" sqref="U7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4.57"/>
    <col collapsed="false" customWidth="true" hidden="false" outlineLevel="0" max="2" min="2" style="0" width="24.29"/>
    <col collapsed="false" customWidth="true" hidden="false" outlineLevel="0" max="3" min="3" style="0" width="19"/>
    <col collapsed="false" customWidth="true" hidden="false" outlineLevel="0" max="4" min="4" style="0" width="27"/>
    <col collapsed="false" customWidth="true" hidden="false" outlineLevel="0" max="5" min="5" style="0" width="23.14"/>
    <col collapsed="false" customWidth="true" hidden="false" outlineLevel="0" max="6" min="6" style="0" width="14.14"/>
    <col collapsed="false" customWidth="true" hidden="false" outlineLevel="0" max="7" min="7" style="0" width="20.29"/>
    <col collapsed="false" customWidth="true" hidden="false" outlineLevel="0" max="8" min="8" style="0" width="19"/>
    <col collapsed="false" customWidth="true" hidden="false" outlineLevel="0" max="10" min="9" style="0" width="16.85"/>
    <col collapsed="false" customWidth="true" hidden="false" outlineLevel="0" max="12" min="11" style="0" width="17.71"/>
    <col collapsed="false" customWidth="true" hidden="false" outlineLevel="0" max="13" min="13" style="0" width="19.86"/>
    <col collapsed="false" customWidth="true" hidden="false" outlineLevel="0" max="14" min="14" style="0" width="8.86"/>
    <col collapsed="false" customWidth="true" hidden="false" outlineLevel="0" max="15" min="15" style="0" width="13.86"/>
    <col collapsed="false" customWidth="true" hidden="false" outlineLevel="0" max="16" min="16" style="0" width="10"/>
    <col collapsed="false" customWidth="true" hidden="false" outlineLevel="0" max="17" min="17" style="0" width="8.57"/>
    <col collapsed="false" customWidth="true" hidden="false" outlineLevel="0" max="18" min="18" style="0" width="14"/>
    <col collapsed="false" customWidth="true" hidden="false" outlineLevel="0" max="19" min="19" style="0" width="13.57"/>
    <col collapsed="false" customWidth="true" hidden="false" outlineLevel="0" max="20" min="20" style="0" width="13.86"/>
    <col collapsed="false" customWidth="true" hidden="false" outlineLevel="0" max="21" min="21" style="0" width="65.86"/>
    <col collapsed="false" customWidth="true" hidden="false" outlineLevel="0" max="22" min="22" style="0" width="20.29"/>
    <col collapsed="false" customWidth="true" hidden="false" outlineLevel="0" max="23" min="23" style="0" width="14.57"/>
    <col collapsed="false" customWidth="true" hidden="false" outlineLevel="0" max="24" min="24" style="0" width="39.14"/>
    <col collapsed="false" customWidth="true" hidden="false" outlineLevel="0" max="25" min="25" style="0" width="28.14"/>
    <col collapsed="false" customWidth="true" hidden="false" outlineLevel="0" max="27" min="26" style="0" width="7"/>
  </cols>
  <sheetData>
    <row r="1" customFormat="false" ht="87.75" hidden="false" customHeight="true" outlineLevel="0" collapsed="false">
      <c r="A1" s="174" t="s">
        <v>236</v>
      </c>
      <c r="B1" s="175" t="s">
        <v>237</v>
      </c>
      <c r="C1" s="175" t="s">
        <v>238</v>
      </c>
      <c r="D1" s="175" t="s">
        <v>239</v>
      </c>
      <c r="E1" s="175" t="s">
        <v>240</v>
      </c>
      <c r="F1" s="176" t="s">
        <v>241</v>
      </c>
      <c r="G1" s="175" t="s">
        <v>242</v>
      </c>
      <c r="H1" s="175" t="s">
        <v>243</v>
      </c>
      <c r="I1" s="175" t="s">
        <v>244</v>
      </c>
      <c r="J1" s="175" t="s">
        <v>245</v>
      </c>
      <c r="K1" s="175" t="s">
        <v>246</v>
      </c>
      <c r="L1" s="175" t="s">
        <v>247</v>
      </c>
      <c r="M1" s="175" t="s">
        <v>248</v>
      </c>
      <c r="N1" s="176" t="s">
        <v>249</v>
      </c>
      <c r="O1" s="175" t="s">
        <v>207</v>
      </c>
      <c r="P1" s="175" t="s">
        <v>250</v>
      </c>
      <c r="Q1" s="177" t="s">
        <v>251</v>
      </c>
      <c r="R1" s="175" t="s">
        <v>252</v>
      </c>
      <c r="S1" s="175" t="s">
        <v>253</v>
      </c>
      <c r="T1" s="175" t="s">
        <v>254</v>
      </c>
      <c r="U1" s="175" t="s">
        <v>255</v>
      </c>
      <c r="V1" s="178" t="s">
        <v>256</v>
      </c>
      <c r="W1" s="178" t="s">
        <v>257</v>
      </c>
      <c r="X1" s="178" t="s">
        <v>258</v>
      </c>
      <c r="Y1" s="179"/>
      <c r="Z1" s="179"/>
      <c r="AA1" s="179"/>
    </row>
    <row r="2" customFormat="false" ht="14.25" hidden="false" customHeight="true" outlineLevel="0" collapsed="false">
      <c r="A2" s="22" t="n">
        <v>1</v>
      </c>
      <c r="B2" s="180"/>
      <c r="C2" s="22"/>
      <c r="D2" s="22"/>
      <c r="E2" s="22"/>
      <c r="F2" s="181"/>
      <c r="G2" s="22"/>
      <c r="H2" s="22"/>
      <c r="I2" s="22"/>
      <c r="J2" s="182" t="e">
        <f aca="false">VLOOKUP(Entrate!I2,Legenda!$D$1:$F$258,2)</f>
        <v>#N/A</v>
      </c>
      <c r="K2" s="22"/>
      <c r="L2" s="22"/>
      <c r="M2" s="22"/>
      <c r="N2" s="183"/>
      <c r="O2" s="184" t="n">
        <f aca="false">'Piano Finanziario Annuale'!$F$6</f>
        <v>0</v>
      </c>
      <c r="P2" s="185" t="n">
        <v>0</v>
      </c>
      <c r="Q2" s="186"/>
      <c r="R2" s="187" t="n">
        <f aca="false">(P2*Q2)</f>
        <v>0</v>
      </c>
      <c r="S2" s="185" t="n">
        <v>0</v>
      </c>
      <c r="T2" s="187" t="n">
        <f aca="false">IF(OR(O2="sì",O2="forfettario 190"),SUM(P2+S2),SUM(P2+R2+S2))</f>
        <v>0</v>
      </c>
      <c r="U2" s="50"/>
      <c r="V2" s="188"/>
      <c r="W2" s="189" t="n">
        <f aca="false">IF(V2="SI",T2,0)</f>
        <v>0</v>
      </c>
      <c r="X2" s="148"/>
      <c r="Y2" s="179"/>
      <c r="Z2" s="179"/>
      <c r="AA2" s="179"/>
    </row>
    <row r="3" customFormat="false" ht="14.25" hidden="false" customHeight="true" outlineLevel="0" collapsed="false">
      <c r="A3" s="22" t="n">
        <v>2</v>
      </c>
      <c r="B3" s="180"/>
      <c r="C3" s="22"/>
      <c r="D3" s="22"/>
      <c r="E3" s="22"/>
      <c r="F3" s="183"/>
      <c r="G3" s="22"/>
      <c r="H3" s="22"/>
      <c r="I3" s="22"/>
      <c r="J3" s="182" t="e">
        <f aca="false">VLOOKUP(Entrate!I3,Legenda!$D$1:$F$258,2)</f>
        <v>#N/A</v>
      </c>
      <c r="K3" s="22"/>
      <c r="L3" s="22"/>
      <c r="M3" s="22"/>
      <c r="N3" s="190"/>
      <c r="O3" s="184" t="n">
        <f aca="false">'Piano Finanziario Annuale'!$F$6</f>
        <v>0</v>
      </c>
      <c r="P3" s="185" t="n">
        <v>0</v>
      </c>
      <c r="Q3" s="186"/>
      <c r="R3" s="187" t="n">
        <f aca="false">(P3*Q3)</f>
        <v>0</v>
      </c>
      <c r="S3" s="185" t="n">
        <v>0</v>
      </c>
      <c r="T3" s="187" t="n">
        <f aca="false">IF(OR(O3="sì",O3="forfettario 190"),SUM(P3+S3),SUM(P3+R3+S3))</f>
        <v>0</v>
      </c>
      <c r="U3" s="50"/>
      <c r="V3" s="188"/>
      <c r="W3" s="189" t="n">
        <f aca="false">IF(V3="SI",T3,0)</f>
        <v>0</v>
      </c>
      <c r="X3" s="148"/>
      <c r="Y3" s="179"/>
      <c r="Z3" s="179"/>
      <c r="AA3" s="179"/>
    </row>
    <row r="4" customFormat="false" ht="14.25" hidden="false" customHeight="true" outlineLevel="0" collapsed="false">
      <c r="A4" s="22" t="n">
        <v>3</v>
      </c>
      <c r="B4" s="180"/>
      <c r="C4" s="22"/>
      <c r="D4" s="22"/>
      <c r="E4" s="22"/>
      <c r="F4" s="183"/>
      <c r="G4" s="22"/>
      <c r="H4" s="22"/>
      <c r="I4" s="22"/>
      <c r="J4" s="182" t="e">
        <f aca="false">VLOOKUP(Entrate!I4,Legenda!$D$1:$F$258,2)</f>
        <v>#N/A</v>
      </c>
      <c r="K4" s="22"/>
      <c r="L4" s="22"/>
      <c r="M4" s="22"/>
      <c r="N4" s="183"/>
      <c r="O4" s="184" t="n">
        <f aca="false">'Piano Finanziario Annuale'!$F$6</f>
        <v>0</v>
      </c>
      <c r="P4" s="185" t="n">
        <v>0</v>
      </c>
      <c r="Q4" s="186"/>
      <c r="R4" s="187" t="n">
        <f aca="false">(P4*Q4)</f>
        <v>0</v>
      </c>
      <c r="S4" s="185" t="n">
        <v>0</v>
      </c>
      <c r="T4" s="187" t="n">
        <f aca="false">IF(OR(O4="sì",O4="forfettario 190"),SUM(P4+S4),SUM(P4+R4+S4))</f>
        <v>0</v>
      </c>
      <c r="U4" s="50"/>
      <c r="V4" s="188"/>
      <c r="W4" s="189" t="n">
        <f aca="false">IF(V4="SI",T4,0)</f>
        <v>0</v>
      </c>
      <c r="X4" s="148"/>
      <c r="Y4" s="179"/>
      <c r="Z4" s="179"/>
      <c r="AA4" s="179"/>
    </row>
    <row r="5" customFormat="false" ht="14.25" hidden="false" customHeight="true" outlineLevel="0" collapsed="false">
      <c r="A5" s="22" t="n">
        <v>4</v>
      </c>
      <c r="B5" s="180"/>
      <c r="C5" s="22"/>
      <c r="D5" s="22"/>
      <c r="E5" s="22"/>
      <c r="F5" s="183"/>
      <c r="G5" s="22"/>
      <c r="H5" s="22"/>
      <c r="I5" s="22"/>
      <c r="J5" s="182" t="e">
        <f aca="false">VLOOKUP(Entrate!I5,Legenda!$D$1:$F$258,2)</f>
        <v>#N/A</v>
      </c>
      <c r="K5" s="22"/>
      <c r="L5" s="22"/>
      <c r="M5" s="22"/>
      <c r="N5" s="183"/>
      <c r="O5" s="184" t="n">
        <f aca="false">'Piano Finanziario Annuale'!$F$6</f>
        <v>0</v>
      </c>
      <c r="P5" s="185" t="n">
        <v>0</v>
      </c>
      <c r="Q5" s="186"/>
      <c r="R5" s="187" t="n">
        <f aca="false">(P5*Q5)</f>
        <v>0</v>
      </c>
      <c r="S5" s="185" t="n">
        <v>0</v>
      </c>
      <c r="T5" s="187" t="n">
        <f aca="false">IF(OR(O5="sì",O5="forfettario 190"),SUM(P5+S5),SUM(P5+R5+S5))</f>
        <v>0</v>
      </c>
      <c r="U5" s="50"/>
      <c r="V5" s="188"/>
      <c r="W5" s="189" t="n">
        <f aca="false">IF(V5="SI",T5,0)</f>
        <v>0</v>
      </c>
      <c r="X5" s="148"/>
      <c r="Y5" s="179"/>
      <c r="Z5" s="179"/>
      <c r="AA5" s="179"/>
    </row>
    <row r="6" customFormat="false" ht="14.25" hidden="false" customHeight="true" outlineLevel="0" collapsed="false">
      <c r="A6" s="22" t="n">
        <v>5</v>
      </c>
      <c r="B6" s="180"/>
      <c r="C6" s="22"/>
      <c r="D6" s="22"/>
      <c r="E6" s="22"/>
      <c r="F6" s="183"/>
      <c r="G6" s="22"/>
      <c r="H6" s="22"/>
      <c r="I6" s="22"/>
      <c r="J6" s="182" t="e">
        <f aca="false">VLOOKUP(Entrate!I6,Legenda!$D$1:$F$258,2)</f>
        <v>#N/A</v>
      </c>
      <c r="K6" s="22"/>
      <c r="L6" s="22"/>
      <c r="M6" s="22"/>
      <c r="N6" s="183"/>
      <c r="O6" s="184" t="n">
        <f aca="false">'Piano Finanziario Annuale'!$F$6</f>
        <v>0</v>
      </c>
      <c r="P6" s="185" t="n">
        <v>0</v>
      </c>
      <c r="Q6" s="186"/>
      <c r="R6" s="187" t="n">
        <f aca="false">(P6*Q6)</f>
        <v>0</v>
      </c>
      <c r="S6" s="185" t="n">
        <v>0</v>
      </c>
      <c r="T6" s="187" t="n">
        <f aca="false">IF(OR(O6="sì",O6="forfettario 190"),SUM(P6+S6),SUM(P6+R6+S6))</f>
        <v>0</v>
      </c>
      <c r="U6" s="50"/>
      <c r="V6" s="188"/>
      <c r="W6" s="189" t="n">
        <f aca="false">IF(V6="SI",T6,0)</f>
        <v>0</v>
      </c>
      <c r="X6" s="148"/>
      <c r="Y6" s="179"/>
      <c r="Z6" s="179"/>
      <c r="AA6" s="179"/>
    </row>
    <row r="7" customFormat="false" ht="14.25" hidden="false" customHeight="true" outlineLevel="0" collapsed="false">
      <c r="A7" s="22" t="n">
        <v>6</v>
      </c>
      <c r="B7" s="180"/>
      <c r="C7" s="22"/>
      <c r="D7" s="22"/>
      <c r="E7" s="22"/>
      <c r="F7" s="183"/>
      <c r="G7" s="22"/>
      <c r="H7" s="22"/>
      <c r="I7" s="22"/>
      <c r="J7" s="182" t="e">
        <f aca="false">VLOOKUP(Entrate!I7,Legenda!$D$1:$F$258,2)</f>
        <v>#N/A</v>
      </c>
      <c r="K7" s="22"/>
      <c r="L7" s="22"/>
      <c r="M7" s="22"/>
      <c r="N7" s="183"/>
      <c r="O7" s="184" t="n">
        <f aca="false">'Piano Finanziario Annuale'!$F$6</f>
        <v>0</v>
      </c>
      <c r="P7" s="185" t="n">
        <v>0</v>
      </c>
      <c r="Q7" s="186"/>
      <c r="R7" s="187" t="n">
        <f aca="false">(P7*Q7)</f>
        <v>0</v>
      </c>
      <c r="S7" s="185" t="n">
        <v>0</v>
      </c>
      <c r="T7" s="187" t="n">
        <f aca="false">IF(OR(O7="sì",O7="forfettario 190"),SUM(P7+S7),SUM(P7+R7+S7))</f>
        <v>0</v>
      </c>
      <c r="U7" s="50"/>
      <c r="V7" s="188"/>
      <c r="W7" s="189" t="n">
        <f aca="false">IF(V7="SI",T7,0)</f>
        <v>0</v>
      </c>
      <c r="X7" s="148"/>
      <c r="Y7" s="179"/>
      <c r="Z7" s="179"/>
      <c r="AA7" s="179"/>
    </row>
    <row r="8" customFormat="false" ht="14.25" hidden="false" customHeight="true" outlineLevel="0" collapsed="false">
      <c r="A8" s="22" t="n">
        <v>7</v>
      </c>
      <c r="B8" s="180"/>
      <c r="C8" s="22"/>
      <c r="D8" s="22"/>
      <c r="E8" s="22"/>
      <c r="F8" s="183"/>
      <c r="G8" s="22"/>
      <c r="H8" s="22"/>
      <c r="I8" s="22"/>
      <c r="J8" s="182" t="e">
        <f aca="false">VLOOKUP(Entrate!I8,Legenda!$D$1:$F$258,2)</f>
        <v>#N/A</v>
      </c>
      <c r="K8" s="22"/>
      <c r="L8" s="22"/>
      <c r="M8" s="22"/>
      <c r="N8" s="183"/>
      <c r="O8" s="184" t="n">
        <f aca="false">'Piano Finanziario Annuale'!$F$6</f>
        <v>0</v>
      </c>
      <c r="P8" s="185" t="n">
        <v>0</v>
      </c>
      <c r="Q8" s="186"/>
      <c r="R8" s="187" t="n">
        <f aca="false">(P8*Q8)</f>
        <v>0</v>
      </c>
      <c r="S8" s="185" t="n">
        <v>0</v>
      </c>
      <c r="T8" s="187" t="n">
        <f aca="false">IF(OR(O8="sì",O8="forfettario 190"),SUM(P8+S8),SUM(P8+R8+S8))</f>
        <v>0</v>
      </c>
      <c r="U8" s="50"/>
      <c r="V8" s="188"/>
      <c r="W8" s="189" t="n">
        <f aca="false">IF(V8="SI",T8,0)</f>
        <v>0</v>
      </c>
      <c r="X8" s="148"/>
      <c r="Y8" s="179"/>
      <c r="Z8" s="179"/>
      <c r="AA8" s="179"/>
    </row>
    <row r="9" customFormat="false" ht="14.25" hidden="false" customHeight="true" outlineLevel="0" collapsed="false">
      <c r="A9" s="22" t="n">
        <v>8</v>
      </c>
      <c r="B9" s="180"/>
      <c r="C9" s="22"/>
      <c r="D9" s="22"/>
      <c r="E9" s="22"/>
      <c r="F9" s="183"/>
      <c r="G9" s="22"/>
      <c r="H9" s="22"/>
      <c r="I9" s="22"/>
      <c r="J9" s="182" t="e">
        <f aca="false">VLOOKUP(Entrate!I9,Legenda!$D$1:$F$258,2)</f>
        <v>#N/A</v>
      </c>
      <c r="K9" s="22"/>
      <c r="L9" s="22"/>
      <c r="M9" s="22"/>
      <c r="N9" s="183"/>
      <c r="O9" s="184" t="n">
        <f aca="false">'Piano Finanziario Annuale'!$F$6</f>
        <v>0</v>
      </c>
      <c r="P9" s="185" t="n">
        <v>0</v>
      </c>
      <c r="Q9" s="186"/>
      <c r="R9" s="187" t="n">
        <f aca="false">(P9*Q9)</f>
        <v>0</v>
      </c>
      <c r="S9" s="185" t="n">
        <v>0</v>
      </c>
      <c r="T9" s="187" t="n">
        <f aca="false">IF(OR(O9="sì",O9="forfettario 190"),SUM(P9+S9),SUM(P9+R9+S9))</f>
        <v>0</v>
      </c>
      <c r="U9" s="50"/>
      <c r="V9" s="188"/>
      <c r="W9" s="189" t="n">
        <f aca="false">IF(V9="SI",T9,0)</f>
        <v>0</v>
      </c>
      <c r="X9" s="148"/>
      <c r="Y9" s="179"/>
      <c r="Z9" s="179"/>
      <c r="AA9" s="179"/>
    </row>
    <row r="10" customFormat="false" ht="14.25" hidden="false" customHeight="true" outlineLevel="0" collapsed="false">
      <c r="A10" s="22" t="n">
        <v>9</v>
      </c>
      <c r="B10" s="180"/>
      <c r="C10" s="22"/>
      <c r="D10" s="22"/>
      <c r="E10" s="22"/>
      <c r="F10" s="183"/>
      <c r="G10" s="22"/>
      <c r="H10" s="22"/>
      <c r="I10" s="22"/>
      <c r="J10" s="182" t="e">
        <f aca="false">VLOOKUP(Entrate!I10,Legenda!$D$1:$F$258,2)</f>
        <v>#N/A</v>
      </c>
      <c r="K10" s="22"/>
      <c r="L10" s="22"/>
      <c r="M10" s="22"/>
      <c r="N10" s="183"/>
      <c r="O10" s="184" t="n">
        <f aca="false">'Piano Finanziario Annuale'!$F$6</f>
        <v>0</v>
      </c>
      <c r="P10" s="185" t="n">
        <v>0</v>
      </c>
      <c r="Q10" s="186"/>
      <c r="R10" s="187" t="n">
        <f aca="false">(P10*Q10)</f>
        <v>0</v>
      </c>
      <c r="S10" s="185" t="n">
        <v>0</v>
      </c>
      <c r="T10" s="187" t="n">
        <f aca="false">IF(OR(O10="sì",O10="forfettario 190"),SUM(P10+S10),SUM(P10+R10+S10))</f>
        <v>0</v>
      </c>
      <c r="U10" s="50"/>
      <c r="V10" s="188"/>
      <c r="W10" s="189" t="n">
        <f aca="false">IF(V10="SI",T10,0)</f>
        <v>0</v>
      </c>
      <c r="X10" s="148"/>
      <c r="Y10" s="179"/>
      <c r="Z10" s="179"/>
      <c r="AA10" s="179"/>
    </row>
    <row r="11" customFormat="false" ht="14.25" hidden="false" customHeight="true" outlineLevel="0" collapsed="false">
      <c r="A11" s="22" t="n">
        <v>10</v>
      </c>
      <c r="B11" s="180"/>
      <c r="C11" s="22"/>
      <c r="D11" s="22"/>
      <c r="E11" s="22"/>
      <c r="F11" s="183"/>
      <c r="G11" s="22"/>
      <c r="H11" s="22"/>
      <c r="I11" s="22"/>
      <c r="J11" s="182" t="e">
        <f aca="false">VLOOKUP(Entrate!I11,Legenda!$D$1:$F$258,2)</f>
        <v>#N/A</v>
      </c>
      <c r="K11" s="22"/>
      <c r="L11" s="22"/>
      <c r="M11" s="22"/>
      <c r="N11" s="183"/>
      <c r="O11" s="184" t="n">
        <f aca="false">'Piano Finanziario Annuale'!$F$6</f>
        <v>0</v>
      </c>
      <c r="P11" s="185" t="n">
        <v>0</v>
      </c>
      <c r="Q11" s="186"/>
      <c r="R11" s="187" t="n">
        <f aca="false">(P11*Q11)</f>
        <v>0</v>
      </c>
      <c r="S11" s="185" t="n">
        <v>0</v>
      </c>
      <c r="T11" s="187" t="n">
        <f aca="false">IF(OR(O11="sì",O11="forfettario 190"),SUM(P11+S11),SUM(P11+R11+S11))</f>
        <v>0</v>
      </c>
      <c r="U11" s="50"/>
      <c r="V11" s="188"/>
      <c r="W11" s="189" t="n">
        <f aca="false">IF(V11="SI",T11,0)</f>
        <v>0</v>
      </c>
      <c r="X11" s="148"/>
      <c r="Y11" s="179"/>
      <c r="Z11" s="179"/>
      <c r="AA11" s="179"/>
    </row>
    <row r="12" customFormat="false" ht="14.25" hidden="false" customHeight="true" outlineLevel="0" collapsed="false">
      <c r="A12" s="22" t="n">
        <v>11</v>
      </c>
      <c r="B12" s="180"/>
      <c r="C12" s="22"/>
      <c r="D12" s="22"/>
      <c r="E12" s="22"/>
      <c r="F12" s="183"/>
      <c r="G12" s="22"/>
      <c r="H12" s="22"/>
      <c r="I12" s="22"/>
      <c r="J12" s="182" t="e">
        <f aca="false">VLOOKUP(Entrate!I12,Legenda!$D$1:$F$258,2)</f>
        <v>#N/A</v>
      </c>
      <c r="K12" s="22"/>
      <c r="L12" s="22"/>
      <c r="M12" s="22"/>
      <c r="N12" s="183"/>
      <c r="O12" s="184" t="n">
        <f aca="false">'Piano Finanziario Annuale'!$F$6</f>
        <v>0</v>
      </c>
      <c r="P12" s="185" t="n">
        <v>0</v>
      </c>
      <c r="Q12" s="186"/>
      <c r="R12" s="187" t="n">
        <f aca="false">(P12*Q12)</f>
        <v>0</v>
      </c>
      <c r="S12" s="185" t="n">
        <v>0</v>
      </c>
      <c r="T12" s="187" t="n">
        <f aca="false">IF(OR(O12="sì",O12="forfettario 190"),SUM(P12+S12),SUM(P12+R12+S12))</f>
        <v>0</v>
      </c>
      <c r="U12" s="50"/>
      <c r="V12" s="188"/>
      <c r="W12" s="189" t="n">
        <f aca="false">IF(V12="SI",T12,0)</f>
        <v>0</v>
      </c>
      <c r="X12" s="148"/>
      <c r="Y12" s="179"/>
      <c r="Z12" s="179"/>
      <c r="AA12" s="179"/>
    </row>
    <row r="13" customFormat="false" ht="14.25" hidden="false" customHeight="true" outlineLevel="0" collapsed="false">
      <c r="A13" s="22" t="n">
        <v>12</v>
      </c>
      <c r="B13" s="180"/>
      <c r="C13" s="22"/>
      <c r="D13" s="22"/>
      <c r="E13" s="22"/>
      <c r="F13" s="183"/>
      <c r="G13" s="22"/>
      <c r="H13" s="22"/>
      <c r="I13" s="22"/>
      <c r="J13" s="182" t="e">
        <f aca="false">VLOOKUP(Entrate!I13,Legenda!$D$1:$F$258,2)</f>
        <v>#N/A</v>
      </c>
      <c r="K13" s="22"/>
      <c r="L13" s="22"/>
      <c r="M13" s="22"/>
      <c r="N13" s="183"/>
      <c r="O13" s="184" t="n">
        <f aca="false">'Piano Finanziario Annuale'!$F$6</f>
        <v>0</v>
      </c>
      <c r="P13" s="185" t="n">
        <v>0</v>
      </c>
      <c r="Q13" s="186"/>
      <c r="R13" s="187" t="n">
        <f aca="false">(P13*Q13)</f>
        <v>0</v>
      </c>
      <c r="S13" s="185" t="n">
        <v>0</v>
      </c>
      <c r="T13" s="187" t="n">
        <f aca="false">IF(OR(O13="sì",O13="forfettario 190"),SUM(P13+S13),SUM(P13+R13+S13))</f>
        <v>0</v>
      </c>
      <c r="U13" s="50"/>
      <c r="V13" s="188"/>
      <c r="W13" s="189" t="n">
        <f aca="false">IF(V13="SI",T13,0)</f>
        <v>0</v>
      </c>
      <c r="X13" s="148"/>
      <c r="Y13" s="179"/>
      <c r="Z13" s="179"/>
      <c r="AA13" s="179"/>
    </row>
    <row r="14" customFormat="false" ht="14.25" hidden="false" customHeight="true" outlineLevel="0" collapsed="false">
      <c r="A14" s="22" t="n">
        <v>13</v>
      </c>
      <c r="B14" s="180"/>
      <c r="C14" s="22"/>
      <c r="D14" s="22"/>
      <c r="E14" s="22"/>
      <c r="F14" s="183"/>
      <c r="G14" s="22"/>
      <c r="H14" s="22"/>
      <c r="I14" s="22"/>
      <c r="J14" s="182" t="e">
        <f aca="false">VLOOKUP(Entrate!I14,Legenda!$D$1:$F$258,2)</f>
        <v>#N/A</v>
      </c>
      <c r="K14" s="22"/>
      <c r="L14" s="22"/>
      <c r="M14" s="22"/>
      <c r="N14" s="183"/>
      <c r="O14" s="184" t="n">
        <f aca="false">'Piano Finanziario Annuale'!$F$6</f>
        <v>0</v>
      </c>
      <c r="P14" s="185" t="n">
        <v>0</v>
      </c>
      <c r="Q14" s="186"/>
      <c r="R14" s="187" t="n">
        <f aca="false">(P14*Q14)</f>
        <v>0</v>
      </c>
      <c r="S14" s="185" t="n">
        <v>0</v>
      </c>
      <c r="T14" s="187" t="n">
        <f aca="false">IF(OR(O14="sì",O14="forfettario 190"),SUM(P14+S14),SUM(P14+R14+S14))</f>
        <v>0</v>
      </c>
      <c r="U14" s="50"/>
      <c r="V14" s="188"/>
      <c r="W14" s="189" t="n">
        <f aca="false">IF(V14="SI",T14,0)</f>
        <v>0</v>
      </c>
      <c r="X14" s="148"/>
      <c r="Y14" s="179"/>
      <c r="Z14" s="179"/>
      <c r="AA14" s="179"/>
    </row>
    <row r="15" customFormat="false" ht="14.25" hidden="false" customHeight="true" outlineLevel="0" collapsed="false">
      <c r="A15" s="22" t="n">
        <v>14</v>
      </c>
      <c r="B15" s="180"/>
      <c r="C15" s="22"/>
      <c r="D15" s="22"/>
      <c r="E15" s="22"/>
      <c r="F15" s="183"/>
      <c r="G15" s="22"/>
      <c r="H15" s="22"/>
      <c r="I15" s="22"/>
      <c r="J15" s="182" t="e">
        <f aca="false">VLOOKUP(Entrate!I15,Legenda!$D$1:$F$258,2)</f>
        <v>#N/A</v>
      </c>
      <c r="K15" s="22"/>
      <c r="L15" s="22"/>
      <c r="M15" s="22"/>
      <c r="N15" s="183"/>
      <c r="O15" s="184" t="n">
        <f aca="false">'Piano Finanziario Annuale'!$F$6</f>
        <v>0</v>
      </c>
      <c r="P15" s="185" t="n">
        <v>0</v>
      </c>
      <c r="Q15" s="186"/>
      <c r="R15" s="187" t="n">
        <f aca="false">(P15*Q15)</f>
        <v>0</v>
      </c>
      <c r="S15" s="185" t="n">
        <v>0</v>
      </c>
      <c r="T15" s="187" t="n">
        <f aca="false">IF(OR(O15="sì",O15="forfettario 190"),SUM(P15+S15),SUM(P15+R15+S15))</f>
        <v>0</v>
      </c>
      <c r="U15" s="50"/>
      <c r="V15" s="188"/>
      <c r="W15" s="189" t="n">
        <f aca="false">IF(V15="SI",T15,0)</f>
        <v>0</v>
      </c>
      <c r="X15" s="148"/>
      <c r="Y15" s="179"/>
      <c r="Z15" s="179"/>
      <c r="AA15" s="179"/>
    </row>
    <row r="16" customFormat="false" ht="14.25" hidden="false" customHeight="true" outlineLevel="0" collapsed="false">
      <c r="A16" s="22" t="n">
        <v>15</v>
      </c>
      <c r="B16" s="180"/>
      <c r="C16" s="22"/>
      <c r="D16" s="22"/>
      <c r="E16" s="22"/>
      <c r="F16" s="183"/>
      <c r="G16" s="22"/>
      <c r="H16" s="22"/>
      <c r="I16" s="22"/>
      <c r="J16" s="182" t="e">
        <f aca="false">VLOOKUP(Entrate!I16,Legenda!$D$1:$F$258,2)</f>
        <v>#N/A</v>
      </c>
      <c r="K16" s="22"/>
      <c r="L16" s="22"/>
      <c r="M16" s="22"/>
      <c r="N16" s="183"/>
      <c r="O16" s="184" t="n">
        <f aca="false">'Piano Finanziario Annuale'!$F$6</f>
        <v>0</v>
      </c>
      <c r="P16" s="185" t="n">
        <v>0</v>
      </c>
      <c r="Q16" s="186"/>
      <c r="R16" s="187" t="n">
        <f aca="false">(P16*Q16)</f>
        <v>0</v>
      </c>
      <c r="S16" s="185" t="n">
        <v>0</v>
      </c>
      <c r="T16" s="187" t="n">
        <f aca="false">IF(OR(O16="sì",O16="forfettario 190"),SUM(P16+S16),SUM(P16+R16+S16))</f>
        <v>0</v>
      </c>
      <c r="U16" s="50"/>
      <c r="V16" s="188"/>
      <c r="W16" s="189" t="n">
        <f aca="false">IF(V16="SI",T16,0)</f>
        <v>0</v>
      </c>
      <c r="X16" s="148"/>
      <c r="Y16" s="179"/>
      <c r="Z16" s="179"/>
      <c r="AA16" s="179"/>
    </row>
    <row r="17" customFormat="false" ht="14.25" hidden="false" customHeight="true" outlineLevel="0" collapsed="false">
      <c r="A17" s="22" t="n">
        <v>16</v>
      </c>
      <c r="B17" s="180"/>
      <c r="C17" s="22"/>
      <c r="D17" s="22"/>
      <c r="E17" s="22"/>
      <c r="F17" s="183"/>
      <c r="G17" s="22"/>
      <c r="H17" s="22"/>
      <c r="I17" s="22"/>
      <c r="J17" s="182" t="e">
        <f aca="false">VLOOKUP(Entrate!I17,Legenda!$D$1:$F$258,2)</f>
        <v>#N/A</v>
      </c>
      <c r="K17" s="22"/>
      <c r="L17" s="22"/>
      <c r="M17" s="22"/>
      <c r="N17" s="183"/>
      <c r="O17" s="184" t="n">
        <f aca="false">'Piano Finanziario Annuale'!$F$6</f>
        <v>0</v>
      </c>
      <c r="P17" s="185" t="n">
        <v>0</v>
      </c>
      <c r="Q17" s="186"/>
      <c r="R17" s="187" t="n">
        <f aca="false">(P17*Q17)</f>
        <v>0</v>
      </c>
      <c r="S17" s="185" t="n">
        <v>0</v>
      </c>
      <c r="T17" s="187" t="n">
        <f aca="false">IF(OR(O17="sì",O17="forfettario 190"),SUM(P17+S17),SUM(P17+R17+S17))</f>
        <v>0</v>
      </c>
      <c r="U17" s="50"/>
      <c r="V17" s="188"/>
      <c r="W17" s="189" t="n">
        <f aca="false">IF(V17="SI",T17,0)</f>
        <v>0</v>
      </c>
      <c r="X17" s="148"/>
      <c r="Y17" s="179"/>
      <c r="Z17" s="179"/>
      <c r="AA17" s="179"/>
    </row>
    <row r="18" customFormat="false" ht="14.25" hidden="false" customHeight="true" outlineLevel="0" collapsed="false">
      <c r="A18" s="22" t="n">
        <v>17</v>
      </c>
      <c r="B18" s="180"/>
      <c r="C18" s="22"/>
      <c r="D18" s="22"/>
      <c r="E18" s="22"/>
      <c r="F18" s="183"/>
      <c r="G18" s="22"/>
      <c r="H18" s="22"/>
      <c r="I18" s="22"/>
      <c r="J18" s="182" t="e">
        <f aca="false">VLOOKUP(Entrate!I18,Legenda!$D$1:$F$258,2)</f>
        <v>#N/A</v>
      </c>
      <c r="K18" s="22"/>
      <c r="L18" s="22"/>
      <c r="M18" s="22"/>
      <c r="N18" s="183"/>
      <c r="O18" s="184" t="n">
        <f aca="false">'Piano Finanziario Annuale'!$F$6</f>
        <v>0</v>
      </c>
      <c r="P18" s="185" t="n">
        <v>0</v>
      </c>
      <c r="Q18" s="186"/>
      <c r="R18" s="187" t="n">
        <f aca="false">(P18*Q18)</f>
        <v>0</v>
      </c>
      <c r="S18" s="185" t="n">
        <v>0</v>
      </c>
      <c r="T18" s="187" t="n">
        <f aca="false">IF(OR(O18="sì",O18="forfettario 190"),SUM(P18+S18),SUM(P18+R18+S18))</f>
        <v>0</v>
      </c>
      <c r="U18" s="50"/>
      <c r="V18" s="188"/>
      <c r="W18" s="189" t="n">
        <f aca="false">IF(V18="SI",T18,0)</f>
        <v>0</v>
      </c>
      <c r="X18" s="148"/>
      <c r="Y18" s="179"/>
      <c r="Z18" s="179"/>
      <c r="AA18" s="179"/>
    </row>
    <row r="19" customFormat="false" ht="14.25" hidden="false" customHeight="true" outlineLevel="0" collapsed="false">
      <c r="A19" s="22" t="n">
        <v>18</v>
      </c>
      <c r="B19" s="180"/>
      <c r="C19" s="22"/>
      <c r="D19" s="22"/>
      <c r="E19" s="22"/>
      <c r="F19" s="183"/>
      <c r="G19" s="22"/>
      <c r="H19" s="22"/>
      <c r="I19" s="22"/>
      <c r="J19" s="182" t="e">
        <f aca="false">VLOOKUP(Entrate!I19,Legenda!$D$1:$F$258,2)</f>
        <v>#N/A</v>
      </c>
      <c r="K19" s="22"/>
      <c r="L19" s="22"/>
      <c r="M19" s="22"/>
      <c r="N19" s="183"/>
      <c r="O19" s="184" t="n">
        <f aca="false">'Piano Finanziario Annuale'!$F$6</f>
        <v>0</v>
      </c>
      <c r="P19" s="185" t="n">
        <v>0</v>
      </c>
      <c r="Q19" s="186"/>
      <c r="R19" s="187" t="n">
        <f aca="false">(P19*Q19)</f>
        <v>0</v>
      </c>
      <c r="S19" s="185" t="n">
        <v>0</v>
      </c>
      <c r="T19" s="187" t="n">
        <f aca="false">IF(OR(O19="sì",O19="forfettario 190"),SUM(P19+S19),SUM(P19+R19+S19))</f>
        <v>0</v>
      </c>
      <c r="U19" s="50"/>
      <c r="V19" s="188"/>
      <c r="W19" s="189" t="n">
        <f aca="false">IF(V19="SI",T19,0)</f>
        <v>0</v>
      </c>
      <c r="X19" s="148"/>
      <c r="Y19" s="179"/>
      <c r="Z19" s="179"/>
      <c r="AA19" s="179"/>
    </row>
    <row r="20" customFormat="false" ht="14.25" hidden="false" customHeight="true" outlineLevel="0" collapsed="false">
      <c r="A20" s="22" t="n">
        <v>19</v>
      </c>
      <c r="B20" s="180"/>
      <c r="C20" s="22"/>
      <c r="D20" s="22"/>
      <c r="E20" s="22"/>
      <c r="F20" s="183"/>
      <c r="G20" s="22"/>
      <c r="H20" s="22"/>
      <c r="I20" s="22"/>
      <c r="J20" s="182" t="e">
        <f aca="false">VLOOKUP(Entrate!I20,Legenda!$D$1:$F$258,2)</f>
        <v>#N/A</v>
      </c>
      <c r="K20" s="22"/>
      <c r="L20" s="22"/>
      <c r="M20" s="22"/>
      <c r="N20" s="183"/>
      <c r="O20" s="184" t="n">
        <f aca="false">'Piano Finanziario Annuale'!$F$6</f>
        <v>0</v>
      </c>
      <c r="P20" s="185" t="n">
        <v>0</v>
      </c>
      <c r="Q20" s="186"/>
      <c r="R20" s="187" t="n">
        <f aca="false">(P20*Q20)</f>
        <v>0</v>
      </c>
      <c r="S20" s="185" t="n">
        <v>0</v>
      </c>
      <c r="T20" s="187" t="n">
        <f aca="false">IF(OR(O20="sì",O20="forfettario 190"),SUM(P20+S20),SUM(P20+R20+S20))</f>
        <v>0</v>
      </c>
      <c r="U20" s="50"/>
      <c r="V20" s="188"/>
      <c r="W20" s="189" t="n">
        <f aca="false">IF(V20="SI",T20,0)</f>
        <v>0</v>
      </c>
      <c r="X20" s="148"/>
      <c r="Y20" s="179"/>
      <c r="Z20" s="179"/>
      <c r="AA20" s="179"/>
    </row>
    <row r="21" customFormat="false" ht="15.75" hidden="false" customHeight="true" outlineLevel="0" collapsed="false">
      <c r="A21" s="22" t="n">
        <v>20</v>
      </c>
      <c r="B21" s="180"/>
      <c r="C21" s="22"/>
      <c r="D21" s="22"/>
      <c r="E21" s="22"/>
      <c r="F21" s="183"/>
      <c r="G21" s="22"/>
      <c r="H21" s="22"/>
      <c r="I21" s="22"/>
      <c r="J21" s="182" t="e">
        <f aca="false">VLOOKUP(Entrate!I21,Legenda!$D$1:$F$258,2)</f>
        <v>#N/A</v>
      </c>
      <c r="K21" s="22"/>
      <c r="L21" s="22"/>
      <c r="M21" s="22"/>
      <c r="N21" s="183"/>
      <c r="O21" s="184" t="n">
        <f aca="false">'Piano Finanziario Annuale'!$F$6</f>
        <v>0</v>
      </c>
      <c r="P21" s="185" t="n">
        <v>0</v>
      </c>
      <c r="Q21" s="186"/>
      <c r="R21" s="187" t="n">
        <f aca="false">(P21*Q21)</f>
        <v>0</v>
      </c>
      <c r="S21" s="185" t="n">
        <v>0</v>
      </c>
      <c r="T21" s="187" t="n">
        <f aca="false">IF(OR(O21="sì",O21="forfettario 190"),SUM(P21+S21),SUM(P21+R21+S21))</f>
        <v>0</v>
      </c>
      <c r="U21" s="50"/>
      <c r="V21" s="188"/>
      <c r="W21" s="189" t="n">
        <f aca="false">IF(V21="SI",T21,0)</f>
        <v>0</v>
      </c>
      <c r="X21" s="148"/>
      <c r="Y21" s="179"/>
      <c r="Z21" s="179"/>
      <c r="AA21" s="179"/>
    </row>
    <row r="22" customFormat="false" ht="15.75" hidden="false" customHeight="true" outlineLevel="0" collapsed="false">
      <c r="A22" s="22" t="n">
        <v>21</v>
      </c>
      <c r="B22" s="180"/>
      <c r="C22" s="22"/>
      <c r="D22" s="22"/>
      <c r="E22" s="22"/>
      <c r="F22" s="183"/>
      <c r="G22" s="22"/>
      <c r="H22" s="22"/>
      <c r="I22" s="22"/>
      <c r="J22" s="182" t="e">
        <f aca="false">VLOOKUP(Entrate!I22,Legenda!$D$1:$F$258,2)</f>
        <v>#N/A</v>
      </c>
      <c r="K22" s="22"/>
      <c r="L22" s="22"/>
      <c r="M22" s="22"/>
      <c r="N22" s="183"/>
      <c r="O22" s="184" t="n">
        <f aca="false">'Piano Finanziario Annuale'!$F$6</f>
        <v>0</v>
      </c>
      <c r="P22" s="185" t="n">
        <v>0</v>
      </c>
      <c r="Q22" s="186"/>
      <c r="R22" s="187" t="n">
        <f aca="false">(P22*Q22)</f>
        <v>0</v>
      </c>
      <c r="S22" s="185" t="n">
        <v>0</v>
      </c>
      <c r="T22" s="187" t="n">
        <f aca="false">IF(OR(O22="sì",O22="forfettario 190"),SUM(P22+S22),SUM(P22+R22+S22))</f>
        <v>0</v>
      </c>
      <c r="U22" s="50"/>
      <c r="V22" s="188"/>
      <c r="W22" s="189" t="n">
        <f aca="false">IF(V22="SI",T22,0)</f>
        <v>0</v>
      </c>
      <c r="X22" s="148"/>
      <c r="Y22" s="179"/>
      <c r="Z22" s="179"/>
      <c r="AA22" s="179"/>
    </row>
    <row r="23" customFormat="false" ht="15.75" hidden="false" customHeight="true" outlineLevel="0" collapsed="false">
      <c r="A23" s="22" t="n">
        <v>22</v>
      </c>
      <c r="B23" s="180"/>
      <c r="C23" s="22"/>
      <c r="D23" s="22"/>
      <c r="E23" s="22"/>
      <c r="F23" s="183"/>
      <c r="G23" s="22"/>
      <c r="H23" s="22"/>
      <c r="I23" s="22"/>
      <c r="J23" s="182" t="e">
        <f aca="false">VLOOKUP(Entrate!I23,Legenda!$D$1:$F$258,2)</f>
        <v>#N/A</v>
      </c>
      <c r="K23" s="22"/>
      <c r="L23" s="22"/>
      <c r="M23" s="22"/>
      <c r="N23" s="183"/>
      <c r="O23" s="184" t="n">
        <f aca="false">'Piano Finanziario Annuale'!$F$6</f>
        <v>0</v>
      </c>
      <c r="P23" s="185" t="n">
        <v>0</v>
      </c>
      <c r="Q23" s="186"/>
      <c r="R23" s="187" t="n">
        <f aca="false">(P23*Q23)</f>
        <v>0</v>
      </c>
      <c r="S23" s="185" t="n">
        <v>0</v>
      </c>
      <c r="T23" s="187" t="n">
        <f aca="false">IF(OR(O23="sì",O23="forfettario 190"),SUM(P23+S23),SUM(P23+R23+S23))</f>
        <v>0</v>
      </c>
      <c r="U23" s="50"/>
      <c r="V23" s="188"/>
      <c r="W23" s="189" t="n">
        <f aca="false">IF(V23="SI",T23,0)</f>
        <v>0</v>
      </c>
      <c r="X23" s="148"/>
      <c r="Y23" s="179"/>
      <c r="Z23" s="179"/>
      <c r="AA23" s="179"/>
    </row>
    <row r="24" customFormat="false" ht="15.75" hidden="false" customHeight="true" outlineLevel="0" collapsed="false">
      <c r="A24" s="22" t="n">
        <v>23</v>
      </c>
      <c r="B24" s="180"/>
      <c r="C24" s="22"/>
      <c r="D24" s="22"/>
      <c r="E24" s="22"/>
      <c r="F24" s="183"/>
      <c r="G24" s="22"/>
      <c r="H24" s="22"/>
      <c r="I24" s="22"/>
      <c r="J24" s="182" t="e">
        <f aca="false">VLOOKUP(Entrate!I24,Legenda!$D$1:$F$258,2)</f>
        <v>#N/A</v>
      </c>
      <c r="K24" s="22"/>
      <c r="L24" s="22"/>
      <c r="M24" s="22"/>
      <c r="N24" s="183"/>
      <c r="O24" s="184" t="n">
        <f aca="false">'Piano Finanziario Annuale'!$F$6</f>
        <v>0</v>
      </c>
      <c r="P24" s="185" t="n">
        <v>0</v>
      </c>
      <c r="Q24" s="186"/>
      <c r="R24" s="187" t="n">
        <f aca="false">(P24*Q24)</f>
        <v>0</v>
      </c>
      <c r="S24" s="185" t="n">
        <v>0</v>
      </c>
      <c r="T24" s="187" t="n">
        <f aca="false">IF(OR(O24="sì",O24="forfettario 190"),SUM(P24+S24),SUM(P24+R24+S24))</f>
        <v>0</v>
      </c>
      <c r="U24" s="50"/>
      <c r="V24" s="188"/>
      <c r="W24" s="189" t="n">
        <f aca="false">IF(V24="SI",T24,0)</f>
        <v>0</v>
      </c>
      <c r="X24" s="148"/>
      <c r="Y24" s="179"/>
      <c r="Z24" s="179"/>
      <c r="AA24" s="179"/>
    </row>
    <row r="25" customFormat="false" ht="15.75" hidden="false" customHeight="true" outlineLevel="0" collapsed="false">
      <c r="A25" s="22" t="n">
        <v>24</v>
      </c>
      <c r="B25" s="180"/>
      <c r="C25" s="22"/>
      <c r="D25" s="22"/>
      <c r="E25" s="22"/>
      <c r="F25" s="183"/>
      <c r="G25" s="22"/>
      <c r="H25" s="22"/>
      <c r="I25" s="22"/>
      <c r="J25" s="182" t="e">
        <f aca="false">VLOOKUP(Entrate!I25,Legenda!$D$1:$F$258,2)</f>
        <v>#N/A</v>
      </c>
      <c r="K25" s="22"/>
      <c r="L25" s="22"/>
      <c r="M25" s="22"/>
      <c r="N25" s="183"/>
      <c r="O25" s="184" t="n">
        <f aca="false">'Piano Finanziario Annuale'!$F$6</f>
        <v>0</v>
      </c>
      <c r="P25" s="185" t="n">
        <v>0</v>
      </c>
      <c r="Q25" s="186"/>
      <c r="R25" s="187" t="n">
        <f aca="false">(P25*Q25)</f>
        <v>0</v>
      </c>
      <c r="S25" s="185" t="n">
        <v>0</v>
      </c>
      <c r="T25" s="187" t="n">
        <f aca="false">IF(OR(O25="sì",O25="forfettario 190"),SUM(P25+S25),SUM(P25+R25+S25))</f>
        <v>0</v>
      </c>
      <c r="U25" s="50"/>
      <c r="V25" s="188"/>
      <c r="W25" s="189" t="n">
        <f aca="false">IF(V25="SI",T25,0)</f>
        <v>0</v>
      </c>
      <c r="X25" s="148"/>
      <c r="Y25" s="179"/>
      <c r="Z25" s="179"/>
      <c r="AA25" s="179"/>
    </row>
    <row r="26" customFormat="false" ht="15.75" hidden="false" customHeight="true" outlineLevel="0" collapsed="false">
      <c r="A26" s="22" t="n">
        <v>25</v>
      </c>
      <c r="B26" s="180"/>
      <c r="C26" s="22"/>
      <c r="D26" s="22"/>
      <c r="E26" s="22"/>
      <c r="F26" s="183"/>
      <c r="G26" s="22"/>
      <c r="H26" s="22"/>
      <c r="I26" s="22"/>
      <c r="J26" s="182" t="e">
        <f aca="false">VLOOKUP(Entrate!I26,Legenda!$D$1:$F$258,2)</f>
        <v>#N/A</v>
      </c>
      <c r="K26" s="22"/>
      <c r="L26" s="22"/>
      <c r="M26" s="22"/>
      <c r="N26" s="183"/>
      <c r="O26" s="184" t="n">
        <f aca="false">'Piano Finanziario Annuale'!$F$6</f>
        <v>0</v>
      </c>
      <c r="P26" s="185" t="n">
        <v>0</v>
      </c>
      <c r="Q26" s="186"/>
      <c r="R26" s="187" t="n">
        <f aca="false">(P26*Q26)</f>
        <v>0</v>
      </c>
      <c r="S26" s="185" t="n">
        <v>0</v>
      </c>
      <c r="T26" s="187" t="n">
        <f aca="false">IF(OR(O26="sì",O26="forfettario 190"),SUM(P26+S26),SUM(P26+R26+S26))</f>
        <v>0</v>
      </c>
      <c r="U26" s="50"/>
      <c r="V26" s="188"/>
      <c r="W26" s="189" t="n">
        <f aca="false">IF(V26="SI",T26,0)</f>
        <v>0</v>
      </c>
      <c r="X26" s="148"/>
      <c r="Y26" s="179"/>
      <c r="Z26" s="179"/>
      <c r="AA26" s="179"/>
    </row>
    <row r="27" customFormat="false" ht="15.75" hidden="false" customHeight="true" outlineLevel="0" collapsed="false">
      <c r="A27" s="22" t="n">
        <v>26</v>
      </c>
      <c r="B27" s="180"/>
      <c r="C27" s="22"/>
      <c r="D27" s="22"/>
      <c r="E27" s="22"/>
      <c r="F27" s="183"/>
      <c r="G27" s="22"/>
      <c r="H27" s="22"/>
      <c r="I27" s="22"/>
      <c r="J27" s="182" t="e">
        <f aca="false">VLOOKUP(Entrate!I27,Legenda!$D$1:$F$258,2)</f>
        <v>#N/A</v>
      </c>
      <c r="K27" s="22"/>
      <c r="L27" s="22"/>
      <c r="M27" s="22"/>
      <c r="N27" s="183"/>
      <c r="O27" s="184" t="n">
        <f aca="false">'Piano Finanziario Annuale'!$F$6</f>
        <v>0</v>
      </c>
      <c r="P27" s="185" t="n">
        <v>0</v>
      </c>
      <c r="Q27" s="186"/>
      <c r="R27" s="187" t="n">
        <f aca="false">(P27*Q27)</f>
        <v>0</v>
      </c>
      <c r="S27" s="185" t="n">
        <v>0</v>
      </c>
      <c r="T27" s="187" t="n">
        <f aca="false">IF(OR(O27="sì",O27="forfettario 190"),SUM(P27+S27),SUM(P27+R27+S27))</f>
        <v>0</v>
      </c>
      <c r="U27" s="50"/>
      <c r="V27" s="188"/>
      <c r="W27" s="189" t="n">
        <f aca="false">IF(V27="SI",T27,0)</f>
        <v>0</v>
      </c>
      <c r="X27" s="148"/>
      <c r="Y27" s="179"/>
      <c r="Z27" s="179"/>
      <c r="AA27" s="179"/>
    </row>
    <row r="28" customFormat="false" ht="15.75" hidden="false" customHeight="true" outlineLevel="0" collapsed="false">
      <c r="A28" s="22" t="n">
        <v>27</v>
      </c>
      <c r="B28" s="180"/>
      <c r="C28" s="22"/>
      <c r="D28" s="22"/>
      <c r="E28" s="22"/>
      <c r="F28" s="183"/>
      <c r="G28" s="22"/>
      <c r="H28" s="22"/>
      <c r="I28" s="22"/>
      <c r="J28" s="182" t="e">
        <f aca="false">VLOOKUP(Entrate!I28,Legenda!$D$1:$F$258,2)</f>
        <v>#N/A</v>
      </c>
      <c r="K28" s="22"/>
      <c r="L28" s="22"/>
      <c r="M28" s="22"/>
      <c r="N28" s="183"/>
      <c r="O28" s="184" t="n">
        <f aca="false">'Piano Finanziario Annuale'!$F$6</f>
        <v>0</v>
      </c>
      <c r="P28" s="185" t="n">
        <v>0</v>
      </c>
      <c r="Q28" s="186"/>
      <c r="R28" s="187" t="n">
        <f aca="false">(P28*Q28)</f>
        <v>0</v>
      </c>
      <c r="S28" s="185" t="n">
        <v>0</v>
      </c>
      <c r="T28" s="187" t="n">
        <f aca="false">IF(OR(O28="sì",O28="forfettario 190"),SUM(P28+S28),SUM(P28+R28+S28))</f>
        <v>0</v>
      </c>
      <c r="U28" s="50"/>
      <c r="V28" s="188"/>
      <c r="W28" s="189" t="n">
        <f aca="false">IF(V28="SI",T28,0)</f>
        <v>0</v>
      </c>
      <c r="X28" s="148"/>
      <c r="Y28" s="179"/>
      <c r="Z28" s="179"/>
      <c r="AA28" s="179"/>
    </row>
    <row r="29" customFormat="false" ht="15.75" hidden="false" customHeight="true" outlineLevel="0" collapsed="false">
      <c r="A29" s="22" t="n">
        <v>28</v>
      </c>
      <c r="B29" s="180"/>
      <c r="C29" s="22"/>
      <c r="D29" s="22"/>
      <c r="E29" s="22"/>
      <c r="F29" s="183"/>
      <c r="G29" s="22"/>
      <c r="H29" s="22"/>
      <c r="I29" s="22"/>
      <c r="J29" s="182" t="e">
        <f aca="false">VLOOKUP(Entrate!I29,Legenda!$D$1:$F$258,2)</f>
        <v>#N/A</v>
      </c>
      <c r="K29" s="22"/>
      <c r="L29" s="22"/>
      <c r="M29" s="22"/>
      <c r="N29" s="183"/>
      <c r="O29" s="184" t="n">
        <f aca="false">'Piano Finanziario Annuale'!$F$6</f>
        <v>0</v>
      </c>
      <c r="P29" s="185" t="n">
        <v>0</v>
      </c>
      <c r="Q29" s="186"/>
      <c r="R29" s="187" t="n">
        <f aca="false">(P29*Q29)</f>
        <v>0</v>
      </c>
      <c r="S29" s="185" t="n">
        <v>0</v>
      </c>
      <c r="T29" s="187" t="n">
        <f aca="false">IF(OR(O29="sì",O29="forfettario 190"),SUM(P29+S29),SUM(P29+R29+S29))</f>
        <v>0</v>
      </c>
      <c r="U29" s="50"/>
      <c r="V29" s="188"/>
      <c r="W29" s="189" t="n">
        <f aca="false">IF(V29="SI",T29,0)</f>
        <v>0</v>
      </c>
      <c r="X29" s="148"/>
      <c r="Y29" s="179"/>
      <c r="Z29" s="179"/>
      <c r="AA29" s="179"/>
    </row>
    <row r="30" customFormat="false" ht="15.75" hidden="false" customHeight="true" outlineLevel="0" collapsed="false">
      <c r="A30" s="22" t="n">
        <v>29</v>
      </c>
      <c r="B30" s="180"/>
      <c r="C30" s="22"/>
      <c r="D30" s="22"/>
      <c r="E30" s="22"/>
      <c r="F30" s="183"/>
      <c r="G30" s="22"/>
      <c r="H30" s="22"/>
      <c r="I30" s="22"/>
      <c r="J30" s="182" t="e">
        <f aca="false">VLOOKUP(Entrate!I30,Legenda!$D$1:$F$258,2)</f>
        <v>#N/A</v>
      </c>
      <c r="K30" s="22"/>
      <c r="L30" s="22"/>
      <c r="M30" s="22"/>
      <c r="N30" s="183"/>
      <c r="O30" s="184" t="n">
        <f aca="false">'Piano Finanziario Annuale'!$F$6</f>
        <v>0</v>
      </c>
      <c r="P30" s="185" t="n">
        <v>0</v>
      </c>
      <c r="Q30" s="186"/>
      <c r="R30" s="187" t="n">
        <f aca="false">(P30*Q30)</f>
        <v>0</v>
      </c>
      <c r="S30" s="185" t="n">
        <v>0</v>
      </c>
      <c r="T30" s="187" t="n">
        <f aca="false">IF(OR(O30="sì",O30="forfettario 190"),SUM(P30+S30),SUM(P30+R30+S30))</f>
        <v>0</v>
      </c>
      <c r="U30" s="50"/>
      <c r="V30" s="188"/>
      <c r="W30" s="189" t="n">
        <f aca="false">IF(V30="SI",T30,0)</f>
        <v>0</v>
      </c>
      <c r="X30" s="148"/>
      <c r="Y30" s="179"/>
      <c r="Z30" s="179"/>
      <c r="AA30" s="179"/>
    </row>
    <row r="31" customFormat="false" ht="15.75" hidden="false" customHeight="true" outlineLevel="0" collapsed="false">
      <c r="A31" s="22" t="n">
        <v>30</v>
      </c>
      <c r="B31" s="180"/>
      <c r="C31" s="22"/>
      <c r="D31" s="22"/>
      <c r="E31" s="22"/>
      <c r="F31" s="183"/>
      <c r="G31" s="22"/>
      <c r="H31" s="22"/>
      <c r="I31" s="22"/>
      <c r="J31" s="182" t="e">
        <f aca="false">VLOOKUP(Entrate!I31,Legenda!$D$1:$F$258,2)</f>
        <v>#N/A</v>
      </c>
      <c r="K31" s="22"/>
      <c r="L31" s="22"/>
      <c r="M31" s="22"/>
      <c r="N31" s="183"/>
      <c r="O31" s="184" t="n">
        <f aca="false">'Piano Finanziario Annuale'!$F$6</f>
        <v>0</v>
      </c>
      <c r="P31" s="185" t="n">
        <v>0</v>
      </c>
      <c r="Q31" s="186"/>
      <c r="R31" s="187" t="n">
        <f aca="false">(P31*Q31)</f>
        <v>0</v>
      </c>
      <c r="S31" s="185" t="n">
        <v>0</v>
      </c>
      <c r="T31" s="187" t="n">
        <f aca="false">IF(OR(O31="sì",O31="forfettario 190"),SUM(P31+S31),SUM(P31+R31+S31))</f>
        <v>0</v>
      </c>
      <c r="U31" s="50"/>
      <c r="V31" s="188"/>
      <c r="W31" s="189" t="n">
        <f aca="false">IF(V31="SI",T31,0)</f>
        <v>0</v>
      </c>
      <c r="X31" s="148"/>
      <c r="Y31" s="179"/>
      <c r="Z31" s="179"/>
      <c r="AA31" s="179"/>
    </row>
    <row r="32" customFormat="false" ht="15.75" hidden="false" customHeight="true" outlineLevel="0" collapsed="false">
      <c r="A32" s="22" t="n">
        <v>31</v>
      </c>
      <c r="B32" s="180"/>
      <c r="C32" s="22"/>
      <c r="D32" s="22"/>
      <c r="E32" s="22"/>
      <c r="F32" s="183"/>
      <c r="G32" s="22"/>
      <c r="H32" s="22"/>
      <c r="I32" s="22"/>
      <c r="J32" s="182" t="e">
        <f aca="false">VLOOKUP(Entrate!I32,Legenda!$D$1:$F$258,2)</f>
        <v>#N/A</v>
      </c>
      <c r="K32" s="22"/>
      <c r="L32" s="22"/>
      <c r="M32" s="22"/>
      <c r="N32" s="183"/>
      <c r="O32" s="184" t="n">
        <f aca="false">'Piano Finanziario Annuale'!$F$6</f>
        <v>0</v>
      </c>
      <c r="P32" s="185" t="n">
        <v>0</v>
      </c>
      <c r="Q32" s="186"/>
      <c r="R32" s="187" t="n">
        <f aca="false">(P32*Q32)</f>
        <v>0</v>
      </c>
      <c r="S32" s="185" t="n">
        <v>0</v>
      </c>
      <c r="T32" s="187" t="n">
        <f aca="false">IF(OR(O32="sì",O32="forfettario 190"),SUM(P32+S32),SUM(P32+R32+S32))</f>
        <v>0</v>
      </c>
      <c r="U32" s="50"/>
      <c r="V32" s="188"/>
      <c r="W32" s="189" t="n">
        <f aca="false">IF(V32="SI",T32,0)</f>
        <v>0</v>
      </c>
      <c r="X32" s="148"/>
      <c r="Y32" s="179"/>
      <c r="Z32" s="179"/>
      <c r="AA32" s="179"/>
    </row>
    <row r="33" customFormat="false" ht="15.75" hidden="false" customHeight="true" outlineLevel="0" collapsed="false">
      <c r="A33" s="22" t="n">
        <v>32</v>
      </c>
      <c r="B33" s="180"/>
      <c r="C33" s="22"/>
      <c r="D33" s="22"/>
      <c r="E33" s="22"/>
      <c r="F33" s="183"/>
      <c r="G33" s="22"/>
      <c r="H33" s="22"/>
      <c r="I33" s="22"/>
      <c r="J33" s="182" t="e">
        <f aca="false">VLOOKUP(Entrate!I33,Legenda!$D$1:$F$258,2)</f>
        <v>#N/A</v>
      </c>
      <c r="K33" s="22"/>
      <c r="L33" s="22"/>
      <c r="M33" s="22"/>
      <c r="N33" s="183"/>
      <c r="O33" s="184" t="n">
        <f aca="false">'Piano Finanziario Annuale'!$F$6</f>
        <v>0</v>
      </c>
      <c r="P33" s="185" t="n">
        <v>0</v>
      </c>
      <c r="Q33" s="186"/>
      <c r="R33" s="187" t="n">
        <f aca="false">(P33*Q33)</f>
        <v>0</v>
      </c>
      <c r="S33" s="185" t="n">
        <v>0</v>
      </c>
      <c r="T33" s="187" t="n">
        <f aca="false">IF(OR(O33="sì",O33="forfettario 190"),SUM(P33+S33),SUM(P33+R33+S33))</f>
        <v>0</v>
      </c>
      <c r="U33" s="50"/>
      <c r="V33" s="188"/>
      <c r="W33" s="189" t="n">
        <f aca="false">IF(V33="SI",T33,0)</f>
        <v>0</v>
      </c>
      <c r="X33" s="148"/>
      <c r="Y33" s="179"/>
      <c r="Z33" s="179"/>
      <c r="AA33" s="179"/>
    </row>
    <row r="34" customFormat="false" ht="15.75" hidden="false" customHeight="true" outlineLevel="0" collapsed="false">
      <c r="A34" s="22" t="n">
        <v>33</v>
      </c>
      <c r="B34" s="180"/>
      <c r="C34" s="22"/>
      <c r="D34" s="22"/>
      <c r="E34" s="22"/>
      <c r="F34" s="183"/>
      <c r="G34" s="22"/>
      <c r="H34" s="22"/>
      <c r="I34" s="22"/>
      <c r="J34" s="182" t="e">
        <f aca="false">VLOOKUP(Entrate!I34,Legenda!$D$1:$F$258,2)</f>
        <v>#N/A</v>
      </c>
      <c r="K34" s="22"/>
      <c r="L34" s="22"/>
      <c r="M34" s="22"/>
      <c r="N34" s="183"/>
      <c r="O34" s="184" t="n">
        <f aca="false">'Piano Finanziario Annuale'!$F$6</f>
        <v>0</v>
      </c>
      <c r="P34" s="185" t="n">
        <v>0</v>
      </c>
      <c r="Q34" s="186"/>
      <c r="R34" s="187" t="n">
        <f aca="false">(P34*Q34)</f>
        <v>0</v>
      </c>
      <c r="S34" s="185" t="n">
        <v>0</v>
      </c>
      <c r="T34" s="187" t="n">
        <f aca="false">IF(OR(O34="sì",O34="forfettario 190"),SUM(P34+S34),SUM(P34+R34+S34))</f>
        <v>0</v>
      </c>
      <c r="U34" s="50"/>
      <c r="V34" s="188"/>
      <c r="W34" s="189" t="n">
        <f aca="false">IF(V34="SI",T34,0)</f>
        <v>0</v>
      </c>
      <c r="X34" s="148"/>
      <c r="Y34" s="179"/>
      <c r="Z34" s="179"/>
      <c r="AA34" s="179"/>
    </row>
    <row r="35" customFormat="false" ht="15.75" hidden="false" customHeight="true" outlineLevel="0" collapsed="false">
      <c r="A35" s="22" t="n">
        <v>34</v>
      </c>
      <c r="B35" s="180"/>
      <c r="C35" s="22"/>
      <c r="D35" s="22"/>
      <c r="E35" s="22"/>
      <c r="F35" s="183"/>
      <c r="G35" s="22"/>
      <c r="H35" s="22"/>
      <c r="I35" s="22"/>
      <c r="J35" s="182" t="e">
        <f aca="false">VLOOKUP(Entrate!I35,Legenda!$D$1:$F$258,2)</f>
        <v>#N/A</v>
      </c>
      <c r="K35" s="22"/>
      <c r="L35" s="22"/>
      <c r="M35" s="22"/>
      <c r="N35" s="183"/>
      <c r="O35" s="184" t="n">
        <f aca="false">'Piano Finanziario Annuale'!$F$6</f>
        <v>0</v>
      </c>
      <c r="P35" s="185" t="n">
        <v>0</v>
      </c>
      <c r="Q35" s="186"/>
      <c r="R35" s="187" t="n">
        <f aca="false">(P35*Q35)</f>
        <v>0</v>
      </c>
      <c r="S35" s="185" t="n">
        <v>0</v>
      </c>
      <c r="T35" s="187" t="n">
        <f aca="false">IF(OR(O35="sì",O35="forfettario 190"),SUM(P35+S35),SUM(P35+R35+S35))</f>
        <v>0</v>
      </c>
      <c r="U35" s="50"/>
      <c r="V35" s="188"/>
      <c r="W35" s="189" t="n">
        <f aca="false">IF(V35="SI",T35,0)</f>
        <v>0</v>
      </c>
      <c r="X35" s="148"/>
      <c r="Y35" s="179"/>
      <c r="Z35" s="179"/>
      <c r="AA35" s="179"/>
    </row>
    <row r="36" customFormat="false" ht="15.75" hidden="false" customHeight="true" outlineLevel="0" collapsed="false">
      <c r="A36" s="22" t="n">
        <v>35</v>
      </c>
      <c r="B36" s="180"/>
      <c r="C36" s="22"/>
      <c r="D36" s="22"/>
      <c r="E36" s="22"/>
      <c r="F36" s="183"/>
      <c r="G36" s="22"/>
      <c r="H36" s="22"/>
      <c r="I36" s="22"/>
      <c r="J36" s="182" t="e">
        <f aca="false">VLOOKUP(Entrate!I36,Legenda!$D$1:$F$258,2)</f>
        <v>#N/A</v>
      </c>
      <c r="K36" s="22"/>
      <c r="L36" s="22"/>
      <c r="M36" s="22"/>
      <c r="N36" s="183"/>
      <c r="O36" s="184" t="n">
        <f aca="false">'Piano Finanziario Annuale'!$F$6</f>
        <v>0</v>
      </c>
      <c r="P36" s="185" t="n">
        <v>0</v>
      </c>
      <c r="Q36" s="186"/>
      <c r="R36" s="187" t="n">
        <f aca="false">(P36*Q36)</f>
        <v>0</v>
      </c>
      <c r="S36" s="185" t="n">
        <v>0</v>
      </c>
      <c r="T36" s="187" t="n">
        <f aca="false">IF(OR(O36="sì",O36="forfettario 190"),SUM(P36+S36),SUM(P36+R36+S36))</f>
        <v>0</v>
      </c>
      <c r="U36" s="50"/>
      <c r="V36" s="188"/>
      <c r="W36" s="189" t="n">
        <f aca="false">IF(V36="SI",T36,0)</f>
        <v>0</v>
      </c>
      <c r="X36" s="148"/>
      <c r="Y36" s="179"/>
      <c r="Z36" s="179"/>
      <c r="AA36" s="179"/>
    </row>
    <row r="37" customFormat="false" ht="15.75" hidden="false" customHeight="true" outlineLevel="0" collapsed="false">
      <c r="A37" s="22" t="n">
        <v>36</v>
      </c>
      <c r="B37" s="180"/>
      <c r="C37" s="22"/>
      <c r="D37" s="22"/>
      <c r="E37" s="22"/>
      <c r="F37" s="183"/>
      <c r="G37" s="22"/>
      <c r="H37" s="22"/>
      <c r="I37" s="22"/>
      <c r="J37" s="182" t="e">
        <f aca="false">VLOOKUP(Entrate!I37,Legenda!$D$1:$F$258,2)</f>
        <v>#N/A</v>
      </c>
      <c r="K37" s="22"/>
      <c r="L37" s="22"/>
      <c r="M37" s="22"/>
      <c r="N37" s="183"/>
      <c r="O37" s="184" t="n">
        <f aca="false">'Piano Finanziario Annuale'!$F$6</f>
        <v>0</v>
      </c>
      <c r="P37" s="185" t="n">
        <v>0</v>
      </c>
      <c r="Q37" s="186"/>
      <c r="R37" s="187" t="n">
        <f aca="false">(P37*Q37)</f>
        <v>0</v>
      </c>
      <c r="S37" s="185" t="n">
        <v>0</v>
      </c>
      <c r="T37" s="187" t="n">
        <f aca="false">IF(OR(O37="sì",O37="forfettario 190"),SUM(P37+S37),SUM(P37+R37+S37))</f>
        <v>0</v>
      </c>
      <c r="U37" s="50"/>
      <c r="V37" s="188"/>
      <c r="W37" s="189" t="n">
        <f aca="false">IF(V37="SI",T37,0)</f>
        <v>0</v>
      </c>
      <c r="X37" s="148"/>
      <c r="Y37" s="179"/>
      <c r="Z37" s="179"/>
      <c r="AA37" s="179"/>
    </row>
    <row r="38" customFormat="false" ht="15.75" hidden="false" customHeight="true" outlineLevel="0" collapsed="false">
      <c r="A38" s="22" t="n">
        <v>37</v>
      </c>
      <c r="B38" s="180"/>
      <c r="C38" s="22"/>
      <c r="D38" s="22"/>
      <c r="E38" s="22"/>
      <c r="F38" s="183"/>
      <c r="G38" s="22"/>
      <c r="H38" s="22"/>
      <c r="I38" s="22"/>
      <c r="J38" s="182" t="e">
        <f aca="false">VLOOKUP(Entrate!I38,Legenda!$D$1:$F$258,2)</f>
        <v>#N/A</v>
      </c>
      <c r="K38" s="22"/>
      <c r="L38" s="22"/>
      <c r="M38" s="22"/>
      <c r="N38" s="183"/>
      <c r="O38" s="184" t="n">
        <f aca="false">'Piano Finanziario Annuale'!$F$6</f>
        <v>0</v>
      </c>
      <c r="P38" s="185" t="n">
        <v>0</v>
      </c>
      <c r="Q38" s="186"/>
      <c r="R38" s="187" t="n">
        <f aca="false">(P38*Q38)</f>
        <v>0</v>
      </c>
      <c r="S38" s="185" t="n">
        <v>0</v>
      </c>
      <c r="T38" s="187" t="n">
        <f aca="false">IF(OR(O38="sì",O38="forfettario 190"),SUM(P38+S38),SUM(P38+R38+S38))</f>
        <v>0</v>
      </c>
      <c r="U38" s="50"/>
      <c r="V38" s="188"/>
      <c r="W38" s="189" t="n">
        <f aca="false">IF(V38="SI",T38,0)</f>
        <v>0</v>
      </c>
      <c r="X38" s="148"/>
      <c r="Y38" s="179"/>
      <c r="Z38" s="179"/>
      <c r="AA38" s="179"/>
    </row>
    <row r="39" customFormat="false" ht="15.75" hidden="false" customHeight="true" outlineLevel="0" collapsed="false">
      <c r="A39" s="22" t="n">
        <v>38</v>
      </c>
      <c r="B39" s="180"/>
      <c r="C39" s="22"/>
      <c r="D39" s="22"/>
      <c r="E39" s="22"/>
      <c r="F39" s="183"/>
      <c r="G39" s="22"/>
      <c r="H39" s="22"/>
      <c r="I39" s="22"/>
      <c r="J39" s="182" t="e">
        <f aca="false">VLOOKUP(Entrate!I39,Legenda!$D$1:$F$258,2)</f>
        <v>#N/A</v>
      </c>
      <c r="K39" s="22"/>
      <c r="L39" s="22"/>
      <c r="M39" s="22"/>
      <c r="N39" s="183"/>
      <c r="O39" s="184" t="n">
        <f aca="false">'Piano Finanziario Annuale'!$F$6</f>
        <v>0</v>
      </c>
      <c r="P39" s="185" t="n">
        <v>0</v>
      </c>
      <c r="Q39" s="186"/>
      <c r="R39" s="187" t="n">
        <f aca="false">(P39*Q39)</f>
        <v>0</v>
      </c>
      <c r="S39" s="185" t="n">
        <v>0</v>
      </c>
      <c r="T39" s="187" t="n">
        <f aca="false">IF(OR(O39="sì",O39="forfettario 190"),SUM(P39+S39),SUM(P39+R39+S39))</f>
        <v>0</v>
      </c>
      <c r="U39" s="50"/>
      <c r="V39" s="188"/>
      <c r="W39" s="189" t="n">
        <f aca="false">IF(V39="SI",T39,0)</f>
        <v>0</v>
      </c>
      <c r="X39" s="148"/>
      <c r="Y39" s="179"/>
      <c r="Z39" s="179"/>
      <c r="AA39" s="179"/>
    </row>
    <row r="40" customFormat="false" ht="15.75" hidden="false" customHeight="true" outlineLevel="0" collapsed="false">
      <c r="A40" s="22" t="n">
        <v>39</v>
      </c>
      <c r="B40" s="180"/>
      <c r="C40" s="22"/>
      <c r="D40" s="22"/>
      <c r="E40" s="22"/>
      <c r="F40" s="183"/>
      <c r="G40" s="22"/>
      <c r="H40" s="22"/>
      <c r="I40" s="22"/>
      <c r="J40" s="182" t="e">
        <f aca="false">VLOOKUP(Entrate!I40,Legenda!$D$1:$F$258,2)</f>
        <v>#N/A</v>
      </c>
      <c r="K40" s="22"/>
      <c r="L40" s="22"/>
      <c r="M40" s="22"/>
      <c r="N40" s="183"/>
      <c r="O40" s="184" t="n">
        <f aca="false">'Piano Finanziario Annuale'!$F$6</f>
        <v>0</v>
      </c>
      <c r="P40" s="185" t="n">
        <v>0</v>
      </c>
      <c r="Q40" s="186"/>
      <c r="R40" s="187" t="n">
        <f aca="false">(P40*Q40)</f>
        <v>0</v>
      </c>
      <c r="S40" s="185" t="n">
        <v>0</v>
      </c>
      <c r="T40" s="187" t="n">
        <f aca="false">IF(OR(O40="sì",O40="forfettario 190"),SUM(P40+S40),SUM(P40+R40+S40))</f>
        <v>0</v>
      </c>
      <c r="U40" s="50"/>
      <c r="V40" s="188"/>
      <c r="W40" s="189" t="n">
        <f aca="false">IF(V40="SI",T40,0)</f>
        <v>0</v>
      </c>
      <c r="X40" s="148"/>
      <c r="Y40" s="179"/>
      <c r="Z40" s="179"/>
      <c r="AA40" s="179"/>
    </row>
    <row r="41" customFormat="false" ht="15.75" hidden="false" customHeight="true" outlineLevel="0" collapsed="false">
      <c r="A41" s="22" t="n">
        <v>40</v>
      </c>
      <c r="B41" s="180"/>
      <c r="C41" s="22"/>
      <c r="D41" s="22"/>
      <c r="E41" s="22"/>
      <c r="F41" s="183"/>
      <c r="G41" s="22"/>
      <c r="H41" s="22"/>
      <c r="I41" s="22"/>
      <c r="J41" s="182" t="e">
        <f aca="false">VLOOKUP(Entrate!I41,Legenda!$D$1:$F$258,2)</f>
        <v>#N/A</v>
      </c>
      <c r="K41" s="22"/>
      <c r="L41" s="22"/>
      <c r="M41" s="22"/>
      <c r="N41" s="183"/>
      <c r="O41" s="184" t="n">
        <f aca="false">'Piano Finanziario Annuale'!$F$6</f>
        <v>0</v>
      </c>
      <c r="P41" s="185" t="n">
        <v>0</v>
      </c>
      <c r="Q41" s="186"/>
      <c r="R41" s="187" t="n">
        <f aca="false">(P41*Q41)</f>
        <v>0</v>
      </c>
      <c r="S41" s="185" t="n">
        <v>0</v>
      </c>
      <c r="T41" s="187" t="n">
        <f aca="false">IF(OR(O41="sì",O41="forfettario 190"),SUM(P41+S41),SUM(P41+R41+S41))</f>
        <v>0</v>
      </c>
      <c r="U41" s="50"/>
      <c r="V41" s="188"/>
      <c r="W41" s="189" t="n">
        <f aca="false">IF(V41="SI",T41,0)</f>
        <v>0</v>
      </c>
      <c r="X41" s="148"/>
      <c r="Y41" s="179"/>
      <c r="Z41" s="179"/>
      <c r="AA41" s="179"/>
    </row>
    <row r="42" customFormat="false" ht="15.75" hidden="false" customHeight="true" outlineLevel="0" collapsed="false">
      <c r="A42" s="22" t="n">
        <v>41</v>
      </c>
      <c r="B42" s="180"/>
      <c r="C42" s="22"/>
      <c r="D42" s="22"/>
      <c r="E42" s="22"/>
      <c r="F42" s="183"/>
      <c r="G42" s="22"/>
      <c r="H42" s="22"/>
      <c r="I42" s="22"/>
      <c r="J42" s="182" t="e">
        <f aca="false">VLOOKUP(Entrate!I42,Legenda!$D$1:$F$258,2)</f>
        <v>#N/A</v>
      </c>
      <c r="K42" s="22"/>
      <c r="L42" s="22"/>
      <c r="M42" s="22"/>
      <c r="N42" s="183"/>
      <c r="O42" s="184" t="n">
        <f aca="false">'Piano Finanziario Annuale'!$F$6</f>
        <v>0</v>
      </c>
      <c r="P42" s="185" t="n">
        <v>0</v>
      </c>
      <c r="Q42" s="186"/>
      <c r="R42" s="187" t="n">
        <f aca="false">(P42*Q42)</f>
        <v>0</v>
      </c>
      <c r="S42" s="185" t="n">
        <v>0</v>
      </c>
      <c r="T42" s="187" t="n">
        <f aca="false">IF(OR(O42="sì",O42="forfettario 190"),SUM(P42+S42),SUM(P42+R42+S42))</f>
        <v>0</v>
      </c>
      <c r="U42" s="50"/>
      <c r="V42" s="188"/>
      <c r="W42" s="189" t="n">
        <f aca="false">IF(V42="SI",T42,0)</f>
        <v>0</v>
      </c>
      <c r="X42" s="148"/>
      <c r="Y42" s="179"/>
      <c r="Z42" s="179"/>
      <c r="AA42" s="179"/>
    </row>
    <row r="43" customFormat="false" ht="15.75" hidden="false" customHeight="true" outlineLevel="0" collapsed="false">
      <c r="A43" s="22" t="n">
        <v>42</v>
      </c>
      <c r="B43" s="180"/>
      <c r="C43" s="22"/>
      <c r="D43" s="22"/>
      <c r="E43" s="22"/>
      <c r="F43" s="183"/>
      <c r="G43" s="22"/>
      <c r="H43" s="22"/>
      <c r="I43" s="22"/>
      <c r="J43" s="182" t="e">
        <f aca="false">VLOOKUP(Entrate!I43,Legenda!$D$1:$F$258,2)</f>
        <v>#N/A</v>
      </c>
      <c r="K43" s="22"/>
      <c r="L43" s="22"/>
      <c r="M43" s="22"/>
      <c r="N43" s="183"/>
      <c r="O43" s="184" t="n">
        <f aca="false">'Piano Finanziario Annuale'!$F$6</f>
        <v>0</v>
      </c>
      <c r="P43" s="185" t="n">
        <v>0</v>
      </c>
      <c r="Q43" s="186"/>
      <c r="R43" s="187" t="n">
        <f aca="false">(P43*Q43)</f>
        <v>0</v>
      </c>
      <c r="S43" s="185" t="n">
        <v>0</v>
      </c>
      <c r="T43" s="187" t="n">
        <f aca="false">IF(OR(O43="sì",O43="forfettario 190"),SUM(P43+S43),SUM(P43+R43+S43))</f>
        <v>0</v>
      </c>
      <c r="U43" s="50"/>
      <c r="V43" s="188"/>
      <c r="W43" s="189" t="n">
        <f aca="false">IF(V43="SI",T43,0)</f>
        <v>0</v>
      </c>
      <c r="X43" s="148"/>
      <c r="Y43" s="179"/>
      <c r="Z43" s="179"/>
      <c r="AA43" s="179"/>
    </row>
    <row r="44" customFormat="false" ht="15.75" hidden="false" customHeight="true" outlineLevel="0" collapsed="false">
      <c r="A44" s="22" t="n">
        <v>43</v>
      </c>
      <c r="B44" s="180"/>
      <c r="C44" s="22"/>
      <c r="D44" s="22"/>
      <c r="E44" s="22"/>
      <c r="F44" s="183"/>
      <c r="G44" s="22"/>
      <c r="H44" s="22"/>
      <c r="I44" s="22"/>
      <c r="J44" s="182" t="e">
        <f aca="false">VLOOKUP(Entrate!I44,Legenda!$D$1:$F$258,2)</f>
        <v>#N/A</v>
      </c>
      <c r="K44" s="22"/>
      <c r="L44" s="22"/>
      <c r="M44" s="22"/>
      <c r="N44" s="183"/>
      <c r="O44" s="184" t="n">
        <f aca="false">'Piano Finanziario Annuale'!$F$6</f>
        <v>0</v>
      </c>
      <c r="P44" s="185" t="n">
        <v>0</v>
      </c>
      <c r="Q44" s="186"/>
      <c r="R44" s="187" t="n">
        <f aca="false">(P44*Q44)</f>
        <v>0</v>
      </c>
      <c r="S44" s="185" t="n">
        <v>0</v>
      </c>
      <c r="T44" s="187" t="n">
        <f aca="false">IF(OR(O44="sì",O44="forfettario 190"),SUM(P44+S44),SUM(P44+R44+S44))</f>
        <v>0</v>
      </c>
      <c r="U44" s="50"/>
      <c r="V44" s="188"/>
      <c r="W44" s="189" t="n">
        <f aca="false">IF(V44="SI",T44,0)</f>
        <v>0</v>
      </c>
      <c r="X44" s="148"/>
      <c r="Y44" s="179"/>
      <c r="Z44" s="179"/>
      <c r="AA44" s="179"/>
    </row>
    <row r="45" customFormat="false" ht="15.75" hidden="false" customHeight="true" outlineLevel="0" collapsed="false">
      <c r="A45" s="22" t="n">
        <v>44</v>
      </c>
      <c r="B45" s="180"/>
      <c r="C45" s="22"/>
      <c r="D45" s="22"/>
      <c r="E45" s="22"/>
      <c r="F45" s="183"/>
      <c r="G45" s="22"/>
      <c r="H45" s="22"/>
      <c r="I45" s="22"/>
      <c r="J45" s="182" t="e">
        <f aca="false">VLOOKUP(Entrate!I45,Legenda!$D$1:$F$258,2)</f>
        <v>#N/A</v>
      </c>
      <c r="K45" s="22"/>
      <c r="L45" s="22"/>
      <c r="M45" s="22"/>
      <c r="N45" s="183"/>
      <c r="O45" s="184" t="n">
        <f aca="false">'Piano Finanziario Annuale'!$F$6</f>
        <v>0</v>
      </c>
      <c r="P45" s="185" t="n">
        <v>0</v>
      </c>
      <c r="Q45" s="186"/>
      <c r="R45" s="187" t="n">
        <f aca="false">(P45*Q45)</f>
        <v>0</v>
      </c>
      <c r="S45" s="185" t="n">
        <v>0</v>
      </c>
      <c r="T45" s="187" t="n">
        <f aca="false">IF(OR(O45="sì",O45="forfettario 190"),SUM(P45+S45),SUM(P45+R45+S45))</f>
        <v>0</v>
      </c>
      <c r="U45" s="50"/>
      <c r="V45" s="188"/>
      <c r="W45" s="189" t="n">
        <f aca="false">IF(V45="SI",T45,0)</f>
        <v>0</v>
      </c>
      <c r="X45" s="148"/>
      <c r="Y45" s="179"/>
      <c r="Z45" s="179"/>
      <c r="AA45" s="179"/>
    </row>
    <row r="46" customFormat="false" ht="15.75" hidden="false" customHeight="true" outlineLevel="0" collapsed="false">
      <c r="A46" s="22" t="n">
        <v>45</v>
      </c>
      <c r="B46" s="180"/>
      <c r="C46" s="22"/>
      <c r="D46" s="22"/>
      <c r="E46" s="22"/>
      <c r="F46" s="183"/>
      <c r="G46" s="22"/>
      <c r="H46" s="22"/>
      <c r="I46" s="22"/>
      <c r="J46" s="182" t="e">
        <f aca="false">VLOOKUP(Entrate!I46,Legenda!$D$1:$F$258,2)</f>
        <v>#N/A</v>
      </c>
      <c r="K46" s="22"/>
      <c r="L46" s="22"/>
      <c r="M46" s="22"/>
      <c r="N46" s="183"/>
      <c r="O46" s="184" t="n">
        <f aca="false">'Piano Finanziario Annuale'!$F$6</f>
        <v>0</v>
      </c>
      <c r="P46" s="185" t="n">
        <v>0</v>
      </c>
      <c r="Q46" s="186"/>
      <c r="R46" s="187" t="n">
        <f aca="false">(P46*Q46)</f>
        <v>0</v>
      </c>
      <c r="S46" s="185" t="n">
        <v>0</v>
      </c>
      <c r="T46" s="187" t="n">
        <f aca="false">IF(OR(O46="sì",O46="forfettario 190"),SUM(P46+S46),SUM(P46+R46+S46))</f>
        <v>0</v>
      </c>
      <c r="U46" s="50"/>
      <c r="V46" s="188"/>
      <c r="W46" s="189" t="n">
        <f aca="false">IF(V46="SI",T46,0)</f>
        <v>0</v>
      </c>
      <c r="X46" s="148"/>
      <c r="Y46" s="179"/>
      <c r="Z46" s="179"/>
      <c r="AA46" s="179"/>
    </row>
    <row r="47" customFormat="false" ht="15.75" hidden="false" customHeight="true" outlineLevel="0" collapsed="false">
      <c r="A47" s="22" t="n">
        <v>46</v>
      </c>
      <c r="B47" s="180"/>
      <c r="C47" s="22"/>
      <c r="D47" s="22"/>
      <c r="E47" s="22"/>
      <c r="F47" s="183"/>
      <c r="G47" s="22"/>
      <c r="H47" s="22"/>
      <c r="I47" s="22"/>
      <c r="J47" s="182" t="e">
        <f aca="false">VLOOKUP(Entrate!I47,Legenda!$D$1:$F$258,2)</f>
        <v>#N/A</v>
      </c>
      <c r="K47" s="22"/>
      <c r="L47" s="22"/>
      <c r="M47" s="22"/>
      <c r="N47" s="183"/>
      <c r="O47" s="184" t="n">
        <f aca="false">'Piano Finanziario Annuale'!$F$6</f>
        <v>0</v>
      </c>
      <c r="P47" s="185" t="n">
        <v>0</v>
      </c>
      <c r="Q47" s="186"/>
      <c r="R47" s="187" t="n">
        <f aca="false">(P47*Q47)</f>
        <v>0</v>
      </c>
      <c r="S47" s="185" t="n">
        <v>0</v>
      </c>
      <c r="T47" s="187" t="n">
        <f aca="false">IF(OR(O47="sì",O47="forfettario 190"),SUM(P47+S47),SUM(P47+R47+S47))</f>
        <v>0</v>
      </c>
      <c r="U47" s="50"/>
      <c r="V47" s="188"/>
      <c r="W47" s="189" t="n">
        <f aca="false">IF(V47="SI",T47,0)</f>
        <v>0</v>
      </c>
      <c r="X47" s="148"/>
      <c r="Y47" s="179"/>
      <c r="Z47" s="179"/>
      <c r="AA47" s="179"/>
    </row>
    <row r="48" customFormat="false" ht="15.75" hidden="false" customHeight="true" outlineLevel="0" collapsed="false">
      <c r="A48" s="22" t="n">
        <v>47</v>
      </c>
      <c r="B48" s="180"/>
      <c r="C48" s="22"/>
      <c r="D48" s="22"/>
      <c r="E48" s="22"/>
      <c r="F48" s="183"/>
      <c r="G48" s="22"/>
      <c r="H48" s="22"/>
      <c r="I48" s="22"/>
      <c r="J48" s="182" t="e">
        <f aca="false">VLOOKUP(Entrate!I48,Legenda!$D$1:$F$258,2)</f>
        <v>#N/A</v>
      </c>
      <c r="K48" s="22"/>
      <c r="L48" s="22"/>
      <c r="M48" s="22"/>
      <c r="N48" s="183"/>
      <c r="O48" s="184" t="n">
        <f aca="false">'Piano Finanziario Annuale'!$F$6</f>
        <v>0</v>
      </c>
      <c r="P48" s="185" t="n">
        <v>0</v>
      </c>
      <c r="Q48" s="186"/>
      <c r="R48" s="187" t="n">
        <f aca="false">(P48*Q48)</f>
        <v>0</v>
      </c>
      <c r="S48" s="185" t="n">
        <v>0</v>
      </c>
      <c r="T48" s="187" t="n">
        <f aca="false">IF(OR(O48="sì",O48="forfettario 190"),SUM(P48+S48),SUM(P48+R48+S48))</f>
        <v>0</v>
      </c>
      <c r="U48" s="50"/>
      <c r="V48" s="188"/>
      <c r="W48" s="189" t="n">
        <f aca="false">IF(V48="SI",T48,0)</f>
        <v>0</v>
      </c>
      <c r="X48" s="148"/>
      <c r="Y48" s="179"/>
      <c r="Z48" s="179"/>
      <c r="AA48" s="179"/>
    </row>
    <row r="49" customFormat="false" ht="15.75" hidden="false" customHeight="true" outlineLevel="0" collapsed="false">
      <c r="A49" s="22" t="n">
        <v>48</v>
      </c>
      <c r="B49" s="180"/>
      <c r="C49" s="22"/>
      <c r="D49" s="22"/>
      <c r="E49" s="22"/>
      <c r="F49" s="183"/>
      <c r="G49" s="22"/>
      <c r="H49" s="22"/>
      <c r="I49" s="22"/>
      <c r="J49" s="182" t="e">
        <f aca="false">VLOOKUP(Entrate!I49,Legenda!$D$1:$F$258,2)</f>
        <v>#N/A</v>
      </c>
      <c r="K49" s="22"/>
      <c r="L49" s="22"/>
      <c r="M49" s="22"/>
      <c r="N49" s="183"/>
      <c r="O49" s="184" t="n">
        <f aca="false">'Piano Finanziario Annuale'!$F$6</f>
        <v>0</v>
      </c>
      <c r="P49" s="185" t="n">
        <v>0</v>
      </c>
      <c r="Q49" s="186"/>
      <c r="R49" s="187" t="n">
        <f aca="false">(P49*Q49)</f>
        <v>0</v>
      </c>
      <c r="S49" s="185" t="n">
        <v>0</v>
      </c>
      <c r="T49" s="187" t="n">
        <f aca="false">IF(OR(O49="sì",O49="forfettario 190"),SUM(P49+S49),SUM(P49+R49+S49))</f>
        <v>0</v>
      </c>
      <c r="U49" s="50"/>
      <c r="V49" s="188"/>
      <c r="W49" s="189" t="n">
        <f aca="false">IF(V49="SI",T49,0)</f>
        <v>0</v>
      </c>
      <c r="X49" s="148"/>
      <c r="Y49" s="179"/>
      <c r="Z49" s="179"/>
      <c r="AA49" s="179"/>
    </row>
    <row r="50" customFormat="false" ht="15.75" hidden="false" customHeight="true" outlineLevel="0" collapsed="false">
      <c r="A50" s="22" t="n">
        <v>49</v>
      </c>
      <c r="B50" s="180"/>
      <c r="C50" s="22"/>
      <c r="D50" s="22"/>
      <c r="E50" s="22"/>
      <c r="F50" s="183"/>
      <c r="G50" s="22"/>
      <c r="H50" s="22"/>
      <c r="I50" s="22"/>
      <c r="J50" s="182" t="e">
        <f aca="false">VLOOKUP(Entrate!I50,Legenda!$D$1:$F$258,2)</f>
        <v>#N/A</v>
      </c>
      <c r="K50" s="22"/>
      <c r="L50" s="22"/>
      <c r="M50" s="22"/>
      <c r="N50" s="183"/>
      <c r="O50" s="184" t="n">
        <f aca="false">'Piano Finanziario Annuale'!$F$6</f>
        <v>0</v>
      </c>
      <c r="P50" s="185" t="n">
        <v>0</v>
      </c>
      <c r="Q50" s="186"/>
      <c r="R50" s="187" t="n">
        <f aca="false">(P50*Q50)</f>
        <v>0</v>
      </c>
      <c r="S50" s="185" t="n">
        <v>0</v>
      </c>
      <c r="T50" s="187" t="n">
        <f aca="false">IF(OR(O50="sì",O50="forfettario 190"),SUM(P50+S50),SUM(P50+R50+S50))</f>
        <v>0</v>
      </c>
      <c r="U50" s="50"/>
      <c r="V50" s="188"/>
      <c r="W50" s="189" t="n">
        <f aca="false">IF(V50="SI",T50,0)</f>
        <v>0</v>
      </c>
      <c r="X50" s="148"/>
      <c r="Y50" s="179"/>
      <c r="Z50" s="179"/>
      <c r="AA50" s="179"/>
    </row>
    <row r="51" customFormat="false" ht="15.75" hidden="false" customHeight="true" outlineLevel="0" collapsed="false">
      <c r="A51" s="22" t="n">
        <v>50</v>
      </c>
      <c r="B51" s="180"/>
      <c r="C51" s="22"/>
      <c r="D51" s="22"/>
      <c r="E51" s="22"/>
      <c r="F51" s="183"/>
      <c r="G51" s="22"/>
      <c r="H51" s="22"/>
      <c r="I51" s="22"/>
      <c r="J51" s="182" t="e">
        <f aca="false">VLOOKUP(Entrate!I51,Legenda!$D$1:$F$258,2)</f>
        <v>#N/A</v>
      </c>
      <c r="K51" s="22"/>
      <c r="L51" s="22"/>
      <c r="M51" s="22"/>
      <c r="N51" s="183"/>
      <c r="O51" s="184" t="n">
        <f aca="false">'Piano Finanziario Annuale'!$F$6</f>
        <v>0</v>
      </c>
      <c r="P51" s="185" t="n">
        <v>0</v>
      </c>
      <c r="Q51" s="186"/>
      <c r="R51" s="187" t="n">
        <f aca="false">(P51*Q51)</f>
        <v>0</v>
      </c>
      <c r="S51" s="185" t="n">
        <v>0</v>
      </c>
      <c r="T51" s="187" t="n">
        <f aca="false">IF(OR(O51="sì",O51="forfettario 190"),SUM(P51+S51),SUM(P51+R51+S51))</f>
        <v>0</v>
      </c>
      <c r="U51" s="50"/>
      <c r="V51" s="188"/>
      <c r="W51" s="189" t="n">
        <f aca="false">IF(V51="SI",T51,0)</f>
        <v>0</v>
      </c>
      <c r="X51" s="148"/>
      <c r="Y51" s="179"/>
      <c r="Z51" s="179"/>
      <c r="AA51" s="179"/>
    </row>
    <row r="52" customFormat="false" ht="15.75" hidden="false" customHeight="true" outlineLevel="0" collapsed="false">
      <c r="A52" s="22" t="n">
        <v>51</v>
      </c>
      <c r="B52" s="180"/>
      <c r="C52" s="22"/>
      <c r="D52" s="22"/>
      <c r="E52" s="22"/>
      <c r="F52" s="183"/>
      <c r="G52" s="22"/>
      <c r="H52" s="22"/>
      <c r="I52" s="22"/>
      <c r="J52" s="182" t="e">
        <f aca="false">VLOOKUP(Entrate!I52,Legenda!$D$1:$F$258,2)</f>
        <v>#N/A</v>
      </c>
      <c r="K52" s="22"/>
      <c r="L52" s="22"/>
      <c r="M52" s="22"/>
      <c r="N52" s="183"/>
      <c r="O52" s="184" t="n">
        <f aca="false">'Piano Finanziario Annuale'!$F$6</f>
        <v>0</v>
      </c>
      <c r="P52" s="185" t="n">
        <v>0</v>
      </c>
      <c r="Q52" s="186"/>
      <c r="R52" s="187" t="n">
        <f aca="false">(P52*Q52)</f>
        <v>0</v>
      </c>
      <c r="S52" s="185" t="n">
        <v>0</v>
      </c>
      <c r="T52" s="187" t="n">
        <f aca="false">IF(OR(O52="sì",O52="forfettario 190"),SUM(P52+S52),SUM(P52+R52+S52))</f>
        <v>0</v>
      </c>
      <c r="U52" s="50"/>
      <c r="V52" s="188"/>
      <c r="W52" s="189" t="n">
        <f aca="false">IF(V52="SI",T52,0)</f>
        <v>0</v>
      </c>
      <c r="X52" s="148"/>
      <c r="Y52" s="179"/>
      <c r="Z52" s="179"/>
      <c r="AA52" s="179"/>
    </row>
    <row r="53" customFormat="false" ht="15.75" hidden="false" customHeight="true" outlineLevel="0" collapsed="false">
      <c r="A53" s="22" t="n">
        <v>52</v>
      </c>
      <c r="B53" s="180"/>
      <c r="C53" s="22"/>
      <c r="D53" s="22"/>
      <c r="E53" s="22"/>
      <c r="F53" s="183"/>
      <c r="G53" s="22"/>
      <c r="H53" s="22"/>
      <c r="I53" s="22"/>
      <c r="J53" s="182" t="e">
        <f aca="false">VLOOKUP(Entrate!I53,Legenda!$D$1:$F$258,2)</f>
        <v>#N/A</v>
      </c>
      <c r="K53" s="22"/>
      <c r="L53" s="22"/>
      <c r="M53" s="22"/>
      <c r="N53" s="183"/>
      <c r="O53" s="184" t="n">
        <f aca="false">'Piano Finanziario Annuale'!$F$6</f>
        <v>0</v>
      </c>
      <c r="P53" s="185" t="n">
        <v>0</v>
      </c>
      <c r="Q53" s="186"/>
      <c r="R53" s="187" t="n">
        <f aca="false">(P53*Q53)</f>
        <v>0</v>
      </c>
      <c r="S53" s="185" t="n">
        <v>0</v>
      </c>
      <c r="T53" s="187" t="n">
        <f aca="false">IF(OR(O53="sì",O53="forfettario 190"),SUM(P53+S53),SUM(P53+R53+S53))</f>
        <v>0</v>
      </c>
      <c r="U53" s="50"/>
      <c r="V53" s="188"/>
      <c r="W53" s="189" t="n">
        <f aca="false">IF(V53="SI",T53,0)</f>
        <v>0</v>
      </c>
      <c r="X53" s="148"/>
      <c r="Y53" s="179"/>
      <c r="Z53" s="179"/>
      <c r="AA53" s="179"/>
    </row>
    <row r="54" customFormat="false" ht="15.75" hidden="false" customHeight="true" outlineLevel="0" collapsed="false">
      <c r="A54" s="22" t="n">
        <v>53</v>
      </c>
      <c r="B54" s="180"/>
      <c r="C54" s="22"/>
      <c r="D54" s="22"/>
      <c r="E54" s="22"/>
      <c r="F54" s="183"/>
      <c r="G54" s="22"/>
      <c r="H54" s="22"/>
      <c r="I54" s="22"/>
      <c r="J54" s="182" t="e">
        <f aca="false">VLOOKUP(Entrate!I54,Legenda!$D$1:$F$258,2)</f>
        <v>#N/A</v>
      </c>
      <c r="K54" s="22"/>
      <c r="L54" s="22"/>
      <c r="M54" s="22"/>
      <c r="N54" s="183"/>
      <c r="O54" s="184" t="n">
        <f aca="false">'Piano Finanziario Annuale'!$F$6</f>
        <v>0</v>
      </c>
      <c r="P54" s="185" t="n">
        <v>0</v>
      </c>
      <c r="Q54" s="186"/>
      <c r="R54" s="187" t="n">
        <f aca="false">(P54*Q54)</f>
        <v>0</v>
      </c>
      <c r="S54" s="185" t="n">
        <v>0</v>
      </c>
      <c r="T54" s="187" t="n">
        <f aca="false">IF(OR(O54="sì",O54="forfettario 190"),SUM(P54+S54),SUM(P54+R54+S54))</f>
        <v>0</v>
      </c>
      <c r="U54" s="50"/>
      <c r="V54" s="188"/>
      <c r="W54" s="189" t="n">
        <f aca="false">IF(V54="SI",T54,0)</f>
        <v>0</v>
      </c>
      <c r="X54" s="148"/>
      <c r="Y54" s="179"/>
      <c r="Z54" s="179"/>
      <c r="AA54" s="179"/>
    </row>
    <row r="55" customFormat="false" ht="15.75" hidden="false" customHeight="true" outlineLevel="0" collapsed="false">
      <c r="A55" s="22" t="n">
        <v>54</v>
      </c>
      <c r="B55" s="180"/>
      <c r="C55" s="22"/>
      <c r="D55" s="22"/>
      <c r="E55" s="22"/>
      <c r="F55" s="183"/>
      <c r="G55" s="22"/>
      <c r="H55" s="22"/>
      <c r="I55" s="22"/>
      <c r="J55" s="182" t="e">
        <f aca="false">VLOOKUP(Entrate!I55,Legenda!$D$1:$F$258,2)</f>
        <v>#N/A</v>
      </c>
      <c r="K55" s="22"/>
      <c r="L55" s="22"/>
      <c r="M55" s="22"/>
      <c r="N55" s="183"/>
      <c r="O55" s="184" t="n">
        <f aca="false">'Piano Finanziario Annuale'!$F$6</f>
        <v>0</v>
      </c>
      <c r="P55" s="185" t="n">
        <v>0</v>
      </c>
      <c r="Q55" s="186"/>
      <c r="R55" s="187" t="n">
        <f aca="false">(P55*Q55)</f>
        <v>0</v>
      </c>
      <c r="S55" s="185" t="n">
        <v>0</v>
      </c>
      <c r="T55" s="187" t="n">
        <f aca="false">IF(OR(O55="sì",O55="forfettario 190"),SUM(P55+S55),SUM(P55+R55+S55))</f>
        <v>0</v>
      </c>
      <c r="U55" s="50"/>
      <c r="V55" s="188"/>
      <c r="W55" s="189" t="n">
        <f aca="false">IF(V55="SI",T55,0)</f>
        <v>0</v>
      </c>
      <c r="X55" s="148"/>
      <c r="Y55" s="179"/>
      <c r="Z55" s="179"/>
      <c r="AA55" s="179"/>
    </row>
    <row r="56" customFormat="false" ht="15.75" hidden="false" customHeight="true" outlineLevel="0" collapsed="false">
      <c r="A56" s="22" t="n">
        <v>55</v>
      </c>
      <c r="B56" s="180"/>
      <c r="C56" s="22"/>
      <c r="D56" s="22"/>
      <c r="E56" s="22"/>
      <c r="F56" s="183"/>
      <c r="G56" s="22"/>
      <c r="H56" s="22"/>
      <c r="I56" s="22"/>
      <c r="J56" s="182" t="e">
        <f aca="false">VLOOKUP(Entrate!I56,Legenda!$D$1:$F$258,2)</f>
        <v>#N/A</v>
      </c>
      <c r="K56" s="22"/>
      <c r="L56" s="22"/>
      <c r="M56" s="22"/>
      <c r="N56" s="183"/>
      <c r="O56" s="184" t="n">
        <f aca="false">'Piano Finanziario Annuale'!$F$6</f>
        <v>0</v>
      </c>
      <c r="P56" s="185" t="n">
        <v>0</v>
      </c>
      <c r="Q56" s="186"/>
      <c r="R56" s="187" t="n">
        <f aca="false">(P56*Q56)</f>
        <v>0</v>
      </c>
      <c r="S56" s="185" t="n">
        <v>0</v>
      </c>
      <c r="T56" s="187" t="n">
        <f aca="false">IF(OR(O56="sì",O56="forfettario 190"),SUM(P56+S56),SUM(P56+R56+S56))</f>
        <v>0</v>
      </c>
      <c r="U56" s="50"/>
      <c r="V56" s="188"/>
      <c r="W56" s="189" t="n">
        <f aca="false">IF(V56="SI",T56,0)</f>
        <v>0</v>
      </c>
      <c r="X56" s="148"/>
      <c r="Y56" s="179"/>
      <c r="Z56" s="179"/>
      <c r="AA56" s="179"/>
    </row>
    <row r="57" customFormat="false" ht="15.75" hidden="false" customHeight="true" outlineLevel="0" collapsed="false">
      <c r="A57" s="22" t="n">
        <v>56</v>
      </c>
      <c r="B57" s="180"/>
      <c r="C57" s="22"/>
      <c r="D57" s="22"/>
      <c r="E57" s="22"/>
      <c r="F57" s="183"/>
      <c r="G57" s="22"/>
      <c r="H57" s="22"/>
      <c r="I57" s="22"/>
      <c r="J57" s="182" t="e">
        <f aca="false">VLOOKUP(Entrate!I57,Legenda!$D$1:$F$258,2)</f>
        <v>#N/A</v>
      </c>
      <c r="K57" s="22"/>
      <c r="L57" s="22"/>
      <c r="M57" s="22"/>
      <c r="N57" s="183"/>
      <c r="O57" s="184" t="n">
        <f aca="false">'Piano Finanziario Annuale'!$F$6</f>
        <v>0</v>
      </c>
      <c r="P57" s="185" t="n">
        <v>0</v>
      </c>
      <c r="Q57" s="186"/>
      <c r="R57" s="187" t="n">
        <f aca="false">(P57*Q57)</f>
        <v>0</v>
      </c>
      <c r="S57" s="185" t="n">
        <v>0</v>
      </c>
      <c r="T57" s="187" t="n">
        <f aca="false">IF(OR(O57="sì",O57="forfettario 190"),SUM(P57+S57),SUM(P57+R57+S57))</f>
        <v>0</v>
      </c>
      <c r="U57" s="50"/>
      <c r="V57" s="188"/>
      <c r="W57" s="189" t="n">
        <f aca="false">IF(V57="SI",T57,0)</f>
        <v>0</v>
      </c>
      <c r="X57" s="148"/>
      <c r="Y57" s="179"/>
      <c r="Z57" s="179"/>
      <c r="AA57" s="179"/>
    </row>
    <row r="58" customFormat="false" ht="15.75" hidden="false" customHeight="true" outlineLevel="0" collapsed="false">
      <c r="A58" s="22" t="n">
        <v>57</v>
      </c>
      <c r="B58" s="180"/>
      <c r="C58" s="22"/>
      <c r="D58" s="22"/>
      <c r="E58" s="22"/>
      <c r="F58" s="183"/>
      <c r="G58" s="22"/>
      <c r="H58" s="22"/>
      <c r="I58" s="22"/>
      <c r="J58" s="182" t="e">
        <f aca="false">VLOOKUP(Entrate!I58,Legenda!$D$1:$F$258,2)</f>
        <v>#N/A</v>
      </c>
      <c r="K58" s="22"/>
      <c r="L58" s="22"/>
      <c r="M58" s="22"/>
      <c r="N58" s="183"/>
      <c r="O58" s="184" t="n">
        <f aca="false">'Piano Finanziario Annuale'!$F$6</f>
        <v>0</v>
      </c>
      <c r="P58" s="185" t="n">
        <v>0</v>
      </c>
      <c r="Q58" s="186"/>
      <c r="R58" s="187" t="n">
        <f aca="false">(P58*Q58)</f>
        <v>0</v>
      </c>
      <c r="S58" s="185" t="n">
        <v>0</v>
      </c>
      <c r="T58" s="187" t="n">
        <f aca="false">IF(OR(O58="sì",O58="forfettario 190"),SUM(P58+S58),SUM(P58+R58+S58))</f>
        <v>0</v>
      </c>
      <c r="U58" s="50"/>
      <c r="V58" s="188"/>
      <c r="W58" s="189" t="n">
        <f aca="false">IF(V58="SI",T58,0)</f>
        <v>0</v>
      </c>
      <c r="X58" s="148"/>
      <c r="Y58" s="179"/>
      <c r="Z58" s="179"/>
      <c r="AA58" s="179"/>
    </row>
    <row r="59" customFormat="false" ht="15.75" hidden="false" customHeight="true" outlineLevel="0" collapsed="false">
      <c r="A59" s="22" t="n">
        <v>58</v>
      </c>
      <c r="B59" s="180"/>
      <c r="C59" s="22"/>
      <c r="D59" s="22"/>
      <c r="E59" s="22"/>
      <c r="F59" s="183"/>
      <c r="G59" s="22"/>
      <c r="H59" s="22"/>
      <c r="I59" s="22"/>
      <c r="J59" s="182" t="e">
        <f aca="false">VLOOKUP(Entrate!I59,Legenda!$D$1:$F$258,2)</f>
        <v>#N/A</v>
      </c>
      <c r="K59" s="22"/>
      <c r="L59" s="22"/>
      <c r="M59" s="22"/>
      <c r="N59" s="183"/>
      <c r="O59" s="184" t="n">
        <f aca="false">'Piano Finanziario Annuale'!$F$6</f>
        <v>0</v>
      </c>
      <c r="P59" s="185" t="n">
        <v>0</v>
      </c>
      <c r="Q59" s="186"/>
      <c r="R59" s="187" t="n">
        <f aca="false">(P59*Q59)</f>
        <v>0</v>
      </c>
      <c r="S59" s="185" t="n">
        <v>0</v>
      </c>
      <c r="T59" s="187" t="n">
        <f aca="false">IF(OR(O59="sì",O59="forfettario 190"),SUM(P59+S59),SUM(P59+R59+S59))</f>
        <v>0</v>
      </c>
      <c r="U59" s="50"/>
      <c r="V59" s="188"/>
      <c r="W59" s="189" t="n">
        <f aca="false">IF(V59="SI",T59,0)</f>
        <v>0</v>
      </c>
      <c r="X59" s="148"/>
      <c r="Y59" s="179"/>
      <c r="Z59" s="179"/>
      <c r="AA59" s="179"/>
    </row>
    <row r="60" customFormat="false" ht="15.75" hidden="false" customHeight="true" outlineLevel="0" collapsed="false">
      <c r="A60" s="22" t="n">
        <v>59</v>
      </c>
      <c r="B60" s="180"/>
      <c r="C60" s="22"/>
      <c r="D60" s="22"/>
      <c r="E60" s="22"/>
      <c r="F60" s="183"/>
      <c r="G60" s="22"/>
      <c r="H60" s="22"/>
      <c r="I60" s="22"/>
      <c r="J60" s="182" t="e">
        <f aca="false">VLOOKUP(Entrate!I60,Legenda!$D$1:$F$258,2)</f>
        <v>#N/A</v>
      </c>
      <c r="K60" s="22"/>
      <c r="L60" s="22"/>
      <c r="M60" s="22"/>
      <c r="N60" s="183"/>
      <c r="O60" s="184" t="n">
        <f aca="false">'Piano Finanziario Annuale'!$F$6</f>
        <v>0</v>
      </c>
      <c r="P60" s="185" t="n">
        <v>0</v>
      </c>
      <c r="Q60" s="186"/>
      <c r="R60" s="187" t="n">
        <f aca="false">(P60*Q60)</f>
        <v>0</v>
      </c>
      <c r="S60" s="185" t="n">
        <v>0</v>
      </c>
      <c r="T60" s="187" t="n">
        <f aca="false">IF(OR(O60="sì",O60="forfettario 190"),SUM(P60+S60),SUM(P60+R60+S60))</f>
        <v>0</v>
      </c>
      <c r="U60" s="50"/>
      <c r="V60" s="188"/>
      <c r="W60" s="189" t="n">
        <f aca="false">IF(V60="SI",T60,0)</f>
        <v>0</v>
      </c>
      <c r="X60" s="148"/>
      <c r="Y60" s="179"/>
      <c r="Z60" s="179"/>
      <c r="AA60" s="179"/>
    </row>
    <row r="61" customFormat="false" ht="15.75" hidden="false" customHeight="true" outlineLevel="0" collapsed="false">
      <c r="A61" s="22" t="n">
        <v>60</v>
      </c>
      <c r="B61" s="180"/>
      <c r="C61" s="22"/>
      <c r="D61" s="22"/>
      <c r="E61" s="22"/>
      <c r="F61" s="183"/>
      <c r="G61" s="22"/>
      <c r="H61" s="22"/>
      <c r="I61" s="22"/>
      <c r="J61" s="182" t="e">
        <f aca="false">VLOOKUP(Entrate!I61,Legenda!$D$1:$F$258,2)</f>
        <v>#N/A</v>
      </c>
      <c r="K61" s="22"/>
      <c r="L61" s="22"/>
      <c r="M61" s="22"/>
      <c r="N61" s="183"/>
      <c r="O61" s="184" t="n">
        <f aca="false">'Piano Finanziario Annuale'!$F$6</f>
        <v>0</v>
      </c>
      <c r="P61" s="185" t="n">
        <v>0</v>
      </c>
      <c r="Q61" s="186"/>
      <c r="R61" s="187" t="n">
        <f aca="false">(P61*Q61)</f>
        <v>0</v>
      </c>
      <c r="S61" s="185" t="n">
        <v>0</v>
      </c>
      <c r="T61" s="187" t="n">
        <f aca="false">IF(OR(O61="sì",O61="forfettario 190"),SUM(P61+S61),SUM(P61+R61+S61))</f>
        <v>0</v>
      </c>
      <c r="U61" s="50"/>
      <c r="V61" s="188"/>
      <c r="W61" s="189" t="n">
        <f aca="false">IF(V61="SI",T61,0)</f>
        <v>0</v>
      </c>
      <c r="X61" s="148"/>
      <c r="Y61" s="179"/>
      <c r="Z61" s="179"/>
      <c r="AA61" s="179"/>
    </row>
    <row r="62" customFormat="false" ht="15.75" hidden="false" customHeight="true" outlineLevel="0" collapsed="false">
      <c r="A62" s="22" t="n">
        <v>61</v>
      </c>
      <c r="B62" s="180"/>
      <c r="C62" s="22"/>
      <c r="D62" s="22"/>
      <c r="E62" s="22"/>
      <c r="F62" s="183"/>
      <c r="G62" s="22"/>
      <c r="H62" s="22"/>
      <c r="I62" s="22"/>
      <c r="J62" s="182" t="e">
        <f aca="false">VLOOKUP(Entrate!I62,Legenda!$D$1:$F$258,2)</f>
        <v>#N/A</v>
      </c>
      <c r="K62" s="22"/>
      <c r="L62" s="22"/>
      <c r="M62" s="22"/>
      <c r="N62" s="183"/>
      <c r="O62" s="184" t="n">
        <f aca="false">'Piano Finanziario Annuale'!$F$6</f>
        <v>0</v>
      </c>
      <c r="P62" s="185" t="n">
        <v>0</v>
      </c>
      <c r="Q62" s="186"/>
      <c r="R62" s="187" t="n">
        <f aca="false">(P62*Q62)</f>
        <v>0</v>
      </c>
      <c r="S62" s="185" t="n">
        <v>0</v>
      </c>
      <c r="T62" s="187" t="n">
        <f aca="false">IF(OR(O62="sì",O62="forfettario 190"),SUM(P62+S62),SUM(P62+R62+S62))</f>
        <v>0</v>
      </c>
      <c r="U62" s="50"/>
      <c r="V62" s="188"/>
      <c r="W62" s="189" t="n">
        <f aca="false">IF(V62="SI",T62,0)</f>
        <v>0</v>
      </c>
      <c r="X62" s="148"/>
      <c r="Y62" s="179"/>
      <c r="Z62" s="179"/>
      <c r="AA62" s="179"/>
    </row>
    <row r="63" customFormat="false" ht="15.75" hidden="false" customHeight="true" outlineLevel="0" collapsed="false">
      <c r="A63" s="22" t="n">
        <v>62</v>
      </c>
      <c r="B63" s="180"/>
      <c r="C63" s="22"/>
      <c r="D63" s="22"/>
      <c r="E63" s="22"/>
      <c r="F63" s="183"/>
      <c r="G63" s="22"/>
      <c r="H63" s="22"/>
      <c r="I63" s="22"/>
      <c r="J63" s="182" t="e">
        <f aca="false">VLOOKUP(Entrate!I63,Legenda!$D$1:$F$258,2)</f>
        <v>#N/A</v>
      </c>
      <c r="K63" s="22"/>
      <c r="L63" s="22"/>
      <c r="M63" s="22"/>
      <c r="N63" s="183"/>
      <c r="O63" s="184" t="n">
        <f aca="false">'Piano Finanziario Annuale'!$F$6</f>
        <v>0</v>
      </c>
      <c r="P63" s="185" t="n">
        <v>0</v>
      </c>
      <c r="Q63" s="186"/>
      <c r="R63" s="187" t="n">
        <f aca="false">(P63*Q63)</f>
        <v>0</v>
      </c>
      <c r="S63" s="185" t="n">
        <v>0</v>
      </c>
      <c r="T63" s="187" t="n">
        <f aca="false">IF(OR(O63="sì",O63="forfettario 190"),SUM(P63+S63),SUM(P63+R63+S63))</f>
        <v>0</v>
      </c>
      <c r="U63" s="50"/>
      <c r="V63" s="188"/>
      <c r="W63" s="189" t="n">
        <f aca="false">IF(V63="SI",T63,0)</f>
        <v>0</v>
      </c>
      <c r="X63" s="148"/>
      <c r="Y63" s="179"/>
      <c r="Z63" s="179"/>
      <c r="AA63" s="179"/>
    </row>
    <row r="64" customFormat="false" ht="15.75" hidden="false" customHeight="true" outlineLevel="0" collapsed="false">
      <c r="A64" s="22" t="n">
        <v>63</v>
      </c>
      <c r="B64" s="180"/>
      <c r="C64" s="22"/>
      <c r="D64" s="22"/>
      <c r="E64" s="22"/>
      <c r="F64" s="183"/>
      <c r="G64" s="22"/>
      <c r="H64" s="22"/>
      <c r="I64" s="22"/>
      <c r="J64" s="182" t="e">
        <f aca="false">VLOOKUP(Entrate!I64,Legenda!$D$1:$F$258,2)</f>
        <v>#N/A</v>
      </c>
      <c r="K64" s="22"/>
      <c r="L64" s="22"/>
      <c r="M64" s="22"/>
      <c r="N64" s="183"/>
      <c r="O64" s="184" t="n">
        <f aca="false">'Piano Finanziario Annuale'!$F$6</f>
        <v>0</v>
      </c>
      <c r="P64" s="185" t="n">
        <v>0</v>
      </c>
      <c r="Q64" s="186"/>
      <c r="R64" s="187" t="n">
        <f aca="false">(P64*Q64)</f>
        <v>0</v>
      </c>
      <c r="S64" s="185" t="n">
        <v>0</v>
      </c>
      <c r="T64" s="187" t="n">
        <f aca="false">IF(OR(O64="sì",O64="forfettario 190"),SUM(P64+S64),SUM(P64+R64+S64))</f>
        <v>0</v>
      </c>
      <c r="U64" s="50"/>
      <c r="V64" s="188"/>
      <c r="W64" s="189" t="n">
        <f aca="false">IF(V64="SI",T64,0)</f>
        <v>0</v>
      </c>
      <c r="X64" s="148"/>
      <c r="Y64" s="179"/>
      <c r="Z64" s="179"/>
      <c r="AA64" s="179"/>
    </row>
    <row r="65" customFormat="false" ht="15.75" hidden="false" customHeight="true" outlineLevel="0" collapsed="false">
      <c r="A65" s="22" t="n">
        <v>64</v>
      </c>
      <c r="B65" s="180"/>
      <c r="C65" s="22"/>
      <c r="D65" s="22"/>
      <c r="E65" s="22"/>
      <c r="F65" s="183"/>
      <c r="G65" s="22"/>
      <c r="H65" s="22"/>
      <c r="I65" s="22"/>
      <c r="J65" s="182" t="e">
        <f aca="false">VLOOKUP(Entrate!I65,Legenda!$D$1:$F$258,2)</f>
        <v>#N/A</v>
      </c>
      <c r="K65" s="22"/>
      <c r="L65" s="22"/>
      <c r="M65" s="22"/>
      <c r="N65" s="183"/>
      <c r="O65" s="184" t="n">
        <f aca="false">'Piano Finanziario Annuale'!$F$6</f>
        <v>0</v>
      </c>
      <c r="P65" s="185" t="n">
        <v>0</v>
      </c>
      <c r="Q65" s="186"/>
      <c r="R65" s="187" t="n">
        <f aca="false">(P65*Q65)</f>
        <v>0</v>
      </c>
      <c r="S65" s="185" t="n">
        <v>0</v>
      </c>
      <c r="T65" s="187" t="n">
        <f aca="false">IF(OR(O65="sì",O65="forfettario 190"),SUM(P65+S65),SUM(P65+R65+S65))</f>
        <v>0</v>
      </c>
      <c r="U65" s="50"/>
      <c r="V65" s="188"/>
      <c r="W65" s="189" t="n">
        <f aca="false">IF(V65="SI",T65,0)</f>
        <v>0</v>
      </c>
      <c r="X65" s="148"/>
      <c r="Y65" s="179"/>
      <c r="Z65" s="179"/>
      <c r="AA65" s="179"/>
    </row>
    <row r="66" customFormat="false" ht="15.75" hidden="false" customHeight="true" outlineLevel="0" collapsed="false">
      <c r="A66" s="22" t="n">
        <v>65</v>
      </c>
      <c r="B66" s="180"/>
      <c r="C66" s="22"/>
      <c r="D66" s="22"/>
      <c r="E66" s="22"/>
      <c r="F66" s="183"/>
      <c r="G66" s="22"/>
      <c r="H66" s="22"/>
      <c r="I66" s="22"/>
      <c r="J66" s="182" t="e">
        <f aca="false">VLOOKUP(Entrate!I66,Legenda!$D$1:$F$258,2)</f>
        <v>#N/A</v>
      </c>
      <c r="K66" s="22"/>
      <c r="L66" s="22"/>
      <c r="M66" s="22"/>
      <c r="N66" s="183"/>
      <c r="O66" s="184" t="n">
        <f aca="false">'Piano Finanziario Annuale'!$F$6</f>
        <v>0</v>
      </c>
      <c r="P66" s="185" t="n">
        <v>0</v>
      </c>
      <c r="Q66" s="186"/>
      <c r="R66" s="187" t="n">
        <f aca="false">(P66*Q66)</f>
        <v>0</v>
      </c>
      <c r="S66" s="185" t="n">
        <v>0</v>
      </c>
      <c r="T66" s="187" t="n">
        <f aca="false">IF(OR(O66="sì",O66="forfettario 190"),SUM(P66+S66),SUM(P66+R66+S66))</f>
        <v>0</v>
      </c>
      <c r="U66" s="50"/>
      <c r="V66" s="188"/>
      <c r="W66" s="189" t="n">
        <f aca="false">IF(V66="SI",T66,0)</f>
        <v>0</v>
      </c>
      <c r="X66" s="148"/>
      <c r="Y66" s="179"/>
      <c r="Z66" s="179"/>
      <c r="AA66" s="179"/>
    </row>
    <row r="67" customFormat="false" ht="15.75" hidden="false" customHeight="true" outlineLevel="0" collapsed="false">
      <c r="A67" s="22" t="n">
        <v>66</v>
      </c>
      <c r="B67" s="180"/>
      <c r="C67" s="22"/>
      <c r="D67" s="22"/>
      <c r="E67" s="22"/>
      <c r="F67" s="183"/>
      <c r="G67" s="22"/>
      <c r="H67" s="22"/>
      <c r="I67" s="22"/>
      <c r="J67" s="182" t="e">
        <f aca="false">VLOOKUP(Entrate!I67,Legenda!$D$1:$F$258,2)</f>
        <v>#N/A</v>
      </c>
      <c r="K67" s="22"/>
      <c r="L67" s="22"/>
      <c r="M67" s="22"/>
      <c r="N67" s="183"/>
      <c r="O67" s="184" t="n">
        <f aca="false">'Piano Finanziario Annuale'!$F$6</f>
        <v>0</v>
      </c>
      <c r="P67" s="185" t="n">
        <v>0</v>
      </c>
      <c r="Q67" s="186"/>
      <c r="R67" s="187" t="n">
        <f aca="false">(P67*Q67)</f>
        <v>0</v>
      </c>
      <c r="S67" s="185" t="n">
        <v>0</v>
      </c>
      <c r="T67" s="187" t="n">
        <f aca="false">IF(OR(O67="sì",O67="forfettario 190"),SUM(P67+S67),SUM(P67+R67+S67))</f>
        <v>0</v>
      </c>
      <c r="U67" s="50"/>
      <c r="V67" s="188"/>
      <c r="W67" s="189" t="n">
        <f aca="false">IF(V67="SI",T67,0)</f>
        <v>0</v>
      </c>
      <c r="X67" s="148"/>
      <c r="Y67" s="179"/>
      <c r="Z67" s="179"/>
      <c r="AA67" s="179"/>
    </row>
    <row r="68" customFormat="false" ht="15.75" hidden="false" customHeight="true" outlineLevel="0" collapsed="false">
      <c r="A68" s="22" t="n">
        <v>67</v>
      </c>
      <c r="B68" s="180"/>
      <c r="C68" s="22"/>
      <c r="D68" s="22"/>
      <c r="E68" s="22"/>
      <c r="F68" s="183"/>
      <c r="G68" s="22"/>
      <c r="H68" s="22"/>
      <c r="I68" s="22"/>
      <c r="J68" s="182" t="e">
        <f aca="false">VLOOKUP(Entrate!I68,Legenda!$D$1:$F$258,2)</f>
        <v>#N/A</v>
      </c>
      <c r="K68" s="22"/>
      <c r="L68" s="22"/>
      <c r="M68" s="22"/>
      <c r="N68" s="183"/>
      <c r="O68" s="184" t="n">
        <f aca="false">'Piano Finanziario Annuale'!$F$6</f>
        <v>0</v>
      </c>
      <c r="P68" s="185" t="n">
        <v>0</v>
      </c>
      <c r="Q68" s="186"/>
      <c r="R68" s="187" t="n">
        <f aca="false">(P68*Q68)</f>
        <v>0</v>
      </c>
      <c r="S68" s="185" t="n">
        <v>0</v>
      </c>
      <c r="T68" s="187" t="n">
        <f aca="false">IF(OR(O68="sì",O68="forfettario 190"),SUM(P68+S68),SUM(P68+R68+S68))</f>
        <v>0</v>
      </c>
      <c r="U68" s="50"/>
      <c r="V68" s="188"/>
      <c r="W68" s="189" t="n">
        <f aca="false">IF(V68="SI",T68,0)</f>
        <v>0</v>
      </c>
      <c r="X68" s="148"/>
      <c r="Y68" s="179"/>
      <c r="Z68" s="179"/>
      <c r="AA68" s="179"/>
    </row>
    <row r="69" customFormat="false" ht="15.75" hidden="false" customHeight="true" outlineLevel="0" collapsed="false">
      <c r="A69" s="22" t="n">
        <v>68</v>
      </c>
      <c r="B69" s="180"/>
      <c r="C69" s="22"/>
      <c r="D69" s="22"/>
      <c r="E69" s="22"/>
      <c r="F69" s="183"/>
      <c r="G69" s="22"/>
      <c r="H69" s="22"/>
      <c r="I69" s="22"/>
      <c r="J69" s="182" t="e">
        <f aca="false">VLOOKUP(Entrate!I69,Legenda!$D$1:$F$258,2)</f>
        <v>#N/A</v>
      </c>
      <c r="K69" s="22"/>
      <c r="L69" s="22"/>
      <c r="M69" s="22"/>
      <c r="N69" s="183"/>
      <c r="O69" s="184" t="n">
        <f aca="false">'Piano Finanziario Annuale'!$F$6</f>
        <v>0</v>
      </c>
      <c r="P69" s="185" t="n">
        <v>0</v>
      </c>
      <c r="Q69" s="186"/>
      <c r="R69" s="187" t="n">
        <f aca="false">(P69*Q69)</f>
        <v>0</v>
      </c>
      <c r="S69" s="185" t="n">
        <v>0</v>
      </c>
      <c r="T69" s="187" t="n">
        <f aca="false">IF(OR(O69="sì",O69="forfettario 190"),SUM(P69+S69),SUM(P69+R69+S69))</f>
        <v>0</v>
      </c>
      <c r="U69" s="50"/>
      <c r="V69" s="188"/>
      <c r="W69" s="189" t="n">
        <f aca="false">IF(V69="SI",T69,0)</f>
        <v>0</v>
      </c>
      <c r="X69" s="148"/>
      <c r="Y69" s="179"/>
      <c r="Z69" s="179"/>
      <c r="AA69" s="179"/>
    </row>
    <row r="70" customFormat="false" ht="15.75" hidden="false" customHeight="true" outlineLevel="0" collapsed="false">
      <c r="A70" s="22" t="n">
        <v>69</v>
      </c>
      <c r="B70" s="180"/>
      <c r="C70" s="22"/>
      <c r="D70" s="22"/>
      <c r="E70" s="22"/>
      <c r="F70" s="183"/>
      <c r="G70" s="22"/>
      <c r="H70" s="22"/>
      <c r="I70" s="22"/>
      <c r="J70" s="182" t="e">
        <f aca="false">VLOOKUP(Entrate!I70,Legenda!$D$1:$F$258,2)</f>
        <v>#N/A</v>
      </c>
      <c r="K70" s="22"/>
      <c r="L70" s="22"/>
      <c r="M70" s="22"/>
      <c r="N70" s="183"/>
      <c r="O70" s="184" t="n">
        <f aca="false">'Piano Finanziario Annuale'!$F$6</f>
        <v>0</v>
      </c>
      <c r="P70" s="185" t="n">
        <v>0</v>
      </c>
      <c r="Q70" s="186"/>
      <c r="R70" s="187" t="n">
        <f aca="false">(P70*Q70)</f>
        <v>0</v>
      </c>
      <c r="S70" s="185" t="n">
        <v>0</v>
      </c>
      <c r="T70" s="187" t="n">
        <f aca="false">IF(OR(O70="sì",O70="forfettario 190"),SUM(P70+S70),SUM(P70+R70+S70))</f>
        <v>0</v>
      </c>
      <c r="U70" s="50"/>
      <c r="V70" s="188"/>
      <c r="W70" s="189" t="n">
        <f aca="false">IF(V70="SI",T70,0)</f>
        <v>0</v>
      </c>
      <c r="X70" s="148"/>
      <c r="Y70" s="179"/>
      <c r="Z70" s="179"/>
      <c r="AA70" s="179"/>
    </row>
    <row r="71" customFormat="false" ht="15.75" hidden="false" customHeight="true" outlineLevel="0" collapsed="false">
      <c r="A71" s="22" t="n">
        <v>70</v>
      </c>
      <c r="B71" s="180"/>
      <c r="C71" s="22"/>
      <c r="D71" s="22"/>
      <c r="E71" s="22"/>
      <c r="F71" s="183"/>
      <c r="G71" s="22"/>
      <c r="H71" s="22"/>
      <c r="I71" s="22"/>
      <c r="J71" s="182" t="e">
        <f aca="false">VLOOKUP(Entrate!I71,Legenda!$D$1:$F$258,2)</f>
        <v>#N/A</v>
      </c>
      <c r="K71" s="22"/>
      <c r="L71" s="22"/>
      <c r="M71" s="22"/>
      <c r="N71" s="183"/>
      <c r="O71" s="184" t="n">
        <f aca="false">'Piano Finanziario Annuale'!$F$6</f>
        <v>0</v>
      </c>
      <c r="P71" s="185" t="n">
        <v>0</v>
      </c>
      <c r="Q71" s="186"/>
      <c r="R71" s="187" t="n">
        <f aca="false">(P71*Q71)</f>
        <v>0</v>
      </c>
      <c r="S71" s="185" t="n">
        <v>0</v>
      </c>
      <c r="T71" s="187" t="n">
        <f aca="false">IF(OR(O71="sì",O71="forfettario 190"),SUM(P71+S71),SUM(P71+R71+S71))</f>
        <v>0</v>
      </c>
      <c r="U71" s="50"/>
      <c r="V71" s="188"/>
      <c r="W71" s="189" t="n">
        <f aca="false">IF(V71="SI",T71,0)</f>
        <v>0</v>
      </c>
      <c r="X71" s="148"/>
      <c r="Y71" s="179"/>
      <c r="Z71" s="179"/>
      <c r="AA71" s="179"/>
    </row>
    <row r="72" customFormat="false" ht="15.75" hidden="false" customHeight="true" outlineLevel="0" collapsed="false">
      <c r="A72" s="22" t="n">
        <v>71</v>
      </c>
      <c r="B72" s="180"/>
      <c r="C72" s="22"/>
      <c r="D72" s="22"/>
      <c r="E72" s="22"/>
      <c r="F72" s="183"/>
      <c r="G72" s="22"/>
      <c r="H72" s="22"/>
      <c r="I72" s="22"/>
      <c r="J72" s="182" t="e">
        <f aca="false">VLOOKUP(Entrate!I72,Legenda!$D$1:$F$258,2)</f>
        <v>#N/A</v>
      </c>
      <c r="K72" s="22"/>
      <c r="L72" s="22"/>
      <c r="M72" s="22"/>
      <c r="N72" s="183"/>
      <c r="O72" s="184" t="n">
        <f aca="false">'Piano Finanziario Annuale'!$F$6</f>
        <v>0</v>
      </c>
      <c r="P72" s="185" t="n">
        <v>0</v>
      </c>
      <c r="Q72" s="186"/>
      <c r="R72" s="187" t="n">
        <f aca="false">(P72*Q72)</f>
        <v>0</v>
      </c>
      <c r="S72" s="185" t="n">
        <v>0</v>
      </c>
      <c r="T72" s="187" t="n">
        <f aca="false">IF(OR(O72="sì",O72="forfettario 190"),SUM(P72+S72),SUM(P72+R72+S72))</f>
        <v>0</v>
      </c>
      <c r="U72" s="50"/>
      <c r="V72" s="188"/>
      <c r="W72" s="189" t="n">
        <f aca="false">IF(V72="SI",T72,0)</f>
        <v>0</v>
      </c>
      <c r="X72" s="148"/>
      <c r="Y72" s="179"/>
      <c r="Z72" s="179"/>
      <c r="AA72" s="179"/>
    </row>
    <row r="73" customFormat="false" ht="15.75" hidden="false" customHeight="true" outlineLevel="0" collapsed="false">
      <c r="A73" s="22" t="n">
        <v>72</v>
      </c>
      <c r="B73" s="180"/>
      <c r="C73" s="22"/>
      <c r="D73" s="22"/>
      <c r="E73" s="22"/>
      <c r="F73" s="183"/>
      <c r="G73" s="22"/>
      <c r="H73" s="22"/>
      <c r="I73" s="22"/>
      <c r="J73" s="182" t="e">
        <f aca="false">VLOOKUP(Entrate!I73,Legenda!$D$1:$F$258,2)</f>
        <v>#N/A</v>
      </c>
      <c r="K73" s="22"/>
      <c r="L73" s="22"/>
      <c r="M73" s="22"/>
      <c r="N73" s="183"/>
      <c r="O73" s="184" t="n">
        <f aca="false">'Piano Finanziario Annuale'!$F$6</f>
        <v>0</v>
      </c>
      <c r="P73" s="185" t="n">
        <v>0</v>
      </c>
      <c r="Q73" s="186"/>
      <c r="R73" s="187" t="n">
        <f aca="false">(P73*Q73)</f>
        <v>0</v>
      </c>
      <c r="S73" s="185" t="n">
        <v>0</v>
      </c>
      <c r="T73" s="187" t="n">
        <f aca="false">IF(OR(O73="sì",O73="forfettario 190"),SUM(P73+S73),SUM(P73+R73+S73))</f>
        <v>0</v>
      </c>
      <c r="U73" s="50"/>
      <c r="V73" s="188"/>
      <c r="W73" s="189" t="n">
        <f aca="false">IF(V73="SI",T73,0)</f>
        <v>0</v>
      </c>
      <c r="X73" s="148"/>
      <c r="Y73" s="179"/>
      <c r="Z73" s="179"/>
      <c r="AA73" s="179"/>
    </row>
    <row r="74" customFormat="false" ht="15.75" hidden="false" customHeight="true" outlineLevel="0" collapsed="false">
      <c r="A74" s="22" t="n">
        <v>73</v>
      </c>
      <c r="B74" s="180"/>
      <c r="C74" s="22"/>
      <c r="D74" s="22"/>
      <c r="E74" s="22"/>
      <c r="F74" s="183"/>
      <c r="G74" s="22"/>
      <c r="H74" s="22"/>
      <c r="I74" s="22"/>
      <c r="J74" s="182" t="e">
        <f aca="false">VLOOKUP(Entrate!I74,Legenda!$D$1:$F$258,2)</f>
        <v>#N/A</v>
      </c>
      <c r="K74" s="22"/>
      <c r="L74" s="22"/>
      <c r="M74" s="22"/>
      <c r="N74" s="183"/>
      <c r="O74" s="184" t="n">
        <f aca="false">'Piano Finanziario Annuale'!$F$6</f>
        <v>0</v>
      </c>
      <c r="P74" s="185" t="n">
        <v>0</v>
      </c>
      <c r="Q74" s="186"/>
      <c r="R74" s="187" t="n">
        <f aca="false">(P74*Q74)</f>
        <v>0</v>
      </c>
      <c r="S74" s="185" t="n">
        <v>0</v>
      </c>
      <c r="T74" s="187" t="n">
        <f aca="false">IF(OR(O74="sì",O74="forfettario 190"),SUM(P74+S74),SUM(P74+R74+S74))</f>
        <v>0</v>
      </c>
      <c r="U74" s="50"/>
      <c r="V74" s="188"/>
      <c r="W74" s="189" t="n">
        <f aca="false">IF(V74="SI",T74,0)</f>
        <v>0</v>
      </c>
      <c r="X74" s="148"/>
      <c r="Y74" s="179"/>
      <c r="Z74" s="179"/>
      <c r="AA74" s="179"/>
    </row>
    <row r="75" customFormat="false" ht="15.75" hidden="false" customHeight="true" outlineLevel="0" collapsed="false">
      <c r="A75" s="22" t="n">
        <v>74</v>
      </c>
      <c r="B75" s="180"/>
      <c r="C75" s="22"/>
      <c r="D75" s="22"/>
      <c r="E75" s="22"/>
      <c r="F75" s="183"/>
      <c r="G75" s="22"/>
      <c r="H75" s="22"/>
      <c r="I75" s="22"/>
      <c r="J75" s="182" t="e">
        <f aca="false">VLOOKUP(Entrate!I75,Legenda!$D$1:$F$258,2)</f>
        <v>#N/A</v>
      </c>
      <c r="K75" s="22"/>
      <c r="L75" s="22"/>
      <c r="M75" s="22"/>
      <c r="N75" s="183"/>
      <c r="O75" s="184" t="n">
        <f aca="false">'Piano Finanziario Annuale'!$F$6</f>
        <v>0</v>
      </c>
      <c r="P75" s="185" t="n">
        <v>0</v>
      </c>
      <c r="Q75" s="186"/>
      <c r="R75" s="187" t="n">
        <f aca="false">(P75*Q75)</f>
        <v>0</v>
      </c>
      <c r="S75" s="185" t="n">
        <v>0</v>
      </c>
      <c r="T75" s="187" t="n">
        <f aca="false">IF(OR(O75="sì",O75="forfettario 190"),SUM(P75+S75),SUM(P75+R75+S75))</f>
        <v>0</v>
      </c>
      <c r="U75" s="50"/>
      <c r="V75" s="188"/>
      <c r="W75" s="189" t="n">
        <f aca="false">IF(V75="SI",T75,0)</f>
        <v>0</v>
      </c>
      <c r="X75" s="148"/>
      <c r="Y75" s="179"/>
      <c r="Z75" s="179"/>
      <c r="AA75" s="179"/>
    </row>
    <row r="76" customFormat="false" ht="15.75" hidden="false" customHeight="true" outlineLevel="0" collapsed="false">
      <c r="A76" s="22" t="n">
        <v>75</v>
      </c>
      <c r="B76" s="180"/>
      <c r="C76" s="22"/>
      <c r="D76" s="22"/>
      <c r="E76" s="22"/>
      <c r="F76" s="183"/>
      <c r="G76" s="22"/>
      <c r="H76" s="22"/>
      <c r="I76" s="22"/>
      <c r="J76" s="182" t="e">
        <f aca="false">VLOOKUP(Entrate!I76,Legenda!$D$1:$F$258,2)</f>
        <v>#N/A</v>
      </c>
      <c r="K76" s="22"/>
      <c r="L76" s="22"/>
      <c r="M76" s="22"/>
      <c r="N76" s="183"/>
      <c r="O76" s="184" t="n">
        <f aca="false">'Piano Finanziario Annuale'!$F$6</f>
        <v>0</v>
      </c>
      <c r="P76" s="185" t="n">
        <v>0</v>
      </c>
      <c r="Q76" s="186"/>
      <c r="R76" s="187" t="n">
        <f aca="false">(P76*Q76)</f>
        <v>0</v>
      </c>
      <c r="S76" s="185" t="n">
        <v>0</v>
      </c>
      <c r="T76" s="187" t="n">
        <f aca="false">IF(OR(O76="sì",O76="forfettario 190"),SUM(P76+S76),SUM(P76+R76+S76))</f>
        <v>0</v>
      </c>
      <c r="U76" s="50"/>
      <c r="V76" s="188"/>
      <c r="W76" s="189" t="n">
        <f aca="false">IF(V76="SI",T76,0)</f>
        <v>0</v>
      </c>
      <c r="X76" s="148"/>
      <c r="Y76" s="179"/>
      <c r="Z76" s="179"/>
      <c r="AA76" s="179"/>
    </row>
    <row r="77" customFormat="false" ht="15.75" hidden="false" customHeight="true" outlineLevel="0" collapsed="false">
      <c r="A77" s="22" t="n">
        <v>76</v>
      </c>
      <c r="B77" s="180"/>
      <c r="C77" s="22"/>
      <c r="D77" s="22"/>
      <c r="E77" s="22"/>
      <c r="F77" s="183"/>
      <c r="G77" s="22"/>
      <c r="H77" s="22"/>
      <c r="I77" s="22"/>
      <c r="J77" s="182" t="e">
        <f aca="false">VLOOKUP(Entrate!I77,Legenda!$D$1:$F$258,2)</f>
        <v>#N/A</v>
      </c>
      <c r="K77" s="22"/>
      <c r="L77" s="22"/>
      <c r="M77" s="22"/>
      <c r="N77" s="183"/>
      <c r="O77" s="184" t="n">
        <f aca="false">'Piano Finanziario Annuale'!$F$6</f>
        <v>0</v>
      </c>
      <c r="P77" s="185" t="n">
        <v>0</v>
      </c>
      <c r="Q77" s="186"/>
      <c r="R77" s="187" t="n">
        <f aca="false">(P77*Q77)</f>
        <v>0</v>
      </c>
      <c r="S77" s="185" t="n">
        <v>0</v>
      </c>
      <c r="T77" s="187" t="n">
        <f aca="false">IF(OR(O77="sì",O77="forfettario 190"),SUM(P77+S77),SUM(P77+R77+S77))</f>
        <v>0</v>
      </c>
      <c r="U77" s="50"/>
      <c r="V77" s="188"/>
      <c r="W77" s="189" t="n">
        <f aca="false">IF(V77="SI",T77,0)</f>
        <v>0</v>
      </c>
      <c r="X77" s="148"/>
      <c r="Y77" s="179"/>
      <c r="Z77" s="179"/>
      <c r="AA77" s="179"/>
    </row>
    <row r="78" customFormat="false" ht="15.75" hidden="false" customHeight="true" outlineLevel="0" collapsed="false">
      <c r="A78" s="22" t="n">
        <v>77</v>
      </c>
      <c r="B78" s="180"/>
      <c r="C78" s="22"/>
      <c r="D78" s="22"/>
      <c r="E78" s="22"/>
      <c r="F78" s="183"/>
      <c r="G78" s="22"/>
      <c r="H78" s="22"/>
      <c r="I78" s="22"/>
      <c r="J78" s="182" t="e">
        <f aca="false">VLOOKUP(Entrate!I78,Legenda!$D$1:$F$258,2)</f>
        <v>#N/A</v>
      </c>
      <c r="K78" s="22"/>
      <c r="L78" s="22"/>
      <c r="M78" s="22"/>
      <c r="N78" s="183"/>
      <c r="O78" s="184" t="n">
        <f aca="false">'Piano Finanziario Annuale'!$F$6</f>
        <v>0</v>
      </c>
      <c r="P78" s="185" t="n">
        <v>0</v>
      </c>
      <c r="Q78" s="186"/>
      <c r="R78" s="187" t="n">
        <f aca="false">(P78*Q78)</f>
        <v>0</v>
      </c>
      <c r="S78" s="185" t="n">
        <v>0</v>
      </c>
      <c r="T78" s="187" t="n">
        <f aca="false">IF(OR(O78="sì",O78="forfettario 190"),SUM(P78+S78),SUM(P78+R78+S78))</f>
        <v>0</v>
      </c>
      <c r="U78" s="50"/>
      <c r="V78" s="188"/>
      <c r="W78" s="189" t="n">
        <f aca="false">IF(V78="SI",T78,0)</f>
        <v>0</v>
      </c>
      <c r="X78" s="148"/>
      <c r="Y78" s="179"/>
      <c r="Z78" s="179"/>
      <c r="AA78" s="179"/>
    </row>
    <row r="79" customFormat="false" ht="15.75" hidden="false" customHeight="true" outlineLevel="0" collapsed="false">
      <c r="A79" s="22" t="n">
        <v>78</v>
      </c>
      <c r="B79" s="180"/>
      <c r="C79" s="22"/>
      <c r="D79" s="22"/>
      <c r="E79" s="22"/>
      <c r="F79" s="183"/>
      <c r="G79" s="22"/>
      <c r="H79" s="22"/>
      <c r="I79" s="22"/>
      <c r="J79" s="182" t="e">
        <f aca="false">VLOOKUP(Entrate!I79,Legenda!$D$1:$F$258,2)</f>
        <v>#N/A</v>
      </c>
      <c r="K79" s="22"/>
      <c r="L79" s="22"/>
      <c r="M79" s="22"/>
      <c r="N79" s="183"/>
      <c r="O79" s="184" t="n">
        <f aca="false">'Piano Finanziario Annuale'!$F$6</f>
        <v>0</v>
      </c>
      <c r="P79" s="185" t="n">
        <v>0</v>
      </c>
      <c r="Q79" s="186"/>
      <c r="R79" s="187" t="n">
        <f aca="false">(P79*Q79)</f>
        <v>0</v>
      </c>
      <c r="S79" s="185" t="n">
        <v>0</v>
      </c>
      <c r="T79" s="187" t="n">
        <f aca="false">IF(OR(O79="sì",O79="forfettario 190"),SUM(P79+S79),SUM(P79+R79+S79))</f>
        <v>0</v>
      </c>
      <c r="U79" s="50"/>
      <c r="V79" s="188"/>
      <c r="W79" s="189" t="n">
        <f aca="false">IF(V79="SI",T79,0)</f>
        <v>0</v>
      </c>
      <c r="X79" s="148"/>
      <c r="Y79" s="179"/>
      <c r="Z79" s="179"/>
      <c r="AA79" s="179"/>
    </row>
    <row r="80" customFormat="false" ht="15.75" hidden="false" customHeight="true" outlineLevel="0" collapsed="false">
      <c r="A80" s="22" t="n">
        <v>79</v>
      </c>
      <c r="B80" s="180"/>
      <c r="C80" s="22"/>
      <c r="D80" s="22"/>
      <c r="E80" s="22"/>
      <c r="F80" s="183"/>
      <c r="G80" s="22"/>
      <c r="H80" s="22"/>
      <c r="I80" s="22"/>
      <c r="J80" s="182" t="e">
        <f aca="false">VLOOKUP(Entrate!I80,Legenda!$D$1:$F$258,2)</f>
        <v>#N/A</v>
      </c>
      <c r="K80" s="22"/>
      <c r="L80" s="22"/>
      <c r="M80" s="22"/>
      <c r="N80" s="183"/>
      <c r="O80" s="184" t="n">
        <f aca="false">'Piano Finanziario Annuale'!$F$6</f>
        <v>0</v>
      </c>
      <c r="P80" s="185" t="n">
        <v>0</v>
      </c>
      <c r="Q80" s="186"/>
      <c r="R80" s="187" t="n">
        <f aca="false">(P80*Q80)</f>
        <v>0</v>
      </c>
      <c r="S80" s="185" t="n">
        <v>0</v>
      </c>
      <c r="T80" s="187" t="n">
        <f aca="false">IF(OR(O80="sì",O80="forfettario 190"),SUM(P80+S80),SUM(P80+R80+S80))</f>
        <v>0</v>
      </c>
      <c r="U80" s="50"/>
      <c r="V80" s="188"/>
      <c r="W80" s="189" t="n">
        <f aca="false">IF(V80="SI",T80,0)</f>
        <v>0</v>
      </c>
      <c r="X80" s="148"/>
      <c r="Y80" s="179"/>
      <c r="Z80" s="179"/>
      <c r="AA80" s="179"/>
    </row>
    <row r="81" customFormat="false" ht="15.75" hidden="false" customHeight="true" outlineLevel="0" collapsed="false">
      <c r="A81" s="22" t="n">
        <v>80</v>
      </c>
      <c r="B81" s="180"/>
      <c r="C81" s="22"/>
      <c r="D81" s="22"/>
      <c r="E81" s="22"/>
      <c r="F81" s="183"/>
      <c r="G81" s="22"/>
      <c r="H81" s="22"/>
      <c r="I81" s="22"/>
      <c r="J81" s="182" t="e">
        <f aca="false">VLOOKUP(Entrate!I81,Legenda!$D$1:$F$258,2)</f>
        <v>#N/A</v>
      </c>
      <c r="K81" s="22"/>
      <c r="L81" s="22"/>
      <c r="M81" s="22"/>
      <c r="N81" s="183"/>
      <c r="O81" s="184" t="n">
        <f aca="false">'Piano Finanziario Annuale'!$F$6</f>
        <v>0</v>
      </c>
      <c r="P81" s="185" t="n">
        <v>0</v>
      </c>
      <c r="Q81" s="186"/>
      <c r="R81" s="187" t="n">
        <f aca="false">(P81*Q81)</f>
        <v>0</v>
      </c>
      <c r="S81" s="185" t="n">
        <v>0</v>
      </c>
      <c r="T81" s="187" t="n">
        <f aca="false">IF(OR(O81="sì",O81="forfettario 190"),SUM(P81+S81),SUM(P81+R81+S81))</f>
        <v>0</v>
      </c>
      <c r="U81" s="50"/>
      <c r="V81" s="188"/>
      <c r="W81" s="189" t="n">
        <f aca="false">IF(V81="SI",T81,0)</f>
        <v>0</v>
      </c>
      <c r="X81" s="148"/>
      <c r="Y81" s="179"/>
      <c r="Z81" s="179"/>
      <c r="AA81" s="179"/>
    </row>
    <row r="82" customFormat="false" ht="15.75" hidden="false" customHeight="true" outlineLevel="0" collapsed="false">
      <c r="A82" s="22" t="n">
        <v>81</v>
      </c>
      <c r="B82" s="180"/>
      <c r="C82" s="22"/>
      <c r="D82" s="22"/>
      <c r="E82" s="22"/>
      <c r="F82" s="183"/>
      <c r="G82" s="22"/>
      <c r="H82" s="22"/>
      <c r="I82" s="22"/>
      <c r="J82" s="182" t="e">
        <f aca="false">VLOOKUP(Entrate!I82,Legenda!$D$1:$F$258,2)</f>
        <v>#N/A</v>
      </c>
      <c r="K82" s="22"/>
      <c r="L82" s="22"/>
      <c r="M82" s="22"/>
      <c r="N82" s="183"/>
      <c r="O82" s="184" t="n">
        <f aca="false">'Piano Finanziario Annuale'!$F$6</f>
        <v>0</v>
      </c>
      <c r="P82" s="185" t="n">
        <v>0</v>
      </c>
      <c r="Q82" s="186"/>
      <c r="R82" s="187" t="n">
        <f aca="false">(P82*Q82)</f>
        <v>0</v>
      </c>
      <c r="S82" s="185" t="n">
        <v>0</v>
      </c>
      <c r="T82" s="187" t="n">
        <f aca="false">IF(OR(O82="sì",O82="forfettario 190"),SUM(P82+S82),SUM(P82+R82+S82))</f>
        <v>0</v>
      </c>
      <c r="U82" s="50"/>
      <c r="V82" s="188"/>
      <c r="W82" s="189" t="n">
        <f aca="false">IF(V82="SI",T82,0)</f>
        <v>0</v>
      </c>
      <c r="X82" s="148"/>
      <c r="Y82" s="179"/>
      <c r="Z82" s="179"/>
      <c r="AA82" s="179"/>
    </row>
    <row r="83" customFormat="false" ht="15.75" hidden="false" customHeight="true" outlineLevel="0" collapsed="false">
      <c r="A83" s="22" t="n">
        <v>82</v>
      </c>
      <c r="B83" s="180"/>
      <c r="C83" s="22"/>
      <c r="D83" s="22"/>
      <c r="E83" s="22"/>
      <c r="F83" s="183"/>
      <c r="G83" s="22"/>
      <c r="H83" s="22"/>
      <c r="I83" s="22"/>
      <c r="J83" s="182" t="e">
        <f aca="false">VLOOKUP(Entrate!I83,Legenda!$D$1:$F$258,2)</f>
        <v>#N/A</v>
      </c>
      <c r="K83" s="22"/>
      <c r="L83" s="22"/>
      <c r="M83" s="22"/>
      <c r="N83" s="183"/>
      <c r="O83" s="184" t="n">
        <f aca="false">'Piano Finanziario Annuale'!$F$6</f>
        <v>0</v>
      </c>
      <c r="P83" s="185" t="n">
        <v>0</v>
      </c>
      <c r="Q83" s="186"/>
      <c r="R83" s="187" t="n">
        <f aca="false">(P83*Q83)</f>
        <v>0</v>
      </c>
      <c r="S83" s="185" t="n">
        <v>0</v>
      </c>
      <c r="T83" s="187" t="n">
        <f aca="false">IF(OR(O83="sì",O83="forfettario 190"),SUM(P83+S83),SUM(P83+R83+S83))</f>
        <v>0</v>
      </c>
      <c r="U83" s="50"/>
      <c r="V83" s="188"/>
      <c r="W83" s="189" t="n">
        <f aca="false">IF(V83="SI",T83,0)</f>
        <v>0</v>
      </c>
      <c r="X83" s="148"/>
      <c r="Y83" s="179"/>
      <c r="Z83" s="179"/>
      <c r="AA83" s="179"/>
    </row>
    <row r="84" customFormat="false" ht="15.75" hidden="false" customHeight="true" outlineLevel="0" collapsed="false">
      <c r="A84" s="22" t="n">
        <v>83</v>
      </c>
      <c r="B84" s="180"/>
      <c r="C84" s="22"/>
      <c r="D84" s="22"/>
      <c r="E84" s="22"/>
      <c r="F84" s="183"/>
      <c r="G84" s="22"/>
      <c r="H84" s="22"/>
      <c r="I84" s="22"/>
      <c r="J84" s="182" t="e">
        <f aca="false">VLOOKUP(Entrate!I84,Legenda!$D$1:$F$258,2)</f>
        <v>#N/A</v>
      </c>
      <c r="K84" s="22"/>
      <c r="L84" s="22"/>
      <c r="M84" s="22"/>
      <c r="N84" s="183"/>
      <c r="O84" s="184" t="n">
        <f aca="false">'Piano Finanziario Annuale'!$F$6</f>
        <v>0</v>
      </c>
      <c r="P84" s="185" t="n">
        <v>0</v>
      </c>
      <c r="Q84" s="186"/>
      <c r="R84" s="187" t="n">
        <f aca="false">(P84*Q84)</f>
        <v>0</v>
      </c>
      <c r="S84" s="185" t="n">
        <v>0</v>
      </c>
      <c r="T84" s="187" t="n">
        <f aca="false">IF(OR(O84="sì",O84="forfettario 190"),SUM(P84+S84),SUM(P84+R84+S84))</f>
        <v>0</v>
      </c>
      <c r="U84" s="50"/>
      <c r="V84" s="188"/>
      <c r="W84" s="189" t="n">
        <f aca="false">IF(V84="SI",T84,0)</f>
        <v>0</v>
      </c>
      <c r="X84" s="148"/>
      <c r="Y84" s="179"/>
      <c r="Z84" s="179"/>
      <c r="AA84" s="179"/>
    </row>
    <row r="85" customFormat="false" ht="15.75" hidden="false" customHeight="true" outlineLevel="0" collapsed="false">
      <c r="A85" s="22" t="n">
        <v>84</v>
      </c>
      <c r="B85" s="180"/>
      <c r="C85" s="22"/>
      <c r="D85" s="22"/>
      <c r="E85" s="22"/>
      <c r="F85" s="183"/>
      <c r="G85" s="22"/>
      <c r="H85" s="22"/>
      <c r="I85" s="22"/>
      <c r="J85" s="182" t="e">
        <f aca="false">VLOOKUP(Entrate!I85,Legenda!$D$1:$F$258,2)</f>
        <v>#N/A</v>
      </c>
      <c r="K85" s="22"/>
      <c r="L85" s="22"/>
      <c r="M85" s="22"/>
      <c r="N85" s="183"/>
      <c r="O85" s="184" t="n">
        <f aca="false">'Piano Finanziario Annuale'!$F$6</f>
        <v>0</v>
      </c>
      <c r="P85" s="185" t="n">
        <v>0</v>
      </c>
      <c r="Q85" s="186"/>
      <c r="R85" s="187" t="n">
        <f aca="false">(P85*Q85)</f>
        <v>0</v>
      </c>
      <c r="S85" s="185" t="n">
        <v>0</v>
      </c>
      <c r="T85" s="187" t="n">
        <f aca="false">IF(OR(O85="sì",O85="forfettario 190"),SUM(P85+S85),SUM(P85+R85+S85))</f>
        <v>0</v>
      </c>
      <c r="U85" s="50"/>
      <c r="V85" s="188"/>
      <c r="W85" s="189" t="n">
        <f aca="false">IF(V85="SI",T85,0)</f>
        <v>0</v>
      </c>
      <c r="X85" s="148"/>
      <c r="Y85" s="179"/>
      <c r="Z85" s="179"/>
      <c r="AA85" s="179"/>
    </row>
    <row r="86" customFormat="false" ht="15.75" hidden="false" customHeight="true" outlineLevel="0" collapsed="false">
      <c r="A86" s="22" t="n">
        <v>85</v>
      </c>
      <c r="B86" s="180"/>
      <c r="C86" s="22"/>
      <c r="D86" s="22"/>
      <c r="E86" s="22"/>
      <c r="F86" s="183"/>
      <c r="G86" s="22"/>
      <c r="H86" s="22"/>
      <c r="I86" s="22"/>
      <c r="J86" s="182" t="e">
        <f aca="false">VLOOKUP(Entrate!I86,Legenda!$D$1:$F$258,2)</f>
        <v>#N/A</v>
      </c>
      <c r="K86" s="22"/>
      <c r="L86" s="22"/>
      <c r="M86" s="22"/>
      <c r="N86" s="183"/>
      <c r="O86" s="184" t="n">
        <f aca="false">'Piano Finanziario Annuale'!$F$6</f>
        <v>0</v>
      </c>
      <c r="P86" s="185" t="n">
        <v>0</v>
      </c>
      <c r="Q86" s="186"/>
      <c r="R86" s="187" t="n">
        <f aca="false">(P86*Q86)</f>
        <v>0</v>
      </c>
      <c r="S86" s="185" t="n">
        <v>0</v>
      </c>
      <c r="T86" s="187" t="n">
        <f aca="false">IF(OR(O86="sì",O86="forfettario 190"),SUM(P86+S86),SUM(P86+R86+S86))</f>
        <v>0</v>
      </c>
      <c r="U86" s="50"/>
      <c r="V86" s="188"/>
      <c r="W86" s="189" t="n">
        <f aca="false">IF(V86="SI",T86,0)</f>
        <v>0</v>
      </c>
      <c r="X86" s="148"/>
      <c r="Y86" s="179"/>
      <c r="Z86" s="179"/>
      <c r="AA86" s="179"/>
    </row>
    <row r="87" customFormat="false" ht="15.75" hidden="false" customHeight="true" outlineLevel="0" collapsed="false">
      <c r="A87" s="22" t="n">
        <v>86</v>
      </c>
      <c r="B87" s="180"/>
      <c r="C87" s="22"/>
      <c r="D87" s="22"/>
      <c r="E87" s="22"/>
      <c r="F87" s="183"/>
      <c r="G87" s="22"/>
      <c r="H87" s="22"/>
      <c r="I87" s="22"/>
      <c r="J87" s="182" t="e">
        <f aca="false">VLOOKUP(Entrate!I87,Legenda!$D$1:$F$258,2)</f>
        <v>#N/A</v>
      </c>
      <c r="K87" s="22"/>
      <c r="L87" s="22"/>
      <c r="M87" s="22"/>
      <c r="N87" s="183"/>
      <c r="O87" s="184" t="n">
        <f aca="false">'Piano Finanziario Annuale'!$F$6</f>
        <v>0</v>
      </c>
      <c r="P87" s="185" t="n">
        <v>0</v>
      </c>
      <c r="Q87" s="186"/>
      <c r="R87" s="187" t="n">
        <f aca="false">(P87*Q87)</f>
        <v>0</v>
      </c>
      <c r="S87" s="185" t="n">
        <v>0</v>
      </c>
      <c r="T87" s="187" t="n">
        <f aca="false">IF(OR(O87="sì",O87="forfettario 190"),SUM(P87+S87),SUM(P87+R87+S87))</f>
        <v>0</v>
      </c>
      <c r="U87" s="50"/>
      <c r="V87" s="188"/>
      <c r="W87" s="189" t="n">
        <f aca="false">IF(V87="SI",T87,0)</f>
        <v>0</v>
      </c>
      <c r="X87" s="148"/>
      <c r="Y87" s="179"/>
      <c r="Z87" s="179"/>
      <c r="AA87" s="179"/>
    </row>
    <row r="88" customFormat="false" ht="15.75" hidden="false" customHeight="true" outlineLevel="0" collapsed="false">
      <c r="A88" s="22" t="n">
        <v>87</v>
      </c>
      <c r="B88" s="180"/>
      <c r="C88" s="22"/>
      <c r="D88" s="22"/>
      <c r="E88" s="22"/>
      <c r="F88" s="183"/>
      <c r="G88" s="22"/>
      <c r="H88" s="22"/>
      <c r="I88" s="22"/>
      <c r="J88" s="182" t="e">
        <f aca="false">VLOOKUP(Entrate!I88,Legenda!$D$1:$F$258,2)</f>
        <v>#N/A</v>
      </c>
      <c r="K88" s="22"/>
      <c r="L88" s="22"/>
      <c r="M88" s="22"/>
      <c r="N88" s="183"/>
      <c r="O88" s="184" t="n">
        <f aca="false">'Piano Finanziario Annuale'!$F$6</f>
        <v>0</v>
      </c>
      <c r="P88" s="185" t="n">
        <v>0</v>
      </c>
      <c r="Q88" s="186"/>
      <c r="R88" s="187" t="n">
        <f aca="false">(P88*Q88)</f>
        <v>0</v>
      </c>
      <c r="S88" s="185" t="n">
        <v>0</v>
      </c>
      <c r="T88" s="187" t="n">
        <f aca="false">IF(OR(O88="sì",O88="forfettario 190"),SUM(P88+S88),SUM(P88+R88+S88))</f>
        <v>0</v>
      </c>
      <c r="U88" s="50"/>
      <c r="V88" s="188"/>
      <c r="W88" s="189" t="n">
        <f aca="false">IF(V88="SI",T88,0)</f>
        <v>0</v>
      </c>
      <c r="X88" s="148"/>
      <c r="Y88" s="179"/>
      <c r="Z88" s="179"/>
      <c r="AA88" s="179"/>
    </row>
    <row r="89" customFormat="false" ht="15.75" hidden="false" customHeight="true" outlineLevel="0" collapsed="false">
      <c r="A89" s="22" t="n">
        <v>88</v>
      </c>
      <c r="B89" s="180"/>
      <c r="C89" s="22"/>
      <c r="D89" s="22"/>
      <c r="E89" s="22"/>
      <c r="F89" s="183"/>
      <c r="G89" s="22"/>
      <c r="H89" s="22"/>
      <c r="I89" s="22"/>
      <c r="J89" s="182" t="e">
        <f aca="false">VLOOKUP(Entrate!I89,Legenda!$D$1:$F$258,2)</f>
        <v>#N/A</v>
      </c>
      <c r="K89" s="22"/>
      <c r="L89" s="22"/>
      <c r="M89" s="22"/>
      <c r="N89" s="183"/>
      <c r="O89" s="184" t="n">
        <f aca="false">'Piano Finanziario Annuale'!$F$6</f>
        <v>0</v>
      </c>
      <c r="P89" s="185" t="n">
        <v>0</v>
      </c>
      <c r="Q89" s="186"/>
      <c r="R89" s="187" t="n">
        <f aca="false">(P89*Q89)</f>
        <v>0</v>
      </c>
      <c r="S89" s="185" t="n">
        <v>0</v>
      </c>
      <c r="T89" s="187" t="n">
        <f aca="false">IF(OR(O89="sì",O89="forfettario 190"),SUM(P89+S89),SUM(P89+R89+S89))</f>
        <v>0</v>
      </c>
      <c r="U89" s="50"/>
      <c r="V89" s="188"/>
      <c r="W89" s="189" t="n">
        <f aca="false">IF(V89="SI",T89,0)</f>
        <v>0</v>
      </c>
      <c r="X89" s="148"/>
      <c r="Y89" s="179"/>
      <c r="Z89" s="179"/>
      <c r="AA89" s="179"/>
    </row>
    <row r="90" customFormat="false" ht="15.75" hidden="false" customHeight="true" outlineLevel="0" collapsed="false">
      <c r="A90" s="22" t="n">
        <v>89</v>
      </c>
      <c r="B90" s="180"/>
      <c r="C90" s="22"/>
      <c r="D90" s="22"/>
      <c r="E90" s="22"/>
      <c r="F90" s="183"/>
      <c r="G90" s="22"/>
      <c r="H90" s="22"/>
      <c r="I90" s="22"/>
      <c r="J90" s="182" t="e">
        <f aca="false">VLOOKUP(Entrate!I90,Legenda!$D$1:$F$258,2)</f>
        <v>#N/A</v>
      </c>
      <c r="K90" s="22"/>
      <c r="L90" s="22"/>
      <c r="M90" s="22"/>
      <c r="N90" s="183"/>
      <c r="O90" s="184" t="n">
        <f aca="false">'Piano Finanziario Annuale'!$F$6</f>
        <v>0</v>
      </c>
      <c r="P90" s="185" t="n">
        <v>0</v>
      </c>
      <c r="Q90" s="186"/>
      <c r="R90" s="187" t="n">
        <f aca="false">(P90*Q90)</f>
        <v>0</v>
      </c>
      <c r="S90" s="185" t="n">
        <v>0</v>
      </c>
      <c r="T90" s="187" t="n">
        <f aca="false">IF(OR(O90="sì",O90="forfettario 190"),SUM(P90+S90),SUM(P90+R90+S90))</f>
        <v>0</v>
      </c>
      <c r="U90" s="50"/>
      <c r="V90" s="188"/>
      <c r="W90" s="189" t="n">
        <f aca="false">IF(V90="SI",T90,0)</f>
        <v>0</v>
      </c>
      <c r="X90" s="148"/>
      <c r="Y90" s="179"/>
      <c r="Z90" s="179"/>
      <c r="AA90" s="179"/>
    </row>
    <row r="91" customFormat="false" ht="15.75" hidden="false" customHeight="true" outlineLevel="0" collapsed="false">
      <c r="A91" s="22" t="n">
        <v>90</v>
      </c>
      <c r="B91" s="180"/>
      <c r="C91" s="22"/>
      <c r="D91" s="22"/>
      <c r="E91" s="22"/>
      <c r="F91" s="183"/>
      <c r="G91" s="22"/>
      <c r="H91" s="22"/>
      <c r="I91" s="22"/>
      <c r="J91" s="182" t="e">
        <f aca="false">VLOOKUP(Entrate!I91,Legenda!$D$1:$F$258,2)</f>
        <v>#N/A</v>
      </c>
      <c r="K91" s="22"/>
      <c r="L91" s="22"/>
      <c r="M91" s="22"/>
      <c r="N91" s="183"/>
      <c r="O91" s="184" t="n">
        <f aca="false">'Piano Finanziario Annuale'!$F$6</f>
        <v>0</v>
      </c>
      <c r="P91" s="185" t="n">
        <v>0</v>
      </c>
      <c r="Q91" s="186"/>
      <c r="R91" s="187" t="n">
        <f aca="false">(P91*Q91)</f>
        <v>0</v>
      </c>
      <c r="S91" s="185" t="n">
        <v>0</v>
      </c>
      <c r="T91" s="187" t="n">
        <f aca="false">IF(OR(O91="sì",O91="forfettario 190"),SUM(P91+S91),SUM(P91+R91+S91))</f>
        <v>0</v>
      </c>
      <c r="U91" s="50"/>
      <c r="V91" s="188"/>
      <c r="W91" s="189" t="n">
        <f aca="false">IF(V91="SI",T91,0)</f>
        <v>0</v>
      </c>
      <c r="X91" s="148"/>
      <c r="Y91" s="179"/>
      <c r="Z91" s="179"/>
      <c r="AA91" s="179"/>
    </row>
    <row r="92" customFormat="false" ht="15.75" hidden="false" customHeight="true" outlineLevel="0" collapsed="false">
      <c r="A92" s="22" t="n">
        <v>91</v>
      </c>
      <c r="B92" s="180"/>
      <c r="C92" s="22"/>
      <c r="D92" s="22"/>
      <c r="E92" s="22"/>
      <c r="F92" s="183"/>
      <c r="G92" s="22"/>
      <c r="H92" s="22"/>
      <c r="I92" s="22"/>
      <c r="J92" s="182" t="e">
        <f aca="false">VLOOKUP(Entrate!I92,Legenda!$D$1:$F$258,2)</f>
        <v>#N/A</v>
      </c>
      <c r="K92" s="22"/>
      <c r="L92" s="22"/>
      <c r="M92" s="22"/>
      <c r="N92" s="183"/>
      <c r="O92" s="184" t="n">
        <f aca="false">'Piano Finanziario Annuale'!$F$6</f>
        <v>0</v>
      </c>
      <c r="P92" s="185" t="n">
        <v>0</v>
      </c>
      <c r="Q92" s="186"/>
      <c r="R92" s="187" t="n">
        <f aca="false">(P92*Q92)</f>
        <v>0</v>
      </c>
      <c r="S92" s="185" t="n">
        <v>0</v>
      </c>
      <c r="T92" s="187" t="n">
        <f aca="false">IF(OR(O92="sì",O92="forfettario 190"),SUM(P92+S92),SUM(P92+R92+S92))</f>
        <v>0</v>
      </c>
      <c r="U92" s="50"/>
      <c r="V92" s="188"/>
      <c r="W92" s="189" t="n">
        <f aca="false">IF(V92="SI",T92,0)</f>
        <v>0</v>
      </c>
      <c r="X92" s="148"/>
      <c r="Y92" s="179"/>
      <c r="Z92" s="179"/>
      <c r="AA92" s="179"/>
    </row>
    <row r="93" customFormat="false" ht="15.75" hidden="false" customHeight="true" outlineLevel="0" collapsed="false">
      <c r="A93" s="22" t="n">
        <v>92</v>
      </c>
      <c r="B93" s="180"/>
      <c r="C93" s="22"/>
      <c r="D93" s="22"/>
      <c r="E93" s="22"/>
      <c r="F93" s="183"/>
      <c r="G93" s="22"/>
      <c r="H93" s="22"/>
      <c r="I93" s="22"/>
      <c r="J93" s="182" t="e">
        <f aca="false">VLOOKUP(Entrate!I93,Legenda!$D$1:$F$258,2)</f>
        <v>#N/A</v>
      </c>
      <c r="K93" s="22"/>
      <c r="L93" s="22"/>
      <c r="M93" s="22"/>
      <c r="N93" s="183"/>
      <c r="O93" s="184" t="n">
        <f aca="false">'Piano Finanziario Annuale'!$F$6</f>
        <v>0</v>
      </c>
      <c r="P93" s="185" t="n">
        <v>0</v>
      </c>
      <c r="Q93" s="186"/>
      <c r="R93" s="187" t="n">
        <f aca="false">(P93*Q93)</f>
        <v>0</v>
      </c>
      <c r="S93" s="185" t="n">
        <v>0</v>
      </c>
      <c r="T93" s="187" t="n">
        <f aca="false">IF(OR(O93="sì",O93="forfettario 190"),SUM(P93+S93),SUM(P93+R93+S93))</f>
        <v>0</v>
      </c>
      <c r="U93" s="50"/>
      <c r="V93" s="188"/>
      <c r="W93" s="189" t="n">
        <f aca="false">IF(V93="SI",T93,0)</f>
        <v>0</v>
      </c>
      <c r="X93" s="148"/>
      <c r="Y93" s="179"/>
      <c r="Z93" s="179"/>
      <c r="AA93" s="179"/>
    </row>
    <row r="94" customFormat="false" ht="15.75" hidden="false" customHeight="true" outlineLevel="0" collapsed="false">
      <c r="A94" s="22" t="n">
        <v>93</v>
      </c>
      <c r="B94" s="180"/>
      <c r="C94" s="22"/>
      <c r="D94" s="22"/>
      <c r="E94" s="22"/>
      <c r="F94" s="183"/>
      <c r="G94" s="22"/>
      <c r="H94" s="22"/>
      <c r="I94" s="22"/>
      <c r="J94" s="182" t="e">
        <f aca="false">VLOOKUP(Entrate!I94,Legenda!$D$1:$F$258,2)</f>
        <v>#N/A</v>
      </c>
      <c r="K94" s="22"/>
      <c r="L94" s="22"/>
      <c r="M94" s="22"/>
      <c r="N94" s="183"/>
      <c r="O94" s="184" t="n">
        <f aca="false">'Piano Finanziario Annuale'!$F$6</f>
        <v>0</v>
      </c>
      <c r="P94" s="185" t="n">
        <v>0</v>
      </c>
      <c r="Q94" s="186"/>
      <c r="R94" s="187" t="n">
        <f aca="false">(P94*Q94)</f>
        <v>0</v>
      </c>
      <c r="S94" s="185" t="n">
        <v>0</v>
      </c>
      <c r="T94" s="187" t="n">
        <f aca="false">IF(OR(O94="sì",O94="forfettario 190"),SUM(P94+S94),SUM(P94+R94+S94))</f>
        <v>0</v>
      </c>
      <c r="U94" s="50"/>
      <c r="V94" s="188"/>
      <c r="W94" s="189" t="n">
        <f aca="false">IF(V94="SI",T94,0)</f>
        <v>0</v>
      </c>
      <c r="X94" s="148"/>
      <c r="Y94" s="179"/>
      <c r="Z94" s="179"/>
      <c r="AA94" s="179"/>
    </row>
    <row r="95" customFormat="false" ht="15.75" hidden="false" customHeight="true" outlineLevel="0" collapsed="false">
      <c r="A95" s="22" t="n">
        <v>94</v>
      </c>
      <c r="B95" s="180"/>
      <c r="C95" s="22"/>
      <c r="D95" s="22"/>
      <c r="E95" s="22"/>
      <c r="F95" s="183"/>
      <c r="G95" s="22"/>
      <c r="H95" s="22"/>
      <c r="I95" s="22"/>
      <c r="J95" s="182" t="e">
        <f aca="false">VLOOKUP(Entrate!I95,Legenda!$D$1:$F$258,2)</f>
        <v>#N/A</v>
      </c>
      <c r="K95" s="22"/>
      <c r="L95" s="22"/>
      <c r="M95" s="22"/>
      <c r="N95" s="183"/>
      <c r="O95" s="184" t="n">
        <f aca="false">'Piano Finanziario Annuale'!$F$6</f>
        <v>0</v>
      </c>
      <c r="P95" s="185" t="n">
        <v>0</v>
      </c>
      <c r="Q95" s="186"/>
      <c r="R95" s="187" t="n">
        <f aca="false">(P95*Q95)</f>
        <v>0</v>
      </c>
      <c r="S95" s="185" t="n">
        <v>0</v>
      </c>
      <c r="T95" s="187" t="n">
        <f aca="false">IF(OR(O95="sì",O95="forfettario 190"),SUM(P95+S95),SUM(P95+R95+S95))</f>
        <v>0</v>
      </c>
      <c r="U95" s="50"/>
      <c r="V95" s="188"/>
      <c r="W95" s="189" t="n">
        <f aca="false">IF(V95="SI",T95,0)</f>
        <v>0</v>
      </c>
      <c r="X95" s="148"/>
      <c r="Y95" s="179"/>
      <c r="Z95" s="179"/>
      <c r="AA95" s="179"/>
    </row>
    <row r="96" customFormat="false" ht="15.75" hidden="false" customHeight="true" outlineLevel="0" collapsed="false">
      <c r="A96" s="22" t="n">
        <v>95</v>
      </c>
      <c r="B96" s="180"/>
      <c r="C96" s="22"/>
      <c r="D96" s="22"/>
      <c r="E96" s="22"/>
      <c r="F96" s="183"/>
      <c r="G96" s="22"/>
      <c r="H96" s="22"/>
      <c r="I96" s="22"/>
      <c r="J96" s="182" t="e">
        <f aca="false">VLOOKUP(Entrate!I96,Legenda!$D$1:$F$258,2)</f>
        <v>#N/A</v>
      </c>
      <c r="K96" s="22"/>
      <c r="L96" s="22"/>
      <c r="M96" s="22"/>
      <c r="N96" s="183"/>
      <c r="O96" s="184" t="n">
        <f aca="false">'Piano Finanziario Annuale'!$F$6</f>
        <v>0</v>
      </c>
      <c r="P96" s="185" t="n">
        <v>0</v>
      </c>
      <c r="Q96" s="186"/>
      <c r="R96" s="187" t="n">
        <f aca="false">(P96*Q96)</f>
        <v>0</v>
      </c>
      <c r="S96" s="185" t="n">
        <v>0</v>
      </c>
      <c r="T96" s="187" t="n">
        <f aca="false">IF(OR(O96="sì",O96="forfettario 190"),SUM(P96+S96),SUM(P96+R96+S96))</f>
        <v>0</v>
      </c>
      <c r="U96" s="50"/>
      <c r="V96" s="188"/>
      <c r="W96" s="189" t="n">
        <f aca="false">IF(V96="SI",T96,0)</f>
        <v>0</v>
      </c>
      <c r="X96" s="148"/>
      <c r="Y96" s="179"/>
      <c r="Z96" s="179"/>
      <c r="AA96" s="179"/>
    </row>
    <row r="97" customFormat="false" ht="15.75" hidden="false" customHeight="true" outlineLevel="0" collapsed="false">
      <c r="A97" s="22" t="n">
        <v>96</v>
      </c>
      <c r="B97" s="180"/>
      <c r="C97" s="22"/>
      <c r="D97" s="22"/>
      <c r="E97" s="22"/>
      <c r="F97" s="183"/>
      <c r="G97" s="22"/>
      <c r="H97" s="22"/>
      <c r="I97" s="22"/>
      <c r="J97" s="182" t="e">
        <f aca="false">VLOOKUP(Entrate!I97,Legenda!$D$1:$F$258,2)</f>
        <v>#N/A</v>
      </c>
      <c r="K97" s="22"/>
      <c r="L97" s="22"/>
      <c r="M97" s="22"/>
      <c r="N97" s="183"/>
      <c r="O97" s="184" t="n">
        <f aca="false">'Piano Finanziario Annuale'!$F$6</f>
        <v>0</v>
      </c>
      <c r="P97" s="185" t="n">
        <v>0</v>
      </c>
      <c r="Q97" s="186"/>
      <c r="R97" s="187" t="n">
        <f aca="false">(P97*Q97)</f>
        <v>0</v>
      </c>
      <c r="S97" s="185" t="n">
        <v>0</v>
      </c>
      <c r="T97" s="187" t="n">
        <f aca="false">IF(OR(O97="sì",O97="forfettario 190"),SUM(P97+S97),SUM(P97+R97+S97))</f>
        <v>0</v>
      </c>
      <c r="U97" s="50"/>
      <c r="V97" s="188"/>
      <c r="W97" s="189" t="n">
        <f aca="false">IF(V97="SI",T97,0)</f>
        <v>0</v>
      </c>
      <c r="X97" s="148"/>
      <c r="Y97" s="179"/>
      <c r="Z97" s="179"/>
      <c r="AA97" s="179"/>
    </row>
    <row r="98" customFormat="false" ht="15.75" hidden="false" customHeight="true" outlineLevel="0" collapsed="false">
      <c r="A98" s="22" t="n">
        <v>97</v>
      </c>
      <c r="B98" s="180"/>
      <c r="C98" s="22"/>
      <c r="D98" s="22"/>
      <c r="E98" s="22"/>
      <c r="F98" s="183"/>
      <c r="G98" s="22"/>
      <c r="H98" s="22"/>
      <c r="I98" s="22"/>
      <c r="J98" s="182" t="e">
        <f aca="false">VLOOKUP(Entrate!I98,Legenda!$D$1:$F$258,2)</f>
        <v>#N/A</v>
      </c>
      <c r="K98" s="22"/>
      <c r="L98" s="22"/>
      <c r="M98" s="22"/>
      <c r="N98" s="183"/>
      <c r="O98" s="184" t="n">
        <f aca="false">'Piano Finanziario Annuale'!$F$6</f>
        <v>0</v>
      </c>
      <c r="P98" s="185" t="n">
        <v>0</v>
      </c>
      <c r="Q98" s="186"/>
      <c r="R98" s="187" t="n">
        <f aca="false">(P98*Q98)</f>
        <v>0</v>
      </c>
      <c r="S98" s="185" t="n">
        <v>0</v>
      </c>
      <c r="T98" s="187" t="n">
        <f aca="false">IF(OR(O98="sì",O98="forfettario 190"),SUM(P98+S98),SUM(P98+R98+S98))</f>
        <v>0</v>
      </c>
      <c r="U98" s="50"/>
      <c r="V98" s="188"/>
      <c r="W98" s="189" t="n">
        <f aca="false">IF(V98="SI",T98,0)</f>
        <v>0</v>
      </c>
      <c r="X98" s="148"/>
      <c r="Y98" s="179"/>
      <c r="Z98" s="179"/>
      <c r="AA98" s="179"/>
    </row>
    <row r="99" customFormat="false" ht="15.75" hidden="false" customHeight="true" outlineLevel="0" collapsed="false">
      <c r="A99" s="22" t="n">
        <v>98</v>
      </c>
      <c r="B99" s="180"/>
      <c r="C99" s="22"/>
      <c r="D99" s="22"/>
      <c r="E99" s="22"/>
      <c r="F99" s="183"/>
      <c r="G99" s="22"/>
      <c r="H99" s="22"/>
      <c r="I99" s="22"/>
      <c r="J99" s="182" t="e">
        <f aca="false">VLOOKUP(Entrate!I99,Legenda!$D$1:$F$258,2)</f>
        <v>#N/A</v>
      </c>
      <c r="K99" s="22"/>
      <c r="L99" s="22"/>
      <c r="M99" s="22"/>
      <c r="N99" s="183"/>
      <c r="O99" s="184" t="n">
        <f aca="false">'Piano Finanziario Annuale'!$F$6</f>
        <v>0</v>
      </c>
      <c r="P99" s="185" t="n">
        <v>0</v>
      </c>
      <c r="Q99" s="186"/>
      <c r="R99" s="187" t="n">
        <f aca="false">(P99*Q99)</f>
        <v>0</v>
      </c>
      <c r="S99" s="185" t="n">
        <v>0</v>
      </c>
      <c r="T99" s="187" t="n">
        <f aca="false">IF(OR(O99="sì",O99="forfettario 190"),SUM(P99+S99),SUM(P99+R99+S99))</f>
        <v>0</v>
      </c>
      <c r="U99" s="50"/>
      <c r="V99" s="188"/>
      <c r="W99" s="189" t="n">
        <f aca="false">IF(V99="SI",T99,0)</f>
        <v>0</v>
      </c>
      <c r="X99" s="148"/>
      <c r="Y99" s="179"/>
      <c r="Z99" s="179"/>
      <c r="AA99" s="179"/>
    </row>
    <row r="100" customFormat="false" ht="15.75" hidden="false" customHeight="true" outlineLevel="0" collapsed="false">
      <c r="A100" s="22" t="n">
        <v>99</v>
      </c>
      <c r="B100" s="180"/>
      <c r="C100" s="22"/>
      <c r="D100" s="22"/>
      <c r="E100" s="22"/>
      <c r="F100" s="183"/>
      <c r="G100" s="22"/>
      <c r="H100" s="22"/>
      <c r="I100" s="22"/>
      <c r="J100" s="182" t="e">
        <f aca="false">VLOOKUP(Entrate!I100,Legenda!$D$1:$F$258,2)</f>
        <v>#N/A</v>
      </c>
      <c r="K100" s="22"/>
      <c r="L100" s="22"/>
      <c r="M100" s="22"/>
      <c r="N100" s="183"/>
      <c r="O100" s="184" t="n">
        <f aca="false">'Piano Finanziario Annuale'!$F$6</f>
        <v>0</v>
      </c>
      <c r="P100" s="185" t="n">
        <v>0</v>
      </c>
      <c r="Q100" s="186"/>
      <c r="R100" s="187" t="n">
        <f aca="false">(P100*Q100)</f>
        <v>0</v>
      </c>
      <c r="S100" s="185" t="n">
        <v>0</v>
      </c>
      <c r="T100" s="187" t="n">
        <f aca="false">IF(OR(O100="sì",O100="forfettario 190"),SUM(P100+S100),SUM(P100+R100+S100))</f>
        <v>0</v>
      </c>
      <c r="U100" s="50"/>
      <c r="V100" s="188"/>
      <c r="W100" s="189" t="n">
        <f aca="false">IF(V100="SI",T100,0)</f>
        <v>0</v>
      </c>
      <c r="X100" s="148"/>
      <c r="Y100" s="179"/>
      <c r="Z100" s="179"/>
      <c r="AA100" s="179"/>
    </row>
    <row r="101" customFormat="false" ht="15.75" hidden="false" customHeight="true" outlineLevel="0" collapsed="false">
      <c r="A101" s="22" t="n">
        <v>100</v>
      </c>
      <c r="B101" s="180"/>
      <c r="C101" s="22"/>
      <c r="D101" s="22"/>
      <c r="E101" s="22"/>
      <c r="F101" s="183"/>
      <c r="G101" s="22"/>
      <c r="H101" s="22"/>
      <c r="I101" s="22"/>
      <c r="J101" s="182" t="e">
        <f aca="false">VLOOKUP(Entrate!I101,Legenda!$D$1:$F$258,2)</f>
        <v>#N/A</v>
      </c>
      <c r="K101" s="22"/>
      <c r="L101" s="22"/>
      <c r="M101" s="22"/>
      <c r="N101" s="183"/>
      <c r="O101" s="184" t="n">
        <f aca="false">'Piano Finanziario Annuale'!$F$6</f>
        <v>0</v>
      </c>
      <c r="P101" s="185" t="n">
        <v>0</v>
      </c>
      <c r="Q101" s="186"/>
      <c r="R101" s="187" t="n">
        <f aca="false">(P101*Q101)</f>
        <v>0</v>
      </c>
      <c r="S101" s="185" t="n">
        <v>0</v>
      </c>
      <c r="T101" s="187" t="n">
        <f aca="false">IF(OR(O101="sì",O101="forfettario 190"),SUM(P101+S101),SUM(P101+R101+S101))</f>
        <v>0</v>
      </c>
      <c r="U101" s="50"/>
      <c r="V101" s="188"/>
      <c r="W101" s="189" t="n">
        <f aca="false">IF(V101="SI",T101,0)</f>
        <v>0</v>
      </c>
      <c r="X101" s="148"/>
      <c r="Y101" s="179"/>
      <c r="Z101" s="179"/>
      <c r="AA101" s="179"/>
    </row>
    <row r="102" customFormat="false" ht="15.75" hidden="false" customHeight="true" outlineLevel="0" collapsed="false">
      <c r="A102" s="22" t="n">
        <v>101</v>
      </c>
      <c r="B102" s="180"/>
      <c r="C102" s="22"/>
      <c r="D102" s="22"/>
      <c r="E102" s="22"/>
      <c r="F102" s="183"/>
      <c r="G102" s="22"/>
      <c r="H102" s="22"/>
      <c r="I102" s="22"/>
      <c r="J102" s="182" t="e">
        <f aca="false">VLOOKUP(Entrate!I102,Legenda!$D$1:$F$258,2)</f>
        <v>#N/A</v>
      </c>
      <c r="K102" s="22"/>
      <c r="L102" s="22"/>
      <c r="M102" s="22"/>
      <c r="N102" s="183"/>
      <c r="O102" s="184" t="n">
        <f aca="false">'Piano Finanziario Annuale'!$F$6</f>
        <v>0</v>
      </c>
      <c r="P102" s="185" t="n">
        <v>0</v>
      </c>
      <c r="Q102" s="186"/>
      <c r="R102" s="187" t="n">
        <f aca="false">(P102*Q102)</f>
        <v>0</v>
      </c>
      <c r="S102" s="185" t="n">
        <v>0</v>
      </c>
      <c r="T102" s="187" t="n">
        <f aca="false">IF(OR(O102="sì",O102="forfettario 190"),SUM(P102+S102),SUM(P102+R102+S102))</f>
        <v>0</v>
      </c>
      <c r="U102" s="50"/>
      <c r="V102" s="188"/>
      <c r="W102" s="189" t="n">
        <f aca="false">IF(V102="SI",T102,0)</f>
        <v>0</v>
      </c>
      <c r="X102" s="148"/>
      <c r="Y102" s="179"/>
      <c r="Z102" s="179"/>
      <c r="AA102" s="179"/>
    </row>
    <row r="103" customFormat="false" ht="15.75" hidden="false" customHeight="true" outlineLevel="0" collapsed="false">
      <c r="A103" s="22" t="n">
        <v>102</v>
      </c>
      <c r="B103" s="180"/>
      <c r="C103" s="22"/>
      <c r="D103" s="22"/>
      <c r="E103" s="22"/>
      <c r="F103" s="183"/>
      <c r="G103" s="22"/>
      <c r="H103" s="22"/>
      <c r="I103" s="22"/>
      <c r="J103" s="182" t="e">
        <f aca="false">VLOOKUP(Entrate!I103,Legenda!$D$1:$F$258,2)</f>
        <v>#N/A</v>
      </c>
      <c r="K103" s="22"/>
      <c r="L103" s="22"/>
      <c r="M103" s="22"/>
      <c r="N103" s="183"/>
      <c r="O103" s="184" t="n">
        <f aca="false">'Piano Finanziario Annuale'!$F$6</f>
        <v>0</v>
      </c>
      <c r="P103" s="185" t="n">
        <v>0</v>
      </c>
      <c r="Q103" s="186"/>
      <c r="R103" s="187" t="n">
        <f aca="false">(P103*Q103)</f>
        <v>0</v>
      </c>
      <c r="S103" s="185" t="n">
        <v>0</v>
      </c>
      <c r="T103" s="187" t="n">
        <f aca="false">IF(OR(O103="sì",O103="forfettario 190"),SUM(P103+S103),SUM(P103+R103+S103))</f>
        <v>0</v>
      </c>
      <c r="U103" s="50"/>
      <c r="V103" s="188"/>
      <c r="W103" s="189" t="n">
        <f aca="false">IF(V103="SI",T103,0)</f>
        <v>0</v>
      </c>
      <c r="X103" s="148"/>
      <c r="Y103" s="179"/>
      <c r="Z103" s="179"/>
      <c r="AA103" s="179"/>
    </row>
    <row r="104" customFormat="false" ht="15.75" hidden="false" customHeight="true" outlineLevel="0" collapsed="false">
      <c r="A104" s="22" t="n">
        <v>103</v>
      </c>
      <c r="B104" s="180"/>
      <c r="C104" s="22"/>
      <c r="D104" s="22"/>
      <c r="E104" s="22"/>
      <c r="F104" s="183"/>
      <c r="G104" s="22"/>
      <c r="H104" s="22"/>
      <c r="I104" s="22"/>
      <c r="J104" s="182" t="e">
        <f aca="false">VLOOKUP(Entrate!I104,Legenda!$D$1:$F$258,2)</f>
        <v>#N/A</v>
      </c>
      <c r="K104" s="22"/>
      <c r="L104" s="22"/>
      <c r="M104" s="22"/>
      <c r="N104" s="183"/>
      <c r="O104" s="184" t="n">
        <f aca="false">'Piano Finanziario Annuale'!$F$6</f>
        <v>0</v>
      </c>
      <c r="P104" s="185" t="n">
        <v>0</v>
      </c>
      <c r="Q104" s="186"/>
      <c r="R104" s="187" t="n">
        <f aca="false">(P104*Q104)</f>
        <v>0</v>
      </c>
      <c r="S104" s="185" t="n">
        <v>0</v>
      </c>
      <c r="T104" s="187" t="n">
        <f aca="false">IF(OR(O104="sì",O104="forfettario 190"),SUM(P104+S104),SUM(P104+R104+S104))</f>
        <v>0</v>
      </c>
      <c r="U104" s="50"/>
      <c r="V104" s="188"/>
      <c r="W104" s="189" t="n">
        <f aca="false">IF(V104="SI",T104,0)</f>
        <v>0</v>
      </c>
      <c r="X104" s="148"/>
      <c r="Y104" s="179"/>
      <c r="Z104" s="179"/>
      <c r="AA104" s="179"/>
    </row>
    <row r="105" customFormat="false" ht="15.75" hidden="false" customHeight="true" outlineLevel="0" collapsed="false">
      <c r="A105" s="22" t="n">
        <v>104</v>
      </c>
      <c r="B105" s="180"/>
      <c r="C105" s="22"/>
      <c r="D105" s="22"/>
      <c r="E105" s="22"/>
      <c r="F105" s="183"/>
      <c r="G105" s="22"/>
      <c r="H105" s="22"/>
      <c r="I105" s="22"/>
      <c r="J105" s="182" t="e">
        <f aca="false">VLOOKUP(Entrate!I105,Legenda!$D$1:$F$258,2)</f>
        <v>#N/A</v>
      </c>
      <c r="K105" s="22"/>
      <c r="L105" s="22"/>
      <c r="M105" s="22"/>
      <c r="N105" s="183"/>
      <c r="O105" s="184" t="n">
        <f aca="false">'Piano Finanziario Annuale'!$F$6</f>
        <v>0</v>
      </c>
      <c r="P105" s="185" t="n">
        <v>0</v>
      </c>
      <c r="Q105" s="186"/>
      <c r="R105" s="187" t="n">
        <f aca="false">(P105*Q105)</f>
        <v>0</v>
      </c>
      <c r="S105" s="185" t="n">
        <v>0</v>
      </c>
      <c r="T105" s="187" t="n">
        <f aca="false">IF(OR(O105="sì",O105="forfettario 190"),SUM(P105+S105),SUM(P105+R105+S105))</f>
        <v>0</v>
      </c>
      <c r="U105" s="50"/>
      <c r="V105" s="188"/>
      <c r="W105" s="189" t="n">
        <f aca="false">IF(V105="SI",T105,0)</f>
        <v>0</v>
      </c>
      <c r="X105" s="148"/>
      <c r="Y105" s="179"/>
      <c r="Z105" s="179"/>
      <c r="AA105" s="179"/>
    </row>
    <row r="106" customFormat="false" ht="15.75" hidden="false" customHeight="true" outlineLevel="0" collapsed="false">
      <c r="A106" s="22" t="n">
        <v>105</v>
      </c>
      <c r="B106" s="180"/>
      <c r="C106" s="22"/>
      <c r="D106" s="22"/>
      <c r="E106" s="22"/>
      <c r="F106" s="183"/>
      <c r="G106" s="22"/>
      <c r="H106" s="22"/>
      <c r="I106" s="22"/>
      <c r="J106" s="182" t="e">
        <f aca="false">VLOOKUP(Entrate!I106,Legenda!$D$1:$F$258,2)</f>
        <v>#N/A</v>
      </c>
      <c r="K106" s="22"/>
      <c r="L106" s="22"/>
      <c r="M106" s="22"/>
      <c r="N106" s="183"/>
      <c r="O106" s="184" t="n">
        <f aca="false">'Piano Finanziario Annuale'!$F$6</f>
        <v>0</v>
      </c>
      <c r="P106" s="185" t="n">
        <v>0</v>
      </c>
      <c r="Q106" s="186"/>
      <c r="R106" s="187" t="n">
        <f aca="false">(P106*Q106)</f>
        <v>0</v>
      </c>
      <c r="S106" s="185" t="n">
        <v>0</v>
      </c>
      <c r="T106" s="187" t="n">
        <f aca="false">IF(OR(O106="sì",O106="forfettario 190"),SUM(P106+S106),SUM(P106+R106+S106))</f>
        <v>0</v>
      </c>
      <c r="U106" s="50"/>
      <c r="V106" s="188"/>
      <c r="W106" s="189" t="n">
        <f aca="false">IF(V106="SI",T106,0)</f>
        <v>0</v>
      </c>
      <c r="X106" s="148"/>
      <c r="Y106" s="179"/>
      <c r="Z106" s="179"/>
      <c r="AA106" s="179"/>
    </row>
    <row r="107" customFormat="false" ht="15.75" hidden="false" customHeight="true" outlineLevel="0" collapsed="false">
      <c r="A107" s="22" t="n">
        <v>106</v>
      </c>
      <c r="B107" s="180"/>
      <c r="C107" s="22"/>
      <c r="D107" s="22"/>
      <c r="E107" s="22"/>
      <c r="F107" s="183"/>
      <c r="G107" s="22"/>
      <c r="H107" s="22"/>
      <c r="I107" s="22"/>
      <c r="J107" s="182" t="e">
        <f aca="false">VLOOKUP(Entrate!I107,Legenda!$D$1:$F$258,2)</f>
        <v>#N/A</v>
      </c>
      <c r="K107" s="22"/>
      <c r="L107" s="22"/>
      <c r="M107" s="22"/>
      <c r="N107" s="183"/>
      <c r="O107" s="184" t="n">
        <f aca="false">'Piano Finanziario Annuale'!$F$6</f>
        <v>0</v>
      </c>
      <c r="P107" s="185" t="n">
        <v>0</v>
      </c>
      <c r="Q107" s="186"/>
      <c r="R107" s="187" t="n">
        <f aca="false">(P107*Q107)</f>
        <v>0</v>
      </c>
      <c r="S107" s="185" t="n">
        <v>0</v>
      </c>
      <c r="T107" s="187" t="n">
        <f aca="false">IF(OR(O107="sì",O107="forfettario 190"),SUM(P107+S107),SUM(P107+R107+S107))</f>
        <v>0</v>
      </c>
      <c r="U107" s="50"/>
      <c r="V107" s="188"/>
      <c r="W107" s="189" t="n">
        <f aca="false">IF(V107="SI",T107,0)</f>
        <v>0</v>
      </c>
      <c r="X107" s="148"/>
      <c r="Y107" s="179"/>
      <c r="Z107" s="179"/>
      <c r="AA107" s="179"/>
    </row>
    <row r="108" customFormat="false" ht="15.75" hidden="false" customHeight="true" outlineLevel="0" collapsed="false">
      <c r="A108" s="22" t="n">
        <v>107</v>
      </c>
      <c r="B108" s="180"/>
      <c r="C108" s="22"/>
      <c r="D108" s="22"/>
      <c r="E108" s="22"/>
      <c r="F108" s="183"/>
      <c r="G108" s="22"/>
      <c r="H108" s="22"/>
      <c r="I108" s="22"/>
      <c r="J108" s="182" t="e">
        <f aca="false">VLOOKUP(Entrate!I108,Legenda!$D$1:$F$258,2)</f>
        <v>#N/A</v>
      </c>
      <c r="K108" s="22"/>
      <c r="L108" s="22"/>
      <c r="M108" s="22"/>
      <c r="N108" s="183"/>
      <c r="O108" s="184" t="n">
        <f aca="false">'Piano Finanziario Annuale'!$F$6</f>
        <v>0</v>
      </c>
      <c r="P108" s="185" t="n">
        <v>0</v>
      </c>
      <c r="Q108" s="186"/>
      <c r="R108" s="187" t="n">
        <f aca="false">(P108*Q108)</f>
        <v>0</v>
      </c>
      <c r="S108" s="185" t="n">
        <v>0</v>
      </c>
      <c r="T108" s="187" t="n">
        <f aca="false">IF(OR(O108="sì",O108="forfettario 190"),SUM(P108+S108),SUM(P108+R108+S108))</f>
        <v>0</v>
      </c>
      <c r="U108" s="50"/>
      <c r="V108" s="188"/>
      <c r="W108" s="189" t="n">
        <f aca="false">IF(V108="SI",T108,0)</f>
        <v>0</v>
      </c>
      <c r="X108" s="148"/>
      <c r="Y108" s="179"/>
      <c r="Z108" s="179"/>
      <c r="AA108" s="179"/>
    </row>
    <row r="109" customFormat="false" ht="15.75" hidden="false" customHeight="true" outlineLevel="0" collapsed="false">
      <c r="A109" s="22" t="n">
        <v>108</v>
      </c>
      <c r="B109" s="180"/>
      <c r="C109" s="22"/>
      <c r="D109" s="22"/>
      <c r="E109" s="22"/>
      <c r="F109" s="183"/>
      <c r="G109" s="22"/>
      <c r="H109" s="22"/>
      <c r="I109" s="22"/>
      <c r="J109" s="182" t="e">
        <f aca="false">VLOOKUP(Entrate!I109,Legenda!$D$1:$F$258,2)</f>
        <v>#N/A</v>
      </c>
      <c r="K109" s="22"/>
      <c r="L109" s="22"/>
      <c r="M109" s="22"/>
      <c r="N109" s="183"/>
      <c r="O109" s="184" t="n">
        <f aca="false">'Piano Finanziario Annuale'!$F$6</f>
        <v>0</v>
      </c>
      <c r="P109" s="185" t="n">
        <v>0</v>
      </c>
      <c r="Q109" s="186"/>
      <c r="R109" s="187" t="n">
        <f aca="false">(P109*Q109)</f>
        <v>0</v>
      </c>
      <c r="S109" s="185" t="n">
        <v>0</v>
      </c>
      <c r="T109" s="187" t="n">
        <f aca="false">IF(OR(O109="sì",O109="forfettario 190"),SUM(P109+S109),SUM(P109+R109+S109))</f>
        <v>0</v>
      </c>
      <c r="U109" s="50"/>
      <c r="V109" s="188"/>
      <c r="W109" s="189" t="n">
        <f aca="false">IF(V109="SI",T109,0)</f>
        <v>0</v>
      </c>
      <c r="X109" s="148"/>
      <c r="Y109" s="179"/>
      <c r="Z109" s="179"/>
      <c r="AA109" s="179"/>
    </row>
    <row r="110" customFormat="false" ht="15.75" hidden="false" customHeight="true" outlineLevel="0" collapsed="false">
      <c r="A110" s="22" t="n">
        <v>109</v>
      </c>
      <c r="B110" s="180"/>
      <c r="C110" s="22"/>
      <c r="D110" s="22"/>
      <c r="E110" s="22"/>
      <c r="F110" s="183"/>
      <c r="G110" s="22"/>
      <c r="H110" s="22"/>
      <c r="I110" s="22"/>
      <c r="J110" s="182" t="e">
        <f aca="false">VLOOKUP(Entrate!I110,Legenda!$D$1:$F$258,2)</f>
        <v>#N/A</v>
      </c>
      <c r="K110" s="22"/>
      <c r="L110" s="22"/>
      <c r="M110" s="22"/>
      <c r="N110" s="183"/>
      <c r="O110" s="184" t="n">
        <f aca="false">'Piano Finanziario Annuale'!$F$6</f>
        <v>0</v>
      </c>
      <c r="P110" s="185" t="n">
        <v>0</v>
      </c>
      <c r="Q110" s="186"/>
      <c r="R110" s="187" t="n">
        <f aca="false">(P110*Q110)</f>
        <v>0</v>
      </c>
      <c r="S110" s="185" t="n">
        <v>0</v>
      </c>
      <c r="T110" s="187" t="n">
        <f aca="false">IF(OR(O110="sì",O110="forfettario 190"),SUM(P110+S110),SUM(P110+R110+S110))</f>
        <v>0</v>
      </c>
      <c r="U110" s="50"/>
      <c r="V110" s="188"/>
      <c r="W110" s="189" t="n">
        <f aca="false">IF(V110="SI",T110,0)</f>
        <v>0</v>
      </c>
      <c r="X110" s="148"/>
      <c r="Y110" s="179"/>
      <c r="Z110" s="179"/>
      <c r="AA110" s="179"/>
    </row>
    <row r="111" customFormat="false" ht="15.75" hidden="false" customHeight="true" outlineLevel="0" collapsed="false">
      <c r="A111" s="22" t="n">
        <v>110</v>
      </c>
      <c r="B111" s="180"/>
      <c r="C111" s="22"/>
      <c r="D111" s="22"/>
      <c r="E111" s="22"/>
      <c r="F111" s="183"/>
      <c r="G111" s="22"/>
      <c r="H111" s="22"/>
      <c r="I111" s="22"/>
      <c r="J111" s="182" t="e">
        <f aca="false">VLOOKUP(Entrate!I111,Legenda!$D$1:$F$258,2)</f>
        <v>#N/A</v>
      </c>
      <c r="K111" s="22"/>
      <c r="L111" s="22"/>
      <c r="M111" s="22"/>
      <c r="N111" s="183"/>
      <c r="O111" s="184" t="n">
        <f aca="false">'Piano Finanziario Annuale'!$F$6</f>
        <v>0</v>
      </c>
      <c r="P111" s="185" t="n">
        <v>0</v>
      </c>
      <c r="Q111" s="186"/>
      <c r="R111" s="187" t="n">
        <f aca="false">(P111*Q111)</f>
        <v>0</v>
      </c>
      <c r="S111" s="185" t="n">
        <v>0</v>
      </c>
      <c r="T111" s="187" t="n">
        <f aca="false">IF(OR(O111="sì",O111="forfettario 190"),SUM(P111+S111),SUM(P111+R111+S111))</f>
        <v>0</v>
      </c>
      <c r="U111" s="50"/>
      <c r="V111" s="188"/>
      <c r="W111" s="189" t="n">
        <f aca="false">IF(V111="SI",T111,0)</f>
        <v>0</v>
      </c>
      <c r="X111" s="148"/>
      <c r="Y111" s="179"/>
      <c r="Z111" s="179"/>
      <c r="AA111" s="179"/>
    </row>
    <row r="112" customFormat="false" ht="15.75" hidden="false" customHeight="true" outlineLevel="0" collapsed="false">
      <c r="A112" s="22" t="n">
        <v>111</v>
      </c>
      <c r="B112" s="180"/>
      <c r="C112" s="22"/>
      <c r="D112" s="22"/>
      <c r="E112" s="22"/>
      <c r="F112" s="183"/>
      <c r="G112" s="22"/>
      <c r="H112" s="22"/>
      <c r="I112" s="22"/>
      <c r="J112" s="182" t="e">
        <f aca="false">VLOOKUP(Entrate!I112,Legenda!$D$1:$F$258,2)</f>
        <v>#N/A</v>
      </c>
      <c r="K112" s="22"/>
      <c r="L112" s="22"/>
      <c r="M112" s="22"/>
      <c r="N112" s="183"/>
      <c r="O112" s="184" t="n">
        <f aca="false">'Piano Finanziario Annuale'!$F$6</f>
        <v>0</v>
      </c>
      <c r="P112" s="185" t="n">
        <v>0</v>
      </c>
      <c r="Q112" s="186"/>
      <c r="R112" s="187" t="n">
        <f aca="false">(P112*Q112)</f>
        <v>0</v>
      </c>
      <c r="S112" s="185" t="n">
        <v>0</v>
      </c>
      <c r="T112" s="187" t="n">
        <f aca="false">IF(OR(O112="sì",O112="forfettario 190"),SUM(P112+S112),SUM(P112+R112+S112))</f>
        <v>0</v>
      </c>
      <c r="U112" s="50"/>
      <c r="V112" s="188"/>
      <c r="W112" s="189" t="n">
        <f aca="false">IF(V112="SI",T112,0)</f>
        <v>0</v>
      </c>
      <c r="X112" s="148"/>
      <c r="Y112" s="179"/>
      <c r="Z112" s="179"/>
      <c r="AA112" s="179"/>
    </row>
    <row r="113" customFormat="false" ht="15.75" hidden="false" customHeight="true" outlineLevel="0" collapsed="false">
      <c r="A113" s="22" t="n">
        <v>112</v>
      </c>
      <c r="B113" s="180"/>
      <c r="C113" s="22"/>
      <c r="D113" s="22"/>
      <c r="E113" s="22"/>
      <c r="F113" s="183"/>
      <c r="G113" s="22"/>
      <c r="H113" s="22"/>
      <c r="I113" s="22"/>
      <c r="J113" s="182" t="e">
        <f aca="false">VLOOKUP(Entrate!I113,Legenda!$D$1:$F$258,2)</f>
        <v>#N/A</v>
      </c>
      <c r="K113" s="22"/>
      <c r="L113" s="22"/>
      <c r="M113" s="22"/>
      <c r="N113" s="183"/>
      <c r="O113" s="184" t="n">
        <f aca="false">'Piano Finanziario Annuale'!$F$6</f>
        <v>0</v>
      </c>
      <c r="P113" s="185" t="n">
        <v>0</v>
      </c>
      <c r="Q113" s="186"/>
      <c r="R113" s="187" t="n">
        <f aca="false">(P113*Q113)</f>
        <v>0</v>
      </c>
      <c r="S113" s="185" t="n">
        <v>0</v>
      </c>
      <c r="T113" s="187" t="n">
        <f aca="false">IF(OR(O113="sì",O113="forfettario 190"),SUM(P113+S113),SUM(P113+R113+S113))</f>
        <v>0</v>
      </c>
      <c r="U113" s="50"/>
      <c r="V113" s="188"/>
      <c r="W113" s="189" t="n">
        <f aca="false">IF(V113="SI",T113,0)</f>
        <v>0</v>
      </c>
      <c r="X113" s="148"/>
      <c r="Y113" s="179"/>
      <c r="Z113" s="179"/>
      <c r="AA113" s="179"/>
    </row>
    <row r="114" customFormat="false" ht="15.75" hidden="false" customHeight="true" outlineLevel="0" collapsed="false">
      <c r="A114" s="22" t="n">
        <v>113</v>
      </c>
      <c r="B114" s="180"/>
      <c r="C114" s="22"/>
      <c r="D114" s="22"/>
      <c r="E114" s="22"/>
      <c r="F114" s="183"/>
      <c r="G114" s="22"/>
      <c r="H114" s="22"/>
      <c r="I114" s="22"/>
      <c r="J114" s="182" t="e">
        <f aca="false">VLOOKUP(Entrate!I114,Legenda!$D$1:$F$258,2)</f>
        <v>#N/A</v>
      </c>
      <c r="K114" s="22"/>
      <c r="L114" s="22"/>
      <c r="M114" s="22"/>
      <c r="N114" s="183"/>
      <c r="O114" s="184" t="n">
        <f aca="false">'Piano Finanziario Annuale'!$F$6</f>
        <v>0</v>
      </c>
      <c r="P114" s="185" t="n">
        <v>0</v>
      </c>
      <c r="Q114" s="186"/>
      <c r="R114" s="187" t="n">
        <f aca="false">(P114*Q114)</f>
        <v>0</v>
      </c>
      <c r="S114" s="185" t="n">
        <v>0</v>
      </c>
      <c r="T114" s="187" t="n">
        <f aca="false">IF(OR(O114="sì",O114="forfettario 190"),SUM(P114+S114),SUM(P114+R114+S114))</f>
        <v>0</v>
      </c>
      <c r="U114" s="50"/>
      <c r="V114" s="188"/>
      <c r="W114" s="189" t="n">
        <f aca="false">IF(V114="SI",T114,0)</f>
        <v>0</v>
      </c>
      <c r="X114" s="148"/>
      <c r="Y114" s="179"/>
      <c r="Z114" s="179"/>
      <c r="AA114" s="179"/>
    </row>
    <row r="115" customFormat="false" ht="15.75" hidden="false" customHeight="true" outlineLevel="0" collapsed="false">
      <c r="A115" s="22" t="n">
        <v>114</v>
      </c>
      <c r="B115" s="180"/>
      <c r="C115" s="22"/>
      <c r="D115" s="22"/>
      <c r="E115" s="22"/>
      <c r="F115" s="183"/>
      <c r="G115" s="22"/>
      <c r="H115" s="22"/>
      <c r="I115" s="22"/>
      <c r="J115" s="182" t="e">
        <f aca="false">VLOOKUP(Entrate!I115,Legenda!$D$1:$F$258,2)</f>
        <v>#N/A</v>
      </c>
      <c r="K115" s="22"/>
      <c r="L115" s="22"/>
      <c r="M115" s="22"/>
      <c r="N115" s="183"/>
      <c r="O115" s="184" t="n">
        <f aca="false">'Piano Finanziario Annuale'!$F$6</f>
        <v>0</v>
      </c>
      <c r="P115" s="185" t="n">
        <v>0</v>
      </c>
      <c r="Q115" s="186"/>
      <c r="R115" s="187" t="n">
        <f aca="false">(P115*Q115)</f>
        <v>0</v>
      </c>
      <c r="S115" s="185" t="n">
        <v>0</v>
      </c>
      <c r="T115" s="187" t="n">
        <f aca="false">IF(OR(O115="sì",O115="forfettario 190"),SUM(P115+S115),SUM(P115+R115+S115))</f>
        <v>0</v>
      </c>
      <c r="U115" s="50"/>
      <c r="V115" s="188"/>
      <c r="W115" s="189" t="n">
        <f aca="false">IF(V115="SI",T115,0)</f>
        <v>0</v>
      </c>
      <c r="X115" s="148"/>
      <c r="Y115" s="179"/>
      <c r="Z115" s="179"/>
      <c r="AA115" s="179"/>
    </row>
    <row r="116" customFormat="false" ht="15.75" hidden="false" customHeight="true" outlineLevel="0" collapsed="false">
      <c r="A116" s="22" t="n">
        <v>115</v>
      </c>
      <c r="B116" s="180"/>
      <c r="C116" s="22"/>
      <c r="D116" s="22"/>
      <c r="E116" s="22"/>
      <c r="F116" s="183"/>
      <c r="G116" s="22"/>
      <c r="H116" s="22"/>
      <c r="I116" s="22"/>
      <c r="J116" s="182" t="e">
        <f aca="false">VLOOKUP(Entrate!I116,Legenda!$D$1:$F$258,2)</f>
        <v>#N/A</v>
      </c>
      <c r="K116" s="22"/>
      <c r="L116" s="22"/>
      <c r="M116" s="22"/>
      <c r="N116" s="183"/>
      <c r="O116" s="184" t="n">
        <f aca="false">'Piano Finanziario Annuale'!$F$6</f>
        <v>0</v>
      </c>
      <c r="P116" s="185" t="n">
        <v>0</v>
      </c>
      <c r="Q116" s="186"/>
      <c r="R116" s="187" t="n">
        <f aca="false">(P116*Q116)</f>
        <v>0</v>
      </c>
      <c r="S116" s="185" t="n">
        <v>0</v>
      </c>
      <c r="T116" s="187" t="n">
        <f aca="false">IF(OR(O116="sì",O116="forfettario 190"),SUM(P116+S116),SUM(P116+R116+S116))</f>
        <v>0</v>
      </c>
      <c r="U116" s="50"/>
      <c r="V116" s="188"/>
      <c r="W116" s="189" t="n">
        <f aca="false">IF(V116="SI",T116,0)</f>
        <v>0</v>
      </c>
      <c r="X116" s="148"/>
      <c r="Y116" s="179"/>
      <c r="Z116" s="179"/>
      <c r="AA116" s="179"/>
    </row>
    <row r="117" customFormat="false" ht="15.75" hidden="false" customHeight="true" outlineLevel="0" collapsed="false">
      <c r="A117" s="22" t="n">
        <v>116</v>
      </c>
      <c r="B117" s="180"/>
      <c r="C117" s="22"/>
      <c r="D117" s="22"/>
      <c r="E117" s="22"/>
      <c r="F117" s="183"/>
      <c r="G117" s="22"/>
      <c r="H117" s="22"/>
      <c r="I117" s="22"/>
      <c r="J117" s="182" t="e">
        <f aca="false">VLOOKUP(Entrate!I117,Legenda!$D$1:$F$258,2)</f>
        <v>#N/A</v>
      </c>
      <c r="K117" s="22"/>
      <c r="L117" s="22"/>
      <c r="M117" s="22"/>
      <c r="N117" s="183"/>
      <c r="O117" s="184" t="n">
        <f aca="false">'Piano Finanziario Annuale'!$F$6</f>
        <v>0</v>
      </c>
      <c r="P117" s="185" t="n">
        <v>0</v>
      </c>
      <c r="Q117" s="186"/>
      <c r="R117" s="187" t="n">
        <f aca="false">(P117*Q117)</f>
        <v>0</v>
      </c>
      <c r="S117" s="185" t="n">
        <v>0</v>
      </c>
      <c r="T117" s="187" t="n">
        <f aca="false">IF(OR(O117="sì",O117="forfettario 190"),SUM(P117+S117),SUM(P117+R117+S117))</f>
        <v>0</v>
      </c>
      <c r="U117" s="50"/>
      <c r="V117" s="188"/>
      <c r="W117" s="189" t="n">
        <f aca="false">IF(V117="SI",T117,0)</f>
        <v>0</v>
      </c>
      <c r="X117" s="148"/>
      <c r="Y117" s="179"/>
      <c r="Z117" s="179"/>
      <c r="AA117" s="179"/>
    </row>
    <row r="118" customFormat="false" ht="15.75" hidden="false" customHeight="true" outlineLevel="0" collapsed="false">
      <c r="A118" s="22" t="n">
        <v>117</v>
      </c>
      <c r="B118" s="180"/>
      <c r="C118" s="22"/>
      <c r="D118" s="22"/>
      <c r="E118" s="22"/>
      <c r="F118" s="183"/>
      <c r="G118" s="22"/>
      <c r="H118" s="22"/>
      <c r="I118" s="22"/>
      <c r="J118" s="182" t="e">
        <f aca="false">VLOOKUP(Entrate!I118,Legenda!$D$1:$F$258,2)</f>
        <v>#N/A</v>
      </c>
      <c r="K118" s="22"/>
      <c r="L118" s="22"/>
      <c r="M118" s="22"/>
      <c r="N118" s="183"/>
      <c r="O118" s="184" t="n">
        <f aca="false">'Piano Finanziario Annuale'!$F$6</f>
        <v>0</v>
      </c>
      <c r="P118" s="185" t="n">
        <v>0</v>
      </c>
      <c r="Q118" s="186"/>
      <c r="R118" s="187" t="n">
        <f aca="false">(P118*Q118)</f>
        <v>0</v>
      </c>
      <c r="S118" s="185" t="n">
        <v>0</v>
      </c>
      <c r="T118" s="187" t="n">
        <f aca="false">IF(OR(O118="sì",O118="forfettario 190"),SUM(P118+S118),SUM(P118+R118+S118))</f>
        <v>0</v>
      </c>
      <c r="U118" s="50"/>
      <c r="V118" s="188"/>
      <c r="W118" s="189" t="n">
        <f aca="false">IF(V118="SI",T118,0)</f>
        <v>0</v>
      </c>
      <c r="X118" s="148"/>
      <c r="Y118" s="179"/>
      <c r="Z118" s="179"/>
      <c r="AA118" s="179"/>
    </row>
    <row r="119" customFormat="false" ht="15.75" hidden="false" customHeight="true" outlineLevel="0" collapsed="false">
      <c r="A119" s="22" t="n">
        <v>118</v>
      </c>
      <c r="B119" s="180"/>
      <c r="C119" s="22"/>
      <c r="D119" s="22"/>
      <c r="E119" s="22"/>
      <c r="F119" s="183"/>
      <c r="G119" s="22"/>
      <c r="H119" s="22"/>
      <c r="I119" s="22"/>
      <c r="J119" s="182" t="e">
        <f aca="false">VLOOKUP(Entrate!I119,Legenda!$D$1:$F$258,2)</f>
        <v>#N/A</v>
      </c>
      <c r="K119" s="22"/>
      <c r="L119" s="22"/>
      <c r="M119" s="22"/>
      <c r="N119" s="183"/>
      <c r="O119" s="184" t="n">
        <f aca="false">'Piano Finanziario Annuale'!$F$6</f>
        <v>0</v>
      </c>
      <c r="P119" s="185" t="n">
        <v>0</v>
      </c>
      <c r="Q119" s="186"/>
      <c r="R119" s="187" t="n">
        <f aca="false">(P119*Q119)</f>
        <v>0</v>
      </c>
      <c r="S119" s="185" t="n">
        <v>0</v>
      </c>
      <c r="T119" s="187" t="n">
        <f aca="false">IF(OR(O119="sì",O119="forfettario 190"),SUM(P119+S119),SUM(P119+R119+S119))</f>
        <v>0</v>
      </c>
      <c r="U119" s="50"/>
      <c r="V119" s="188"/>
      <c r="W119" s="189" t="n">
        <f aca="false">IF(V119="SI",T119,0)</f>
        <v>0</v>
      </c>
      <c r="X119" s="148"/>
      <c r="Y119" s="179"/>
      <c r="Z119" s="179"/>
      <c r="AA119" s="179"/>
    </row>
    <row r="120" customFormat="false" ht="15.75" hidden="false" customHeight="true" outlineLevel="0" collapsed="false">
      <c r="A120" s="22" t="n">
        <v>119</v>
      </c>
      <c r="B120" s="180"/>
      <c r="C120" s="22"/>
      <c r="D120" s="22"/>
      <c r="E120" s="22"/>
      <c r="F120" s="183"/>
      <c r="G120" s="22"/>
      <c r="H120" s="22"/>
      <c r="I120" s="22"/>
      <c r="J120" s="182" t="e">
        <f aca="false">VLOOKUP(Entrate!I120,Legenda!$D$1:$F$258,2)</f>
        <v>#N/A</v>
      </c>
      <c r="K120" s="22"/>
      <c r="L120" s="22"/>
      <c r="M120" s="22"/>
      <c r="N120" s="183"/>
      <c r="O120" s="184" t="n">
        <f aca="false">'Piano Finanziario Annuale'!$F$6</f>
        <v>0</v>
      </c>
      <c r="P120" s="185" t="n">
        <v>0</v>
      </c>
      <c r="Q120" s="186"/>
      <c r="R120" s="187" t="n">
        <f aca="false">(P120*Q120)</f>
        <v>0</v>
      </c>
      <c r="S120" s="185" t="n">
        <v>0</v>
      </c>
      <c r="T120" s="187" t="n">
        <f aca="false">IF(OR(O120="sì",O120="forfettario 190"),SUM(P120+S120),SUM(P120+R120+S120))</f>
        <v>0</v>
      </c>
      <c r="U120" s="50"/>
      <c r="V120" s="188"/>
      <c r="W120" s="189" t="n">
        <f aca="false">IF(V120="SI",T120,0)</f>
        <v>0</v>
      </c>
      <c r="X120" s="148"/>
      <c r="Y120" s="179"/>
      <c r="Z120" s="179"/>
      <c r="AA120" s="179"/>
    </row>
    <row r="121" customFormat="false" ht="15.75" hidden="false" customHeight="true" outlineLevel="0" collapsed="false">
      <c r="A121" s="22" t="n">
        <v>120</v>
      </c>
      <c r="B121" s="180"/>
      <c r="C121" s="22"/>
      <c r="D121" s="22"/>
      <c r="E121" s="22"/>
      <c r="F121" s="183"/>
      <c r="G121" s="22"/>
      <c r="H121" s="22"/>
      <c r="I121" s="22"/>
      <c r="J121" s="182" t="e">
        <f aca="false">VLOOKUP(Entrate!I121,Legenda!$D$1:$F$258,2)</f>
        <v>#N/A</v>
      </c>
      <c r="K121" s="22"/>
      <c r="L121" s="22"/>
      <c r="M121" s="22"/>
      <c r="N121" s="183"/>
      <c r="O121" s="184" t="n">
        <f aca="false">'Piano Finanziario Annuale'!$F$6</f>
        <v>0</v>
      </c>
      <c r="P121" s="185" t="n">
        <v>0</v>
      </c>
      <c r="Q121" s="186"/>
      <c r="R121" s="187" t="n">
        <f aca="false">(P121*Q121)</f>
        <v>0</v>
      </c>
      <c r="S121" s="185" t="n">
        <v>0</v>
      </c>
      <c r="T121" s="187" t="n">
        <f aca="false">IF(OR(O121="sì",O121="forfettario 190"),SUM(P121+S121),SUM(P121+R121+S121))</f>
        <v>0</v>
      </c>
      <c r="U121" s="50"/>
      <c r="V121" s="188"/>
      <c r="W121" s="189" t="n">
        <f aca="false">IF(V121="SI",T121,0)</f>
        <v>0</v>
      </c>
      <c r="X121" s="148"/>
      <c r="Y121" s="179"/>
      <c r="Z121" s="179"/>
      <c r="AA121" s="179"/>
    </row>
    <row r="122" customFormat="false" ht="15.75" hidden="false" customHeight="true" outlineLevel="0" collapsed="false">
      <c r="A122" s="22" t="n">
        <v>121</v>
      </c>
      <c r="B122" s="180"/>
      <c r="C122" s="22"/>
      <c r="D122" s="22"/>
      <c r="E122" s="22"/>
      <c r="F122" s="183"/>
      <c r="G122" s="22"/>
      <c r="H122" s="22"/>
      <c r="I122" s="22"/>
      <c r="J122" s="182" t="e">
        <f aca="false">VLOOKUP(Entrate!I122,Legenda!$D$1:$F$258,2)</f>
        <v>#N/A</v>
      </c>
      <c r="K122" s="22"/>
      <c r="L122" s="22"/>
      <c r="M122" s="22"/>
      <c r="N122" s="183"/>
      <c r="O122" s="184" t="n">
        <f aca="false">'Piano Finanziario Annuale'!$F$6</f>
        <v>0</v>
      </c>
      <c r="P122" s="185" t="n">
        <v>0</v>
      </c>
      <c r="Q122" s="186"/>
      <c r="R122" s="187" t="n">
        <f aca="false">(P122*Q122)</f>
        <v>0</v>
      </c>
      <c r="S122" s="185" t="n">
        <v>0</v>
      </c>
      <c r="T122" s="187" t="n">
        <f aca="false">IF(OR(O122="sì",O122="forfettario 190"),SUM(P122+S122),SUM(P122+R122+S122))</f>
        <v>0</v>
      </c>
      <c r="U122" s="50"/>
      <c r="V122" s="188"/>
      <c r="W122" s="189" t="n">
        <f aca="false">IF(V122="SI",T122,0)</f>
        <v>0</v>
      </c>
      <c r="X122" s="148"/>
      <c r="Y122" s="179"/>
      <c r="Z122" s="179"/>
      <c r="AA122" s="179"/>
    </row>
    <row r="123" customFormat="false" ht="15.75" hidden="false" customHeight="true" outlineLevel="0" collapsed="false">
      <c r="A123" s="22" t="n">
        <v>122</v>
      </c>
      <c r="B123" s="180"/>
      <c r="C123" s="22"/>
      <c r="D123" s="22"/>
      <c r="E123" s="22"/>
      <c r="F123" s="183"/>
      <c r="G123" s="22"/>
      <c r="H123" s="22"/>
      <c r="I123" s="22"/>
      <c r="J123" s="182" t="e">
        <f aca="false">VLOOKUP(Entrate!I123,Legenda!$D$1:$F$258,2)</f>
        <v>#N/A</v>
      </c>
      <c r="K123" s="22"/>
      <c r="L123" s="22"/>
      <c r="M123" s="22"/>
      <c r="N123" s="183"/>
      <c r="O123" s="184" t="n">
        <f aca="false">'Piano Finanziario Annuale'!$F$6</f>
        <v>0</v>
      </c>
      <c r="P123" s="185" t="n">
        <v>0</v>
      </c>
      <c r="Q123" s="186"/>
      <c r="R123" s="187" t="n">
        <f aca="false">(P123*Q123)</f>
        <v>0</v>
      </c>
      <c r="S123" s="185" t="n">
        <v>0</v>
      </c>
      <c r="T123" s="187" t="n">
        <f aca="false">IF(OR(O123="sì",O123="forfettario 190"),SUM(P123+S123),SUM(P123+R123+S123))</f>
        <v>0</v>
      </c>
      <c r="U123" s="50"/>
      <c r="V123" s="188"/>
      <c r="W123" s="189" t="n">
        <f aca="false">IF(V123="SI",T123,0)</f>
        <v>0</v>
      </c>
      <c r="X123" s="148"/>
      <c r="Y123" s="179"/>
      <c r="Z123" s="179"/>
      <c r="AA123" s="179"/>
    </row>
    <row r="124" customFormat="false" ht="15.75" hidden="false" customHeight="true" outlineLevel="0" collapsed="false">
      <c r="A124" s="22" t="n">
        <v>123</v>
      </c>
      <c r="B124" s="180"/>
      <c r="C124" s="22"/>
      <c r="D124" s="22"/>
      <c r="E124" s="22"/>
      <c r="F124" s="183"/>
      <c r="G124" s="22"/>
      <c r="H124" s="22"/>
      <c r="I124" s="22"/>
      <c r="J124" s="182" t="e">
        <f aca="false">VLOOKUP(Entrate!I124,Legenda!$D$1:$F$258,2)</f>
        <v>#N/A</v>
      </c>
      <c r="K124" s="22"/>
      <c r="L124" s="22"/>
      <c r="M124" s="22"/>
      <c r="N124" s="183"/>
      <c r="O124" s="184" t="n">
        <f aca="false">'Piano Finanziario Annuale'!$F$6</f>
        <v>0</v>
      </c>
      <c r="P124" s="185" t="n">
        <v>0</v>
      </c>
      <c r="Q124" s="186"/>
      <c r="R124" s="187" t="n">
        <f aca="false">(P124*Q124)</f>
        <v>0</v>
      </c>
      <c r="S124" s="185" t="n">
        <v>0</v>
      </c>
      <c r="T124" s="187" t="n">
        <f aca="false">IF(OR(O124="sì",O124="forfettario 190"),SUM(P124+S124),SUM(P124+R124+S124))</f>
        <v>0</v>
      </c>
      <c r="U124" s="50"/>
      <c r="V124" s="188"/>
      <c r="W124" s="189" t="n">
        <f aca="false">IF(V124="SI",T124,0)</f>
        <v>0</v>
      </c>
      <c r="X124" s="148"/>
      <c r="Y124" s="179"/>
      <c r="Z124" s="179"/>
      <c r="AA124" s="179"/>
    </row>
    <row r="125" customFormat="false" ht="15.75" hidden="false" customHeight="true" outlineLevel="0" collapsed="false">
      <c r="A125" s="22" t="n">
        <v>124</v>
      </c>
      <c r="B125" s="180"/>
      <c r="C125" s="22"/>
      <c r="D125" s="22"/>
      <c r="E125" s="22"/>
      <c r="F125" s="183"/>
      <c r="G125" s="22"/>
      <c r="H125" s="22"/>
      <c r="I125" s="22"/>
      <c r="J125" s="182" t="e">
        <f aca="false">VLOOKUP(Entrate!I125,Legenda!$D$1:$F$258,2)</f>
        <v>#N/A</v>
      </c>
      <c r="K125" s="22"/>
      <c r="L125" s="22"/>
      <c r="M125" s="22"/>
      <c r="N125" s="183"/>
      <c r="O125" s="184" t="n">
        <f aca="false">'Piano Finanziario Annuale'!$F$6</f>
        <v>0</v>
      </c>
      <c r="P125" s="185" t="n">
        <v>0</v>
      </c>
      <c r="Q125" s="186"/>
      <c r="R125" s="187" t="n">
        <f aca="false">(P125*Q125)</f>
        <v>0</v>
      </c>
      <c r="S125" s="185" t="n">
        <v>0</v>
      </c>
      <c r="T125" s="187" t="n">
        <f aca="false">IF(OR(O125="sì",O125="forfettario 190"),SUM(P125+S125),SUM(P125+R125+S125))</f>
        <v>0</v>
      </c>
      <c r="U125" s="50"/>
      <c r="V125" s="188"/>
      <c r="W125" s="189" t="n">
        <f aca="false">IF(V125="SI",T125,0)</f>
        <v>0</v>
      </c>
      <c r="X125" s="148"/>
      <c r="Y125" s="179"/>
      <c r="Z125" s="179"/>
      <c r="AA125" s="179"/>
    </row>
    <row r="126" customFormat="false" ht="15.75" hidden="false" customHeight="true" outlineLevel="0" collapsed="false">
      <c r="A126" s="22" t="n">
        <v>125</v>
      </c>
      <c r="B126" s="180"/>
      <c r="C126" s="22"/>
      <c r="D126" s="22"/>
      <c r="E126" s="22"/>
      <c r="F126" s="183"/>
      <c r="G126" s="22"/>
      <c r="H126" s="22"/>
      <c r="I126" s="22"/>
      <c r="J126" s="182" t="e">
        <f aca="false">VLOOKUP(Entrate!I126,Legenda!$D$1:$F$258,2)</f>
        <v>#N/A</v>
      </c>
      <c r="K126" s="22"/>
      <c r="L126" s="22"/>
      <c r="M126" s="22"/>
      <c r="N126" s="183"/>
      <c r="O126" s="184" t="n">
        <f aca="false">'Piano Finanziario Annuale'!$F$6</f>
        <v>0</v>
      </c>
      <c r="P126" s="185" t="n">
        <v>0</v>
      </c>
      <c r="Q126" s="186"/>
      <c r="R126" s="187" t="n">
        <f aca="false">(P126*Q126)</f>
        <v>0</v>
      </c>
      <c r="S126" s="185" t="n">
        <v>0</v>
      </c>
      <c r="T126" s="187" t="n">
        <f aca="false">IF(OR(O126="sì",O126="forfettario 190"),SUM(P126+S126),SUM(P126+R126+S126))</f>
        <v>0</v>
      </c>
      <c r="U126" s="50"/>
      <c r="V126" s="188"/>
      <c r="W126" s="189" t="n">
        <f aca="false">IF(V126="SI",T126,0)</f>
        <v>0</v>
      </c>
      <c r="X126" s="148"/>
      <c r="Y126" s="179"/>
      <c r="Z126" s="179"/>
      <c r="AA126" s="179"/>
    </row>
    <row r="127" customFormat="false" ht="15.75" hidden="false" customHeight="true" outlineLevel="0" collapsed="false">
      <c r="A127" s="22" t="n">
        <v>126</v>
      </c>
      <c r="B127" s="180"/>
      <c r="C127" s="22"/>
      <c r="D127" s="22"/>
      <c r="E127" s="22"/>
      <c r="F127" s="183"/>
      <c r="G127" s="22"/>
      <c r="H127" s="22"/>
      <c r="I127" s="22"/>
      <c r="J127" s="182" t="e">
        <f aca="false">VLOOKUP(Entrate!I127,Legenda!$D$1:$F$258,2)</f>
        <v>#N/A</v>
      </c>
      <c r="K127" s="22"/>
      <c r="L127" s="22"/>
      <c r="M127" s="22"/>
      <c r="N127" s="183"/>
      <c r="O127" s="184" t="n">
        <f aca="false">'Piano Finanziario Annuale'!$F$6</f>
        <v>0</v>
      </c>
      <c r="P127" s="185" t="n">
        <v>0</v>
      </c>
      <c r="Q127" s="186"/>
      <c r="R127" s="187" t="n">
        <f aca="false">(P127*Q127)</f>
        <v>0</v>
      </c>
      <c r="S127" s="185" t="n">
        <v>0</v>
      </c>
      <c r="T127" s="187" t="n">
        <f aca="false">IF(OR(O127="sì",O127="forfettario 190"),SUM(P127+S127),SUM(P127+R127+S127))</f>
        <v>0</v>
      </c>
      <c r="U127" s="50"/>
      <c r="V127" s="188"/>
      <c r="W127" s="189" t="n">
        <f aca="false">IF(V127="SI",T127,0)</f>
        <v>0</v>
      </c>
      <c r="X127" s="148"/>
      <c r="Y127" s="179"/>
      <c r="Z127" s="179"/>
      <c r="AA127" s="179"/>
    </row>
    <row r="128" customFormat="false" ht="15.75" hidden="false" customHeight="true" outlineLevel="0" collapsed="false">
      <c r="A128" s="22" t="n">
        <v>127</v>
      </c>
      <c r="B128" s="180"/>
      <c r="C128" s="22"/>
      <c r="D128" s="22"/>
      <c r="E128" s="22"/>
      <c r="F128" s="183"/>
      <c r="G128" s="22"/>
      <c r="H128" s="22"/>
      <c r="I128" s="22"/>
      <c r="J128" s="182" t="e">
        <f aca="false">VLOOKUP(Entrate!I128,Legenda!$D$1:$F$258,2)</f>
        <v>#N/A</v>
      </c>
      <c r="K128" s="22"/>
      <c r="L128" s="22"/>
      <c r="M128" s="22"/>
      <c r="N128" s="183"/>
      <c r="O128" s="184" t="n">
        <f aca="false">'Piano Finanziario Annuale'!$F$6</f>
        <v>0</v>
      </c>
      <c r="P128" s="185" t="n">
        <v>0</v>
      </c>
      <c r="Q128" s="186"/>
      <c r="R128" s="187" t="n">
        <f aca="false">(P128*Q128)</f>
        <v>0</v>
      </c>
      <c r="S128" s="185" t="n">
        <v>0</v>
      </c>
      <c r="T128" s="187" t="n">
        <f aca="false">IF(OR(O128="sì",O128="forfettario 190"),SUM(P128+S128),SUM(P128+R128+S128))</f>
        <v>0</v>
      </c>
      <c r="U128" s="50"/>
      <c r="V128" s="188"/>
      <c r="W128" s="189" t="n">
        <f aca="false">IF(V128="SI",T128,0)</f>
        <v>0</v>
      </c>
      <c r="X128" s="148"/>
      <c r="Y128" s="179"/>
      <c r="Z128" s="179"/>
      <c r="AA128" s="179"/>
    </row>
    <row r="129" customFormat="false" ht="15.75" hidden="false" customHeight="true" outlineLevel="0" collapsed="false">
      <c r="A129" s="22" t="n">
        <v>128</v>
      </c>
      <c r="B129" s="180"/>
      <c r="C129" s="22"/>
      <c r="D129" s="22"/>
      <c r="E129" s="22"/>
      <c r="F129" s="183"/>
      <c r="G129" s="22"/>
      <c r="H129" s="22"/>
      <c r="I129" s="22"/>
      <c r="J129" s="182" t="e">
        <f aca="false">VLOOKUP(Entrate!I129,Legenda!$D$1:$F$258,2)</f>
        <v>#N/A</v>
      </c>
      <c r="K129" s="22"/>
      <c r="L129" s="22"/>
      <c r="M129" s="22"/>
      <c r="N129" s="183"/>
      <c r="O129" s="184" t="n">
        <f aca="false">'Piano Finanziario Annuale'!$F$6</f>
        <v>0</v>
      </c>
      <c r="P129" s="185" t="n">
        <v>0</v>
      </c>
      <c r="Q129" s="186"/>
      <c r="R129" s="187" t="n">
        <f aca="false">(P129*Q129)</f>
        <v>0</v>
      </c>
      <c r="S129" s="185" t="n">
        <v>0</v>
      </c>
      <c r="T129" s="187" t="n">
        <f aca="false">IF(OR(O129="sì",O129="forfettario 190"),SUM(P129+S129),SUM(P129+R129+S129))</f>
        <v>0</v>
      </c>
      <c r="U129" s="50"/>
      <c r="V129" s="188"/>
      <c r="W129" s="189" t="n">
        <f aca="false">IF(V129="SI",T129,0)</f>
        <v>0</v>
      </c>
      <c r="X129" s="148"/>
      <c r="Y129" s="179"/>
      <c r="Z129" s="179"/>
      <c r="AA129" s="179"/>
    </row>
    <row r="130" customFormat="false" ht="15.75" hidden="false" customHeight="true" outlineLevel="0" collapsed="false">
      <c r="A130" s="22" t="n">
        <v>129</v>
      </c>
      <c r="B130" s="180"/>
      <c r="C130" s="22"/>
      <c r="D130" s="22"/>
      <c r="E130" s="22"/>
      <c r="F130" s="183"/>
      <c r="G130" s="22"/>
      <c r="H130" s="22"/>
      <c r="I130" s="22"/>
      <c r="J130" s="182" t="e">
        <f aca="false">VLOOKUP(Entrate!I130,Legenda!$D$1:$F$258,2)</f>
        <v>#N/A</v>
      </c>
      <c r="K130" s="22"/>
      <c r="L130" s="22"/>
      <c r="M130" s="22"/>
      <c r="N130" s="183"/>
      <c r="O130" s="184" t="n">
        <f aca="false">'Piano Finanziario Annuale'!$F$6</f>
        <v>0</v>
      </c>
      <c r="P130" s="185" t="n">
        <v>0</v>
      </c>
      <c r="Q130" s="186"/>
      <c r="R130" s="187" t="n">
        <f aca="false">(P130*Q130)</f>
        <v>0</v>
      </c>
      <c r="S130" s="185" t="n">
        <v>0</v>
      </c>
      <c r="T130" s="187" t="n">
        <f aca="false">IF(OR(O130="sì",O130="forfettario 190"),SUM(P130+S130),SUM(P130+R130+S130))</f>
        <v>0</v>
      </c>
      <c r="U130" s="50"/>
      <c r="V130" s="188"/>
      <c r="W130" s="189" t="n">
        <f aca="false">IF(V130="SI",T130,0)</f>
        <v>0</v>
      </c>
      <c r="X130" s="148"/>
      <c r="Y130" s="179"/>
      <c r="Z130" s="179"/>
      <c r="AA130" s="179"/>
    </row>
    <row r="131" customFormat="false" ht="15.75" hidden="false" customHeight="true" outlineLevel="0" collapsed="false">
      <c r="A131" s="22" t="n">
        <v>130</v>
      </c>
      <c r="B131" s="180"/>
      <c r="C131" s="22"/>
      <c r="D131" s="22"/>
      <c r="E131" s="22"/>
      <c r="F131" s="183"/>
      <c r="G131" s="22"/>
      <c r="H131" s="22"/>
      <c r="I131" s="22"/>
      <c r="J131" s="182" t="e">
        <f aca="false">VLOOKUP(Entrate!I131,Legenda!$D$1:$F$258,2)</f>
        <v>#N/A</v>
      </c>
      <c r="K131" s="22"/>
      <c r="L131" s="22"/>
      <c r="M131" s="22"/>
      <c r="N131" s="183"/>
      <c r="O131" s="184" t="n">
        <f aca="false">'Piano Finanziario Annuale'!$F$6</f>
        <v>0</v>
      </c>
      <c r="P131" s="185" t="n">
        <v>0</v>
      </c>
      <c r="Q131" s="186"/>
      <c r="R131" s="187" t="n">
        <f aca="false">(P131*Q131)</f>
        <v>0</v>
      </c>
      <c r="S131" s="185" t="n">
        <v>0</v>
      </c>
      <c r="T131" s="187" t="n">
        <f aca="false">IF(OR(O131="sì",O131="forfettario 190"),SUM(P131+S131),SUM(P131+R131+S131))</f>
        <v>0</v>
      </c>
      <c r="U131" s="50"/>
      <c r="V131" s="188"/>
      <c r="W131" s="189" t="n">
        <f aca="false">IF(V131="SI",T131,0)</f>
        <v>0</v>
      </c>
      <c r="X131" s="148"/>
      <c r="Y131" s="179"/>
      <c r="Z131" s="179"/>
      <c r="AA131" s="179"/>
    </row>
    <row r="132" customFormat="false" ht="15.75" hidden="false" customHeight="true" outlineLevel="0" collapsed="false">
      <c r="A132" s="22" t="n">
        <v>131</v>
      </c>
      <c r="B132" s="180"/>
      <c r="C132" s="22"/>
      <c r="D132" s="22"/>
      <c r="E132" s="22"/>
      <c r="F132" s="183"/>
      <c r="G132" s="22"/>
      <c r="H132" s="22"/>
      <c r="I132" s="22"/>
      <c r="J132" s="182" t="e">
        <f aca="false">VLOOKUP(Entrate!I132,Legenda!$D$1:$F$258,2)</f>
        <v>#N/A</v>
      </c>
      <c r="K132" s="22"/>
      <c r="L132" s="22"/>
      <c r="M132" s="22"/>
      <c r="N132" s="183"/>
      <c r="O132" s="184" t="n">
        <f aca="false">'Piano Finanziario Annuale'!$F$6</f>
        <v>0</v>
      </c>
      <c r="P132" s="185" t="n">
        <v>0</v>
      </c>
      <c r="Q132" s="186"/>
      <c r="R132" s="187" t="n">
        <f aca="false">(P132*Q132)</f>
        <v>0</v>
      </c>
      <c r="S132" s="185" t="n">
        <v>0</v>
      </c>
      <c r="T132" s="187" t="n">
        <f aca="false">IF(OR(O132="sì",O132="forfettario 190"),SUM(P132+S132),SUM(P132+R132+S132))</f>
        <v>0</v>
      </c>
      <c r="U132" s="50"/>
      <c r="V132" s="188"/>
      <c r="W132" s="189" t="n">
        <f aca="false">IF(V132="SI",T132,0)</f>
        <v>0</v>
      </c>
      <c r="X132" s="148"/>
      <c r="Y132" s="179"/>
      <c r="Z132" s="179"/>
      <c r="AA132" s="179"/>
    </row>
    <row r="133" customFormat="false" ht="15.75" hidden="false" customHeight="true" outlineLevel="0" collapsed="false">
      <c r="A133" s="22" t="n">
        <v>132</v>
      </c>
      <c r="B133" s="180"/>
      <c r="C133" s="22"/>
      <c r="D133" s="22"/>
      <c r="E133" s="22"/>
      <c r="F133" s="183"/>
      <c r="G133" s="22"/>
      <c r="H133" s="22"/>
      <c r="I133" s="22"/>
      <c r="J133" s="182" t="e">
        <f aca="false">VLOOKUP(Entrate!I133,Legenda!$D$1:$F$258,2)</f>
        <v>#N/A</v>
      </c>
      <c r="K133" s="22"/>
      <c r="L133" s="22"/>
      <c r="M133" s="22"/>
      <c r="N133" s="183"/>
      <c r="O133" s="184" t="n">
        <f aca="false">'Piano Finanziario Annuale'!$F$6</f>
        <v>0</v>
      </c>
      <c r="P133" s="185" t="n">
        <v>0</v>
      </c>
      <c r="Q133" s="186"/>
      <c r="R133" s="187" t="n">
        <f aca="false">(P133*Q133)</f>
        <v>0</v>
      </c>
      <c r="S133" s="185" t="n">
        <v>0</v>
      </c>
      <c r="T133" s="187" t="n">
        <f aca="false">IF(OR(O133="sì",O133="forfettario 190"),SUM(P133+S133),SUM(P133+R133+S133))</f>
        <v>0</v>
      </c>
      <c r="U133" s="50"/>
      <c r="V133" s="188"/>
      <c r="W133" s="189" t="n">
        <f aca="false">IF(V133="SI",T133,0)</f>
        <v>0</v>
      </c>
      <c r="X133" s="148"/>
      <c r="Y133" s="179"/>
      <c r="Z133" s="179"/>
      <c r="AA133" s="179"/>
    </row>
    <row r="134" customFormat="false" ht="15.75" hidden="false" customHeight="true" outlineLevel="0" collapsed="false">
      <c r="A134" s="22" t="n">
        <v>133</v>
      </c>
      <c r="B134" s="180"/>
      <c r="C134" s="22"/>
      <c r="D134" s="22"/>
      <c r="E134" s="22"/>
      <c r="F134" s="183"/>
      <c r="G134" s="22"/>
      <c r="H134" s="22"/>
      <c r="I134" s="22"/>
      <c r="J134" s="182" t="e">
        <f aca="false">VLOOKUP(Entrate!I134,Legenda!$D$1:$F$258,2)</f>
        <v>#N/A</v>
      </c>
      <c r="K134" s="22"/>
      <c r="L134" s="22"/>
      <c r="M134" s="22"/>
      <c r="N134" s="183"/>
      <c r="O134" s="184" t="n">
        <f aca="false">'Piano Finanziario Annuale'!$F$6</f>
        <v>0</v>
      </c>
      <c r="P134" s="185" t="n">
        <v>0</v>
      </c>
      <c r="Q134" s="186"/>
      <c r="R134" s="187" t="n">
        <f aca="false">(P134*Q134)</f>
        <v>0</v>
      </c>
      <c r="S134" s="185" t="n">
        <v>0</v>
      </c>
      <c r="T134" s="187" t="n">
        <f aca="false">IF(OR(O134="sì",O134="forfettario 190"),SUM(P134+S134),SUM(P134+R134+S134))</f>
        <v>0</v>
      </c>
      <c r="U134" s="50"/>
      <c r="V134" s="188"/>
      <c r="W134" s="189" t="n">
        <f aca="false">IF(V134="SI",T134,0)</f>
        <v>0</v>
      </c>
      <c r="X134" s="148"/>
      <c r="Y134" s="179"/>
      <c r="Z134" s="179"/>
      <c r="AA134" s="179"/>
    </row>
    <row r="135" customFormat="false" ht="15.75" hidden="false" customHeight="true" outlineLevel="0" collapsed="false">
      <c r="A135" s="22" t="n">
        <v>134</v>
      </c>
      <c r="B135" s="180"/>
      <c r="C135" s="22"/>
      <c r="D135" s="22"/>
      <c r="E135" s="22"/>
      <c r="F135" s="183"/>
      <c r="G135" s="22"/>
      <c r="H135" s="22"/>
      <c r="I135" s="22"/>
      <c r="J135" s="182" t="e">
        <f aca="false">VLOOKUP(Entrate!I135,Legenda!$D$1:$F$258,2)</f>
        <v>#N/A</v>
      </c>
      <c r="K135" s="22"/>
      <c r="L135" s="22"/>
      <c r="M135" s="22"/>
      <c r="N135" s="183"/>
      <c r="O135" s="184" t="n">
        <f aca="false">'Piano Finanziario Annuale'!$F$6</f>
        <v>0</v>
      </c>
      <c r="P135" s="185" t="n">
        <v>0</v>
      </c>
      <c r="Q135" s="186"/>
      <c r="R135" s="187" t="n">
        <f aca="false">(P135*Q135)</f>
        <v>0</v>
      </c>
      <c r="S135" s="185" t="n">
        <v>0</v>
      </c>
      <c r="T135" s="187" t="n">
        <f aca="false">IF(OR(O135="sì",O135="forfettario 190"),SUM(P135+S135),SUM(P135+R135+S135))</f>
        <v>0</v>
      </c>
      <c r="U135" s="50"/>
      <c r="V135" s="188"/>
      <c r="W135" s="189" t="n">
        <f aca="false">IF(V135="SI",T135,0)</f>
        <v>0</v>
      </c>
      <c r="X135" s="148"/>
      <c r="Y135" s="179"/>
      <c r="Z135" s="179"/>
      <c r="AA135" s="179"/>
    </row>
    <row r="136" customFormat="false" ht="15.75" hidden="false" customHeight="true" outlineLevel="0" collapsed="false">
      <c r="A136" s="22" t="n">
        <v>135</v>
      </c>
      <c r="B136" s="180"/>
      <c r="C136" s="22"/>
      <c r="D136" s="22"/>
      <c r="E136" s="22"/>
      <c r="F136" s="183"/>
      <c r="G136" s="22"/>
      <c r="H136" s="22"/>
      <c r="I136" s="22"/>
      <c r="J136" s="182" t="e">
        <f aca="false">VLOOKUP(Entrate!I136,Legenda!$D$1:$F$258,2)</f>
        <v>#N/A</v>
      </c>
      <c r="K136" s="22"/>
      <c r="L136" s="22"/>
      <c r="M136" s="22"/>
      <c r="N136" s="183"/>
      <c r="O136" s="184" t="n">
        <f aca="false">'Piano Finanziario Annuale'!$F$6</f>
        <v>0</v>
      </c>
      <c r="P136" s="185" t="n">
        <v>0</v>
      </c>
      <c r="Q136" s="186"/>
      <c r="R136" s="187" t="n">
        <f aca="false">(P136*Q136)</f>
        <v>0</v>
      </c>
      <c r="S136" s="185" t="n">
        <v>0</v>
      </c>
      <c r="T136" s="187" t="n">
        <f aca="false">IF(OR(O136="sì",O136="forfettario 190"),SUM(P136+S136),SUM(P136+R136+S136))</f>
        <v>0</v>
      </c>
      <c r="U136" s="50"/>
      <c r="V136" s="188"/>
      <c r="W136" s="189" t="n">
        <f aca="false">IF(V136="SI",T136,0)</f>
        <v>0</v>
      </c>
      <c r="X136" s="148"/>
      <c r="Y136" s="179"/>
      <c r="Z136" s="179"/>
      <c r="AA136" s="179"/>
    </row>
    <row r="137" customFormat="false" ht="15.75" hidden="false" customHeight="true" outlineLevel="0" collapsed="false">
      <c r="A137" s="22" t="n">
        <v>136</v>
      </c>
      <c r="B137" s="180"/>
      <c r="C137" s="22"/>
      <c r="D137" s="22"/>
      <c r="E137" s="22"/>
      <c r="F137" s="183"/>
      <c r="G137" s="22"/>
      <c r="H137" s="22"/>
      <c r="I137" s="22"/>
      <c r="J137" s="182" t="e">
        <f aca="false">VLOOKUP(Entrate!I137,Legenda!$D$1:$F$258,2)</f>
        <v>#N/A</v>
      </c>
      <c r="K137" s="22"/>
      <c r="L137" s="22"/>
      <c r="M137" s="22"/>
      <c r="N137" s="183"/>
      <c r="O137" s="184" t="n">
        <f aca="false">'Piano Finanziario Annuale'!$F$6</f>
        <v>0</v>
      </c>
      <c r="P137" s="185" t="n">
        <v>0</v>
      </c>
      <c r="Q137" s="186"/>
      <c r="R137" s="187" t="n">
        <f aca="false">(P137*Q137)</f>
        <v>0</v>
      </c>
      <c r="S137" s="185" t="n">
        <v>0</v>
      </c>
      <c r="T137" s="187" t="n">
        <f aca="false">IF(OR(O137="sì",O137="forfettario 190"),SUM(P137+S137),SUM(P137+R137+S137))</f>
        <v>0</v>
      </c>
      <c r="U137" s="50"/>
      <c r="V137" s="188"/>
      <c r="W137" s="189" t="n">
        <f aca="false">IF(V137="SI",T137,0)</f>
        <v>0</v>
      </c>
      <c r="X137" s="148"/>
      <c r="Y137" s="179"/>
      <c r="Z137" s="179"/>
      <c r="AA137" s="179"/>
    </row>
    <row r="138" customFormat="false" ht="15.75" hidden="false" customHeight="true" outlineLevel="0" collapsed="false">
      <c r="A138" s="22" t="n">
        <v>137</v>
      </c>
      <c r="B138" s="180"/>
      <c r="C138" s="22"/>
      <c r="D138" s="22"/>
      <c r="E138" s="22"/>
      <c r="F138" s="183"/>
      <c r="G138" s="22"/>
      <c r="H138" s="22"/>
      <c r="I138" s="22"/>
      <c r="J138" s="182" t="e">
        <f aca="false">VLOOKUP(Entrate!I138,Legenda!$D$1:$F$258,2)</f>
        <v>#N/A</v>
      </c>
      <c r="K138" s="22"/>
      <c r="L138" s="22"/>
      <c r="M138" s="22"/>
      <c r="N138" s="183"/>
      <c r="O138" s="184" t="n">
        <f aca="false">'Piano Finanziario Annuale'!$F$6</f>
        <v>0</v>
      </c>
      <c r="P138" s="185" t="n">
        <v>0</v>
      </c>
      <c r="Q138" s="186"/>
      <c r="R138" s="187" t="n">
        <f aca="false">(P138*Q138)</f>
        <v>0</v>
      </c>
      <c r="S138" s="185" t="n">
        <v>0</v>
      </c>
      <c r="T138" s="187" t="n">
        <f aca="false">IF(OR(O138="sì",O138="forfettario 190"),SUM(P138+S138),SUM(P138+R138+S138))</f>
        <v>0</v>
      </c>
      <c r="U138" s="50"/>
      <c r="V138" s="188"/>
      <c r="W138" s="189" t="n">
        <f aca="false">IF(V138="SI",T138,0)</f>
        <v>0</v>
      </c>
      <c r="X138" s="148"/>
      <c r="Y138" s="179"/>
      <c r="Z138" s="179"/>
      <c r="AA138" s="179"/>
    </row>
    <row r="139" customFormat="false" ht="15.75" hidden="false" customHeight="true" outlineLevel="0" collapsed="false">
      <c r="A139" s="22" t="n">
        <v>138</v>
      </c>
      <c r="B139" s="180"/>
      <c r="C139" s="22"/>
      <c r="D139" s="22"/>
      <c r="E139" s="22"/>
      <c r="F139" s="183"/>
      <c r="G139" s="22"/>
      <c r="H139" s="22"/>
      <c r="I139" s="22"/>
      <c r="J139" s="182" t="e">
        <f aca="false">VLOOKUP(Entrate!I139,Legenda!$D$1:$F$258,2)</f>
        <v>#N/A</v>
      </c>
      <c r="K139" s="22"/>
      <c r="L139" s="22"/>
      <c r="M139" s="22"/>
      <c r="N139" s="183"/>
      <c r="O139" s="184" t="n">
        <f aca="false">'Piano Finanziario Annuale'!$F$6</f>
        <v>0</v>
      </c>
      <c r="P139" s="185" t="n">
        <v>0</v>
      </c>
      <c r="Q139" s="186"/>
      <c r="R139" s="187" t="n">
        <f aca="false">(P139*Q139)</f>
        <v>0</v>
      </c>
      <c r="S139" s="185" t="n">
        <v>0</v>
      </c>
      <c r="T139" s="187" t="n">
        <f aca="false">IF(OR(O139="sì",O139="forfettario 190"),SUM(P139+S139),SUM(P139+R139+S139))</f>
        <v>0</v>
      </c>
      <c r="U139" s="50"/>
      <c r="V139" s="188"/>
      <c r="W139" s="189" t="n">
        <f aca="false">IF(V139="SI",T139,0)</f>
        <v>0</v>
      </c>
      <c r="X139" s="148"/>
      <c r="Y139" s="179"/>
      <c r="Z139" s="179"/>
      <c r="AA139" s="179"/>
    </row>
    <row r="140" customFormat="false" ht="15.75" hidden="false" customHeight="true" outlineLevel="0" collapsed="false">
      <c r="A140" s="22" t="n">
        <v>139</v>
      </c>
      <c r="B140" s="180"/>
      <c r="C140" s="22"/>
      <c r="D140" s="22"/>
      <c r="E140" s="22"/>
      <c r="F140" s="183"/>
      <c r="G140" s="22"/>
      <c r="H140" s="22"/>
      <c r="I140" s="22"/>
      <c r="J140" s="182" t="e">
        <f aca="false">VLOOKUP(Entrate!I140,Legenda!$D$1:$F$258,2)</f>
        <v>#N/A</v>
      </c>
      <c r="K140" s="22"/>
      <c r="L140" s="22"/>
      <c r="M140" s="22"/>
      <c r="N140" s="183"/>
      <c r="O140" s="184" t="n">
        <f aca="false">'Piano Finanziario Annuale'!$F$6</f>
        <v>0</v>
      </c>
      <c r="P140" s="185" t="n">
        <v>0</v>
      </c>
      <c r="Q140" s="186"/>
      <c r="R140" s="187" t="n">
        <f aca="false">(P140*Q140)</f>
        <v>0</v>
      </c>
      <c r="S140" s="185" t="n">
        <v>0</v>
      </c>
      <c r="T140" s="187" t="n">
        <f aca="false">IF(OR(O140="sì",O140="forfettario 190"),SUM(P140+S140),SUM(P140+R140+S140))</f>
        <v>0</v>
      </c>
      <c r="U140" s="50"/>
      <c r="V140" s="188"/>
      <c r="W140" s="189" t="n">
        <f aca="false">IF(V140="SI",T140,0)</f>
        <v>0</v>
      </c>
      <c r="X140" s="148"/>
      <c r="Y140" s="179"/>
      <c r="Z140" s="179"/>
      <c r="AA140" s="179"/>
    </row>
    <row r="141" customFormat="false" ht="15.75" hidden="false" customHeight="true" outlineLevel="0" collapsed="false">
      <c r="A141" s="22" t="n">
        <v>140</v>
      </c>
      <c r="B141" s="180"/>
      <c r="C141" s="22"/>
      <c r="D141" s="22"/>
      <c r="E141" s="22"/>
      <c r="F141" s="183"/>
      <c r="G141" s="22"/>
      <c r="H141" s="22"/>
      <c r="I141" s="22"/>
      <c r="J141" s="182" t="e">
        <f aca="false">VLOOKUP(Entrate!I141,Legenda!$D$1:$F$258,2)</f>
        <v>#N/A</v>
      </c>
      <c r="K141" s="22"/>
      <c r="L141" s="22"/>
      <c r="M141" s="22"/>
      <c r="N141" s="183"/>
      <c r="O141" s="184" t="n">
        <f aca="false">'Piano Finanziario Annuale'!$F$6</f>
        <v>0</v>
      </c>
      <c r="P141" s="185" t="n">
        <v>0</v>
      </c>
      <c r="Q141" s="186"/>
      <c r="R141" s="187" t="n">
        <f aca="false">(P141*Q141)</f>
        <v>0</v>
      </c>
      <c r="S141" s="185" t="n">
        <v>0</v>
      </c>
      <c r="T141" s="187" t="n">
        <f aca="false">IF(OR(O141="sì",O141="forfettario 190"),SUM(P141+S141),SUM(P141+R141+S141))</f>
        <v>0</v>
      </c>
      <c r="U141" s="50"/>
      <c r="V141" s="188"/>
      <c r="W141" s="189" t="n">
        <f aca="false">IF(V141="SI",T141,0)</f>
        <v>0</v>
      </c>
      <c r="X141" s="148"/>
      <c r="Y141" s="179"/>
      <c r="Z141" s="179"/>
      <c r="AA141" s="179"/>
    </row>
    <row r="142" customFormat="false" ht="15.75" hidden="false" customHeight="true" outlineLevel="0" collapsed="false">
      <c r="A142" s="22" t="n">
        <v>141</v>
      </c>
      <c r="B142" s="180"/>
      <c r="C142" s="22"/>
      <c r="D142" s="22"/>
      <c r="E142" s="22"/>
      <c r="F142" s="183"/>
      <c r="G142" s="22"/>
      <c r="H142" s="22"/>
      <c r="I142" s="22"/>
      <c r="J142" s="182" t="e">
        <f aca="false">VLOOKUP(Entrate!I142,Legenda!$D$1:$F$258,2)</f>
        <v>#N/A</v>
      </c>
      <c r="K142" s="22"/>
      <c r="L142" s="22"/>
      <c r="M142" s="22"/>
      <c r="N142" s="183"/>
      <c r="O142" s="184" t="n">
        <f aca="false">'Piano Finanziario Annuale'!$F$6</f>
        <v>0</v>
      </c>
      <c r="P142" s="185" t="n">
        <v>0</v>
      </c>
      <c r="Q142" s="186"/>
      <c r="R142" s="187" t="n">
        <f aca="false">(P142*Q142)</f>
        <v>0</v>
      </c>
      <c r="S142" s="185" t="n">
        <v>0</v>
      </c>
      <c r="T142" s="187" t="n">
        <f aca="false">IF(OR(O142="sì",O142="forfettario 190"),SUM(P142+S142),SUM(P142+R142+S142))</f>
        <v>0</v>
      </c>
      <c r="U142" s="50"/>
      <c r="V142" s="188"/>
      <c r="W142" s="189" t="n">
        <f aca="false">IF(V142="SI",T142,0)</f>
        <v>0</v>
      </c>
      <c r="X142" s="148"/>
      <c r="Y142" s="179"/>
      <c r="Z142" s="179"/>
      <c r="AA142" s="179"/>
    </row>
    <row r="143" customFormat="false" ht="15.75" hidden="false" customHeight="true" outlineLevel="0" collapsed="false">
      <c r="A143" s="22" t="n">
        <v>142</v>
      </c>
      <c r="B143" s="180"/>
      <c r="C143" s="22"/>
      <c r="D143" s="22"/>
      <c r="E143" s="22"/>
      <c r="F143" s="183"/>
      <c r="G143" s="22"/>
      <c r="H143" s="22"/>
      <c r="I143" s="22"/>
      <c r="J143" s="182" t="e">
        <f aca="false">VLOOKUP(Entrate!I143,Legenda!$D$1:$F$258,2)</f>
        <v>#N/A</v>
      </c>
      <c r="K143" s="22"/>
      <c r="L143" s="22"/>
      <c r="M143" s="22"/>
      <c r="N143" s="183"/>
      <c r="O143" s="184" t="n">
        <f aca="false">'Piano Finanziario Annuale'!$F$6</f>
        <v>0</v>
      </c>
      <c r="P143" s="185" t="n">
        <v>0</v>
      </c>
      <c r="Q143" s="186"/>
      <c r="R143" s="187" t="n">
        <f aca="false">(P143*Q143)</f>
        <v>0</v>
      </c>
      <c r="S143" s="185" t="n">
        <v>0</v>
      </c>
      <c r="T143" s="187" t="n">
        <f aca="false">IF(OR(O143="sì",O143="forfettario 190"),SUM(P143+S143),SUM(P143+R143+S143))</f>
        <v>0</v>
      </c>
      <c r="U143" s="50"/>
      <c r="V143" s="188"/>
      <c r="W143" s="189" t="n">
        <f aca="false">IF(V143="SI",T143,0)</f>
        <v>0</v>
      </c>
      <c r="X143" s="148"/>
      <c r="Y143" s="179"/>
      <c r="Z143" s="179"/>
      <c r="AA143" s="179"/>
    </row>
    <row r="144" customFormat="false" ht="15.75" hidden="false" customHeight="true" outlineLevel="0" collapsed="false">
      <c r="A144" s="22" t="n">
        <v>143</v>
      </c>
      <c r="B144" s="180"/>
      <c r="C144" s="22"/>
      <c r="D144" s="22"/>
      <c r="E144" s="22"/>
      <c r="F144" s="183"/>
      <c r="G144" s="22"/>
      <c r="H144" s="22"/>
      <c r="I144" s="22"/>
      <c r="J144" s="182" t="e">
        <f aca="false">VLOOKUP(Entrate!I144,Legenda!$D$1:$F$258,2)</f>
        <v>#N/A</v>
      </c>
      <c r="K144" s="22"/>
      <c r="L144" s="22"/>
      <c r="M144" s="22"/>
      <c r="N144" s="183"/>
      <c r="O144" s="184" t="n">
        <f aca="false">'Piano Finanziario Annuale'!$F$6</f>
        <v>0</v>
      </c>
      <c r="P144" s="185" t="n">
        <v>0</v>
      </c>
      <c r="Q144" s="186"/>
      <c r="R144" s="187" t="n">
        <f aca="false">(P144*Q144)</f>
        <v>0</v>
      </c>
      <c r="S144" s="185" t="n">
        <v>0</v>
      </c>
      <c r="T144" s="187" t="n">
        <f aca="false">IF(OR(O144="sì",O144="forfettario 190"),SUM(P144+S144),SUM(P144+R144+S144))</f>
        <v>0</v>
      </c>
      <c r="U144" s="50"/>
      <c r="V144" s="188"/>
      <c r="W144" s="189" t="n">
        <f aca="false">IF(V144="SI",T144,0)</f>
        <v>0</v>
      </c>
      <c r="X144" s="148"/>
      <c r="Y144" s="179"/>
      <c r="Z144" s="179"/>
      <c r="AA144" s="179"/>
    </row>
    <row r="145" customFormat="false" ht="15.75" hidden="false" customHeight="true" outlineLevel="0" collapsed="false">
      <c r="A145" s="22" t="n">
        <v>144</v>
      </c>
      <c r="B145" s="180"/>
      <c r="C145" s="22"/>
      <c r="D145" s="22"/>
      <c r="E145" s="22"/>
      <c r="F145" s="183"/>
      <c r="G145" s="22"/>
      <c r="H145" s="22"/>
      <c r="I145" s="22"/>
      <c r="J145" s="182" t="e">
        <f aca="false">VLOOKUP(Entrate!I145,Legenda!$D$1:$F$258,2)</f>
        <v>#N/A</v>
      </c>
      <c r="K145" s="22"/>
      <c r="L145" s="22"/>
      <c r="M145" s="22"/>
      <c r="N145" s="183"/>
      <c r="O145" s="184" t="n">
        <f aca="false">'Piano Finanziario Annuale'!$F$6</f>
        <v>0</v>
      </c>
      <c r="P145" s="185" t="n">
        <v>0</v>
      </c>
      <c r="Q145" s="186"/>
      <c r="R145" s="187" t="n">
        <f aca="false">(P145*Q145)</f>
        <v>0</v>
      </c>
      <c r="S145" s="185" t="n">
        <v>0</v>
      </c>
      <c r="T145" s="187" t="n">
        <f aca="false">IF(OR(O145="sì",O145="forfettario 190"),SUM(P145+S145),SUM(P145+R145+S145))</f>
        <v>0</v>
      </c>
      <c r="U145" s="50"/>
      <c r="V145" s="188"/>
      <c r="W145" s="189" t="n">
        <f aca="false">IF(V145="SI",T145,0)</f>
        <v>0</v>
      </c>
      <c r="X145" s="148"/>
      <c r="Y145" s="179"/>
      <c r="Z145" s="179"/>
      <c r="AA145" s="179"/>
    </row>
    <row r="146" customFormat="false" ht="15.75" hidden="false" customHeight="true" outlineLevel="0" collapsed="false">
      <c r="A146" s="22" t="n">
        <v>145</v>
      </c>
      <c r="B146" s="180"/>
      <c r="C146" s="22"/>
      <c r="D146" s="22"/>
      <c r="E146" s="22"/>
      <c r="F146" s="183"/>
      <c r="G146" s="22"/>
      <c r="H146" s="22"/>
      <c r="I146" s="22"/>
      <c r="J146" s="182" t="e">
        <f aca="false">VLOOKUP(Entrate!I146,Legenda!$D$1:$F$258,2)</f>
        <v>#N/A</v>
      </c>
      <c r="K146" s="22"/>
      <c r="L146" s="22"/>
      <c r="M146" s="22"/>
      <c r="N146" s="183"/>
      <c r="O146" s="184" t="n">
        <f aca="false">'Piano Finanziario Annuale'!$F$6</f>
        <v>0</v>
      </c>
      <c r="P146" s="185" t="n">
        <v>0</v>
      </c>
      <c r="Q146" s="186"/>
      <c r="R146" s="187" t="n">
        <f aca="false">(P146*Q146)</f>
        <v>0</v>
      </c>
      <c r="S146" s="185" t="n">
        <v>0</v>
      </c>
      <c r="T146" s="187" t="n">
        <f aca="false">IF(OR(O146="sì",O146="forfettario 190"),SUM(P146+S146),SUM(P146+R146+S146))</f>
        <v>0</v>
      </c>
      <c r="U146" s="50"/>
      <c r="V146" s="188"/>
      <c r="W146" s="189" t="n">
        <f aca="false">IF(V146="SI",T146,0)</f>
        <v>0</v>
      </c>
      <c r="X146" s="148"/>
      <c r="Y146" s="179"/>
      <c r="Z146" s="179"/>
      <c r="AA146" s="179"/>
    </row>
    <row r="147" customFormat="false" ht="15.75" hidden="false" customHeight="true" outlineLevel="0" collapsed="false">
      <c r="A147" s="22" t="n">
        <v>146</v>
      </c>
      <c r="B147" s="180"/>
      <c r="C147" s="22"/>
      <c r="D147" s="22"/>
      <c r="E147" s="22"/>
      <c r="F147" s="183"/>
      <c r="G147" s="22"/>
      <c r="H147" s="22"/>
      <c r="I147" s="22"/>
      <c r="J147" s="182" t="e">
        <f aca="false">VLOOKUP(Entrate!I147,Legenda!$D$1:$F$258,2)</f>
        <v>#N/A</v>
      </c>
      <c r="K147" s="22"/>
      <c r="L147" s="22"/>
      <c r="M147" s="22"/>
      <c r="N147" s="183"/>
      <c r="O147" s="184" t="n">
        <f aca="false">'Piano Finanziario Annuale'!$F$6</f>
        <v>0</v>
      </c>
      <c r="P147" s="185" t="n">
        <v>0</v>
      </c>
      <c r="Q147" s="186"/>
      <c r="R147" s="187" t="n">
        <f aca="false">(P147*Q147)</f>
        <v>0</v>
      </c>
      <c r="S147" s="185" t="n">
        <v>0</v>
      </c>
      <c r="T147" s="187" t="n">
        <f aca="false">IF(OR(O147="sì",O147="forfettario 190"),SUM(P147+S147),SUM(P147+R147+S147))</f>
        <v>0</v>
      </c>
      <c r="U147" s="50"/>
      <c r="V147" s="188"/>
      <c r="W147" s="189" t="n">
        <f aca="false">IF(V147="SI",T147,0)</f>
        <v>0</v>
      </c>
      <c r="X147" s="148"/>
      <c r="Y147" s="179"/>
      <c r="Z147" s="179"/>
      <c r="AA147" s="179"/>
    </row>
    <row r="148" customFormat="false" ht="15.75" hidden="false" customHeight="true" outlineLevel="0" collapsed="false">
      <c r="A148" s="22" t="n">
        <v>147</v>
      </c>
      <c r="B148" s="180"/>
      <c r="C148" s="22"/>
      <c r="D148" s="22"/>
      <c r="E148" s="22"/>
      <c r="F148" s="183"/>
      <c r="G148" s="22"/>
      <c r="H148" s="22"/>
      <c r="I148" s="22"/>
      <c r="J148" s="182" t="e">
        <f aca="false">VLOOKUP(Entrate!I148,Legenda!$D$1:$F$258,2)</f>
        <v>#N/A</v>
      </c>
      <c r="K148" s="22"/>
      <c r="L148" s="22"/>
      <c r="M148" s="22"/>
      <c r="N148" s="183"/>
      <c r="O148" s="184" t="n">
        <f aca="false">'Piano Finanziario Annuale'!$F$6</f>
        <v>0</v>
      </c>
      <c r="P148" s="185" t="n">
        <v>0</v>
      </c>
      <c r="Q148" s="186"/>
      <c r="R148" s="187" t="n">
        <f aca="false">(P148*Q148)</f>
        <v>0</v>
      </c>
      <c r="S148" s="185" t="n">
        <v>0</v>
      </c>
      <c r="T148" s="187" t="n">
        <f aca="false">IF(OR(O148="sì",O148="forfettario 190"),SUM(P148+S148),SUM(P148+R148+S148))</f>
        <v>0</v>
      </c>
      <c r="U148" s="50"/>
      <c r="V148" s="188"/>
      <c r="W148" s="189" t="n">
        <f aca="false">IF(V148="SI",T148,0)</f>
        <v>0</v>
      </c>
      <c r="X148" s="148"/>
      <c r="Y148" s="179"/>
      <c r="Z148" s="179"/>
      <c r="AA148" s="179"/>
    </row>
    <row r="149" customFormat="false" ht="15.75" hidden="false" customHeight="true" outlineLevel="0" collapsed="false">
      <c r="A149" s="22" t="n">
        <v>148</v>
      </c>
      <c r="B149" s="180"/>
      <c r="C149" s="22"/>
      <c r="D149" s="22"/>
      <c r="E149" s="22"/>
      <c r="F149" s="183"/>
      <c r="G149" s="22"/>
      <c r="H149" s="22"/>
      <c r="I149" s="22"/>
      <c r="J149" s="182" t="e">
        <f aca="false">VLOOKUP(Entrate!I149,Legenda!$D$1:$F$258,2)</f>
        <v>#N/A</v>
      </c>
      <c r="K149" s="22"/>
      <c r="L149" s="22"/>
      <c r="M149" s="22"/>
      <c r="N149" s="183"/>
      <c r="O149" s="184" t="n">
        <f aca="false">'Piano Finanziario Annuale'!$F$6</f>
        <v>0</v>
      </c>
      <c r="P149" s="185" t="n">
        <v>0</v>
      </c>
      <c r="Q149" s="186"/>
      <c r="R149" s="187" t="n">
        <f aca="false">(P149*Q149)</f>
        <v>0</v>
      </c>
      <c r="S149" s="185" t="n">
        <v>0</v>
      </c>
      <c r="T149" s="187" t="n">
        <f aca="false">IF(OR(O149="sì",O149="forfettario 190"),SUM(P149+S149),SUM(P149+R149+S149))</f>
        <v>0</v>
      </c>
      <c r="U149" s="50"/>
      <c r="V149" s="188"/>
      <c r="W149" s="189" t="n">
        <f aca="false">IF(V149="SI",T149,0)</f>
        <v>0</v>
      </c>
      <c r="X149" s="148"/>
      <c r="Y149" s="179"/>
      <c r="Z149" s="179"/>
      <c r="AA149" s="179"/>
    </row>
    <row r="150" customFormat="false" ht="15.75" hidden="false" customHeight="true" outlineLevel="0" collapsed="false">
      <c r="A150" s="22" t="n">
        <v>149</v>
      </c>
      <c r="B150" s="180"/>
      <c r="C150" s="22"/>
      <c r="D150" s="22"/>
      <c r="E150" s="22"/>
      <c r="F150" s="183"/>
      <c r="G150" s="22"/>
      <c r="H150" s="22"/>
      <c r="I150" s="22"/>
      <c r="J150" s="182" t="e">
        <f aca="false">VLOOKUP(Entrate!I150,Legenda!$D$1:$F$258,2)</f>
        <v>#N/A</v>
      </c>
      <c r="K150" s="22"/>
      <c r="L150" s="22"/>
      <c r="M150" s="22"/>
      <c r="N150" s="183"/>
      <c r="O150" s="184" t="n">
        <f aca="false">'Piano Finanziario Annuale'!$F$6</f>
        <v>0</v>
      </c>
      <c r="P150" s="185" t="n">
        <v>0</v>
      </c>
      <c r="Q150" s="186"/>
      <c r="R150" s="187" t="n">
        <f aca="false">(P150*Q150)</f>
        <v>0</v>
      </c>
      <c r="S150" s="185" t="n">
        <v>0</v>
      </c>
      <c r="T150" s="187" t="n">
        <f aca="false">IF(OR(O150="sì",O150="forfettario 190"),SUM(P150+S150),SUM(P150+R150+S150))</f>
        <v>0</v>
      </c>
      <c r="U150" s="50"/>
      <c r="V150" s="188"/>
      <c r="W150" s="189" t="n">
        <f aca="false">IF(V150="SI",T150,0)</f>
        <v>0</v>
      </c>
      <c r="X150" s="148"/>
      <c r="Y150" s="179"/>
      <c r="Z150" s="179"/>
      <c r="AA150" s="179"/>
    </row>
    <row r="151" customFormat="false" ht="15.75" hidden="false" customHeight="true" outlineLevel="0" collapsed="false">
      <c r="A151" s="22" t="n">
        <v>150</v>
      </c>
      <c r="B151" s="180"/>
      <c r="C151" s="22"/>
      <c r="D151" s="22"/>
      <c r="E151" s="22"/>
      <c r="F151" s="183"/>
      <c r="G151" s="22"/>
      <c r="H151" s="22"/>
      <c r="I151" s="22"/>
      <c r="J151" s="182" t="e">
        <f aca="false">VLOOKUP(Entrate!I151,Legenda!$D$1:$F$258,2)</f>
        <v>#N/A</v>
      </c>
      <c r="K151" s="22"/>
      <c r="L151" s="22"/>
      <c r="M151" s="22"/>
      <c r="N151" s="183"/>
      <c r="O151" s="184" t="n">
        <f aca="false">'Piano Finanziario Annuale'!$F$6</f>
        <v>0</v>
      </c>
      <c r="P151" s="185" t="n">
        <v>0</v>
      </c>
      <c r="Q151" s="186"/>
      <c r="R151" s="187" t="n">
        <f aca="false">(P151*Q151)</f>
        <v>0</v>
      </c>
      <c r="S151" s="185" t="n">
        <v>0</v>
      </c>
      <c r="T151" s="187" t="n">
        <f aca="false">IF(OR(O151="sì",O151="forfettario 190"),SUM(P151+S151),SUM(P151+R151+S151))</f>
        <v>0</v>
      </c>
      <c r="U151" s="50"/>
      <c r="V151" s="188"/>
      <c r="W151" s="189" t="n">
        <f aca="false">IF(V151="SI",T151,0)</f>
        <v>0</v>
      </c>
      <c r="X151" s="148"/>
      <c r="Y151" s="179"/>
      <c r="Z151" s="179"/>
      <c r="AA151" s="179"/>
    </row>
    <row r="152" customFormat="false" ht="15.75" hidden="false" customHeight="true" outlineLevel="0" collapsed="false">
      <c r="A152" s="22" t="n">
        <v>151</v>
      </c>
      <c r="B152" s="180"/>
      <c r="C152" s="22"/>
      <c r="D152" s="22"/>
      <c r="E152" s="22"/>
      <c r="F152" s="183"/>
      <c r="G152" s="22"/>
      <c r="H152" s="22"/>
      <c r="I152" s="22"/>
      <c r="J152" s="182" t="e">
        <f aca="false">VLOOKUP(Entrate!I152,Legenda!$D$1:$F$258,2)</f>
        <v>#N/A</v>
      </c>
      <c r="K152" s="22"/>
      <c r="L152" s="22"/>
      <c r="M152" s="22"/>
      <c r="N152" s="183"/>
      <c r="O152" s="184" t="n">
        <f aca="false">'Piano Finanziario Annuale'!$F$6</f>
        <v>0</v>
      </c>
      <c r="P152" s="185" t="n">
        <v>0</v>
      </c>
      <c r="Q152" s="186"/>
      <c r="R152" s="187" t="n">
        <f aca="false">(P152*Q152)</f>
        <v>0</v>
      </c>
      <c r="S152" s="185" t="n">
        <v>0</v>
      </c>
      <c r="T152" s="187" t="n">
        <f aca="false">IF(OR(O152="sì",O152="forfettario 190"),SUM(P152+S152),SUM(P152+R152+S152))</f>
        <v>0</v>
      </c>
      <c r="U152" s="50"/>
      <c r="V152" s="188"/>
      <c r="W152" s="189" t="n">
        <f aca="false">IF(V152="SI",T152,0)</f>
        <v>0</v>
      </c>
      <c r="X152" s="148"/>
      <c r="Y152" s="179"/>
      <c r="Z152" s="179"/>
      <c r="AA152" s="179"/>
    </row>
    <row r="153" customFormat="false" ht="15.75" hidden="false" customHeight="true" outlineLevel="0" collapsed="false">
      <c r="A153" s="22" t="n">
        <v>152</v>
      </c>
      <c r="B153" s="180"/>
      <c r="C153" s="22"/>
      <c r="D153" s="22"/>
      <c r="E153" s="22"/>
      <c r="F153" s="183"/>
      <c r="G153" s="22"/>
      <c r="H153" s="22"/>
      <c r="I153" s="22"/>
      <c r="J153" s="182" t="e">
        <f aca="false">VLOOKUP(Entrate!I153,Legenda!$D$1:$F$258,2)</f>
        <v>#N/A</v>
      </c>
      <c r="K153" s="22"/>
      <c r="L153" s="22"/>
      <c r="M153" s="22"/>
      <c r="N153" s="183"/>
      <c r="O153" s="184" t="n">
        <f aca="false">'Piano Finanziario Annuale'!$F$6</f>
        <v>0</v>
      </c>
      <c r="P153" s="185" t="n">
        <v>0</v>
      </c>
      <c r="Q153" s="186"/>
      <c r="R153" s="187" t="n">
        <f aca="false">(P153*Q153)</f>
        <v>0</v>
      </c>
      <c r="S153" s="185" t="n">
        <v>0</v>
      </c>
      <c r="T153" s="187" t="n">
        <f aca="false">IF(OR(O153="sì",O153="forfettario 190"),SUM(P153+S153),SUM(P153+R153+S153))</f>
        <v>0</v>
      </c>
      <c r="U153" s="50"/>
      <c r="V153" s="188"/>
      <c r="W153" s="189" t="n">
        <f aca="false">IF(V153="SI",T153,0)</f>
        <v>0</v>
      </c>
      <c r="X153" s="148"/>
      <c r="Y153" s="179"/>
      <c r="Z153" s="179"/>
      <c r="AA153" s="179"/>
    </row>
    <row r="154" customFormat="false" ht="15.75" hidden="false" customHeight="true" outlineLevel="0" collapsed="false">
      <c r="A154" s="22" t="n">
        <v>153</v>
      </c>
      <c r="B154" s="180"/>
      <c r="C154" s="22"/>
      <c r="D154" s="22"/>
      <c r="E154" s="22"/>
      <c r="F154" s="183"/>
      <c r="G154" s="22"/>
      <c r="H154" s="22"/>
      <c r="I154" s="22"/>
      <c r="J154" s="182" t="e">
        <f aca="false">VLOOKUP(Entrate!I154,Legenda!$D$1:$F$258,2)</f>
        <v>#N/A</v>
      </c>
      <c r="K154" s="22"/>
      <c r="L154" s="22"/>
      <c r="M154" s="22"/>
      <c r="N154" s="183"/>
      <c r="O154" s="184" t="n">
        <f aca="false">'Piano Finanziario Annuale'!$F$6</f>
        <v>0</v>
      </c>
      <c r="P154" s="185" t="n">
        <v>0</v>
      </c>
      <c r="Q154" s="186"/>
      <c r="R154" s="187" t="n">
        <f aca="false">(P154*Q154)</f>
        <v>0</v>
      </c>
      <c r="S154" s="185" t="n">
        <v>0</v>
      </c>
      <c r="T154" s="187" t="n">
        <f aca="false">IF(OR(O154="sì",O154="forfettario 190"),SUM(P154+S154),SUM(P154+R154+S154))</f>
        <v>0</v>
      </c>
      <c r="U154" s="50"/>
      <c r="V154" s="188"/>
      <c r="W154" s="189" t="n">
        <f aca="false">IF(V154="SI",T154,0)</f>
        <v>0</v>
      </c>
      <c r="X154" s="148"/>
      <c r="Y154" s="179"/>
      <c r="Z154" s="179"/>
      <c r="AA154" s="179"/>
    </row>
    <row r="155" customFormat="false" ht="15.75" hidden="false" customHeight="true" outlineLevel="0" collapsed="false">
      <c r="A155" s="22" t="n">
        <v>154</v>
      </c>
      <c r="B155" s="180"/>
      <c r="C155" s="22"/>
      <c r="D155" s="22"/>
      <c r="E155" s="22"/>
      <c r="F155" s="183"/>
      <c r="G155" s="22"/>
      <c r="H155" s="22"/>
      <c r="I155" s="22"/>
      <c r="J155" s="182" t="e">
        <f aca="false">VLOOKUP(Entrate!I155,Legenda!$D$1:$F$258,2)</f>
        <v>#N/A</v>
      </c>
      <c r="K155" s="22"/>
      <c r="L155" s="22"/>
      <c r="M155" s="22"/>
      <c r="N155" s="183"/>
      <c r="O155" s="184" t="n">
        <f aca="false">'Piano Finanziario Annuale'!$F$6</f>
        <v>0</v>
      </c>
      <c r="P155" s="185" t="n">
        <v>0</v>
      </c>
      <c r="Q155" s="186"/>
      <c r="R155" s="187" t="n">
        <f aca="false">(P155*Q155)</f>
        <v>0</v>
      </c>
      <c r="S155" s="185" t="n">
        <v>0</v>
      </c>
      <c r="T155" s="187" t="n">
        <f aca="false">IF(OR(O155="sì",O155="forfettario 190"),SUM(P155+S155),SUM(P155+R155+S155))</f>
        <v>0</v>
      </c>
      <c r="U155" s="50"/>
      <c r="V155" s="188"/>
      <c r="W155" s="189" t="n">
        <f aca="false">IF(V155="SI",T155,0)</f>
        <v>0</v>
      </c>
      <c r="X155" s="148"/>
      <c r="Y155" s="179"/>
      <c r="Z155" s="179"/>
      <c r="AA155" s="179"/>
    </row>
    <row r="156" customFormat="false" ht="15.75" hidden="false" customHeight="true" outlineLevel="0" collapsed="false">
      <c r="A156" s="22" t="n">
        <v>155</v>
      </c>
      <c r="B156" s="180"/>
      <c r="C156" s="22"/>
      <c r="D156" s="22"/>
      <c r="E156" s="22"/>
      <c r="F156" s="183"/>
      <c r="G156" s="22"/>
      <c r="H156" s="22"/>
      <c r="I156" s="22"/>
      <c r="J156" s="182" t="e">
        <f aca="false">VLOOKUP(Entrate!I156,Legenda!$D$1:$F$258,2)</f>
        <v>#N/A</v>
      </c>
      <c r="K156" s="22"/>
      <c r="L156" s="22"/>
      <c r="M156" s="22"/>
      <c r="N156" s="183"/>
      <c r="O156" s="184" t="n">
        <f aca="false">'Piano Finanziario Annuale'!$F$6</f>
        <v>0</v>
      </c>
      <c r="P156" s="185" t="n">
        <v>0</v>
      </c>
      <c r="Q156" s="186"/>
      <c r="R156" s="187" t="n">
        <f aca="false">(P156*Q156)</f>
        <v>0</v>
      </c>
      <c r="S156" s="185" t="n">
        <v>0</v>
      </c>
      <c r="T156" s="187" t="n">
        <f aca="false">IF(OR(O156="sì",O156="forfettario 190"),SUM(P156+S156),SUM(P156+R156+S156))</f>
        <v>0</v>
      </c>
      <c r="U156" s="50"/>
      <c r="V156" s="188"/>
      <c r="W156" s="189" t="n">
        <f aca="false">IF(V156="SI",T156,0)</f>
        <v>0</v>
      </c>
      <c r="X156" s="148"/>
      <c r="Y156" s="179"/>
      <c r="Z156" s="179"/>
      <c r="AA156" s="179"/>
    </row>
    <row r="157" customFormat="false" ht="15.75" hidden="false" customHeight="true" outlineLevel="0" collapsed="false">
      <c r="A157" s="22" t="n">
        <v>156</v>
      </c>
      <c r="B157" s="180"/>
      <c r="C157" s="22"/>
      <c r="D157" s="22"/>
      <c r="E157" s="22"/>
      <c r="F157" s="183"/>
      <c r="G157" s="22"/>
      <c r="H157" s="22"/>
      <c r="I157" s="22"/>
      <c r="J157" s="182" t="e">
        <f aca="false">VLOOKUP(Entrate!I157,Legenda!$D$1:$F$258,2)</f>
        <v>#N/A</v>
      </c>
      <c r="K157" s="22"/>
      <c r="L157" s="22"/>
      <c r="M157" s="22"/>
      <c r="N157" s="183"/>
      <c r="O157" s="184" t="n">
        <f aca="false">'Piano Finanziario Annuale'!$F$6</f>
        <v>0</v>
      </c>
      <c r="P157" s="185" t="n">
        <v>0</v>
      </c>
      <c r="Q157" s="186"/>
      <c r="R157" s="187" t="n">
        <f aca="false">(P157*Q157)</f>
        <v>0</v>
      </c>
      <c r="S157" s="185" t="n">
        <v>0</v>
      </c>
      <c r="T157" s="187" t="n">
        <f aca="false">IF(OR(O157="sì",O157="forfettario 190"),SUM(P157+S157),SUM(P157+R157+S157))</f>
        <v>0</v>
      </c>
      <c r="U157" s="50"/>
      <c r="V157" s="188"/>
      <c r="W157" s="189" t="n">
        <f aca="false">IF(V157="SI",T157,0)</f>
        <v>0</v>
      </c>
      <c r="X157" s="148"/>
      <c r="Y157" s="179"/>
      <c r="Z157" s="179"/>
      <c r="AA157" s="179"/>
    </row>
    <row r="158" customFormat="false" ht="15.75" hidden="false" customHeight="true" outlineLevel="0" collapsed="false">
      <c r="A158" s="22" t="n">
        <v>157</v>
      </c>
      <c r="B158" s="180"/>
      <c r="C158" s="22"/>
      <c r="D158" s="22"/>
      <c r="E158" s="22"/>
      <c r="F158" s="183"/>
      <c r="G158" s="22"/>
      <c r="H158" s="22"/>
      <c r="I158" s="22"/>
      <c r="J158" s="182" t="e">
        <f aca="false">VLOOKUP(Entrate!I158,Legenda!$D$1:$F$258,2)</f>
        <v>#N/A</v>
      </c>
      <c r="K158" s="22"/>
      <c r="L158" s="22"/>
      <c r="M158" s="22"/>
      <c r="N158" s="183"/>
      <c r="O158" s="184" t="n">
        <f aca="false">'Piano Finanziario Annuale'!$F$6</f>
        <v>0</v>
      </c>
      <c r="P158" s="185" t="n">
        <v>0</v>
      </c>
      <c r="Q158" s="186"/>
      <c r="R158" s="187" t="n">
        <f aca="false">(P158*Q158)</f>
        <v>0</v>
      </c>
      <c r="S158" s="185" t="n">
        <v>0</v>
      </c>
      <c r="T158" s="187" t="n">
        <f aca="false">IF(OR(O158="sì",O158="forfettario 190"),SUM(P158+S158),SUM(P158+R158+S158))</f>
        <v>0</v>
      </c>
      <c r="U158" s="50"/>
      <c r="V158" s="188"/>
      <c r="W158" s="189" t="n">
        <f aca="false">IF(V158="SI",T158,0)</f>
        <v>0</v>
      </c>
      <c r="X158" s="148"/>
      <c r="Y158" s="179"/>
      <c r="Z158" s="179"/>
      <c r="AA158" s="179"/>
    </row>
    <row r="159" customFormat="false" ht="15.75" hidden="false" customHeight="true" outlineLevel="0" collapsed="false">
      <c r="A159" s="22" t="n">
        <v>158</v>
      </c>
      <c r="B159" s="180"/>
      <c r="C159" s="22"/>
      <c r="D159" s="22"/>
      <c r="E159" s="22"/>
      <c r="F159" s="183"/>
      <c r="G159" s="22"/>
      <c r="H159" s="22"/>
      <c r="I159" s="22"/>
      <c r="J159" s="182" t="e">
        <f aca="false">VLOOKUP(Entrate!I159,Legenda!$D$1:$F$258,2)</f>
        <v>#N/A</v>
      </c>
      <c r="K159" s="22"/>
      <c r="L159" s="22"/>
      <c r="M159" s="22"/>
      <c r="N159" s="183"/>
      <c r="O159" s="184" t="n">
        <f aca="false">'Piano Finanziario Annuale'!$F$6</f>
        <v>0</v>
      </c>
      <c r="P159" s="185" t="n">
        <v>0</v>
      </c>
      <c r="Q159" s="186"/>
      <c r="R159" s="187" t="n">
        <f aca="false">(P159*Q159)</f>
        <v>0</v>
      </c>
      <c r="S159" s="185" t="n">
        <v>0</v>
      </c>
      <c r="T159" s="187" t="n">
        <f aca="false">IF(OR(O159="sì",O159="forfettario 190"),SUM(P159+S159),SUM(P159+R159+S159))</f>
        <v>0</v>
      </c>
      <c r="U159" s="50"/>
      <c r="V159" s="188"/>
      <c r="W159" s="189" t="n">
        <f aca="false">IF(V159="SI",T159,0)</f>
        <v>0</v>
      </c>
      <c r="X159" s="148"/>
      <c r="Y159" s="179"/>
      <c r="Z159" s="179"/>
      <c r="AA159" s="179"/>
    </row>
    <row r="160" customFormat="false" ht="15.75" hidden="false" customHeight="true" outlineLevel="0" collapsed="false">
      <c r="A160" s="22" t="n">
        <v>159</v>
      </c>
      <c r="B160" s="180"/>
      <c r="C160" s="22"/>
      <c r="D160" s="22"/>
      <c r="E160" s="22"/>
      <c r="F160" s="183"/>
      <c r="G160" s="22"/>
      <c r="H160" s="22"/>
      <c r="I160" s="22"/>
      <c r="J160" s="182" t="e">
        <f aca="false">VLOOKUP(Entrate!I160,Legenda!$D$1:$F$258,2)</f>
        <v>#N/A</v>
      </c>
      <c r="K160" s="22"/>
      <c r="L160" s="22"/>
      <c r="M160" s="22"/>
      <c r="N160" s="183"/>
      <c r="O160" s="184" t="n">
        <f aca="false">'Piano Finanziario Annuale'!$F$6</f>
        <v>0</v>
      </c>
      <c r="P160" s="185" t="n">
        <v>0</v>
      </c>
      <c r="Q160" s="186"/>
      <c r="R160" s="187" t="n">
        <f aca="false">(P160*Q160)</f>
        <v>0</v>
      </c>
      <c r="S160" s="185" t="n">
        <v>0</v>
      </c>
      <c r="T160" s="187" t="n">
        <f aca="false">IF(OR(O160="sì",O160="forfettario 190"),SUM(P160+S160),SUM(P160+R160+S160))</f>
        <v>0</v>
      </c>
      <c r="U160" s="50"/>
      <c r="V160" s="188"/>
      <c r="W160" s="189" t="n">
        <f aca="false">IF(V160="SI",T160,0)</f>
        <v>0</v>
      </c>
      <c r="X160" s="148"/>
      <c r="Y160" s="179"/>
      <c r="Z160" s="179"/>
      <c r="AA160" s="179"/>
    </row>
    <row r="161" customFormat="false" ht="15.75" hidden="false" customHeight="true" outlineLevel="0" collapsed="false">
      <c r="A161" s="22" t="n">
        <v>160</v>
      </c>
      <c r="B161" s="180"/>
      <c r="C161" s="22"/>
      <c r="D161" s="22"/>
      <c r="E161" s="22"/>
      <c r="F161" s="183"/>
      <c r="G161" s="22"/>
      <c r="H161" s="22"/>
      <c r="I161" s="22"/>
      <c r="J161" s="182" t="e">
        <f aca="false">VLOOKUP(Entrate!I161,Legenda!$D$1:$F$258,2)</f>
        <v>#N/A</v>
      </c>
      <c r="K161" s="22"/>
      <c r="L161" s="22"/>
      <c r="M161" s="22"/>
      <c r="N161" s="183"/>
      <c r="O161" s="184" t="n">
        <f aca="false">'Piano Finanziario Annuale'!$F$6</f>
        <v>0</v>
      </c>
      <c r="P161" s="185" t="n">
        <v>0</v>
      </c>
      <c r="Q161" s="186"/>
      <c r="R161" s="187" t="n">
        <f aca="false">(P161*Q161)</f>
        <v>0</v>
      </c>
      <c r="S161" s="185" t="n">
        <v>0</v>
      </c>
      <c r="T161" s="187" t="n">
        <f aca="false">IF(OR(O161="sì",O161="forfettario 190"),SUM(P161+S161),SUM(P161+R161+S161))</f>
        <v>0</v>
      </c>
      <c r="U161" s="50"/>
      <c r="V161" s="188"/>
      <c r="W161" s="189" t="n">
        <f aca="false">IF(V161="SI",T161,0)</f>
        <v>0</v>
      </c>
      <c r="X161" s="148"/>
      <c r="Y161" s="179"/>
      <c r="Z161" s="179"/>
      <c r="AA161" s="179"/>
    </row>
    <row r="162" customFormat="false" ht="15.75" hidden="false" customHeight="true" outlineLevel="0" collapsed="false">
      <c r="A162" s="22" t="n">
        <v>161</v>
      </c>
      <c r="B162" s="180"/>
      <c r="C162" s="22"/>
      <c r="D162" s="22"/>
      <c r="E162" s="22"/>
      <c r="F162" s="183"/>
      <c r="G162" s="22"/>
      <c r="H162" s="22"/>
      <c r="I162" s="22"/>
      <c r="J162" s="182" t="e">
        <f aca="false">VLOOKUP(Entrate!I162,Legenda!$D$1:$F$258,2)</f>
        <v>#N/A</v>
      </c>
      <c r="K162" s="22"/>
      <c r="L162" s="22"/>
      <c r="M162" s="22"/>
      <c r="N162" s="183"/>
      <c r="O162" s="184" t="n">
        <f aca="false">'Piano Finanziario Annuale'!$F$6</f>
        <v>0</v>
      </c>
      <c r="P162" s="185" t="n">
        <v>0</v>
      </c>
      <c r="Q162" s="186"/>
      <c r="R162" s="187" t="n">
        <f aca="false">(P162*Q162)</f>
        <v>0</v>
      </c>
      <c r="S162" s="185" t="n">
        <v>0</v>
      </c>
      <c r="T162" s="187" t="n">
        <f aca="false">IF(OR(O162="sì",O162="forfettario 190"),SUM(P162+S162),SUM(P162+R162+S162))</f>
        <v>0</v>
      </c>
      <c r="U162" s="50"/>
      <c r="V162" s="188"/>
      <c r="W162" s="189" t="n">
        <f aca="false">IF(V162="SI",T162,0)</f>
        <v>0</v>
      </c>
      <c r="X162" s="148"/>
      <c r="Y162" s="179"/>
      <c r="Z162" s="179"/>
      <c r="AA162" s="179"/>
    </row>
    <row r="163" customFormat="false" ht="15.75" hidden="false" customHeight="true" outlineLevel="0" collapsed="false">
      <c r="A163" s="22" t="n">
        <v>162</v>
      </c>
      <c r="B163" s="180"/>
      <c r="C163" s="22"/>
      <c r="D163" s="22"/>
      <c r="E163" s="22"/>
      <c r="F163" s="183"/>
      <c r="G163" s="22"/>
      <c r="H163" s="22"/>
      <c r="I163" s="22"/>
      <c r="J163" s="182" t="e">
        <f aca="false">VLOOKUP(Entrate!I163,Legenda!$D$1:$F$258,2)</f>
        <v>#N/A</v>
      </c>
      <c r="K163" s="22"/>
      <c r="L163" s="22"/>
      <c r="M163" s="22"/>
      <c r="N163" s="183"/>
      <c r="O163" s="184" t="n">
        <f aca="false">'Piano Finanziario Annuale'!$F$6</f>
        <v>0</v>
      </c>
      <c r="P163" s="185" t="n">
        <v>0</v>
      </c>
      <c r="Q163" s="186"/>
      <c r="R163" s="187" t="n">
        <f aca="false">(P163*Q163)</f>
        <v>0</v>
      </c>
      <c r="S163" s="185" t="n">
        <v>0</v>
      </c>
      <c r="T163" s="187" t="n">
        <f aca="false">IF(OR(O163="sì",O163="forfettario 190"),SUM(P163+S163),SUM(P163+R163+S163))</f>
        <v>0</v>
      </c>
      <c r="U163" s="50"/>
      <c r="V163" s="188"/>
      <c r="W163" s="189" t="n">
        <f aca="false">IF(V163="SI",T163,0)</f>
        <v>0</v>
      </c>
      <c r="X163" s="148"/>
      <c r="Y163" s="179"/>
      <c r="Z163" s="179"/>
      <c r="AA163" s="179"/>
    </row>
    <row r="164" customFormat="false" ht="15.75" hidden="false" customHeight="true" outlineLevel="0" collapsed="false">
      <c r="A164" s="22" t="n">
        <v>163</v>
      </c>
      <c r="B164" s="180"/>
      <c r="C164" s="22"/>
      <c r="D164" s="22"/>
      <c r="E164" s="22"/>
      <c r="F164" s="183"/>
      <c r="G164" s="22"/>
      <c r="H164" s="22"/>
      <c r="I164" s="22"/>
      <c r="J164" s="182" t="e">
        <f aca="false">VLOOKUP(Entrate!I164,Legenda!$D$1:$F$258,2)</f>
        <v>#N/A</v>
      </c>
      <c r="K164" s="22"/>
      <c r="L164" s="22"/>
      <c r="M164" s="22"/>
      <c r="N164" s="183"/>
      <c r="O164" s="184" t="n">
        <f aca="false">'Piano Finanziario Annuale'!$F$6</f>
        <v>0</v>
      </c>
      <c r="P164" s="185" t="n">
        <v>0</v>
      </c>
      <c r="Q164" s="186"/>
      <c r="R164" s="187" t="n">
        <f aca="false">(P164*Q164)</f>
        <v>0</v>
      </c>
      <c r="S164" s="185" t="n">
        <v>0</v>
      </c>
      <c r="T164" s="187" t="n">
        <f aca="false">IF(OR(O164="sì",O164="forfettario 190"),SUM(P164+S164),SUM(P164+R164+S164))</f>
        <v>0</v>
      </c>
      <c r="U164" s="50"/>
      <c r="V164" s="188"/>
      <c r="W164" s="189" t="n">
        <f aca="false">IF(V164="SI",T164,0)</f>
        <v>0</v>
      </c>
      <c r="X164" s="148"/>
      <c r="Y164" s="179"/>
      <c r="Z164" s="179"/>
      <c r="AA164" s="179"/>
    </row>
    <row r="165" customFormat="false" ht="15.75" hidden="false" customHeight="true" outlineLevel="0" collapsed="false">
      <c r="A165" s="22" t="n">
        <v>164</v>
      </c>
      <c r="B165" s="180"/>
      <c r="C165" s="22"/>
      <c r="D165" s="22"/>
      <c r="E165" s="22"/>
      <c r="F165" s="183"/>
      <c r="G165" s="22"/>
      <c r="H165" s="22"/>
      <c r="I165" s="22"/>
      <c r="J165" s="182" t="e">
        <f aca="false">VLOOKUP(Entrate!I165,Legenda!$D$1:$F$258,2)</f>
        <v>#N/A</v>
      </c>
      <c r="K165" s="22"/>
      <c r="L165" s="22"/>
      <c r="M165" s="22"/>
      <c r="N165" s="183"/>
      <c r="O165" s="184" t="n">
        <f aca="false">'Piano Finanziario Annuale'!$F$6</f>
        <v>0</v>
      </c>
      <c r="P165" s="185" t="n">
        <v>0</v>
      </c>
      <c r="Q165" s="186"/>
      <c r="R165" s="187" t="n">
        <f aca="false">(P165*Q165)</f>
        <v>0</v>
      </c>
      <c r="S165" s="185" t="n">
        <v>0</v>
      </c>
      <c r="T165" s="187" t="n">
        <f aca="false">IF(OR(O165="sì",O165="forfettario 190"),SUM(P165+S165),SUM(P165+R165+S165))</f>
        <v>0</v>
      </c>
      <c r="U165" s="50"/>
      <c r="V165" s="188"/>
      <c r="W165" s="189" t="n">
        <f aca="false">IF(V165="SI",T165,0)</f>
        <v>0</v>
      </c>
      <c r="X165" s="148"/>
      <c r="Y165" s="179"/>
      <c r="Z165" s="179"/>
      <c r="AA165" s="179"/>
    </row>
    <row r="166" customFormat="false" ht="15.75" hidden="false" customHeight="true" outlineLevel="0" collapsed="false">
      <c r="A166" s="22" t="n">
        <v>165</v>
      </c>
      <c r="B166" s="180"/>
      <c r="C166" s="22"/>
      <c r="D166" s="22"/>
      <c r="E166" s="22"/>
      <c r="F166" s="183"/>
      <c r="G166" s="22"/>
      <c r="H166" s="22"/>
      <c r="I166" s="22"/>
      <c r="J166" s="182" t="e">
        <f aca="false">VLOOKUP(Entrate!I166,Legenda!$D$1:$F$258,2)</f>
        <v>#N/A</v>
      </c>
      <c r="K166" s="22"/>
      <c r="L166" s="22"/>
      <c r="M166" s="22"/>
      <c r="N166" s="183"/>
      <c r="O166" s="184" t="n">
        <f aca="false">'Piano Finanziario Annuale'!$F$6</f>
        <v>0</v>
      </c>
      <c r="P166" s="185" t="n">
        <v>0</v>
      </c>
      <c r="Q166" s="186"/>
      <c r="R166" s="187" t="n">
        <f aca="false">(P166*Q166)</f>
        <v>0</v>
      </c>
      <c r="S166" s="185" t="n">
        <v>0</v>
      </c>
      <c r="T166" s="187" t="n">
        <f aca="false">IF(OR(O166="sì",O166="forfettario 190"),SUM(P166+S166),SUM(P166+R166+S166))</f>
        <v>0</v>
      </c>
      <c r="U166" s="50"/>
      <c r="V166" s="188"/>
      <c r="W166" s="189" t="n">
        <f aca="false">IF(V166="SI",T166,0)</f>
        <v>0</v>
      </c>
      <c r="X166" s="148"/>
      <c r="Y166" s="179"/>
      <c r="Z166" s="179"/>
      <c r="AA166" s="179"/>
    </row>
    <row r="167" customFormat="false" ht="15.75" hidden="false" customHeight="true" outlineLevel="0" collapsed="false">
      <c r="A167" s="22" t="n">
        <v>166</v>
      </c>
      <c r="B167" s="180"/>
      <c r="C167" s="22"/>
      <c r="D167" s="22"/>
      <c r="E167" s="22"/>
      <c r="F167" s="183"/>
      <c r="G167" s="22"/>
      <c r="H167" s="22"/>
      <c r="I167" s="22"/>
      <c r="J167" s="182" t="e">
        <f aca="false">VLOOKUP(Entrate!I167,Legenda!$D$1:$F$258,2)</f>
        <v>#N/A</v>
      </c>
      <c r="K167" s="22"/>
      <c r="L167" s="22"/>
      <c r="M167" s="22"/>
      <c r="N167" s="183"/>
      <c r="O167" s="184" t="n">
        <f aca="false">'Piano Finanziario Annuale'!$F$6</f>
        <v>0</v>
      </c>
      <c r="P167" s="185" t="n">
        <v>0</v>
      </c>
      <c r="Q167" s="186"/>
      <c r="R167" s="187" t="n">
        <f aca="false">(P167*Q167)</f>
        <v>0</v>
      </c>
      <c r="S167" s="185" t="n">
        <v>0</v>
      </c>
      <c r="T167" s="187" t="n">
        <f aca="false">IF(OR(O167="sì",O167="forfettario 190"),SUM(P167+S167),SUM(P167+R167+S167))</f>
        <v>0</v>
      </c>
      <c r="U167" s="50"/>
      <c r="V167" s="188"/>
      <c r="W167" s="189" t="n">
        <f aca="false">IF(V167="SI",T167,0)</f>
        <v>0</v>
      </c>
      <c r="X167" s="148"/>
      <c r="Y167" s="179"/>
      <c r="Z167" s="179"/>
      <c r="AA167" s="179"/>
    </row>
    <row r="168" customFormat="false" ht="15.75" hidden="false" customHeight="true" outlineLevel="0" collapsed="false">
      <c r="A168" s="22" t="n">
        <v>167</v>
      </c>
      <c r="B168" s="180"/>
      <c r="C168" s="22"/>
      <c r="D168" s="22"/>
      <c r="E168" s="22"/>
      <c r="F168" s="183"/>
      <c r="G168" s="22"/>
      <c r="H168" s="22"/>
      <c r="I168" s="22"/>
      <c r="J168" s="182" t="e">
        <f aca="false">VLOOKUP(Entrate!I168,Legenda!$D$1:$F$258,2)</f>
        <v>#N/A</v>
      </c>
      <c r="K168" s="22"/>
      <c r="L168" s="22"/>
      <c r="M168" s="22"/>
      <c r="N168" s="183"/>
      <c r="O168" s="184" t="n">
        <f aca="false">'Piano Finanziario Annuale'!$F$6</f>
        <v>0</v>
      </c>
      <c r="P168" s="185" t="n">
        <v>0</v>
      </c>
      <c r="Q168" s="186"/>
      <c r="R168" s="187" t="n">
        <f aca="false">(P168*Q168)</f>
        <v>0</v>
      </c>
      <c r="S168" s="185" t="n">
        <v>0</v>
      </c>
      <c r="T168" s="187" t="n">
        <f aca="false">IF(OR(O168="sì",O168="forfettario 190"),SUM(P168+S168),SUM(P168+R168+S168))</f>
        <v>0</v>
      </c>
      <c r="U168" s="50"/>
      <c r="V168" s="188"/>
      <c r="W168" s="189" t="n">
        <f aca="false">IF(V168="SI",T168,0)</f>
        <v>0</v>
      </c>
      <c r="X168" s="148"/>
      <c r="Y168" s="179"/>
      <c r="Z168" s="179"/>
      <c r="AA168" s="179"/>
    </row>
    <row r="169" customFormat="false" ht="15.75" hidden="false" customHeight="true" outlineLevel="0" collapsed="false">
      <c r="A169" s="22" t="n">
        <v>168</v>
      </c>
      <c r="B169" s="180"/>
      <c r="C169" s="22"/>
      <c r="D169" s="22"/>
      <c r="E169" s="22"/>
      <c r="F169" s="183"/>
      <c r="G169" s="22"/>
      <c r="H169" s="22"/>
      <c r="I169" s="22"/>
      <c r="J169" s="182" t="e">
        <f aca="false">VLOOKUP(Entrate!I169,Legenda!$D$1:$F$258,2)</f>
        <v>#N/A</v>
      </c>
      <c r="K169" s="22"/>
      <c r="L169" s="22"/>
      <c r="M169" s="22"/>
      <c r="N169" s="183"/>
      <c r="O169" s="184" t="n">
        <f aca="false">'Piano Finanziario Annuale'!$F$6</f>
        <v>0</v>
      </c>
      <c r="P169" s="185" t="n">
        <v>0</v>
      </c>
      <c r="Q169" s="186"/>
      <c r="R169" s="187" t="n">
        <f aca="false">(P169*Q169)</f>
        <v>0</v>
      </c>
      <c r="S169" s="185" t="n">
        <v>0</v>
      </c>
      <c r="T169" s="187" t="n">
        <f aca="false">IF(OR(O169="sì",O169="forfettario 190"),SUM(P169+S169),SUM(P169+R169+S169))</f>
        <v>0</v>
      </c>
      <c r="U169" s="50"/>
      <c r="V169" s="188"/>
      <c r="W169" s="189" t="n">
        <f aca="false">IF(V169="SI",T169,0)</f>
        <v>0</v>
      </c>
      <c r="X169" s="148"/>
      <c r="Y169" s="179"/>
      <c r="Z169" s="179"/>
      <c r="AA169" s="179"/>
    </row>
    <row r="170" customFormat="false" ht="15.75" hidden="false" customHeight="true" outlineLevel="0" collapsed="false">
      <c r="A170" s="22" t="n">
        <v>169</v>
      </c>
      <c r="B170" s="180"/>
      <c r="C170" s="22"/>
      <c r="D170" s="22"/>
      <c r="E170" s="22"/>
      <c r="F170" s="183"/>
      <c r="G170" s="22"/>
      <c r="H170" s="22"/>
      <c r="I170" s="22"/>
      <c r="J170" s="182" t="e">
        <f aca="false">VLOOKUP(Entrate!I170,Legenda!$D$1:$F$258,2)</f>
        <v>#N/A</v>
      </c>
      <c r="K170" s="22"/>
      <c r="L170" s="22"/>
      <c r="M170" s="22"/>
      <c r="N170" s="183"/>
      <c r="O170" s="184" t="n">
        <f aca="false">'Piano Finanziario Annuale'!$F$6</f>
        <v>0</v>
      </c>
      <c r="P170" s="185" t="n">
        <v>0</v>
      </c>
      <c r="Q170" s="186"/>
      <c r="R170" s="187" t="n">
        <f aca="false">(P170*Q170)</f>
        <v>0</v>
      </c>
      <c r="S170" s="185" t="n">
        <v>0</v>
      </c>
      <c r="T170" s="187" t="n">
        <f aca="false">IF(OR(O170="sì",O170="forfettario 190"),SUM(P170+S170),SUM(P170+R170+S170))</f>
        <v>0</v>
      </c>
      <c r="U170" s="50"/>
      <c r="V170" s="188"/>
      <c r="W170" s="189" t="n">
        <f aca="false">IF(V170="SI",T170,0)</f>
        <v>0</v>
      </c>
      <c r="X170" s="148"/>
      <c r="Y170" s="179"/>
      <c r="Z170" s="179"/>
      <c r="AA170" s="179"/>
    </row>
    <row r="171" customFormat="false" ht="15.75" hidden="false" customHeight="true" outlineLevel="0" collapsed="false">
      <c r="A171" s="22" t="n">
        <v>170</v>
      </c>
      <c r="B171" s="180"/>
      <c r="C171" s="22"/>
      <c r="D171" s="22"/>
      <c r="E171" s="22"/>
      <c r="F171" s="183"/>
      <c r="G171" s="22"/>
      <c r="H171" s="22"/>
      <c r="I171" s="22"/>
      <c r="J171" s="182" t="e">
        <f aca="false">VLOOKUP(Entrate!I171,Legenda!$D$1:$F$258,2)</f>
        <v>#N/A</v>
      </c>
      <c r="K171" s="22"/>
      <c r="L171" s="22"/>
      <c r="M171" s="22"/>
      <c r="N171" s="183"/>
      <c r="O171" s="184" t="n">
        <f aca="false">'Piano Finanziario Annuale'!$F$6</f>
        <v>0</v>
      </c>
      <c r="P171" s="185" t="n">
        <v>0</v>
      </c>
      <c r="Q171" s="186"/>
      <c r="R171" s="187" t="n">
        <f aca="false">(P171*Q171)</f>
        <v>0</v>
      </c>
      <c r="S171" s="185" t="n">
        <v>0</v>
      </c>
      <c r="T171" s="187" t="n">
        <f aca="false">IF(OR(O171="sì",O171="forfettario 190"),SUM(P171+S171),SUM(P171+R171+S171))</f>
        <v>0</v>
      </c>
      <c r="U171" s="50"/>
      <c r="V171" s="188"/>
      <c r="W171" s="189" t="n">
        <f aca="false">IF(V171="SI",T171,0)</f>
        <v>0</v>
      </c>
      <c r="X171" s="148"/>
      <c r="Y171" s="179"/>
      <c r="Z171" s="179"/>
      <c r="AA171" s="179"/>
    </row>
    <row r="172" customFormat="false" ht="15.75" hidden="false" customHeight="true" outlineLevel="0" collapsed="false">
      <c r="A172" s="22" t="n">
        <v>171</v>
      </c>
      <c r="B172" s="180"/>
      <c r="C172" s="22"/>
      <c r="D172" s="22"/>
      <c r="E172" s="22"/>
      <c r="F172" s="183"/>
      <c r="G172" s="22"/>
      <c r="H172" s="22"/>
      <c r="I172" s="22"/>
      <c r="J172" s="182" t="e">
        <f aca="false">VLOOKUP(Entrate!I172,Legenda!$D$1:$F$258,2)</f>
        <v>#N/A</v>
      </c>
      <c r="K172" s="22"/>
      <c r="L172" s="22"/>
      <c r="M172" s="22"/>
      <c r="N172" s="183"/>
      <c r="O172" s="184" t="n">
        <f aca="false">'Piano Finanziario Annuale'!$F$6</f>
        <v>0</v>
      </c>
      <c r="P172" s="185" t="n">
        <v>0</v>
      </c>
      <c r="Q172" s="186"/>
      <c r="R172" s="187" t="n">
        <f aca="false">(P172*Q172)</f>
        <v>0</v>
      </c>
      <c r="S172" s="185" t="n">
        <v>0</v>
      </c>
      <c r="T172" s="187" t="n">
        <f aca="false">IF(OR(O172="sì",O172="forfettario 190"),SUM(P172+S172),SUM(P172+R172+S172))</f>
        <v>0</v>
      </c>
      <c r="U172" s="50"/>
      <c r="V172" s="188"/>
      <c r="W172" s="189" t="n">
        <f aca="false">IF(V172="SI",T172,0)</f>
        <v>0</v>
      </c>
      <c r="X172" s="148"/>
      <c r="Y172" s="179"/>
      <c r="Z172" s="179"/>
      <c r="AA172" s="179"/>
    </row>
    <row r="173" customFormat="false" ht="15.75" hidden="false" customHeight="true" outlineLevel="0" collapsed="false">
      <c r="A173" s="22" t="n">
        <v>172</v>
      </c>
      <c r="B173" s="180"/>
      <c r="C173" s="22"/>
      <c r="D173" s="22"/>
      <c r="E173" s="22"/>
      <c r="F173" s="183"/>
      <c r="G173" s="22"/>
      <c r="H173" s="22"/>
      <c r="I173" s="22"/>
      <c r="J173" s="182" t="e">
        <f aca="false">VLOOKUP(Entrate!I173,Legenda!$D$1:$F$258,2)</f>
        <v>#N/A</v>
      </c>
      <c r="K173" s="22"/>
      <c r="L173" s="22"/>
      <c r="M173" s="22"/>
      <c r="N173" s="183"/>
      <c r="O173" s="184" t="n">
        <f aca="false">'Piano Finanziario Annuale'!$F$6</f>
        <v>0</v>
      </c>
      <c r="P173" s="185" t="n">
        <v>0</v>
      </c>
      <c r="Q173" s="186"/>
      <c r="R173" s="187" t="n">
        <f aca="false">(P173*Q173)</f>
        <v>0</v>
      </c>
      <c r="S173" s="185" t="n">
        <v>0</v>
      </c>
      <c r="T173" s="187" t="n">
        <f aca="false">IF(OR(O173="sì",O173="forfettario 190"),SUM(P173+S173),SUM(P173+R173+S173))</f>
        <v>0</v>
      </c>
      <c r="U173" s="50"/>
      <c r="V173" s="188"/>
      <c r="W173" s="189" t="n">
        <f aca="false">IF(V173="SI",T173,0)</f>
        <v>0</v>
      </c>
      <c r="X173" s="148"/>
      <c r="Y173" s="179"/>
      <c r="Z173" s="179"/>
      <c r="AA173" s="179"/>
    </row>
    <row r="174" customFormat="false" ht="15.75" hidden="false" customHeight="true" outlineLevel="0" collapsed="false">
      <c r="A174" s="22" t="n">
        <v>173</v>
      </c>
      <c r="B174" s="180"/>
      <c r="C174" s="22"/>
      <c r="D174" s="22"/>
      <c r="E174" s="22"/>
      <c r="F174" s="183"/>
      <c r="G174" s="22"/>
      <c r="H174" s="22"/>
      <c r="I174" s="22"/>
      <c r="J174" s="182" t="e">
        <f aca="false">VLOOKUP(Entrate!I174,Legenda!$D$1:$F$258,2)</f>
        <v>#N/A</v>
      </c>
      <c r="K174" s="22"/>
      <c r="L174" s="22"/>
      <c r="M174" s="22"/>
      <c r="N174" s="183"/>
      <c r="O174" s="184" t="n">
        <f aca="false">'Piano Finanziario Annuale'!$F$6</f>
        <v>0</v>
      </c>
      <c r="P174" s="185" t="n">
        <v>0</v>
      </c>
      <c r="Q174" s="186"/>
      <c r="R174" s="187" t="n">
        <f aca="false">(P174*Q174)</f>
        <v>0</v>
      </c>
      <c r="S174" s="185" t="n">
        <v>0</v>
      </c>
      <c r="T174" s="187" t="n">
        <f aca="false">IF(OR(O174="sì",O174="forfettario 190"),SUM(P174+S174),SUM(P174+R174+S174))</f>
        <v>0</v>
      </c>
      <c r="U174" s="50"/>
      <c r="V174" s="188"/>
      <c r="W174" s="189" t="n">
        <f aca="false">IF(V174="SI",T174,0)</f>
        <v>0</v>
      </c>
      <c r="X174" s="148"/>
      <c r="Y174" s="179"/>
      <c r="Z174" s="179"/>
      <c r="AA174" s="179"/>
    </row>
    <row r="175" customFormat="false" ht="15.75" hidden="false" customHeight="true" outlineLevel="0" collapsed="false">
      <c r="A175" s="22" t="n">
        <v>174</v>
      </c>
      <c r="B175" s="180"/>
      <c r="C175" s="22"/>
      <c r="D175" s="22"/>
      <c r="E175" s="22"/>
      <c r="F175" s="183"/>
      <c r="G175" s="22"/>
      <c r="H175" s="22"/>
      <c r="I175" s="22"/>
      <c r="J175" s="182" t="e">
        <f aca="false">VLOOKUP(Entrate!I175,Legenda!$D$1:$F$258,2)</f>
        <v>#N/A</v>
      </c>
      <c r="K175" s="22"/>
      <c r="L175" s="22"/>
      <c r="M175" s="22"/>
      <c r="N175" s="183"/>
      <c r="O175" s="184" t="n">
        <f aca="false">'Piano Finanziario Annuale'!$F$6</f>
        <v>0</v>
      </c>
      <c r="P175" s="185" t="n">
        <v>0</v>
      </c>
      <c r="Q175" s="186"/>
      <c r="R175" s="187" t="n">
        <f aca="false">(P175*Q175)</f>
        <v>0</v>
      </c>
      <c r="S175" s="185" t="n">
        <v>0</v>
      </c>
      <c r="T175" s="187" t="n">
        <f aca="false">IF(OR(O175="sì",O175="forfettario 190"),SUM(P175+S175),SUM(P175+R175+S175))</f>
        <v>0</v>
      </c>
      <c r="U175" s="50"/>
      <c r="V175" s="188"/>
      <c r="W175" s="189" t="n">
        <f aca="false">IF(V175="SI",T175,0)</f>
        <v>0</v>
      </c>
      <c r="X175" s="148"/>
      <c r="Y175" s="179"/>
      <c r="Z175" s="179"/>
      <c r="AA175" s="179"/>
    </row>
    <row r="176" customFormat="false" ht="15.75" hidden="false" customHeight="true" outlineLevel="0" collapsed="false">
      <c r="A176" s="22" t="n">
        <v>175</v>
      </c>
      <c r="B176" s="180"/>
      <c r="C176" s="22"/>
      <c r="D176" s="22"/>
      <c r="E176" s="22"/>
      <c r="F176" s="183"/>
      <c r="G176" s="22"/>
      <c r="H176" s="22"/>
      <c r="I176" s="22"/>
      <c r="J176" s="182" t="e">
        <f aca="false">VLOOKUP(Entrate!I176,Legenda!$D$1:$F$258,2)</f>
        <v>#N/A</v>
      </c>
      <c r="K176" s="22"/>
      <c r="L176" s="22"/>
      <c r="M176" s="22"/>
      <c r="N176" s="183"/>
      <c r="O176" s="184" t="n">
        <f aca="false">'Piano Finanziario Annuale'!$F$6</f>
        <v>0</v>
      </c>
      <c r="P176" s="185" t="n">
        <v>0</v>
      </c>
      <c r="Q176" s="186"/>
      <c r="R176" s="187" t="n">
        <f aca="false">(P176*Q176)</f>
        <v>0</v>
      </c>
      <c r="S176" s="185" t="n">
        <v>0</v>
      </c>
      <c r="T176" s="187" t="n">
        <f aca="false">IF(OR(O176="sì",O176="forfettario 190"),SUM(P176+S176),SUM(P176+R176+S176))</f>
        <v>0</v>
      </c>
      <c r="U176" s="50"/>
      <c r="V176" s="188"/>
      <c r="W176" s="189" t="n">
        <f aca="false">IF(V176="SI",T176,0)</f>
        <v>0</v>
      </c>
      <c r="X176" s="148"/>
      <c r="Y176" s="179"/>
      <c r="Z176" s="179"/>
      <c r="AA176" s="179"/>
    </row>
    <row r="177" customFormat="false" ht="15.75" hidden="false" customHeight="true" outlineLevel="0" collapsed="false">
      <c r="A177" s="22" t="n">
        <v>176</v>
      </c>
      <c r="B177" s="180"/>
      <c r="C177" s="22"/>
      <c r="D177" s="22"/>
      <c r="E177" s="22"/>
      <c r="F177" s="183"/>
      <c r="G177" s="22"/>
      <c r="H177" s="22"/>
      <c r="I177" s="22"/>
      <c r="J177" s="182" t="e">
        <f aca="false">VLOOKUP(Entrate!I177,Legenda!$D$1:$F$258,2)</f>
        <v>#N/A</v>
      </c>
      <c r="K177" s="22"/>
      <c r="L177" s="22"/>
      <c r="M177" s="22"/>
      <c r="N177" s="183"/>
      <c r="O177" s="184" t="n">
        <f aca="false">'Piano Finanziario Annuale'!$F$6</f>
        <v>0</v>
      </c>
      <c r="P177" s="185" t="n">
        <v>0</v>
      </c>
      <c r="Q177" s="186"/>
      <c r="R177" s="187" t="n">
        <f aca="false">(P177*Q177)</f>
        <v>0</v>
      </c>
      <c r="S177" s="185" t="n">
        <v>0</v>
      </c>
      <c r="T177" s="187" t="n">
        <f aca="false">IF(OR(O177="sì",O177="forfettario 190"),SUM(P177+S177),SUM(P177+R177+S177))</f>
        <v>0</v>
      </c>
      <c r="U177" s="50"/>
      <c r="V177" s="188"/>
      <c r="W177" s="189" t="n">
        <f aca="false">IF(V177="SI",T177,0)</f>
        <v>0</v>
      </c>
      <c r="X177" s="148"/>
      <c r="Y177" s="179"/>
      <c r="Z177" s="179"/>
      <c r="AA177" s="179"/>
    </row>
    <row r="178" customFormat="false" ht="15.75" hidden="false" customHeight="true" outlineLevel="0" collapsed="false">
      <c r="A178" s="22" t="n">
        <v>177</v>
      </c>
      <c r="B178" s="180"/>
      <c r="C178" s="22"/>
      <c r="D178" s="22"/>
      <c r="E178" s="22"/>
      <c r="F178" s="183"/>
      <c r="G178" s="22"/>
      <c r="H178" s="22"/>
      <c r="I178" s="22"/>
      <c r="J178" s="182" t="e">
        <f aca="false">VLOOKUP(Entrate!I178,Legenda!$D$1:$F$258,2)</f>
        <v>#N/A</v>
      </c>
      <c r="K178" s="22"/>
      <c r="L178" s="22"/>
      <c r="M178" s="22"/>
      <c r="N178" s="183"/>
      <c r="O178" s="184" t="n">
        <f aca="false">'Piano Finanziario Annuale'!$F$6</f>
        <v>0</v>
      </c>
      <c r="P178" s="185" t="n">
        <v>0</v>
      </c>
      <c r="Q178" s="186"/>
      <c r="R178" s="187" t="n">
        <f aca="false">(P178*Q178)</f>
        <v>0</v>
      </c>
      <c r="S178" s="185" t="n">
        <v>0</v>
      </c>
      <c r="T178" s="187" t="n">
        <f aca="false">IF(OR(O178="sì",O178="forfettario 190"),SUM(P178+S178),SUM(P178+R178+S178))</f>
        <v>0</v>
      </c>
      <c r="U178" s="50"/>
      <c r="V178" s="188"/>
      <c r="W178" s="189" t="n">
        <f aca="false">IF(V178="SI",T178,0)</f>
        <v>0</v>
      </c>
      <c r="X178" s="148"/>
      <c r="Y178" s="179"/>
      <c r="Z178" s="179"/>
      <c r="AA178" s="179"/>
    </row>
    <row r="179" customFormat="false" ht="15.75" hidden="false" customHeight="true" outlineLevel="0" collapsed="false">
      <c r="A179" s="22" t="n">
        <v>178</v>
      </c>
      <c r="B179" s="180"/>
      <c r="C179" s="22"/>
      <c r="D179" s="22"/>
      <c r="E179" s="22"/>
      <c r="F179" s="183"/>
      <c r="G179" s="22"/>
      <c r="H179" s="22"/>
      <c r="I179" s="22"/>
      <c r="J179" s="182" t="e">
        <f aca="false">VLOOKUP(Entrate!I179,Legenda!$D$1:$F$258,2)</f>
        <v>#N/A</v>
      </c>
      <c r="K179" s="22"/>
      <c r="L179" s="22"/>
      <c r="M179" s="22"/>
      <c r="N179" s="183"/>
      <c r="O179" s="184" t="n">
        <f aca="false">'Piano Finanziario Annuale'!$F$6</f>
        <v>0</v>
      </c>
      <c r="P179" s="185" t="n">
        <v>0</v>
      </c>
      <c r="Q179" s="186"/>
      <c r="R179" s="187" t="n">
        <f aca="false">(P179*Q179)</f>
        <v>0</v>
      </c>
      <c r="S179" s="185" t="n">
        <v>0</v>
      </c>
      <c r="T179" s="187" t="n">
        <f aca="false">IF(OR(O179="sì",O179="forfettario 190"),SUM(P179+S179),SUM(P179+R179+S179))</f>
        <v>0</v>
      </c>
      <c r="U179" s="50"/>
      <c r="V179" s="188"/>
      <c r="W179" s="189" t="n">
        <f aca="false">IF(V179="SI",T179,0)</f>
        <v>0</v>
      </c>
      <c r="X179" s="148"/>
      <c r="Y179" s="179"/>
      <c r="Z179" s="179"/>
      <c r="AA179" s="179"/>
    </row>
    <row r="180" customFormat="false" ht="15.75" hidden="false" customHeight="true" outlineLevel="0" collapsed="false">
      <c r="A180" s="22" t="n">
        <v>179</v>
      </c>
      <c r="B180" s="180"/>
      <c r="C180" s="22"/>
      <c r="D180" s="22"/>
      <c r="E180" s="22"/>
      <c r="F180" s="183"/>
      <c r="G180" s="22"/>
      <c r="H180" s="22"/>
      <c r="I180" s="22"/>
      <c r="J180" s="182" t="e">
        <f aca="false">VLOOKUP(Entrate!I180,Legenda!$D$1:$F$258,2)</f>
        <v>#N/A</v>
      </c>
      <c r="K180" s="22"/>
      <c r="L180" s="22"/>
      <c r="M180" s="22"/>
      <c r="N180" s="183"/>
      <c r="O180" s="184" t="n">
        <f aca="false">'Piano Finanziario Annuale'!$F$6</f>
        <v>0</v>
      </c>
      <c r="P180" s="185" t="n">
        <v>0</v>
      </c>
      <c r="Q180" s="186"/>
      <c r="R180" s="187" t="n">
        <f aca="false">(P180*Q180)</f>
        <v>0</v>
      </c>
      <c r="S180" s="185" t="n">
        <v>0</v>
      </c>
      <c r="T180" s="187" t="n">
        <f aca="false">IF(OR(O180="sì",O180="forfettario 190"),SUM(P180+S180),SUM(P180+R180+S180))</f>
        <v>0</v>
      </c>
      <c r="U180" s="50"/>
      <c r="V180" s="188"/>
      <c r="W180" s="189" t="n">
        <f aca="false">IF(V180="SI",T180,0)</f>
        <v>0</v>
      </c>
      <c r="X180" s="148"/>
      <c r="Y180" s="179"/>
      <c r="Z180" s="179"/>
      <c r="AA180" s="179"/>
    </row>
    <row r="181" customFormat="false" ht="15.75" hidden="false" customHeight="true" outlineLevel="0" collapsed="false">
      <c r="A181" s="22" t="n">
        <v>180</v>
      </c>
      <c r="B181" s="180"/>
      <c r="C181" s="22"/>
      <c r="D181" s="22"/>
      <c r="E181" s="22"/>
      <c r="F181" s="183"/>
      <c r="G181" s="22"/>
      <c r="H181" s="22"/>
      <c r="I181" s="22"/>
      <c r="J181" s="182" t="e">
        <f aca="false">VLOOKUP(Entrate!I181,Legenda!$D$1:$F$258,2)</f>
        <v>#N/A</v>
      </c>
      <c r="K181" s="22"/>
      <c r="L181" s="22"/>
      <c r="M181" s="22"/>
      <c r="N181" s="183"/>
      <c r="O181" s="184" t="n">
        <f aca="false">'Piano Finanziario Annuale'!$F$6</f>
        <v>0</v>
      </c>
      <c r="P181" s="185" t="n">
        <v>0</v>
      </c>
      <c r="Q181" s="186"/>
      <c r="R181" s="187" t="n">
        <f aca="false">(P181*Q181)</f>
        <v>0</v>
      </c>
      <c r="S181" s="185" t="n">
        <v>0</v>
      </c>
      <c r="T181" s="187" t="n">
        <f aca="false">IF(OR(O181="sì",O181="forfettario 190"),SUM(P181+S181),SUM(P181+R181+S181))</f>
        <v>0</v>
      </c>
      <c r="U181" s="50"/>
      <c r="V181" s="188"/>
      <c r="W181" s="189" t="n">
        <f aca="false">IF(V181="SI",T181,0)</f>
        <v>0</v>
      </c>
      <c r="X181" s="148"/>
      <c r="Y181" s="179"/>
      <c r="Z181" s="179"/>
      <c r="AA181" s="179"/>
    </row>
    <row r="182" customFormat="false" ht="15.75" hidden="false" customHeight="true" outlineLevel="0" collapsed="false">
      <c r="A182" s="22" t="n">
        <v>181</v>
      </c>
      <c r="B182" s="180"/>
      <c r="C182" s="22"/>
      <c r="D182" s="22"/>
      <c r="E182" s="22"/>
      <c r="F182" s="183"/>
      <c r="G182" s="22"/>
      <c r="H182" s="22"/>
      <c r="I182" s="22"/>
      <c r="J182" s="182" t="e">
        <f aca="false">VLOOKUP(Entrate!I182,Legenda!$D$1:$F$258,2)</f>
        <v>#N/A</v>
      </c>
      <c r="K182" s="22"/>
      <c r="L182" s="22"/>
      <c r="M182" s="22"/>
      <c r="N182" s="183"/>
      <c r="O182" s="184" t="n">
        <f aca="false">'Piano Finanziario Annuale'!$F$6</f>
        <v>0</v>
      </c>
      <c r="P182" s="185" t="n">
        <v>0</v>
      </c>
      <c r="Q182" s="186"/>
      <c r="R182" s="187" t="n">
        <f aca="false">(P182*Q182)</f>
        <v>0</v>
      </c>
      <c r="S182" s="185" t="n">
        <v>0</v>
      </c>
      <c r="T182" s="187" t="n">
        <f aca="false">IF(OR(O182="sì",O182="forfettario 190"),SUM(P182+S182),SUM(P182+R182+S182))</f>
        <v>0</v>
      </c>
      <c r="U182" s="50"/>
      <c r="V182" s="188"/>
      <c r="W182" s="189" t="n">
        <f aca="false">IF(V182="SI",T182,0)</f>
        <v>0</v>
      </c>
      <c r="X182" s="148"/>
      <c r="Y182" s="179"/>
      <c r="Z182" s="179"/>
      <c r="AA182" s="179"/>
    </row>
    <row r="183" customFormat="false" ht="15.75" hidden="false" customHeight="true" outlineLevel="0" collapsed="false">
      <c r="A183" s="22" t="n">
        <v>182</v>
      </c>
      <c r="B183" s="180"/>
      <c r="C183" s="22"/>
      <c r="D183" s="22"/>
      <c r="E183" s="22"/>
      <c r="F183" s="183"/>
      <c r="G183" s="22"/>
      <c r="H183" s="22"/>
      <c r="I183" s="22"/>
      <c r="J183" s="182" t="e">
        <f aca="false">VLOOKUP(Entrate!I183,Legenda!$D$1:$F$258,2)</f>
        <v>#N/A</v>
      </c>
      <c r="K183" s="22"/>
      <c r="L183" s="22"/>
      <c r="M183" s="22"/>
      <c r="N183" s="183"/>
      <c r="O183" s="184" t="n">
        <f aca="false">'Piano Finanziario Annuale'!$F$6</f>
        <v>0</v>
      </c>
      <c r="P183" s="185" t="n">
        <v>0</v>
      </c>
      <c r="Q183" s="186"/>
      <c r="R183" s="187" t="n">
        <f aca="false">(P183*Q183)</f>
        <v>0</v>
      </c>
      <c r="S183" s="185" t="n">
        <v>0</v>
      </c>
      <c r="T183" s="187" t="n">
        <f aca="false">IF(OR(O183="sì",O183="forfettario 190"),SUM(P183+S183),SUM(P183+R183+S183))</f>
        <v>0</v>
      </c>
      <c r="U183" s="50"/>
      <c r="V183" s="188"/>
      <c r="W183" s="189" t="n">
        <f aca="false">IF(V183="SI",T183,0)</f>
        <v>0</v>
      </c>
      <c r="X183" s="148"/>
      <c r="Y183" s="179"/>
      <c r="Z183" s="179"/>
      <c r="AA183" s="179"/>
    </row>
    <row r="184" customFormat="false" ht="15.75" hidden="false" customHeight="true" outlineLevel="0" collapsed="false">
      <c r="A184" s="22" t="n">
        <v>183</v>
      </c>
      <c r="B184" s="180"/>
      <c r="C184" s="22"/>
      <c r="D184" s="22"/>
      <c r="E184" s="22"/>
      <c r="F184" s="183"/>
      <c r="G184" s="22"/>
      <c r="H184" s="22"/>
      <c r="I184" s="22"/>
      <c r="J184" s="182" t="e">
        <f aca="false">VLOOKUP(Entrate!I184,Legenda!$D$1:$F$258,2)</f>
        <v>#N/A</v>
      </c>
      <c r="K184" s="22"/>
      <c r="L184" s="22"/>
      <c r="M184" s="22"/>
      <c r="N184" s="183"/>
      <c r="O184" s="184" t="n">
        <f aca="false">'Piano Finanziario Annuale'!$F$6</f>
        <v>0</v>
      </c>
      <c r="P184" s="185" t="n">
        <v>0</v>
      </c>
      <c r="Q184" s="186"/>
      <c r="R184" s="187" t="n">
        <f aca="false">(P184*Q184)</f>
        <v>0</v>
      </c>
      <c r="S184" s="185" t="n">
        <v>0</v>
      </c>
      <c r="T184" s="187" t="n">
        <f aca="false">IF(OR(O184="sì",O184="forfettario 190"),SUM(P184+S184),SUM(P184+R184+S184))</f>
        <v>0</v>
      </c>
      <c r="U184" s="50"/>
      <c r="V184" s="188"/>
      <c r="W184" s="189" t="n">
        <f aca="false">IF(V184="SI",T184,0)</f>
        <v>0</v>
      </c>
      <c r="X184" s="148"/>
      <c r="Y184" s="179"/>
      <c r="Z184" s="179"/>
      <c r="AA184" s="179"/>
    </row>
    <row r="185" customFormat="false" ht="15.75" hidden="false" customHeight="true" outlineLevel="0" collapsed="false">
      <c r="A185" s="22" t="n">
        <v>184</v>
      </c>
      <c r="B185" s="180"/>
      <c r="C185" s="22"/>
      <c r="D185" s="22"/>
      <c r="E185" s="22"/>
      <c r="F185" s="183"/>
      <c r="G185" s="22"/>
      <c r="H185" s="22"/>
      <c r="I185" s="22"/>
      <c r="J185" s="182" t="e">
        <f aca="false">VLOOKUP(Entrate!I185,Legenda!$D$1:$F$258,2)</f>
        <v>#N/A</v>
      </c>
      <c r="K185" s="22"/>
      <c r="L185" s="22"/>
      <c r="M185" s="22"/>
      <c r="N185" s="183"/>
      <c r="O185" s="184" t="n">
        <f aca="false">'Piano Finanziario Annuale'!$F$6</f>
        <v>0</v>
      </c>
      <c r="P185" s="185" t="n">
        <v>0</v>
      </c>
      <c r="Q185" s="186"/>
      <c r="R185" s="187" t="n">
        <f aca="false">(P185*Q185)</f>
        <v>0</v>
      </c>
      <c r="S185" s="185" t="n">
        <v>0</v>
      </c>
      <c r="T185" s="187" t="n">
        <f aca="false">IF(OR(O185="sì",O185="forfettario 190"),SUM(P185+S185),SUM(P185+R185+S185))</f>
        <v>0</v>
      </c>
      <c r="U185" s="50"/>
      <c r="V185" s="188"/>
      <c r="W185" s="189" t="n">
        <f aca="false">IF(V185="SI",T185,0)</f>
        <v>0</v>
      </c>
      <c r="X185" s="148"/>
      <c r="Y185" s="179"/>
      <c r="Z185" s="179"/>
      <c r="AA185" s="179"/>
    </row>
    <row r="186" customFormat="false" ht="15.75" hidden="false" customHeight="true" outlineLevel="0" collapsed="false">
      <c r="A186" s="22" t="n">
        <v>185</v>
      </c>
      <c r="B186" s="180"/>
      <c r="C186" s="22"/>
      <c r="D186" s="22"/>
      <c r="E186" s="22"/>
      <c r="F186" s="183"/>
      <c r="G186" s="22"/>
      <c r="H186" s="22"/>
      <c r="I186" s="22"/>
      <c r="J186" s="182" t="e">
        <f aca="false">VLOOKUP(Entrate!I186,Legenda!$D$1:$F$258,2)</f>
        <v>#N/A</v>
      </c>
      <c r="K186" s="22"/>
      <c r="L186" s="22"/>
      <c r="M186" s="22"/>
      <c r="N186" s="183"/>
      <c r="O186" s="184" t="n">
        <f aca="false">'Piano Finanziario Annuale'!$F$6</f>
        <v>0</v>
      </c>
      <c r="P186" s="185" t="n">
        <v>0</v>
      </c>
      <c r="Q186" s="186"/>
      <c r="R186" s="187" t="n">
        <f aca="false">(P186*Q186)</f>
        <v>0</v>
      </c>
      <c r="S186" s="185" t="n">
        <v>0</v>
      </c>
      <c r="T186" s="187" t="n">
        <f aca="false">IF(OR(O186="sì",O186="forfettario 190"),SUM(P186+S186),SUM(P186+R186+S186))</f>
        <v>0</v>
      </c>
      <c r="U186" s="50"/>
      <c r="V186" s="188"/>
      <c r="W186" s="189" t="n">
        <f aca="false">IF(V186="SI",T186,0)</f>
        <v>0</v>
      </c>
      <c r="X186" s="148"/>
      <c r="Y186" s="179"/>
      <c r="Z186" s="179"/>
      <c r="AA186" s="179"/>
    </row>
    <row r="187" customFormat="false" ht="15.75" hidden="false" customHeight="true" outlineLevel="0" collapsed="false">
      <c r="A187" s="22" t="n">
        <v>186</v>
      </c>
      <c r="B187" s="180"/>
      <c r="C187" s="22"/>
      <c r="D187" s="22"/>
      <c r="E187" s="22"/>
      <c r="F187" s="183"/>
      <c r="G187" s="22"/>
      <c r="H187" s="22"/>
      <c r="I187" s="22"/>
      <c r="J187" s="182" t="e">
        <f aca="false">VLOOKUP(Entrate!I187,Legenda!$D$1:$F$258,2)</f>
        <v>#N/A</v>
      </c>
      <c r="K187" s="22"/>
      <c r="L187" s="22"/>
      <c r="M187" s="22"/>
      <c r="N187" s="183"/>
      <c r="O187" s="184" t="n">
        <f aca="false">'Piano Finanziario Annuale'!$F$6</f>
        <v>0</v>
      </c>
      <c r="P187" s="185" t="n">
        <v>0</v>
      </c>
      <c r="Q187" s="186"/>
      <c r="R187" s="187" t="n">
        <f aca="false">(P187*Q187)</f>
        <v>0</v>
      </c>
      <c r="S187" s="185" t="n">
        <v>0</v>
      </c>
      <c r="T187" s="187" t="n">
        <f aca="false">IF(OR(O187="sì",O187="forfettario 190"),SUM(P187+S187),SUM(P187+R187+S187))</f>
        <v>0</v>
      </c>
      <c r="U187" s="50"/>
      <c r="V187" s="188"/>
      <c r="W187" s="189" t="n">
        <f aca="false">IF(V187="SI",T187,0)</f>
        <v>0</v>
      </c>
      <c r="X187" s="148"/>
      <c r="Y187" s="179"/>
      <c r="Z187" s="179"/>
      <c r="AA187" s="179"/>
    </row>
    <row r="188" customFormat="false" ht="15.75" hidden="false" customHeight="true" outlineLevel="0" collapsed="false">
      <c r="A188" s="22" t="n">
        <v>187</v>
      </c>
      <c r="B188" s="180"/>
      <c r="C188" s="22"/>
      <c r="D188" s="22"/>
      <c r="E188" s="22"/>
      <c r="F188" s="183"/>
      <c r="G188" s="22"/>
      <c r="H188" s="22"/>
      <c r="I188" s="22"/>
      <c r="J188" s="182" t="e">
        <f aca="false">VLOOKUP(Entrate!I188,Legenda!$D$1:$F$258,2)</f>
        <v>#N/A</v>
      </c>
      <c r="K188" s="22"/>
      <c r="L188" s="22"/>
      <c r="M188" s="22"/>
      <c r="N188" s="183"/>
      <c r="O188" s="184" t="n">
        <f aca="false">'Piano Finanziario Annuale'!$F$6</f>
        <v>0</v>
      </c>
      <c r="P188" s="185" t="n">
        <v>0</v>
      </c>
      <c r="Q188" s="186"/>
      <c r="R188" s="187" t="n">
        <f aca="false">(P188*Q188)</f>
        <v>0</v>
      </c>
      <c r="S188" s="185" t="n">
        <v>0</v>
      </c>
      <c r="T188" s="187" t="n">
        <f aca="false">IF(OR(O188="sì",O188="forfettario 190"),SUM(P188+S188),SUM(P188+R188+S188))</f>
        <v>0</v>
      </c>
      <c r="U188" s="50"/>
      <c r="V188" s="188"/>
      <c r="W188" s="189" t="n">
        <f aca="false">IF(V188="SI",T188,0)</f>
        <v>0</v>
      </c>
      <c r="X188" s="148"/>
      <c r="Y188" s="179"/>
      <c r="Z188" s="179"/>
      <c r="AA188" s="179"/>
    </row>
    <row r="189" customFormat="false" ht="15.75" hidden="false" customHeight="true" outlineLevel="0" collapsed="false">
      <c r="A189" s="22" t="n">
        <v>188</v>
      </c>
      <c r="B189" s="180"/>
      <c r="C189" s="22"/>
      <c r="D189" s="22"/>
      <c r="E189" s="22"/>
      <c r="F189" s="183"/>
      <c r="G189" s="22"/>
      <c r="H189" s="22"/>
      <c r="I189" s="22"/>
      <c r="J189" s="182" t="e">
        <f aca="false">VLOOKUP(Entrate!I189,Legenda!$D$1:$F$258,2)</f>
        <v>#N/A</v>
      </c>
      <c r="K189" s="22"/>
      <c r="L189" s="22"/>
      <c r="M189" s="22"/>
      <c r="N189" s="183"/>
      <c r="O189" s="184" t="n">
        <f aca="false">'Piano Finanziario Annuale'!$F$6</f>
        <v>0</v>
      </c>
      <c r="P189" s="185" t="n">
        <v>0</v>
      </c>
      <c r="Q189" s="186"/>
      <c r="R189" s="187" t="n">
        <f aca="false">(P189*Q189)</f>
        <v>0</v>
      </c>
      <c r="S189" s="185" t="n">
        <v>0</v>
      </c>
      <c r="T189" s="187" t="n">
        <f aca="false">IF(OR(O189="sì",O189="forfettario 190"),SUM(P189+S189),SUM(P189+R189+S189))</f>
        <v>0</v>
      </c>
      <c r="U189" s="50"/>
      <c r="V189" s="188"/>
      <c r="W189" s="189" t="n">
        <f aca="false">IF(V189="SI",T189,0)</f>
        <v>0</v>
      </c>
      <c r="X189" s="148"/>
      <c r="Y189" s="179"/>
      <c r="Z189" s="179"/>
      <c r="AA189" s="179"/>
    </row>
    <row r="190" customFormat="false" ht="15.75" hidden="false" customHeight="true" outlineLevel="0" collapsed="false">
      <c r="A190" s="22" t="n">
        <v>189</v>
      </c>
      <c r="B190" s="180"/>
      <c r="C190" s="22"/>
      <c r="D190" s="22"/>
      <c r="E190" s="22"/>
      <c r="F190" s="183"/>
      <c r="G190" s="22"/>
      <c r="H190" s="22"/>
      <c r="I190" s="22"/>
      <c r="J190" s="182" t="e">
        <f aca="false">VLOOKUP(Entrate!I190,Legenda!$D$1:$F$258,2)</f>
        <v>#N/A</v>
      </c>
      <c r="K190" s="22"/>
      <c r="L190" s="22"/>
      <c r="M190" s="22"/>
      <c r="N190" s="183"/>
      <c r="O190" s="184" t="n">
        <f aca="false">'Piano Finanziario Annuale'!$F$6</f>
        <v>0</v>
      </c>
      <c r="P190" s="185" t="n">
        <v>0</v>
      </c>
      <c r="Q190" s="186"/>
      <c r="R190" s="187" t="n">
        <f aca="false">(P190*Q190)</f>
        <v>0</v>
      </c>
      <c r="S190" s="185" t="n">
        <v>0</v>
      </c>
      <c r="T190" s="187" t="n">
        <f aca="false">IF(OR(O190="sì",O190="forfettario 190"),SUM(P190+S190),SUM(P190+R190+S190))</f>
        <v>0</v>
      </c>
      <c r="U190" s="50"/>
      <c r="V190" s="188"/>
      <c r="W190" s="189" t="n">
        <f aca="false">IF(V190="SI",T190,0)</f>
        <v>0</v>
      </c>
      <c r="X190" s="148"/>
      <c r="Y190" s="179"/>
      <c r="Z190" s="179"/>
      <c r="AA190" s="179"/>
    </row>
    <row r="191" customFormat="false" ht="15.75" hidden="false" customHeight="true" outlineLevel="0" collapsed="false">
      <c r="A191" s="22" t="n">
        <v>190</v>
      </c>
      <c r="B191" s="180"/>
      <c r="C191" s="22"/>
      <c r="D191" s="22"/>
      <c r="E191" s="22"/>
      <c r="F191" s="183"/>
      <c r="G191" s="22"/>
      <c r="H191" s="22"/>
      <c r="I191" s="22"/>
      <c r="J191" s="182" t="e">
        <f aca="false">VLOOKUP(Entrate!I191,Legenda!$D$1:$F$258,2)</f>
        <v>#N/A</v>
      </c>
      <c r="K191" s="22"/>
      <c r="L191" s="22"/>
      <c r="M191" s="22"/>
      <c r="N191" s="183"/>
      <c r="O191" s="184" t="n">
        <f aca="false">'Piano Finanziario Annuale'!$F$6</f>
        <v>0</v>
      </c>
      <c r="P191" s="185" t="n">
        <v>0</v>
      </c>
      <c r="Q191" s="186"/>
      <c r="R191" s="187" t="n">
        <f aca="false">(P191*Q191)</f>
        <v>0</v>
      </c>
      <c r="S191" s="185" t="n">
        <v>0</v>
      </c>
      <c r="T191" s="187" t="n">
        <f aca="false">IF(OR(O191="sì",O191="forfettario 190"),SUM(P191+S191),SUM(P191+R191+S191))</f>
        <v>0</v>
      </c>
      <c r="U191" s="50"/>
      <c r="V191" s="188"/>
      <c r="W191" s="189" t="n">
        <f aca="false">IF(V191="SI",T191,0)</f>
        <v>0</v>
      </c>
      <c r="X191" s="148"/>
      <c r="Y191" s="179"/>
      <c r="Z191" s="179"/>
      <c r="AA191" s="179"/>
    </row>
    <row r="192" customFormat="false" ht="15.75" hidden="false" customHeight="true" outlineLevel="0" collapsed="false">
      <c r="A192" s="22" t="n">
        <v>191</v>
      </c>
      <c r="B192" s="180"/>
      <c r="C192" s="22"/>
      <c r="D192" s="22"/>
      <c r="E192" s="22"/>
      <c r="F192" s="183"/>
      <c r="G192" s="22"/>
      <c r="H192" s="22"/>
      <c r="I192" s="22"/>
      <c r="J192" s="182" t="e">
        <f aca="false">VLOOKUP(Entrate!I192,Legenda!$D$1:$F$258,2)</f>
        <v>#N/A</v>
      </c>
      <c r="K192" s="22"/>
      <c r="L192" s="22"/>
      <c r="M192" s="22"/>
      <c r="N192" s="183"/>
      <c r="O192" s="184" t="n">
        <f aca="false">'Piano Finanziario Annuale'!$F$6</f>
        <v>0</v>
      </c>
      <c r="P192" s="185" t="n">
        <v>0</v>
      </c>
      <c r="Q192" s="186"/>
      <c r="R192" s="187" t="n">
        <f aca="false">(P192*Q192)</f>
        <v>0</v>
      </c>
      <c r="S192" s="185" t="n">
        <v>0</v>
      </c>
      <c r="T192" s="187" t="n">
        <f aca="false">IF(OR(O192="sì",O192="forfettario 190"),SUM(P192+S192),SUM(P192+R192+S192))</f>
        <v>0</v>
      </c>
      <c r="U192" s="50"/>
      <c r="V192" s="188"/>
      <c r="W192" s="189" t="n">
        <f aca="false">IF(V192="SI",T192,0)</f>
        <v>0</v>
      </c>
      <c r="X192" s="148"/>
      <c r="Y192" s="179"/>
      <c r="Z192" s="179"/>
      <c r="AA192" s="179"/>
    </row>
    <row r="193" customFormat="false" ht="15.75" hidden="false" customHeight="true" outlineLevel="0" collapsed="false">
      <c r="A193" s="22" t="n">
        <v>192</v>
      </c>
      <c r="B193" s="180"/>
      <c r="C193" s="22"/>
      <c r="D193" s="22"/>
      <c r="E193" s="22"/>
      <c r="F193" s="183"/>
      <c r="G193" s="22"/>
      <c r="H193" s="22"/>
      <c r="I193" s="22"/>
      <c r="J193" s="182" t="e">
        <f aca="false">VLOOKUP(Entrate!I193,Legenda!$D$1:$F$258,2)</f>
        <v>#N/A</v>
      </c>
      <c r="K193" s="22"/>
      <c r="L193" s="22"/>
      <c r="M193" s="22"/>
      <c r="N193" s="183"/>
      <c r="O193" s="184" t="n">
        <f aca="false">'Piano Finanziario Annuale'!$F$6</f>
        <v>0</v>
      </c>
      <c r="P193" s="185" t="n">
        <v>0</v>
      </c>
      <c r="Q193" s="186"/>
      <c r="R193" s="187" t="n">
        <f aca="false">(P193*Q193)</f>
        <v>0</v>
      </c>
      <c r="S193" s="185" t="n">
        <v>0</v>
      </c>
      <c r="T193" s="187" t="n">
        <f aca="false">IF(OR(O193="sì",O193="forfettario 190"),SUM(P193+S193),SUM(P193+R193+S193))</f>
        <v>0</v>
      </c>
      <c r="U193" s="50"/>
      <c r="V193" s="188"/>
      <c r="W193" s="189" t="n">
        <f aca="false">IF(V193="SI",T193,0)</f>
        <v>0</v>
      </c>
      <c r="X193" s="148"/>
      <c r="Y193" s="179"/>
      <c r="Z193" s="179"/>
      <c r="AA193" s="179"/>
    </row>
    <row r="194" customFormat="false" ht="15.75" hidden="false" customHeight="true" outlineLevel="0" collapsed="false">
      <c r="A194" s="22" t="n">
        <v>193</v>
      </c>
      <c r="B194" s="180"/>
      <c r="C194" s="22"/>
      <c r="D194" s="22"/>
      <c r="E194" s="22"/>
      <c r="F194" s="183"/>
      <c r="G194" s="22"/>
      <c r="H194" s="22"/>
      <c r="I194" s="22"/>
      <c r="J194" s="182" t="e">
        <f aca="false">VLOOKUP(Entrate!I194,Legenda!$D$1:$F$258,2)</f>
        <v>#N/A</v>
      </c>
      <c r="K194" s="22"/>
      <c r="L194" s="22"/>
      <c r="M194" s="22"/>
      <c r="N194" s="183"/>
      <c r="O194" s="184" t="n">
        <f aca="false">'Piano Finanziario Annuale'!$F$6</f>
        <v>0</v>
      </c>
      <c r="P194" s="185" t="n">
        <v>0</v>
      </c>
      <c r="Q194" s="186"/>
      <c r="R194" s="187" t="n">
        <f aca="false">(P194*Q194)</f>
        <v>0</v>
      </c>
      <c r="S194" s="185" t="n">
        <v>0</v>
      </c>
      <c r="T194" s="187" t="n">
        <f aca="false">IF(OR(O194="sì",O194="forfettario 190"),SUM(P194+S194),SUM(P194+R194+S194))</f>
        <v>0</v>
      </c>
      <c r="U194" s="50"/>
      <c r="V194" s="188"/>
      <c r="W194" s="189" t="n">
        <f aca="false">IF(V194="SI",T194,0)</f>
        <v>0</v>
      </c>
      <c r="X194" s="148"/>
      <c r="Y194" s="179"/>
      <c r="Z194" s="179"/>
      <c r="AA194" s="179"/>
    </row>
    <row r="195" customFormat="false" ht="15.75" hidden="false" customHeight="true" outlineLevel="0" collapsed="false">
      <c r="A195" s="22" t="n">
        <v>194</v>
      </c>
      <c r="B195" s="180"/>
      <c r="C195" s="22"/>
      <c r="D195" s="22"/>
      <c r="E195" s="22"/>
      <c r="F195" s="183"/>
      <c r="G195" s="22"/>
      <c r="H195" s="22"/>
      <c r="I195" s="22"/>
      <c r="J195" s="182" t="e">
        <f aca="false">VLOOKUP(Entrate!I195,Legenda!$D$1:$F$258,2)</f>
        <v>#N/A</v>
      </c>
      <c r="K195" s="22"/>
      <c r="L195" s="22"/>
      <c r="M195" s="22"/>
      <c r="N195" s="183"/>
      <c r="O195" s="184" t="n">
        <f aca="false">'Piano Finanziario Annuale'!$F$6</f>
        <v>0</v>
      </c>
      <c r="P195" s="185" t="n">
        <v>0</v>
      </c>
      <c r="Q195" s="186"/>
      <c r="R195" s="187" t="n">
        <f aca="false">(P195*Q195)</f>
        <v>0</v>
      </c>
      <c r="S195" s="185" t="n">
        <v>0</v>
      </c>
      <c r="T195" s="187" t="n">
        <f aca="false">IF(OR(O195="sì",O195="forfettario 190"),SUM(P195+S195),SUM(P195+R195+S195))</f>
        <v>0</v>
      </c>
      <c r="U195" s="50"/>
      <c r="V195" s="188"/>
      <c r="W195" s="189" t="n">
        <f aca="false">IF(V195="SI",T195,0)</f>
        <v>0</v>
      </c>
      <c r="X195" s="148"/>
      <c r="Y195" s="179"/>
      <c r="Z195" s="179"/>
      <c r="AA195" s="179"/>
    </row>
    <row r="196" customFormat="false" ht="15.75" hidden="false" customHeight="true" outlineLevel="0" collapsed="false">
      <c r="A196" s="22" t="n">
        <v>195</v>
      </c>
      <c r="B196" s="180"/>
      <c r="C196" s="22"/>
      <c r="D196" s="22"/>
      <c r="E196" s="22"/>
      <c r="F196" s="183"/>
      <c r="G196" s="22"/>
      <c r="H196" s="22"/>
      <c r="I196" s="22"/>
      <c r="J196" s="182" t="e">
        <f aca="false">VLOOKUP(Entrate!I196,Legenda!$D$1:$F$258,2)</f>
        <v>#N/A</v>
      </c>
      <c r="K196" s="22"/>
      <c r="L196" s="22"/>
      <c r="M196" s="22"/>
      <c r="N196" s="183"/>
      <c r="O196" s="184" t="n">
        <f aca="false">'Piano Finanziario Annuale'!$F$6</f>
        <v>0</v>
      </c>
      <c r="P196" s="185" t="n">
        <v>0</v>
      </c>
      <c r="Q196" s="186"/>
      <c r="R196" s="187" t="n">
        <f aca="false">(P196*Q196)</f>
        <v>0</v>
      </c>
      <c r="S196" s="185" t="n">
        <v>0</v>
      </c>
      <c r="T196" s="187" t="n">
        <f aca="false">IF(OR(O196="sì",O196="forfettario 190"),SUM(P196+S196),SUM(P196+R196+S196))</f>
        <v>0</v>
      </c>
      <c r="U196" s="50"/>
      <c r="V196" s="188"/>
      <c r="W196" s="189" t="n">
        <f aca="false">IF(V196="SI",T196,0)</f>
        <v>0</v>
      </c>
      <c r="X196" s="148"/>
      <c r="Y196" s="179"/>
      <c r="Z196" s="179"/>
      <c r="AA196" s="179"/>
    </row>
    <row r="197" customFormat="false" ht="15.75" hidden="false" customHeight="true" outlineLevel="0" collapsed="false">
      <c r="A197" s="22" t="n">
        <v>196</v>
      </c>
      <c r="B197" s="180"/>
      <c r="C197" s="22"/>
      <c r="D197" s="22"/>
      <c r="E197" s="22"/>
      <c r="F197" s="183"/>
      <c r="G197" s="22"/>
      <c r="H197" s="22"/>
      <c r="I197" s="22"/>
      <c r="J197" s="182" t="e">
        <f aca="false">VLOOKUP(Entrate!I197,Legenda!$D$1:$F$258,2)</f>
        <v>#N/A</v>
      </c>
      <c r="K197" s="22"/>
      <c r="L197" s="22"/>
      <c r="M197" s="22"/>
      <c r="N197" s="183"/>
      <c r="O197" s="184" t="n">
        <f aca="false">'Piano Finanziario Annuale'!$F$6</f>
        <v>0</v>
      </c>
      <c r="P197" s="185" t="n">
        <v>0</v>
      </c>
      <c r="Q197" s="186"/>
      <c r="R197" s="187" t="n">
        <f aca="false">(P197*Q197)</f>
        <v>0</v>
      </c>
      <c r="S197" s="185" t="n">
        <v>0</v>
      </c>
      <c r="T197" s="187" t="n">
        <f aca="false">IF(OR(O197="sì",O197="forfettario 190"),SUM(P197+S197),SUM(P197+R197+S197))</f>
        <v>0</v>
      </c>
      <c r="U197" s="50"/>
      <c r="V197" s="188"/>
      <c r="W197" s="189" t="n">
        <f aca="false">IF(V197="SI",T197,0)</f>
        <v>0</v>
      </c>
      <c r="X197" s="148"/>
      <c r="Y197" s="179"/>
      <c r="Z197" s="179"/>
      <c r="AA197" s="179"/>
    </row>
    <row r="198" customFormat="false" ht="15.75" hidden="false" customHeight="true" outlineLevel="0" collapsed="false">
      <c r="A198" s="22" t="n">
        <v>197</v>
      </c>
      <c r="B198" s="180"/>
      <c r="C198" s="22"/>
      <c r="D198" s="22"/>
      <c r="E198" s="22"/>
      <c r="F198" s="183"/>
      <c r="G198" s="22"/>
      <c r="H198" s="22"/>
      <c r="I198" s="22"/>
      <c r="J198" s="182" t="e">
        <f aca="false">VLOOKUP(Entrate!I198,Legenda!$D$1:$F$258,2)</f>
        <v>#N/A</v>
      </c>
      <c r="K198" s="22"/>
      <c r="L198" s="22"/>
      <c r="M198" s="22"/>
      <c r="N198" s="183"/>
      <c r="O198" s="184" t="n">
        <f aca="false">'Piano Finanziario Annuale'!$F$6</f>
        <v>0</v>
      </c>
      <c r="P198" s="185" t="n">
        <v>0</v>
      </c>
      <c r="Q198" s="186"/>
      <c r="R198" s="187" t="n">
        <f aca="false">(P198*Q198)</f>
        <v>0</v>
      </c>
      <c r="S198" s="185" t="n">
        <v>0</v>
      </c>
      <c r="T198" s="187" t="n">
        <f aca="false">IF(OR(O198="sì",O198="forfettario 190"),SUM(P198+S198),SUM(P198+R198+S198))</f>
        <v>0</v>
      </c>
      <c r="U198" s="50"/>
      <c r="V198" s="188"/>
      <c r="W198" s="189" t="n">
        <f aca="false">IF(V198="SI",T198,0)</f>
        <v>0</v>
      </c>
      <c r="X198" s="148"/>
      <c r="Y198" s="179"/>
      <c r="Z198" s="179"/>
      <c r="AA198" s="179"/>
    </row>
    <row r="199" customFormat="false" ht="15.75" hidden="false" customHeight="true" outlineLevel="0" collapsed="false">
      <c r="A199" s="22" t="n">
        <v>198</v>
      </c>
      <c r="B199" s="180"/>
      <c r="C199" s="22"/>
      <c r="D199" s="22"/>
      <c r="E199" s="22"/>
      <c r="F199" s="183"/>
      <c r="G199" s="22"/>
      <c r="H199" s="22"/>
      <c r="I199" s="22"/>
      <c r="J199" s="182" t="e">
        <f aca="false">VLOOKUP(Entrate!I199,Legenda!$D$1:$F$258,2)</f>
        <v>#N/A</v>
      </c>
      <c r="K199" s="22"/>
      <c r="L199" s="22"/>
      <c r="M199" s="22"/>
      <c r="N199" s="183"/>
      <c r="O199" s="184" t="n">
        <f aca="false">'Piano Finanziario Annuale'!$F$6</f>
        <v>0</v>
      </c>
      <c r="P199" s="185" t="n">
        <v>0</v>
      </c>
      <c r="Q199" s="186"/>
      <c r="R199" s="187" t="n">
        <f aca="false">(P199*Q199)</f>
        <v>0</v>
      </c>
      <c r="S199" s="185" t="n">
        <v>0</v>
      </c>
      <c r="T199" s="187" t="n">
        <f aca="false">IF(OR(O199="sì",O199="forfettario 190"),SUM(P199+S199),SUM(P199+R199+S199))</f>
        <v>0</v>
      </c>
      <c r="U199" s="50"/>
      <c r="V199" s="188"/>
      <c r="W199" s="189" t="n">
        <f aca="false">IF(V199="SI",T199,0)</f>
        <v>0</v>
      </c>
      <c r="X199" s="148"/>
      <c r="Y199" s="179"/>
      <c r="Z199" s="179"/>
      <c r="AA199" s="179"/>
    </row>
    <row r="200" customFormat="false" ht="15.75" hidden="false" customHeight="true" outlineLevel="0" collapsed="false">
      <c r="A200" s="22" t="n">
        <v>199</v>
      </c>
      <c r="B200" s="180"/>
      <c r="C200" s="22"/>
      <c r="D200" s="22"/>
      <c r="E200" s="22"/>
      <c r="F200" s="183"/>
      <c r="G200" s="22"/>
      <c r="H200" s="22"/>
      <c r="I200" s="22"/>
      <c r="J200" s="182" t="e">
        <f aca="false">VLOOKUP(Entrate!I200,Legenda!$D$1:$F$258,2)</f>
        <v>#N/A</v>
      </c>
      <c r="K200" s="22"/>
      <c r="L200" s="22"/>
      <c r="M200" s="22"/>
      <c r="N200" s="183"/>
      <c r="O200" s="184" t="n">
        <f aca="false">'Piano Finanziario Annuale'!$F$6</f>
        <v>0</v>
      </c>
      <c r="P200" s="185" t="n">
        <v>0</v>
      </c>
      <c r="Q200" s="186"/>
      <c r="R200" s="187" t="n">
        <f aca="false">(P200*Q200)</f>
        <v>0</v>
      </c>
      <c r="S200" s="185" t="n">
        <v>0</v>
      </c>
      <c r="T200" s="187" t="n">
        <f aca="false">IF(OR(O200="sì",O200="forfettario 190"),SUM(P200+S200),SUM(P200+R200+S200))</f>
        <v>0</v>
      </c>
      <c r="U200" s="50"/>
      <c r="V200" s="188"/>
      <c r="W200" s="189" t="n">
        <f aca="false">IF(V200="SI",T200,0)</f>
        <v>0</v>
      </c>
      <c r="X200" s="148"/>
      <c r="Y200" s="179"/>
      <c r="Z200" s="179"/>
      <c r="AA200" s="179"/>
    </row>
    <row r="201" customFormat="false" ht="15.75" hidden="false" customHeight="true" outlineLevel="0" collapsed="false">
      <c r="A201" s="22" t="n">
        <v>200</v>
      </c>
      <c r="B201" s="180"/>
      <c r="C201" s="22"/>
      <c r="D201" s="22"/>
      <c r="E201" s="22"/>
      <c r="F201" s="183"/>
      <c r="G201" s="22"/>
      <c r="H201" s="22"/>
      <c r="I201" s="22"/>
      <c r="J201" s="182" t="e">
        <f aca="false">VLOOKUP(Entrate!I201,Legenda!$D$1:$F$258,2)</f>
        <v>#N/A</v>
      </c>
      <c r="K201" s="22"/>
      <c r="L201" s="22"/>
      <c r="M201" s="22"/>
      <c r="N201" s="183"/>
      <c r="O201" s="184" t="n">
        <f aca="false">'Piano Finanziario Annuale'!$F$6</f>
        <v>0</v>
      </c>
      <c r="P201" s="185" t="n">
        <v>0</v>
      </c>
      <c r="Q201" s="186"/>
      <c r="R201" s="187" t="n">
        <f aca="false">(P201*Q201)</f>
        <v>0</v>
      </c>
      <c r="S201" s="185" t="n">
        <v>0</v>
      </c>
      <c r="T201" s="187" t="n">
        <f aca="false">IF(OR(O201="sì",O201="forfettario 190"),SUM(P201+S201),SUM(P201+R201+S201))</f>
        <v>0</v>
      </c>
      <c r="U201" s="50"/>
      <c r="V201" s="188"/>
      <c r="W201" s="189" t="n">
        <f aca="false">IF(V201="SI",T201,0)</f>
        <v>0</v>
      </c>
      <c r="X201" s="148"/>
      <c r="Y201" s="179"/>
      <c r="Z201" s="179"/>
      <c r="AA201" s="179"/>
    </row>
    <row r="202" customFormat="false" ht="15.75" hidden="false" customHeight="true" outlineLevel="0" collapsed="false">
      <c r="A202" s="22" t="n">
        <v>201</v>
      </c>
      <c r="B202" s="180"/>
      <c r="C202" s="22"/>
      <c r="D202" s="22"/>
      <c r="E202" s="22"/>
      <c r="F202" s="183"/>
      <c r="G202" s="22"/>
      <c r="H202" s="22"/>
      <c r="I202" s="22"/>
      <c r="J202" s="182" t="e">
        <f aca="false">VLOOKUP(Entrate!I202,Legenda!$D$1:$F$258,2)</f>
        <v>#N/A</v>
      </c>
      <c r="K202" s="22"/>
      <c r="L202" s="22"/>
      <c r="M202" s="22"/>
      <c r="N202" s="183"/>
      <c r="O202" s="184" t="n">
        <f aca="false">'Piano Finanziario Annuale'!$F$6</f>
        <v>0</v>
      </c>
      <c r="P202" s="185" t="n">
        <v>0</v>
      </c>
      <c r="Q202" s="186"/>
      <c r="R202" s="187" t="n">
        <f aca="false">(P202*Q202)</f>
        <v>0</v>
      </c>
      <c r="S202" s="185" t="n">
        <v>0</v>
      </c>
      <c r="T202" s="187" t="n">
        <f aca="false">IF(OR(O202="sì",O202="forfettario 190"),SUM(P202+S202),SUM(P202+R202+S202))</f>
        <v>0</v>
      </c>
      <c r="U202" s="50"/>
      <c r="V202" s="188"/>
      <c r="W202" s="189" t="n">
        <f aca="false">IF(V202="SI",T202,0)</f>
        <v>0</v>
      </c>
      <c r="X202" s="148"/>
      <c r="Y202" s="179"/>
      <c r="Z202" s="179"/>
      <c r="AA202" s="179"/>
    </row>
    <row r="203" customFormat="false" ht="15.75" hidden="false" customHeight="true" outlineLevel="0" collapsed="false">
      <c r="A203" s="22" t="n">
        <v>202</v>
      </c>
      <c r="B203" s="180"/>
      <c r="C203" s="22"/>
      <c r="D203" s="22"/>
      <c r="E203" s="22"/>
      <c r="F203" s="183"/>
      <c r="G203" s="22"/>
      <c r="H203" s="22"/>
      <c r="I203" s="22"/>
      <c r="J203" s="182" t="e">
        <f aca="false">VLOOKUP(Entrate!I203,Legenda!$D$1:$F$258,2)</f>
        <v>#N/A</v>
      </c>
      <c r="K203" s="22"/>
      <c r="L203" s="22"/>
      <c r="M203" s="22"/>
      <c r="N203" s="183"/>
      <c r="O203" s="184" t="n">
        <f aca="false">'Piano Finanziario Annuale'!$F$6</f>
        <v>0</v>
      </c>
      <c r="P203" s="185" t="n">
        <v>0</v>
      </c>
      <c r="Q203" s="186"/>
      <c r="R203" s="187" t="n">
        <f aca="false">(P203*Q203)</f>
        <v>0</v>
      </c>
      <c r="S203" s="185" t="n">
        <v>0</v>
      </c>
      <c r="T203" s="187" t="n">
        <f aca="false">IF(OR(O203="sì",O203="forfettario 190"),SUM(P203+S203),SUM(P203+R203+S203))</f>
        <v>0</v>
      </c>
      <c r="U203" s="50"/>
      <c r="V203" s="188"/>
      <c r="W203" s="189" t="n">
        <f aca="false">IF(V203="SI",T203,0)</f>
        <v>0</v>
      </c>
      <c r="X203" s="148"/>
      <c r="Y203" s="179"/>
      <c r="Z203" s="179"/>
      <c r="AA203" s="179"/>
    </row>
    <row r="204" customFormat="false" ht="15.75" hidden="false" customHeight="true" outlineLevel="0" collapsed="false">
      <c r="A204" s="22" t="n">
        <v>203</v>
      </c>
      <c r="B204" s="180"/>
      <c r="C204" s="22"/>
      <c r="D204" s="22"/>
      <c r="E204" s="22"/>
      <c r="F204" s="183"/>
      <c r="G204" s="22"/>
      <c r="H204" s="22"/>
      <c r="I204" s="22"/>
      <c r="J204" s="182" t="e">
        <f aca="false">VLOOKUP(Entrate!I204,Legenda!$D$1:$F$258,2)</f>
        <v>#N/A</v>
      </c>
      <c r="K204" s="22"/>
      <c r="L204" s="22"/>
      <c r="M204" s="22"/>
      <c r="N204" s="183"/>
      <c r="O204" s="184" t="n">
        <f aca="false">'Piano Finanziario Annuale'!$F$6</f>
        <v>0</v>
      </c>
      <c r="P204" s="185" t="n">
        <v>0</v>
      </c>
      <c r="Q204" s="186"/>
      <c r="R204" s="187" t="n">
        <f aca="false">(P204*Q204)</f>
        <v>0</v>
      </c>
      <c r="S204" s="185" t="n">
        <v>0</v>
      </c>
      <c r="T204" s="187" t="n">
        <f aca="false">IF(OR(O204="sì",O204="forfettario 190"),SUM(P204+S204),SUM(P204+R204+S204))</f>
        <v>0</v>
      </c>
      <c r="U204" s="50"/>
      <c r="V204" s="188"/>
      <c r="W204" s="189" t="n">
        <f aca="false">IF(V204="SI",T204,0)</f>
        <v>0</v>
      </c>
      <c r="X204" s="148"/>
      <c r="Y204" s="179"/>
      <c r="Z204" s="179"/>
      <c r="AA204" s="179"/>
    </row>
    <row r="205" customFormat="false" ht="15.75" hidden="false" customHeight="true" outlineLevel="0" collapsed="false">
      <c r="A205" s="22" t="n">
        <v>204</v>
      </c>
      <c r="B205" s="180"/>
      <c r="C205" s="22"/>
      <c r="D205" s="22"/>
      <c r="E205" s="22"/>
      <c r="F205" s="183"/>
      <c r="G205" s="22"/>
      <c r="H205" s="22"/>
      <c r="I205" s="22"/>
      <c r="J205" s="182" t="e">
        <f aca="false">VLOOKUP(Entrate!I205,Legenda!$D$1:$F$258,2)</f>
        <v>#N/A</v>
      </c>
      <c r="K205" s="22"/>
      <c r="L205" s="22"/>
      <c r="M205" s="22"/>
      <c r="N205" s="183"/>
      <c r="O205" s="184" t="n">
        <f aca="false">'Piano Finanziario Annuale'!$F$6</f>
        <v>0</v>
      </c>
      <c r="P205" s="185" t="n">
        <v>0</v>
      </c>
      <c r="Q205" s="186"/>
      <c r="R205" s="187" t="n">
        <f aca="false">(P205*Q205)</f>
        <v>0</v>
      </c>
      <c r="S205" s="185" t="n">
        <v>0</v>
      </c>
      <c r="T205" s="187" t="n">
        <f aca="false">IF(OR(O205="sì",O205="forfettario 190"),SUM(P205+S205),SUM(P205+R205+S205))</f>
        <v>0</v>
      </c>
      <c r="U205" s="50"/>
      <c r="V205" s="188"/>
      <c r="W205" s="189" t="n">
        <f aca="false">IF(V205="SI",T205,0)</f>
        <v>0</v>
      </c>
      <c r="X205" s="148"/>
      <c r="Y205" s="179"/>
      <c r="Z205" s="179"/>
      <c r="AA205" s="179"/>
    </row>
    <row r="206" customFormat="false" ht="15.75" hidden="false" customHeight="true" outlineLevel="0" collapsed="false">
      <c r="A206" s="22" t="n">
        <v>205</v>
      </c>
      <c r="B206" s="180"/>
      <c r="C206" s="22"/>
      <c r="D206" s="22"/>
      <c r="E206" s="22"/>
      <c r="F206" s="183"/>
      <c r="G206" s="22"/>
      <c r="H206" s="22"/>
      <c r="I206" s="22"/>
      <c r="J206" s="182" t="e">
        <f aca="false">VLOOKUP(Entrate!I206,Legenda!$D$1:$F$258,2)</f>
        <v>#N/A</v>
      </c>
      <c r="K206" s="22"/>
      <c r="L206" s="22"/>
      <c r="M206" s="22"/>
      <c r="N206" s="183"/>
      <c r="O206" s="184" t="n">
        <f aca="false">'Piano Finanziario Annuale'!$F$6</f>
        <v>0</v>
      </c>
      <c r="P206" s="185" t="n">
        <v>0</v>
      </c>
      <c r="Q206" s="186"/>
      <c r="R206" s="187" t="n">
        <f aca="false">(P206*Q206)</f>
        <v>0</v>
      </c>
      <c r="S206" s="185" t="n">
        <v>0</v>
      </c>
      <c r="T206" s="187" t="n">
        <f aca="false">IF(OR(O206="sì",O206="forfettario 190"),SUM(P206+S206),SUM(P206+R206+S206))</f>
        <v>0</v>
      </c>
      <c r="U206" s="50"/>
      <c r="V206" s="188"/>
      <c r="W206" s="189" t="n">
        <f aca="false">IF(V206="SI",T206,0)</f>
        <v>0</v>
      </c>
      <c r="X206" s="148"/>
      <c r="Y206" s="179"/>
      <c r="Z206" s="179"/>
      <c r="AA206" s="179"/>
    </row>
    <row r="207" customFormat="false" ht="15.75" hidden="false" customHeight="true" outlineLevel="0" collapsed="false">
      <c r="A207" s="22" t="n">
        <v>206</v>
      </c>
      <c r="B207" s="180"/>
      <c r="C207" s="22"/>
      <c r="D207" s="22"/>
      <c r="E207" s="22"/>
      <c r="F207" s="183"/>
      <c r="G207" s="22"/>
      <c r="H207" s="22"/>
      <c r="I207" s="22"/>
      <c r="J207" s="182" t="e">
        <f aca="false">VLOOKUP(Entrate!I207,Legenda!$D$1:$F$258,2)</f>
        <v>#N/A</v>
      </c>
      <c r="K207" s="22"/>
      <c r="L207" s="22"/>
      <c r="M207" s="22"/>
      <c r="N207" s="183"/>
      <c r="O207" s="184" t="n">
        <f aca="false">'Piano Finanziario Annuale'!$F$6</f>
        <v>0</v>
      </c>
      <c r="P207" s="185" t="n">
        <v>0</v>
      </c>
      <c r="Q207" s="186"/>
      <c r="R207" s="187" t="n">
        <f aca="false">(P207*Q207)</f>
        <v>0</v>
      </c>
      <c r="S207" s="185" t="n">
        <v>0</v>
      </c>
      <c r="T207" s="187" t="n">
        <f aca="false">IF(OR(O207="sì",O207="forfettario 190"),SUM(P207+S207),SUM(P207+R207+S207))</f>
        <v>0</v>
      </c>
      <c r="U207" s="50"/>
      <c r="V207" s="188"/>
      <c r="W207" s="189" t="n">
        <f aca="false">IF(V207="SI",T207,0)</f>
        <v>0</v>
      </c>
      <c r="X207" s="148"/>
      <c r="Y207" s="179"/>
      <c r="Z207" s="179"/>
      <c r="AA207" s="179"/>
    </row>
    <row r="208" customFormat="false" ht="15.75" hidden="false" customHeight="true" outlineLevel="0" collapsed="false">
      <c r="A208" s="22" t="n">
        <v>207</v>
      </c>
      <c r="B208" s="180"/>
      <c r="C208" s="22"/>
      <c r="D208" s="22"/>
      <c r="E208" s="22"/>
      <c r="F208" s="183"/>
      <c r="G208" s="22"/>
      <c r="H208" s="22"/>
      <c r="I208" s="22"/>
      <c r="J208" s="182" t="e">
        <f aca="false">VLOOKUP(Entrate!I208,Legenda!$D$1:$F$258,2)</f>
        <v>#N/A</v>
      </c>
      <c r="K208" s="22"/>
      <c r="L208" s="22"/>
      <c r="M208" s="22"/>
      <c r="N208" s="183"/>
      <c r="O208" s="184" t="n">
        <f aca="false">'Piano Finanziario Annuale'!$F$6</f>
        <v>0</v>
      </c>
      <c r="P208" s="185" t="n">
        <v>0</v>
      </c>
      <c r="Q208" s="186"/>
      <c r="R208" s="187" t="n">
        <f aca="false">(P208*Q208)</f>
        <v>0</v>
      </c>
      <c r="S208" s="185" t="n">
        <v>0</v>
      </c>
      <c r="T208" s="187" t="n">
        <f aca="false">IF(OR(O208="sì",O208="forfettario 190"),SUM(P208+S208),SUM(P208+R208+S208))</f>
        <v>0</v>
      </c>
      <c r="U208" s="50"/>
      <c r="V208" s="188"/>
      <c r="W208" s="189" t="n">
        <f aca="false">IF(V208="SI",T208,0)</f>
        <v>0</v>
      </c>
      <c r="X208" s="148"/>
      <c r="Y208" s="179"/>
      <c r="Z208" s="179"/>
      <c r="AA208" s="179"/>
    </row>
    <row r="209" customFormat="false" ht="15.75" hidden="false" customHeight="true" outlineLevel="0" collapsed="false">
      <c r="A209" s="22" t="n">
        <v>208</v>
      </c>
      <c r="B209" s="180"/>
      <c r="C209" s="22"/>
      <c r="D209" s="22"/>
      <c r="E209" s="22"/>
      <c r="F209" s="183"/>
      <c r="G209" s="22"/>
      <c r="H209" s="22"/>
      <c r="I209" s="22"/>
      <c r="J209" s="182" t="e">
        <f aca="false">VLOOKUP(Entrate!I209,Legenda!$D$1:$F$258,2)</f>
        <v>#N/A</v>
      </c>
      <c r="K209" s="22"/>
      <c r="L209" s="22"/>
      <c r="M209" s="22"/>
      <c r="N209" s="183"/>
      <c r="O209" s="184" t="n">
        <f aca="false">'Piano Finanziario Annuale'!$F$6</f>
        <v>0</v>
      </c>
      <c r="P209" s="185" t="n">
        <v>0</v>
      </c>
      <c r="Q209" s="186"/>
      <c r="R209" s="187" t="n">
        <f aca="false">(P209*Q209)</f>
        <v>0</v>
      </c>
      <c r="S209" s="185" t="n">
        <v>0</v>
      </c>
      <c r="T209" s="187" t="n">
        <f aca="false">IF(OR(O209="sì",O209="forfettario 190"),SUM(P209+S209),SUM(P209+R209+S209))</f>
        <v>0</v>
      </c>
      <c r="U209" s="50"/>
      <c r="V209" s="188"/>
      <c r="W209" s="189" t="n">
        <f aca="false">IF(V209="SI",T209,0)</f>
        <v>0</v>
      </c>
      <c r="X209" s="148"/>
      <c r="Y209" s="179"/>
      <c r="Z209" s="179"/>
      <c r="AA209" s="179"/>
    </row>
    <row r="210" customFormat="false" ht="15.75" hidden="false" customHeight="true" outlineLevel="0" collapsed="false">
      <c r="A210" s="22" t="n">
        <v>209</v>
      </c>
      <c r="B210" s="180"/>
      <c r="C210" s="22"/>
      <c r="D210" s="22"/>
      <c r="E210" s="22"/>
      <c r="F210" s="183"/>
      <c r="G210" s="22"/>
      <c r="H210" s="22"/>
      <c r="I210" s="22"/>
      <c r="J210" s="182" t="e">
        <f aca="false">VLOOKUP(Entrate!I210,Legenda!$D$1:$F$258,2)</f>
        <v>#N/A</v>
      </c>
      <c r="K210" s="22"/>
      <c r="L210" s="22"/>
      <c r="M210" s="22"/>
      <c r="N210" s="183"/>
      <c r="O210" s="184" t="n">
        <f aca="false">'Piano Finanziario Annuale'!$F$6</f>
        <v>0</v>
      </c>
      <c r="P210" s="185" t="n">
        <v>0</v>
      </c>
      <c r="Q210" s="186"/>
      <c r="R210" s="187" t="n">
        <f aca="false">(P210*Q210)</f>
        <v>0</v>
      </c>
      <c r="S210" s="185" t="n">
        <v>0</v>
      </c>
      <c r="T210" s="187" t="n">
        <f aca="false">IF(OR(O210="sì",O210="forfettario 190"),SUM(P210+S210),SUM(P210+R210+S210))</f>
        <v>0</v>
      </c>
      <c r="U210" s="50"/>
      <c r="V210" s="188"/>
      <c r="W210" s="189" t="n">
        <f aca="false">IF(V210="SI",T210,0)</f>
        <v>0</v>
      </c>
      <c r="X210" s="148"/>
      <c r="Y210" s="179"/>
      <c r="Z210" s="179"/>
      <c r="AA210" s="179"/>
    </row>
    <row r="211" customFormat="false" ht="15.75" hidden="false" customHeight="true" outlineLevel="0" collapsed="false">
      <c r="A211" s="22" t="n">
        <v>210</v>
      </c>
      <c r="B211" s="180"/>
      <c r="C211" s="22"/>
      <c r="D211" s="22"/>
      <c r="E211" s="22"/>
      <c r="F211" s="183"/>
      <c r="G211" s="22"/>
      <c r="H211" s="22"/>
      <c r="I211" s="22"/>
      <c r="J211" s="182" t="e">
        <f aca="false">VLOOKUP(Entrate!I211,Legenda!$D$1:$F$258,2)</f>
        <v>#N/A</v>
      </c>
      <c r="K211" s="22"/>
      <c r="L211" s="22"/>
      <c r="M211" s="22"/>
      <c r="N211" s="183"/>
      <c r="O211" s="184" t="n">
        <f aca="false">'Piano Finanziario Annuale'!$F$6</f>
        <v>0</v>
      </c>
      <c r="P211" s="185" t="n">
        <v>0</v>
      </c>
      <c r="Q211" s="186"/>
      <c r="R211" s="187" t="n">
        <f aca="false">(P211*Q211)</f>
        <v>0</v>
      </c>
      <c r="S211" s="185" t="n">
        <v>0</v>
      </c>
      <c r="T211" s="187" t="n">
        <f aca="false">IF(OR(O211="sì",O211="forfettario 190"),SUM(P211+S211),SUM(P211+R211+S211))</f>
        <v>0</v>
      </c>
      <c r="U211" s="50"/>
      <c r="V211" s="188"/>
      <c r="W211" s="189" t="n">
        <f aca="false">IF(V211="SI",T211,0)</f>
        <v>0</v>
      </c>
      <c r="X211" s="148"/>
      <c r="Y211" s="179"/>
      <c r="Z211" s="179"/>
      <c r="AA211" s="179"/>
    </row>
    <row r="212" customFormat="false" ht="15.75" hidden="false" customHeight="true" outlineLevel="0" collapsed="false">
      <c r="A212" s="22" t="n">
        <v>211</v>
      </c>
      <c r="B212" s="180"/>
      <c r="C212" s="22"/>
      <c r="D212" s="22"/>
      <c r="E212" s="22"/>
      <c r="F212" s="183"/>
      <c r="G212" s="22"/>
      <c r="H212" s="22"/>
      <c r="I212" s="22"/>
      <c r="J212" s="182" t="e">
        <f aca="false">VLOOKUP(Entrate!I212,Legenda!$D$1:$F$258,2)</f>
        <v>#N/A</v>
      </c>
      <c r="K212" s="22"/>
      <c r="L212" s="22"/>
      <c r="M212" s="22"/>
      <c r="N212" s="183"/>
      <c r="O212" s="184" t="n">
        <f aca="false">'Piano Finanziario Annuale'!$F$6</f>
        <v>0</v>
      </c>
      <c r="P212" s="185" t="n">
        <v>0</v>
      </c>
      <c r="Q212" s="186"/>
      <c r="R212" s="187" t="n">
        <f aca="false">(P212*Q212)</f>
        <v>0</v>
      </c>
      <c r="S212" s="185" t="n">
        <v>0</v>
      </c>
      <c r="T212" s="187" t="n">
        <f aca="false">IF(OR(O212="sì",O212="forfettario 190"),SUM(P212+S212),SUM(P212+R212+S212))</f>
        <v>0</v>
      </c>
      <c r="U212" s="50"/>
      <c r="V212" s="188"/>
      <c r="W212" s="189" t="n">
        <f aca="false">IF(V212="SI",T212,0)</f>
        <v>0</v>
      </c>
      <c r="X212" s="148"/>
      <c r="Y212" s="179"/>
      <c r="Z212" s="179"/>
      <c r="AA212" s="179"/>
    </row>
    <row r="213" customFormat="false" ht="15.75" hidden="false" customHeight="true" outlineLevel="0" collapsed="false">
      <c r="A213" s="22" t="n">
        <v>212</v>
      </c>
      <c r="B213" s="180"/>
      <c r="C213" s="22"/>
      <c r="D213" s="22"/>
      <c r="E213" s="22"/>
      <c r="F213" s="183"/>
      <c r="G213" s="22"/>
      <c r="H213" s="22"/>
      <c r="I213" s="22"/>
      <c r="J213" s="182" t="e">
        <f aca="false">VLOOKUP(Entrate!I213,Legenda!$D$1:$F$258,2)</f>
        <v>#N/A</v>
      </c>
      <c r="K213" s="22"/>
      <c r="L213" s="22"/>
      <c r="M213" s="22"/>
      <c r="N213" s="183"/>
      <c r="O213" s="184" t="n">
        <f aca="false">'Piano Finanziario Annuale'!$F$6</f>
        <v>0</v>
      </c>
      <c r="P213" s="185" t="n">
        <v>0</v>
      </c>
      <c r="Q213" s="186"/>
      <c r="R213" s="187" t="n">
        <f aca="false">(P213*Q213)</f>
        <v>0</v>
      </c>
      <c r="S213" s="185" t="n">
        <v>0</v>
      </c>
      <c r="T213" s="187" t="n">
        <f aca="false">IF(OR(O213="sì",O213="forfettario 190"),SUM(P213+S213),SUM(P213+R213+S213))</f>
        <v>0</v>
      </c>
      <c r="U213" s="50"/>
      <c r="V213" s="188"/>
      <c r="W213" s="189" t="n">
        <f aca="false">IF(V213="SI",T213,0)</f>
        <v>0</v>
      </c>
      <c r="X213" s="148"/>
      <c r="Y213" s="179"/>
      <c r="Z213" s="179"/>
      <c r="AA213" s="179"/>
    </row>
    <row r="214" customFormat="false" ht="15.75" hidden="false" customHeight="true" outlineLevel="0" collapsed="false">
      <c r="A214" s="22" t="n">
        <v>213</v>
      </c>
      <c r="B214" s="180"/>
      <c r="C214" s="22"/>
      <c r="D214" s="22"/>
      <c r="E214" s="22"/>
      <c r="F214" s="183"/>
      <c r="G214" s="22"/>
      <c r="H214" s="22"/>
      <c r="I214" s="22"/>
      <c r="J214" s="182" t="e">
        <f aca="false">VLOOKUP(Entrate!I214,Legenda!$D$1:$F$258,2)</f>
        <v>#N/A</v>
      </c>
      <c r="K214" s="22"/>
      <c r="L214" s="22"/>
      <c r="M214" s="22"/>
      <c r="N214" s="183"/>
      <c r="O214" s="184" t="n">
        <f aca="false">'Piano Finanziario Annuale'!$F$6</f>
        <v>0</v>
      </c>
      <c r="P214" s="185" t="n">
        <v>0</v>
      </c>
      <c r="Q214" s="186"/>
      <c r="R214" s="187" t="n">
        <f aca="false">(P214*Q214)</f>
        <v>0</v>
      </c>
      <c r="S214" s="185" t="n">
        <v>0</v>
      </c>
      <c r="T214" s="187" t="n">
        <f aca="false">IF(OR(O214="sì",O214="forfettario 190"),SUM(P214+S214),SUM(P214+R214+S214))</f>
        <v>0</v>
      </c>
      <c r="U214" s="50"/>
      <c r="V214" s="188"/>
      <c r="W214" s="189" t="n">
        <f aca="false">IF(V214="SI",T214,0)</f>
        <v>0</v>
      </c>
      <c r="X214" s="148"/>
      <c r="Y214" s="179"/>
      <c r="Z214" s="179"/>
      <c r="AA214" s="179"/>
    </row>
    <row r="215" customFormat="false" ht="15.75" hidden="false" customHeight="true" outlineLevel="0" collapsed="false">
      <c r="A215" s="22" t="n">
        <v>214</v>
      </c>
      <c r="B215" s="180"/>
      <c r="C215" s="22"/>
      <c r="D215" s="22"/>
      <c r="E215" s="22"/>
      <c r="F215" s="183"/>
      <c r="G215" s="22"/>
      <c r="H215" s="22"/>
      <c r="I215" s="22"/>
      <c r="J215" s="182" t="e">
        <f aca="false">VLOOKUP(Entrate!I215,Legenda!$D$1:$F$258,2)</f>
        <v>#N/A</v>
      </c>
      <c r="K215" s="22"/>
      <c r="L215" s="22"/>
      <c r="M215" s="22"/>
      <c r="N215" s="183"/>
      <c r="O215" s="184" t="n">
        <f aca="false">'Piano Finanziario Annuale'!$F$6</f>
        <v>0</v>
      </c>
      <c r="P215" s="185" t="n">
        <v>0</v>
      </c>
      <c r="Q215" s="186"/>
      <c r="R215" s="187" t="n">
        <f aca="false">(P215*Q215)</f>
        <v>0</v>
      </c>
      <c r="S215" s="185" t="n">
        <v>0</v>
      </c>
      <c r="T215" s="187" t="n">
        <f aca="false">IF(OR(O215="sì",O215="forfettario 190"),SUM(P215+S215),SUM(P215+R215+S215))</f>
        <v>0</v>
      </c>
      <c r="U215" s="50"/>
      <c r="V215" s="188"/>
      <c r="W215" s="189" t="n">
        <f aca="false">IF(V215="SI",T215,0)</f>
        <v>0</v>
      </c>
      <c r="X215" s="148"/>
      <c r="Y215" s="179"/>
      <c r="Z215" s="179"/>
      <c r="AA215" s="179"/>
    </row>
    <row r="216" customFormat="false" ht="15.75" hidden="false" customHeight="true" outlineLevel="0" collapsed="false">
      <c r="A216" s="22" t="n">
        <v>215</v>
      </c>
      <c r="B216" s="180"/>
      <c r="C216" s="22"/>
      <c r="D216" s="22"/>
      <c r="E216" s="22"/>
      <c r="F216" s="183"/>
      <c r="G216" s="22"/>
      <c r="H216" s="22"/>
      <c r="I216" s="22"/>
      <c r="J216" s="182" t="e">
        <f aca="false">VLOOKUP(Entrate!I216,Legenda!$D$1:$F$258,2)</f>
        <v>#N/A</v>
      </c>
      <c r="K216" s="22"/>
      <c r="L216" s="22"/>
      <c r="M216" s="22"/>
      <c r="N216" s="183"/>
      <c r="O216" s="184" t="n">
        <f aca="false">'Piano Finanziario Annuale'!$F$6</f>
        <v>0</v>
      </c>
      <c r="P216" s="185" t="n">
        <v>0</v>
      </c>
      <c r="Q216" s="186"/>
      <c r="R216" s="187" t="n">
        <f aca="false">(P216*Q216)</f>
        <v>0</v>
      </c>
      <c r="S216" s="185" t="n">
        <v>0</v>
      </c>
      <c r="T216" s="187" t="n">
        <f aca="false">IF(OR(O216="sì",O216="forfettario 190"),SUM(P216+S216),SUM(P216+R216+S216))</f>
        <v>0</v>
      </c>
      <c r="U216" s="50"/>
      <c r="V216" s="188"/>
      <c r="W216" s="189" t="n">
        <f aca="false">IF(V216="SI",T216,0)</f>
        <v>0</v>
      </c>
      <c r="X216" s="148"/>
      <c r="Y216" s="179"/>
      <c r="Z216" s="179"/>
      <c r="AA216" s="179"/>
    </row>
    <row r="217" customFormat="false" ht="15.75" hidden="false" customHeight="true" outlineLevel="0" collapsed="false">
      <c r="A217" s="22" t="n">
        <v>216</v>
      </c>
      <c r="B217" s="180"/>
      <c r="C217" s="22"/>
      <c r="D217" s="22"/>
      <c r="E217" s="22"/>
      <c r="F217" s="183"/>
      <c r="G217" s="22"/>
      <c r="H217" s="22"/>
      <c r="I217" s="22"/>
      <c r="J217" s="182" t="e">
        <f aca="false">VLOOKUP(Entrate!I217,Legenda!$D$1:$F$258,2)</f>
        <v>#N/A</v>
      </c>
      <c r="K217" s="22"/>
      <c r="L217" s="22"/>
      <c r="M217" s="22"/>
      <c r="N217" s="183"/>
      <c r="O217" s="184" t="n">
        <f aca="false">'Piano Finanziario Annuale'!$F$6</f>
        <v>0</v>
      </c>
      <c r="P217" s="185" t="n">
        <v>0</v>
      </c>
      <c r="Q217" s="186"/>
      <c r="R217" s="187" t="n">
        <f aca="false">(P217*Q217)</f>
        <v>0</v>
      </c>
      <c r="S217" s="185" t="n">
        <v>0</v>
      </c>
      <c r="T217" s="187" t="n">
        <f aca="false">IF(OR(O217="sì",O217="forfettario 190"),SUM(P217+S217),SUM(P217+R217+S217))</f>
        <v>0</v>
      </c>
      <c r="U217" s="50"/>
      <c r="V217" s="188"/>
      <c r="W217" s="189" t="n">
        <f aca="false">IF(V217="SI",T217,0)</f>
        <v>0</v>
      </c>
      <c r="X217" s="148"/>
      <c r="Y217" s="179"/>
      <c r="Z217" s="179"/>
      <c r="AA217" s="179"/>
    </row>
    <row r="218" customFormat="false" ht="15.75" hidden="false" customHeight="true" outlineLevel="0" collapsed="false">
      <c r="A218" s="22" t="n">
        <v>217</v>
      </c>
      <c r="B218" s="180"/>
      <c r="C218" s="22"/>
      <c r="D218" s="22"/>
      <c r="E218" s="22"/>
      <c r="F218" s="183"/>
      <c r="G218" s="22"/>
      <c r="H218" s="22"/>
      <c r="I218" s="22"/>
      <c r="J218" s="182" t="e">
        <f aca="false">VLOOKUP(Entrate!I218,Legenda!$D$1:$F$258,2)</f>
        <v>#N/A</v>
      </c>
      <c r="K218" s="22"/>
      <c r="L218" s="22"/>
      <c r="M218" s="22"/>
      <c r="N218" s="183"/>
      <c r="O218" s="184" t="n">
        <f aca="false">'Piano Finanziario Annuale'!$F$6</f>
        <v>0</v>
      </c>
      <c r="P218" s="185" t="n">
        <v>0</v>
      </c>
      <c r="Q218" s="186"/>
      <c r="R218" s="187" t="n">
        <f aca="false">(P218*Q218)</f>
        <v>0</v>
      </c>
      <c r="S218" s="185" t="n">
        <v>0</v>
      </c>
      <c r="T218" s="187" t="n">
        <f aca="false">IF(OR(O218="sì",O218="forfettario 190"),SUM(P218+S218),SUM(P218+R218+S218))</f>
        <v>0</v>
      </c>
      <c r="U218" s="50"/>
      <c r="V218" s="188"/>
      <c r="W218" s="189" t="n">
        <f aca="false">IF(V218="SI",T218,0)</f>
        <v>0</v>
      </c>
      <c r="X218" s="148"/>
      <c r="Y218" s="179"/>
      <c r="Z218" s="179"/>
      <c r="AA218" s="179"/>
    </row>
    <row r="219" customFormat="false" ht="15.75" hidden="false" customHeight="true" outlineLevel="0" collapsed="false">
      <c r="A219" s="22" t="n">
        <v>218</v>
      </c>
      <c r="B219" s="180"/>
      <c r="C219" s="22"/>
      <c r="D219" s="22"/>
      <c r="E219" s="22"/>
      <c r="F219" s="183"/>
      <c r="G219" s="22"/>
      <c r="H219" s="22"/>
      <c r="I219" s="22"/>
      <c r="J219" s="182" t="e">
        <f aca="false">VLOOKUP(Entrate!I219,Legenda!$D$1:$F$258,2)</f>
        <v>#N/A</v>
      </c>
      <c r="K219" s="22"/>
      <c r="L219" s="22"/>
      <c r="M219" s="22"/>
      <c r="N219" s="183"/>
      <c r="O219" s="184" t="n">
        <f aca="false">'Piano Finanziario Annuale'!$F$6</f>
        <v>0</v>
      </c>
      <c r="P219" s="185" t="n">
        <v>0</v>
      </c>
      <c r="Q219" s="186"/>
      <c r="R219" s="187" t="n">
        <f aca="false">(P219*Q219)</f>
        <v>0</v>
      </c>
      <c r="S219" s="185" t="n">
        <v>0</v>
      </c>
      <c r="T219" s="187" t="n">
        <f aca="false">IF(OR(O219="sì",O219="forfettario 190"),SUM(P219+S219),SUM(P219+R219+S219))</f>
        <v>0</v>
      </c>
      <c r="U219" s="50"/>
      <c r="V219" s="188"/>
      <c r="W219" s="189" t="n">
        <f aca="false">IF(V219="SI",T219,0)</f>
        <v>0</v>
      </c>
      <c r="X219" s="148"/>
      <c r="Y219" s="179"/>
      <c r="Z219" s="179"/>
      <c r="AA219" s="179"/>
    </row>
    <row r="220" customFormat="false" ht="15.75" hidden="false" customHeight="true" outlineLevel="0" collapsed="false">
      <c r="A220" s="22" t="n">
        <v>219</v>
      </c>
      <c r="B220" s="180"/>
      <c r="C220" s="22"/>
      <c r="D220" s="22"/>
      <c r="E220" s="22"/>
      <c r="F220" s="183"/>
      <c r="G220" s="22"/>
      <c r="H220" s="22"/>
      <c r="I220" s="22"/>
      <c r="J220" s="182" t="e">
        <f aca="false">VLOOKUP(Entrate!I220,Legenda!$D$1:$F$258,2)</f>
        <v>#N/A</v>
      </c>
      <c r="K220" s="22"/>
      <c r="L220" s="22"/>
      <c r="M220" s="22"/>
      <c r="N220" s="183"/>
      <c r="O220" s="184" t="n">
        <f aca="false">'Piano Finanziario Annuale'!$F$6</f>
        <v>0</v>
      </c>
      <c r="P220" s="185" t="n">
        <v>0</v>
      </c>
      <c r="Q220" s="186"/>
      <c r="R220" s="187" t="n">
        <f aca="false">(P220*Q220)</f>
        <v>0</v>
      </c>
      <c r="S220" s="185" t="n">
        <v>0</v>
      </c>
      <c r="T220" s="187" t="n">
        <f aca="false">IF(OR(O220="sì",O220="forfettario 190"),SUM(P220+S220),SUM(P220+R220+S220))</f>
        <v>0</v>
      </c>
      <c r="U220" s="50"/>
      <c r="V220" s="188"/>
      <c r="W220" s="189" t="n">
        <f aca="false">IF(V220="SI",T220,0)</f>
        <v>0</v>
      </c>
      <c r="X220" s="148"/>
      <c r="Y220" s="179"/>
      <c r="Z220" s="179"/>
      <c r="AA220" s="179"/>
    </row>
    <row r="221" customFormat="false" ht="15.75" hidden="false" customHeight="true" outlineLevel="0" collapsed="false">
      <c r="A221" s="22" t="n">
        <v>220</v>
      </c>
      <c r="B221" s="180"/>
      <c r="C221" s="22"/>
      <c r="D221" s="22"/>
      <c r="E221" s="22"/>
      <c r="F221" s="183"/>
      <c r="G221" s="22"/>
      <c r="H221" s="22"/>
      <c r="I221" s="22"/>
      <c r="J221" s="182" t="e">
        <f aca="false">VLOOKUP(Entrate!I221,Legenda!$D$1:$F$258,2)</f>
        <v>#N/A</v>
      </c>
      <c r="K221" s="22"/>
      <c r="L221" s="22"/>
      <c r="M221" s="22"/>
      <c r="N221" s="183"/>
      <c r="O221" s="184" t="n">
        <f aca="false">'Piano Finanziario Annuale'!$F$6</f>
        <v>0</v>
      </c>
      <c r="P221" s="185" t="n">
        <v>0</v>
      </c>
      <c r="Q221" s="186"/>
      <c r="R221" s="187" t="n">
        <f aca="false">(P221*Q221)</f>
        <v>0</v>
      </c>
      <c r="S221" s="185" t="n">
        <v>0</v>
      </c>
      <c r="T221" s="187" t="n">
        <f aca="false">IF(OR(O221="sì",O221="forfettario 190"),SUM(P221+S221),SUM(P221+R221+S221))</f>
        <v>0</v>
      </c>
      <c r="U221" s="50"/>
      <c r="V221" s="188"/>
      <c r="W221" s="189" t="n">
        <f aca="false">IF(V221="SI",T221,0)</f>
        <v>0</v>
      </c>
      <c r="X221" s="148"/>
      <c r="Y221" s="179"/>
      <c r="Z221" s="179"/>
      <c r="AA221" s="179"/>
    </row>
    <row r="222" customFormat="false" ht="15.75" hidden="false" customHeight="true" outlineLevel="0" collapsed="false">
      <c r="A222" s="22" t="n">
        <v>221</v>
      </c>
      <c r="B222" s="180"/>
      <c r="C222" s="22"/>
      <c r="D222" s="22"/>
      <c r="E222" s="22"/>
      <c r="F222" s="183"/>
      <c r="G222" s="22"/>
      <c r="H222" s="22"/>
      <c r="I222" s="22"/>
      <c r="J222" s="182" t="e">
        <f aca="false">VLOOKUP(Entrate!I222,Legenda!$D$1:$F$258,2)</f>
        <v>#N/A</v>
      </c>
      <c r="K222" s="22"/>
      <c r="L222" s="22"/>
      <c r="M222" s="22"/>
      <c r="N222" s="183"/>
      <c r="O222" s="184" t="n">
        <f aca="false">'Piano Finanziario Annuale'!$F$6</f>
        <v>0</v>
      </c>
      <c r="P222" s="185" t="n">
        <v>0</v>
      </c>
      <c r="Q222" s="186"/>
      <c r="R222" s="187" t="n">
        <f aca="false">(P222*Q222)</f>
        <v>0</v>
      </c>
      <c r="S222" s="185" t="n">
        <v>0</v>
      </c>
      <c r="T222" s="187" t="n">
        <f aca="false">IF(OR(O222="sì",O222="forfettario 190"),SUM(P222+S222),SUM(P222+R222+S222))</f>
        <v>0</v>
      </c>
      <c r="U222" s="50"/>
      <c r="V222" s="188"/>
      <c r="W222" s="189" t="n">
        <f aca="false">IF(V222="SI",T222,0)</f>
        <v>0</v>
      </c>
      <c r="X222" s="148"/>
      <c r="Y222" s="179"/>
      <c r="Z222" s="179"/>
      <c r="AA222" s="179"/>
    </row>
    <row r="223" customFormat="false" ht="15.75" hidden="false" customHeight="true" outlineLevel="0" collapsed="false">
      <c r="A223" s="22" t="n">
        <v>222</v>
      </c>
      <c r="B223" s="180"/>
      <c r="C223" s="22"/>
      <c r="D223" s="22"/>
      <c r="E223" s="22"/>
      <c r="F223" s="183"/>
      <c r="G223" s="22"/>
      <c r="H223" s="22"/>
      <c r="I223" s="22"/>
      <c r="J223" s="182" t="e">
        <f aca="false">VLOOKUP(Entrate!I223,Legenda!$D$1:$F$258,2)</f>
        <v>#N/A</v>
      </c>
      <c r="K223" s="22"/>
      <c r="L223" s="22"/>
      <c r="M223" s="22"/>
      <c r="N223" s="183"/>
      <c r="O223" s="184" t="n">
        <f aca="false">'Piano Finanziario Annuale'!$F$6</f>
        <v>0</v>
      </c>
      <c r="P223" s="185" t="n">
        <v>0</v>
      </c>
      <c r="Q223" s="186"/>
      <c r="R223" s="187" t="n">
        <f aca="false">(P223*Q223)</f>
        <v>0</v>
      </c>
      <c r="S223" s="185" t="n">
        <v>0</v>
      </c>
      <c r="T223" s="187" t="n">
        <f aca="false">IF(OR(O223="sì",O223="forfettario 190"),SUM(P223+S223),SUM(P223+R223+S223))</f>
        <v>0</v>
      </c>
      <c r="U223" s="50"/>
      <c r="V223" s="188"/>
      <c r="W223" s="189" t="n">
        <f aca="false">IF(V223="SI",T223,0)</f>
        <v>0</v>
      </c>
      <c r="X223" s="148"/>
      <c r="Y223" s="179"/>
      <c r="Z223" s="179"/>
      <c r="AA223" s="179"/>
    </row>
    <row r="224" customFormat="false" ht="15.75" hidden="false" customHeight="true" outlineLevel="0" collapsed="false">
      <c r="A224" s="22" t="n">
        <v>223</v>
      </c>
      <c r="B224" s="180"/>
      <c r="C224" s="22"/>
      <c r="D224" s="22"/>
      <c r="E224" s="22"/>
      <c r="F224" s="183"/>
      <c r="G224" s="22"/>
      <c r="H224" s="22"/>
      <c r="I224" s="22"/>
      <c r="J224" s="182" t="e">
        <f aca="false">VLOOKUP(Entrate!I224,Legenda!$D$1:$F$258,2)</f>
        <v>#N/A</v>
      </c>
      <c r="K224" s="22"/>
      <c r="L224" s="22"/>
      <c r="M224" s="22"/>
      <c r="N224" s="183"/>
      <c r="O224" s="184" t="n">
        <f aca="false">'Piano Finanziario Annuale'!$F$6</f>
        <v>0</v>
      </c>
      <c r="P224" s="185" t="n">
        <v>0</v>
      </c>
      <c r="Q224" s="186"/>
      <c r="R224" s="187" t="n">
        <f aca="false">(P224*Q224)</f>
        <v>0</v>
      </c>
      <c r="S224" s="185" t="n">
        <v>0</v>
      </c>
      <c r="T224" s="187" t="n">
        <f aca="false">IF(OR(O224="sì",O224="forfettario 190"),SUM(P224+S224),SUM(P224+R224+S224))</f>
        <v>0</v>
      </c>
      <c r="U224" s="50"/>
      <c r="V224" s="188"/>
      <c r="W224" s="189" t="n">
        <f aca="false">IF(V224="SI",T224,0)</f>
        <v>0</v>
      </c>
      <c r="X224" s="148"/>
      <c r="Y224" s="179"/>
      <c r="Z224" s="179"/>
      <c r="AA224" s="179"/>
    </row>
    <row r="225" customFormat="false" ht="15.75" hidden="false" customHeight="true" outlineLevel="0" collapsed="false">
      <c r="A225" s="22" t="n">
        <v>224</v>
      </c>
      <c r="B225" s="180"/>
      <c r="C225" s="22"/>
      <c r="D225" s="22"/>
      <c r="E225" s="22"/>
      <c r="F225" s="183"/>
      <c r="G225" s="22"/>
      <c r="H225" s="22"/>
      <c r="I225" s="22"/>
      <c r="J225" s="182" t="e">
        <f aca="false">VLOOKUP(Entrate!I225,Legenda!$D$1:$F$258,2)</f>
        <v>#N/A</v>
      </c>
      <c r="K225" s="22"/>
      <c r="L225" s="22"/>
      <c r="M225" s="22"/>
      <c r="N225" s="183"/>
      <c r="O225" s="184" t="n">
        <f aca="false">'Piano Finanziario Annuale'!$F$6</f>
        <v>0</v>
      </c>
      <c r="P225" s="185" t="n">
        <v>0</v>
      </c>
      <c r="Q225" s="186"/>
      <c r="R225" s="187" t="n">
        <f aca="false">(P225*Q225)</f>
        <v>0</v>
      </c>
      <c r="S225" s="185" t="n">
        <v>0</v>
      </c>
      <c r="T225" s="187" t="n">
        <f aca="false">IF(OR(O225="sì",O225="forfettario 190"),SUM(P225+S225),SUM(P225+R225+S225))</f>
        <v>0</v>
      </c>
      <c r="U225" s="50"/>
      <c r="V225" s="188"/>
      <c r="W225" s="189" t="n">
        <f aca="false">IF(V225="SI",T225,0)</f>
        <v>0</v>
      </c>
      <c r="X225" s="148"/>
      <c r="Y225" s="179"/>
      <c r="Z225" s="179"/>
      <c r="AA225" s="179"/>
    </row>
    <row r="226" customFormat="false" ht="15.75" hidden="false" customHeight="true" outlineLevel="0" collapsed="false">
      <c r="A226" s="22" t="n">
        <v>225</v>
      </c>
      <c r="B226" s="180"/>
      <c r="C226" s="22"/>
      <c r="D226" s="22"/>
      <c r="E226" s="22"/>
      <c r="F226" s="183"/>
      <c r="G226" s="22"/>
      <c r="H226" s="22"/>
      <c r="I226" s="22"/>
      <c r="J226" s="182" t="e">
        <f aca="false">VLOOKUP(Entrate!I226,Legenda!$D$1:$F$258,2)</f>
        <v>#N/A</v>
      </c>
      <c r="K226" s="22"/>
      <c r="L226" s="22"/>
      <c r="M226" s="22"/>
      <c r="N226" s="183"/>
      <c r="O226" s="184" t="n">
        <f aca="false">'Piano Finanziario Annuale'!$F$6</f>
        <v>0</v>
      </c>
      <c r="P226" s="185" t="n">
        <v>0</v>
      </c>
      <c r="Q226" s="186"/>
      <c r="R226" s="187" t="n">
        <f aca="false">(P226*Q226)</f>
        <v>0</v>
      </c>
      <c r="S226" s="185" t="n">
        <v>0</v>
      </c>
      <c r="T226" s="187" t="n">
        <f aca="false">IF(OR(O226="sì",O226="forfettario 190"),SUM(P226+S226),SUM(P226+R226+S226))</f>
        <v>0</v>
      </c>
      <c r="U226" s="50"/>
      <c r="V226" s="188"/>
      <c r="W226" s="189" t="n">
        <f aca="false">IF(V226="SI",T226,0)</f>
        <v>0</v>
      </c>
      <c r="X226" s="148"/>
      <c r="Y226" s="179"/>
      <c r="Z226" s="179"/>
      <c r="AA226" s="179"/>
    </row>
    <row r="227" customFormat="false" ht="15.75" hidden="false" customHeight="true" outlineLevel="0" collapsed="false">
      <c r="A227" s="22" t="n">
        <v>226</v>
      </c>
      <c r="B227" s="180"/>
      <c r="C227" s="22"/>
      <c r="D227" s="22"/>
      <c r="E227" s="22"/>
      <c r="F227" s="183"/>
      <c r="G227" s="22"/>
      <c r="H227" s="22"/>
      <c r="I227" s="22"/>
      <c r="J227" s="182" t="e">
        <f aca="false">VLOOKUP(Entrate!I227,Legenda!$D$1:$F$258,2)</f>
        <v>#N/A</v>
      </c>
      <c r="K227" s="22"/>
      <c r="L227" s="22"/>
      <c r="M227" s="22"/>
      <c r="N227" s="183"/>
      <c r="O227" s="184" t="n">
        <f aca="false">'Piano Finanziario Annuale'!$F$6</f>
        <v>0</v>
      </c>
      <c r="P227" s="185" t="n">
        <v>0</v>
      </c>
      <c r="Q227" s="186"/>
      <c r="R227" s="187" t="n">
        <f aca="false">(P227*Q227)</f>
        <v>0</v>
      </c>
      <c r="S227" s="185" t="n">
        <v>0</v>
      </c>
      <c r="T227" s="187" t="n">
        <f aca="false">IF(OR(O227="sì",O227="forfettario 190"),SUM(P227+S227),SUM(P227+R227+S227))</f>
        <v>0</v>
      </c>
      <c r="U227" s="50"/>
      <c r="V227" s="188"/>
      <c r="W227" s="189" t="n">
        <f aca="false">IF(V227="SI",T227,0)</f>
        <v>0</v>
      </c>
      <c r="X227" s="148"/>
      <c r="Y227" s="179"/>
      <c r="Z227" s="179"/>
      <c r="AA227" s="179"/>
    </row>
    <row r="228" customFormat="false" ht="15.75" hidden="false" customHeight="true" outlineLevel="0" collapsed="false">
      <c r="A228" s="22" t="n">
        <v>227</v>
      </c>
      <c r="B228" s="180"/>
      <c r="C228" s="22"/>
      <c r="D228" s="22"/>
      <c r="E228" s="22"/>
      <c r="F228" s="183"/>
      <c r="G228" s="22"/>
      <c r="H228" s="22"/>
      <c r="I228" s="22"/>
      <c r="J228" s="182" t="e">
        <f aca="false">VLOOKUP(Entrate!I228,Legenda!$D$1:$F$258,2)</f>
        <v>#N/A</v>
      </c>
      <c r="K228" s="22"/>
      <c r="L228" s="22"/>
      <c r="M228" s="22"/>
      <c r="N228" s="183"/>
      <c r="O228" s="184" t="n">
        <f aca="false">'Piano Finanziario Annuale'!$F$6</f>
        <v>0</v>
      </c>
      <c r="P228" s="185" t="n">
        <v>0</v>
      </c>
      <c r="Q228" s="186"/>
      <c r="R228" s="187" t="n">
        <f aca="false">(P228*Q228)</f>
        <v>0</v>
      </c>
      <c r="S228" s="185" t="n">
        <v>0</v>
      </c>
      <c r="T228" s="187" t="n">
        <f aca="false">IF(OR(O228="sì",O228="forfettario 190"),SUM(P228+S228),SUM(P228+R228+S228))</f>
        <v>0</v>
      </c>
      <c r="U228" s="50"/>
      <c r="V228" s="188"/>
      <c r="W228" s="189" t="n">
        <f aca="false">IF(V228="SI",T228,0)</f>
        <v>0</v>
      </c>
      <c r="X228" s="148"/>
      <c r="Y228" s="179"/>
      <c r="Z228" s="179"/>
      <c r="AA228" s="179"/>
    </row>
    <row r="229" customFormat="false" ht="15.75" hidden="false" customHeight="true" outlineLevel="0" collapsed="false">
      <c r="A229" s="22" t="n">
        <v>228</v>
      </c>
      <c r="B229" s="180"/>
      <c r="C229" s="22"/>
      <c r="D229" s="22"/>
      <c r="E229" s="22"/>
      <c r="F229" s="183"/>
      <c r="G229" s="22"/>
      <c r="H229" s="22"/>
      <c r="I229" s="22"/>
      <c r="J229" s="182" t="e">
        <f aca="false">VLOOKUP(Entrate!I229,Legenda!$D$1:$F$258,2)</f>
        <v>#N/A</v>
      </c>
      <c r="K229" s="22"/>
      <c r="L229" s="22"/>
      <c r="M229" s="22"/>
      <c r="N229" s="183"/>
      <c r="O229" s="184" t="n">
        <f aca="false">'Piano Finanziario Annuale'!$F$6</f>
        <v>0</v>
      </c>
      <c r="P229" s="185" t="n">
        <v>0</v>
      </c>
      <c r="Q229" s="186"/>
      <c r="R229" s="187" t="n">
        <f aca="false">(P229*Q229)</f>
        <v>0</v>
      </c>
      <c r="S229" s="185" t="n">
        <v>0</v>
      </c>
      <c r="T229" s="187" t="n">
        <f aca="false">IF(OR(O229="sì",O229="forfettario 190"),SUM(P229+S229),SUM(P229+R229+S229))</f>
        <v>0</v>
      </c>
      <c r="U229" s="50"/>
      <c r="V229" s="188"/>
      <c r="W229" s="189" t="n">
        <f aca="false">IF(V229="SI",T229,0)</f>
        <v>0</v>
      </c>
      <c r="X229" s="148"/>
      <c r="Y229" s="179"/>
      <c r="Z229" s="179"/>
      <c r="AA229" s="179"/>
    </row>
    <row r="230" customFormat="false" ht="15.75" hidden="false" customHeight="true" outlineLevel="0" collapsed="false">
      <c r="A230" s="22" t="n">
        <v>229</v>
      </c>
      <c r="B230" s="180"/>
      <c r="C230" s="22"/>
      <c r="D230" s="22"/>
      <c r="E230" s="22"/>
      <c r="F230" s="183"/>
      <c r="G230" s="22"/>
      <c r="H230" s="22"/>
      <c r="I230" s="22"/>
      <c r="J230" s="182" t="e">
        <f aca="false">VLOOKUP(Entrate!I230,Legenda!$D$1:$F$258,2)</f>
        <v>#N/A</v>
      </c>
      <c r="K230" s="22"/>
      <c r="L230" s="22"/>
      <c r="M230" s="22"/>
      <c r="N230" s="183"/>
      <c r="O230" s="184" t="n">
        <f aca="false">'Piano Finanziario Annuale'!$F$6</f>
        <v>0</v>
      </c>
      <c r="P230" s="185" t="n">
        <v>0</v>
      </c>
      <c r="Q230" s="186"/>
      <c r="R230" s="187" t="n">
        <f aca="false">(P230*Q230)</f>
        <v>0</v>
      </c>
      <c r="S230" s="185" t="n">
        <v>0</v>
      </c>
      <c r="T230" s="187" t="n">
        <f aca="false">IF(OR(O230="sì",O230="forfettario 190"),SUM(P230+S230),SUM(P230+R230+S230))</f>
        <v>0</v>
      </c>
      <c r="U230" s="50"/>
      <c r="V230" s="188"/>
      <c r="W230" s="189" t="n">
        <f aca="false">IF(V230="SI",T230,0)</f>
        <v>0</v>
      </c>
      <c r="X230" s="148"/>
      <c r="Y230" s="179"/>
      <c r="Z230" s="179"/>
      <c r="AA230" s="179"/>
    </row>
    <row r="231" customFormat="false" ht="15.75" hidden="false" customHeight="true" outlineLevel="0" collapsed="false">
      <c r="A231" s="22" t="n">
        <v>230</v>
      </c>
      <c r="B231" s="180"/>
      <c r="C231" s="22"/>
      <c r="D231" s="22"/>
      <c r="E231" s="22"/>
      <c r="F231" s="183"/>
      <c r="G231" s="22"/>
      <c r="H231" s="22"/>
      <c r="I231" s="22"/>
      <c r="J231" s="182" t="e">
        <f aca="false">VLOOKUP(Entrate!I231,Legenda!$D$1:$F$258,2)</f>
        <v>#N/A</v>
      </c>
      <c r="K231" s="22"/>
      <c r="L231" s="22"/>
      <c r="M231" s="22"/>
      <c r="N231" s="183"/>
      <c r="O231" s="184" t="n">
        <f aca="false">'Piano Finanziario Annuale'!$F$6</f>
        <v>0</v>
      </c>
      <c r="P231" s="185" t="n">
        <v>0</v>
      </c>
      <c r="Q231" s="186"/>
      <c r="R231" s="187" t="n">
        <f aca="false">(P231*Q231)</f>
        <v>0</v>
      </c>
      <c r="S231" s="185" t="n">
        <v>0</v>
      </c>
      <c r="T231" s="187" t="n">
        <f aca="false">IF(OR(O231="sì",O231="forfettario 190"),SUM(P231+S231),SUM(P231+R231+S231))</f>
        <v>0</v>
      </c>
      <c r="U231" s="50"/>
      <c r="V231" s="188"/>
      <c r="W231" s="189" t="n">
        <f aca="false">IF(V231="SI",T231,0)</f>
        <v>0</v>
      </c>
      <c r="X231" s="148"/>
      <c r="Y231" s="179"/>
      <c r="Z231" s="179"/>
      <c r="AA231" s="179"/>
    </row>
    <row r="232" customFormat="false" ht="15.75" hidden="false" customHeight="true" outlineLevel="0" collapsed="false">
      <c r="A232" s="22" t="n">
        <v>231</v>
      </c>
      <c r="B232" s="180"/>
      <c r="C232" s="22"/>
      <c r="D232" s="22"/>
      <c r="E232" s="22"/>
      <c r="F232" s="183"/>
      <c r="G232" s="22"/>
      <c r="H232" s="22"/>
      <c r="I232" s="22"/>
      <c r="J232" s="182" t="e">
        <f aca="false">VLOOKUP(Entrate!I232,Legenda!$D$1:$F$258,2)</f>
        <v>#N/A</v>
      </c>
      <c r="K232" s="22"/>
      <c r="L232" s="22"/>
      <c r="M232" s="22"/>
      <c r="N232" s="183"/>
      <c r="O232" s="184" t="n">
        <f aca="false">'Piano Finanziario Annuale'!$F$6</f>
        <v>0</v>
      </c>
      <c r="P232" s="185" t="n">
        <v>0</v>
      </c>
      <c r="Q232" s="186"/>
      <c r="R232" s="187" t="n">
        <f aca="false">(P232*Q232)</f>
        <v>0</v>
      </c>
      <c r="S232" s="185" t="n">
        <v>0</v>
      </c>
      <c r="T232" s="187" t="n">
        <f aca="false">IF(OR(O232="sì",O232="forfettario 190"),SUM(P232+S232),SUM(P232+R232+S232))</f>
        <v>0</v>
      </c>
      <c r="U232" s="50"/>
      <c r="V232" s="188"/>
      <c r="W232" s="189" t="n">
        <f aca="false">IF(V232="SI",T232,0)</f>
        <v>0</v>
      </c>
      <c r="X232" s="148"/>
      <c r="Y232" s="179"/>
      <c r="Z232" s="179"/>
      <c r="AA232" s="179"/>
    </row>
    <row r="233" customFormat="false" ht="15.75" hidden="false" customHeight="true" outlineLevel="0" collapsed="false">
      <c r="A233" s="22" t="n">
        <v>232</v>
      </c>
      <c r="B233" s="180"/>
      <c r="C233" s="22"/>
      <c r="D233" s="22"/>
      <c r="E233" s="22"/>
      <c r="F233" s="183"/>
      <c r="G233" s="22"/>
      <c r="H233" s="22"/>
      <c r="I233" s="22"/>
      <c r="J233" s="182" t="e">
        <f aca="false">VLOOKUP(Entrate!I233,Legenda!$D$1:$F$258,2)</f>
        <v>#N/A</v>
      </c>
      <c r="K233" s="22"/>
      <c r="L233" s="22"/>
      <c r="M233" s="22"/>
      <c r="N233" s="183"/>
      <c r="O233" s="184" t="n">
        <f aca="false">'Piano Finanziario Annuale'!$F$6</f>
        <v>0</v>
      </c>
      <c r="P233" s="185" t="n">
        <v>0</v>
      </c>
      <c r="Q233" s="186"/>
      <c r="R233" s="187" t="n">
        <f aca="false">(P233*Q233)</f>
        <v>0</v>
      </c>
      <c r="S233" s="185" t="n">
        <v>0</v>
      </c>
      <c r="T233" s="187" t="n">
        <f aca="false">IF(OR(O233="sì",O233="forfettario 190"),SUM(P233+S233),SUM(P233+R233+S233))</f>
        <v>0</v>
      </c>
      <c r="U233" s="50"/>
      <c r="V233" s="188"/>
      <c r="W233" s="189" t="n">
        <f aca="false">IF(V233="SI",T233,0)</f>
        <v>0</v>
      </c>
      <c r="X233" s="148"/>
      <c r="Y233" s="179"/>
      <c r="Z233" s="179"/>
      <c r="AA233" s="179"/>
    </row>
    <row r="234" customFormat="false" ht="15.75" hidden="false" customHeight="true" outlineLevel="0" collapsed="false">
      <c r="A234" s="22" t="n">
        <v>233</v>
      </c>
      <c r="B234" s="180"/>
      <c r="C234" s="22"/>
      <c r="D234" s="22"/>
      <c r="E234" s="22"/>
      <c r="F234" s="183"/>
      <c r="G234" s="22"/>
      <c r="H234" s="22"/>
      <c r="I234" s="22"/>
      <c r="J234" s="182" t="e">
        <f aca="false">VLOOKUP(Entrate!I234,Legenda!$D$1:$F$258,2)</f>
        <v>#N/A</v>
      </c>
      <c r="K234" s="22"/>
      <c r="L234" s="22"/>
      <c r="M234" s="22"/>
      <c r="N234" s="183"/>
      <c r="O234" s="184" t="n">
        <f aca="false">'Piano Finanziario Annuale'!$F$6</f>
        <v>0</v>
      </c>
      <c r="P234" s="185" t="n">
        <v>0</v>
      </c>
      <c r="Q234" s="186"/>
      <c r="R234" s="187" t="n">
        <f aca="false">(P234*Q234)</f>
        <v>0</v>
      </c>
      <c r="S234" s="185" t="n">
        <v>0</v>
      </c>
      <c r="T234" s="187" t="n">
        <f aca="false">IF(OR(O234="sì",O234="forfettario 190"),SUM(P234+S234),SUM(P234+R234+S234))</f>
        <v>0</v>
      </c>
      <c r="U234" s="50"/>
      <c r="V234" s="188"/>
      <c r="W234" s="189" t="n">
        <f aca="false">IF(V234="SI",T234,0)</f>
        <v>0</v>
      </c>
      <c r="X234" s="148"/>
      <c r="Y234" s="179"/>
      <c r="Z234" s="179"/>
      <c r="AA234" s="179"/>
    </row>
    <row r="235" customFormat="false" ht="15.75" hidden="false" customHeight="true" outlineLevel="0" collapsed="false">
      <c r="A235" s="22" t="n">
        <v>234</v>
      </c>
      <c r="B235" s="180"/>
      <c r="C235" s="22"/>
      <c r="D235" s="22"/>
      <c r="E235" s="22"/>
      <c r="F235" s="183"/>
      <c r="G235" s="22"/>
      <c r="H235" s="22"/>
      <c r="I235" s="22"/>
      <c r="J235" s="182" t="e">
        <f aca="false">VLOOKUP(Entrate!I235,Legenda!$D$1:$F$258,2)</f>
        <v>#N/A</v>
      </c>
      <c r="K235" s="22"/>
      <c r="L235" s="22"/>
      <c r="M235" s="22"/>
      <c r="N235" s="183"/>
      <c r="O235" s="184" t="n">
        <f aca="false">'Piano Finanziario Annuale'!$F$6</f>
        <v>0</v>
      </c>
      <c r="P235" s="185" t="n">
        <v>0</v>
      </c>
      <c r="Q235" s="186"/>
      <c r="R235" s="187" t="n">
        <f aca="false">(P235*Q235)</f>
        <v>0</v>
      </c>
      <c r="S235" s="185" t="n">
        <v>0</v>
      </c>
      <c r="T235" s="187" t="n">
        <f aca="false">IF(OR(O235="sì",O235="forfettario 190"),SUM(P235+S235),SUM(P235+R235+S235))</f>
        <v>0</v>
      </c>
      <c r="U235" s="50"/>
      <c r="V235" s="188"/>
      <c r="W235" s="189" t="n">
        <f aca="false">IF(V235="SI",T235,0)</f>
        <v>0</v>
      </c>
      <c r="X235" s="148"/>
      <c r="Y235" s="179"/>
      <c r="Z235" s="179"/>
      <c r="AA235" s="179"/>
    </row>
    <row r="236" customFormat="false" ht="15.75" hidden="false" customHeight="true" outlineLevel="0" collapsed="false">
      <c r="A236" s="22" t="n">
        <v>235</v>
      </c>
      <c r="B236" s="180"/>
      <c r="C236" s="22"/>
      <c r="D236" s="22"/>
      <c r="E236" s="22"/>
      <c r="F236" s="183"/>
      <c r="G236" s="22"/>
      <c r="H236" s="22"/>
      <c r="I236" s="22"/>
      <c r="J236" s="182" t="e">
        <f aca="false">VLOOKUP(Entrate!I236,Legenda!$D$1:$F$258,2)</f>
        <v>#N/A</v>
      </c>
      <c r="K236" s="22"/>
      <c r="L236" s="22"/>
      <c r="M236" s="22"/>
      <c r="N236" s="183"/>
      <c r="O236" s="184" t="n">
        <f aca="false">'Piano Finanziario Annuale'!$F$6</f>
        <v>0</v>
      </c>
      <c r="P236" s="185" t="n">
        <v>0</v>
      </c>
      <c r="Q236" s="186"/>
      <c r="R236" s="187" t="n">
        <f aca="false">(P236*Q236)</f>
        <v>0</v>
      </c>
      <c r="S236" s="185" t="n">
        <v>0</v>
      </c>
      <c r="T236" s="187" t="n">
        <f aca="false">IF(OR(O236="sì",O236="forfettario 190"),SUM(P236+S236),SUM(P236+R236+S236))</f>
        <v>0</v>
      </c>
      <c r="U236" s="50"/>
      <c r="V236" s="188"/>
      <c r="W236" s="189" t="n">
        <f aca="false">IF(V236="SI",T236,0)</f>
        <v>0</v>
      </c>
      <c r="X236" s="148"/>
      <c r="Y236" s="179"/>
      <c r="Z236" s="179"/>
      <c r="AA236" s="179"/>
    </row>
    <row r="237" customFormat="false" ht="15.75" hidden="false" customHeight="true" outlineLevel="0" collapsed="false">
      <c r="A237" s="22" t="n">
        <v>236</v>
      </c>
      <c r="B237" s="180"/>
      <c r="C237" s="22"/>
      <c r="D237" s="22"/>
      <c r="E237" s="22"/>
      <c r="F237" s="183"/>
      <c r="G237" s="22"/>
      <c r="H237" s="22"/>
      <c r="I237" s="22"/>
      <c r="J237" s="182" t="e">
        <f aca="false">VLOOKUP(Entrate!I237,Legenda!$D$1:$F$258,2)</f>
        <v>#N/A</v>
      </c>
      <c r="K237" s="22"/>
      <c r="L237" s="22"/>
      <c r="M237" s="22"/>
      <c r="N237" s="183"/>
      <c r="O237" s="184" t="n">
        <f aca="false">'Piano Finanziario Annuale'!$F$6</f>
        <v>0</v>
      </c>
      <c r="P237" s="185" t="n">
        <v>0</v>
      </c>
      <c r="Q237" s="186"/>
      <c r="R237" s="187" t="n">
        <f aca="false">(P237*Q237)</f>
        <v>0</v>
      </c>
      <c r="S237" s="185" t="n">
        <v>0</v>
      </c>
      <c r="T237" s="187" t="n">
        <f aca="false">IF(OR(O237="sì",O237="forfettario 190"),SUM(P237+S237),SUM(P237+R237+S237))</f>
        <v>0</v>
      </c>
      <c r="U237" s="50"/>
      <c r="V237" s="188"/>
      <c r="W237" s="189" t="n">
        <f aca="false">IF(V237="SI",T237,0)</f>
        <v>0</v>
      </c>
      <c r="X237" s="148"/>
      <c r="Y237" s="179"/>
      <c r="Z237" s="179"/>
      <c r="AA237" s="179"/>
    </row>
    <row r="238" customFormat="false" ht="15.75" hidden="false" customHeight="true" outlineLevel="0" collapsed="false">
      <c r="A238" s="22" t="n">
        <v>237</v>
      </c>
      <c r="B238" s="180"/>
      <c r="C238" s="22"/>
      <c r="D238" s="22"/>
      <c r="E238" s="22"/>
      <c r="F238" s="183"/>
      <c r="G238" s="22"/>
      <c r="H238" s="22"/>
      <c r="I238" s="22"/>
      <c r="J238" s="182" t="e">
        <f aca="false">VLOOKUP(Entrate!I238,Legenda!$D$1:$F$258,2)</f>
        <v>#N/A</v>
      </c>
      <c r="K238" s="22"/>
      <c r="L238" s="22"/>
      <c r="M238" s="22"/>
      <c r="N238" s="183"/>
      <c r="O238" s="184" t="n">
        <f aca="false">'Piano Finanziario Annuale'!$F$6</f>
        <v>0</v>
      </c>
      <c r="P238" s="185" t="n">
        <v>0</v>
      </c>
      <c r="Q238" s="186"/>
      <c r="R238" s="187" t="n">
        <f aca="false">(P238*Q238)</f>
        <v>0</v>
      </c>
      <c r="S238" s="185" t="n">
        <v>0</v>
      </c>
      <c r="T238" s="187" t="n">
        <f aca="false">IF(OR(O238="sì",O238="forfettario 190"),SUM(P238+S238),SUM(P238+R238+S238))</f>
        <v>0</v>
      </c>
      <c r="U238" s="50"/>
      <c r="V238" s="188"/>
      <c r="W238" s="189" t="n">
        <f aca="false">IF(V238="SI",T238,0)</f>
        <v>0</v>
      </c>
      <c r="X238" s="148"/>
      <c r="Y238" s="179"/>
      <c r="Z238" s="179"/>
      <c r="AA238" s="179"/>
    </row>
    <row r="239" customFormat="false" ht="15.75" hidden="false" customHeight="true" outlineLevel="0" collapsed="false">
      <c r="A239" s="22" t="n">
        <v>238</v>
      </c>
      <c r="B239" s="180"/>
      <c r="C239" s="22"/>
      <c r="D239" s="22"/>
      <c r="E239" s="22"/>
      <c r="F239" s="183"/>
      <c r="G239" s="22"/>
      <c r="H239" s="22"/>
      <c r="I239" s="22"/>
      <c r="J239" s="182" t="e">
        <f aca="false">VLOOKUP(Entrate!I239,Legenda!$D$1:$F$258,2)</f>
        <v>#N/A</v>
      </c>
      <c r="K239" s="22"/>
      <c r="L239" s="22"/>
      <c r="M239" s="22"/>
      <c r="N239" s="183"/>
      <c r="O239" s="184" t="n">
        <f aca="false">'Piano Finanziario Annuale'!$F$6</f>
        <v>0</v>
      </c>
      <c r="P239" s="185" t="n">
        <v>0</v>
      </c>
      <c r="Q239" s="186"/>
      <c r="R239" s="187" t="n">
        <f aca="false">(P239*Q239)</f>
        <v>0</v>
      </c>
      <c r="S239" s="185" t="n">
        <v>0</v>
      </c>
      <c r="T239" s="187" t="n">
        <f aca="false">IF(OR(O239="sì",O239="forfettario 190"),SUM(P239+S239),SUM(P239+R239+S239))</f>
        <v>0</v>
      </c>
      <c r="U239" s="50"/>
      <c r="V239" s="188"/>
      <c r="W239" s="189" t="n">
        <f aca="false">IF(V239="SI",T239,0)</f>
        <v>0</v>
      </c>
      <c r="X239" s="148"/>
      <c r="Y239" s="179"/>
      <c r="Z239" s="179"/>
      <c r="AA239" s="179"/>
    </row>
    <row r="240" customFormat="false" ht="15.75" hidden="false" customHeight="true" outlineLevel="0" collapsed="false">
      <c r="A240" s="22" t="n">
        <v>239</v>
      </c>
      <c r="B240" s="180"/>
      <c r="C240" s="22"/>
      <c r="D240" s="22"/>
      <c r="E240" s="22"/>
      <c r="F240" s="183"/>
      <c r="G240" s="22"/>
      <c r="H240" s="22"/>
      <c r="I240" s="22"/>
      <c r="J240" s="182" t="e">
        <f aca="false">VLOOKUP(Entrate!I240,Legenda!$D$1:$F$258,2)</f>
        <v>#N/A</v>
      </c>
      <c r="K240" s="22"/>
      <c r="L240" s="22"/>
      <c r="M240" s="22"/>
      <c r="N240" s="183"/>
      <c r="O240" s="184" t="n">
        <f aca="false">'Piano Finanziario Annuale'!$F$6</f>
        <v>0</v>
      </c>
      <c r="P240" s="185" t="n">
        <v>0</v>
      </c>
      <c r="Q240" s="186"/>
      <c r="R240" s="187" t="n">
        <f aca="false">(P240*Q240)</f>
        <v>0</v>
      </c>
      <c r="S240" s="185" t="n">
        <v>0</v>
      </c>
      <c r="T240" s="187" t="n">
        <f aca="false">IF(OR(O240="sì",O240="forfettario 190"),SUM(P240+S240),SUM(P240+R240+S240))</f>
        <v>0</v>
      </c>
      <c r="U240" s="50"/>
      <c r="V240" s="188"/>
      <c r="W240" s="189" t="n">
        <f aca="false">IF(V240="SI",T240,0)</f>
        <v>0</v>
      </c>
      <c r="X240" s="148"/>
      <c r="Y240" s="179"/>
      <c r="Z240" s="179"/>
      <c r="AA240" s="179"/>
    </row>
    <row r="241" customFormat="false" ht="15.75" hidden="false" customHeight="true" outlineLevel="0" collapsed="false">
      <c r="A241" s="22" t="n">
        <v>240</v>
      </c>
      <c r="B241" s="180"/>
      <c r="C241" s="22"/>
      <c r="D241" s="22"/>
      <c r="E241" s="22"/>
      <c r="F241" s="183"/>
      <c r="G241" s="22"/>
      <c r="H241" s="22"/>
      <c r="I241" s="22"/>
      <c r="J241" s="182" t="e">
        <f aca="false">VLOOKUP(Entrate!I241,Legenda!$D$1:$F$258,2)</f>
        <v>#N/A</v>
      </c>
      <c r="K241" s="22"/>
      <c r="L241" s="22"/>
      <c r="M241" s="22"/>
      <c r="N241" s="183"/>
      <c r="O241" s="184" t="n">
        <f aca="false">'Piano Finanziario Annuale'!$F$6</f>
        <v>0</v>
      </c>
      <c r="P241" s="185" t="n">
        <v>0</v>
      </c>
      <c r="Q241" s="186"/>
      <c r="R241" s="187" t="n">
        <f aca="false">(P241*Q241)</f>
        <v>0</v>
      </c>
      <c r="S241" s="185" t="n">
        <v>0</v>
      </c>
      <c r="T241" s="187" t="n">
        <f aca="false">IF(OR(O241="sì",O241="forfettario 190"),SUM(P241+S241),SUM(P241+R241+S241))</f>
        <v>0</v>
      </c>
      <c r="U241" s="50"/>
      <c r="V241" s="188"/>
      <c r="W241" s="189" t="n">
        <f aca="false">IF(V241="SI",T241,0)</f>
        <v>0</v>
      </c>
      <c r="X241" s="148"/>
      <c r="Y241" s="179"/>
      <c r="Z241" s="179"/>
      <c r="AA241" s="179"/>
    </row>
    <row r="242" customFormat="false" ht="15.75" hidden="false" customHeight="true" outlineLevel="0" collapsed="false">
      <c r="A242" s="22" t="n">
        <v>241</v>
      </c>
      <c r="B242" s="180"/>
      <c r="C242" s="22"/>
      <c r="D242" s="22"/>
      <c r="E242" s="22"/>
      <c r="F242" s="183"/>
      <c r="G242" s="22"/>
      <c r="H242" s="22"/>
      <c r="I242" s="22"/>
      <c r="J242" s="182" t="e">
        <f aca="false">VLOOKUP(Entrate!I242,Legenda!$D$1:$F$258,2)</f>
        <v>#N/A</v>
      </c>
      <c r="K242" s="22"/>
      <c r="L242" s="22"/>
      <c r="M242" s="22"/>
      <c r="N242" s="183"/>
      <c r="O242" s="184" t="n">
        <f aca="false">'Piano Finanziario Annuale'!$F$6</f>
        <v>0</v>
      </c>
      <c r="P242" s="185" t="n">
        <v>0</v>
      </c>
      <c r="Q242" s="186"/>
      <c r="R242" s="187" t="n">
        <f aca="false">(P242*Q242)</f>
        <v>0</v>
      </c>
      <c r="S242" s="185" t="n">
        <v>0</v>
      </c>
      <c r="T242" s="187" t="n">
        <f aca="false">IF(OR(O242="sì",O242="forfettario 190"),SUM(P242+S242),SUM(P242+R242+S242))</f>
        <v>0</v>
      </c>
      <c r="U242" s="50"/>
      <c r="V242" s="188"/>
      <c r="W242" s="189" t="n">
        <f aca="false">IF(V242="SI",T242,0)</f>
        <v>0</v>
      </c>
      <c r="X242" s="148"/>
      <c r="Y242" s="179"/>
      <c r="Z242" s="179"/>
      <c r="AA242" s="179"/>
    </row>
    <row r="243" customFormat="false" ht="15.75" hidden="false" customHeight="true" outlineLevel="0" collapsed="false">
      <c r="A243" s="22" t="n">
        <v>242</v>
      </c>
      <c r="B243" s="180"/>
      <c r="C243" s="22"/>
      <c r="D243" s="22"/>
      <c r="E243" s="22"/>
      <c r="F243" s="183"/>
      <c r="G243" s="22"/>
      <c r="H243" s="22"/>
      <c r="I243" s="22"/>
      <c r="J243" s="182" t="e">
        <f aca="false">VLOOKUP(Entrate!I243,Legenda!$D$1:$F$258,2)</f>
        <v>#N/A</v>
      </c>
      <c r="K243" s="22"/>
      <c r="L243" s="22"/>
      <c r="M243" s="22"/>
      <c r="N243" s="183"/>
      <c r="O243" s="184" t="n">
        <f aca="false">'Piano Finanziario Annuale'!$F$6</f>
        <v>0</v>
      </c>
      <c r="P243" s="185" t="n">
        <v>0</v>
      </c>
      <c r="Q243" s="186"/>
      <c r="R243" s="187" t="n">
        <f aca="false">(P243*Q243)</f>
        <v>0</v>
      </c>
      <c r="S243" s="185" t="n">
        <v>0</v>
      </c>
      <c r="T243" s="187" t="n">
        <f aca="false">IF(OR(O243="sì",O243="forfettario 190"),SUM(P243+S243),SUM(P243+R243+S243))</f>
        <v>0</v>
      </c>
      <c r="U243" s="50"/>
      <c r="V243" s="188"/>
      <c r="W243" s="189" t="n">
        <f aca="false">IF(V243="SI",T243,0)</f>
        <v>0</v>
      </c>
      <c r="X243" s="148"/>
      <c r="Y243" s="179"/>
      <c r="Z243" s="179"/>
      <c r="AA243" s="179"/>
    </row>
    <row r="244" customFormat="false" ht="15.75" hidden="false" customHeight="true" outlineLevel="0" collapsed="false">
      <c r="A244" s="22" t="n">
        <v>243</v>
      </c>
      <c r="B244" s="180"/>
      <c r="C244" s="22"/>
      <c r="D244" s="22"/>
      <c r="E244" s="22"/>
      <c r="F244" s="183"/>
      <c r="G244" s="22"/>
      <c r="H244" s="22"/>
      <c r="I244" s="22"/>
      <c r="J244" s="182" t="e">
        <f aca="false">VLOOKUP(Entrate!I244,Legenda!$D$1:$F$258,2)</f>
        <v>#N/A</v>
      </c>
      <c r="K244" s="22"/>
      <c r="L244" s="22"/>
      <c r="M244" s="22"/>
      <c r="N244" s="183"/>
      <c r="O244" s="184" t="n">
        <f aca="false">'Piano Finanziario Annuale'!$F$6</f>
        <v>0</v>
      </c>
      <c r="P244" s="185" t="n">
        <v>0</v>
      </c>
      <c r="Q244" s="186"/>
      <c r="R244" s="187" t="n">
        <f aca="false">(P244*Q244)</f>
        <v>0</v>
      </c>
      <c r="S244" s="185" t="n">
        <v>0</v>
      </c>
      <c r="T244" s="187" t="n">
        <f aca="false">IF(OR(O244="sì",O244="forfettario 190"),SUM(P244+S244),SUM(P244+R244+S244))</f>
        <v>0</v>
      </c>
      <c r="U244" s="50"/>
      <c r="V244" s="188"/>
      <c r="W244" s="189" t="n">
        <f aca="false">IF(V244="SI",T244,0)</f>
        <v>0</v>
      </c>
      <c r="X244" s="148"/>
      <c r="Y244" s="179"/>
      <c r="Z244" s="179"/>
      <c r="AA244" s="179"/>
    </row>
    <row r="245" customFormat="false" ht="15.75" hidden="false" customHeight="true" outlineLevel="0" collapsed="false">
      <c r="A245" s="22" t="n">
        <v>244</v>
      </c>
      <c r="B245" s="180"/>
      <c r="C245" s="22"/>
      <c r="D245" s="22"/>
      <c r="E245" s="22"/>
      <c r="F245" s="183"/>
      <c r="G245" s="22"/>
      <c r="H245" s="22"/>
      <c r="I245" s="22"/>
      <c r="J245" s="182" t="e">
        <f aca="false">VLOOKUP(Entrate!I245,Legenda!$D$1:$F$258,2)</f>
        <v>#N/A</v>
      </c>
      <c r="K245" s="22"/>
      <c r="L245" s="22"/>
      <c r="M245" s="22"/>
      <c r="N245" s="183"/>
      <c r="O245" s="184" t="n">
        <f aca="false">'Piano Finanziario Annuale'!$F$6</f>
        <v>0</v>
      </c>
      <c r="P245" s="185" t="n">
        <v>0</v>
      </c>
      <c r="Q245" s="186"/>
      <c r="R245" s="187" t="n">
        <f aca="false">(P245*Q245)</f>
        <v>0</v>
      </c>
      <c r="S245" s="185" t="n">
        <v>0</v>
      </c>
      <c r="T245" s="187" t="n">
        <f aca="false">IF(OR(O245="sì",O245="forfettario 190"),SUM(P245+S245),SUM(P245+R245+S245))</f>
        <v>0</v>
      </c>
      <c r="U245" s="50"/>
      <c r="V245" s="188"/>
      <c r="W245" s="189" t="n">
        <f aca="false">IF(V245="SI",T245,0)</f>
        <v>0</v>
      </c>
      <c r="X245" s="148"/>
      <c r="Y245" s="179"/>
      <c r="Z245" s="179"/>
      <c r="AA245" s="179"/>
    </row>
    <row r="246" customFormat="false" ht="15.75" hidden="false" customHeight="true" outlineLevel="0" collapsed="false">
      <c r="A246" s="22" t="n">
        <v>245</v>
      </c>
      <c r="B246" s="180"/>
      <c r="C246" s="22"/>
      <c r="D246" s="22"/>
      <c r="E246" s="22"/>
      <c r="F246" s="183"/>
      <c r="G246" s="22"/>
      <c r="H246" s="22"/>
      <c r="I246" s="22"/>
      <c r="J246" s="182" t="e">
        <f aca="false">VLOOKUP(Entrate!I246,Legenda!$D$1:$F$258,2)</f>
        <v>#N/A</v>
      </c>
      <c r="K246" s="22"/>
      <c r="L246" s="22"/>
      <c r="M246" s="22"/>
      <c r="N246" s="183"/>
      <c r="O246" s="184" t="n">
        <f aca="false">'Piano Finanziario Annuale'!$F$6</f>
        <v>0</v>
      </c>
      <c r="P246" s="185" t="n">
        <v>0</v>
      </c>
      <c r="Q246" s="186"/>
      <c r="R246" s="187" t="n">
        <f aca="false">(P246*Q246)</f>
        <v>0</v>
      </c>
      <c r="S246" s="185" t="n">
        <v>0</v>
      </c>
      <c r="T246" s="187" t="n">
        <f aca="false">IF(OR(O246="sì",O246="forfettario 190"),SUM(P246+S246),SUM(P246+R246+S246))</f>
        <v>0</v>
      </c>
      <c r="U246" s="50"/>
      <c r="V246" s="188"/>
      <c r="W246" s="189" t="n">
        <f aca="false">IF(V246="SI",T246,0)</f>
        <v>0</v>
      </c>
      <c r="X246" s="148"/>
      <c r="Y246" s="179"/>
      <c r="Z246" s="179"/>
      <c r="AA246" s="179"/>
    </row>
    <row r="247" customFormat="false" ht="15.75" hidden="false" customHeight="true" outlineLevel="0" collapsed="false">
      <c r="A247" s="22" t="n">
        <v>246</v>
      </c>
      <c r="B247" s="180"/>
      <c r="C247" s="22"/>
      <c r="D247" s="22"/>
      <c r="E247" s="22"/>
      <c r="F247" s="183"/>
      <c r="G247" s="22"/>
      <c r="H247" s="22"/>
      <c r="I247" s="22"/>
      <c r="J247" s="182" t="e">
        <f aca="false">VLOOKUP(Entrate!I247,Legenda!$D$1:$F$258,2)</f>
        <v>#N/A</v>
      </c>
      <c r="K247" s="22"/>
      <c r="L247" s="22"/>
      <c r="M247" s="22"/>
      <c r="N247" s="183"/>
      <c r="O247" s="184" t="n">
        <f aca="false">'Piano Finanziario Annuale'!$F$6</f>
        <v>0</v>
      </c>
      <c r="P247" s="185" t="n">
        <v>0</v>
      </c>
      <c r="Q247" s="186"/>
      <c r="R247" s="187" t="n">
        <f aca="false">(P247*Q247)</f>
        <v>0</v>
      </c>
      <c r="S247" s="185" t="n">
        <v>0</v>
      </c>
      <c r="T247" s="187" t="n">
        <f aca="false">IF(OR(O247="sì",O247="forfettario 190"),SUM(P247+S247),SUM(P247+R247+S247))</f>
        <v>0</v>
      </c>
      <c r="U247" s="50"/>
      <c r="V247" s="188"/>
      <c r="W247" s="189" t="n">
        <f aca="false">IF(V247="SI",T247,0)</f>
        <v>0</v>
      </c>
      <c r="X247" s="148"/>
      <c r="Y247" s="179"/>
      <c r="Z247" s="179"/>
      <c r="AA247" s="179"/>
    </row>
    <row r="248" customFormat="false" ht="15.75" hidden="false" customHeight="true" outlineLevel="0" collapsed="false">
      <c r="A248" s="22" t="n">
        <v>247</v>
      </c>
      <c r="B248" s="180"/>
      <c r="C248" s="22"/>
      <c r="D248" s="22"/>
      <c r="E248" s="22"/>
      <c r="F248" s="183"/>
      <c r="G248" s="22"/>
      <c r="H248" s="22"/>
      <c r="I248" s="22"/>
      <c r="J248" s="182" t="e">
        <f aca="false">VLOOKUP(Entrate!I248,Legenda!$D$1:$F$258,2)</f>
        <v>#N/A</v>
      </c>
      <c r="K248" s="22"/>
      <c r="L248" s="22"/>
      <c r="M248" s="22"/>
      <c r="N248" s="183"/>
      <c r="O248" s="184" t="n">
        <f aca="false">'Piano Finanziario Annuale'!$F$6</f>
        <v>0</v>
      </c>
      <c r="P248" s="185" t="n">
        <v>0</v>
      </c>
      <c r="Q248" s="186"/>
      <c r="R248" s="187" t="n">
        <f aca="false">(P248*Q248)</f>
        <v>0</v>
      </c>
      <c r="S248" s="185" t="n">
        <v>0</v>
      </c>
      <c r="T248" s="187" t="n">
        <f aca="false">IF(OR(O248="sì",O248="forfettario 190"),SUM(P248+S248),SUM(P248+R248+S248))</f>
        <v>0</v>
      </c>
      <c r="U248" s="50"/>
      <c r="V248" s="188"/>
      <c r="W248" s="189" t="n">
        <f aca="false">IF(V248="SI",T248,0)</f>
        <v>0</v>
      </c>
      <c r="X248" s="148"/>
      <c r="Y248" s="179"/>
      <c r="Z248" s="179"/>
      <c r="AA248" s="179"/>
    </row>
    <row r="249" customFormat="false" ht="15.75" hidden="false" customHeight="true" outlineLevel="0" collapsed="false">
      <c r="A249" s="22" t="n">
        <v>248</v>
      </c>
      <c r="B249" s="180"/>
      <c r="C249" s="22"/>
      <c r="D249" s="22"/>
      <c r="E249" s="22"/>
      <c r="F249" s="183"/>
      <c r="G249" s="22"/>
      <c r="H249" s="22"/>
      <c r="I249" s="22"/>
      <c r="J249" s="182" t="e">
        <f aca="false">VLOOKUP(Entrate!I249,Legenda!$D$1:$F$258,2)</f>
        <v>#N/A</v>
      </c>
      <c r="K249" s="22"/>
      <c r="L249" s="22"/>
      <c r="M249" s="22"/>
      <c r="N249" s="183"/>
      <c r="O249" s="184" t="n">
        <f aca="false">'Piano Finanziario Annuale'!$F$6</f>
        <v>0</v>
      </c>
      <c r="P249" s="185" t="n">
        <v>0</v>
      </c>
      <c r="Q249" s="186"/>
      <c r="R249" s="187" t="n">
        <f aca="false">(P249*Q249)</f>
        <v>0</v>
      </c>
      <c r="S249" s="185" t="n">
        <v>0</v>
      </c>
      <c r="T249" s="187" t="n">
        <f aca="false">IF(OR(O249="sì",O249="forfettario 190"),SUM(P249+S249),SUM(P249+R249+S249))</f>
        <v>0</v>
      </c>
      <c r="U249" s="50"/>
      <c r="V249" s="188"/>
      <c r="W249" s="189" t="n">
        <f aca="false">IF(V249="SI",T249,0)</f>
        <v>0</v>
      </c>
      <c r="X249" s="148"/>
      <c r="Y249" s="179"/>
      <c r="Z249" s="179"/>
      <c r="AA249" s="179"/>
    </row>
    <row r="250" customFormat="false" ht="15.75" hidden="false" customHeight="true" outlineLevel="0" collapsed="false">
      <c r="A250" s="22" t="n">
        <v>249</v>
      </c>
      <c r="B250" s="180"/>
      <c r="C250" s="22"/>
      <c r="D250" s="22"/>
      <c r="E250" s="22"/>
      <c r="F250" s="183"/>
      <c r="G250" s="22"/>
      <c r="H250" s="22"/>
      <c r="I250" s="22"/>
      <c r="J250" s="182" t="e">
        <f aca="false">VLOOKUP(Entrate!I250,Legenda!$D$1:$F$258,2)</f>
        <v>#N/A</v>
      </c>
      <c r="K250" s="22"/>
      <c r="L250" s="22"/>
      <c r="M250" s="22"/>
      <c r="N250" s="183"/>
      <c r="O250" s="184" t="n">
        <f aca="false">'Piano Finanziario Annuale'!$F$6</f>
        <v>0</v>
      </c>
      <c r="P250" s="185" t="n">
        <v>0</v>
      </c>
      <c r="Q250" s="186"/>
      <c r="R250" s="187" t="n">
        <f aca="false">(P250*Q250)</f>
        <v>0</v>
      </c>
      <c r="S250" s="185" t="n">
        <v>0</v>
      </c>
      <c r="T250" s="187" t="n">
        <f aca="false">IF(OR(O250="sì",O250="forfettario 190"),SUM(P250+S250),SUM(P250+R250+S250))</f>
        <v>0</v>
      </c>
      <c r="U250" s="50"/>
      <c r="V250" s="188"/>
      <c r="W250" s="189" t="n">
        <f aca="false">IF(V250="SI",T250,0)</f>
        <v>0</v>
      </c>
      <c r="X250" s="148"/>
      <c r="Y250" s="179"/>
      <c r="Z250" s="179"/>
      <c r="AA250" s="179"/>
    </row>
    <row r="251" customFormat="false" ht="15.75" hidden="false" customHeight="true" outlineLevel="0" collapsed="false">
      <c r="A251" s="22" t="n">
        <v>250</v>
      </c>
      <c r="B251" s="180"/>
      <c r="C251" s="22"/>
      <c r="D251" s="22"/>
      <c r="E251" s="22"/>
      <c r="F251" s="183"/>
      <c r="G251" s="22"/>
      <c r="H251" s="22"/>
      <c r="I251" s="22"/>
      <c r="J251" s="182" t="e">
        <f aca="false">VLOOKUP(Entrate!I251,Legenda!$D$1:$F$258,2)</f>
        <v>#N/A</v>
      </c>
      <c r="K251" s="22"/>
      <c r="L251" s="22"/>
      <c r="M251" s="22"/>
      <c r="N251" s="183"/>
      <c r="O251" s="184" t="n">
        <f aca="false">'Piano Finanziario Annuale'!$F$6</f>
        <v>0</v>
      </c>
      <c r="P251" s="185" t="n">
        <v>0</v>
      </c>
      <c r="Q251" s="186"/>
      <c r="R251" s="187" t="n">
        <f aca="false">(P251*Q251)</f>
        <v>0</v>
      </c>
      <c r="S251" s="185" t="n">
        <v>0</v>
      </c>
      <c r="T251" s="187" t="n">
        <f aca="false">IF(OR(O251="sì",O251="forfettario 190"),SUM(P251+S251),SUM(P251+R251+S251))</f>
        <v>0</v>
      </c>
      <c r="U251" s="50"/>
      <c r="V251" s="188"/>
      <c r="W251" s="189" t="n">
        <f aca="false">IF(V251="SI",T251,0)</f>
        <v>0</v>
      </c>
      <c r="X251" s="148"/>
      <c r="Y251" s="179"/>
      <c r="Z251" s="179"/>
      <c r="AA251" s="179"/>
    </row>
    <row r="252" customFormat="false" ht="15.75" hidden="false" customHeight="true" outlineLevel="0" collapsed="false">
      <c r="A252" s="22" t="n">
        <v>251</v>
      </c>
      <c r="B252" s="180"/>
      <c r="C252" s="22"/>
      <c r="D252" s="22"/>
      <c r="E252" s="22"/>
      <c r="F252" s="183"/>
      <c r="G252" s="22"/>
      <c r="H252" s="22"/>
      <c r="I252" s="22"/>
      <c r="J252" s="182" t="e">
        <f aca="false">VLOOKUP(Entrate!I252,Legenda!$D$1:$F$258,2)</f>
        <v>#N/A</v>
      </c>
      <c r="K252" s="22"/>
      <c r="L252" s="22"/>
      <c r="M252" s="22"/>
      <c r="N252" s="183"/>
      <c r="O252" s="184" t="n">
        <f aca="false">'Piano Finanziario Annuale'!$F$6</f>
        <v>0</v>
      </c>
      <c r="P252" s="185" t="n">
        <v>0</v>
      </c>
      <c r="Q252" s="186"/>
      <c r="R252" s="187" t="n">
        <f aca="false">(P252*Q252)</f>
        <v>0</v>
      </c>
      <c r="S252" s="185" t="n">
        <v>0</v>
      </c>
      <c r="T252" s="187" t="n">
        <f aca="false">IF(OR(O252="sì",O252="forfettario 190"),SUM(P252+S252),SUM(P252+R252+S252))</f>
        <v>0</v>
      </c>
      <c r="U252" s="50"/>
      <c r="V252" s="188"/>
      <c r="W252" s="189" t="n">
        <f aca="false">IF(V252="SI",T252,0)</f>
        <v>0</v>
      </c>
      <c r="X252" s="148"/>
      <c r="Y252" s="179"/>
      <c r="Z252" s="179"/>
      <c r="AA252" s="179"/>
    </row>
    <row r="253" customFormat="false" ht="15.75" hidden="false" customHeight="true" outlineLevel="0" collapsed="false">
      <c r="A253" s="22" t="n">
        <v>252</v>
      </c>
      <c r="B253" s="180"/>
      <c r="C253" s="22"/>
      <c r="D253" s="22"/>
      <c r="E253" s="22"/>
      <c r="F253" s="183"/>
      <c r="G253" s="22"/>
      <c r="H253" s="22"/>
      <c r="I253" s="22"/>
      <c r="J253" s="182" t="e">
        <f aca="false">VLOOKUP(Entrate!I253,Legenda!$D$1:$F$258,2)</f>
        <v>#N/A</v>
      </c>
      <c r="K253" s="22"/>
      <c r="L253" s="22"/>
      <c r="M253" s="22"/>
      <c r="N253" s="183"/>
      <c r="O253" s="184" t="n">
        <f aca="false">'Piano Finanziario Annuale'!$F$6</f>
        <v>0</v>
      </c>
      <c r="P253" s="185" t="n">
        <v>0</v>
      </c>
      <c r="Q253" s="186"/>
      <c r="R253" s="187" t="n">
        <f aca="false">(P253*Q253)</f>
        <v>0</v>
      </c>
      <c r="S253" s="185" t="n">
        <v>0</v>
      </c>
      <c r="T253" s="187" t="n">
        <f aca="false">IF(OR(O253="sì",O253="forfettario 190"),SUM(P253+S253),SUM(P253+R253+S253))</f>
        <v>0</v>
      </c>
      <c r="U253" s="50"/>
      <c r="V253" s="188"/>
      <c r="W253" s="189" t="n">
        <f aca="false">IF(V253="SI",T253,0)</f>
        <v>0</v>
      </c>
      <c r="X253" s="148"/>
      <c r="Y253" s="179"/>
      <c r="Z253" s="179"/>
      <c r="AA253" s="179"/>
    </row>
    <row r="254" customFormat="false" ht="15.75" hidden="false" customHeight="true" outlineLevel="0" collapsed="false">
      <c r="A254" s="22" t="n">
        <v>253</v>
      </c>
      <c r="B254" s="180"/>
      <c r="C254" s="22"/>
      <c r="D254" s="22"/>
      <c r="E254" s="22"/>
      <c r="F254" s="183"/>
      <c r="G254" s="22"/>
      <c r="H254" s="22"/>
      <c r="I254" s="22"/>
      <c r="J254" s="182" t="e">
        <f aca="false">VLOOKUP(Entrate!I254,Legenda!$D$1:$F$258,2)</f>
        <v>#N/A</v>
      </c>
      <c r="K254" s="22"/>
      <c r="L254" s="22"/>
      <c r="M254" s="22"/>
      <c r="N254" s="183"/>
      <c r="O254" s="184" t="n">
        <f aca="false">'Piano Finanziario Annuale'!$F$6</f>
        <v>0</v>
      </c>
      <c r="P254" s="185" t="n">
        <v>0</v>
      </c>
      <c r="Q254" s="186"/>
      <c r="R254" s="187" t="n">
        <f aca="false">(P254*Q254)</f>
        <v>0</v>
      </c>
      <c r="S254" s="185" t="n">
        <v>0</v>
      </c>
      <c r="T254" s="187" t="n">
        <f aca="false">IF(OR(O254="sì",O254="forfettario 190"),SUM(P254+S254),SUM(P254+R254+S254))</f>
        <v>0</v>
      </c>
      <c r="U254" s="50"/>
      <c r="V254" s="188"/>
      <c r="W254" s="189" t="n">
        <f aca="false">IF(V254="SI",T254,0)</f>
        <v>0</v>
      </c>
      <c r="X254" s="148"/>
      <c r="Y254" s="179"/>
      <c r="Z254" s="179"/>
      <c r="AA254" s="179"/>
    </row>
    <row r="255" customFormat="false" ht="15.75" hidden="false" customHeight="true" outlineLevel="0" collapsed="false">
      <c r="A255" s="22" t="n">
        <v>254</v>
      </c>
      <c r="B255" s="180"/>
      <c r="C255" s="22"/>
      <c r="D255" s="22"/>
      <c r="E255" s="22"/>
      <c r="F255" s="183"/>
      <c r="G255" s="22"/>
      <c r="H255" s="22"/>
      <c r="I255" s="22"/>
      <c r="J255" s="182" t="e">
        <f aca="false">VLOOKUP(Entrate!I255,Legenda!$D$1:$F$258,2)</f>
        <v>#N/A</v>
      </c>
      <c r="K255" s="22"/>
      <c r="L255" s="22"/>
      <c r="M255" s="22"/>
      <c r="N255" s="183"/>
      <c r="O255" s="184" t="n">
        <f aca="false">'Piano Finanziario Annuale'!$F$6</f>
        <v>0</v>
      </c>
      <c r="P255" s="185" t="n">
        <v>0</v>
      </c>
      <c r="Q255" s="186"/>
      <c r="R255" s="187" t="n">
        <f aca="false">(P255*Q255)</f>
        <v>0</v>
      </c>
      <c r="S255" s="185" t="n">
        <v>0</v>
      </c>
      <c r="T255" s="187" t="n">
        <f aca="false">IF(OR(O255="sì",O255="forfettario 190"),SUM(P255+S255),SUM(P255+R255+S255))</f>
        <v>0</v>
      </c>
      <c r="U255" s="50"/>
      <c r="V255" s="188"/>
      <c r="W255" s="189" t="n">
        <f aca="false">IF(V255="SI",T255,0)</f>
        <v>0</v>
      </c>
      <c r="X255" s="148"/>
      <c r="Y255" s="179"/>
      <c r="Z255" s="179"/>
      <c r="AA255" s="179"/>
    </row>
    <row r="256" customFormat="false" ht="15.75" hidden="false" customHeight="true" outlineLevel="0" collapsed="false">
      <c r="A256" s="22" t="n">
        <v>255</v>
      </c>
      <c r="B256" s="180"/>
      <c r="C256" s="22"/>
      <c r="D256" s="22"/>
      <c r="E256" s="22"/>
      <c r="F256" s="183"/>
      <c r="G256" s="22"/>
      <c r="H256" s="22"/>
      <c r="I256" s="22"/>
      <c r="J256" s="182" t="e">
        <f aca="false">VLOOKUP(Entrate!I256,Legenda!$D$1:$F$258,2)</f>
        <v>#N/A</v>
      </c>
      <c r="K256" s="22"/>
      <c r="L256" s="22"/>
      <c r="M256" s="22"/>
      <c r="N256" s="183"/>
      <c r="O256" s="184" t="n">
        <f aca="false">'Piano Finanziario Annuale'!$F$6</f>
        <v>0</v>
      </c>
      <c r="P256" s="185" t="n">
        <v>0</v>
      </c>
      <c r="Q256" s="186"/>
      <c r="R256" s="187" t="n">
        <f aca="false">(P256*Q256)</f>
        <v>0</v>
      </c>
      <c r="S256" s="185" t="n">
        <v>0</v>
      </c>
      <c r="T256" s="187" t="n">
        <f aca="false">IF(OR(O256="sì",O256="forfettario 190"),SUM(P256+S256),SUM(P256+R256+S256))</f>
        <v>0</v>
      </c>
      <c r="U256" s="50"/>
      <c r="V256" s="188"/>
      <c r="W256" s="189" t="n">
        <f aca="false">IF(V256="SI",T256,0)</f>
        <v>0</v>
      </c>
      <c r="X256" s="148"/>
      <c r="Y256" s="179"/>
      <c r="Z256" s="179"/>
      <c r="AA256" s="179"/>
    </row>
    <row r="257" customFormat="false" ht="15.75" hidden="false" customHeight="true" outlineLevel="0" collapsed="false">
      <c r="A257" s="22" t="n">
        <v>256</v>
      </c>
      <c r="B257" s="180"/>
      <c r="C257" s="22"/>
      <c r="D257" s="22"/>
      <c r="E257" s="22"/>
      <c r="F257" s="183"/>
      <c r="G257" s="22"/>
      <c r="H257" s="22"/>
      <c r="I257" s="22"/>
      <c r="J257" s="182" t="e">
        <f aca="false">VLOOKUP(Entrate!I257,Legenda!$D$1:$F$258,2)</f>
        <v>#N/A</v>
      </c>
      <c r="K257" s="22"/>
      <c r="L257" s="22"/>
      <c r="M257" s="22"/>
      <c r="N257" s="183"/>
      <c r="O257" s="184" t="n">
        <f aca="false">'Piano Finanziario Annuale'!$F$6</f>
        <v>0</v>
      </c>
      <c r="P257" s="185" t="n">
        <v>0</v>
      </c>
      <c r="Q257" s="186"/>
      <c r="R257" s="187" t="n">
        <f aca="false">(P257*Q257)</f>
        <v>0</v>
      </c>
      <c r="S257" s="185" t="n">
        <v>0</v>
      </c>
      <c r="T257" s="187" t="n">
        <f aca="false">IF(OR(O257="sì",O257="forfettario 190"),SUM(P257+S257),SUM(P257+R257+S257))</f>
        <v>0</v>
      </c>
      <c r="U257" s="50"/>
      <c r="V257" s="188"/>
      <c r="W257" s="189" t="n">
        <f aca="false">IF(V257="SI",T257,0)</f>
        <v>0</v>
      </c>
      <c r="X257" s="148"/>
      <c r="Y257" s="179"/>
      <c r="Z257" s="179"/>
      <c r="AA257" s="179"/>
    </row>
    <row r="258" customFormat="false" ht="15.75" hidden="false" customHeight="true" outlineLevel="0" collapsed="false">
      <c r="A258" s="22" t="n">
        <v>257</v>
      </c>
      <c r="B258" s="180"/>
      <c r="C258" s="22"/>
      <c r="D258" s="22"/>
      <c r="E258" s="22"/>
      <c r="F258" s="183"/>
      <c r="G258" s="22"/>
      <c r="H258" s="22"/>
      <c r="I258" s="22"/>
      <c r="J258" s="182" t="e">
        <f aca="false">VLOOKUP(Entrate!I258,Legenda!$D$1:$F$258,2)</f>
        <v>#N/A</v>
      </c>
      <c r="K258" s="22"/>
      <c r="L258" s="22"/>
      <c r="M258" s="22"/>
      <c r="N258" s="183"/>
      <c r="O258" s="184" t="n">
        <f aca="false">'Piano Finanziario Annuale'!$F$6</f>
        <v>0</v>
      </c>
      <c r="P258" s="185" t="n">
        <v>0</v>
      </c>
      <c r="Q258" s="186"/>
      <c r="R258" s="187" t="n">
        <f aca="false">(P258*Q258)</f>
        <v>0</v>
      </c>
      <c r="S258" s="185" t="n">
        <v>0</v>
      </c>
      <c r="T258" s="187" t="n">
        <f aca="false">IF(OR(O258="sì",O258="forfettario 190"),SUM(P258+S258),SUM(P258+R258+S258))</f>
        <v>0</v>
      </c>
      <c r="U258" s="50"/>
      <c r="V258" s="188"/>
      <c r="W258" s="189" t="n">
        <f aca="false">IF(V258="SI",T258,0)</f>
        <v>0</v>
      </c>
      <c r="X258" s="148"/>
      <c r="Y258" s="179"/>
      <c r="Z258" s="179"/>
      <c r="AA258" s="179"/>
    </row>
    <row r="259" customFormat="false" ht="15.75" hidden="false" customHeight="true" outlineLevel="0" collapsed="false">
      <c r="A259" s="22" t="n">
        <v>258</v>
      </c>
      <c r="B259" s="180"/>
      <c r="C259" s="22"/>
      <c r="D259" s="22"/>
      <c r="E259" s="22"/>
      <c r="F259" s="183"/>
      <c r="G259" s="22"/>
      <c r="H259" s="22"/>
      <c r="I259" s="22"/>
      <c r="J259" s="182" t="e">
        <f aca="false">VLOOKUP(Entrate!I259,Legenda!$D$1:$F$258,2)</f>
        <v>#N/A</v>
      </c>
      <c r="K259" s="22"/>
      <c r="L259" s="22"/>
      <c r="M259" s="22"/>
      <c r="N259" s="183"/>
      <c r="O259" s="184" t="n">
        <f aca="false">'Piano Finanziario Annuale'!$F$6</f>
        <v>0</v>
      </c>
      <c r="P259" s="185" t="n">
        <v>0</v>
      </c>
      <c r="Q259" s="186"/>
      <c r="R259" s="187" t="n">
        <f aca="false">(P259*Q259)</f>
        <v>0</v>
      </c>
      <c r="S259" s="185" t="n">
        <v>0</v>
      </c>
      <c r="T259" s="187" t="n">
        <f aca="false">IF(OR(O259="sì",O259="forfettario 190"),SUM(P259+S259),SUM(P259+R259+S259))</f>
        <v>0</v>
      </c>
      <c r="U259" s="50"/>
      <c r="V259" s="188"/>
      <c r="W259" s="189" t="n">
        <f aca="false">IF(V259="SI",T259,0)</f>
        <v>0</v>
      </c>
      <c r="X259" s="148"/>
      <c r="Y259" s="179"/>
      <c r="Z259" s="179"/>
      <c r="AA259" s="179"/>
    </row>
    <row r="260" customFormat="false" ht="15.75" hidden="false" customHeight="true" outlineLevel="0" collapsed="false">
      <c r="A260" s="22" t="n">
        <v>259</v>
      </c>
      <c r="B260" s="180"/>
      <c r="C260" s="22"/>
      <c r="D260" s="22"/>
      <c r="E260" s="22"/>
      <c r="F260" s="183"/>
      <c r="G260" s="22"/>
      <c r="H260" s="22"/>
      <c r="I260" s="22"/>
      <c r="J260" s="182" t="e">
        <f aca="false">VLOOKUP(Entrate!I260,Legenda!$D$1:$F$258,2)</f>
        <v>#N/A</v>
      </c>
      <c r="K260" s="22"/>
      <c r="L260" s="22"/>
      <c r="M260" s="22"/>
      <c r="N260" s="183"/>
      <c r="O260" s="184" t="n">
        <f aca="false">'Piano Finanziario Annuale'!$F$6</f>
        <v>0</v>
      </c>
      <c r="P260" s="185" t="n">
        <v>0</v>
      </c>
      <c r="Q260" s="186"/>
      <c r="R260" s="187" t="n">
        <f aca="false">(P260*Q260)</f>
        <v>0</v>
      </c>
      <c r="S260" s="185" t="n">
        <v>0</v>
      </c>
      <c r="T260" s="187" t="n">
        <f aca="false">IF(OR(O260="sì",O260="forfettario 190"),SUM(P260+S260),SUM(P260+R260+S260))</f>
        <v>0</v>
      </c>
      <c r="U260" s="50"/>
      <c r="V260" s="188"/>
      <c r="W260" s="189" t="n">
        <f aca="false">IF(V260="SI",T260,0)</f>
        <v>0</v>
      </c>
      <c r="X260" s="148"/>
      <c r="Y260" s="179"/>
      <c r="Z260" s="179"/>
      <c r="AA260" s="179"/>
    </row>
    <row r="261" customFormat="false" ht="15.75" hidden="false" customHeight="true" outlineLevel="0" collapsed="false">
      <c r="A261" s="22" t="n">
        <v>260</v>
      </c>
      <c r="B261" s="180"/>
      <c r="C261" s="22"/>
      <c r="D261" s="22"/>
      <c r="E261" s="22"/>
      <c r="F261" s="183"/>
      <c r="G261" s="22"/>
      <c r="H261" s="22"/>
      <c r="I261" s="22"/>
      <c r="J261" s="182" t="e">
        <f aca="false">VLOOKUP(Entrate!I261,Legenda!$D$1:$F$258,2)</f>
        <v>#N/A</v>
      </c>
      <c r="K261" s="22"/>
      <c r="L261" s="22"/>
      <c r="M261" s="22"/>
      <c r="N261" s="183"/>
      <c r="O261" s="184" t="n">
        <f aca="false">'Piano Finanziario Annuale'!$F$6</f>
        <v>0</v>
      </c>
      <c r="P261" s="185" t="n">
        <v>0</v>
      </c>
      <c r="Q261" s="186"/>
      <c r="R261" s="187" t="n">
        <f aca="false">(P261*Q261)</f>
        <v>0</v>
      </c>
      <c r="S261" s="185" t="n">
        <v>0</v>
      </c>
      <c r="T261" s="187" t="n">
        <f aca="false">IF(OR(O261="sì",O261="forfettario 190"),SUM(P261+S261),SUM(P261+R261+S261))</f>
        <v>0</v>
      </c>
      <c r="U261" s="50"/>
      <c r="V261" s="188"/>
      <c r="W261" s="189" t="n">
        <f aca="false">IF(V261="SI",T261,0)</f>
        <v>0</v>
      </c>
      <c r="X261" s="148"/>
      <c r="Y261" s="179"/>
      <c r="Z261" s="179"/>
      <c r="AA261" s="179"/>
    </row>
    <row r="262" customFormat="false" ht="15.75" hidden="false" customHeight="true" outlineLevel="0" collapsed="false">
      <c r="A262" s="22" t="n">
        <v>261</v>
      </c>
      <c r="B262" s="180"/>
      <c r="C262" s="22"/>
      <c r="D262" s="22"/>
      <c r="E262" s="22"/>
      <c r="F262" s="183"/>
      <c r="G262" s="22"/>
      <c r="H262" s="22"/>
      <c r="I262" s="22"/>
      <c r="J262" s="182" t="e">
        <f aca="false">VLOOKUP(Entrate!I262,Legenda!$D$1:$F$258,2)</f>
        <v>#N/A</v>
      </c>
      <c r="K262" s="22"/>
      <c r="L262" s="22"/>
      <c r="M262" s="22"/>
      <c r="N262" s="183"/>
      <c r="O262" s="184" t="n">
        <f aca="false">'Piano Finanziario Annuale'!$F$6</f>
        <v>0</v>
      </c>
      <c r="P262" s="185" t="n">
        <v>0</v>
      </c>
      <c r="Q262" s="186"/>
      <c r="R262" s="187" t="n">
        <f aca="false">(P262*Q262)</f>
        <v>0</v>
      </c>
      <c r="S262" s="185" t="n">
        <v>0</v>
      </c>
      <c r="T262" s="187" t="n">
        <f aca="false">IF(OR(O262="sì",O262="forfettario 190"),SUM(P262+S262),SUM(P262+R262+S262))</f>
        <v>0</v>
      </c>
      <c r="U262" s="50"/>
      <c r="V262" s="188"/>
      <c r="W262" s="189" t="n">
        <f aca="false">IF(V262="SI",T262,0)</f>
        <v>0</v>
      </c>
      <c r="X262" s="148"/>
      <c r="Y262" s="179"/>
      <c r="Z262" s="179"/>
      <c r="AA262" s="179"/>
    </row>
    <row r="263" customFormat="false" ht="15.75" hidden="false" customHeight="true" outlineLevel="0" collapsed="false">
      <c r="A263" s="22" t="n">
        <v>262</v>
      </c>
      <c r="B263" s="180"/>
      <c r="C263" s="22"/>
      <c r="D263" s="22"/>
      <c r="E263" s="22"/>
      <c r="F263" s="183"/>
      <c r="G263" s="22"/>
      <c r="H263" s="22"/>
      <c r="I263" s="22"/>
      <c r="J263" s="182" t="e">
        <f aca="false">VLOOKUP(Entrate!I263,Legenda!$D$1:$F$258,2)</f>
        <v>#N/A</v>
      </c>
      <c r="K263" s="22"/>
      <c r="L263" s="22"/>
      <c r="M263" s="22"/>
      <c r="N263" s="183"/>
      <c r="O263" s="184" t="n">
        <f aca="false">'Piano Finanziario Annuale'!$F$6</f>
        <v>0</v>
      </c>
      <c r="P263" s="185" t="n">
        <v>0</v>
      </c>
      <c r="Q263" s="186"/>
      <c r="R263" s="187" t="n">
        <f aca="false">(P263*Q263)</f>
        <v>0</v>
      </c>
      <c r="S263" s="185" t="n">
        <v>0</v>
      </c>
      <c r="T263" s="187" t="n">
        <f aca="false">IF(OR(O263="sì",O263="forfettario 190"),SUM(P263+S263),SUM(P263+R263+S263))</f>
        <v>0</v>
      </c>
      <c r="U263" s="50"/>
      <c r="V263" s="188"/>
      <c r="W263" s="189" t="n">
        <f aca="false">IF(V263="SI",T263,0)</f>
        <v>0</v>
      </c>
      <c r="X263" s="148"/>
      <c r="Y263" s="179"/>
      <c r="Z263" s="179"/>
      <c r="AA263" s="179"/>
    </row>
    <row r="264" customFormat="false" ht="15.75" hidden="false" customHeight="true" outlineLevel="0" collapsed="false">
      <c r="A264" s="22" t="n">
        <v>263</v>
      </c>
      <c r="B264" s="180"/>
      <c r="C264" s="22"/>
      <c r="D264" s="22"/>
      <c r="E264" s="22"/>
      <c r="F264" s="183"/>
      <c r="G264" s="22"/>
      <c r="H264" s="22"/>
      <c r="I264" s="22"/>
      <c r="J264" s="182" t="e">
        <f aca="false">VLOOKUP(Entrate!I264,Legenda!$D$1:$F$258,2)</f>
        <v>#N/A</v>
      </c>
      <c r="K264" s="22"/>
      <c r="L264" s="22"/>
      <c r="M264" s="22"/>
      <c r="N264" s="183"/>
      <c r="O264" s="184" t="n">
        <f aca="false">'Piano Finanziario Annuale'!$F$6</f>
        <v>0</v>
      </c>
      <c r="P264" s="185" t="n">
        <v>0</v>
      </c>
      <c r="Q264" s="186"/>
      <c r="R264" s="187" t="n">
        <f aca="false">(P264*Q264)</f>
        <v>0</v>
      </c>
      <c r="S264" s="185" t="n">
        <v>0</v>
      </c>
      <c r="T264" s="187" t="n">
        <f aca="false">IF(OR(O264="sì",O264="forfettario 190"),SUM(P264+S264),SUM(P264+R264+S264))</f>
        <v>0</v>
      </c>
      <c r="U264" s="50"/>
      <c r="V264" s="188"/>
      <c r="W264" s="189" t="n">
        <f aca="false">IF(V264="SI",T264,0)</f>
        <v>0</v>
      </c>
      <c r="X264" s="148"/>
      <c r="Y264" s="179"/>
      <c r="Z264" s="179"/>
      <c r="AA264" s="179"/>
    </row>
    <row r="265" customFormat="false" ht="15.75" hidden="false" customHeight="true" outlineLevel="0" collapsed="false">
      <c r="A265" s="22" t="n">
        <v>264</v>
      </c>
      <c r="B265" s="180"/>
      <c r="C265" s="22"/>
      <c r="D265" s="22"/>
      <c r="E265" s="22"/>
      <c r="F265" s="183"/>
      <c r="G265" s="22"/>
      <c r="H265" s="22"/>
      <c r="I265" s="22"/>
      <c r="J265" s="182" t="e">
        <f aca="false">VLOOKUP(Entrate!I265,Legenda!$D$1:$F$258,2)</f>
        <v>#N/A</v>
      </c>
      <c r="K265" s="22"/>
      <c r="L265" s="22"/>
      <c r="M265" s="22"/>
      <c r="N265" s="183"/>
      <c r="O265" s="184" t="n">
        <f aca="false">'Piano Finanziario Annuale'!$F$6</f>
        <v>0</v>
      </c>
      <c r="P265" s="185" t="n">
        <v>0</v>
      </c>
      <c r="Q265" s="186"/>
      <c r="R265" s="187" t="n">
        <f aca="false">(P265*Q265)</f>
        <v>0</v>
      </c>
      <c r="S265" s="185" t="n">
        <v>0</v>
      </c>
      <c r="T265" s="187" t="n">
        <f aca="false">IF(OR(O265="sì",O265="forfettario 190"),SUM(P265+S265),SUM(P265+R265+S265))</f>
        <v>0</v>
      </c>
      <c r="U265" s="50"/>
      <c r="V265" s="188"/>
      <c r="W265" s="189" t="n">
        <f aca="false">IF(V265="SI",T265,0)</f>
        <v>0</v>
      </c>
      <c r="X265" s="148"/>
      <c r="Y265" s="179"/>
      <c r="Z265" s="179"/>
      <c r="AA265" s="179"/>
    </row>
    <row r="266" customFormat="false" ht="15.75" hidden="false" customHeight="true" outlineLevel="0" collapsed="false">
      <c r="A266" s="22" t="n">
        <v>265</v>
      </c>
      <c r="B266" s="180"/>
      <c r="C266" s="22"/>
      <c r="D266" s="22"/>
      <c r="E266" s="22"/>
      <c r="F266" s="183"/>
      <c r="G266" s="22"/>
      <c r="H266" s="22"/>
      <c r="I266" s="22"/>
      <c r="J266" s="182" t="e">
        <f aca="false">VLOOKUP(Entrate!I266,Legenda!$D$1:$F$258,2)</f>
        <v>#N/A</v>
      </c>
      <c r="K266" s="22"/>
      <c r="L266" s="22"/>
      <c r="M266" s="22"/>
      <c r="N266" s="183"/>
      <c r="O266" s="184" t="n">
        <f aca="false">'Piano Finanziario Annuale'!$F$6</f>
        <v>0</v>
      </c>
      <c r="P266" s="185" t="n">
        <v>0</v>
      </c>
      <c r="Q266" s="186"/>
      <c r="R266" s="187" t="n">
        <f aca="false">(P266*Q266)</f>
        <v>0</v>
      </c>
      <c r="S266" s="185" t="n">
        <v>0</v>
      </c>
      <c r="T266" s="187" t="n">
        <f aca="false">IF(OR(O266="sì",O266="forfettario 190"),SUM(P266+S266),SUM(P266+R266+S266))</f>
        <v>0</v>
      </c>
      <c r="U266" s="50"/>
      <c r="V266" s="188"/>
      <c r="W266" s="189" t="n">
        <f aca="false">IF(V266="SI",T266,0)</f>
        <v>0</v>
      </c>
      <c r="X266" s="148"/>
      <c r="Y266" s="179"/>
      <c r="Z266" s="179"/>
      <c r="AA266" s="179"/>
    </row>
    <row r="267" customFormat="false" ht="15.75" hidden="false" customHeight="true" outlineLevel="0" collapsed="false">
      <c r="A267" s="22" t="n">
        <v>266</v>
      </c>
      <c r="B267" s="180"/>
      <c r="C267" s="22"/>
      <c r="D267" s="22"/>
      <c r="E267" s="22"/>
      <c r="F267" s="183"/>
      <c r="G267" s="22"/>
      <c r="H267" s="22"/>
      <c r="I267" s="22"/>
      <c r="J267" s="182" t="e">
        <f aca="false">VLOOKUP(Entrate!I267,Legenda!$D$1:$F$258,2)</f>
        <v>#N/A</v>
      </c>
      <c r="K267" s="22"/>
      <c r="L267" s="22"/>
      <c r="M267" s="22"/>
      <c r="N267" s="183"/>
      <c r="O267" s="184" t="n">
        <f aca="false">'Piano Finanziario Annuale'!$F$6</f>
        <v>0</v>
      </c>
      <c r="P267" s="185" t="n">
        <v>0</v>
      </c>
      <c r="Q267" s="186"/>
      <c r="R267" s="187" t="n">
        <f aca="false">(P267*Q267)</f>
        <v>0</v>
      </c>
      <c r="S267" s="185" t="n">
        <v>0</v>
      </c>
      <c r="T267" s="187" t="n">
        <f aca="false">IF(OR(O267="sì",O267="forfettario 190"),SUM(P267+S267),SUM(P267+R267+S267))</f>
        <v>0</v>
      </c>
      <c r="U267" s="50"/>
      <c r="V267" s="188"/>
      <c r="W267" s="189" t="n">
        <f aca="false">IF(V267="SI",T267,0)</f>
        <v>0</v>
      </c>
      <c r="X267" s="148"/>
      <c r="Y267" s="179"/>
      <c r="Z267" s="179"/>
      <c r="AA267" s="179"/>
    </row>
    <row r="268" customFormat="false" ht="15.75" hidden="false" customHeight="true" outlineLevel="0" collapsed="false">
      <c r="A268" s="22" t="n">
        <v>267</v>
      </c>
      <c r="B268" s="180"/>
      <c r="C268" s="22"/>
      <c r="D268" s="22"/>
      <c r="E268" s="22"/>
      <c r="F268" s="183"/>
      <c r="G268" s="22"/>
      <c r="H268" s="22"/>
      <c r="I268" s="22"/>
      <c r="J268" s="182" t="e">
        <f aca="false">VLOOKUP(Entrate!I268,Legenda!$D$1:$F$258,2)</f>
        <v>#N/A</v>
      </c>
      <c r="K268" s="22"/>
      <c r="L268" s="22"/>
      <c r="M268" s="22"/>
      <c r="N268" s="183"/>
      <c r="O268" s="184" t="n">
        <f aca="false">'Piano Finanziario Annuale'!$F$6</f>
        <v>0</v>
      </c>
      <c r="P268" s="185" t="n">
        <v>0</v>
      </c>
      <c r="Q268" s="186"/>
      <c r="R268" s="187" t="n">
        <f aca="false">(P268*Q268)</f>
        <v>0</v>
      </c>
      <c r="S268" s="185" t="n">
        <v>0</v>
      </c>
      <c r="T268" s="187" t="n">
        <f aca="false">IF(OR(O268="sì",O268="forfettario 190"),SUM(P268+S268),SUM(P268+R268+S268))</f>
        <v>0</v>
      </c>
      <c r="U268" s="50"/>
      <c r="V268" s="188"/>
      <c r="W268" s="189" t="n">
        <f aca="false">IF(V268="SI",T268,0)</f>
        <v>0</v>
      </c>
      <c r="X268" s="148"/>
      <c r="Y268" s="179"/>
      <c r="Z268" s="179"/>
      <c r="AA268" s="179"/>
    </row>
    <row r="269" customFormat="false" ht="15.75" hidden="false" customHeight="true" outlineLevel="0" collapsed="false">
      <c r="A269" s="22" t="n">
        <v>268</v>
      </c>
      <c r="B269" s="180"/>
      <c r="C269" s="22"/>
      <c r="D269" s="22"/>
      <c r="E269" s="22"/>
      <c r="F269" s="183"/>
      <c r="G269" s="22"/>
      <c r="H269" s="22"/>
      <c r="I269" s="22"/>
      <c r="J269" s="182" t="e">
        <f aca="false">VLOOKUP(Entrate!I269,Legenda!$D$1:$F$258,2)</f>
        <v>#N/A</v>
      </c>
      <c r="K269" s="22"/>
      <c r="L269" s="22"/>
      <c r="M269" s="22"/>
      <c r="N269" s="183"/>
      <c r="O269" s="184" t="n">
        <f aca="false">'Piano Finanziario Annuale'!$F$6</f>
        <v>0</v>
      </c>
      <c r="P269" s="185" t="n">
        <v>0</v>
      </c>
      <c r="Q269" s="186"/>
      <c r="R269" s="187" t="n">
        <f aca="false">(P269*Q269)</f>
        <v>0</v>
      </c>
      <c r="S269" s="185" t="n">
        <v>0</v>
      </c>
      <c r="T269" s="187" t="n">
        <f aca="false">IF(OR(O269="sì",O269="forfettario 190"),SUM(P269+S269),SUM(P269+R269+S269))</f>
        <v>0</v>
      </c>
      <c r="U269" s="50"/>
      <c r="V269" s="188"/>
      <c r="W269" s="189" t="n">
        <f aca="false">IF(V269="SI",T269,0)</f>
        <v>0</v>
      </c>
      <c r="X269" s="148"/>
      <c r="Y269" s="179"/>
      <c r="Z269" s="179"/>
      <c r="AA269" s="179"/>
    </row>
    <row r="270" customFormat="false" ht="15.75" hidden="false" customHeight="true" outlineLevel="0" collapsed="false">
      <c r="A270" s="22" t="n">
        <v>269</v>
      </c>
      <c r="B270" s="180"/>
      <c r="C270" s="22"/>
      <c r="D270" s="22"/>
      <c r="E270" s="22"/>
      <c r="F270" s="183"/>
      <c r="G270" s="22"/>
      <c r="H270" s="22"/>
      <c r="I270" s="22"/>
      <c r="J270" s="182" t="e">
        <f aca="false">VLOOKUP(Entrate!I270,Legenda!$D$1:$F$258,2)</f>
        <v>#N/A</v>
      </c>
      <c r="K270" s="22"/>
      <c r="L270" s="22"/>
      <c r="M270" s="22"/>
      <c r="N270" s="183"/>
      <c r="O270" s="184" t="n">
        <f aca="false">'Piano Finanziario Annuale'!$F$6</f>
        <v>0</v>
      </c>
      <c r="P270" s="185" t="n">
        <v>0</v>
      </c>
      <c r="Q270" s="186"/>
      <c r="R270" s="187" t="n">
        <f aca="false">(P270*Q270)</f>
        <v>0</v>
      </c>
      <c r="S270" s="185" t="n">
        <v>0</v>
      </c>
      <c r="T270" s="187" t="n">
        <f aca="false">IF(OR(O270="sì",O270="forfettario 190"),SUM(P270+S270),SUM(P270+R270+S270))</f>
        <v>0</v>
      </c>
      <c r="U270" s="50"/>
      <c r="V270" s="188"/>
      <c r="W270" s="189" t="n">
        <f aca="false">IF(V270="SI",T270,0)</f>
        <v>0</v>
      </c>
      <c r="X270" s="148"/>
      <c r="Y270" s="179"/>
      <c r="Z270" s="179"/>
      <c r="AA270" s="179"/>
    </row>
    <row r="271" customFormat="false" ht="15.75" hidden="false" customHeight="true" outlineLevel="0" collapsed="false">
      <c r="A271" s="22" t="n">
        <v>270</v>
      </c>
      <c r="B271" s="180"/>
      <c r="C271" s="22"/>
      <c r="D271" s="22"/>
      <c r="E271" s="22"/>
      <c r="F271" s="183"/>
      <c r="G271" s="22"/>
      <c r="H271" s="22"/>
      <c r="I271" s="22"/>
      <c r="J271" s="182" t="e">
        <f aca="false">VLOOKUP(Entrate!I271,Legenda!$D$1:$F$258,2)</f>
        <v>#N/A</v>
      </c>
      <c r="K271" s="22"/>
      <c r="L271" s="22"/>
      <c r="M271" s="22"/>
      <c r="N271" s="183"/>
      <c r="O271" s="184" t="n">
        <f aca="false">'Piano Finanziario Annuale'!$F$6</f>
        <v>0</v>
      </c>
      <c r="P271" s="185" t="n">
        <v>0</v>
      </c>
      <c r="Q271" s="186"/>
      <c r="R271" s="187" t="n">
        <f aca="false">(P271*Q271)</f>
        <v>0</v>
      </c>
      <c r="S271" s="185" t="n">
        <v>0</v>
      </c>
      <c r="T271" s="187" t="n">
        <f aca="false">IF(OR(O271="sì",O271="forfettario 190"),SUM(P271+S271),SUM(P271+R271+S271))</f>
        <v>0</v>
      </c>
      <c r="U271" s="50"/>
      <c r="V271" s="188"/>
      <c r="W271" s="189" t="n">
        <f aca="false">IF(V271="SI",T271,0)</f>
        <v>0</v>
      </c>
      <c r="X271" s="148"/>
      <c r="Y271" s="179"/>
      <c r="Z271" s="179"/>
      <c r="AA271" s="179"/>
    </row>
    <row r="272" customFormat="false" ht="15.75" hidden="false" customHeight="true" outlineLevel="0" collapsed="false">
      <c r="A272" s="22" t="n">
        <v>271</v>
      </c>
      <c r="B272" s="180"/>
      <c r="C272" s="22"/>
      <c r="D272" s="22"/>
      <c r="E272" s="22"/>
      <c r="F272" s="183"/>
      <c r="G272" s="22"/>
      <c r="H272" s="22"/>
      <c r="I272" s="22"/>
      <c r="J272" s="182" t="e">
        <f aca="false">VLOOKUP(Entrate!I272,Legenda!$D$1:$F$258,2)</f>
        <v>#N/A</v>
      </c>
      <c r="K272" s="22"/>
      <c r="L272" s="22"/>
      <c r="M272" s="22"/>
      <c r="N272" s="183"/>
      <c r="O272" s="184" t="n">
        <f aca="false">'Piano Finanziario Annuale'!$F$6</f>
        <v>0</v>
      </c>
      <c r="P272" s="185" t="n">
        <v>0</v>
      </c>
      <c r="Q272" s="186"/>
      <c r="R272" s="187" t="n">
        <f aca="false">(P272*Q272)</f>
        <v>0</v>
      </c>
      <c r="S272" s="185" t="n">
        <v>0</v>
      </c>
      <c r="T272" s="187" t="n">
        <f aca="false">IF(OR(O272="sì",O272="forfettario 190"),SUM(P272+S272),SUM(P272+R272+S272))</f>
        <v>0</v>
      </c>
      <c r="U272" s="50"/>
      <c r="V272" s="188"/>
      <c r="W272" s="189" t="n">
        <f aca="false">IF(V272="SI",T272,0)</f>
        <v>0</v>
      </c>
      <c r="X272" s="148"/>
      <c r="Y272" s="179"/>
      <c r="Z272" s="179"/>
      <c r="AA272" s="179"/>
    </row>
    <row r="273" customFormat="false" ht="15.75" hidden="false" customHeight="true" outlineLevel="0" collapsed="false">
      <c r="A273" s="22" t="n">
        <v>272</v>
      </c>
      <c r="B273" s="180"/>
      <c r="C273" s="22"/>
      <c r="D273" s="22"/>
      <c r="E273" s="22"/>
      <c r="F273" s="183"/>
      <c r="G273" s="22"/>
      <c r="H273" s="22"/>
      <c r="I273" s="22"/>
      <c r="J273" s="182" t="e">
        <f aca="false">VLOOKUP(Entrate!I273,Legenda!$D$1:$F$258,2)</f>
        <v>#N/A</v>
      </c>
      <c r="K273" s="22"/>
      <c r="L273" s="22"/>
      <c r="M273" s="22"/>
      <c r="N273" s="183"/>
      <c r="O273" s="184" t="n">
        <f aca="false">'Piano Finanziario Annuale'!$F$6</f>
        <v>0</v>
      </c>
      <c r="P273" s="185" t="n">
        <v>0</v>
      </c>
      <c r="Q273" s="186"/>
      <c r="R273" s="187" t="n">
        <f aca="false">(P273*Q273)</f>
        <v>0</v>
      </c>
      <c r="S273" s="185" t="n">
        <v>0</v>
      </c>
      <c r="T273" s="187" t="n">
        <f aca="false">IF(OR(O273="sì",O273="forfettario 190"),SUM(P273+S273),SUM(P273+R273+S273))</f>
        <v>0</v>
      </c>
      <c r="U273" s="50"/>
      <c r="V273" s="188"/>
      <c r="W273" s="189" t="n">
        <f aca="false">IF(V273="SI",T273,0)</f>
        <v>0</v>
      </c>
      <c r="X273" s="148"/>
      <c r="Y273" s="179"/>
      <c r="Z273" s="179"/>
      <c r="AA273" s="179"/>
    </row>
    <row r="274" customFormat="false" ht="15.75" hidden="false" customHeight="true" outlineLevel="0" collapsed="false">
      <c r="A274" s="22" t="n">
        <v>273</v>
      </c>
      <c r="B274" s="180"/>
      <c r="C274" s="22"/>
      <c r="D274" s="22"/>
      <c r="E274" s="22"/>
      <c r="F274" s="183"/>
      <c r="G274" s="22"/>
      <c r="H274" s="22"/>
      <c r="I274" s="22"/>
      <c r="J274" s="182" t="e">
        <f aca="false">VLOOKUP(Entrate!I274,Legenda!$D$1:$F$258,2)</f>
        <v>#N/A</v>
      </c>
      <c r="K274" s="22"/>
      <c r="L274" s="22"/>
      <c r="M274" s="22"/>
      <c r="N274" s="183"/>
      <c r="O274" s="184" t="n">
        <f aca="false">'Piano Finanziario Annuale'!$F$6</f>
        <v>0</v>
      </c>
      <c r="P274" s="185" t="n">
        <v>0</v>
      </c>
      <c r="Q274" s="186"/>
      <c r="R274" s="187" t="n">
        <f aca="false">(P274*Q274)</f>
        <v>0</v>
      </c>
      <c r="S274" s="185" t="n">
        <v>0</v>
      </c>
      <c r="T274" s="187" t="n">
        <f aca="false">IF(OR(O274="sì",O274="forfettario 190"),SUM(P274+S274),SUM(P274+R274+S274))</f>
        <v>0</v>
      </c>
      <c r="U274" s="50"/>
      <c r="V274" s="188"/>
      <c r="W274" s="189" t="n">
        <f aca="false">IF(V274="SI",T274,0)</f>
        <v>0</v>
      </c>
      <c r="X274" s="148"/>
      <c r="Y274" s="179"/>
      <c r="Z274" s="179"/>
      <c r="AA274" s="179"/>
    </row>
    <row r="275" customFormat="false" ht="15.75" hidden="false" customHeight="true" outlineLevel="0" collapsed="false">
      <c r="A275" s="22" t="n">
        <v>274</v>
      </c>
      <c r="B275" s="180"/>
      <c r="C275" s="22"/>
      <c r="D275" s="22"/>
      <c r="E275" s="22"/>
      <c r="F275" s="183"/>
      <c r="G275" s="22"/>
      <c r="H275" s="22"/>
      <c r="I275" s="22"/>
      <c r="J275" s="182" t="e">
        <f aca="false">VLOOKUP(Entrate!I275,Legenda!$D$1:$F$258,2)</f>
        <v>#N/A</v>
      </c>
      <c r="K275" s="22"/>
      <c r="L275" s="22"/>
      <c r="M275" s="22"/>
      <c r="N275" s="183"/>
      <c r="O275" s="184" t="n">
        <f aca="false">'Piano Finanziario Annuale'!$F$6</f>
        <v>0</v>
      </c>
      <c r="P275" s="185" t="n">
        <v>0</v>
      </c>
      <c r="Q275" s="186"/>
      <c r="R275" s="187" t="n">
        <f aca="false">(P275*Q275)</f>
        <v>0</v>
      </c>
      <c r="S275" s="185" t="n">
        <v>0</v>
      </c>
      <c r="T275" s="187" t="n">
        <f aca="false">IF(OR(O275="sì",O275="forfettario 190"),SUM(P275+S275),SUM(P275+R275+S275))</f>
        <v>0</v>
      </c>
      <c r="U275" s="50"/>
      <c r="V275" s="188"/>
      <c r="W275" s="189" t="n">
        <f aca="false">IF(V275="SI",T275,0)</f>
        <v>0</v>
      </c>
      <c r="X275" s="148"/>
      <c r="Y275" s="179"/>
      <c r="Z275" s="179"/>
      <c r="AA275" s="179"/>
    </row>
    <row r="276" customFormat="false" ht="15.75" hidden="false" customHeight="true" outlineLevel="0" collapsed="false">
      <c r="A276" s="22" t="n">
        <v>275</v>
      </c>
      <c r="B276" s="180"/>
      <c r="C276" s="22"/>
      <c r="D276" s="22"/>
      <c r="E276" s="22"/>
      <c r="F276" s="183"/>
      <c r="G276" s="22"/>
      <c r="H276" s="22"/>
      <c r="I276" s="22"/>
      <c r="J276" s="182" t="e">
        <f aca="false">VLOOKUP(Entrate!I276,Legenda!$D$1:$F$258,2)</f>
        <v>#N/A</v>
      </c>
      <c r="K276" s="22"/>
      <c r="L276" s="22"/>
      <c r="M276" s="22"/>
      <c r="N276" s="183"/>
      <c r="O276" s="184" t="n">
        <f aca="false">'Piano Finanziario Annuale'!$F$6</f>
        <v>0</v>
      </c>
      <c r="P276" s="185" t="n">
        <v>0</v>
      </c>
      <c r="Q276" s="186"/>
      <c r="R276" s="187" t="n">
        <f aca="false">(P276*Q276)</f>
        <v>0</v>
      </c>
      <c r="S276" s="185" t="n">
        <v>0</v>
      </c>
      <c r="T276" s="187" t="n">
        <f aca="false">IF(OR(O276="sì",O276="forfettario 190"),SUM(P276+S276),SUM(P276+R276+S276))</f>
        <v>0</v>
      </c>
      <c r="U276" s="50"/>
      <c r="V276" s="188"/>
      <c r="W276" s="189" t="n">
        <f aca="false">IF(V276="SI",T276,0)</f>
        <v>0</v>
      </c>
      <c r="X276" s="148"/>
      <c r="Y276" s="179"/>
      <c r="Z276" s="179"/>
      <c r="AA276" s="179"/>
    </row>
    <row r="277" customFormat="false" ht="15.75" hidden="false" customHeight="true" outlineLevel="0" collapsed="false">
      <c r="A277" s="22" t="n">
        <v>276</v>
      </c>
      <c r="B277" s="180"/>
      <c r="C277" s="22"/>
      <c r="D277" s="22"/>
      <c r="E277" s="22"/>
      <c r="F277" s="183"/>
      <c r="G277" s="22"/>
      <c r="H277" s="22"/>
      <c r="I277" s="22"/>
      <c r="J277" s="182" t="e">
        <f aca="false">VLOOKUP(Entrate!I277,Legenda!$D$1:$F$258,2)</f>
        <v>#N/A</v>
      </c>
      <c r="K277" s="22"/>
      <c r="L277" s="22"/>
      <c r="M277" s="22"/>
      <c r="N277" s="183"/>
      <c r="O277" s="184" t="n">
        <f aca="false">'Piano Finanziario Annuale'!$F$6</f>
        <v>0</v>
      </c>
      <c r="P277" s="185" t="n">
        <v>0</v>
      </c>
      <c r="Q277" s="186"/>
      <c r="R277" s="187" t="n">
        <f aca="false">(P277*Q277)</f>
        <v>0</v>
      </c>
      <c r="S277" s="185" t="n">
        <v>0</v>
      </c>
      <c r="T277" s="187" t="n">
        <f aca="false">IF(OR(O277="sì",O277="forfettario 190"),SUM(P277+S277),SUM(P277+R277+S277))</f>
        <v>0</v>
      </c>
      <c r="U277" s="50"/>
      <c r="V277" s="188"/>
      <c r="W277" s="189" t="n">
        <f aca="false">IF(V277="SI",T277,0)</f>
        <v>0</v>
      </c>
      <c r="X277" s="148"/>
      <c r="Y277" s="179"/>
      <c r="Z277" s="179"/>
      <c r="AA277" s="179"/>
    </row>
    <row r="278" customFormat="false" ht="15.75" hidden="false" customHeight="true" outlineLevel="0" collapsed="false">
      <c r="A278" s="22" t="n">
        <v>277</v>
      </c>
      <c r="B278" s="180"/>
      <c r="C278" s="22"/>
      <c r="D278" s="22"/>
      <c r="E278" s="22"/>
      <c r="F278" s="183"/>
      <c r="G278" s="22"/>
      <c r="H278" s="22"/>
      <c r="I278" s="22"/>
      <c r="J278" s="182" t="e">
        <f aca="false">VLOOKUP(Entrate!I278,Legenda!$D$1:$F$258,2)</f>
        <v>#N/A</v>
      </c>
      <c r="K278" s="22"/>
      <c r="L278" s="22"/>
      <c r="M278" s="22"/>
      <c r="N278" s="183"/>
      <c r="O278" s="184" t="n">
        <f aca="false">'Piano Finanziario Annuale'!$F$6</f>
        <v>0</v>
      </c>
      <c r="P278" s="185" t="n">
        <v>0</v>
      </c>
      <c r="Q278" s="186"/>
      <c r="R278" s="187" t="n">
        <f aca="false">(P278*Q278)</f>
        <v>0</v>
      </c>
      <c r="S278" s="185" t="n">
        <v>0</v>
      </c>
      <c r="T278" s="187" t="n">
        <f aca="false">IF(OR(O278="sì",O278="forfettario 190"),SUM(P278+S278),SUM(P278+R278+S278))</f>
        <v>0</v>
      </c>
      <c r="U278" s="50"/>
      <c r="V278" s="188"/>
      <c r="W278" s="189" t="n">
        <f aca="false">IF(V278="SI",T278,0)</f>
        <v>0</v>
      </c>
      <c r="X278" s="148"/>
      <c r="Y278" s="179"/>
      <c r="Z278" s="179"/>
      <c r="AA278" s="179"/>
    </row>
    <row r="279" customFormat="false" ht="15.75" hidden="false" customHeight="true" outlineLevel="0" collapsed="false">
      <c r="A279" s="22" t="n">
        <v>278</v>
      </c>
      <c r="B279" s="180"/>
      <c r="C279" s="22"/>
      <c r="D279" s="22"/>
      <c r="E279" s="22"/>
      <c r="F279" s="183"/>
      <c r="G279" s="22"/>
      <c r="H279" s="22"/>
      <c r="I279" s="22"/>
      <c r="J279" s="182" t="e">
        <f aca="false">VLOOKUP(Entrate!I279,Legenda!$D$1:$F$258,2)</f>
        <v>#N/A</v>
      </c>
      <c r="K279" s="22"/>
      <c r="L279" s="22"/>
      <c r="M279" s="22"/>
      <c r="N279" s="183"/>
      <c r="O279" s="184" t="n">
        <f aca="false">'Piano Finanziario Annuale'!$F$6</f>
        <v>0</v>
      </c>
      <c r="P279" s="185" t="n">
        <v>0</v>
      </c>
      <c r="Q279" s="186"/>
      <c r="R279" s="187" t="n">
        <f aca="false">(P279*Q279)</f>
        <v>0</v>
      </c>
      <c r="S279" s="185" t="n">
        <v>0</v>
      </c>
      <c r="T279" s="187" t="n">
        <f aca="false">IF(OR(O279="sì",O279="forfettario 190"),SUM(P279+S279),SUM(P279+R279+S279))</f>
        <v>0</v>
      </c>
      <c r="U279" s="50"/>
      <c r="V279" s="188"/>
      <c r="W279" s="189" t="n">
        <f aca="false">IF(V279="SI",T279,0)</f>
        <v>0</v>
      </c>
      <c r="X279" s="148"/>
      <c r="Y279" s="179"/>
      <c r="Z279" s="179"/>
      <c r="AA279" s="179"/>
    </row>
    <row r="280" customFormat="false" ht="15.75" hidden="false" customHeight="true" outlineLevel="0" collapsed="false">
      <c r="A280" s="22" t="n">
        <v>279</v>
      </c>
      <c r="B280" s="180"/>
      <c r="C280" s="22"/>
      <c r="D280" s="22"/>
      <c r="E280" s="22"/>
      <c r="F280" s="183"/>
      <c r="G280" s="22"/>
      <c r="H280" s="22"/>
      <c r="I280" s="22"/>
      <c r="J280" s="182" t="e">
        <f aca="false">VLOOKUP(Entrate!I280,Legenda!$D$1:$F$258,2)</f>
        <v>#N/A</v>
      </c>
      <c r="K280" s="22"/>
      <c r="L280" s="22"/>
      <c r="M280" s="22"/>
      <c r="N280" s="183"/>
      <c r="O280" s="184" t="n">
        <f aca="false">'Piano Finanziario Annuale'!$F$6</f>
        <v>0</v>
      </c>
      <c r="P280" s="185" t="n">
        <v>0</v>
      </c>
      <c r="Q280" s="186"/>
      <c r="R280" s="187" t="n">
        <f aca="false">(P280*Q280)</f>
        <v>0</v>
      </c>
      <c r="S280" s="185" t="n">
        <v>0</v>
      </c>
      <c r="T280" s="187" t="n">
        <f aca="false">IF(OR(O280="sì",O280="forfettario 190"),SUM(P280+S280),SUM(P280+R280+S280))</f>
        <v>0</v>
      </c>
      <c r="U280" s="50"/>
      <c r="V280" s="188"/>
      <c r="W280" s="189" t="n">
        <f aca="false">IF(V280="SI",T280,0)</f>
        <v>0</v>
      </c>
      <c r="X280" s="148"/>
      <c r="Y280" s="179"/>
      <c r="Z280" s="179"/>
      <c r="AA280" s="179"/>
    </row>
    <row r="281" customFormat="false" ht="15.75" hidden="false" customHeight="true" outlineLevel="0" collapsed="false">
      <c r="A281" s="22" t="n">
        <v>280</v>
      </c>
      <c r="B281" s="180"/>
      <c r="C281" s="22"/>
      <c r="D281" s="22"/>
      <c r="E281" s="22"/>
      <c r="F281" s="183"/>
      <c r="G281" s="22"/>
      <c r="H281" s="22"/>
      <c r="I281" s="22"/>
      <c r="J281" s="182" t="e">
        <f aca="false">VLOOKUP(Entrate!I281,Legenda!$D$1:$F$258,2)</f>
        <v>#N/A</v>
      </c>
      <c r="K281" s="22"/>
      <c r="L281" s="22"/>
      <c r="M281" s="22"/>
      <c r="N281" s="183"/>
      <c r="O281" s="184" t="n">
        <f aca="false">'Piano Finanziario Annuale'!$F$6</f>
        <v>0</v>
      </c>
      <c r="P281" s="185" t="n">
        <v>0</v>
      </c>
      <c r="Q281" s="186"/>
      <c r="R281" s="187" t="n">
        <f aca="false">(P281*Q281)</f>
        <v>0</v>
      </c>
      <c r="S281" s="185" t="n">
        <v>0</v>
      </c>
      <c r="T281" s="187" t="n">
        <f aca="false">IF(OR(O281="sì",O281="forfettario 190"),SUM(P281+S281),SUM(P281+R281+S281))</f>
        <v>0</v>
      </c>
      <c r="U281" s="50"/>
      <c r="V281" s="188"/>
      <c r="W281" s="189" t="n">
        <f aca="false">IF(V281="SI",T281,0)</f>
        <v>0</v>
      </c>
      <c r="X281" s="148"/>
      <c r="Y281" s="179"/>
      <c r="Z281" s="179"/>
      <c r="AA281" s="179"/>
    </row>
    <row r="282" customFormat="false" ht="15.75" hidden="false" customHeight="true" outlineLevel="0" collapsed="false">
      <c r="A282" s="22" t="n">
        <v>281</v>
      </c>
      <c r="B282" s="180"/>
      <c r="C282" s="22"/>
      <c r="D282" s="22"/>
      <c r="E282" s="22"/>
      <c r="F282" s="183"/>
      <c r="G282" s="22"/>
      <c r="H282" s="22"/>
      <c r="I282" s="22"/>
      <c r="J282" s="182" t="e">
        <f aca="false">VLOOKUP(Entrate!I282,Legenda!$D$1:$F$258,2)</f>
        <v>#N/A</v>
      </c>
      <c r="K282" s="22"/>
      <c r="L282" s="22"/>
      <c r="M282" s="22"/>
      <c r="N282" s="183"/>
      <c r="O282" s="184" t="n">
        <f aca="false">'Piano Finanziario Annuale'!$F$6</f>
        <v>0</v>
      </c>
      <c r="P282" s="185" t="n">
        <v>0</v>
      </c>
      <c r="Q282" s="186"/>
      <c r="R282" s="187" t="n">
        <f aca="false">(P282*Q282)</f>
        <v>0</v>
      </c>
      <c r="S282" s="185" t="n">
        <v>0</v>
      </c>
      <c r="T282" s="187" t="n">
        <f aca="false">IF(OR(O282="sì",O282="forfettario 190"),SUM(P282+S282),SUM(P282+R282+S282))</f>
        <v>0</v>
      </c>
      <c r="U282" s="50"/>
      <c r="V282" s="188"/>
      <c r="W282" s="189" t="n">
        <f aca="false">IF(V282="SI",T282,0)</f>
        <v>0</v>
      </c>
      <c r="X282" s="148"/>
      <c r="Y282" s="179"/>
      <c r="Z282" s="179"/>
      <c r="AA282" s="179"/>
    </row>
    <row r="283" customFormat="false" ht="15.75" hidden="false" customHeight="true" outlineLevel="0" collapsed="false">
      <c r="A283" s="22" t="n">
        <v>282</v>
      </c>
      <c r="B283" s="180"/>
      <c r="C283" s="22"/>
      <c r="D283" s="22"/>
      <c r="E283" s="22"/>
      <c r="F283" s="183"/>
      <c r="G283" s="22"/>
      <c r="H283" s="22"/>
      <c r="I283" s="22"/>
      <c r="J283" s="182" t="e">
        <f aca="false">VLOOKUP(Entrate!I283,Legenda!$D$1:$F$258,2)</f>
        <v>#N/A</v>
      </c>
      <c r="K283" s="22"/>
      <c r="L283" s="22"/>
      <c r="M283" s="22"/>
      <c r="N283" s="183"/>
      <c r="O283" s="184" t="n">
        <f aca="false">'Piano Finanziario Annuale'!$F$6</f>
        <v>0</v>
      </c>
      <c r="P283" s="185" t="n">
        <v>0</v>
      </c>
      <c r="Q283" s="186"/>
      <c r="R283" s="187" t="n">
        <f aca="false">(P283*Q283)</f>
        <v>0</v>
      </c>
      <c r="S283" s="185" t="n">
        <v>0</v>
      </c>
      <c r="T283" s="187" t="n">
        <f aca="false">IF(OR(O283="sì",O283="forfettario 190"),SUM(P283+S283),SUM(P283+R283+S283))</f>
        <v>0</v>
      </c>
      <c r="U283" s="50"/>
      <c r="V283" s="188"/>
      <c r="W283" s="189" t="n">
        <f aca="false">IF(V283="SI",T283,0)</f>
        <v>0</v>
      </c>
      <c r="X283" s="148"/>
      <c r="Y283" s="179"/>
      <c r="Z283" s="179"/>
      <c r="AA283" s="179"/>
    </row>
    <row r="284" customFormat="false" ht="15.75" hidden="false" customHeight="true" outlineLevel="0" collapsed="false">
      <c r="A284" s="22" t="n">
        <v>283</v>
      </c>
      <c r="B284" s="180"/>
      <c r="C284" s="22"/>
      <c r="D284" s="22"/>
      <c r="E284" s="22"/>
      <c r="F284" s="183"/>
      <c r="G284" s="22"/>
      <c r="H284" s="22"/>
      <c r="I284" s="22"/>
      <c r="J284" s="182" t="e">
        <f aca="false">VLOOKUP(Entrate!I284,Legenda!$D$1:$F$258,2)</f>
        <v>#N/A</v>
      </c>
      <c r="K284" s="22"/>
      <c r="L284" s="22"/>
      <c r="M284" s="22"/>
      <c r="N284" s="183"/>
      <c r="O284" s="184" t="n">
        <f aca="false">'Piano Finanziario Annuale'!$F$6</f>
        <v>0</v>
      </c>
      <c r="P284" s="185" t="n">
        <v>0</v>
      </c>
      <c r="Q284" s="186"/>
      <c r="R284" s="187" t="n">
        <f aca="false">(P284*Q284)</f>
        <v>0</v>
      </c>
      <c r="S284" s="185" t="n">
        <v>0</v>
      </c>
      <c r="T284" s="187" t="n">
        <f aca="false">IF(OR(O284="sì",O284="forfettario 190"),SUM(P284+S284),SUM(P284+R284+S284))</f>
        <v>0</v>
      </c>
      <c r="U284" s="50"/>
      <c r="V284" s="188"/>
      <c r="W284" s="189" t="n">
        <f aca="false">IF(V284="SI",T284,0)</f>
        <v>0</v>
      </c>
      <c r="X284" s="148"/>
      <c r="Y284" s="179"/>
      <c r="Z284" s="179"/>
      <c r="AA284" s="179"/>
    </row>
    <row r="285" customFormat="false" ht="15.75" hidden="false" customHeight="true" outlineLevel="0" collapsed="false">
      <c r="A285" s="22" t="n">
        <v>284</v>
      </c>
      <c r="B285" s="180"/>
      <c r="C285" s="22"/>
      <c r="D285" s="22"/>
      <c r="E285" s="22"/>
      <c r="F285" s="183"/>
      <c r="G285" s="22"/>
      <c r="H285" s="22"/>
      <c r="I285" s="22"/>
      <c r="J285" s="182" t="e">
        <f aca="false">VLOOKUP(Entrate!I285,Legenda!$D$1:$F$258,2)</f>
        <v>#N/A</v>
      </c>
      <c r="K285" s="22"/>
      <c r="L285" s="22"/>
      <c r="M285" s="22"/>
      <c r="N285" s="183"/>
      <c r="O285" s="184" t="n">
        <f aca="false">'Piano Finanziario Annuale'!$F$6</f>
        <v>0</v>
      </c>
      <c r="P285" s="185" t="n">
        <v>0</v>
      </c>
      <c r="Q285" s="186"/>
      <c r="R285" s="187" t="n">
        <f aca="false">(P285*Q285)</f>
        <v>0</v>
      </c>
      <c r="S285" s="185" t="n">
        <v>0</v>
      </c>
      <c r="T285" s="187" t="n">
        <f aca="false">IF(OR(O285="sì",O285="forfettario 190"),SUM(P285+S285),SUM(P285+R285+S285))</f>
        <v>0</v>
      </c>
      <c r="U285" s="50"/>
      <c r="V285" s="188"/>
      <c r="W285" s="189" t="n">
        <f aca="false">IF(V285="SI",T285,0)</f>
        <v>0</v>
      </c>
      <c r="X285" s="148"/>
      <c r="Y285" s="179"/>
      <c r="Z285" s="179"/>
      <c r="AA285" s="179"/>
    </row>
    <row r="286" customFormat="false" ht="15.75" hidden="false" customHeight="true" outlineLevel="0" collapsed="false">
      <c r="A286" s="22" t="n">
        <v>285</v>
      </c>
      <c r="B286" s="180"/>
      <c r="C286" s="22"/>
      <c r="D286" s="22"/>
      <c r="E286" s="22"/>
      <c r="F286" s="183"/>
      <c r="G286" s="22"/>
      <c r="H286" s="22"/>
      <c r="I286" s="22"/>
      <c r="J286" s="182" t="e">
        <f aca="false">VLOOKUP(Entrate!I286,Legenda!$D$1:$F$258,2)</f>
        <v>#N/A</v>
      </c>
      <c r="K286" s="22"/>
      <c r="L286" s="22"/>
      <c r="M286" s="22"/>
      <c r="N286" s="183"/>
      <c r="O286" s="184" t="n">
        <f aca="false">'Piano Finanziario Annuale'!$F$6</f>
        <v>0</v>
      </c>
      <c r="P286" s="185" t="n">
        <v>0</v>
      </c>
      <c r="Q286" s="186"/>
      <c r="R286" s="187" t="n">
        <f aca="false">(P286*Q286)</f>
        <v>0</v>
      </c>
      <c r="S286" s="185" t="n">
        <v>0</v>
      </c>
      <c r="T286" s="187" t="n">
        <f aca="false">IF(OR(O286="sì",O286="forfettario 190"),SUM(P286+S286),SUM(P286+R286+S286))</f>
        <v>0</v>
      </c>
      <c r="U286" s="50"/>
      <c r="V286" s="188"/>
      <c r="W286" s="189" t="n">
        <f aca="false">IF(V286="SI",T286,0)</f>
        <v>0</v>
      </c>
      <c r="X286" s="148"/>
      <c r="Y286" s="179"/>
      <c r="Z286" s="179"/>
      <c r="AA286" s="179"/>
    </row>
    <row r="287" customFormat="false" ht="15.75" hidden="false" customHeight="true" outlineLevel="0" collapsed="false">
      <c r="A287" s="22" t="n">
        <v>286</v>
      </c>
      <c r="B287" s="180"/>
      <c r="C287" s="22"/>
      <c r="D287" s="22"/>
      <c r="E287" s="22"/>
      <c r="F287" s="183"/>
      <c r="G287" s="22"/>
      <c r="H287" s="22"/>
      <c r="I287" s="22"/>
      <c r="J287" s="182" t="e">
        <f aca="false">VLOOKUP(Entrate!I287,Legenda!$D$1:$F$258,2)</f>
        <v>#N/A</v>
      </c>
      <c r="K287" s="22"/>
      <c r="L287" s="22"/>
      <c r="M287" s="22"/>
      <c r="N287" s="183"/>
      <c r="O287" s="184" t="n">
        <f aca="false">'Piano Finanziario Annuale'!$F$6</f>
        <v>0</v>
      </c>
      <c r="P287" s="185" t="n">
        <v>0</v>
      </c>
      <c r="Q287" s="186"/>
      <c r="R287" s="187" t="n">
        <f aca="false">(P287*Q287)</f>
        <v>0</v>
      </c>
      <c r="S287" s="185" t="n">
        <v>0</v>
      </c>
      <c r="T287" s="187" t="n">
        <f aca="false">IF(OR(O287="sì",O287="forfettario 190"),SUM(P287+S287),SUM(P287+R287+S287))</f>
        <v>0</v>
      </c>
      <c r="U287" s="50"/>
      <c r="V287" s="188"/>
      <c r="W287" s="189" t="n">
        <f aca="false">IF(V287="SI",T287,0)</f>
        <v>0</v>
      </c>
      <c r="X287" s="148"/>
      <c r="Y287" s="179"/>
      <c r="Z287" s="179"/>
      <c r="AA287" s="179"/>
    </row>
    <row r="288" customFormat="false" ht="15.75" hidden="false" customHeight="true" outlineLevel="0" collapsed="false">
      <c r="A288" s="22" t="n">
        <v>287</v>
      </c>
      <c r="B288" s="180"/>
      <c r="C288" s="22"/>
      <c r="D288" s="22"/>
      <c r="E288" s="22"/>
      <c r="F288" s="183"/>
      <c r="G288" s="22"/>
      <c r="H288" s="22"/>
      <c r="I288" s="22"/>
      <c r="J288" s="182" t="e">
        <f aca="false">VLOOKUP(Entrate!I288,Legenda!$D$1:$F$258,2)</f>
        <v>#N/A</v>
      </c>
      <c r="K288" s="22"/>
      <c r="L288" s="22"/>
      <c r="M288" s="22"/>
      <c r="N288" s="183"/>
      <c r="O288" s="184" t="n">
        <f aca="false">'Piano Finanziario Annuale'!$F$6</f>
        <v>0</v>
      </c>
      <c r="P288" s="185" t="n">
        <v>0</v>
      </c>
      <c r="Q288" s="186"/>
      <c r="R288" s="187" t="n">
        <f aca="false">(P288*Q288)</f>
        <v>0</v>
      </c>
      <c r="S288" s="185" t="n">
        <v>0</v>
      </c>
      <c r="T288" s="187" t="n">
        <f aca="false">IF(OR(O288="sì",O288="forfettario 190"),SUM(P288+S288),SUM(P288+R288+S288))</f>
        <v>0</v>
      </c>
      <c r="U288" s="50"/>
      <c r="V288" s="188"/>
      <c r="W288" s="189" t="n">
        <f aca="false">IF(V288="SI",T288,0)</f>
        <v>0</v>
      </c>
      <c r="X288" s="148"/>
      <c r="Y288" s="179"/>
      <c r="Z288" s="179"/>
      <c r="AA288" s="179"/>
    </row>
    <row r="289" customFormat="false" ht="15.75" hidden="false" customHeight="true" outlineLevel="0" collapsed="false">
      <c r="A289" s="22" t="n">
        <v>288</v>
      </c>
      <c r="B289" s="180"/>
      <c r="C289" s="22"/>
      <c r="D289" s="22"/>
      <c r="E289" s="22"/>
      <c r="F289" s="183"/>
      <c r="G289" s="22"/>
      <c r="H289" s="22"/>
      <c r="I289" s="22"/>
      <c r="J289" s="182" t="e">
        <f aca="false">VLOOKUP(Entrate!I289,Legenda!$D$1:$F$258,2)</f>
        <v>#N/A</v>
      </c>
      <c r="K289" s="22"/>
      <c r="L289" s="22"/>
      <c r="M289" s="22"/>
      <c r="N289" s="183"/>
      <c r="O289" s="184" t="n">
        <f aca="false">'Piano Finanziario Annuale'!$F$6</f>
        <v>0</v>
      </c>
      <c r="P289" s="185" t="n">
        <v>0</v>
      </c>
      <c r="Q289" s="186"/>
      <c r="R289" s="187" t="n">
        <f aca="false">(P289*Q289)</f>
        <v>0</v>
      </c>
      <c r="S289" s="185" t="n">
        <v>0</v>
      </c>
      <c r="T289" s="187" t="n">
        <f aca="false">IF(OR(O289="sì",O289="forfettario 190"),SUM(P289+S289),SUM(P289+R289+S289))</f>
        <v>0</v>
      </c>
      <c r="U289" s="50"/>
      <c r="V289" s="188"/>
      <c r="W289" s="189" t="n">
        <f aca="false">IF(V289="SI",T289,0)</f>
        <v>0</v>
      </c>
      <c r="X289" s="148"/>
      <c r="Y289" s="179"/>
      <c r="Z289" s="179"/>
      <c r="AA289" s="179"/>
    </row>
    <row r="290" customFormat="false" ht="15.75" hidden="false" customHeight="true" outlineLevel="0" collapsed="false">
      <c r="A290" s="22" t="n">
        <v>289</v>
      </c>
      <c r="B290" s="180"/>
      <c r="C290" s="22"/>
      <c r="D290" s="22"/>
      <c r="E290" s="22"/>
      <c r="F290" s="183"/>
      <c r="G290" s="22"/>
      <c r="H290" s="22"/>
      <c r="I290" s="22"/>
      <c r="J290" s="182" t="e">
        <f aca="false">VLOOKUP(Entrate!I290,Legenda!$D$1:$F$258,2)</f>
        <v>#N/A</v>
      </c>
      <c r="K290" s="22"/>
      <c r="L290" s="22"/>
      <c r="M290" s="22"/>
      <c r="N290" s="183"/>
      <c r="O290" s="184" t="n">
        <f aca="false">'Piano Finanziario Annuale'!$F$6</f>
        <v>0</v>
      </c>
      <c r="P290" s="185" t="n">
        <v>0</v>
      </c>
      <c r="Q290" s="186"/>
      <c r="R290" s="187" t="n">
        <f aca="false">(P290*Q290)</f>
        <v>0</v>
      </c>
      <c r="S290" s="185" t="n">
        <v>0</v>
      </c>
      <c r="T290" s="187" t="n">
        <f aca="false">IF(OR(O290="sì",O290="forfettario 190"),SUM(P290+S290),SUM(P290+R290+S290))</f>
        <v>0</v>
      </c>
      <c r="U290" s="50"/>
      <c r="V290" s="188"/>
      <c r="W290" s="189" t="n">
        <f aca="false">IF(V290="SI",T290,0)</f>
        <v>0</v>
      </c>
      <c r="X290" s="148"/>
      <c r="Y290" s="179"/>
      <c r="Z290" s="179"/>
      <c r="AA290" s="179"/>
    </row>
    <row r="291" customFormat="false" ht="15.75" hidden="false" customHeight="true" outlineLevel="0" collapsed="false">
      <c r="A291" s="22" t="n">
        <v>290</v>
      </c>
      <c r="B291" s="180"/>
      <c r="C291" s="22"/>
      <c r="D291" s="22"/>
      <c r="E291" s="22"/>
      <c r="F291" s="183"/>
      <c r="G291" s="22"/>
      <c r="H291" s="22"/>
      <c r="I291" s="22"/>
      <c r="J291" s="182" t="e">
        <f aca="false">VLOOKUP(Entrate!I291,Legenda!$D$1:$F$258,2)</f>
        <v>#N/A</v>
      </c>
      <c r="K291" s="22"/>
      <c r="L291" s="22"/>
      <c r="M291" s="22"/>
      <c r="N291" s="183"/>
      <c r="O291" s="184" t="n">
        <f aca="false">'Piano Finanziario Annuale'!$F$6</f>
        <v>0</v>
      </c>
      <c r="P291" s="185" t="n">
        <v>0</v>
      </c>
      <c r="Q291" s="186"/>
      <c r="R291" s="187" t="n">
        <f aca="false">(P291*Q291)</f>
        <v>0</v>
      </c>
      <c r="S291" s="185" t="n">
        <v>0</v>
      </c>
      <c r="T291" s="187" t="n">
        <f aca="false">IF(OR(O291="sì",O291="forfettario 190"),SUM(P291+S291),SUM(P291+R291+S291))</f>
        <v>0</v>
      </c>
      <c r="U291" s="50"/>
      <c r="V291" s="188"/>
      <c r="W291" s="189" t="n">
        <f aca="false">IF(V291="SI",T291,0)</f>
        <v>0</v>
      </c>
      <c r="X291" s="148"/>
      <c r="Y291" s="179"/>
      <c r="Z291" s="179"/>
      <c r="AA291" s="179"/>
    </row>
    <row r="292" customFormat="false" ht="15.75" hidden="false" customHeight="true" outlineLevel="0" collapsed="false">
      <c r="A292" s="22" t="n">
        <v>291</v>
      </c>
      <c r="B292" s="180"/>
      <c r="C292" s="22"/>
      <c r="D292" s="22"/>
      <c r="E292" s="22"/>
      <c r="F292" s="183"/>
      <c r="G292" s="22"/>
      <c r="H292" s="22"/>
      <c r="I292" s="22"/>
      <c r="J292" s="182" t="e">
        <f aca="false">VLOOKUP(Entrate!I292,Legenda!$D$1:$F$258,2)</f>
        <v>#N/A</v>
      </c>
      <c r="K292" s="22"/>
      <c r="L292" s="22"/>
      <c r="M292" s="22"/>
      <c r="N292" s="183"/>
      <c r="O292" s="184" t="n">
        <f aca="false">'Piano Finanziario Annuale'!$F$6</f>
        <v>0</v>
      </c>
      <c r="P292" s="185" t="n">
        <v>0</v>
      </c>
      <c r="Q292" s="186"/>
      <c r="R292" s="187" t="n">
        <f aca="false">(P292*Q292)</f>
        <v>0</v>
      </c>
      <c r="S292" s="185" t="n">
        <v>0</v>
      </c>
      <c r="T292" s="187" t="n">
        <f aca="false">IF(OR(O292="sì",O292="forfettario 190"),SUM(P292+S292),SUM(P292+R292+S292))</f>
        <v>0</v>
      </c>
      <c r="U292" s="50"/>
      <c r="V292" s="188"/>
      <c r="W292" s="189" t="n">
        <f aca="false">IF(V292="SI",T292,0)</f>
        <v>0</v>
      </c>
      <c r="X292" s="148"/>
      <c r="Y292" s="179"/>
      <c r="Z292" s="179"/>
      <c r="AA292" s="179"/>
    </row>
    <row r="293" customFormat="false" ht="15.75" hidden="false" customHeight="true" outlineLevel="0" collapsed="false">
      <c r="A293" s="22" t="n">
        <v>292</v>
      </c>
      <c r="B293" s="180"/>
      <c r="C293" s="22"/>
      <c r="D293" s="22"/>
      <c r="E293" s="22"/>
      <c r="F293" s="183"/>
      <c r="G293" s="22"/>
      <c r="H293" s="22"/>
      <c r="I293" s="22"/>
      <c r="J293" s="182" t="e">
        <f aca="false">VLOOKUP(Entrate!I293,Legenda!$D$1:$F$258,2)</f>
        <v>#N/A</v>
      </c>
      <c r="K293" s="22"/>
      <c r="L293" s="22"/>
      <c r="M293" s="22"/>
      <c r="N293" s="183"/>
      <c r="O293" s="184" t="n">
        <f aca="false">'Piano Finanziario Annuale'!$F$6</f>
        <v>0</v>
      </c>
      <c r="P293" s="185" t="n">
        <v>0</v>
      </c>
      <c r="Q293" s="186"/>
      <c r="R293" s="187" t="n">
        <f aca="false">(P293*Q293)</f>
        <v>0</v>
      </c>
      <c r="S293" s="185" t="n">
        <v>0</v>
      </c>
      <c r="T293" s="187" t="n">
        <f aca="false">IF(OR(O293="sì",O293="forfettario 190"),SUM(P293+S293),SUM(P293+R293+S293))</f>
        <v>0</v>
      </c>
      <c r="U293" s="50"/>
      <c r="V293" s="188"/>
      <c r="W293" s="189" t="n">
        <f aca="false">IF(V293="SI",T293,0)</f>
        <v>0</v>
      </c>
      <c r="X293" s="148"/>
      <c r="Y293" s="179"/>
      <c r="Z293" s="179"/>
      <c r="AA293" s="179"/>
    </row>
    <row r="294" customFormat="false" ht="15.75" hidden="false" customHeight="true" outlineLevel="0" collapsed="false">
      <c r="A294" s="22" t="n">
        <v>293</v>
      </c>
      <c r="B294" s="180"/>
      <c r="C294" s="22"/>
      <c r="D294" s="22"/>
      <c r="E294" s="22"/>
      <c r="F294" s="183"/>
      <c r="G294" s="22"/>
      <c r="H294" s="22"/>
      <c r="I294" s="22"/>
      <c r="J294" s="182" t="e">
        <f aca="false">VLOOKUP(Entrate!I294,Legenda!$D$1:$F$258,2)</f>
        <v>#N/A</v>
      </c>
      <c r="K294" s="22"/>
      <c r="L294" s="22"/>
      <c r="M294" s="22"/>
      <c r="N294" s="183"/>
      <c r="O294" s="184" t="n">
        <f aca="false">'Piano Finanziario Annuale'!$F$6</f>
        <v>0</v>
      </c>
      <c r="P294" s="185" t="n">
        <v>0</v>
      </c>
      <c r="Q294" s="186"/>
      <c r="R294" s="187" t="n">
        <f aca="false">(P294*Q294)</f>
        <v>0</v>
      </c>
      <c r="S294" s="185" t="n">
        <v>0</v>
      </c>
      <c r="T294" s="187" t="n">
        <f aca="false">IF(OR(O294="sì",O294="forfettario 190"),SUM(P294+S294),SUM(P294+R294+S294))</f>
        <v>0</v>
      </c>
      <c r="U294" s="50"/>
      <c r="V294" s="188"/>
      <c r="W294" s="189" t="n">
        <f aca="false">IF(V294="SI",T294,0)</f>
        <v>0</v>
      </c>
      <c r="X294" s="148"/>
      <c r="Y294" s="179"/>
      <c r="Z294" s="179"/>
      <c r="AA294" s="179"/>
    </row>
    <row r="295" customFormat="false" ht="15.75" hidden="false" customHeight="true" outlineLevel="0" collapsed="false">
      <c r="A295" s="22" t="n">
        <v>294</v>
      </c>
      <c r="B295" s="180"/>
      <c r="C295" s="22"/>
      <c r="D295" s="22"/>
      <c r="E295" s="22"/>
      <c r="F295" s="183"/>
      <c r="G295" s="22"/>
      <c r="H295" s="22"/>
      <c r="I295" s="22"/>
      <c r="J295" s="182" t="e">
        <f aca="false">VLOOKUP(Entrate!I295,Legenda!$D$1:$F$258,2)</f>
        <v>#N/A</v>
      </c>
      <c r="K295" s="22"/>
      <c r="L295" s="22"/>
      <c r="M295" s="22"/>
      <c r="N295" s="183"/>
      <c r="O295" s="184" t="n">
        <f aca="false">'Piano Finanziario Annuale'!$F$6</f>
        <v>0</v>
      </c>
      <c r="P295" s="185" t="n">
        <v>0</v>
      </c>
      <c r="Q295" s="186"/>
      <c r="R295" s="187" t="n">
        <f aca="false">(P295*Q295)</f>
        <v>0</v>
      </c>
      <c r="S295" s="185" t="n">
        <v>0</v>
      </c>
      <c r="T295" s="187" t="n">
        <f aca="false">IF(OR(O295="sì",O295="forfettario 190"),SUM(P295+S295),SUM(P295+R295+S295))</f>
        <v>0</v>
      </c>
      <c r="U295" s="50"/>
      <c r="V295" s="188"/>
      <c r="W295" s="189" t="n">
        <f aca="false">IF(V295="SI",T295,0)</f>
        <v>0</v>
      </c>
      <c r="X295" s="148"/>
      <c r="Y295" s="179"/>
      <c r="Z295" s="179"/>
      <c r="AA295" s="179"/>
    </row>
    <row r="296" customFormat="false" ht="15.75" hidden="false" customHeight="true" outlineLevel="0" collapsed="false">
      <c r="A296" s="22" t="n">
        <v>295</v>
      </c>
      <c r="B296" s="180"/>
      <c r="C296" s="22"/>
      <c r="D296" s="22"/>
      <c r="E296" s="22"/>
      <c r="F296" s="183"/>
      <c r="G296" s="22"/>
      <c r="H296" s="22"/>
      <c r="I296" s="22"/>
      <c r="J296" s="182" t="e">
        <f aca="false">VLOOKUP(Entrate!I296,Legenda!$D$1:$F$258,2)</f>
        <v>#N/A</v>
      </c>
      <c r="K296" s="22"/>
      <c r="L296" s="22"/>
      <c r="M296" s="22"/>
      <c r="N296" s="183"/>
      <c r="O296" s="184" t="n">
        <f aca="false">'Piano Finanziario Annuale'!$F$6</f>
        <v>0</v>
      </c>
      <c r="P296" s="185" t="n">
        <v>0</v>
      </c>
      <c r="Q296" s="186"/>
      <c r="R296" s="187" t="n">
        <f aca="false">(P296*Q296)</f>
        <v>0</v>
      </c>
      <c r="S296" s="185" t="n">
        <v>0</v>
      </c>
      <c r="T296" s="187" t="n">
        <f aca="false">IF(OR(O296="sì",O296="forfettario 190"),SUM(P296+S296),SUM(P296+R296+S296))</f>
        <v>0</v>
      </c>
      <c r="U296" s="50"/>
      <c r="V296" s="188"/>
      <c r="W296" s="189" t="n">
        <f aca="false">IF(V296="SI",T296,0)</f>
        <v>0</v>
      </c>
      <c r="X296" s="148"/>
      <c r="Y296" s="179"/>
      <c r="Z296" s="179"/>
      <c r="AA296" s="179"/>
    </row>
    <row r="297" customFormat="false" ht="15.75" hidden="false" customHeight="true" outlineLevel="0" collapsed="false">
      <c r="A297" s="22" t="n">
        <v>296</v>
      </c>
      <c r="B297" s="180"/>
      <c r="C297" s="22"/>
      <c r="D297" s="22"/>
      <c r="E297" s="22"/>
      <c r="F297" s="183"/>
      <c r="G297" s="22"/>
      <c r="H297" s="22"/>
      <c r="I297" s="22"/>
      <c r="J297" s="182" t="e">
        <f aca="false">VLOOKUP(Entrate!I297,Legenda!$D$1:$F$258,2)</f>
        <v>#N/A</v>
      </c>
      <c r="K297" s="22"/>
      <c r="L297" s="22"/>
      <c r="M297" s="22"/>
      <c r="N297" s="183"/>
      <c r="O297" s="184" t="n">
        <f aca="false">'Piano Finanziario Annuale'!$F$6</f>
        <v>0</v>
      </c>
      <c r="P297" s="185" t="n">
        <v>0</v>
      </c>
      <c r="Q297" s="186"/>
      <c r="R297" s="187" t="n">
        <f aca="false">(P297*Q297)</f>
        <v>0</v>
      </c>
      <c r="S297" s="185" t="n">
        <v>0</v>
      </c>
      <c r="T297" s="187" t="n">
        <f aca="false">IF(OR(O297="sì",O297="forfettario 190"),SUM(P297+S297),SUM(P297+R297+S297))</f>
        <v>0</v>
      </c>
      <c r="U297" s="50"/>
      <c r="V297" s="188"/>
      <c r="W297" s="189" t="n">
        <f aca="false">IF(V297="SI",T297,0)</f>
        <v>0</v>
      </c>
      <c r="X297" s="148"/>
      <c r="Y297" s="179"/>
      <c r="Z297" s="179"/>
      <c r="AA297" s="179"/>
    </row>
    <row r="298" customFormat="false" ht="15.75" hidden="false" customHeight="true" outlineLevel="0" collapsed="false">
      <c r="A298" s="22" t="n">
        <v>297</v>
      </c>
      <c r="B298" s="180"/>
      <c r="C298" s="22"/>
      <c r="D298" s="22"/>
      <c r="E298" s="22"/>
      <c r="F298" s="183"/>
      <c r="G298" s="22"/>
      <c r="H298" s="22"/>
      <c r="I298" s="22"/>
      <c r="J298" s="182" t="e">
        <f aca="false">VLOOKUP(Entrate!I298,Legenda!$D$1:$F$258,2)</f>
        <v>#N/A</v>
      </c>
      <c r="K298" s="22"/>
      <c r="L298" s="22"/>
      <c r="M298" s="22"/>
      <c r="N298" s="183"/>
      <c r="O298" s="184" t="n">
        <f aca="false">'Piano Finanziario Annuale'!$F$6</f>
        <v>0</v>
      </c>
      <c r="P298" s="185" t="n">
        <v>0</v>
      </c>
      <c r="Q298" s="186"/>
      <c r="R298" s="187" t="n">
        <f aca="false">(P298*Q298)</f>
        <v>0</v>
      </c>
      <c r="S298" s="185" t="n">
        <v>0</v>
      </c>
      <c r="T298" s="187" t="n">
        <f aca="false">IF(OR(O298="sì",O298="forfettario 190"),SUM(P298+S298),SUM(P298+R298+S298))</f>
        <v>0</v>
      </c>
      <c r="U298" s="50"/>
      <c r="V298" s="188"/>
      <c r="W298" s="189" t="n">
        <f aca="false">IF(V298="SI",T298,0)</f>
        <v>0</v>
      </c>
      <c r="X298" s="148"/>
      <c r="Y298" s="179"/>
      <c r="Z298" s="179"/>
      <c r="AA298" s="179"/>
    </row>
    <row r="299" customFormat="false" ht="15.75" hidden="false" customHeight="true" outlineLevel="0" collapsed="false">
      <c r="A299" s="22" t="n">
        <v>298</v>
      </c>
      <c r="B299" s="180"/>
      <c r="C299" s="22"/>
      <c r="D299" s="22"/>
      <c r="E299" s="22"/>
      <c r="F299" s="183"/>
      <c r="G299" s="22"/>
      <c r="H299" s="22"/>
      <c r="I299" s="22"/>
      <c r="J299" s="182" t="e">
        <f aca="false">VLOOKUP(Entrate!I299,Legenda!$D$1:$F$258,2)</f>
        <v>#N/A</v>
      </c>
      <c r="K299" s="22"/>
      <c r="L299" s="22"/>
      <c r="M299" s="22"/>
      <c r="N299" s="183"/>
      <c r="O299" s="184" t="n">
        <f aca="false">'Piano Finanziario Annuale'!$F$6</f>
        <v>0</v>
      </c>
      <c r="P299" s="185" t="n">
        <v>0</v>
      </c>
      <c r="Q299" s="186"/>
      <c r="R299" s="187" t="n">
        <f aca="false">(P299*Q299)</f>
        <v>0</v>
      </c>
      <c r="S299" s="185" t="n">
        <v>0</v>
      </c>
      <c r="T299" s="187" t="n">
        <f aca="false">IF(OR(O299="sì",O299="forfettario 190"),SUM(P299+S299),SUM(P299+R299+S299))</f>
        <v>0</v>
      </c>
      <c r="U299" s="50"/>
      <c r="V299" s="188"/>
      <c r="W299" s="189" t="n">
        <f aca="false">IF(V299="SI",T299,0)</f>
        <v>0</v>
      </c>
      <c r="X299" s="148"/>
      <c r="Y299" s="179"/>
      <c r="Z299" s="179"/>
      <c r="AA299" s="179"/>
    </row>
    <row r="300" customFormat="false" ht="15.75" hidden="false" customHeight="true" outlineLevel="0" collapsed="false">
      <c r="A300" s="22" t="n">
        <v>299</v>
      </c>
      <c r="B300" s="180"/>
      <c r="C300" s="22"/>
      <c r="D300" s="22"/>
      <c r="E300" s="22"/>
      <c r="F300" s="183"/>
      <c r="G300" s="22"/>
      <c r="H300" s="22"/>
      <c r="I300" s="22"/>
      <c r="J300" s="182" t="e">
        <f aca="false">VLOOKUP(Entrate!I300,Legenda!$D$1:$F$258,2)</f>
        <v>#N/A</v>
      </c>
      <c r="K300" s="22"/>
      <c r="L300" s="22"/>
      <c r="M300" s="22"/>
      <c r="N300" s="183"/>
      <c r="O300" s="184" t="n">
        <f aca="false">'Piano Finanziario Annuale'!$F$6</f>
        <v>0</v>
      </c>
      <c r="P300" s="185" t="n">
        <v>0</v>
      </c>
      <c r="Q300" s="186"/>
      <c r="R300" s="187" t="n">
        <f aca="false">(P300*Q300)</f>
        <v>0</v>
      </c>
      <c r="S300" s="185" t="n">
        <v>0</v>
      </c>
      <c r="T300" s="187" t="n">
        <f aca="false">IF(OR(O300="sì",O300="forfettario 190"),SUM(P300+S300),SUM(P300+R300+S300))</f>
        <v>0</v>
      </c>
      <c r="U300" s="50"/>
      <c r="V300" s="188"/>
      <c r="W300" s="189" t="n">
        <f aca="false">IF(V300="SI",T300,0)</f>
        <v>0</v>
      </c>
      <c r="X300" s="148"/>
      <c r="Y300" s="179"/>
      <c r="Z300" s="179"/>
      <c r="AA300" s="179"/>
    </row>
    <row r="301" customFormat="false" ht="15.75" hidden="false" customHeight="true" outlineLevel="0" collapsed="false">
      <c r="A301" s="22" t="n">
        <v>300</v>
      </c>
      <c r="B301" s="180"/>
      <c r="C301" s="22"/>
      <c r="D301" s="22"/>
      <c r="E301" s="22"/>
      <c r="F301" s="183"/>
      <c r="G301" s="22"/>
      <c r="H301" s="22"/>
      <c r="I301" s="22"/>
      <c r="J301" s="182" t="e">
        <f aca="false">VLOOKUP(Entrate!I301,Legenda!$D$1:$F$258,2)</f>
        <v>#N/A</v>
      </c>
      <c r="K301" s="22"/>
      <c r="L301" s="22"/>
      <c r="M301" s="22"/>
      <c r="N301" s="183"/>
      <c r="O301" s="184" t="n">
        <f aca="false">'Piano Finanziario Annuale'!$F$6</f>
        <v>0</v>
      </c>
      <c r="P301" s="185" t="n">
        <v>0</v>
      </c>
      <c r="Q301" s="186"/>
      <c r="R301" s="187" t="n">
        <f aca="false">(P301*Q301)</f>
        <v>0</v>
      </c>
      <c r="S301" s="185" t="n">
        <v>0</v>
      </c>
      <c r="T301" s="187" t="n">
        <f aca="false">IF(OR(O301="sì",O301="forfettario 190"),SUM(P301+S301),SUM(P301+R301+S301))</f>
        <v>0</v>
      </c>
      <c r="U301" s="50"/>
      <c r="V301" s="188"/>
      <c r="W301" s="189" t="n">
        <f aca="false">IF(V301="SI",T301,0)</f>
        <v>0</v>
      </c>
      <c r="X301" s="148"/>
      <c r="Y301" s="179"/>
      <c r="Z301" s="179"/>
      <c r="AA301" s="179"/>
    </row>
    <row r="302" customFormat="false" ht="15.75" hidden="false" customHeight="true" outlineLevel="0" collapsed="false">
      <c r="A302" s="22" t="n">
        <v>301</v>
      </c>
      <c r="B302" s="180"/>
      <c r="C302" s="22"/>
      <c r="D302" s="22"/>
      <c r="E302" s="22"/>
      <c r="F302" s="183"/>
      <c r="G302" s="22"/>
      <c r="H302" s="22"/>
      <c r="I302" s="22"/>
      <c r="J302" s="182" t="e">
        <f aca="false">VLOOKUP(Entrate!I302,Legenda!$D$1:$F$258,2)</f>
        <v>#N/A</v>
      </c>
      <c r="K302" s="22"/>
      <c r="L302" s="22"/>
      <c r="M302" s="22"/>
      <c r="N302" s="183"/>
      <c r="O302" s="184" t="n">
        <f aca="false">'Piano Finanziario Annuale'!$F$6</f>
        <v>0</v>
      </c>
      <c r="P302" s="185" t="n">
        <v>0</v>
      </c>
      <c r="Q302" s="186"/>
      <c r="R302" s="187" t="n">
        <f aca="false">(P302*Q302)</f>
        <v>0</v>
      </c>
      <c r="S302" s="185" t="n">
        <v>0</v>
      </c>
      <c r="T302" s="187" t="n">
        <f aca="false">IF(OR(O302="sì",O302="forfettario 190"),SUM(P302+S302),SUM(P302+R302+S302))</f>
        <v>0</v>
      </c>
      <c r="U302" s="50"/>
      <c r="V302" s="188"/>
      <c r="W302" s="189" t="n">
        <f aca="false">IF(V302="SI",T302,0)</f>
        <v>0</v>
      </c>
      <c r="X302" s="148"/>
      <c r="Y302" s="179"/>
      <c r="Z302" s="179"/>
      <c r="AA302" s="179"/>
    </row>
    <row r="303" customFormat="false" ht="15.75" hidden="false" customHeight="true" outlineLevel="0" collapsed="false">
      <c r="A303" s="22" t="n">
        <v>302</v>
      </c>
      <c r="B303" s="180"/>
      <c r="C303" s="22"/>
      <c r="D303" s="22"/>
      <c r="E303" s="22"/>
      <c r="F303" s="183"/>
      <c r="G303" s="22"/>
      <c r="H303" s="22"/>
      <c r="I303" s="22"/>
      <c r="J303" s="182" t="e">
        <f aca="false">VLOOKUP(Entrate!I303,Legenda!$D$1:$F$258,2)</f>
        <v>#N/A</v>
      </c>
      <c r="K303" s="22"/>
      <c r="L303" s="22"/>
      <c r="M303" s="22"/>
      <c r="N303" s="183"/>
      <c r="O303" s="184" t="n">
        <f aca="false">'Piano Finanziario Annuale'!$F$6</f>
        <v>0</v>
      </c>
      <c r="P303" s="185" t="n">
        <v>0</v>
      </c>
      <c r="Q303" s="186"/>
      <c r="R303" s="187" t="n">
        <f aca="false">(P303*Q303)</f>
        <v>0</v>
      </c>
      <c r="S303" s="185" t="n">
        <v>0</v>
      </c>
      <c r="T303" s="187" t="n">
        <f aca="false">IF(OR(O303="sì",O303="forfettario 190"),SUM(P303+S303),SUM(P303+R303+S303))</f>
        <v>0</v>
      </c>
      <c r="U303" s="50"/>
      <c r="V303" s="188"/>
      <c r="W303" s="189" t="n">
        <f aca="false">IF(V303="SI",T303,0)</f>
        <v>0</v>
      </c>
      <c r="X303" s="148"/>
      <c r="Y303" s="179"/>
      <c r="Z303" s="179"/>
      <c r="AA303" s="179"/>
    </row>
    <row r="304" customFormat="false" ht="15.75" hidden="false" customHeight="true" outlineLevel="0" collapsed="false">
      <c r="A304" s="22" t="n">
        <v>303</v>
      </c>
      <c r="B304" s="180"/>
      <c r="C304" s="22"/>
      <c r="D304" s="22"/>
      <c r="E304" s="22"/>
      <c r="F304" s="183"/>
      <c r="G304" s="22"/>
      <c r="H304" s="22"/>
      <c r="I304" s="22"/>
      <c r="J304" s="182" t="e">
        <f aca="false">VLOOKUP(Entrate!I304,Legenda!$D$1:$F$258,2)</f>
        <v>#N/A</v>
      </c>
      <c r="K304" s="22"/>
      <c r="L304" s="22"/>
      <c r="M304" s="22"/>
      <c r="N304" s="183"/>
      <c r="O304" s="184" t="n">
        <f aca="false">'Piano Finanziario Annuale'!$F$6</f>
        <v>0</v>
      </c>
      <c r="P304" s="185" t="n">
        <v>0</v>
      </c>
      <c r="Q304" s="186"/>
      <c r="R304" s="187" t="n">
        <f aca="false">(P304*Q304)</f>
        <v>0</v>
      </c>
      <c r="S304" s="185" t="n">
        <v>0</v>
      </c>
      <c r="T304" s="187" t="n">
        <f aca="false">IF(OR(O304="sì",O304="forfettario 190"),SUM(P304+S304),SUM(P304+R304+S304))</f>
        <v>0</v>
      </c>
      <c r="U304" s="50"/>
      <c r="V304" s="188"/>
      <c r="W304" s="189" t="n">
        <f aca="false">IF(V304="SI",T304,0)</f>
        <v>0</v>
      </c>
      <c r="X304" s="148"/>
      <c r="Y304" s="179"/>
      <c r="Z304" s="179"/>
      <c r="AA304" s="179"/>
    </row>
    <row r="305" customFormat="false" ht="15.75" hidden="false" customHeight="true" outlineLevel="0" collapsed="false">
      <c r="A305" s="22" t="n">
        <v>304</v>
      </c>
      <c r="B305" s="180"/>
      <c r="C305" s="22"/>
      <c r="D305" s="22"/>
      <c r="E305" s="22"/>
      <c r="F305" s="183"/>
      <c r="G305" s="22"/>
      <c r="H305" s="22"/>
      <c r="I305" s="22"/>
      <c r="J305" s="182" t="e">
        <f aca="false">VLOOKUP(Entrate!I305,Legenda!$D$1:$F$258,2)</f>
        <v>#N/A</v>
      </c>
      <c r="K305" s="22"/>
      <c r="L305" s="22"/>
      <c r="M305" s="22"/>
      <c r="N305" s="183"/>
      <c r="O305" s="184" t="n">
        <f aca="false">'Piano Finanziario Annuale'!$F$6</f>
        <v>0</v>
      </c>
      <c r="P305" s="185" t="n">
        <v>0</v>
      </c>
      <c r="Q305" s="186"/>
      <c r="R305" s="187" t="n">
        <f aca="false">(P305*Q305)</f>
        <v>0</v>
      </c>
      <c r="S305" s="185" t="n">
        <v>0</v>
      </c>
      <c r="T305" s="187" t="n">
        <f aca="false">IF(OR(O305="sì",O305="forfettario 190"),SUM(P305+S305),SUM(P305+R305+S305))</f>
        <v>0</v>
      </c>
      <c r="U305" s="50"/>
      <c r="V305" s="188"/>
      <c r="W305" s="189" t="n">
        <f aca="false">IF(V305="SI",T305,0)</f>
        <v>0</v>
      </c>
      <c r="X305" s="148"/>
      <c r="Y305" s="179"/>
      <c r="Z305" s="179"/>
      <c r="AA305" s="179"/>
    </row>
    <row r="306" customFormat="false" ht="15.75" hidden="false" customHeight="true" outlineLevel="0" collapsed="false">
      <c r="A306" s="22" t="n">
        <v>305</v>
      </c>
      <c r="B306" s="180"/>
      <c r="C306" s="22"/>
      <c r="D306" s="22"/>
      <c r="E306" s="22"/>
      <c r="F306" s="183"/>
      <c r="G306" s="22"/>
      <c r="H306" s="22"/>
      <c r="I306" s="22"/>
      <c r="J306" s="182" t="e">
        <f aca="false">VLOOKUP(Entrate!I306,Legenda!$D$1:$F$258,2)</f>
        <v>#N/A</v>
      </c>
      <c r="K306" s="22"/>
      <c r="L306" s="22"/>
      <c r="M306" s="22"/>
      <c r="N306" s="183"/>
      <c r="O306" s="184" t="n">
        <f aca="false">'Piano Finanziario Annuale'!$F$6</f>
        <v>0</v>
      </c>
      <c r="P306" s="185" t="n">
        <v>0</v>
      </c>
      <c r="Q306" s="186"/>
      <c r="R306" s="187" t="n">
        <f aca="false">(P306*Q306)</f>
        <v>0</v>
      </c>
      <c r="S306" s="185" t="n">
        <v>0</v>
      </c>
      <c r="T306" s="187" t="n">
        <f aca="false">IF(OR(O306="sì",O306="forfettario 190"),SUM(P306+S306),SUM(P306+R306+S306))</f>
        <v>0</v>
      </c>
      <c r="U306" s="50"/>
      <c r="V306" s="188"/>
      <c r="W306" s="189" t="n">
        <f aca="false">IF(V306="SI",T306,0)</f>
        <v>0</v>
      </c>
      <c r="X306" s="148"/>
      <c r="Y306" s="179"/>
      <c r="Z306" s="179"/>
      <c r="AA306" s="179"/>
    </row>
    <row r="307" customFormat="false" ht="15.75" hidden="false" customHeight="true" outlineLevel="0" collapsed="false">
      <c r="A307" s="22" t="n">
        <v>306</v>
      </c>
      <c r="B307" s="180"/>
      <c r="C307" s="22"/>
      <c r="D307" s="22"/>
      <c r="E307" s="22"/>
      <c r="F307" s="183"/>
      <c r="G307" s="22"/>
      <c r="H307" s="22"/>
      <c r="I307" s="22"/>
      <c r="J307" s="182" t="e">
        <f aca="false">VLOOKUP(Entrate!I307,Legenda!$D$1:$F$258,2)</f>
        <v>#N/A</v>
      </c>
      <c r="K307" s="22"/>
      <c r="L307" s="22"/>
      <c r="M307" s="22"/>
      <c r="N307" s="183"/>
      <c r="O307" s="184" t="n">
        <f aca="false">'Piano Finanziario Annuale'!$F$6</f>
        <v>0</v>
      </c>
      <c r="P307" s="185" t="n">
        <v>0</v>
      </c>
      <c r="Q307" s="186"/>
      <c r="R307" s="187" t="n">
        <f aca="false">(P307*Q307)</f>
        <v>0</v>
      </c>
      <c r="S307" s="185" t="n">
        <v>0</v>
      </c>
      <c r="T307" s="187" t="n">
        <f aca="false">IF(OR(O307="sì",O307="forfettario 190"),SUM(P307+S307),SUM(P307+R307+S307))</f>
        <v>0</v>
      </c>
      <c r="U307" s="50"/>
      <c r="V307" s="188"/>
      <c r="W307" s="189" t="n">
        <f aca="false">IF(V307="SI",T307,0)</f>
        <v>0</v>
      </c>
      <c r="X307" s="148"/>
      <c r="Y307" s="179"/>
      <c r="Z307" s="179"/>
      <c r="AA307" s="179"/>
    </row>
    <row r="308" customFormat="false" ht="15.75" hidden="false" customHeight="true" outlineLevel="0" collapsed="false">
      <c r="A308" s="22" t="n">
        <v>307</v>
      </c>
      <c r="B308" s="180"/>
      <c r="C308" s="22"/>
      <c r="D308" s="22"/>
      <c r="E308" s="22"/>
      <c r="F308" s="183"/>
      <c r="G308" s="22"/>
      <c r="H308" s="22"/>
      <c r="I308" s="22"/>
      <c r="J308" s="182" t="e">
        <f aca="false">VLOOKUP(Entrate!I308,Legenda!$D$1:$F$258,2)</f>
        <v>#N/A</v>
      </c>
      <c r="K308" s="22"/>
      <c r="L308" s="22"/>
      <c r="M308" s="22"/>
      <c r="N308" s="183"/>
      <c r="O308" s="184" t="n">
        <f aca="false">'Piano Finanziario Annuale'!$F$6</f>
        <v>0</v>
      </c>
      <c r="P308" s="185" t="n">
        <v>0</v>
      </c>
      <c r="Q308" s="186"/>
      <c r="R308" s="187" t="n">
        <f aca="false">(P308*Q308)</f>
        <v>0</v>
      </c>
      <c r="S308" s="185" t="n">
        <v>0</v>
      </c>
      <c r="T308" s="187" t="n">
        <f aca="false">IF(OR(O308="sì",O308="forfettario 190"),SUM(P308+S308),SUM(P308+R308+S308))</f>
        <v>0</v>
      </c>
      <c r="U308" s="50"/>
      <c r="V308" s="188"/>
      <c r="W308" s="189" t="n">
        <f aca="false">IF(V308="SI",T308,0)</f>
        <v>0</v>
      </c>
      <c r="X308" s="148"/>
      <c r="Y308" s="179"/>
      <c r="Z308" s="179"/>
      <c r="AA308" s="179"/>
    </row>
    <row r="309" customFormat="false" ht="15.75" hidden="false" customHeight="true" outlineLevel="0" collapsed="false">
      <c r="A309" s="22" t="n">
        <v>308</v>
      </c>
      <c r="B309" s="180"/>
      <c r="C309" s="22"/>
      <c r="D309" s="22"/>
      <c r="E309" s="22"/>
      <c r="F309" s="183"/>
      <c r="G309" s="22"/>
      <c r="H309" s="22"/>
      <c r="I309" s="22"/>
      <c r="J309" s="182" t="e">
        <f aca="false">VLOOKUP(Entrate!I309,Legenda!$D$1:$F$258,2)</f>
        <v>#N/A</v>
      </c>
      <c r="K309" s="22"/>
      <c r="L309" s="22"/>
      <c r="M309" s="22"/>
      <c r="N309" s="183"/>
      <c r="O309" s="184" t="n">
        <f aca="false">'Piano Finanziario Annuale'!$F$6</f>
        <v>0</v>
      </c>
      <c r="P309" s="185" t="n">
        <v>0</v>
      </c>
      <c r="Q309" s="186"/>
      <c r="R309" s="187" t="n">
        <f aca="false">(P309*Q309)</f>
        <v>0</v>
      </c>
      <c r="S309" s="185" t="n">
        <v>0</v>
      </c>
      <c r="T309" s="187" t="n">
        <f aca="false">IF(OR(O309="sì",O309="forfettario 190"),SUM(P309+S309),SUM(P309+R309+S309))</f>
        <v>0</v>
      </c>
      <c r="U309" s="50"/>
      <c r="V309" s="188"/>
      <c r="W309" s="189" t="n">
        <f aca="false">IF(V309="SI",T309,0)</f>
        <v>0</v>
      </c>
      <c r="X309" s="148"/>
      <c r="Y309" s="179"/>
      <c r="Z309" s="179"/>
      <c r="AA309" s="179"/>
    </row>
    <row r="310" customFormat="false" ht="15.75" hidden="false" customHeight="true" outlineLevel="0" collapsed="false">
      <c r="A310" s="22" t="n">
        <v>309</v>
      </c>
      <c r="B310" s="180"/>
      <c r="C310" s="22"/>
      <c r="D310" s="22"/>
      <c r="E310" s="22"/>
      <c r="F310" s="183"/>
      <c r="G310" s="22"/>
      <c r="H310" s="22"/>
      <c r="I310" s="22"/>
      <c r="J310" s="182" t="e">
        <f aca="false">VLOOKUP(Entrate!I310,Legenda!$D$1:$F$258,2)</f>
        <v>#N/A</v>
      </c>
      <c r="K310" s="22"/>
      <c r="L310" s="22"/>
      <c r="M310" s="22"/>
      <c r="N310" s="183"/>
      <c r="O310" s="184" t="n">
        <f aca="false">'Piano Finanziario Annuale'!$F$6</f>
        <v>0</v>
      </c>
      <c r="P310" s="185" t="n">
        <v>0</v>
      </c>
      <c r="Q310" s="186"/>
      <c r="R310" s="187" t="n">
        <f aca="false">(P310*Q310)</f>
        <v>0</v>
      </c>
      <c r="S310" s="185" t="n">
        <v>0</v>
      </c>
      <c r="T310" s="187" t="n">
        <f aca="false">IF(OR(O310="sì",O310="forfettario 190"),SUM(P310+S310),SUM(P310+R310+S310))</f>
        <v>0</v>
      </c>
      <c r="U310" s="50"/>
      <c r="V310" s="188"/>
      <c r="W310" s="189" t="n">
        <f aca="false">IF(V310="SI",T310,0)</f>
        <v>0</v>
      </c>
      <c r="X310" s="148"/>
      <c r="Y310" s="179"/>
      <c r="Z310" s="179"/>
      <c r="AA310" s="179"/>
    </row>
    <row r="311" customFormat="false" ht="15.75" hidden="false" customHeight="true" outlineLevel="0" collapsed="false">
      <c r="A311" s="22" t="n">
        <v>310</v>
      </c>
      <c r="B311" s="180"/>
      <c r="C311" s="22"/>
      <c r="D311" s="22"/>
      <c r="E311" s="22"/>
      <c r="F311" s="183"/>
      <c r="G311" s="22"/>
      <c r="H311" s="22"/>
      <c r="I311" s="22"/>
      <c r="J311" s="182" t="e">
        <f aca="false">VLOOKUP(Entrate!I311,Legenda!$D$1:$F$258,2)</f>
        <v>#N/A</v>
      </c>
      <c r="K311" s="22"/>
      <c r="L311" s="22"/>
      <c r="M311" s="22"/>
      <c r="N311" s="183"/>
      <c r="O311" s="184" t="n">
        <f aca="false">'Piano Finanziario Annuale'!$F$6</f>
        <v>0</v>
      </c>
      <c r="P311" s="185" t="n">
        <v>0</v>
      </c>
      <c r="Q311" s="186"/>
      <c r="R311" s="187" t="n">
        <f aca="false">(P311*Q311)</f>
        <v>0</v>
      </c>
      <c r="S311" s="185" t="n">
        <v>0</v>
      </c>
      <c r="T311" s="187" t="n">
        <f aca="false">IF(OR(O311="sì",O311="forfettario 190"),SUM(P311+S311),SUM(P311+R311+S311))</f>
        <v>0</v>
      </c>
      <c r="U311" s="50"/>
      <c r="V311" s="188"/>
      <c r="W311" s="189" t="n">
        <f aca="false">IF(V311="SI",T311,0)</f>
        <v>0</v>
      </c>
      <c r="X311" s="148"/>
      <c r="Y311" s="179"/>
      <c r="Z311" s="179"/>
      <c r="AA311" s="179"/>
    </row>
    <row r="312" customFormat="false" ht="15.75" hidden="false" customHeight="true" outlineLevel="0" collapsed="false">
      <c r="A312" s="22" t="n">
        <v>311</v>
      </c>
      <c r="B312" s="180"/>
      <c r="C312" s="22"/>
      <c r="D312" s="22"/>
      <c r="E312" s="22"/>
      <c r="F312" s="183"/>
      <c r="G312" s="22"/>
      <c r="H312" s="22"/>
      <c r="I312" s="22"/>
      <c r="J312" s="182" t="e">
        <f aca="false">VLOOKUP(Entrate!I312,Legenda!$D$1:$F$258,2)</f>
        <v>#N/A</v>
      </c>
      <c r="K312" s="22"/>
      <c r="L312" s="22"/>
      <c r="M312" s="22"/>
      <c r="N312" s="183"/>
      <c r="O312" s="184" t="n">
        <f aca="false">'Piano Finanziario Annuale'!$F$6</f>
        <v>0</v>
      </c>
      <c r="P312" s="185" t="n">
        <v>0</v>
      </c>
      <c r="Q312" s="186"/>
      <c r="R312" s="187" t="n">
        <f aca="false">(P312*Q312)</f>
        <v>0</v>
      </c>
      <c r="S312" s="185" t="n">
        <v>0</v>
      </c>
      <c r="T312" s="187" t="n">
        <f aca="false">IF(OR(O312="sì",O312="forfettario 190"),SUM(P312+S312),SUM(P312+R312+S312))</f>
        <v>0</v>
      </c>
      <c r="U312" s="50"/>
      <c r="V312" s="188"/>
      <c r="W312" s="189" t="n">
        <f aca="false">IF(V312="SI",T312,0)</f>
        <v>0</v>
      </c>
      <c r="X312" s="148"/>
      <c r="Y312" s="179"/>
      <c r="Z312" s="179"/>
      <c r="AA312" s="179"/>
    </row>
    <row r="313" customFormat="false" ht="15.75" hidden="false" customHeight="true" outlineLevel="0" collapsed="false">
      <c r="A313" s="22" t="n">
        <v>312</v>
      </c>
      <c r="B313" s="180"/>
      <c r="C313" s="22"/>
      <c r="D313" s="22"/>
      <c r="E313" s="22"/>
      <c r="F313" s="183"/>
      <c r="G313" s="22"/>
      <c r="H313" s="22"/>
      <c r="I313" s="22"/>
      <c r="J313" s="182" t="e">
        <f aca="false">VLOOKUP(Entrate!I313,Legenda!$D$1:$F$258,2)</f>
        <v>#N/A</v>
      </c>
      <c r="K313" s="22"/>
      <c r="L313" s="22"/>
      <c r="M313" s="22"/>
      <c r="N313" s="183"/>
      <c r="O313" s="184" t="n">
        <f aca="false">'Piano Finanziario Annuale'!$F$6</f>
        <v>0</v>
      </c>
      <c r="P313" s="185" t="n">
        <v>0</v>
      </c>
      <c r="Q313" s="186"/>
      <c r="R313" s="187" t="n">
        <f aca="false">(P313*Q313)</f>
        <v>0</v>
      </c>
      <c r="S313" s="185" t="n">
        <v>0</v>
      </c>
      <c r="T313" s="187" t="n">
        <f aca="false">IF(OR(O313="sì",O313="forfettario 190"),SUM(P313+S313),SUM(P313+R313+S313))</f>
        <v>0</v>
      </c>
      <c r="U313" s="50"/>
      <c r="V313" s="188"/>
      <c r="W313" s="189" t="n">
        <f aca="false">IF(V313="SI",T313,0)</f>
        <v>0</v>
      </c>
      <c r="X313" s="148"/>
      <c r="Y313" s="179"/>
      <c r="Z313" s="179"/>
      <c r="AA313" s="179"/>
    </row>
    <row r="314" customFormat="false" ht="15.75" hidden="false" customHeight="true" outlineLevel="0" collapsed="false">
      <c r="A314" s="22" t="n">
        <v>313</v>
      </c>
      <c r="B314" s="180"/>
      <c r="C314" s="22"/>
      <c r="D314" s="22"/>
      <c r="E314" s="22"/>
      <c r="F314" s="183"/>
      <c r="G314" s="22"/>
      <c r="H314" s="22"/>
      <c r="I314" s="22"/>
      <c r="J314" s="182" t="e">
        <f aca="false">VLOOKUP(Entrate!I314,Legenda!$D$1:$F$258,2)</f>
        <v>#N/A</v>
      </c>
      <c r="K314" s="22"/>
      <c r="L314" s="22"/>
      <c r="M314" s="22"/>
      <c r="N314" s="183"/>
      <c r="O314" s="184" t="n">
        <f aca="false">'Piano Finanziario Annuale'!$F$6</f>
        <v>0</v>
      </c>
      <c r="P314" s="185" t="n">
        <v>0</v>
      </c>
      <c r="Q314" s="186"/>
      <c r="R314" s="187" t="n">
        <f aca="false">(P314*Q314)</f>
        <v>0</v>
      </c>
      <c r="S314" s="185" t="n">
        <v>0</v>
      </c>
      <c r="T314" s="187" t="n">
        <f aca="false">IF(OR(O314="sì",O314="forfettario 190"),SUM(P314+S314),SUM(P314+R314+S314))</f>
        <v>0</v>
      </c>
      <c r="U314" s="50"/>
      <c r="V314" s="188"/>
      <c r="W314" s="189" t="n">
        <f aca="false">IF(V314="SI",T314,0)</f>
        <v>0</v>
      </c>
      <c r="X314" s="148"/>
      <c r="Y314" s="179"/>
      <c r="Z314" s="179"/>
      <c r="AA314" s="179"/>
    </row>
    <row r="315" customFormat="false" ht="15.75" hidden="false" customHeight="true" outlineLevel="0" collapsed="false">
      <c r="A315" s="22" t="n">
        <v>314</v>
      </c>
      <c r="B315" s="180"/>
      <c r="C315" s="22"/>
      <c r="D315" s="22"/>
      <c r="E315" s="22"/>
      <c r="F315" s="183"/>
      <c r="G315" s="22"/>
      <c r="H315" s="22"/>
      <c r="I315" s="22"/>
      <c r="J315" s="182" t="e">
        <f aca="false">VLOOKUP(Entrate!I315,Legenda!$D$1:$F$258,2)</f>
        <v>#N/A</v>
      </c>
      <c r="K315" s="22"/>
      <c r="L315" s="22"/>
      <c r="M315" s="22"/>
      <c r="N315" s="183"/>
      <c r="O315" s="184" t="n">
        <f aca="false">'Piano Finanziario Annuale'!$F$6</f>
        <v>0</v>
      </c>
      <c r="P315" s="185" t="n">
        <v>0</v>
      </c>
      <c r="Q315" s="186"/>
      <c r="R315" s="187" t="n">
        <f aca="false">(P315*Q315)</f>
        <v>0</v>
      </c>
      <c r="S315" s="185" t="n">
        <v>0</v>
      </c>
      <c r="T315" s="187" t="n">
        <f aca="false">IF(OR(O315="sì",O315="forfettario 190"),SUM(P315+S315),SUM(P315+R315+S315))</f>
        <v>0</v>
      </c>
      <c r="U315" s="50"/>
      <c r="V315" s="188"/>
      <c r="W315" s="189" t="n">
        <f aca="false">IF(V315="SI",T315,0)</f>
        <v>0</v>
      </c>
      <c r="X315" s="148"/>
      <c r="Y315" s="179"/>
      <c r="Z315" s="179"/>
      <c r="AA315" s="179"/>
    </row>
    <row r="316" customFormat="false" ht="15.75" hidden="false" customHeight="true" outlineLevel="0" collapsed="false">
      <c r="A316" s="22" t="n">
        <v>315</v>
      </c>
      <c r="B316" s="180"/>
      <c r="C316" s="22"/>
      <c r="D316" s="22"/>
      <c r="E316" s="22"/>
      <c r="F316" s="183"/>
      <c r="G316" s="22"/>
      <c r="H316" s="22"/>
      <c r="I316" s="22"/>
      <c r="J316" s="182" t="e">
        <f aca="false">VLOOKUP(Entrate!I316,Legenda!$D$1:$F$258,2)</f>
        <v>#N/A</v>
      </c>
      <c r="K316" s="22"/>
      <c r="L316" s="22"/>
      <c r="M316" s="22"/>
      <c r="N316" s="183"/>
      <c r="O316" s="184" t="n">
        <f aca="false">'Piano Finanziario Annuale'!$F$6</f>
        <v>0</v>
      </c>
      <c r="P316" s="185" t="n">
        <v>0</v>
      </c>
      <c r="Q316" s="186"/>
      <c r="R316" s="187" t="n">
        <f aca="false">(P316*Q316)</f>
        <v>0</v>
      </c>
      <c r="S316" s="185" t="n">
        <v>0</v>
      </c>
      <c r="T316" s="187" t="n">
        <f aca="false">IF(OR(O316="sì",O316="forfettario 190"),SUM(P316+S316),SUM(P316+R316+S316))</f>
        <v>0</v>
      </c>
      <c r="U316" s="50"/>
      <c r="V316" s="188"/>
      <c r="W316" s="189" t="n">
        <f aca="false">IF(V316="SI",T316,0)</f>
        <v>0</v>
      </c>
      <c r="X316" s="148"/>
      <c r="Y316" s="179"/>
      <c r="Z316" s="179"/>
      <c r="AA316" s="179"/>
    </row>
    <row r="317" customFormat="false" ht="15.75" hidden="false" customHeight="true" outlineLevel="0" collapsed="false">
      <c r="A317" s="22" t="n">
        <v>316</v>
      </c>
      <c r="B317" s="180"/>
      <c r="C317" s="22"/>
      <c r="D317" s="22"/>
      <c r="E317" s="22"/>
      <c r="F317" s="183"/>
      <c r="G317" s="22"/>
      <c r="H317" s="22"/>
      <c r="I317" s="22"/>
      <c r="J317" s="182" t="e">
        <f aca="false">VLOOKUP(Entrate!I317,Legenda!$D$1:$F$258,2)</f>
        <v>#N/A</v>
      </c>
      <c r="K317" s="22"/>
      <c r="L317" s="22"/>
      <c r="M317" s="22"/>
      <c r="N317" s="183"/>
      <c r="O317" s="184" t="n">
        <f aca="false">'Piano Finanziario Annuale'!$F$6</f>
        <v>0</v>
      </c>
      <c r="P317" s="185" t="n">
        <v>0</v>
      </c>
      <c r="Q317" s="186"/>
      <c r="R317" s="187" t="n">
        <f aca="false">(P317*Q317)</f>
        <v>0</v>
      </c>
      <c r="S317" s="185" t="n">
        <v>0</v>
      </c>
      <c r="T317" s="187" t="n">
        <f aca="false">IF(OR(O317="sì",O317="forfettario 190"),SUM(P317+S317),SUM(P317+R317+S317))</f>
        <v>0</v>
      </c>
      <c r="U317" s="50"/>
      <c r="V317" s="188"/>
      <c r="W317" s="189" t="n">
        <f aca="false">IF(V317="SI",T317,0)</f>
        <v>0</v>
      </c>
      <c r="X317" s="148"/>
      <c r="Y317" s="179"/>
      <c r="Z317" s="179"/>
      <c r="AA317" s="179"/>
    </row>
    <row r="318" customFormat="false" ht="15.75" hidden="false" customHeight="true" outlineLevel="0" collapsed="false">
      <c r="A318" s="22" t="n">
        <v>317</v>
      </c>
      <c r="B318" s="180"/>
      <c r="C318" s="22"/>
      <c r="D318" s="22"/>
      <c r="E318" s="22"/>
      <c r="F318" s="183"/>
      <c r="G318" s="22"/>
      <c r="H318" s="22"/>
      <c r="I318" s="22"/>
      <c r="J318" s="182" t="e">
        <f aca="false">VLOOKUP(Entrate!I318,Legenda!$D$1:$F$258,2)</f>
        <v>#N/A</v>
      </c>
      <c r="K318" s="22"/>
      <c r="L318" s="22"/>
      <c r="M318" s="22"/>
      <c r="N318" s="183"/>
      <c r="O318" s="184" t="n">
        <f aca="false">'Piano Finanziario Annuale'!$F$6</f>
        <v>0</v>
      </c>
      <c r="P318" s="185" t="n">
        <v>0</v>
      </c>
      <c r="Q318" s="186"/>
      <c r="R318" s="187" t="n">
        <f aca="false">(P318*Q318)</f>
        <v>0</v>
      </c>
      <c r="S318" s="185" t="n">
        <v>0</v>
      </c>
      <c r="T318" s="187" t="n">
        <f aca="false">IF(OR(O318="sì",O318="forfettario 190"),SUM(P318+S318),SUM(P318+R318+S318))</f>
        <v>0</v>
      </c>
      <c r="U318" s="50"/>
      <c r="V318" s="188"/>
      <c r="W318" s="189" t="n">
        <f aca="false">IF(V318="SI",T318,0)</f>
        <v>0</v>
      </c>
      <c r="X318" s="148"/>
      <c r="Y318" s="179"/>
      <c r="Z318" s="179"/>
      <c r="AA318" s="179"/>
    </row>
    <row r="319" customFormat="false" ht="15.75" hidden="false" customHeight="true" outlineLevel="0" collapsed="false">
      <c r="A319" s="22" t="n">
        <v>318</v>
      </c>
      <c r="B319" s="180"/>
      <c r="C319" s="22"/>
      <c r="D319" s="22"/>
      <c r="E319" s="22"/>
      <c r="F319" s="183"/>
      <c r="G319" s="22"/>
      <c r="H319" s="22"/>
      <c r="I319" s="22"/>
      <c r="J319" s="182" t="e">
        <f aca="false">VLOOKUP(Entrate!I319,Legenda!$D$1:$F$258,2)</f>
        <v>#N/A</v>
      </c>
      <c r="K319" s="22"/>
      <c r="L319" s="22"/>
      <c r="M319" s="22"/>
      <c r="N319" s="183"/>
      <c r="O319" s="184" t="n">
        <f aca="false">'Piano Finanziario Annuale'!$F$6</f>
        <v>0</v>
      </c>
      <c r="P319" s="185" t="n">
        <v>0</v>
      </c>
      <c r="Q319" s="186"/>
      <c r="R319" s="187" t="n">
        <f aca="false">(P319*Q319)</f>
        <v>0</v>
      </c>
      <c r="S319" s="185" t="n">
        <v>0</v>
      </c>
      <c r="T319" s="187" t="n">
        <f aca="false">IF(OR(O319="sì",O319="forfettario 190"),SUM(P319+S319),SUM(P319+R319+S319))</f>
        <v>0</v>
      </c>
      <c r="U319" s="50"/>
      <c r="V319" s="188"/>
      <c r="W319" s="189" t="n">
        <f aca="false">IF(V319="SI",T319,0)</f>
        <v>0</v>
      </c>
      <c r="X319" s="148"/>
      <c r="Y319" s="179"/>
      <c r="Z319" s="179"/>
      <c r="AA319" s="179"/>
    </row>
    <row r="320" customFormat="false" ht="15.75" hidden="false" customHeight="true" outlineLevel="0" collapsed="false">
      <c r="A320" s="22" t="n">
        <v>319</v>
      </c>
      <c r="B320" s="180"/>
      <c r="C320" s="22"/>
      <c r="D320" s="22"/>
      <c r="E320" s="22"/>
      <c r="F320" s="183"/>
      <c r="G320" s="22"/>
      <c r="H320" s="22"/>
      <c r="I320" s="22"/>
      <c r="J320" s="182" t="e">
        <f aca="false">VLOOKUP(Entrate!I320,Legenda!$D$1:$F$258,2)</f>
        <v>#N/A</v>
      </c>
      <c r="K320" s="22"/>
      <c r="L320" s="22"/>
      <c r="M320" s="22"/>
      <c r="N320" s="183"/>
      <c r="O320" s="184" t="n">
        <f aca="false">'Piano Finanziario Annuale'!$F$6</f>
        <v>0</v>
      </c>
      <c r="P320" s="185" t="n">
        <v>0</v>
      </c>
      <c r="Q320" s="186"/>
      <c r="R320" s="187" t="n">
        <f aca="false">(P320*Q320)</f>
        <v>0</v>
      </c>
      <c r="S320" s="185" t="n">
        <v>0</v>
      </c>
      <c r="T320" s="187" t="n">
        <f aca="false">IF(OR(O320="sì",O320="forfettario 190"),SUM(P320+S320),SUM(P320+R320+S320))</f>
        <v>0</v>
      </c>
      <c r="U320" s="50"/>
      <c r="V320" s="188"/>
      <c r="W320" s="189" t="n">
        <f aca="false">IF(V320="SI",T320,0)</f>
        <v>0</v>
      </c>
      <c r="X320" s="148"/>
      <c r="Y320" s="179"/>
      <c r="Z320" s="179"/>
      <c r="AA320" s="179"/>
    </row>
    <row r="321" customFormat="false" ht="15.75" hidden="false" customHeight="true" outlineLevel="0" collapsed="false">
      <c r="A321" s="22" t="n">
        <v>320</v>
      </c>
      <c r="B321" s="180"/>
      <c r="C321" s="22"/>
      <c r="D321" s="22"/>
      <c r="E321" s="22"/>
      <c r="F321" s="183"/>
      <c r="G321" s="22"/>
      <c r="H321" s="22"/>
      <c r="I321" s="22"/>
      <c r="J321" s="182" t="e">
        <f aca="false">VLOOKUP(Entrate!I321,Legenda!$D$1:$F$258,2)</f>
        <v>#N/A</v>
      </c>
      <c r="K321" s="22"/>
      <c r="L321" s="22"/>
      <c r="M321" s="22"/>
      <c r="N321" s="183"/>
      <c r="O321" s="184" t="n">
        <f aca="false">'Piano Finanziario Annuale'!$F$6</f>
        <v>0</v>
      </c>
      <c r="P321" s="185" t="n">
        <v>0</v>
      </c>
      <c r="Q321" s="186"/>
      <c r="R321" s="187" t="n">
        <f aca="false">(P321*Q321)</f>
        <v>0</v>
      </c>
      <c r="S321" s="185" t="n">
        <v>0</v>
      </c>
      <c r="T321" s="187" t="n">
        <f aca="false">IF(OR(O321="sì",O321="forfettario 190"),SUM(P321+S321),SUM(P321+R321+S321))</f>
        <v>0</v>
      </c>
      <c r="U321" s="50"/>
      <c r="V321" s="188"/>
      <c r="W321" s="189" t="n">
        <f aca="false">IF(V321="SI",T321,0)</f>
        <v>0</v>
      </c>
      <c r="X321" s="148"/>
      <c r="Y321" s="179"/>
      <c r="Z321" s="179"/>
      <c r="AA321" s="179"/>
    </row>
    <row r="322" customFormat="false" ht="15.75" hidden="false" customHeight="true" outlineLevel="0" collapsed="false">
      <c r="A322" s="22" t="n">
        <v>321</v>
      </c>
      <c r="B322" s="180"/>
      <c r="C322" s="22"/>
      <c r="D322" s="22"/>
      <c r="E322" s="22"/>
      <c r="F322" s="183"/>
      <c r="G322" s="22"/>
      <c r="H322" s="22"/>
      <c r="I322" s="22"/>
      <c r="J322" s="182" t="e">
        <f aca="false">VLOOKUP(Entrate!I322,Legenda!$D$1:$F$258,2)</f>
        <v>#N/A</v>
      </c>
      <c r="K322" s="22"/>
      <c r="L322" s="22"/>
      <c r="M322" s="22"/>
      <c r="N322" s="183"/>
      <c r="O322" s="184" t="n">
        <f aca="false">'Piano Finanziario Annuale'!$F$6</f>
        <v>0</v>
      </c>
      <c r="P322" s="185" t="n">
        <v>0</v>
      </c>
      <c r="Q322" s="186"/>
      <c r="R322" s="187" t="n">
        <f aca="false">(P322*Q322)</f>
        <v>0</v>
      </c>
      <c r="S322" s="185" t="n">
        <v>0</v>
      </c>
      <c r="T322" s="187" t="n">
        <f aca="false">IF(OR(O322="sì",O322="forfettario 190"),SUM(P322+S322),SUM(P322+R322+S322))</f>
        <v>0</v>
      </c>
      <c r="U322" s="50"/>
      <c r="V322" s="188"/>
      <c r="W322" s="189" t="n">
        <f aca="false">IF(V322="SI",T322,0)</f>
        <v>0</v>
      </c>
      <c r="X322" s="148"/>
      <c r="Y322" s="179"/>
      <c r="Z322" s="179"/>
      <c r="AA322" s="179"/>
    </row>
    <row r="323" customFormat="false" ht="15.75" hidden="false" customHeight="true" outlineLevel="0" collapsed="false">
      <c r="A323" s="22" t="n">
        <v>322</v>
      </c>
      <c r="B323" s="180"/>
      <c r="C323" s="22"/>
      <c r="D323" s="22"/>
      <c r="E323" s="22"/>
      <c r="F323" s="183"/>
      <c r="G323" s="22"/>
      <c r="H323" s="22"/>
      <c r="I323" s="22"/>
      <c r="J323" s="182" t="e">
        <f aca="false">VLOOKUP(Entrate!I323,Legenda!$D$1:$F$258,2)</f>
        <v>#N/A</v>
      </c>
      <c r="K323" s="22"/>
      <c r="L323" s="22"/>
      <c r="M323" s="22"/>
      <c r="N323" s="183"/>
      <c r="O323" s="184" t="n">
        <f aca="false">'Piano Finanziario Annuale'!$F$6</f>
        <v>0</v>
      </c>
      <c r="P323" s="185" t="n">
        <v>0</v>
      </c>
      <c r="Q323" s="186"/>
      <c r="R323" s="187" t="n">
        <f aca="false">(P323*Q323)</f>
        <v>0</v>
      </c>
      <c r="S323" s="185" t="n">
        <v>0</v>
      </c>
      <c r="T323" s="187" t="n">
        <f aca="false">IF(OR(O323="sì",O323="forfettario 190"),SUM(P323+S323),SUM(P323+R323+S323))</f>
        <v>0</v>
      </c>
      <c r="U323" s="50"/>
      <c r="V323" s="188"/>
      <c r="W323" s="189" t="n">
        <f aca="false">IF(V323="SI",T323,0)</f>
        <v>0</v>
      </c>
      <c r="X323" s="148"/>
      <c r="Y323" s="179"/>
      <c r="Z323" s="179"/>
      <c r="AA323" s="179"/>
    </row>
    <row r="324" customFormat="false" ht="15.75" hidden="false" customHeight="true" outlineLevel="0" collapsed="false">
      <c r="A324" s="22" t="n">
        <v>323</v>
      </c>
      <c r="B324" s="180"/>
      <c r="C324" s="22"/>
      <c r="D324" s="22"/>
      <c r="E324" s="22"/>
      <c r="F324" s="183"/>
      <c r="G324" s="22"/>
      <c r="H324" s="22"/>
      <c r="I324" s="22"/>
      <c r="J324" s="182" t="e">
        <f aca="false">VLOOKUP(Entrate!I324,Legenda!$D$1:$F$258,2)</f>
        <v>#N/A</v>
      </c>
      <c r="K324" s="22"/>
      <c r="L324" s="22"/>
      <c r="M324" s="22"/>
      <c r="N324" s="183"/>
      <c r="O324" s="184" t="n">
        <f aca="false">'Piano Finanziario Annuale'!$F$6</f>
        <v>0</v>
      </c>
      <c r="P324" s="185" t="n">
        <v>0</v>
      </c>
      <c r="Q324" s="186"/>
      <c r="R324" s="187" t="n">
        <f aca="false">(P324*Q324)</f>
        <v>0</v>
      </c>
      <c r="S324" s="185" t="n">
        <v>0</v>
      </c>
      <c r="T324" s="187" t="n">
        <f aca="false">IF(OR(O324="sì",O324="forfettario 190"),SUM(P324+S324),SUM(P324+R324+S324))</f>
        <v>0</v>
      </c>
      <c r="U324" s="50"/>
      <c r="V324" s="188"/>
      <c r="W324" s="189" t="n">
        <f aca="false">IF(V324="SI",T324,0)</f>
        <v>0</v>
      </c>
      <c r="X324" s="148"/>
      <c r="Y324" s="179"/>
      <c r="Z324" s="179"/>
      <c r="AA324" s="179"/>
    </row>
    <row r="325" customFormat="false" ht="15.75" hidden="false" customHeight="true" outlineLevel="0" collapsed="false">
      <c r="A325" s="22" t="n">
        <v>324</v>
      </c>
      <c r="B325" s="180"/>
      <c r="C325" s="22"/>
      <c r="D325" s="22"/>
      <c r="E325" s="22"/>
      <c r="F325" s="183"/>
      <c r="G325" s="22"/>
      <c r="H325" s="22"/>
      <c r="I325" s="22"/>
      <c r="J325" s="182" t="e">
        <f aca="false">VLOOKUP(Entrate!I325,Legenda!$D$1:$F$258,2)</f>
        <v>#N/A</v>
      </c>
      <c r="K325" s="22"/>
      <c r="L325" s="22"/>
      <c r="M325" s="22"/>
      <c r="N325" s="183"/>
      <c r="O325" s="184" t="n">
        <f aca="false">'Piano Finanziario Annuale'!$F$6</f>
        <v>0</v>
      </c>
      <c r="P325" s="185" t="n">
        <v>0</v>
      </c>
      <c r="Q325" s="186"/>
      <c r="R325" s="187" t="n">
        <f aca="false">(P325*Q325)</f>
        <v>0</v>
      </c>
      <c r="S325" s="185" t="n">
        <v>0</v>
      </c>
      <c r="T325" s="187" t="n">
        <f aca="false">IF(OR(O325="sì",O325="forfettario 190"),SUM(P325+S325),SUM(P325+R325+S325))</f>
        <v>0</v>
      </c>
      <c r="U325" s="50"/>
      <c r="V325" s="188"/>
      <c r="W325" s="189" t="n">
        <f aca="false">IF(V325="SI",T325,0)</f>
        <v>0</v>
      </c>
      <c r="X325" s="148"/>
      <c r="Y325" s="179"/>
      <c r="Z325" s="179"/>
      <c r="AA325" s="179"/>
    </row>
    <row r="326" customFormat="false" ht="15.75" hidden="false" customHeight="true" outlineLevel="0" collapsed="false">
      <c r="A326" s="22" t="n">
        <v>325</v>
      </c>
      <c r="B326" s="180"/>
      <c r="C326" s="22"/>
      <c r="D326" s="22"/>
      <c r="E326" s="22"/>
      <c r="F326" s="183"/>
      <c r="G326" s="22"/>
      <c r="H326" s="22"/>
      <c r="I326" s="22"/>
      <c r="J326" s="182" t="e">
        <f aca="false">VLOOKUP(Entrate!I326,Legenda!$D$1:$F$258,2)</f>
        <v>#N/A</v>
      </c>
      <c r="K326" s="22"/>
      <c r="L326" s="22"/>
      <c r="M326" s="22"/>
      <c r="N326" s="183"/>
      <c r="O326" s="184" t="n">
        <f aca="false">'Piano Finanziario Annuale'!$F$6</f>
        <v>0</v>
      </c>
      <c r="P326" s="185" t="n">
        <v>0</v>
      </c>
      <c r="Q326" s="186"/>
      <c r="R326" s="187" t="n">
        <f aca="false">(P326*Q326)</f>
        <v>0</v>
      </c>
      <c r="S326" s="185" t="n">
        <v>0</v>
      </c>
      <c r="T326" s="187" t="n">
        <f aca="false">IF(OR(O326="sì",O326="forfettario 190"),SUM(P326+S326),SUM(P326+R326+S326))</f>
        <v>0</v>
      </c>
      <c r="U326" s="50"/>
      <c r="V326" s="188"/>
      <c r="W326" s="189" t="n">
        <f aca="false">IF(V326="SI",T326,0)</f>
        <v>0</v>
      </c>
      <c r="X326" s="148"/>
      <c r="Y326" s="179"/>
      <c r="Z326" s="179"/>
      <c r="AA326" s="179"/>
    </row>
    <row r="327" customFormat="false" ht="15.75" hidden="false" customHeight="true" outlineLevel="0" collapsed="false">
      <c r="A327" s="22" t="n">
        <v>326</v>
      </c>
      <c r="B327" s="180"/>
      <c r="C327" s="22"/>
      <c r="D327" s="22"/>
      <c r="E327" s="22"/>
      <c r="F327" s="183"/>
      <c r="G327" s="22"/>
      <c r="H327" s="22"/>
      <c r="I327" s="22"/>
      <c r="J327" s="182" t="e">
        <f aca="false">VLOOKUP(Entrate!I327,Legenda!$D$1:$F$258,2)</f>
        <v>#N/A</v>
      </c>
      <c r="K327" s="22"/>
      <c r="L327" s="22"/>
      <c r="M327" s="22"/>
      <c r="N327" s="183"/>
      <c r="O327" s="184" t="n">
        <f aca="false">'Piano Finanziario Annuale'!$F$6</f>
        <v>0</v>
      </c>
      <c r="P327" s="185" t="n">
        <v>0</v>
      </c>
      <c r="Q327" s="186"/>
      <c r="R327" s="187" t="n">
        <f aca="false">(P327*Q327)</f>
        <v>0</v>
      </c>
      <c r="S327" s="185" t="n">
        <v>0</v>
      </c>
      <c r="T327" s="187" t="n">
        <f aca="false">IF(OR(O327="sì",O327="forfettario 190"),SUM(P327+S327),SUM(P327+R327+S327))</f>
        <v>0</v>
      </c>
      <c r="U327" s="50"/>
      <c r="V327" s="188"/>
      <c r="W327" s="189" t="n">
        <f aca="false">IF(V327="SI",T327,0)</f>
        <v>0</v>
      </c>
      <c r="X327" s="148"/>
      <c r="Y327" s="179"/>
      <c r="Z327" s="179"/>
      <c r="AA327" s="179"/>
    </row>
    <row r="328" customFormat="false" ht="15.75" hidden="false" customHeight="true" outlineLevel="0" collapsed="false">
      <c r="A328" s="22" t="n">
        <v>327</v>
      </c>
      <c r="B328" s="180"/>
      <c r="C328" s="22"/>
      <c r="D328" s="22"/>
      <c r="E328" s="22"/>
      <c r="F328" s="183"/>
      <c r="G328" s="22"/>
      <c r="H328" s="22"/>
      <c r="I328" s="22"/>
      <c r="J328" s="182" t="e">
        <f aca="false">VLOOKUP(Entrate!I328,Legenda!$D$1:$F$258,2)</f>
        <v>#N/A</v>
      </c>
      <c r="K328" s="22"/>
      <c r="L328" s="22"/>
      <c r="M328" s="22"/>
      <c r="N328" s="183"/>
      <c r="O328" s="184" t="n">
        <f aca="false">'Piano Finanziario Annuale'!$F$6</f>
        <v>0</v>
      </c>
      <c r="P328" s="185" t="n">
        <v>0</v>
      </c>
      <c r="Q328" s="186"/>
      <c r="R328" s="187" t="n">
        <f aca="false">(P328*Q328)</f>
        <v>0</v>
      </c>
      <c r="S328" s="185" t="n">
        <v>0</v>
      </c>
      <c r="T328" s="187" t="n">
        <f aca="false">IF(OR(O328="sì",O328="forfettario 190"),SUM(P328+S328),SUM(P328+R328+S328))</f>
        <v>0</v>
      </c>
      <c r="U328" s="50"/>
      <c r="V328" s="188"/>
      <c r="W328" s="189" t="n">
        <f aca="false">IF(V328="SI",T328,0)</f>
        <v>0</v>
      </c>
      <c r="X328" s="148"/>
      <c r="Y328" s="179"/>
      <c r="Z328" s="179"/>
      <c r="AA328" s="179"/>
    </row>
    <row r="329" customFormat="false" ht="15.75" hidden="false" customHeight="true" outlineLevel="0" collapsed="false">
      <c r="A329" s="22" t="n">
        <v>328</v>
      </c>
      <c r="B329" s="180"/>
      <c r="C329" s="22"/>
      <c r="D329" s="22"/>
      <c r="E329" s="22"/>
      <c r="F329" s="183"/>
      <c r="G329" s="22"/>
      <c r="H329" s="22"/>
      <c r="I329" s="22"/>
      <c r="J329" s="182" t="e">
        <f aca="false">VLOOKUP(Entrate!I329,Legenda!$D$1:$F$258,2)</f>
        <v>#N/A</v>
      </c>
      <c r="K329" s="22"/>
      <c r="L329" s="22"/>
      <c r="M329" s="22"/>
      <c r="N329" s="183"/>
      <c r="O329" s="184" t="n">
        <f aca="false">'Piano Finanziario Annuale'!$F$6</f>
        <v>0</v>
      </c>
      <c r="P329" s="185" t="n">
        <v>0</v>
      </c>
      <c r="Q329" s="186"/>
      <c r="R329" s="187" t="n">
        <f aca="false">(P329*Q329)</f>
        <v>0</v>
      </c>
      <c r="S329" s="185" t="n">
        <v>0</v>
      </c>
      <c r="T329" s="187" t="n">
        <f aca="false">IF(OR(O329="sì",O329="forfettario 190"),SUM(P329+S329),SUM(P329+R329+S329))</f>
        <v>0</v>
      </c>
      <c r="U329" s="50"/>
      <c r="V329" s="188"/>
      <c r="W329" s="189" t="n">
        <f aca="false">IF(V329="SI",T329,0)</f>
        <v>0</v>
      </c>
      <c r="X329" s="148"/>
      <c r="Y329" s="179"/>
      <c r="Z329" s="179"/>
      <c r="AA329" s="179"/>
    </row>
    <row r="330" customFormat="false" ht="15.75" hidden="false" customHeight="true" outlineLevel="0" collapsed="false">
      <c r="A330" s="22" t="n">
        <v>329</v>
      </c>
      <c r="B330" s="180"/>
      <c r="C330" s="22"/>
      <c r="D330" s="22"/>
      <c r="E330" s="22"/>
      <c r="F330" s="183"/>
      <c r="G330" s="22"/>
      <c r="H330" s="22"/>
      <c r="I330" s="22"/>
      <c r="J330" s="182" t="e">
        <f aca="false">VLOOKUP(Entrate!I330,Legenda!$D$1:$F$258,2)</f>
        <v>#N/A</v>
      </c>
      <c r="K330" s="22"/>
      <c r="L330" s="22"/>
      <c r="M330" s="22"/>
      <c r="N330" s="183"/>
      <c r="O330" s="184" t="n">
        <f aca="false">'Piano Finanziario Annuale'!$F$6</f>
        <v>0</v>
      </c>
      <c r="P330" s="185" t="n">
        <v>0</v>
      </c>
      <c r="Q330" s="186"/>
      <c r="R330" s="187" t="n">
        <f aca="false">(P330*Q330)</f>
        <v>0</v>
      </c>
      <c r="S330" s="185" t="n">
        <v>0</v>
      </c>
      <c r="T330" s="187" t="n">
        <f aca="false">IF(OR(O330="sì",O330="forfettario 190"),SUM(P330+S330),SUM(P330+R330+S330))</f>
        <v>0</v>
      </c>
      <c r="U330" s="50"/>
      <c r="V330" s="188"/>
      <c r="W330" s="189" t="n">
        <f aca="false">IF(V330="SI",T330,0)</f>
        <v>0</v>
      </c>
      <c r="X330" s="148"/>
      <c r="Y330" s="179"/>
      <c r="Z330" s="179"/>
      <c r="AA330" s="179"/>
    </row>
    <row r="331" customFormat="false" ht="15.75" hidden="false" customHeight="true" outlineLevel="0" collapsed="false">
      <c r="A331" s="22" t="n">
        <v>330</v>
      </c>
      <c r="B331" s="180"/>
      <c r="C331" s="22"/>
      <c r="D331" s="22"/>
      <c r="E331" s="22"/>
      <c r="F331" s="183"/>
      <c r="G331" s="22"/>
      <c r="H331" s="22"/>
      <c r="I331" s="22"/>
      <c r="J331" s="182" t="e">
        <f aca="false">VLOOKUP(Entrate!I331,Legenda!$D$1:$F$258,2)</f>
        <v>#N/A</v>
      </c>
      <c r="K331" s="22"/>
      <c r="L331" s="22"/>
      <c r="M331" s="22"/>
      <c r="N331" s="183"/>
      <c r="O331" s="184" t="n">
        <f aca="false">'Piano Finanziario Annuale'!$F$6</f>
        <v>0</v>
      </c>
      <c r="P331" s="185" t="n">
        <v>0</v>
      </c>
      <c r="Q331" s="186"/>
      <c r="R331" s="187" t="n">
        <f aca="false">(P331*Q331)</f>
        <v>0</v>
      </c>
      <c r="S331" s="185" t="n">
        <v>0</v>
      </c>
      <c r="T331" s="187" t="n">
        <f aca="false">IF(OR(O331="sì",O331="forfettario 190"),SUM(P331+S331),SUM(P331+R331+S331))</f>
        <v>0</v>
      </c>
      <c r="U331" s="50"/>
      <c r="V331" s="188"/>
      <c r="W331" s="189" t="n">
        <f aca="false">IF(V331="SI",T331,0)</f>
        <v>0</v>
      </c>
      <c r="X331" s="148"/>
      <c r="Y331" s="179"/>
      <c r="Z331" s="179"/>
      <c r="AA331" s="179"/>
    </row>
    <row r="332" customFormat="false" ht="15.75" hidden="false" customHeight="true" outlineLevel="0" collapsed="false">
      <c r="A332" s="22" t="n">
        <v>331</v>
      </c>
      <c r="B332" s="180"/>
      <c r="C332" s="22"/>
      <c r="D332" s="22"/>
      <c r="E332" s="22"/>
      <c r="F332" s="183"/>
      <c r="G332" s="22"/>
      <c r="H332" s="22"/>
      <c r="I332" s="22"/>
      <c r="J332" s="182" t="e">
        <f aca="false">VLOOKUP(Entrate!I332,Legenda!$D$1:$F$258,2)</f>
        <v>#N/A</v>
      </c>
      <c r="K332" s="22"/>
      <c r="L332" s="22"/>
      <c r="M332" s="22"/>
      <c r="N332" s="183"/>
      <c r="O332" s="184" t="n">
        <f aca="false">'Piano Finanziario Annuale'!$F$6</f>
        <v>0</v>
      </c>
      <c r="P332" s="185" t="n">
        <v>0</v>
      </c>
      <c r="Q332" s="186"/>
      <c r="R332" s="187" t="n">
        <f aca="false">(P332*Q332)</f>
        <v>0</v>
      </c>
      <c r="S332" s="185" t="n">
        <v>0</v>
      </c>
      <c r="T332" s="187" t="n">
        <f aca="false">IF(OR(O332="sì",O332="forfettario 190"),SUM(P332+S332),SUM(P332+R332+S332))</f>
        <v>0</v>
      </c>
      <c r="U332" s="50"/>
      <c r="V332" s="188"/>
      <c r="W332" s="189" t="n">
        <f aca="false">IF(V332="SI",T332,0)</f>
        <v>0</v>
      </c>
      <c r="X332" s="148"/>
      <c r="Y332" s="179"/>
      <c r="Z332" s="179"/>
      <c r="AA332" s="179"/>
    </row>
    <row r="333" customFormat="false" ht="15.75" hidden="false" customHeight="true" outlineLevel="0" collapsed="false">
      <c r="A333" s="22" t="n">
        <v>332</v>
      </c>
      <c r="B333" s="180"/>
      <c r="C333" s="22"/>
      <c r="D333" s="22"/>
      <c r="E333" s="22"/>
      <c r="F333" s="183"/>
      <c r="G333" s="22"/>
      <c r="H333" s="22"/>
      <c r="I333" s="22"/>
      <c r="J333" s="182" t="e">
        <f aca="false">VLOOKUP(Entrate!I333,Legenda!$D$1:$F$258,2)</f>
        <v>#N/A</v>
      </c>
      <c r="K333" s="22"/>
      <c r="L333" s="22"/>
      <c r="M333" s="22"/>
      <c r="N333" s="183"/>
      <c r="O333" s="184" t="n">
        <f aca="false">'Piano Finanziario Annuale'!$F$6</f>
        <v>0</v>
      </c>
      <c r="P333" s="185" t="n">
        <v>0</v>
      </c>
      <c r="Q333" s="186"/>
      <c r="R333" s="187" t="n">
        <f aca="false">(P333*Q333)</f>
        <v>0</v>
      </c>
      <c r="S333" s="185" t="n">
        <v>0</v>
      </c>
      <c r="T333" s="187" t="n">
        <f aca="false">IF(OR(O333="sì",O333="forfettario 190"),SUM(P333+S333),SUM(P333+R333+S333))</f>
        <v>0</v>
      </c>
      <c r="U333" s="50"/>
      <c r="V333" s="188"/>
      <c r="W333" s="189" t="n">
        <f aca="false">IF(V333="SI",T333,0)</f>
        <v>0</v>
      </c>
      <c r="X333" s="148"/>
      <c r="Y333" s="179"/>
      <c r="Z333" s="179"/>
      <c r="AA333" s="179"/>
    </row>
    <row r="334" customFormat="false" ht="15.75" hidden="false" customHeight="true" outlineLevel="0" collapsed="false">
      <c r="A334" s="22" t="n">
        <v>333</v>
      </c>
      <c r="B334" s="180"/>
      <c r="C334" s="22"/>
      <c r="D334" s="22"/>
      <c r="E334" s="22"/>
      <c r="F334" s="183"/>
      <c r="G334" s="22"/>
      <c r="H334" s="22"/>
      <c r="I334" s="22"/>
      <c r="J334" s="182" t="e">
        <f aca="false">VLOOKUP(Entrate!I334,Legenda!$D$1:$F$258,2)</f>
        <v>#N/A</v>
      </c>
      <c r="K334" s="22"/>
      <c r="L334" s="22"/>
      <c r="M334" s="22"/>
      <c r="N334" s="183"/>
      <c r="O334" s="184" t="n">
        <f aca="false">'Piano Finanziario Annuale'!$F$6</f>
        <v>0</v>
      </c>
      <c r="P334" s="185" t="n">
        <v>0</v>
      </c>
      <c r="Q334" s="186"/>
      <c r="R334" s="187" t="n">
        <f aca="false">(P334*Q334)</f>
        <v>0</v>
      </c>
      <c r="S334" s="185" t="n">
        <v>0</v>
      </c>
      <c r="T334" s="187" t="n">
        <f aca="false">IF(OR(O334="sì",O334="forfettario 190"),SUM(P334+S334),SUM(P334+R334+S334))</f>
        <v>0</v>
      </c>
      <c r="U334" s="50"/>
      <c r="V334" s="188"/>
      <c r="W334" s="189" t="n">
        <f aca="false">IF(V334="SI",T334,0)</f>
        <v>0</v>
      </c>
      <c r="X334" s="148"/>
      <c r="Y334" s="179"/>
      <c r="Z334" s="179"/>
      <c r="AA334" s="179"/>
    </row>
    <row r="335" customFormat="false" ht="15.75" hidden="false" customHeight="true" outlineLevel="0" collapsed="false">
      <c r="A335" s="22" t="n">
        <v>334</v>
      </c>
      <c r="B335" s="180"/>
      <c r="C335" s="22"/>
      <c r="D335" s="22"/>
      <c r="E335" s="22"/>
      <c r="F335" s="183"/>
      <c r="G335" s="22"/>
      <c r="H335" s="22"/>
      <c r="I335" s="22"/>
      <c r="J335" s="182" t="e">
        <f aca="false">VLOOKUP(Entrate!I335,Legenda!$D$1:$F$258,2)</f>
        <v>#N/A</v>
      </c>
      <c r="K335" s="22"/>
      <c r="L335" s="22"/>
      <c r="M335" s="22"/>
      <c r="N335" s="183"/>
      <c r="O335" s="184" t="n">
        <f aca="false">'Piano Finanziario Annuale'!$F$6</f>
        <v>0</v>
      </c>
      <c r="P335" s="185" t="n">
        <v>0</v>
      </c>
      <c r="Q335" s="186"/>
      <c r="R335" s="187" t="n">
        <f aca="false">(P335*Q335)</f>
        <v>0</v>
      </c>
      <c r="S335" s="185" t="n">
        <v>0</v>
      </c>
      <c r="T335" s="187" t="n">
        <f aca="false">IF(OR(O335="sì",O335="forfettario 190"),SUM(P335+S335),SUM(P335+R335+S335))</f>
        <v>0</v>
      </c>
      <c r="U335" s="50"/>
      <c r="V335" s="188"/>
      <c r="W335" s="189" t="n">
        <f aca="false">IF(V335="SI",T335,0)</f>
        <v>0</v>
      </c>
      <c r="X335" s="148"/>
      <c r="Y335" s="179"/>
      <c r="Z335" s="179"/>
      <c r="AA335" s="179"/>
    </row>
    <row r="336" customFormat="false" ht="15.75" hidden="false" customHeight="true" outlineLevel="0" collapsed="false">
      <c r="A336" s="22" t="n">
        <v>335</v>
      </c>
      <c r="B336" s="180"/>
      <c r="C336" s="22"/>
      <c r="D336" s="22"/>
      <c r="E336" s="22"/>
      <c r="F336" s="183"/>
      <c r="G336" s="22"/>
      <c r="H336" s="22"/>
      <c r="I336" s="22"/>
      <c r="J336" s="182" t="e">
        <f aca="false">VLOOKUP(Entrate!I336,Legenda!$D$1:$F$258,2)</f>
        <v>#N/A</v>
      </c>
      <c r="K336" s="22"/>
      <c r="L336" s="22"/>
      <c r="M336" s="22"/>
      <c r="N336" s="183"/>
      <c r="O336" s="184" t="n">
        <f aca="false">'Piano Finanziario Annuale'!$F$6</f>
        <v>0</v>
      </c>
      <c r="P336" s="185" t="n">
        <v>0</v>
      </c>
      <c r="Q336" s="186"/>
      <c r="R336" s="187" t="n">
        <f aca="false">(P336*Q336)</f>
        <v>0</v>
      </c>
      <c r="S336" s="185" t="n">
        <v>0</v>
      </c>
      <c r="T336" s="187" t="n">
        <f aca="false">IF(OR(O336="sì",O336="forfettario 190"),SUM(P336+S336),SUM(P336+R336+S336))</f>
        <v>0</v>
      </c>
      <c r="U336" s="50"/>
      <c r="V336" s="188"/>
      <c r="W336" s="189" t="n">
        <f aca="false">IF(V336="SI",T336,0)</f>
        <v>0</v>
      </c>
      <c r="X336" s="148"/>
      <c r="Y336" s="179"/>
      <c r="Z336" s="179"/>
      <c r="AA336" s="179"/>
    </row>
    <row r="337" customFormat="false" ht="15.75" hidden="false" customHeight="true" outlineLevel="0" collapsed="false">
      <c r="A337" s="22" t="n">
        <v>336</v>
      </c>
      <c r="B337" s="180"/>
      <c r="C337" s="22"/>
      <c r="D337" s="22"/>
      <c r="E337" s="22"/>
      <c r="F337" s="183"/>
      <c r="G337" s="22"/>
      <c r="H337" s="22"/>
      <c r="I337" s="22"/>
      <c r="J337" s="182" t="e">
        <f aca="false">VLOOKUP(Entrate!I337,Legenda!$D$1:$F$258,2)</f>
        <v>#N/A</v>
      </c>
      <c r="K337" s="22"/>
      <c r="L337" s="22"/>
      <c r="M337" s="22"/>
      <c r="N337" s="183"/>
      <c r="O337" s="184" t="n">
        <f aca="false">'Piano Finanziario Annuale'!$F$6</f>
        <v>0</v>
      </c>
      <c r="P337" s="185" t="n">
        <v>0</v>
      </c>
      <c r="Q337" s="186"/>
      <c r="R337" s="187" t="n">
        <f aca="false">(P337*Q337)</f>
        <v>0</v>
      </c>
      <c r="S337" s="185" t="n">
        <v>0</v>
      </c>
      <c r="T337" s="187" t="n">
        <f aca="false">IF(OR(O337="sì",O337="forfettario 190"),SUM(P337+S337),SUM(P337+R337+S337))</f>
        <v>0</v>
      </c>
      <c r="U337" s="50"/>
      <c r="V337" s="188"/>
      <c r="W337" s="189" t="n">
        <f aca="false">IF(V337="SI",T337,0)</f>
        <v>0</v>
      </c>
      <c r="X337" s="148"/>
      <c r="Y337" s="179"/>
      <c r="Z337" s="179"/>
      <c r="AA337" s="179"/>
    </row>
    <row r="338" customFormat="false" ht="15.75" hidden="false" customHeight="true" outlineLevel="0" collapsed="false">
      <c r="A338" s="22" t="n">
        <v>337</v>
      </c>
      <c r="B338" s="180"/>
      <c r="C338" s="22"/>
      <c r="D338" s="22"/>
      <c r="E338" s="22"/>
      <c r="F338" s="183"/>
      <c r="G338" s="22"/>
      <c r="H338" s="22"/>
      <c r="I338" s="22"/>
      <c r="J338" s="182" t="e">
        <f aca="false">VLOOKUP(Entrate!I338,Legenda!$D$1:$F$258,2)</f>
        <v>#N/A</v>
      </c>
      <c r="K338" s="22"/>
      <c r="L338" s="22"/>
      <c r="M338" s="22"/>
      <c r="N338" s="183"/>
      <c r="O338" s="184" t="n">
        <f aca="false">'Piano Finanziario Annuale'!$F$6</f>
        <v>0</v>
      </c>
      <c r="P338" s="185" t="n">
        <v>0</v>
      </c>
      <c r="Q338" s="186"/>
      <c r="R338" s="187" t="n">
        <f aca="false">(P338*Q338)</f>
        <v>0</v>
      </c>
      <c r="S338" s="185" t="n">
        <v>0</v>
      </c>
      <c r="T338" s="187" t="n">
        <f aca="false">IF(OR(O338="sì",O338="forfettario 190"),SUM(P338+S338),SUM(P338+R338+S338))</f>
        <v>0</v>
      </c>
      <c r="U338" s="50"/>
      <c r="V338" s="188"/>
      <c r="W338" s="189" t="n">
        <f aca="false">IF(V338="SI",T338,0)</f>
        <v>0</v>
      </c>
      <c r="X338" s="148"/>
      <c r="Y338" s="179"/>
      <c r="Z338" s="179"/>
      <c r="AA338" s="179"/>
    </row>
    <row r="339" customFormat="false" ht="15.75" hidden="false" customHeight="true" outlineLevel="0" collapsed="false">
      <c r="A339" s="22" t="n">
        <v>338</v>
      </c>
      <c r="B339" s="180"/>
      <c r="C339" s="22"/>
      <c r="D339" s="22"/>
      <c r="E339" s="22"/>
      <c r="F339" s="183"/>
      <c r="G339" s="22"/>
      <c r="H339" s="22"/>
      <c r="I339" s="22"/>
      <c r="J339" s="182" t="e">
        <f aca="false">VLOOKUP(Entrate!I339,Legenda!$D$1:$F$258,2)</f>
        <v>#N/A</v>
      </c>
      <c r="K339" s="22"/>
      <c r="L339" s="22"/>
      <c r="M339" s="22"/>
      <c r="N339" s="183"/>
      <c r="O339" s="184" t="n">
        <f aca="false">'Piano Finanziario Annuale'!$F$6</f>
        <v>0</v>
      </c>
      <c r="P339" s="185" t="n">
        <v>0</v>
      </c>
      <c r="Q339" s="186"/>
      <c r="R339" s="187" t="n">
        <f aca="false">(P339*Q339)</f>
        <v>0</v>
      </c>
      <c r="S339" s="185" t="n">
        <v>0</v>
      </c>
      <c r="T339" s="187" t="n">
        <f aca="false">IF(OR(O339="sì",O339="forfettario 190"),SUM(P339+S339),SUM(P339+R339+S339))</f>
        <v>0</v>
      </c>
      <c r="U339" s="50"/>
      <c r="V339" s="188"/>
      <c r="W339" s="189" t="n">
        <f aca="false">IF(V339="SI",T339,0)</f>
        <v>0</v>
      </c>
      <c r="X339" s="148"/>
      <c r="Y339" s="179"/>
      <c r="Z339" s="179"/>
      <c r="AA339" s="179"/>
    </row>
    <row r="340" customFormat="false" ht="15.75" hidden="false" customHeight="true" outlineLevel="0" collapsed="false">
      <c r="A340" s="22" t="n">
        <v>339</v>
      </c>
      <c r="B340" s="180"/>
      <c r="C340" s="22"/>
      <c r="D340" s="22"/>
      <c r="E340" s="22"/>
      <c r="F340" s="183"/>
      <c r="G340" s="22"/>
      <c r="H340" s="22"/>
      <c r="I340" s="22"/>
      <c r="J340" s="182" t="e">
        <f aca="false">VLOOKUP(Entrate!I340,Legenda!$D$1:$F$258,2)</f>
        <v>#N/A</v>
      </c>
      <c r="K340" s="22"/>
      <c r="L340" s="22"/>
      <c r="M340" s="22"/>
      <c r="N340" s="183"/>
      <c r="O340" s="184" t="n">
        <f aca="false">'Piano Finanziario Annuale'!$F$6</f>
        <v>0</v>
      </c>
      <c r="P340" s="185" t="n">
        <v>0</v>
      </c>
      <c r="Q340" s="186"/>
      <c r="R340" s="187" t="n">
        <f aca="false">(P340*Q340)</f>
        <v>0</v>
      </c>
      <c r="S340" s="185" t="n">
        <v>0</v>
      </c>
      <c r="T340" s="187" t="n">
        <f aca="false">IF(OR(O340="sì",O340="forfettario 190"),SUM(P340+S340),SUM(P340+R340+S340))</f>
        <v>0</v>
      </c>
      <c r="U340" s="50"/>
      <c r="V340" s="188"/>
      <c r="W340" s="189" t="n">
        <f aca="false">IF(V340="SI",T340,0)</f>
        <v>0</v>
      </c>
      <c r="X340" s="148"/>
      <c r="Y340" s="179"/>
      <c r="Z340" s="179"/>
      <c r="AA340" s="179"/>
    </row>
    <row r="341" customFormat="false" ht="15.75" hidden="false" customHeight="true" outlineLevel="0" collapsed="false">
      <c r="A341" s="22" t="n">
        <v>340</v>
      </c>
      <c r="B341" s="180"/>
      <c r="C341" s="22"/>
      <c r="D341" s="22"/>
      <c r="E341" s="22"/>
      <c r="F341" s="183"/>
      <c r="G341" s="22"/>
      <c r="H341" s="22"/>
      <c r="I341" s="22"/>
      <c r="J341" s="182" t="e">
        <f aca="false">VLOOKUP(Entrate!I341,Legenda!$D$1:$F$258,2)</f>
        <v>#N/A</v>
      </c>
      <c r="K341" s="22"/>
      <c r="L341" s="22"/>
      <c r="M341" s="22"/>
      <c r="N341" s="183"/>
      <c r="O341" s="184" t="n">
        <f aca="false">'Piano Finanziario Annuale'!$F$6</f>
        <v>0</v>
      </c>
      <c r="P341" s="185" t="n">
        <v>0</v>
      </c>
      <c r="Q341" s="186"/>
      <c r="R341" s="187" t="n">
        <f aca="false">(P341*Q341)</f>
        <v>0</v>
      </c>
      <c r="S341" s="185" t="n">
        <v>0</v>
      </c>
      <c r="T341" s="187" t="n">
        <f aca="false">IF(OR(O341="sì",O341="forfettario 190"),SUM(P341+S341),SUM(P341+R341+S341))</f>
        <v>0</v>
      </c>
      <c r="U341" s="50"/>
      <c r="V341" s="188"/>
      <c r="W341" s="189" t="n">
        <f aca="false">IF(V341="SI",T341,0)</f>
        <v>0</v>
      </c>
      <c r="X341" s="148"/>
      <c r="Y341" s="179"/>
      <c r="Z341" s="179"/>
      <c r="AA341" s="179"/>
    </row>
    <row r="342" customFormat="false" ht="15.75" hidden="false" customHeight="true" outlineLevel="0" collapsed="false">
      <c r="A342" s="22" t="n">
        <v>341</v>
      </c>
      <c r="B342" s="180"/>
      <c r="C342" s="22"/>
      <c r="D342" s="22"/>
      <c r="E342" s="22"/>
      <c r="F342" s="183"/>
      <c r="G342" s="22"/>
      <c r="H342" s="22"/>
      <c r="I342" s="22"/>
      <c r="J342" s="182" t="e">
        <f aca="false">VLOOKUP(Entrate!I342,Legenda!$D$1:$F$258,2)</f>
        <v>#N/A</v>
      </c>
      <c r="K342" s="22"/>
      <c r="L342" s="22"/>
      <c r="M342" s="22"/>
      <c r="N342" s="183"/>
      <c r="O342" s="184" t="n">
        <f aca="false">'Piano Finanziario Annuale'!$F$6</f>
        <v>0</v>
      </c>
      <c r="P342" s="185" t="n">
        <v>0</v>
      </c>
      <c r="Q342" s="186"/>
      <c r="R342" s="187" t="n">
        <f aca="false">(P342*Q342)</f>
        <v>0</v>
      </c>
      <c r="S342" s="185" t="n">
        <v>0</v>
      </c>
      <c r="T342" s="187" t="n">
        <f aca="false">IF(OR(O342="sì",O342="forfettario 190"),SUM(P342+S342),SUM(P342+R342+S342))</f>
        <v>0</v>
      </c>
      <c r="U342" s="50"/>
      <c r="V342" s="188"/>
      <c r="W342" s="189" t="n">
        <f aca="false">IF(V342="SI",T342,0)</f>
        <v>0</v>
      </c>
      <c r="X342" s="148"/>
      <c r="Y342" s="179"/>
      <c r="Z342" s="179"/>
      <c r="AA342" s="179"/>
    </row>
    <row r="343" customFormat="false" ht="15.75" hidden="false" customHeight="true" outlineLevel="0" collapsed="false">
      <c r="A343" s="22" t="n">
        <v>342</v>
      </c>
      <c r="B343" s="180"/>
      <c r="C343" s="22"/>
      <c r="D343" s="22"/>
      <c r="E343" s="22"/>
      <c r="F343" s="183"/>
      <c r="G343" s="22"/>
      <c r="H343" s="22"/>
      <c r="I343" s="22"/>
      <c r="J343" s="182" t="e">
        <f aca="false">VLOOKUP(Entrate!I343,Legenda!$D$1:$F$258,2)</f>
        <v>#N/A</v>
      </c>
      <c r="K343" s="22"/>
      <c r="L343" s="22"/>
      <c r="M343" s="22"/>
      <c r="N343" s="183"/>
      <c r="O343" s="184" t="n">
        <f aca="false">'Piano Finanziario Annuale'!$F$6</f>
        <v>0</v>
      </c>
      <c r="P343" s="185" t="n">
        <v>0</v>
      </c>
      <c r="Q343" s="186"/>
      <c r="R343" s="187" t="n">
        <f aca="false">(P343*Q343)</f>
        <v>0</v>
      </c>
      <c r="S343" s="185" t="n">
        <v>0</v>
      </c>
      <c r="T343" s="187" t="n">
        <f aca="false">IF(OR(O343="sì",O343="forfettario 190"),SUM(P343+S343),SUM(P343+R343+S343))</f>
        <v>0</v>
      </c>
      <c r="U343" s="50"/>
      <c r="V343" s="188"/>
      <c r="W343" s="189" t="n">
        <f aca="false">IF(V343="SI",T343,0)</f>
        <v>0</v>
      </c>
      <c r="X343" s="148"/>
      <c r="Y343" s="179"/>
      <c r="Z343" s="179"/>
      <c r="AA343" s="179"/>
    </row>
    <row r="344" customFormat="false" ht="15.75" hidden="false" customHeight="true" outlineLevel="0" collapsed="false">
      <c r="A344" s="22" t="n">
        <v>343</v>
      </c>
      <c r="B344" s="180"/>
      <c r="C344" s="22"/>
      <c r="D344" s="22"/>
      <c r="E344" s="22"/>
      <c r="F344" s="183"/>
      <c r="G344" s="22"/>
      <c r="H344" s="22"/>
      <c r="I344" s="22"/>
      <c r="J344" s="182" t="e">
        <f aca="false">VLOOKUP(Entrate!I344,Legenda!$D$1:$F$258,2)</f>
        <v>#N/A</v>
      </c>
      <c r="K344" s="22"/>
      <c r="L344" s="22"/>
      <c r="M344" s="22"/>
      <c r="N344" s="183"/>
      <c r="O344" s="184" t="n">
        <f aca="false">'Piano Finanziario Annuale'!$F$6</f>
        <v>0</v>
      </c>
      <c r="P344" s="185" t="n">
        <v>0</v>
      </c>
      <c r="Q344" s="186"/>
      <c r="R344" s="187" t="n">
        <f aca="false">(P344*Q344)</f>
        <v>0</v>
      </c>
      <c r="S344" s="185" t="n">
        <v>0</v>
      </c>
      <c r="T344" s="187" t="n">
        <f aca="false">IF(OR(O344="sì",O344="forfettario 190"),SUM(P344+S344),SUM(P344+R344+S344))</f>
        <v>0</v>
      </c>
      <c r="U344" s="50"/>
      <c r="V344" s="188"/>
      <c r="W344" s="189" t="n">
        <f aca="false">IF(V344="SI",T344,0)</f>
        <v>0</v>
      </c>
      <c r="X344" s="148"/>
      <c r="Y344" s="179"/>
      <c r="Z344" s="179"/>
      <c r="AA344" s="179"/>
    </row>
    <row r="345" customFormat="false" ht="15.75" hidden="false" customHeight="true" outlineLevel="0" collapsed="false">
      <c r="A345" s="22" t="n">
        <v>344</v>
      </c>
      <c r="B345" s="180"/>
      <c r="C345" s="22"/>
      <c r="D345" s="22"/>
      <c r="E345" s="22"/>
      <c r="F345" s="183"/>
      <c r="G345" s="22"/>
      <c r="H345" s="22"/>
      <c r="I345" s="22"/>
      <c r="J345" s="182" t="e">
        <f aca="false">VLOOKUP(Entrate!I345,Legenda!$D$1:$F$258,2)</f>
        <v>#N/A</v>
      </c>
      <c r="K345" s="22"/>
      <c r="L345" s="22"/>
      <c r="M345" s="22"/>
      <c r="N345" s="183"/>
      <c r="O345" s="184" t="n">
        <f aca="false">'Piano Finanziario Annuale'!$F$6</f>
        <v>0</v>
      </c>
      <c r="P345" s="185" t="n">
        <v>0</v>
      </c>
      <c r="Q345" s="186"/>
      <c r="R345" s="187" t="n">
        <f aca="false">(P345*Q345)</f>
        <v>0</v>
      </c>
      <c r="S345" s="185" t="n">
        <v>0</v>
      </c>
      <c r="T345" s="187" t="n">
        <f aca="false">IF(OR(O345="sì",O345="forfettario 190"),SUM(P345+S345),SUM(P345+R345+S345))</f>
        <v>0</v>
      </c>
      <c r="U345" s="50"/>
      <c r="V345" s="188"/>
      <c r="W345" s="189" t="n">
        <f aca="false">IF(V345="SI",T345,0)</f>
        <v>0</v>
      </c>
      <c r="X345" s="148"/>
      <c r="Y345" s="179"/>
      <c r="Z345" s="179"/>
      <c r="AA345" s="179"/>
    </row>
    <row r="346" customFormat="false" ht="15.75" hidden="false" customHeight="true" outlineLevel="0" collapsed="false">
      <c r="A346" s="22" t="n">
        <v>345</v>
      </c>
      <c r="B346" s="180"/>
      <c r="C346" s="22"/>
      <c r="D346" s="22"/>
      <c r="E346" s="22"/>
      <c r="F346" s="183"/>
      <c r="G346" s="22"/>
      <c r="H346" s="22"/>
      <c r="I346" s="22"/>
      <c r="J346" s="182" t="e">
        <f aca="false">VLOOKUP(Entrate!I346,Legenda!$D$1:$F$258,2)</f>
        <v>#N/A</v>
      </c>
      <c r="K346" s="22"/>
      <c r="L346" s="22"/>
      <c r="M346" s="22"/>
      <c r="N346" s="183"/>
      <c r="O346" s="184" t="n">
        <f aca="false">'Piano Finanziario Annuale'!$F$6</f>
        <v>0</v>
      </c>
      <c r="P346" s="185" t="n">
        <v>0</v>
      </c>
      <c r="Q346" s="186"/>
      <c r="R346" s="187" t="n">
        <f aca="false">(P346*Q346)</f>
        <v>0</v>
      </c>
      <c r="S346" s="185" t="n">
        <v>0</v>
      </c>
      <c r="T346" s="187" t="n">
        <f aca="false">IF(OR(O346="sì",O346="forfettario 190"),SUM(P346+S346),SUM(P346+R346+S346))</f>
        <v>0</v>
      </c>
      <c r="U346" s="50"/>
      <c r="V346" s="188"/>
      <c r="W346" s="189" t="n">
        <f aca="false">IF(V346="SI",T346,0)</f>
        <v>0</v>
      </c>
      <c r="X346" s="148"/>
      <c r="Y346" s="179"/>
      <c r="Z346" s="179"/>
      <c r="AA346" s="179"/>
    </row>
    <row r="347" customFormat="false" ht="15.75" hidden="false" customHeight="true" outlineLevel="0" collapsed="false">
      <c r="A347" s="22" t="n">
        <v>346</v>
      </c>
      <c r="B347" s="180"/>
      <c r="C347" s="22"/>
      <c r="D347" s="22"/>
      <c r="E347" s="22"/>
      <c r="F347" s="183"/>
      <c r="G347" s="22"/>
      <c r="H347" s="22"/>
      <c r="I347" s="22"/>
      <c r="J347" s="182" t="e">
        <f aca="false">VLOOKUP(Entrate!I347,Legenda!$D$1:$F$258,2)</f>
        <v>#N/A</v>
      </c>
      <c r="K347" s="22"/>
      <c r="L347" s="22"/>
      <c r="M347" s="22"/>
      <c r="N347" s="183"/>
      <c r="O347" s="184" t="n">
        <f aca="false">'Piano Finanziario Annuale'!$F$6</f>
        <v>0</v>
      </c>
      <c r="P347" s="185" t="n">
        <v>0</v>
      </c>
      <c r="Q347" s="186"/>
      <c r="R347" s="187" t="n">
        <f aca="false">(P347*Q347)</f>
        <v>0</v>
      </c>
      <c r="S347" s="185" t="n">
        <v>0</v>
      </c>
      <c r="T347" s="187" t="n">
        <f aca="false">IF(OR(O347="sì",O347="forfettario 190"),SUM(P347+S347),SUM(P347+R347+S347))</f>
        <v>0</v>
      </c>
      <c r="U347" s="50"/>
      <c r="V347" s="188"/>
      <c r="W347" s="189" t="n">
        <f aca="false">IF(V347="SI",T347,0)</f>
        <v>0</v>
      </c>
      <c r="X347" s="148"/>
      <c r="Y347" s="179"/>
      <c r="Z347" s="179"/>
      <c r="AA347" s="179"/>
    </row>
    <row r="348" customFormat="false" ht="15.75" hidden="false" customHeight="true" outlineLevel="0" collapsed="false">
      <c r="A348" s="22" t="n">
        <v>347</v>
      </c>
      <c r="B348" s="180"/>
      <c r="C348" s="22"/>
      <c r="D348" s="22"/>
      <c r="E348" s="22"/>
      <c r="F348" s="183"/>
      <c r="G348" s="22"/>
      <c r="H348" s="22"/>
      <c r="I348" s="22"/>
      <c r="J348" s="182" t="e">
        <f aca="false">VLOOKUP(Entrate!I348,Legenda!$D$1:$F$258,2)</f>
        <v>#N/A</v>
      </c>
      <c r="K348" s="22"/>
      <c r="L348" s="22"/>
      <c r="M348" s="22"/>
      <c r="N348" s="183"/>
      <c r="O348" s="184" t="n">
        <f aca="false">'Piano Finanziario Annuale'!$F$6</f>
        <v>0</v>
      </c>
      <c r="P348" s="185" t="n">
        <v>0</v>
      </c>
      <c r="Q348" s="186"/>
      <c r="R348" s="187" t="n">
        <f aca="false">(P348*Q348)</f>
        <v>0</v>
      </c>
      <c r="S348" s="185" t="n">
        <v>0</v>
      </c>
      <c r="T348" s="187" t="n">
        <f aca="false">IF(OR(O348="sì",O348="forfettario 190"),SUM(P348+S348),SUM(P348+R348+S348))</f>
        <v>0</v>
      </c>
      <c r="U348" s="50"/>
      <c r="V348" s="188"/>
      <c r="W348" s="189" t="n">
        <f aca="false">IF(V348="SI",T348,0)</f>
        <v>0</v>
      </c>
      <c r="X348" s="148"/>
      <c r="Y348" s="179"/>
      <c r="Z348" s="179"/>
      <c r="AA348" s="179"/>
    </row>
    <row r="349" customFormat="false" ht="15.75" hidden="false" customHeight="true" outlineLevel="0" collapsed="false">
      <c r="A349" s="22" t="n">
        <v>348</v>
      </c>
      <c r="B349" s="180"/>
      <c r="C349" s="22"/>
      <c r="D349" s="22"/>
      <c r="E349" s="22"/>
      <c r="F349" s="183"/>
      <c r="G349" s="22"/>
      <c r="H349" s="22"/>
      <c r="I349" s="22"/>
      <c r="J349" s="182" t="e">
        <f aca="false">VLOOKUP(Entrate!I349,Legenda!$D$1:$F$258,2)</f>
        <v>#N/A</v>
      </c>
      <c r="K349" s="22"/>
      <c r="L349" s="22"/>
      <c r="M349" s="22"/>
      <c r="N349" s="183"/>
      <c r="O349" s="184" t="n">
        <f aca="false">'Piano Finanziario Annuale'!$F$6</f>
        <v>0</v>
      </c>
      <c r="P349" s="185" t="n">
        <v>0</v>
      </c>
      <c r="Q349" s="186"/>
      <c r="R349" s="187" t="n">
        <f aca="false">(P349*Q349)</f>
        <v>0</v>
      </c>
      <c r="S349" s="185" t="n">
        <v>0</v>
      </c>
      <c r="T349" s="187" t="n">
        <f aca="false">IF(OR(O349="sì",O349="forfettario 190"),SUM(P349+S349),SUM(P349+R349+S349))</f>
        <v>0</v>
      </c>
      <c r="U349" s="50"/>
      <c r="V349" s="188"/>
      <c r="W349" s="189" t="n">
        <f aca="false">IF(V349="SI",T349,0)</f>
        <v>0</v>
      </c>
      <c r="X349" s="148"/>
      <c r="Y349" s="179"/>
      <c r="Z349" s="179"/>
      <c r="AA349" s="179"/>
    </row>
    <row r="350" customFormat="false" ht="15.75" hidden="false" customHeight="true" outlineLevel="0" collapsed="false">
      <c r="A350" s="22" t="n">
        <v>349</v>
      </c>
      <c r="B350" s="180"/>
      <c r="C350" s="22"/>
      <c r="D350" s="22"/>
      <c r="E350" s="22"/>
      <c r="F350" s="183"/>
      <c r="G350" s="22"/>
      <c r="H350" s="22"/>
      <c r="I350" s="22"/>
      <c r="J350" s="182" t="e">
        <f aca="false">VLOOKUP(Entrate!I350,Legenda!$D$1:$F$258,2)</f>
        <v>#N/A</v>
      </c>
      <c r="K350" s="22"/>
      <c r="L350" s="22"/>
      <c r="M350" s="22"/>
      <c r="N350" s="183"/>
      <c r="O350" s="184" t="n">
        <f aca="false">'Piano Finanziario Annuale'!$F$6</f>
        <v>0</v>
      </c>
      <c r="P350" s="185" t="n">
        <v>0</v>
      </c>
      <c r="Q350" s="186"/>
      <c r="R350" s="187" t="n">
        <f aca="false">(P350*Q350)</f>
        <v>0</v>
      </c>
      <c r="S350" s="185" t="n">
        <v>0</v>
      </c>
      <c r="T350" s="187" t="n">
        <f aca="false">IF(OR(O350="sì",O350="forfettario 190"),SUM(P350+S350),SUM(P350+R350+S350))</f>
        <v>0</v>
      </c>
      <c r="U350" s="50"/>
      <c r="V350" s="188"/>
      <c r="W350" s="189" t="n">
        <f aca="false">IF(V350="SI",T350,0)</f>
        <v>0</v>
      </c>
      <c r="X350" s="148"/>
      <c r="Y350" s="179"/>
      <c r="Z350" s="179"/>
      <c r="AA350" s="179"/>
    </row>
    <row r="351" customFormat="false" ht="15.75" hidden="false" customHeight="true" outlineLevel="0" collapsed="false">
      <c r="A351" s="22" t="n">
        <v>350</v>
      </c>
      <c r="B351" s="180"/>
      <c r="C351" s="22"/>
      <c r="D351" s="22"/>
      <c r="E351" s="22"/>
      <c r="F351" s="183"/>
      <c r="G351" s="22"/>
      <c r="H351" s="22"/>
      <c r="I351" s="22"/>
      <c r="J351" s="182" t="e">
        <f aca="false">VLOOKUP(Entrate!I351,Legenda!$D$1:$F$258,2)</f>
        <v>#N/A</v>
      </c>
      <c r="K351" s="22"/>
      <c r="L351" s="22"/>
      <c r="M351" s="22"/>
      <c r="N351" s="183"/>
      <c r="O351" s="184" t="n">
        <f aca="false">'Piano Finanziario Annuale'!$F$6</f>
        <v>0</v>
      </c>
      <c r="P351" s="185" t="n">
        <v>0</v>
      </c>
      <c r="Q351" s="186"/>
      <c r="R351" s="187" t="n">
        <f aca="false">(P351*Q351)</f>
        <v>0</v>
      </c>
      <c r="S351" s="185" t="n">
        <v>0</v>
      </c>
      <c r="T351" s="187" t="n">
        <f aca="false">IF(OR(O351="sì",O351="forfettario 190"),SUM(P351+S351),SUM(P351+R351+S351))</f>
        <v>0</v>
      </c>
      <c r="U351" s="50"/>
      <c r="V351" s="188"/>
      <c r="W351" s="189" t="n">
        <f aca="false">IF(V351="SI",T351,0)</f>
        <v>0</v>
      </c>
      <c r="X351" s="148"/>
      <c r="Y351" s="179"/>
      <c r="Z351" s="179"/>
      <c r="AA351" s="179"/>
    </row>
    <row r="352" customFormat="false" ht="15.75" hidden="false" customHeight="true" outlineLevel="0" collapsed="false">
      <c r="A352" s="22" t="n">
        <v>351</v>
      </c>
      <c r="B352" s="180"/>
      <c r="C352" s="22"/>
      <c r="D352" s="22"/>
      <c r="E352" s="22"/>
      <c r="F352" s="183"/>
      <c r="G352" s="22"/>
      <c r="H352" s="22"/>
      <c r="I352" s="22"/>
      <c r="J352" s="182" t="e">
        <f aca="false">VLOOKUP(Entrate!I352,Legenda!$D$1:$F$258,2)</f>
        <v>#N/A</v>
      </c>
      <c r="K352" s="22"/>
      <c r="L352" s="22"/>
      <c r="M352" s="22"/>
      <c r="N352" s="183"/>
      <c r="O352" s="184" t="n">
        <f aca="false">'Piano Finanziario Annuale'!$F$6</f>
        <v>0</v>
      </c>
      <c r="P352" s="185" t="n">
        <v>0</v>
      </c>
      <c r="Q352" s="186"/>
      <c r="R352" s="187" t="n">
        <f aca="false">(P352*Q352)</f>
        <v>0</v>
      </c>
      <c r="S352" s="185" t="n">
        <v>0</v>
      </c>
      <c r="T352" s="187" t="n">
        <f aca="false">IF(OR(O352="sì",O352="forfettario 190"),SUM(P352+S352),SUM(P352+R352+S352))</f>
        <v>0</v>
      </c>
      <c r="U352" s="50"/>
      <c r="V352" s="188"/>
      <c r="W352" s="189" t="n">
        <f aca="false">IF(V352="SI",T352,0)</f>
        <v>0</v>
      </c>
      <c r="X352" s="148"/>
      <c r="Y352" s="179"/>
      <c r="Z352" s="179"/>
      <c r="AA352" s="179"/>
    </row>
    <row r="353" customFormat="false" ht="15.75" hidden="false" customHeight="true" outlineLevel="0" collapsed="false">
      <c r="A353" s="22" t="n">
        <v>352</v>
      </c>
      <c r="B353" s="180"/>
      <c r="C353" s="22"/>
      <c r="D353" s="22"/>
      <c r="E353" s="22"/>
      <c r="F353" s="183"/>
      <c r="G353" s="22"/>
      <c r="H353" s="22"/>
      <c r="I353" s="22"/>
      <c r="J353" s="182" t="e">
        <f aca="false">VLOOKUP(Entrate!I353,Legenda!$D$1:$F$258,2)</f>
        <v>#N/A</v>
      </c>
      <c r="K353" s="22"/>
      <c r="L353" s="22"/>
      <c r="M353" s="22"/>
      <c r="N353" s="183"/>
      <c r="O353" s="184" t="n">
        <f aca="false">'Piano Finanziario Annuale'!$F$6</f>
        <v>0</v>
      </c>
      <c r="P353" s="185" t="n">
        <v>0</v>
      </c>
      <c r="Q353" s="186"/>
      <c r="R353" s="187" t="n">
        <f aca="false">(P353*Q353)</f>
        <v>0</v>
      </c>
      <c r="S353" s="185" t="n">
        <v>0</v>
      </c>
      <c r="T353" s="187" t="n">
        <f aca="false">IF(OR(O353="sì",O353="forfettario 190"),SUM(P353+S353),SUM(P353+R353+S353))</f>
        <v>0</v>
      </c>
      <c r="U353" s="50"/>
      <c r="V353" s="188"/>
      <c r="W353" s="189" t="n">
        <f aca="false">IF(V353="SI",T353,0)</f>
        <v>0</v>
      </c>
      <c r="X353" s="148"/>
      <c r="Y353" s="179"/>
      <c r="Z353" s="179"/>
      <c r="AA353" s="179"/>
    </row>
    <row r="354" customFormat="false" ht="15.75" hidden="false" customHeight="true" outlineLevel="0" collapsed="false">
      <c r="A354" s="22" t="n">
        <v>353</v>
      </c>
      <c r="B354" s="180"/>
      <c r="C354" s="22"/>
      <c r="D354" s="22"/>
      <c r="E354" s="22"/>
      <c r="F354" s="183"/>
      <c r="G354" s="22"/>
      <c r="H354" s="22"/>
      <c r="I354" s="22"/>
      <c r="J354" s="182" t="e">
        <f aca="false">VLOOKUP(Entrate!I354,Legenda!$D$1:$F$258,2)</f>
        <v>#N/A</v>
      </c>
      <c r="K354" s="22"/>
      <c r="L354" s="22"/>
      <c r="M354" s="22"/>
      <c r="N354" s="183"/>
      <c r="O354" s="184" t="n">
        <f aca="false">'Piano Finanziario Annuale'!$F$6</f>
        <v>0</v>
      </c>
      <c r="P354" s="185" t="n">
        <v>0</v>
      </c>
      <c r="Q354" s="186"/>
      <c r="R354" s="187" t="n">
        <f aca="false">(P354*Q354)</f>
        <v>0</v>
      </c>
      <c r="S354" s="185" t="n">
        <v>0</v>
      </c>
      <c r="T354" s="187" t="n">
        <f aca="false">IF(OR(O354="sì",O354="forfettario 190"),SUM(P354+S354),SUM(P354+R354+S354))</f>
        <v>0</v>
      </c>
      <c r="U354" s="50"/>
      <c r="V354" s="188"/>
      <c r="W354" s="189" t="n">
        <f aca="false">IF(V354="SI",T354,0)</f>
        <v>0</v>
      </c>
      <c r="X354" s="148"/>
      <c r="Y354" s="179"/>
      <c r="Z354" s="179"/>
      <c r="AA354" s="179"/>
    </row>
    <row r="355" customFormat="false" ht="15.75" hidden="false" customHeight="true" outlineLevel="0" collapsed="false">
      <c r="A355" s="22" t="n">
        <v>354</v>
      </c>
      <c r="B355" s="180"/>
      <c r="C355" s="22"/>
      <c r="D355" s="22"/>
      <c r="E355" s="22"/>
      <c r="F355" s="183"/>
      <c r="G355" s="22"/>
      <c r="H355" s="22"/>
      <c r="I355" s="22"/>
      <c r="J355" s="182" t="e">
        <f aca="false">VLOOKUP(Entrate!I355,Legenda!$D$1:$F$258,2)</f>
        <v>#N/A</v>
      </c>
      <c r="K355" s="22"/>
      <c r="L355" s="22"/>
      <c r="M355" s="22"/>
      <c r="N355" s="183"/>
      <c r="O355" s="184" t="n">
        <f aca="false">'Piano Finanziario Annuale'!$F$6</f>
        <v>0</v>
      </c>
      <c r="P355" s="185" t="n">
        <v>0</v>
      </c>
      <c r="Q355" s="186"/>
      <c r="R355" s="187" t="n">
        <f aca="false">(P355*Q355)</f>
        <v>0</v>
      </c>
      <c r="S355" s="185" t="n">
        <v>0</v>
      </c>
      <c r="T355" s="187" t="n">
        <f aca="false">IF(OR(O355="sì",O355="forfettario 190"),SUM(P355+S355),SUM(P355+R355+S355))</f>
        <v>0</v>
      </c>
      <c r="U355" s="50"/>
      <c r="V355" s="188"/>
      <c r="W355" s="189" t="n">
        <f aca="false">IF(V355="SI",T355,0)</f>
        <v>0</v>
      </c>
      <c r="X355" s="148"/>
      <c r="Y355" s="179"/>
      <c r="Z355" s="179"/>
      <c r="AA355" s="179"/>
    </row>
    <row r="356" customFormat="false" ht="15.75" hidden="false" customHeight="true" outlineLevel="0" collapsed="false">
      <c r="A356" s="22" t="n">
        <v>355</v>
      </c>
      <c r="B356" s="180"/>
      <c r="C356" s="22"/>
      <c r="D356" s="22"/>
      <c r="E356" s="22"/>
      <c r="F356" s="183"/>
      <c r="G356" s="22"/>
      <c r="H356" s="22"/>
      <c r="I356" s="22"/>
      <c r="J356" s="182" t="e">
        <f aca="false">VLOOKUP(Entrate!I356,Legenda!$D$1:$F$258,2)</f>
        <v>#N/A</v>
      </c>
      <c r="K356" s="22"/>
      <c r="L356" s="22"/>
      <c r="M356" s="22"/>
      <c r="N356" s="183"/>
      <c r="O356" s="184" t="n">
        <f aca="false">'Piano Finanziario Annuale'!$F$6</f>
        <v>0</v>
      </c>
      <c r="P356" s="185" t="n">
        <v>0</v>
      </c>
      <c r="Q356" s="186"/>
      <c r="R356" s="187" t="n">
        <f aca="false">(P356*Q356)</f>
        <v>0</v>
      </c>
      <c r="S356" s="185" t="n">
        <v>0</v>
      </c>
      <c r="T356" s="187" t="n">
        <f aca="false">IF(OR(O356="sì",O356="forfettario 190"),SUM(P356+S356),SUM(P356+R356+S356))</f>
        <v>0</v>
      </c>
      <c r="U356" s="50"/>
      <c r="V356" s="188"/>
      <c r="W356" s="189" t="n">
        <f aca="false">IF(V356="SI",T356,0)</f>
        <v>0</v>
      </c>
      <c r="X356" s="148"/>
      <c r="Y356" s="179"/>
      <c r="Z356" s="179"/>
      <c r="AA356" s="179"/>
    </row>
    <row r="357" customFormat="false" ht="15.75" hidden="false" customHeight="true" outlineLevel="0" collapsed="false">
      <c r="A357" s="22" t="n">
        <v>356</v>
      </c>
      <c r="B357" s="180"/>
      <c r="C357" s="22"/>
      <c r="D357" s="22"/>
      <c r="E357" s="22"/>
      <c r="F357" s="183"/>
      <c r="G357" s="22"/>
      <c r="H357" s="22"/>
      <c r="I357" s="22"/>
      <c r="J357" s="182" t="e">
        <f aca="false">VLOOKUP(Entrate!I357,Legenda!$D$1:$F$258,2)</f>
        <v>#N/A</v>
      </c>
      <c r="K357" s="22"/>
      <c r="L357" s="22"/>
      <c r="M357" s="22"/>
      <c r="N357" s="183"/>
      <c r="O357" s="184" t="n">
        <f aca="false">'Piano Finanziario Annuale'!$F$6</f>
        <v>0</v>
      </c>
      <c r="P357" s="185" t="n">
        <v>0</v>
      </c>
      <c r="Q357" s="186"/>
      <c r="R357" s="187" t="n">
        <f aca="false">(P357*Q357)</f>
        <v>0</v>
      </c>
      <c r="S357" s="185" t="n">
        <v>0</v>
      </c>
      <c r="T357" s="187" t="n">
        <f aca="false">IF(OR(O357="sì",O357="forfettario 190"),SUM(P357+S357),SUM(P357+R357+S357))</f>
        <v>0</v>
      </c>
      <c r="U357" s="50"/>
      <c r="V357" s="188"/>
      <c r="W357" s="189" t="n">
        <f aca="false">IF(V357="SI",T357,0)</f>
        <v>0</v>
      </c>
      <c r="X357" s="148"/>
      <c r="Y357" s="179"/>
      <c r="Z357" s="179"/>
      <c r="AA357" s="179"/>
    </row>
    <row r="358" customFormat="false" ht="15.75" hidden="false" customHeight="true" outlineLevel="0" collapsed="false">
      <c r="A358" s="22" t="n">
        <v>357</v>
      </c>
      <c r="B358" s="180"/>
      <c r="C358" s="22"/>
      <c r="D358" s="22"/>
      <c r="E358" s="22"/>
      <c r="F358" s="183"/>
      <c r="G358" s="22"/>
      <c r="H358" s="22"/>
      <c r="I358" s="22"/>
      <c r="J358" s="182" t="e">
        <f aca="false">VLOOKUP(Entrate!I358,Legenda!$D$1:$F$258,2)</f>
        <v>#N/A</v>
      </c>
      <c r="K358" s="22"/>
      <c r="L358" s="22"/>
      <c r="M358" s="22"/>
      <c r="N358" s="183"/>
      <c r="O358" s="184" t="n">
        <f aca="false">'Piano Finanziario Annuale'!$F$6</f>
        <v>0</v>
      </c>
      <c r="P358" s="185" t="n">
        <v>0</v>
      </c>
      <c r="Q358" s="186"/>
      <c r="R358" s="187" t="n">
        <f aca="false">(P358*Q358)</f>
        <v>0</v>
      </c>
      <c r="S358" s="185" t="n">
        <v>0</v>
      </c>
      <c r="T358" s="187" t="n">
        <f aca="false">IF(OR(O358="sì",O358="forfettario 190"),SUM(P358+S358),SUM(P358+R358+S358))</f>
        <v>0</v>
      </c>
      <c r="U358" s="50"/>
      <c r="V358" s="188"/>
      <c r="W358" s="189" t="n">
        <f aca="false">IF(V358="SI",T358,0)</f>
        <v>0</v>
      </c>
      <c r="X358" s="148"/>
      <c r="Y358" s="179"/>
      <c r="Z358" s="179"/>
      <c r="AA358" s="179"/>
    </row>
    <row r="359" customFormat="false" ht="15.75" hidden="false" customHeight="true" outlineLevel="0" collapsed="false">
      <c r="A359" s="22" t="n">
        <v>358</v>
      </c>
      <c r="B359" s="180"/>
      <c r="C359" s="22"/>
      <c r="D359" s="22"/>
      <c r="E359" s="22"/>
      <c r="F359" s="183"/>
      <c r="G359" s="22"/>
      <c r="H359" s="22"/>
      <c r="I359" s="22"/>
      <c r="J359" s="182" t="e">
        <f aca="false">VLOOKUP(Entrate!I359,Legenda!$D$1:$F$258,2)</f>
        <v>#N/A</v>
      </c>
      <c r="K359" s="22"/>
      <c r="L359" s="22"/>
      <c r="M359" s="22"/>
      <c r="N359" s="183"/>
      <c r="O359" s="184" t="n">
        <f aca="false">'Piano Finanziario Annuale'!$F$6</f>
        <v>0</v>
      </c>
      <c r="P359" s="185" t="n">
        <v>0</v>
      </c>
      <c r="Q359" s="186"/>
      <c r="R359" s="187" t="n">
        <f aca="false">(P359*Q359)</f>
        <v>0</v>
      </c>
      <c r="S359" s="185" t="n">
        <v>0</v>
      </c>
      <c r="T359" s="187" t="n">
        <f aca="false">IF(OR(O359="sì",O359="forfettario 190"),SUM(P359+S359),SUM(P359+R359+S359))</f>
        <v>0</v>
      </c>
      <c r="U359" s="50"/>
      <c r="V359" s="188"/>
      <c r="W359" s="189" t="n">
        <f aca="false">IF(V359="SI",T359,0)</f>
        <v>0</v>
      </c>
      <c r="X359" s="148"/>
      <c r="Y359" s="179"/>
      <c r="Z359" s="179"/>
      <c r="AA359" s="179"/>
    </row>
    <row r="360" customFormat="false" ht="15.75" hidden="false" customHeight="true" outlineLevel="0" collapsed="false">
      <c r="A360" s="22" t="n">
        <v>359</v>
      </c>
      <c r="B360" s="180"/>
      <c r="C360" s="22"/>
      <c r="D360" s="22"/>
      <c r="E360" s="22"/>
      <c r="F360" s="183"/>
      <c r="G360" s="22"/>
      <c r="H360" s="22"/>
      <c r="I360" s="22"/>
      <c r="J360" s="182" t="e">
        <f aca="false">VLOOKUP(Entrate!I360,Legenda!$D$1:$F$258,2)</f>
        <v>#N/A</v>
      </c>
      <c r="K360" s="22"/>
      <c r="L360" s="22"/>
      <c r="M360" s="22"/>
      <c r="N360" s="183"/>
      <c r="O360" s="184" t="n">
        <f aca="false">'Piano Finanziario Annuale'!$F$6</f>
        <v>0</v>
      </c>
      <c r="P360" s="185" t="n">
        <v>0</v>
      </c>
      <c r="Q360" s="186"/>
      <c r="R360" s="187" t="n">
        <f aca="false">(P360*Q360)</f>
        <v>0</v>
      </c>
      <c r="S360" s="185" t="n">
        <v>0</v>
      </c>
      <c r="T360" s="187" t="n">
        <f aca="false">IF(OR(O360="sì",O360="forfettario 190"),SUM(P360+S360),SUM(P360+R360+S360))</f>
        <v>0</v>
      </c>
      <c r="U360" s="50"/>
      <c r="V360" s="188"/>
      <c r="W360" s="189" t="n">
        <f aca="false">IF(V360="SI",T360,0)</f>
        <v>0</v>
      </c>
      <c r="X360" s="148"/>
      <c r="Y360" s="179"/>
      <c r="Z360" s="179"/>
      <c r="AA360" s="179"/>
    </row>
    <row r="361" customFormat="false" ht="15.75" hidden="false" customHeight="true" outlineLevel="0" collapsed="false">
      <c r="A361" s="22" t="n">
        <v>360</v>
      </c>
      <c r="B361" s="180"/>
      <c r="C361" s="22"/>
      <c r="D361" s="22"/>
      <c r="E361" s="22"/>
      <c r="F361" s="183"/>
      <c r="G361" s="22"/>
      <c r="H361" s="22"/>
      <c r="I361" s="22"/>
      <c r="J361" s="182" t="e">
        <f aca="false">VLOOKUP(Entrate!I361,Legenda!$D$1:$F$258,2)</f>
        <v>#N/A</v>
      </c>
      <c r="K361" s="22"/>
      <c r="L361" s="22"/>
      <c r="M361" s="22"/>
      <c r="N361" s="183"/>
      <c r="O361" s="184" t="n">
        <f aca="false">'Piano Finanziario Annuale'!$F$6</f>
        <v>0</v>
      </c>
      <c r="P361" s="185" t="n">
        <v>0</v>
      </c>
      <c r="Q361" s="186"/>
      <c r="R361" s="187" t="n">
        <f aca="false">(P361*Q361)</f>
        <v>0</v>
      </c>
      <c r="S361" s="185" t="n">
        <v>0</v>
      </c>
      <c r="T361" s="187" t="n">
        <f aca="false">IF(OR(O361="sì",O361="forfettario 190"),SUM(P361+S361),SUM(P361+R361+S361))</f>
        <v>0</v>
      </c>
      <c r="U361" s="50"/>
      <c r="V361" s="188"/>
      <c r="W361" s="189" t="n">
        <f aca="false">IF(V361="SI",T361,0)</f>
        <v>0</v>
      </c>
      <c r="X361" s="148"/>
      <c r="Y361" s="179"/>
      <c r="Z361" s="179"/>
      <c r="AA361" s="179"/>
    </row>
    <row r="362" customFormat="false" ht="15.75" hidden="false" customHeight="true" outlineLevel="0" collapsed="false">
      <c r="A362" s="22" t="n">
        <v>361</v>
      </c>
      <c r="B362" s="180"/>
      <c r="C362" s="22"/>
      <c r="D362" s="22"/>
      <c r="E362" s="22"/>
      <c r="F362" s="183"/>
      <c r="G362" s="22"/>
      <c r="H362" s="22"/>
      <c r="I362" s="22"/>
      <c r="J362" s="182" t="e">
        <f aca="false">VLOOKUP(Entrate!I362,Legenda!$D$1:$F$258,2)</f>
        <v>#N/A</v>
      </c>
      <c r="K362" s="22"/>
      <c r="L362" s="22"/>
      <c r="M362" s="22"/>
      <c r="N362" s="183"/>
      <c r="O362" s="184" t="n">
        <f aca="false">'Piano Finanziario Annuale'!$F$6</f>
        <v>0</v>
      </c>
      <c r="P362" s="185" t="n">
        <v>0</v>
      </c>
      <c r="Q362" s="186"/>
      <c r="R362" s="187" t="n">
        <f aca="false">(P362*Q362)</f>
        <v>0</v>
      </c>
      <c r="S362" s="185" t="n">
        <v>0</v>
      </c>
      <c r="T362" s="187" t="n">
        <f aca="false">IF(OR(O362="sì",O362="forfettario 190"),SUM(P362+S362),SUM(P362+R362+S362))</f>
        <v>0</v>
      </c>
      <c r="U362" s="50"/>
      <c r="V362" s="188"/>
      <c r="W362" s="189" t="n">
        <f aca="false">IF(V362="SI",T362,0)</f>
        <v>0</v>
      </c>
      <c r="X362" s="148"/>
      <c r="Y362" s="179"/>
      <c r="Z362" s="179"/>
      <c r="AA362" s="179"/>
    </row>
    <row r="363" customFormat="false" ht="15.75" hidden="false" customHeight="true" outlineLevel="0" collapsed="false">
      <c r="A363" s="22" t="n">
        <v>362</v>
      </c>
      <c r="B363" s="180"/>
      <c r="C363" s="22"/>
      <c r="D363" s="22"/>
      <c r="E363" s="22"/>
      <c r="F363" s="183"/>
      <c r="G363" s="22"/>
      <c r="H363" s="22"/>
      <c r="I363" s="22"/>
      <c r="J363" s="182" t="e">
        <f aca="false">VLOOKUP(Entrate!I363,Legenda!$D$1:$F$258,2)</f>
        <v>#N/A</v>
      </c>
      <c r="K363" s="22"/>
      <c r="L363" s="22"/>
      <c r="M363" s="22"/>
      <c r="N363" s="183"/>
      <c r="O363" s="184" t="n">
        <f aca="false">'Piano Finanziario Annuale'!$F$6</f>
        <v>0</v>
      </c>
      <c r="P363" s="185" t="n">
        <v>0</v>
      </c>
      <c r="Q363" s="186"/>
      <c r="R363" s="187" t="n">
        <f aca="false">(P363*Q363)</f>
        <v>0</v>
      </c>
      <c r="S363" s="185" t="n">
        <v>0</v>
      </c>
      <c r="T363" s="187" t="n">
        <f aca="false">IF(OR(O363="sì",O363="forfettario 190"),SUM(P363+S363),SUM(P363+R363+S363))</f>
        <v>0</v>
      </c>
      <c r="U363" s="50"/>
      <c r="V363" s="188"/>
      <c r="W363" s="189" t="n">
        <f aca="false">IF(V363="SI",T363,0)</f>
        <v>0</v>
      </c>
      <c r="X363" s="148"/>
      <c r="Y363" s="179"/>
      <c r="Z363" s="179"/>
      <c r="AA363" s="179"/>
    </row>
    <row r="364" customFormat="false" ht="15.75" hidden="false" customHeight="true" outlineLevel="0" collapsed="false">
      <c r="A364" s="22" t="n">
        <v>363</v>
      </c>
      <c r="B364" s="180"/>
      <c r="C364" s="22"/>
      <c r="D364" s="22"/>
      <c r="E364" s="22"/>
      <c r="F364" s="183"/>
      <c r="G364" s="22"/>
      <c r="H364" s="22"/>
      <c r="I364" s="22"/>
      <c r="J364" s="182" t="e">
        <f aca="false">VLOOKUP(Entrate!I364,Legenda!$D$1:$F$258,2)</f>
        <v>#N/A</v>
      </c>
      <c r="K364" s="22"/>
      <c r="L364" s="22"/>
      <c r="M364" s="22"/>
      <c r="N364" s="183"/>
      <c r="O364" s="184" t="n">
        <f aca="false">'Piano Finanziario Annuale'!$F$6</f>
        <v>0</v>
      </c>
      <c r="P364" s="185" t="n">
        <v>0</v>
      </c>
      <c r="Q364" s="186"/>
      <c r="R364" s="187" t="n">
        <f aca="false">(P364*Q364)</f>
        <v>0</v>
      </c>
      <c r="S364" s="185" t="n">
        <v>0</v>
      </c>
      <c r="T364" s="187" t="n">
        <f aca="false">IF(OR(O364="sì",O364="forfettario 190"),SUM(P364+S364),SUM(P364+R364+S364))</f>
        <v>0</v>
      </c>
      <c r="U364" s="50"/>
      <c r="V364" s="188"/>
      <c r="W364" s="189" t="n">
        <f aca="false">IF(V364="SI",T364,0)</f>
        <v>0</v>
      </c>
      <c r="X364" s="148"/>
      <c r="Y364" s="179"/>
      <c r="Z364" s="179"/>
      <c r="AA364" s="179"/>
    </row>
    <row r="365" customFormat="false" ht="15.75" hidden="false" customHeight="true" outlineLevel="0" collapsed="false">
      <c r="A365" s="22" t="n">
        <v>364</v>
      </c>
      <c r="B365" s="180"/>
      <c r="C365" s="22"/>
      <c r="D365" s="22"/>
      <c r="E365" s="22"/>
      <c r="F365" s="183"/>
      <c r="G365" s="22"/>
      <c r="H365" s="22"/>
      <c r="I365" s="22"/>
      <c r="J365" s="182" t="e">
        <f aca="false">VLOOKUP(Entrate!I365,Legenda!$D$1:$F$258,2)</f>
        <v>#N/A</v>
      </c>
      <c r="K365" s="22"/>
      <c r="L365" s="22"/>
      <c r="M365" s="22"/>
      <c r="N365" s="183"/>
      <c r="O365" s="184" t="n">
        <f aca="false">'Piano Finanziario Annuale'!$F$6</f>
        <v>0</v>
      </c>
      <c r="P365" s="185" t="n">
        <v>0</v>
      </c>
      <c r="Q365" s="186"/>
      <c r="R365" s="187" t="n">
        <f aca="false">(P365*Q365)</f>
        <v>0</v>
      </c>
      <c r="S365" s="185" t="n">
        <v>0</v>
      </c>
      <c r="T365" s="187" t="n">
        <f aca="false">IF(OR(O365="sì",O365="forfettario 190"),SUM(P365+S365),SUM(P365+R365+S365))</f>
        <v>0</v>
      </c>
      <c r="U365" s="50"/>
      <c r="V365" s="188"/>
      <c r="W365" s="189" t="n">
        <f aca="false">IF(V365="SI",T365,0)</f>
        <v>0</v>
      </c>
      <c r="X365" s="148"/>
      <c r="Y365" s="179"/>
      <c r="Z365" s="179"/>
      <c r="AA365" s="179"/>
    </row>
    <row r="366" customFormat="false" ht="15.75" hidden="false" customHeight="true" outlineLevel="0" collapsed="false">
      <c r="A366" s="22" t="n">
        <v>365</v>
      </c>
      <c r="B366" s="180"/>
      <c r="C366" s="22"/>
      <c r="D366" s="22"/>
      <c r="E366" s="22"/>
      <c r="F366" s="183"/>
      <c r="G366" s="22"/>
      <c r="H366" s="22"/>
      <c r="I366" s="22"/>
      <c r="J366" s="182" t="e">
        <f aca="false">VLOOKUP(Entrate!I366,Legenda!$D$1:$F$258,2)</f>
        <v>#N/A</v>
      </c>
      <c r="K366" s="22"/>
      <c r="L366" s="22"/>
      <c r="M366" s="22"/>
      <c r="N366" s="183"/>
      <c r="O366" s="184" t="n">
        <f aca="false">'Piano Finanziario Annuale'!$F$6</f>
        <v>0</v>
      </c>
      <c r="P366" s="185" t="n">
        <v>0</v>
      </c>
      <c r="Q366" s="186"/>
      <c r="R366" s="187" t="n">
        <f aca="false">(P366*Q366)</f>
        <v>0</v>
      </c>
      <c r="S366" s="185" t="n">
        <v>0</v>
      </c>
      <c r="T366" s="187" t="n">
        <f aca="false">IF(OR(O366="sì",O366="forfettario 190"),SUM(P366+S366),SUM(P366+R366+S366))</f>
        <v>0</v>
      </c>
      <c r="U366" s="50"/>
      <c r="V366" s="188"/>
      <c r="W366" s="189" t="n">
        <f aca="false">IF(V366="SI",T366,0)</f>
        <v>0</v>
      </c>
      <c r="X366" s="148"/>
      <c r="Y366" s="179"/>
      <c r="Z366" s="179"/>
      <c r="AA366" s="179"/>
    </row>
    <row r="367" customFormat="false" ht="15.75" hidden="false" customHeight="true" outlineLevel="0" collapsed="false">
      <c r="A367" s="22" t="n">
        <v>366</v>
      </c>
      <c r="B367" s="180"/>
      <c r="C367" s="22"/>
      <c r="D367" s="22"/>
      <c r="E367" s="22"/>
      <c r="F367" s="183"/>
      <c r="G367" s="22"/>
      <c r="H367" s="22"/>
      <c r="I367" s="22"/>
      <c r="J367" s="182" t="e">
        <f aca="false">VLOOKUP(Entrate!I367,Legenda!$D$1:$F$258,2)</f>
        <v>#N/A</v>
      </c>
      <c r="K367" s="22"/>
      <c r="L367" s="22"/>
      <c r="M367" s="22"/>
      <c r="N367" s="183"/>
      <c r="O367" s="184" t="n">
        <f aca="false">'Piano Finanziario Annuale'!$F$6</f>
        <v>0</v>
      </c>
      <c r="P367" s="185" t="n">
        <v>0</v>
      </c>
      <c r="Q367" s="186"/>
      <c r="R367" s="187" t="n">
        <f aca="false">(P367*Q367)</f>
        <v>0</v>
      </c>
      <c r="S367" s="185" t="n">
        <v>0</v>
      </c>
      <c r="T367" s="187" t="n">
        <f aca="false">IF(OR(O367="sì",O367="forfettario 190"),SUM(P367+S367),SUM(P367+R367+S367))</f>
        <v>0</v>
      </c>
      <c r="U367" s="50"/>
      <c r="V367" s="188"/>
      <c r="W367" s="189" t="n">
        <f aca="false">IF(V367="SI",T367,0)</f>
        <v>0</v>
      </c>
      <c r="X367" s="148"/>
      <c r="Y367" s="179"/>
      <c r="Z367" s="179"/>
      <c r="AA367" s="179"/>
    </row>
    <row r="368" customFormat="false" ht="15.75" hidden="false" customHeight="true" outlineLevel="0" collapsed="false">
      <c r="A368" s="22" t="n">
        <v>367</v>
      </c>
      <c r="B368" s="180"/>
      <c r="C368" s="22"/>
      <c r="D368" s="22"/>
      <c r="E368" s="22"/>
      <c r="F368" s="183"/>
      <c r="G368" s="22"/>
      <c r="H368" s="22"/>
      <c r="I368" s="22"/>
      <c r="J368" s="182" t="e">
        <f aca="false">VLOOKUP(Entrate!I368,Legenda!$D$1:$F$258,2)</f>
        <v>#N/A</v>
      </c>
      <c r="K368" s="22"/>
      <c r="L368" s="22"/>
      <c r="M368" s="22"/>
      <c r="N368" s="183"/>
      <c r="O368" s="184" t="n">
        <f aca="false">'Piano Finanziario Annuale'!$F$6</f>
        <v>0</v>
      </c>
      <c r="P368" s="185" t="n">
        <v>0</v>
      </c>
      <c r="Q368" s="186"/>
      <c r="R368" s="187" t="n">
        <f aca="false">(P368*Q368)</f>
        <v>0</v>
      </c>
      <c r="S368" s="185" t="n">
        <v>0</v>
      </c>
      <c r="T368" s="187" t="n">
        <f aca="false">IF(OR(O368="sì",O368="forfettario 190"),SUM(P368+S368),SUM(P368+R368+S368))</f>
        <v>0</v>
      </c>
      <c r="U368" s="50"/>
      <c r="V368" s="188"/>
      <c r="W368" s="189" t="n">
        <f aca="false">IF(V368="SI",T368,0)</f>
        <v>0</v>
      </c>
      <c r="X368" s="148"/>
      <c r="Y368" s="179"/>
      <c r="Z368" s="179"/>
      <c r="AA368" s="179"/>
    </row>
    <row r="369" customFormat="false" ht="15.75" hidden="false" customHeight="true" outlineLevel="0" collapsed="false">
      <c r="A369" s="22" t="n">
        <v>368</v>
      </c>
      <c r="B369" s="180"/>
      <c r="C369" s="22"/>
      <c r="D369" s="22"/>
      <c r="E369" s="22"/>
      <c r="F369" s="183"/>
      <c r="G369" s="22"/>
      <c r="H369" s="22"/>
      <c r="I369" s="22"/>
      <c r="J369" s="182" t="e">
        <f aca="false">VLOOKUP(Entrate!I369,Legenda!$D$1:$F$258,2)</f>
        <v>#N/A</v>
      </c>
      <c r="K369" s="22"/>
      <c r="L369" s="22"/>
      <c r="M369" s="22"/>
      <c r="N369" s="183"/>
      <c r="O369" s="184" t="n">
        <f aca="false">'Piano Finanziario Annuale'!$F$6</f>
        <v>0</v>
      </c>
      <c r="P369" s="185" t="n">
        <v>0</v>
      </c>
      <c r="Q369" s="186"/>
      <c r="R369" s="187" t="n">
        <f aca="false">(P369*Q369)</f>
        <v>0</v>
      </c>
      <c r="S369" s="185" t="n">
        <v>0</v>
      </c>
      <c r="T369" s="187" t="n">
        <f aca="false">IF(OR(O369="sì",O369="forfettario 190"),SUM(P369+S369),SUM(P369+R369+S369))</f>
        <v>0</v>
      </c>
      <c r="U369" s="50"/>
      <c r="V369" s="188"/>
      <c r="W369" s="189" t="n">
        <f aca="false">IF(V369="SI",T369,0)</f>
        <v>0</v>
      </c>
      <c r="X369" s="148"/>
      <c r="Y369" s="179"/>
      <c r="Z369" s="179"/>
      <c r="AA369" s="179"/>
    </row>
    <row r="370" customFormat="false" ht="15.75" hidden="false" customHeight="true" outlineLevel="0" collapsed="false">
      <c r="A370" s="22" t="n">
        <v>369</v>
      </c>
      <c r="B370" s="180"/>
      <c r="C370" s="22"/>
      <c r="D370" s="22"/>
      <c r="E370" s="22"/>
      <c r="F370" s="183"/>
      <c r="G370" s="22"/>
      <c r="H370" s="22"/>
      <c r="I370" s="22"/>
      <c r="J370" s="182" t="e">
        <f aca="false">VLOOKUP(Entrate!I370,Legenda!$D$1:$F$258,2)</f>
        <v>#N/A</v>
      </c>
      <c r="K370" s="22"/>
      <c r="L370" s="22"/>
      <c r="M370" s="22"/>
      <c r="N370" s="183"/>
      <c r="O370" s="184" t="n">
        <f aca="false">'Piano Finanziario Annuale'!$F$6</f>
        <v>0</v>
      </c>
      <c r="P370" s="185" t="n">
        <v>0</v>
      </c>
      <c r="Q370" s="186"/>
      <c r="R370" s="187" t="n">
        <f aca="false">(P370*Q370)</f>
        <v>0</v>
      </c>
      <c r="S370" s="185" t="n">
        <v>0</v>
      </c>
      <c r="T370" s="187" t="n">
        <f aca="false">IF(OR(O370="sì",O370="forfettario 190"),SUM(P370+S370),SUM(P370+R370+S370))</f>
        <v>0</v>
      </c>
      <c r="U370" s="50"/>
      <c r="V370" s="188"/>
      <c r="W370" s="189" t="n">
        <f aca="false">IF(V370="SI",T370,0)</f>
        <v>0</v>
      </c>
      <c r="X370" s="148"/>
      <c r="Y370" s="179"/>
      <c r="Z370" s="179"/>
      <c r="AA370" s="179"/>
    </row>
    <row r="371" customFormat="false" ht="15.75" hidden="false" customHeight="true" outlineLevel="0" collapsed="false">
      <c r="A371" s="22" t="n">
        <v>370</v>
      </c>
      <c r="B371" s="180"/>
      <c r="C371" s="22"/>
      <c r="D371" s="22"/>
      <c r="E371" s="22"/>
      <c r="F371" s="183"/>
      <c r="G371" s="22"/>
      <c r="H371" s="22"/>
      <c r="I371" s="22"/>
      <c r="J371" s="182" t="e">
        <f aca="false">VLOOKUP(Entrate!I371,Legenda!$D$1:$F$258,2)</f>
        <v>#N/A</v>
      </c>
      <c r="K371" s="22"/>
      <c r="L371" s="22"/>
      <c r="M371" s="22"/>
      <c r="N371" s="183"/>
      <c r="O371" s="184" t="n">
        <f aca="false">'Piano Finanziario Annuale'!$F$6</f>
        <v>0</v>
      </c>
      <c r="P371" s="185" t="n">
        <v>0</v>
      </c>
      <c r="Q371" s="186"/>
      <c r="R371" s="187" t="n">
        <f aca="false">(P371*Q371)</f>
        <v>0</v>
      </c>
      <c r="S371" s="185" t="n">
        <v>0</v>
      </c>
      <c r="T371" s="187" t="n">
        <f aca="false">IF(OR(O371="sì",O371="forfettario 190"),SUM(P371+S371),SUM(P371+R371+S371))</f>
        <v>0</v>
      </c>
      <c r="U371" s="50"/>
      <c r="V371" s="188"/>
      <c r="W371" s="189" t="n">
        <f aca="false">IF(V371="SI",T371,0)</f>
        <v>0</v>
      </c>
      <c r="X371" s="148"/>
      <c r="Y371" s="179"/>
      <c r="Z371" s="179"/>
      <c r="AA371" s="179"/>
    </row>
    <row r="372" customFormat="false" ht="15.75" hidden="false" customHeight="true" outlineLevel="0" collapsed="false">
      <c r="A372" s="22" t="n">
        <v>371</v>
      </c>
      <c r="B372" s="180"/>
      <c r="C372" s="22"/>
      <c r="D372" s="22"/>
      <c r="E372" s="22"/>
      <c r="F372" s="183"/>
      <c r="G372" s="22"/>
      <c r="H372" s="22"/>
      <c r="I372" s="22"/>
      <c r="J372" s="182" t="e">
        <f aca="false">VLOOKUP(Entrate!I372,Legenda!$D$1:$F$258,2)</f>
        <v>#N/A</v>
      </c>
      <c r="K372" s="22"/>
      <c r="L372" s="22"/>
      <c r="M372" s="22"/>
      <c r="N372" s="183"/>
      <c r="O372" s="184" t="n">
        <f aca="false">'Piano Finanziario Annuale'!$F$6</f>
        <v>0</v>
      </c>
      <c r="P372" s="185" t="n">
        <v>0</v>
      </c>
      <c r="Q372" s="186"/>
      <c r="R372" s="187" t="n">
        <f aca="false">(P372*Q372)</f>
        <v>0</v>
      </c>
      <c r="S372" s="185" t="n">
        <v>0</v>
      </c>
      <c r="T372" s="187" t="n">
        <f aca="false">IF(OR(O372="sì",O372="forfettario 190"),SUM(P372+S372),SUM(P372+R372+S372))</f>
        <v>0</v>
      </c>
      <c r="U372" s="50"/>
      <c r="V372" s="188"/>
      <c r="W372" s="189" t="n">
        <f aca="false">IF(V372="SI",T372,0)</f>
        <v>0</v>
      </c>
      <c r="X372" s="148"/>
      <c r="Y372" s="179"/>
      <c r="Z372" s="179"/>
      <c r="AA372" s="179"/>
    </row>
    <row r="373" customFormat="false" ht="15.75" hidden="false" customHeight="true" outlineLevel="0" collapsed="false">
      <c r="A373" s="22" t="n">
        <v>372</v>
      </c>
      <c r="B373" s="180"/>
      <c r="C373" s="22"/>
      <c r="D373" s="22"/>
      <c r="E373" s="22"/>
      <c r="F373" s="183"/>
      <c r="G373" s="22"/>
      <c r="H373" s="22"/>
      <c r="I373" s="22"/>
      <c r="J373" s="182" t="e">
        <f aca="false">VLOOKUP(Entrate!I373,Legenda!$D$1:$F$258,2)</f>
        <v>#N/A</v>
      </c>
      <c r="K373" s="22"/>
      <c r="L373" s="22"/>
      <c r="M373" s="22"/>
      <c r="N373" s="183"/>
      <c r="O373" s="184" t="n">
        <f aca="false">'Piano Finanziario Annuale'!$F$6</f>
        <v>0</v>
      </c>
      <c r="P373" s="185" t="n">
        <v>0</v>
      </c>
      <c r="Q373" s="186"/>
      <c r="R373" s="187" t="n">
        <f aca="false">(P373*Q373)</f>
        <v>0</v>
      </c>
      <c r="S373" s="185" t="n">
        <v>0</v>
      </c>
      <c r="T373" s="187" t="n">
        <f aca="false">IF(OR(O373="sì",O373="forfettario 190"),SUM(P373+S373),SUM(P373+R373+S373))</f>
        <v>0</v>
      </c>
      <c r="U373" s="50"/>
      <c r="V373" s="188"/>
      <c r="W373" s="189" t="n">
        <f aca="false">IF(V373="SI",T373,0)</f>
        <v>0</v>
      </c>
      <c r="X373" s="148"/>
      <c r="Y373" s="179"/>
      <c r="Z373" s="179"/>
      <c r="AA373" s="179"/>
    </row>
    <row r="374" customFormat="false" ht="15.75" hidden="false" customHeight="true" outlineLevel="0" collapsed="false">
      <c r="A374" s="22" t="n">
        <v>373</v>
      </c>
      <c r="B374" s="180"/>
      <c r="C374" s="22"/>
      <c r="D374" s="22"/>
      <c r="E374" s="22"/>
      <c r="F374" s="183"/>
      <c r="G374" s="22"/>
      <c r="H374" s="22"/>
      <c r="I374" s="22"/>
      <c r="J374" s="182" t="e">
        <f aca="false">VLOOKUP(Entrate!I374,Legenda!$D$1:$F$258,2)</f>
        <v>#N/A</v>
      </c>
      <c r="K374" s="22"/>
      <c r="L374" s="22"/>
      <c r="M374" s="22"/>
      <c r="N374" s="183"/>
      <c r="O374" s="184" t="n">
        <f aca="false">'Piano Finanziario Annuale'!$F$6</f>
        <v>0</v>
      </c>
      <c r="P374" s="185" t="n">
        <v>0</v>
      </c>
      <c r="Q374" s="186"/>
      <c r="R374" s="187" t="n">
        <f aca="false">(P374*Q374)</f>
        <v>0</v>
      </c>
      <c r="S374" s="185" t="n">
        <v>0</v>
      </c>
      <c r="T374" s="187" t="n">
        <f aca="false">IF(OR(O374="sì",O374="forfettario 190"),SUM(P374+S374),SUM(P374+R374+S374))</f>
        <v>0</v>
      </c>
      <c r="U374" s="50"/>
      <c r="V374" s="188"/>
      <c r="W374" s="189" t="n">
        <f aca="false">IF(V374="SI",T374,0)</f>
        <v>0</v>
      </c>
      <c r="X374" s="148"/>
      <c r="Y374" s="179"/>
      <c r="Z374" s="179"/>
      <c r="AA374" s="179"/>
    </row>
    <row r="375" customFormat="false" ht="15.75" hidden="false" customHeight="true" outlineLevel="0" collapsed="false">
      <c r="A375" s="22" t="n">
        <v>374</v>
      </c>
      <c r="B375" s="180"/>
      <c r="C375" s="22"/>
      <c r="D375" s="22"/>
      <c r="E375" s="22"/>
      <c r="F375" s="183"/>
      <c r="G375" s="22"/>
      <c r="H375" s="22"/>
      <c r="I375" s="22"/>
      <c r="J375" s="182" t="e">
        <f aca="false">VLOOKUP(Entrate!I375,Legenda!$D$1:$F$258,2)</f>
        <v>#N/A</v>
      </c>
      <c r="K375" s="22"/>
      <c r="L375" s="22"/>
      <c r="M375" s="22"/>
      <c r="N375" s="183"/>
      <c r="O375" s="184" t="n">
        <f aca="false">'Piano Finanziario Annuale'!$F$6</f>
        <v>0</v>
      </c>
      <c r="P375" s="185" t="n">
        <v>0</v>
      </c>
      <c r="Q375" s="186"/>
      <c r="R375" s="187" t="n">
        <f aca="false">(P375*Q375)</f>
        <v>0</v>
      </c>
      <c r="S375" s="185" t="n">
        <v>0</v>
      </c>
      <c r="T375" s="187" t="n">
        <f aca="false">IF(OR(O375="sì",O375="forfettario 190"),SUM(P375+S375),SUM(P375+R375+S375))</f>
        <v>0</v>
      </c>
      <c r="U375" s="50"/>
      <c r="V375" s="188"/>
      <c r="W375" s="189" t="n">
        <f aca="false">IF(V375="SI",T375,0)</f>
        <v>0</v>
      </c>
      <c r="X375" s="148"/>
      <c r="Y375" s="179"/>
      <c r="Z375" s="179"/>
      <c r="AA375" s="179"/>
    </row>
    <row r="376" customFormat="false" ht="15.75" hidden="false" customHeight="true" outlineLevel="0" collapsed="false">
      <c r="A376" s="22" t="n">
        <v>375</v>
      </c>
      <c r="B376" s="180"/>
      <c r="C376" s="22"/>
      <c r="D376" s="22"/>
      <c r="E376" s="22"/>
      <c r="F376" s="183"/>
      <c r="G376" s="22"/>
      <c r="H376" s="22"/>
      <c r="I376" s="22"/>
      <c r="J376" s="182" t="e">
        <f aca="false">VLOOKUP(Entrate!I376,Legenda!$D$1:$F$258,2)</f>
        <v>#N/A</v>
      </c>
      <c r="K376" s="22"/>
      <c r="L376" s="22"/>
      <c r="M376" s="22"/>
      <c r="N376" s="183"/>
      <c r="O376" s="184" t="n">
        <f aca="false">'Piano Finanziario Annuale'!$F$6</f>
        <v>0</v>
      </c>
      <c r="P376" s="185" t="n">
        <v>0</v>
      </c>
      <c r="Q376" s="186"/>
      <c r="R376" s="187" t="n">
        <f aca="false">(P376*Q376)</f>
        <v>0</v>
      </c>
      <c r="S376" s="185" t="n">
        <v>0</v>
      </c>
      <c r="T376" s="187" t="n">
        <f aca="false">IF(OR(O376="sì",O376="forfettario 190"),SUM(P376+S376),SUM(P376+R376+S376))</f>
        <v>0</v>
      </c>
      <c r="U376" s="50"/>
      <c r="V376" s="188"/>
      <c r="W376" s="189" t="n">
        <f aca="false">IF(V376="SI",T376,0)</f>
        <v>0</v>
      </c>
      <c r="X376" s="148"/>
      <c r="Y376" s="179"/>
      <c r="Z376" s="179"/>
      <c r="AA376" s="179"/>
    </row>
    <row r="377" customFormat="false" ht="15.75" hidden="false" customHeight="true" outlineLevel="0" collapsed="false">
      <c r="A377" s="22" t="n">
        <v>376</v>
      </c>
      <c r="B377" s="180"/>
      <c r="C377" s="22"/>
      <c r="D377" s="22"/>
      <c r="E377" s="22"/>
      <c r="F377" s="183"/>
      <c r="G377" s="22"/>
      <c r="H377" s="22"/>
      <c r="I377" s="22"/>
      <c r="J377" s="182" t="e">
        <f aca="false">VLOOKUP(Entrate!I377,Legenda!$D$1:$F$258,2)</f>
        <v>#N/A</v>
      </c>
      <c r="K377" s="22"/>
      <c r="L377" s="22"/>
      <c r="M377" s="22"/>
      <c r="N377" s="183"/>
      <c r="O377" s="184" t="n">
        <f aca="false">'Piano Finanziario Annuale'!$F$6</f>
        <v>0</v>
      </c>
      <c r="P377" s="185" t="n">
        <v>0</v>
      </c>
      <c r="Q377" s="186"/>
      <c r="R377" s="187" t="n">
        <f aca="false">(P377*Q377)</f>
        <v>0</v>
      </c>
      <c r="S377" s="185" t="n">
        <v>0</v>
      </c>
      <c r="T377" s="187" t="n">
        <f aca="false">IF(OR(O377="sì",O377="forfettario 190"),SUM(P377+S377),SUM(P377+R377+S377))</f>
        <v>0</v>
      </c>
      <c r="U377" s="50"/>
      <c r="V377" s="188"/>
      <c r="W377" s="189" t="n">
        <f aca="false">IF(V377="SI",T377,0)</f>
        <v>0</v>
      </c>
      <c r="X377" s="148"/>
      <c r="Y377" s="179"/>
      <c r="Z377" s="179"/>
      <c r="AA377" s="179"/>
    </row>
    <row r="378" customFormat="false" ht="15.75" hidden="false" customHeight="true" outlineLevel="0" collapsed="false">
      <c r="A378" s="22" t="n">
        <v>377</v>
      </c>
      <c r="B378" s="180"/>
      <c r="C378" s="22"/>
      <c r="D378" s="22"/>
      <c r="E378" s="22"/>
      <c r="F378" s="183"/>
      <c r="G378" s="22"/>
      <c r="H378" s="22"/>
      <c r="I378" s="22"/>
      <c r="J378" s="182" t="e">
        <f aca="false">VLOOKUP(Entrate!I378,Legenda!$D$1:$F$258,2)</f>
        <v>#N/A</v>
      </c>
      <c r="K378" s="22"/>
      <c r="L378" s="22"/>
      <c r="M378" s="22"/>
      <c r="N378" s="183"/>
      <c r="O378" s="184" t="n">
        <f aca="false">'Piano Finanziario Annuale'!$F$6</f>
        <v>0</v>
      </c>
      <c r="P378" s="185" t="n">
        <v>0</v>
      </c>
      <c r="Q378" s="186"/>
      <c r="R378" s="187" t="n">
        <f aca="false">(P378*Q378)</f>
        <v>0</v>
      </c>
      <c r="S378" s="185" t="n">
        <v>0</v>
      </c>
      <c r="T378" s="187" t="n">
        <f aca="false">IF(OR(O378="sì",O378="forfettario 190"),SUM(P378+S378),SUM(P378+R378+S378))</f>
        <v>0</v>
      </c>
      <c r="U378" s="50"/>
      <c r="V378" s="188"/>
      <c r="W378" s="189" t="n">
        <f aca="false">IF(V378="SI",T378,0)</f>
        <v>0</v>
      </c>
      <c r="X378" s="148"/>
      <c r="Y378" s="179"/>
      <c r="Z378" s="179"/>
      <c r="AA378" s="179"/>
    </row>
    <row r="379" customFormat="false" ht="15.75" hidden="false" customHeight="true" outlineLevel="0" collapsed="false">
      <c r="A379" s="22" t="n">
        <v>378</v>
      </c>
      <c r="B379" s="180"/>
      <c r="C379" s="22"/>
      <c r="D379" s="22"/>
      <c r="E379" s="22"/>
      <c r="F379" s="183"/>
      <c r="G379" s="22"/>
      <c r="H379" s="22"/>
      <c r="I379" s="22"/>
      <c r="J379" s="182" t="e">
        <f aca="false">VLOOKUP(Entrate!I379,Legenda!$D$1:$F$258,2)</f>
        <v>#N/A</v>
      </c>
      <c r="K379" s="22"/>
      <c r="L379" s="22"/>
      <c r="M379" s="22"/>
      <c r="N379" s="183"/>
      <c r="O379" s="184" t="n">
        <f aca="false">'Piano Finanziario Annuale'!$F$6</f>
        <v>0</v>
      </c>
      <c r="P379" s="185" t="n">
        <v>0</v>
      </c>
      <c r="Q379" s="186"/>
      <c r="R379" s="187" t="n">
        <f aca="false">(P379*Q379)</f>
        <v>0</v>
      </c>
      <c r="S379" s="185" t="n">
        <v>0</v>
      </c>
      <c r="T379" s="187" t="n">
        <f aca="false">IF(OR(O379="sì",O379="forfettario 190"),SUM(P379+S379),SUM(P379+R379+S379))</f>
        <v>0</v>
      </c>
      <c r="U379" s="50"/>
      <c r="V379" s="188"/>
      <c r="W379" s="189" t="n">
        <f aca="false">IF(V379="SI",T379,0)</f>
        <v>0</v>
      </c>
      <c r="X379" s="148"/>
      <c r="Y379" s="179"/>
      <c r="Z379" s="179"/>
      <c r="AA379" s="179"/>
    </row>
    <row r="380" customFormat="false" ht="15.75" hidden="false" customHeight="true" outlineLevel="0" collapsed="false">
      <c r="A380" s="22" t="n">
        <v>379</v>
      </c>
      <c r="B380" s="180"/>
      <c r="C380" s="22"/>
      <c r="D380" s="22"/>
      <c r="E380" s="22"/>
      <c r="F380" s="183"/>
      <c r="G380" s="22"/>
      <c r="H380" s="22"/>
      <c r="I380" s="22"/>
      <c r="J380" s="182" t="e">
        <f aca="false">VLOOKUP(Entrate!I380,Legenda!$D$1:$F$258,2)</f>
        <v>#N/A</v>
      </c>
      <c r="K380" s="22"/>
      <c r="L380" s="22"/>
      <c r="M380" s="22"/>
      <c r="N380" s="183"/>
      <c r="O380" s="184" t="n">
        <f aca="false">'Piano Finanziario Annuale'!$F$6</f>
        <v>0</v>
      </c>
      <c r="P380" s="185" t="n">
        <v>0</v>
      </c>
      <c r="Q380" s="186"/>
      <c r="R380" s="187" t="n">
        <f aca="false">(P380*Q380)</f>
        <v>0</v>
      </c>
      <c r="S380" s="185" t="n">
        <v>0</v>
      </c>
      <c r="T380" s="187" t="n">
        <f aca="false">IF(OR(O380="sì",O380="forfettario 190"),SUM(P380+S380),SUM(P380+R380+S380))</f>
        <v>0</v>
      </c>
      <c r="U380" s="50"/>
      <c r="V380" s="188"/>
      <c r="W380" s="189" t="n">
        <f aca="false">IF(V380="SI",T380,0)</f>
        <v>0</v>
      </c>
      <c r="X380" s="148"/>
      <c r="Y380" s="179"/>
      <c r="Z380" s="179"/>
      <c r="AA380" s="179"/>
    </row>
    <row r="381" customFormat="false" ht="15.75" hidden="false" customHeight="true" outlineLevel="0" collapsed="false">
      <c r="A381" s="22" t="n">
        <v>380</v>
      </c>
      <c r="B381" s="180"/>
      <c r="C381" s="22"/>
      <c r="D381" s="22"/>
      <c r="E381" s="22"/>
      <c r="F381" s="183"/>
      <c r="G381" s="22"/>
      <c r="H381" s="22"/>
      <c r="I381" s="22"/>
      <c r="J381" s="182" t="e">
        <f aca="false">VLOOKUP(Entrate!I381,Legenda!$D$1:$F$258,2)</f>
        <v>#N/A</v>
      </c>
      <c r="K381" s="22"/>
      <c r="L381" s="22"/>
      <c r="M381" s="22"/>
      <c r="N381" s="183"/>
      <c r="O381" s="184" t="n">
        <f aca="false">'Piano Finanziario Annuale'!$F$6</f>
        <v>0</v>
      </c>
      <c r="P381" s="185" t="n">
        <v>0</v>
      </c>
      <c r="Q381" s="186"/>
      <c r="R381" s="187" t="n">
        <f aca="false">(P381*Q381)</f>
        <v>0</v>
      </c>
      <c r="S381" s="185" t="n">
        <v>0</v>
      </c>
      <c r="T381" s="187" t="n">
        <f aca="false">IF(OR(O381="sì",O381="forfettario 190"),SUM(P381+S381),SUM(P381+R381+S381))</f>
        <v>0</v>
      </c>
      <c r="U381" s="50"/>
      <c r="V381" s="188"/>
      <c r="W381" s="189" t="n">
        <f aca="false">IF(V381="SI",T381,0)</f>
        <v>0</v>
      </c>
      <c r="X381" s="148"/>
      <c r="Y381" s="179"/>
      <c r="Z381" s="179"/>
      <c r="AA381" s="179"/>
    </row>
    <row r="382" customFormat="false" ht="15.75" hidden="false" customHeight="true" outlineLevel="0" collapsed="false">
      <c r="A382" s="22" t="n">
        <v>381</v>
      </c>
      <c r="B382" s="180"/>
      <c r="C382" s="22"/>
      <c r="D382" s="22"/>
      <c r="E382" s="22"/>
      <c r="F382" s="183"/>
      <c r="G382" s="22"/>
      <c r="H382" s="22"/>
      <c r="I382" s="22"/>
      <c r="J382" s="182" t="e">
        <f aca="false">VLOOKUP(Entrate!I382,Legenda!$D$1:$F$258,2)</f>
        <v>#N/A</v>
      </c>
      <c r="K382" s="22"/>
      <c r="L382" s="22"/>
      <c r="M382" s="22"/>
      <c r="N382" s="183"/>
      <c r="O382" s="184" t="n">
        <f aca="false">'Piano Finanziario Annuale'!$F$6</f>
        <v>0</v>
      </c>
      <c r="P382" s="185" t="n">
        <v>0</v>
      </c>
      <c r="Q382" s="186"/>
      <c r="R382" s="187" t="n">
        <f aca="false">(P382*Q382)</f>
        <v>0</v>
      </c>
      <c r="S382" s="185" t="n">
        <v>0</v>
      </c>
      <c r="T382" s="187" t="n">
        <f aca="false">IF(OR(O382="sì",O382="forfettario 190"),SUM(P382+S382),SUM(P382+R382+S382))</f>
        <v>0</v>
      </c>
      <c r="U382" s="50"/>
      <c r="V382" s="188"/>
      <c r="W382" s="189" t="n">
        <f aca="false">IF(V382="SI",T382,0)</f>
        <v>0</v>
      </c>
      <c r="X382" s="148"/>
      <c r="Y382" s="179"/>
      <c r="Z382" s="179"/>
      <c r="AA382" s="179"/>
    </row>
    <row r="383" customFormat="false" ht="15.75" hidden="false" customHeight="true" outlineLevel="0" collapsed="false">
      <c r="A383" s="22" t="n">
        <v>382</v>
      </c>
      <c r="B383" s="180"/>
      <c r="C383" s="22"/>
      <c r="D383" s="22"/>
      <c r="E383" s="22"/>
      <c r="F383" s="183"/>
      <c r="G383" s="22"/>
      <c r="H383" s="22"/>
      <c r="I383" s="22"/>
      <c r="J383" s="182" t="e">
        <f aca="false">VLOOKUP(Entrate!I383,Legenda!$D$1:$F$258,2)</f>
        <v>#N/A</v>
      </c>
      <c r="K383" s="22"/>
      <c r="L383" s="22"/>
      <c r="M383" s="22"/>
      <c r="N383" s="183"/>
      <c r="O383" s="184" t="n">
        <f aca="false">'Piano Finanziario Annuale'!$F$6</f>
        <v>0</v>
      </c>
      <c r="P383" s="185" t="n">
        <v>0</v>
      </c>
      <c r="Q383" s="186"/>
      <c r="R383" s="187" t="n">
        <f aca="false">(P383*Q383)</f>
        <v>0</v>
      </c>
      <c r="S383" s="185" t="n">
        <v>0</v>
      </c>
      <c r="T383" s="187" t="n">
        <f aca="false">IF(OR(O383="sì",O383="forfettario 190"),SUM(P383+S383),SUM(P383+R383+S383))</f>
        <v>0</v>
      </c>
      <c r="U383" s="50"/>
      <c r="V383" s="188"/>
      <c r="W383" s="189" t="n">
        <f aca="false">IF(V383="SI",T383,0)</f>
        <v>0</v>
      </c>
      <c r="X383" s="148"/>
      <c r="Y383" s="179"/>
      <c r="Z383" s="179"/>
      <c r="AA383" s="179"/>
    </row>
    <row r="384" customFormat="false" ht="15.75" hidden="false" customHeight="true" outlineLevel="0" collapsed="false">
      <c r="A384" s="22" t="n">
        <v>383</v>
      </c>
      <c r="B384" s="180"/>
      <c r="C384" s="22"/>
      <c r="D384" s="22"/>
      <c r="E384" s="22"/>
      <c r="F384" s="183"/>
      <c r="G384" s="22"/>
      <c r="H384" s="22"/>
      <c r="I384" s="22"/>
      <c r="J384" s="182" t="e">
        <f aca="false">VLOOKUP(Entrate!I384,Legenda!$D$1:$F$258,2)</f>
        <v>#N/A</v>
      </c>
      <c r="K384" s="22"/>
      <c r="L384" s="22"/>
      <c r="M384" s="22"/>
      <c r="N384" s="183"/>
      <c r="O384" s="184" t="n">
        <f aca="false">'Piano Finanziario Annuale'!$F$6</f>
        <v>0</v>
      </c>
      <c r="P384" s="185" t="n">
        <v>0</v>
      </c>
      <c r="Q384" s="186"/>
      <c r="R384" s="187" t="n">
        <f aca="false">(P384*Q384)</f>
        <v>0</v>
      </c>
      <c r="S384" s="185" t="n">
        <v>0</v>
      </c>
      <c r="T384" s="187" t="n">
        <f aca="false">IF(OR(O384="sì",O384="forfettario 190"),SUM(P384+S384),SUM(P384+R384+S384))</f>
        <v>0</v>
      </c>
      <c r="U384" s="50"/>
      <c r="V384" s="188"/>
      <c r="W384" s="189" t="n">
        <f aca="false">IF(V384="SI",T384,0)</f>
        <v>0</v>
      </c>
      <c r="X384" s="148"/>
      <c r="Y384" s="179"/>
      <c r="Z384" s="179"/>
      <c r="AA384" s="179"/>
    </row>
    <row r="385" customFormat="false" ht="15.75" hidden="false" customHeight="true" outlineLevel="0" collapsed="false">
      <c r="A385" s="22" t="n">
        <v>384</v>
      </c>
      <c r="B385" s="180"/>
      <c r="C385" s="22"/>
      <c r="D385" s="22"/>
      <c r="E385" s="22"/>
      <c r="F385" s="183"/>
      <c r="G385" s="22"/>
      <c r="H385" s="22"/>
      <c r="I385" s="22"/>
      <c r="J385" s="182" t="e">
        <f aca="false">VLOOKUP(Entrate!I385,Legenda!$D$1:$F$258,2)</f>
        <v>#N/A</v>
      </c>
      <c r="K385" s="22"/>
      <c r="L385" s="22"/>
      <c r="M385" s="22"/>
      <c r="N385" s="183"/>
      <c r="O385" s="184" t="n">
        <f aca="false">'Piano Finanziario Annuale'!$F$6</f>
        <v>0</v>
      </c>
      <c r="P385" s="185" t="n">
        <v>0</v>
      </c>
      <c r="Q385" s="186"/>
      <c r="R385" s="187" t="n">
        <f aca="false">(P385*Q385)</f>
        <v>0</v>
      </c>
      <c r="S385" s="185" t="n">
        <v>0</v>
      </c>
      <c r="T385" s="187" t="n">
        <f aca="false">IF(OR(O385="sì",O385="forfettario 190"),SUM(P385+S385),SUM(P385+R385+S385))</f>
        <v>0</v>
      </c>
      <c r="U385" s="50"/>
      <c r="V385" s="188"/>
      <c r="W385" s="189" t="n">
        <f aca="false">IF(V385="SI",T385,0)</f>
        <v>0</v>
      </c>
      <c r="X385" s="148"/>
      <c r="Y385" s="179"/>
      <c r="Z385" s="179"/>
      <c r="AA385" s="179"/>
    </row>
    <row r="386" customFormat="false" ht="15.75" hidden="false" customHeight="true" outlineLevel="0" collapsed="false">
      <c r="A386" s="22" t="n">
        <v>385</v>
      </c>
      <c r="B386" s="180"/>
      <c r="C386" s="22"/>
      <c r="D386" s="22"/>
      <c r="E386" s="22"/>
      <c r="F386" s="183"/>
      <c r="G386" s="22"/>
      <c r="H386" s="22"/>
      <c r="I386" s="22"/>
      <c r="J386" s="182" t="e">
        <f aca="false">VLOOKUP(Entrate!I386,Legenda!$D$1:$F$258,2)</f>
        <v>#N/A</v>
      </c>
      <c r="K386" s="22"/>
      <c r="L386" s="22"/>
      <c r="M386" s="22"/>
      <c r="N386" s="183"/>
      <c r="O386" s="184" t="n">
        <f aca="false">'Piano Finanziario Annuale'!$F$6</f>
        <v>0</v>
      </c>
      <c r="P386" s="185" t="n">
        <v>0</v>
      </c>
      <c r="Q386" s="186"/>
      <c r="R386" s="187" t="n">
        <f aca="false">(P386*Q386)</f>
        <v>0</v>
      </c>
      <c r="S386" s="185" t="n">
        <v>0</v>
      </c>
      <c r="T386" s="187" t="n">
        <f aca="false">IF(OR(O386="sì",O386="forfettario 190"),SUM(P386+S386),SUM(P386+R386+S386))</f>
        <v>0</v>
      </c>
      <c r="U386" s="50"/>
      <c r="V386" s="188"/>
      <c r="W386" s="189" t="n">
        <f aca="false">IF(V386="SI",T386,0)</f>
        <v>0</v>
      </c>
      <c r="X386" s="148"/>
      <c r="Y386" s="179"/>
      <c r="Z386" s="179"/>
      <c r="AA386" s="179"/>
    </row>
    <row r="387" customFormat="false" ht="15.75" hidden="false" customHeight="true" outlineLevel="0" collapsed="false">
      <c r="A387" s="22" t="n">
        <v>386</v>
      </c>
      <c r="B387" s="180"/>
      <c r="C387" s="22"/>
      <c r="D387" s="22"/>
      <c r="E387" s="22"/>
      <c r="F387" s="183"/>
      <c r="G387" s="22"/>
      <c r="H387" s="22"/>
      <c r="I387" s="22"/>
      <c r="J387" s="182" t="e">
        <f aca="false">VLOOKUP(Entrate!I387,Legenda!$D$1:$F$258,2)</f>
        <v>#N/A</v>
      </c>
      <c r="K387" s="22"/>
      <c r="L387" s="22"/>
      <c r="M387" s="22"/>
      <c r="N387" s="183"/>
      <c r="O387" s="184" t="n">
        <f aca="false">'Piano Finanziario Annuale'!$F$6</f>
        <v>0</v>
      </c>
      <c r="P387" s="185" t="n">
        <v>0</v>
      </c>
      <c r="Q387" s="186"/>
      <c r="R387" s="187" t="n">
        <f aca="false">(P387*Q387)</f>
        <v>0</v>
      </c>
      <c r="S387" s="185" t="n">
        <v>0</v>
      </c>
      <c r="T387" s="187" t="n">
        <f aca="false">IF(OR(O387="sì",O387="forfettario 190"),SUM(P387+S387),SUM(P387+R387+S387))</f>
        <v>0</v>
      </c>
      <c r="U387" s="50"/>
      <c r="V387" s="188"/>
      <c r="W387" s="189" t="n">
        <f aca="false">IF(V387="SI",T387,0)</f>
        <v>0</v>
      </c>
      <c r="X387" s="148"/>
      <c r="Y387" s="179"/>
      <c r="Z387" s="179"/>
      <c r="AA387" s="179"/>
    </row>
    <row r="388" customFormat="false" ht="15.75" hidden="false" customHeight="true" outlineLevel="0" collapsed="false">
      <c r="A388" s="22" t="n">
        <v>387</v>
      </c>
      <c r="B388" s="180"/>
      <c r="C388" s="22"/>
      <c r="D388" s="22"/>
      <c r="E388" s="22"/>
      <c r="F388" s="183"/>
      <c r="G388" s="22"/>
      <c r="H388" s="22"/>
      <c r="I388" s="22"/>
      <c r="J388" s="182" t="e">
        <f aca="false">VLOOKUP(Entrate!I388,Legenda!$D$1:$F$258,2)</f>
        <v>#N/A</v>
      </c>
      <c r="K388" s="22"/>
      <c r="L388" s="22"/>
      <c r="M388" s="22"/>
      <c r="N388" s="183"/>
      <c r="O388" s="184" t="n">
        <f aca="false">'Piano Finanziario Annuale'!$F$6</f>
        <v>0</v>
      </c>
      <c r="P388" s="185" t="n">
        <v>0</v>
      </c>
      <c r="Q388" s="186"/>
      <c r="R388" s="187" t="n">
        <f aca="false">(P388*Q388)</f>
        <v>0</v>
      </c>
      <c r="S388" s="185" t="n">
        <v>0</v>
      </c>
      <c r="T388" s="187" t="n">
        <f aca="false">IF(OR(O388="sì",O388="forfettario 190"),SUM(P388+S388),SUM(P388+R388+S388))</f>
        <v>0</v>
      </c>
      <c r="U388" s="50"/>
      <c r="V388" s="188"/>
      <c r="W388" s="189" t="n">
        <f aca="false">IF(V388="SI",T388,0)</f>
        <v>0</v>
      </c>
      <c r="X388" s="148"/>
      <c r="Y388" s="179"/>
      <c r="Z388" s="179"/>
      <c r="AA388" s="179"/>
    </row>
    <row r="389" customFormat="false" ht="15.75" hidden="false" customHeight="true" outlineLevel="0" collapsed="false">
      <c r="A389" s="22" t="n">
        <v>388</v>
      </c>
      <c r="B389" s="180"/>
      <c r="C389" s="22"/>
      <c r="D389" s="22"/>
      <c r="E389" s="22"/>
      <c r="F389" s="183"/>
      <c r="G389" s="22"/>
      <c r="H389" s="22"/>
      <c r="I389" s="22"/>
      <c r="J389" s="182" t="e">
        <f aca="false">VLOOKUP(Entrate!I389,Legenda!$D$1:$F$258,2)</f>
        <v>#N/A</v>
      </c>
      <c r="K389" s="22"/>
      <c r="L389" s="22"/>
      <c r="M389" s="22"/>
      <c r="N389" s="183"/>
      <c r="O389" s="184" t="n">
        <f aca="false">'Piano Finanziario Annuale'!$F$6</f>
        <v>0</v>
      </c>
      <c r="P389" s="185" t="n">
        <v>0</v>
      </c>
      <c r="Q389" s="186"/>
      <c r="R389" s="187" t="n">
        <f aca="false">(P389*Q389)</f>
        <v>0</v>
      </c>
      <c r="S389" s="185" t="n">
        <v>0</v>
      </c>
      <c r="T389" s="187" t="n">
        <f aca="false">IF(OR(O389="sì",O389="forfettario 190"),SUM(P389+S389),SUM(P389+R389+S389))</f>
        <v>0</v>
      </c>
      <c r="U389" s="50"/>
      <c r="V389" s="188"/>
      <c r="W389" s="189" t="n">
        <f aca="false">IF(V389="SI",T389,0)</f>
        <v>0</v>
      </c>
      <c r="X389" s="148"/>
      <c r="Y389" s="179"/>
      <c r="Z389" s="179"/>
      <c r="AA389" s="179"/>
    </row>
    <row r="390" customFormat="false" ht="15.75" hidden="false" customHeight="true" outlineLevel="0" collapsed="false">
      <c r="A390" s="22" t="n">
        <v>389</v>
      </c>
      <c r="B390" s="180"/>
      <c r="C390" s="22"/>
      <c r="D390" s="22"/>
      <c r="E390" s="22"/>
      <c r="F390" s="183"/>
      <c r="G390" s="22"/>
      <c r="H390" s="22"/>
      <c r="I390" s="22"/>
      <c r="J390" s="182" t="e">
        <f aca="false">VLOOKUP(Entrate!I390,Legenda!$D$1:$F$258,2)</f>
        <v>#N/A</v>
      </c>
      <c r="K390" s="22"/>
      <c r="L390" s="22"/>
      <c r="M390" s="22"/>
      <c r="N390" s="183"/>
      <c r="O390" s="184" t="n">
        <f aca="false">'Piano Finanziario Annuale'!$F$6</f>
        <v>0</v>
      </c>
      <c r="P390" s="185" t="n">
        <v>0</v>
      </c>
      <c r="Q390" s="186"/>
      <c r="R390" s="187" t="n">
        <f aca="false">(P390*Q390)</f>
        <v>0</v>
      </c>
      <c r="S390" s="185" t="n">
        <v>0</v>
      </c>
      <c r="T390" s="187" t="n">
        <f aca="false">IF(OR(O390="sì",O390="forfettario 190"),SUM(P390+S390),SUM(P390+R390+S390))</f>
        <v>0</v>
      </c>
      <c r="U390" s="50"/>
      <c r="V390" s="188"/>
      <c r="W390" s="189" t="n">
        <f aca="false">IF(V390="SI",T390,0)</f>
        <v>0</v>
      </c>
      <c r="X390" s="148"/>
      <c r="Y390" s="179"/>
      <c r="Z390" s="179"/>
      <c r="AA390" s="179"/>
    </row>
    <row r="391" customFormat="false" ht="15.75" hidden="false" customHeight="true" outlineLevel="0" collapsed="false">
      <c r="A391" s="22" t="n">
        <v>390</v>
      </c>
      <c r="B391" s="180"/>
      <c r="C391" s="22"/>
      <c r="D391" s="22"/>
      <c r="E391" s="22"/>
      <c r="F391" s="183"/>
      <c r="G391" s="22"/>
      <c r="H391" s="22"/>
      <c r="I391" s="22"/>
      <c r="J391" s="182" t="e">
        <f aca="false">VLOOKUP(Entrate!I391,Legenda!$D$1:$F$258,2)</f>
        <v>#N/A</v>
      </c>
      <c r="K391" s="22"/>
      <c r="L391" s="22"/>
      <c r="M391" s="22"/>
      <c r="N391" s="183"/>
      <c r="O391" s="184" t="n">
        <f aca="false">'Piano Finanziario Annuale'!$F$6</f>
        <v>0</v>
      </c>
      <c r="P391" s="185" t="n">
        <v>0</v>
      </c>
      <c r="Q391" s="186"/>
      <c r="R391" s="187" t="n">
        <f aca="false">(P391*Q391)</f>
        <v>0</v>
      </c>
      <c r="S391" s="185" t="n">
        <v>0</v>
      </c>
      <c r="T391" s="187" t="n">
        <f aca="false">IF(OR(O391="sì",O391="forfettario 190"),SUM(P391+S391),SUM(P391+R391+S391))</f>
        <v>0</v>
      </c>
      <c r="U391" s="50"/>
      <c r="V391" s="188"/>
      <c r="W391" s="189" t="n">
        <f aca="false">IF(V391="SI",T391,0)</f>
        <v>0</v>
      </c>
      <c r="X391" s="148"/>
      <c r="Y391" s="179"/>
      <c r="Z391" s="179"/>
      <c r="AA391" s="179"/>
    </row>
    <row r="392" customFormat="false" ht="15.75" hidden="false" customHeight="true" outlineLevel="0" collapsed="false">
      <c r="A392" s="22" t="n">
        <v>391</v>
      </c>
      <c r="B392" s="180"/>
      <c r="C392" s="22"/>
      <c r="D392" s="22"/>
      <c r="E392" s="22"/>
      <c r="F392" s="183"/>
      <c r="G392" s="22"/>
      <c r="H392" s="22"/>
      <c r="I392" s="22"/>
      <c r="J392" s="182" t="e">
        <f aca="false">VLOOKUP(Entrate!I392,Legenda!$D$1:$F$258,2)</f>
        <v>#N/A</v>
      </c>
      <c r="K392" s="22"/>
      <c r="L392" s="22"/>
      <c r="M392" s="22"/>
      <c r="N392" s="183"/>
      <c r="O392" s="184" t="n">
        <f aca="false">'Piano Finanziario Annuale'!$F$6</f>
        <v>0</v>
      </c>
      <c r="P392" s="185" t="n">
        <v>0</v>
      </c>
      <c r="Q392" s="186"/>
      <c r="R392" s="187" t="n">
        <f aca="false">(P392*Q392)</f>
        <v>0</v>
      </c>
      <c r="S392" s="185" t="n">
        <v>0</v>
      </c>
      <c r="T392" s="187" t="n">
        <f aca="false">IF(OR(O392="sì",O392="forfettario 190"),SUM(P392+S392),SUM(P392+R392+S392))</f>
        <v>0</v>
      </c>
      <c r="U392" s="50"/>
      <c r="V392" s="188"/>
      <c r="W392" s="189" t="n">
        <f aca="false">IF(V392="SI",T392,0)</f>
        <v>0</v>
      </c>
      <c r="X392" s="148"/>
      <c r="Y392" s="179"/>
      <c r="Z392" s="179"/>
      <c r="AA392" s="179"/>
    </row>
    <row r="393" customFormat="false" ht="15.75" hidden="false" customHeight="true" outlineLevel="0" collapsed="false">
      <c r="A393" s="22" t="n">
        <v>392</v>
      </c>
      <c r="B393" s="180"/>
      <c r="C393" s="22"/>
      <c r="D393" s="22"/>
      <c r="E393" s="22"/>
      <c r="F393" s="183"/>
      <c r="G393" s="22"/>
      <c r="H393" s="22"/>
      <c r="I393" s="22"/>
      <c r="J393" s="182" t="e">
        <f aca="false">VLOOKUP(Entrate!I393,Legenda!$D$1:$F$258,2)</f>
        <v>#N/A</v>
      </c>
      <c r="K393" s="22"/>
      <c r="L393" s="22"/>
      <c r="M393" s="22"/>
      <c r="N393" s="183"/>
      <c r="O393" s="184" t="n">
        <f aca="false">'Piano Finanziario Annuale'!$F$6</f>
        <v>0</v>
      </c>
      <c r="P393" s="185" t="n">
        <v>0</v>
      </c>
      <c r="Q393" s="186"/>
      <c r="R393" s="187" t="n">
        <f aca="false">(P393*Q393)</f>
        <v>0</v>
      </c>
      <c r="S393" s="185" t="n">
        <v>0</v>
      </c>
      <c r="T393" s="187" t="n">
        <f aca="false">IF(OR(O393="sì",O393="forfettario 190"),SUM(P393+S393),SUM(P393+R393+S393))</f>
        <v>0</v>
      </c>
      <c r="U393" s="50"/>
      <c r="V393" s="188"/>
      <c r="W393" s="189" t="n">
        <f aca="false">IF(V393="SI",T393,0)</f>
        <v>0</v>
      </c>
      <c r="X393" s="148"/>
      <c r="Y393" s="179"/>
      <c r="Z393" s="179"/>
      <c r="AA393" s="179"/>
    </row>
    <row r="394" customFormat="false" ht="15.75" hidden="false" customHeight="true" outlineLevel="0" collapsed="false">
      <c r="A394" s="22" t="n">
        <v>393</v>
      </c>
      <c r="B394" s="180"/>
      <c r="C394" s="22"/>
      <c r="D394" s="22"/>
      <c r="E394" s="22"/>
      <c r="F394" s="183"/>
      <c r="G394" s="22"/>
      <c r="H394" s="22"/>
      <c r="I394" s="22"/>
      <c r="J394" s="182" t="e">
        <f aca="false">VLOOKUP(Entrate!I394,Legenda!$D$1:$F$258,2)</f>
        <v>#N/A</v>
      </c>
      <c r="K394" s="22"/>
      <c r="L394" s="22"/>
      <c r="M394" s="22"/>
      <c r="N394" s="183"/>
      <c r="O394" s="184" t="n">
        <f aca="false">'Piano Finanziario Annuale'!$F$6</f>
        <v>0</v>
      </c>
      <c r="P394" s="185" t="n">
        <v>0</v>
      </c>
      <c r="Q394" s="186"/>
      <c r="R394" s="187" t="n">
        <f aca="false">(P394*Q394)</f>
        <v>0</v>
      </c>
      <c r="S394" s="185" t="n">
        <v>0</v>
      </c>
      <c r="T394" s="187" t="n">
        <f aca="false">IF(OR(O394="sì",O394="forfettario 190"),SUM(P394+S394),SUM(P394+R394+S394))</f>
        <v>0</v>
      </c>
      <c r="U394" s="50"/>
      <c r="V394" s="188"/>
      <c r="W394" s="189" t="n">
        <f aca="false">IF(V394="SI",T394,0)</f>
        <v>0</v>
      </c>
      <c r="X394" s="148"/>
      <c r="Y394" s="179"/>
      <c r="Z394" s="179"/>
      <c r="AA394" s="179"/>
    </row>
    <row r="395" customFormat="false" ht="15.75" hidden="false" customHeight="true" outlineLevel="0" collapsed="false">
      <c r="A395" s="22" t="n">
        <v>394</v>
      </c>
      <c r="B395" s="180"/>
      <c r="C395" s="22"/>
      <c r="D395" s="22"/>
      <c r="E395" s="22"/>
      <c r="F395" s="183"/>
      <c r="G395" s="22"/>
      <c r="H395" s="22"/>
      <c r="I395" s="22"/>
      <c r="J395" s="182" t="e">
        <f aca="false">VLOOKUP(Entrate!I395,Legenda!$D$1:$F$258,2)</f>
        <v>#N/A</v>
      </c>
      <c r="K395" s="22"/>
      <c r="L395" s="22"/>
      <c r="M395" s="22"/>
      <c r="N395" s="183"/>
      <c r="O395" s="184" t="n">
        <f aca="false">'Piano Finanziario Annuale'!$F$6</f>
        <v>0</v>
      </c>
      <c r="P395" s="185" t="n">
        <v>0</v>
      </c>
      <c r="Q395" s="186"/>
      <c r="R395" s="187" t="n">
        <f aca="false">(P395*Q395)</f>
        <v>0</v>
      </c>
      <c r="S395" s="185" t="n">
        <v>0</v>
      </c>
      <c r="T395" s="187" t="n">
        <f aca="false">IF(OR(O395="sì",O395="forfettario 190"),SUM(P395+S395),SUM(P395+R395+S395))</f>
        <v>0</v>
      </c>
      <c r="U395" s="50"/>
      <c r="V395" s="188"/>
      <c r="W395" s="189" t="n">
        <f aca="false">IF(V395="SI",T395,0)</f>
        <v>0</v>
      </c>
      <c r="X395" s="148"/>
      <c r="Y395" s="179"/>
      <c r="Z395" s="179"/>
      <c r="AA395" s="179"/>
    </row>
    <row r="396" customFormat="false" ht="15.75" hidden="false" customHeight="true" outlineLevel="0" collapsed="false">
      <c r="A396" s="22" t="n">
        <v>395</v>
      </c>
      <c r="B396" s="180"/>
      <c r="C396" s="22"/>
      <c r="D396" s="22"/>
      <c r="E396" s="22"/>
      <c r="F396" s="183"/>
      <c r="G396" s="22"/>
      <c r="H396" s="22"/>
      <c r="I396" s="22"/>
      <c r="J396" s="182" t="e">
        <f aca="false">VLOOKUP(Entrate!I396,Legenda!$D$1:$F$258,2)</f>
        <v>#N/A</v>
      </c>
      <c r="K396" s="22"/>
      <c r="L396" s="22"/>
      <c r="M396" s="22"/>
      <c r="N396" s="183"/>
      <c r="O396" s="184" t="n">
        <f aca="false">'Piano Finanziario Annuale'!$F$6</f>
        <v>0</v>
      </c>
      <c r="P396" s="185" t="n">
        <v>0</v>
      </c>
      <c r="Q396" s="186"/>
      <c r="R396" s="187" t="n">
        <f aca="false">(P396*Q396)</f>
        <v>0</v>
      </c>
      <c r="S396" s="185" t="n">
        <v>0</v>
      </c>
      <c r="T396" s="187" t="n">
        <f aca="false">IF(OR(O396="sì",O396="forfettario 190"),SUM(P396+S396),SUM(P396+R396+S396))</f>
        <v>0</v>
      </c>
      <c r="U396" s="50"/>
      <c r="V396" s="188"/>
      <c r="W396" s="189" t="n">
        <f aca="false">IF(V396="SI",T396,0)</f>
        <v>0</v>
      </c>
      <c r="X396" s="148"/>
      <c r="Y396" s="179"/>
      <c r="Z396" s="179"/>
      <c r="AA396" s="179"/>
    </row>
    <row r="397" customFormat="false" ht="15.75" hidden="false" customHeight="true" outlineLevel="0" collapsed="false">
      <c r="A397" s="22" t="n">
        <v>396</v>
      </c>
      <c r="B397" s="180"/>
      <c r="C397" s="22"/>
      <c r="D397" s="22"/>
      <c r="E397" s="22"/>
      <c r="F397" s="183"/>
      <c r="G397" s="22"/>
      <c r="H397" s="22"/>
      <c r="I397" s="22"/>
      <c r="J397" s="182" t="e">
        <f aca="false">VLOOKUP(Entrate!I397,Legenda!$D$1:$F$258,2)</f>
        <v>#N/A</v>
      </c>
      <c r="K397" s="22"/>
      <c r="L397" s="22"/>
      <c r="M397" s="22"/>
      <c r="N397" s="183"/>
      <c r="O397" s="184" t="n">
        <f aca="false">'Piano Finanziario Annuale'!$F$6</f>
        <v>0</v>
      </c>
      <c r="P397" s="185" t="n">
        <v>0</v>
      </c>
      <c r="Q397" s="186"/>
      <c r="R397" s="187" t="n">
        <f aca="false">(P397*Q397)</f>
        <v>0</v>
      </c>
      <c r="S397" s="185" t="n">
        <v>0</v>
      </c>
      <c r="T397" s="187" t="n">
        <f aca="false">IF(OR(O397="sì",O397="forfettario 190"),SUM(P397+S397),SUM(P397+R397+S397))</f>
        <v>0</v>
      </c>
      <c r="U397" s="50"/>
      <c r="V397" s="188"/>
      <c r="W397" s="189" t="n">
        <f aca="false">IF(V397="SI",T397,0)</f>
        <v>0</v>
      </c>
      <c r="X397" s="148"/>
      <c r="Y397" s="179"/>
      <c r="Z397" s="179"/>
      <c r="AA397" s="179"/>
    </row>
    <row r="398" customFormat="false" ht="15.75" hidden="false" customHeight="true" outlineLevel="0" collapsed="false">
      <c r="A398" s="22" t="n">
        <v>397</v>
      </c>
      <c r="B398" s="180"/>
      <c r="C398" s="22"/>
      <c r="D398" s="22"/>
      <c r="E398" s="22"/>
      <c r="F398" s="183"/>
      <c r="G398" s="22"/>
      <c r="H398" s="22"/>
      <c r="I398" s="22"/>
      <c r="J398" s="182" t="e">
        <f aca="false">VLOOKUP(Entrate!I398,Legenda!$D$1:$F$258,2)</f>
        <v>#N/A</v>
      </c>
      <c r="K398" s="22"/>
      <c r="L398" s="22"/>
      <c r="M398" s="22"/>
      <c r="N398" s="183"/>
      <c r="O398" s="184" t="n">
        <f aca="false">'Piano Finanziario Annuale'!$F$6</f>
        <v>0</v>
      </c>
      <c r="P398" s="185" t="n">
        <v>0</v>
      </c>
      <c r="Q398" s="186"/>
      <c r="R398" s="187" t="n">
        <f aca="false">(P398*Q398)</f>
        <v>0</v>
      </c>
      <c r="S398" s="185" t="n">
        <v>0</v>
      </c>
      <c r="T398" s="187" t="n">
        <f aca="false">IF(OR(O398="sì",O398="forfettario 190"),SUM(P398+S398),SUM(P398+R398+S398))</f>
        <v>0</v>
      </c>
      <c r="U398" s="50"/>
      <c r="V398" s="188"/>
      <c r="W398" s="189" t="n">
        <f aca="false">IF(V398="SI",T398,0)</f>
        <v>0</v>
      </c>
      <c r="X398" s="148"/>
      <c r="Y398" s="179"/>
      <c r="Z398" s="179"/>
      <c r="AA398" s="179"/>
    </row>
    <row r="399" customFormat="false" ht="15.75" hidden="false" customHeight="true" outlineLevel="0" collapsed="false">
      <c r="A399" s="22" t="n">
        <v>398</v>
      </c>
      <c r="B399" s="180"/>
      <c r="C399" s="22"/>
      <c r="D399" s="22"/>
      <c r="E399" s="22"/>
      <c r="F399" s="183"/>
      <c r="G399" s="22"/>
      <c r="H399" s="22"/>
      <c r="I399" s="22"/>
      <c r="J399" s="182" t="e">
        <f aca="false">VLOOKUP(Entrate!I399,Legenda!$D$1:$F$258,2)</f>
        <v>#N/A</v>
      </c>
      <c r="K399" s="22"/>
      <c r="L399" s="22"/>
      <c r="M399" s="22"/>
      <c r="N399" s="183"/>
      <c r="O399" s="184" t="n">
        <f aca="false">'Piano Finanziario Annuale'!$F$6</f>
        <v>0</v>
      </c>
      <c r="P399" s="185" t="n">
        <v>0</v>
      </c>
      <c r="Q399" s="186"/>
      <c r="R399" s="187" t="n">
        <f aca="false">(P399*Q399)</f>
        <v>0</v>
      </c>
      <c r="S399" s="185" t="n">
        <v>0</v>
      </c>
      <c r="T399" s="187" t="n">
        <f aca="false">IF(OR(O399="sì",O399="forfettario 190"),SUM(P399+S399),SUM(P399+R399+S399))</f>
        <v>0</v>
      </c>
      <c r="U399" s="50"/>
      <c r="V399" s="188"/>
      <c r="W399" s="189" t="n">
        <f aca="false">IF(V399="SI",T399,0)</f>
        <v>0</v>
      </c>
      <c r="X399" s="148"/>
      <c r="Y399" s="179"/>
      <c r="Z399" s="179"/>
      <c r="AA399" s="179"/>
    </row>
    <row r="400" customFormat="false" ht="15.75" hidden="false" customHeight="true" outlineLevel="0" collapsed="false">
      <c r="A400" s="22" t="n">
        <v>399</v>
      </c>
      <c r="B400" s="180"/>
      <c r="C400" s="22"/>
      <c r="D400" s="22"/>
      <c r="E400" s="22"/>
      <c r="F400" s="183"/>
      <c r="G400" s="22"/>
      <c r="H400" s="22"/>
      <c r="I400" s="22"/>
      <c r="J400" s="182" t="e">
        <f aca="false">VLOOKUP(Entrate!I400,Legenda!$D$1:$F$258,2)</f>
        <v>#N/A</v>
      </c>
      <c r="K400" s="22"/>
      <c r="L400" s="22"/>
      <c r="M400" s="22"/>
      <c r="N400" s="183"/>
      <c r="O400" s="184" t="n">
        <f aca="false">'Piano Finanziario Annuale'!$F$6</f>
        <v>0</v>
      </c>
      <c r="P400" s="185" t="n">
        <v>0</v>
      </c>
      <c r="Q400" s="186"/>
      <c r="R400" s="187" t="n">
        <f aca="false">(P400*Q400)</f>
        <v>0</v>
      </c>
      <c r="S400" s="185" t="n">
        <v>0</v>
      </c>
      <c r="T400" s="187" t="n">
        <f aca="false">IF(OR(O400="sì",O400="forfettario 190"),SUM(P400+S400),SUM(P400+R400+S400))</f>
        <v>0</v>
      </c>
      <c r="U400" s="50"/>
      <c r="V400" s="188"/>
      <c r="W400" s="189" t="n">
        <f aca="false">IF(V400="SI",T400,0)</f>
        <v>0</v>
      </c>
      <c r="X400" s="148"/>
      <c r="Y400" s="179"/>
      <c r="Z400" s="179"/>
      <c r="AA400" s="179"/>
    </row>
    <row r="401" customFormat="false" ht="15.75" hidden="false" customHeight="true" outlineLevel="0" collapsed="false">
      <c r="A401" s="22" t="n">
        <v>400</v>
      </c>
      <c r="B401" s="180"/>
      <c r="C401" s="22"/>
      <c r="D401" s="22"/>
      <c r="E401" s="22"/>
      <c r="F401" s="183"/>
      <c r="G401" s="22"/>
      <c r="H401" s="22"/>
      <c r="I401" s="22"/>
      <c r="J401" s="182" t="e">
        <f aca="false">VLOOKUP(Entrate!I401,Legenda!$D$1:$F$258,2)</f>
        <v>#N/A</v>
      </c>
      <c r="K401" s="22"/>
      <c r="L401" s="22"/>
      <c r="M401" s="22"/>
      <c r="N401" s="183"/>
      <c r="O401" s="184" t="n">
        <f aca="false">'Piano Finanziario Annuale'!$F$6</f>
        <v>0</v>
      </c>
      <c r="P401" s="185" t="n">
        <v>0</v>
      </c>
      <c r="Q401" s="186"/>
      <c r="R401" s="187" t="n">
        <f aca="false">(P401*Q401)</f>
        <v>0</v>
      </c>
      <c r="S401" s="185" t="n">
        <v>0</v>
      </c>
      <c r="T401" s="187" t="n">
        <f aca="false">IF(OR(O401="sì",O401="forfettario 190"),SUM(P401+S401),SUM(P401+R401+S401))</f>
        <v>0</v>
      </c>
      <c r="U401" s="50"/>
      <c r="V401" s="188"/>
      <c r="W401" s="189" t="n">
        <f aca="false">IF(V401="SI",T401,0)</f>
        <v>0</v>
      </c>
      <c r="X401" s="148"/>
      <c r="Y401" s="179"/>
      <c r="Z401" s="179"/>
      <c r="AA401" s="179"/>
    </row>
    <row r="402" customFormat="false" ht="15.75" hidden="false" customHeight="true" outlineLevel="0" collapsed="false">
      <c r="A402" s="22" t="n">
        <v>401</v>
      </c>
      <c r="B402" s="180"/>
      <c r="C402" s="22"/>
      <c r="D402" s="22"/>
      <c r="E402" s="22"/>
      <c r="F402" s="183"/>
      <c r="G402" s="22"/>
      <c r="H402" s="22"/>
      <c r="I402" s="22"/>
      <c r="J402" s="182" t="e">
        <f aca="false">VLOOKUP(Entrate!I402,Legenda!$D$1:$F$258,2)</f>
        <v>#N/A</v>
      </c>
      <c r="K402" s="22"/>
      <c r="L402" s="22"/>
      <c r="M402" s="22"/>
      <c r="N402" s="183"/>
      <c r="O402" s="184" t="n">
        <f aca="false">'Piano Finanziario Annuale'!$F$6</f>
        <v>0</v>
      </c>
      <c r="P402" s="185" t="n">
        <v>0</v>
      </c>
      <c r="Q402" s="186"/>
      <c r="R402" s="187" t="n">
        <f aca="false">(P402*Q402)</f>
        <v>0</v>
      </c>
      <c r="S402" s="185" t="n">
        <v>0</v>
      </c>
      <c r="T402" s="187" t="n">
        <f aca="false">IF(OR(O402="sì",O402="forfettario 190"),SUM(P402+S402),SUM(P402+R402+S402))</f>
        <v>0</v>
      </c>
      <c r="U402" s="50"/>
      <c r="V402" s="188"/>
      <c r="W402" s="189" t="n">
        <f aca="false">IF(V402="SI",T402,0)</f>
        <v>0</v>
      </c>
      <c r="X402" s="148"/>
      <c r="Y402" s="179"/>
      <c r="Z402" s="179"/>
      <c r="AA402" s="179"/>
    </row>
    <row r="403" customFormat="false" ht="15.75" hidden="false" customHeight="true" outlineLevel="0" collapsed="false">
      <c r="A403" s="22" t="n">
        <v>402</v>
      </c>
      <c r="B403" s="180"/>
      <c r="C403" s="22"/>
      <c r="D403" s="22"/>
      <c r="E403" s="22"/>
      <c r="F403" s="183"/>
      <c r="G403" s="22"/>
      <c r="H403" s="22"/>
      <c r="I403" s="22"/>
      <c r="J403" s="182" t="e">
        <f aca="false">VLOOKUP(Entrate!I403,Legenda!$D$1:$F$258,2)</f>
        <v>#N/A</v>
      </c>
      <c r="K403" s="22"/>
      <c r="L403" s="22"/>
      <c r="M403" s="22"/>
      <c r="N403" s="183"/>
      <c r="O403" s="184" t="n">
        <f aca="false">'Piano Finanziario Annuale'!$F$6</f>
        <v>0</v>
      </c>
      <c r="P403" s="185" t="n">
        <v>0</v>
      </c>
      <c r="Q403" s="186"/>
      <c r="R403" s="187" t="n">
        <f aca="false">(P403*Q403)</f>
        <v>0</v>
      </c>
      <c r="S403" s="185" t="n">
        <v>0</v>
      </c>
      <c r="T403" s="187" t="n">
        <f aca="false">IF(OR(O403="sì",O403="forfettario 190"),SUM(P403+S403),SUM(P403+R403+S403))</f>
        <v>0</v>
      </c>
      <c r="U403" s="50"/>
      <c r="V403" s="188"/>
      <c r="W403" s="189" t="n">
        <f aca="false">IF(V403="SI",T403,0)</f>
        <v>0</v>
      </c>
      <c r="X403" s="148"/>
      <c r="Y403" s="179"/>
      <c r="Z403" s="179"/>
      <c r="AA403" s="179"/>
    </row>
    <row r="404" customFormat="false" ht="15.75" hidden="false" customHeight="true" outlineLevel="0" collapsed="false">
      <c r="A404" s="22" t="n">
        <v>403</v>
      </c>
      <c r="B404" s="180"/>
      <c r="C404" s="22"/>
      <c r="D404" s="22"/>
      <c r="E404" s="22"/>
      <c r="F404" s="183"/>
      <c r="G404" s="22"/>
      <c r="H404" s="22"/>
      <c r="I404" s="22"/>
      <c r="J404" s="182" t="e">
        <f aca="false">VLOOKUP(Entrate!I404,Legenda!$D$1:$F$258,2)</f>
        <v>#N/A</v>
      </c>
      <c r="K404" s="22"/>
      <c r="L404" s="22"/>
      <c r="M404" s="22"/>
      <c r="N404" s="183"/>
      <c r="O404" s="184" t="n">
        <f aca="false">'Piano Finanziario Annuale'!$F$6</f>
        <v>0</v>
      </c>
      <c r="P404" s="185" t="n">
        <v>0</v>
      </c>
      <c r="Q404" s="186"/>
      <c r="R404" s="187" t="n">
        <f aca="false">(P404*Q404)</f>
        <v>0</v>
      </c>
      <c r="S404" s="185" t="n">
        <v>0</v>
      </c>
      <c r="T404" s="187" t="n">
        <f aca="false">IF(OR(O404="sì",O404="forfettario 190"),SUM(P404+S404),SUM(P404+R404+S404))</f>
        <v>0</v>
      </c>
      <c r="U404" s="50"/>
      <c r="V404" s="188"/>
      <c r="W404" s="189" t="n">
        <f aca="false">IF(V404="SI",T404,0)</f>
        <v>0</v>
      </c>
      <c r="X404" s="148"/>
      <c r="Y404" s="179"/>
      <c r="Z404" s="179"/>
      <c r="AA404" s="179"/>
    </row>
    <row r="405" customFormat="false" ht="15.75" hidden="false" customHeight="true" outlineLevel="0" collapsed="false">
      <c r="A405" s="22" t="n">
        <v>404</v>
      </c>
      <c r="B405" s="180"/>
      <c r="C405" s="22"/>
      <c r="D405" s="22"/>
      <c r="E405" s="22"/>
      <c r="F405" s="183"/>
      <c r="G405" s="22"/>
      <c r="H405" s="22"/>
      <c r="I405" s="22"/>
      <c r="J405" s="182" t="e">
        <f aca="false">VLOOKUP(Entrate!I405,Legenda!$D$1:$F$258,2)</f>
        <v>#N/A</v>
      </c>
      <c r="K405" s="22"/>
      <c r="L405" s="22"/>
      <c r="M405" s="22"/>
      <c r="N405" s="183"/>
      <c r="O405" s="184" t="n">
        <f aca="false">'Piano Finanziario Annuale'!$F$6</f>
        <v>0</v>
      </c>
      <c r="P405" s="185" t="n">
        <v>0</v>
      </c>
      <c r="Q405" s="186"/>
      <c r="R405" s="187" t="n">
        <f aca="false">(P405*Q405)</f>
        <v>0</v>
      </c>
      <c r="S405" s="185" t="n">
        <v>0</v>
      </c>
      <c r="T405" s="187" t="n">
        <f aca="false">IF(OR(O405="sì",O405="forfettario 190"),SUM(P405+S405),SUM(P405+R405+S405))</f>
        <v>0</v>
      </c>
      <c r="U405" s="50"/>
      <c r="V405" s="188"/>
      <c r="W405" s="189" t="n">
        <f aca="false">IF(V405="SI",T405,0)</f>
        <v>0</v>
      </c>
      <c r="X405" s="148"/>
      <c r="Y405" s="179"/>
      <c r="Z405" s="179"/>
      <c r="AA405" s="179"/>
    </row>
    <row r="406" customFormat="false" ht="15.75" hidden="false" customHeight="true" outlineLevel="0" collapsed="false">
      <c r="A406" s="22" t="n">
        <v>405</v>
      </c>
      <c r="B406" s="180"/>
      <c r="C406" s="22"/>
      <c r="D406" s="22"/>
      <c r="E406" s="22"/>
      <c r="F406" s="183"/>
      <c r="G406" s="22"/>
      <c r="H406" s="22"/>
      <c r="I406" s="22"/>
      <c r="J406" s="182" t="e">
        <f aca="false">VLOOKUP(Entrate!I406,Legenda!$D$1:$F$258,2)</f>
        <v>#N/A</v>
      </c>
      <c r="K406" s="22"/>
      <c r="L406" s="22"/>
      <c r="M406" s="22"/>
      <c r="N406" s="183"/>
      <c r="O406" s="184" t="n">
        <f aca="false">'Piano Finanziario Annuale'!$F$6</f>
        <v>0</v>
      </c>
      <c r="P406" s="185" t="n">
        <v>0</v>
      </c>
      <c r="Q406" s="186"/>
      <c r="R406" s="187" t="n">
        <f aca="false">(P406*Q406)</f>
        <v>0</v>
      </c>
      <c r="S406" s="185" t="n">
        <v>0</v>
      </c>
      <c r="T406" s="187" t="n">
        <f aca="false">IF(OR(O406="sì",O406="forfettario 190"),SUM(P406+S406),SUM(P406+R406+S406))</f>
        <v>0</v>
      </c>
      <c r="U406" s="50"/>
      <c r="V406" s="188"/>
      <c r="W406" s="189" t="n">
        <f aca="false">IF(V406="SI",T406,0)</f>
        <v>0</v>
      </c>
      <c r="X406" s="148"/>
      <c r="Y406" s="179"/>
      <c r="Z406" s="179"/>
      <c r="AA406" s="179"/>
    </row>
    <row r="407" customFormat="false" ht="15.75" hidden="false" customHeight="true" outlineLevel="0" collapsed="false">
      <c r="A407" s="22" t="n">
        <v>406</v>
      </c>
      <c r="B407" s="180"/>
      <c r="C407" s="22"/>
      <c r="D407" s="22"/>
      <c r="E407" s="22"/>
      <c r="F407" s="183"/>
      <c r="G407" s="22"/>
      <c r="H407" s="22"/>
      <c r="I407" s="22"/>
      <c r="J407" s="182" t="e">
        <f aca="false">VLOOKUP(Entrate!I407,Legenda!$D$1:$F$258,2)</f>
        <v>#N/A</v>
      </c>
      <c r="K407" s="22"/>
      <c r="L407" s="22"/>
      <c r="M407" s="22"/>
      <c r="N407" s="183"/>
      <c r="O407" s="184" t="n">
        <f aca="false">'Piano Finanziario Annuale'!$F$6</f>
        <v>0</v>
      </c>
      <c r="P407" s="185" t="n">
        <v>0</v>
      </c>
      <c r="Q407" s="186"/>
      <c r="R407" s="187" t="n">
        <f aca="false">(P407*Q407)</f>
        <v>0</v>
      </c>
      <c r="S407" s="185" t="n">
        <v>0</v>
      </c>
      <c r="T407" s="187" t="n">
        <f aca="false">IF(OR(O407="sì",O407="forfettario 190"),SUM(P407+S407),SUM(P407+R407+S407))</f>
        <v>0</v>
      </c>
      <c r="U407" s="50"/>
      <c r="V407" s="188"/>
      <c r="W407" s="189" t="n">
        <f aca="false">IF(V407="SI",T407,0)</f>
        <v>0</v>
      </c>
      <c r="X407" s="148"/>
      <c r="Y407" s="179"/>
      <c r="Z407" s="179"/>
      <c r="AA407" s="179"/>
    </row>
    <row r="408" customFormat="false" ht="15.75" hidden="false" customHeight="true" outlineLevel="0" collapsed="false">
      <c r="A408" s="22" t="n">
        <v>407</v>
      </c>
      <c r="B408" s="180"/>
      <c r="C408" s="22"/>
      <c r="D408" s="22"/>
      <c r="E408" s="22"/>
      <c r="F408" s="183"/>
      <c r="G408" s="22"/>
      <c r="H408" s="22"/>
      <c r="I408" s="22"/>
      <c r="J408" s="182" t="e">
        <f aca="false">VLOOKUP(Entrate!I408,Legenda!$D$1:$F$258,2)</f>
        <v>#N/A</v>
      </c>
      <c r="K408" s="22"/>
      <c r="L408" s="22"/>
      <c r="M408" s="22"/>
      <c r="N408" s="183"/>
      <c r="O408" s="184" t="n">
        <f aca="false">'Piano Finanziario Annuale'!$F$6</f>
        <v>0</v>
      </c>
      <c r="P408" s="185" t="n">
        <v>0</v>
      </c>
      <c r="Q408" s="186"/>
      <c r="R408" s="187" t="n">
        <f aca="false">(P408*Q408)</f>
        <v>0</v>
      </c>
      <c r="S408" s="185" t="n">
        <v>0</v>
      </c>
      <c r="T408" s="187" t="n">
        <f aca="false">IF(OR(O408="sì",O408="forfettario 190"),SUM(P408+S408),SUM(P408+R408+S408))</f>
        <v>0</v>
      </c>
      <c r="U408" s="50"/>
      <c r="V408" s="188"/>
      <c r="W408" s="189" t="n">
        <f aca="false">IF(V408="SI",T408,0)</f>
        <v>0</v>
      </c>
      <c r="X408" s="148"/>
      <c r="Y408" s="179"/>
      <c r="Z408" s="179"/>
      <c r="AA408" s="179"/>
    </row>
    <row r="409" customFormat="false" ht="15.75" hidden="false" customHeight="true" outlineLevel="0" collapsed="false">
      <c r="A409" s="22" t="n">
        <v>408</v>
      </c>
      <c r="B409" s="180"/>
      <c r="C409" s="22"/>
      <c r="D409" s="22"/>
      <c r="E409" s="22"/>
      <c r="F409" s="183"/>
      <c r="G409" s="22"/>
      <c r="H409" s="22"/>
      <c r="I409" s="22"/>
      <c r="J409" s="182" t="e">
        <f aca="false">VLOOKUP(Entrate!I409,Legenda!$D$1:$F$258,2)</f>
        <v>#N/A</v>
      </c>
      <c r="K409" s="22"/>
      <c r="L409" s="22"/>
      <c r="M409" s="22"/>
      <c r="N409" s="183"/>
      <c r="O409" s="184" t="n">
        <f aca="false">'Piano Finanziario Annuale'!$F$6</f>
        <v>0</v>
      </c>
      <c r="P409" s="185" t="n">
        <v>0</v>
      </c>
      <c r="Q409" s="186"/>
      <c r="R409" s="187" t="n">
        <f aca="false">(P409*Q409)</f>
        <v>0</v>
      </c>
      <c r="S409" s="185" t="n">
        <v>0</v>
      </c>
      <c r="T409" s="187" t="n">
        <f aca="false">IF(OR(O409="sì",O409="forfettario 190"),SUM(P409+S409),SUM(P409+R409+S409))</f>
        <v>0</v>
      </c>
      <c r="U409" s="50"/>
      <c r="V409" s="188"/>
      <c r="W409" s="189" t="n">
        <f aca="false">IF(V409="SI",T409,0)</f>
        <v>0</v>
      </c>
      <c r="X409" s="148"/>
      <c r="Y409" s="179"/>
      <c r="Z409" s="179"/>
      <c r="AA409" s="179"/>
    </row>
    <row r="410" customFormat="false" ht="15.75" hidden="false" customHeight="true" outlineLevel="0" collapsed="false">
      <c r="A410" s="22" t="n">
        <v>409</v>
      </c>
      <c r="B410" s="180"/>
      <c r="C410" s="22"/>
      <c r="D410" s="22"/>
      <c r="E410" s="22"/>
      <c r="F410" s="183"/>
      <c r="G410" s="22"/>
      <c r="H410" s="22"/>
      <c r="I410" s="22"/>
      <c r="J410" s="182" t="e">
        <f aca="false">VLOOKUP(Entrate!I410,Legenda!$D$1:$F$258,2)</f>
        <v>#N/A</v>
      </c>
      <c r="K410" s="22"/>
      <c r="L410" s="22"/>
      <c r="M410" s="22"/>
      <c r="N410" s="183"/>
      <c r="O410" s="184" t="n">
        <f aca="false">'Piano Finanziario Annuale'!$F$6</f>
        <v>0</v>
      </c>
      <c r="P410" s="185" t="n">
        <v>0</v>
      </c>
      <c r="Q410" s="186"/>
      <c r="R410" s="187" t="n">
        <f aca="false">(P410*Q410)</f>
        <v>0</v>
      </c>
      <c r="S410" s="185" t="n">
        <v>0</v>
      </c>
      <c r="T410" s="187" t="n">
        <f aca="false">IF(OR(O410="sì",O410="forfettario 190"),SUM(P410+S410),SUM(P410+R410+S410))</f>
        <v>0</v>
      </c>
      <c r="U410" s="50"/>
      <c r="V410" s="188"/>
      <c r="W410" s="189" t="n">
        <f aca="false">IF(V410="SI",T410,0)</f>
        <v>0</v>
      </c>
      <c r="X410" s="148"/>
      <c r="Y410" s="179"/>
      <c r="Z410" s="179"/>
      <c r="AA410" s="179"/>
    </row>
    <row r="411" customFormat="false" ht="15.75" hidden="false" customHeight="true" outlineLevel="0" collapsed="false">
      <c r="A411" s="22" t="n">
        <v>410</v>
      </c>
      <c r="B411" s="180"/>
      <c r="C411" s="22"/>
      <c r="D411" s="22"/>
      <c r="E411" s="22"/>
      <c r="F411" s="183"/>
      <c r="G411" s="22"/>
      <c r="H411" s="22"/>
      <c r="I411" s="22"/>
      <c r="J411" s="182" t="e">
        <f aca="false">VLOOKUP(Entrate!I411,Legenda!$D$1:$F$258,2)</f>
        <v>#N/A</v>
      </c>
      <c r="K411" s="22"/>
      <c r="L411" s="22"/>
      <c r="M411" s="22"/>
      <c r="N411" s="183"/>
      <c r="O411" s="184" t="n">
        <f aca="false">'Piano Finanziario Annuale'!$F$6</f>
        <v>0</v>
      </c>
      <c r="P411" s="185" t="n">
        <v>0</v>
      </c>
      <c r="Q411" s="186"/>
      <c r="R411" s="187" t="n">
        <f aca="false">(P411*Q411)</f>
        <v>0</v>
      </c>
      <c r="S411" s="185" t="n">
        <v>0</v>
      </c>
      <c r="T411" s="187" t="n">
        <f aca="false">IF(OR(O411="sì",O411="forfettario 190"),SUM(P411+S411),SUM(P411+R411+S411))</f>
        <v>0</v>
      </c>
      <c r="U411" s="50"/>
      <c r="V411" s="188"/>
      <c r="W411" s="189" t="n">
        <f aca="false">IF(V411="SI",T411,0)</f>
        <v>0</v>
      </c>
      <c r="X411" s="148"/>
      <c r="Y411" s="179"/>
      <c r="Z411" s="179"/>
      <c r="AA411" s="179"/>
    </row>
    <row r="412" customFormat="false" ht="15.75" hidden="false" customHeight="true" outlineLevel="0" collapsed="false">
      <c r="A412" s="22" t="n">
        <v>411</v>
      </c>
      <c r="B412" s="180"/>
      <c r="C412" s="22"/>
      <c r="D412" s="22"/>
      <c r="E412" s="22"/>
      <c r="F412" s="183"/>
      <c r="G412" s="22"/>
      <c r="H412" s="22"/>
      <c r="I412" s="22"/>
      <c r="J412" s="182" t="e">
        <f aca="false">VLOOKUP(Entrate!I412,Legenda!$D$1:$F$258,2)</f>
        <v>#N/A</v>
      </c>
      <c r="K412" s="22"/>
      <c r="L412" s="22"/>
      <c r="M412" s="22"/>
      <c r="N412" s="183"/>
      <c r="O412" s="184" t="n">
        <f aca="false">'Piano Finanziario Annuale'!$F$6</f>
        <v>0</v>
      </c>
      <c r="P412" s="185" t="n">
        <v>0</v>
      </c>
      <c r="Q412" s="186"/>
      <c r="R412" s="187" t="n">
        <f aca="false">(P412*Q412)</f>
        <v>0</v>
      </c>
      <c r="S412" s="185" t="n">
        <v>0</v>
      </c>
      <c r="T412" s="187" t="n">
        <f aca="false">IF(OR(O412="sì",O412="forfettario 190"),SUM(P412+S412),SUM(P412+R412+S412))</f>
        <v>0</v>
      </c>
      <c r="U412" s="50"/>
      <c r="V412" s="188"/>
      <c r="W412" s="189" t="n">
        <f aca="false">IF(V412="SI",T412,0)</f>
        <v>0</v>
      </c>
      <c r="X412" s="148"/>
      <c r="Y412" s="179"/>
      <c r="Z412" s="179"/>
      <c r="AA412" s="179"/>
    </row>
    <row r="413" customFormat="false" ht="15.75" hidden="false" customHeight="true" outlineLevel="0" collapsed="false">
      <c r="A413" s="22" t="n">
        <v>412</v>
      </c>
      <c r="B413" s="180"/>
      <c r="C413" s="22"/>
      <c r="D413" s="22"/>
      <c r="E413" s="22"/>
      <c r="F413" s="183"/>
      <c r="G413" s="22"/>
      <c r="H413" s="22"/>
      <c r="I413" s="22"/>
      <c r="J413" s="182" t="e">
        <f aca="false">VLOOKUP(Entrate!I413,Legenda!$D$1:$F$258,2)</f>
        <v>#N/A</v>
      </c>
      <c r="K413" s="22"/>
      <c r="L413" s="22"/>
      <c r="M413" s="22"/>
      <c r="N413" s="183"/>
      <c r="O413" s="184" t="n">
        <f aca="false">'Piano Finanziario Annuale'!$F$6</f>
        <v>0</v>
      </c>
      <c r="P413" s="185" t="n">
        <v>0</v>
      </c>
      <c r="Q413" s="186"/>
      <c r="R413" s="187" t="n">
        <f aca="false">(P413*Q413)</f>
        <v>0</v>
      </c>
      <c r="S413" s="185" t="n">
        <v>0</v>
      </c>
      <c r="T413" s="187" t="n">
        <f aca="false">IF(OR(O413="sì",O413="forfettario 190"),SUM(P413+S413),SUM(P413+R413+S413))</f>
        <v>0</v>
      </c>
      <c r="U413" s="50"/>
      <c r="V413" s="188"/>
      <c r="W413" s="189" t="n">
        <f aca="false">IF(V413="SI",T413,0)</f>
        <v>0</v>
      </c>
      <c r="X413" s="148"/>
      <c r="Y413" s="179"/>
      <c r="Z413" s="179"/>
      <c r="AA413" s="179"/>
    </row>
    <row r="414" customFormat="false" ht="15.75" hidden="false" customHeight="true" outlineLevel="0" collapsed="false">
      <c r="A414" s="22" t="n">
        <v>413</v>
      </c>
      <c r="B414" s="180"/>
      <c r="C414" s="22"/>
      <c r="D414" s="22"/>
      <c r="E414" s="22"/>
      <c r="F414" s="183"/>
      <c r="G414" s="22"/>
      <c r="H414" s="22"/>
      <c r="I414" s="22"/>
      <c r="J414" s="182" t="e">
        <f aca="false">VLOOKUP(Entrate!I414,Legenda!$D$1:$F$258,2)</f>
        <v>#N/A</v>
      </c>
      <c r="K414" s="22"/>
      <c r="L414" s="22"/>
      <c r="M414" s="22"/>
      <c r="N414" s="183"/>
      <c r="O414" s="184" t="n">
        <f aca="false">'Piano Finanziario Annuale'!$F$6</f>
        <v>0</v>
      </c>
      <c r="P414" s="185" t="n">
        <v>0</v>
      </c>
      <c r="Q414" s="186"/>
      <c r="R414" s="187" t="n">
        <f aca="false">(P414*Q414)</f>
        <v>0</v>
      </c>
      <c r="S414" s="185" t="n">
        <v>0</v>
      </c>
      <c r="T414" s="187" t="n">
        <f aca="false">IF(OR(O414="sì",O414="forfettario 190"),SUM(P414+S414),SUM(P414+R414+S414))</f>
        <v>0</v>
      </c>
      <c r="U414" s="50"/>
      <c r="V414" s="188"/>
      <c r="W414" s="189" t="n">
        <f aca="false">IF(V414="SI",T414,0)</f>
        <v>0</v>
      </c>
      <c r="X414" s="148"/>
      <c r="Y414" s="179"/>
      <c r="Z414" s="179"/>
      <c r="AA414" s="179"/>
    </row>
    <row r="415" customFormat="false" ht="15.75" hidden="false" customHeight="true" outlineLevel="0" collapsed="false">
      <c r="A415" s="22" t="n">
        <v>414</v>
      </c>
      <c r="B415" s="180"/>
      <c r="C415" s="22"/>
      <c r="D415" s="22"/>
      <c r="E415" s="22"/>
      <c r="F415" s="183"/>
      <c r="G415" s="22"/>
      <c r="H415" s="22"/>
      <c r="I415" s="22"/>
      <c r="J415" s="182" t="e">
        <f aca="false">VLOOKUP(Entrate!I415,Legenda!$D$1:$F$258,2)</f>
        <v>#N/A</v>
      </c>
      <c r="K415" s="22"/>
      <c r="L415" s="22"/>
      <c r="M415" s="22"/>
      <c r="N415" s="183"/>
      <c r="O415" s="184" t="n">
        <f aca="false">'Piano Finanziario Annuale'!$F$6</f>
        <v>0</v>
      </c>
      <c r="P415" s="185" t="n">
        <v>0</v>
      </c>
      <c r="Q415" s="186"/>
      <c r="R415" s="187" t="n">
        <f aca="false">(P415*Q415)</f>
        <v>0</v>
      </c>
      <c r="S415" s="185" t="n">
        <v>0</v>
      </c>
      <c r="T415" s="187" t="n">
        <f aca="false">IF(OR(O415="sì",O415="forfettario 190"),SUM(P415+S415),SUM(P415+R415+S415))</f>
        <v>0</v>
      </c>
      <c r="U415" s="50"/>
      <c r="V415" s="188"/>
      <c r="W415" s="189" t="n">
        <f aca="false">IF(V415="SI",T415,0)</f>
        <v>0</v>
      </c>
      <c r="X415" s="148"/>
      <c r="Y415" s="179"/>
      <c r="Z415" s="179"/>
      <c r="AA415" s="179"/>
    </row>
    <row r="416" customFormat="false" ht="15.75" hidden="false" customHeight="true" outlineLevel="0" collapsed="false">
      <c r="A416" s="22" t="n">
        <v>415</v>
      </c>
      <c r="B416" s="180"/>
      <c r="C416" s="22"/>
      <c r="D416" s="22"/>
      <c r="E416" s="22"/>
      <c r="F416" s="183"/>
      <c r="G416" s="22"/>
      <c r="H416" s="22"/>
      <c r="I416" s="22"/>
      <c r="J416" s="182" t="e">
        <f aca="false">VLOOKUP(Entrate!I416,Legenda!$D$1:$F$258,2)</f>
        <v>#N/A</v>
      </c>
      <c r="K416" s="22"/>
      <c r="L416" s="22"/>
      <c r="M416" s="22"/>
      <c r="N416" s="183"/>
      <c r="O416" s="184" t="n">
        <f aca="false">'Piano Finanziario Annuale'!$F$6</f>
        <v>0</v>
      </c>
      <c r="P416" s="185" t="n">
        <v>0</v>
      </c>
      <c r="Q416" s="186"/>
      <c r="R416" s="187" t="n">
        <f aca="false">(P416*Q416)</f>
        <v>0</v>
      </c>
      <c r="S416" s="185" t="n">
        <v>0</v>
      </c>
      <c r="T416" s="187" t="n">
        <f aca="false">IF(OR(O416="sì",O416="forfettario 190"),SUM(P416+S416),SUM(P416+R416+S416))</f>
        <v>0</v>
      </c>
      <c r="U416" s="50"/>
      <c r="V416" s="188"/>
      <c r="W416" s="189" t="n">
        <f aca="false">IF(V416="SI",T416,0)</f>
        <v>0</v>
      </c>
      <c r="X416" s="148"/>
      <c r="Y416" s="179"/>
      <c r="Z416" s="179"/>
      <c r="AA416" s="179"/>
    </row>
    <row r="417" customFormat="false" ht="15.75" hidden="false" customHeight="true" outlineLevel="0" collapsed="false">
      <c r="A417" s="22" t="n">
        <v>416</v>
      </c>
      <c r="B417" s="180"/>
      <c r="C417" s="22"/>
      <c r="D417" s="22"/>
      <c r="E417" s="22"/>
      <c r="F417" s="183"/>
      <c r="G417" s="22"/>
      <c r="H417" s="22"/>
      <c r="I417" s="22"/>
      <c r="J417" s="182" t="e">
        <f aca="false">VLOOKUP(Entrate!I417,Legenda!$D$1:$F$258,2)</f>
        <v>#N/A</v>
      </c>
      <c r="K417" s="22"/>
      <c r="L417" s="22"/>
      <c r="M417" s="22"/>
      <c r="N417" s="183"/>
      <c r="O417" s="184" t="n">
        <f aca="false">'Piano Finanziario Annuale'!$F$6</f>
        <v>0</v>
      </c>
      <c r="P417" s="185" t="n">
        <v>0</v>
      </c>
      <c r="Q417" s="186"/>
      <c r="R417" s="187" t="n">
        <f aca="false">(P417*Q417)</f>
        <v>0</v>
      </c>
      <c r="S417" s="185" t="n">
        <v>0</v>
      </c>
      <c r="T417" s="187" t="n">
        <f aca="false">IF(OR(O417="sì",O417="forfettario 190"),SUM(P417+S417),SUM(P417+R417+S417))</f>
        <v>0</v>
      </c>
      <c r="U417" s="50"/>
      <c r="V417" s="188"/>
      <c r="W417" s="189" t="n">
        <f aca="false">IF(V417="SI",T417,0)</f>
        <v>0</v>
      </c>
      <c r="X417" s="148"/>
      <c r="Y417" s="179"/>
      <c r="Z417" s="179"/>
      <c r="AA417" s="179"/>
    </row>
    <row r="418" customFormat="false" ht="15.75" hidden="false" customHeight="true" outlineLevel="0" collapsed="false">
      <c r="A418" s="22" t="n">
        <v>417</v>
      </c>
      <c r="B418" s="180"/>
      <c r="C418" s="22"/>
      <c r="D418" s="22"/>
      <c r="E418" s="22"/>
      <c r="F418" s="183"/>
      <c r="G418" s="22"/>
      <c r="H418" s="22"/>
      <c r="I418" s="22"/>
      <c r="J418" s="182" t="e">
        <f aca="false">VLOOKUP(Entrate!I418,Legenda!$D$1:$F$258,2)</f>
        <v>#N/A</v>
      </c>
      <c r="K418" s="22"/>
      <c r="L418" s="22"/>
      <c r="M418" s="22"/>
      <c r="N418" s="183"/>
      <c r="O418" s="184" t="n">
        <f aca="false">'Piano Finanziario Annuale'!$F$6</f>
        <v>0</v>
      </c>
      <c r="P418" s="185" t="n">
        <v>0</v>
      </c>
      <c r="Q418" s="186"/>
      <c r="R418" s="187" t="n">
        <f aca="false">(P418*Q418)</f>
        <v>0</v>
      </c>
      <c r="S418" s="185" t="n">
        <v>0</v>
      </c>
      <c r="T418" s="187" t="n">
        <f aca="false">IF(OR(O418="sì",O418="forfettario 190"),SUM(P418+S418),SUM(P418+R418+S418))</f>
        <v>0</v>
      </c>
      <c r="U418" s="50"/>
      <c r="V418" s="188"/>
      <c r="W418" s="189" t="n">
        <f aca="false">IF(V418="SI",T418,0)</f>
        <v>0</v>
      </c>
      <c r="X418" s="148"/>
      <c r="Y418" s="179"/>
      <c r="Z418" s="179"/>
      <c r="AA418" s="179"/>
    </row>
    <row r="419" customFormat="false" ht="15.75" hidden="false" customHeight="true" outlineLevel="0" collapsed="false">
      <c r="A419" s="22" t="n">
        <v>418</v>
      </c>
      <c r="B419" s="180"/>
      <c r="C419" s="22"/>
      <c r="D419" s="22"/>
      <c r="E419" s="22"/>
      <c r="F419" s="183"/>
      <c r="G419" s="22"/>
      <c r="H419" s="22"/>
      <c r="I419" s="22"/>
      <c r="J419" s="182" t="e">
        <f aca="false">VLOOKUP(Entrate!I419,Legenda!$D$1:$F$258,2)</f>
        <v>#N/A</v>
      </c>
      <c r="K419" s="22"/>
      <c r="L419" s="22"/>
      <c r="M419" s="22"/>
      <c r="N419" s="183"/>
      <c r="O419" s="184" t="n">
        <f aca="false">'Piano Finanziario Annuale'!$F$6</f>
        <v>0</v>
      </c>
      <c r="P419" s="185" t="n">
        <v>0</v>
      </c>
      <c r="Q419" s="186"/>
      <c r="R419" s="187" t="n">
        <f aca="false">(P419*Q419)</f>
        <v>0</v>
      </c>
      <c r="S419" s="185" t="n">
        <v>0</v>
      </c>
      <c r="T419" s="187" t="n">
        <f aca="false">IF(OR(O419="sì",O419="forfettario 190"),SUM(P419+S419),SUM(P419+R419+S419))</f>
        <v>0</v>
      </c>
      <c r="U419" s="50"/>
      <c r="V419" s="188"/>
      <c r="W419" s="189" t="n">
        <f aca="false">IF(V419="SI",T419,0)</f>
        <v>0</v>
      </c>
      <c r="X419" s="148"/>
      <c r="Y419" s="179"/>
      <c r="Z419" s="179"/>
      <c r="AA419" s="179"/>
    </row>
    <row r="420" customFormat="false" ht="15.75" hidden="false" customHeight="true" outlineLevel="0" collapsed="false">
      <c r="A420" s="22" t="n">
        <v>419</v>
      </c>
      <c r="B420" s="180"/>
      <c r="C420" s="22"/>
      <c r="D420" s="22"/>
      <c r="E420" s="22"/>
      <c r="F420" s="183"/>
      <c r="G420" s="22"/>
      <c r="H420" s="22"/>
      <c r="I420" s="22"/>
      <c r="J420" s="182" t="e">
        <f aca="false">VLOOKUP(Entrate!I420,Legenda!$D$1:$F$258,2)</f>
        <v>#N/A</v>
      </c>
      <c r="K420" s="22"/>
      <c r="L420" s="22"/>
      <c r="M420" s="22"/>
      <c r="N420" s="183"/>
      <c r="O420" s="184" t="n">
        <f aca="false">'Piano Finanziario Annuale'!$F$6</f>
        <v>0</v>
      </c>
      <c r="P420" s="185" t="n">
        <v>0</v>
      </c>
      <c r="Q420" s="186"/>
      <c r="R420" s="187" t="n">
        <f aca="false">(P420*Q420)</f>
        <v>0</v>
      </c>
      <c r="S420" s="185" t="n">
        <v>0</v>
      </c>
      <c r="T420" s="187" t="n">
        <f aca="false">IF(OR(O420="sì",O420="forfettario 190"),SUM(P420+S420),SUM(P420+R420+S420))</f>
        <v>0</v>
      </c>
      <c r="U420" s="50"/>
      <c r="V420" s="188"/>
      <c r="W420" s="189" t="n">
        <f aca="false">IF(V420="SI",T420,0)</f>
        <v>0</v>
      </c>
      <c r="X420" s="148"/>
      <c r="Y420" s="179"/>
      <c r="Z420" s="179"/>
      <c r="AA420" s="179"/>
    </row>
    <row r="421" customFormat="false" ht="15.75" hidden="false" customHeight="true" outlineLevel="0" collapsed="false">
      <c r="A421" s="22" t="n">
        <v>420</v>
      </c>
      <c r="B421" s="180"/>
      <c r="C421" s="22"/>
      <c r="D421" s="22"/>
      <c r="E421" s="22"/>
      <c r="F421" s="183"/>
      <c r="G421" s="22"/>
      <c r="H421" s="22"/>
      <c r="I421" s="22"/>
      <c r="J421" s="182" t="e">
        <f aca="false">VLOOKUP(Entrate!I421,Legenda!$D$1:$F$258,2)</f>
        <v>#N/A</v>
      </c>
      <c r="K421" s="22"/>
      <c r="L421" s="22"/>
      <c r="M421" s="22"/>
      <c r="N421" s="183"/>
      <c r="O421" s="184" t="n">
        <f aca="false">'Piano Finanziario Annuale'!$F$6</f>
        <v>0</v>
      </c>
      <c r="P421" s="185" t="n">
        <v>0</v>
      </c>
      <c r="Q421" s="186"/>
      <c r="R421" s="187" t="n">
        <f aca="false">(P421*Q421)</f>
        <v>0</v>
      </c>
      <c r="S421" s="185" t="n">
        <v>0</v>
      </c>
      <c r="T421" s="187" t="n">
        <f aca="false">IF(OR(O421="sì",O421="forfettario 190"),SUM(P421+S421),SUM(P421+R421+S421))</f>
        <v>0</v>
      </c>
      <c r="U421" s="50"/>
      <c r="V421" s="188"/>
      <c r="W421" s="189" t="n">
        <f aca="false">IF(V421="SI",T421,0)</f>
        <v>0</v>
      </c>
      <c r="X421" s="148"/>
      <c r="Y421" s="179"/>
      <c r="Z421" s="179"/>
      <c r="AA421" s="179"/>
    </row>
    <row r="422" customFormat="false" ht="15.75" hidden="false" customHeight="true" outlineLevel="0" collapsed="false">
      <c r="A422" s="22" t="n">
        <v>421</v>
      </c>
      <c r="B422" s="180"/>
      <c r="C422" s="22"/>
      <c r="D422" s="22"/>
      <c r="E422" s="22"/>
      <c r="F422" s="183"/>
      <c r="G422" s="22"/>
      <c r="H422" s="22"/>
      <c r="I422" s="22"/>
      <c r="J422" s="182" t="e">
        <f aca="false">VLOOKUP(Entrate!I422,Legenda!$D$1:$F$258,2)</f>
        <v>#N/A</v>
      </c>
      <c r="K422" s="22"/>
      <c r="L422" s="22"/>
      <c r="M422" s="22"/>
      <c r="N422" s="183"/>
      <c r="O422" s="184" t="n">
        <f aca="false">'Piano Finanziario Annuale'!$F$6</f>
        <v>0</v>
      </c>
      <c r="P422" s="185" t="n">
        <v>0</v>
      </c>
      <c r="Q422" s="186"/>
      <c r="R422" s="187" t="n">
        <f aca="false">(P422*Q422)</f>
        <v>0</v>
      </c>
      <c r="S422" s="185" t="n">
        <v>0</v>
      </c>
      <c r="T422" s="187" t="n">
        <f aca="false">IF(OR(O422="sì",O422="forfettario 190"),SUM(P422+S422),SUM(P422+R422+S422))</f>
        <v>0</v>
      </c>
      <c r="U422" s="50"/>
      <c r="V422" s="188"/>
      <c r="W422" s="189" t="n">
        <f aca="false">IF(V422="SI",T422,0)</f>
        <v>0</v>
      </c>
      <c r="X422" s="148"/>
      <c r="Y422" s="179"/>
      <c r="Z422" s="179"/>
      <c r="AA422" s="179"/>
    </row>
    <row r="423" customFormat="false" ht="15.75" hidden="false" customHeight="true" outlineLevel="0" collapsed="false">
      <c r="A423" s="22" t="n">
        <v>422</v>
      </c>
      <c r="B423" s="180"/>
      <c r="C423" s="22"/>
      <c r="D423" s="22"/>
      <c r="E423" s="22"/>
      <c r="F423" s="183"/>
      <c r="G423" s="22"/>
      <c r="H423" s="22"/>
      <c r="I423" s="22"/>
      <c r="J423" s="182" t="e">
        <f aca="false">VLOOKUP(Entrate!I423,Legenda!$D$1:$F$258,2)</f>
        <v>#N/A</v>
      </c>
      <c r="K423" s="22"/>
      <c r="L423" s="22"/>
      <c r="M423" s="22"/>
      <c r="N423" s="183"/>
      <c r="O423" s="184" t="n">
        <f aca="false">'Piano Finanziario Annuale'!$F$6</f>
        <v>0</v>
      </c>
      <c r="P423" s="185" t="n">
        <v>0</v>
      </c>
      <c r="Q423" s="186"/>
      <c r="R423" s="187" t="n">
        <f aca="false">(P423*Q423)</f>
        <v>0</v>
      </c>
      <c r="S423" s="185" t="n">
        <v>0</v>
      </c>
      <c r="T423" s="187" t="n">
        <f aca="false">IF(OR(O423="sì",O423="forfettario 190"),SUM(P423+S423),SUM(P423+R423+S423))</f>
        <v>0</v>
      </c>
      <c r="U423" s="50"/>
      <c r="V423" s="188"/>
      <c r="W423" s="189" t="n">
        <f aca="false">IF(V423="SI",T423,0)</f>
        <v>0</v>
      </c>
      <c r="X423" s="148"/>
      <c r="Y423" s="179"/>
      <c r="Z423" s="179"/>
      <c r="AA423" s="179"/>
    </row>
    <row r="424" customFormat="false" ht="15.75" hidden="false" customHeight="true" outlineLevel="0" collapsed="false">
      <c r="A424" s="22" t="n">
        <v>423</v>
      </c>
      <c r="B424" s="180"/>
      <c r="C424" s="22"/>
      <c r="D424" s="22"/>
      <c r="E424" s="22"/>
      <c r="F424" s="183"/>
      <c r="G424" s="22"/>
      <c r="H424" s="22"/>
      <c r="I424" s="22"/>
      <c r="J424" s="182" t="e">
        <f aca="false">VLOOKUP(Entrate!I424,Legenda!$D$1:$F$258,2)</f>
        <v>#N/A</v>
      </c>
      <c r="K424" s="22"/>
      <c r="L424" s="22"/>
      <c r="M424" s="22"/>
      <c r="N424" s="183"/>
      <c r="O424" s="184" t="n">
        <f aca="false">'Piano Finanziario Annuale'!$F$6</f>
        <v>0</v>
      </c>
      <c r="P424" s="185" t="n">
        <v>0</v>
      </c>
      <c r="Q424" s="186"/>
      <c r="R424" s="187" t="n">
        <f aca="false">(P424*Q424)</f>
        <v>0</v>
      </c>
      <c r="S424" s="185" t="n">
        <v>0</v>
      </c>
      <c r="T424" s="187" t="n">
        <f aca="false">IF(OR(O424="sì",O424="forfettario 190"),SUM(P424+S424),SUM(P424+R424+S424))</f>
        <v>0</v>
      </c>
      <c r="U424" s="50"/>
      <c r="V424" s="188"/>
      <c r="W424" s="189" t="n">
        <f aca="false">IF(V424="SI",T424,0)</f>
        <v>0</v>
      </c>
      <c r="X424" s="148"/>
      <c r="Y424" s="179"/>
      <c r="Z424" s="179"/>
      <c r="AA424" s="179"/>
    </row>
    <row r="425" customFormat="false" ht="15.75" hidden="false" customHeight="true" outlineLevel="0" collapsed="false">
      <c r="A425" s="22" t="n">
        <v>424</v>
      </c>
      <c r="B425" s="180"/>
      <c r="C425" s="22"/>
      <c r="D425" s="22"/>
      <c r="E425" s="22"/>
      <c r="F425" s="183"/>
      <c r="G425" s="22"/>
      <c r="H425" s="22"/>
      <c r="I425" s="22"/>
      <c r="J425" s="182" t="e">
        <f aca="false">VLOOKUP(Entrate!I425,Legenda!$D$1:$F$258,2)</f>
        <v>#N/A</v>
      </c>
      <c r="K425" s="22"/>
      <c r="L425" s="22"/>
      <c r="M425" s="22"/>
      <c r="N425" s="183"/>
      <c r="O425" s="184" t="n">
        <f aca="false">'Piano Finanziario Annuale'!$F$6</f>
        <v>0</v>
      </c>
      <c r="P425" s="185" t="n">
        <v>0</v>
      </c>
      <c r="Q425" s="186"/>
      <c r="R425" s="187" t="n">
        <f aca="false">(P425*Q425)</f>
        <v>0</v>
      </c>
      <c r="S425" s="185" t="n">
        <v>0</v>
      </c>
      <c r="T425" s="187" t="n">
        <f aca="false">IF(OR(O425="sì",O425="forfettario 190"),SUM(P425+S425),SUM(P425+R425+S425))</f>
        <v>0</v>
      </c>
      <c r="U425" s="50"/>
      <c r="V425" s="188"/>
      <c r="W425" s="189" t="n">
        <f aca="false">IF(V425="SI",T425,0)</f>
        <v>0</v>
      </c>
      <c r="X425" s="148"/>
      <c r="Y425" s="179"/>
      <c r="Z425" s="179"/>
      <c r="AA425" s="179"/>
    </row>
    <row r="426" customFormat="false" ht="15.75" hidden="false" customHeight="true" outlineLevel="0" collapsed="false">
      <c r="A426" s="22" t="n">
        <v>425</v>
      </c>
      <c r="B426" s="180"/>
      <c r="C426" s="22"/>
      <c r="D426" s="22"/>
      <c r="E426" s="22"/>
      <c r="F426" s="183"/>
      <c r="G426" s="22"/>
      <c r="H426" s="22"/>
      <c r="I426" s="22"/>
      <c r="J426" s="182" t="e">
        <f aca="false">VLOOKUP(Entrate!I426,Legenda!$D$1:$F$258,2)</f>
        <v>#N/A</v>
      </c>
      <c r="K426" s="22"/>
      <c r="L426" s="22"/>
      <c r="M426" s="22"/>
      <c r="N426" s="183"/>
      <c r="O426" s="184" t="n">
        <f aca="false">'Piano Finanziario Annuale'!$F$6</f>
        <v>0</v>
      </c>
      <c r="P426" s="185" t="n">
        <v>0</v>
      </c>
      <c r="Q426" s="186"/>
      <c r="R426" s="187" t="n">
        <f aca="false">(P426*Q426)</f>
        <v>0</v>
      </c>
      <c r="S426" s="185" t="n">
        <v>0</v>
      </c>
      <c r="T426" s="187" t="n">
        <f aca="false">IF(OR(O426="sì",O426="forfettario 190"),SUM(P426+S426),SUM(P426+R426+S426))</f>
        <v>0</v>
      </c>
      <c r="U426" s="50"/>
      <c r="V426" s="188"/>
      <c r="W426" s="189" t="n">
        <f aca="false">IF(V426="SI",T426,0)</f>
        <v>0</v>
      </c>
      <c r="X426" s="148"/>
      <c r="Y426" s="179"/>
      <c r="Z426" s="179"/>
      <c r="AA426" s="179"/>
    </row>
    <row r="427" customFormat="false" ht="15.75" hidden="false" customHeight="true" outlineLevel="0" collapsed="false">
      <c r="A427" s="22" t="n">
        <v>426</v>
      </c>
      <c r="B427" s="180"/>
      <c r="C427" s="22"/>
      <c r="D427" s="22"/>
      <c r="E427" s="22"/>
      <c r="F427" s="183"/>
      <c r="G427" s="22"/>
      <c r="H427" s="22"/>
      <c r="I427" s="22"/>
      <c r="J427" s="182" t="e">
        <f aca="false">VLOOKUP(Entrate!I427,Legenda!$D$1:$F$258,2)</f>
        <v>#N/A</v>
      </c>
      <c r="K427" s="22"/>
      <c r="L427" s="22"/>
      <c r="M427" s="22"/>
      <c r="N427" s="183"/>
      <c r="O427" s="184" t="n">
        <f aca="false">'Piano Finanziario Annuale'!$F$6</f>
        <v>0</v>
      </c>
      <c r="P427" s="185" t="n">
        <v>0</v>
      </c>
      <c r="Q427" s="186"/>
      <c r="R427" s="187" t="n">
        <f aca="false">(P427*Q427)</f>
        <v>0</v>
      </c>
      <c r="S427" s="185" t="n">
        <v>0</v>
      </c>
      <c r="T427" s="187" t="n">
        <f aca="false">IF(OR(O427="sì",O427="forfettario 190"),SUM(P427+S427),SUM(P427+R427+S427))</f>
        <v>0</v>
      </c>
      <c r="U427" s="50"/>
      <c r="V427" s="188"/>
      <c r="W427" s="189" t="n">
        <f aca="false">IF(V427="SI",T427,0)</f>
        <v>0</v>
      </c>
      <c r="X427" s="148"/>
      <c r="Y427" s="179"/>
      <c r="Z427" s="179"/>
      <c r="AA427" s="179"/>
    </row>
    <row r="428" customFormat="false" ht="15.75" hidden="false" customHeight="true" outlineLevel="0" collapsed="false">
      <c r="A428" s="22" t="n">
        <v>427</v>
      </c>
      <c r="B428" s="180"/>
      <c r="C428" s="22"/>
      <c r="D428" s="22"/>
      <c r="E428" s="22"/>
      <c r="F428" s="183"/>
      <c r="G428" s="22"/>
      <c r="H428" s="22"/>
      <c r="I428" s="22"/>
      <c r="J428" s="182" t="e">
        <f aca="false">VLOOKUP(Entrate!I428,Legenda!$D$1:$F$258,2)</f>
        <v>#N/A</v>
      </c>
      <c r="K428" s="22"/>
      <c r="L428" s="22"/>
      <c r="M428" s="22"/>
      <c r="N428" s="183"/>
      <c r="O428" s="184" t="n">
        <f aca="false">'Piano Finanziario Annuale'!$F$6</f>
        <v>0</v>
      </c>
      <c r="P428" s="185" t="n">
        <v>0</v>
      </c>
      <c r="Q428" s="186"/>
      <c r="R428" s="187" t="n">
        <f aca="false">(P428*Q428)</f>
        <v>0</v>
      </c>
      <c r="S428" s="185" t="n">
        <v>0</v>
      </c>
      <c r="T428" s="187" t="n">
        <f aca="false">IF(OR(O428="sì",O428="forfettario 190"),SUM(P428+S428),SUM(P428+R428+S428))</f>
        <v>0</v>
      </c>
      <c r="U428" s="50"/>
      <c r="V428" s="188"/>
      <c r="W428" s="189" t="n">
        <f aca="false">IF(V428="SI",T428,0)</f>
        <v>0</v>
      </c>
      <c r="X428" s="148"/>
      <c r="Y428" s="179"/>
      <c r="Z428" s="179"/>
      <c r="AA428" s="179"/>
    </row>
    <row r="429" customFormat="false" ht="15.75" hidden="false" customHeight="true" outlineLevel="0" collapsed="false">
      <c r="A429" s="22" t="n">
        <v>428</v>
      </c>
      <c r="B429" s="180"/>
      <c r="C429" s="22"/>
      <c r="D429" s="22"/>
      <c r="E429" s="22"/>
      <c r="F429" s="183"/>
      <c r="G429" s="22"/>
      <c r="H429" s="22"/>
      <c r="I429" s="22"/>
      <c r="J429" s="182" t="e">
        <f aca="false">VLOOKUP(Entrate!I429,Legenda!$D$1:$F$258,2)</f>
        <v>#N/A</v>
      </c>
      <c r="K429" s="22"/>
      <c r="L429" s="22"/>
      <c r="M429" s="22"/>
      <c r="N429" s="183"/>
      <c r="O429" s="184" t="n">
        <f aca="false">'Piano Finanziario Annuale'!$F$6</f>
        <v>0</v>
      </c>
      <c r="P429" s="185" t="n">
        <v>0</v>
      </c>
      <c r="Q429" s="186"/>
      <c r="R429" s="187" t="n">
        <f aca="false">(P429*Q429)</f>
        <v>0</v>
      </c>
      <c r="S429" s="185" t="n">
        <v>0</v>
      </c>
      <c r="T429" s="187" t="n">
        <f aca="false">IF(OR(O429="sì",O429="forfettario 190"),SUM(P429+S429),SUM(P429+R429+S429))</f>
        <v>0</v>
      </c>
      <c r="U429" s="50"/>
      <c r="V429" s="188"/>
      <c r="W429" s="189" t="n">
        <f aca="false">IF(V429="SI",T429,0)</f>
        <v>0</v>
      </c>
      <c r="X429" s="148"/>
      <c r="Y429" s="179"/>
      <c r="Z429" s="179"/>
      <c r="AA429" s="179"/>
    </row>
    <row r="430" customFormat="false" ht="15.75" hidden="false" customHeight="true" outlineLevel="0" collapsed="false">
      <c r="A430" s="22" t="n">
        <v>429</v>
      </c>
      <c r="B430" s="180"/>
      <c r="C430" s="22"/>
      <c r="D430" s="22"/>
      <c r="E430" s="22"/>
      <c r="F430" s="183"/>
      <c r="G430" s="22"/>
      <c r="H430" s="22"/>
      <c r="I430" s="22"/>
      <c r="J430" s="182" t="e">
        <f aca="false">VLOOKUP(Entrate!I430,Legenda!$D$1:$F$258,2)</f>
        <v>#N/A</v>
      </c>
      <c r="K430" s="22"/>
      <c r="L430" s="22"/>
      <c r="M430" s="22"/>
      <c r="N430" s="183"/>
      <c r="O430" s="184" t="n">
        <f aca="false">'Piano Finanziario Annuale'!$F$6</f>
        <v>0</v>
      </c>
      <c r="P430" s="185" t="n">
        <v>0</v>
      </c>
      <c r="Q430" s="186"/>
      <c r="R430" s="187" t="n">
        <f aca="false">(P430*Q430)</f>
        <v>0</v>
      </c>
      <c r="S430" s="185" t="n">
        <v>0</v>
      </c>
      <c r="T430" s="187" t="n">
        <f aca="false">IF(OR(O430="sì",O430="forfettario 190"),SUM(P430+S430),SUM(P430+R430+S430))</f>
        <v>0</v>
      </c>
      <c r="U430" s="50"/>
      <c r="V430" s="188"/>
      <c r="W430" s="189" t="n">
        <f aca="false">IF(V430="SI",T430,0)</f>
        <v>0</v>
      </c>
      <c r="X430" s="148"/>
      <c r="Y430" s="179"/>
      <c r="Z430" s="179"/>
      <c r="AA430" s="179"/>
    </row>
    <row r="431" customFormat="false" ht="15.75" hidden="false" customHeight="true" outlineLevel="0" collapsed="false">
      <c r="A431" s="22" t="n">
        <v>430</v>
      </c>
      <c r="B431" s="180"/>
      <c r="C431" s="22"/>
      <c r="D431" s="22"/>
      <c r="E431" s="22"/>
      <c r="F431" s="183"/>
      <c r="G431" s="22"/>
      <c r="H431" s="22"/>
      <c r="I431" s="22"/>
      <c r="J431" s="182" t="e">
        <f aca="false">VLOOKUP(Entrate!I431,Legenda!$D$1:$F$258,2)</f>
        <v>#N/A</v>
      </c>
      <c r="K431" s="22"/>
      <c r="L431" s="22"/>
      <c r="M431" s="22"/>
      <c r="N431" s="183"/>
      <c r="O431" s="184" t="n">
        <f aca="false">'Piano Finanziario Annuale'!$F$6</f>
        <v>0</v>
      </c>
      <c r="P431" s="185" t="n">
        <v>0</v>
      </c>
      <c r="Q431" s="186"/>
      <c r="R431" s="187" t="n">
        <f aca="false">(P431*Q431)</f>
        <v>0</v>
      </c>
      <c r="S431" s="185" t="n">
        <v>0</v>
      </c>
      <c r="T431" s="187" t="n">
        <f aca="false">IF(OR(O431="sì",O431="forfettario 190"),SUM(P431+S431),SUM(P431+R431+S431))</f>
        <v>0</v>
      </c>
      <c r="U431" s="50"/>
      <c r="V431" s="188"/>
      <c r="W431" s="189" t="n">
        <f aca="false">IF(V431="SI",T431,0)</f>
        <v>0</v>
      </c>
      <c r="X431" s="148"/>
      <c r="Y431" s="179"/>
      <c r="Z431" s="179"/>
      <c r="AA431" s="179"/>
    </row>
    <row r="432" customFormat="false" ht="15.75" hidden="false" customHeight="true" outlineLevel="0" collapsed="false">
      <c r="A432" s="22" t="n">
        <v>431</v>
      </c>
      <c r="B432" s="180"/>
      <c r="C432" s="22"/>
      <c r="D432" s="22"/>
      <c r="E432" s="22"/>
      <c r="F432" s="183"/>
      <c r="G432" s="22"/>
      <c r="H432" s="22"/>
      <c r="I432" s="22"/>
      <c r="J432" s="182" t="e">
        <f aca="false">VLOOKUP(Entrate!I432,Legenda!$D$1:$F$258,2)</f>
        <v>#N/A</v>
      </c>
      <c r="K432" s="22"/>
      <c r="L432" s="22"/>
      <c r="M432" s="22"/>
      <c r="N432" s="183"/>
      <c r="O432" s="184" t="n">
        <f aca="false">'Piano Finanziario Annuale'!$F$6</f>
        <v>0</v>
      </c>
      <c r="P432" s="185" t="n">
        <v>0</v>
      </c>
      <c r="Q432" s="186"/>
      <c r="R432" s="187" t="n">
        <f aca="false">(P432*Q432)</f>
        <v>0</v>
      </c>
      <c r="S432" s="185" t="n">
        <v>0</v>
      </c>
      <c r="T432" s="187" t="n">
        <f aca="false">IF(OR(O432="sì",O432="forfettario 190"),SUM(P432+S432),SUM(P432+R432+S432))</f>
        <v>0</v>
      </c>
      <c r="U432" s="50"/>
      <c r="V432" s="188"/>
      <c r="W432" s="189" t="n">
        <f aca="false">IF(V432="SI",T432,0)</f>
        <v>0</v>
      </c>
      <c r="X432" s="148"/>
      <c r="Y432" s="179"/>
      <c r="Z432" s="179"/>
      <c r="AA432" s="179"/>
    </row>
    <row r="433" customFormat="false" ht="15.75" hidden="false" customHeight="true" outlineLevel="0" collapsed="false">
      <c r="A433" s="22" t="n">
        <v>432</v>
      </c>
      <c r="B433" s="180"/>
      <c r="C433" s="22"/>
      <c r="D433" s="22"/>
      <c r="E433" s="22"/>
      <c r="F433" s="183"/>
      <c r="G433" s="22"/>
      <c r="H433" s="22"/>
      <c r="I433" s="22"/>
      <c r="J433" s="182" t="e">
        <f aca="false">VLOOKUP(Entrate!I433,Legenda!$D$1:$F$258,2)</f>
        <v>#N/A</v>
      </c>
      <c r="K433" s="22"/>
      <c r="L433" s="22"/>
      <c r="M433" s="22"/>
      <c r="N433" s="183"/>
      <c r="O433" s="184" t="n">
        <f aca="false">'Piano Finanziario Annuale'!$F$6</f>
        <v>0</v>
      </c>
      <c r="P433" s="185" t="n">
        <v>0</v>
      </c>
      <c r="Q433" s="186"/>
      <c r="R433" s="187" t="n">
        <f aca="false">(P433*Q433)</f>
        <v>0</v>
      </c>
      <c r="S433" s="185" t="n">
        <v>0</v>
      </c>
      <c r="T433" s="187" t="n">
        <f aca="false">IF(OR(O433="sì",O433="forfettario 190"),SUM(P433+S433),SUM(P433+R433+S433))</f>
        <v>0</v>
      </c>
      <c r="U433" s="50"/>
      <c r="V433" s="188"/>
      <c r="W433" s="189" t="n">
        <f aca="false">IF(V433="SI",T433,0)</f>
        <v>0</v>
      </c>
      <c r="X433" s="148"/>
      <c r="Y433" s="179"/>
      <c r="Z433" s="179"/>
      <c r="AA433" s="179"/>
    </row>
    <row r="434" customFormat="false" ht="15.75" hidden="false" customHeight="true" outlineLevel="0" collapsed="false">
      <c r="A434" s="22" t="n">
        <v>433</v>
      </c>
      <c r="B434" s="180"/>
      <c r="C434" s="22"/>
      <c r="D434" s="22"/>
      <c r="E434" s="22"/>
      <c r="F434" s="183"/>
      <c r="G434" s="22"/>
      <c r="H434" s="22"/>
      <c r="I434" s="22"/>
      <c r="J434" s="182" t="e">
        <f aca="false">VLOOKUP(Entrate!I434,Legenda!$D$1:$F$258,2)</f>
        <v>#N/A</v>
      </c>
      <c r="K434" s="22"/>
      <c r="L434" s="22"/>
      <c r="M434" s="22"/>
      <c r="N434" s="183"/>
      <c r="O434" s="184" t="n">
        <f aca="false">'Piano Finanziario Annuale'!$F$6</f>
        <v>0</v>
      </c>
      <c r="P434" s="185" t="n">
        <v>0</v>
      </c>
      <c r="Q434" s="186"/>
      <c r="R434" s="187" t="n">
        <f aca="false">(P434*Q434)</f>
        <v>0</v>
      </c>
      <c r="S434" s="185" t="n">
        <v>0</v>
      </c>
      <c r="T434" s="187" t="n">
        <f aca="false">IF(OR(O434="sì",O434="forfettario 190"),SUM(P434+S434),SUM(P434+R434+S434))</f>
        <v>0</v>
      </c>
      <c r="U434" s="50"/>
      <c r="V434" s="188"/>
      <c r="W434" s="189" t="n">
        <f aca="false">IF(V434="SI",T434,0)</f>
        <v>0</v>
      </c>
      <c r="X434" s="148"/>
      <c r="Y434" s="179"/>
      <c r="Z434" s="179"/>
      <c r="AA434" s="179"/>
    </row>
    <row r="435" customFormat="false" ht="15.75" hidden="false" customHeight="true" outlineLevel="0" collapsed="false">
      <c r="A435" s="22" t="n">
        <v>434</v>
      </c>
      <c r="B435" s="180"/>
      <c r="C435" s="22"/>
      <c r="D435" s="22"/>
      <c r="E435" s="22"/>
      <c r="F435" s="183"/>
      <c r="G435" s="22"/>
      <c r="H435" s="22"/>
      <c r="I435" s="22"/>
      <c r="J435" s="182" t="e">
        <f aca="false">VLOOKUP(Entrate!I435,Legenda!$D$1:$F$258,2)</f>
        <v>#N/A</v>
      </c>
      <c r="K435" s="22"/>
      <c r="L435" s="22"/>
      <c r="M435" s="22"/>
      <c r="N435" s="183"/>
      <c r="O435" s="184" t="n">
        <f aca="false">'Piano Finanziario Annuale'!$F$6</f>
        <v>0</v>
      </c>
      <c r="P435" s="185" t="n">
        <v>0</v>
      </c>
      <c r="Q435" s="186"/>
      <c r="R435" s="187" t="n">
        <f aca="false">(P435*Q435)</f>
        <v>0</v>
      </c>
      <c r="S435" s="185" t="n">
        <v>0</v>
      </c>
      <c r="T435" s="187" t="n">
        <f aca="false">IF(OR(O435="sì",O435="forfettario 190"),SUM(P435+S435),SUM(P435+R435+S435))</f>
        <v>0</v>
      </c>
      <c r="U435" s="50"/>
      <c r="V435" s="188"/>
      <c r="W435" s="189" t="n">
        <f aca="false">IF(V435="SI",T435,0)</f>
        <v>0</v>
      </c>
      <c r="X435" s="148"/>
      <c r="Y435" s="179"/>
      <c r="Z435" s="179"/>
      <c r="AA435" s="179"/>
    </row>
    <row r="436" customFormat="false" ht="15.75" hidden="false" customHeight="true" outlineLevel="0" collapsed="false">
      <c r="A436" s="22" t="n">
        <v>435</v>
      </c>
      <c r="B436" s="180"/>
      <c r="C436" s="22"/>
      <c r="D436" s="22"/>
      <c r="E436" s="22"/>
      <c r="F436" s="183"/>
      <c r="G436" s="22"/>
      <c r="H436" s="22"/>
      <c r="I436" s="22"/>
      <c r="J436" s="182" t="e">
        <f aca="false">VLOOKUP(Entrate!I436,Legenda!$D$1:$F$258,2)</f>
        <v>#N/A</v>
      </c>
      <c r="K436" s="22"/>
      <c r="L436" s="22"/>
      <c r="M436" s="22"/>
      <c r="N436" s="183"/>
      <c r="O436" s="184" t="n">
        <f aca="false">'Piano Finanziario Annuale'!$F$6</f>
        <v>0</v>
      </c>
      <c r="P436" s="185" t="n">
        <v>0</v>
      </c>
      <c r="Q436" s="186"/>
      <c r="R436" s="187" t="n">
        <f aca="false">(P436*Q436)</f>
        <v>0</v>
      </c>
      <c r="S436" s="185" t="n">
        <v>0</v>
      </c>
      <c r="T436" s="187" t="n">
        <f aca="false">IF(OR(O436="sì",O436="forfettario 190"),SUM(P436+S436),SUM(P436+R436+S436))</f>
        <v>0</v>
      </c>
      <c r="U436" s="50"/>
      <c r="V436" s="188"/>
      <c r="W436" s="189" t="n">
        <f aca="false">IF(V436="SI",T436,0)</f>
        <v>0</v>
      </c>
      <c r="X436" s="148"/>
      <c r="Y436" s="179"/>
      <c r="Z436" s="179"/>
      <c r="AA436" s="179"/>
    </row>
    <row r="437" customFormat="false" ht="15.75" hidden="false" customHeight="true" outlineLevel="0" collapsed="false">
      <c r="A437" s="22" t="n">
        <v>436</v>
      </c>
      <c r="B437" s="180"/>
      <c r="C437" s="22"/>
      <c r="D437" s="22"/>
      <c r="E437" s="22"/>
      <c r="F437" s="183"/>
      <c r="G437" s="22"/>
      <c r="H437" s="22"/>
      <c r="I437" s="22"/>
      <c r="J437" s="182" t="e">
        <f aca="false">VLOOKUP(Entrate!I437,Legenda!$D$1:$F$258,2)</f>
        <v>#N/A</v>
      </c>
      <c r="K437" s="22"/>
      <c r="L437" s="22"/>
      <c r="M437" s="22"/>
      <c r="N437" s="183"/>
      <c r="O437" s="184" t="n">
        <f aca="false">'Piano Finanziario Annuale'!$F$6</f>
        <v>0</v>
      </c>
      <c r="P437" s="185" t="n">
        <v>0</v>
      </c>
      <c r="Q437" s="186"/>
      <c r="R437" s="187" t="n">
        <f aca="false">(P437*Q437)</f>
        <v>0</v>
      </c>
      <c r="S437" s="185" t="n">
        <v>0</v>
      </c>
      <c r="T437" s="187" t="n">
        <f aca="false">IF(OR(O437="sì",O437="forfettario 190"),SUM(P437+S437),SUM(P437+R437+S437))</f>
        <v>0</v>
      </c>
      <c r="U437" s="50"/>
      <c r="V437" s="188"/>
      <c r="W437" s="189" t="n">
        <f aca="false">IF(V437="SI",T437,0)</f>
        <v>0</v>
      </c>
      <c r="X437" s="148"/>
      <c r="Y437" s="179"/>
      <c r="Z437" s="179"/>
      <c r="AA437" s="179"/>
    </row>
    <row r="438" customFormat="false" ht="15.75" hidden="false" customHeight="true" outlineLevel="0" collapsed="false">
      <c r="A438" s="22" t="n">
        <v>437</v>
      </c>
      <c r="B438" s="180"/>
      <c r="C438" s="22"/>
      <c r="D438" s="22"/>
      <c r="E438" s="22"/>
      <c r="F438" s="183"/>
      <c r="G438" s="22"/>
      <c r="H438" s="22"/>
      <c r="I438" s="22"/>
      <c r="J438" s="182" t="e">
        <f aca="false">VLOOKUP(Entrate!I438,Legenda!$D$1:$F$258,2)</f>
        <v>#N/A</v>
      </c>
      <c r="K438" s="22"/>
      <c r="L438" s="22"/>
      <c r="M438" s="22"/>
      <c r="N438" s="183"/>
      <c r="O438" s="184" t="n">
        <f aca="false">'Piano Finanziario Annuale'!$F$6</f>
        <v>0</v>
      </c>
      <c r="P438" s="185" t="n">
        <v>0</v>
      </c>
      <c r="Q438" s="186"/>
      <c r="R438" s="187" t="n">
        <f aca="false">(P438*Q438)</f>
        <v>0</v>
      </c>
      <c r="S438" s="185" t="n">
        <v>0</v>
      </c>
      <c r="T438" s="187" t="n">
        <f aca="false">IF(OR(O438="sì",O438="forfettario 190"),SUM(P438+S438),SUM(P438+R438+S438))</f>
        <v>0</v>
      </c>
      <c r="U438" s="50"/>
      <c r="V438" s="188"/>
      <c r="W438" s="189" t="n">
        <f aca="false">IF(V438="SI",T438,0)</f>
        <v>0</v>
      </c>
      <c r="X438" s="148"/>
      <c r="Y438" s="179"/>
      <c r="Z438" s="179"/>
      <c r="AA438" s="179"/>
    </row>
    <row r="439" customFormat="false" ht="15.75" hidden="false" customHeight="true" outlineLevel="0" collapsed="false">
      <c r="A439" s="22" t="n">
        <v>438</v>
      </c>
      <c r="B439" s="180"/>
      <c r="C439" s="22"/>
      <c r="D439" s="22"/>
      <c r="E439" s="22"/>
      <c r="F439" s="183"/>
      <c r="G439" s="22"/>
      <c r="H439" s="22"/>
      <c r="I439" s="22"/>
      <c r="J439" s="182" t="e">
        <f aca="false">VLOOKUP(Entrate!I439,Legenda!$D$1:$F$258,2)</f>
        <v>#N/A</v>
      </c>
      <c r="K439" s="22"/>
      <c r="L439" s="22"/>
      <c r="M439" s="22"/>
      <c r="N439" s="183"/>
      <c r="O439" s="184" t="n">
        <f aca="false">'Piano Finanziario Annuale'!$F$6</f>
        <v>0</v>
      </c>
      <c r="P439" s="185" t="n">
        <v>0</v>
      </c>
      <c r="Q439" s="186"/>
      <c r="R439" s="187" t="n">
        <f aca="false">(P439*Q439)</f>
        <v>0</v>
      </c>
      <c r="S439" s="185" t="n">
        <v>0</v>
      </c>
      <c r="T439" s="187" t="n">
        <f aca="false">IF(OR(O439="sì",O439="forfettario 190"),SUM(P439+S439),SUM(P439+R439+S439))</f>
        <v>0</v>
      </c>
      <c r="U439" s="50"/>
      <c r="V439" s="188"/>
      <c r="W439" s="189" t="n">
        <f aca="false">IF(V439="SI",T439,0)</f>
        <v>0</v>
      </c>
      <c r="X439" s="148"/>
      <c r="Y439" s="179"/>
      <c r="Z439" s="179"/>
      <c r="AA439" s="179"/>
    </row>
    <row r="440" customFormat="false" ht="15.75" hidden="false" customHeight="true" outlineLevel="0" collapsed="false">
      <c r="A440" s="22" t="n">
        <v>439</v>
      </c>
      <c r="B440" s="180"/>
      <c r="C440" s="22"/>
      <c r="D440" s="22"/>
      <c r="E440" s="22"/>
      <c r="F440" s="183"/>
      <c r="G440" s="22"/>
      <c r="H440" s="22"/>
      <c r="I440" s="22"/>
      <c r="J440" s="182" t="e">
        <f aca="false">VLOOKUP(Entrate!I440,Legenda!$D$1:$F$258,2)</f>
        <v>#N/A</v>
      </c>
      <c r="K440" s="22"/>
      <c r="L440" s="22"/>
      <c r="M440" s="22"/>
      <c r="N440" s="183"/>
      <c r="O440" s="184" t="n">
        <f aca="false">'Piano Finanziario Annuale'!$F$6</f>
        <v>0</v>
      </c>
      <c r="P440" s="185" t="n">
        <v>0</v>
      </c>
      <c r="Q440" s="186"/>
      <c r="R440" s="187" t="n">
        <f aca="false">(P440*Q440)</f>
        <v>0</v>
      </c>
      <c r="S440" s="185" t="n">
        <v>0</v>
      </c>
      <c r="T440" s="187" t="n">
        <f aca="false">IF(OR(O440="sì",O440="forfettario 190"),SUM(P440+S440),SUM(P440+R440+S440))</f>
        <v>0</v>
      </c>
      <c r="U440" s="50"/>
      <c r="V440" s="188"/>
      <c r="W440" s="189" t="n">
        <f aca="false">IF(V440="SI",T440,0)</f>
        <v>0</v>
      </c>
      <c r="X440" s="148"/>
      <c r="Y440" s="179"/>
      <c r="Z440" s="179"/>
      <c r="AA440" s="179"/>
    </row>
    <row r="441" customFormat="false" ht="15.75" hidden="false" customHeight="true" outlineLevel="0" collapsed="false">
      <c r="A441" s="22" t="n">
        <v>440</v>
      </c>
      <c r="B441" s="180"/>
      <c r="C441" s="22"/>
      <c r="D441" s="22"/>
      <c r="E441" s="22"/>
      <c r="F441" s="183"/>
      <c r="G441" s="22"/>
      <c r="H441" s="22"/>
      <c r="I441" s="22"/>
      <c r="J441" s="182" t="e">
        <f aca="false">VLOOKUP(Entrate!I441,Legenda!$D$1:$F$258,2)</f>
        <v>#N/A</v>
      </c>
      <c r="K441" s="22"/>
      <c r="L441" s="22"/>
      <c r="M441" s="22"/>
      <c r="N441" s="183"/>
      <c r="O441" s="184" t="n">
        <f aca="false">'Piano Finanziario Annuale'!$F$6</f>
        <v>0</v>
      </c>
      <c r="P441" s="185" t="n">
        <v>0</v>
      </c>
      <c r="Q441" s="186"/>
      <c r="R441" s="187" t="n">
        <f aca="false">(P441*Q441)</f>
        <v>0</v>
      </c>
      <c r="S441" s="185" t="n">
        <v>0</v>
      </c>
      <c r="T441" s="187" t="n">
        <f aca="false">IF(OR(O441="sì",O441="forfettario 190"),SUM(P441+S441),SUM(P441+R441+S441))</f>
        <v>0</v>
      </c>
      <c r="U441" s="50"/>
      <c r="V441" s="188"/>
      <c r="W441" s="189" t="n">
        <f aca="false">IF(V441="SI",T441,0)</f>
        <v>0</v>
      </c>
      <c r="X441" s="148"/>
      <c r="Y441" s="179"/>
      <c r="Z441" s="179"/>
      <c r="AA441" s="179"/>
    </row>
    <row r="442" customFormat="false" ht="15.75" hidden="false" customHeight="true" outlineLevel="0" collapsed="false">
      <c r="A442" s="22" t="n">
        <v>441</v>
      </c>
      <c r="B442" s="180"/>
      <c r="C442" s="22"/>
      <c r="D442" s="22"/>
      <c r="E442" s="22"/>
      <c r="F442" s="183"/>
      <c r="G442" s="22"/>
      <c r="H442" s="22"/>
      <c r="I442" s="22"/>
      <c r="J442" s="182" t="e">
        <f aca="false">VLOOKUP(Entrate!I442,Legenda!$D$1:$F$258,2)</f>
        <v>#N/A</v>
      </c>
      <c r="K442" s="22"/>
      <c r="L442" s="22"/>
      <c r="M442" s="22"/>
      <c r="N442" s="183"/>
      <c r="O442" s="184" t="n">
        <f aca="false">'Piano Finanziario Annuale'!$F$6</f>
        <v>0</v>
      </c>
      <c r="P442" s="185" t="n">
        <v>0</v>
      </c>
      <c r="Q442" s="186"/>
      <c r="R442" s="187" t="n">
        <f aca="false">(P442*Q442)</f>
        <v>0</v>
      </c>
      <c r="S442" s="185" t="n">
        <v>0</v>
      </c>
      <c r="T442" s="187" t="n">
        <f aca="false">IF(OR(O442="sì",O442="forfettario 190"),SUM(P442+S442),SUM(P442+R442+S442))</f>
        <v>0</v>
      </c>
      <c r="U442" s="50"/>
      <c r="V442" s="188"/>
      <c r="W442" s="189" t="n">
        <f aca="false">IF(V442="SI",T442,0)</f>
        <v>0</v>
      </c>
      <c r="X442" s="148"/>
      <c r="Y442" s="179"/>
      <c r="Z442" s="179"/>
      <c r="AA442" s="179"/>
    </row>
    <row r="443" customFormat="false" ht="15.75" hidden="false" customHeight="true" outlineLevel="0" collapsed="false">
      <c r="A443" s="22" t="n">
        <v>442</v>
      </c>
      <c r="B443" s="180"/>
      <c r="C443" s="22"/>
      <c r="D443" s="22"/>
      <c r="E443" s="22"/>
      <c r="F443" s="183"/>
      <c r="G443" s="22"/>
      <c r="H443" s="22"/>
      <c r="I443" s="22"/>
      <c r="J443" s="182" t="e">
        <f aca="false">VLOOKUP(Entrate!I443,Legenda!$D$1:$F$258,2)</f>
        <v>#N/A</v>
      </c>
      <c r="K443" s="22"/>
      <c r="L443" s="22"/>
      <c r="M443" s="22"/>
      <c r="N443" s="183"/>
      <c r="O443" s="184" t="n">
        <f aca="false">'Piano Finanziario Annuale'!$F$6</f>
        <v>0</v>
      </c>
      <c r="P443" s="185" t="n">
        <v>0</v>
      </c>
      <c r="Q443" s="186"/>
      <c r="R443" s="187" t="n">
        <f aca="false">(P443*Q443)</f>
        <v>0</v>
      </c>
      <c r="S443" s="185" t="n">
        <v>0</v>
      </c>
      <c r="T443" s="187" t="n">
        <f aca="false">IF(OR(O443="sì",O443="forfettario 190"),SUM(P443+S443),SUM(P443+R443+S443))</f>
        <v>0</v>
      </c>
      <c r="U443" s="50"/>
      <c r="V443" s="188"/>
      <c r="W443" s="189" t="n">
        <f aca="false">IF(V443="SI",T443,0)</f>
        <v>0</v>
      </c>
      <c r="X443" s="148"/>
      <c r="Y443" s="179"/>
      <c r="Z443" s="179"/>
      <c r="AA443" s="179"/>
    </row>
    <row r="444" customFormat="false" ht="15.75" hidden="false" customHeight="true" outlineLevel="0" collapsed="false">
      <c r="A444" s="22" t="n">
        <v>443</v>
      </c>
      <c r="B444" s="180"/>
      <c r="C444" s="22"/>
      <c r="D444" s="22"/>
      <c r="E444" s="22"/>
      <c r="F444" s="183"/>
      <c r="G444" s="22"/>
      <c r="H444" s="22"/>
      <c r="I444" s="22"/>
      <c r="J444" s="182" t="e">
        <f aca="false">VLOOKUP(Entrate!I444,Legenda!$D$1:$F$258,2)</f>
        <v>#N/A</v>
      </c>
      <c r="K444" s="22"/>
      <c r="L444" s="22"/>
      <c r="M444" s="22"/>
      <c r="N444" s="183"/>
      <c r="O444" s="184" t="n">
        <f aca="false">'Piano Finanziario Annuale'!$F$6</f>
        <v>0</v>
      </c>
      <c r="P444" s="185" t="n">
        <v>0</v>
      </c>
      <c r="Q444" s="186"/>
      <c r="R444" s="187" t="n">
        <f aca="false">(P444*Q444)</f>
        <v>0</v>
      </c>
      <c r="S444" s="185" t="n">
        <v>0</v>
      </c>
      <c r="T444" s="187" t="n">
        <f aca="false">IF(OR(O444="sì",O444="forfettario 190"),SUM(P444+S444),SUM(P444+R444+S444))</f>
        <v>0</v>
      </c>
      <c r="U444" s="50"/>
      <c r="V444" s="188"/>
      <c r="W444" s="189" t="n">
        <f aca="false">IF(V444="SI",T444,0)</f>
        <v>0</v>
      </c>
      <c r="X444" s="148"/>
      <c r="Y444" s="179"/>
      <c r="Z444" s="179"/>
      <c r="AA444" s="179"/>
    </row>
    <row r="445" customFormat="false" ht="15.75" hidden="false" customHeight="true" outlineLevel="0" collapsed="false">
      <c r="A445" s="22" t="n">
        <v>444</v>
      </c>
      <c r="B445" s="180"/>
      <c r="C445" s="22"/>
      <c r="D445" s="22"/>
      <c r="E445" s="22"/>
      <c r="F445" s="183"/>
      <c r="G445" s="22"/>
      <c r="H445" s="22"/>
      <c r="I445" s="22"/>
      <c r="J445" s="182" t="e">
        <f aca="false">VLOOKUP(Entrate!I445,Legenda!$D$1:$F$258,2)</f>
        <v>#N/A</v>
      </c>
      <c r="K445" s="22"/>
      <c r="L445" s="22"/>
      <c r="M445" s="22"/>
      <c r="N445" s="183"/>
      <c r="O445" s="184" t="n">
        <f aca="false">'Piano Finanziario Annuale'!$F$6</f>
        <v>0</v>
      </c>
      <c r="P445" s="185" t="n">
        <v>0</v>
      </c>
      <c r="Q445" s="186"/>
      <c r="R445" s="187" t="n">
        <f aca="false">(P445*Q445)</f>
        <v>0</v>
      </c>
      <c r="S445" s="185" t="n">
        <v>0</v>
      </c>
      <c r="T445" s="187" t="n">
        <f aca="false">IF(OR(O445="sì",O445="forfettario 190"),SUM(P445+S445),SUM(P445+R445+S445))</f>
        <v>0</v>
      </c>
      <c r="U445" s="50"/>
      <c r="V445" s="188"/>
      <c r="W445" s="189" t="n">
        <f aca="false">IF(V445="SI",T445,0)</f>
        <v>0</v>
      </c>
      <c r="X445" s="148"/>
      <c r="Y445" s="179"/>
      <c r="Z445" s="179"/>
      <c r="AA445" s="179"/>
    </row>
    <row r="446" customFormat="false" ht="15.75" hidden="false" customHeight="true" outlineLevel="0" collapsed="false">
      <c r="A446" s="22" t="n">
        <v>445</v>
      </c>
      <c r="B446" s="180"/>
      <c r="C446" s="22"/>
      <c r="D446" s="22"/>
      <c r="E446" s="22"/>
      <c r="F446" s="183"/>
      <c r="G446" s="22"/>
      <c r="H446" s="22"/>
      <c r="I446" s="22"/>
      <c r="J446" s="182" t="e">
        <f aca="false">VLOOKUP(Entrate!I446,Legenda!$D$1:$F$258,2)</f>
        <v>#N/A</v>
      </c>
      <c r="K446" s="22"/>
      <c r="L446" s="22"/>
      <c r="M446" s="22"/>
      <c r="N446" s="183"/>
      <c r="O446" s="184" t="n">
        <f aca="false">'Piano Finanziario Annuale'!$F$6</f>
        <v>0</v>
      </c>
      <c r="P446" s="185" t="n">
        <v>0</v>
      </c>
      <c r="Q446" s="186"/>
      <c r="R446" s="187" t="n">
        <f aca="false">(P446*Q446)</f>
        <v>0</v>
      </c>
      <c r="S446" s="185" t="n">
        <v>0</v>
      </c>
      <c r="T446" s="187" t="n">
        <f aca="false">IF(OR(O446="sì",O446="forfettario 190"),SUM(P446+S446),SUM(P446+R446+S446))</f>
        <v>0</v>
      </c>
      <c r="U446" s="50"/>
      <c r="V446" s="188"/>
      <c r="W446" s="189" t="n">
        <f aca="false">IF(V446="SI",T446,0)</f>
        <v>0</v>
      </c>
      <c r="X446" s="148"/>
      <c r="Y446" s="179"/>
      <c r="Z446" s="179"/>
      <c r="AA446" s="179"/>
    </row>
    <row r="447" customFormat="false" ht="15.75" hidden="false" customHeight="true" outlineLevel="0" collapsed="false">
      <c r="A447" s="22" t="n">
        <v>446</v>
      </c>
      <c r="B447" s="180"/>
      <c r="C447" s="22"/>
      <c r="D447" s="22"/>
      <c r="E447" s="22"/>
      <c r="F447" s="183"/>
      <c r="G447" s="22"/>
      <c r="H447" s="22"/>
      <c r="I447" s="22"/>
      <c r="J447" s="182" t="e">
        <f aca="false">VLOOKUP(Entrate!I447,Legenda!$D$1:$F$258,2)</f>
        <v>#N/A</v>
      </c>
      <c r="K447" s="22"/>
      <c r="L447" s="22"/>
      <c r="M447" s="22"/>
      <c r="N447" s="183"/>
      <c r="O447" s="184" t="n">
        <f aca="false">'Piano Finanziario Annuale'!$F$6</f>
        <v>0</v>
      </c>
      <c r="P447" s="185" t="n">
        <v>0</v>
      </c>
      <c r="Q447" s="186"/>
      <c r="R447" s="187" t="n">
        <f aca="false">(P447*Q447)</f>
        <v>0</v>
      </c>
      <c r="S447" s="185" t="n">
        <v>0</v>
      </c>
      <c r="T447" s="187" t="n">
        <f aca="false">IF(OR(O447="sì",O447="forfettario 190"),SUM(P447+S447),SUM(P447+R447+S447))</f>
        <v>0</v>
      </c>
      <c r="U447" s="50"/>
      <c r="V447" s="188"/>
      <c r="W447" s="189" t="n">
        <f aca="false">IF(V447="SI",T447,0)</f>
        <v>0</v>
      </c>
      <c r="X447" s="148"/>
      <c r="Y447" s="179"/>
      <c r="Z447" s="179"/>
      <c r="AA447" s="179"/>
    </row>
    <row r="448" customFormat="false" ht="15.75" hidden="false" customHeight="true" outlineLevel="0" collapsed="false">
      <c r="A448" s="22" t="n">
        <v>447</v>
      </c>
      <c r="B448" s="180"/>
      <c r="C448" s="22"/>
      <c r="D448" s="22"/>
      <c r="E448" s="22"/>
      <c r="F448" s="183"/>
      <c r="G448" s="22"/>
      <c r="H448" s="22"/>
      <c r="I448" s="22"/>
      <c r="J448" s="182" t="e">
        <f aca="false">VLOOKUP(Entrate!I448,Legenda!$D$1:$F$258,2)</f>
        <v>#N/A</v>
      </c>
      <c r="K448" s="22"/>
      <c r="L448" s="22"/>
      <c r="M448" s="22"/>
      <c r="N448" s="183"/>
      <c r="O448" s="184" t="n">
        <f aca="false">'Piano Finanziario Annuale'!$F$6</f>
        <v>0</v>
      </c>
      <c r="P448" s="185" t="n">
        <v>0</v>
      </c>
      <c r="Q448" s="186"/>
      <c r="R448" s="187" t="n">
        <f aca="false">(P448*Q448)</f>
        <v>0</v>
      </c>
      <c r="S448" s="185" t="n">
        <v>0</v>
      </c>
      <c r="T448" s="187" t="n">
        <f aca="false">IF(OR(O448="sì",O448="forfettario 190"),SUM(P448+S448),SUM(P448+R448+S448))</f>
        <v>0</v>
      </c>
      <c r="U448" s="50"/>
      <c r="V448" s="188"/>
      <c r="W448" s="189" t="n">
        <f aca="false">IF(V448="SI",T448,0)</f>
        <v>0</v>
      </c>
      <c r="X448" s="148"/>
      <c r="Y448" s="179"/>
      <c r="Z448" s="179"/>
      <c r="AA448" s="179"/>
    </row>
    <row r="449" customFormat="false" ht="15.75" hidden="false" customHeight="true" outlineLevel="0" collapsed="false">
      <c r="A449" s="22" t="n">
        <v>448</v>
      </c>
      <c r="B449" s="180"/>
      <c r="C449" s="22"/>
      <c r="D449" s="22"/>
      <c r="E449" s="22"/>
      <c r="F449" s="183"/>
      <c r="G449" s="22"/>
      <c r="H449" s="22"/>
      <c r="I449" s="22"/>
      <c r="J449" s="182" t="e">
        <f aca="false">VLOOKUP(Entrate!I449,Legenda!$D$1:$F$258,2)</f>
        <v>#N/A</v>
      </c>
      <c r="K449" s="22"/>
      <c r="L449" s="22"/>
      <c r="M449" s="22"/>
      <c r="N449" s="183"/>
      <c r="O449" s="184" t="n">
        <f aca="false">'Piano Finanziario Annuale'!$F$6</f>
        <v>0</v>
      </c>
      <c r="P449" s="185" t="n">
        <v>0</v>
      </c>
      <c r="Q449" s="186"/>
      <c r="R449" s="187" t="n">
        <f aca="false">(P449*Q449)</f>
        <v>0</v>
      </c>
      <c r="S449" s="185" t="n">
        <v>0</v>
      </c>
      <c r="T449" s="187" t="n">
        <f aca="false">IF(OR(O449="sì",O449="forfettario 190"),SUM(P449+S449),SUM(P449+R449+S449))</f>
        <v>0</v>
      </c>
      <c r="U449" s="50"/>
      <c r="V449" s="188"/>
      <c r="W449" s="189" t="n">
        <f aca="false">IF(V449="SI",T449,0)</f>
        <v>0</v>
      </c>
      <c r="X449" s="148"/>
      <c r="Y449" s="179"/>
      <c r="Z449" s="179"/>
      <c r="AA449" s="179"/>
    </row>
    <row r="450" customFormat="false" ht="15.75" hidden="false" customHeight="true" outlineLevel="0" collapsed="false">
      <c r="A450" s="22" t="n">
        <v>449</v>
      </c>
      <c r="B450" s="180"/>
      <c r="C450" s="22"/>
      <c r="D450" s="22"/>
      <c r="E450" s="22"/>
      <c r="F450" s="183"/>
      <c r="G450" s="22"/>
      <c r="H450" s="22"/>
      <c r="I450" s="22"/>
      <c r="J450" s="182" t="e">
        <f aca="false">VLOOKUP(Entrate!I450,Legenda!$D$1:$F$258,2)</f>
        <v>#N/A</v>
      </c>
      <c r="K450" s="22"/>
      <c r="L450" s="22"/>
      <c r="M450" s="22"/>
      <c r="N450" s="183"/>
      <c r="O450" s="184" t="n">
        <f aca="false">'Piano Finanziario Annuale'!$F$6</f>
        <v>0</v>
      </c>
      <c r="P450" s="185" t="n">
        <v>0</v>
      </c>
      <c r="Q450" s="186"/>
      <c r="R450" s="187" t="n">
        <f aca="false">(P450*Q450)</f>
        <v>0</v>
      </c>
      <c r="S450" s="185" t="n">
        <v>0</v>
      </c>
      <c r="T450" s="187" t="n">
        <f aca="false">IF(OR(O450="sì",O450="forfettario 190"),SUM(P450+S450),SUM(P450+R450+S450))</f>
        <v>0</v>
      </c>
      <c r="U450" s="50"/>
      <c r="V450" s="188"/>
      <c r="W450" s="189" t="n">
        <f aca="false">IF(V450="SI",T450,0)</f>
        <v>0</v>
      </c>
      <c r="X450" s="148"/>
      <c r="Y450" s="179"/>
      <c r="Z450" s="179"/>
      <c r="AA450" s="179"/>
    </row>
    <row r="451" customFormat="false" ht="15.75" hidden="false" customHeight="true" outlineLevel="0" collapsed="false">
      <c r="A451" s="22" t="n">
        <v>450</v>
      </c>
      <c r="B451" s="180"/>
      <c r="C451" s="22"/>
      <c r="D451" s="22"/>
      <c r="E451" s="22"/>
      <c r="F451" s="183"/>
      <c r="G451" s="22"/>
      <c r="H451" s="22"/>
      <c r="I451" s="22"/>
      <c r="J451" s="182" t="e">
        <f aca="false">VLOOKUP(Entrate!I451,Legenda!$D$1:$F$258,2)</f>
        <v>#N/A</v>
      </c>
      <c r="K451" s="22"/>
      <c r="L451" s="22"/>
      <c r="M451" s="22"/>
      <c r="N451" s="183"/>
      <c r="O451" s="184" t="n">
        <f aca="false">'Piano Finanziario Annuale'!$F$6</f>
        <v>0</v>
      </c>
      <c r="P451" s="185" t="n">
        <v>0</v>
      </c>
      <c r="Q451" s="186"/>
      <c r="R451" s="187" t="n">
        <f aca="false">(P451*Q451)</f>
        <v>0</v>
      </c>
      <c r="S451" s="185" t="n">
        <v>0</v>
      </c>
      <c r="T451" s="187" t="n">
        <f aca="false">IF(OR(O451="sì",O451="forfettario 190"),SUM(P451+S451),SUM(P451+R451+S451))</f>
        <v>0</v>
      </c>
      <c r="U451" s="50"/>
      <c r="V451" s="188"/>
      <c r="W451" s="189" t="n">
        <f aca="false">IF(V451="SI",T451,0)</f>
        <v>0</v>
      </c>
      <c r="X451" s="148"/>
      <c r="Y451" s="179"/>
      <c r="Z451" s="179"/>
      <c r="AA451" s="179"/>
    </row>
    <row r="452" customFormat="false" ht="15.75" hidden="false" customHeight="true" outlineLevel="0" collapsed="false">
      <c r="A452" s="22" t="n">
        <v>451</v>
      </c>
      <c r="B452" s="180"/>
      <c r="C452" s="22"/>
      <c r="D452" s="22"/>
      <c r="E452" s="22"/>
      <c r="F452" s="183"/>
      <c r="G452" s="22"/>
      <c r="H452" s="22"/>
      <c r="I452" s="22"/>
      <c r="J452" s="182" t="e">
        <f aca="false">VLOOKUP(Entrate!I452,Legenda!$D$1:$F$258,2)</f>
        <v>#N/A</v>
      </c>
      <c r="K452" s="22"/>
      <c r="L452" s="22"/>
      <c r="M452" s="22"/>
      <c r="N452" s="183"/>
      <c r="O452" s="184" t="n">
        <f aca="false">'Piano Finanziario Annuale'!$F$6</f>
        <v>0</v>
      </c>
      <c r="P452" s="185" t="n">
        <v>0</v>
      </c>
      <c r="Q452" s="186"/>
      <c r="R452" s="187" t="n">
        <f aca="false">(P452*Q452)</f>
        <v>0</v>
      </c>
      <c r="S452" s="185" t="n">
        <v>0</v>
      </c>
      <c r="T452" s="187" t="n">
        <f aca="false">IF(OR(O452="sì",O452="forfettario 190"),SUM(P452+S452),SUM(P452+R452+S452))</f>
        <v>0</v>
      </c>
      <c r="U452" s="50"/>
      <c r="V452" s="188"/>
      <c r="W452" s="189" t="n">
        <f aca="false">IF(V452="SI",T452,0)</f>
        <v>0</v>
      </c>
      <c r="X452" s="148"/>
      <c r="Y452" s="179"/>
      <c r="Z452" s="179"/>
      <c r="AA452" s="179"/>
    </row>
    <row r="453" customFormat="false" ht="15.75" hidden="false" customHeight="true" outlineLevel="0" collapsed="false">
      <c r="A453" s="22" t="n">
        <v>452</v>
      </c>
      <c r="B453" s="180"/>
      <c r="C453" s="22"/>
      <c r="D453" s="22"/>
      <c r="E453" s="22"/>
      <c r="F453" s="183"/>
      <c r="G453" s="22"/>
      <c r="H453" s="22"/>
      <c r="I453" s="22"/>
      <c r="J453" s="182" t="e">
        <f aca="false">VLOOKUP(Entrate!I453,Legenda!$D$1:$F$258,2)</f>
        <v>#N/A</v>
      </c>
      <c r="K453" s="22"/>
      <c r="L453" s="22"/>
      <c r="M453" s="22"/>
      <c r="N453" s="183"/>
      <c r="O453" s="184" t="n">
        <f aca="false">'Piano Finanziario Annuale'!$F$6</f>
        <v>0</v>
      </c>
      <c r="P453" s="185" t="n">
        <v>0</v>
      </c>
      <c r="Q453" s="186"/>
      <c r="R453" s="187" t="n">
        <f aca="false">(P453*Q453)</f>
        <v>0</v>
      </c>
      <c r="S453" s="185" t="n">
        <v>0</v>
      </c>
      <c r="T453" s="187" t="n">
        <f aca="false">IF(OR(O453="sì",O453="forfettario 190"),SUM(P453+S453),SUM(P453+R453+S453))</f>
        <v>0</v>
      </c>
      <c r="U453" s="50"/>
      <c r="V453" s="188"/>
      <c r="W453" s="189" t="n">
        <f aca="false">IF(V453="SI",T453,0)</f>
        <v>0</v>
      </c>
      <c r="X453" s="148"/>
      <c r="Y453" s="179"/>
      <c r="Z453" s="179"/>
      <c r="AA453" s="179"/>
    </row>
    <row r="454" customFormat="false" ht="15.75" hidden="false" customHeight="true" outlineLevel="0" collapsed="false">
      <c r="A454" s="22" t="n">
        <v>453</v>
      </c>
      <c r="B454" s="180"/>
      <c r="C454" s="22"/>
      <c r="D454" s="22"/>
      <c r="E454" s="22"/>
      <c r="F454" s="183"/>
      <c r="G454" s="22"/>
      <c r="H454" s="22"/>
      <c r="I454" s="22"/>
      <c r="J454" s="182" t="e">
        <f aca="false">VLOOKUP(Entrate!I454,Legenda!$D$1:$F$258,2)</f>
        <v>#N/A</v>
      </c>
      <c r="K454" s="22"/>
      <c r="L454" s="22"/>
      <c r="M454" s="22"/>
      <c r="N454" s="183"/>
      <c r="O454" s="184" t="n">
        <f aca="false">'Piano Finanziario Annuale'!$F$6</f>
        <v>0</v>
      </c>
      <c r="P454" s="185" t="n">
        <v>0</v>
      </c>
      <c r="Q454" s="186"/>
      <c r="R454" s="187" t="n">
        <f aca="false">(P454*Q454)</f>
        <v>0</v>
      </c>
      <c r="S454" s="185" t="n">
        <v>0</v>
      </c>
      <c r="T454" s="187" t="n">
        <f aca="false">IF(OR(O454="sì",O454="forfettario 190"),SUM(P454+S454),SUM(P454+R454+S454))</f>
        <v>0</v>
      </c>
      <c r="U454" s="50"/>
      <c r="V454" s="188"/>
      <c r="W454" s="189" t="n">
        <f aca="false">IF(V454="SI",T454,0)</f>
        <v>0</v>
      </c>
      <c r="X454" s="148"/>
      <c r="Y454" s="179"/>
      <c r="Z454" s="179"/>
      <c r="AA454" s="179"/>
    </row>
    <row r="455" customFormat="false" ht="15.75" hidden="false" customHeight="true" outlineLevel="0" collapsed="false">
      <c r="A455" s="22" t="n">
        <v>454</v>
      </c>
      <c r="B455" s="180"/>
      <c r="C455" s="22"/>
      <c r="D455" s="22"/>
      <c r="E455" s="22"/>
      <c r="F455" s="183"/>
      <c r="G455" s="22"/>
      <c r="H455" s="22"/>
      <c r="I455" s="22"/>
      <c r="J455" s="182" t="e">
        <f aca="false">VLOOKUP(Entrate!I455,Legenda!$D$1:$F$258,2)</f>
        <v>#N/A</v>
      </c>
      <c r="K455" s="22"/>
      <c r="L455" s="22"/>
      <c r="M455" s="22"/>
      <c r="N455" s="183"/>
      <c r="O455" s="184" t="n">
        <f aca="false">'Piano Finanziario Annuale'!$F$6</f>
        <v>0</v>
      </c>
      <c r="P455" s="185" t="n">
        <v>0</v>
      </c>
      <c r="Q455" s="186"/>
      <c r="R455" s="187" t="n">
        <f aca="false">(P455*Q455)</f>
        <v>0</v>
      </c>
      <c r="S455" s="185" t="n">
        <v>0</v>
      </c>
      <c r="T455" s="187" t="n">
        <f aca="false">IF(OR(O455="sì",O455="forfettario 190"),SUM(P455+S455),SUM(P455+R455+S455))</f>
        <v>0</v>
      </c>
      <c r="U455" s="50"/>
      <c r="V455" s="188"/>
      <c r="W455" s="189" t="n">
        <f aca="false">IF(V455="SI",T455,0)</f>
        <v>0</v>
      </c>
      <c r="X455" s="148"/>
      <c r="Y455" s="179"/>
      <c r="Z455" s="179"/>
      <c r="AA455" s="179"/>
    </row>
    <row r="456" customFormat="false" ht="15.75" hidden="false" customHeight="true" outlineLevel="0" collapsed="false">
      <c r="A456" s="22" t="n">
        <v>455</v>
      </c>
      <c r="B456" s="180"/>
      <c r="C456" s="22"/>
      <c r="D456" s="22"/>
      <c r="E456" s="22"/>
      <c r="F456" s="183"/>
      <c r="G456" s="22"/>
      <c r="H456" s="22"/>
      <c r="I456" s="22"/>
      <c r="J456" s="182" t="e">
        <f aca="false">VLOOKUP(Entrate!I456,Legenda!$D$1:$F$258,2)</f>
        <v>#N/A</v>
      </c>
      <c r="K456" s="22"/>
      <c r="L456" s="22"/>
      <c r="M456" s="22"/>
      <c r="N456" s="183"/>
      <c r="O456" s="184" t="n">
        <f aca="false">'Piano Finanziario Annuale'!$F$6</f>
        <v>0</v>
      </c>
      <c r="P456" s="185" t="n">
        <v>0</v>
      </c>
      <c r="Q456" s="186"/>
      <c r="R456" s="187" t="n">
        <f aca="false">(P456*Q456)</f>
        <v>0</v>
      </c>
      <c r="S456" s="185" t="n">
        <v>0</v>
      </c>
      <c r="T456" s="187" t="n">
        <f aca="false">IF(OR(O456="sì",O456="forfettario 190"),SUM(P456+S456),SUM(P456+R456+S456))</f>
        <v>0</v>
      </c>
      <c r="U456" s="50"/>
      <c r="V456" s="188"/>
      <c r="W456" s="189" t="n">
        <f aca="false">IF(V456="SI",T456,0)</f>
        <v>0</v>
      </c>
      <c r="X456" s="148"/>
      <c r="Y456" s="179"/>
      <c r="Z456" s="179"/>
      <c r="AA456" s="179"/>
    </row>
    <row r="457" customFormat="false" ht="15.75" hidden="false" customHeight="true" outlineLevel="0" collapsed="false">
      <c r="A457" s="22" t="n">
        <v>456</v>
      </c>
      <c r="B457" s="180"/>
      <c r="C457" s="22"/>
      <c r="D457" s="22"/>
      <c r="E457" s="22"/>
      <c r="F457" s="183"/>
      <c r="G457" s="22"/>
      <c r="H457" s="22"/>
      <c r="I457" s="22"/>
      <c r="J457" s="182" t="e">
        <f aca="false">VLOOKUP(Entrate!I457,Legenda!$D$1:$F$258,2)</f>
        <v>#N/A</v>
      </c>
      <c r="K457" s="22"/>
      <c r="L457" s="22"/>
      <c r="M457" s="22"/>
      <c r="N457" s="183"/>
      <c r="O457" s="184" t="n">
        <f aca="false">'Piano Finanziario Annuale'!$F$6</f>
        <v>0</v>
      </c>
      <c r="P457" s="185" t="n">
        <v>0</v>
      </c>
      <c r="Q457" s="186"/>
      <c r="R457" s="187" t="n">
        <f aca="false">(P457*Q457)</f>
        <v>0</v>
      </c>
      <c r="S457" s="185" t="n">
        <v>0</v>
      </c>
      <c r="T457" s="187" t="n">
        <f aca="false">IF(OR(O457="sì",O457="forfettario 190"),SUM(P457+S457),SUM(P457+R457+S457))</f>
        <v>0</v>
      </c>
      <c r="U457" s="50"/>
      <c r="V457" s="188"/>
      <c r="W457" s="189" t="n">
        <f aca="false">IF(V457="SI",T457,0)</f>
        <v>0</v>
      </c>
      <c r="X457" s="148"/>
      <c r="Y457" s="179"/>
      <c r="Z457" s="179"/>
      <c r="AA457" s="179"/>
    </row>
    <row r="458" customFormat="false" ht="15.75" hidden="false" customHeight="true" outlineLevel="0" collapsed="false">
      <c r="A458" s="22" t="n">
        <v>457</v>
      </c>
      <c r="B458" s="180"/>
      <c r="C458" s="22"/>
      <c r="D458" s="22"/>
      <c r="E458" s="22"/>
      <c r="F458" s="183"/>
      <c r="G458" s="22"/>
      <c r="H458" s="22"/>
      <c r="I458" s="22"/>
      <c r="J458" s="182" t="e">
        <f aca="false">VLOOKUP(Entrate!I458,Legenda!$D$1:$F$258,2)</f>
        <v>#N/A</v>
      </c>
      <c r="K458" s="22"/>
      <c r="L458" s="22"/>
      <c r="M458" s="22"/>
      <c r="N458" s="183"/>
      <c r="O458" s="184" t="n">
        <f aca="false">'Piano Finanziario Annuale'!$F$6</f>
        <v>0</v>
      </c>
      <c r="P458" s="185" t="n">
        <v>0</v>
      </c>
      <c r="Q458" s="186"/>
      <c r="R458" s="187" t="n">
        <f aca="false">(P458*Q458)</f>
        <v>0</v>
      </c>
      <c r="S458" s="185" t="n">
        <v>0</v>
      </c>
      <c r="T458" s="187" t="n">
        <f aca="false">IF(OR(O458="sì",O458="forfettario 190"),SUM(P458+S458),SUM(P458+R458+S458))</f>
        <v>0</v>
      </c>
      <c r="U458" s="50"/>
      <c r="V458" s="188"/>
      <c r="W458" s="189" t="n">
        <f aca="false">IF(V458="SI",T458,0)</f>
        <v>0</v>
      </c>
      <c r="X458" s="148"/>
      <c r="Y458" s="179"/>
      <c r="Z458" s="179"/>
      <c r="AA458" s="179"/>
    </row>
    <row r="459" customFormat="false" ht="15.75" hidden="false" customHeight="true" outlineLevel="0" collapsed="false">
      <c r="A459" s="22" t="n">
        <v>458</v>
      </c>
      <c r="B459" s="180"/>
      <c r="C459" s="22"/>
      <c r="D459" s="22"/>
      <c r="E459" s="22"/>
      <c r="F459" s="183"/>
      <c r="G459" s="22"/>
      <c r="H459" s="22"/>
      <c r="I459" s="22"/>
      <c r="J459" s="182" t="e">
        <f aca="false">VLOOKUP(Entrate!I459,Legenda!$D$1:$F$258,2)</f>
        <v>#N/A</v>
      </c>
      <c r="K459" s="22"/>
      <c r="L459" s="22"/>
      <c r="M459" s="22"/>
      <c r="N459" s="183"/>
      <c r="O459" s="184" t="n">
        <f aca="false">'Piano Finanziario Annuale'!$F$6</f>
        <v>0</v>
      </c>
      <c r="P459" s="185" t="n">
        <v>0</v>
      </c>
      <c r="Q459" s="186"/>
      <c r="R459" s="187" t="n">
        <f aca="false">(P459*Q459)</f>
        <v>0</v>
      </c>
      <c r="S459" s="185" t="n">
        <v>0</v>
      </c>
      <c r="T459" s="187" t="n">
        <f aca="false">IF(OR(O459="sì",O459="forfettario 190"),SUM(P459+S459),SUM(P459+R459+S459))</f>
        <v>0</v>
      </c>
      <c r="U459" s="50"/>
      <c r="V459" s="188"/>
      <c r="W459" s="189" t="n">
        <f aca="false">IF(V459="SI",T459,0)</f>
        <v>0</v>
      </c>
      <c r="X459" s="148"/>
      <c r="Y459" s="179"/>
      <c r="Z459" s="179"/>
      <c r="AA459" s="179"/>
    </row>
    <row r="460" customFormat="false" ht="15.75" hidden="false" customHeight="true" outlineLevel="0" collapsed="false">
      <c r="A460" s="22" t="n">
        <v>459</v>
      </c>
      <c r="B460" s="180"/>
      <c r="C460" s="22"/>
      <c r="D460" s="22"/>
      <c r="E460" s="22"/>
      <c r="F460" s="183"/>
      <c r="G460" s="22"/>
      <c r="H460" s="22"/>
      <c r="I460" s="22"/>
      <c r="J460" s="182" t="e">
        <f aca="false">VLOOKUP(Entrate!I460,Legenda!$D$1:$F$258,2)</f>
        <v>#N/A</v>
      </c>
      <c r="K460" s="22"/>
      <c r="L460" s="22"/>
      <c r="M460" s="22"/>
      <c r="N460" s="183"/>
      <c r="O460" s="184" t="n">
        <f aca="false">'Piano Finanziario Annuale'!$F$6</f>
        <v>0</v>
      </c>
      <c r="P460" s="185" t="n">
        <v>0</v>
      </c>
      <c r="Q460" s="186"/>
      <c r="R460" s="187" t="n">
        <f aca="false">(P460*Q460)</f>
        <v>0</v>
      </c>
      <c r="S460" s="185" t="n">
        <v>0</v>
      </c>
      <c r="T460" s="187" t="n">
        <f aca="false">IF(OR(O460="sì",O460="forfettario 190"),SUM(P460+S460),SUM(P460+R460+S460))</f>
        <v>0</v>
      </c>
      <c r="U460" s="50"/>
      <c r="V460" s="188"/>
      <c r="W460" s="189" t="n">
        <f aca="false">IF(V460="SI",T460,0)</f>
        <v>0</v>
      </c>
      <c r="X460" s="148"/>
      <c r="Y460" s="179"/>
      <c r="Z460" s="179"/>
      <c r="AA460" s="179"/>
    </row>
    <row r="461" customFormat="false" ht="15.75" hidden="false" customHeight="true" outlineLevel="0" collapsed="false">
      <c r="A461" s="22" t="n">
        <v>460</v>
      </c>
      <c r="B461" s="180"/>
      <c r="C461" s="22"/>
      <c r="D461" s="22"/>
      <c r="E461" s="22"/>
      <c r="F461" s="183"/>
      <c r="G461" s="22"/>
      <c r="H461" s="22"/>
      <c r="I461" s="22"/>
      <c r="J461" s="182" t="e">
        <f aca="false">VLOOKUP(Entrate!I461,Legenda!$D$1:$F$258,2)</f>
        <v>#N/A</v>
      </c>
      <c r="K461" s="22"/>
      <c r="L461" s="22"/>
      <c r="M461" s="22"/>
      <c r="N461" s="183"/>
      <c r="O461" s="184" t="n">
        <f aca="false">'Piano Finanziario Annuale'!$F$6</f>
        <v>0</v>
      </c>
      <c r="P461" s="185" t="n">
        <v>0</v>
      </c>
      <c r="Q461" s="186"/>
      <c r="R461" s="187" t="n">
        <f aca="false">(P461*Q461)</f>
        <v>0</v>
      </c>
      <c r="S461" s="185" t="n">
        <v>0</v>
      </c>
      <c r="T461" s="187" t="n">
        <f aca="false">IF(OR(O461="sì",O461="forfettario 190"),SUM(P461+S461),SUM(P461+R461+S461))</f>
        <v>0</v>
      </c>
      <c r="U461" s="50"/>
      <c r="V461" s="188"/>
      <c r="W461" s="189" t="n">
        <f aca="false">IF(V461="SI",T461,0)</f>
        <v>0</v>
      </c>
      <c r="X461" s="148"/>
      <c r="Y461" s="179"/>
      <c r="Z461" s="179"/>
      <c r="AA461" s="179"/>
    </row>
    <row r="462" customFormat="false" ht="15.75" hidden="false" customHeight="true" outlineLevel="0" collapsed="false">
      <c r="A462" s="22" t="n">
        <v>461</v>
      </c>
      <c r="B462" s="180"/>
      <c r="C462" s="22"/>
      <c r="D462" s="22"/>
      <c r="E462" s="22"/>
      <c r="F462" s="183"/>
      <c r="G462" s="22"/>
      <c r="H462" s="22"/>
      <c r="I462" s="22"/>
      <c r="J462" s="182" t="e">
        <f aca="false">VLOOKUP(Entrate!I462,Legenda!$D$1:$F$258,2)</f>
        <v>#N/A</v>
      </c>
      <c r="K462" s="22"/>
      <c r="L462" s="22"/>
      <c r="M462" s="22"/>
      <c r="N462" s="183"/>
      <c r="O462" s="184" t="n">
        <f aca="false">'Piano Finanziario Annuale'!$F$6</f>
        <v>0</v>
      </c>
      <c r="P462" s="185" t="n">
        <v>0</v>
      </c>
      <c r="Q462" s="186"/>
      <c r="R462" s="187" t="n">
        <f aca="false">(P462*Q462)</f>
        <v>0</v>
      </c>
      <c r="S462" s="185" t="n">
        <v>0</v>
      </c>
      <c r="T462" s="187" t="n">
        <f aca="false">IF(OR(O462="sì",O462="forfettario 190"),SUM(P462+S462),SUM(P462+R462+S462))</f>
        <v>0</v>
      </c>
      <c r="U462" s="50"/>
      <c r="V462" s="188"/>
      <c r="W462" s="189" t="n">
        <f aca="false">IF(V462="SI",T462,0)</f>
        <v>0</v>
      </c>
      <c r="X462" s="148"/>
      <c r="Y462" s="179"/>
      <c r="Z462" s="179"/>
      <c r="AA462" s="179"/>
    </row>
    <row r="463" customFormat="false" ht="15.75" hidden="false" customHeight="true" outlineLevel="0" collapsed="false">
      <c r="A463" s="22" t="n">
        <v>462</v>
      </c>
      <c r="B463" s="180"/>
      <c r="C463" s="22"/>
      <c r="D463" s="22"/>
      <c r="E463" s="22"/>
      <c r="F463" s="183"/>
      <c r="G463" s="22"/>
      <c r="H463" s="22"/>
      <c r="I463" s="22"/>
      <c r="J463" s="182" t="e">
        <f aca="false">VLOOKUP(Entrate!I463,Legenda!$D$1:$F$258,2)</f>
        <v>#N/A</v>
      </c>
      <c r="K463" s="22"/>
      <c r="L463" s="22"/>
      <c r="M463" s="22"/>
      <c r="N463" s="183"/>
      <c r="O463" s="184" t="n">
        <f aca="false">'Piano Finanziario Annuale'!$F$6</f>
        <v>0</v>
      </c>
      <c r="P463" s="185" t="n">
        <v>0</v>
      </c>
      <c r="Q463" s="186"/>
      <c r="R463" s="187" t="n">
        <f aca="false">(P463*Q463)</f>
        <v>0</v>
      </c>
      <c r="S463" s="185" t="n">
        <v>0</v>
      </c>
      <c r="T463" s="187" t="n">
        <f aca="false">IF(OR(O463="sì",O463="forfettario 190"),SUM(P463+S463),SUM(P463+R463+S463))</f>
        <v>0</v>
      </c>
      <c r="U463" s="50"/>
      <c r="V463" s="188"/>
      <c r="W463" s="189" t="n">
        <f aca="false">IF(V463="SI",T463,0)</f>
        <v>0</v>
      </c>
      <c r="X463" s="148"/>
      <c r="Y463" s="179"/>
      <c r="Z463" s="179"/>
      <c r="AA463" s="179"/>
    </row>
    <row r="464" customFormat="false" ht="15.75" hidden="false" customHeight="true" outlineLevel="0" collapsed="false">
      <c r="A464" s="22" t="n">
        <v>463</v>
      </c>
      <c r="B464" s="180"/>
      <c r="C464" s="22"/>
      <c r="D464" s="22"/>
      <c r="E464" s="22"/>
      <c r="F464" s="183"/>
      <c r="G464" s="22"/>
      <c r="H464" s="22"/>
      <c r="I464" s="22"/>
      <c r="J464" s="182" t="e">
        <f aca="false">VLOOKUP(Entrate!I464,Legenda!$D$1:$F$258,2)</f>
        <v>#N/A</v>
      </c>
      <c r="K464" s="22"/>
      <c r="L464" s="22"/>
      <c r="M464" s="22"/>
      <c r="N464" s="183"/>
      <c r="O464" s="184" t="n">
        <f aca="false">'Piano Finanziario Annuale'!$F$6</f>
        <v>0</v>
      </c>
      <c r="P464" s="185" t="n">
        <v>0</v>
      </c>
      <c r="Q464" s="186"/>
      <c r="R464" s="187" t="n">
        <f aca="false">(P464*Q464)</f>
        <v>0</v>
      </c>
      <c r="S464" s="185" t="n">
        <v>0</v>
      </c>
      <c r="T464" s="187" t="n">
        <f aca="false">IF(OR(O464="sì",O464="forfettario 190"),SUM(P464+S464),SUM(P464+R464+S464))</f>
        <v>0</v>
      </c>
      <c r="U464" s="50"/>
      <c r="V464" s="188"/>
      <c r="W464" s="189" t="n">
        <f aca="false">IF(V464="SI",T464,0)</f>
        <v>0</v>
      </c>
      <c r="X464" s="148"/>
      <c r="Y464" s="179"/>
      <c r="Z464" s="179"/>
      <c r="AA464" s="179"/>
    </row>
    <row r="465" customFormat="false" ht="15.75" hidden="false" customHeight="true" outlineLevel="0" collapsed="false">
      <c r="A465" s="22" t="n">
        <v>464</v>
      </c>
      <c r="B465" s="180"/>
      <c r="C465" s="22"/>
      <c r="D465" s="22"/>
      <c r="E465" s="22"/>
      <c r="F465" s="183"/>
      <c r="G465" s="22"/>
      <c r="H465" s="22"/>
      <c r="I465" s="22"/>
      <c r="J465" s="182" t="e">
        <f aca="false">VLOOKUP(Entrate!I465,Legenda!$D$1:$F$258,2)</f>
        <v>#N/A</v>
      </c>
      <c r="K465" s="22"/>
      <c r="L465" s="22"/>
      <c r="M465" s="22"/>
      <c r="N465" s="183"/>
      <c r="O465" s="184" t="n">
        <f aca="false">'Piano Finanziario Annuale'!$F$6</f>
        <v>0</v>
      </c>
      <c r="P465" s="185" t="n">
        <v>0</v>
      </c>
      <c r="Q465" s="186"/>
      <c r="R465" s="187" t="n">
        <f aca="false">(P465*Q465)</f>
        <v>0</v>
      </c>
      <c r="S465" s="185" t="n">
        <v>0</v>
      </c>
      <c r="T465" s="187" t="n">
        <f aca="false">IF(OR(O465="sì",O465="forfettario 190"),SUM(P465+S465),SUM(P465+R465+S465))</f>
        <v>0</v>
      </c>
      <c r="U465" s="50"/>
      <c r="V465" s="188"/>
      <c r="W465" s="189" t="n">
        <f aca="false">IF(V465="SI",T465,0)</f>
        <v>0</v>
      </c>
      <c r="X465" s="148"/>
      <c r="Y465" s="179"/>
      <c r="Z465" s="179"/>
      <c r="AA465" s="179"/>
    </row>
    <row r="466" customFormat="false" ht="15.75" hidden="false" customHeight="true" outlineLevel="0" collapsed="false">
      <c r="A466" s="22" t="n">
        <v>465</v>
      </c>
      <c r="B466" s="180"/>
      <c r="C466" s="22"/>
      <c r="D466" s="22"/>
      <c r="E466" s="22"/>
      <c r="F466" s="183"/>
      <c r="G466" s="22"/>
      <c r="H466" s="22"/>
      <c r="I466" s="22"/>
      <c r="J466" s="182" t="e">
        <f aca="false">VLOOKUP(Entrate!I466,Legenda!$D$1:$F$258,2)</f>
        <v>#N/A</v>
      </c>
      <c r="K466" s="22"/>
      <c r="L466" s="22"/>
      <c r="M466" s="22"/>
      <c r="N466" s="183"/>
      <c r="O466" s="184" t="n">
        <f aca="false">'Piano Finanziario Annuale'!$F$6</f>
        <v>0</v>
      </c>
      <c r="P466" s="185" t="n">
        <v>0</v>
      </c>
      <c r="Q466" s="186"/>
      <c r="R466" s="187" t="n">
        <f aca="false">(P466*Q466)</f>
        <v>0</v>
      </c>
      <c r="S466" s="185" t="n">
        <v>0</v>
      </c>
      <c r="T466" s="187" t="n">
        <f aca="false">IF(OR(O466="sì",O466="forfettario 190"),SUM(P466+S466),SUM(P466+R466+S466))</f>
        <v>0</v>
      </c>
      <c r="U466" s="50"/>
      <c r="V466" s="188"/>
      <c r="W466" s="189" t="n">
        <f aca="false">IF(V466="SI",T466,0)</f>
        <v>0</v>
      </c>
      <c r="X466" s="148"/>
      <c r="Y466" s="179"/>
      <c r="Z466" s="179"/>
      <c r="AA466" s="179"/>
    </row>
    <row r="467" customFormat="false" ht="15.75" hidden="false" customHeight="true" outlineLevel="0" collapsed="false">
      <c r="A467" s="22" t="n">
        <v>466</v>
      </c>
      <c r="B467" s="180"/>
      <c r="C467" s="22"/>
      <c r="D467" s="22"/>
      <c r="E467" s="22"/>
      <c r="F467" s="183"/>
      <c r="G467" s="22"/>
      <c r="H467" s="22"/>
      <c r="I467" s="22"/>
      <c r="J467" s="182" t="e">
        <f aca="false">VLOOKUP(Entrate!I467,Legenda!$D$1:$F$258,2)</f>
        <v>#N/A</v>
      </c>
      <c r="K467" s="22"/>
      <c r="L467" s="22"/>
      <c r="M467" s="22"/>
      <c r="N467" s="183"/>
      <c r="O467" s="184" t="n">
        <f aca="false">'Piano Finanziario Annuale'!$F$6</f>
        <v>0</v>
      </c>
      <c r="P467" s="185" t="n">
        <v>0</v>
      </c>
      <c r="Q467" s="186"/>
      <c r="R467" s="187" t="n">
        <f aca="false">(P467*Q467)</f>
        <v>0</v>
      </c>
      <c r="S467" s="185" t="n">
        <v>0</v>
      </c>
      <c r="T467" s="187" t="n">
        <f aca="false">IF(OR(O467="sì",O467="forfettario 190"),SUM(P467+S467),SUM(P467+R467+S467))</f>
        <v>0</v>
      </c>
      <c r="U467" s="50"/>
      <c r="V467" s="188"/>
      <c r="W467" s="189" t="n">
        <f aca="false">IF(V467="SI",T467,0)</f>
        <v>0</v>
      </c>
      <c r="X467" s="148"/>
      <c r="Y467" s="179"/>
      <c r="Z467" s="179"/>
      <c r="AA467" s="179"/>
    </row>
    <row r="468" customFormat="false" ht="15.75" hidden="false" customHeight="true" outlineLevel="0" collapsed="false">
      <c r="A468" s="22" t="n">
        <v>467</v>
      </c>
      <c r="B468" s="180"/>
      <c r="C468" s="22"/>
      <c r="D468" s="22"/>
      <c r="E468" s="22"/>
      <c r="F468" s="183"/>
      <c r="G468" s="22"/>
      <c r="H468" s="22"/>
      <c r="I468" s="22"/>
      <c r="J468" s="182" t="e">
        <f aca="false">VLOOKUP(Entrate!I468,Legenda!$D$1:$F$258,2)</f>
        <v>#N/A</v>
      </c>
      <c r="K468" s="22"/>
      <c r="L468" s="22"/>
      <c r="M468" s="22"/>
      <c r="N468" s="183"/>
      <c r="O468" s="184" t="n">
        <f aca="false">'Piano Finanziario Annuale'!$F$6</f>
        <v>0</v>
      </c>
      <c r="P468" s="185" t="n">
        <v>0</v>
      </c>
      <c r="Q468" s="186"/>
      <c r="R468" s="187" t="n">
        <f aca="false">(P468*Q468)</f>
        <v>0</v>
      </c>
      <c r="S468" s="185" t="n">
        <v>0</v>
      </c>
      <c r="T468" s="187" t="n">
        <f aca="false">IF(OR(O468="sì",O468="forfettario 190"),SUM(P468+S468),SUM(P468+R468+S468))</f>
        <v>0</v>
      </c>
      <c r="U468" s="50"/>
      <c r="V468" s="188"/>
      <c r="W468" s="189" t="n">
        <f aca="false">IF(V468="SI",T468,0)</f>
        <v>0</v>
      </c>
      <c r="X468" s="148"/>
      <c r="Y468" s="179"/>
      <c r="Z468" s="179"/>
      <c r="AA468" s="179"/>
    </row>
    <row r="469" customFormat="false" ht="15.75" hidden="false" customHeight="true" outlineLevel="0" collapsed="false">
      <c r="A469" s="22" t="n">
        <v>468</v>
      </c>
      <c r="B469" s="180"/>
      <c r="C469" s="22"/>
      <c r="D469" s="22"/>
      <c r="E469" s="22"/>
      <c r="F469" s="183"/>
      <c r="G469" s="22"/>
      <c r="H469" s="22"/>
      <c r="I469" s="22"/>
      <c r="J469" s="182" t="e">
        <f aca="false">VLOOKUP(Entrate!I469,Legenda!$D$1:$F$258,2)</f>
        <v>#N/A</v>
      </c>
      <c r="K469" s="22"/>
      <c r="L469" s="22"/>
      <c r="M469" s="22"/>
      <c r="N469" s="183"/>
      <c r="O469" s="184" t="n">
        <f aca="false">'Piano Finanziario Annuale'!$F$6</f>
        <v>0</v>
      </c>
      <c r="P469" s="185" t="n">
        <v>0</v>
      </c>
      <c r="Q469" s="186"/>
      <c r="R469" s="187" t="n">
        <f aca="false">(P469*Q469)</f>
        <v>0</v>
      </c>
      <c r="S469" s="185" t="n">
        <v>0</v>
      </c>
      <c r="T469" s="187" t="n">
        <f aca="false">IF(OR(O469="sì",O469="forfettario 190"),SUM(P469+S469),SUM(P469+R469+S469))</f>
        <v>0</v>
      </c>
      <c r="U469" s="50"/>
      <c r="V469" s="188"/>
      <c r="W469" s="189" t="n">
        <f aca="false">IF(V469="SI",T469,0)</f>
        <v>0</v>
      </c>
      <c r="X469" s="148"/>
      <c r="Y469" s="179"/>
      <c r="Z469" s="179"/>
      <c r="AA469" s="179"/>
    </row>
    <row r="470" customFormat="false" ht="15.75" hidden="false" customHeight="true" outlineLevel="0" collapsed="false">
      <c r="A470" s="22" t="n">
        <v>469</v>
      </c>
      <c r="B470" s="180"/>
      <c r="C470" s="22"/>
      <c r="D470" s="22"/>
      <c r="E470" s="22"/>
      <c r="F470" s="183"/>
      <c r="G470" s="22"/>
      <c r="H470" s="22"/>
      <c r="I470" s="22"/>
      <c r="J470" s="182" t="e">
        <f aca="false">VLOOKUP(Entrate!I470,Legenda!$D$1:$F$258,2)</f>
        <v>#N/A</v>
      </c>
      <c r="K470" s="22"/>
      <c r="L470" s="22"/>
      <c r="M470" s="22"/>
      <c r="N470" s="183"/>
      <c r="O470" s="184" t="n">
        <f aca="false">'Piano Finanziario Annuale'!$F$6</f>
        <v>0</v>
      </c>
      <c r="P470" s="185" t="n">
        <v>0</v>
      </c>
      <c r="Q470" s="186"/>
      <c r="R470" s="187" t="n">
        <f aca="false">(P470*Q470)</f>
        <v>0</v>
      </c>
      <c r="S470" s="185" t="n">
        <v>0</v>
      </c>
      <c r="T470" s="187" t="n">
        <f aca="false">IF(OR(O470="sì",O470="forfettario 190"),SUM(P470+S470),SUM(P470+R470+S470))</f>
        <v>0</v>
      </c>
      <c r="U470" s="50"/>
      <c r="V470" s="188"/>
      <c r="W470" s="189" t="n">
        <f aca="false">IF(V470="SI",T470,0)</f>
        <v>0</v>
      </c>
      <c r="X470" s="148"/>
      <c r="Y470" s="179"/>
      <c r="Z470" s="179"/>
      <c r="AA470" s="179"/>
    </row>
    <row r="471" customFormat="false" ht="15.75" hidden="false" customHeight="true" outlineLevel="0" collapsed="false">
      <c r="A471" s="22" t="n">
        <v>470</v>
      </c>
      <c r="B471" s="180"/>
      <c r="C471" s="22"/>
      <c r="D471" s="22"/>
      <c r="E471" s="22"/>
      <c r="F471" s="183"/>
      <c r="G471" s="22"/>
      <c r="H471" s="22"/>
      <c r="I471" s="22"/>
      <c r="J471" s="182" t="e">
        <f aca="false">VLOOKUP(Entrate!I471,Legenda!$D$1:$F$258,2)</f>
        <v>#N/A</v>
      </c>
      <c r="K471" s="22"/>
      <c r="L471" s="22"/>
      <c r="M471" s="22"/>
      <c r="N471" s="183"/>
      <c r="O471" s="184" t="n">
        <f aca="false">'Piano Finanziario Annuale'!$F$6</f>
        <v>0</v>
      </c>
      <c r="P471" s="185" t="n">
        <v>0</v>
      </c>
      <c r="Q471" s="186"/>
      <c r="R471" s="187" t="n">
        <f aca="false">(P471*Q471)</f>
        <v>0</v>
      </c>
      <c r="S471" s="185" t="n">
        <v>0</v>
      </c>
      <c r="T471" s="187" t="n">
        <f aca="false">IF(OR(O471="sì",O471="forfettario 190"),SUM(P471+S471),SUM(P471+R471+S471))</f>
        <v>0</v>
      </c>
      <c r="U471" s="50"/>
      <c r="V471" s="188"/>
      <c r="W471" s="189" t="n">
        <f aca="false">IF(V471="SI",T471,0)</f>
        <v>0</v>
      </c>
      <c r="X471" s="148"/>
      <c r="Y471" s="179"/>
      <c r="Z471" s="179"/>
      <c r="AA471" s="179"/>
    </row>
    <row r="472" customFormat="false" ht="15.75" hidden="false" customHeight="true" outlineLevel="0" collapsed="false">
      <c r="A472" s="22" t="n">
        <v>471</v>
      </c>
      <c r="B472" s="180"/>
      <c r="C472" s="22"/>
      <c r="D472" s="22"/>
      <c r="E472" s="22"/>
      <c r="F472" s="183"/>
      <c r="G472" s="22"/>
      <c r="H472" s="22"/>
      <c r="I472" s="22"/>
      <c r="J472" s="182" t="e">
        <f aca="false">VLOOKUP(Entrate!I472,Legenda!$D$1:$F$258,2)</f>
        <v>#N/A</v>
      </c>
      <c r="K472" s="22"/>
      <c r="L472" s="22"/>
      <c r="M472" s="22"/>
      <c r="N472" s="183"/>
      <c r="O472" s="184" t="n">
        <f aca="false">'Piano Finanziario Annuale'!$F$6</f>
        <v>0</v>
      </c>
      <c r="P472" s="185" t="n">
        <v>0</v>
      </c>
      <c r="Q472" s="186"/>
      <c r="R472" s="187" t="n">
        <f aca="false">(P472*Q472)</f>
        <v>0</v>
      </c>
      <c r="S472" s="185" t="n">
        <v>0</v>
      </c>
      <c r="T472" s="187" t="n">
        <f aca="false">IF(OR(O472="sì",O472="forfettario 190"),SUM(P472+S472),SUM(P472+R472+S472))</f>
        <v>0</v>
      </c>
      <c r="U472" s="50"/>
      <c r="V472" s="188"/>
      <c r="W472" s="189" t="n">
        <f aca="false">IF(V472="SI",T472,0)</f>
        <v>0</v>
      </c>
      <c r="X472" s="148"/>
      <c r="Y472" s="179"/>
      <c r="Z472" s="179"/>
      <c r="AA472" s="179"/>
    </row>
    <row r="473" customFormat="false" ht="15.75" hidden="false" customHeight="true" outlineLevel="0" collapsed="false">
      <c r="A473" s="22" t="n">
        <v>472</v>
      </c>
      <c r="B473" s="180"/>
      <c r="C473" s="22"/>
      <c r="D473" s="22"/>
      <c r="E473" s="22"/>
      <c r="F473" s="183"/>
      <c r="G473" s="22"/>
      <c r="H473" s="22"/>
      <c r="I473" s="22"/>
      <c r="J473" s="182" t="e">
        <f aca="false">VLOOKUP(Entrate!I473,Legenda!$D$1:$F$258,2)</f>
        <v>#N/A</v>
      </c>
      <c r="K473" s="22"/>
      <c r="L473" s="22"/>
      <c r="M473" s="22"/>
      <c r="N473" s="183"/>
      <c r="O473" s="184" t="n">
        <f aca="false">'Piano Finanziario Annuale'!$F$6</f>
        <v>0</v>
      </c>
      <c r="P473" s="185" t="n">
        <v>0</v>
      </c>
      <c r="Q473" s="186"/>
      <c r="R473" s="187" t="n">
        <f aca="false">(P473*Q473)</f>
        <v>0</v>
      </c>
      <c r="S473" s="185" t="n">
        <v>0</v>
      </c>
      <c r="T473" s="187" t="n">
        <f aca="false">IF(OR(O473="sì",O473="forfettario 190"),SUM(P473+S473),SUM(P473+R473+S473))</f>
        <v>0</v>
      </c>
      <c r="U473" s="50"/>
      <c r="V473" s="188"/>
      <c r="W473" s="189" t="n">
        <f aca="false">IF(V473="SI",T473,0)</f>
        <v>0</v>
      </c>
      <c r="X473" s="148"/>
      <c r="Y473" s="179"/>
      <c r="Z473" s="179"/>
      <c r="AA473" s="179"/>
    </row>
    <row r="474" customFormat="false" ht="15.75" hidden="false" customHeight="true" outlineLevel="0" collapsed="false">
      <c r="A474" s="22" t="n">
        <v>473</v>
      </c>
      <c r="B474" s="180"/>
      <c r="C474" s="22"/>
      <c r="D474" s="22"/>
      <c r="E474" s="22"/>
      <c r="F474" s="183"/>
      <c r="G474" s="22"/>
      <c r="H474" s="22"/>
      <c r="I474" s="22"/>
      <c r="J474" s="182" t="e">
        <f aca="false">VLOOKUP(Entrate!I474,Legenda!$D$1:$F$258,2)</f>
        <v>#N/A</v>
      </c>
      <c r="K474" s="22"/>
      <c r="L474" s="22"/>
      <c r="M474" s="22"/>
      <c r="N474" s="183"/>
      <c r="O474" s="184" t="n">
        <f aca="false">'Piano Finanziario Annuale'!$F$6</f>
        <v>0</v>
      </c>
      <c r="P474" s="185" t="n">
        <v>0</v>
      </c>
      <c r="Q474" s="186"/>
      <c r="R474" s="187" t="n">
        <f aca="false">(P474*Q474)</f>
        <v>0</v>
      </c>
      <c r="S474" s="185" t="n">
        <v>0</v>
      </c>
      <c r="T474" s="187" t="n">
        <f aca="false">IF(OR(O474="sì",O474="forfettario 190"),SUM(P474+S474),SUM(P474+R474+S474))</f>
        <v>0</v>
      </c>
      <c r="U474" s="50"/>
      <c r="V474" s="188"/>
      <c r="W474" s="189" t="n">
        <f aca="false">IF(V474="SI",T474,0)</f>
        <v>0</v>
      </c>
      <c r="X474" s="148"/>
      <c r="Y474" s="179"/>
      <c r="Z474" s="179"/>
      <c r="AA474" s="179"/>
    </row>
    <row r="475" customFormat="false" ht="15.75" hidden="false" customHeight="true" outlineLevel="0" collapsed="false">
      <c r="A475" s="22" t="n">
        <v>474</v>
      </c>
      <c r="B475" s="180"/>
      <c r="C475" s="22"/>
      <c r="D475" s="22"/>
      <c r="E475" s="22"/>
      <c r="F475" s="183"/>
      <c r="G475" s="22"/>
      <c r="H475" s="22"/>
      <c r="I475" s="22"/>
      <c r="J475" s="182" t="e">
        <f aca="false">VLOOKUP(Entrate!I475,Legenda!$D$1:$F$258,2)</f>
        <v>#N/A</v>
      </c>
      <c r="K475" s="22"/>
      <c r="L475" s="22"/>
      <c r="M475" s="22"/>
      <c r="N475" s="183"/>
      <c r="O475" s="184" t="n">
        <f aca="false">'Piano Finanziario Annuale'!$F$6</f>
        <v>0</v>
      </c>
      <c r="P475" s="185" t="n">
        <v>0</v>
      </c>
      <c r="Q475" s="186"/>
      <c r="R475" s="187" t="n">
        <f aca="false">(P475*Q475)</f>
        <v>0</v>
      </c>
      <c r="S475" s="185" t="n">
        <v>0</v>
      </c>
      <c r="T475" s="187" t="n">
        <f aca="false">IF(OR(O475="sì",O475="forfettario 190"),SUM(P475+S475),SUM(P475+R475+S475))</f>
        <v>0</v>
      </c>
      <c r="U475" s="50"/>
      <c r="V475" s="188"/>
      <c r="W475" s="189" t="n">
        <f aca="false">IF(V475="SI",T475,0)</f>
        <v>0</v>
      </c>
      <c r="X475" s="148"/>
      <c r="Y475" s="179"/>
      <c r="Z475" s="179"/>
      <c r="AA475" s="179"/>
    </row>
    <row r="476" customFormat="false" ht="15.75" hidden="false" customHeight="true" outlineLevel="0" collapsed="false">
      <c r="A476" s="22" t="n">
        <v>475</v>
      </c>
      <c r="B476" s="180"/>
      <c r="C476" s="22"/>
      <c r="D476" s="22"/>
      <c r="E476" s="22"/>
      <c r="F476" s="183"/>
      <c r="G476" s="22"/>
      <c r="H476" s="22"/>
      <c r="I476" s="22"/>
      <c r="J476" s="182" t="e">
        <f aca="false">VLOOKUP(Entrate!I476,Legenda!$D$1:$F$258,2)</f>
        <v>#N/A</v>
      </c>
      <c r="K476" s="22"/>
      <c r="L476" s="22"/>
      <c r="M476" s="22"/>
      <c r="N476" s="183"/>
      <c r="O476" s="184" t="n">
        <f aca="false">'Piano Finanziario Annuale'!$F$6</f>
        <v>0</v>
      </c>
      <c r="P476" s="185" t="n">
        <v>0</v>
      </c>
      <c r="Q476" s="186"/>
      <c r="R476" s="187" t="n">
        <f aca="false">(P476*Q476)</f>
        <v>0</v>
      </c>
      <c r="S476" s="185" t="n">
        <v>0</v>
      </c>
      <c r="T476" s="187" t="n">
        <f aca="false">IF(OR(O476="sì",O476="forfettario 190"),SUM(P476+S476),SUM(P476+R476+S476))</f>
        <v>0</v>
      </c>
      <c r="U476" s="50"/>
      <c r="V476" s="188"/>
      <c r="W476" s="189" t="n">
        <f aca="false">IF(V476="SI",T476,0)</f>
        <v>0</v>
      </c>
      <c r="X476" s="148"/>
      <c r="Y476" s="179"/>
      <c r="Z476" s="179"/>
      <c r="AA476" s="179"/>
    </row>
    <row r="477" customFormat="false" ht="15.75" hidden="false" customHeight="true" outlineLevel="0" collapsed="false">
      <c r="A477" s="22" t="n">
        <v>476</v>
      </c>
      <c r="B477" s="180"/>
      <c r="C477" s="22"/>
      <c r="D477" s="22"/>
      <c r="E477" s="22"/>
      <c r="F477" s="183"/>
      <c r="G477" s="22"/>
      <c r="H477" s="22"/>
      <c r="I477" s="22"/>
      <c r="J477" s="182" t="e">
        <f aca="false">VLOOKUP(Entrate!I477,Legenda!$D$1:$F$258,2)</f>
        <v>#N/A</v>
      </c>
      <c r="K477" s="22"/>
      <c r="L477" s="22"/>
      <c r="M477" s="22"/>
      <c r="N477" s="183"/>
      <c r="O477" s="184" t="n">
        <f aca="false">'Piano Finanziario Annuale'!$F$6</f>
        <v>0</v>
      </c>
      <c r="P477" s="185" t="n">
        <v>0</v>
      </c>
      <c r="Q477" s="186"/>
      <c r="R477" s="187" t="n">
        <f aca="false">(P477*Q477)</f>
        <v>0</v>
      </c>
      <c r="S477" s="185" t="n">
        <v>0</v>
      </c>
      <c r="T477" s="187" t="n">
        <f aca="false">IF(OR(O477="sì",O477="forfettario 190"),SUM(P477+S477),SUM(P477+R477+S477))</f>
        <v>0</v>
      </c>
      <c r="U477" s="50"/>
      <c r="V477" s="188"/>
      <c r="W477" s="189" t="n">
        <f aca="false">IF(V477="SI",T477,0)</f>
        <v>0</v>
      </c>
      <c r="X477" s="148"/>
      <c r="Y477" s="179"/>
      <c r="Z477" s="179"/>
      <c r="AA477" s="179"/>
    </row>
    <row r="478" customFormat="false" ht="15.75" hidden="false" customHeight="true" outlineLevel="0" collapsed="false">
      <c r="A478" s="22" t="n">
        <v>477</v>
      </c>
      <c r="B478" s="180"/>
      <c r="C478" s="22"/>
      <c r="D478" s="22"/>
      <c r="E478" s="22"/>
      <c r="F478" s="183"/>
      <c r="G478" s="22"/>
      <c r="H478" s="22"/>
      <c r="I478" s="22"/>
      <c r="J478" s="182" t="e">
        <f aca="false">VLOOKUP(Entrate!I478,Legenda!$D$1:$F$258,2)</f>
        <v>#N/A</v>
      </c>
      <c r="K478" s="22"/>
      <c r="L478" s="22"/>
      <c r="M478" s="22"/>
      <c r="N478" s="183"/>
      <c r="O478" s="184" t="n">
        <f aca="false">'Piano Finanziario Annuale'!$F$6</f>
        <v>0</v>
      </c>
      <c r="P478" s="185" t="n">
        <v>0</v>
      </c>
      <c r="Q478" s="186"/>
      <c r="R478" s="187" t="n">
        <f aca="false">(P478*Q478)</f>
        <v>0</v>
      </c>
      <c r="S478" s="185" t="n">
        <v>0</v>
      </c>
      <c r="T478" s="187" t="n">
        <f aca="false">IF(OR(O478="sì",O478="forfettario 190"),SUM(P478+S478),SUM(P478+R478+S478))</f>
        <v>0</v>
      </c>
      <c r="U478" s="50"/>
      <c r="V478" s="188"/>
      <c r="W478" s="189" t="n">
        <f aca="false">IF(V478="SI",T478,0)</f>
        <v>0</v>
      </c>
      <c r="X478" s="148"/>
      <c r="Y478" s="179"/>
      <c r="Z478" s="179"/>
      <c r="AA478" s="179"/>
    </row>
    <row r="479" customFormat="false" ht="15.75" hidden="false" customHeight="true" outlineLevel="0" collapsed="false">
      <c r="A479" s="22" t="n">
        <v>478</v>
      </c>
      <c r="B479" s="180"/>
      <c r="C479" s="22"/>
      <c r="D479" s="22"/>
      <c r="E479" s="22"/>
      <c r="F479" s="183"/>
      <c r="G479" s="22"/>
      <c r="H479" s="22"/>
      <c r="I479" s="22"/>
      <c r="J479" s="182" t="e">
        <f aca="false">VLOOKUP(Entrate!I479,Legenda!$D$1:$F$258,2)</f>
        <v>#N/A</v>
      </c>
      <c r="K479" s="22"/>
      <c r="L479" s="22"/>
      <c r="M479" s="22"/>
      <c r="N479" s="183"/>
      <c r="O479" s="184" t="n">
        <f aca="false">'Piano Finanziario Annuale'!$F$6</f>
        <v>0</v>
      </c>
      <c r="P479" s="185" t="n">
        <v>0</v>
      </c>
      <c r="Q479" s="186"/>
      <c r="R479" s="187" t="n">
        <f aca="false">(P479*Q479)</f>
        <v>0</v>
      </c>
      <c r="S479" s="185" t="n">
        <v>0</v>
      </c>
      <c r="T479" s="187" t="n">
        <f aca="false">IF(OR(O479="sì",O479="forfettario 190"),SUM(P479+S479),SUM(P479+R479+S479))</f>
        <v>0</v>
      </c>
      <c r="U479" s="50"/>
      <c r="V479" s="188"/>
      <c r="W479" s="189" t="n">
        <f aca="false">IF(V479="SI",T479,0)</f>
        <v>0</v>
      </c>
      <c r="X479" s="148"/>
      <c r="Y479" s="179"/>
      <c r="Z479" s="179"/>
      <c r="AA479" s="179"/>
    </row>
    <row r="480" customFormat="false" ht="15.75" hidden="false" customHeight="true" outlineLevel="0" collapsed="false">
      <c r="A480" s="22" t="n">
        <v>479</v>
      </c>
      <c r="B480" s="180"/>
      <c r="C480" s="22"/>
      <c r="D480" s="22"/>
      <c r="E480" s="22"/>
      <c r="F480" s="183"/>
      <c r="G480" s="22"/>
      <c r="H480" s="22"/>
      <c r="I480" s="22"/>
      <c r="J480" s="182" t="e">
        <f aca="false">VLOOKUP(Entrate!I480,Legenda!$D$1:$F$258,2)</f>
        <v>#N/A</v>
      </c>
      <c r="K480" s="22"/>
      <c r="L480" s="22"/>
      <c r="M480" s="22"/>
      <c r="N480" s="183"/>
      <c r="O480" s="184" t="n">
        <f aca="false">'Piano Finanziario Annuale'!$F$6</f>
        <v>0</v>
      </c>
      <c r="P480" s="185" t="n">
        <v>0</v>
      </c>
      <c r="Q480" s="186"/>
      <c r="R480" s="187" t="n">
        <f aca="false">(P480*Q480)</f>
        <v>0</v>
      </c>
      <c r="S480" s="185" t="n">
        <v>0</v>
      </c>
      <c r="T480" s="187" t="n">
        <f aca="false">IF(OR(O480="sì",O480="forfettario 190"),SUM(P480+S480),SUM(P480+R480+S480))</f>
        <v>0</v>
      </c>
      <c r="U480" s="50"/>
      <c r="V480" s="188"/>
      <c r="W480" s="189" t="n">
        <f aca="false">IF(V480="SI",T480,0)</f>
        <v>0</v>
      </c>
      <c r="X480" s="148"/>
      <c r="Y480" s="179"/>
      <c r="Z480" s="179"/>
      <c r="AA480" s="179"/>
    </row>
    <row r="481" customFormat="false" ht="15.75" hidden="false" customHeight="true" outlineLevel="0" collapsed="false">
      <c r="A481" s="22" t="n">
        <v>480</v>
      </c>
      <c r="B481" s="180"/>
      <c r="C481" s="22"/>
      <c r="D481" s="22"/>
      <c r="E481" s="22"/>
      <c r="F481" s="183"/>
      <c r="G481" s="22"/>
      <c r="H481" s="22"/>
      <c r="I481" s="22"/>
      <c r="J481" s="182" t="e">
        <f aca="false">VLOOKUP(Entrate!I481,Legenda!$D$1:$F$258,2)</f>
        <v>#N/A</v>
      </c>
      <c r="K481" s="22"/>
      <c r="L481" s="22"/>
      <c r="M481" s="22"/>
      <c r="N481" s="183"/>
      <c r="O481" s="184" t="n">
        <f aca="false">'Piano Finanziario Annuale'!$F$6</f>
        <v>0</v>
      </c>
      <c r="P481" s="185" t="n">
        <v>0</v>
      </c>
      <c r="Q481" s="186"/>
      <c r="R481" s="187" t="n">
        <f aca="false">(P481*Q481)</f>
        <v>0</v>
      </c>
      <c r="S481" s="185" t="n">
        <v>0</v>
      </c>
      <c r="T481" s="187" t="n">
        <f aca="false">IF(OR(O481="sì",O481="forfettario 190"),SUM(P481+S481),SUM(P481+R481+S481))</f>
        <v>0</v>
      </c>
      <c r="U481" s="50"/>
      <c r="V481" s="188"/>
      <c r="W481" s="189" t="n">
        <f aca="false">IF(V481="SI",T481,0)</f>
        <v>0</v>
      </c>
      <c r="X481" s="148"/>
      <c r="Y481" s="179"/>
      <c r="Z481" s="179"/>
      <c r="AA481" s="179"/>
    </row>
    <row r="482" customFormat="false" ht="15.75" hidden="false" customHeight="true" outlineLevel="0" collapsed="false">
      <c r="A482" s="22" t="n">
        <v>481</v>
      </c>
      <c r="B482" s="180"/>
      <c r="C482" s="22"/>
      <c r="D482" s="22"/>
      <c r="E482" s="22"/>
      <c r="F482" s="183"/>
      <c r="G482" s="22"/>
      <c r="H482" s="22"/>
      <c r="I482" s="22"/>
      <c r="J482" s="182" t="e">
        <f aca="false">VLOOKUP(Entrate!I482,Legenda!$D$1:$F$258,2)</f>
        <v>#N/A</v>
      </c>
      <c r="K482" s="22"/>
      <c r="L482" s="22"/>
      <c r="M482" s="22"/>
      <c r="N482" s="183"/>
      <c r="O482" s="184" t="n">
        <f aca="false">'Piano Finanziario Annuale'!$F$6</f>
        <v>0</v>
      </c>
      <c r="P482" s="185" t="n">
        <v>0</v>
      </c>
      <c r="Q482" s="186"/>
      <c r="R482" s="187" t="n">
        <f aca="false">(P482*Q482)</f>
        <v>0</v>
      </c>
      <c r="S482" s="185" t="n">
        <v>0</v>
      </c>
      <c r="T482" s="187" t="n">
        <f aca="false">IF(OR(O482="sì",O482="forfettario 190"),SUM(P482+S482),SUM(P482+R482+S482))</f>
        <v>0</v>
      </c>
      <c r="U482" s="50"/>
      <c r="V482" s="188"/>
      <c r="W482" s="189" t="n">
        <f aca="false">IF(V482="SI",T482,0)</f>
        <v>0</v>
      </c>
      <c r="X482" s="148"/>
      <c r="Y482" s="179"/>
      <c r="Z482" s="179"/>
      <c r="AA482" s="179"/>
    </row>
    <row r="483" customFormat="false" ht="15.75" hidden="false" customHeight="true" outlineLevel="0" collapsed="false">
      <c r="A483" s="22" t="n">
        <v>482</v>
      </c>
      <c r="B483" s="180"/>
      <c r="C483" s="22"/>
      <c r="D483" s="22"/>
      <c r="E483" s="22"/>
      <c r="F483" s="183"/>
      <c r="G483" s="22"/>
      <c r="H483" s="22"/>
      <c r="I483" s="22"/>
      <c r="J483" s="182" t="e">
        <f aca="false">VLOOKUP(Entrate!I483,Legenda!$D$1:$F$258,2)</f>
        <v>#N/A</v>
      </c>
      <c r="K483" s="22"/>
      <c r="L483" s="22"/>
      <c r="M483" s="22"/>
      <c r="N483" s="183"/>
      <c r="O483" s="184" t="n">
        <f aca="false">'Piano Finanziario Annuale'!$F$6</f>
        <v>0</v>
      </c>
      <c r="P483" s="185" t="n">
        <v>0</v>
      </c>
      <c r="Q483" s="186"/>
      <c r="R483" s="187" t="n">
        <f aca="false">(P483*Q483)</f>
        <v>0</v>
      </c>
      <c r="S483" s="185" t="n">
        <v>0</v>
      </c>
      <c r="T483" s="187" t="n">
        <f aca="false">IF(OR(O483="sì",O483="forfettario 190"),SUM(P483+S483),SUM(P483+R483+S483))</f>
        <v>0</v>
      </c>
      <c r="U483" s="50"/>
      <c r="V483" s="188"/>
      <c r="W483" s="189" t="n">
        <f aca="false">IF(V483="SI",T483,0)</f>
        <v>0</v>
      </c>
      <c r="X483" s="148"/>
      <c r="Y483" s="179"/>
      <c r="Z483" s="179"/>
      <c r="AA483" s="179"/>
    </row>
    <row r="484" customFormat="false" ht="15.75" hidden="false" customHeight="true" outlineLevel="0" collapsed="false">
      <c r="A484" s="22" t="n">
        <v>483</v>
      </c>
      <c r="B484" s="180"/>
      <c r="C484" s="22"/>
      <c r="D484" s="22"/>
      <c r="E484" s="22"/>
      <c r="F484" s="183"/>
      <c r="G484" s="22"/>
      <c r="H484" s="22"/>
      <c r="I484" s="22"/>
      <c r="J484" s="182" t="e">
        <f aca="false">VLOOKUP(Entrate!I484,Legenda!$D$1:$F$258,2)</f>
        <v>#N/A</v>
      </c>
      <c r="K484" s="22"/>
      <c r="L484" s="22"/>
      <c r="M484" s="22"/>
      <c r="N484" s="183"/>
      <c r="O484" s="184" t="n">
        <f aca="false">'Piano Finanziario Annuale'!$F$6</f>
        <v>0</v>
      </c>
      <c r="P484" s="185" t="n">
        <v>0</v>
      </c>
      <c r="Q484" s="186"/>
      <c r="R484" s="187" t="n">
        <f aca="false">(P484*Q484)</f>
        <v>0</v>
      </c>
      <c r="S484" s="185" t="n">
        <v>0</v>
      </c>
      <c r="T484" s="187" t="n">
        <f aca="false">IF(OR(O484="sì",O484="forfettario 190"),SUM(P484+S484),SUM(P484+R484+S484))</f>
        <v>0</v>
      </c>
      <c r="U484" s="50"/>
      <c r="V484" s="188"/>
      <c r="W484" s="189" t="n">
        <f aca="false">IF(V484="SI",T484,0)</f>
        <v>0</v>
      </c>
      <c r="X484" s="148"/>
      <c r="Y484" s="179"/>
      <c r="Z484" s="179"/>
      <c r="AA484" s="179"/>
    </row>
    <row r="485" customFormat="false" ht="15.75" hidden="false" customHeight="true" outlineLevel="0" collapsed="false">
      <c r="A485" s="22" t="n">
        <v>484</v>
      </c>
      <c r="B485" s="180"/>
      <c r="C485" s="22"/>
      <c r="D485" s="22"/>
      <c r="E485" s="22"/>
      <c r="F485" s="183"/>
      <c r="G485" s="22"/>
      <c r="H485" s="22"/>
      <c r="I485" s="22"/>
      <c r="J485" s="182" t="e">
        <f aca="false">VLOOKUP(Entrate!I485,Legenda!$D$1:$F$258,2)</f>
        <v>#N/A</v>
      </c>
      <c r="K485" s="22"/>
      <c r="L485" s="22"/>
      <c r="M485" s="22"/>
      <c r="N485" s="183"/>
      <c r="O485" s="184" t="n">
        <f aca="false">'Piano Finanziario Annuale'!$F$6</f>
        <v>0</v>
      </c>
      <c r="P485" s="185" t="n">
        <v>0</v>
      </c>
      <c r="Q485" s="186"/>
      <c r="R485" s="187" t="n">
        <f aca="false">(P485*Q485)</f>
        <v>0</v>
      </c>
      <c r="S485" s="185" t="n">
        <v>0</v>
      </c>
      <c r="T485" s="187" t="n">
        <f aca="false">IF(OR(O485="sì",O485="forfettario 190"),SUM(P485+S485),SUM(P485+R485+S485))</f>
        <v>0</v>
      </c>
      <c r="U485" s="50"/>
      <c r="V485" s="188"/>
      <c r="W485" s="189" t="n">
        <f aca="false">IF(V485="SI",T485,0)</f>
        <v>0</v>
      </c>
      <c r="X485" s="148"/>
      <c r="Y485" s="179"/>
      <c r="Z485" s="179"/>
      <c r="AA485" s="179"/>
    </row>
    <row r="486" customFormat="false" ht="15.75" hidden="false" customHeight="true" outlineLevel="0" collapsed="false">
      <c r="A486" s="22" t="n">
        <v>485</v>
      </c>
      <c r="B486" s="180"/>
      <c r="C486" s="22"/>
      <c r="D486" s="22"/>
      <c r="E486" s="22"/>
      <c r="F486" s="183"/>
      <c r="G486" s="22"/>
      <c r="H486" s="22"/>
      <c r="I486" s="22"/>
      <c r="J486" s="182" t="e">
        <f aca="false">VLOOKUP(Entrate!I486,Legenda!$D$1:$F$258,2)</f>
        <v>#N/A</v>
      </c>
      <c r="K486" s="22"/>
      <c r="L486" s="22"/>
      <c r="M486" s="22"/>
      <c r="N486" s="183"/>
      <c r="O486" s="184" t="n">
        <f aca="false">'Piano Finanziario Annuale'!$F$6</f>
        <v>0</v>
      </c>
      <c r="P486" s="185" t="n">
        <v>0</v>
      </c>
      <c r="Q486" s="186"/>
      <c r="R486" s="187" t="n">
        <f aca="false">(P486*Q486)</f>
        <v>0</v>
      </c>
      <c r="S486" s="185" t="n">
        <v>0</v>
      </c>
      <c r="T486" s="187" t="n">
        <f aca="false">IF(OR(O486="sì",O486="forfettario 190"),SUM(P486+S486),SUM(P486+R486+S486))</f>
        <v>0</v>
      </c>
      <c r="U486" s="50"/>
      <c r="V486" s="188"/>
      <c r="W486" s="189" t="n">
        <f aca="false">IF(V486="SI",T486,0)</f>
        <v>0</v>
      </c>
      <c r="X486" s="148"/>
      <c r="Y486" s="179"/>
      <c r="Z486" s="179"/>
      <c r="AA486" s="179"/>
    </row>
    <row r="487" customFormat="false" ht="15.75" hidden="false" customHeight="true" outlineLevel="0" collapsed="false">
      <c r="A487" s="22" t="n">
        <v>486</v>
      </c>
      <c r="B487" s="180"/>
      <c r="C487" s="22"/>
      <c r="D487" s="22"/>
      <c r="E487" s="22"/>
      <c r="F487" s="183"/>
      <c r="G487" s="22"/>
      <c r="H487" s="22"/>
      <c r="I487" s="22"/>
      <c r="J487" s="182" t="e">
        <f aca="false">VLOOKUP(Entrate!I487,Legenda!$D$1:$F$258,2)</f>
        <v>#N/A</v>
      </c>
      <c r="K487" s="22"/>
      <c r="L487" s="22"/>
      <c r="M487" s="22"/>
      <c r="N487" s="183"/>
      <c r="O487" s="184" t="n">
        <f aca="false">'Piano Finanziario Annuale'!$F$6</f>
        <v>0</v>
      </c>
      <c r="P487" s="185" t="n">
        <v>0</v>
      </c>
      <c r="Q487" s="186"/>
      <c r="R487" s="187" t="n">
        <f aca="false">(P487*Q487)</f>
        <v>0</v>
      </c>
      <c r="S487" s="185" t="n">
        <v>0</v>
      </c>
      <c r="T487" s="187" t="n">
        <f aca="false">IF(OR(O487="sì",O487="forfettario 190"),SUM(P487+S487),SUM(P487+R487+S487))</f>
        <v>0</v>
      </c>
      <c r="U487" s="50"/>
      <c r="V487" s="188"/>
      <c r="W487" s="189" t="n">
        <f aca="false">IF(V487="SI",T487,0)</f>
        <v>0</v>
      </c>
      <c r="X487" s="148"/>
      <c r="Y487" s="179"/>
      <c r="Z487" s="179"/>
      <c r="AA487" s="179"/>
    </row>
    <row r="488" customFormat="false" ht="15.75" hidden="false" customHeight="true" outlineLevel="0" collapsed="false">
      <c r="A488" s="22" t="n">
        <v>487</v>
      </c>
      <c r="B488" s="180"/>
      <c r="C488" s="22"/>
      <c r="D488" s="22"/>
      <c r="E488" s="22"/>
      <c r="F488" s="183"/>
      <c r="G488" s="22"/>
      <c r="H488" s="22"/>
      <c r="I488" s="22"/>
      <c r="J488" s="182" t="e">
        <f aca="false">VLOOKUP(Entrate!I488,Legenda!$D$1:$F$258,2)</f>
        <v>#N/A</v>
      </c>
      <c r="K488" s="22"/>
      <c r="L488" s="22"/>
      <c r="M488" s="22"/>
      <c r="N488" s="183"/>
      <c r="O488" s="184" t="n">
        <f aca="false">'Piano Finanziario Annuale'!$F$6</f>
        <v>0</v>
      </c>
      <c r="P488" s="185" t="n">
        <v>0</v>
      </c>
      <c r="Q488" s="186"/>
      <c r="R488" s="187" t="n">
        <f aca="false">(P488*Q488)</f>
        <v>0</v>
      </c>
      <c r="S488" s="185" t="n">
        <v>0</v>
      </c>
      <c r="T488" s="187" t="n">
        <f aca="false">IF(OR(O488="sì",O488="forfettario 190"),SUM(P488+S488),SUM(P488+R488+S488))</f>
        <v>0</v>
      </c>
      <c r="U488" s="50"/>
      <c r="V488" s="188"/>
      <c r="W488" s="189" t="n">
        <f aca="false">IF(V488="SI",T488,0)</f>
        <v>0</v>
      </c>
      <c r="X488" s="148"/>
      <c r="Y488" s="179"/>
      <c r="Z488" s="179"/>
      <c r="AA488" s="179"/>
    </row>
    <row r="489" customFormat="false" ht="15.75" hidden="false" customHeight="true" outlineLevel="0" collapsed="false">
      <c r="A489" s="22" t="n">
        <v>488</v>
      </c>
      <c r="B489" s="180"/>
      <c r="C489" s="22"/>
      <c r="D489" s="22"/>
      <c r="E489" s="22"/>
      <c r="F489" s="183"/>
      <c r="G489" s="22"/>
      <c r="H489" s="22"/>
      <c r="I489" s="22"/>
      <c r="J489" s="182" t="e">
        <f aca="false">VLOOKUP(Entrate!I489,Legenda!$D$1:$F$258,2)</f>
        <v>#N/A</v>
      </c>
      <c r="K489" s="22"/>
      <c r="L489" s="22"/>
      <c r="M489" s="22"/>
      <c r="N489" s="183"/>
      <c r="O489" s="184" t="n">
        <f aca="false">'Piano Finanziario Annuale'!$F$6</f>
        <v>0</v>
      </c>
      <c r="P489" s="185" t="n">
        <v>0</v>
      </c>
      <c r="Q489" s="186"/>
      <c r="R489" s="187" t="n">
        <f aca="false">(P489*Q489)</f>
        <v>0</v>
      </c>
      <c r="S489" s="185" t="n">
        <v>0</v>
      </c>
      <c r="T489" s="187" t="n">
        <f aca="false">IF(OR(O489="sì",O489="forfettario 190"),SUM(P489+S489),SUM(P489+R489+S489))</f>
        <v>0</v>
      </c>
      <c r="U489" s="50"/>
      <c r="V489" s="188"/>
      <c r="W489" s="189" t="n">
        <f aca="false">IF(V489="SI",T489,0)</f>
        <v>0</v>
      </c>
      <c r="X489" s="148"/>
      <c r="Y489" s="179"/>
      <c r="Z489" s="179"/>
      <c r="AA489" s="179"/>
    </row>
    <row r="490" customFormat="false" ht="15.75" hidden="false" customHeight="true" outlineLevel="0" collapsed="false">
      <c r="A490" s="22" t="n">
        <v>489</v>
      </c>
      <c r="B490" s="180"/>
      <c r="C490" s="22"/>
      <c r="D490" s="22"/>
      <c r="E490" s="22"/>
      <c r="F490" s="183"/>
      <c r="G490" s="22"/>
      <c r="H490" s="22"/>
      <c r="I490" s="22"/>
      <c r="J490" s="182" t="e">
        <f aca="false">VLOOKUP(Entrate!I490,Legenda!$D$1:$F$258,2)</f>
        <v>#N/A</v>
      </c>
      <c r="K490" s="22"/>
      <c r="L490" s="22"/>
      <c r="M490" s="22"/>
      <c r="N490" s="183"/>
      <c r="O490" s="184" t="n">
        <f aca="false">'Piano Finanziario Annuale'!$F$6</f>
        <v>0</v>
      </c>
      <c r="P490" s="185" t="n">
        <v>0</v>
      </c>
      <c r="Q490" s="186"/>
      <c r="R490" s="187" t="n">
        <f aca="false">(P490*Q490)</f>
        <v>0</v>
      </c>
      <c r="S490" s="185" t="n">
        <v>0</v>
      </c>
      <c r="T490" s="187" t="n">
        <f aca="false">IF(OR(O490="sì",O490="forfettario 190"),SUM(P490+S490),SUM(P490+R490+S490))</f>
        <v>0</v>
      </c>
      <c r="U490" s="50"/>
      <c r="V490" s="188"/>
      <c r="W490" s="189" t="n">
        <f aca="false">IF(V490="SI",T490,0)</f>
        <v>0</v>
      </c>
      <c r="X490" s="148"/>
      <c r="Y490" s="179"/>
      <c r="Z490" s="179"/>
      <c r="AA490" s="179"/>
    </row>
    <row r="491" customFormat="false" ht="15.75" hidden="false" customHeight="true" outlineLevel="0" collapsed="false">
      <c r="A491" s="22" t="n">
        <v>490</v>
      </c>
      <c r="B491" s="180"/>
      <c r="C491" s="22"/>
      <c r="D491" s="22"/>
      <c r="E491" s="22"/>
      <c r="F491" s="183"/>
      <c r="G491" s="22"/>
      <c r="H491" s="22"/>
      <c r="I491" s="22"/>
      <c r="J491" s="182" t="e">
        <f aca="false">VLOOKUP(Entrate!I491,Legenda!$D$1:$F$258,2)</f>
        <v>#N/A</v>
      </c>
      <c r="K491" s="22"/>
      <c r="L491" s="22"/>
      <c r="M491" s="22"/>
      <c r="N491" s="183"/>
      <c r="O491" s="184" t="n">
        <f aca="false">'Piano Finanziario Annuale'!$F$6</f>
        <v>0</v>
      </c>
      <c r="P491" s="185" t="n">
        <v>0</v>
      </c>
      <c r="Q491" s="186"/>
      <c r="R491" s="187" t="n">
        <f aca="false">(P491*Q491)</f>
        <v>0</v>
      </c>
      <c r="S491" s="185" t="n">
        <v>0</v>
      </c>
      <c r="T491" s="187" t="n">
        <f aca="false">IF(OR(O491="sì",O491="forfettario 190"),SUM(P491+S491),SUM(P491+R491+S491))</f>
        <v>0</v>
      </c>
      <c r="U491" s="50"/>
      <c r="V491" s="188"/>
      <c r="W491" s="189" t="n">
        <f aca="false">IF(V491="SI",T491,0)</f>
        <v>0</v>
      </c>
      <c r="X491" s="148"/>
      <c r="Y491" s="179"/>
      <c r="Z491" s="179"/>
      <c r="AA491" s="179"/>
    </row>
    <row r="492" customFormat="false" ht="15.75" hidden="false" customHeight="true" outlineLevel="0" collapsed="false">
      <c r="A492" s="22" t="n">
        <v>491</v>
      </c>
      <c r="B492" s="180"/>
      <c r="C492" s="22"/>
      <c r="D492" s="22"/>
      <c r="E492" s="22"/>
      <c r="F492" s="183"/>
      <c r="G492" s="22"/>
      <c r="H492" s="22"/>
      <c r="I492" s="22"/>
      <c r="J492" s="182" t="e">
        <f aca="false">VLOOKUP(Entrate!I492,Legenda!$D$1:$F$258,2)</f>
        <v>#N/A</v>
      </c>
      <c r="K492" s="22"/>
      <c r="L492" s="22"/>
      <c r="M492" s="22"/>
      <c r="N492" s="183"/>
      <c r="O492" s="184" t="n">
        <f aca="false">'Piano Finanziario Annuale'!$F$6</f>
        <v>0</v>
      </c>
      <c r="P492" s="185" t="n">
        <v>0</v>
      </c>
      <c r="Q492" s="186"/>
      <c r="R492" s="187" t="n">
        <f aca="false">(P492*Q492)</f>
        <v>0</v>
      </c>
      <c r="S492" s="185" t="n">
        <v>0</v>
      </c>
      <c r="T492" s="187" t="n">
        <f aca="false">IF(OR(O492="sì",O492="forfettario 190"),SUM(P492+S492),SUM(P492+R492+S492))</f>
        <v>0</v>
      </c>
      <c r="U492" s="50"/>
      <c r="V492" s="188"/>
      <c r="W492" s="189" t="n">
        <f aca="false">IF(V492="SI",T492,0)</f>
        <v>0</v>
      </c>
      <c r="X492" s="148"/>
      <c r="Y492" s="179"/>
      <c r="Z492" s="179"/>
      <c r="AA492" s="179"/>
    </row>
    <row r="493" customFormat="false" ht="15.75" hidden="false" customHeight="true" outlineLevel="0" collapsed="false">
      <c r="A493" s="22" t="n">
        <v>492</v>
      </c>
      <c r="B493" s="180"/>
      <c r="C493" s="22"/>
      <c r="D493" s="22"/>
      <c r="E493" s="22"/>
      <c r="F493" s="183"/>
      <c r="G493" s="22"/>
      <c r="H493" s="22"/>
      <c r="I493" s="22"/>
      <c r="J493" s="182" t="e">
        <f aca="false">VLOOKUP(Entrate!I493,Legenda!$D$1:$F$258,2)</f>
        <v>#N/A</v>
      </c>
      <c r="K493" s="22"/>
      <c r="L493" s="22"/>
      <c r="M493" s="22"/>
      <c r="N493" s="183"/>
      <c r="O493" s="184" t="n">
        <f aca="false">'Piano Finanziario Annuale'!$F$6</f>
        <v>0</v>
      </c>
      <c r="P493" s="185" t="n">
        <v>0</v>
      </c>
      <c r="Q493" s="186"/>
      <c r="R493" s="187" t="n">
        <f aca="false">(P493*Q493)</f>
        <v>0</v>
      </c>
      <c r="S493" s="185" t="n">
        <v>0</v>
      </c>
      <c r="T493" s="187" t="n">
        <f aca="false">IF(OR(O493="sì",O493="forfettario 190"),SUM(P493+S493),SUM(P493+R493+S493))</f>
        <v>0</v>
      </c>
      <c r="U493" s="50"/>
      <c r="V493" s="188"/>
      <c r="W493" s="189" t="n">
        <f aca="false">IF(V493="SI",T493,0)</f>
        <v>0</v>
      </c>
      <c r="X493" s="148"/>
      <c r="Y493" s="179"/>
      <c r="Z493" s="179"/>
      <c r="AA493" s="179"/>
    </row>
    <row r="494" customFormat="false" ht="15.75" hidden="false" customHeight="true" outlineLevel="0" collapsed="false">
      <c r="A494" s="22" t="n">
        <v>493</v>
      </c>
      <c r="B494" s="180"/>
      <c r="C494" s="22"/>
      <c r="D494" s="22"/>
      <c r="E494" s="22"/>
      <c r="F494" s="183"/>
      <c r="G494" s="22"/>
      <c r="H494" s="22"/>
      <c r="I494" s="22"/>
      <c r="J494" s="182" t="e">
        <f aca="false">VLOOKUP(Entrate!I494,Legenda!$D$1:$F$258,2)</f>
        <v>#N/A</v>
      </c>
      <c r="K494" s="22"/>
      <c r="L494" s="22"/>
      <c r="M494" s="22"/>
      <c r="N494" s="183"/>
      <c r="O494" s="184" t="n">
        <f aca="false">'Piano Finanziario Annuale'!$F$6</f>
        <v>0</v>
      </c>
      <c r="P494" s="185" t="n">
        <v>0</v>
      </c>
      <c r="Q494" s="186"/>
      <c r="R494" s="187" t="n">
        <f aca="false">(P494*Q494)</f>
        <v>0</v>
      </c>
      <c r="S494" s="185" t="n">
        <v>0</v>
      </c>
      <c r="T494" s="187" t="n">
        <f aca="false">IF(OR(O494="sì",O494="forfettario 190"),SUM(P494+S494),SUM(P494+R494+S494))</f>
        <v>0</v>
      </c>
      <c r="U494" s="50"/>
      <c r="V494" s="188"/>
      <c r="W494" s="189" t="n">
        <f aca="false">IF(V494="SI",T494,0)</f>
        <v>0</v>
      </c>
      <c r="X494" s="148"/>
      <c r="Y494" s="179"/>
      <c r="Z494" s="179"/>
      <c r="AA494" s="179"/>
    </row>
    <row r="495" customFormat="false" ht="15.75" hidden="false" customHeight="true" outlineLevel="0" collapsed="false">
      <c r="A495" s="22" t="n">
        <v>494</v>
      </c>
      <c r="B495" s="180"/>
      <c r="C495" s="22"/>
      <c r="D495" s="22"/>
      <c r="E495" s="22"/>
      <c r="F495" s="183"/>
      <c r="G495" s="22"/>
      <c r="H495" s="22"/>
      <c r="I495" s="22"/>
      <c r="J495" s="182" t="e">
        <f aca="false">VLOOKUP(Entrate!I495,Legenda!$D$1:$F$258,2)</f>
        <v>#N/A</v>
      </c>
      <c r="K495" s="22"/>
      <c r="L495" s="22"/>
      <c r="M495" s="22"/>
      <c r="N495" s="183"/>
      <c r="O495" s="184" t="n">
        <f aca="false">'Piano Finanziario Annuale'!$F$6</f>
        <v>0</v>
      </c>
      <c r="P495" s="185" t="n">
        <v>0</v>
      </c>
      <c r="Q495" s="186"/>
      <c r="R495" s="187" t="n">
        <f aca="false">(P495*Q495)</f>
        <v>0</v>
      </c>
      <c r="S495" s="185" t="n">
        <v>0</v>
      </c>
      <c r="T495" s="187" t="n">
        <f aca="false">IF(OR(O495="sì",O495="forfettario 190"),SUM(P495+S495),SUM(P495+R495+S495))</f>
        <v>0</v>
      </c>
      <c r="U495" s="50"/>
      <c r="V495" s="188"/>
      <c r="W495" s="189" t="n">
        <f aca="false">IF(V495="SI",T495,0)</f>
        <v>0</v>
      </c>
      <c r="X495" s="148"/>
      <c r="Y495" s="179"/>
      <c r="Z495" s="179"/>
      <c r="AA495" s="179"/>
    </row>
    <row r="496" customFormat="false" ht="15.75" hidden="false" customHeight="true" outlineLevel="0" collapsed="false">
      <c r="A496" s="22" t="n">
        <v>495</v>
      </c>
      <c r="B496" s="180"/>
      <c r="C496" s="22"/>
      <c r="D496" s="22"/>
      <c r="E496" s="22"/>
      <c r="F496" s="183"/>
      <c r="G496" s="22"/>
      <c r="H496" s="22"/>
      <c r="I496" s="22"/>
      <c r="J496" s="182" t="e">
        <f aca="false">VLOOKUP(Entrate!I496,Legenda!$D$1:$F$258,2)</f>
        <v>#N/A</v>
      </c>
      <c r="K496" s="22"/>
      <c r="L496" s="22"/>
      <c r="M496" s="22"/>
      <c r="N496" s="183"/>
      <c r="O496" s="184" t="n">
        <f aca="false">'Piano Finanziario Annuale'!$F$6</f>
        <v>0</v>
      </c>
      <c r="P496" s="185" t="n">
        <v>0</v>
      </c>
      <c r="Q496" s="186"/>
      <c r="R496" s="187" t="n">
        <f aca="false">(P496*Q496)</f>
        <v>0</v>
      </c>
      <c r="S496" s="185" t="n">
        <v>0</v>
      </c>
      <c r="T496" s="187" t="n">
        <f aca="false">IF(OR(O496="sì",O496="forfettario 190"),SUM(P496+S496),SUM(P496+R496+S496))</f>
        <v>0</v>
      </c>
      <c r="U496" s="50"/>
      <c r="V496" s="188"/>
      <c r="W496" s="189" t="n">
        <f aca="false">IF(V496="SI",T496,0)</f>
        <v>0</v>
      </c>
      <c r="X496" s="148"/>
      <c r="Y496" s="179"/>
      <c r="Z496" s="179"/>
      <c r="AA496" s="179"/>
    </row>
    <row r="497" customFormat="false" ht="15.75" hidden="false" customHeight="true" outlineLevel="0" collapsed="false">
      <c r="A497" s="22" t="n">
        <v>496</v>
      </c>
      <c r="B497" s="180"/>
      <c r="C497" s="22"/>
      <c r="D497" s="22"/>
      <c r="E497" s="22"/>
      <c r="F497" s="183"/>
      <c r="G497" s="22"/>
      <c r="H497" s="22"/>
      <c r="I497" s="22"/>
      <c r="J497" s="182" t="e">
        <f aca="false">VLOOKUP(Entrate!I497,Legenda!$D$1:$F$258,2)</f>
        <v>#N/A</v>
      </c>
      <c r="K497" s="22"/>
      <c r="L497" s="22"/>
      <c r="M497" s="22"/>
      <c r="N497" s="183"/>
      <c r="O497" s="184" t="n">
        <f aca="false">'Piano Finanziario Annuale'!$F$6</f>
        <v>0</v>
      </c>
      <c r="P497" s="185" t="n">
        <v>0</v>
      </c>
      <c r="Q497" s="186"/>
      <c r="R497" s="187" t="n">
        <f aca="false">(P497*Q497)</f>
        <v>0</v>
      </c>
      <c r="S497" s="185" t="n">
        <v>0</v>
      </c>
      <c r="T497" s="187" t="n">
        <f aca="false">IF(OR(O497="sì",O497="forfettario 190"),SUM(P497+S497),SUM(P497+R497+S497))</f>
        <v>0</v>
      </c>
      <c r="U497" s="50"/>
      <c r="V497" s="188"/>
      <c r="W497" s="189" t="n">
        <f aca="false">IF(V497="SI",T497,0)</f>
        <v>0</v>
      </c>
      <c r="X497" s="148"/>
      <c r="Y497" s="179"/>
      <c r="Z497" s="179"/>
      <c r="AA497" s="179"/>
    </row>
    <row r="498" customFormat="false" ht="15.75" hidden="false" customHeight="true" outlineLevel="0" collapsed="false">
      <c r="A498" s="22" t="n">
        <v>497</v>
      </c>
      <c r="B498" s="180"/>
      <c r="C498" s="22"/>
      <c r="D498" s="22"/>
      <c r="E498" s="22"/>
      <c r="F498" s="183"/>
      <c r="G498" s="22"/>
      <c r="H498" s="22"/>
      <c r="I498" s="22"/>
      <c r="J498" s="182" t="e">
        <f aca="false">VLOOKUP(Entrate!I498,Legenda!$D$1:$F$258,2)</f>
        <v>#N/A</v>
      </c>
      <c r="K498" s="22"/>
      <c r="L498" s="22"/>
      <c r="M498" s="22"/>
      <c r="N498" s="183"/>
      <c r="O498" s="184" t="n">
        <f aca="false">'Piano Finanziario Annuale'!$F$6</f>
        <v>0</v>
      </c>
      <c r="P498" s="185" t="n">
        <v>0</v>
      </c>
      <c r="Q498" s="186"/>
      <c r="R498" s="187" t="n">
        <f aca="false">(P498*Q498)</f>
        <v>0</v>
      </c>
      <c r="S498" s="185" t="n">
        <v>0</v>
      </c>
      <c r="T498" s="187" t="n">
        <f aca="false">IF(OR(O498="sì",O498="forfettario 190"),SUM(P498+S498),SUM(P498+R498+S498))</f>
        <v>0</v>
      </c>
      <c r="U498" s="50"/>
      <c r="V498" s="188"/>
      <c r="W498" s="189" t="n">
        <f aca="false">IF(V498="SI",T498,0)</f>
        <v>0</v>
      </c>
      <c r="X498" s="148"/>
      <c r="Y498" s="179"/>
      <c r="Z498" s="179"/>
      <c r="AA498" s="179"/>
    </row>
    <row r="499" customFormat="false" ht="15.75" hidden="false" customHeight="true" outlineLevel="0" collapsed="false">
      <c r="A499" s="22" t="n">
        <v>498</v>
      </c>
      <c r="B499" s="180"/>
      <c r="C499" s="22"/>
      <c r="D499" s="22"/>
      <c r="E499" s="22"/>
      <c r="F499" s="183"/>
      <c r="G499" s="22"/>
      <c r="H499" s="22"/>
      <c r="I499" s="22"/>
      <c r="J499" s="182" t="e">
        <f aca="false">VLOOKUP(Entrate!I499,Legenda!$D$1:$F$258,2)</f>
        <v>#N/A</v>
      </c>
      <c r="K499" s="22"/>
      <c r="L499" s="22"/>
      <c r="M499" s="22"/>
      <c r="N499" s="183"/>
      <c r="O499" s="184" t="n">
        <f aca="false">'Piano Finanziario Annuale'!$F$6</f>
        <v>0</v>
      </c>
      <c r="P499" s="185" t="n">
        <v>0</v>
      </c>
      <c r="Q499" s="186"/>
      <c r="R499" s="187" t="n">
        <f aca="false">(P499*Q499)</f>
        <v>0</v>
      </c>
      <c r="S499" s="185" t="n">
        <v>0</v>
      </c>
      <c r="T499" s="187" t="n">
        <f aca="false">IF(OR(O499="sì",O499="forfettario 190"),SUM(P499+S499),SUM(P499+R499+S499))</f>
        <v>0</v>
      </c>
      <c r="U499" s="50"/>
      <c r="V499" s="188"/>
      <c r="W499" s="189" t="n">
        <f aca="false">IF(V499="SI",T499,0)</f>
        <v>0</v>
      </c>
      <c r="X499" s="148"/>
      <c r="Y499" s="179"/>
      <c r="Z499" s="179"/>
      <c r="AA499" s="179"/>
    </row>
    <row r="500" customFormat="false" ht="15.75" hidden="false" customHeight="true" outlineLevel="0" collapsed="false">
      <c r="A500" s="22" t="n">
        <v>499</v>
      </c>
      <c r="B500" s="180"/>
      <c r="C500" s="22"/>
      <c r="D500" s="22"/>
      <c r="E500" s="22"/>
      <c r="F500" s="183"/>
      <c r="G500" s="22"/>
      <c r="H500" s="22"/>
      <c r="I500" s="22"/>
      <c r="J500" s="182" t="e">
        <f aca="false">VLOOKUP(Entrate!I500,Legenda!$D$1:$F$258,2)</f>
        <v>#N/A</v>
      </c>
      <c r="K500" s="22"/>
      <c r="L500" s="22"/>
      <c r="M500" s="22"/>
      <c r="N500" s="183"/>
      <c r="O500" s="184" t="n">
        <f aca="false">'Piano Finanziario Annuale'!$F$6</f>
        <v>0</v>
      </c>
      <c r="P500" s="185" t="n">
        <v>0</v>
      </c>
      <c r="Q500" s="186"/>
      <c r="R500" s="187" t="n">
        <f aca="false">(P500*Q500)</f>
        <v>0</v>
      </c>
      <c r="S500" s="185" t="n">
        <v>0</v>
      </c>
      <c r="T500" s="187" t="n">
        <f aca="false">IF(OR(O500="sì",O500="forfettario 190"),SUM(P500+S500),SUM(P500+R500+S500))</f>
        <v>0</v>
      </c>
      <c r="U500" s="50"/>
      <c r="V500" s="188"/>
      <c r="W500" s="189" t="n">
        <f aca="false">IF(V500="SI",T500,0)</f>
        <v>0</v>
      </c>
      <c r="X500" s="148"/>
      <c r="Y500" s="179"/>
      <c r="Z500" s="179"/>
      <c r="AA500" s="179"/>
    </row>
    <row r="501" customFormat="false" ht="15.75" hidden="false" customHeight="true" outlineLevel="0" collapsed="false">
      <c r="A501" s="22" t="n">
        <v>500</v>
      </c>
      <c r="B501" s="180"/>
      <c r="C501" s="22"/>
      <c r="D501" s="22"/>
      <c r="E501" s="22"/>
      <c r="F501" s="183"/>
      <c r="G501" s="22"/>
      <c r="H501" s="22"/>
      <c r="I501" s="22"/>
      <c r="J501" s="182" t="e">
        <f aca="false">VLOOKUP(Entrate!I501,Legenda!$D$1:$F$258,2)</f>
        <v>#N/A</v>
      </c>
      <c r="K501" s="22"/>
      <c r="L501" s="22"/>
      <c r="M501" s="22"/>
      <c r="N501" s="183"/>
      <c r="O501" s="184" t="n">
        <f aca="false">'Piano Finanziario Annuale'!$F$6</f>
        <v>0</v>
      </c>
      <c r="P501" s="185" t="n">
        <v>0</v>
      </c>
      <c r="Q501" s="186"/>
      <c r="R501" s="187" t="n">
        <f aca="false">(P501*Q501)</f>
        <v>0</v>
      </c>
      <c r="S501" s="185" t="n">
        <v>0</v>
      </c>
      <c r="T501" s="187" t="n">
        <f aca="false">IF(OR(O501="sì",O501="forfettario 190"),SUM(P501+S501),SUM(P501+R501+S501))</f>
        <v>0</v>
      </c>
      <c r="U501" s="50"/>
      <c r="V501" s="188"/>
      <c r="W501" s="189" t="n">
        <f aca="false">IF(V501="SI",T501,0)</f>
        <v>0</v>
      </c>
      <c r="X501" s="148"/>
      <c r="Y501" s="179"/>
      <c r="Z501" s="179"/>
      <c r="AA501" s="179"/>
    </row>
    <row r="502" customFormat="false" ht="15.75" hidden="false" customHeight="true" outlineLevel="0" collapsed="false">
      <c r="A502" s="22" t="n">
        <v>501</v>
      </c>
      <c r="B502" s="180"/>
      <c r="C502" s="22"/>
      <c r="D502" s="22"/>
      <c r="E502" s="22"/>
      <c r="F502" s="183"/>
      <c r="G502" s="22"/>
      <c r="H502" s="22"/>
      <c r="I502" s="22"/>
      <c r="J502" s="182" t="e">
        <f aca="false">VLOOKUP(Entrate!I502,Legenda!$D$1:$F$258,2)</f>
        <v>#N/A</v>
      </c>
      <c r="K502" s="22"/>
      <c r="L502" s="22"/>
      <c r="M502" s="22"/>
      <c r="N502" s="183"/>
      <c r="O502" s="184" t="n">
        <f aca="false">'Piano Finanziario Annuale'!$F$6</f>
        <v>0</v>
      </c>
      <c r="P502" s="185" t="n">
        <v>0</v>
      </c>
      <c r="Q502" s="186"/>
      <c r="R502" s="187" t="n">
        <f aca="false">(P502*Q502)</f>
        <v>0</v>
      </c>
      <c r="S502" s="185" t="n">
        <v>0</v>
      </c>
      <c r="T502" s="187" t="n">
        <f aca="false">IF(OR(O502="sì",O502="forfettario 190"),SUM(P502+S502),SUM(P502+R502+S502))</f>
        <v>0</v>
      </c>
      <c r="U502" s="50"/>
      <c r="V502" s="188"/>
      <c r="W502" s="189" t="n">
        <f aca="false">IF(V502="SI",T502,0)</f>
        <v>0</v>
      </c>
      <c r="X502" s="148"/>
      <c r="Y502" s="179"/>
      <c r="Z502" s="179"/>
      <c r="AA502" s="179"/>
    </row>
    <row r="503" customFormat="false" ht="15.75" hidden="false" customHeight="true" outlineLevel="0" collapsed="false">
      <c r="A503" s="22" t="n">
        <v>502</v>
      </c>
      <c r="B503" s="180"/>
      <c r="C503" s="22"/>
      <c r="D503" s="22"/>
      <c r="E503" s="22"/>
      <c r="F503" s="183"/>
      <c r="G503" s="22"/>
      <c r="H503" s="22"/>
      <c r="I503" s="22"/>
      <c r="J503" s="182" t="e">
        <f aca="false">VLOOKUP(Entrate!I503,Legenda!$D$1:$F$258,2)</f>
        <v>#N/A</v>
      </c>
      <c r="K503" s="22"/>
      <c r="L503" s="22"/>
      <c r="M503" s="22"/>
      <c r="N503" s="183"/>
      <c r="O503" s="184" t="n">
        <f aca="false">'Piano Finanziario Annuale'!$F$6</f>
        <v>0</v>
      </c>
      <c r="P503" s="185" t="n">
        <v>0</v>
      </c>
      <c r="Q503" s="186"/>
      <c r="R503" s="187" t="n">
        <f aca="false">(P503*Q503)</f>
        <v>0</v>
      </c>
      <c r="S503" s="185" t="n">
        <v>0</v>
      </c>
      <c r="T503" s="187" t="n">
        <f aca="false">IF(OR(O503="sì",O503="forfettario 190"),SUM(P503+S503),SUM(P503+R503+S503))</f>
        <v>0</v>
      </c>
      <c r="U503" s="50"/>
      <c r="V503" s="188"/>
      <c r="W503" s="189" t="n">
        <f aca="false">IF(V503="SI",T503,0)</f>
        <v>0</v>
      </c>
      <c r="X503" s="148"/>
      <c r="Y503" s="179"/>
      <c r="Z503" s="179"/>
      <c r="AA503" s="179"/>
    </row>
    <row r="504" customFormat="false" ht="15.75" hidden="false" customHeight="true" outlineLevel="0" collapsed="false">
      <c r="A504" s="22" t="n">
        <v>503</v>
      </c>
      <c r="B504" s="180"/>
      <c r="C504" s="22"/>
      <c r="D504" s="22"/>
      <c r="E504" s="22"/>
      <c r="F504" s="183"/>
      <c r="G504" s="22"/>
      <c r="H504" s="22"/>
      <c r="I504" s="22"/>
      <c r="J504" s="182" t="e">
        <f aca="false">VLOOKUP(Entrate!I504,Legenda!$D$1:$F$258,2)</f>
        <v>#N/A</v>
      </c>
      <c r="K504" s="22"/>
      <c r="L504" s="22"/>
      <c r="M504" s="22"/>
      <c r="N504" s="183"/>
      <c r="O504" s="184" t="n">
        <f aca="false">'Piano Finanziario Annuale'!$F$6</f>
        <v>0</v>
      </c>
      <c r="P504" s="185" t="n">
        <v>0</v>
      </c>
      <c r="Q504" s="186"/>
      <c r="R504" s="187" t="n">
        <f aca="false">(P504*Q504)</f>
        <v>0</v>
      </c>
      <c r="S504" s="185" t="n">
        <v>0</v>
      </c>
      <c r="T504" s="187" t="n">
        <f aca="false">IF(OR(O504="sì",O504="forfettario 190"),SUM(P504+S504),SUM(P504+R504+S504))</f>
        <v>0</v>
      </c>
      <c r="U504" s="50"/>
      <c r="V504" s="188"/>
      <c r="W504" s="189" t="n">
        <f aca="false">IF(V504="SI",T504,0)</f>
        <v>0</v>
      </c>
      <c r="X504" s="148"/>
      <c r="Y504" s="179"/>
      <c r="Z504" s="179"/>
      <c r="AA504" s="179"/>
    </row>
    <row r="505" customFormat="false" ht="15.75" hidden="false" customHeight="true" outlineLevel="0" collapsed="false">
      <c r="A505" s="22" t="n">
        <v>504</v>
      </c>
      <c r="B505" s="180"/>
      <c r="C505" s="22"/>
      <c r="D505" s="22"/>
      <c r="E505" s="22"/>
      <c r="F505" s="183"/>
      <c r="G505" s="22"/>
      <c r="H505" s="22"/>
      <c r="I505" s="22"/>
      <c r="J505" s="182" t="e">
        <f aca="false">VLOOKUP(Entrate!I505,Legenda!$D$1:$F$258,2)</f>
        <v>#N/A</v>
      </c>
      <c r="K505" s="22"/>
      <c r="L505" s="22"/>
      <c r="M505" s="22"/>
      <c r="N505" s="183"/>
      <c r="O505" s="184" t="n">
        <f aca="false">'Piano Finanziario Annuale'!$F$6</f>
        <v>0</v>
      </c>
      <c r="P505" s="185" t="n">
        <v>0</v>
      </c>
      <c r="Q505" s="186"/>
      <c r="R505" s="187" t="n">
        <f aca="false">(P505*Q505)</f>
        <v>0</v>
      </c>
      <c r="S505" s="185" t="n">
        <v>0</v>
      </c>
      <c r="T505" s="187" t="n">
        <f aca="false">IF(OR(O505="sì",O505="forfettario 190"),SUM(P505+S505),SUM(P505+R505+S505))</f>
        <v>0</v>
      </c>
      <c r="U505" s="50"/>
      <c r="V505" s="188"/>
      <c r="W505" s="189" t="n">
        <f aca="false">IF(V505="SI",T505,0)</f>
        <v>0</v>
      </c>
      <c r="X505" s="148"/>
      <c r="Y505" s="179"/>
      <c r="Z505" s="179"/>
      <c r="AA505" s="179"/>
    </row>
    <row r="506" customFormat="false" ht="15.75" hidden="false" customHeight="true" outlineLevel="0" collapsed="false">
      <c r="A506" s="22" t="n">
        <v>505</v>
      </c>
      <c r="B506" s="180"/>
      <c r="C506" s="22"/>
      <c r="D506" s="22"/>
      <c r="E506" s="22"/>
      <c r="F506" s="183"/>
      <c r="G506" s="22"/>
      <c r="H506" s="22"/>
      <c r="I506" s="22"/>
      <c r="J506" s="182" t="e">
        <f aca="false">VLOOKUP(Entrate!I506,Legenda!$D$1:$F$258,2)</f>
        <v>#N/A</v>
      </c>
      <c r="K506" s="22"/>
      <c r="L506" s="22"/>
      <c r="M506" s="22"/>
      <c r="N506" s="183"/>
      <c r="O506" s="184" t="n">
        <f aca="false">'Piano Finanziario Annuale'!$F$6</f>
        <v>0</v>
      </c>
      <c r="P506" s="185" t="n">
        <v>0</v>
      </c>
      <c r="Q506" s="186"/>
      <c r="R506" s="187" t="n">
        <f aca="false">(P506*Q506)</f>
        <v>0</v>
      </c>
      <c r="S506" s="185" t="n">
        <v>0</v>
      </c>
      <c r="T506" s="187" t="n">
        <f aca="false">IF(OR(O506="sì",O506="forfettario 190"),SUM(P506+S506),SUM(P506+R506+S506))</f>
        <v>0</v>
      </c>
      <c r="U506" s="50"/>
      <c r="V506" s="188"/>
      <c r="W506" s="189" t="n">
        <f aca="false">IF(V506="SI",T506,0)</f>
        <v>0</v>
      </c>
      <c r="X506" s="148"/>
      <c r="Y506" s="179"/>
      <c r="Z506" s="179"/>
      <c r="AA506" s="179"/>
    </row>
    <row r="507" customFormat="false" ht="15.75" hidden="false" customHeight="true" outlineLevel="0" collapsed="false">
      <c r="A507" s="22" t="n">
        <v>506</v>
      </c>
      <c r="B507" s="180"/>
      <c r="C507" s="22"/>
      <c r="D507" s="22"/>
      <c r="E507" s="22"/>
      <c r="F507" s="183"/>
      <c r="G507" s="22"/>
      <c r="H507" s="22"/>
      <c r="I507" s="22"/>
      <c r="J507" s="182" t="e">
        <f aca="false">VLOOKUP(Entrate!I507,Legenda!$D$1:$F$258,2)</f>
        <v>#N/A</v>
      </c>
      <c r="K507" s="22"/>
      <c r="L507" s="22"/>
      <c r="M507" s="22"/>
      <c r="N507" s="183"/>
      <c r="O507" s="184" t="n">
        <f aca="false">'Piano Finanziario Annuale'!$F$6</f>
        <v>0</v>
      </c>
      <c r="P507" s="185" t="n">
        <v>0</v>
      </c>
      <c r="Q507" s="186"/>
      <c r="R507" s="187" t="n">
        <f aca="false">(P507*Q507)</f>
        <v>0</v>
      </c>
      <c r="S507" s="185" t="n">
        <v>0</v>
      </c>
      <c r="T507" s="187" t="n">
        <f aca="false">IF(OR(O507="sì",O507="forfettario 190"),SUM(P507+S507),SUM(P507+R507+S507))</f>
        <v>0</v>
      </c>
      <c r="U507" s="50"/>
      <c r="V507" s="188"/>
      <c r="W507" s="189" t="n">
        <f aca="false">IF(V507="SI",T507,0)</f>
        <v>0</v>
      </c>
      <c r="X507" s="148"/>
      <c r="Y507" s="179"/>
      <c r="Z507" s="179"/>
      <c r="AA507" s="179"/>
    </row>
    <row r="508" customFormat="false" ht="15.75" hidden="false" customHeight="true" outlineLevel="0" collapsed="false">
      <c r="A508" s="22" t="n">
        <v>507</v>
      </c>
      <c r="B508" s="180"/>
      <c r="C508" s="22"/>
      <c r="D508" s="22"/>
      <c r="E508" s="22"/>
      <c r="F508" s="183"/>
      <c r="G508" s="22"/>
      <c r="H508" s="22"/>
      <c r="I508" s="22"/>
      <c r="J508" s="182" t="e">
        <f aca="false">VLOOKUP(Entrate!I508,Legenda!$D$1:$F$258,2)</f>
        <v>#N/A</v>
      </c>
      <c r="K508" s="22"/>
      <c r="L508" s="22"/>
      <c r="M508" s="22"/>
      <c r="N508" s="183"/>
      <c r="O508" s="184" t="n">
        <f aca="false">'Piano Finanziario Annuale'!$F$6</f>
        <v>0</v>
      </c>
      <c r="P508" s="185" t="n">
        <v>0</v>
      </c>
      <c r="Q508" s="186"/>
      <c r="R508" s="187" t="n">
        <f aca="false">(P508*Q508)</f>
        <v>0</v>
      </c>
      <c r="S508" s="185" t="n">
        <v>0</v>
      </c>
      <c r="T508" s="187" t="n">
        <f aca="false">IF(OR(O508="sì",O508="forfettario 190"),SUM(P508+S508),SUM(P508+R508+S508))</f>
        <v>0</v>
      </c>
      <c r="U508" s="50"/>
      <c r="V508" s="188"/>
      <c r="W508" s="189" t="n">
        <f aca="false">IF(V508="SI",T508,0)</f>
        <v>0</v>
      </c>
      <c r="X508" s="148"/>
      <c r="Y508" s="179"/>
      <c r="Z508" s="179"/>
      <c r="AA508" s="179"/>
    </row>
    <row r="509" customFormat="false" ht="15.75" hidden="false" customHeight="true" outlineLevel="0" collapsed="false">
      <c r="A509" s="22" t="n">
        <v>508</v>
      </c>
      <c r="B509" s="180"/>
      <c r="C509" s="22"/>
      <c r="D509" s="22"/>
      <c r="E509" s="22"/>
      <c r="F509" s="183"/>
      <c r="G509" s="22"/>
      <c r="H509" s="22"/>
      <c r="I509" s="22"/>
      <c r="J509" s="182" t="e">
        <f aca="false">VLOOKUP(Entrate!I509,Legenda!$D$1:$F$258,2)</f>
        <v>#N/A</v>
      </c>
      <c r="K509" s="22"/>
      <c r="L509" s="22"/>
      <c r="M509" s="22"/>
      <c r="N509" s="183"/>
      <c r="O509" s="184" t="n">
        <f aca="false">'Piano Finanziario Annuale'!$F$6</f>
        <v>0</v>
      </c>
      <c r="P509" s="185" t="n">
        <v>0</v>
      </c>
      <c r="Q509" s="186"/>
      <c r="R509" s="187" t="n">
        <f aca="false">(P509*Q509)</f>
        <v>0</v>
      </c>
      <c r="S509" s="185" t="n">
        <v>0</v>
      </c>
      <c r="T509" s="187" t="n">
        <f aca="false">IF(OR(O509="sì",O509="forfettario 190"),SUM(P509+S509),SUM(P509+R509+S509))</f>
        <v>0</v>
      </c>
      <c r="U509" s="50"/>
      <c r="V509" s="188"/>
      <c r="W509" s="189" t="n">
        <f aca="false">IF(V509="SI",T509,0)</f>
        <v>0</v>
      </c>
      <c r="X509" s="148"/>
      <c r="Y509" s="179"/>
      <c r="Z509" s="179"/>
      <c r="AA509" s="179"/>
    </row>
    <row r="510" customFormat="false" ht="15.75" hidden="false" customHeight="true" outlineLevel="0" collapsed="false">
      <c r="A510" s="22" t="n">
        <v>509</v>
      </c>
      <c r="B510" s="180"/>
      <c r="C510" s="22"/>
      <c r="D510" s="22"/>
      <c r="E510" s="22"/>
      <c r="F510" s="183"/>
      <c r="G510" s="22"/>
      <c r="H510" s="22"/>
      <c r="I510" s="22"/>
      <c r="J510" s="182" t="e">
        <f aca="false">VLOOKUP(Entrate!I510,Legenda!$D$1:$F$258,2)</f>
        <v>#N/A</v>
      </c>
      <c r="K510" s="22"/>
      <c r="L510" s="22"/>
      <c r="M510" s="22"/>
      <c r="N510" s="183"/>
      <c r="O510" s="184" t="n">
        <f aca="false">'Piano Finanziario Annuale'!$F$6</f>
        <v>0</v>
      </c>
      <c r="P510" s="185" t="n">
        <v>0</v>
      </c>
      <c r="Q510" s="186"/>
      <c r="R510" s="187" t="n">
        <f aca="false">(P510*Q510)</f>
        <v>0</v>
      </c>
      <c r="S510" s="185" t="n">
        <v>0</v>
      </c>
      <c r="T510" s="187" t="n">
        <f aca="false">IF(OR(O510="sì",O510="forfettario 190"),SUM(P510+S510),SUM(P510+R510+S510))</f>
        <v>0</v>
      </c>
      <c r="U510" s="50"/>
      <c r="V510" s="188"/>
      <c r="W510" s="189" t="n">
        <f aca="false">IF(V510="SI",T510,0)</f>
        <v>0</v>
      </c>
      <c r="X510" s="148"/>
      <c r="Y510" s="179"/>
      <c r="Z510" s="179"/>
      <c r="AA510" s="179"/>
    </row>
    <row r="511" customFormat="false" ht="15.75" hidden="false" customHeight="true" outlineLevel="0" collapsed="false">
      <c r="A511" s="22" t="n">
        <v>510</v>
      </c>
      <c r="B511" s="180"/>
      <c r="C511" s="22"/>
      <c r="D511" s="22"/>
      <c r="E511" s="22"/>
      <c r="F511" s="183"/>
      <c r="G511" s="22"/>
      <c r="H511" s="22"/>
      <c r="I511" s="22"/>
      <c r="J511" s="182" t="e">
        <f aca="false">VLOOKUP(Entrate!I511,Legenda!$D$1:$F$258,2)</f>
        <v>#N/A</v>
      </c>
      <c r="K511" s="22"/>
      <c r="L511" s="22"/>
      <c r="M511" s="22"/>
      <c r="N511" s="183"/>
      <c r="O511" s="184" t="n">
        <f aca="false">'Piano Finanziario Annuale'!$F$6</f>
        <v>0</v>
      </c>
      <c r="P511" s="185" t="n">
        <v>0</v>
      </c>
      <c r="Q511" s="186"/>
      <c r="R511" s="187" t="n">
        <f aca="false">(P511*Q511)</f>
        <v>0</v>
      </c>
      <c r="S511" s="185" t="n">
        <v>0</v>
      </c>
      <c r="T511" s="187" t="n">
        <f aca="false">IF(OR(O511="sì",O511="forfettario 190"),SUM(P511+S511),SUM(P511+R511+S511))</f>
        <v>0</v>
      </c>
      <c r="U511" s="50"/>
      <c r="V511" s="188"/>
      <c r="W511" s="189" t="n">
        <f aca="false">IF(V511="SI",T511,0)</f>
        <v>0</v>
      </c>
      <c r="X511" s="148"/>
      <c r="Y511" s="179"/>
      <c r="Z511" s="179"/>
      <c r="AA511" s="179"/>
    </row>
    <row r="512" customFormat="false" ht="15.75" hidden="false" customHeight="true" outlineLevel="0" collapsed="false">
      <c r="A512" s="22" t="n">
        <v>511</v>
      </c>
      <c r="B512" s="180"/>
      <c r="C512" s="22"/>
      <c r="D512" s="22"/>
      <c r="E512" s="22"/>
      <c r="F512" s="183"/>
      <c r="G512" s="22"/>
      <c r="H512" s="22"/>
      <c r="I512" s="22"/>
      <c r="J512" s="182" t="e">
        <f aca="false">VLOOKUP(Entrate!I512,Legenda!$D$1:$F$258,2)</f>
        <v>#N/A</v>
      </c>
      <c r="K512" s="22"/>
      <c r="L512" s="22"/>
      <c r="M512" s="22"/>
      <c r="N512" s="183"/>
      <c r="O512" s="184" t="n">
        <f aca="false">'Piano Finanziario Annuale'!$F$6</f>
        <v>0</v>
      </c>
      <c r="P512" s="185" t="n">
        <v>0</v>
      </c>
      <c r="Q512" s="186"/>
      <c r="R512" s="187" t="n">
        <f aca="false">(P512*Q512)</f>
        <v>0</v>
      </c>
      <c r="S512" s="185" t="n">
        <v>0</v>
      </c>
      <c r="T512" s="187" t="n">
        <f aca="false">IF(OR(O512="sì",O512="forfettario 190"),SUM(P512+S512),SUM(P512+R512+S512))</f>
        <v>0</v>
      </c>
      <c r="U512" s="50"/>
      <c r="V512" s="188"/>
      <c r="W512" s="189" t="n">
        <f aca="false">IF(V512="SI",T512,0)</f>
        <v>0</v>
      </c>
      <c r="X512" s="148"/>
      <c r="Y512" s="179"/>
      <c r="Z512" s="179"/>
      <c r="AA512" s="179"/>
    </row>
    <row r="513" customFormat="false" ht="15.75" hidden="false" customHeight="true" outlineLevel="0" collapsed="false">
      <c r="A513" s="22" t="n">
        <v>512</v>
      </c>
      <c r="B513" s="180"/>
      <c r="C513" s="22"/>
      <c r="D513" s="22"/>
      <c r="E513" s="22"/>
      <c r="F513" s="183"/>
      <c r="G513" s="22"/>
      <c r="H513" s="22"/>
      <c r="I513" s="22"/>
      <c r="J513" s="182" t="e">
        <f aca="false">VLOOKUP(Entrate!I513,Legenda!$D$1:$F$258,2)</f>
        <v>#N/A</v>
      </c>
      <c r="K513" s="22"/>
      <c r="L513" s="22"/>
      <c r="M513" s="22"/>
      <c r="N513" s="183"/>
      <c r="O513" s="184" t="n">
        <f aca="false">'Piano Finanziario Annuale'!$F$6</f>
        <v>0</v>
      </c>
      <c r="P513" s="185" t="n">
        <v>0</v>
      </c>
      <c r="Q513" s="186"/>
      <c r="R513" s="187" t="n">
        <f aca="false">(P513*Q513)</f>
        <v>0</v>
      </c>
      <c r="S513" s="185" t="n">
        <v>0</v>
      </c>
      <c r="T513" s="187" t="n">
        <f aca="false">IF(OR(O513="sì",O513="forfettario 190"),SUM(P513+S513),SUM(P513+R513+S513))</f>
        <v>0</v>
      </c>
      <c r="U513" s="50"/>
      <c r="V513" s="188"/>
      <c r="W513" s="189" t="n">
        <f aca="false">IF(V513="SI",T513,0)</f>
        <v>0</v>
      </c>
      <c r="X513" s="148"/>
      <c r="Y513" s="179"/>
      <c r="Z513" s="179"/>
      <c r="AA513" s="179"/>
    </row>
    <row r="514" customFormat="false" ht="15.75" hidden="false" customHeight="true" outlineLevel="0" collapsed="false">
      <c r="A514" s="22" t="n">
        <v>513</v>
      </c>
      <c r="B514" s="180"/>
      <c r="C514" s="22"/>
      <c r="D514" s="22"/>
      <c r="E514" s="22"/>
      <c r="F514" s="183"/>
      <c r="G514" s="22"/>
      <c r="H514" s="22"/>
      <c r="I514" s="22"/>
      <c r="J514" s="182" t="e">
        <f aca="false">VLOOKUP(Entrate!I514,Legenda!$D$1:$F$258,2)</f>
        <v>#N/A</v>
      </c>
      <c r="K514" s="22"/>
      <c r="L514" s="22"/>
      <c r="M514" s="22"/>
      <c r="N514" s="183"/>
      <c r="O514" s="184" t="n">
        <f aca="false">'Piano Finanziario Annuale'!$F$6</f>
        <v>0</v>
      </c>
      <c r="P514" s="185" t="n">
        <v>0</v>
      </c>
      <c r="Q514" s="186"/>
      <c r="R514" s="187" t="n">
        <f aca="false">(P514*Q514)</f>
        <v>0</v>
      </c>
      <c r="S514" s="185" t="n">
        <v>0</v>
      </c>
      <c r="T514" s="187" t="n">
        <f aca="false">IF(OR(O514="sì",O514="forfettario 190"),SUM(P514+S514),SUM(P514+R514+S514))</f>
        <v>0</v>
      </c>
      <c r="U514" s="50"/>
      <c r="V514" s="188"/>
      <c r="W514" s="189" t="n">
        <f aca="false">IF(V514="SI",T514,0)</f>
        <v>0</v>
      </c>
      <c r="X514" s="148"/>
      <c r="Y514" s="179"/>
      <c r="Z514" s="179"/>
      <c r="AA514" s="179"/>
    </row>
    <row r="515" customFormat="false" ht="15.75" hidden="false" customHeight="true" outlineLevel="0" collapsed="false">
      <c r="A515" s="22" t="n">
        <v>514</v>
      </c>
      <c r="B515" s="180"/>
      <c r="C515" s="22"/>
      <c r="D515" s="22"/>
      <c r="E515" s="22"/>
      <c r="F515" s="183"/>
      <c r="G515" s="22"/>
      <c r="H515" s="22"/>
      <c r="I515" s="22"/>
      <c r="J515" s="182" t="e">
        <f aca="false">VLOOKUP(Entrate!I515,Legenda!$D$1:$F$258,2)</f>
        <v>#N/A</v>
      </c>
      <c r="K515" s="22"/>
      <c r="L515" s="22"/>
      <c r="M515" s="22"/>
      <c r="N515" s="183"/>
      <c r="O515" s="184" t="n">
        <f aca="false">'Piano Finanziario Annuale'!$F$6</f>
        <v>0</v>
      </c>
      <c r="P515" s="185" t="n">
        <v>0</v>
      </c>
      <c r="Q515" s="186"/>
      <c r="R515" s="187" t="n">
        <f aca="false">(P515*Q515)</f>
        <v>0</v>
      </c>
      <c r="S515" s="185" t="n">
        <v>0</v>
      </c>
      <c r="T515" s="187" t="n">
        <f aca="false">IF(OR(O515="sì",O515="forfettario 190"),SUM(P515+S515),SUM(P515+R515+S515))</f>
        <v>0</v>
      </c>
      <c r="U515" s="50"/>
      <c r="V515" s="188"/>
      <c r="W515" s="189" t="n">
        <f aca="false">IF(V515="SI",T515,0)</f>
        <v>0</v>
      </c>
      <c r="X515" s="148"/>
      <c r="Y515" s="179"/>
      <c r="Z515" s="179"/>
      <c r="AA515" s="179"/>
    </row>
    <row r="516" customFormat="false" ht="15.75" hidden="false" customHeight="true" outlineLevel="0" collapsed="false">
      <c r="A516" s="22" t="n">
        <v>515</v>
      </c>
      <c r="B516" s="180"/>
      <c r="C516" s="22"/>
      <c r="D516" s="22"/>
      <c r="E516" s="22"/>
      <c r="F516" s="183"/>
      <c r="G516" s="22"/>
      <c r="H516" s="22"/>
      <c r="I516" s="22"/>
      <c r="J516" s="182" t="e">
        <f aca="false">VLOOKUP(Entrate!I516,Legenda!$D$1:$F$258,2)</f>
        <v>#N/A</v>
      </c>
      <c r="K516" s="22"/>
      <c r="L516" s="22"/>
      <c r="M516" s="22"/>
      <c r="N516" s="183"/>
      <c r="O516" s="184" t="n">
        <f aca="false">'Piano Finanziario Annuale'!$F$6</f>
        <v>0</v>
      </c>
      <c r="P516" s="185" t="n">
        <v>0</v>
      </c>
      <c r="Q516" s="186"/>
      <c r="R516" s="187" t="n">
        <f aca="false">(P516*Q516)</f>
        <v>0</v>
      </c>
      <c r="S516" s="185" t="n">
        <v>0</v>
      </c>
      <c r="T516" s="187" t="n">
        <f aca="false">IF(OR(O516="sì",O516="forfettario 190"),SUM(P516+S516),SUM(P516+R516+S516))</f>
        <v>0</v>
      </c>
      <c r="U516" s="50"/>
      <c r="V516" s="188"/>
      <c r="W516" s="189" t="n">
        <f aca="false">IF(V516="SI",T516,0)</f>
        <v>0</v>
      </c>
      <c r="X516" s="148"/>
      <c r="Y516" s="179"/>
      <c r="Z516" s="179"/>
      <c r="AA516" s="179"/>
    </row>
    <row r="517" customFormat="false" ht="15.75" hidden="false" customHeight="true" outlineLevel="0" collapsed="false">
      <c r="A517" s="22" t="n">
        <v>516</v>
      </c>
      <c r="B517" s="180"/>
      <c r="C517" s="22"/>
      <c r="D517" s="22"/>
      <c r="E517" s="22"/>
      <c r="F517" s="183"/>
      <c r="G517" s="22"/>
      <c r="H517" s="22"/>
      <c r="I517" s="22"/>
      <c r="J517" s="182" t="e">
        <f aca="false">VLOOKUP(Entrate!I517,Legenda!$D$1:$F$258,2)</f>
        <v>#N/A</v>
      </c>
      <c r="K517" s="22"/>
      <c r="L517" s="22"/>
      <c r="M517" s="22"/>
      <c r="N517" s="183"/>
      <c r="O517" s="184" t="n">
        <f aca="false">'Piano Finanziario Annuale'!$F$6</f>
        <v>0</v>
      </c>
      <c r="P517" s="185" t="n">
        <v>0</v>
      </c>
      <c r="Q517" s="186"/>
      <c r="R517" s="187" t="n">
        <f aca="false">(P517*Q517)</f>
        <v>0</v>
      </c>
      <c r="S517" s="185" t="n">
        <v>0</v>
      </c>
      <c r="T517" s="187" t="n">
        <f aca="false">IF(OR(O517="sì",O517="forfettario 190"),SUM(P517+S517),SUM(P517+R517+S517))</f>
        <v>0</v>
      </c>
      <c r="U517" s="50"/>
      <c r="V517" s="188"/>
      <c r="W517" s="189" t="n">
        <f aca="false">IF(V517="SI",T517,0)</f>
        <v>0</v>
      </c>
      <c r="X517" s="148"/>
      <c r="Y517" s="179"/>
      <c r="Z517" s="179"/>
      <c r="AA517" s="179"/>
    </row>
    <row r="518" customFormat="false" ht="15.75" hidden="false" customHeight="true" outlineLevel="0" collapsed="false">
      <c r="A518" s="22" t="n">
        <v>517</v>
      </c>
      <c r="B518" s="180"/>
      <c r="C518" s="22"/>
      <c r="D518" s="22"/>
      <c r="E518" s="22"/>
      <c r="F518" s="183"/>
      <c r="G518" s="22"/>
      <c r="H518" s="22"/>
      <c r="I518" s="22"/>
      <c r="J518" s="182" t="e">
        <f aca="false">VLOOKUP(Entrate!I518,Legenda!$D$1:$F$258,2)</f>
        <v>#N/A</v>
      </c>
      <c r="K518" s="22"/>
      <c r="L518" s="22"/>
      <c r="M518" s="22"/>
      <c r="N518" s="183"/>
      <c r="O518" s="184" t="n">
        <f aca="false">'Piano Finanziario Annuale'!$F$6</f>
        <v>0</v>
      </c>
      <c r="P518" s="185" t="n">
        <v>0</v>
      </c>
      <c r="Q518" s="186"/>
      <c r="R518" s="187" t="n">
        <f aca="false">(P518*Q518)</f>
        <v>0</v>
      </c>
      <c r="S518" s="185" t="n">
        <v>0</v>
      </c>
      <c r="T518" s="187" t="n">
        <f aca="false">IF(OR(O518="sì",O518="forfettario 190"),SUM(P518+S518),SUM(P518+R518+S518))</f>
        <v>0</v>
      </c>
      <c r="U518" s="50"/>
      <c r="V518" s="188"/>
      <c r="W518" s="189" t="n">
        <f aca="false">IF(V518="SI",T518,0)</f>
        <v>0</v>
      </c>
      <c r="X518" s="148"/>
      <c r="Y518" s="179"/>
      <c r="Z518" s="179"/>
      <c r="AA518" s="179"/>
    </row>
    <row r="519" customFormat="false" ht="15.75" hidden="false" customHeight="true" outlineLevel="0" collapsed="false">
      <c r="A519" s="22" t="n">
        <v>518</v>
      </c>
      <c r="B519" s="180"/>
      <c r="C519" s="22"/>
      <c r="D519" s="22"/>
      <c r="E519" s="22"/>
      <c r="F519" s="183"/>
      <c r="G519" s="22"/>
      <c r="H519" s="22"/>
      <c r="I519" s="22"/>
      <c r="J519" s="182" t="e">
        <f aca="false">VLOOKUP(Entrate!I519,Legenda!$D$1:$F$258,2)</f>
        <v>#N/A</v>
      </c>
      <c r="K519" s="22"/>
      <c r="L519" s="22"/>
      <c r="M519" s="22"/>
      <c r="N519" s="183"/>
      <c r="O519" s="184" t="n">
        <f aca="false">'Piano Finanziario Annuale'!$F$6</f>
        <v>0</v>
      </c>
      <c r="P519" s="185" t="n">
        <v>0</v>
      </c>
      <c r="Q519" s="186"/>
      <c r="R519" s="187" t="n">
        <f aca="false">(P519*Q519)</f>
        <v>0</v>
      </c>
      <c r="S519" s="185" t="n">
        <v>0</v>
      </c>
      <c r="T519" s="187" t="n">
        <f aca="false">IF(OR(O519="sì",O519="forfettario 190"),SUM(P519+S519),SUM(P519+R519+S519))</f>
        <v>0</v>
      </c>
      <c r="U519" s="50"/>
      <c r="V519" s="188"/>
      <c r="W519" s="189" t="n">
        <f aca="false">IF(V519="SI",T519,0)</f>
        <v>0</v>
      </c>
      <c r="X519" s="148"/>
      <c r="Y519" s="179"/>
      <c r="Z519" s="179"/>
      <c r="AA519" s="179"/>
    </row>
    <row r="520" customFormat="false" ht="15.75" hidden="false" customHeight="true" outlineLevel="0" collapsed="false">
      <c r="A520" s="22" t="n">
        <v>519</v>
      </c>
      <c r="B520" s="180"/>
      <c r="C520" s="22"/>
      <c r="D520" s="22"/>
      <c r="E520" s="22"/>
      <c r="F520" s="183"/>
      <c r="G520" s="22"/>
      <c r="H520" s="22"/>
      <c r="I520" s="22"/>
      <c r="J520" s="182" t="e">
        <f aca="false">VLOOKUP(Entrate!I520,Legenda!$D$1:$F$258,2)</f>
        <v>#N/A</v>
      </c>
      <c r="K520" s="22"/>
      <c r="L520" s="22"/>
      <c r="M520" s="22"/>
      <c r="N520" s="183"/>
      <c r="O520" s="184" t="n">
        <f aca="false">'Piano Finanziario Annuale'!$F$6</f>
        <v>0</v>
      </c>
      <c r="P520" s="185" t="n">
        <v>0</v>
      </c>
      <c r="Q520" s="186"/>
      <c r="R520" s="187" t="n">
        <f aca="false">(P520*Q520)</f>
        <v>0</v>
      </c>
      <c r="S520" s="185" t="n">
        <v>0</v>
      </c>
      <c r="T520" s="187" t="n">
        <f aca="false">IF(OR(O520="sì",O520="forfettario 190"),SUM(P520+S520),SUM(P520+R520+S520))</f>
        <v>0</v>
      </c>
      <c r="U520" s="50"/>
      <c r="V520" s="188"/>
      <c r="W520" s="189" t="n">
        <f aca="false">IF(V520="SI",T520,0)</f>
        <v>0</v>
      </c>
      <c r="X520" s="148"/>
      <c r="Y520" s="179"/>
      <c r="Z520" s="179"/>
      <c r="AA520" s="179"/>
    </row>
    <row r="521" customFormat="false" ht="15.75" hidden="false" customHeight="true" outlineLevel="0" collapsed="false">
      <c r="A521" s="22" t="n">
        <v>520</v>
      </c>
      <c r="B521" s="180"/>
      <c r="C521" s="22"/>
      <c r="D521" s="22"/>
      <c r="E521" s="22"/>
      <c r="F521" s="183"/>
      <c r="G521" s="22"/>
      <c r="H521" s="22"/>
      <c r="I521" s="22"/>
      <c r="J521" s="182" t="e">
        <f aca="false">VLOOKUP(Entrate!I521,Legenda!$D$1:$F$258,2)</f>
        <v>#N/A</v>
      </c>
      <c r="K521" s="22"/>
      <c r="L521" s="22"/>
      <c r="M521" s="22"/>
      <c r="N521" s="183"/>
      <c r="O521" s="184" t="n">
        <f aca="false">'Piano Finanziario Annuale'!$F$6</f>
        <v>0</v>
      </c>
      <c r="P521" s="185" t="n">
        <v>0</v>
      </c>
      <c r="Q521" s="186"/>
      <c r="R521" s="187" t="n">
        <f aca="false">(P521*Q521)</f>
        <v>0</v>
      </c>
      <c r="S521" s="185" t="n">
        <v>0</v>
      </c>
      <c r="T521" s="187" t="n">
        <f aca="false">IF(OR(O521="sì",O521="forfettario 190"),SUM(P521+S521),SUM(P521+R521+S521))</f>
        <v>0</v>
      </c>
      <c r="U521" s="50"/>
      <c r="V521" s="188"/>
      <c r="W521" s="189" t="n">
        <f aca="false">IF(V521="SI",T521,0)</f>
        <v>0</v>
      </c>
      <c r="X521" s="148"/>
      <c r="Y521" s="179"/>
      <c r="Z521" s="179"/>
      <c r="AA521" s="179"/>
    </row>
    <row r="522" customFormat="false" ht="15.75" hidden="false" customHeight="true" outlineLevel="0" collapsed="false">
      <c r="A522" s="22" t="n">
        <v>521</v>
      </c>
      <c r="B522" s="180"/>
      <c r="C522" s="22"/>
      <c r="D522" s="22"/>
      <c r="E522" s="22"/>
      <c r="F522" s="183"/>
      <c r="G522" s="22"/>
      <c r="H522" s="22"/>
      <c r="I522" s="22"/>
      <c r="J522" s="182" t="e">
        <f aca="false">VLOOKUP(Entrate!I522,Legenda!$D$1:$F$258,2)</f>
        <v>#N/A</v>
      </c>
      <c r="K522" s="22"/>
      <c r="L522" s="22"/>
      <c r="M522" s="22"/>
      <c r="N522" s="183"/>
      <c r="O522" s="184" t="n">
        <f aca="false">'Piano Finanziario Annuale'!$F$6</f>
        <v>0</v>
      </c>
      <c r="P522" s="185" t="n">
        <v>0</v>
      </c>
      <c r="Q522" s="186"/>
      <c r="R522" s="187" t="n">
        <f aca="false">(P522*Q522)</f>
        <v>0</v>
      </c>
      <c r="S522" s="185" t="n">
        <v>0</v>
      </c>
      <c r="T522" s="187" t="n">
        <f aca="false">IF(OR(O522="sì",O522="forfettario 190"),SUM(P522+S522),SUM(P522+R522+S522))</f>
        <v>0</v>
      </c>
      <c r="U522" s="50"/>
      <c r="V522" s="188"/>
      <c r="W522" s="189" t="n">
        <f aca="false">IF(V522="SI",T522,0)</f>
        <v>0</v>
      </c>
      <c r="X522" s="148"/>
      <c r="Y522" s="179"/>
      <c r="Z522" s="179"/>
      <c r="AA522" s="179"/>
    </row>
    <row r="523" customFormat="false" ht="15.75" hidden="false" customHeight="true" outlineLevel="0" collapsed="false">
      <c r="A523" s="22" t="n">
        <v>522</v>
      </c>
      <c r="B523" s="180"/>
      <c r="C523" s="22"/>
      <c r="D523" s="22"/>
      <c r="E523" s="22"/>
      <c r="F523" s="183"/>
      <c r="G523" s="22"/>
      <c r="H523" s="22"/>
      <c r="I523" s="22"/>
      <c r="J523" s="182" t="e">
        <f aca="false">VLOOKUP(Entrate!I523,Legenda!$D$1:$F$258,2)</f>
        <v>#N/A</v>
      </c>
      <c r="K523" s="22"/>
      <c r="L523" s="22"/>
      <c r="M523" s="22"/>
      <c r="N523" s="183"/>
      <c r="O523" s="184" t="n">
        <f aca="false">'Piano Finanziario Annuale'!$F$6</f>
        <v>0</v>
      </c>
      <c r="P523" s="185" t="n">
        <v>0</v>
      </c>
      <c r="Q523" s="186"/>
      <c r="R523" s="187" t="n">
        <f aca="false">(P523*Q523)</f>
        <v>0</v>
      </c>
      <c r="S523" s="185" t="n">
        <v>0</v>
      </c>
      <c r="T523" s="187" t="n">
        <f aca="false">IF(OR(O523="sì",O523="forfettario 190"),SUM(P523+S523),SUM(P523+R523+S523))</f>
        <v>0</v>
      </c>
      <c r="U523" s="50"/>
      <c r="V523" s="188"/>
      <c r="W523" s="189" t="n">
        <f aca="false">IF(V523="SI",T523,0)</f>
        <v>0</v>
      </c>
      <c r="X523" s="148"/>
      <c r="Y523" s="179"/>
      <c r="Z523" s="179"/>
      <c r="AA523" s="179"/>
    </row>
    <row r="524" customFormat="false" ht="15.75" hidden="false" customHeight="true" outlineLevel="0" collapsed="false">
      <c r="A524" s="22" t="n">
        <v>523</v>
      </c>
      <c r="B524" s="180"/>
      <c r="C524" s="22"/>
      <c r="D524" s="22"/>
      <c r="E524" s="22"/>
      <c r="F524" s="183"/>
      <c r="G524" s="22"/>
      <c r="H524" s="22"/>
      <c r="I524" s="22"/>
      <c r="J524" s="182" t="e">
        <f aca="false">VLOOKUP(Entrate!I524,Legenda!$D$1:$F$258,2)</f>
        <v>#N/A</v>
      </c>
      <c r="K524" s="22"/>
      <c r="L524" s="22"/>
      <c r="M524" s="22"/>
      <c r="N524" s="183"/>
      <c r="O524" s="184" t="n">
        <f aca="false">'Piano Finanziario Annuale'!$F$6</f>
        <v>0</v>
      </c>
      <c r="P524" s="185" t="n">
        <v>0</v>
      </c>
      <c r="Q524" s="186"/>
      <c r="R524" s="187" t="n">
        <f aca="false">(P524*Q524)</f>
        <v>0</v>
      </c>
      <c r="S524" s="185" t="n">
        <v>0</v>
      </c>
      <c r="T524" s="187" t="n">
        <f aca="false">IF(OR(O524="sì",O524="forfettario 190"),SUM(P524+S524),SUM(P524+R524+S524))</f>
        <v>0</v>
      </c>
      <c r="U524" s="50"/>
      <c r="V524" s="188"/>
      <c r="W524" s="189" t="n">
        <f aca="false">IF(V524="SI",T524,0)</f>
        <v>0</v>
      </c>
      <c r="X524" s="148"/>
      <c r="Y524" s="179"/>
      <c r="Z524" s="179"/>
      <c r="AA524" s="179"/>
    </row>
    <row r="525" customFormat="false" ht="15.75" hidden="false" customHeight="true" outlineLevel="0" collapsed="false">
      <c r="A525" s="22" t="n">
        <v>524</v>
      </c>
      <c r="B525" s="180"/>
      <c r="C525" s="22"/>
      <c r="D525" s="22"/>
      <c r="E525" s="22"/>
      <c r="F525" s="183"/>
      <c r="G525" s="22"/>
      <c r="H525" s="22"/>
      <c r="I525" s="22"/>
      <c r="J525" s="182" t="e">
        <f aca="false">VLOOKUP(Entrate!I525,Legenda!$D$1:$F$258,2)</f>
        <v>#N/A</v>
      </c>
      <c r="K525" s="22"/>
      <c r="L525" s="22"/>
      <c r="M525" s="22"/>
      <c r="N525" s="183"/>
      <c r="O525" s="184" t="n">
        <f aca="false">'Piano Finanziario Annuale'!$F$6</f>
        <v>0</v>
      </c>
      <c r="P525" s="185" t="n">
        <v>0</v>
      </c>
      <c r="Q525" s="186"/>
      <c r="R525" s="187" t="n">
        <f aca="false">(P525*Q525)</f>
        <v>0</v>
      </c>
      <c r="S525" s="185" t="n">
        <v>0</v>
      </c>
      <c r="T525" s="187" t="n">
        <f aca="false">IF(OR(O525="sì",O525="forfettario 190"),SUM(P525+S525),SUM(P525+R525+S525))</f>
        <v>0</v>
      </c>
      <c r="U525" s="50"/>
      <c r="V525" s="188"/>
      <c r="W525" s="189" t="n">
        <f aca="false">IF(V525="SI",T525,0)</f>
        <v>0</v>
      </c>
      <c r="X525" s="148"/>
      <c r="Y525" s="179"/>
      <c r="Z525" s="179"/>
      <c r="AA525" s="179"/>
    </row>
    <row r="526" customFormat="false" ht="15.75" hidden="false" customHeight="true" outlineLevel="0" collapsed="false">
      <c r="A526" s="22" t="n">
        <v>525</v>
      </c>
      <c r="B526" s="180"/>
      <c r="C526" s="22"/>
      <c r="D526" s="22"/>
      <c r="E526" s="22"/>
      <c r="F526" s="183"/>
      <c r="G526" s="22"/>
      <c r="H526" s="22"/>
      <c r="I526" s="22"/>
      <c r="J526" s="182" t="e">
        <f aca="false">VLOOKUP(Entrate!I526,Legenda!$D$1:$F$258,2)</f>
        <v>#N/A</v>
      </c>
      <c r="K526" s="22"/>
      <c r="L526" s="22"/>
      <c r="M526" s="22"/>
      <c r="N526" s="183"/>
      <c r="O526" s="184" t="n">
        <f aca="false">'Piano Finanziario Annuale'!$F$6</f>
        <v>0</v>
      </c>
      <c r="P526" s="185" t="n">
        <v>0</v>
      </c>
      <c r="Q526" s="186"/>
      <c r="R526" s="187" t="n">
        <f aca="false">(P526*Q526)</f>
        <v>0</v>
      </c>
      <c r="S526" s="185" t="n">
        <v>0</v>
      </c>
      <c r="T526" s="187" t="n">
        <f aca="false">IF(OR(O526="sì",O526="forfettario 190"),SUM(P526+S526),SUM(P526+R526+S526))</f>
        <v>0</v>
      </c>
      <c r="U526" s="50"/>
      <c r="V526" s="188"/>
      <c r="W526" s="189" t="n">
        <f aca="false">IF(V526="SI",T526,0)</f>
        <v>0</v>
      </c>
      <c r="X526" s="148"/>
      <c r="Y526" s="179"/>
      <c r="Z526" s="179"/>
      <c r="AA526" s="179"/>
    </row>
    <row r="527" customFormat="false" ht="15.75" hidden="false" customHeight="true" outlineLevel="0" collapsed="false">
      <c r="A527" s="22" t="n">
        <v>526</v>
      </c>
      <c r="B527" s="180"/>
      <c r="C527" s="22"/>
      <c r="D527" s="22"/>
      <c r="E527" s="22"/>
      <c r="F527" s="183"/>
      <c r="G527" s="22"/>
      <c r="H527" s="22"/>
      <c r="I527" s="22"/>
      <c r="J527" s="182" t="e">
        <f aca="false">VLOOKUP(Entrate!I527,Legenda!$D$1:$F$258,2)</f>
        <v>#N/A</v>
      </c>
      <c r="K527" s="22"/>
      <c r="L527" s="22"/>
      <c r="M527" s="22"/>
      <c r="N527" s="183"/>
      <c r="O527" s="184" t="n">
        <f aca="false">'Piano Finanziario Annuale'!$F$6</f>
        <v>0</v>
      </c>
      <c r="P527" s="185" t="n">
        <v>0</v>
      </c>
      <c r="Q527" s="186"/>
      <c r="R527" s="187" t="n">
        <f aca="false">(P527*Q527)</f>
        <v>0</v>
      </c>
      <c r="S527" s="185" t="n">
        <v>0</v>
      </c>
      <c r="T527" s="187" t="n">
        <f aca="false">IF(OR(O527="sì",O527="forfettario 190"),SUM(P527+S527),SUM(P527+R527+S527))</f>
        <v>0</v>
      </c>
      <c r="U527" s="50"/>
      <c r="V527" s="188"/>
      <c r="W527" s="189" t="n">
        <f aca="false">IF(V527="SI",T527,0)</f>
        <v>0</v>
      </c>
      <c r="X527" s="148"/>
      <c r="Y527" s="179"/>
      <c r="Z527" s="179"/>
      <c r="AA527" s="179"/>
    </row>
    <row r="528" customFormat="false" ht="15.75" hidden="false" customHeight="true" outlineLevel="0" collapsed="false">
      <c r="A528" s="22" t="n">
        <v>527</v>
      </c>
      <c r="B528" s="180"/>
      <c r="C528" s="22"/>
      <c r="D528" s="22"/>
      <c r="E528" s="22"/>
      <c r="F528" s="183"/>
      <c r="G528" s="22"/>
      <c r="H528" s="22"/>
      <c r="I528" s="22"/>
      <c r="J528" s="182" t="e">
        <f aca="false">VLOOKUP(Entrate!I528,Legenda!$D$1:$F$258,2)</f>
        <v>#N/A</v>
      </c>
      <c r="K528" s="22"/>
      <c r="L528" s="22"/>
      <c r="M528" s="22"/>
      <c r="N528" s="183"/>
      <c r="O528" s="184" t="n">
        <f aca="false">'Piano Finanziario Annuale'!$F$6</f>
        <v>0</v>
      </c>
      <c r="P528" s="185" t="n">
        <v>0</v>
      </c>
      <c r="Q528" s="186"/>
      <c r="R528" s="187" t="n">
        <f aca="false">(P528*Q528)</f>
        <v>0</v>
      </c>
      <c r="S528" s="185" t="n">
        <v>0</v>
      </c>
      <c r="T528" s="187" t="n">
        <f aca="false">IF(OR(O528="sì",O528="forfettario 190"),SUM(P528+S528),SUM(P528+R528+S528))</f>
        <v>0</v>
      </c>
      <c r="U528" s="50"/>
      <c r="V528" s="188"/>
      <c r="W528" s="189" t="n">
        <f aca="false">IF(V528="SI",T528,0)</f>
        <v>0</v>
      </c>
      <c r="X528" s="148"/>
      <c r="Y528" s="179"/>
      <c r="Z528" s="179"/>
      <c r="AA528" s="179"/>
    </row>
    <row r="529" customFormat="false" ht="15.75" hidden="false" customHeight="true" outlineLevel="0" collapsed="false">
      <c r="A529" s="22" t="n">
        <v>528</v>
      </c>
      <c r="B529" s="180"/>
      <c r="C529" s="22"/>
      <c r="D529" s="22"/>
      <c r="E529" s="22"/>
      <c r="F529" s="183"/>
      <c r="G529" s="22"/>
      <c r="H529" s="22"/>
      <c r="I529" s="22"/>
      <c r="J529" s="182" t="e">
        <f aca="false">VLOOKUP(Entrate!I529,Legenda!$D$1:$F$258,2)</f>
        <v>#N/A</v>
      </c>
      <c r="K529" s="22"/>
      <c r="L529" s="22"/>
      <c r="M529" s="22"/>
      <c r="N529" s="183"/>
      <c r="O529" s="184" t="n">
        <f aca="false">'Piano Finanziario Annuale'!$F$6</f>
        <v>0</v>
      </c>
      <c r="P529" s="185" t="n">
        <v>0</v>
      </c>
      <c r="Q529" s="186"/>
      <c r="R529" s="187" t="n">
        <f aca="false">(P529*Q529)</f>
        <v>0</v>
      </c>
      <c r="S529" s="185" t="n">
        <v>0</v>
      </c>
      <c r="T529" s="187" t="n">
        <f aca="false">IF(OR(O529="sì",O529="forfettario 190"),SUM(P529+S529),SUM(P529+R529+S529))</f>
        <v>0</v>
      </c>
      <c r="U529" s="50"/>
      <c r="V529" s="188"/>
      <c r="W529" s="189" t="n">
        <f aca="false">IF(V529="SI",T529,0)</f>
        <v>0</v>
      </c>
      <c r="X529" s="148"/>
      <c r="Y529" s="179"/>
      <c r="Z529" s="179"/>
      <c r="AA529" s="179"/>
    </row>
    <row r="530" customFormat="false" ht="15.75" hidden="false" customHeight="true" outlineLevel="0" collapsed="false">
      <c r="A530" s="22" t="n">
        <v>529</v>
      </c>
      <c r="B530" s="180"/>
      <c r="C530" s="22"/>
      <c r="D530" s="22"/>
      <c r="E530" s="22"/>
      <c r="F530" s="183"/>
      <c r="G530" s="22"/>
      <c r="H530" s="22"/>
      <c r="I530" s="22"/>
      <c r="J530" s="182" t="e">
        <f aca="false">VLOOKUP(Entrate!I530,Legenda!$D$1:$F$258,2)</f>
        <v>#N/A</v>
      </c>
      <c r="K530" s="22"/>
      <c r="L530" s="22"/>
      <c r="M530" s="22"/>
      <c r="N530" s="183"/>
      <c r="O530" s="184" t="n">
        <f aca="false">'Piano Finanziario Annuale'!$F$6</f>
        <v>0</v>
      </c>
      <c r="P530" s="185" t="n">
        <v>0</v>
      </c>
      <c r="Q530" s="186"/>
      <c r="R530" s="187" t="n">
        <f aca="false">(P530*Q530)</f>
        <v>0</v>
      </c>
      <c r="S530" s="185" t="n">
        <v>0</v>
      </c>
      <c r="T530" s="187" t="n">
        <f aca="false">IF(OR(O530="sì",O530="forfettario 190"),SUM(P530+S530),SUM(P530+R530+S530))</f>
        <v>0</v>
      </c>
      <c r="U530" s="50"/>
      <c r="V530" s="188"/>
      <c r="W530" s="189" t="n">
        <f aca="false">IF(V530="SI",T530,0)</f>
        <v>0</v>
      </c>
      <c r="X530" s="148"/>
      <c r="Y530" s="179"/>
      <c r="Z530" s="179"/>
      <c r="AA530" s="179"/>
    </row>
    <row r="531" customFormat="false" ht="15.75" hidden="false" customHeight="true" outlineLevel="0" collapsed="false">
      <c r="A531" s="22" t="n">
        <v>530</v>
      </c>
      <c r="B531" s="180"/>
      <c r="C531" s="22"/>
      <c r="D531" s="22"/>
      <c r="E531" s="22"/>
      <c r="F531" s="183"/>
      <c r="G531" s="22"/>
      <c r="H531" s="22"/>
      <c r="I531" s="22"/>
      <c r="J531" s="182" t="e">
        <f aca="false">VLOOKUP(Entrate!I531,Legenda!$D$1:$F$258,2)</f>
        <v>#N/A</v>
      </c>
      <c r="K531" s="22"/>
      <c r="L531" s="22"/>
      <c r="M531" s="22"/>
      <c r="N531" s="183"/>
      <c r="O531" s="184" t="n">
        <f aca="false">'Piano Finanziario Annuale'!$F$6</f>
        <v>0</v>
      </c>
      <c r="P531" s="185" t="n">
        <v>0</v>
      </c>
      <c r="Q531" s="186"/>
      <c r="R531" s="187" t="n">
        <f aca="false">(P531*Q531)</f>
        <v>0</v>
      </c>
      <c r="S531" s="185" t="n">
        <v>0</v>
      </c>
      <c r="T531" s="187" t="n">
        <f aca="false">IF(OR(O531="sì",O531="forfettario 190"),SUM(P531+S531),SUM(P531+R531+S531))</f>
        <v>0</v>
      </c>
      <c r="U531" s="50"/>
      <c r="V531" s="188"/>
      <c r="W531" s="189" t="n">
        <f aca="false">IF(V531="SI",T531,0)</f>
        <v>0</v>
      </c>
      <c r="X531" s="148"/>
      <c r="Y531" s="179"/>
      <c r="Z531" s="179"/>
      <c r="AA531" s="179"/>
    </row>
    <row r="532" customFormat="false" ht="15.75" hidden="false" customHeight="true" outlineLevel="0" collapsed="false">
      <c r="A532" s="22" t="n">
        <v>531</v>
      </c>
      <c r="B532" s="180"/>
      <c r="C532" s="22"/>
      <c r="D532" s="22"/>
      <c r="E532" s="22"/>
      <c r="F532" s="183"/>
      <c r="G532" s="22"/>
      <c r="H532" s="22"/>
      <c r="I532" s="22"/>
      <c r="J532" s="182" t="e">
        <f aca="false">VLOOKUP(Entrate!I532,Legenda!$D$1:$F$258,2)</f>
        <v>#N/A</v>
      </c>
      <c r="K532" s="22"/>
      <c r="L532" s="22"/>
      <c r="M532" s="22"/>
      <c r="N532" s="183"/>
      <c r="O532" s="184" t="n">
        <f aca="false">'Piano Finanziario Annuale'!$F$6</f>
        <v>0</v>
      </c>
      <c r="P532" s="185" t="n">
        <v>0</v>
      </c>
      <c r="Q532" s="186"/>
      <c r="R532" s="187" t="n">
        <f aca="false">(P532*Q532)</f>
        <v>0</v>
      </c>
      <c r="S532" s="185" t="n">
        <v>0</v>
      </c>
      <c r="T532" s="187" t="n">
        <f aca="false">IF(OR(O532="sì",O532="forfettario 190"),SUM(P532+S532),SUM(P532+R532+S532))</f>
        <v>0</v>
      </c>
      <c r="U532" s="50"/>
      <c r="V532" s="188"/>
      <c r="W532" s="189" t="n">
        <f aca="false">IF(V532="SI",T532,0)</f>
        <v>0</v>
      </c>
      <c r="X532" s="148"/>
      <c r="Y532" s="179"/>
      <c r="Z532" s="179"/>
      <c r="AA532" s="179"/>
    </row>
    <row r="533" customFormat="false" ht="15.75" hidden="false" customHeight="true" outlineLevel="0" collapsed="false">
      <c r="A533" s="22" t="n">
        <v>532</v>
      </c>
      <c r="B533" s="180"/>
      <c r="C533" s="22"/>
      <c r="D533" s="22"/>
      <c r="E533" s="22"/>
      <c r="F533" s="183"/>
      <c r="G533" s="22"/>
      <c r="H533" s="22"/>
      <c r="I533" s="22"/>
      <c r="J533" s="182" t="e">
        <f aca="false">VLOOKUP(Entrate!I533,Legenda!$D$1:$F$258,2)</f>
        <v>#N/A</v>
      </c>
      <c r="K533" s="22"/>
      <c r="L533" s="22"/>
      <c r="M533" s="22"/>
      <c r="N533" s="183"/>
      <c r="O533" s="184" t="n">
        <f aca="false">'Piano Finanziario Annuale'!$F$6</f>
        <v>0</v>
      </c>
      <c r="P533" s="185" t="n">
        <v>0</v>
      </c>
      <c r="Q533" s="186"/>
      <c r="R533" s="187" t="n">
        <f aca="false">(P533*Q533)</f>
        <v>0</v>
      </c>
      <c r="S533" s="185" t="n">
        <v>0</v>
      </c>
      <c r="T533" s="187" t="n">
        <f aca="false">IF(OR(O533="sì",O533="forfettario 190"),SUM(P533+S533),SUM(P533+R533+S533))</f>
        <v>0</v>
      </c>
      <c r="U533" s="50"/>
      <c r="V533" s="188"/>
      <c r="W533" s="189" t="n">
        <f aca="false">IF(V533="SI",T533,0)</f>
        <v>0</v>
      </c>
      <c r="X533" s="148"/>
      <c r="Y533" s="179"/>
      <c r="Z533" s="179"/>
      <c r="AA533" s="179"/>
    </row>
    <row r="534" customFormat="false" ht="15.75" hidden="false" customHeight="true" outlineLevel="0" collapsed="false">
      <c r="A534" s="22" t="n">
        <v>533</v>
      </c>
      <c r="B534" s="180"/>
      <c r="C534" s="22"/>
      <c r="D534" s="22"/>
      <c r="E534" s="22"/>
      <c r="F534" s="183"/>
      <c r="G534" s="22"/>
      <c r="H534" s="22"/>
      <c r="I534" s="22"/>
      <c r="J534" s="182" t="e">
        <f aca="false">VLOOKUP(Entrate!I534,Legenda!$D$1:$F$258,2)</f>
        <v>#N/A</v>
      </c>
      <c r="K534" s="22"/>
      <c r="L534" s="22"/>
      <c r="M534" s="22"/>
      <c r="N534" s="183"/>
      <c r="O534" s="184" t="n">
        <f aca="false">'Piano Finanziario Annuale'!$F$6</f>
        <v>0</v>
      </c>
      <c r="P534" s="185" t="n">
        <v>0</v>
      </c>
      <c r="Q534" s="186"/>
      <c r="R534" s="187" t="n">
        <f aca="false">(P534*Q534)</f>
        <v>0</v>
      </c>
      <c r="S534" s="185" t="n">
        <v>0</v>
      </c>
      <c r="T534" s="187" t="n">
        <f aca="false">IF(OR(O534="sì",O534="forfettario 190"),SUM(P534+S534),SUM(P534+R534+S534))</f>
        <v>0</v>
      </c>
      <c r="U534" s="50"/>
      <c r="V534" s="188"/>
      <c r="W534" s="189" t="n">
        <f aca="false">IF(V534="SI",T534,0)</f>
        <v>0</v>
      </c>
      <c r="X534" s="148"/>
      <c r="Y534" s="179"/>
      <c r="Z534" s="179"/>
      <c r="AA534" s="179"/>
    </row>
    <row r="535" customFormat="false" ht="15.75" hidden="false" customHeight="true" outlineLevel="0" collapsed="false">
      <c r="A535" s="22" t="n">
        <v>534</v>
      </c>
      <c r="B535" s="180"/>
      <c r="C535" s="22"/>
      <c r="D535" s="22"/>
      <c r="E535" s="22"/>
      <c r="F535" s="183"/>
      <c r="G535" s="22"/>
      <c r="H535" s="22"/>
      <c r="I535" s="22"/>
      <c r="J535" s="182" t="e">
        <f aca="false">VLOOKUP(Entrate!I535,Legenda!$D$1:$F$258,2)</f>
        <v>#N/A</v>
      </c>
      <c r="K535" s="22"/>
      <c r="L535" s="22"/>
      <c r="M535" s="22"/>
      <c r="N535" s="183"/>
      <c r="O535" s="184" t="n">
        <f aca="false">'Piano Finanziario Annuale'!$F$6</f>
        <v>0</v>
      </c>
      <c r="P535" s="185" t="n">
        <v>0</v>
      </c>
      <c r="Q535" s="186"/>
      <c r="R535" s="187" t="n">
        <f aca="false">(P535*Q535)</f>
        <v>0</v>
      </c>
      <c r="S535" s="185" t="n">
        <v>0</v>
      </c>
      <c r="T535" s="187" t="n">
        <f aca="false">IF(OR(O535="sì",O535="forfettario 190"),SUM(P535+S535),SUM(P535+R535+S535))</f>
        <v>0</v>
      </c>
      <c r="U535" s="50"/>
      <c r="V535" s="188"/>
      <c r="W535" s="189" t="n">
        <f aca="false">IF(V535="SI",T535,0)</f>
        <v>0</v>
      </c>
      <c r="X535" s="148"/>
      <c r="Y535" s="179"/>
      <c r="Z535" s="179"/>
      <c r="AA535" s="179"/>
    </row>
    <row r="536" customFormat="false" ht="15.75" hidden="false" customHeight="true" outlineLevel="0" collapsed="false">
      <c r="A536" s="22" t="n">
        <v>535</v>
      </c>
      <c r="B536" s="180"/>
      <c r="C536" s="22"/>
      <c r="D536" s="22"/>
      <c r="E536" s="22"/>
      <c r="F536" s="183"/>
      <c r="G536" s="22"/>
      <c r="H536" s="22"/>
      <c r="I536" s="22"/>
      <c r="J536" s="182" t="e">
        <f aca="false">VLOOKUP(Entrate!I536,Legenda!$D$1:$F$258,2)</f>
        <v>#N/A</v>
      </c>
      <c r="K536" s="22"/>
      <c r="L536" s="22"/>
      <c r="M536" s="22"/>
      <c r="N536" s="183"/>
      <c r="O536" s="184" t="n">
        <f aca="false">'Piano Finanziario Annuale'!$F$6</f>
        <v>0</v>
      </c>
      <c r="P536" s="185" t="n">
        <v>0</v>
      </c>
      <c r="Q536" s="186"/>
      <c r="R536" s="187" t="n">
        <f aca="false">(P536*Q536)</f>
        <v>0</v>
      </c>
      <c r="S536" s="185" t="n">
        <v>0</v>
      </c>
      <c r="T536" s="187" t="n">
        <f aca="false">IF(OR(O536="sì",O536="forfettario 190"),SUM(P536+S536),SUM(P536+R536+S536))</f>
        <v>0</v>
      </c>
      <c r="U536" s="50"/>
      <c r="V536" s="188"/>
      <c r="W536" s="189" t="n">
        <f aca="false">IF(V536="SI",T536,0)</f>
        <v>0</v>
      </c>
      <c r="X536" s="148"/>
      <c r="Y536" s="179"/>
      <c r="Z536" s="179"/>
      <c r="AA536" s="179"/>
    </row>
    <row r="537" customFormat="false" ht="15.75" hidden="false" customHeight="true" outlineLevel="0" collapsed="false">
      <c r="A537" s="22" t="n">
        <v>536</v>
      </c>
      <c r="B537" s="180"/>
      <c r="C537" s="22"/>
      <c r="D537" s="22"/>
      <c r="E537" s="22"/>
      <c r="F537" s="183"/>
      <c r="G537" s="22"/>
      <c r="H537" s="22"/>
      <c r="I537" s="22"/>
      <c r="J537" s="182" t="e">
        <f aca="false">VLOOKUP(Entrate!I537,Legenda!$D$1:$F$258,2)</f>
        <v>#N/A</v>
      </c>
      <c r="K537" s="22"/>
      <c r="L537" s="22"/>
      <c r="M537" s="22"/>
      <c r="N537" s="183"/>
      <c r="O537" s="184" t="n">
        <f aca="false">'Piano Finanziario Annuale'!$F$6</f>
        <v>0</v>
      </c>
      <c r="P537" s="185" t="n">
        <v>0</v>
      </c>
      <c r="Q537" s="186"/>
      <c r="R537" s="187" t="n">
        <f aca="false">(P537*Q537)</f>
        <v>0</v>
      </c>
      <c r="S537" s="185" t="n">
        <v>0</v>
      </c>
      <c r="T537" s="187" t="n">
        <f aca="false">IF(OR(O537="sì",O537="forfettario 190"),SUM(P537+S537),SUM(P537+R537+S537))</f>
        <v>0</v>
      </c>
      <c r="U537" s="50"/>
      <c r="V537" s="188"/>
      <c r="W537" s="189" t="n">
        <f aca="false">IF(V537="SI",T537,0)</f>
        <v>0</v>
      </c>
      <c r="X537" s="148"/>
      <c r="Y537" s="179"/>
      <c r="Z537" s="179"/>
      <c r="AA537" s="179"/>
    </row>
    <row r="538" customFormat="false" ht="15.75" hidden="false" customHeight="true" outlineLevel="0" collapsed="false">
      <c r="A538" s="22" t="n">
        <v>537</v>
      </c>
      <c r="B538" s="180"/>
      <c r="C538" s="22"/>
      <c r="D538" s="22"/>
      <c r="E538" s="22"/>
      <c r="F538" s="183"/>
      <c r="G538" s="22"/>
      <c r="H538" s="22"/>
      <c r="I538" s="22"/>
      <c r="J538" s="182" t="e">
        <f aca="false">VLOOKUP(Entrate!I538,Legenda!$D$1:$F$258,2)</f>
        <v>#N/A</v>
      </c>
      <c r="K538" s="22"/>
      <c r="L538" s="22"/>
      <c r="M538" s="22"/>
      <c r="N538" s="183"/>
      <c r="O538" s="184" t="n">
        <f aca="false">'Piano Finanziario Annuale'!$F$6</f>
        <v>0</v>
      </c>
      <c r="P538" s="185" t="n">
        <v>0</v>
      </c>
      <c r="Q538" s="186"/>
      <c r="R538" s="187" t="n">
        <f aca="false">(P538*Q538)</f>
        <v>0</v>
      </c>
      <c r="S538" s="185" t="n">
        <v>0</v>
      </c>
      <c r="T538" s="187" t="n">
        <f aca="false">IF(OR(O538="sì",O538="forfettario 190"),SUM(P538+S538),SUM(P538+R538+S538))</f>
        <v>0</v>
      </c>
      <c r="U538" s="50"/>
      <c r="V538" s="188"/>
      <c r="W538" s="189" t="n">
        <f aca="false">IF(V538="SI",T538,0)</f>
        <v>0</v>
      </c>
      <c r="X538" s="148"/>
      <c r="Y538" s="179"/>
      <c r="Z538" s="179"/>
      <c r="AA538" s="179"/>
    </row>
    <row r="539" customFormat="false" ht="15.75" hidden="false" customHeight="true" outlineLevel="0" collapsed="false">
      <c r="A539" s="22" t="n">
        <v>538</v>
      </c>
      <c r="B539" s="180"/>
      <c r="C539" s="22"/>
      <c r="D539" s="22"/>
      <c r="E539" s="22"/>
      <c r="F539" s="183"/>
      <c r="G539" s="22"/>
      <c r="H539" s="22"/>
      <c r="I539" s="22"/>
      <c r="J539" s="182" t="e">
        <f aca="false">VLOOKUP(Entrate!I539,Legenda!$D$1:$F$258,2)</f>
        <v>#N/A</v>
      </c>
      <c r="K539" s="22"/>
      <c r="L539" s="22"/>
      <c r="M539" s="22"/>
      <c r="N539" s="183"/>
      <c r="O539" s="184" t="n">
        <f aca="false">'Piano Finanziario Annuale'!$F$6</f>
        <v>0</v>
      </c>
      <c r="P539" s="185" t="n">
        <v>0</v>
      </c>
      <c r="Q539" s="186"/>
      <c r="R539" s="187" t="n">
        <f aca="false">(P539*Q539)</f>
        <v>0</v>
      </c>
      <c r="S539" s="185" t="n">
        <v>0</v>
      </c>
      <c r="T539" s="187" t="n">
        <f aca="false">IF(OR(O539="sì",O539="forfettario 190"),SUM(P539+S539),SUM(P539+R539+S539))</f>
        <v>0</v>
      </c>
      <c r="U539" s="50"/>
      <c r="V539" s="188"/>
      <c r="W539" s="189" t="n">
        <f aca="false">IF(V539="SI",T539,0)</f>
        <v>0</v>
      </c>
      <c r="X539" s="148"/>
      <c r="Y539" s="179"/>
      <c r="Z539" s="179"/>
      <c r="AA539" s="179"/>
    </row>
    <row r="540" customFormat="false" ht="15.75" hidden="false" customHeight="true" outlineLevel="0" collapsed="false">
      <c r="A540" s="22" t="n">
        <v>539</v>
      </c>
      <c r="B540" s="180"/>
      <c r="C540" s="22"/>
      <c r="D540" s="22"/>
      <c r="E540" s="22"/>
      <c r="F540" s="183"/>
      <c r="G540" s="22"/>
      <c r="H540" s="22"/>
      <c r="I540" s="22"/>
      <c r="J540" s="182" t="e">
        <f aca="false">VLOOKUP(Entrate!I540,Legenda!$D$1:$F$258,2)</f>
        <v>#N/A</v>
      </c>
      <c r="K540" s="22"/>
      <c r="L540" s="22"/>
      <c r="M540" s="22"/>
      <c r="N540" s="183"/>
      <c r="O540" s="184" t="n">
        <f aca="false">'Piano Finanziario Annuale'!$F$6</f>
        <v>0</v>
      </c>
      <c r="P540" s="185" t="n">
        <v>0</v>
      </c>
      <c r="Q540" s="186"/>
      <c r="R540" s="187" t="n">
        <f aca="false">(P540*Q540)</f>
        <v>0</v>
      </c>
      <c r="S540" s="185" t="n">
        <v>0</v>
      </c>
      <c r="T540" s="187" t="n">
        <f aca="false">IF(OR(O540="sì",O540="forfettario 190"),SUM(P540+S540),SUM(P540+R540+S540))</f>
        <v>0</v>
      </c>
      <c r="U540" s="50"/>
      <c r="V540" s="188"/>
      <c r="W540" s="189" t="n">
        <f aca="false">IF(V540="SI",T540,0)</f>
        <v>0</v>
      </c>
      <c r="X540" s="148"/>
      <c r="Y540" s="179"/>
      <c r="Z540" s="179"/>
      <c r="AA540" s="179"/>
    </row>
    <row r="541" customFormat="false" ht="15.75" hidden="false" customHeight="true" outlineLevel="0" collapsed="false">
      <c r="A541" s="22" t="n">
        <v>540</v>
      </c>
      <c r="B541" s="180"/>
      <c r="C541" s="22"/>
      <c r="D541" s="22"/>
      <c r="E541" s="22"/>
      <c r="F541" s="183"/>
      <c r="G541" s="22"/>
      <c r="H541" s="22"/>
      <c r="I541" s="22"/>
      <c r="J541" s="182" t="e">
        <f aca="false">VLOOKUP(Entrate!I541,Legenda!$D$1:$F$258,2)</f>
        <v>#N/A</v>
      </c>
      <c r="K541" s="22"/>
      <c r="L541" s="22"/>
      <c r="M541" s="22"/>
      <c r="N541" s="183"/>
      <c r="O541" s="184" t="n">
        <f aca="false">'Piano Finanziario Annuale'!$F$6</f>
        <v>0</v>
      </c>
      <c r="P541" s="185" t="n">
        <v>0</v>
      </c>
      <c r="Q541" s="186"/>
      <c r="R541" s="187" t="n">
        <f aca="false">(P541*Q541)</f>
        <v>0</v>
      </c>
      <c r="S541" s="185" t="n">
        <v>0</v>
      </c>
      <c r="T541" s="187" t="n">
        <f aca="false">IF(OR(O541="sì",O541="forfettario 190"),SUM(P541+S541),SUM(P541+R541+S541))</f>
        <v>0</v>
      </c>
      <c r="U541" s="50"/>
      <c r="V541" s="188"/>
      <c r="W541" s="189" t="n">
        <f aca="false">IF(V541="SI",T541,0)</f>
        <v>0</v>
      </c>
      <c r="X541" s="148"/>
      <c r="Y541" s="179"/>
      <c r="Z541" s="179"/>
      <c r="AA541" s="179"/>
    </row>
    <row r="542" customFormat="false" ht="15.75" hidden="false" customHeight="true" outlineLevel="0" collapsed="false">
      <c r="A542" s="22" t="n">
        <v>541</v>
      </c>
      <c r="B542" s="180"/>
      <c r="C542" s="22"/>
      <c r="D542" s="22"/>
      <c r="E542" s="22"/>
      <c r="F542" s="183"/>
      <c r="G542" s="22"/>
      <c r="H542" s="22"/>
      <c r="I542" s="22"/>
      <c r="J542" s="182" t="e">
        <f aca="false">VLOOKUP(Entrate!I542,Legenda!$D$1:$F$258,2)</f>
        <v>#N/A</v>
      </c>
      <c r="K542" s="22"/>
      <c r="L542" s="22"/>
      <c r="M542" s="22"/>
      <c r="N542" s="183"/>
      <c r="O542" s="184" t="n">
        <f aca="false">'Piano Finanziario Annuale'!$F$6</f>
        <v>0</v>
      </c>
      <c r="P542" s="185" t="n">
        <v>0</v>
      </c>
      <c r="Q542" s="186"/>
      <c r="R542" s="187" t="n">
        <f aca="false">(P542*Q542)</f>
        <v>0</v>
      </c>
      <c r="S542" s="185" t="n">
        <v>0</v>
      </c>
      <c r="T542" s="187" t="n">
        <f aca="false">IF(OR(O542="sì",O542="forfettario 190"),SUM(P542+S542),SUM(P542+R542+S542))</f>
        <v>0</v>
      </c>
      <c r="U542" s="50"/>
      <c r="V542" s="188"/>
      <c r="W542" s="189" t="n">
        <f aca="false">IF(V542="SI",T542,0)</f>
        <v>0</v>
      </c>
      <c r="X542" s="148"/>
      <c r="Y542" s="179"/>
      <c r="Z542" s="179"/>
      <c r="AA542" s="179"/>
    </row>
    <row r="543" customFormat="false" ht="15.75" hidden="false" customHeight="true" outlineLevel="0" collapsed="false">
      <c r="A543" s="22" t="n">
        <v>542</v>
      </c>
      <c r="B543" s="180"/>
      <c r="C543" s="22"/>
      <c r="D543" s="22"/>
      <c r="E543" s="22"/>
      <c r="F543" s="183"/>
      <c r="G543" s="22"/>
      <c r="H543" s="22"/>
      <c r="I543" s="22"/>
      <c r="J543" s="182" t="e">
        <f aca="false">VLOOKUP(Entrate!I543,Legenda!$D$1:$F$258,2)</f>
        <v>#N/A</v>
      </c>
      <c r="K543" s="22"/>
      <c r="L543" s="22"/>
      <c r="M543" s="22"/>
      <c r="N543" s="183"/>
      <c r="O543" s="184" t="n">
        <f aca="false">'Piano Finanziario Annuale'!$F$6</f>
        <v>0</v>
      </c>
      <c r="P543" s="185" t="n">
        <v>0</v>
      </c>
      <c r="Q543" s="186"/>
      <c r="R543" s="187" t="n">
        <f aca="false">(P543*Q543)</f>
        <v>0</v>
      </c>
      <c r="S543" s="185" t="n">
        <v>0</v>
      </c>
      <c r="T543" s="187" t="n">
        <f aca="false">IF(OR(O543="sì",O543="forfettario 190"),SUM(P543+S543),SUM(P543+R543+S543))</f>
        <v>0</v>
      </c>
      <c r="U543" s="50"/>
      <c r="V543" s="188"/>
      <c r="W543" s="189" t="n">
        <f aca="false">IF(V543="SI",T543,0)</f>
        <v>0</v>
      </c>
      <c r="X543" s="148"/>
      <c r="Y543" s="179"/>
      <c r="Z543" s="179"/>
      <c r="AA543" s="179"/>
    </row>
    <row r="544" customFormat="false" ht="15.75" hidden="false" customHeight="true" outlineLevel="0" collapsed="false">
      <c r="A544" s="22" t="n">
        <v>543</v>
      </c>
      <c r="B544" s="180"/>
      <c r="C544" s="22"/>
      <c r="D544" s="22"/>
      <c r="E544" s="22"/>
      <c r="F544" s="183"/>
      <c r="G544" s="22"/>
      <c r="H544" s="22"/>
      <c r="I544" s="22"/>
      <c r="J544" s="182" t="e">
        <f aca="false">VLOOKUP(Entrate!I544,Legenda!$D$1:$F$258,2)</f>
        <v>#N/A</v>
      </c>
      <c r="K544" s="22"/>
      <c r="L544" s="22"/>
      <c r="M544" s="22"/>
      <c r="N544" s="183"/>
      <c r="O544" s="184" t="n">
        <f aca="false">'Piano Finanziario Annuale'!$F$6</f>
        <v>0</v>
      </c>
      <c r="P544" s="185" t="n">
        <v>0</v>
      </c>
      <c r="Q544" s="186"/>
      <c r="R544" s="187" t="n">
        <f aca="false">(P544*Q544)</f>
        <v>0</v>
      </c>
      <c r="S544" s="185" t="n">
        <v>0</v>
      </c>
      <c r="T544" s="187" t="n">
        <f aca="false">IF(OR(O544="sì",O544="forfettario 190"),SUM(P544+S544),SUM(P544+R544+S544))</f>
        <v>0</v>
      </c>
      <c r="U544" s="50"/>
      <c r="V544" s="188"/>
      <c r="W544" s="189" t="n">
        <f aca="false">IF(V544="SI",T544,0)</f>
        <v>0</v>
      </c>
      <c r="X544" s="148"/>
      <c r="Y544" s="179"/>
      <c r="Z544" s="179"/>
      <c r="AA544" s="179"/>
    </row>
    <row r="545" customFormat="false" ht="15.75" hidden="false" customHeight="true" outlineLevel="0" collapsed="false">
      <c r="A545" s="22" t="n">
        <v>544</v>
      </c>
      <c r="B545" s="180"/>
      <c r="C545" s="22"/>
      <c r="D545" s="22"/>
      <c r="E545" s="22"/>
      <c r="F545" s="183"/>
      <c r="G545" s="22"/>
      <c r="H545" s="22"/>
      <c r="I545" s="22"/>
      <c r="J545" s="182" t="e">
        <f aca="false">VLOOKUP(Entrate!I545,Legenda!$D$1:$F$258,2)</f>
        <v>#N/A</v>
      </c>
      <c r="K545" s="22"/>
      <c r="L545" s="22"/>
      <c r="M545" s="22"/>
      <c r="N545" s="183"/>
      <c r="O545" s="184" t="n">
        <f aca="false">'Piano Finanziario Annuale'!$F$6</f>
        <v>0</v>
      </c>
      <c r="P545" s="185" t="n">
        <v>0</v>
      </c>
      <c r="Q545" s="186"/>
      <c r="R545" s="187" t="n">
        <f aca="false">(P545*Q545)</f>
        <v>0</v>
      </c>
      <c r="S545" s="185" t="n">
        <v>0</v>
      </c>
      <c r="T545" s="187" t="n">
        <f aca="false">IF(OR(O545="sì",O545="forfettario 190"),SUM(P545+S545),SUM(P545+R545+S545))</f>
        <v>0</v>
      </c>
      <c r="U545" s="50"/>
      <c r="V545" s="188"/>
      <c r="W545" s="189" t="n">
        <f aca="false">IF(V545="SI",T545,0)</f>
        <v>0</v>
      </c>
      <c r="X545" s="148"/>
      <c r="Y545" s="179"/>
      <c r="Z545" s="179"/>
      <c r="AA545" s="179"/>
    </row>
    <row r="546" customFormat="false" ht="15.75" hidden="false" customHeight="true" outlineLevel="0" collapsed="false">
      <c r="A546" s="22" t="n">
        <v>545</v>
      </c>
      <c r="B546" s="180"/>
      <c r="C546" s="22"/>
      <c r="D546" s="22"/>
      <c r="E546" s="22"/>
      <c r="F546" s="183"/>
      <c r="G546" s="22"/>
      <c r="H546" s="22"/>
      <c r="I546" s="22"/>
      <c r="J546" s="182" t="e">
        <f aca="false">VLOOKUP(Entrate!I546,Legenda!$D$1:$F$258,2)</f>
        <v>#N/A</v>
      </c>
      <c r="K546" s="22"/>
      <c r="L546" s="22"/>
      <c r="M546" s="22"/>
      <c r="N546" s="183"/>
      <c r="O546" s="184" t="n">
        <f aca="false">'Piano Finanziario Annuale'!$F$6</f>
        <v>0</v>
      </c>
      <c r="P546" s="185" t="n">
        <v>0</v>
      </c>
      <c r="Q546" s="186"/>
      <c r="R546" s="187" t="n">
        <f aca="false">(P546*Q546)</f>
        <v>0</v>
      </c>
      <c r="S546" s="185" t="n">
        <v>0</v>
      </c>
      <c r="T546" s="187" t="n">
        <f aca="false">IF(OR(O546="sì",O546="forfettario 190"),SUM(P546+S546),SUM(P546+R546+S546))</f>
        <v>0</v>
      </c>
      <c r="U546" s="50"/>
      <c r="V546" s="188"/>
      <c r="W546" s="189" t="n">
        <f aca="false">IF(V546="SI",T546,0)</f>
        <v>0</v>
      </c>
      <c r="X546" s="148"/>
      <c r="Y546" s="179"/>
      <c r="Z546" s="179"/>
      <c r="AA546" s="179"/>
    </row>
    <row r="547" customFormat="false" ht="15.75" hidden="false" customHeight="true" outlineLevel="0" collapsed="false">
      <c r="A547" s="22" t="n">
        <v>546</v>
      </c>
      <c r="B547" s="180"/>
      <c r="C547" s="22"/>
      <c r="D547" s="22"/>
      <c r="E547" s="22"/>
      <c r="F547" s="183"/>
      <c r="G547" s="22"/>
      <c r="H547" s="22"/>
      <c r="I547" s="22"/>
      <c r="J547" s="182" t="e">
        <f aca="false">VLOOKUP(Entrate!I547,Legenda!$D$1:$F$258,2)</f>
        <v>#N/A</v>
      </c>
      <c r="K547" s="22"/>
      <c r="L547" s="22"/>
      <c r="M547" s="22"/>
      <c r="N547" s="183"/>
      <c r="O547" s="184" t="n">
        <f aca="false">'Piano Finanziario Annuale'!$F$6</f>
        <v>0</v>
      </c>
      <c r="P547" s="185" t="n">
        <v>0</v>
      </c>
      <c r="Q547" s="186"/>
      <c r="R547" s="187" t="n">
        <f aca="false">(P547*Q547)</f>
        <v>0</v>
      </c>
      <c r="S547" s="185" t="n">
        <v>0</v>
      </c>
      <c r="T547" s="187" t="n">
        <f aca="false">IF(OR(O547="sì",O547="forfettario 190"),SUM(P547+S547),SUM(P547+R547+S547))</f>
        <v>0</v>
      </c>
      <c r="U547" s="50"/>
      <c r="V547" s="188"/>
      <c r="W547" s="189" t="n">
        <f aca="false">IF(V547="SI",T547,0)</f>
        <v>0</v>
      </c>
      <c r="X547" s="148"/>
      <c r="Y547" s="179"/>
      <c r="Z547" s="179"/>
      <c r="AA547" s="179"/>
    </row>
    <row r="548" customFormat="false" ht="15.75" hidden="false" customHeight="true" outlineLevel="0" collapsed="false">
      <c r="A548" s="22" t="n">
        <v>547</v>
      </c>
      <c r="B548" s="180"/>
      <c r="C548" s="22"/>
      <c r="D548" s="22"/>
      <c r="E548" s="22"/>
      <c r="F548" s="183"/>
      <c r="G548" s="22"/>
      <c r="H548" s="22"/>
      <c r="I548" s="22"/>
      <c r="J548" s="182" t="e">
        <f aca="false">VLOOKUP(Entrate!I548,Legenda!$D$1:$F$258,2)</f>
        <v>#N/A</v>
      </c>
      <c r="K548" s="22"/>
      <c r="L548" s="22"/>
      <c r="M548" s="22"/>
      <c r="N548" s="183"/>
      <c r="O548" s="184" t="n">
        <f aca="false">'Piano Finanziario Annuale'!$F$6</f>
        <v>0</v>
      </c>
      <c r="P548" s="185" t="n">
        <v>0</v>
      </c>
      <c r="Q548" s="186"/>
      <c r="R548" s="187" t="n">
        <f aca="false">(P548*Q548)</f>
        <v>0</v>
      </c>
      <c r="S548" s="185" t="n">
        <v>0</v>
      </c>
      <c r="T548" s="187" t="n">
        <f aca="false">IF(OR(O548="sì",O548="forfettario 190"),SUM(P548+S548),SUM(P548+R548+S548))</f>
        <v>0</v>
      </c>
      <c r="U548" s="50"/>
      <c r="V548" s="188"/>
      <c r="W548" s="189" t="n">
        <f aca="false">IF(V548="SI",T548,0)</f>
        <v>0</v>
      </c>
      <c r="X548" s="148"/>
      <c r="Y548" s="179"/>
      <c r="Z548" s="179"/>
      <c r="AA548" s="179"/>
    </row>
    <row r="549" customFormat="false" ht="15.75" hidden="false" customHeight="true" outlineLevel="0" collapsed="false">
      <c r="A549" s="22" t="n">
        <v>548</v>
      </c>
      <c r="B549" s="180"/>
      <c r="C549" s="22"/>
      <c r="D549" s="22"/>
      <c r="E549" s="22"/>
      <c r="F549" s="183"/>
      <c r="G549" s="22"/>
      <c r="H549" s="22"/>
      <c r="I549" s="22"/>
      <c r="J549" s="182" t="e">
        <f aca="false">VLOOKUP(Entrate!I549,Legenda!$D$1:$F$258,2)</f>
        <v>#N/A</v>
      </c>
      <c r="K549" s="22"/>
      <c r="L549" s="22"/>
      <c r="M549" s="22"/>
      <c r="N549" s="183"/>
      <c r="O549" s="184" t="n">
        <f aca="false">'Piano Finanziario Annuale'!$F$6</f>
        <v>0</v>
      </c>
      <c r="P549" s="185" t="n">
        <v>0</v>
      </c>
      <c r="Q549" s="186"/>
      <c r="R549" s="187" t="n">
        <f aca="false">(P549*Q549)</f>
        <v>0</v>
      </c>
      <c r="S549" s="185" t="n">
        <v>0</v>
      </c>
      <c r="T549" s="187" t="n">
        <f aca="false">IF(OR(O549="sì",O549="forfettario 190"),SUM(P549+S549),SUM(P549+R549+S549))</f>
        <v>0</v>
      </c>
      <c r="U549" s="50"/>
      <c r="V549" s="188"/>
      <c r="W549" s="189" t="n">
        <f aca="false">IF(V549="SI",T549,0)</f>
        <v>0</v>
      </c>
      <c r="X549" s="148"/>
      <c r="Y549" s="179"/>
      <c r="Z549" s="179"/>
      <c r="AA549" s="179"/>
    </row>
    <row r="550" customFormat="false" ht="15.75" hidden="false" customHeight="true" outlineLevel="0" collapsed="false">
      <c r="A550" s="22" t="n">
        <v>549</v>
      </c>
      <c r="B550" s="180"/>
      <c r="C550" s="22"/>
      <c r="D550" s="22"/>
      <c r="E550" s="22"/>
      <c r="F550" s="183"/>
      <c r="G550" s="22"/>
      <c r="H550" s="22"/>
      <c r="I550" s="22"/>
      <c r="J550" s="182" t="e">
        <f aca="false">VLOOKUP(Entrate!I550,Legenda!$D$1:$F$258,2)</f>
        <v>#N/A</v>
      </c>
      <c r="K550" s="22"/>
      <c r="L550" s="22"/>
      <c r="M550" s="22"/>
      <c r="N550" s="183"/>
      <c r="O550" s="184" t="n">
        <f aca="false">'Piano Finanziario Annuale'!$F$6</f>
        <v>0</v>
      </c>
      <c r="P550" s="185" t="n">
        <v>0</v>
      </c>
      <c r="Q550" s="186"/>
      <c r="R550" s="187" t="n">
        <f aca="false">(P550*Q550)</f>
        <v>0</v>
      </c>
      <c r="S550" s="185" t="n">
        <v>0</v>
      </c>
      <c r="T550" s="187" t="n">
        <f aca="false">IF(OR(O550="sì",O550="forfettario 190"),SUM(P550+S550),SUM(P550+R550+S550))</f>
        <v>0</v>
      </c>
      <c r="U550" s="50"/>
      <c r="V550" s="188"/>
      <c r="W550" s="189" t="n">
        <f aca="false">IF(V550="SI",T550,0)</f>
        <v>0</v>
      </c>
      <c r="X550" s="148"/>
      <c r="Y550" s="179"/>
      <c r="Z550" s="179"/>
      <c r="AA550" s="179"/>
    </row>
    <row r="551" customFormat="false" ht="15.75" hidden="false" customHeight="true" outlineLevel="0" collapsed="false">
      <c r="A551" s="22" t="n">
        <v>550</v>
      </c>
      <c r="B551" s="180"/>
      <c r="C551" s="22"/>
      <c r="D551" s="22"/>
      <c r="E551" s="22"/>
      <c r="F551" s="183"/>
      <c r="G551" s="22"/>
      <c r="H551" s="22"/>
      <c r="I551" s="22"/>
      <c r="J551" s="182" t="e">
        <f aca="false">VLOOKUP(Entrate!I551,Legenda!$D$1:$F$258,2)</f>
        <v>#N/A</v>
      </c>
      <c r="K551" s="22"/>
      <c r="L551" s="22"/>
      <c r="M551" s="22"/>
      <c r="N551" s="183"/>
      <c r="O551" s="184" t="n">
        <f aca="false">'Piano Finanziario Annuale'!$F$6</f>
        <v>0</v>
      </c>
      <c r="P551" s="185" t="n">
        <v>0</v>
      </c>
      <c r="Q551" s="186"/>
      <c r="R551" s="187" t="n">
        <f aca="false">(P551*Q551)</f>
        <v>0</v>
      </c>
      <c r="S551" s="185" t="n">
        <v>0</v>
      </c>
      <c r="T551" s="187" t="n">
        <f aca="false">IF(OR(O551="sì",O551="forfettario 190"),SUM(P551+S551),SUM(P551+R551+S551))</f>
        <v>0</v>
      </c>
      <c r="U551" s="50"/>
      <c r="V551" s="188"/>
      <c r="W551" s="189" t="n">
        <f aca="false">IF(V551="SI",T551,0)</f>
        <v>0</v>
      </c>
      <c r="X551" s="148"/>
      <c r="Y551" s="179"/>
      <c r="Z551" s="179"/>
      <c r="AA551" s="179"/>
    </row>
    <row r="552" customFormat="false" ht="15.75" hidden="false" customHeight="true" outlineLevel="0" collapsed="false">
      <c r="A552" s="22" t="n">
        <v>551</v>
      </c>
      <c r="B552" s="180"/>
      <c r="C552" s="22"/>
      <c r="D552" s="22"/>
      <c r="E552" s="22"/>
      <c r="F552" s="183"/>
      <c r="G552" s="22"/>
      <c r="H552" s="22"/>
      <c r="I552" s="22"/>
      <c r="J552" s="182" t="e">
        <f aca="false">VLOOKUP(Entrate!I552,Legenda!$D$1:$F$258,2)</f>
        <v>#N/A</v>
      </c>
      <c r="K552" s="22"/>
      <c r="L552" s="22"/>
      <c r="M552" s="22"/>
      <c r="N552" s="183"/>
      <c r="O552" s="184" t="n">
        <f aca="false">'Piano Finanziario Annuale'!$F$6</f>
        <v>0</v>
      </c>
      <c r="P552" s="185" t="n">
        <v>0</v>
      </c>
      <c r="Q552" s="186"/>
      <c r="R552" s="187" t="n">
        <f aca="false">(P552*Q552)</f>
        <v>0</v>
      </c>
      <c r="S552" s="185" t="n">
        <v>0</v>
      </c>
      <c r="T552" s="187" t="n">
        <f aca="false">IF(OR(O552="sì",O552="forfettario 190"),SUM(P552+S552),SUM(P552+R552+S552))</f>
        <v>0</v>
      </c>
      <c r="U552" s="50"/>
      <c r="V552" s="188"/>
      <c r="W552" s="189" t="n">
        <f aca="false">IF(V552="SI",T552,0)</f>
        <v>0</v>
      </c>
      <c r="X552" s="148"/>
      <c r="Y552" s="179"/>
      <c r="Z552" s="179"/>
      <c r="AA552" s="179"/>
    </row>
    <row r="553" customFormat="false" ht="15.75" hidden="false" customHeight="true" outlineLevel="0" collapsed="false">
      <c r="A553" s="22" t="n">
        <v>552</v>
      </c>
      <c r="B553" s="180"/>
      <c r="C553" s="22"/>
      <c r="D553" s="22"/>
      <c r="E553" s="22"/>
      <c r="F553" s="183"/>
      <c r="G553" s="22"/>
      <c r="H553" s="22"/>
      <c r="I553" s="22"/>
      <c r="J553" s="182" t="e">
        <f aca="false">VLOOKUP(Entrate!I553,Legenda!$D$1:$F$258,2)</f>
        <v>#N/A</v>
      </c>
      <c r="K553" s="22"/>
      <c r="L553" s="22"/>
      <c r="M553" s="22"/>
      <c r="N553" s="183"/>
      <c r="O553" s="184" t="n">
        <f aca="false">'Piano Finanziario Annuale'!$F$6</f>
        <v>0</v>
      </c>
      <c r="P553" s="185" t="n">
        <v>0</v>
      </c>
      <c r="Q553" s="186"/>
      <c r="R553" s="187" t="n">
        <f aca="false">(P553*Q553)</f>
        <v>0</v>
      </c>
      <c r="S553" s="185" t="n">
        <v>0</v>
      </c>
      <c r="T553" s="187" t="n">
        <f aca="false">IF(OR(O553="sì",O553="forfettario 190"),SUM(P553+S553),SUM(P553+R553+S553))</f>
        <v>0</v>
      </c>
      <c r="U553" s="50"/>
      <c r="V553" s="188"/>
      <c r="W553" s="189" t="n">
        <f aca="false">IF(V553="SI",T553,0)</f>
        <v>0</v>
      </c>
      <c r="X553" s="148"/>
      <c r="Y553" s="179"/>
      <c r="Z553" s="179"/>
      <c r="AA553" s="179"/>
    </row>
    <row r="554" customFormat="false" ht="15.75" hidden="false" customHeight="true" outlineLevel="0" collapsed="false">
      <c r="A554" s="22" t="n">
        <v>553</v>
      </c>
      <c r="B554" s="180"/>
      <c r="C554" s="22"/>
      <c r="D554" s="22"/>
      <c r="E554" s="22"/>
      <c r="F554" s="183"/>
      <c r="G554" s="22"/>
      <c r="H554" s="22"/>
      <c r="I554" s="22"/>
      <c r="J554" s="182" t="e">
        <f aca="false">VLOOKUP(Entrate!I554,Legenda!$D$1:$F$258,2)</f>
        <v>#N/A</v>
      </c>
      <c r="K554" s="22"/>
      <c r="L554" s="22"/>
      <c r="M554" s="22"/>
      <c r="N554" s="183"/>
      <c r="O554" s="184" t="n">
        <f aca="false">'Piano Finanziario Annuale'!$F$6</f>
        <v>0</v>
      </c>
      <c r="P554" s="185" t="n">
        <v>0</v>
      </c>
      <c r="Q554" s="186"/>
      <c r="R554" s="187" t="n">
        <f aca="false">(P554*Q554)</f>
        <v>0</v>
      </c>
      <c r="S554" s="185" t="n">
        <v>0</v>
      </c>
      <c r="T554" s="187" t="n">
        <f aca="false">IF(OR(O554="sì",O554="forfettario 190"),SUM(P554+S554),SUM(P554+R554+S554))</f>
        <v>0</v>
      </c>
      <c r="U554" s="50"/>
      <c r="V554" s="188"/>
      <c r="W554" s="189" t="n">
        <f aca="false">IF(V554="SI",T554,0)</f>
        <v>0</v>
      </c>
      <c r="X554" s="148"/>
      <c r="Y554" s="179"/>
      <c r="Z554" s="179"/>
      <c r="AA554" s="179"/>
    </row>
    <row r="555" customFormat="false" ht="15.75" hidden="false" customHeight="true" outlineLevel="0" collapsed="false">
      <c r="A555" s="22" t="n">
        <v>554</v>
      </c>
      <c r="B555" s="180"/>
      <c r="C555" s="22"/>
      <c r="D555" s="22"/>
      <c r="E555" s="22"/>
      <c r="F555" s="183"/>
      <c r="G555" s="22"/>
      <c r="H555" s="22"/>
      <c r="I555" s="22"/>
      <c r="J555" s="182" t="e">
        <f aca="false">VLOOKUP(Entrate!I555,Legenda!$D$1:$F$258,2)</f>
        <v>#N/A</v>
      </c>
      <c r="K555" s="22"/>
      <c r="L555" s="22"/>
      <c r="M555" s="22"/>
      <c r="N555" s="183"/>
      <c r="O555" s="184" t="n">
        <f aca="false">'Piano Finanziario Annuale'!$F$6</f>
        <v>0</v>
      </c>
      <c r="P555" s="185" t="n">
        <v>0</v>
      </c>
      <c r="Q555" s="186"/>
      <c r="R555" s="187" t="n">
        <f aca="false">(P555*Q555)</f>
        <v>0</v>
      </c>
      <c r="S555" s="185" t="n">
        <v>0</v>
      </c>
      <c r="T555" s="187" t="n">
        <f aca="false">IF(OR(O555="sì",O555="forfettario 190"),SUM(P555+S555),SUM(P555+R555+S555))</f>
        <v>0</v>
      </c>
      <c r="U555" s="50"/>
      <c r="V555" s="188"/>
      <c r="W555" s="189" t="n">
        <f aca="false">IF(V555="SI",T555,0)</f>
        <v>0</v>
      </c>
      <c r="X555" s="148"/>
      <c r="Y555" s="179"/>
      <c r="Z555" s="179"/>
      <c r="AA555" s="179"/>
    </row>
    <row r="556" customFormat="false" ht="15.75" hidden="false" customHeight="true" outlineLevel="0" collapsed="false">
      <c r="A556" s="22" t="n">
        <v>555</v>
      </c>
      <c r="B556" s="180"/>
      <c r="C556" s="22"/>
      <c r="D556" s="22"/>
      <c r="E556" s="22"/>
      <c r="F556" s="183"/>
      <c r="G556" s="22"/>
      <c r="H556" s="22"/>
      <c r="I556" s="22"/>
      <c r="J556" s="182" t="e">
        <f aca="false">VLOOKUP(Entrate!I556,Legenda!$D$1:$F$258,2)</f>
        <v>#N/A</v>
      </c>
      <c r="K556" s="22"/>
      <c r="L556" s="22"/>
      <c r="M556" s="22"/>
      <c r="N556" s="183"/>
      <c r="O556" s="184" t="n">
        <f aca="false">'Piano Finanziario Annuale'!$F$6</f>
        <v>0</v>
      </c>
      <c r="P556" s="185" t="n">
        <v>0</v>
      </c>
      <c r="Q556" s="186"/>
      <c r="R556" s="187" t="n">
        <f aca="false">(P556*Q556)</f>
        <v>0</v>
      </c>
      <c r="S556" s="185" t="n">
        <v>0</v>
      </c>
      <c r="T556" s="187" t="n">
        <f aca="false">IF(OR(O556="sì",O556="forfettario 190"),SUM(P556+S556),SUM(P556+R556+S556))</f>
        <v>0</v>
      </c>
      <c r="U556" s="50"/>
      <c r="V556" s="188"/>
      <c r="W556" s="189" t="n">
        <f aca="false">IF(V556="SI",T556,0)</f>
        <v>0</v>
      </c>
      <c r="X556" s="148"/>
      <c r="Y556" s="179"/>
      <c r="Z556" s="179"/>
      <c r="AA556" s="179"/>
    </row>
    <row r="557" customFormat="false" ht="15.75" hidden="false" customHeight="true" outlineLevel="0" collapsed="false">
      <c r="A557" s="22" t="n">
        <v>556</v>
      </c>
      <c r="B557" s="180"/>
      <c r="C557" s="22"/>
      <c r="D557" s="22"/>
      <c r="E557" s="22"/>
      <c r="F557" s="183"/>
      <c r="G557" s="22"/>
      <c r="H557" s="22"/>
      <c r="I557" s="22"/>
      <c r="J557" s="182" t="e">
        <f aca="false">VLOOKUP(Entrate!I557,Legenda!$D$1:$F$258,2)</f>
        <v>#N/A</v>
      </c>
      <c r="K557" s="22"/>
      <c r="L557" s="22"/>
      <c r="M557" s="22"/>
      <c r="N557" s="183"/>
      <c r="O557" s="184" t="n">
        <f aca="false">'Piano Finanziario Annuale'!$F$6</f>
        <v>0</v>
      </c>
      <c r="P557" s="185" t="n">
        <v>0</v>
      </c>
      <c r="Q557" s="186"/>
      <c r="R557" s="187" t="n">
        <f aca="false">(P557*Q557)</f>
        <v>0</v>
      </c>
      <c r="S557" s="185" t="n">
        <v>0</v>
      </c>
      <c r="T557" s="187" t="n">
        <f aca="false">IF(OR(O557="sì",O557="forfettario 190"),SUM(P557+S557),SUM(P557+R557+S557))</f>
        <v>0</v>
      </c>
      <c r="U557" s="50"/>
      <c r="V557" s="188"/>
      <c r="W557" s="189" t="n">
        <f aca="false">IF(V557="SI",T557,0)</f>
        <v>0</v>
      </c>
      <c r="X557" s="148"/>
      <c r="Y557" s="179"/>
      <c r="Z557" s="179"/>
      <c r="AA557" s="179"/>
    </row>
    <row r="558" customFormat="false" ht="15.75" hidden="false" customHeight="true" outlineLevel="0" collapsed="false">
      <c r="A558" s="22" t="n">
        <v>557</v>
      </c>
      <c r="B558" s="180"/>
      <c r="C558" s="22"/>
      <c r="D558" s="22"/>
      <c r="E558" s="22"/>
      <c r="F558" s="183"/>
      <c r="G558" s="22"/>
      <c r="H558" s="22"/>
      <c r="I558" s="22"/>
      <c r="J558" s="182" t="e">
        <f aca="false">VLOOKUP(Entrate!I558,Legenda!$D$1:$F$258,2)</f>
        <v>#N/A</v>
      </c>
      <c r="K558" s="22"/>
      <c r="L558" s="22"/>
      <c r="M558" s="22"/>
      <c r="N558" s="183"/>
      <c r="O558" s="184" t="n">
        <f aca="false">'Piano Finanziario Annuale'!$F$6</f>
        <v>0</v>
      </c>
      <c r="P558" s="185" t="n">
        <v>0</v>
      </c>
      <c r="Q558" s="186"/>
      <c r="R558" s="187" t="n">
        <f aca="false">(P558*Q558)</f>
        <v>0</v>
      </c>
      <c r="S558" s="185" t="n">
        <v>0</v>
      </c>
      <c r="T558" s="187" t="n">
        <f aca="false">IF(OR(O558="sì",O558="forfettario 190"),SUM(P558+S558),SUM(P558+R558+S558))</f>
        <v>0</v>
      </c>
      <c r="U558" s="50"/>
      <c r="V558" s="188"/>
      <c r="W558" s="189" t="n">
        <f aca="false">IF(V558="SI",T558,0)</f>
        <v>0</v>
      </c>
      <c r="X558" s="148"/>
      <c r="Y558" s="179"/>
      <c r="Z558" s="179"/>
      <c r="AA558" s="179"/>
    </row>
    <row r="559" customFormat="false" ht="15.75" hidden="false" customHeight="true" outlineLevel="0" collapsed="false">
      <c r="A559" s="22" t="n">
        <v>558</v>
      </c>
      <c r="B559" s="180"/>
      <c r="C559" s="22"/>
      <c r="D559" s="22"/>
      <c r="E559" s="22"/>
      <c r="F559" s="183"/>
      <c r="G559" s="22"/>
      <c r="H559" s="22"/>
      <c r="I559" s="22"/>
      <c r="J559" s="182" t="e">
        <f aca="false">VLOOKUP(Entrate!I559,Legenda!$D$1:$F$258,2)</f>
        <v>#N/A</v>
      </c>
      <c r="K559" s="22"/>
      <c r="L559" s="22"/>
      <c r="M559" s="22"/>
      <c r="N559" s="183"/>
      <c r="O559" s="184" t="n">
        <f aca="false">'Piano Finanziario Annuale'!$F$6</f>
        <v>0</v>
      </c>
      <c r="P559" s="185" t="n">
        <v>0</v>
      </c>
      <c r="Q559" s="186"/>
      <c r="R559" s="187" t="n">
        <f aca="false">(P559*Q559)</f>
        <v>0</v>
      </c>
      <c r="S559" s="185" t="n">
        <v>0</v>
      </c>
      <c r="T559" s="187" t="n">
        <f aca="false">IF(OR(O559="sì",O559="forfettario 190"),SUM(P559+S559),SUM(P559+R559+S559))</f>
        <v>0</v>
      </c>
      <c r="U559" s="50"/>
      <c r="V559" s="188"/>
      <c r="W559" s="189" t="n">
        <f aca="false">IF(V559="SI",T559,0)</f>
        <v>0</v>
      </c>
      <c r="X559" s="148"/>
      <c r="Y559" s="179"/>
      <c r="Z559" s="179"/>
      <c r="AA559" s="179"/>
    </row>
    <row r="560" customFormat="false" ht="15.75" hidden="false" customHeight="true" outlineLevel="0" collapsed="false">
      <c r="A560" s="22" t="n">
        <v>559</v>
      </c>
      <c r="B560" s="180"/>
      <c r="C560" s="22"/>
      <c r="D560" s="22"/>
      <c r="E560" s="22"/>
      <c r="F560" s="183"/>
      <c r="G560" s="22"/>
      <c r="H560" s="22"/>
      <c r="I560" s="22"/>
      <c r="J560" s="182" t="e">
        <f aca="false">VLOOKUP(Entrate!I560,Legenda!$D$1:$F$258,2)</f>
        <v>#N/A</v>
      </c>
      <c r="K560" s="22"/>
      <c r="L560" s="22"/>
      <c r="M560" s="22"/>
      <c r="N560" s="183"/>
      <c r="O560" s="184" t="n">
        <f aca="false">'Piano Finanziario Annuale'!$F$6</f>
        <v>0</v>
      </c>
      <c r="P560" s="185" t="n">
        <v>0</v>
      </c>
      <c r="Q560" s="186"/>
      <c r="R560" s="187" t="n">
        <f aca="false">(P560*Q560)</f>
        <v>0</v>
      </c>
      <c r="S560" s="185" t="n">
        <v>0</v>
      </c>
      <c r="T560" s="187" t="n">
        <f aca="false">IF(OR(O560="sì",O560="forfettario 190"),SUM(P560+S560),SUM(P560+R560+S560))</f>
        <v>0</v>
      </c>
      <c r="U560" s="50"/>
      <c r="V560" s="188"/>
      <c r="W560" s="189" t="n">
        <f aca="false">IF(V560="SI",T560,0)</f>
        <v>0</v>
      </c>
      <c r="X560" s="148"/>
      <c r="Y560" s="179"/>
      <c r="Z560" s="179"/>
      <c r="AA560" s="179"/>
    </row>
    <row r="561" customFormat="false" ht="15.75" hidden="false" customHeight="true" outlineLevel="0" collapsed="false">
      <c r="A561" s="22" t="n">
        <v>560</v>
      </c>
      <c r="B561" s="180"/>
      <c r="C561" s="22"/>
      <c r="D561" s="22"/>
      <c r="E561" s="22"/>
      <c r="F561" s="183"/>
      <c r="G561" s="22"/>
      <c r="H561" s="22"/>
      <c r="I561" s="22"/>
      <c r="J561" s="182" t="e">
        <f aca="false">VLOOKUP(Entrate!I561,Legenda!$D$1:$F$258,2)</f>
        <v>#N/A</v>
      </c>
      <c r="K561" s="22"/>
      <c r="L561" s="22"/>
      <c r="M561" s="22"/>
      <c r="N561" s="183"/>
      <c r="O561" s="184" t="n">
        <f aca="false">'Piano Finanziario Annuale'!$F$6</f>
        <v>0</v>
      </c>
      <c r="P561" s="185" t="n">
        <v>0</v>
      </c>
      <c r="Q561" s="186"/>
      <c r="R561" s="187" t="n">
        <f aca="false">(P561*Q561)</f>
        <v>0</v>
      </c>
      <c r="S561" s="185" t="n">
        <v>0</v>
      </c>
      <c r="T561" s="187" t="n">
        <f aca="false">IF(OR(O561="sì",O561="forfettario 190"),SUM(P561+S561),SUM(P561+R561+S561))</f>
        <v>0</v>
      </c>
      <c r="U561" s="50"/>
      <c r="V561" s="188"/>
      <c r="W561" s="189" t="n">
        <f aca="false">IF(V561="SI",T561,0)</f>
        <v>0</v>
      </c>
      <c r="X561" s="148"/>
      <c r="Y561" s="179"/>
      <c r="Z561" s="179"/>
      <c r="AA561" s="179"/>
    </row>
    <row r="562" customFormat="false" ht="15.75" hidden="false" customHeight="true" outlineLevel="0" collapsed="false">
      <c r="A562" s="22" t="n">
        <v>561</v>
      </c>
      <c r="B562" s="180"/>
      <c r="C562" s="22"/>
      <c r="D562" s="22"/>
      <c r="E562" s="22"/>
      <c r="F562" s="183"/>
      <c r="G562" s="22"/>
      <c r="H562" s="22"/>
      <c r="I562" s="22"/>
      <c r="J562" s="182" t="e">
        <f aca="false">VLOOKUP(Entrate!I562,Legenda!$D$1:$F$258,2)</f>
        <v>#N/A</v>
      </c>
      <c r="K562" s="22"/>
      <c r="L562" s="22"/>
      <c r="M562" s="22"/>
      <c r="N562" s="183"/>
      <c r="O562" s="184" t="n">
        <f aca="false">'Piano Finanziario Annuale'!$F$6</f>
        <v>0</v>
      </c>
      <c r="P562" s="185" t="n">
        <v>0</v>
      </c>
      <c r="Q562" s="186"/>
      <c r="R562" s="187" t="n">
        <f aca="false">(P562*Q562)</f>
        <v>0</v>
      </c>
      <c r="S562" s="185" t="n">
        <v>0</v>
      </c>
      <c r="T562" s="187" t="n">
        <f aca="false">IF(OR(O562="sì",O562="forfettario 190"),SUM(P562+S562),SUM(P562+R562+S562))</f>
        <v>0</v>
      </c>
      <c r="U562" s="50"/>
      <c r="V562" s="188"/>
      <c r="W562" s="189" t="n">
        <f aca="false">IF(V562="SI",T562,0)</f>
        <v>0</v>
      </c>
      <c r="X562" s="148"/>
      <c r="Y562" s="179"/>
      <c r="Z562" s="179"/>
      <c r="AA562" s="179"/>
    </row>
    <row r="563" customFormat="false" ht="15.75" hidden="false" customHeight="true" outlineLevel="0" collapsed="false">
      <c r="A563" s="22" t="n">
        <v>562</v>
      </c>
      <c r="B563" s="180"/>
      <c r="C563" s="22"/>
      <c r="D563" s="22"/>
      <c r="E563" s="22"/>
      <c r="F563" s="183"/>
      <c r="G563" s="22"/>
      <c r="H563" s="22"/>
      <c r="I563" s="22"/>
      <c r="J563" s="182" t="e">
        <f aca="false">VLOOKUP(Entrate!I563,Legenda!$D$1:$F$258,2)</f>
        <v>#N/A</v>
      </c>
      <c r="K563" s="22"/>
      <c r="L563" s="22"/>
      <c r="M563" s="22"/>
      <c r="N563" s="183"/>
      <c r="O563" s="184" t="n">
        <f aca="false">'Piano Finanziario Annuale'!$F$6</f>
        <v>0</v>
      </c>
      <c r="P563" s="185" t="n">
        <v>0</v>
      </c>
      <c r="Q563" s="186"/>
      <c r="R563" s="187" t="n">
        <f aca="false">(P563*Q563)</f>
        <v>0</v>
      </c>
      <c r="S563" s="185" t="n">
        <v>0</v>
      </c>
      <c r="T563" s="187" t="n">
        <f aca="false">IF(OR(O563="sì",O563="forfettario 190"),SUM(P563+S563),SUM(P563+R563+S563))</f>
        <v>0</v>
      </c>
      <c r="U563" s="50"/>
      <c r="V563" s="188"/>
      <c r="W563" s="189" t="n">
        <f aca="false">IF(V563="SI",T563,0)</f>
        <v>0</v>
      </c>
      <c r="X563" s="148"/>
      <c r="Y563" s="179"/>
      <c r="Z563" s="179"/>
      <c r="AA563" s="179"/>
    </row>
    <row r="564" customFormat="false" ht="15.75" hidden="false" customHeight="true" outlineLevel="0" collapsed="false">
      <c r="A564" s="22" t="n">
        <v>563</v>
      </c>
      <c r="B564" s="180"/>
      <c r="C564" s="22"/>
      <c r="D564" s="22"/>
      <c r="E564" s="22"/>
      <c r="F564" s="183"/>
      <c r="G564" s="22"/>
      <c r="H564" s="22"/>
      <c r="I564" s="22"/>
      <c r="J564" s="182" t="e">
        <f aca="false">VLOOKUP(Entrate!I564,Legenda!$D$1:$F$258,2)</f>
        <v>#N/A</v>
      </c>
      <c r="K564" s="22"/>
      <c r="L564" s="22"/>
      <c r="M564" s="22"/>
      <c r="N564" s="183"/>
      <c r="O564" s="184" t="n">
        <f aca="false">'Piano Finanziario Annuale'!$F$6</f>
        <v>0</v>
      </c>
      <c r="P564" s="185" t="n">
        <v>0</v>
      </c>
      <c r="Q564" s="186"/>
      <c r="R564" s="187" t="n">
        <f aca="false">(P564*Q564)</f>
        <v>0</v>
      </c>
      <c r="S564" s="185" t="n">
        <v>0</v>
      </c>
      <c r="T564" s="187" t="n">
        <f aca="false">IF(OR(O564="sì",O564="forfettario 190"),SUM(P564+S564),SUM(P564+R564+S564))</f>
        <v>0</v>
      </c>
      <c r="U564" s="50"/>
      <c r="V564" s="188"/>
      <c r="W564" s="189" t="n">
        <f aca="false">IF(V564="SI",T564,0)</f>
        <v>0</v>
      </c>
      <c r="X564" s="148"/>
      <c r="Y564" s="179"/>
      <c r="Z564" s="179"/>
      <c r="AA564" s="179"/>
    </row>
    <row r="565" customFormat="false" ht="15.75" hidden="false" customHeight="true" outlineLevel="0" collapsed="false">
      <c r="A565" s="22" t="n">
        <v>564</v>
      </c>
      <c r="B565" s="180"/>
      <c r="C565" s="22"/>
      <c r="D565" s="22"/>
      <c r="E565" s="22"/>
      <c r="F565" s="183"/>
      <c r="G565" s="22"/>
      <c r="H565" s="22"/>
      <c r="I565" s="22"/>
      <c r="J565" s="182" t="e">
        <f aca="false">VLOOKUP(Entrate!I565,Legenda!$D$1:$F$258,2)</f>
        <v>#N/A</v>
      </c>
      <c r="K565" s="22"/>
      <c r="L565" s="22"/>
      <c r="M565" s="22"/>
      <c r="N565" s="183"/>
      <c r="O565" s="184" t="n">
        <f aca="false">'Piano Finanziario Annuale'!$F$6</f>
        <v>0</v>
      </c>
      <c r="P565" s="185" t="n">
        <v>0</v>
      </c>
      <c r="Q565" s="186"/>
      <c r="R565" s="187" t="n">
        <f aca="false">(P565*Q565)</f>
        <v>0</v>
      </c>
      <c r="S565" s="185" t="n">
        <v>0</v>
      </c>
      <c r="T565" s="187" t="n">
        <f aca="false">IF(OR(O565="sì",O565="forfettario 190"),SUM(P565+S565),SUM(P565+R565+S565))</f>
        <v>0</v>
      </c>
      <c r="U565" s="50"/>
      <c r="V565" s="188"/>
      <c r="W565" s="189" t="n">
        <f aca="false">IF(V565="SI",T565,0)</f>
        <v>0</v>
      </c>
      <c r="X565" s="148"/>
      <c r="Y565" s="179"/>
      <c r="Z565" s="179"/>
      <c r="AA565" s="179"/>
    </row>
    <row r="566" customFormat="false" ht="15.75" hidden="false" customHeight="true" outlineLevel="0" collapsed="false">
      <c r="A566" s="22" t="n">
        <v>565</v>
      </c>
      <c r="B566" s="180"/>
      <c r="C566" s="22"/>
      <c r="D566" s="22"/>
      <c r="E566" s="22"/>
      <c r="F566" s="183"/>
      <c r="G566" s="22"/>
      <c r="H566" s="22"/>
      <c r="I566" s="22"/>
      <c r="J566" s="182" t="e">
        <f aca="false">VLOOKUP(Entrate!I566,Legenda!$D$1:$F$258,2)</f>
        <v>#N/A</v>
      </c>
      <c r="K566" s="22"/>
      <c r="L566" s="22"/>
      <c r="M566" s="22"/>
      <c r="N566" s="183"/>
      <c r="O566" s="184" t="n">
        <f aca="false">'Piano Finanziario Annuale'!$F$6</f>
        <v>0</v>
      </c>
      <c r="P566" s="185" t="n">
        <v>0</v>
      </c>
      <c r="Q566" s="186"/>
      <c r="R566" s="187" t="n">
        <f aca="false">(P566*Q566)</f>
        <v>0</v>
      </c>
      <c r="S566" s="185" t="n">
        <v>0</v>
      </c>
      <c r="T566" s="187" t="n">
        <f aca="false">IF(OR(O566="sì",O566="forfettario 190"),SUM(P566+S566),SUM(P566+R566+S566))</f>
        <v>0</v>
      </c>
      <c r="U566" s="50"/>
      <c r="V566" s="188"/>
      <c r="W566" s="189" t="n">
        <f aca="false">IF(V566="SI",T566,0)</f>
        <v>0</v>
      </c>
      <c r="X566" s="148"/>
      <c r="Y566" s="179"/>
      <c r="Z566" s="179"/>
      <c r="AA566" s="179"/>
    </row>
    <row r="567" customFormat="false" ht="15.75" hidden="false" customHeight="true" outlineLevel="0" collapsed="false">
      <c r="A567" s="22" t="n">
        <v>566</v>
      </c>
      <c r="B567" s="180"/>
      <c r="C567" s="22"/>
      <c r="D567" s="22"/>
      <c r="E567" s="22"/>
      <c r="F567" s="183"/>
      <c r="G567" s="22"/>
      <c r="H567" s="22"/>
      <c r="I567" s="22"/>
      <c r="J567" s="182" t="e">
        <f aca="false">VLOOKUP(Entrate!I567,Legenda!$D$1:$F$258,2)</f>
        <v>#N/A</v>
      </c>
      <c r="K567" s="22"/>
      <c r="L567" s="22"/>
      <c r="M567" s="22"/>
      <c r="N567" s="183"/>
      <c r="O567" s="184" t="n">
        <f aca="false">'Piano Finanziario Annuale'!$F$6</f>
        <v>0</v>
      </c>
      <c r="P567" s="185" t="n">
        <v>0</v>
      </c>
      <c r="Q567" s="186"/>
      <c r="R567" s="187" t="n">
        <f aca="false">(P567*Q567)</f>
        <v>0</v>
      </c>
      <c r="S567" s="185" t="n">
        <v>0</v>
      </c>
      <c r="T567" s="187" t="n">
        <f aca="false">IF(OR(O567="sì",O567="forfettario 190"),SUM(P567+S567),SUM(P567+R567+S567))</f>
        <v>0</v>
      </c>
      <c r="U567" s="50"/>
      <c r="V567" s="188"/>
      <c r="W567" s="189" t="n">
        <f aca="false">IF(V567="SI",T567,0)</f>
        <v>0</v>
      </c>
      <c r="X567" s="148"/>
      <c r="Y567" s="179"/>
      <c r="Z567" s="179"/>
      <c r="AA567" s="179"/>
    </row>
    <row r="568" customFormat="false" ht="15.75" hidden="false" customHeight="true" outlineLevel="0" collapsed="false">
      <c r="A568" s="22" t="n">
        <v>567</v>
      </c>
      <c r="B568" s="180"/>
      <c r="C568" s="22"/>
      <c r="D568" s="22"/>
      <c r="E568" s="22"/>
      <c r="F568" s="183"/>
      <c r="G568" s="22"/>
      <c r="H568" s="22"/>
      <c r="I568" s="22"/>
      <c r="J568" s="182" t="e">
        <f aca="false">VLOOKUP(Entrate!I568,Legenda!$D$1:$F$258,2)</f>
        <v>#N/A</v>
      </c>
      <c r="K568" s="22"/>
      <c r="L568" s="22"/>
      <c r="M568" s="22"/>
      <c r="N568" s="183"/>
      <c r="O568" s="184" t="n">
        <f aca="false">'Piano Finanziario Annuale'!$F$6</f>
        <v>0</v>
      </c>
      <c r="P568" s="185" t="n">
        <v>0</v>
      </c>
      <c r="Q568" s="186"/>
      <c r="R568" s="187" t="n">
        <f aca="false">(P568*Q568)</f>
        <v>0</v>
      </c>
      <c r="S568" s="185" t="n">
        <v>0</v>
      </c>
      <c r="T568" s="187" t="n">
        <f aca="false">IF(OR(O568="sì",O568="forfettario 190"),SUM(P568+S568),SUM(P568+R568+S568))</f>
        <v>0</v>
      </c>
      <c r="U568" s="50"/>
      <c r="V568" s="188"/>
      <c r="W568" s="189" t="n">
        <f aca="false">IF(V568="SI",T568,0)</f>
        <v>0</v>
      </c>
      <c r="X568" s="148"/>
      <c r="Y568" s="179"/>
      <c r="Z568" s="179"/>
      <c r="AA568" s="179"/>
    </row>
    <row r="569" customFormat="false" ht="15.75" hidden="false" customHeight="true" outlineLevel="0" collapsed="false">
      <c r="A569" s="22" t="n">
        <v>568</v>
      </c>
      <c r="B569" s="180"/>
      <c r="C569" s="22"/>
      <c r="D569" s="22"/>
      <c r="E569" s="22"/>
      <c r="F569" s="183"/>
      <c r="G569" s="22"/>
      <c r="H569" s="22"/>
      <c r="I569" s="22"/>
      <c r="J569" s="182" t="e">
        <f aca="false">VLOOKUP(Entrate!I569,Legenda!$D$1:$F$258,2)</f>
        <v>#N/A</v>
      </c>
      <c r="K569" s="22"/>
      <c r="L569" s="22"/>
      <c r="M569" s="22"/>
      <c r="N569" s="183"/>
      <c r="O569" s="184" t="n">
        <f aca="false">'Piano Finanziario Annuale'!$F$6</f>
        <v>0</v>
      </c>
      <c r="P569" s="185" t="n">
        <v>0</v>
      </c>
      <c r="Q569" s="186"/>
      <c r="R569" s="187" t="n">
        <f aca="false">(P569*Q569)</f>
        <v>0</v>
      </c>
      <c r="S569" s="185" t="n">
        <v>0</v>
      </c>
      <c r="T569" s="187" t="n">
        <f aca="false">IF(OR(O569="sì",O569="forfettario 190"),SUM(P569+S569),SUM(P569+R569+S569))</f>
        <v>0</v>
      </c>
      <c r="U569" s="50"/>
      <c r="V569" s="188"/>
      <c r="W569" s="189" t="n">
        <f aca="false">IF(V569="SI",T569,0)</f>
        <v>0</v>
      </c>
      <c r="X569" s="148"/>
      <c r="Y569" s="179"/>
      <c r="Z569" s="179"/>
      <c r="AA569" s="179"/>
    </row>
    <row r="570" customFormat="false" ht="15.75" hidden="false" customHeight="true" outlineLevel="0" collapsed="false">
      <c r="A570" s="22" t="n">
        <v>569</v>
      </c>
      <c r="B570" s="180"/>
      <c r="C570" s="22"/>
      <c r="D570" s="22"/>
      <c r="E570" s="22"/>
      <c r="F570" s="183"/>
      <c r="G570" s="22"/>
      <c r="H570" s="22"/>
      <c r="I570" s="22"/>
      <c r="J570" s="182" t="e">
        <f aca="false">VLOOKUP(Entrate!I570,Legenda!$D$1:$F$258,2)</f>
        <v>#N/A</v>
      </c>
      <c r="K570" s="22"/>
      <c r="L570" s="22"/>
      <c r="M570" s="22"/>
      <c r="N570" s="183"/>
      <c r="O570" s="184" t="n">
        <f aca="false">'Piano Finanziario Annuale'!$F$6</f>
        <v>0</v>
      </c>
      <c r="P570" s="185" t="n">
        <v>0</v>
      </c>
      <c r="Q570" s="186"/>
      <c r="R570" s="187" t="n">
        <f aca="false">(P570*Q570)</f>
        <v>0</v>
      </c>
      <c r="S570" s="185" t="n">
        <v>0</v>
      </c>
      <c r="T570" s="187" t="n">
        <f aca="false">IF(OR(O570="sì",O570="forfettario 190"),SUM(P570+S570),SUM(P570+R570+S570))</f>
        <v>0</v>
      </c>
      <c r="U570" s="50"/>
      <c r="V570" s="188"/>
      <c r="W570" s="189" t="n">
        <f aca="false">IF(V570="SI",T570,0)</f>
        <v>0</v>
      </c>
      <c r="X570" s="148"/>
      <c r="Y570" s="179"/>
      <c r="Z570" s="179"/>
      <c r="AA570" s="179"/>
    </row>
    <row r="571" customFormat="false" ht="15.75" hidden="false" customHeight="true" outlineLevel="0" collapsed="false">
      <c r="A571" s="22" t="n">
        <v>570</v>
      </c>
      <c r="B571" s="180"/>
      <c r="C571" s="22"/>
      <c r="D571" s="22"/>
      <c r="E571" s="22"/>
      <c r="F571" s="183"/>
      <c r="G571" s="22"/>
      <c r="H571" s="22"/>
      <c r="I571" s="22"/>
      <c r="J571" s="182" t="e">
        <f aca="false">VLOOKUP(Entrate!I571,Legenda!$D$1:$F$258,2)</f>
        <v>#N/A</v>
      </c>
      <c r="K571" s="22"/>
      <c r="L571" s="22"/>
      <c r="M571" s="22"/>
      <c r="N571" s="183"/>
      <c r="O571" s="184" t="n">
        <f aca="false">'Piano Finanziario Annuale'!$F$6</f>
        <v>0</v>
      </c>
      <c r="P571" s="185" t="n">
        <v>0</v>
      </c>
      <c r="Q571" s="186"/>
      <c r="R571" s="187" t="n">
        <f aca="false">(P571*Q571)</f>
        <v>0</v>
      </c>
      <c r="S571" s="185" t="n">
        <v>0</v>
      </c>
      <c r="T571" s="187" t="n">
        <f aca="false">IF(OR(O571="sì",O571="forfettario 190"),SUM(P571+S571),SUM(P571+R571+S571))</f>
        <v>0</v>
      </c>
      <c r="U571" s="50"/>
      <c r="V571" s="188"/>
      <c r="W571" s="189" t="n">
        <f aca="false">IF(V571="SI",T571,0)</f>
        <v>0</v>
      </c>
      <c r="X571" s="148"/>
      <c r="Y571" s="179"/>
      <c r="Z571" s="179"/>
      <c r="AA571" s="179"/>
    </row>
    <row r="572" customFormat="false" ht="15.75" hidden="false" customHeight="true" outlineLevel="0" collapsed="false">
      <c r="A572" s="22" t="n">
        <v>571</v>
      </c>
      <c r="B572" s="180"/>
      <c r="C572" s="22"/>
      <c r="D572" s="22"/>
      <c r="E572" s="22"/>
      <c r="F572" s="183"/>
      <c r="G572" s="22"/>
      <c r="H572" s="22"/>
      <c r="I572" s="22"/>
      <c r="J572" s="182" t="e">
        <f aca="false">VLOOKUP(Entrate!I572,Legenda!$D$1:$F$258,2)</f>
        <v>#N/A</v>
      </c>
      <c r="K572" s="22"/>
      <c r="L572" s="22"/>
      <c r="M572" s="22"/>
      <c r="N572" s="183"/>
      <c r="O572" s="184" t="n">
        <f aca="false">'Piano Finanziario Annuale'!$F$6</f>
        <v>0</v>
      </c>
      <c r="P572" s="185" t="n">
        <v>0</v>
      </c>
      <c r="Q572" s="186"/>
      <c r="R572" s="187" t="n">
        <f aca="false">(P572*Q572)</f>
        <v>0</v>
      </c>
      <c r="S572" s="185" t="n">
        <v>0</v>
      </c>
      <c r="T572" s="187" t="n">
        <f aca="false">IF(OR(O572="sì",O572="forfettario 190"),SUM(P572+S572),SUM(P572+R572+S572))</f>
        <v>0</v>
      </c>
      <c r="U572" s="50"/>
      <c r="V572" s="188"/>
      <c r="W572" s="189" t="n">
        <f aca="false">IF(V572="SI",T572,0)</f>
        <v>0</v>
      </c>
      <c r="X572" s="148"/>
      <c r="Y572" s="179"/>
      <c r="Z572" s="179"/>
      <c r="AA572" s="179"/>
    </row>
    <row r="573" customFormat="false" ht="15.75" hidden="false" customHeight="true" outlineLevel="0" collapsed="false">
      <c r="A573" s="22" t="n">
        <v>572</v>
      </c>
      <c r="B573" s="180"/>
      <c r="C573" s="22"/>
      <c r="D573" s="22"/>
      <c r="E573" s="22"/>
      <c r="F573" s="183"/>
      <c r="G573" s="22"/>
      <c r="H573" s="22"/>
      <c r="I573" s="22"/>
      <c r="J573" s="182" t="e">
        <f aca="false">VLOOKUP(Entrate!I573,Legenda!$D$1:$F$258,2)</f>
        <v>#N/A</v>
      </c>
      <c r="K573" s="22"/>
      <c r="L573" s="22"/>
      <c r="M573" s="22"/>
      <c r="N573" s="183"/>
      <c r="O573" s="184" t="n">
        <f aca="false">'Piano Finanziario Annuale'!$F$6</f>
        <v>0</v>
      </c>
      <c r="P573" s="185" t="n">
        <v>0</v>
      </c>
      <c r="Q573" s="186"/>
      <c r="R573" s="187" t="n">
        <f aca="false">(P573*Q573)</f>
        <v>0</v>
      </c>
      <c r="S573" s="185" t="n">
        <v>0</v>
      </c>
      <c r="T573" s="187" t="n">
        <f aca="false">IF(OR(O573="sì",O573="forfettario 190"),SUM(P573+S573),SUM(P573+R573+S573))</f>
        <v>0</v>
      </c>
      <c r="U573" s="50"/>
      <c r="V573" s="188"/>
      <c r="W573" s="189" t="n">
        <f aca="false">IF(V573="SI",T573,0)</f>
        <v>0</v>
      </c>
      <c r="X573" s="148"/>
      <c r="Y573" s="179"/>
      <c r="Z573" s="179"/>
      <c r="AA573" s="179"/>
    </row>
    <row r="574" customFormat="false" ht="15.75" hidden="false" customHeight="true" outlineLevel="0" collapsed="false">
      <c r="A574" s="22" t="n">
        <v>573</v>
      </c>
      <c r="B574" s="180"/>
      <c r="C574" s="22"/>
      <c r="D574" s="22"/>
      <c r="E574" s="22"/>
      <c r="F574" s="183"/>
      <c r="G574" s="22"/>
      <c r="H574" s="22"/>
      <c r="I574" s="22"/>
      <c r="J574" s="182" t="e">
        <f aca="false">VLOOKUP(Entrate!I574,Legenda!$D$1:$F$258,2)</f>
        <v>#N/A</v>
      </c>
      <c r="K574" s="22"/>
      <c r="L574" s="22"/>
      <c r="M574" s="22"/>
      <c r="N574" s="183"/>
      <c r="O574" s="184" t="n">
        <f aca="false">'Piano Finanziario Annuale'!$F$6</f>
        <v>0</v>
      </c>
      <c r="P574" s="185" t="n">
        <v>0</v>
      </c>
      <c r="Q574" s="186"/>
      <c r="R574" s="187" t="n">
        <f aca="false">(P574*Q574)</f>
        <v>0</v>
      </c>
      <c r="S574" s="185" t="n">
        <v>0</v>
      </c>
      <c r="T574" s="187" t="n">
        <f aca="false">IF(OR(O574="sì",O574="forfettario 190"),SUM(P574+S574),SUM(P574+R574+S574))</f>
        <v>0</v>
      </c>
      <c r="U574" s="50"/>
      <c r="V574" s="188"/>
      <c r="W574" s="189" t="n">
        <f aca="false">IF(V574="SI",T574,0)</f>
        <v>0</v>
      </c>
      <c r="X574" s="148"/>
      <c r="Y574" s="179"/>
      <c r="Z574" s="179"/>
      <c r="AA574" s="179"/>
    </row>
    <row r="575" customFormat="false" ht="15.75" hidden="false" customHeight="true" outlineLevel="0" collapsed="false">
      <c r="A575" s="22" t="n">
        <v>574</v>
      </c>
      <c r="B575" s="180"/>
      <c r="C575" s="22"/>
      <c r="D575" s="22"/>
      <c r="E575" s="22"/>
      <c r="F575" s="183"/>
      <c r="G575" s="22"/>
      <c r="H575" s="22"/>
      <c r="I575" s="22"/>
      <c r="J575" s="182" t="e">
        <f aca="false">VLOOKUP(Entrate!I575,Legenda!$D$1:$F$258,2)</f>
        <v>#N/A</v>
      </c>
      <c r="K575" s="22"/>
      <c r="L575" s="22"/>
      <c r="M575" s="22"/>
      <c r="N575" s="183"/>
      <c r="O575" s="184" t="n">
        <f aca="false">'Piano Finanziario Annuale'!$F$6</f>
        <v>0</v>
      </c>
      <c r="P575" s="185" t="n">
        <v>0</v>
      </c>
      <c r="Q575" s="186"/>
      <c r="R575" s="187" t="n">
        <f aca="false">(P575*Q575)</f>
        <v>0</v>
      </c>
      <c r="S575" s="185" t="n">
        <v>0</v>
      </c>
      <c r="T575" s="187" t="n">
        <f aca="false">IF(OR(O575="sì",O575="forfettario 190"),SUM(P575+S575),SUM(P575+R575+S575))</f>
        <v>0</v>
      </c>
      <c r="U575" s="50"/>
      <c r="V575" s="188"/>
      <c r="W575" s="189" t="n">
        <f aca="false">IF(V575="SI",T575,0)</f>
        <v>0</v>
      </c>
      <c r="X575" s="148"/>
      <c r="Y575" s="179"/>
      <c r="Z575" s="179"/>
      <c r="AA575" s="179"/>
    </row>
    <row r="576" customFormat="false" ht="15.75" hidden="false" customHeight="true" outlineLevel="0" collapsed="false">
      <c r="A576" s="22" t="n">
        <v>575</v>
      </c>
      <c r="B576" s="180"/>
      <c r="C576" s="22"/>
      <c r="D576" s="22"/>
      <c r="E576" s="22"/>
      <c r="F576" s="183"/>
      <c r="G576" s="22"/>
      <c r="H576" s="22"/>
      <c r="I576" s="22"/>
      <c r="J576" s="182" t="e">
        <f aca="false">VLOOKUP(Entrate!I576,Legenda!$D$1:$F$258,2)</f>
        <v>#N/A</v>
      </c>
      <c r="K576" s="22"/>
      <c r="L576" s="22"/>
      <c r="M576" s="22"/>
      <c r="N576" s="183"/>
      <c r="O576" s="184" t="n">
        <f aca="false">'Piano Finanziario Annuale'!$F$6</f>
        <v>0</v>
      </c>
      <c r="P576" s="185" t="n">
        <v>0</v>
      </c>
      <c r="Q576" s="186"/>
      <c r="R576" s="187" t="n">
        <f aca="false">(P576*Q576)</f>
        <v>0</v>
      </c>
      <c r="S576" s="185" t="n">
        <v>0</v>
      </c>
      <c r="T576" s="187" t="n">
        <f aca="false">IF(OR(O576="sì",O576="forfettario 190"),SUM(P576+S576),SUM(P576+R576+S576))</f>
        <v>0</v>
      </c>
      <c r="U576" s="50"/>
      <c r="V576" s="188"/>
      <c r="W576" s="189" t="n">
        <f aca="false">IF(V576="SI",T576,0)</f>
        <v>0</v>
      </c>
      <c r="X576" s="148"/>
      <c r="Y576" s="179"/>
      <c r="Z576" s="179"/>
      <c r="AA576" s="179"/>
    </row>
    <row r="577" customFormat="false" ht="15.75" hidden="false" customHeight="true" outlineLevel="0" collapsed="false">
      <c r="A577" s="22" t="n">
        <v>576</v>
      </c>
      <c r="B577" s="180"/>
      <c r="C577" s="22"/>
      <c r="D577" s="22"/>
      <c r="E577" s="22"/>
      <c r="F577" s="183"/>
      <c r="G577" s="22"/>
      <c r="H577" s="22"/>
      <c r="I577" s="22"/>
      <c r="J577" s="182" t="e">
        <f aca="false">VLOOKUP(Entrate!I577,Legenda!$D$1:$F$258,2)</f>
        <v>#N/A</v>
      </c>
      <c r="K577" s="22"/>
      <c r="L577" s="22"/>
      <c r="M577" s="22"/>
      <c r="N577" s="183"/>
      <c r="O577" s="184" t="n">
        <f aca="false">'Piano Finanziario Annuale'!$F$6</f>
        <v>0</v>
      </c>
      <c r="P577" s="185" t="n">
        <v>0</v>
      </c>
      <c r="Q577" s="186"/>
      <c r="R577" s="187" t="n">
        <f aca="false">(P577*Q577)</f>
        <v>0</v>
      </c>
      <c r="S577" s="185" t="n">
        <v>0</v>
      </c>
      <c r="T577" s="187" t="n">
        <f aca="false">IF(OR(O577="sì",O577="forfettario 190"),SUM(P577+S577),SUM(P577+R577+S577))</f>
        <v>0</v>
      </c>
      <c r="U577" s="50"/>
      <c r="V577" s="188"/>
      <c r="W577" s="189" t="n">
        <f aca="false">IF(V577="SI",T577,0)</f>
        <v>0</v>
      </c>
      <c r="X577" s="148"/>
      <c r="Y577" s="179"/>
      <c r="Z577" s="179"/>
      <c r="AA577" s="179"/>
    </row>
    <row r="578" customFormat="false" ht="15.75" hidden="false" customHeight="true" outlineLevel="0" collapsed="false">
      <c r="A578" s="22" t="n">
        <v>577</v>
      </c>
      <c r="B578" s="180"/>
      <c r="C578" s="22"/>
      <c r="D578" s="22"/>
      <c r="E578" s="22"/>
      <c r="F578" s="183"/>
      <c r="G578" s="22"/>
      <c r="H578" s="22"/>
      <c r="I578" s="22"/>
      <c r="J578" s="182" t="e">
        <f aca="false">VLOOKUP(Entrate!I578,Legenda!$D$1:$F$258,2)</f>
        <v>#N/A</v>
      </c>
      <c r="K578" s="22"/>
      <c r="L578" s="22"/>
      <c r="M578" s="22"/>
      <c r="N578" s="183"/>
      <c r="O578" s="184" t="n">
        <f aca="false">'Piano Finanziario Annuale'!$F$6</f>
        <v>0</v>
      </c>
      <c r="P578" s="185" t="n">
        <v>0</v>
      </c>
      <c r="Q578" s="186"/>
      <c r="R578" s="187" t="n">
        <f aca="false">(P578*Q578)</f>
        <v>0</v>
      </c>
      <c r="S578" s="185" t="n">
        <v>0</v>
      </c>
      <c r="T578" s="187" t="n">
        <f aca="false">IF(OR(O578="sì",O578="forfettario 190"),SUM(P578+S578),SUM(P578+R578+S578))</f>
        <v>0</v>
      </c>
      <c r="U578" s="50"/>
      <c r="V578" s="188"/>
      <c r="W578" s="189" t="n">
        <f aca="false">IF(V578="SI",T578,0)</f>
        <v>0</v>
      </c>
      <c r="X578" s="148"/>
      <c r="Y578" s="179"/>
      <c r="Z578" s="179"/>
      <c r="AA578" s="179"/>
    </row>
    <row r="579" customFormat="false" ht="15.75" hidden="false" customHeight="true" outlineLevel="0" collapsed="false">
      <c r="A579" s="22" t="n">
        <v>578</v>
      </c>
      <c r="B579" s="180"/>
      <c r="C579" s="22"/>
      <c r="D579" s="22"/>
      <c r="E579" s="22"/>
      <c r="F579" s="183"/>
      <c r="G579" s="22"/>
      <c r="H579" s="22"/>
      <c r="I579" s="22"/>
      <c r="J579" s="182" t="e">
        <f aca="false">VLOOKUP(Entrate!I579,Legenda!$D$1:$F$258,2)</f>
        <v>#N/A</v>
      </c>
      <c r="K579" s="22"/>
      <c r="L579" s="22"/>
      <c r="M579" s="22"/>
      <c r="N579" s="183"/>
      <c r="O579" s="184" t="n">
        <f aca="false">'Piano Finanziario Annuale'!$F$6</f>
        <v>0</v>
      </c>
      <c r="P579" s="185" t="n">
        <v>0</v>
      </c>
      <c r="Q579" s="186"/>
      <c r="R579" s="187" t="n">
        <f aca="false">(P579*Q579)</f>
        <v>0</v>
      </c>
      <c r="S579" s="185" t="n">
        <v>0</v>
      </c>
      <c r="T579" s="187" t="n">
        <f aca="false">IF(OR(O579="sì",O579="forfettario 190"),SUM(P579+S579),SUM(P579+R579+S579))</f>
        <v>0</v>
      </c>
      <c r="U579" s="50"/>
      <c r="V579" s="188"/>
      <c r="W579" s="189" t="n">
        <f aca="false">IF(V579="SI",T579,0)</f>
        <v>0</v>
      </c>
      <c r="X579" s="148"/>
      <c r="Y579" s="179"/>
      <c r="Z579" s="179"/>
      <c r="AA579" s="179"/>
    </row>
    <row r="580" customFormat="false" ht="15.75" hidden="false" customHeight="true" outlineLevel="0" collapsed="false">
      <c r="A580" s="22" t="n">
        <v>579</v>
      </c>
      <c r="B580" s="180"/>
      <c r="C580" s="22"/>
      <c r="D580" s="22"/>
      <c r="E580" s="22"/>
      <c r="F580" s="183"/>
      <c r="G580" s="22"/>
      <c r="H580" s="22"/>
      <c r="I580" s="22"/>
      <c r="J580" s="182" t="e">
        <f aca="false">VLOOKUP(Entrate!I580,Legenda!$D$1:$F$258,2)</f>
        <v>#N/A</v>
      </c>
      <c r="K580" s="22"/>
      <c r="L580" s="22"/>
      <c r="M580" s="22"/>
      <c r="N580" s="183"/>
      <c r="O580" s="184" t="n">
        <f aca="false">'Piano Finanziario Annuale'!$F$6</f>
        <v>0</v>
      </c>
      <c r="P580" s="185" t="n">
        <v>0</v>
      </c>
      <c r="Q580" s="186"/>
      <c r="R580" s="187" t="n">
        <f aca="false">(P580*Q580)</f>
        <v>0</v>
      </c>
      <c r="S580" s="185" t="n">
        <v>0</v>
      </c>
      <c r="T580" s="187" t="n">
        <f aca="false">IF(OR(O580="sì",O580="forfettario 190"),SUM(P580+S580),SUM(P580+R580+S580))</f>
        <v>0</v>
      </c>
      <c r="U580" s="50"/>
      <c r="V580" s="188"/>
      <c r="W580" s="189" t="n">
        <f aca="false">IF(V580="SI",T580,0)</f>
        <v>0</v>
      </c>
      <c r="X580" s="148"/>
      <c r="Y580" s="179"/>
      <c r="Z580" s="179"/>
      <c r="AA580" s="179"/>
    </row>
    <row r="581" customFormat="false" ht="15.75" hidden="false" customHeight="true" outlineLevel="0" collapsed="false">
      <c r="A581" s="22" t="n">
        <v>580</v>
      </c>
      <c r="B581" s="180"/>
      <c r="C581" s="22"/>
      <c r="D581" s="22"/>
      <c r="E581" s="22"/>
      <c r="F581" s="183"/>
      <c r="G581" s="22"/>
      <c r="H581" s="22"/>
      <c r="I581" s="22"/>
      <c r="J581" s="182" t="e">
        <f aca="false">VLOOKUP(Entrate!I581,Legenda!$D$1:$F$258,2)</f>
        <v>#N/A</v>
      </c>
      <c r="K581" s="22"/>
      <c r="L581" s="22"/>
      <c r="M581" s="22"/>
      <c r="N581" s="183"/>
      <c r="O581" s="184" t="n">
        <f aca="false">'Piano Finanziario Annuale'!$F$6</f>
        <v>0</v>
      </c>
      <c r="P581" s="185" t="n">
        <v>0</v>
      </c>
      <c r="Q581" s="186"/>
      <c r="R581" s="187" t="n">
        <f aca="false">(P581*Q581)</f>
        <v>0</v>
      </c>
      <c r="S581" s="185" t="n">
        <v>0</v>
      </c>
      <c r="T581" s="187" t="n">
        <f aca="false">IF(OR(O581="sì",O581="forfettario 190"),SUM(P581+S581),SUM(P581+R581+S581))</f>
        <v>0</v>
      </c>
      <c r="U581" s="50"/>
      <c r="V581" s="188"/>
      <c r="W581" s="189" t="n">
        <f aca="false">IF(V581="SI",T581,0)</f>
        <v>0</v>
      </c>
      <c r="X581" s="148"/>
      <c r="Y581" s="179"/>
      <c r="Z581" s="179"/>
      <c r="AA581" s="179"/>
    </row>
    <row r="582" customFormat="false" ht="15.75" hidden="false" customHeight="true" outlineLevel="0" collapsed="false">
      <c r="A582" s="22" t="n">
        <v>581</v>
      </c>
      <c r="B582" s="180"/>
      <c r="C582" s="22"/>
      <c r="D582" s="22"/>
      <c r="E582" s="22"/>
      <c r="F582" s="183"/>
      <c r="G582" s="22"/>
      <c r="H582" s="22"/>
      <c r="I582" s="22"/>
      <c r="J582" s="182" t="e">
        <f aca="false">VLOOKUP(Entrate!I582,Legenda!$D$1:$F$258,2)</f>
        <v>#N/A</v>
      </c>
      <c r="K582" s="22"/>
      <c r="L582" s="22"/>
      <c r="M582" s="22"/>
      <c r="N582" s="183"/>
      <c r="O582" s="184" t="n">
        <f aca="false">'Piano Finanziario Annuale'!$F$6</f>
        <v>0</v>
      </c>
      <c r="P582" s="185" t="n">
        <v>0</v>
      </c>
      <c r="Q582" s="186"/>
      <c r="R582" s="187" t="n">
        <f aca="false">(P582*Q582)</f>
        <v>0</v>
      </c>
      <c r="S582" s="185" t="n">
        <v>0</v>
      </c>
      <c r="T582" s="187" t="n">
        <f aca="false">IF(OR(O582="sì",O582="forfettario 190"),SUM(P582+S582),SUM(P582+R582+S582))</f>
        <v>0</v>
      </c>
      <c r="U582" s="50"/>
      <c r="V582" s="188"/>
      <c r="W582" s="189" t="n">
        <f aca="false">IF(V582="SI",T582,0)</f>
        <v>0</v>
      </c>
      <c r="X582" s="148"/>
      <c r="Y582" s="179"/>
      <c r="Z582" s="179"/>
      <c r="AA582" s="179"/>
    </row>
    <row r="583" customFormat="false" ht="15.75" hidden="false" customHeight="true" outlineLevel="0" collapsed="false">
      <c r="A583" s="22" t="n">
        <v>582</v>
      </c>
      <c r="B583" s="180"/>
      <c r="C583" s="22"/>
      <c r="D583" s="22"/>
      <c r="E583" s="22"/>
      <c r="F583" s="183"/>
      <c r="G583" s="22"/>
      <c r="H583" s="22"/>
      <c r="I583" s="22"/>
      <c r="J583" s="182" t="e">
        <f aca="false">VLOOKUP(Entrate!I583,Legenda!$D$1:$F$258,2)</f>
        <v>#N/A</v>
      </c>
      <c r="K583" s="22"/>
      <c r="L583" s="22"/>
      <c r="M583" s="22"/>
      <c r="N583" s="183"/>
      <c r="O583" s="184" t="n">
        <f aca="false">'Piano Finanziario Annuale'!$F$6</f>
        <v>0</v>
      </c>
      <c r="P583" s="185" t="n">
        <v>0</v>
      </c>
      <c r="Q583" s="186"/>
      <c r="R583" s="187" t="n">
        <f aca="false">(P583*Q583)</f>
        <v>0</v>
      </c>
      <c r="S583" s="185" t="n">
        <v>0</v>
      </c>
      <c r="T583" s="187" t="n">
        <f aca="false">IF(OR(O583="sì",O583="forfettario 190"),SUM(P583+S583),SUM(P583+R583+S583))</f>
        <v>0</v>
      </c>
      <c r="U583" s="50"/>
      <c r="V583" s="188"/>
      <c r="W583" s="189" t="n">
        <f aca="false">IF(V583="SI",T583,0)</f>
        <v>0</v>
      </c>
      <c r="X583" s="148"/>
      <c r="Y583" s="179"/>
      <c r="Z583" s="179"/>
      <c r="AA583" s="179"/>
    </row>
    <row r="584" customFormat="false" ht="15.75" hidden="false" customHeight="true" outlineLevel="0" collapsed="false">
      <c r="A584" s="22" t="n">
        <v>583</v>
      </c>
      <c r="B584" s="180"/>
      <c r="C584" s="22"/>
      <c r="D584" s="22"/>
      <c r="E584" s="22"/>
      <c r="F584" s="183"/>
      <c r="G584" s="22"/>
      <c r="H584" s="22"/>
      <c r="I584" s="22"/>
      <c r="J584" s="182" t="e">
        <f aca="false">VLOOKUP(Entrate!I584,Legenda!$D$1:$F$258,2)</f>
        <v>#N/A</v>
      </c>
      <c r="K584" s="22"/>
      <c r="L584" s="22"/>
      <c r="M584" s="22"/>
      <c r="N584" s="183"/>
      <c r="O584" s="184" t="n">
        <f aca="false">'Piano Finanziario Annuale'!$F$6</f>
        <v>0</v>
      </c>
      <c r="P584" s="185" t="n">
        <v>0</v>
      </c>
      <c r="Q584" s="186"/>
      <c r="R584" s="187" t="n">
        <f aca="false">(P584*Q584)</f>
        <v>0</v>
      </c>
      <c r="S584" s="185" t="n">
        <v>0</v>
      </c>
      <c r="T584" s="187" t="n">
        <f aca="false">IF(OR(O584="sì",O584="forfettario 190"),SUM(P584+S584),SUM(P584+R584+S584))</f>
        <v>0</v>
      </c>
      <c r="U584" s="50"/>
      <c r="V584" s="188"/>
      <c r="W584" s="189" t="n">
        <f aca="false">IF(V584="SI",T584,0)</f>
        <v>0</v>
      </c>
      <c r="X584" s="148"/>
      <c r="Y584" s="179"/>
      <c r="Z584" s="179"/>
      <c r="AA584" s="179"/>
    </row>
    <row r="585" customFormat="false" ht="15.75" hidden="false" customHeight="true" outlineLevel="0" collapsed="false">
      <c r="A585" s="22" t="n">
        <v>584</v>
      </c>
      <c r="B585" s="180"/>
      <c r="C585" s="22"/>
      <c r="D585" s="22"/>
      <c r="E585" s="22"/>
      <c r="F585" s="183"/>
      <c r="G585" s="22"/>
      <c r="H585" s="22"/>
      <c r="I585" s="22"/>
      <c r="J585" s="182" t="e">
        <f aca="false">VLOOKUP(Entrate!I585,Legenda!$D$1:$F$258,2)</f>
        <v>#N/A</v>
      </c>
      <c r="K585" s="22"/>
      <c r="L585" s="22"/>
      <c r="M585" s="22"/>
      <c r="N585" s="183"/>
      <c r="O585" s="184" t="n">
        <f aca="false">'Piano Finanziario Annuale'!$F$6</f>
        <v>0</v>
      </c>
      <c r="P585" s="185" t="n">
        <v>0</v>
      </c>
      <c r="Q585" s="186"/>
      <c r="R585" s="187" t="n">
        <f aca="false">(P585*Q585)</f>
        <v>0</v>
      </c>
      <c r="S585" s="185" t="n">
        <v>0</v>
      </c>
      <c r="T585" s="187" t="n">
        <f aca="false">IF(OR(O585="sì",O585="forfettario 190"),SUM(P585+S585),SUM(P585+R585+S585))</f>
        <v>0</v>
      </c>
      <c r="U585" s="50"/>
      <c r="V585" s="188"/>
      <c r="W585" s="189" t="n">
        <f aca="false">IF(V585="SI",T585,0)</f>
        <v>0</v>
      </c>
      <c r="X585" s="148"/>
      <c r="Y585" s="179"/>
      <c r="Z585" s="179"/>
      <c r="AA585" s="179"/>
    </row>
    <row r="586" customFormat="false" ht="15.75" hidden="false" customHeight="true" outlineLevel="0" collapsed="false">
      <c r="A586" s="22" t="n">
        <v>585</v>
      </c>
      <c r="B586" s="180"/>
      <c r="C586" s="22"/>
      <c r="D586" s="22"/>
      <c r="E586" s="22"/>
      <c r="F586" s="183"/>
      <c r="G586" s="22"/>
      <c r="H586" s="22"/>
      <c r="I586" s="22"/>
      <c r="J586" s="182" t="e">
        <f aca="false">VLOOKUP(Entrate!I586,Legenda!$D$1:$F$258,2)</f>
        <v>#N/A</v>
      </c>
      <c r="K586" s="22"/>
      <c r="L586" s="22"/>
      <c r="M586" s="22"/>
      <c r="N586" s="183"/>
      <c r="O586" s="184" t="n">
        <f aca="false">'Piano Finanziario Annuale'!$F$6</f>
        <v>0</v>
      </c>
      <c r="P586" s="185" t="n">
        <v>0</v>
      </c>
      <c r="Q586" s="186"/>
      <c r="R586" s="187" t="n">
        <f aca="false">(P586*Q586)</f>
        <v>0</v>
      </c>
      <c r="S586" s="185" t="n">
        <v>0</v>
      </c>
      <c r="T586" s="187" t="n">
        <f aca="false">IF(OR(O586="sì",O586="forfettario 190"),SUM(P586+S586),SUM(P586+R586+S586))</f>
        <v>0</v>
      </c>
      <c r="U586" s="50"/>
      <c r="V586" s="188"/>
      <c r="W586" s="189" t="n">
        <f aca="false">IF(V586="SI",T586,0)</f>
        <v>0</v>
      </c>
      <c r="X586" s="148"/>
      <c r="Y586" s="179"/>
      <c r="Z586" s="179"/>
      <c r="AA586" s="179"/>
    </row>
    <row r="587" customFormat="false" ht="15.75" hidden="false" customHeight="true" outlineLevel="0" collapsed="false">
      <c r="A587" s="22" t="n">
        <v>586</v>
      </c>
      <c r="B587" s="180"/>
      <c r="C587" s="22"/>
      <c r="D587" s="22"/>
      <c r="E587" s="22"/>
      <c r="F587" s="183"/>
      <c r="G587" s="22"/>
      <c r="H587" s="22"/>
      <c r="I587" s="22"/>
      <c r="J587" s="182" t="e">
        <f aca="false">VLOOKUP(Entrate!I587,Legenda!$D$1:$F$258,2)</f>
        <v>#N/A</v>
      </c>
      <c r="K587" s="22"/>
      <c r="L587" s="22"/>
      <c r="M587" s="22"/>
      <c r="N587" s="183"/>
      <c r="O587" s="184" t="n">
        <f aca="false">'Piano Finanziario Annuale'!$F$6</f>
        <v>0</v>
      </c>
      <c r="P587" s="185" t="n">
        <v>0</v>
      </c>
      <c r="Q587" s="186"/>
      <c r="R587" s="187" t="n">
        <f aca="false">(P587*Q587)</f>
        <v>0</v>
      </c>
      <c r="S587" s="185" t="n">
        <v>0</v>
      </c>
      <c r="T587" s="187" t="n">
        <f aca="false">IF(OR(O587="sì",O587="forfettario 190"),SUM(P587+S587),SUM(P587+R587+S587))</f>
        <v>0</v>
      </c>
      <c r="U587" s="50"/>
      <c r="V587" s="188"/>
      <c r="W587" s="189" t="n">
        <f aca="false">IF(V587="SI",T587,0)</f>
        <v>0</v>
      </c>
      <c r="X587" s="148"/>
      <c r="Y587" s="179"/>
      <c r="Z587" s="179"/>
      <c r="AA587" s="179"/>
    </row>
    <row r="588" customFormat="false" ht="15.75" hidden="false" customHeight="true" outlineLevel="0" collapsed="false">
      <c r="A588" s="22" t="n">
        <v>587</v>
      </c>
      <c r="B588" s="180"/>
      <c r="C588" s="22"/>
      <c r="D588" s="22"/>
      <c r="E588" s="22"/>
      <c r="F588" s="183"/>
      <c r="G588" s="22"/>
      <c r="H588" s="22"/>
      <c r="I588" s="22"/>
      <c r="J588" s="182" t="e">
        <f aca="false">VLOOKUP(Entrate!I588,Legenda!$D$1:$F$258,2)</f>
        <v>#N/A</v>
      </c>
      <c r="K588" s="22"/>
      <c r="L588" s="22"/>
      <c r="M588" s="22"/>
      <c r="N588" s="183"/>
      <c r="O588" s="184" t="n">
        <f aca="false">'Piano Finanziario Annuale'!$F$6</f>
        <v>0</v>
      </c>
      <c r="P588" s="185" t="n">
        <v>0</v>
      </c>
      <c r="Q588" s="186"/>
      <c r="R588" s="187" t="n">
        <f aca="false">(P588*Q588)</f>
        <v>0</v>
      </c>
      <c r="S588" s="185" t="n">
        <v>0</v>
      </c>
      <c r="T588" s="187" t="n">
        <f aca="false">IF(OR(O588="sì",O588="forfettario 190"),SUM(P588+S588),SUM(P588+R588+S588))</f>
        <v>0</v>
      </c>
      <c r="U588" s="50"/>
      <c r="V588" s="188"/>
      <c r="W588" s="189" t="n">
        <f aca="false">IF(V588="SI",T588,0)</f>
        <v>0</v>
      </c>
      <c r="X588" s="148"/>
      <c r="Y588" s="179"/>
      <c r="Z588" s="179"/>
      <c r="AA588" s="179"/>
    </row>
    <row r="589" customFormat="false" ht="15.75" hidden="false" customHeight="true" outlineLevel="0" collapsed="false">
      <c r="A589" s="22" t="n">
        <v>588</v>
      </c>
      <c r="B589" s="180"/>
      <c r="C589" s="22"/>
      <c r="D589" s="22"/>
      <c r="E589" s="22"/>
      <c r="F589" s="183"/>
      <c r="G589" s="22"/>
      <c r="H589" s="22"/>
      <c r="I589" s="22"/>
      <c r="J589" s="182" t="e">
        <f aca="false">VLOOKUP(Entrate!I589,Legenda!$D$1:$F$258,2)</f>
        <v>#N/A</v>
      </c>
      <c r="K589" s="22"/>
      <c r="L589" s="22"/>
      <c r="M589" s="22"/>
      <c r="N589" s="183"/>
      <c r="O589" s="184" t="n">
        <f aca="false">'Piano Finanziario Annuale'!$F$6</f>
        <v>0</v>
      </c>
      <c r="P589" s="185" t="n">
        <v>0</v>
      </c>
      <c r="Q589" s="186"/>
      <c r="R589" s="187" t="n">
        <f aca="false">(P589*Q589)</f>
        <v>0</v>
      </c>
      <c r="S589" s="185" t="n">
        <v>0</v>
      </c>
      <c r="T589" s="187" t="n">
        <f aca="false">IF(OR(O589="sì",O589="forfettario 190"),SUM(P589+S589),SUM(P589+R589+S589))</f>
        <v>0</v>
      </c>
      <c r="U589" s="50"/>
      <c r="V589" s="188"/>
      <c r="W589" s="189" t="n">
        <f aca="false">IF(V589="SI",T589,0)</f>
        <v>0</v>
      </c>
      <c r="X589" s="148"/>
      <c r="Y589" s="179"/>
      <c r="Z589" s="179"/>
      <c r="AA589" s="179"/>
    </row>
    <row r="590" customFormat="false" ht="15.75" hidden="false" customHeight="true" outlineLevel="0" collapsed="false">
      <c r="A590" s="22" t="n">
        <v>589</v>
      </c>
      <c r="B590" s="180"/>
      <c r="C590" s="22"/>
      <c r="D590" s="22"/>
      <c r="E590" s="22"/>
      <c r="F590" s="183"/>
      <c r="G590" s="22"/>
      <c r="H590" s="22"/>
      <c r="I590" s="22"/>
      <c r="J590" s="182" t="e">
        <f aca="false">VLOOKUP(Entrate!I590,Legenda!$D$1:$F$258,2)</f>
        <v>#N/A</v>
      </c>
      <c r="K590" s="22"/>
      <c r="L590" s="22"/>
      <c r="M590" s="22"/>
      <c r="N590" s="183"/>
      <c r="O590" s="184" t="n">
        <f aca="false">'Piano Finanziario Annuale'!$F$6</f>
        <v>0</v>
      </c>
      <c r="P590" s="185" t="n">
        <v>0</v>
      </c>
      <c r="Q590" s="186"/>
      <c r="R590" s="187" t="n">
        <f aca="false">(P590*Q590)</f>
        <v>0</v>
      </c>
      <c r="S590" s="185" t="n">
        <v>0</v>
      </c>
      <c r="T590" s="187" t="n">
        <f aca="false">IF(OR(O590="sì",O590="forfettario 190"),SUM(P590+S590),SUM(P590+R590+S590))</f>
        <v>0</v>
      </c>
      <c r="U590" s="50"/>
      <c r="V590" s="188"/>
      <c r="W590" s="189" t="n">
        <f aca="false">IF(V590="SI",T590,0)</f>
        <v>0</v>
      </c>
      <c r="X590" s="148"/>
      <c r="Y590" s="179"/>
      <c r="Z590" s="179"/>
      <c r="AA590" s="179"/>
    </row>
    <row r="591" customFormat="false" ht="15.75" hidden="false" customHeight="true" outlineLevel="0" collapsed="false">
      <c r="A591" s="22" t="n">
        <v>590</v>
      </c>
      <c r="B591" s="180"/>
      <c r="C591" s="22"/>
      <c r="D591" s="22"/>
      <c r="E591" s="22"/>
      <c r="F591" s="183"/>
      <c r="G591" s="22"/>
      <c r="H591" s="22"/>
      <c r="I591" s="22"/>
      <c r="J591" s="182" t="e">
        <f aca="false">VLOOKUP(Entrate!I591,Legenda!$D$1:$F$258,2)</f>
        <v>#N/A</v>
      </c>
      <c r="K591" s="22"/>
      <c r="L591" s="22"/>
      <c r="M591" s="22"/>
      <c r="N591" s="183"/>
      <c r="O591" s="184" t="n">
        <f aca="false">'Piano Finanziario Annuale'!$F$6</f>
        <v>0</v>
      </c>
      <c r="P591" s="185" t="n">
        <v>0</v>
      </c>
      <c r="Q591" s="186"/>
      <c r="R591" s="187" t="n">
        <f aca="false">(P591*Q591)</f>
        <v>0</v>
      </c>
      <c r="S591" s="185" t="n">
        <v>0</v>
      </c>
      <c r="T591" s="187" t="n">
        <f aca="false">IF(OR(O591="sì",O591="forfettario 190"),SUM(P591+S591),SUM(P591+R591+S591))</f>
        <v>0</v>
      </c>
      <c r="U591" s="50"/>
      <c r="V591" s="188"/>
      <c r="W591" s="189" t="n">
        <f aca="false">IF(V591="SI",T591,0)</f>
        <v>0</v>
      </c>
      <c r="X591" s="148"/>
      <c r="Y591" s="179"/>
      <c r="Z591" s="179"/>
      <c r="AA591" s="179"/>
    </row>
    <row r="592" customFormat="false" ht="15.75" hidden="false" customHeight="true" outlineLevel="0" collapsed="false">
      <c r="A592" s="22" t="n">
        <v>591</v>
      </c>
      <c r="B592" s="180"/>
      <c r="C592" s="22"/>
      <c r="D592" s="22"/>
      <c r="E592" s="22"/>
      <c r="F592" s="183"/>
      <c r="G592" s="22"/>
      <c r="H592" s="22"/>
      <c r="I592" s="22"/>
      <c r="J592" s="182" t="e">
        <f aca="false">VLOOKUP(Entrate!I592,Legenda!$D$1:$F$258,2)</f>
        <v>#N/A</v>
      </c>
      <c r="K592" s="22"/>
      <c r="L592" s="22"/>
      <c r="M592" s="22"/>
      <c r="N592" s="183"/>
      <c r="O592" s="184" t="n">
        <f aca="false">'Piano Finanziario Annuale'!$F$6</f>
        <v>0</v>
      </c>
      <c r="P592" s="185" t="n">
        <v>0</v>
      </c>
      <c r="Q592" s="186"/>
      <c r="R592" s="187" t="n">
        <f aca="false">(P592*Q592)</f>
        <v>0</v>
      </c>
      <c r="S592" s="185" t="n">
        <v>0</v>
      </c>
      <c r="T592" s="187" t="n">
        <f aca="false">IF(OR(O592="sì",O592="forfettario 190"),SUM(P592+S592),SUM(P592+R592+S592))</f>
        <v>0</v>
      </c>
      <c r="U592" s="50"/>
      <c r="V592" s="188"/>
      <c r="W592" s="189" t="n">
        <f aca="false">IF(V592="SI",T592,0)</f>
        <v>0</v>
      </c>
      <c r="X592" s="148"/>
      <c r="Y592" s="179"/>
      <c r="Z592" s="179"/>
      <c r="AA592" s="179"/>
    </row>
    <row r="593" customFormat="false" ht="15.75" hidden="false" customHeight="true" outlineLevel="0" collapsed="false">
      <c r="A593" s="22" t="n">
        <v>592</v>
      </c>
      <c r="B593" s="180"/>
      <c r="C593" s="22"/>
      <c r="D593" s="22"/>
      <c r="E593" s="22"/>
      <c r="F593" s="183"/>
      <c r="G593" s="22"/>
      <c r="H593" s="22"/>
      <c r="I593" s="22"/>
      <c r="J593" s="182" t="e">
        <f aca="false">VLOOKUP(Entrate!I593,Legenda!$D$1:$F$258,2)</f>
        <v>#N/A</v>
      </c>
      <c r="K593" s="22"/>
      <c r="L593" s="22"/>
      <c r="M593" s="22"/>
      <c r="N593" s="183"/>
      <c r="O593" s="184" t="n">
        <f aca="false">'Piano Finanziario Annuale'!$F$6</f>
        <v>0</v>
      </c>
      <c r="P593" s="185" t="n">
        <v>0</v>
      </c>
      <c r="Q593" s="186"/>
      <c r="R593" s="187" t="n">
        <f aca="false">(P593*Q593)</f>
        <v>0</v>
      </c>
      <c r="S593" s="185" t="n">
        <v>0</v>
      </c>
      <c r="T593" s="187" t="n">
        <f aca="false">IF(OR(O593="sì",O593="forfettario 190"),SUM(P593+S593),SUM(P593+R593+S593))</f>
        <v>0</v>
      </c>
      <c r="U593" s="50"/>
      <c r="V593" s="188"/>
      <c r="W593" s="189" t="n">
        <f aca="false">IF(V593="SI",T593,0)</f>
        <v>0</v>
      </c>
      <c r="X593" s="148"/>
      <c r="Y593" s="179"/>
      <c r="Z593" s="179"/>
      <c r="AA593" s="179"/>
    </row>
    <row r="594" customFormat="false" ht="15.75" hidden="false" customHeight="true" outlineLevel="0" collapsed="false">
      <c r="A594" s="22" t="n">
        <v>593</v>
      </c>
      <c r="B594" s="180"/>
      <c r="C594" s="22"/>
      <c r="D594" s="22"/>
      <c r="E594" s="22"/>
      <c r="F594" s="183"/>
      <c r="G594" s="22"/>
      <c r="H594" s="22"/>
      <c r="I594" s="22"/>
      <c r="J594" s="182" t="e">
        <f aca="false">VLOOKUP(Entrate!I594,Legenda!$D$1:$F$258,2)</f>
        <v>#N/A</v>
      </c>
      <c r="K594" s="22"/>
      <c r="L594" s="22"/>
      <c r="M594" s="22"/>
      <c r="N594" s="183"/>
      <c r="O594" s="184" t="n">
        <f aca="false">'Piano Finanziario Annuale'!$F$6</f>
        <v>0</v>
      </c>
      <c r="P594" s="185" t="n">
        <v>0</v>
      </c>
      <c r="Q594" s="186"/>
      <c r="R594" s="187" t="n">
        <f aca="false">(P594*Q594)</f>
        <v>0</v>
      </c>
      <c r="S594" s="185" t="n">
        <v>0</v>
      </c>
      <c r="T594" s="187" t="n">
        <f aca="false">IF(OR(O594="sì",O594="forfettario 190"),SUM(P594+S594),SUM(P594+R594+S594))</f>
        <v>0</v>
      </c>
      <c r="U594" s="50"/>
      <c r="V594" s="188"/>
      <c r="W594" s="189" t="n">
        <f aca="false">IF(V594="SI",T594,0)</f>
        <v>0</v>
      </c>
      <c r="X594" s="148"/>
      <c r="Y594" s="179"/>
      <c r="Z594" s="179"/>
      <c r="AA594" s="179"/>
    </row>
    <row r="595" customFormat="false" ht="15.75" hidden="false" customHeight="true" outlineLevel="0" collapsed="false">
      <c r="A595" s="22" t="n">
        <v>594</v>
      </c>
      <c r="B595" s="180"/>
      <c r="C595" s="22"/>
      <c r="D595" s="22"/>
      <c r="E595" s="22"/>
      <c r="F595" s="183"/>
      <c r="G595" s="22"/>
      <c r="H595" s="22"/>
      <c r="I595" s="22"/>
      <c r="J595" s="182" t="e">
        <f aca="false">VLOOKUP(Entrate!I595,Legenda!$D$1:$F$258,2)</f>
        <v>#N/A</v>
      </c>
      <c r="K595" s="22"/>
      <c r="L595" s="22"/>
      <c r="M595" s="22"/>
      <c r="N595" s="183"/>
      <c r="O595" s="184" t="n">
        <f aca="false">'Piano Finanziario Annuale'!$F$6</f>
        <v>0</v>
      </c>
      <c r="P595" s="185" t="n">
        <v>0</v>
      </c>
      <c r="Q595" s="186"/>
      <c r="R595" s="187" t="n">
        <f aca="false">(P595*Q595)</f>
        <v>0</v>
      </c>
      <c r="S595" s="185" t="n">
        <v>0</v>
      </c>
      <c r="T595" s="187" t="n">
        <f aca="false">IF(OR(O595="sì",O595="forfettario 190"),SUM(P595+S595),SUM(P595+R595+S595))</f>
        <v>0</v>
      </c>
      <c r="U595" s="50"/>
      <c r="V595" s="188"/>
      <c r="W595" s="189" t="n">
        <f aca="false">IF(V595="SI",T595,0)</f>
        <v>0</v>
      </c>
      <c r="X595" s="148"/>
      <c r="Y595" s="179"/>
      <c r="Z595" s="179"/>
      <c r="AA595" s="179"/>
    </row>
    <row r="596" customFormat="false" ht="15.75" hidden="false" customHeight="true" outlineLevel="0" collapsed="false">
      <c r="A596" s="22" t="n">
        <v>595</v>
      </c>
      <c r="B596" s="180"/>
      <c r="C596" s="22"/>
      <c r="D596" s="22"/>
      <c r="E596" s="22"/>
      <c r="F596" s="183"/>
      <c r="G596" s="22"/>
      <c r="H596" s="22"/>
      <c r="I596" s="22"/>
      <c r="J596" s="182" t="e">
        <f aca="false">VLOOKUP(Entrate!I596,Legenda!$D$1:$F$258,2)</f>
        <v>#N/A</v>
      </c>
      <c r="K596" s="22"/>
      <c r="L596" s="22"/>
      <c r="M596" s="22"/>
      <c r="N596" s="183"/>
      <c r="O596" s="184" t="n">
        <f aca="false">'Piano Finanziario Annuale'!$F$6</f>
        <v>0</v>
      </c>
      <c r="P596" s="185" t="n">
        <v>0</v>
      </c>
      <c r="Q596" s="186"/>
      <c r="R596" s="187" t="n">
        <f aca="false">(P596*Q596)</f>
        <v>0</v>
      </c>
      <c r="S596" s="185" t="n">
        <v>0</v>
      </c>
      <c r="T596" s="187" t="n">
        <f aca="false">IF(OR(O596="sì",O596="forfettario 190"),SUM(P596+S596),SUM(P596+R596+S596))</f>
        <v>0</v>
      </c>
      <c r="U596" s="50"/>
      <c r="V596" s="188"/>
      <c r="W596" s="189" t="n">
        <f aca="false">IF(V596="SI",T596,0)</f>
        <v>0</v>
      </c>
      <c r="X596" s="148"/>
      <c r="Y596" s="179"/>
      <c r="Z596" s="179"/>
      <c r="AA596" s="179"/>
    </row>
    <row r="597" customFormat="false" ht="15.75" hidden="false" customHeight="true" outlineLevel="0" collapsed="false">
      <c r="A597" s="22" t="n">
        <v>596</v>
      </c>
      <c r="B597" s="180"/>
      <c r="C597" s="22"/>
      <c r="D597" s="22"/>
      <c r="E597" s="22"/>
      <c r="F597" s="183"/>
      <c r="G597" s="22"/>
      <c r="H597" s="22"/>
      <c r="I597" s="22"/>
      <c r="J597" s="182" t="e">
        <f aca="false">VLOOKUP(Entrate!I597,Legenda!$D$1:$F$258,2)</f>
        <v>#N/A</v>
      </c>
      <c r="K597" s="22"/>
      <c r="L597" s="22"/>
      <c r="M597" s="22"/>
      <c r="N597" s="183"/>
      <c r="O597" s="184" t="n">
        <f aca="false">'Piano Finanziario Annuale'!$F$6</f>
        <v>0</v>
      </c>
      <c r="P597" s="185" t="n">
        <v>0</v>
      </c>
      <c r="Q597" s="186"/>
      <c r="R597" s="187" t="n">
        <f aca="false">(P597*Q597)</f>
        <v>0</v>
      </c>
      <c r="S597" s="185" t="n">
        <v>0</v>
      </c>
      <c r="T597" s="187" t="n">
        <f aca="false">IF(OR(O597="sì",O597="forfettario 190"),SUM(P597+S597),SUM(P597+R597+S597))</f>
        <v>0</v>
      </c>
      <c r="U597" s="50"/>
      <c r="V597" s="188"/>
      <c r="W597" s="189" t="n">
        <f aca="false">IF(V597="SI",T597,0)</f>
        <v>0</v>
      </c>
      <c r="X597" s="148"/>
      <c r="Y597" s="179"/>
      <c r="Z597" s="179"/>
      <c r="AA597" s="179"/>
    </row>
    <row r="598" customFormat="false" ht="15.75" hidden="false" customHeight="true" outlineLevel="0" collapsed="false">
      <c r="A598" s="22" t="n">
        <v>597</v>
      </c>
      <c r="B598" s="180"/>
      <c r="C598" s="22"/>
      <c r="D598" s="22"/>
      <c r="E598" s="22"/>
      <c r="F598" s="183"/>
      <c r="G598" s="22"/>
      <c r="H598" s="22"/>
      <c r="I598" s="22"/>
      <c r="J598" s="182" t="e">
        <f aca="false">VLOOKUP(Entrate!I598,Legenda!$D$1:$F$258,2)</f>
        <v>#N/A</v>
      </c>
      <c r="K598" s="22"/>
      <c r="L598" s="22"/>
      <c r="M598" s="22"/>
      <c r="N598" s="183"/>
      <c r="O598" s="184" t="n">
        <f aca="false">'Piano Finanziario Annuale'!$F$6</f>
        <v>0</v>
      </c>
      <c r="P598" s="185" t="n">
        <v>0</v>
      </c>
      <c r="Q598" s="186"/>
      <c r="R598" s="187" t="n">
        <f aca="false">(P598*Q598)</f>
        <v>0</v>
      </c>
      <c r="S598" s="185" t="n">
        <v>0</v>
      </c>
      <c r="T598" s="187" t="n">
        <f aca="false">IF(OR(O598="sì",O598="forfettario 190"),SUM(P598+S598),SUM(P598+R598+S598))</f>
        <v>0</v>
      </c>
      <c r="U598" s="50"/>
      <c r="V598" s="188"/>
      <c r="W598" s="189" t="n">
        <f aca="false">IF(V598="SI",T598,0)</f>
        <v>0</v>
      </c>
      <c r="X598" s="148"/>
      <c r="Y598" s="179"/>
      <c r="Z598" s="179"/>
      <c r="AA598" s="179"/>
    </row>
    <row r="599" customFormat="false" ht="15.75" hidden="false" customHeight="true" outlineLevel="0" collapsed="false">
      <c r="A599" s="22" t="n">
        <v>598</v>
      </c>
      <c r="B599" s="180"/>
      <c r="C599" s="22"/>
      <c r="D599" s="22"/>
      <c r="E599" s="22"/>
      <c r="F599" s="183"/>
      <c r="G599" s="22"/>
      <c r="H599" s="22"/>
      <c r="I599" s="22"/>
      <c r="J599" s="182" t="e">
        <f aca="false">VLOOKUP(Entrate!I599,Legenda!$D$1:$F$258,2)</f>
        <v>#N/A</v>
      </c>
      <c r="K599" s="22"/>
      <c r="L599" s="22"/>
      <c r="M599" s="22"/>
      <c r="N599" s="183"/>
      <c r="O599" s="184" t="n">
        <f aca="false">'Piano Finanziario Annuale'!$F$6</f>
        <v>0</v>
      </c>
      <c r="P599" s="185" t="n">
        <v>0</v>
      </c>
      <c r="Q599" s="186"/>
      <c r="R599" s="187" t="n">
        <f aca="false">(P599*Q599)</f>
        <v>0</v>
      </c>
      <c r="S599" s="185" t="n">
        <v>0</v>
      </c>
      <c r="T599" s="187" t="n">
        <f aca="false">IF(OR(O599="sì",O599="forfettario 190"),SUM(P599+S599),SUM(P599+R599+S599))</f>
        <v>0</v>
      </c>
      <c r="U599" s="50"/>
      <c r="V599" s="188"/>
      <c r="W599" s="189" t="n">
        <f aca="false">IF(V599="SI",T599,0)</f>
        <v>0</v>
      </c>
      <c r="X599" s="148"/>
      <c r="Y599" s="179"/>
      <c r="Z599" s="179"/>
      <c r="AA599" s="179"/>
    </row>
    <row r="600" customFormat="false" ht="15.75" hidden="false" customHeight="true" outlineLevel="0" collapsed="false">
      <c r="A600" s="22" t="n">
        <v>599</v>
      </c>
      <c r="B600" s="180"/>
      <c r="C600" s="22"/>
      <c r="D600" s="22"/>
      <c r="E600" s="22"/>
      <c r="F600" s="183"/>
      <c r="G600" s="22"/>
      <c r="H600" s="22"/>
      <c r="I600" s="22"/>
      <c r="J600" s="182" t="e">
        <f aca="false">VLOOKUP(Entrate!I600,Legenda!$D$1:$F$258,2)</f>
        <v>#N/A</v>
      </c>
      <c r="K600" s="22"/>
      <c r="L600" s="22"/>
      <c r="M600" s="22"/>
      <c r="N600" s="183"/>
      <c r="O600" s="184" t="n">
        <f aca="false">'Piano Finanziario Annuale'!$F$6</f>
        <v>0</v>
      </c>
      <c r="P600" s="185" t="n">
        <v>0</v>
      </c>
      <c r="Q600" s="186"/>
      <c r="R600" s="187" t="n">
        <f aca="false">(P600*Q600)</f>
        <v>0</v>
      </c>
      <c r="S600" s="185" t="n">
        <v>0</v>
      </c>
      <c r="T600" s="187" t="n">
        <f aca="false">IF(OR(O600="sì",O600="forfettario 190"),SUM(P600+S600),SUM(P600+R600+S600))</f>
        <v>0</v>
      </c>
      <c r="U600" s="50"/>
      <c r="V600" s="188"/>
      <c r="W600" s="189" t="n">
        <f aca="false">IF(V600="SI",T600,0)</f>
        <v>0</v>
      </c>
      <c r="X600" s="148"/>
      <c r="Y600" s="179"/>
      <c r="Z600" s="179"/>
      <c r="AA600" s="179"/>
    </row>
    <row r="601" customFormat="false" ht="15.75" hidden="false" customHeight="true" outlineLevel="0" collapsed="false">
      <c r="A601" s="22" t="n">
        <v>600</v>
      </c>
      <c r="B601" s="180"/>
      <c r="C601" s="22"/>
      <c r="D601" s="22"/>
      <c r="E601" s="22"/>
      <c r="F601" s="183"/>
      <c r="G601" s="22"/>
      <c r="H601" s="22"/>
      <c r="I601" s="22"/>
      <c r="J601" s="191" t="e">
        <f aca="false">VLOOKUP(Entrate!I601,Legenda!$D$1:$F$258,2)</f>
        <v>#N/A</v>
      </c>
      <c r="K601" s="22"/>
      <c r="L601" s="22"/>
      <c r="M601" s="22"/>
      <c r="N601" s="183"/>
      <c r="O601" s="184" t="n">
        <f aca="false">'Piano Finanziario Annuale'!$F$6</f>
        <v>0</v>
      </c>
      <c r="P601" s="185" t="n">
        <v>0</v>
      </c>
      <c r="Q601" s="186"/>
      <c r="R601" s="187" t="n">
        <f aca="false">(P601*Q601)</f>
        <v>0</v>
      </c>
      <c r="S601" s="185" t="n">
        <v>0</v>
      </c>
      <c r="T601" s="187" t="n">
        <f aca="false">IF(OR(O601="sì",O601="forfettario 190"),SUM(P601+S601),SUM(P601+R601+S601))</f>
        <v>0</v>
      </c>
      <c r="U601" s="50"/>
      <c r="V601" s="188"/>
      <c r="W601" s="189" t="n">
        <f aca="false">IF(V601="SI",T601,0)</f>
        <v>0</v>
      </c>
      <c r="X601" s="148"/>
      <c r="Y601" s="179"/>
      <c r="Z601" s="179"/>
      <c r="AA601" s="179"/>
    </row>
    <row r="602" customFormat="false" ht="15.75" hidden="false" customHeight="true" outlineLevel="0" collapsed="false">
      <c r="A602" s="22" t="n">
        <v>601</v>
      </c>
      <c r="B602" s="180"/>
      <c r="C602" s="22"/>
      <c r="D602" s="22"/>
      <c r="E602" s="22"/>
      <c r="F602" s="183"/>
      <c r="G602" s="22"/>
      <c r="H602" s="22"/>
      <c r="I602" s="22"/>
      <c r="J602" s="191" t="e">
        <f aca="false">VLOOKUP(Entrate!I602,Legenda!$D$1:$F$258,2)</f>
        <v>#N/A</v>
      </c>
      <c r="K602" s="22"/>
      <c r="L602" s="22"/>
      <c r="M602" s="22"/>
      <c r="N602" s="183"/>
      <c r="O602" s="184" t="n">
        <f aca="false">'Piano Finanziario Annuale'!$F$6</f>
        <v>0</v>
      </c>
      <c r="P602" s="185" t="n">
        <v>0</v>
      </c>
      <c r="Q602" s="186"/>
      <c r="R602" s="187" t="n">
        <f aca="false">(P602*Q602)</f>
        <v>0</v>
      </c>
      <c r="S602" s="185" t="n">
        <v>0</v>
      </c>
      <c r="T602" s="187" t="n">
        <f aca="false">IF(OR(O602="sì",O602="forfettario 190"),SUM(P602+S602),SUM(P602+R602+S602))</f>
        <v>0</v>
      </c>
      <c r="U602" s="50"/>
      <c r="V602" s="188"/>
      <c r="W602" s="189" t="n">
        <f aca="false">IF(V602="SI",T602,0)</f>
        <v>0</v>
      </c>
      <c r="X602" s="148"/>
      <c r="Y602" s="179"/>
      <c r="Z602" s="179"/>
      <c r="AA602" s="179"/>
    </row>
    <row r="603" customFormat="false" ht="15.75" hidden="false" customHeight="true" outlineLevel="0" collapsed="false">
      <c r="A603" s="22" t="n">
        <v>602</v>
      </c>
      <c r="B603" s="180"/>
      <c r="C603" s="22"/>
      <c r="D603" s="22"/>
      <c r="E603" s="22"/>
      <c r="F603" s="183"/>
      <c r="G603" s="22"/>
      <c r="H603" s="22"/>
      <c r="I603" s="22"/>
      <c r="J603" s="191" t="e">
        <f aca="false">VLOOKUP(Entrate!I603,Legenda!$D$1:$F$258,2)</f>
        <v>#N/A</v>
      </c>
      <c r="K603" s="22"/>
      <c r="L603" s="22"/>
      <c r="M603" s="22"/>
      <c r="N603" s="183"/>
      <c r="O603" s="184" t="n">
        <f aca="false">'Piano Finanziario Annuale'!$F$6</f>
        <v>0</v>
      </c>
      <c r="P603" s="185" t="n">
        <v>0</v>
      </c>
      <c r="Q603" s="186"/>
      <c r="R603" s="187" t="n">
        <f aca="false">(P603*Q603)</f>
        <v>0</v>
      </c>
      <c r="S603" s="185" t="n">
        <v>0</v>
      </c>
      <c r="T603" s="187" t="n">
        <f aca="false">IF(OR(O603="sì",O603="forfettario 190"),SUM(P603+S603),SUM(P603+R603+S603))</f>
        <v>0</v>
      </c>
      <c r="U603" s="50"/>
      <c r="V603" s="188"/>
      <c r="W603" s="189" t="n">
        <f aca="false">IF(V603="SI",T603,0)</f>
        <v>0</v>
      </c>
      <c r="X603" s="148"/>
      <c r="Y603" s="179"/>
      <c r="Z603" s="179"/>
      <c r="AA603" s="179"/>
    </row>
    <row r="604" customFormat="false" ht="15.75" hidden="false" customHeight="true" outlineLevel="0" collapsed="false">
      <c r="A604" s="22" t="n">
        <v>603</v>
      </c>
      <c r="B604" s="180"/>
      <c r="C604" s="22"/>
      <c r="D604" s="22"/>
      <c r="E604" s="22"/>
      <c r="F604" s="183"/>
      <c r="G604" s="22"/>
      <c r="H604" s="22"/>
      <c r="I604" s="22"/>
      <c r="J604" s="191" t="e">
        <f aca="false">VLOOKUP(Entrate!I604,Legenda!$D$1:$F$258,2)</f>
        <v>#N/A</v>
      </c>
      <c r="K604" s="22"/>
      <c r="L604" s="22"/>
      <c r="M604" s="22"/>
      <c r="N604" s="183"/>
      <c r="O604" s="184" t="n">
        <f aca="false">'Piano Finanziario Annuale'!$F$6</f>
        <v>0</v>
      </c>
      <c r="P604" s="185" t="n">
        <v>0</v>
      </c>
      <c r="Q604" s="186"/>
      <c r="R604" s="187" t="n">
        <f aca="false">(P604*Q604)</f>
        <v>0</v>
      </c>
      <c r="S604" s="185" t="n">
        <v>0</v>
      </c>
      <c r="T604" s="187" t="n">
        <f aca="false">IF(OR(O604="sì",O604="forfettario 190"),SUM(P604+S604),SUM(P604+R604+S604))</f>
        <v>0</v>
      </c>
      <c r="U604" s="50"/>
      <c r="V604" s="188"/>
      <c r="W604" s="189" t="n">
        <f aca="false">IF(V604="SI",T604,0)</f>
        <v>0</v>
      </c>
      <c r="X604" s="148"/>
      <c r="Y604" s="179"/>
      <c r="Z604" s="179"/>
      <c r="AA604" s="179"/>
    </row>
    <row r="605" customFormat="false" ht="15.75" hidden="false" customHeight="true" outlineLevel="0" collapsed="false">
      <c r="A605" s="22" t="n">
        <v>604</v>
      </c>
      <c r="B605" s="180"/>
      <c r="C605" s="22"/>
      <c r="D605" s="22"/>
      <c r="E605" s="22"/>
      <c r="F605" s="183"/>
      <c r="G605" s="22"/>
      <c r="H605" s="22"/>
      <c r="I605" s="22"/>
      <c r="J605" s="191" t="e">
        <f aca="false">VLOOKUP(Entrate!I605,Legenda!$D$1:$F$258,2)</f>
        <v>#N/A</v>
      </c>
      <c r="K605" s="22"/>
      <c r="L605" s="22"/>
      <c r="M605" s="22"/>
      <c r="N605" s="183"/>
      <c r="O605" s="184" t="n">
        <f aca="false">'Piano Finanziario Annuale'!$F$6</f>
        <v>0</v>
      </c>
      <c r="P605" s="185" t="n">
        <v>0</v>
      </c>
      <c r="Q605" s="186"/>
      <c r="R605" s="187" t="n">
        <f aca="false">(P605*Q605)</f>
        <v>0</v>
      </c>
      <c r="S605" s="185" t="n">
        <v>0</v>
      </c>
      <c r="T605" s="187" t="n">
        <f aca="false">IF(OR(O605="sì",O605="forfettario 190"),SUM(P605+S605),SUM(P605+R605+S605))</f>
        <v>0</v>
      </c>
      <c r="U605" s="50"/>
      <c r="V605" s="188"/>
      <c r="W605" s="189" t="n">
        <f aca="false">IF(V605="SI",T605,0)</f>
        <v>0</v>
      </c>
      <c r="X605" s="148"/>
      <c r="Y605" s="179"/>
      <c r="Z605" s="179"/>
      <c r="AA605" s="179"/>
    </row>
    <row r="606" customFormat="false" ht="15.75" hidden="false" customHeight="true" outlineLevel="0" collapsed="false">
      <c r="A606" s="22" t="n">
        <v>605</v>
      </c>
      <c r="B606" s="180"/>
      <c r="C606" s="22"/>
      <c r="D606" s="22"/>
      <c r="E606" s="22"/>
      <c r="F606" s="183"/>
      <c r="G606" s="22"/>
      <c r="H606" s="22"/>
      <c r="I606" s="22"/>
      <c r="J606" s="191" t="e">
        <f aca="false">VLOOKUP(Entrate!I606,Legenda!$D$1:$F$258,2)</f>
        <v>#N/A</v>
      </c>
      <c r="K606" s="22"/>
      <c r="L606" s="22"/>
      <c r="M606" s="22"/>
      <c r="N606" s="183"/>
      <c r="O606" s="184" t="n">
        <f aca="false">'Piano Finanziario Annuale'!$F$6</f>
        <v>0</v>
      </c>
      <c r="P606" s="185" t="n">
        <v>0</v>
      </c>
      <c r="Q606" s="186"/>
      <c r="R606" s="187" t="n">
        <f aca="false">(P606*Q606)</f>
        <v>0</v>
      </c>
      <c r="S606" s="185" t="n">
        <v>0</v>
      </c>
      <c r="T606" s="187" t="n">
        <f aca="false">IF(OR(O606="sì",O606="forfettario 190"),SUM(P606+S606),SUM(P606+R606+S606))</f>
        <v>0</v>
      </c>
      <c r="U606" s="50"/>
      <c r="V606" s="188"/>
      <c r="W606" s="189" t="n">
        <f aca="false">IF(V606="SI",T606,0)</f>
        <v>0</v>
      </c>
      <c r="X606" s="148"/>
      <c r="Y606" s="179"/>
      <c r="Z606" s="179"/>
      <c r="AA606" s="179"/>
    </row>
    <row r="607" customFormat="false" ht="15.75" hidden="false" customHeight="true" outlineLevel="0" collapsed="false">
      <c r="A607" s="22" t="n">
        <v>606</v>
      </c>
      <c r="B607" s="180"/>
      <c r="C607" s="22"/>
      <c r="D607" s="22"/>
      <c r="E607" s="22"/>
      <c r="F607" s="183"/>
      <c r="G607" s="22"/>
      <c r="H607" s="22"/>
      <c r="I607" s="22"/>
      <c r="J607" s="191" t="e">
        <f aca="false">VLOOKUP(Entrate!I607,Legenda!$D$1:$F$258,2)</f>
        <v>#N/A</v>
      </c>
      <c r="K607" s="22"/>
      <c r="L607" s="22"/>
      <c r="M607" s="22"/>
      <c r="N607" s="183"/>
      <c r="O607" s="184" t="n">
        <f aca="false">'Piano Finanziario Annuale'!$F$6</f>
        <v>0</v>
      </c>
      <c r="P607" s="185" t="n">
        <v>0</v>
      </c>
      <c r="Q607" s="186"/>
      <c r="R607" s="187" t="n">
        <f aca="false">(P607*Q607)</f>
        <v>0</v>
      </c>
      <c r="S607" s="185" t="n">
        <v>0</v>
      </c>
      <c r="T607" s="187" t="n">
        <f aca="false">IF(OR(O607="sì",O607="forfettario 190"),SUM(P607+S607),SUM(P607+R607+S607))</f>
        <v>0</v>
      </c>
      <c r="U607" s="50"/>
      <c r="V607" s="188"/>
      <c r="W607" s="189" t="n">
        <f aca="false">IF(V607="SI",T607,0)</f>
        <v>0</v>
      </c>
      <c r="X607" s="148"/>
      <c r="Y607" s="179"/>
      <c r="Z607" s="179"/>
      <c r="AA607" s="179"/>
    </row>
    <row r="608" customFormat="false" ht="15.75" hidden="false" customHeight="true" outlineLevel="0" collapsed="false">
      <c r="A608" s="22" t="n">
        <v>607</v>
      </c>
      <c r="B608" s="180"/>
      <c r="C608" s="22"/>
      <c r="D608" s="22"/>
      <c r="E608" s="22"/>
      <c r="F608" s="183"/>
      <c r="G608" s="22"/>
      <c r="H608" s="22"/>
      <c r="I608" s="22"/>
      <c r="J608" s="191" t="e">
        <f aca="false">VLOOKUP(Entrate!I608,Legenda!$D$1:$F$258,2)</f>
        <v>#N/A</v>
      </c>
      <c r="K608" s="22"/>
      <c r="L608" s="22"/>
      <c r="M608" s="22"/>
      <c r="N608" s="183"/>
      <c r="O608" s="184" t="n">
        <f aca="false">'Piano Finanziario Annuale'!$F$6</f>
        <v>0</v>
      </c>
      <c r="P608" s="185" t="n">
        <v>0</v>
      </c>
      <c r="Q608" s="186"/>
      <c r="R608" s="187" t="n">
        <f aca="false">(P608*Q608)</f>
        <v>0</v>
      </c>
      <c r="S608" s="185" t="n">
        <v>0</v>
      </c>
      <c r="T608" s="187" t="n">
        <f aca="false">IF(OR(O608="sì",O608="forfettario 190"),SUM(P608+S608),SUM(P608+R608+S608))</f>
        <v>0</v>
      </c>
      <c r="U608" s="50"/>
      <c r="V608" s="188"/>
      <c r="W608" s="189" t="n">
        <f aca="false">IF(V608="SI",T608,0)</f>
        <v>0</v>
      </c>
      <c r="X608" s="148"/>
      <c r="Y608" s="179"/>
      <c r="Z608" s="179"/>
      <c r="AA608" s="179"/>
    </row>
    <row r="609" customFormat="false" ht="15.75" hidden="false" customHeight="true" outlineLevel="0" collapsed="false">
      <c r="A609" s="22" t="n">
        <v>608</v>
      </c>
      <c r="B609" s="180"/>
      <c r="C609" s="22"/>
      <c r="D609" s="22"/>
      <c r="E609" s="22"/>
      <c r="F609" s="183"/>
      <c r="G609" s="22"/>
      <c r="H609" s="22"/>
      <c r="I609" s="22"/>
      <c r="J609" s="191" t="e">
        <f aca="false">VLOOKUP(Entrate!I609,Legenda!$D$1:$F$258,2)</f>
        <v>#N/A</v>
      </c>
      <c r="K609" s="22"/>
      <c r="L609" s="22"/>
      <c r="M609" s="22"/>
      <c r="N609" s="183"/>
      <c r="O609" s="184" t="n">
        <f aca="false">'Piano Finanziario Annuale'!$F$6</f>
        <v>0</v>
      </c>
      <c r="P609" s="185" t="n">
        <v>0</v>
      </c>
      <c r="Q609" s="186"/>
      <c r="R609" s="187" t="n">
        <f aca="false">(P609*Q609)</f>
        <v>0</v>
      </c>
      <c r="S609" s="185" t="n">
        <v>0</v>
      </c>
      <c r="T609" s="187" t="n">
        <f aca="false">IF(OR(O609="sì",O609="forfettario 190"),SUM(P609+S609),SUM(P609+R609+S609))</f>
        <v>0</v>
      </c>
      <c r="U609" s="50"/>
      <c r="V609" s="188"/>
      <c r="W609" s="189" t="n">
        <f aca="false">IF(V609="SI",T609,0)</f>
        <v>0</v>
      </c>
      <c r="X609" s="148"/>
      <c r="Y609" s="179"/>
      <c r="Z609" s="179"/>
      <c r="AA609" s="179"/>
    </row>
    <row r="610" customFormat="false" ht="15.75" hidden="false" customHeight="true" outlineLevel="0" collapsed="false">
      <c r="A610" s="22" t="n">
        <v>609</v>
      </c>
      <c r="B610" s="180"/>
      <c r="C610" s="22"/>
      <c r="D610" s="22"/>
      <c r="E610" s="22"/>
      <c r="F610" s="183"/>
      <c r="G610" s="22"/>
      <c r="H610" s="22"/>
      <c r="I610" s="22"/>
      <c r="J610" s="191" t="e">
        <f aca="false">VLOOKUP(Entrate!I610,Legenda!$D$1:$F$258,2)</f>
        <v>#N/A</v>
      </c>
      <c r="K610" s="22"/>
      <c r="L610" s="22"/>
      <c r="M610" s="22"/>
      <c r="N610" s="183"/>
      <c r="O610" s="184" t="n">
        <f aca="false">'Piano Finanziario Annuale'!$F$6</f>
        <v>0</v>
      </c>
      <c r="P610" s="185" t="n">
        <v>0</v>
      </c>
      <c r="Q610" s="186"/>
      <c r="R610" s="187" t="n">
        <f aca="false">(P610*Q610)</f>
        <v>0</v>
      </c>
      <c r="S610" s="185" t="n">
        <v>0</v>
      </c>
      <c r="T610" s="187" t="n">
        <f aca="false">IF(OR(O610="sì",O610="forfettario 190"),SUM(P610+S610),SUM(P610+R610+S610))</f>
        <v>0</v>
      </c>
      <c r="U610" s="50"/>
      <c r="V610" s="188"/>
      <c r="W610" s="189" t="n">
        <f aca="false">IF(V610="SI",T610,0)</f>
        <v>0</v>
      </c>
      <c r="X610" s="148"/>
      <c r="Y610" s="179"/>
      <c r="Z610" s="179"/>
      <c r="AA610" s="179"/>
    </row>
    <row r="611" customFormat="false" ht="15.75" hidden="false" customHeight="true" outlineLevel="0" collapsed="false">
      <c r="A611" s="22" t="n">
        <v>610</v>
      </c>
      <c r="B611" s="180"/>
      <c r="C611" s="22"/>
      <c r="D611" s="22"/>
      <c r="E611" s="22"/>
      <c r="F611" s="183"/>
      <c r="G611" s="22"/>
      <c r="H611" s="22"/>
      <c r="I611" s="22"/>
      <c r="J611" s="191" t="e">
        <f aca="false">VLOOKUP(Entrate!I611,Legenda!$D$1:$F$258,2)</f>
        <v>#N/A</v>
      </c>
      <c r="K611" s="22"/>
      <c r="L611" s="22"/>
      <c r="M611" s="22"/>
      <c r="N611" s="183"/>
      <c r="O611" s="184" t="n">
        <f aca="false">'Piano Finanziario Annuale'!$F$6</f>
        <v>0</v>
      </c>
      <c r="P611" s="185" t="n">
        <v>0</v>
      </c>
      <c r="Q611" s="186"/>
      <c r="R611" s="187" t="n">
        <f aca="false">(P611*Q611)</f>
        <v>0</v>
      </c>
      <c r="S611" s="185" t="n">
        <v>0</v>
      </c>
      <c r="T611" s="187" t="n">
        <f aca="false">IF(OR(O611="sì",O611="forfettario 190"),SUM(P611+S611),SUM(P611+R611+S611))</f>
        <v>0</v>
      </c>
      <c r="U611" s="50"/>
      <c r="V611" s="188"/>
      <c r="W611" s="189" t="n">
        <f aca="false">IF(V611="SI",T611,0)</f>
        <v>0</v>
      </c>
      <c r="X611" s="148"/>
      <c r="Y611" s="179"/>
      <c r="Z611" s="179"/>
      <c r="AA611" s="179"/>
    </row>
    <row r="612" customFormat="false" ht="15.75" hidden="false" customHeight="true" outlineLevel="0" collapsed="false">
      <c r="A612" s="22" t="n">
        <v>611</v>
      </c>
      <c r="B612" s="180"/>
      <c r="C612" s="22"/>
      <c r="D612" s="22"/>
      <c r="E612" s="22"/>
      <c r="F612" s="183"/>
      <c r="G612" s="22"/>
      <c r="H612" s="22"/>
      <c r="I612" s="22"/>
      <c r="J612" s="191" t="e">
        <f aca="false">VLOOKUP(Entrate!I612,Legenda!$D$1:$F$258,2)</f>
        <v>#N/A</v>
      </c>
      <c r="K612" s="22"/>
      <c r="L612" s="22"/>
      <c r="M612" s="22"/>
      <c r="N612" s="183"/>
      <c r="O612" s="184" t="n">
        <f aca="false">'Piano Finanziario Annuale'!$F$6</f>
        <v>0</v>
      </c>
      <c r="P612" s="185" t="n">
        <v>0</v>
      </c>
      <c r="Q612" s="186"/>
      <c r="R612" s="187" t="n">
        <f aca="false">(P612*Q612)</f>
        <v>0</v>
      </c>
      <c r="S612" s="185" t="n">
        <v>0</v>
      </c>
      <c r="T612" s="187" t="n">
        <f aca="false">IF(OR(O612="sì",O612="forfettario 190"),SUM(P612+S612),SUM(P612+R612+S612))</f>
        <v>0</v>
      </c>
      <c r="U612" s="50"/>
      <c r="V612" s="188"/>
      <c r="W612" s="189" t="n">
        <f aca="false">IF(V612="SI",T612,0)</f>
        <v>0</v>
      </c>
      <c r="X612" s="148"/>
      <c r="Y612" s="179"/>
      <c r="Z612" s="179"/>
      <c r="AA612" s="179"/>
    </row>
    <row r="613" customFormat="false" ht="15.75" hidden="false" customHeight="true" outlineLevel="0" collapsed="false">
      <c r="A613" s="22" t="n">
        <v>612</v>
      </c>
      <c r="B613" s="180"/>
      <c r="C613" s="22"/>
      <c r="D613" s="22"/>
      <c r="E613" s="22"/>
      <c r="F613" s="183"/>
      <c r="G613" s="22"/>
      <c r="H613" s="22"/>
      <c r="I613" s="22"/>
      <c r="J613" s="191" t="e">
        <f aca="false">VLOOKUP(Entrate!I613,Legenda!$D$1:$F$258,2)</f>
        <v>#N/A</v>
      </c>
      <c r="K613" s="22"/>
      <c r="L613" s="22"/>
      <c r="M613" s="22"/>
      <c r="N613" s="183"/>
      <c r="O613" s="184" t="n">
        <f aca="false">'Piano Finanziario Annuale'!$F$6</f>
        <v>0</v>
      </c>
      <c r="P613" s="185" t="n">
        <v>0</v>
      </c>
      <c r="Q613" s="186"/>
      <c r="R613" s="187" t="n">
        <f aca="false">(P613*Q613)</f>
        <v>0</v>
      </c>
      <c r="S613" s="185" t="n">
        <v>0</v>
      </c>
      <c r="T613" s="187" t="n">
        <f aca="false">IF(OR(O613="sì",O613="forfettario 190"),SUM(P613+S613),SUM(P613+R613+S613))</f>
        <v>0</v>
      </c>
      <c r="U613" s="50"/>
      <c r="V613" s="188"/>
      <c r="W613" s="189" t="n">
        <f aca="false">IF(V613="SI",T613,0)</f>
        <v>0</v>
      </c>
      <c r="X613" s="148"/>
      <c r="Y613" s="179"/>
      <c r="Z613" s="179"/>
      <c r="AA613" s="179"/>
    </row>
    <row r="614" customFormat="false" ht="15.75" hidden="false" customHeight="true" outlineLevel="0" collapsed="false">
      <c r="A614" s="22" t="n">
        <v>613</v>
      </c>
      <c r="B614" s="180"/>
      <c r="C614" s="22"/>
      <c r="D614" s="22"/>
      <c r="E614" s="22"/>
      <c r="F614" s="183"/>
      <c r="G614" s="22"/>
      <c r="H614" s="22"/>
      <c r="I614" s="22"/>
      <c r="J614" s="191" t="e">
        <f aca="false">VLOOKUP(Entrate!I614,Legenda!$D$1:$F$258,2)</f>
        <v>#N/A</v>
      </c>
      <c r="K614" s="22"/>
      <c r="L614" s="22"/>
      <c r="M614" s="22"/>
      <c r="N614" s="183"/>
      <c r="O614" s="184" t="n">
        <f aca="false">'Piano Finanziario Annuale'!$F$6</f>
        <v>0</v>
      </c>
      <c r="P614" s="185" t="n">
        <v>0</v>
      </c>
      <c r="Q614" s="186"/>
      <c r="R614" s="187" t="n">
        <f aca="false">(P614*Q614)</f>
        <v>0</v>
      </c>
      <c r="S614" s="185" t="n">
        <v>0</v>
      </c>
      <c r="T614" s="187" t="n">
        <f aca="false">IF(OR(O614="sì",O614="forfettario 190"),SUM(P614+S614),SUM(P614+R614+S614))</f>
        <v>0</v>
      </c>
      <c r="U614" s="50"/>
      <c r="V614" s="188"/>
      <c r="W614" s="189" t="n">
        <f aca="false">IF(V614="SI",T614,0)</f>
        <v>0</v>
      </c>
      <c r="X614" s="148"/>
      <c r="Y614" s="179"/>
      <c r="Z614" s="179"/>
      <c r="AA614" s="179"/>
    </row>
    <row r="615" customFormat="false" ht="15.75" hidden="false" customHeight="true" outlineLevel="0" collapsed="false">
      <c r="A615" s="22" t="n">
        <v>614</v>
      </c>
      <c r="B615" s="180"/>
      <c r="C615" s="22"/>
      <c r="D615" s="22"/>
      <c r="E615" s="22"/>
      <c r="F615" s="183"/>
      <c r="G615" s="22"/>
      <c r="H615" s="22"/>
      <c r="I615" s="22"/>
      <c r="J615" s="191" t="e">
        <f aca="false">VLOOKUP(Entrate!I615,Legenda!$D$1:$F$258,2)</f>
        <v>#N/A</v>
      </c>
      <c r="K615" s="22"/>
      <c r="L615" s="22"/>
      <c r="M615" s="22"/>
      <c r="N615" s="183"/>
      <c r="O615" s="184" t="n">
        <f aca="false">'Piano Finanziario Annuale'!$F$6</f>
        <v>0</v>
      </c>
      <c r="P615" s="185" t="n">
        <v>0</v>
      </c>
      <c r="Q615" s="186"/>
      <c r="R615" s="187" t="n">
        <f aca="false">(P615*Q615)</f>
        <v>0</v>
      </c>
      <c r="S615" s="185" t="n">
        <v>0</v>
      </c>
      <c r="T615" s="187" t="n">
        <f aca="false">IF(OR(O615="sì",O615="forfettario 190"),SUM(P615+S615),SUM(P615+R615+S615))</f>
        <v>0</v>
      </c>
      <c r="U615" s="50"/>
      <c r="V615" s="188"/>
      <c r="W615" s="189" t="n">
        <f aca="false">IF(V615="SI",T615,0)</f>
        <v>0</v>
      </c>
      <c r="X615" s="148"/>
      <c r="Y615" s="179"/>
      <c r="Z615" s="179"/>
      <c r="AA615" s="179"/>
    </row>
    <row r="616" customFormat="false" ht="15.75" hidden="false" customHeight="true" outlineLevel="0" collapsed="false">
      <c r="A616" s="22" t="n">
        <v>615</v>
      </c>
      <c r="B616" s="180"/>
      <c r="C616" s="22"/>
      <c r="D616" s="22"/>
      <c r="E616" s="22"/>
      <c r="F616" s="183"/>
      <c r="G616" s="22"/>
      <c r="H616" s="22"/>
      <c r="I616" s="22"/>
      <c r="J616" s="191" t="e">
        <f aca="false">VLOOKUP(Entrate!I616,Legenda!$D$1:$F$258,2)</f>
        <v>#N/A</v>
      </c>
      <c r="K616" s="22"/>
      <c r="L616" s="22"/>
      <c r="M616" s="22"/>
      <c r="N616" s="183"/>
      <c r="O616" s="184" t="n">
        <f aca="false">'Piano Finanziario Annuale'!$F$6</f>
        <v>0</v>
      </c>
      <c r="P616" s="185" t="n">
        <v>0</v>
      </c>
      <c r="Q616" s="186"/>
      <c r="R616" s="187" t="n">
        <f aca="false">(P616*Q616)</f>
        <v>0</v>
      </c>
      <c r="S616" s="185" t="n">
        <v>0</v>
      </c>
      <c r="T616" s="187" t="n">
        <f aca="false">IF(OR(O616="sì",O616="forfettario 190"),SUM(P616+S616),SUM(P616+R616+S616))</f>
        <v>0</v>
      </c>
      <c r="U616" s="50"/>
      <c r="V616" s="188"/>
      <c r="W616" s="189" t="n">
        <f aca="false">IF(V616="SI",T616,0)</f>
        <v>0</v>
      </c>
      <c r="X616" s="148"/>
      <c r="Y616" s="179"/>
      <c r="Z616" s="179"/>
      <c r="AA616" s="179"/>
    </row>
    <row r="617" customFormat="false" ht="15.75" hidden="false" customHeight="true" outlineLevel="0" collapsed="false">
      <c r="A617" s="22" t="n">
        <v>616</v>
      </c>
      <c r="B617" s="180"/>
      <c r="C617" s="22"/>
      <c r="D617" s="22"/>
      <c r="E617" s="22"/>
      <c r="F617" s="183"/>
      <c r="G617" s="22"/>
      <c r="H617" s="22"/>
      <c r="I617" s="22"/>
      <c r="J617" s="191" t="e">
        <f aca="false">VLOOKUP(Entrate!I617,Legenda!$D$1:$F$258,2)</f>
        <v>#N/A</v>
      </c>
      <c r="K617" s="22"/>
      <c r="L617" s="22"/>
      <c r="M617" s="22"/>
      <c r="N617" s="183"/>
      <c r="O617" s="184" t="n">
        <f aca="false">'Piano Finanziario Annuale'!$F$6</f>
        <v>0</v>
      </c>
      <c r="P617" s="185" t="n">
        <v>0</v>
      </c>
      <c r="Q617" s="186"/>
      <c r="R617" s="187" t="n">
        <f aca="false">(P617*Q617)</f>
        <v>0</v>
      </c>
      <c r="S617" s="185" t="n">
        <v>0</v>
      </c>
      <c r="T617" s="187" t="n">
        <f aca="false">IF(OR(O617="sì",O617="forfettario 190"),SUM(P617+S617),SUM(P617+R617+S617))</f>
        <v>0</v>
      </c>
      <c r="U617" s="50"/>
      <c r="V617" s="188"/>
      <c r="W617" s="189" t="n">
        <f aca="false">IF(V617="SI",T617,0)</f>
        <v>0</v>
      </c>
      <c r="X617" s="148"/>
      <c r="Y617" s="179"/>
      <c r="Z617" s="179"/>
      <c r="AA617" s="179"/>
    </row>
    <row r="618" customFormat="false" ht="15.75" hidden="false" customHeight="true" outlineLevel="0" collapsed="false">
      <c r="A618" s="22" t="n">
        <v>617</v>
      </c>
      <c r="B618" s="180"/>
      <c r="C618" s="22"/>
      <c r="D618" s="22"/>
      <c r="E618" s="22"/>
      <c r="F618" s="183"/>
      <c r="G618" s="22"/>
      <c r="H618" s="22"/>
      <c r="I618" s="22"/>
      <c r="J618" s="191" t="e">
        <f aca="false">VLOOKUP(Entrate!I618,Legenda!$D$1:$F$258,2)</f>
        <v>#N/A</v>
      </c>
      <c r="K618" s="22"/>
      <c r="L618" s="22"/>
      <c r="M618" s="22"/>
      <c r="N618" s="183"/>
      <c r="O618" s="184" t="n">
        <f aca="false">'Piano Finanziario Annuale'!$F$6</f>
        <v>0</v>
      </c>
      <c r="P618" s="185" t="n">
        <v>0</v>
      </c>
      <c r="Q618" s="186"/>
      <c r="R618" s="187" t="n">
        <f aca="false">(P618*Q618)</f>
        <v>0</v>
      </c>
      <c r="S618" s="185" t="n">
        <v>0</v>
      </c>
      <c r="T618" s="187" t="n">
        <f aca="false">IF(OR(O618="sì",O618="forfettario 190"),SUM(P618+S618),SUM(P618+R618+S618))</f>
        <v>0</v>
      </c>
      <c r="U618" s="50"/>
      <c r="V618" s="188"/>
      <c r="W618" s="189" t="n">
        <f aca="false">IF(V618="SI",T618,0)</f>
        <v>0</v>
      </c>
      <c r="X618" s="148"/>
      <c r="Y618" s="179"/>
      <c r="Z618" s="179"/>
      <c r="AA618" s="179"/>
    </row>
    <row r="619" customFormat="false" ht="15.75" hidden="false" customHeight="true" outlineLevel="0" collapsed="false">
      <c r="A619" s="22" t="n">
        <v>618</v>
      </c>
      <c r="B619" s="180"/>
      <c r="C619" s="22"/>
      <c r="D619" s="22"/>
      <c r="E619" s="22"/>
      <c r="F619" s="183"/>
      <c r="G619" s="22"/>
      <c r="H619" s="22"/>
      <c r="I619" s="22"/>
      <c r="J619" s="191" t="e">
        <f aca="false">VLOOKUP(Entrate!I619,Legenda!$D$1:$F$258,2)</f>
        <v>#N/A</v>
      </c>
      <c r="K619" s="22"/>
      <c r="L619" s="22"/>
      <c r="M619" s="22"/>
      <c r="N619" s="183"/>
      <c r="O619" s="184" t="n">
        <f aca="false">'Piano Finanziario Annuale'!$F$6</f>
        <v>0</v>
      </c>
      <c r="P619" s="185" t="n">
        <v>0</v>
      </c>
      <c r="Q619" s="186"/>
      <c r="R619" s="187" t="n">
        <f aca="false">(P619*Q619)</f>
        <v>0</v>
      </c>
      <c r="S619" s="185" t="n">
        <v>0</v>
      </c>
      <c r="T619" s="187" t="n">
        <f aca="false">IF(OR(O619="sì",O619="forfettario 190"),SUM(P619+S619),SUM(P619+R619+S619))</f>
        <v>0</v>
      </c>
      <c r="U619" s="50"/>
      <c r="V619" s="188"/>
      <c r="W619" s="189" t="n">
        <f aca="false">IF(V619="SI",T619,0)</f>
        <v>0</v>
      </c>
      <c r="X619" s="148"/>
      <c r="Y619" s="179"/>
      <c r="Z619" s="179"/>
      <c r="AA619" s="179"/>
    </row>
    <row r="620" customFormat="false" ht="15.75" hidden="false" customHeight="true" outlineLevel="0" collapsed="false">
      <c r="A620" s="22" t="n">
        <v>619</v>
      </c>
      <c r="B620" s="180"/>
      <c r="C620" s="22"/>
      <c r="D620" s="22"/>
      <c r="E620" s="22"/>
      <c r="F620" s="183"/>
      <c r="G620" s="22"/>
      <c r="H620" s="22"/>
      <c r="I620" s="22"/>
      <c r="J620" s="191" t="e">
        <f aca="false">VLOOKUP(Entrate!I620,Legenda!$D$1:$F$258,2)</f>
        <v>#N/A</v>
      </c>
      <c r="K620" s="22"/>
      <c r="L620" s="22"/>
      <c r="M620" s="22"/>
      <c r="N620" s="183"/>
      <c r="O620" s="184" t="n">
        <f aca="false">'Piano Finanziario Annuale'!$F$6</f>
        <v>0</v>
      </c>
      <c r="P620" s="185" t="n">
        <v>0</v>
      </c>
      <c r="Q620" s="186"/>
      <c r="R620" s="187" t="n">
        <f aca="false">(P620*Q620)</f>
        <v>0</v>
      </c>
      <c r="S620" s="185" t="n">
        <v>0</v>
      </c>
      <c r="T620" s="187" t="n">
        <f aca="false">IF(OR(O620="sì",O620="forfettario 190"),SUM(P620+S620),SUM(P620+R620+S620))</f>
        <v>0</v>
      </c>
      <c r="U620" s="50"/>
      <c r="V620" s="188"/>
      <c r="W620" s="189" t="n">
        <f aca="false">IF(V620="SI",T620,0)</f>
        <v>0</v>
      </c>
      <c r="X620" s="148"/>
      <c r="Y620" s="179"/>
      <c r="Z620" s="179"/>
      <c r="AA620" s="179"/>
    </row>
    <row r="621" customFormat="false" ht="15.75" hidden="false" customHeight="true" outlineLevel="0" collapsed="false">
      <c r="A621" s="22" t="n">
        <v>620</v>
      </c>
      <c r="B621" s="180"/>
      <c r="C621" s="22"/>
      <c r="D621" s="22"/>
      <c r="E621" s="22"/>
      <c r="F621" s="183"/>
      <c r="G621" s="22"/>
      <c r="H621" s="22"/>
      <c r="I621" s="22"/>
      <c r="J621" s="191" t="e">
        <f aca="false">VLOOKUP(Entrate!I621,Legenda!$D$1:$F$258,2)</f>
        <v>#N/A</v>
      </c>
      <c r="K621" s="22"/>
      <c r="L621" s="22"/>
      <c r="M621" s="22"/>
      <c r="N621" s="183"/>
      <c r="O621" s="184" t="n">
        <f aca="false">'Piano Finanziario Annuale'!$F$6</f>
        <v>0</v>
      </c>
      <c r="P621" s="185" t="n">
        <v>0</v>
      </c>
      <c r="Q621" s="186"/>
      <c r="R621" s="187" t="n">
        <f aca="false">(P621*Q621)</f>
        <v>0</v>
      </c>
      <c r="S621" s="185" t="n">
        <v>0</v>
      </c>
      <c r="T621" s="187" t="n">
        <f aca="false">IF(OR(O621="sì",O621="forfettario 190"),SUM(P621+S621),SUM(P621+R621+S621))</f>
        <v>0</v>
      </c>
      <c r="U621" s="50"/>
      <c r="V621" s="188"/>
      <c r="W621" s="189" t="n">
        <f aca="false">IF(V621="SI",T621,0)</f>
        <v>0</v>
      </c>
      <c r="X621" s="148"/>
      <c r="Y621" s="179"/>
      <c r="Z621" s="179"/>
      <c r="AA621" s="179"/>
    </row>
    <row r="622" customFormat="false" ht="15.75" hidden="false" customHeight="true" outlineLevel="0" collapsed="false">
      <c r="A622" s="22" t="n">
        <v>621</v>
      </c>
      <c r="B622" s="180"/>
      <c r="C622" s="22"/>
      <c r="D622" s="22"/>
      <c r="E622" s="22"/>
      <c r="F622" s="183"/>
      <c r="G622" s="22"/>
      <c r="H622" s="22"/>
      <c r="I622" s="22"/>
      <c r="J622" s="191" t="e">
        <f aca="false">VLOOKUP(Entrate!I622,Legenda!$D$1:$F$258,2)</f>
        <v>#N/A</v>
      </c>
      <c r="K622" s="22"/>
      <c r="L622" s="22"/>
      <c r="M622" s="22"/>
      <c r="N622" s="183"/>
      <c r="O622" s="184" t="n">
        <f aca="false">'Piano Finanziario Annuale'!$F$6</f>
        <v>0</v>
      </c>
      <c r="P622" s="185" t="n">
        <v>0</v>
      </c>
      <c r="Q622" s="186"/>
      <c r="R622" s="187" t="n">
        <f aca="false">(P622*Q622)</f>
        <v>0</v>
      </c>
      <c r="S622" s="185" t="n">
        <v>0</v>
      </c>
      <c r="T622" s="187" t="n">
        <f aca="false">IF(OR(O622="sì",O622="forfettario 190"),SUM(P622+S622),SUM(P622+R622+S622))</f>
        <v>0</v>
      </c>
      <c r="U622" s="50"/>
      <c r="V622" s="188"/>
      <c r="W622" s="189" t="n">
        <f aca="false">IF(V622="SI",T622,0)</f>
        <v>0</v>
      </c>
      <c r="X622" s="148"/>
      <c r="Y622" s="179"/>
      <c r="Z622" s="179"/>
      <c r="AA622" s="179"/>
    </row>
    <row r="623" customFormat="false" ht="15.75" hidden="false" customHeight="true" outlineLevel="0" collapsed="false">
      <c r="A623" s="22" t="n">
        <v>622</v>
      </c>
      <c r="B623" s="180"/>
      <c r="C623" s="22"/>
      <c r="D623" s="22"/>
      <c r="E623" s="22"/>
      <c r="F623" s="183"/>
      <c r="G623" s="22"/>
      <c r="H623" s="22"/>
      <c r="I623" s="22"/>
      <c r="J623" s="191" t="e">
        <f aca="false">VLOOKUP(Entrate!I623,Legenda!$D$1:$F$258,2)</f>
        <v>#N/A</v>
      </c>
      <c r="K623" s="22"/>
      <c r="L623" s="22"/>
      <c r="M623" s="22"/>
      <c r="N623" s="183"/>
      <c r="O623" s="184" t="n">
        <f aca="false">'Piano Finanziario Annuale'!$F$6</f>
        <v>0</v>
      </c>
      <c r="P623" s="185" t="n">
        <v>0</v>
      </c>
      <c r="Q623" s="186"/>
      <c r="R623" s="187" t="n">
        <f aca="false">(P623*Q623)</f>
        <v>0</v>
      </c>
      <c r="S623" s="185" t="n">
        <v>0</v>
      </c>
      <c r="T623" s="187" t="n">
        <f aca="false">IF(OR(O623="sì",O623="forfettario 190"),SUM(P623+S623),SUM(P623+R623+S623))</f>
        <v>0</v>
      </c>
      <c r="U623" s="50"/>
      <c r="V623" s="188"/>
      <c r="W623" s="189" t="n">
        <f aca="false">IF(V623="SI",T623,0)</f>
        <v>0</v>
      </c>
      <c r="X623" s="148"/>
      <c r="Y623" s="179"/>
      <c r="Z623" s="179"/>
      <c r="AA623" s="179"/>
    </row>
    <row r="624" customFormat="false" ht="15.75" hidden="false" customHeight="true" outlineLevel="0" collapsed="false">
      <c r="A624" s="22" t="n">
        <v>623</v>
      </c>
      <c r="B624" s="180"/>
      <c r="C624" s="22"/>
      <c r="D624" s="22"/>
      <c r="E624" s="22"/>
      <c r="F624" s="183"/>
      <c r="G624" s="22"/>
      <c r="H624" s="22"/>
      <c r="I624" s="22"/>
      <c r="J624" s="191" t="e">
        <f aca="false">VLOOKUP(Entrate!I624,Legenda!$D$1:$F$258,2)</f>
        <v>#N/A</v>
      </c>
      <c r="K624" s="22"/>
      <c r="L624" s="22"/>
      <c r="M624" s="22"/>
      <c r="N624" s="183"/>
      <c r="O624" s="184" t="n">
        <f aca="false">'Piano Finanziario Annuale'!$F$6</f>
        <v>0</v>
      </c>
      <c r="P624" s="185" t="n">
        <v>0</v>
      </c>
      <c r="Q624" s="186"/>
      <c r="R624" s="187" t="n">
        <f aca="false">(P624*Q624)</f>
        <v>0</v>
      </c>
      <c r="S624" s="185" t="n">
        <v>0</v>
      </c>
      <c r="T624" s="187" t="n">
        <f aca="false">IF(OR(O624="sì",O624="forfettario 190"),SUM(P624+S624),SUM(P624+R624+S624))</f>
        <v>0</v>
      </c>
      <c r="U624" s="50"/>
      <c r="V624" s="188"/>
      <c r="W624" s="189" t="n">
        <f aca="false">IF(V624="SI",T624,0)</f>
        <v>0</v>
      </c>
      <c r="X624" s="148"/>
      <c r="Y624" s="179"/>
      <c r="Z624" s="179"/>
      <c r="AA624" s="179"/>
    </row>
    <row r="625" customFormat="false" ht="15.75" hidden="false" customHeight="true" outlineLevel="0" collapsed="false">
      <c r="A625" s="22" t="n">
        <v>624</v>
      </c>
      <c r="B625" s="180"/>
      <c r="C625" s="22"/>
      <c r="D625" s="22"/>
      <c r="E625" s="22"/>
      <c r="F625" s="183"/>
      <c r="G625" s="22"/>
      <c r="H625" s="22"/>
      <c r="I625" s="22"/>
      <c r="J625" s="191" t="e">
        <f aca="false">VLOOKUP(Entrate!I625,Legenda!$D$1:$F$258,2)</f>
        <v>#N/A</v>
      </c>
      <c r="K625" s="22"/>
      <c r="L625" s="22"/>
      <c r="M625" s="22"/>
      <c r="N625" s="183"/>
      <c r="O625" s="184" t="n">
        <f aca="false">'Piano Finanziario Annuale'!$F$6</f>
        <v>0</v>
      </c>
      <c r="P625" s="185" t="n">
        <v>0</v>
      </c>
      <c r="Q625" s="186"/>
      <c r="R625" s="187" t="n">
        <f aca="false">(P625*Q625)</f>
        <v>0</v>
      </c>
      <c r="S625" s="185" t="n">
        <v>0</v>
      </c>
      <c r="T625" s="187" t="n">
        <f aca="false">IF(OR(O625="sì",O625="forfettario 190"),SUM(P625+S625),SUM(P625+R625+S625))</f>
        <v>0</v>
      </c>
      <c r="U625" s="50"/>
      <c r="V625" s="188"/>
      <c r="W625" s="189" t="n">
        <f aca="false">IF(V625="SI",T625,0)</f>
        <v>0</v>
      </c>
      <c r="X625" s="148"/>
      <c r="Y625" s="179"/>
      <c r="Z625" s="179"/>
      <c r="AA625" s="179"/>
    </row>
    <row r="626" customFormat="false" ht="15.75" hidden="false" customHeight="true" outlineLevel="0" collapsed="false">
      <c r="A626" s="22" t="n">
        <v>625</v>
      </c>
      <c r="B626" s="180"/>
      <c r="C626" s="22"/>
      <c r="D626" s="22"/>
      <c r="E626" s="22"/>
      <c r="F626" s="183"/>
      <c r="G626" s="22"/>
      <c r="H626" s="22"/>
      <c r="I626" s="22"/>
      <c r="J626" s="191" t="e">
        <f aca="false">VLOOKUP(Entrate!I626,Legenda!$D$1:$F$258,2)</f>
        <v>#N/A</v>
      </c>
      <c r="K626" s="22"/>
      <c r="L626" s="22"/>
      <c r="M626" s="22"/>
      <c r="N626" s="183"/>
      <c r="O626" s="184" t="n">
        <f aca="false">'Piano Finanziario Annuale'!$F$6</f>
        <v>0</v>
      </c>
      <c r="P626" s="185" t="n">
        <v>0</v>
      </c>
      <c r="Q626" s="186"/>
      <c r="R626" s="187" t="n">
        <f aca="false">(P626*Q626)</f>
        <v>0</v>
      </c>
      <c r="S626" s="185" t="n">
        <v>0</v>
      </c>
      <c r="T626" s="187" t="n">
        <f aca="false">IF(OR(O626="sì",O626="forfettario 190"),SUM(P626+S626),SUM(P626+R626+S626))</f>
        <v>0</v>
      </c>
      <c r="U626" s="50"/>
      <c r="V626" s="188"/>
      <c r="W626" s="189" t="n">
        <f aca="false">IF(V626="SI",T626,0)</f>
        <v>0</v>
      </c>
      <c r="X626" s="148"/>
      <c r="Y626" s="179"/>
      <c r="Z626" s="179"/>
      <c r="AA626" s="179"/>
    </row>
    <row r="627" customFormat="false" ht="15.75" hidden="false" customHeight="true" outlineLevel="0" collapsed="false">
      <c r="A627" s="22" t="n">
        <v>626</v>
      </c>
      <c r="B627" s="180"/>
      <c r="C627" s="22"/>
      <c r="D627" s="22"/>
      <c r="E627" s="22"/>
      <c r="F627" s="183"/>
      <c r="G627" s="22"/>
      <c r="H627" s="22"/>
      <c r="I627" s="22"/>
      <c r="J627" s="191" t="e">
        <f aca="false">VLOOKUP(Entrate!I627,Legenda!$D$1:$F$258,2)</f>
        <v>#N/A</v>
      </c>
      <c r="K627" s="22"/>
      <c r="L627" s="22"/>
      <c r="M627" s="22"/>
      <c r="N627" s="183"/>
      <c r="O627" s="184" t="n">
        <f aca="false">'Piano Finanziario Annuale'!$F$6</f>
        <v>0</v>
      </c>
      <c r="P627" s="185" t="n">
        <v>0</v>
      </c>
      <c r="Q627" s="186"/>
      <c r="R627" s="187" t="n">
        <f aca="false">(P627*Q627)</f>
        <v>0</v>
      </c>
      <c r="S627" s="185" t="n">
        <v>0</v>
      </c>
      <c r="T627" s="187" t="n">
        <f aca="false">IF(OR(O627="sì",O627="forfettario 190"),SUM(P627+S627),SUM(P627+R627+S627))</f>
        <v>0</v>
      </c>
      <c r="U627" s="50"/>
      <c r="V627" s="188"/>
      <c r="W627" s="189" t="n">
        <f aca="false">IF(V627="SI",T627,0)</f>
        <v>0</v>
      </c>
      <c r="X627" s="148"/>
      <c r="Y627" s="179"/>
      <c r="Z627" s="179"/>
      <c r="AA627" s="179"/>
    </row>
    <row r="628" customFormat="false" ht="15.75" hidden="false" customHeight="true" outlineLevel="0" collapsed="false">
      <c r="A628" s="22" t="n">
        <v>627</v>
      </c>
      <c r="B628" s="180"/>
      <c r="C628" s="22"/>
      <c r="D628" s="22"/>
      <c r="E628" s="22"/>
      <c r="F628" s="183"/>
      <c r="G628" s="22"/>
      <c r="H628" s="22"/>
      <c r="I628" s="22"/>
      <c r="J628" s="191" t="e">
        <f aca="false">VLOOKUP(Entrate!I628,Legenda!$D$1:$F$258,2)</f>
        <v>#N/A</v>
      </c>
      <c r="K628" s="22"/>
      <c r="L628" s="22"/>
      <c r="M628" s="22"/>
      <c r="N628" s="183"/>
      <c r="O628" s="184" t="n">
        <f aca="false">'Piano Finanziario Annuale'!$F$6</f>
        <v>0</v>
      </c>
      <c r="P628" s="185" t="n">
        <v>0</v>
      </c>
      <c r="Q628" s="186"/>
      <c r="R628" s="187" t="n">
        <f aca="false">(P628*Q628)</f>
        <v>0</v>
      </c>
      <c r="S628" s="185" t="n">
        <v>0</v>
      </c>
      <c r="T628" s="187" t="n">
        <f aca="false">IF(OR(O628="sì",O628="forfettario 190"),SUM(P628+S628),SUM(P628+R628+S628))</f>
        <v>0</v>
      </c>
      <c r="U628" s="50"/>
      <c r="V628" s="188"/>
      <c r="W628" s="189" t="n">
        <f aca="false">IF(V628="SI",T628,0)</f>
        <v>0</v>
      </c>
      <c r="X628" s="148"/>
      <c r="Y628" s="179"/>
      <c r="Z628" s="179"/>
      <c r="AA628" s="179"/>
    </row>
    <row r="629" customFormat="false" ht="15.75" hidden="false" customHeight="true" outlineLevel="0" collapsed="false">
      <c r="A629" s="22" t="n">
        <v>628</v>
      </c>
      <c r="B629" s="180"/>
      <c r="C629" s="22"/>
      <c r="D629" s="22"/>
      <c r="E629" s="22"/>
      <c r="F629" s="183"/>
      <c r="G629" s="22"/>
      <c r="H629" s="22"/>
      <c r="I629" s="22"/>
      <c r="J629" s="191" t="e">
        <f aca="false">VLOOKUP(Entrate!I629,Legenda!$D$1:$F$258,2)</f>
        <v>#N/A</v>
      </c>
      <c r="K629" s="22"/>
      <c r="L629" s="22"/>
      <c r="M629" s="22"/>
      <c r="N629" s="183"/>
      <c r="O629" s="184" t="n">
        <f aca="false">'Piano Finanziario Annuale'!$F$6</f>
        <v>0</v>
      </c>
      <c r="P629" s="185" t="n">
        <v>0</v>
      </c>
      <c r="Q629" s="186"/>
      <c r="R629" s="187" t="n">
        <f aca="false">(P629*Q629)</f>
        <v>0</v>
      </c>
      <c r="S629" s="185" t="n">
        <v>0</v>
      </c>
      <c r="T629" s="187" t="n">
        <f aca="false">IF(OR(O629="sì",O629="forfettario 190"),SUM(P629+S629),SUM(P629+R629+S629))</f>
        <v>0</v>
      </c>
      <c r="U629" s="50"/>
      <c r="V629" s="188"/>
      <c r="W629" s="189" t="n">
        <f aca="false">IF(V629="SI",T629,0)</f>
        <v>0</v>
      </c>
      <c r="X629" s="148"/>
      <c r="Y629" s="179"/>
      <c r="Z629" s="179"/>
      <c r="AA629" s="179"/>
    </row>
    <row r="630" customFormat="false" ht="15.75" hidden="false" customHeight="true" outlineLevel="0" collapsed="false">
      <c r="A630" s="22" t="n">
        <v>629</v>
      </c>
      <c r="B630" s="180"/>
      <c r="C630" s="22"/>
      <c r="D630" s="22"/>
      <c r="E630" s="22"/>
      <c r="F630" s="183"/>
      <c r="G630" s="22"/>
      <c r="H630" s="22"/>
      <c r="I630" s="22"/>
      <c r="J630" s="191" t="e">
        <f aca="false">VLOOKUP(Entrate!I630,Legenda!$D$1:$F$258,2)</f>
        <v>#N/A</v>
      </c>
      <c r="K630" s="22"/>
      <c r="L630" s="22"/>
      <c r="M630" s="22"/>
      <c r="N630" s="183"/>
      <c r="O630" s="184" t="n">
        <f aca="false">'Piano Finanziario Annuale'!$F$6</f>
        <v>0</v>
      </c>
      <c r="P630" s="185" t="n">
        <v>0</v>
      </c>
      <c r="Q630" s="186"/>
      <c r="R630" s="187" t="n">
        <f aca="false">(P630*Q630)</f>
        <v>0</v>
      </c>
      <c r="S630" s="185" t="n">
        <v>0</v>
      </c>
      <c r="T630" s="187" t="n">
        <f aca="false">IF(OR(O630="sì",O630="forfettario 190"),SUM(P630+S630),SUM(P630+R630+S630))</f>
        <v>0</v>
      </c>
      <c r="U630" s="50"/>
      <c r="V630" s="188"/>
      <c r="W630" s="189" t="n">
        <f aca="false">IF(V630="SI",T630,0)</f>
        <v>0</v>
      </c>
      <c r="X630" s="148"/>
      <c r="Y630" s="179"/>
      <c r="Z630" s="179"/>
      <c r="AA630" s="179"/>
    </row>
    <row r="631" customFormat="false" ht="15.75" hidden="false" customHeight="true" outlineLevel="0" collapsed="false">
      <c r="A631" s="22" t="n">
        <v>630</v>
      </c>
      <c r="B631" s="180"/>
      <c r="C631" s="22"/>
      <c r="D631" s="22"/>
      <c r="E631" s="22"/>
      <c r="F631" s="183"/>
      <c r="G631" s="22"/>
      <c r="H631" s="22"/>
      <c r="I631" s="22"/>
      <c r="J631" s="191" t="e">
        <f aca="false">VLOOKUP(Entrate!I631,Legenda!$D$1:$F$258,2)</f>
        <v>#N/A</v>
      </c>
      <c r="K631" s="22"/>
      <c r="L631" s="22"/>
      <c r="M631" s="22"/>
      <c r="N631" s="183"/>
      <c r="O631" s="184" t="n">
        <f aca="false">'Piano Finanziario Annuale'!$F$6</f>
        <v>0</v>
      </c>
      <c r="P631" s="185" t="n">
        <v>0</v>
      </c>
      <c r="Q631" s="186"/>
      <c r="R631" s="187" t="n">
        <f aca="false">(P631*Q631)</f>
        <v>0</v>
      </c>
      <c r="S631" s="185" t="n">
        <v>0</v>
      </c>
      <c r="T631" s="187" t="n">
        <f aca="false">IF(OR(O631="sì",O631="forfettario 190"),SUM(P631+S631),SUM(P631+R631+S631))</f>
        <v>0</v>
      </c>
      <c r="U631" s="50"/>
      <c r="V631" s="188"/>
      <c r="W631" s="189" t="n">
        <f aca="false">IF(V631="SI",T631,0)</f>
        <v>0</v>
      </c>
      <c r="X631" s="148"/>
      <c r="Y631" s="179"/>
      <c r="Z631" s="179"/>
      <c r="AA631" s="179"/>
    </row>
    <row r="632" customFormat="false" ht="15.75" hidden="false" customHeight="true" outlineLevel="0" collapsed="false">
      <c r="A632" s="22" t="n">
        <v>631</v>
      </c>
      <c r="B632" s="180"/>
      <c r="C632" s="22"/>
      <c r="D632" s="22"/>
      <c r="E632" s="22"/>
      <c r="F632" s="183"/>
      <c r="G632" s="22"/>
      <c r="H632" s="22"/>
      <c r="I632" s="22"/>
      <c r="J632" s="191" t="e">
        <f aca="false">VLOOKUP(Entrate!I632,Legenda!$D$1:$F$258,2)</f>
        <v>#N/A</v>
      </c>
      <c r="K632" s="22"/>
      <c r="L632" s="22"/>
      <c r="M632" s="22"/>
      <c r="N632" s="183"/>
      <c r="O632" s="184" t="n">
        <f aca="false">'Piano Finanziario Annuale'!$F$6</f>
        <v>0</v>
      </c>
      <c r="P632" s="185" t="n">
        <v>0</v>
      </c>
      <c r="Q632" s="186"/>
      <c r="R632" s="187" t="n">
        <f aca="false">(P632*Q632)</f>
        <v>0</v>
      </c>
      <c r="S632" s="185" t="n">
        <v>0</v>
      </c>
      <c r="T632" s="187" t="n">
        <f aca="false">IF(OR(O632="sì",O632="forfettario 190"),SUM(P632+S632),SUM(P632+R632+S632))</f>
        <v>0</v>
      </c>
      <c r="U632" s="50"/>
      <c r="V632" s="188"/>
      <c r="W632" s="189" t="n">
        <f aca="false">IF(V632="SI",T632,0)</f>
        <v>0</v>
      </c>
      <c r="X632" s="148"/>
      <c r="Y632" s="179"/>
      <c r="Z632" s="179"/>
      <c r="AA632" s="179"/>
    </row>
    <row r="633" customFormat="false" ht="15.75" hidden="false" customHeight="true" outlineLevel="0" collapsed="false">
      <c r="A633" s="22" t="n">
        <v>632</v>
      </c>
      <c r="B633" s="180"/>
      <c r="C633" s="22"/>
      <c r="D633" s="22"/>
      <c r="E633" s="22"/>
      <c r="F633" s="183"/>
      <c r="G633" s="22"/>
      <c r="H633" s="22"/>
      <c r="I633" s="22"/>
      <c r="J633" s="191" t="e">
        <f aca="false">VLOOKUP(Entrate!I633,Legenda!$D$1:$F$258,2)</f>
        <v>#N/A</v>
      </c>
      <c r="K633" s="22"/>
      <c r="L633" s="22"/>
      <c r="M633" s="22"/>
      <c r="N633" s="183"/>
      <c r="O633" s="184" t="n">
        <f aca="false">'Piano Finanziario Annuale'!$F$6</f>
        <v>0</v>
      </c>
      <c r="P633" s="185" t="n">
        <v>0</v>
      </c>
      <c r="Q633" s="186"/>
      <c r="R633" s="187" t="n">
        <f aca="false">(P633*Q633)</f>
        <v>0</v>
      </c>
      <c r="S633" s="185" t="n">
        <v>0</v>
      </c>
      <c r="T633" s="187" t="n">
        <f aca="false">IF(OR(O633="sì",O633="forfettario 190"),SUM(P633+S633),SUM(P633+R633+S633))</f>
        <v>0</v>
      </c>
      <c r="U633" s="50"/>
      <c r="V633" s="188"/>
      <c r="W633" s="189" t="n">
        <f aca="false">IF(V633="SI",T633,0)</f>
        <v>0</v>
      </c>
      <c r="X633" s="148"/>
      <c r="Y633" s="179"/>
      <c r="Z633" s="179"/>
      <c r="AA633" s="179"/>
    </row>
    <row r="634" customFormat="false" ht="15.75" hidden="false" customHeight="true" outlineLevel="0" collapsed="false">
      <c r="A634" s="22" t="n">
        <v>633</v>
      </c>
      <c r="B634" s="180"/>
      <c r="C634" s="22"/>
      <c r="D634" s="22"/>
      <c r="E634" s="22"/>
      <c r="F634" s="183"/>
      <c r="G634" s="22"/>
      <c r="H634" s="22"/>
      <c r="I634" s="22"/>
      <c r="J634" s="191" t="e">
        <f aca="false">VLOOKUP(Entrate!I634,Legenda!$D$1:$F$258,2)</f>
        <v>#N/A</v>
      </c>
      <c r="K634" s="22"/>
      <c r="L634" s="22"/>
      <c r="M634" s="22"/>
      <c r="N634" s="183"/>
      <c r="O634" s="184" t="n">
        <f aca="false">'Piano Finanziario Annuale'!$F$6</f>
        <v>0</v>
      </c>
      <c r="P634" s="185" t="n">
        <v>0</v>
      </c>
      <c r="Q634" s="186"/>
      <c r="R634" s="187" t="n">
        <f aca="false">(P634*Q634)</f>
        <v>0</v>
      </c>
      <c r="S634" s="185" t="n">
        <v>0</v>
      </c>
      <c r="T634" s="187" t="n">
        <f aca="false">IF(OR(O634="sì",O634="forfettario 190"),SUM(P634+S634),SUM(P634+R634+S634))</f>
        <v>0</v>
      </c>
      <c r="U634" s="50"/>
      <c r="V634" s="188"/>
      <c r="W634" s="189" t="n">
        <f aca="false">IF(V634="SI",T634,0)</f>
        <v>0</v>
      </c>
      <c r="X634" s="148"/>
      <c r="Y634" s="179"/>
      <c r="Z634" s="179"/>
      <c r="AA634" s="179"/>
    </row>
    <row r="635" customFormat="false" ht="15.75" hidden="false" customHeight="true" outlineLevel="0" collapsed="false">
      <c r="A635" s="22" t="n">
        <v>634</v>
      </c>
      <c r="B635" s="180"/>
      <c r="C635" s="22"/>
      <c r="D635" s="22"/>
      <c r="E635" s="22"/>
      <c r="F635" s="183"/>
      <c r="G635" s="22"/>
      <c r="H635" s="22"/>
      <c r="I635" s="22"/>
      <c r="J635" s="191" t="e">
        <f aca="false">VLOOKUP(Entrate!I635,Legenda!$D$1:$F$258,2)</f>
        <v>#N/A</v>
      </c>
      <c r="K635" s="22"/>
      <c r="L635" s="22"/>
      <c r="M635" s="22"/>
      <c r="N635" s="183"/>
      <c r="O635" s="184" t="n">
        <f aca="false">'Piano Finanziario Annuale'!$F$6</f>
        <v>0</v>
      </c>
      <c r="P635" s="185" t="n">
        <v>0</v>
      </c>
      <c r="Q635" s="186"/>
      <c r="R635" s="187" t="n">
        <f aca="false">(P635*Q635)</f>
        <v>0</v>
      </c>
      <c r="S635" s="185" t="n">
        <v>0</v>
      </c>
      <c r="T635" s="187" t="n">
        <f aca="false">IF(OR(O635="sì",O635="forfettario 190"),SUM(P635+S635),SUM(P635+R635+S635))</f>
        <v>0</v>
      </c>
      <c r="U635" s="50"/>
      <c r="V635" s="188"/>
      <c r="W635" s="189" t="n">
        <f aca="false">IF(V635="SI",T635,0)</f>
        <v>0</v>
      </c>
      <c r="X635" s="148"/>
      <c r="Y635" s="179"/>
      <c r="Z635" s="179"/>
      <c r="AA635" s="179"/>
    </row>
    <row r="636" customFormat="false" ht="15.75" hidden="false" customHeight="true" outlineLevel="0" collapsed="false">
      <c r="A636" s="22" t="n">
        <v>635</v>
      </c>
      <c r="B636" s="180"/>
      <c r="C636" s="22"/>
      <c r="D636" s="22"/>
      <c r="E636" s="22"/>
      <c r="F636" s="183"/>
      <c r="G636" s="22"/>
      <c r="H636" s="22"/>
      <c r="I636" s="22"/>
      <c r="J636" s="191" t="e">
        <f aca="false">VLOOKUP(Entrate!I636,Legenda!$D$1:$F$258,2)</f>
        <v>#N/A</v>
      </c>
      <c r="K636" s="22"/>
      <c r="L636" s="22"/>
      <c r="M636" s="22"/>
      <c r="N636" s="183"/>
      <c r="O636" s="184" t="n">
        <f aca="false">'Piano Finanziario Annuale'!$F$6</f>
        <v>0</v>
      </c>
      <c r="P636" s="185" t="n">
        <v>0</v>
      </c>
      <c r="Q636" s="186"/>
      <c r="R636" s="187" t="n">
        <f aca="false">(P636*Q636)</f>
        <v>0</v>
      </c>
      <c r="S636" s="185" t="n">
        <v>0</v>
      </c>
      <c r="T636" s="187" t="n">
        <f aca="false">IF(OR(O636="sì",O636="forfettario 190"),SUM(P636+S636),SUM(P636+R636+S636))</f>
        <v>0</v>
      </c>
      <c r="U636" s="50"/>
      <c r="V636" s="188"/>
      <c r="W636" s="189" t="n">
        <f aca="false">IF(V636="SI",T636,0)</f>
        <v>0</v>
      </c>
      <c r="X636" s="148"/>
      <c r="Y636" s="179"/>
      <c r="Z636" s="179"/>
      <c r="AA636" s="179"/>
    </row>
    <row r="637" customFormat="false" ht="15.75" hidden="false" customHeight="true" outlineLevel="0" collapsed="false">
      <c r="A637" s="22" t="n">
        <v>636</v>
      </c>
      <c r="B637" s="180"/>
      <c r="C637" s="22"/>
      <c r="D637" s="22"/>
      <c r="E637" s="22"/>
      <c r="F637" s="183"/>
      <c r="G637" s="22"/>
      <c r="H637" s="22"/>
      <c r="I637" s="22"/>
      <c r="J637" s="191" t="e">
        <f aca="false">VLOOKUP(Entrate!I637,Legenda!$D$1:$F$258,2)</f>
        <v>#N/A</v>
      </c>
      <c r="K637" s="22"/>
      <c r="L637" s="22"/>
      <c r="M637" s="22"/>
      <c r="N637" s="183"/>
      <c r="O637" s="184" t="n">
        <f aca="false">'Piano Finanziario Annuale'!$F$6</f>
        <v>0</v>
      </c>
      <c r="P637" s="185" t="n">
        <v>0</v>
      </c>
      <c r="Q637" s="186"/>
      <c r="R637" s="187" t="n">
        <f aca="false">(P637*Q637)</f>
        <v>0</v>
      </c>
      <c r="S637" s="185" t="n">
        <v>0</v>
      </c>
      <c r="T637" s="187" t="n">
        <f aca="false">IF(OR(O637="sì",O637="forfettario 190"),SUM(P637+S637),SUM(P637+R637+S637))</f>
        <v>0</v>
      </c>
      <c r="U637" s="50"/>
      <c r="V637" s="188"/>
      <c r="W637" s="189" t="n">
        <f aca="false">IF(V637="SI",T637,0)</f>
        <v>0</v>
      </c>
      <c r="X637" s="148"/>
      <c r="Y637" s="179"/>
      <c r="Z637" s="179"/>
      <c r="AA637" s="179"/>
    </row>
    <row r="638" customFormat="false" ht="15.75" hidden="false" customHeight="true" outlineLevel="0" collapsed="false">
      <c r="A638" s="22" t="n">
        <v>637</v>
      </c>
      <c r="B638" s="180"/>
      <c r="C638" s="22"/>
      <c r="D638" s="22"/>
      <c r="E638" s="22"/>
      <c r="F638" s="183"/>
      <c r="G638" s="22"/>
      <c r="H638" s="22"/>
      <c r="I638" s="22"/>
      <c r="J638" s="191" t="e">
        <f aca="false">VLOOKUP(Entrate!I638,Legenda!$D$1:$F$258,2)</f>
        <v>#N/A</v>
      </c>
      <c r="K638" s="22"/>
      <c r="L638" s="22"/>
      <c r="M638" s="22"/>
      <c r="N638" s="183"/>
      <c r="O638" s="184" t="n">
        <f aca="false">'Piano Finanziario Annuale'!$F$6</f>
        <v>0</v>
      </c>
      <c r="P638" s="185" t="n">
        <v>0</v>
      </c>
      <c r="Q638" s="186"/>
      <c r="R638" s="187" t="n">
        <f aca="false">(P638*Q638)</f>
        <v>0</v>
      </c>
      <c r="S638" s="185" t="n">
        <v>0</v>
      </c>
      <c r="T638" s="187" t="n">
        <f aca="false">IF(OR(O638="sì",O638="forfettario 190"),SUM(P638+S638),SUM(P638+R638+S638))</f>
        <v>0</v>
      </c>
      <c r="U638" s="50"/>
      <c r="V638" s="188"/>
      <c r="W638" s="189" t="n">
        <f aca="false">IF(V638="SI",T638,0)</f>
        <v>0</v>
      </c>
      <c r="X638" s="148"/>
      <c r="Y638" s="179"/>
      <c r="Z638" s="179"/>
      <c r="AA638" s="179"/>
    </row>
    <row r="639" customFormat="false" ht="15.75" hidden="false" customHeight="true" outlineLevel="0" collapsed="false">
      <c r="A639" s="22" t="n">
        <v>638</v>
      </c>
      <c r="B639" s="180"/>
      <c r="C639" s="22"/>
      <c r="D639" s="22"/>
      <c r="E639" s="22"/>
      <c r="F639" s="183"/>
      <c r="G639" s="22"/>
      <c r="H639" s="22"/>
      <c r="I639" s="22"/>
      <c r="J639" s="191" t="e">
        <f aca="false">VLOOKUP(Entrate!I639,Legenda!$D$1:$F$258,2)</f>
        <v>#N/A</v>
      </c>
      <c r="K639" s="22"/>
      <c r="L639" s="22"/>
      <c r="M639" s="22"/>
      <c r="N639" s="183"/>
      <c r="O639" s="184" t="n">
        <f aca="false">'Piano Finanziario Annuale'!$F$6</f>
        <v>0</v>
      </c>
      <c r="P639" s="185" t="n">
        <v>0</v>
      </c>
      <c r="Q639" s="186"/>
      <c r="R639" s="187" t="n">
        <f aca="false">(P639*Q639)</f>
        <v>0</v>
      </c>
      <c r="S639" s="185" t="n">
        <v>0</v>
      </c>
      <c r="T639" s="187" t="n">
        <f aca="false">IF(OR(O639="sì",O639="forfettario 190"),SUM(P639+S639),SUM(P639+R639+S639))</f>
        <v>0</v>
      </c>
      <c r="U639" s="50"/>
      <c r="V639" s="188"/>
      <c r="W639" s="189" t="n">
        <f aca="false">IF(V639="SI",T639,0)</f>
        <v>0</v>
      </c>
      <c r="X639" s="148"/>
      <c r="Y639" s="179"/>
      <c r="Z639" s="179"/>
      <c r="AA639" s="179"/>
    </row>
    <row r="640" customFormat="false" ht="15.75" hidden="false" customHeight="true" outlineLevel="0" collapsed="false">
      <c r="A640" s="22" t="n">
        <v>639</v>
      </c>
      <c r="B640" s="180"/>
      <c r="C640" s="22"/>
      <c r="D640" s="22"/>
      <c r="E640" s="22"/>
      <c r="F640" s="183"/>
      <c r="G640" s="22"/>
      <c r="H640" s="22"/>
      <c r="I640" s="22"/>
      <c r="J640" s="191" t="e">
        <f aca="false">VLOOKUP(Entrate!I640,Legenda!$D$1:$F$258,2)</f>
        <v>#N/A</v>
      </c>
      <c r="K640" s="22"/>
      <c r="L640" s="22"/>
      <c r="M640" s="22"/>
      <c r="N640" s="183"/>
      <c r="O640" s="184" t="n">
        <f aca="false">'Piano Finanziario Annuale'!$F$6</f>
        <v>0</v>
      </c>
      <c r="P640" s="185" t="n">
        <v>0</v>
      </c>
      <c r="Q640" s="186"/>
      <c r="R640" s="187" t="n">
        <f aca="false">(P640*Q640)</f>
        <v>0</v>
      </c>
      <c r="S640" s="185" t="n">
        <v>0</v>
      </c>
      <c r="T640" s="187" t="n">
        <f aca="false">IF(OR(O640="sì",O640="forfettario 190"),SUM(P640+S640),SUM(P640+R640+S640))</f>
        <v>0</v>
      </c>
      <c r="U640" s="50"/>
      <c r="V640" s="188"/>
      <c r="W640" s="189" t="n">
        <f aca="false">IF(V640="SI",T640,0)</f>
        <v>0</v>
      </c>
      <c r="X640" s="148"/>
      <c r="Y640" s="179"/>
      <c r="Z640" s="179"/>
      <c r="AA640" s="179"/>
    </row>
    <row r="641" customFormat="false" ht="15.75" hidden="false" customHeight="true" outlineLevel="0" collapsed="false">
      <c r="A641" s="22" t="n">
        <v>640</v>
      </c>
      <c r="B641" s="180"/>
      <c r="C641" s="22"/>
      <c r="D641" s="22"/>
      <c r="E641" s="22"/>
      <c r="F641" s="183"/>
      <c r="G641" s="22"/>
      <c r="H641" s="22"/>
      <c r="I641" s="22"/>
      <c r="J641" s="191" t="e">
        <f aca="false">VLOOKUP(Entrate!I641,Legenda!$D$1:$F$258,2)</f>
        <v>#N/A</v>
      </c>
      <c r="K641" s="22"/>
      <c r="L641" s="22"/>
      <c r="M641" s="22"/>
      <c r="N641" s="183"/>
      <c r="O641" s="184" t="n">
        <f aca="false">'Piano Finanziario Annuale'!$F$6</f>
        <v>0</v>
      </c>
      <c r="P641" s="185" t="n">
        <v>0</v>
      </c>
      <c r="Q641" s="186"/>
      <c r="R641" s="187" t="n">
        <f aca="false">(P641*Q641)</f>
        <v>0</v>
      </c>
      <c r="S641" s="185" t="n">
        <v>0</v>
      </c>
      <c r="T641" s="187" t="n">
        <f aca="false">IF(OR(O641="sì",O641="forfettario 190"),SUM(P641+S641),SUM(P641+R641+S641))</f>
        <v>0</v>
      </c>
      <c r="U641" s="50"/>
      <c r="V641" s="188"/>
      <c r="W641" s="189" t="n">
        <f aca="false">IF(V641="SI",T641,0)</f>
        <v>0</v>
      </c>
      <c r="X641" s="148"/>
      <c r="Y641" s="179"/>
      <c r="Z641" s="179"/>
      <c r="AA641" s="179"/>
    </row>
    <row r="642" customFormat="false" ht="15.75" hidden="false" customHeight="true" outlineLevel="0" collapsed="false">
      <c r="A642" s="22" t="n">
        <v>641</v>
      </c>
      <c r="B642" s="180"/>
      <c r="C642" s="22"/>
      <c r="D642" s="22"/>
      <c r="E642" s="22"/>
      <c r="F642" s="183"/>
      <c r="G642" s="22"/>
      <c r="H642" s="22"/>
      <c r="I642" s="22"/>
      <c r="J642" s="191" t="e">
        <f aca="false">VLOOKUP(Entrate!I642,Legenda!$D$1:$F$258,2)</f>
        <v>#N/A</v>
      </c>
      <c r="K642" s="22"/>
      <c r="L642" s="22"/>
      <c r="M642" s="22"/>
      <c r="N642" s="183"/>
      <c r="O642" s="184" t="n">
        <f aca="false">'Piano Finanziario Annuale'!$F$6</f>
        <v>0</v>
      </c>
      <c r="P642" s="185" t="n">
        <v>0</v>
      </c>
      <c r="Q642" s="186"/>
      <c r="R642" s="187" t="n">
        <f aca="false">(P642*Q642)</f>
        <v>0</v>
      </c>
      <c r="S642" s="185" t="n">
        <v>0</v>
      </c>
      <c r="T642" s="187" t="n">
        <f aca="false">IF(OR(O642="sì",O642="forfettario 190"),SUM(P642+S642),SUM(P642+R642+S642))</f>
        <v>0</v>
      </c>
      <c r="U642" s="50"/>
      <c r="V642" s="188"/>
      <c r="W642" s="189" t="n">
        <f aca="false">IF(V642="SI",T642,0)</f>
        <v>0</v>
      </c>
      <c r="X642" s="148"/>
      <c r="Y642" s="179"/>
      <c r="Z642" s="179"/>
      <c r="AA642" s="179"/>
    </row>
    <row r="643" customFormat="false" ht="15.75" hidden="false" customHeight="true" outlineLevel="0" collapsed="false">
      <c r="A643" s="22" t="n">
        <v>642</v>
      </c>
      <c r="B643" s="180"/>
      <c r="C643" s="22"/>
      <c r="D643" s="22"/>
      <c r="E643" s="22"/>
      <c r="F643" s="183"/>
      <c r="G643" s="22"/>
      <c r="H643" s="22"/>
      <c r="I643" s="22"/>
      <c r="J643" s="191" t="e">
        <f aca="false">VLOOKUP(Entrate!I643,Legenda!$D$1:$F$258,2)</f>
        <v>#N/A</v>
      </c>
      <c r="K643" s="22"/>
      <c r="L643" s="22"/>
      <c r="M643" s="22"/>
      <c r="N643" s="183"/>
      <c r="O643" s="184" t="n">
        <f aca="false">'Piano Finanziario Annuale'!$F$6</f>
        <v>0</v>
      </c>
      <c r="P643" s="185" t="n">
        <v>0</v>
      </c>
      <c r="Q643" s="186"/>
      <c r="R643" s="187" t="n">
        <f aca="false">(P643*Q643)</f>
        <v>0</v>
      </c>
      <c r="S643" s="185" t="n">
        <v>0</v>
      </c>
      <c r="T643" s="187" t="n">
        <f aca="false">IF(OR(O643="sì",O643="forfettario 190"),SUM(P643+S643),SUM(P643+R643+S643))</f>
        <v>0</v>
      </c>
      <c r="U643" s="50"/>
      <c r="V643" s="188"/>
      <c r="W643" s="189" t="n">
        <f aca="false">IF(V643="SI",T643,0)</f>
        <v>0</v>
      </c>
      <c r="X643" s="148"/>
      <c r="Y643" s="179"/>
      <c r="Z643" s="179"/>
      <c r="AA643" s="179"/>
    </row>
    <row r="644" customFormat="false" ht="15.75" hidden="false" customHeight="true" outlineLevel="0" collapsed="false">
      <c r="A644" s="22" t="n">
        <v>643</v>
      </c>
      <c r="B644" s="180"/>
      <c r="C644" s="22"/>
      <c r="D644" s="22"/>
      <c r="E644" s="22"/>
      <c r="F644" s="183"/>
      <c r="G644" s="22"/>
      <c r="H644" s="22"/>
      <c r="I644" s="22"/>
      <c r="J644" s="191" t="e">
        <f aca="false">VLOOKUP(Entrate!I644,Legenda!$D$1:$F$258,2)</f>
        <v>#N/A</v>
      </c>
      <c r="K644" s="22"/>
      <c r="L644" s="22"/>
      <c r="M644" s="22"/>
      <c r="N644" s="183"/>
      <c r="O644" s="184" t="n">
        <f aca="false">'Piano Finanziario Annuale'!$F$6</f>
        <v>0</v>
      </c>
      <c r="P644" s="185" t="n">
        <v>0</v>
      </c>
      <c r="Q644" s="186"/>
      <c r="R644" s="187" t="n">
        <f aca="false">(P644*Q644)</f>
        <v>0</v>
      </c>
      <c r="S644" s="185" t="n">
        <v>0</v>
      </c>
      <c r="T644" s="187" t="n">
        <f aca="false">IF(OR(O644="sì",O644="forfettario 190"),SUM(P644+S644),SUM(P644+R644+S644))</f>
        <v>0</v>
      </c>
      <c r="U644" s="50"/>
      <c r="V644" s="188"/>
      <c r="W644" s="189" t="n">
        <f aca="false">IF(V644="SI",T644,0)</f>
        <v>0</v>
      </c>
      <c r="X644" s="148"/>
      <c r="Y644" s="179"/>
      <c r="Z644" s="179"/>
      <c r="AA644" s="179"/>
    </row>
    <row r="645" customFormat="false" ht="15.75" hidden="false" customHeight="true" outlineLevel="0" collapsed="false">
      <c r="A645" s="22" t="n">
        <v>644</v>
      </c>
      <c r="B645" s="180"/>
      <c r="C645" s="22"/>
      <c r="D645" s="22"/>
      <c r="E645" s="22"/>
      <c r="F645" s="183"/>
      <c r="G645" s="22"/>
      <c r="H645" s="22"/>
      <c r="I645" s="22"/>
      <c r="J645" s="191" t="e">
        <f aca="false">VLOOKUP(Entrate!I645,Legenda!$D$1:$F$258,2)</f>
        <v>#N/A</v>
      </c>
      <c r="K645" s="22"/>
      <c r="L645" s="22"/>
      <c r="M645" s="22"/>
      <c r="N645" s="183"/>
      <c r="O645" s="184" t="n">
        <f aca="false">'Piano Finanziario Annuale'!$F$6</f>
        <v>0</v>
      </c>
      <c r="P645" s="185" t="n">
        <v>0</v>
      </c>
      <c r="Q645" s="186"/>
      <c r="R645" s="187" t="n">
        <f aca="false">(P645*Q645)</f>
        <v>0</v>
      </c>
      <c r="S645" s="185" t="n">
        <v>0</v>
      </c>
      <c r="T645" s="187" t="n">
        <f aca="false">IF(OR(O645="sì",O645="forfettario 190"),SUM(P645+S645),SUM(P645+R645+S645))</f>
        <v>0</v>
      </c>
      <c r="U645" s="50"/>
      <c r="V645" s="188"/>
      <c r="W645" s="189" t="n">
        <f aca="false">IF(V645="SI",T645,0)</f>
        <v>0</v>
      </c>
      <c r="X645" s="148"/>
      <c r="Y645" s="179"/>
      <c r="Z645" s="179"/>
      <c r="AA645" s="179"/>
    </row>
    <row r="646" customFormat="false" ht="15.75" hidden="false" customHeight="true" outlineLevel="0" collapsed="false">
      <c r="A646" s="22" t="n">
        <v>645</v>
      </c>
      <c r="B646" s="180"/>
      <c r="C646" s="22"/>
      <c r="D646" s="22"/>
      <c r="E646" s="22"/>
      <c r="F646" s="183"/>
      <c r="G646" s="22"/>
      <c r="H646" s="22"/>
      <c r="I646" s="22"/>
      <c r="J646" s="191" t="e">
        <f aca="false">VLOOKUP(Entrate!I646,Legenda!$D$1:$F$258,2)</f>
        <v>#N/A</v>
      </c>
      <c r="K646" s="22"/>
      <c r="L646" s="22"/>
      <c r="M646" s="22"/>
      <c r="N646" s="183"/>
      <c r="O646" s="184" t="n">
        <f aca="false">'Piano Finanziario Annuale'!$F$6</f>
        <v>0</v>
      </c>
      <c r="P646" s="185" t="n">
        <v>0</v>
      </c>
      <c r="Q646" s="186"/>
      <c r="R646" s="187" t="n">
        <f aca="false">(P646*Q646)</f>
        <v>0</v>
      </c>
      <c r="S646" s="185" t="n">
        <v>0</v>
      </c>
      <c r="T646" s="187" t="n">
        <f aca="false">IF(OR(O646="sì",O646="forfettario 190"),SUM(P646+S646),SUM(P646+R646+S646))</f>
        <v>0</v>
      </c>
      <c r="U646" s="50"/>
      <c r="V646" s="188"/>
      <c r="W646" s="189" t="n">
        <f aca="false">IF(V646="SI",T646,0)</f>
        <v>0</v>
      </c>
      <c r="X646" s="148"/>
      <c r="Y646" s="179"/>
      <c r="Z646" s="179"/>
      <c r="AA646" s="179"/>
    </row>
    <row r="647" customFormat="false" ht="15.75" hidden="false" customHeight="true" outlineLevel="0" collapsed="false">
      <c r="A647" s="22" t="n">
        <v>646</v>
      </c>
      <c r="B647" s="180"/>
      <c r="C647" s="22"/>
      <c r="D647" s="22"/>
      <c r="E647" s="22"/>
      <c r="F647" s="183"/>
      <c r="G647" s="22"/>
      <c r="H647" s="22"/>
      <c r="I647" s="22"/>
      <c r="J647" s="191" t="e">
        <f aca="false">VLOOKUP(Entrate!I647,Legenda!$D$1:$F$258,2)</f>
        <v>#N/A</v>
      </c>
      <c r="K647" s="22"/>
      <c r="L647" s="22"/>
      <c r="M647" s="22"/>
      <c r="N647" s="183"/>
      <c r="O647" s="184" t="n">
        <f aca="false">'Piano Finanziario Annuale'!$F$6</f>
        <v>0</v>
      </c>
      <c r="P647" s="185" t="n">
        <v>0</v>
      </c>
      <c r="Q647" s="186"/>
      <c r="R647" s="187" t="n">
        <f aca="false">(P647*Q647)</f>
        <v>0</v>
      </c>
      <c r="S647" s="185" t="n">
        <v>0</v>
      </c>
      <c r="T647" s="187" t="n">
        <f aca="false">IF(OR(O647="sì",O647="forfettario 190"),SUM(P647+S647),SUM(P647+R647+S647))</f>
        <v>0</v>
      </c>
      <c r="U647" s="50"/>
      <c r="V647" s="188"/>
      <c r="W647" s="189" t="n">
        <f aca="false">IF(V647="SI",T647,0)</f>
        <v>0</v>
      </c>
      <c r="X647" s="148"/>
      <c r="Y647" s="179"/>
      <c r="Z647" s="179"/>
      <c r="AA647" s="179"/>
    </row>
    <row r="648" customFormat="false" ht="15.75" hidden="false" customHeight="true" outlineLevel="0" collapsed="false">
      <c r="A648" s="22" t="n">
        <v>647</v>
      </c>
      <c r="B648" s="180"/>
      <c r="C648" s="22"/>
      <c r="D648" s="22"/>
      <c r="E648" s="22"/>
      <c r="F648" s="183"/>
      <c r="G648" s="22"/>
      <c r="H648" s="22"/>
      <c r="I648" s="22"/>
      <c r="J648" s="191" t="e">
        <f aca="false">VLOOKUP(Entrate!I648,Legenda!$D$1:$F$258,2)</f>
        <v>#N/A</v>
      </c>
      <c r="K648" s="22"/>
      <c r="L648" s="22"/>
      <c r="M648" s="22"/>
      <c r="N648" s="183"/>
      <c r="O648" s="184" t="n">
        <f aca="false">'Piano Finanziario Annuale'!$F$6</f>
        <v>0</v>
      </c>
      <c r="P648" s="185" t="n">
        <v>0</v>
      </c>
      <c r="Q648" s="186"/>
      <c r="R648" s="187" t="n">
        <f aca="false">(P648*Q648)</f>
        <v>0</v>
      </c>
      <c r="S648" s="185" t="n">
        <v>0</v>
      </c>
      <c r="T648" s="187" t="n">
        <f aca="false">IF(OR(O648="sì",O648="forfettario 190"),SUM(P648+S648),SUM(P648+R648+S648))</f>
        <v>0</v>
      </c>
      <c r="U648" s="50"/>
      <c r="V648" s="188"/>
      <c r="W648" s="189" t="n">
        <f aca="false">IF(V648="SI",T648,0)</f>
        <v>0</v>
      </c>
      <c r="X648" s="148"/>
      <c r="Y648" s="179"/>
      <c r="Z648" s="179"/>
      <c r="AA648" s="179"/>
    </row>
    <row r="649" customFormat="false" ht="15.75" hidden="false" customHeight="true" outlineLevel="0" collapsed="false">
      <c r="A649" s="22" t="n">
        <v>648</v>
      </c>
      <c r="B649" s="180"/>
      <c r="C649" s="22"/>
      <c r="D649" s="22"/>
      <c r="E649" s="22"/>
      <c r="F649" s="183"/>
      <c r="G649" s="22"/>
      <c r="H649" s="22"/>
      <c r="I649" s="22"/>
      <c r="J649" s="191" t="e">
        <f aca="false">VLOOKUP(Entrate!I649,Legenda!$D$1:$F$258,2)</f>
        <v>#N/A</v>
      </c>
      <c r="K649" s="22"/>
      <c r="L649" s="22"/>
      <c r="M649" s="22"/>
      <c r="N649" s="183"/>
      <c r="O649" s="184" t="n">
        <f aca="false">'Piano Finanziario Annuale'!$F$6</f>
        <v>0</v>
      </c>
      <c r="P649" s="185" t="n">
        <v>0</v>
      </c>
      <c r="Q649" s="186"/>
      <c r="R649" s="187" t="n">
        <f aca="false">(P649*Q649)</f>
        <v>0</v>
      </c>
      <c r="S649" s="185" t="n">
        <v>0</v>
      </c>
      <c r="T649" s="187" t="n">
        <f aca="false">IF(OR(O649="sì",O649="forfettario 190"),SUM(P649+S649),SUM(P649+R649+S649))</f>
        <v>0</v>
      </c>
      <c r="U649" s="50"/>
      <c r="V649" s="188"/>
      <c r="W649" s="189" t="n">
        <f aca="false">IF(V649="SI",T649,0)</f>
        <v>0</v>
      </c>
      <c r="X649" s="148"/>
      <c r="Y649" s="179"/>
      <c r="Z649" s="179"/>
      <c r="AA649" s="179"/>
    </row>
    <row r="650" customFormat="false" ht="15.75" hidden="false" customHeight="true" outlineLevel="0" collapsed="false">
      <c r="A650" s="22" t="n">
        <v>649</v>
      </c>
      <c r="B650" s="180"/>
      <c r="C650" s="22"/>
      <c r="D650" s="22"/>
      <c r="E650" s="22"/>
      <c r="F650" s="183"/>
      <c r="G650" s="22"/>
      <c r="H650" s="22"/>
      <c r="I650" s="22"/>
      <c r="J650" s="191" t="e">
        <f aca="false">VLOOKUP(Entrate!I650,Legenda!$D$1:$F$258,2)</f>
        <v>#N/A</v>
      </c>
      <c r="K650" s="22"/>
      <c r="L650" s="22"/>
      <c r="M650" s="22"/>
      <c r="N650" s="183"/>
      <c r="O650" s="184" t="n">
        <f aca="false">'Piano Finanziario Annuale'!$F$6</f>
        <v>0</v>
      </c>
      <c r="P650" s="185" t="n">
        <v>0</v>
      </c>
      <c r="Q650" s="186"/>
      <c r="R650" s="187" t="n">
        <f aca="false">(P650*Q650)</f>
        <v>0</v>
      </c>
      <c r="S650" s="185" t="n">
        <v>0</v>
      </c>
      <c r="T650" s="187" t="n">
        <f aca="false">IF(OR(O650="sì",O650="forfettario 190"),SUM(P650+S650),SUM(P650+R650+S650))</f>
        <v>0</v>
      </c>
      <c r="U650" s="50"/>
      <c r="V650" s="188"/>
      <c r="W650" s="189" t="n">
        <f aca="false">IF(V650="SI",T650,0)</f>
        <v>0</v>
      </c>
      <c r="X650" s="148"/>
      <c r="Y650" s="179"/>
      <c r="Z650" s="179"/>
      <c r="AA650" s="179"/>
    </row>
    <row r="651" customFormat="false" ht="15.75" hidden="false" customHeight="true" outlineLevel="0" collapsed="false">
      <c r="A651" s="22" t="n">
        <v>650</v>
      </c>
      <c r="B651" s="180"/>
      <c r="C651" s="22"/>
      <c r="D651" s="22"/>
      <c r="E651" s="22"/>
      <c r="F651" s="183"/>
      <c r="G651" s="22"/>
      <c r="H651" s="22"/>
      <c r="I651" s="22"/>
      <c r="J651" s="191" t="e">
        <f aca="false">VLOOKUP(Entrate!I651,Legenda!$D$1:$F$258,2)</f>
        <v>#N/A</v>
      </c>
      <c r="K651" s="22"/>
      <c r="L651" s="22"/>
      <c r="M651" s="22"/>
      <c r="N651" s="183"/>
      <c r="O651" s="184" t="n">
        <f aca="false">'Piano Finanziario Annuale'!$F$6</f>
        <v>0</v>
      </c>
      <c r="P651" s="185" t="n">
        <v>0</v>
      </c>
      <c r="Q651" s="186"/>
      <c r="R651" s="187" t="n">
        <f aca="false">(P651*Q651)</f>
        <v>0</v>
      </c>
      <c r="S651" s="185" t="n">
        <v>0</v>
      </c>
      <c r="T651" s="187" t="n">
        <f aca="false">IF(OR(O651="sì",O651="forfettario 190"),SUM(P651+S651),SUM(P651+R651+S651))</f>
        <v>0</v>
      </c>
      <c r="U651" s="50"/>
      <c r="V651" s="188"/>
      <c r="W651" s="189" t="n">
        <f aca="false">IF(V651="SI",T651,0)</f>
        <v>0</v>
      </c>
      <c r="X651" s="148"/>
      <c r="Y651" s="179"/>
      <c r="Z651" s="179"/>
      <c r="AA651" s="179"/>
    </row>
    <row r="652" customFormat="false" ht="15.75" hidden="false" customHeight="true" outlineLevel="0" collapsed="false">
      <c r="A652" s="22" t="n">
        <v>651</v>
      </c>
      <c r="B652" s="180"/>
      <c r="C652" s="22"/>
      <c r="D652" s="22"/>
      <c r="E652" s="22"/>
      <c r="F652" s="183"/>
      <c r="G652" s="22"/>
      <c r="H652" s="22"/>
      <c r="I652" s="22"/>
      <c r="J652" s="191" t="e">
        <f aca="false">VLOOKUP(Entrate!I652,Legenda!$D$1:$F$258,2)</f>
        <v>#N/A</v>
      </c>
      <c r="K652" s="22"/>
      <c r="L652" s="22"/>
      <c r="M652" s="22"/>
      <c r="N652" s="183"/>
      <c r="O652" s="184" t="n">
        <f aca="false">'Piano Finanziario Annuale'!$F$6</f>
        <v>0</v>
      </c>
      <c r="P652" s="185" t="n">
        <v>0</v>
      </c>
      <c r="Q652" s="186"/>
      <c r="R652" s="187" t="n">
        <f aca="false">(P652*Q652)</f>
        <v>0</v>
      </c>
      <c r="S652" s="185" t="n">
        <v>0</v>
      </c>
      <c r="T652" s="187" t="n">
        <f aca="false">IF(OR(O652="sì",O652="forfettario 190"),SUM(P652+S652),SUM(P652+R652+S652))</f>
        <v>0</v>
      </c>
      <c r="U652" s="50"/>
      <c r="V652" s="188"/>
      <c r="W652" s="189" t="n">
        <f aca="false">IF(V652="SI",T652,0)</f>
        <v>0</v>
      </c>
      <c r="X652" s="148"/>
      <c r="Y652" s="179"/>
      <c r="Z652" s="179"/>
      <c r="AA652" s="179"/>
    </row>
    <row r="653" customFormat="false" ht="15.75" hidden="false" customHeight="true" outlineLevel="0" collapsed="false">
      <c r="A653" s="22" t="n">
        <v>652</v>
      </c>
      <c r="B653" s="180"/>
      <c r="C653" s="22"/>
      <c r="D653" s="22"/>
      <c r="E653" s="22"/>
      <c r="F653" s="183"/>
      <c r="G653" s="22"/>
      <c r="H653" s="22"/>
      <c r="I653" s="22"/>
      <c r="J653" s="191" t="e">
        <f aca="false">VLOOKUP(Entrate!I653,Legenda!$D$1:$F$258,2)</f>
        <v>#N/A</v>
      </c>
      <c r="K653" s="22"/>
      <c r="L653" s="22"/>
      <c r="M653" s="22"/>
      <c r="N653" s="183"/>
      <c r="O653" s="184" t="n">
        <f aca="false">'Piano Finanziario Annuale'!$F$6</f>
        <v>0</v>
      </c>
      <c r="P653" s="185" t="n">
        <v>0</v>
      </c>
      <c r="Q653" s="186"/>
      <c r="R653" s="187" t="n">
        <f aca="false">(P653*Q653)</f>
        <v>0</v>
      </c>
      <c r="S653" s="185" t="n">
        <v>0</v>
      </c>
      <c r="T653" s="187" t="n">
        <f aca="false">IF(OR(O653="sì",O653="forfettario 190"),SUM(P653+S653),SUM(P653+R653+S653))</f>
        <v>0</v>
      </c>
      <c r="U653" s="50"/>
      <c r="V653" s="188"/>
      <c r="W653" s="189" t="n">
        <f aca="false">IF(V653="SI",T653,0)</f>
        <v>0</v>
      </c>
      <c r="X653" s="148"/>
      <c r="Y653" s="179"/>
      <c r="Z653" s="179"/>
      <c r="AA653" s="179"/>
    </row>
    <row r="654" customFormat="false" ht="15.75" hidden="false" customHeight="true" outlineLevel="0" collapsed="false">
      <c r="A654" s="22" t="n">
        <v>653</v>
      </c>
      <c r="B654" s="180"/>
      <c r="C654" s="22"/>
      <c r="D654" s="22"/>
      <c r="E654" s="22"/>
      <c r="F654" s="183"/>
      <c r="G654" s="22"/>
      <c r="H654" s="22"/>
      <c r="I654" s="22"/>
      <c r="J654" s="191" t="e">
        <f aca="false">VLOOKUP(Entrate!I654,Legenda!$D$1:$F$258,2)</f>
        <v>#N/A</v>
      </c>
      <c r="K654" s="22"/>
      <c r="L654" s="22"/>
      <c r="M654" s="22"/>
      <c r="N654" s="183"/>
      <c r="O654" s="184" t="n">
        <f aca="false">'Piano Finanziario Annuale'!$F$6</f>
        <v>0</v>
      </c>
      <c r="P654" s="185" t="n">
        <v>0</v>
      </c>
      <c r="Q654" s="186"/>
      <c r="R654" s="187" t="n">
        <f aca="false">(P654*Q654)</f>
        <v>0</v>
      </c>
      <c r="S654" s="185" t="n">
        <v>0</v>
      </c>
      <c r="T654" s="187" t="n">
        <f aca="false">IF(OR(O654="sì",O654="forfettario 190"),SUM(P654+S654),SUM(P654+R654+S654))</f>
        <v>0</v>
      </c>
      <c r="U654" s="50"/>
      <c r="V654" s="188"/>
      <c r="W654" s="189" t="n">
        <f aca="false">IF(V654="SI",T654,0)</f>
        <v>0</v>
      </c>
      <c r="X654" s="148"/>
      <c r="Y654" s="179"/>
      <c r="Z654" s="179"/>
      <c r="AA654" s="179"/>
    </row>
    <row r="655" customFormat="false" ht="15.75" hidden="false" customHeight="true" outlineLevel="0" collapsed="false">
      <c r="A655" s="22" t="n">
        <v>654</v>
      </c>
      <c r="B655" s="180"/>
      <c r="C655" s="22"/>
      <c r="D655" s="22"/>
      <c r="E655" s="22"/>
      <c r="F655" s="183"/>
      <c r="G655" s="22"/>
      <c r="H655" s="22"/>
      <c r="I655" s="22"/>
      <c r="J655" s="191" t="e">
        <f aca="false">VLOOKUP(Entrate!I655,Legenda!$D$1:$F$258,2)</f>
        <v>#N/A</v>
      </c>
      <c r="K655" s="22"/>
      <c r="L655" s="22"/>
      <c r="M655" s="22"/>
      <c r="N655" s="183"/>
      <c r="O655" s="184" t="n">
        <f aca="false">'Piano Finanziario Annuale'!$F$6</f>
        <v>0</v>
      </c>
      <c r="P655" s="185" t="n">
        <v>0</v>
      </c>
      <c r="Q655" s="186"/>
      <c r="R655" s="187" t="n">
        <f aca="false">(P655*Q655)</f>
        <v>0</v>
      </c>
      <c r="S655" s="185" t="n">
        <v>0</v>
      </c>
      <c r="T655" s="187" t="n">
        <f aca="false">IF(OR(O655="sì",O655="forfettario 190"),SUM(P655+S655),SUM(P655+R655+S655))</f>
        <v>0</v>
      </c>
      <c r="U655" s="50"/>
      <c r="V655" s="188"/>
      <c r="W655" s="189" t="n">
        <f aca="false">IF(V655="SI",T655,0)</f>
        <v>0</v>
      </c>
      <c r="X655" s="148"/>
      <c r="Y655" s="179"/>
      <c r="Z655" s="179"/>
      <c r="AA655" s="179"/>
    </row>
    <row r="656" customFormat="false" ht="15.75" hidden="false" customHeight="true" outlineLevel="0" collapsed="false">
      <c r="A656" s="22" t="n">
        <v>655</v>
      </c>
      <c r="B656" s="180"/>
      <c r="C656" s="22"/>
      <c r="D656" s="22"/>
      <c r="E656" s="22"/>
      <c r="F656" s="183"/>
      <c r="G656" s="22"/>
      <c r="H656" s="22"/>
      <c r="I656" s="22"/>
      <c r="J656" s="191" t="e">
        <f aca="false">VLOOKUP(Entrate!I656,Legenda!$D$1:$F$258,2)</f>
        <v>#N/A</v>
      </c>
      <c r="K656" s="22"/>
      <c r="L656" s="22"/>
      <c r="M656" s="22"/>
      <c r="N656" s="183"/>
      <c r="O656" s="184" t="n">
        <f aca="false">'Piano Finanziario Annuale'!$F$6</f>
        <v>0</v>
      </c>
      <c r="P656" s="185" t="n">
        <v>0</v>
      </c>
      <c r="Q656" s="186"/>
      <c r="R656" s="187" t="n">
        <f aca="false">(P656*Q656)</f>
        <v>0</v>
      </c>
      <c r="S656" s="185" t="n">
        <v>0</v>
      </c>
      <c r="T656" s="187" t="n">
        <f aca="false">IF(OR(O656="sì",O656="forfettario 190"),SUM(P656+S656),SUM(P656+R656+S656))</f>
        <v>0</v>
      </c>
      <c r="U656" s="50"/>
      <c r="V656" s="188"/>
      <c r="W656" s="189" t="n">
        <f aca="false">IF(V656="SI",T656,0)</f>
        <v>0</v>
      </c>
      <c r="X656" s="148"/>
      <c r="Y656" s="179"/>
      <c r="Z656" s="179"/>
      <c r="AA656" s="179"/>
    </row>
    <row r="657" customFormat="false" ht="15.75" hidden="false" customHeight="true" outlineLevel="0" collapsed="false">
      <c r="A657" s="22" t="n">
        <v>656</v>
      </c>
      <c r="B657" s="180"/>
      <c r="C657" s="22"/>
      <c r="D657" s="22"/>
      <c r="E657" s="22"/>
      <c r="F657" s="183"/>
      <c r="G657" s="22"/>
      <c r="H657" s="22"/>
      <c r="I657" s="22"/>
      <c r="J657" s="191" t="e">
        <f aca="false">VLOOKUP(Entrate!I657,Legenda!$D$1:$F$258,2)</f>
        <v>#N/A</v>
      </c>
      <c r="K657" s="22"/>
      <c r="L657" s="22"/>
      <c r="M657" s="22"/>
      <c r="N657" s="183"/>
      <c r="O657" s="184" t="n">
        <f aca="false">'Piano Finanziario Annuale'!$F$6</f>
        <v>0</v>
      </c>
      <c r="P657" s="185" t="n">
        <v>0</v>
      </c>
      <c r="Q657" s="186"/>
      <c r="R657" s="187" t="n">
        <f aca="false">(P657*Q657)</f>
        <v>0</v>
      </c>
      <c r="S657" s="185" t="n">
        <v>0</v>
      </c>
      <c r="T657" s="187" t="n">
        <f aca="false">IF(OR(O657="sì",O657="forfettario 190"),SUM(P657+S657),SUM(P657+R657+S657))</f>
        <v>0</v>
      </c>
      <c r="U657" s="50"/>
      <c r="V657" s="188"/>
      <c r="W657" s="189" t="n">
        <f aca="false">IF(V657="SI",T657,0)</f>
        <v>0</v>
      </c>
      <c r="X657" s="148"/>
      <c r="Y657" s="179"/>
      <c r="Z657" s="179"/>
      <c r="AA657" s="179"/>
    </row>
    <row r="658" customFormat="false" ht="15.75" hidden="false" customHeight="true" outlineLevel="0" collapsed="false">
      <c r="A658" s="22" t="n">
        <v>657</v>
      </c>
      <c r="B658" s="180"/>
      <c r="C658" s="22"/>
      <c r="D658" s="22"/>
      <c r="E658" s="22"/>
      <c r="F658" s="183"/>
      <c r="G658" s="22"/>
      <c r="H658" s="22"/>
      <c r="I658" s="22"/>
      <c r="J658" s="191" t="e">
        <f aca="false">VLOOKUP(Entrate!I658,Legenda!$D$1:$F$258,2)</f>
        <v>#N/A</v>
      </c>
      <c r="K658" s="22"/>
      <c r="L658" s="22"/>
      <c r="M658" s="22"/>
      <c r="N658" s="183"/>
      <c r="O658" s="184" t="n">
        <f aca="false">'Piano Finanziario Annuale'!$F$6</f>
        <v>0</v>
      </c>
      <c r="P658" s="185" t="n">
        <v>0</v>
      </c>
      <c r="Q658" s="186"/>
      <c r="R658" s="187" t="n">
        <f aca="false">(P658*Q658)</f>
        <v>0</v>
      </c>
      <c r="S658" s="185" t="n">
        <v>0</v>
      </c>
      <c r="T658" s="187" t="n">
        <f aca="false">IF(OR(O658="sì",O658="forfettario 190"),SUM(P658+S658),SUM(P658+R658+S658))</f>
        <v>0</v>
      </c>
      <c r="U658" s="50"/>
      <c r="V658" s="188"/>
      <c r="W658" s="189" t="n">
        <f aca="false">IF(V658="SI",T658,0)</f>
        <v>0</v>
      </c>
      <c r="X658" s="148"/>
      <c r="Y658" s="179"/>
      <c r="Z658" s="179"/>
      <c r="AA658" s="179"/>
    </row>
    <row r="659" customFormat="false" ht="15.75" hidden="false" customHeight="true" outlineLevel="0" collapsed="false">
      <c r="A659" s="22" t="n">
        <v>658</v>
      </c>
      <c r="B659" s="180"/>
      <c r="C659" s="22"/>
      <c r="D659" s="22"/>
      <c r="E659" s="22"/>
      <c r="F659" s="183"/>
      <c r="G659" s="22"/>
      <c r="H659" s="22"/>
      <c r="I659" s="22"/>
      <c r="J659" s="191" t="e">
        <f aca="false">VLOOKUP(Entrate!I659,Legenda!$D$1:$F$258,2)</f>
        <v>#N/A</v>
      </c>
      <c r="K659" s="22"/>
      <c r="L659" s="22"/>
      <c r="M659" s="22"/>
      <c r="N659" s="183"/>
      <c r="O659" s="184" t="n">
        <f aca="false">'Piano Finanziario Annuale'!$F$6</f>
        <v>0</v>
      </c>
      <c r="P659" s="185" t="n">
        <v>0</v>
      </c>
      <c r="Q659" s="186"/>
      <c r="R659" s="187" t="n">
        <f aca="false">(P659*Q659)</f>
        <v>0</v>
      </c>
      <c r="S659" s="185" t="n">
        <v>0</v>
      </c>
      <c r="T659" s="187" t="n">
        <f aca="false">IF(OR(O659="sì",O659="forfettario 190"),SUM(P659+S659),SUM(P659+R659+S659))</f>
        <v>0</v>
      </c>
      <c r="U659" s="50"/>
      <c r="V659" s="188"/>
      <c r="W659" s="189" t="n">
        <f aca="false">IF(V659="SI",T659,0)</f>
        <v>0</v>
      </c>
      <c r="X659" s="148"/>
      <c r="Y659" s="179"/>
      <c r="Z659" s="179"/>
      <c r="AA659" s="179"/>
    </row>
    <row r="660" customFormat="false" ht="15.75" hidden="false" customHeight="true" outlineLevel="0" collapsed="false">
      <c r="A660" s="22" t="n">
        <v>659</v>
      </c>
      <c r="B660" s="180"/>
      <c r="C660" s="22"/>
      <c r="D660" s="22"/>
      <c r="E660" s="22"/>
      <c r="F660" s="183"/>
      <c r="G660" s="22"/>
      <c r="H660" s="22"/>
      <c r="I660" s="22"/>
      <c r="J660" s="191" t="e">
        <f aca="false">VLOOKUP(Entrate!I660,Legenda!$D$1:$F$258,2)</f>
        <v>#N/A</v>
      </c>
      <c r="K660" s="22"/>
      <c r="L660" s="22"/>
      <c r="M660" s="22"/>
      <c r="N660" s="183"/>
      <c r="O660" s="184" t="n">
        <f aca="false">'Piano Finanziario Annuale'!$F$6</f>
        <v>0</v>
      </c>
      <c r="P660" s="185" t="n">
        <v>0</v>
      </c>
      <c r="Q660" s="186"/>
      <c r="R660" s="187" t="n">
        <f aca="false">(P660*Q660)</f>
        <v>0</v>
      </c>
      <c r="S660" s="185" t="n">
        <v>0</v>
      </c>
      <c r="T660" s="187" t="n">
        <f aca="false">IF(OR(O660="sì",O660="forfettario 190"),SUM(P660+S660),SUM(P660+R660+S660))</f>
        <v>0</v>
      </c>
      <c r="U660" s="50"/>
      <c r="V660" s="188"/>
      <c r="W660" s="189" t="n">
        <f aca="false">IF(V660="SI",T660,0)</f>
        <v>0</v>
      </c>
      <c r="X660" s="148"/>
      <c r="Y660" s="179"/>
      <c r="Z660" s="179"/>
      <c r="AA660" s="179"/>
    </row>
    <row r="661" customFormat="false" ht="15.75" hidden="false" customHeight="true" outlineLevel="0" collapsed="false">
      <c r="A661" s="22" t="n">
        <v>660</v>
      </c>
      <c r="B661" s="180"/>
      <c r="C661" s="22"/>
      <c r="D661" s="22"/>
      <c r="E661" s="22"/>
      <c r="F661" s="183"/>
      <c r="G661" s="22"/>
      <c r="H661" s="22"/>
      <c r="I661" s="22"/>
      <c r="J661" s="191" t="e">
        <f aca="false">VLOOKUP(Entrate!I661,Legenda!$D$1:$F$258,2)</f>
        <v>#N/A</v>
      </c>
      <c r="K661" s="22"/>
      <c r="L661" s="22"/>
      <c r="M661" s="22"/>
      <c r="N661" s="183"/>
      <c r="O661" s="184" t="n">
        <f aca="false">'Piano Finanziario Annuale'!$F$6</f>
        <v>0</v>
      </c>
      <c r="P661" s="185" t="n">
        <v>0</v>
      </c>
      <c r="Q661" s="186"/>
      <c r="R661" s="187" t="n">
        <f aca="false">(P661*Q661)</f>
        <v>0</v>
      </c>
      <c r="S661" s="185" t="n">
        <v>0</v>
      </c>
      <c r="T661" s="187" t="n">
        <f aca="false">IF(OR(O661="sì",O661="forfettario 190"),SUM(P661+S661),SUM(P661+R661+S661))</f>
        <v>0</v>
      </c>
      <c r="U661" s="50"/>
      <c r="V661" s="188"/>
      <c r="W661" s="189" t="n">
        <f aca="false">IF(V661="SI",T661,0)</f>
        <v>0</v>
      </c>
      <c r="X661" s="148"/>
      <c r="Y661" s="179"/>
      <c r="Z661" s="179"/>
      <c r="AA661" s="179"/>
    </row>
    <row r="662" customFormat="false" ht="15.75" hidden="false" customHeight="true" outlineLevel="0" collapsed="false">
      <c r="A662" s="22" t="n">
        <v>661</v>
      </c>
      <c r="B662" s="180"/>
      <c r="C662" s="22"/>
      <c r="D662" s="22"/>
      <c r="E662" s="22"/>
      <c r="F662" s="183"/>
      <c r="G662" s="22"/>
      <c r="H662" s="22"/>
      <c r="I662" s="22"/>
      <c r="J662" s="191" t="e">
        <f aca="false">VLOOKUP(Entrate!I662,Legenda!$D$1:$F$258,2)</f>
        <v>#N/A</v>
      </c>
      <c r="K662" s="22"/>
      <c r="L662" s="22"/>
      <c r="M662" s="22"/>
      <c r="N662" s="183"/>
      <c r="O662" s="184" t="n">
        <f aca="false">'Piano Finanziario Annuale'!$F$6</f>
        <v>0</v>
      </c>
      <c r="P662" s="185" t="n">
        <v>0</v>
      </c>
      <c r="Q662" s="186"/>
      <c r="R662" s="187" t="n">
        <f aca="false">(P662*Q662)</f>
        <v>0</v>
      </c>
      <c r="S662" s="185" t="n">
        <v>0</v>
      </c>
      <c r="T662" s="187" t="n">
        <f aca="false">IF(OR(O662="sì",O662="forfettario 190"),SUM(P662+S662),SUM(P662+R662+S662))</f>
        <v>0</v>
      </c>
      <c r="U662" s="50"/>
      <c r="V662" s="188"/>
      <c r="W662" s="189" t="n">
        <f aca="false">IF(V662="SI",T662,0)</f>
        <v>0</v>
      </c>
      <c r="X662" s="148"/>
      <c r="Y662" s="179"/>
      <c r="Z662" s="179"/>
      <c r="AA662" s="179"/>
    </row>
    <row r="663" customFormat="false" ht="15.75" hidden="false" customHeight="true" outlineLevel="0" collapsed="false">
      <c r="A663" s="22" t="n">
        <v>662</v>
      </c>
      <c r="B663" s="180"/>
      <c r="C663" s="22"/>
      <c r="D663" s="22"/>
      <c r="E663" s="22"/>
      <c r="F663" s="183"/>
      <c r="G663" s="22"/>
      <c r="H663" s="22"/>
      <c r="I663" s="22"/>
      <c r="J663" s="191" t="e">
        <f aca="false">VLOOKUP(Entrate!I663,Legenda!$D$1:$F$258,2)</f>
        <v>#N/A</v>
      </c>
      <c r="K663" s="22"/>
      <c r="L663" s="22"/>
      <c r="M663" s="22"/>
      <c r="N663" s="183"/>
      <c r="O663" s="184" t="n">
        <f aca="false">'Piano Finanziario Annuale'!$F$6</f>
        <v>0</v>
      </c>
      <c r="P663" s="185" t="n">
        <v>0</v>
      </c>
      <c r="Q663" s="186"/>
      <c r="R663" s="187" t="n">
        <f aca="false">(P663*Q663)</f>
        <v>0</v>
      </c>
      <c r="S663" s="185" t="n">
        <v>0</v>
      </c>
      <c r="T663" s="187" t="n">
        <f aca="false">IF(OR(O663="sì",O663="forfettario 190"),SUM(P663+S663),SUM(P663+R663+S663))</f>
        <v>0</v>
      </c>
      <c r="U663" s="50"/>
      <c r="V663" s="188"/>
      <c r="W663" s="189" t="n">
        <f aca="false">IF(V663="SI",T663,0)</f>
        <v>0</v>
      </c>
      <c r="X663" s="148"/>
      <c r="Y663" s="179"/>
      <c r="Z663" s="179"/>
      <c r="AA663" s="179"/>
    </row>
    <row r="664" customFormat="false" ht="15.75" hidden="false" customHeight="true" outlineLevel="0" collapsed="false">
      <c r="A664" s="22" t="n">
        <v>663</v>
      </c>
      <c r="B664" s="180"/>
      <c r="C664" s="22"/>
      <c r="D664" s="22"/>
      <c r="E664" s="22"/>
      <c r="F664" s="183"/>
      <c r="G664" s="22"/>
      <c r="H664" s="22"/>
      <c r="I664" s="22"/>
      <c r="J664" s="191" t="e">
        <f aca="false">VLOOKUP(Entrate!I664,Legenda!$D$1:$F$258,2)</f>
        <v>#N/A</v>
      </c>
      <c r="K664" s="22"/>
      <c r="L664" s="22"/>
      <c r="M664" s="22"/>
      <c r="N664" s="183"/>
      <c r="O664" s="184" t="n">
        <f aca="false">'Piano Finanziario Annuale'!$F$6</f>
        <v>0</v>
      </c>
      <c r="P664" s="185" t="n">
        <v>0</v>
      </c>
      <c r="Q664" s="186"/>
      <c r="R664" s="187" t="n">
        <f aca="false">(P664*Q664)</f>
        <v>0</v>
      </c>
      <c r="S664" s="185" t="n">
        <v>0</v>
      </c>
      <c r="T664" s="187" t="n">
        <f aca="false">IF(OR(O664="sì",O664="forfettario 190"),SUM(P664+S664),SUM(P664+R664+S664))</f>
        <v>0</v>
      </c>
      <c r="U664" s="50"/>
      <c r="V664" s="188"/>
      <c r="W664" s="189" t="n">
        <f aca="false">IF(V664="SI",T664,0)</f>
        <v>0</v>
      </c>
      <c r="X664" s="148"/>
      <c r="Y664" s="179"/>
      <c r="Z664" s="179"/>
      <c r="AA664" s="179"/>
    </row>
    <row r="665" customFormat="false" ht="15.75" hidden="false" customHeight="true" outlineLevel="0" collapsed="false">
      <c r="A665" s="22" t="n">
        <v>664</v>
      </c>
      <c r="B665" s="180"/>
      <c r="C665" s="22"/>
      <c r="D665" s="22"/>
      <c r="E665" s="22"/>
      <c r="F665" s="183"/>
      <c r="G665" s="22"/>
      <c r="H665" s="22"/>
      <c r="I665" s="22"/>
      <c r="J665" s="191" t="e">
        <f aca="false">VLOOKUP(Entrate!I665,Legenda!$D$1:$F$258,2)</f>
        <v>#N/A</v>
      </c>
      <c r="K665" s="22"/>
      <c r="L665" s="22"/>
      <c r="M665" s="22"/>
      <c r="N665" s="183"/>
      <c r="O665" s="184" t="n">
        <f aca="false">'Piano Finanziario Annuale'!$F$6</f>
        <v>0</v>
      </c>
      <c r="P665" s="185" t="n">
        <v>0</v>
      </c>
      <c r="Q665" s="186"/>
      <c r="R665" s="187" t="n">
        <f aca="false">(P665*Q665)</f>
        <v>0</v>
      </c>
      <c r="S665" s="185" t="n">
        <v>0</v>
      </c>
      <c r="T665" s="187" t="n">
        <f aca="false">IF(OR(O665="sì",O665="forfettario 190"),SUM(P665+S665),SUM(P665+R665+S665))</f>
        <v>0</v>
      </c>
      <c r="U665" s="50"/>
      <c r="V665" s="188"/>
      <c r="W665" s="189" t="n">
        <f aca="false">IF(V665="SI",T665,0)</f>
        <v>0</v>
      </c>
      <c r="X665" s="148"/>
      <c r="Y665" s="179"/>
      <c r="Z665" s="179"/>
      <c r="AA665" s="179"/>
    </row>
    <row r="666" customFormat="false" ht="15.75" hidden="false" customHeight="true" outlineLevel="0" collapsed="false">
      <c r="A666" s="22" t="n">
        <v>665</v>
      </c>
      <c r="B666" s="180"/>
      <c r="C666" s="22"/>
      <c r="D666" s="22"/>
      <c r="E666" s="22"/>
      <c r="F666" s="183"/>
      <c r="G666" s="22"/>
      <c r="H666" s="22"/>
      <c r="I666" s="22"/>
      <c r="J666" s="191" t="e">
        <f aca="false">VLOOKUP(Entrate!I666,Legenda!$D$1:$F$258,2)</f>
        <v>#N/A</v>
      </c>
      <c r="K666" s="22"/>
      <c r="L666" s="22"/>
      <c r="M666" s="22"/>
      <c r="N666" s="183"/>
      <c r="O666" s="184" t="n">
        <f aca="false">'Piano Finanziario Annuale'!$F$6</f>
        <v>0</v>
      </c>
      <c r="P666" s="185" t="n">
        <v>0</v>
      </c>
      <c r="Q666" s="186"/>
      <c r="R666" s="187" t="n">
        <f aca="false">(P666*Q666)</f>
        <v>0</v>
      </c>
      <c r="S666" s="185" t="n">
        <v>0</v>
      </c>
      <c r="T666" s="187" t="n">
        <f aca="false">IF(OR(O666="sì",O666="forfettario 190"),SUM(P666+S666),SUM(P666+R666+S666))</f>
        <v>0</v>
      </c>
      <c r="U666" s="50"/>
      <c r="V666" s="188"/>
      <c r="W666" s="189" t="n">
        <f aca="false">IF(V666="SI",T666,0)</f>
        <v>0</v>
      </c>
      <c r="X666" s="148"/>
      <c r="Y666" s="179"/>
      <c r="Z666" s="179"/>
      <c r="AA666" s="179"/>
    </row>
    <row r="667" customFormat="false" ht="15.75" hidden="false" customHeight="true" outlineLevel="0" collapsed="false">
      <c r="A667" s="22" t="n">
        <v>666</v>
      </c>
      <c r="B667" s="180"/>
      <c r="C667" s="22"/>
      <c r="D667" s="22"/>
      <c r="E667" s="22"/>
      <c r="F667" s="183"/>
      <c r="G667" s="22"/>
      <c r="H667" s="22"/>
      <c r="I667" s="22"/>
      <c r="J667" s="191" t="e">
        <f aca="false">VLOOKUP(Entrate!I667,Legenda!$D$1:$F$258,2)</f>
        <v>#N/A</v>
      </c>
      <c r="K667" s="22"/>
      <c r="L667" s="22"/>
      <c r="M667" s="22"/>
      <c r="N667" s="183"/>
      <c r="O667" s="184" t="n">
        <f aca="false">'Piano Finanziario Annuale'!$F$6</f>
        <v>0</v>
      </c>
      <c r="P667" s="185" t="n">
        <v>0</v>
      </c>
      <c r="Q667" s="186"/>
      <c r="R667" s="187" t="n">
        <f aca="false">(P667*Q667)</f>
        <v>0</v>
      </c>
      <c r="S667" s="185" t="n">
        <v>0</v>
      </c>
      <c r="T667" s="187" t="n">
        <f aca="false">IF(OR(O667="sì",O667="forfettario 190"),SUM(P667+S667),SUM(P667+R667+S667))</f>
        <v>0</v>
      </c>
      <c r="U667" s="50"/>
      <c r="V667" s="188"/>
      <c r="W667" s="189" t="n">
        <f aca="false">IF(V667="SI",T667,0)</f>
        <v>0</v>
      </c>
      <c r="X667" s="148"/>
      <c r="Y667" s="179"/>
      <c r="Z667" s="179"/>
      <c r="AA667" s="179"/>
    </row>
    <row r="668" customFormat="false" ht="15.75" hidden="false" customHeight="true" outlineLevel="0" collapsed="false">
      <c r="A668" s="22" t="n">
        <v>667</v>
      </c>
      <c r="B668" s="180"/>
      <c r="C668" s="22"/>
      <c r="D668" s="22"/>
      <c r="E668" s="22"/>
      <c r="F668" s="183"/>
      <c r="G668" s="22"/>
      <c r="H668" s="22"/>
      <c r="I668" s="22"/>
      <c r="J668" s="191" t="e">
        <f aca="false">VLOOKUP(Entrate!I668,Legenda!$D$1:$F$258,2)</f>
        <v>#N/A</v>
      </c>
      <c r="K668" s="22"/>
      <c r="L668" s="22"/>
      <c r="M668" s="22"/>
      <c r="N668" s="183"/>
      <c r="O668" s="184" t="n">
        <f aca="false">'Piano Finanziario Annuale'!$F$6</f>
        <v>0</v>
      </c>
      <c r="P668" s="185" t="n">
        <v>0</v>
      </c>
      <c r="Q668" s="186"/>
      <c r="R668" s="187" t="n">
        <f aca="false">(P668*Q668)</f>
        <v>0</v>
      </c>
      <c r="S668" s="185" t="n">
        <v>0</v>
      </c>
      <c r="T668" s="187" t="n">
        <f aca="false">IF(OR(O668="sì",O668="forfettario 190"),SUM(P668+S668),SUM(P668+R668+S668))</f>
        <v>0</v>
      </c>
      <c r="U668" s="50"/>
      <c r="V668" s="188"/>
      <c r="W668" s="189" t="n">
        <f aca="false">IF(V668="SI",T668,0)</f>
        <v>0</v>
      </c>
      <c r="X668" s="148"/>
      <c r="Y668" s="179"/>
      <c r="Z668" s="179"/>
      <c r="AA668" s="179"/>
    </row>
    <row r="669" customFormat="false" ht="15.75" hidden="false" customHeight="true" outlineLevel="0" collapsed="false">
      <c r="A669" s="22" t="n">
        <v>668</v>
      </c>
      <c r="B669" s="180"/>
      <c r="C669" s="22"/>
      <c r="D669" s="22"/>
      <c r="E669" s="22"/>
      <c r="F669" s="183"/>
      <c r="G669" s="22"/>
      <c r="H669" s="22"/>
      <c r="I669" s="22"/>
      <c r="J669" s="191" t="e">
        <f aca="false">VLOOKUP(Entrate!I669,Legenda!$D$1:$F$258,2)</f>
        <v>#N/A</v>
      </c>
      <c r="K669" s="22"/>
      <c r="L669" s="22"/>
      <c r="M669" s="22"/>
      <c r="N669" s="183"/>
      <c r="O669" s="184" t="n">
        <f aca="false">'Piano Finanziario Annuale'!$F$6</f>
        <v>0</v>
      </c>
      <c r="P669" s="185" t="n">
        <v>0</v>
      </c>
      <c r="Q669" s="186"/>
      <c r="R669" s="187" t="n">
        <f aca="false">(P669*Q669)</f>
        <v>0</v>
      </c>
      <c r="S669" s="185" t="n">
        <v>0</v>
      </c>
      <c r="T669" s="187" t="n">
        <f aca="false">IF(OR(O669="sì",O669="forfettario 190"),SUM(P669+S669),SUM(P669+R669+S669))</f>
        <v>0</v>
      </c>
      <c r="U669" s="50"/>
      <c r="V669" s="188"/>
      <c r="W669" s="189" t="n">
        <f aca="false">IF(V669="SI",T669,0)</f>
        <v>0</v>
      </c>
      <c r="X669" s="148"/>
      <c r="Y669" s="179"/>
      <c r="Z669" s="179"/>
      <c r="AA669" s="179"/>
    </row>
    <row r="670" customFormat="false" ht="15.75" hidden="false" customHeight="true" outlineLevel="0" collapsed="false">
      <c r="A670" s="22" t="n">
        <v>669</v>
      </c>
      <c r="B670" s="180"/>
      <c r="C670" s="22"/>
      <c r="D670" s="22"/>
      <c r="E670" s="22"/>
      <c r="F670" s="183"/>
      <c r="G670" s="22"/>
      <c r="H670" s="22"/>
      <c r="I670" s="22"/>
      <c r="J670" s="191" t="e">
        <f aca="false">VLOOKUP(Entrate!I670,Legenda!$D$1:$F$258,2)</f>
        <v>#N/A</v>
      </c>
      <c r="K670" s="22"/>
      <c r="L670" s="22"/>
      <c r="M670" s="22"/>
      <c r="N670" s="183"/>
      <c r="O670" s="184" t="n">
        <f aca="false">'Piano Finanziario Annuale'!$F$6</f>
        <v>0</v>
      </c>
      <c r="P670" s="185" t="n">
        <v>0</v>
      </c>
      <c r="Q670" s="186"/>
      <c r="R670" s="187" t="n">
        <f aca="false">(P670*Q670)</f>
        <v>0</v>
      </c>
      <c r="S670" s="185" t="n">
        <v>0</v>
      </c>
      <c r="T670" s="187" t="n">
        <f aca="false">IF(OR(O670="sì",O670="forfettario 190"),SUM(P670+S670),SUM(P670+R670+S670))</f>
        <v>0</v>
      </c>
      <c r="U670" s="50"/>
      <c r="V670" s="188"/>
      <c r="W670" s="189" t="n">
        <f aca="false">IF(V670="SI",T670,0)</f>
        <v>0</v>
      </c>
      <c r="X670" s="148"/>
      <c r="Y670" s="179"/>
      <c r="Z670" s="179"/>
      <c r="AA670" s="179"/>
    </row>
    <row r="671" customFormat="false" ht="15.75" hidden="false" customHeight="true" outlineLevel="0" collapsed="false">
      <c r="A671" s="22" t="n">
        <v>670</v>
      </c>
      <c r="B671" s="180"/>
      <c r="C671" s="22"/>
      <c r="D671" s="22"/>
      <c r="E671" s="22"/>
      <c r="F671" s="183"/>
      <c r="G671" s="22"/>
      <c r="H671" s="22"/>
      <c r="I671" s="22"/>
      <c r="J671" s="191" t="e">
        <f aca="false">VLOOKUP(Entrate!I671,Legenda!$D$1:$F$258,2)</f>
        <v>#N/A</v>
      </c>
      <c r="K671" s="22"/>
      <c r="L671" s="22"/>
      <c r="M671" s="22"/>
      <c r="N671" s="183"/>
      <c r="O671" s="184" t="n">
        <f aca="false">'Piano Finanziario Annuale'!$F$6</f>
        <v>0</v>
      </c>
      <c r="P671" s="185" t="n">
        <v>0</v>
      </c>
      <c r="Q671" s="186"/>
      <c r="R671" s="187" t="n">
        <f aca="false">(P671*Q671)</f>
        <v>0</v>
      </c>
      <c r="S671" s="185" t="n">
        <v>0</v>
      </c>
      <c r="T671" s="187" t="n">
        <f aca="false">IF(OR(O671="sì",O671="forfettario 190"),SUM(P671+S671),SUM(P671+R671+S671))</f>
        <v>0</v>
      </c>
      <c r="U671" s="50"/>
      <c r="V671" s="188"/>
      <c r="W671" s="189" t="n">
        <f aca="false">IF(V671="SI",T671,0)</f>
        <v>0</v>
      </c>
      <c r="X671" s="148"/>
      <c r="Y671" s="179"/>
      <c r="Z671" s="179"/>
      <c r="AA671" s="179"/>
    </row>
    <row r="672" customFormat="false" ht="15.75" hidden="false" customHeight="true" outlineLevel="0" collapsed="false">
      <c r="A672" s="22" t="n">
        <v>671</v>
      </c>
      <c r="B672" s="180"/>
      <c r="C672" s="22"/>
      <c r="D672" s="22"/>
      <c r="E672" s="22"/>
      <c r="F672" s="183"/>
      <c r="G672" s="22"/>
      <c r="H672" s="22"/>
      <c r="I672" s="22"/>
      <c r="J672" s="191" t="e">
        <f aca="false">VLOOKUP(Entrate!I672,Legenda!$D$1:$F$258,2)</f>
        <v>#N/A</v>
      </c>
      <c r="K672" s="22"/>
      <c r="L672" s="22"/>
      <c r="M672" s="22"/>
      <c r="N672" s="183"/>
      <c r="O672" s="184" t="n">
        <f aca="false">'Piano Finanziario Annuale'!$F$6</f>
        <v>0</v>
      </c>
      <c r="P672" s="185" t="n">
        <v>0</v>
      </c>
      <c r="Q672" s="186"/>
      <c r="R672" s="187" t="n">
        <f aca="false">(P672*Q672)</f>
        <v>0</v>
      </c>
      <c r="S672" s="185" t="n">
        <v>0</v>
      </c>
      <c r="T672" s="187" t="n">
        <f aca="false">IF(OR(O672="sì",O672="forfettario 190"),SUM(P672+S672),SUM(P672+R672+S672))</f>
        <v>0</v>
      </c>
      <c r="U672" s="50"/>
      <c r="V672" s="188"/>
      <c r="W672" s="189" t="n">
        <f aca="false">IF(V672="SI",T672,0)</f>
        <v>0</v>
      </c>
      <c r="X672" s="148"/>
      <c r="Y672" s="179"/>
      <c r="Z672" s="179"/>
      <c r="AA672" s="179"/>
    </row>
    <row r="673" customFormat="false" ht="15.75" hidden="false" customHeight="true" outlineLevel="0" collapsed="false">
      <c r="A673" s="22" t="n">
        <v>672</v>
      </c>
      <c r="B673" s="180"/>
      <c r="C673" s="22"/>
      <c r="D673" s="22"/>
      <c r="E673" s="22"/>
      <c r="F673" s="183"/>
      <c r="G673" s="22"/>
      <c r="H673" s="22"/>
      <c r="I673" s="22"/>
      <c r="J673" s="191" t="e">
        <f aca="false">VLOOKUP(Entrate!I673,Legenda!$D$1:$F$258,2)</f>
        <v>#N/A</v>
      </c>
      <c r="K673" s="22"/>
      <c r="L673" s="22"/>
      <c r="M673" s="22"/>
      <c r="N673" s="183"/>
      <c r="O673" s="184" t="n">
        <f aca="false">'Piano Finanziario Annuale'!$F$6</f>
        <v>0</v>
      </c>
      <c r="P673" s="185" t="n">
        <v>0</v>
      </c>
      <c r="Q673" s="186"/>
      <c r="R673" s="187" t="n">
        <f aca="false">(P673*Q673)</f>
        <v>0</v>
      </c>
      <c r="S673" s="185" t="n">
        <v>0</v>
      </c>
      <c r="T673" s="187" t="n">
        <f aca="false">IF(OR(O673="sì",O673="forfettario 190"),SUM(P673+S673),SUM(P673+R673+S673))</f>
        <v>0</v>
      </c>
      <c r="U673" s="50"/>
      <c r="V673" s="188"/>
      <c r="W673" s="189" t="n">
        <f aca="false">IF(V673="SI",T673,0)</f>
        <v>0</v>
      </c>
      <c r="X673" s="148"/>
      <c r="Y673" s="179"/>
      <c r="Z673" s="179"/>
      <c r="AA673" s="179"/>
    </row>
    <row r="674" customFormat="false" ht="15.75" hidden="false" customHeight="true" outlineLevel="0" collapsed="false">
      <c r="A674" s="22" t="n">
        <v>673</v>
      </c>
      <c r="B674" s="180"/>
      <c r="C674" s="22"/>
      <c r="D674" s="22"/>
      <c r="E674" s="22"/>
      <c r="F674" s="183"/>
      <c r="G674" s="22"/>
      <c r="H674" s="22"/>
      <c r="I674" s="22"/>
      <c r="J674" s="191" t="e">
        <f aca="false">VLOOKUP(Entrate!I674,Legenda!$D$1:$F$258,2)</f>
        <v>#N/A</v>
      </c>
      <c r="K674" s="22"/>
      <c r="L674" s="22"/>
      <c r="M674" s="22"/>
      <c r="N674" s="183"/>
      <c r="O674" s="184" t="n">
        <f aca="false">'Piano Finanziario Annuale'!$F$6</f>
        <v>0</v>
      </c>
      <c r="P674" s="185" t="n">
        <v>0</v>
      </c>
      <c r="Q674" s="186"/>
      <c r="R674" s="187" t="n">
        <f aca="false">(P674*Q674)</f>
        <v>0</v>
      </c>
      <c r="S674" s="185" t="n">
        <v>0</v>
      </c>
      <c r="T674" s="187" t="n">
        <f aca="false">IF(OR(O674="sì",O674="forfettario 190"),SUM(P674+S674),SUM(P674+R674+S674))</f>
        <v>0</v>
      </c>
      <c r="U674" s="50"/>
      <c r="V674" s="188"/>
      <c r="W674" s="189" t="n">
        <f aca="false">IF(V674="SI",T674,0)</f>
        <v>0</v>
      </c>
      <c r="X674" s="148"/>
      <c r="Y674" s="179"/>
      <c r="Z674" s="179"/>
      <c r="AA674" s="179"/>
    </row>
    <row r="675" customFormat="false" ht="15.75" hidden="false" customHeight="true" outlineLevel="0" collapsed="false">
      <c r="A675" s="22" t="n">
        <v>674</v>
      </c>
      <c r="B675" s="180"/>
      <c r="C675" s="22"/>
      <c r="D675" s="22"/>
      <c r="E675" s="22"/>
      <c r="F675" s="183"/>
      <c r="G675" s="22"/>
      <c r="H675" s="22"/>
      <c r="I675" s="22"/>
      <c r="J675" s="191" t="e">
        <f aca="false">VLOOKUP(Entrate!I675,Legenda!$D$1:$F$258,2)</f>
        <v>#N/A</v>
      </c>
      <c r="K675" s="22"/>
      <c r="L675" s="22"/>
      <c r="M675" s="22"/>
      <c r="N675" s="183"/>
      <c r="O675" s="184" t="n">
        <f aca="false">'Piano Finanziario Annuale'!$F$6</f>
        <v>0</v>
      </c>
      <c r="P675" s="185" t="n">
        <v>0</v>
      </c>
      <c r="Q675" s="186"/>
      <c r="R675" s="187" t="n">
        <f aca="false">(P675*Q675)</f>
        <v>0</v>
      </c>
      <c r="S675" s="185" t="n">
        <v>0</v>
      </c>
      <c r="T675" s="187" t="n">
        <f aca="false">IF(OR(O675="sì",O675="forfettario 190"),SUM(P675+S675),SUM(P675+R675+S675))</f>
        <v>0</v>
      </c>
      <c r="U675" s="50"/>
      <c r="V675" s="188"/>
      <c r="W675" s="189" t="n">
        <f aca="false">IF(V675="SI",T675,0)</f>
        <v>0</v>
      </c>
      <c r="X675" s="148"/>
      <c r="Y675" s="179"/>
      <c r="Z675" s="179"/>
      <c r="AA675" s="179"/>
    </row>
    <row r="676" customFormat="false" ht="15.75" hidden="false" customHeight="true" outlineLevel="0" collapsed="false">
      <c r="A676" s="22" t="n">
        <v>675</v>
      </c>
      <c r="B676" s="180"/>
      <c r="C676" s="22"/>
      <c r="D676" s="22"/>
      <c r="E676" s="22"/>
      <c r="F676" s="183"/>
      <c r="G676" s="22"/>
      <c r="H676" s="22"/>
      <c r="I676" s="22"/>
      <c r="J676" s="191" t="e">
        <f aca="false">VLOOKUP(Entrate!I676,Legenda!$D$1:$F$258,2)</f>
        <v>#N/A</v>
      </c>
      <c r="K676" s="22"/>
      <c r="L676" s="22"/>
      <c r="M676" s="22"/>
      <c r="N676" s="183"/>
      <c r="O676" s="184" t="n">
        <f aca="false">'Piano Finanziario Annuale'!$F$6</f>
        <v>0</v>
      </c>
      <c r="P676" s="185" t="n">
        <v>0</v>
      </c>
      <c r="Q676" s="186"/>
      <c r="R676" s="187" t="n">
        <f aca="false">(P676*Q676)</f>
        <v>0</v>
      </c>
      <c r="S676" s="185" t="n">
        <v>0</v>
      </c>
      <c r="T676" s="187" t="n">
        <f aca="false">IF(OR(O676="sì",O676="forfettario 190"),SUM(P676+S676),SUM(P676+R676+S676))</f>
        <v>0</v>
      </c>
      <c r="U676" s="50"/>
      <c r="V676" s="188"/>
      <c r="W676" s="189" t="n">
        <f aca="false">IF(V676="SI",T676,0)</f>
        <v>0</v>
      </c>
      <c r="X676" s="148"/>
      <c r="Y676" s="179"/>
      <c r="Z676" s="179"/>
      <c r="AA676" s="179"/>
    </row>
    <row r="677" customFormat="false" ht="15.75" hidden="false" customHeight="true" outlineLevel="0" collapsed="false">
      <c r="A677" s="22" t="n">
        <v>676</v>
      </c>
      <c r="B677" s="180"/>
      <c r="C677" s="22"/>
      <c r="D677" s="22"/>
      <c r="E677" s="22"/>
      <c r="F677" s="183"/>
      <c r="G677" s="22"/>
      <c r="H677" s="22"/>
      <c r="I677" s="22"/>
      <c r="J677" s="191" t="e">
        <f aca="false">VLOOKUP(Entrate!I677,Legenda!$D$1:$F$258,2)</f>
        <v>#N/A</v>
      </c>
      <c r="K677" s="22"/>
      <c r="L677" s="22"/>
      <c r="M677" s="22"/>
      <c r="N677" s="183"/>
      <c r="O677" s="184" t="n">
        <f aca="false">'Piano Finanziario Annuale'!$F$6</f>
        <v>0</v>
      </c>
      <c r="P677" s="185" t="n">
        <v>0</v>
      </c>
      <c r="Q677" s="186"/>
      <c r="R677" s="187" t="n">
        <f aca="false">(P677*Q677)</f>
        <v>0</v>
      </c>
      <c r="S677" s="185" t="n">
        <v>0</v>
      </c>
      <c r="T677" s="187" t="n">
        <f aca="false">IF(OR(O677="sì",O677="forfettario 190"),SUM(P677+S677),SUM(P677+R677+S677))</f>
        <v>0</v>
      </c>
      <c r="U677" s="50"/>
      <c r="V677" s="188"/>
      <c r="W677" s="189" t="n">
        <f aca="false">IF(V677="SI",T677,0)</f>
        <v>0</v>
      </c>
      <c r="X677" s="148"/>
      <c r="Y677" s="179"/>
      <c r="Z677" s="179"/>
      <c r="AA677" s="179"/>
    </row>
    <row r="678" customFormat="false" ht="15.75" hidden="false" customHeight="true" outlineLevel="0" collapsed="false">
      <c r="A678" s="22" t="n">
        <v>677</v>
      </c>
      <c r="B678" s="180"/>
      <c r="C678" s="22"/>
      <c r="D678" s="22"/>
      <c r="E678" s="22"/>
      <c r="F678" s="183"/>
      <c r="G678" s="22"/>
      <c r="H678" s="22"/>
      <c r="I678" s="22"/>
      <c r="J678" s="191" t="e">
        <f aca="false">VLOOKUP(Entrate!I678,Legenda!$D$1:$F$258,2)</f>
        <v>#N/A</v>
      </c>
      <c r="K678" s="22"/>
      <c r="L678" s="22"/>
      <c r="M678" s="22"/>
      <c r="N678" s="183"/>
      <c r="O678" s="184" t="n">
        <f aca="false">'Piano Finanziario Annuale'!$F$6</f>
        <v>0</v>
      </c>
      <c r="P678" s="185" t="n">
        <v>0</v>
      </c>
      <c r="Q678" s="186"/>
      <c r="R678" s="187" t="n">
        <f aca="false">(P678*Q678)</f>
        <v>0</v>
      </c>
      <c r="S678" s="185" t="n">
        <v>0</v>
      </c>
      <c r="T678" s="187" t="n">
        <f aca="false">IF(OR(O678="sì",O678="forfettario 190"),SUM(P678+S678),SUM(P678+R678+S678))</f>
        <v>0</v>
      </c>
      <c r="U678" s="50"/>
      <c r="V678" s="188"/>
      <c r="W678" s="189" t="n">
        <f aca="false">IF(V678="SI",T678,0)</f>
        <v>0</v>
      </c>
      <c r="X678" s="148"/>
      <c r="Y678" s="179"/>
      <c r="Z678" s="179"/>
      <c r="AA678" s="179"/>
    </row>
    <row r="679" customFormat="false" ht="15.75" hidden="false" customHeight="true" outlineLevel="0" collapsed="false">
      <c r="A679" s="22" t="n">
        <v>678</v>
      </c>
      <c r="B679" s="180"/>
      <c r="C679" s="22"/>
      <c r="D679" s="22"/>
      <c r="E679" s="22"/>
      <c r="F679" s="183"/>
      <c r="G679" s="22"/>
      <c r="H679" s="22"/>
      <c r="I679" s="22"/>
      <c r="J679" s="191" t="e">
        <f aca="false">VLOOKUP(Entrate!I679,Legenda!$D$1:$F$258,2)</f>
        <v>#N/A</v>
      </c>
      <c r="K679" s="22"/>
      <c r="L679" s="22"/>
      <c r="M679" s="22"/>
      <c r="N679" s="183"/>
      <c r="O679" s="184" t="n">
        <f aca="false">'Piano Finanziario Annuale'!$F$6</f>
        <v>0</v>
      </c>
      <c r="P679" s="185" t="n">
        <v>0</v>
      </c>
      <c r="Q679" s="186"/>
      <c r="R679" s="187" t="n">
        <f aca="false">(P679*Q679)</f>
        <v>0</v>
      </c>
      <c r="S679" s="185" t="n">
        <v>0</v>
      </c>
      <c r="T679" s="187" t="n">
        <f aca="false">IF(OR(O679="sì",O679="forfettario 190"),SUM(P679+S679),SUM(P679+R679+S679))</f>
        <v>0</v>
      </c>
      <c r="U679" s="50"/>
      <c r="V679" s="188"/>
      <c r="W679" s="189" t="n">
        <f aca="false">IF(V679="SI",T679,0)</f>
        <v>0</v>
      </c>
      <c r="X679" s="148"/>
      <c r="Y679" s="179"/>
      <c r="Z679" s="179"/>
      <c r="AA679" s="179"/>
    </row>
    <row r="680" customFormat="false" ht="15.75" hidden="false" customHeight="true" outlineLevel="0" collapsed="false">
      <c r="A680" s="22" t="n">
        <v>679</v>
      </c>
      <c r="B680" s="180"/>
      <c r="C680" s="22"/>
      <c r="D680" s="22"/>
      <c r="E680" s="22"/>
      <c r="F680" s="183"/>
      <c r="G680" s="22"/>
      <c r="H680" s="22"/>
      <c r="I680" s="22"/>
      <c r="J680" s="191" t="e">
        <f aca="false">VLOOKUP(Entrate!I680,Legenda!$D$1:$F$258,2)</f>
        <v>#N/A</v>
      </c>
      <c r="K680" s="22"/>
      <c r="L680" s="22"/>
      <c r="M680" s="22"/>
      <c r="N680" s="183"/>
      <c r="O680" s="184" t="n">
        <f aca="false">'Piano Finanziario Annuale'!$F$6</f>
        <v>0</v>
      </c>
      <c r="P680" s="185" t="n">
        <v>0</v>
      </c>
      <c r="Q680" s="186"/>
      <c r="R680" s="187" t="n">
        <f aca="false">(P680*Q680)</f>
        <v>0</v>
      </c>
      <c r="S680" s="185" t="n">
        <v>0</v>
      </c>
      <c r="T680" s="187" t="n">
        <f aca="false">IF(OR(O680="sì",O680="forfettario 190"),SUM(P680+S680),SUM(P680+R680+S680))</f>
        <v>0</v>
      </c>
      <c r="U680" s="50"/>
      <c r="V680" s="188"/>
      <c r="W680" s="189" t="n">
        <f aca="false">IF(V680="SI",T680,0)</f>
        <v>0</v>
      </c>
      <c r="X680" s="148"/>
      <c r="Y680" s="179"/>
      <c r="Z680" s="179"/>
      <c r="AA680" s="179"/>
    </row>
    <row r="681" customFormat="false" ht="15.75" hidden="false" customHeight="true" outlineLevel="0" collapsed="false">
      <c r="A681" s="22" t="n">
        <v>680</v>
      </c>
      <c r="B681" s="180"/>
      <c r="C681" s="22"/>
      <c r="D681" s="22"/>
      <c r="E681" s="22"/>
      <c r="F681" s="183"/>
      <c r="G681" s="22"/>
      <c r="H681" s="22"/>
      <c r="I681" s="22"/>
      <c r="J681" s="191" t="e">
        <f aca="false">VLOOKUP(Entrate!I681,Legenda!$D$1:$F$258,2)</f>
        <v>#N/A</v>
      </c>
      <c r="K681" s="22"/>
      <c r="L681" s="22"/>
      <c r="M681" s="22"/>
      <c r="N681" s="183"/>
      <c r="O681" s="184" t="n">
        <f aca="false">'Piano Finanziario Annuale'!$F$6</f>
        <v>0</v>
      </c>
      <c r="P681" s="185" t="n">
        <v>0</v>
      </c>
      <c r="Q681" s="186"/>
      <c r="R681" s="187" t="n">
        <f aca="false">(P681*Q681)</f>
        <v>0</v>
      </c>
      <c r="S681" s="185" t="n">
        <v>0</v>
      </c>
      <c r="T681" s="187" t="n">
        <f aca="false">IF(OR(O681="sì",O681="forfettario 190"),SUM(P681+S681),SUM(P681+R681+S681))</f>
        <v>0</v>
      </c>
      <c r="U681" s="50"/>
      <c r="V681" s="188"/>
      <c r="W681" s="189" t="n">
        <f aca="false">IF(V681="SI",T681,0)</f>
        <v>0</v>
      </c>
      <c r="X681" s="148"/>
      <c r="Y681" s="179"/>
      <c r="Z681" s="179"/>
      <c r="AA681" s="179"/>
    </row>
    <row r="682" customFormat="false" ht="15.75" hidden="false" customHeight="true" outlineLevel="0" collapsed="false">
      <c r="A682" s="22" t="n">
        <v>681</v>
      </c>
      <c r="B682" s="180"/>
      <c r="C682" s="22"/>
      <c r="D682" s="22"/>
      <c r="E682" s="22"/>
      <c r="F682" s="183"/>
      <c r="G682" s="22"/>
      <c r="H682" s="22"/>
      <c r="I682" s="22"/>
      <c r="J682" s="191" t="e">
        <f aca="false">VLOOKUP(Entrate!I682,Legenda!$D$1:$F$258,2)</f>
        <v>#N/A</v>
      </c>
      <c r="K682" s="22"/>
      <c r="L682" s="22"/>
      <c r="M682" s="22"/>
      <c r="N682" s="183"/>
      <c r="O682" s="184" t="n">
        <f aca="false">'Piano Finanziario Annuale'!$F$6</f>
        <v>0</v>
      </c>
      <c r="P682" s="185" t="n">
        <v>0</v>
      </c>
      <c r="Q682" s="186"/>
      <c r="R682" s="187" t="n">
        <f aca="false">(P682*Q682)</f>
        <v>0</v>
      </c>
      <c r="S682" s="185" t="n">
        <v>0</v>
      </c>
      <c r="T682" s="187" t="n">
        <f aca="false">IF(OR(O682="sì",O682="forfettario 190"),SUM(P682+S682),SUM(P682+R682+S682))</f>
        <v>0</v>
      </c>
      <c r="U682" s="50"/>
      <c r="V682" s="188"/>
      <c r="W682" s="189" t="n">
        <f aca="false">IF(V682="SI",T682,0)</f>
        <v>0</v>
      </c>
      <c r="X682" s="148"/>
      <c r="Y682" s="179"/>
      <c r="Z682" s="179"/>
      <c r="AA682" s="179"/>
    </row>
    <row r="683" customFormat="false" ht="15.75" hidden="false" customHeight="true" outlineLevel="0" collapsed="false">
      <c r="A683" s="22" t="n">
        <v>682</v>
      </c>
      <c r="B683" s="180"/>
      <c r="C683" s="22"/>
      <c r="D683" s="22"/>
      <c r="E683" s="22"/>
      <c r="F683" s="183"/>
      <c r="G683" s="22"/>
      <c r="H683" s="22"/>
      <c r="I683" s="22"/>
      <c r="J683" s="191" t="e">
        <f aca="false">VLOOKUP(Entrate!I683,Legenda!$D$1:$F$258,2)</f>
        <v>#N/A</v>
      </c>
      <c r="K683" s="22"/>
      <c r="L683" s="22"/>
      <c r="M683" s="22"/>
      <c r="N683" s="183"/>
      <c r="O683" s="184" t="n">
        <f aca="false">'Piano Finanziario Annuale'!$F$6</f>
        <v>0</v>
      </c>
      <c r="P683" s="185" t="n">
        <v>0</v>
      </c>
      <c r="Q683" s="186"/>
      <c r="R683" s="187" t="n">
        <f aca="false">(P683*Q683)</f>
        <v>0</v>
      </c>
      <c r="S683" s="185" t="n">
        <v>0</v>
      </c>
      <c r="T683" s="187" t="n">
        <f aca="false">IF(OR(O683="sì",O683="forfettario 190"),SUM(P683+S683),SUM(P683+R683+S683))</f>
        <v>0</v>
      </c>
      <c r="U683" s="50"/>
      <c r="V683" s="188"/>
      <c r="W683" s="189" t="n">
        <f aca="false">IF(V683="SI",T683,0)</f>
        <v>0</v>
      </c>
      <c r="X683" s="148"/>
      <c r="Y683" s="179"/>
      <c r="Z683" s="179"/>
      <c r="AA683" s="179"/>
    </row>
    <row r="684" customFormat="false" ht="15.75" hidden="false" customHeight="true" outlineLevel="0" collapsed="false">
      <c r="A684" s="22" t="n">
        <v>683</v>
      </c>
      <c r="B684" s="180"/>
      <c r="C684" s="22"/>
      <c r="D684" s="22"/>
      <c r="E684" s="22"/>
      <c r="F684" s="183"/>
      <c r="G684" s="22"/>
      <c r="H684" s="22"/>
      <c r="I684" s="22"/>
      <c r="J684" s="191" t="e">
        <f aca="false">VLOOKUP(Entrate!I684,Legenda!$D$1:$F$258,2)</f>
        <v>#N/A</v>
      </c>
      <c r="K684" s="22"/>
      <c r="L684" s="22"/>
      <c r="M684" s="22"/>
      <c r="N684" s="183"/>
      <c r="O684" s="184" t="n">
        <f aca="false">'Piano Finanziario Annuale'!$F$6</f>
        <v>0</v>
      </c>
      <c r="P684" s="185" t="n">
        <v>0</v>
      </c>
      <c r="Q684" s="186"/>
      <c r="R684" s="187" t="n">
        <f aca="false">(P684*Q684)</f>
        <v>0</v>
      </c>
      <c r="S684" s="185" t="n">
        <v>0</v>
      </c>
      <c r="T684" s="187" t="n">
        <f aca="false">IF(OR(O684="sì",O684="forfettario 190"),SUM(P684+S684),SUM(P684+R684+S684))</f>
        <v>0</v>
      </c>
      <c r="U684" s="50"/>
      <c r="V684" s="188"/>
      <c r="W684" s="189" t="n">
        <f aca="false">IF(V684="SI",T684,0)</f>
        <v>0</v>
      </c>
      <c r="X684" s="148"/>
      <c r="Y684" s="179"/>
      <c r="Z684" s="179"/>
      <c r="AA684" s="179"/>
    </row>
    <row r="685" customFormat="false" ht="15.75" hidden="false" customHeight="true" outlineLevel="0" collapsed="false">
      <c r="A685" s="22" t="n">
        <v>684</v>
      </c>
      <c r="B685" s="180"/>
      <c r="C685" s="22"/>
      <c r="D685" s="22"/>
      <c r="E685" s="22"/>
      <c r="F685" s="183"/>
      <c r="G685" s="22"/>
      <c r="H685" s="22"/>
      <c r="I685" s="22"/>
      <c r="J685" s="191" t="e">
        <f aca="false">VLOOKUP(Entrate!I685,Legenda!$D$1:$F$258,2)</f>
        <v>#N/A</v>
      </c>
      <c r="K685" s="22"/>
      <c r="L685" s="22"/>
      <c r="M685" s="22"/>
      <c r="N685" s="183"/>
      <c r="O685" s="184" t="n">
        <f aca="false">'Piano Finanziario Annuale'!$F$6</f>
        <v>0</v>
      </c>
      <c r="P685" s="185" t="n">
        <v>0</v>
      </c>
      <c r="Q685" s="186"/>
      <c r="R685" s="187" t="n">
        <f aca="false">(P685*Q685)</f>
        <v>0</v>
      </c>
      <c r="S685" s="185" t="n">
        <v>0</v>
      </c>
      <c r="T685" s="187" t="n">
        <f aca="false">IF(OR(O685="sì",O685="forfettario 190"),SUM(P685+S685),SUM(P685+R685+S685))</f>
        <v>0</v>
      </c>
      <c r="U685" s="50"/>
      <c r="V685" s="188"/>
      <c r="W685" s="189" t="n">
        <f aca="false">IF(V685="SI",T685,0)</f>
        <v>0</v>
      </c>
      <c r="X685" s="148"/>
      <c r="Y685" s="179"/>
      <c r="Z685" s="179"/>
      <c r="AA685" s="179"/>
    </row>
    <row r="686" customFormat="false" ht="15.75" hidden="false" customHeight="true" outlineLevel="0" collapsed="false">
      <c r="A686" s="22" t="n">
        <v>685</v>
      </c>
      <c r="B686" s="180"/>
      <c r="C686" s="22"/>
      <c r="D686" s="22"/>
      <c r="E686" s="22"/>
      <c r="F686" s="183"/>
      <c r="G686" s="22"/>
      <c r="H686" s="22"/>
      <c r="I686" s="22"/>
      <c r="J686" s="191" t="e">
        <f aca="false">VLOOKUP(Entrate!I686,Legenda!$D$1:$F$258,2)</f>
        <v>#N/A</v>
      </c>
      <c r="K686" s="22"/>
      <c r="L686" s="22"/>
      <c r="M686" s="22"/>
      <c r="N686" s="183"/>
      <c r="O686" s="184" t="n">
        <f aca="false">'Piano Finanziario Annuale'!$F$6</f>
        <v>0</v>
      </c>
      <c r="P686" s="185" t="n">
        <v>0</v>
      </c>
      <c r="Q686" s="186"/>
      <c r="R686" s="187" t="n">
        <f aca="false">(P686*Q686)</f>
        <v>0</v>
      </c>
      <c r="S686" s="185" t="n">
        <v>0</v>
      </c>
      <c r="T686" s="187" t="n">
        <f aca="false">IF(OR(O686="sì",O686="forfettario 190"),SUM(P686+S686),SUM(P686+R686+S686))</f>
        <v>0</v>
      </c>
      <c r="U686" s="50"/>
      <c r="V686" s="188"/>
      <c r="W686" s="189" t="n">
        <f aca="false">IF(V686="SI",T686,0)</f>
        <v>0</v>
      </c>
      <c r="X686" s="148"/>
      <c r="Y686" s="179"/>
      <c r="Z686" s="179"/>
      <c r="AA686" s="179"/>
    </row>
    <row r="687" customFormat="false" ht="15.75" hidden="false" customHeight="true" outlineLevel="0" collapsed="false">
      <c r="A687" s="22" t="n">
        <v>686</v>
      </c>
      <c r="B687" s="180"/>
      <c r="C687" s="22"/>
      <c r="D687" s="22"/>
      <c r="E687" s="22"/>
      <c r="F687" s="183"/>
      <c r="G687" s="22"/>
      <c r="H687" s="22"/>
      <c r="I687" s="22"/>
      <c r="J687" s="191" t="e">
        <f aca="false">VLOOKUP(Entrate!I687,Legenda!$D$1:$F$258,2)</f>
        <v>#N/A</v>
      </c>
      <c r="K687" s="22"/>
      <c r="L687" s="22"/>
      <c r="M687" s="22"/>
      <c r="N687" s="183"/>
      <c r="O687" s="184" t="n">
        <f aca="false">'Piano Finanziario Annuale'!$F$6</f>
        <v>0</v>
      </c>
      <c r="P687" s="185" t="n">
        <v>0</v>
      </c>
      <c r="Q687" s="186"/>
      <c r="R687" s="187" t="n">
        <f aca="false">(P687*Q687)</f>
        <v>0</v>
      </c>
      <c r="S687" s="185" t="n">
        <v>0</v>
      </c>
      <c r="T687" s="187" t="n">
        <f aca="false">IF(OR(O687="sì",O687="forfettario 190"),SUM(P687+S687),SUM(P687+R687+S687))</f>
        <v>0</v>
      </c>
      <c r="U687" s="50"/>
      <c r="V687" s="188"/>
      <c r="W687" s="189" t="n">
        <f aca="false">IF(V687="SI",T687,0)</f>
        <v>0</v>
      </c>
      <c r="X687" s="148"/>
      <c r="Y687" s="179"/>
      <c r="Z687" s="179"/>
      <c r="AA687" s="179"/>
    </row>
    <row r="688" customFormat="false" ht="15.75" hidden="false" customHeight="true" outlineLevel="0" collapsed="false">
      <c r="A688" s="22" t="n">
        <v>687</v>
      </c>
      <c r="B688" s="180"/>
      <c r="C688" s="22"/>
      <c r="D688" s="22"/>
      <c r="E688" s="22"/>
      <c r="F688" s="183"/>
      <c r="G688" s="22"/>
      <c r="H688" s="22"/>
      <c r="I688" s="22"/>
      <c r="J688" s="191" t="e">
        <f aca="false">VLOOKUP(Entrate!I688,Legenda!$D$1:$F$258,2)</f>
        <v>#N/A</v>
      </c>
      <c r="K688" s="22"/>
      <c r="L688" s="22"/>
      <c r="M688" s="22"/>
      <c r="N688" s="183"/>
      <c r="O688" s="184" t="n">
        <f aca="false">'Piano Finanziario Annuale'!$F$6</f>
        <v>0</v>
      </c>
      <c r="P688" s="185" t="n">
        <v>0</v>
      </c>
      <c r="Q688" s="186"/>
      <c r="R688" s="187" t="n">
        <f aca="false">(P688*Q688)</f>
        <v>0</v>
      </c>
      <c r="S688" s="185" t="n">
        <v>0</v>
      </c>
      <c r="T688" s="187" t="n">
        <f aca="false">IF(OR(O688="sì",O688="forfettario 190"),SUM(P688+S688),SUM(P688+R688+S688))</f>
        <v>0</v>
      </c>
      <c r="U688" s="50"/>
      <c r="V688" s="188"/>
      <c r="W688" s="189" t="n">
        <f aca="false">IF(V688="SI",T688,0)</f>
        <v>0</v>
      </c>
      <c r="X688" s="148"/>
      <c r="Y688" s="179"/>
      <c r="Z688" s="179"/>
      <c r="AA688" s="179"/>
    </row>
    <row r="689" customFormat="false" ht="15.75" hidden="false" customHeight="true" outlineLevel="0" collapsed="false">
      <c r="A689" s="22" t="n">
        <v>688</v>
      </c>
      <c r="B689" s="180"/>
      <c r="C689" s="22"/>
      <c r="D689" s="22"/>
      <c r="E689" s="22"/>
      <c r="F689" s="183"/>
      <c r="G689" s="22"/>
      <c r="H689" s="22"/>
      <c r="I689" s="22"/>
      <c r="J689" s="191" t="e">
        <f aca="false">VLOOKUP(Entrate!I689,Legenda!$D$1:$F$258,2)</f>
        <v>#N/A</v>
      </c>
      <c r="K689" s="22"/>
      <c r="L689" s="22"/>
      <c r="M689" s="22"/>
      <c r="N689" s="183"/>
      <c r="O689" s="184" t="n">
        <f aca="false">'Piano Finanziario Annuale'!$F$6</f>
        <v>0</v>
      </c>
      <c r="P689" s="185" t="n">
        <v>0</v>
      </c>
      <c r="Q689" s="186"/>
      <c r="R689" s="187" t="n">
        <f aca="false">(P689*Q689)</f>
        <v>0</v>
      </c>
      <c r="S689" s="185" t="n">
        <v>0</v>
      </c>
      <c r="T689" s="187" t="n">
        <f aca="false">IF(OR(O689="sì",O689="forfettario 190"),SUM(P689+S689),SUM(P689+R689+S689))</f>
        <v>0</v>
      </c>
      <c r="U689" s="50"/>
      <c r="V689" s="188"/>
      <c r="W689" s="189" t="n">
        <f aca="false">IF(V689="SI",T689,0)</f>
        <v>0</v>
      </c>
      <c r="X689" s="148"/>
      <c r="Y689" s="179"/>
      <c r="Z689" s="179"/>
      <c r="AA689" s="179"/>
    </row>
    <row r="690" customFormat="false" ht="15.75" hidden="false" customHeight="true" outlineLevel="0" collapsed="false">
      <c r="A690" s="22" t="n">
        <v>689</v>
      </c>
      <c r="B690" s="180"/>
      <c r="C690" s="22"/>
      <c r="D690" s="22"/>
      <c r="E690" s="22"/>
      <c r="F690" s="183"/>
      <c r="G690" s="22"/>
      <c r="H690" s="22"/>
      <c r="I690" s="22"/>
      <c r="J690" s="191" t="e">
        <f aca="false">VLOOKUP(Entrate!I690,Legenda!$D$1:$F$258,2)</f>
        <v>#N/A</v>
      </c>
      <c r="K690" s="22"/>
      <c r="L690" s="22"/>
      <c r="M690" s="22"/>
      <c r="N690" s="183"/>
      <c r="O690" s="184" t="n">
        <f aca="false">'Piano Finanziario Annuale'!$F$6</f>
        <v>0</v>
      </c>
      <c r="P690" s="185" t="n">
        <v>0</v>
      </c>
      <c r="Q690" s="186"/>
      <c r="R690" s="187" t="n">
        <f aca="false">(P690*Q690)</f>
        <v>0</v>
      </c>
      <c r="S690" s="185" t="n">
        <v>0</v>
      </c>
      <c r="T690" s="187" t="n">
        <f aca="false">IF(OR(O690="sì",O690="forfettario 190"),SUM(P690+S690),SUM(P690+R690+S690))</f>
        <v>0</v>
      </c>
      <c r="U690" s="50"/>
      <c r="V690" s="188"/>
      <c r="W690" s="189" t="n">
        <f aca="false">IF(V690="SI",T690,0)</f>
        <v>0</v>
      </c>
      <c r="X690" s="148"/>
      <c r="Y690" s="179"/>
      <c r="Z690" s="179"/>
      <c r="AA690" s="179"/>
    </row>
    <row r="691" customFormat="false" ht="15.75" hidden="false" customHeight="true" outlineLevel="0" collapsed="false">
      <c r="A691" s="22" t="n">
        <v>690</v>
      </c>
      <c r="B691" s="180"/>
      <c r="C691" s="22"/>
      <c r="D691" s="22"/>
      <c r="E691" s="22"/>
      <c r="F691" s="183"/>
      <c r="G691" s="22"/>
      <c r="H691" s="22"/>
      <c r="I691" s="22"/>
      <c r="J691" s="191" t="e">
        <f aca="false">VLOOKUP(Entrate!I691,Legenda!$D$1:$F$258,2)</f>
        <v>#N/A</v>
      </c>
      <c r="K691" s="22"/>
      <c r="L691" s="22"/>
      <c r="M691" s="22"/>
      <c r="N691" s="183"/>
      <c r="O691" s="184" t="n">
        <f aca="false">'Piano Finanziario Annuale'!$F$6</f>
        <v>0</v>
      </c>
      <c r="P691" s="185" t="n">
        <v>0</v>
      </c>
      <c r="Q691" s="186"/>
      <c r="R691" s="187" t="n">
        <f aca="false">(P691*Q691)</f>
        <v>0</v>
      </c>
      <c r="S691" s="185" t="n">
        <v>0</v>
      </c>
      <c r="T691" s="187" t="n">
        <f aca="false">IF(OR(O691="sì",O691="forfettario 190"),SUM(P691+S691),SUM(P691+R691+S691))</f>
        <v>0</v>
      </c>
      <c r="U691" s="50"/>
      <c r="V691" s="188"/>
      <c r="W691" s="189" t="n">
        <f aca="false">IF(V691="SI",T691,0)</f>
        <v>0</v>
      </c>
      <c r="X691" s="148"/>
      <c r="Y691" s="179"/>
      <c r="Z691" s="179"/>
      <c r="AA691" s="179"/>
    </row>
    <row r="692" customFormat="false" ht="15.75" hidden="false" customHeight="true" outlineLevel="0" collapsed="false">
      <c r="A692" s="22" t="n">
        <v>691</v>
      </c>
      <c r="B692" s="180"/>
      <c r="C692" s="22"/>
      <c r="D692" s="22"/>
      <c r="E692" s="22"/>
      <c r="F692" s="183"/>
      <c r="G692" s="22"/>
      <c r="H692" s="22"/>
      <c r="I692" s="22"/>
      <c r="J692" s="191" t="e">
        <f aca="false">VLOOKUP(Entrate!I692,Legenda!$D$1:$F$258,2)</f>
        <v>#N/A</v>
      </c>
      <c r="K692" s="22"/>
      <c r="L692" s="22"/>
      <c r="M692" s="22"/>
      <c r="N692" s="183"/>
      <c r="O692" s="184" t="n">
        <f aca="false">'Piano Finanziario Annuale'!$F$6</f>
        <v>0</v>
      </c>
      <c r="P692" s="185" t="n">
        <v>0</v>
      </c>
      <c r="Q692" s="186"/>
      <c r="R692" s="187" t="n">
        <f aca="false">(P692*Q692)</f>
        <v>0</v>
      </c>
      <c r="S692" s="185" t="n">
        <v>0</v>
      </c>
      <c r="T692" s="187" t="n">
        <f aca="false">IF(OR(O692="sì",O692="forfettario 190"),SUM(P692+S692),SUM(P692+R692+S692))</f>
        <v>0</v>
      </c>
      <c r="U692" s="50"/>
      <c r="V692" s="188"/>
      <c r="W692" s="189" t="n">
        <f aca="false">IF(V692="SI",T692,0)</f>
        <v>0</v>
      </c>
      <c r="X692" s="148"/>
      <c r="Y692" s="179"/>
      <c r="Z692" s="179"/>
      <c r="AA692" s="179"/>
    </row>
    <row r="693" customFormat="false" ht="15.75" hidden="false" customHeight="true" outlineLevel="0" collapsed="false">
      <c r="A693" s="22" t="n">
        <v>692</v>
      </c>
      <c r="B693" s="180"/>
      <c r="C693" s="22"/>
      <c r="D693" s="22"/>
      <c r="E693" s="22"/>
      <c r="F693" s="183"/>
      <c r="G693" s="22"/>
      <c r="H693" s="22"/>
      <c r="I693" s="22"/>
      <c r="J693" s="191" t="e">
        <f aca="false">VLOOKUP(Entrate!I693,Legenda!$D$1:$F$258,2)</f>
        <v>#N/A</v>
      </c>
      <c r="K693" s="22"/>
      <c r="L693" s="22"/>
      <c r="M693" s="22"/>
      <c r="N693" s="183"/>
      <c r="O693" s="184" t="n">
        <f aca="false">'Piano Finanziario Annuale'!$F$6</f>
        <v>0</v>
      </c>
      <c r="P693" s="185" t="n">
        <v>0</v>
      </c>
      <c r="Q693" s="186"/>
      <c r="R693" s="187" t="n">
        <f aca="false">(P693*Q693)</f>
        <v>0</v>
      </c>
      <c r="S693" s="185" t="n">
        <v>0</v>
      </c>
      <c r="T693" s="187" t="n">
        <f aca="false">IF(OR(O693="sì",O693="forfettario 190"),SUM(P693+S693),SUM(P693+R693+S693))</f>
        <v>0</v>
      </c>
      <c r="U693" s="50"/>
      <c r="V693" s="188"/>
      <c r="W693" s="189" t="n">
        <f aca="false">IF(V693="SI",T693,0)</f>
        <v>0</v>
      </c>
      <c r="X693" s="148"/>
      <c r="Y693" s="179"/>
      <c r="Z693" s="179"/>
      <c r="AA693" s="179"/>
    </row>
    <row r="694" customFormat="false" ht="15.75" hidden="false" customHeight="true" outlineLevel="0" collapsed="false">
      <c r="A694" s="22" t="n">
        <v>693</v>
      </c>
      <c r="B694" s="180"/>
      <c r="C694" s="22"/>
      <c r="D694" s="22"/>
      <c r="E694" s="22"/>
      <c r="F694" s="183"/>
      <c r="G694" s="22"/>
      <c r="H694" s="22"/>
      <c r="I694" s="22"/>
      <c r="J694" s="191" t="e">
        <f aca="false">VLOOKUP(Entrate!I694,Legenda!$D$1:$F$258,2)</f>
        <v>#N/A</v>
      </c>
      <c r="K694" s="22"/>
      <c r="L694" s="22"/>
      <c r="M694" s="22"/>
      <c r="N694" s="183"/>
      <c r="O694" s="184" t="n">
        <f aca="false">'Piano Finanziario Annuale'!$F$6</f>
        <v>0</v>
      </c>
      <c r="P694" s="185" t="n">
        <v>0</v>
      </c>
      <c r="Q694" s="186"/>
      <c r="R694" s="187" t="n">
        <f aca="false">(P694*Q694)</f>
        <v>0</v>
      </c>
      <c r="S694" s="185" t="n">
        <v>0</v>
      </c>
      <c r="T694" s="187" t="n">
        <f aca="false">IF(OR(O694="sì",O694="forfettario 190"),SUM(P694+S694),SUM(P694+R694+S694))</f>
        <v>0</v>
      </c>
      <c r="U694" s="50"/>
      <c r="V694" s="188"/>
      <c r="W694" s="189" t="n">
        <f aca="false">IF(V694="SI",T694,0)</f>
        <v>0</v>
      </c>
      <c r="X694" s="148"/>
      <c r="Y694" s="179"/>
      <c r="Z694" s="179"/>
      <c r="AA694" s="179"/>
    </row>
    <row r="695" customFormat="false" ht="15.75" hidden="false" customHeight="true" outlineLevel="0" collapsed="false">
      <c r="A695" s="22" t="n">
        <v>694</v>
      </c>
      <c r="B695" s="180"/>
      <c r="C695" s="22"/>
      <c r="D695" s="22"/>
      <c r="E695" s="22"/>
      <c r="F695" s="183"/>
      <c r="G695" s="22"/>
      <c r="H695" s="22"/>
      <c r="I695" s="22"/>
      <c r="J695" s="191" t="e">
        <f aca="false">VLOOKUP(Entrate!I695,Legenda!$D$1:$F$258,2)</f>
        <v>#N/A</v>
      </c>
      <c r="K695" s="22"/>
      <c r="L695" s="22"/>
      <c r="M695" s="22"/>
      <c r="N695" s="183"/>
      <c r="O695" s="184" t="n">
        <f aca="false">'Piano Finanziario Annuale'!$F$6</f>
        <v>0</v>
      </c>
      <c r="P695" s="185" t="n">
        <v>0</v>
      </c>
      <c r="Q695" s="186"/>
      <c r="R695" s="187" t="n">
        <f aca="false">(P695*Q695)</f>
        <v>0</v>
      </c>
      <c r="S695" s="185" t="n">
        <v>0</v>
      </c>
      <c r="T695" s="187" t="n">
        <f aca="false">IF(OR(O695="sì",O695="forfettario 190"),SUM(P695+S695),SUM(P695+R695+S695))</f>
        <v>0</v>
      </c>
      <c r="U695" s="50"/>
      <c r="V695" s="188"/>
      <c r="W695" s="189" t="n">
        <f aca="false">IF(V695="SI",T695,0)</f>
        <v>0</v>
      </c>
      <c r="X695" s="148"/>
      <c r="Y695" s="179"/>
      <c r="Z695" s="179"/>
      <c r="AA695" s="179"/>
    </row>
    <row r="696" customFormat="false" ht="15.75" hidden="false" customHeight="true" outlineLevel="0" collapsed="false">
      <c r="A696" s="22" t="n">
        <v>695</v>
      </c>
      <c r="B696" s="180"/>
      <c r="C696" s="22"/>
      <c r="D696" s="22"/>
      <c r="E696" s="22"/>
      <c r="F696" s="183"/>
      <c r="G696" s="22"/>
      <c r="H696" s="22"/>
      <c r="I696" s="22"/>
      <c r="J696" s="191" t="e">
        <f aca="false">VLOOKUP(Entrate!I696,Legenda!$D$1:$F$258,2)</f>
        <v>#N/A</v>
      </c>
      <c r="K696" s="22"/>
      <c r="L696" s="22"/>
      <c r="M696" s="22"/>
      <c r="N696" s="183"/>
      <c r="O696" s="184" t="n">
        <f aca="false">'Piano Finanziario Annuale'!$F$6</f>
        <v>0</v>
      </c>
      <c r="P696" s="185" t="n">
        <v>0</v>
      </c>
      <c r="Q696" s="186"/>
      <c r="R696" s="187" t="n">
        <f aca="false">(P696*Q696)</f>
        <v>0</v>
      </c>
      <c r="S696" s="185" t="n">
        <v>0</v>
      </c>
      <c r="T696" s="187" t="n">
        <f aca="false">IF(OR(O696="sì",O696="forfettario 190"),SUM(P696+S696),SUM(P696+R696+S696))</f>
        <v>0</v>
      </c>
      <c r="U696" s="50"/>
      <c r="V696" s="188"/>
      <c r="W696" s="189" t="n">
        <f aca="false">IF(V696="SI",T696,0)</f>
        <v>0</v>
      </c>
      <c r="X696" s="148"/>
      <c r="Y696" s="179"/>
      <c r="Z696" s="179"/>
      <c r="AA696" s="179"/>
    </row>
    <row r="697" customFormat="false" ht="15.75" hidden="false" customHeight="true" outlineLevel="0" collapsed="false">
      <c r="A697" s="22" t="n">
        <v>696</v>
      </c>
      <c r="B697" s="180"/>
      <c r="C697" s="22"/>
      <c r="D697" s="22"/>
      <c r="E697" s="22"/>
      <c r="F697" s="183"/>
      <c r="G697" s="22"/>
      <c r="H697" s="22"/>
      <c r="I697" s="22"/>
      <c r="J697" s="191" t="e">
        <f aca="false">VLOOKUP(Entrate!I697,Legenda!$D$1:$F$258,2)</f>
        <v>#N/A</v>
      </c>
      <c r="K697" s="22"/>
      <c r="L697" s="22"/>
      <c r="M697" s="22"/>
      <c r="N697" s="183"/>
      <c r="O697" s="184" t="n">
        <f aca="false">'Piano Finanziario Annuale'!$F$6</f>
        <v>0</v>
      </c>
      <c r="P697" s="185" t="n">
        <v>0</v>
      </c>
      <c r="Q697" s="186"/>
      <c r="R697" s="187" t="n">
        <f aca="false">(P697*Q697)</f>
        <v>0</v>
      </c>
      <c r="S697" s="185" t="n">
        <v>0</v>
      </c>
      <c r="T697" s="187" t="n">
        <f aca="false">IF(OR(O697="sì",O697="forfettario 190"),SUM(P697+S697),SUM(P697+R697+S697))</f>
        <v>0</v>
      </c>
      <c r="U697" s="50"/>
      <c r="V697" s="188"/>
      <c r="W697" s="189" t="n">
        <f aca="false">IF(V697="SI",T697,0)</f>
        <v>0</v>
      </c>
      <c r="X697" s="148"/>
      <c r="Y697" s="179"/>
      <c r="Z697" s="179"/>
      <c r="AA697" s="179"/>
    </row>
    <row r="698" customFormat="false" ht="15.75" hidden="false" customHeight="true" outlineLevel="0" collapsed="false">
      <c r="A698" s="22" t="n">
        <v>697</v>
      </c>
      <c r="B698" s="180"/>
      <c r="C698" s="22"/>
      <c r="D698" s="22"/>
      <c r="E698" s="22"/>
      <c r="F698" s="183"/>
      <c r="G698" s="22"/>
      <c r="H698" s="22"/>
      <c r="I698" s="22"/>
      <c r="J698" s="191" t="e">
        <f aca="false">VLOOKUP(Entrate!I698,Legenda!$D$1:$F$258,2)</f>
        <v>#N/A</v>
      </c>
      <c r="K698" s="22"/>
      <c r="L698" s="22"/>
      <c r="M698" s="22"/>
      <c r="N698" s="183"/>
      <c r="O698" s="184" t="n">
        <f aca="false">'Piano Finanziario Annuale'!$F$6</f>
        <v>0</v>
      </c>
      <c r="P698" s="185" t="n">
        <v>0</v>
      </c>
      <c r="Q698" s="186"/>
      <c r="R698" s="187" t="n">
        <f aca="false">(P698*Q698)</f>
        <v>0</v>
      </c>
      <c r="S698" s="185" t="n">
        <v>0</v>
      </c>
      <c r="T698" s="187" t="n">
        <f aca="false">IF(OR(O698="sì",O698="forfettario 190"),SUM(P698+S698),SUM(P698+R698+S698))</f>
        <v>0</v>
      </c>
      <c r="U698" s="50"/>
      <c r="V698" s="188"/>
      <c r="W698" s="189" t="n">
        <f aca="false">IF(V698="SI",T698,0)</f>
        <v>0</v>
      </c>
      <c r="X698" s="148"/>
      <c r="Y698" s="179"/>
      <c r="Z698" s="179"/>
      <c r="AA698" s="179"/>
    </row>
    <row r="699" customFormat="false" ht="15.75" hidden="false" customHeight="true" outlineLevel="0" collapsed="false">
      <c r="A699" s="22" t="n">
        <v>698</v>
      </c>
      <c r="B699" s="180"/>
      <c r="C699" s="22"/>
      <c r="D699" s="22"/>
      <c r="E699" s="22"/>
      <c r="F699" s="183"/>
      <c r="G699" s="22"/>
      <c r="H699" s="22"/>
      <c r="I699" s="22"/>
      <c r="J699" s="191" t="e">
        <f aca="false">VLOOKUP(Entrate!I699,Legenda!$D$1:$F$258,2)</f>
        <v>#N/A</v>
      </c>
      <c r="K699" s="22"/>
      <c r="L699" s="22"/>
      <c r="M699" s="22"/>
      <c r="N699" s="183"/>
      <c r="O699" s="184" t="n">
        <f aca="false">'Piano Finanziario Annuale'!$F$6</f>
        <v>0</v>
      </c>
      <c r="P699" s="185" t="n">
        <v>0</v>
      </c>
      <c r="Q699" s="186"/>
      <c r="R699" s="187" t="n">
        <f aca="false">(P699*Q699)</f>
        <v>0</v>
      </c>
      <c r="S699" s="185" t="n">
        <v>0</v>
      </c>
      <c r="T699" s="187" t="n">
        <f aca="false">IF(OR(O699="sì",O699="forfettario 190"),SUM(P699+S699),SUM(P699+R699+S699))</f>
        <v>0</v>
      </c>
      <c r="U699" s="50"/>
      <c r="V699" s="188"/>
      <c r="W699" s="189" t="n">
        <f aca="false">IF(V699="SI",T699,0)</f>
        <v>0</v>
      </c>
      <c r="X699" s="148"/>
      <c r="Y699" s="179"/>
      <c r="Z699" s="179"/>
      <c r="AA699" s="179"/>
    </row>
    <row r="700" customFormat="false" ht="15.75" hidden="false" customHeight="true" outlineLevel="0" collapsed="false">
      <c r="A700" s="22" t="n">
        <v>699</v>
      </c>
      <c r="B700" s="180"/>
      <c r="C700" s="22"/>
      <c r="D700" s="22"/>
      <c r="E700" s="22"/>
      <c r="F700" s="183"/>
      <c r="G700" s="22"/>
      <c r="H700" s="22"/>
      <c r="I700" s="22"/>
      <c r="J700" s="191" t="e">
        <f aca="false">VLOOKUP(Entrate!I700,Legenda!$D$1:$F$258,2)</f>
        <v>#N/A</v>
      </c>
      <c r="K700" s="22"/>
      <c r="L700" s="22"/>
      <c r="M700" s="22"/>
      <c r="N700" s="183"/>
      <c r="O700" s="184" t="n">
        <f aca="false">'Piano Finanziario Annuale'!$F$6</f>
        <v>0</v>
      </c>
      <c r="P700" s="185" t="n">
        <v>0</v>
      </c>
      <c r="Q700" s="186"/>
      <c r="R700" s="187" t="n">
        <f aca="false">(P700*Q700)</f>
        <v>0</v>
      </c>
      <c r="S700" s="185" t="n">
        <v>0</v>
      </c>
      <c r="T700" s="187" t="n">
        <f aca="false">IF(OR(O700="sì",O700="forfettario 190"),SUM(P700+S700),SUM(P700+R700+S700))</f>
        <v>0</v>
      </c>
      <c r="U700" s="50"/>
      <c r="V700" s="188"/>
      <c r="W700" s="189" t="n">
        <f aca="false">IF(V700="SI",T700,0)</f>
        <v>0</v>
      </c>
      <c r="X700" s="148"/>
      <c r="Y700" s="179"/>
      <c r="Z700" s="179"/>
      <c r="AA700" s="179"/>
    </row>
    <row r="701" customFormat="false" ht="15.75" hidden="false" customHeight="true" outlineLevel="0" collapsed="false">
      <c r="A701" s="22" t="n">
        <v>700</v>
      </c>
      <c r="B701" s="180"/>
      <c r="C701" s="22"/>
      <c r="D701" s="22"/>
      <c r="E701" s="22"/>
      <c r="F701" s="183"/>
      <c r="G701" s="22"/>
      <c r="H701" s="22"/>
      <c r="I701" s="22"/>
      <c r="J701" s="191" t="e">
        <f aca="false">VLOOKUP(Entrate!I701,Legenda!$D$1:$F$258,2)</f>
        <v>#N/A</v>
      </c>
      <c r="K701" s="22"/>
      <c r="L701" s="22"/>
      <c r="M701" s="22"/>
      <c r="N701" s="183"/>
      <c r="O701" s="184" t="n">
        <f aca="false">'Piano Finanziario Annuale'!$F$6</f>
        <v>0</v>
      </c>
      <c r="P701" s="185" t="n">
        <v>0</v>
      </c>
      <c r="Q701" s="186"/>
      <c r="R701" s="187" t="n">
        <f aca="false">(P701*Q701)</f>
        <v>0</v>
      </c>
      <c r="S701" s="185" t="n">
        <v>0</v>
      </c>
      <c r="T701" s="187" t="n">
        <f aca="false">IF(OR(O701="sì",O701="forfettario 190"),SUM(P701+S701),SUM(P701+R701+S701))</f>
        <v>0</v>
      </c>
      <c r="U701" s="50"/>
      <c r="V701" s="188"/>
      <c r="W701" s="189" t="n">
        <f aca="false">IF(V701="SI",T701,0)</f>
        <v>0</v>
      </c>
      <c r="X701" s="148"/>
      <c r="Y701" s="179"/>
      <c r="Z701" s="179"/>
      <c r="AA701" s="179"/>
    </row>
    <row r="702" customFormat="false" ht="15.75" hidden="false" customHeight="true" outlineLevel="0" collapsed="false">
      <c r="A702" s="22" t="n">
        <v>701</v>
      </c>
      <c r="B702" s="180"/>
      <c r="C702" s="22"/>
      <c r="D702" s="22"/>
      <c r="E702" s="22"/>
      <c r="F702" s="183"/>
      <c r="G702" s="22"/>
      <c r="H702" s="22"/>
      <c r="I702" s="22"/>
      <c r="J702" s="191" t="e">
        <f aca="false">VLOOKUP(Entrate!I702,Legenda!$D$1:$F$258,2)</f>
        <v>#N/A</v>
      </c>
      <c r="K702" s="22"/>
      <c r="L702" s="22"/>
      <c r="M702" s="22"/>
      <c r="N702" s="183"/>
      <c r="O702" s="184" t="n">
        <f aca="false">'Piano Finanziario Annuale'!$F$6</f>
        <v>0</v>
      </c>
      <c r="P702" s="185" t="n">
        <v>0</v>
      </c>
      <c r="Q702" s="186"/>
      <c r="R702" s="187" t="n">
        <f aca="false">(P702*Q702)</f>
        <v>0</v>
      </c>
      <c r="S702" s="185" t="n">
        <v>0</v>
      </c>
      <c r="T702" s="187" t="n">
        <f aca="false">IF(OR(O702="sì",O702="forfettario 190"),SUM(P702+S702),SUM(P702+R702+S702))</f>
        <v>0</v>
      </c>
      <c r="U702" s="50"/>
      <c r="V702" s="188"/>
      <c r="W702" s="189" t="n">
        <f aca="false">IF(V702="SI",T702,0)</f>
        <v>0</v>
      </c>
      <c r="X702" s="148"/>
      <c r="Y702" s="179"/>
      <c r="Z702" s="179"/>
      <c r="AA702" s="179"/>
    </row>
    <row r="703" customFormat="false" ht="15.75" hidden="false" customHeight="true" outlineLevel="0" collapsed="false">
      <c r="A703" s="22" t="n">
        <v>702</v>
      </c>
      <c r="B703" s="180"/>
      <c r="C703" s="22"/>
      <c r="D703" s="22"/>
      <c r="E703" s="22"/>
      <c r="F703" s="183"/>
      <c r="G703" s="22"/>
      <c r="H703" s="22"/>
      <c r="I703" s="22"/>
      <c r="J703" s="191" t="e">
        <f aca="false">VLOOKUP(Entrate!I703,Legenda!$D$1:$F$258,2)</f>
        <v>#N/A</v>
      </c>
      <c r="K703" s="22"/>
      <c r="L703" s="22"/>
      <c r="M703" s="22"/>
      <c r="N703" s="183"/>
      <c r="O703" s="184" t="n">
        <f aca="false">'Piano Finanziario Annuale'!$F$6</f>
        <v>0</v>
      </c>
      <c r="P703" s="185" t="n">
        <v>0</v>
      </c>
      <c r="Q703" s="186"/>
      <c r="R703" s="187" t="n">
        <f aca="false">(P703*Q703)</f>
        <v>0</v>
      </c>
      <c r="S703" s="185" t="n">
        <v>0</v>
      </c>
      <c r="T703" s="187" t="n">
        <f aca="false">IF(OR(O703="sì",O703="forfettario 190"),SUM(P703+S703),SUM(P703+R703+S703))</f>
        <v>0</v>
      </c>
      <c r="U703" s="50"/>
      <c r="V703" s="188"/>
      <c r="W703" s="189" t="n">
        <f aca="false">IF(V703="SI",T703,0)</f>
        <v>0</v>
      </c>
      <c r="X703" s="148"/>
      <c r="Y703" s="179"/>
      <c r="Z703" s="179"/>
      <c r="AA703" s="179"/>
    </row>
    <row r="704" customFormat="false" ht="15.75" hidden="false" customHeight="true" outlineLevel="0" collapsed="false">
      <c r="A704" s="22" t="n">
        <v>703</v>
      </c>
      <c r="B704" s="180"/>
      <c r="C704" s="22"/>
      <c r="D704" s="22"/>
      <c r="E704" s="22"/>
      <c r="F704" s="183"/>
      <c r="G704" s="22"/>
      <c r="H704" s="22"/>
      <c r="I704" s="22"/>
      <c r="J704" s="191" t="e">
        <f aca="false">VLOOKUP(Entrate!I704,Legenda!$D$1:$F$258,2)</f>
        <v>#N/A</v>
      </c>
      <c r="K704" s="22"/>
      <c r="L704" s="22"/>
      <c r="M704" s="22"/>
      <c r="N704" s="183"/>
      <c r="O704" s="184" t="n">
        <f aca="false">'Piano Finanziario Annuale'!$F$6</f>
        <v>0</v>
      </c>
      <c r="P704" s="185" t="n">
        <v>0</v>
      </c>
      <c r="Q704" s="186"/>
      <c r="R704" s="187" t="n">
        <f aca="false">(P704*Q704)</f>
        <v>0</v>
      </c>
      <c r="S704" s="185" t="n">
        <v>0</v>
      </c>
      <c r="T704" s="187" t="n">
        <f aca="false">IF(OR(O704="sì",O704="forfettario 190"),SUM(P704+S704),SUM(P704+R704+S704))</f>
        <v>0</v>
      </c>
      <c r="U704" s="50"/>
      <c r="V704" s="188"/>
      <c r="W704" s="189" t="n">
        <f aca="false">IF(V704="SI",T704,0)</f>
        <v>0</v>
      </c>
      <c r="X704" s="148"/>
      <c r="Y704" s="179"/>
      <c r="Z704" s="179"/>
      <c r="AA704" s="179"/>
    </row>
    <row r="705" customFormat="false" ht="15.75" hidden="false" customHeight="true" outlineLevel="0" collapsed="false">
      <c r="A705" s="22" t="n">
        <v>704</v>
      </c>
      <c r="B705" s="180"/>
      <c r="C705" s="22"/>
      <c r="D705" s="22"/>
      <c r="E705" s="22"/>
      <c r="F705" s="183"/>
      <c r="G705" s="22"/>
      <c r="H705" s="22"/>
      <c r="I705" s="22"/>
      <c r="J705" s="191" t="e">
        <f aca="false">VLOOKUP(Entrate!I705,Legenda!$D$1:$F$258,2)</f>
        <v>#N/A</v>
      </c>
      <c r="K705" s="22"/>
      <c r="L705" s="22"/>
      <c r="M705" s="22"/>
      <c r="N705" s="183"/>
      <c r="O705" s="184" t="n">
        <f aca="false">'Piano Finanziario Annuale'!$F$6</f>
        <v>0</v>
      </c>
      <c r="P705" s="185" t="n">
        <v>0</v>
      </c>
      <c r="Q705" s="186"/>
      <c r="R705" s="187" t="n">
        <f aca="false">(P705*Q705)</f>
        <v>0</v>
      </c>
      <c r="S705" s="185" t="n">
        <v>0</v>
      </c>
      <c r="T705" s="187" t="n">
        <f aca="false">IF(OR(O705="sì",O705="forfettario 190"),SUM(P705+S705),SUM(P705+R705+S705))</f>
        <v>0</v>
      </c>
      <c r="U705" s="50"/>
      <c r="V705" s="188"/>
      <c r="W705" s="189" t="n">
        <f aca="false">IF(V705="SI",T705,0)</f>
        <v>0</v>
      </c>
      <c r="X705" s="148"/>
      <c r="Y705" s="179"/>
      <c r="Z705" s="179"/>
      <c r="AA705" s="179"/>
    </row>
    <row r="706" customFormat="false" ht="15.75" hidden="false" customHeight="true" outlineLevel="0" collapsed="false">
      <c r="A706" s="22" t="n">
        <v>705</v>
      </c>
      <c r="B706" s="180"/>
      <c r="C706" s="22"/>
      <c r="D706" s="22"/>
      <c r="E706" s="22"/>
      <c r="F706" s="183"/>
      <c r="G706" s="22"/>
      <c r="H706" s="22"/>
      <c r="I706" s="22"/>
      <c r="J706" s="191" t="e">
        <f aca="false">VLOOKUP(Entrate!I706,Legenda!$D$1:$F$258,2)</f>
        <v>#N/A</v>
      </c>
      <c r="K706" s="22"/>
      <c r="L706" s="22"/>
      <c r="M706" s="22"/>
      <c r="N706" s="183"/>
      <c r="O706" s="184" t="n">
        <f aca="false">'Piano Finanziario Annuale'!$F$6</f>
        <v>0</v>
      </c>
      <c r="P706" s="185" t="n">
        <v>0</v>
      </c>
      <c r="Q706" s="186"/>
      <c r="R706" s="187" t="n">
        <f aca="false">(P706*Q706)</f>
        <v>0</v>
      </c>
      <c r="S706" s="185" t="n">
        <v>0</v>
      </c>
      <c r="T706" s="187" t="n">
        <f aca="false">IF(OR(O706="sì",O706="forfettario 190"),SUM(P706+S706),SUM(P706+R706+S706))</f>
        <v>0</v>
      </c>
      <c r="U706" s="50"/>
      <c r="V706" s="188"/>
      <c r="W706" s="189" t="n">
        <f aca="false">IF(V706="SI",T706,0)</f>
        <v>0</v>
      </c>
      <c r="X706" s="148"/>
      <c r="Y706" s="179"/>
      <c r="Z706" s="179"/>
      <c r="AA706" s="179"/>
    </row>
    <row r="707" customFormat="false" ht="15.75" hidden="false" customHeight="true" outlineLevel="0" collapsed="false">
      <c r="A707" s="22" t="n">
        <v>706</v>
      </c>
      <c r="B707" s="180"/>
      <c r="C707" s="22"/>
      <c r="D707" s="22"/>
      <c r="E707" s="22"/>
      <c r="F707" s="183"/>
      <c r="G707" s="22"/>
      <c r="H707" s="22"/>
      <c r="I707" s="22"/>
      <c r="J707" s="191" t="e">
        <f aca="false">VLOOKUP(Entrate!I707,Legenda!$D$1:$F$258,2)</f>
        <v>#N/A</v>
      </c>
      <c r="K707" s="22"/>
      <c r="L707" s="22"/>
      <c r="M707" s="22"/>
      <c r="N707" s="183"/>
      <c r="O707" s="184" t="n">
        <f aca="false">'Piano Finanziario Annuale'!$F$6</f>
        <v>0</v>
      </c>
      <c r="P707" s="185" t="n">
        <v>0</v>
      </c>
      <c r="Q707" s="186"/>
      <c r="R707" s="187" t="n">
        <f aca="false">(P707*Q707)</f>
        <v>0</v>
      </c>
      <c r="S707" s="185" t="n">
        <v>0</v>
      </c>
      <c r="T707" s="187" t="n">
        <f aca="false">IF(OR(O707="sì",O707="forfettario 190"),SUM(P707+S707),SUM(P707+R707+S707))</f>
        <v>0</v>
      </c>
      <c r="U707" s="50"/>
      <c r="V707" s="188"/>
      <c r="W707" s="189" t="n">
        <f aca="false">IF(V707="SI",T707,0)</f>
        <v>0</v>
      </c>
      <c r="X707" s="148"/>
      <c r="Y707" s="179"/>
      <c r="Z707" s="179"/>
      <c r="AA707" s="179"/>
    </row>
    <row r="708" customFormat="false" ht="15.75" hidden="false" customHeight="true" outlineLevel="0" collapsed="false">
      <c r="A708" s="22" t="n">
        <v>707</v>
      </c>
      <c r="B708" s="180"/>
      <c r="C708" s="22"/>
      <c r="D708" s="22"/>
      <c r="E708" s="22"/>
      <c r="F708" s="183"/>
      <c r="G708" s="22"/>
      <c r="H708" s="22"/>
      <c r="I708" s="22"/>
      <c r="J708" s="191" t="e">
        <f aca="false">VLOOKUP(Entrate!I708,Legenda!$D$1:$F$258,2)</f>
        <v>#N/A</v>
      </c>
      <c r="K708" s="22"/>
      <c r="L708" s="22"/>
      <c r="M708" s="22"/>
      <c r="N708" s="183"/>
      <c r="O708" s="184" t="n">
        <f aca="false">'Piano Finanziario Annuale'!$F$6</f>
        <v>0</v>
      </c>
      <c r="P708" s="185" t="n">
        <v>0</v>
      </c>
      <c r="Q708" s="186"/>
      <c r="R708" s="187" t="n">
        <f aca="false">(P708*Q708)</f>
        <v>0</v>
      </c>
      <c r="S708" s="185" t="n">
        <v>0</v>
      </c>
      <c r="T708" s="187" t="n">
        <f aca="false">IF(OR(O708="sì",O708="forfettario 190"),SUM(P708+S708),SUM(P708+R708+S708))</f>
        <v>0</v>
      </c>
      <c r="U708" s="50"/>
      <c r="V708" s="188"/>
      <c r="W708" s="189" t="n">
        <f aca="false">IF(V708="SI",T708,0)</f>
        <v>0</v>
      </c>
      <c r="X708" s="148"/>
      <c r="Y708" s="179"/>
      <c r="Z708" s="179"/>
      <c r="AA708" s="179"/>
    </row>
    <row r="709" customFormat="false" ht="15.75" hidden="false" customHeight="true" outlineLevel="0" collapsed="false">
      <c r="A709" s="22" t="n">
        <v>708</v>
      </c>
      <c r="B709" s="180"/>
      <c r="C709" s="22"/>
      <c r="D709" s="22"/>
      <c r="E709" s="22"/>
      <c r="F709" s="183"/>
      <c r="G709" s="22"/>
      <c r="H709" s="22"/>
      <c r="I709" s="22"/>
      <c r="J709" s="191" t="e">
        <f aca="false">VLOOKUP(Entrate!I709,Legenda!$D$1:$F$258,2)</f>
        <v>#N/A</v>
      </c>
      <c r="K709" s="22"/>
      <c r="L709" s="22"/>
      <c r="M709" s="22"/>
      <c r="N709" s="183"/>
      <c r="O709" s="184" t="n">
        <f aca="false">'Piano Finanziario Annuale'!$F$6</f>
        <v>0</v>
      </c>
      <c r="P709" s="185" t="n">
        <v>0</v>
      </c>
      <c r="Q709" s="186"/>
      <c r="R709" s="187" t="n">
        <f aca="false">(P709*Q709)</f>
        <v>0</v>
      </c>
      <c r="S709" s="185" t="n">
        <v>0</v>
      </c>
      <c r="T709" s="187" t="n">
        <f aca="false">IF(OR(O709="sì",O709="forfettario 190"),SUM(P709+S709),SUM(P709+R709+S709))</f>
        <v>0</v>
      </c>
      <c r="U709" s="50"/>
      <c r="V709" s="188"/>
      <c r="W709" s="189" t="n">
        <f aca="false">IF(V709="SI",T709,0)</f>
        <v>0</v>
      </c>
      <c r="X709" s="148"/>
      <c r="Y709" s="179"/>
      <c r="Z709" s="179"/>
      <c r="AA709" s="179"/>
    </row>
    <row r="710" customFormat="false" ht="15.75" hidden="false" customHeight="true" outlineLevel="0" collapsed="false">
      <c r="A710" s="22" t="n">
        <v>709</v>
      </c>
      <c r="B710" s="180"/>
      <c r="C710" s="22"/>
      <c r="D710" s="22"/>
      <c r="E710" s="22"/>
      <c r="F710" s="183"/>
      <c r="G710" s="22"/>
      <c r="H710" s="22"/>
      <c r="I710" s="22"/>
      <c r="J710" s="191" t="e">
        <f aca="false">VLOOKUP(Entrate!I710,Legenda!$D$1:$F$258,2)</f>
        <v>#N/A</v>
      </c>
      <c r="K710" s="22"/>
      <c r="L710" s="22"/>
      <c r="M710" s="22"/>
      <c r="N710" s="183"/>
      <c r="O710" s="184" t="n">
        <f aca="false">'Piano Finanziario Annuale'!$F$6</f>
        <v>0</v>
      </c>
      <c r="P710" s="185" t="n">
        <v>0</v>
      </c>
      <c r="Q710" s="186"/>
      <c r="R710" s="187" t="n">
        <f aca="false">(P710*Q710)</f>
        <v>0</v>
      </c>
      <c r="S710" s="185" t="n">
        <v>0</v>
      </c>
      <c r="T710" s="187" t="n">
        <f aca="false">IF(OR(O710="sì",O710="forfettario 190"),SUM(P710+S710),SUM(P710+R710+S710))</f>
        <v>0</v>
      </c>
      <c r="U710" s="50"/>
      <c r="V710" s="188"/>
      <c r="W710" s="189" t="n">
        <f aca="false">IF(V710="SI",T710,0)</f>
        <v>0</v>
      </c>
      <c r="X710" s="148"/>
      <c r="Y710" s="179"/>
      <c r="Z710" s="179"/>
      <c r="AA710" s="179"/>
    </row>
    <row r="711" customFormat="false" ht="15.75" hidden="false" customHeight="true" outlineLevel="0" collapsed="false">
      <c r="A711" s="22" t="n">
        <v>710</v>
      </c>
      <c r="B711" s="180"/>
      <c r="C711" s="22"/>
      <c r="D711" s="22"/>
      <c r="E711" s="22"/>
      <c r="F711" s="183"/>
      <c r="G711" s="22"/>
      <c r="H711" s="22"/>
      <c r="I711" s="22"/>
      <c r="J711" s="191" t="e">
        <f aca="false">VLOOKUP(Entrate!I711,Legenda!$D$1:$F$258,2)</f>
        <v>#N/A</v>
      </c>
      <c r="K711" s="22"/>
      <c r="L711" s="22"/>
      <c r="M711" s="22"/>
      <c r="N711" s="183"/>
      <c r="O711" s="184" t="n">
        <f aca="false">'Piano Finanziario Annuale'!$F$6</f>
        <v>0</v>
      </c>
      <c r="P711" s="185" t="n">
        <v>0</v>
      </c>
      <c r="Q711" s="186"/>
      <c r="R711" s="187" t="n">
        <f aca="false">(P711*Q711)</f>
        <v>0</v>
      </c>
      <c r="S711" s="185" t="n">
        <v>0</v>
      </c>
      <c r="T711" s="187" t="n">
        <f aca="false">IF(OR(O711="sì",O711="forfettario 190"),SUM(P711+S711),SUM(P711+R711+S711))</f>
        <v>0</v>
      </c>
      <c r="U711" s="50"/>
      <c r="V711" s="188"/>
      <c r="W711" s="189" t="n">
        <f aca="false">IF(V711="SI",T711,0)</f>
        <v>0</v>
      </c>
      <c r="X711" s="148"/>
      <c r="Y711" s="179"/>
      <c r="Z711" s="179"/>
      <c r="AA711" s="179"/>
    </row>
    <row r="712" customFormat="false" ht="15.75" hidden="false" customHeight="true" outlineLevel="0" collapsed="false">
      <c r="A712" s="22" t="n">
        <v>711</v>
      </c>
      <c r="B712" s="180"/>
      <c r="C712" s="22"/>
      <c r="D712" s="22"/>
      <c r="E712" s="22"/>
      <c r="F712" s="183"/>
      <c r="G712" s="22"/>
      <c r="H712" s="22"/>
      <c r="I712" s="22"/>
      <c r="J712" s="191" t="e">
        <f aca="false">VLOOKUP(Entrate!I712,Legenda!$D$1:$F$258,2)</f>
        <v>#N/A</v>
      </c>
      <c r="K712" s="22"/>
      <c r="L712" s="22"/>
      <c r="M712" s="22"/>
      <c r="N712" s="183"/>
      <c r="O712" s="184" t="n">
        <f aca="false">'Piano Finanziario Annuale'!$F$6</f>
        <v>0</v>
      </c>
      <c r="P712" s="185" t="n">
        <v>0</v>
      </c>
      <c r="Q712" s="186"/>
      <c r="R712" s="187" t="n">
        <f aca="false">(P712*Q712)</f>
        <v>0</v>
      </c>
      <c r="S712" s="185" t="n">
        <v>0</v>
      </c>
      <c r="T712" s="187" t="n">
        <f aca="false">IF(OR(O712="sì",O712="forfettario 190"),SUM(P712+S712),SUM(P712+R712+S712))</f>
        <v>0</v>
      </c>
      <c r="U712" s="50"/>
      <c r="V712" s="188"/>
      <c r="W712" s="189" t="n">
        <f aca="false">IF(V712="SI",T712,0)</f>
        <v>0</v>
      </c>
      <c r="X712" s="148"/>
      <c r="Y712" s="179"/>
      <c r="Z712" s="179"/>
      <c r="AA712" s="179"/>
    </row>
    <row r="713" customFormat="false" ht="15.75" hidden="false" customHeight="true" outlineLevel="0" collapsed="false">
      <c r="A713" s="22" t="n">
        <v>712</v>
      </c>
      <c r="B713" s="180"/>
      <c r="C713" s="22"/>
      <c r="D713" s="22"/>
      <c r="E713" s="22"/>
      <c r="F713" s="183"/>
      <c r="G713" s="22"/>
      <c r="H713" s="22"/>
      <c r="I713" s="22"/>
      <c r="J713" s="191" t="e">
        <f aca="false">VLOOKUP(Entrate!I713,Legenda!$D$1:$F$258,2)</f>
        <v>#N/A</v>
      </c>
      <c r="K713" s="22"/>
      <c r="L713" s="22"/>
      <c r="M713" s="22"/>
      <c r="N713" s="183"/>
      <c r="O713" s="184" t="n">
        <f aca="false">'Piano Finanziario Annuale'!$F$6</f>
        <v>0</v>
      </c>
      <c r="P713" s="185" t="n">
        <v>0</v>
      </c>
      <c r="Q713" s="186"/>
      <c r="R713" s="187" t="n">
        <f aca="false">(P713*Q713)</f>
        <v>0</v>
      </c>
      <c r="S713" s="185" t="n">
        <v>0</v>
      </c>
      <c r="T713" s="187" t="n">
        <f aca="false">IF(OR(O713="sì",O713="forfettario 190"),SUM(P713+S713),SUM(P713+R713+S713))</f>
        <v>0</v>
      </c>
      <c r="U713" s="50"/>
      <c r="V713" s="188"/>
      <c r="W713" s="189" t="n">
        <f aca="false">IF(V713="SI",T713,0)</f>
        <v>0</v>
      </c>
      <c r="X713" s="148"/>
      <c r="Y713" s="179"/>
      <c r="Z713" s="179"/>
      <c r="AA713" s="179"/>
    </row>
    <row r="714" customFormat="false" ht="15.75" hidden="false" customHeight="true" outlineLevel="0" collapsed="false">
      <c r="A714" s="22" t="n">
        <v>713</v>
      </c>
      <c r="B714" s="180"/>
      <c r="C714" s="22"/>
      <c r="D714" s="22"/>
      <c r="E714" s="22"/>
      <c r="F714" s="183"/>
      <c r="G714" s="22"/>
      <c r="H714" s="22"/>
      <c r="I714" s="22"/>
      <c r="J714" s="191" t="e">
        <f aca="false">VLOOKUP(Entrate!I714,Legenda!$D$1:$F$258,2)</f>
        <v>#N/A</v>
      </c>
      <c r="K714" s="22"/>
      <c r="L714" s="22"/>
      <c r="M714" s="22"/>
      <c r="N714" s="183"/>
      <c r="O714" s="184" t="n">
        <f aca="false">'Piano Finanziario Annuale'!$F$6</f>
        <v>0</v>
      </c>
      <c r="P714" s="185" t="n">
        <v>0</v>
      </c>
      <c r="Q714" s="186"/>
      <c r="R714" s="187" t="n">
        <f aca="false">(P714*Q714)</f>
        <v>0</v>
      </c>
      <c r="S714" s="185" t="n">
        <v>0</v>
      </c>
      <c r="T714" s="187" t="n">
        <f aca="false">IF(OR(O714="sì",O714="forfettario 190"),SUM(P714+S714),SUM(P714+R714+S714))</f>
        <v>0</v>
      </c>
      <c r="U714" s="50"/>
      <c r="V714" s="188"/>
      <c r="W714" s="189" t="n">
        <f aca="false">IF(V714="SI",T714,0)</f>
        <v>0</v>
      </c>
      <c r="X714" s="148"/>
      <c r="Y714" s="179"/>
      <c r="Z714" s="179"/>
      <c r="AA714" s="179"/>
    </row>
    <row r="715" customFormat="false" ht="15.75" hidden="false" customHeight="true" outlineLevel="0" collapsed="false">
      <c r="A715" s="22" t="n">
        <v>714</v>
      </c>
      <c r="B715" s="180"/>
      <c r="C715" s="22"/>
      <c r="D715" s="22"/>
      <c r="E715" s="22"/>
      <c r="F715" s="183"/>
      <c r="G715" s="22"/>
      <c r="H715" s="22"/>
      <c r="I715" s="22"/>
      <c r="J715" s="191" t="e">
        <f aca="false">VLOOKUP(Entrate!I715,Legenda!$D$1:$F$258,2)</f>
        <v>#N/A</v>
      </c>
      <c r="K715" s="22"/>
      <c r="L715" s="22"/>
      <c r="M715" s="22"/>
      <c r="N715" s="183"/>
      <c r="O715" s="184" t="n">
        <f aca="false">'Piano Finanziario Annuale'!$F$6</f>
        <v>0</v>
      </c>
      <c r="P715" s="185" t="n">
        <v>0</v>
      </c>
      <c r="Q715" s="186"/>
      <c r="R715" s="187" t="n">
        <f aca="false">(P715*Q715)</f>
        <v>0</v>
      </c>
      <c r="S715" s="185" t="n">
        <v>0</v>
      </c>
      <c r="T715" s="187" t="n">
        <f aca="false">IF(OR(O715="sì",O715="forfettario 190"),SUM(P715+S715),SUM(P715+R715+S715))</f>
        <v>0</v>
      </c>
      <c r="U715" s="50"/>
      <c r="V715" s="188"/>
      <c r="W715" s="189" t="n">
        <f aca="false">IF(V715="SI",T715,0)</f>
        <v>0</v>
      </c>
      <c r="X715" s="148"/>
      <c r="Y715" s="179"/>
      <c r="Z715" s="179"/>
      <c r="AA715" s="179"/>
    </row>
    <row r="716" customFormat="false" ht="15.75" hidden="false" customHeight="true" outlineLevel="0" collapsed="false">
      <c r="A716" s="22" t="n">
        <v>715</v>
      </c>
      <c r="B716" s="180"/>
      <c r="C716" s="22"/>
      <c r="D716" s="22"/>
      <c r="E716" s="22"/>
      <c r="F716" s="183"/>
      <c r="G716" s="22"/>
      <c r="H716" s="22"/>
      <c r="I716" s="22"/>
      <c r="J716" s="191" t="e">
        <f aca="false">VLOOKUP(Entrate!I716,Legenda!$D$1:$F$258,2)</f>
        <v>#N/A</v>
      </c>
      <c r="K716" s="22"/>
      <c r="L716" s="22"/>
      <c r="M716" s="22"/>
      <c r="N716" s="183"/>
      <c r="O716" s="184" t="n">
        <f aca="false">'Piano Finanziario Annuale'!$F$6</f>
        <v>0</v>
      </c>
      <c r="P716" s="185" t="n">
        <v>0</v>
      </c>
      <c r="Q716" s="186"/>
      <c r="R716" s="187" t="n">
        <f aca="false">(P716*Q716)</f>
        <v>0</v>
      </c>
      <c r="S716" s="185" t="n">
        <v>0</v>
      </c>
      <c r="T716" s="187" t="n">
        <f aca="false">IF(OR(O716="sì",O716="forfettario 190"),SUM(P716+S716),SUM(P716+R716+S716))</f>
        <v>0</v>
      </c>
      <c r="U716" s="50"/>
      <c r="V716" s="188"/>
      <c r="W716" s="189" t="n">
        <f aca="false">IF(V716="SI",T716,0)</f>
        <v>0</v>
      </c>
      <c r="X716" s="148"/>
      <c r="Y716" s="179"/>
      <c r="Z716" s="179"/>
      <c r="AA716" s="179"/>
    </row>
    <row r="717" customFormat="false" ht="15.75" hidden="false" customHeight="true" outlineLevel="0" collapsed="false">
      <c r="A717" s="22" t="n">
        <v>716</v>
      </c>
      <c r="B717" s="180"/>
      <c r="C717" s="22"/>
      <c r="D717" s="22"/>
      <c r="E717" s="22"/>
      <c r="F717" s="183"/>
      <c r="G717" s="22"/>
      <c r="H717" s="22"/>
      <c r="I717" s="22"/>
      <c r="J717" s="191" t="e">
        <f aca="false">VLOOKUP(Entrate!I717,Legenda!$D$1:$F$258,2)</f>
        <v>#N/A</v>
      </c>
      <c r="K717" s="22"/>
      <c r="L717" s="22"/>
      <c r="M717" s="22"/>
      <c r="N717" s="183"/>
      <c r="O717" s="184" t="n">
        <f aca="false">'Piano Finanziario Annuale'!$F$6</f>
        <v>0</v>
      </c>
      <c r="P717" s="185" t="n">
        <v>0</v>
      </c>
      <c r="Q717" s="186"/>
      <c r="R717" s="187" t="n">
        <f aca="false">(P717*Q717)</f>
        <v>0</v>
      </c>
      <c r="S717" s="185" t="n">
        <v>0</v>
      </c>
      <c r="T717" s="187" t="n">
        <f aca="false">IF(OR(O717="sì",O717="forfettario 190"),SUM(P717+S717),SUM(P717+R717+S717))</f>
        <v>0</v>
      </c>
      <c r="U717" s="50"/>
      <c r="V717" s="188"/>
      <c r="W717" s="189" t="n">
        <f aca="false">IF(V717="SI",T717,0)</f>
        <v>0</v>
      </c>
      <c r="X717" s="148"/>
      <c r="Y717" s="179"/>
      <c r="Z717" s="179"/>
      <c r="AA717" s="179"/>
    </row>
    <row r="718" customFormat="false" ht="15.75" hidden="false" customHeight="true" outlineLevel="0" collapsed="false">
      <c r="A718" s="22" t="n">
        <v>717</v>
      </c>
      <c r="B718" s="180"/>
      <c r="C718" s="22"/>
      <c r="D718" s="22"/>
      <c r="E718" s="22"/>
      <c r="F718" s="183"/>
      <c r="G718" s="22"/>
      <c r="H718" s="22"/>
      <c r="I718" s="22"/>
      <c r="J718" s="191" t="e">
        <f aca="false">VLOOKUP(Entrate!I718,Legenda!$D$1:$F$258,2)</f>
        <v>#N/A</v>
      </c>
      <c r="K718" s="22"/>
      <c r="L718" s="22"/>
      <c r="M718" s="22"/>
      <c r="N718" s="183"/>
      <c r="O718" s="184" t="n">
        <f aca="false">'Piano Finanziario Annuale'!$F$6</f>
        <v>0</v>
      </c>
      <c r="P718" s="185" t="n">
        <v>0</v>
      </c>
      <c r="Q718" s="186"/>
      <c r="R718" s="187" t="n">
        <f aca="false">(P718*Q718)</f>
        <v>0</v>
      </c>
      <c r="S718" s="185" t="n">
        <v>0</v>
      </c>
      <c r="T718" s="187" t="n">
        <f aca="false">IF(OR(O718="sì",O718="forfettario 190"),SUM(P718+S718),SUM(P718+R718+S718))</f>
        <v>0</v>
      </c>
      <c r="U718" s="50"/>
      <c r="V718" s="188"/>
      <c r="W718" s="189" t="n">
        <f aca="false">IF(V718="SI",T718,0)</f>
        <v>0</v>
      </c>
      <c r="X718" s="148"/>
      <c r="Y718" s="179"/>
      <c r="Z718" s="179"/>
      <c r="AA718" s="179"/>
    </row>
    <row r="719" customFormat="false" ht="15.75" hidden="false" customHeight="true" outlineLevel="0" collapsed="false">
      <c r="A719" s="22" t="n">
        <v>718</v>
      </c>
      <c r="B719" s="180"/>
      <c r="C719" s="22"/>
      <c r="D719" s="22"/>
      <c r="E719" s="22"/>
      <c r="F719" s="183"/>
      <c r="G719" s="22"/>
      <c r="H719" s="22"/>
      <c r="I719" s="22"/>
      <c r="J719" s="191" t="e">
        <f aca="false">VLOOKUP(Entrate!I719,Legenda!$D$1:$F$258,2)</f>
        <v>#N/A</v>
      </c>
      <c r="K719" s="22"/>
      <c r="L719" s="22"/>
      <c r="M719" s="22"/>
      <c r="N719" s="183"/>
      <c r="O719" s="184" t="n">
        <f aca="false">'Piano Finanziario Annuale'!$F$6</f>
        <v>0</v>
      </c>
      <c r="P719" s="185" t="n">
        <v>0</v>
      </c>
      <c r="Q719" s="186"/>
      <c r="R719" s="187" t="n">
        <f aca="false">(P719*Q719)</f>
        <v>0</v>
      </c>
      <c r="S719" s="185" t="n">
        <v>0</v>
      </c>
      <c r="T719" s="187" t="n">
        <f aca="false">IF(OR(O719="sì",O719="forfettario 190"),SUM(P719+S719),SUM(P719+R719+S719))</f>
        <v>0</v>
      </c>
      <c r="U719" s="50"/>
      <c r="V719" s="188"/>
      <c r="W719" s="189" t="n">
        <f aca="false">IF(V719="SI",T719,0)</f>
        <v>0</v>
      </c>
      <c r="X719" s="148"/>
      <c r="Y719" s="179"/>
      <c r="Z719" s="179"/>
      <c r="AA719" s="179"/>
    </row>
    <row r="720" customFormat="false" ht="15.75" hidden="false" customHeight="true" outlineLevel="0" collapsed="false">
      <c r="A720" s="22" t="n">
        <v>719</v>
      </c>
      <c r="B720" s="180"/>
      <c r="C720" s="22"/>
      <c r="D720" s="22"/>
      <c r="E720" s="22"/>
      <c r="F720" s="183"/>
      <c r="G720" s="22"/>
      <c r="H720" s="22"/>
      <c r="I720" s="22"/>
      <c r="J720" s="191" t="e">
        <f aca="false">VLOOKUP(Entrate!I720,Legenda!$D$1:$F$258,2)</f>
        <v>#N/A</v>
      </c>
      <c r="K720" s="22"/>
      <c r="L720" s="22"/>
      <c r="M720" s="22"/>
      <c r="N720" s="183"/>
      <c r="O720" s="184" t="n">
        <f aca="false">'Piano Finanziario Annuale'!$F$6</f>
        <v>0</v>
      </c>
      <c r="P720" s="185" t="n">
        <v>0</v>
      </c>
      <c r="Q720" s="186"/>
      <c r="R720" s="187" t="n">
        <f aca="false">(P720*Q720)</f>
        <v>0</v>
      </c>
      <c r="S720" s="185" t="n">
        <v>0</v>
      </c>
      <c r="T720" s="187" t="n">
        <f aca="false">IF(OR(O720="sì",O720="forfettario 190"),SUM(P720+S720),SUM(P720+R720+S720))</f>
        <v>0</v>
      </c>
      <c r="U720" s="50"/>
      <c r="V720" s="188"/>
      <c r="W720" s="189" t="n">
        <f aca="false">IF(V720="SI",T720,0)</f>
        <v>0</v>
      </c>
      <c r="X720" s="148"/>
      <c r="Y720" s="179"/>
      <c r="Z720" s="179"/>
      <c r="AA720" s="179"/>
    </row>
    <row r="721" customFormat="false" ht="15.75" hidden="false" customHeight="true" outlineLevel="0" collapsed="false">
      <c r="A721" s="22" t="n">
        <v>720</v>
      </c>
      <c r="B721" s="180"/>
      <c r="C721" s="22"/>
      <c r="D721" s="22"/>
      <c r="E721" s="22"/>
      <c r="F721" s="183"/>
      <c r="G721" s="22"/>
      <c r="H721" s="22"/>
      <c r="I721" s="22"/>
      <c r="J721" s="191" t="e">
        <f aca="false">VLOOKUP(Entrate!I721,Legenda!$D$1:$F$258,2)</f>
        <v>#N/A</v>
      </c>
      <c r="K721" s="22"/>
      <c r="L721" s="22"/>
      <c r="M721" s="22"/>
      <c r="N721" s="183"/>
      <c r="O721" s="184" t="n">
        <f aca="false">'Piano Finanziario Annuale'!$F$6</f>
        <v>0</v>
      </c>
      <c r="P721" s="185" t="n">
        <v>0</v>
      </c>
      <c r="Q721" s="186"/>
      <c r="R721" s="187" t="n">
        <f aca="false">(P721*Q721)</f>
        <v>0</v>
      </c>
      <c r="S721" s="185" t="n">
        <v>0</v>
      </c>
      <c r="T721" s="187" t="n">
        <f aca="false">IF(OR(O721="sì",O721="forfettario 190"),SUM(P721+S721),SUM(P721+R721+S721))</f>
        <v>0</v>
      </c>
      <c r="U721" s="50"/>
      <c r="V721" s="188"/>
      <c r="W721" s="189" t="n">
        <f aca="false">IF(V721="SI",T721,0)</f>
        <v>0</v>
      </c>
      <c r="X721" s="148"/>
      <c r="Y721" s="179"/>
      <c r="Z721" s="179"/>
      <c r="AA721" s="179"/>
    </row>
    <row r="722" customFormat="false" ht="15.75" hidden="false" customHeight="true" outlineLevel="0" collapsed="false">
      <c r="A722" s="22" t="n">
        <v>721</v>
      </c>
      <c r="B722" s="180"/>
      <c r="C722" s="22"/>
      <c r="D722" s="22"/>
      <c r="E722" s="22"/>
      <c r="F722" s="183"/>
      <c r="G722" s="22"/>
      <c r="H722" s="22"/>
      <c r="I722" s="22"/>
      <c r="J722" s="191" t="e">
        <f aca="false">VLOOKUP(Entrate!I722,Legenda!$D$1:$F$258,2)</f>
        <v>#N/A</v>
      </c>
      <c r="K722" s="22"/>
      <c r="L722" s="22"/>
      <c r="M722" s="22"/>
      <c r="N722" s="183"/>
      <c r="O722" s="184" t="n">
        <f aca="false">'Piano Finanziario Annuale'!$F$6</f>
        <v>0</v>
      </c>
      <c r="P722" s="185" t="n">
        <v>0</v>
      </c>
      <c r="Q722" s="186"/>
      <c r="R722" s="187" t="n">
        <f aca="false">(P722*Q722)</f>
        <v>0</v>
      </c>
      <c r="S722" s="185" t="n">
        <v>0</v>
      </c>
      <c r="T722" s="187" t="n">
        <f aca="false">IF(OR(O722="sì",O722="forfettario 190"),SUM(P722+S722),SUM(P722+R722+S722))</f>
        <v>0</v>
      </c>
      <c r="U722" s="50"/>
      <c r="V722" s="188"/>
      <c r="W722" s="189" t="n">
        <f aca="false">IF(V722="SI",T722,0)</f>
        <v>0</v>
      </c>
      <c r="X722" s="148"/>
      <c r="Y722" s="179"/>
      <c r="Z722" s="179"/>
      <c r="AA722" s="179"/>
    </row>
    <row r="723" customFormat="false" ht="15.75" hidden="false" customHeight="true" outlineLevel="0" collapsed="false">
      <c r="A723" s="22" t="n">
        <v>722</v>
      </c>
      <c r="B723" s="180"/>
      <c r="C723" s="22"/>
      <c r="D723" s="22"/>
      <c r="E723" s="22"/>
      <c r="F723" s="183"/>
      <c r="G723" s="22"/>
      <c r="H723" s="22"/>
      <c r="I723" s="22"/>
      <c r="J723" s="191" t="e">
        <f aca="false">VLOOKUP(Entrate!I723,Legenda!$D$1:$F$258,2)</f>
        <v>#N/A</v>
      </c>
      <c r="K723" s="22"/>
      <c r="L723" s="22"/>
      <c r="M723" s="22"/>
      <c r="N723" s="183"/>
      <c r="O723" s="184" t="n">
        <f aca="false">'Piano Finanziario Annuale'!$F$6</f>
        <v>0</v>
      </c>
      <c r="P723" s="185" t="n">
        <v>0</v>
      </c>
      <c r="Q723" s="186"/>
      <c r="R723" s="187" t="n">
        <f aca="false">(P723*Q723)</f>
        <v>0</v>
      </c>
      <c r="S723" s="185" t="n">
        <v>0</v>
      </c>
      <c r="T723" s="187" t="n">
        <f aca="false">IF(OR(O723="sì",O723="forfettario 190"),SUM(P723+S723),SUM(P723+R723+S723))</f>
        <v>0</v>
      </c>
      <c r="U723" s="50"/>
      <c r="V723" s="188"/>
      <c r="W723" s="189" t="n">
        <f aca="false">IF(V723="SI",T723,0)</f>
        <v>0</v>
      </c>
      <c r="X723" s="148"/>
      <c r="Y723" s="179"/>
      <c r="Z723" s="179"/>
      <c r="AA723" s="179"/>
    </row>
    <row r="724" customFormat="false" ht="15.75" hidden="false" customHeight="true" outlineLevel="0" collapsed="false">
      <c r="A724" s="22" t="n">
        <v>723</v>
      </c>
      <c r="B724" s="180"/>
      <c r="C724" s="22"/>
      <c r="D724" s="22"/>
      <c r="E724" s="22"/>
      <c r="F724" s="183"/>
      <c r="G724" s="22"/>
      <c r="H724" s="22"/>
      <c r="I724" s="22"/>
      <c r="J724" s="191" t="e">
        <f aca="false">VLOOKUP(Entrate!I724,Legenda!$D$1:$F$258,2)</f>
        <v>#N/A</v>
      </c>
      <c r="K724" s="22"/>
      <c r="L724" s="22"/>
      <c r="M724" s="22"/>
      <c r="N724" s="183"/>
      <c r="O724" s="184" t="n">
        <f aca="false">'Piano Finanziario Annuale'!$F$6</f>
        <v>0</v>
      </c>
      <c r="P724" s="185" t="n">
        <v>0</v>
      </c>
      <c r="Q724" s="186"/>
      <c r="R724" s="187" t="n">
        <f aca="false">(P724*Q724)</f>
        <v>0</v>
      </c>
      <c r="S724" s="185" t="n">
        <v>0</v>
      </c>
      <c r="T724" s="187" t="n">
        <f aca="false">IF(OR(O724="sì",O724="forfettario 190"),SUM(P724+S724),SUM(P724+R724+S724))</f>
        <v>0</v>
      </c>
      <c r="U724" s="50"/>
      <c r="V724" s="188"/>
      <c r="W724" s="189" t="n">
        <f aca="false">IF(V724="SI",T724,0)</f>
        <v>0</v>
      </c>
      <c r="X724" s="148"/>
      <c r="Y724" s="179"/>
      <c r="Z724" s="179"/>
      <c r="AA724" s="179"/>
    </row>
    <row r="725" customFormat="false" ht="15.75" hidden="false" customHeight="true" outlineLevel="0" collapsed="false">
      <c r="A725" s="22" t="n">
        <v>724</v>
      </c>
      <c r="B725" s="180"/>
      <c r="C725" s="22"/>
      <c r="D725" s="22"/>
      <c r="E725" s="22"/>
      <c r="F725" s="183"/>
      <c r="G725" s="22"/>
      <c r="H725" s="22"/>
      <c r="I725" s="22"/>
      <c r="J725" s="191" t="e">
        <f aca="false">VLOOKUP(Entrate!I725,Legenda!$D$1:$F$258,2)</f>
        <v>#N/A</v>
      </c>
      <c r="K725" s="22"/>
      <c r="L725" s="22"/>
      <c r="M725" s="22"/>
      <c r="N725" s="183"/>
      <c r="O725" s="184" t="n">
        <f aca="false">'Piano Finanziario Annuale'!$F$6</f>
        <v>0</v>
      </c>
      <c r="P725" s="185" t="n">
        <v>0</v>
      </c>
      <c r="Q725" s="186"/>
      <c r="R725" s="187" t="n">
        <f aca="false">(P725*Q725)</f>
        <v>0</v>
      </c>
      <c r="S725" s="185" t="n">
        <v>0</v>
      </c>
      <c r="T725" s="187" t="n">
        <f aca="false">IF(OR(O725="sì",O725="forfettario 190"),SUM(P725+S725),SUM(P725+R725+S725))</f>
        <v>0</v>
      </c>
      <c r="U725" s="50"/>
      <c r="V725" s="188"/>
      <c r="W725" s="189" t="n">
        <f aca="false">IF(V725="SI",T725,0)</f>
        <v>0</v>
      </c>
      <c r="X725" s="148"/>
      <c r="Y725" s="179"/>
      <c r="Z725" s="179"/>
      <c r="AA725" s="179"/>
    </row>
    <row r="726" customFormat="false" ht="15.75" hidden="false" customHeight="true" outlineLevel="0" collapsed="false">
      <c r="A726" s="22" t="n">
        <v>725</v>
      </c>
      <c r="B726" s="180"/>
      <c r="C726" s="22"/>
      <c r="D726" s="22"/>
      <c r="E726" s="22"/>
      <c r="F726" s="183"/>
      <c r="G726" s="22"/>
      <c r="H726" s="22"/>
      <c r="I726" s="22"/>
      <c r="J726" s="191" t="e">
        <f aca="false">VLOOKUP(Entrate!I726,Legenda!$D$1:$F$258,2)</f>
        <v>#N/A</v>
      </c>
      <c r="K726" s="22"/>
      <c r="L726" s="22"/>
      <c r="M726" s="22"/>
      <c r="N726" s="183"/>
      <c r="O726" s="184" t="n">
        <f aca="false">'Piano Finanziario Annuale'!$F$6</f>
        <v>0</v>
      </c>
      <c r="P726" s="185" t="n">
        <v>0</v>
      </c>
      <c r="Q726" s="186"/>
      <c r="R726" s="187" t="n">
        <f aca="false">(P726*Q726)</f>
        <v>0</v>
      </c>
      <c r="S726" s="185" t="n">
        <v>0</v>
      </c>
      <c r="T726" s="187" t="n">
        <f aca="false">IF(OR(O726="sì",O726="forfettario 190"),SUM(P726+S726),SUM(P726+R726+S726))</f>
        <v>0</v>
      </c>
      <c r="U726" s="50"/>
      <c r="V726" s="188"/>
      <c r="W726" s="189" t="n">
        <f aca="false">IF(V726="SI",T726,0)</f>
        <v>0</v>
      </c>
      <c r="X726" s="148"/>
      <c r="Y726" s="179"/>
      <c r="Z726" s="179"/>
      <c r="AA726" s="179"/>
    </row>
    <row r="727" customFormat="false" ht="15.75" hidden="false" customHeight="true" outlineLevel="0" collapsed="false">
      <c r="A727" s="22" t="n">
        <v>726</v>
      </c>
      <c r="B727" s="180"/>
      <c r="C727" s="22"/>
      <c r="D727" s="22"/>
      <c r="E727" s="22"/>
      <c r="F727" s="183"/>
      <c r="G727" s="22"/>
      <c r="H727" s="22"/>
      <c r="I727" s="22"/>
      <c r="J727" s="191" t="e">
        <f aca="false">VLOOKUP(Entrate!I727,Legenda!$D$1:$F$258,2)</f>
        <v>#N/A</v>
      </c>
      <c r="K727" s="22"/>
      <c r="L727" s="22"/>
      <c r="M727" s="22"/>
      <c r="N727" s="183"/>
      <c r="O727" s="184" t="n">
        <f aca="false">'Piano Finanziario Annuale'!$F$6</f>
        <v>0</v>
      </c>
      <c r="P727" s="185" t="n">
        <v>0</v>
      </c>
      <c r="Q727" s="186"/>
      <c r="R727" s="187" t="n">
        <f aca="false">(P727*Q727)</f>
        <v>0</v>
      </c>
      <c r="S727" s="185" t="n">
        <v>0</v>
      </c>
      <c r="T727" s="187" t="n">
        <f aca="false">IF(OR(O727="sì",O727="forfettario 190"),SUM(P727+S727),SUM(P727+R727+S727))</f>
        <v>0</v>
      </c>
      <c r="U727" s="50"/>
      <c r="V727" s="188"/>
      <c r="W727" s="189" t="n">
        <f aca="false">IF(V727="SI",T727,0)</f>
        <v>0</v>
      </c>
      <c r="X727" s="148"/>
      <c r="Y727" s="179"/>
      <c r="Z727" s="179"/>
      <c r="AA727" s="179"/>
    </row>
    <row r="728" customFormat="false" ht="15.75" hidden="false" customHeight="true" outlineLevel="0" collapsed="false">
      <c r="A728" s="22" t="n">
        <v>727</v>
      </c>
      <c r="B728" s="180"/>
      <c r="C728" s="22"/>
      <c r="D728" s="22"/>
      <c r="E728" s="22"/>
      <c r="F728" s="183"/>
      <c r="G728" s="22"/>
      <c r="H728" s="22"/>
      <c r="I728" s="22"/>
      <c r="J728" s="191" t="e">
        <f aca="false">VLOOKUP(Entrate!I728,Legenda!$D$1:$F$258,2)</f>
        <v>#N/A</v>
      </c>
      <c r="K728" s="22"/>
      <c r="L728" s="22"/>
      <c r="M728" s="22"/>
      <c r="N728" s="183"/>
      <c r="O728" s="184" t="n">
        <f aca="false">'Piano Finanziario Annuale'!$F$6</f>
        <v>0</v>
      </c>
      <c r="P728" s="185" t="n">
        <v>0</v>
      </c>
      <c r="Q728" s="186"/>
      <c r="R728" s="187" t="n">
        <f aca="false">(P728*Q728)</f>
        <v>0</v>
      </c>
      <c r="S728" s="185" t="n">
        <v>0</v>
      </c>
      <c r="T728" s="187" t="n">
        <f aca="false">IF(OR(O728="sì",O728="forfettario 190"),SUM(P728+S728),SUM(P728+R728+S728))</f>
        <v>0</v>
      </c>
      <c r="U728" s="50"/>
      <c r="V728" s="188"/>
      <c r="W728" s="189" t="n">
        <f aca="false">IF(V728="SI",T728,0)</f>
        <v>0</v>
      </c>
      <c r="X728" s="148"/>
      <c r="Y728" s="179"/>
      <c r="Z728" s="179"/>
      <c r="AA728" s="179"/>
    </row>
    <row r="729" customFormat="false" ht="15.75" hidden="false" customHeight="true" outlineLevel="0" collapsed="false">
      <c r="A729" s="22" t="n">
        <v>728</v>
      </c>
      <c r="B729" s="180"/>
      <c r="C729" s="22"/>
      <c r="D729" s="22"/>
      <c r="E729" s="22"/>
      <c r="F729" s="183"/>
      <c r="G729" s="22"/>
      <c r="H729" s="22"/>
      <c r="I729" s="22"/>
      <c r="J729" s="191" t="e">
        <f aca="false">VLOOKUP(Entrate!I729,Legenda!$D$1:$F$258,2)</f>
        <v>#N/A</v>
      </c>
      <c r="K729" s="22"/>
      <c r="L729" s="22"/>
      <c r="M729" s="22"/>
      <c r="N729" s="183"/>
      <c r="O729" s="184" t="n">
        <f aca="false">'Piano Finanziario Annuale'!$F$6</f>
        <v>0</v>
      </c>
      <c r="P729" s="185" t="n">
        <v>0</v>
      </c>
      <c r="Q729" s="186"/>
      <c r="R729" s="187" t="n">
        <f aca="false">(P729*Q729)</f>
        <v>0</v>
      </c>
      <c r="S729" s="185" t="n">
        <v>0</v>
      </c>
      <c r="T729" s="187" t="n">
        <f aca="false">IF(OR(O729="sì",O729="forfettario 190"),SUM(P729+S729),SUM(P729+R729+S729))</f>
        <v>0</v>
      </c>
      <c r="U729" s="50"/>
      <c r="V729" s="188"/>
      <c r="W729" s="189" t="n">
        <f aca="false">IF(V729="SI",T729,0)</f>
        <v>0</v>
      </c>
      <c r="X729" s="148"/>
      <c r="Y729" s="179"/>
      <c r="Z729" s="179"/>
      <c r="AA729" s="179"/>
    </row>
    <row r="730" customFormat="false" ht="15.75" hidden="false" customHeight="true" outlineLevel="0" collapsed="false">
      <c r="A730" s="22" t="n">
        <v>729</v>
      </c>
      <c r="B730" s="180"/>
      <c r="C730" s="22"/>
      <c r="D730" s="22"/>
      <c r="E730" s="22"/>
      <c r="F730" s="183"/>
      <c r="G730" s="22"/>
      <c r="H730" s="22"/>
      <c r="I730" s="22"/>
      <c r="J730" s="191" t="e">
        <f aca="false">VLOOKUP(Entrate!I730,Legenda!$D$1:$F$258,2)</f>
        <v>#N/A</v>
      </c>
      <c r="K730" s="22"/>
      <c r="L730" s="22"/>
      <c r="M730" s="22"/>
      <c r="N730" s="183"/>
      <c r="O730" s="184" t="n">
        <f aca="false">'Piano Finanziario Annuale'!$F$6</f>
        <v>0</v>
      </c>
      <c r="P730" s="185" t="n">
        <v>0</v>
      </c>
      <c r="Q730" s="186"/>
      <c r="R730" s="187" t="n">
        <f aca="false">(P730*Q730)</f>
        <v>0</v>
      </c>
      <c r="S730" s="185" t="n">
        <v>0</v>
      </c>
      <c r="T730" s="187" t="n">
        <f aca="false">IF(OR(O730="sì",O730="forfettario 190"),SUM(P730+S730),SUM(P730+R730+S730))</f>
        <v>0</v>
      </c>
      <c r="U730" s="50"/>
      <c r="V730" s="188"/>
      <c r="W730" s="189" t="n">
        <f aca="false">IF(V730="SI",T730,0)</f>
        <v>0</v>
      </c>
      <c r="X730" s="148"/>
      <c r="Y730" s="179"/>
      <c r="Z730" s="179"/>
      <c r="AA730" s="179"/>
    </row>
    <row r="731" customFormat="false" ht="15.75" hidden="false" customHeight="true" outlineLevel="0" collapsed="false">
      <c r="A731" s="22" t="n">
        <v>730</v>
      </c>
      <c r="B731" s="180"/>
      <c r="C731" s="22"/>
      <c r="D731" s="22"/>
      <c r="E731" s="22"/>
      <c r="F731" s="183"/>
      <c r="G731" s="22"/>
      <c r="H731" s="22"/>
      <c r="I731" s="22"/>
      <c r="J731" s="191" t="e">
        <f aca="false">VLOOKUP(Entrate!I731,Legenda!$D$1:$F$258,2)</f>
        <v>#N/A</v>
      </c>
      <c r="K731" s="22"/>
      <c r="L731" s="22"/>
      <c r="M731" s="22"/>
      <c r="N731" s="183"/>
      <c r="O731" s="184" t="n">
        <f aca="false">'Piano Finanziario Annuale'!$F$6</f>
        <v>0</v>
      </c>
      <c r="P731" s="185" t="n">
        <v>0</v>
      </c>
      <c r="Q731" s="186"/>
      <c r="R731" s="187" t="n">
        <f aca="false">(P731*Q731)</f>
        <v>0</v>
      </c>
      <c r="S731" s="185" t="n">
        <v>0</v>
      </c>
      <c r="T731" s="187" t="n">
        <f aca="false">IF(OR(O731="sì",O731="forfettario 190"),SUM(P731+S731),SUM(P731+R731+S731))</f>
        <v>0</v>
      </c>
      <c r="U731" s="50"/>
      <c r="V731" s="188"/>
      <c r="W731" s="189" t="n">
        <f aca="false">IF(V731="SI",T731,0)</f>
        <v>0</v>
      </c>
      <c r="X731" s="148"/>
      <c r="Y731" s="179"/>
      <c r="Z731" s="179"/>
      <c r="AA731" s="179"/>
    </row>
    <row r="732" customFormat="false" ht="15.75" hidden="false" customHeight="true" outlineLevel="0" collapsed="false">
      <c r="A732" s="22" t="n">
        <v>731</v>
      </c>
      <c r="B732" s="180"/>
      <c r="C732" s="22"/>
      <c r="D732" s="22"/>
      <c r="E732" s="22"/>
      <c r="F732" s="183"/>
      <c r="G732" s="22"/>
      <c r="H732" s="22"/>
      <c r="I732" s="22"/>
      <c r="J732" s="191" t="e">
        <f aca="false">VLOOKUP(Entrate!I732,Legenda!$D$1:$F$258,2)</f>
        <v>#N/A</v>
      </c>
      <c r="K732" s="22"/>
      <c r="L732" s="22"/>
      <c r="M732" s="22"/>
      <c r="N732" s="183"/>
      <c r="O732" s="184" t="n">
        <f aca="false">'Piano Finanziario Annuale'!$F$6</f>
        <v>0</v>
      </c>
      <c r="P732" s="185" t="n">
        <v>0</v>
      </c>
      <c r="Q732" s="186"/>
      <c r="R732" s="187" t="n">
        <f aca="false">(P732*Q732)</f>
        <v>0</v>
      </c>
      <c r="S732" s="185" t="n">
        <v>0</v>
      </c>
      <c r="T732" s="187" t="n">
        <f aca="false">IF(OR(O732="sì",O732="forfettario 190"),SUM(P732+S732),SUM(P732+R732+S732))</f>
        <v>0</v>
      </c>
      <c r="U732" s="50"/>
      <c r="V732" s="188"/>
      <c r="W732" s="189" t="n">
        <f aca="false">IF(V732="SI",T732,0)</f>
        <v>0</v>
      </c>
      <c r="X732" s="148"/>
      <c r="Y732" s="179"/>
      <c r="Z732" s="179"/>
      <c r="AA732" s="179"/>
    </row>
    <row r="733" customFormat="false" ht="15.75" hidden="false" customHeight="true" outlineLevel="0" collapsed="false">
      <c r="A733" s="22" t="n">
        <v>732</v>
      </c>
      <c r="B733" s="180"/>
      <c r="C733" s="22"/>
      <c r="D733" s="22"/>
      <c r="E733" s="22"/>
      <c r="F733" s="183"/>
      <c r="G733" s="22"/>
      <c r="H733" s="22"/>
      <c r="I733" s="22"/>
      <c r="J733" s="191" t="e">
        <f aca="false">VLOOKUP(Entrate!I733,Legenda!$D$1:$F$258,2)</f>
        <v>#N/A</v>
      </c>
      <c r="K733" s="22"/>
      <c r="L733" s="22"/>
      <c r="M733" s="22"/>
      <c r="N733" s="183"/>
      <c r="O733" s="184" t="n">
        <f aca="false">'Piano Finanziario Annuale'!$F$6</f>
        <v>0</v>
      </c>
      <c r="P733" s="185" t="n">
        <v>0</v>
      </c>
      <c r="Q733" s="186"/>
      <c r="R733" s="187" t="n">
        <f aca="false">(P733*Q733)</f>
        <v>0</v>
      </c>
      <c r="S733" s="185" t="n">
        <v>0</v>
      </c>
      <c r="T733" s="187" t="n">
        <f aca="false">IF(OR(O733="sì",O733="forfettario 190"),SUM(P733+S733),SUM(P733+R733+S733))</f>
        <v>0</v>
      </c>
      <c r="U733" s="50"/>
      <c r="V733" s="188"/>
      <c r="W733" s="189" t="n">
        <f aca="false">IF(V733="SI",T733,0)</f>
        <v>0</v>
      </c>
      <c r="X733" s="148"/>
      <c r="Y733" s="179"/>
      <c r="Z733" s="179"/>
      <c r="AA733" s="179"/>
    </row>
    <row r="734" customFormat="false" ht="15.75" hidden="false" customHeight="true" outlineLevel="0" collapsed="false">
      <c r="A734" s="22" t="n">
        <v>733</v>
      </c>
      <c r="B734" s="180"/>
      <c r="C734" s="22"/>
      <c r="D734" s="22"/>
      <c r="E734" s="22"/>
      <c r="F734" s="183"/>
      <c r="G734" s="22"/>
      <c r="H734" s="22"/>
      <c r="I734" s="22"/>
      <c r="J734" s="191" t="e">
        <f aca="false">VLOOKUP(Entrate!I734,Legenda!$D$1:$F$258,2)</f>
        <v>#N/A</v>
      </c>
      <c r="K734" s="22"/>
      <c r="L734" s="22"/>
      <c r="M734" s="22"/>
      <c r="N734" s="183"/>
      <c r="O734" s="184" t="n">
        <f aca="false">'Piano Finanziario Annuale'!$F$6</f>
        <v>0</v>
      </c>
      <c r="P734" s="185" t="n">
        <v>0</v>
      </c>
      <c r="Q734" s="186"/>
      <c r="R734" s="187" t="n">
        <f aca="false">(P734*Q734)</f>
        <v>0</v>
      </c>
      <c r="S734" s="185" t="n">
        <v>0</v>
      </c>
      <c r="T734" s="187" t="n">
        <f aca="false">IF(OR(O734="sì",O734="forfettario 190"),SUM(P734+S734),SUM(P734+R734+S734))</f>
        <v>0</v>
      </c>
      <c r="U734" s="50"/>
      <c r="V734" s="188"/>
      <c r="W734" s="189" t="n">
        <f aca="false">IF(V734="SI",T734,0)</f>
        <v>0</v>
      </c>
      <c r="X734" s="148"/>
      <c r="Y734" s="179"/>
      <c r="Z734" s="179"/>
      <c r="AA734" s="179"/>
    </row>
    <row r="735" customFormat="false" ht="15.75" hidden="false" customHeight="true" outlineLevel="0" collapsed="false">
      <c r="A735" s="22" t="n">
        <v>734</v>
      </c>
      <c r="B735" s="180"/>
      <c r="C735" s="22"/>
      <c r="D735" s="22"/>
      <c r="E735" s="22"/>
      <c r="F735" s="183"/>
      <c r="G735" s="22"/>
      <c r="H735" s="22"/>
      <c r="I735" s="22"/>
      <c r="J735" s="191" t="e">
        <f aca="false">VLOOKUP(Entrate!I735,Legenda!$D$1:$F$258,2)</f>
        <v>#N/A</v>
      </c>
      <c r="K735" s="22"/>
      <c r="L735" s="22"/>
      <c r="M735" s="22"/>
      <c r="N735" s="183"/>
      <c r="O735" s="184" t="n">
        <f aca="false">'Piano Finanziario Annuale'!$F$6</f>
        <v>0</v>
      </c>
      <c r="P735" s="185" t="n">
        <v>0</v>
      </c>
      <c r="Q735" s="186"/>
      <c r="R735" s="187" t="n">
        <f aca="false">(P735*Q735)</f>
        <v>0</v>
      </c>
      <c r="S735" s="185" t="n">
        <v>0</v>
      </c>
      <c r="T735" s="187" t="n">
        <f aca="false">IF(OR(O735="sì",O735="forfettario 190"),SUM(P735+S735),SUM(P735+R735+S735))</f>
        <v>0</v>
      </c>
      <c r="U735" s="50"/>
      <c r="V735" s="188"/>
      <c r="W735" s="189" t="n">
        <f aca="false">IF(V735="SI",T735,0)</f>
        <v>0</v>
      </c>
      <c r="X735" s="148"/>
      <c r="Y735" s="179"/>
      <c r="Z735" s="179"/>
      <c r="AA735" s="179"/>
    </row>
    <row r="736" customFormat="false" ht="15.75" hidden="false" customHeight="true" outlineLevel="0" collapsed="false">
      <c r="A736" s="22" t="n">
        <v>735</v>
      </c>
      <c r="B736" s="180"/>
      <c r="C736" s="22"/>
      <c r="D736" s="22"/>
      <c r="E736" s="22"/>
      <c r="F736" s="183"/>
      <c r="G736" s="22"/>
      <c r="H736" s="22"/>
      <c r="I736" s="22"/>
      <c r="J736" s="191" t="e">
        <f aca="false">VLOOKUP(Entrate!I736,Legenda!$D$1:$F$258,2)</f>
        <v>#N/A</v>
      </c>
      <c r="K736" s="22"/>
      <c r="L736" s="22"/>
      <c r="M736" s="22"/>
      <c r="N736" s="183"/>
      <c r="O736" s="184" t="n">
        <f aca="false">'Piano Finanziario Annuale'!$F$6</f>
        <v>0</v>
      </c>
      <c r="P736" s="185" t="n">
        <v>0</v>
      </c>
      <c r="Q736" s="186"/>
      <c r="R736" s="187" t="n">
        <f aca="false">(P736*Q736)</f>
        <v>0</v>
      </c>
      <c r="S736" s="185" t="n">
        <v>0</v>
      </c>
      <c r="T736" s="187" t="n">
        <f aca="false">IF(OR(O736="sì",O736="forfettario 190"),SUM(P736+S736),SUM(P736+R736+S736))</f>
        <v>0</v>
      </c>
      <c r="U736" s="50"/>
      <c r="V736" s="188"/>
      <c r="W736" s="189" t="n">
        <f aca="false">IF(V736="SI",T736,0)</f>
        <v>0</v>
      </c>
      <c r="X736" s="148"/>
      <c r="Y736" s="179"/>
      <c r="Z736" s="179"/>
      <c r="AA736" s="179"/>
    </row>
    <row r="737" customFormat="false" ht="15.75" hidden="false" customHeight="true" outlineLevel="0" collapsed="false">
      <c r="A737" s="22" t="n">
        <v>736</v>
      </c>
      <c r="B737" s="180"/>
      <c r="C737" s="22"/>
      <c r="D737" s="22"/>
      <c r="E737" s="22"/>
      <c r="F737" s="183"/>
      <c r="G737" s="22"/>
      <c r="H737" s="22"/>
      <c r="I737" s="22"/>
      <c r="J737" s="191" t="e">
        <f aca="false">VLOOKUP(Entrate!I737,Legenda!$D$1:$F$258,2)</f>
        <v>#N/A</v>
      </c>
      <c r="K737" s="22"/>
      <c r="L737" s="22"/>
      <c r="M737" s="22"/>
      <c r="N737" s="183"/>
      <c r="O737" s="184" t="n">
        <f aca="false">'Piano Finanziario Annuale'!$F$6</f>
        <v>0</v>
      </c>
      <c r="P737" s="185" t="n">
        <v>0</v>
      </c>
      <c r="Q737" s="186"/>
      <c r="R737" s="187" t="n">
        <f aca="false">(P737*Q737)</f>
        <v>0</v>
      </c>
      <c r="S737" s="185" t="n">
        <v>0</v>
      </c>
      <c r="T737" s="187" t="n">
        <f aca="false">IF(OR(O737="sì",O737="forfettario 190"),SUM(P737+S737),SUM(P737+R737+S737))</f>
        <v>0</v>
      </c>
      <c r="U737" s="50"/>
      <c r="V737" s="188"/>
      <c r="W737" s="189" t="n">
        <f aca="false">IF(V737="SI",T737,0)</f>
        <v>0</v>
      </c>
      <c r="X737" s="148"/>
      <c r="Y737" s="179"/>
      <c r="Z737" s="179"/>
      <c r="AA737" s="179"/>
    </row>
    <row r="738" customFormat="false" ht="15.75" hidden="false" customHeight="true" outlineLevel="0" collapsed="false">
      <c r="A738" s="22" t="n">
        <v>737</v>
      </c>
      <c r="B738" s="180"/>
      <c r="C738" s="22"/>
      <c r="D738" s="22"/>
      <c r="E738" s="22"/>
      <c r="F738" s="183"/>
      <c r="G738" s="22"/>
      <c r="H738" s="22"/>
      <c r="I738" s="22"/>
      <c r="J738" s="191" t="e">
        <f aca="false">VLOOKUP(Entrate!I738,Legenda!$D$1:$F$258,2)</f>
        <v>#N/A</v>
      </c>
      <c r="K738" s="22"/>
      <c r="L738" s="22"/>
      <c r="M738" s="22"/>
      <c r="N738" s="183"/>
      <c r="O738" s="184" t="n">
        <f aca="false">'Piano Finanziario Annuale'!$F$6</f>
        <v>0</v>
      </c>
      <c r="P738" s="185" t="n">
        <v>0</v>
      </c>
      <c r="Q738" s="186"/>
      <c r="R738" s="187" t="n">
        <f aca="false">(P738*Q738)</f>
        <v>0</v>
      </c>
      <c r="S738" s="185" t="n">
        <v>0</v>
      </c>
      <c r="T738" s="187" t="n">
        <f aca="false">IF(OR(O738="sì",O738="forfettario 190"),SUM(P738+S738),SUM(P738+R738+S738))</f>
        <v>0</v>
      </c>
      <c r="U738" s="50"/>
      <c r="V738" s="188"/>
      <c r="W738" s="189" t="n">
        <f aca="false">IF(V738="SI",T738,0)</f>
        <v>0</v>
      </c>
      <c r="X738" s="148"/>
      <c r="Y738" s="179"/>
      <c r="Z738" s="179"/>
      <c r="AA738" s="179"/>
    </row>
    <row r="739" customFormat="false" ht="15.75" hidden="false" customHeight="true" outlineLevel="0" collapsed="false">
      <c r="A739" s="22" t="n">
        <v>738</v>
      </c>
      <c r="B739" s="180"/>
      <c r="C739" s="22"/>
      <c r="D739" s="22"/>
      <c r="E739" s="22"/>
      <c r="F739" s="183"/>
      <c r="G739" s="22"/>
      <c r="H739" s="22"/>
      <c r="I739" s="22"/>
      <c r="J739" s="191" t="e">
        <f aca="false">VLOOKUP(Entrate!I739,Legenda!$D$1:$F$258,2)</f>
        <v>#N/A</v>
      </c>
      <c r="K739" s="22"/>
      <c r="L739" s="22"/>
      <c r="M739" s="22"/>
      <c r="N739" s="183"/>
      <c r="O739" s="184" t="n">
        <f aca="false">'Piano Finanziario Annuale'!$F$6</f>
        <v>0</v>
      </c>
      <c r="P739" s="185" t="n">
        <v>0</v>
      </c>
      <c r="Q739" s="186"/>
      <c r="R739" s="187" t="n">
        <f aca="false">(P739*Q739)</f>
        <v>0</v>
      </c>
      <c r="S739" s="185" t="n">
        <v>0</v>
      </c>
      <c r="T739" s="187" t="n">
        <f aca="false">IF(OR(O739="sì",O739="forfettario 190"),SUM(P739+S739),SUM(P739+R739+S739))</f>
        <v>0</v>
      </c>
      <c r="U739" s="50"/>
      <c r="V739" s="188"/>
      <c r="W739" s="189" t="n">
        <f aca="false">IF(V739="SI",T739,0)</f>
        <v>0</v>
      </c>
      <c r="X739" s="148"/>
      <c r="Y739" s="179"/>
      <c r="Z739" s="179"/>
      <c r="AA739" s="179"/>
    </row>
    <row r="740" customFormat="false" ht="15.75" hidden="false" customHeight="true" outlineLevel="0" collapsed="false">
      <c r="A740" s="22" t="n">
        <v>739</v>
      </c>
      <c r="B740" s="180"/>
      <c r="C740" s="22"/>
      <c r="D740" s="22"/>
      <c r="E740" s="22"/>
      <c r="F740" s="183"/>
      <c r="G740" s="22"/>
      <c r="H740" s="22"/>
      <c r="I740" s="22"/>
      <c r="J740" s="191" t="e">
        <f aca="false">VLOOKUP(Entrate!I740,Legenda!$D$1:$F$258,2)</f>
        <v>#N/A</v>
      </c>
      <c r="K740" s="22"/>
      <c r="L740" s="22"/>
      <c r="M740" s="22"/>
      <c r="N740" s="183"/>
      <c r="O740" s="184" t="n">
        <f aca="false">'Piano Finanziario Annuale'!$F$6</f>
        <v>0</v>
      </c>
      <c r="P740" s="185" t="n">
        <v>0</v>
      </c>
      <c r="Q740" s="186"/>
      <c r="R740" s="187" t="n">
        <f aca="false">(P740*Q740)</f>
        <v>0</v>
      </c>
      <c r="S740" s="185" t="n">
        <v>0</v>
      </c>
      <c r="T740" s="187" t="n">
        <f aca="false">IF(OR(O740="sì",O740="forfettario 190"),SUM(P740+S740),SUM(P740+R740+S740))</f>
        <v>0</v>
      </c>
      <c r="U740" s="50"/>
      <c r="V740" s="188"/>
      <c r="W740" s="189" t="n">
        <f aca="false">IF(V740="SI",T740,0)</f>
        <v>0</v>
      </c>
      <c r="X740" s="148"/>
      <c r="Y740" s="179"/>
      <c r="Z740" s="179"/>
      <c r="AA740" s="179"/>
    </row>
    <row r="741" customFormat="false" ht="15.75" hidden="false" customHeight="true" outlineLevel="0" collapsed="false">
      <c r="A741" s="22" t="n">
        <v>740</v>
      </c>
      <c r="B741" s="180"/>
      <c r="C741" s="22"/>
      <c r="D741" s="22"/>
      <c r="E741" s="22"/>
      <c r="F741" s="183"/>
      <c r="G741" s="22"/>
      <c r="H741" s="22"/>
      <c r="I741" s="22"/>
      <c r="J741" s="191" t="e">
        <f aca="false">VLOOKUP(Entrate!I741,Legenda!$D$1:$F$258,2)</f>
        <v>#N/A</v>
      </c>
      <c r="K741" s="22"/>
      <c r="L741" s="22"/>
      <c r="M741" s="22"/>
      <c r="N741" s="183"/>
      <c r="O741" s="184" t="n">
        <f aca="false">'Piano Finanziario Annuale'!$F$6</f>
        <v>0</v>
      </c>
      <c r="P741" s="185" t="n">
        <v>0</v>
      </c>
      <c r="Q741" s="186"/>
      <c r="R741" s="187" t="n">
        <f aca="false">(P741*Q741)</f>
        <v>0</v>
      </c>
      <c r="S741" s="185" t="n">
        <v>0</v>
      </c>
      <c r="T741" s="187" t="n">
        <f aca="false">IF(OR(O741="sì",O741="forfettario 190"),SUM(P741+S741),SUM(P741+R741+S741))</f>
        <v>0</v>
      </c>
      <c r="U741" s="50"/>
      <c r="V741" s="188"/>
      <c r="W741" s="189" t="n">
        <f aca="false">IF(V741="SI",T741,0)</f>
        <v>0</v>
      </c>
      <c r="X741" s="148"/>
      <c r="Y741" s="179"/>
      <c r="Z741" s="179"/>
      <c r="AA741" s="179"/>
    </row>
    <row r="742" customFormat="false" ht="15.75" hidden="false" customHeight="true" outlineLevel="0" collapsed="false">
      <c r="A742" s="22" t="n">
        <v>741</v>
      </c>
      <c r="B742" s="180"/>
      <c r="C742" s="22"/>
      <c r="D742" s="22"/>
      <c r="E742" s="22"/>
      <c r="F742" s="183"/>
      <c r="G742" s="22"/>
      <c r="H742" s="22"/>
      <c r="I742" s="22"/>
      <c r="J742" s="191" t="e">
        <f aca="false">VLOOKUP(Entrate!I742,Legenda!$D$1:$F$258,2)</f>
        <v>#N/A</v>
      </c>
      <c r="K742" s="22"/>
      <c r="L742" s="22"/>
      <c r="M742" s="22"/>
      <c r="N742" s="183"/>
      <c r="O742" s="184" t="n">
        <f aca="false">'Piano Finanziario Annuale'!$F$6</f>
        <v>0</v>
      </c>
      <c r="P742" s="185" t="n">
        <v>0</v>
      </c>
      <c r="Q742" s="186"/>
      <c r="R742" s="187" t="n">
        <f aca="false">(P742*Q742)</f>
        <v>0</v>
      </c>
      <c r="S742" s="185" t="n">
        <v>0</v>
      </c>
      <c r="T742" s="187" t="n">
        <f aca="false">IF(OR(O742="sì",O742="forfettario 190"),SUM(P742+S742),SUM(P742+R742+S742))</f>
        <v>0</v>
      </c>
      <c r="U742" s="50"/>
      <c r="V742" s="188"/>
      <c r="W742" s="189" t="n">
        <f aca="false">IF(V742="SI",T742,0)</f>
        <v>0</v>
      </c>
      <c r="X742" s="148"/>
      <c r="Y742" s="179"/>
      <c r="Z742" s="179"/>
      <c r="AA742" s="179"/>
    </row>
    <row r="743" customFormat="false" ht="15.75" hidden="false" customHeight="true" outlineLevel="0" collapsed="false">
      <c r="A743" s="22" t="n">
        <v>742</v>
      </c>
      <c r="B743" s="180"/>
      <c r="C743" s="22"/>
      <c r="D743" s="22"/>
      <c r="E743" s="22"/>
      <c r="F743" s="183"/>
      <c r="G743" s="22"/>
      <c r="H743" s="22"/>
      <c r="I743" s="22"/>
      <c r="J743" s="191" t="e">
        <f aca="false">VLOOKUP(Entrate!I743,Legenda!$D$1:$F$258,2)</f>
        <v>#N/A</v>
      </c>
      <c r="K743" s="22"/>
      <c r="L743" s="22"/>
      <c r="M743" s="22"/>
      <c r="N743" s="183"/>
      <c r="O743" s="184" t="n">
        <f aca="false">'Piano Finanziario Annuale'!$F$6</f>
        <v>0</v>
      </c>
      <c r="P743" s="185" t="n">
        <v>0</v>
      </c>
      <c r="Q743" s="186"/>
      <c r="R743" s="187" t="n">
        <f aca="false">(P743*Q743)</f>
        <v>0</v>
      </c>
      <c r="S743" s="185" t="n">
        <v>0</v>
      </c>
      <c r="T743" s="187" t="n">
        <f aca="false">IF(OR(O743="sì",O743="forfettario 190"),SUM(P743+S743),SUM(P743+R743+S743))</f>
        <v>0</v>
      </c>
      <c r="U743" s="50"/>
      <c r="V743" s="188"/>
      <c r="W743" s="189" t="n">
        <f aca="false">IF(V743="SI",T743,0)</f>
        <v>0</v>
      </c>
      <c r="X743" s="148"/>
      <c r="Y743" s="179"/>
      <c r="Z743" s="179"/>
      <c r="AA743" s="179"/>
    </row>
    <row r="744" customFormat="false" ht="15.75" hidden="false" customHeight="true" outlineLevel="0" collapsed="false">
      <c r="A744" s="22" t="n">
        <v>743</v>
      </c>
      <c r="B744" s="180"/>
      <c r="C744" s="22"/>
      <c r="D744" s="22"/>
      <c r="E744" s="22"/>
      <c r="F744" s="183"/>
      <c r="G744" s="22"/>
      <c r="H744" s="22"/>
      <c r="I744" s="22"/>
      <c r="J744" s="191" t="e">
        <f aca="false">VLOOKUP(Entrate!I744,Legenda!$D$1:$F$258,2)</f>
        <v>#N/A</v>
      </c>
      <c r="K744" s="22"/>
      <c r="L744" s="22"/>
      <c r="M744" s="22"/>
      <c r="N744" s="183"/>
      <c r="O744" s="184" t="n">
        <f aca="false">'Piano Finanziario Annuale'!$F$6</f>
        <v>0</v>
      </c>
      <c r="P744" s="185" t="n">
        <v>0</v>
      </c>
      <c r="Q744" s="186"/>
      <c r="R744" s="187" t="n">
        <f aca="false">(P744*Q744)</f>
        <v>0</v>
      </c>
      <c r="S744" s="185" t="n">
        <v>0</v>
      </c>
      <c r="T744" s="187" t="n">
        <f aca="false">IF(OR(O744="sì",O744="forfettario 190"),SUM(P744+S744),SUM(P744+R744+S744))</f>
        <v>0</v>
      </c>
      <c r="U744" s="50"/>
      <c r="V744" s="188"/>
      <c r="W744" s="189" t="n">
        <f aca="false">IF(V744="SI",T744,0)</f>
        <v>0</v>
      </c>
      <c r="X744" s="148"/>
      <c r="Y744" s="179"/>
      <c r="Z744" s="179"/>
      <c r="AA744" s="179"/>
    </row>
    <row r="745" customFormat="false" ht="15.75" hidden="false" customHeight="true" outlineLevel="0" collapsed="false">
      <c r="A745" s="22" t="n">
        <v>744</v>
      </c>
      <c r="B745" s="180"/>
      <c r="C745" s="22"/>
      <c r="D745" s="22"/>
      <c r="E745" s="22"/>
      <c r="F745" s="183"/>
      <c r="G745" s="22"/>
      <c r="H745" s="22"/>
      <c r="I745" s="22"/>
      <c r="J745" s="191" t="e">
        <f aca="false">VLOOKUP(Entrate!I745,Legenda!$D$1:$F$258,2)</f>
        <v>#N/A</v>
      </c>
      <c r="K745" s="22"/>
      <c r="L745" s="22"/>
      <c r="M745" s="22"/>
      <c r="N745" s="183"/>
      <c r="O745" s="184" t="n">
        <f aca="false">'Piano Finanziario Annuale'!$F$6</f>
        <v>0</v>
      </c>
      <c r="P745" s="185" t="n">
        <v>0</v>
      </c>
      <c r="Q745" s="186"/>
      <c r="R745" s="187" t="n">
        <f aca="false">(P745*Q745)</f>
        <v>0</v>
      </c>
      <c r="S745" s="185" t="n">
        <v>0</v>
      </c>
      <c r="T745" s="187" t="n">
        <f aca="false">IF(OR(O745="sì",O745="forfettario 190"),SUM(P745+S745),SUM(P745+R745+S745))</f>
        <v>0</v>
      </c>
      <c r="U745" s="50"/>
      <c r="V745" s="188"/>
      <c r="W745" s="189" t="n">
        <f aca="false">IF(V745="SI",T745,0)</f>
        <v>0</v>
      </c>
      <c r="X745" s="148"/>
      <c r="Y745" s="179"/>
      <c r="Z745" s="179"/>
      <c r="AA745" s="179"/>
    </row>
    <row r="746" customFormat="false" ht="15.75" hidden="false" customHeight="true" outlineLevel="0" collapsed="false">
      <c r="A746" s="22" t="n">
        <v>745</v>
      </c>
      <c r="B746" s="180"/>
      <c r="C746" s="22"/>
      <c r="D746" s="22"/>
      <c r="E746" s="22"/>
      <c r="F746" s="183"/>
      <c r="G746" s="22"/>
      <c r="H746" s="22"/>
      <c r="I746" s="22"/>
      <c r="J746" s="191" t="e">
        <f aca="false">VLOOKUP(Entrate!I746,Legenda!$D$1:$F$258,2)</f>
        <v>#N/A</v>
      </c>
      <c r="K746" s="22"/>
      <c r="L746" s="22"/>
      <c r="M746" s="22"/>
      <c r="N746" s="183"/>
      <c r="O746" s="184" t="n">
        <f aca="false">'Piano Finanziario Annuale'!$F$6</f>
        <v>0</v>
      </c>
      <c r="P746" s="185" t="n">
        <v>0</v>
      </c>
      <c r="Q746" s="186"/>
      <c r="R746" s="187" t="n">
        <f aca="false">(P746*Q746)</f>
        <v>0</v>
      </c>
      <c r="S746" s="185" t="n">
        <v>0</v>
      </c>
      <c r="T746" s="187" t="n">
        <f aca="false">IF(OR(O746="sì",O746="forfettario 190"),SUM(P746+S746),SUM(P746+R746+S746))</f>
        <v>0</v>
      </c>
      <c r="U746" s="50"/>
      <c r="V746" s="188"/>
      <c r="W746" s="189" t="n">
        <f aca="false">IF(V746="SI",T746,0)</f>
        <v>0</v>
      </c>
      <c r="X746" s="148"/>
      <c r="Y746" s="179"/>
      <c r="Z746" s="179"/>
      <c r="AA746" s="179"/>
    </row>
    <row r="747" customFormat="false" ht="15.75" hidden="false" customHeight="true" outlineLevel="0" collapsed="false">
      <c r="A747" s="22" t="n">
        <v>746</v>
      </c>
      <c r="B747" s="180"/>
      <c r="C747" s="22"/>
      <c r="D747" s="22"/>
      <c r="E747" s="22"/>
      <c r="F747" s="183"/>
      <c r="G747" s="22"/>
      <c r="H747" s="22"/>
      <c r="I747" s="22"/>
      <c r="J747" s="191" t="e">
        <f aca="false">VLOOKUP(Entrate!I747,Legenda!$D$1:$F$258,2)</f>
        <v>#N/A</v>
      </c>
      <c r="K747" s="22"/>
      <c r="L747" s="22"/>
      <c r="M747" s="22"/>
      <c r="N747" s="183"/>
      <c r="O747" s="184" t="n">
        <f aca="false">'Piano Finanziario Annuale'!$F$6</f>
        <v>0</v>
      </c>
      <c r="P747" s="185" t="n">
        <v>0</v>
      </c>
      <c r="Q747" s="186"/>
      <c r="R747" s="187" t="n">
        <f aca="false">(P747*Q747)</f>
        <v>0</v>
      </c>
      <c r="S747" s="185" t="n">
        <v>0</v>
      </c>
      <c r="T747" s="187" t="n">
        <f aca="false">IF(OR(O747="sì",O747="forfettario 190"),SUM(P747+S747),SUM(P747+R747+S747))</f>
        <v>0</v>
      </c>
      <c r="U747" s="50"/>
      <c r="V747" s="188"/>
      <c r="W747" s="189" t="n">
        <f aca="false">IF(V747="SI",T747,0)</f>
        <v>0</v>
      </c>
      <c r="X747" s="148"/>
      <c r="Y747" s="179"/>
      <c r="Z747" s="179"/>
      <c r="AA747" s="179"/>
    </row>
    <row r="748" customFormat="false" ht="15.75" hidden="false" customHeight="true" outlineLevel="0" collapsed="false">
      <c r="A748" s="22" t="n">
        <v>747</v>
      </c>
      <c r="B748" s="180"/>
      <c r="C748" s="22"/>
      <c r="D748" s="22"/>
      <c r="E748" s="22"/>
      <c r="F748" s="183"/>
      <c r="G748" s="22"/>
      <c r="H748" s="22"/>
      <c r="I748" s="22"/>
      <c r="J748" s="191" t="e">
        <f aca="false">VLOOKUP(Entrate!I748,Legenda!$D$1:$F$258,2)</f>
        <v>#N/A</v>
      </c>
      <c r="K748" s="22"/>
      <c r="L748" s="22"/>
      <c r="M748" s="22"/>
      <c r="N748" s="183"/>
      <c r="O748" s="184" t="n">
        <f aca="false">'Piano Finanziario Annuale'!$F$6</f>
        <v>0</v>
      </c>
      <c r="P748" s="185" t="n">
        <v>0</v>
      </c>
      <c r="Q748" s="186"/>
      <c r="R748" s="187" t="n">
        <f aca="false">(P748*Q748)</f>
        <v>0</v>
      </c>
      <c r="S748" s="185" t="n">
        <v>0</v>
      </c>
      <c r="T748" s="187" t="n">
        <f aca="false">IF(OR(O748="sì",O748="forfettario 190"),SUM(P748+S748),SUM(P748+R748+S748))</f>
        <v>0</v>
      </c>
      <c r="U748" s="50"/>
      <c r="V748" s="188"/>
      <c r="W748" s="189" t="n">
        <f aca="false">IF(V748="SI",T748,0)</f>
        <v>0</v>
      </c>
      <c r="X748" s="148"/>
      <c r="Y748" s="179"/>
      <c r="Z748" s="179"/>
      <c r="AA748" s="179"/>
    </row>
    <row r="749" customFormat="false" ht="15.75" hidden="false" customHeight="true" outlineLevel="0" collapsed="false">
      <c r="A749" s="22" t="n">
        <v>748</v>
      </c>
      <c r="B749" s="180"/>
      <c r="C749" s="22"/>
      <c r="D749" s="22"/>
      <c r="E749" s="22"/>
      <c r="F749" s="183"/>
      <c r="G749" s="22"/>
      <c r="H749" s="22"/>
      <c r="I749" s="22"/>
      <c r="J749" s="191" t="e">
        <f aca="false">VLOOKUP(Entrate!I749,Legenda!$D$1:$F$258,2)</f>
        <v>#N/A</v>
      </c>
      <c r="K749" s="22"/>
      <c r="L749" s="22"/>
      <c r="M749" s="22"/>
      <c r="N749" s="183"/>
      <c r="O749" s="184" t="n">
        <f aca="false">'Piano Finanziario Annuale'!$F$6</f>
        <v>0</v>
      </c>
      <c r="P749" s="185" t="n">
        <v>0</v>
      </c>
      <c r="Q749" s="186"/>
      <c r="R749" s="187" t="n">
        <f aca="false">(P749*Q749)</f>
        <v>0</v>
      </c>
      <c r="S749" s="185" t="n">
        <v>0</v>
      </c>
      <c r="T749" s="187" t="n">
        <f aca="false">IF(OR(O749="sì",O749="forfettario 190"),SUM(P749+S749),SUM(P749+R749+S749))</f>
        <v>0</v>
      </c>
      <c r="U749" s="50"/>
      <c r="V749" s="188"/>
      <c r="W749" s="189" t="n">
        <f aca="false">IF(V749="SI",T749,0)</f>
        <v>0</v>
      </c>
      <c r="X749" s="148"/>
      <c r="Y749" s="179"/>
      <c r="Z749" s="179"/>
      <c r="AA749" s="179"/>
    </row>
    <row r="750" customFormat="false" ht="15.75" hidden="false" customHeight="true" outlineLevel="0" collapsed="false">
      <c r="A750" s="22" t="n">
        <v>749</v>
      </c>
      <c r="B750" s="180"/>
      <c r="C750" s="22"/>
      <c r="D750" s="22"/>
      <c r="E750" s="22"/>
      <c r="F750" s="183"/>
      <c r="G750" s="22"/>
      <c r="H750" s="22"/>
      <c r="I750" s="22"/>
      <c r="J750" s="191" t="e">
        <f aca="false">VLOOKUP(Entrate!I750,Legenda!$D$1:$F$258,2)</f>
        <v>#N/A</v>
      </c>
      <c r="K750" s="22"/>
      <c r="L750" s="22"/>
      <c r="M750" s="22"/>
      <c r="N750" s="183"/>
      <c r="O750" s="184" t="n">
        <f aca="false">'Piano Finanziario Annuale'!$F$6</f>
        <v>0</v>
      </c>
      <c r="P750" s="185" t="n">
        <v>0</v>
      </c>
      <c r="Q750" s="186"/>
      <c r="R750" s="187" t="n">
        <f aca="false">(P750*Q750)</f>
        <v>0</v>
      </c>
      <c r="S750" s="185" t="n">
        <v>0</v>
      </c>
      <c r="T750" s="187" t="n">
        <f aca="false">IF(OR(O750="sì",O750="forfettario 190"),SUM(P750+S750),SUM(P750+R750+S750))</f>
        <v>0</v>
      </c>
      <c r="U750" s="50"/>
      <c r="V750" s="188"/>
      <c r="W750" s="189" t="n">
        <f aca="false">IF(V750="SI",T750,0)</f>
        <v>0</v>
      </c>
      <c r="X750" s="148"/>
      <c r="Y750" s="179"/>
      <c r="Z750" s="179"/>
      <c r="AA750" s="179"/>
    </row>
    <row r="751" customFormat="false" ht="15.75" hidden="false" customHeight="true" outlineLevel="0" collapsed="false">
      <c r="A751" s="22" t="n">
        <v>750</v>
      </c>
      <c r="B751" s="180"/>
      <c r="C751" s="22"/>
      <c r="D751" s="22"/>
      <c r="E751" s="22"/>
      <c r="F751" s="183"/>
      <c r="G751" s="22"/>
      <c r="H751" s="22"/>
      <c r="I751" s="22"/>
      <c r="J751" s="191" t="e">
        <f aca="false">VLOOKUP(Entrate!I751,Legenda!$D$1:$F$258,2)</f>
        <v>#N/A</v>
      </c>
      <c r="K751" s="22"/>
      <c r="L751" s="22"/>
      <c r="M751" s="22"/>
      <c r="N751" s="183"/>
      <c r="O751" s="184" t="n">
        <f aca="false">'Piano Finanziario Annuale'!$F$6</f>
        <v>0</v>
      </c>
      <c r="P751" s="185" t="n">
        <v>0</v>
      </c>
      <c r="Q751" s="186"/>
      <c r="R751" s="187" t="n">
        <f aca="false">(P751*Q751)</f>
        <v>0</v>
      </c>
      <c r="S751" s="185" t="n">
        <v>0</v>
      </c>
      <c r="T751" s="187" t="n">
        <f aca="false">IF(OR(O751="sì",O751="forfettario 190"),SUM(P751+S751),SUM(P751+R751+S751))</f>
        <v>0</v>
      </c>
      <c r="U751" s="50"/>
      <c r="V751" s="188"/>
      <c r="W751" s="189" t="n">
        <f aca="false">IF(V751="SI",T751,0)</f>
        <v>0</v>
      </c>
      <c r="X751" s="148"/>
      <c r="Y751" s="179"/>
      <c r="Z751" s="179"/>
      <c r="AA751" s="179"/>
    </row>
    <row r="752" customFormat="false" ht="15.75" hidden="false" customHeight="true" outlineLevel="0" collapsed="false">
      <c r="A752" s="22" t="n">
        <v>751</v>
      </c>
      <c r="B752" s="180"/>
      <c r="C752" s="22"/>
      <c r="D752" s="22"/>
      <c r="E752" s="22"/>
      <c r="F752" s="183"/>
      <c r="G752" s="22"/>
      <c r="H752" s="22"/>
      <c r="I752" s="22"/>
      <c r="J752" s="191" t="e">
        <f aca="false">VLOOKUP(Entrate!I752,Legenda!$D$1:$F$258,2)</f>
        <v>#N/A</v>
      </c>
      <c r="K752" s="22"/>
      <c r="L752" s="22"/>
      <c r="M752" s="22"/>
      <c r="N752" s="183"/>
      <c r="O752" s="184" t="n">
        <f aca="false">'Piano Finanziario Annuale'!$F$6</f>
        <v>0</v>
      </c>
      <c r="P752" s="185" t="n">
        <v>0</v>
      </c>
      <c r="Q752" s="186"/>
      <c r="R752" s="187" t="n">
        <f aca="false">(P752*Q752)</f>
        <v>0</v>
      </c>
      <c r="S752" s="185" t="n">
        <v>0</v>
      </c>
      <c r="T752" s="187" t="n">
        <f aca="false">IF(OR(O752="sì",O752="forfettario 190"),SUM(P752+S752),SUM(P752+R752+S752))</f>
        <v>0</v>
      </c>
      <c r="U752" s="50"/>
      <c r="V752" s="188"/>
      <c r="W752" s="189" t="n">
        <f aca="false">IF(V752="SI",T752,0)</f>
        <v>0</v>
      </c>
      <c r="X752" s="148"/>
      <c r="Y752" s="179"/>
      <c r="Z752" s="179"/>
      <c r="AA752" s="179"/>
    </row>
    <row r="753" customFormat="false" ht="15.75" hidden="false" customHeight="true" outlineLevel="0" collapsed="false">
      <c r="A753" s="22" t="n">
        <v>752</v>
      </c>
      <c r="B753" s="180"/>
      <c r="C753" s="22"/>
      <c r="D753" s="22"/>
      <c r="E753" s="22"/>
      <c r="F753" s="183"/>
      <c r="G753" s="22"/>
      <c r="H753" s="22"/>
      <c r="I753" s="22"/>
      <c r="J753" s="191" t="e">
        <f aca="false">VLOOKUP(Entrate!I753,Legenda!$D$1:$F$258,2)</f>
        <v>#N/A</v>
      </c>
      <c r="K753" s="22"/>
      <c r="L753" s="22"/>
      <c r="M753" s="22"/>
      <c r="N753" s="183"/>
      <c r="O753" s="184" t="n">
        <f aca="false">'Piano Finanziario Annuale'!$F$6</f>
        <v>0</v>
      </c>
      <c r="P753" s="185" t="n">
        <v>0</v>
      </c>
      <c r="Q753" s="186"/>
      <c r="R753" s="187" t="n">
        <f aca="false">(P753*Q753)</f>
        <v>0</v>
      </c>
      <c r="S753" s="185" t="n">
        <v>0</v>
      </c>
      <c r="T753" s="187" t="n">
        <f aca="false">IF(OR(O753="sì",O753="forfettario 190"),SUM(P753+S753),SUM(P753+R753+S753))</f>
        <v>0</v>
      </c>
      <c r="U753" s="50"/>
      <c r="V753" s="188"/>
      <c r="W753" s="189" t="n">
        <f aca="false">IF(V753="SI",T753,0)</f>
        <v>0</v>
      </c>
      <c r="X753" s="148"/>
      <c r="Y753" s="179"/>
      <c r="Z753" s="179"/>
      <c r="AA753" s="179"/>
    </row>
    <row r="754" customFormat="false" ht="15.75" hidden="false" customHeight="true" outlineLevel="0" collapsed="false">
      <c r="A754" s="22" t="n">
        <v>753</v>
      </c>
      <c r="B754" s="180"/>
      <c r="C754" s="22"/>
      <c r="D754" s="22"/>
      <c r="E754" s="22"/>
      <c r="F754" s="183"/>
      <c r="G754" s="22"/>
      <c r="H754" s="22"/>
      <c r="I754" s="22"/>
      <c r="J754" s="191" t="e">
        <f aca="false">VLOOKUP(Entrate!I754,Legenda!$D$1:$F$258,2)</f>
        <v>#N/A</v>
      </c>
      <c r="K754" s="22"/>
      <c r="L754" s="22"/>
      <c r="M754" s="22"/>
      <c r="N754" s="183"/>
      <c r="O754" s="184" t="n">
        <f aca="false">'Piano Finanziario Annuale'!$F$6</f>
        <v>0</v>
      </c>
      <c r="P754" s="185" t="n">
        <v>0</v>
      </c>
      <c r="Q754" s="186"/>
      <c r="R754" s="187" t="n">
        <f aca="false">(P754*Q754)</f>
        <v>0</v>
      </c>
      <c r="S754" s="185" t="n">
        <v>0</v>
      </c>
      <c r="T754" s="187" t="n">
        <f aca="false">IF(OR(O754="sì",O754="forfettario 190"),SUM(P754+S754),SUM(P754+R754+S754))</f>
        <v>0</v>
      </c>
      <c r="U754" s="50"/>
      <c r="V754" s="188"/>
      <c r="W754" s="189" t="n">
        <f aca="false">IF(V754="SI",T754,0)</f>
        <v>0</v>
      </c>
      <c r="X754" s="148"/>
      <c r="Y754" s="179"/>
      <c r="Z754" s="179"/>
      <c r="AA754" s="179"/>
    </row>
    <row r="755" customFormat="false" ht="15.75" hidden="false" customHeight="true" outlineLevel="0" collapsed="false">
      <c r="A755" s="22" t="n">
        <v>754</v>
      </c>
      <c r="B755" s="180"/>
      <c r="C755" s="22"/>
      <c r="D755" s="22"/>
      <c r="E755" s="22"/>
      <c r="F755" s="183"/>
      <c r="G755" s="22"/>
      <c r="H755" s="22"/>
      <c r="I755" s="22"/>
      <c r="J755" s="191" t="e">
        <f aca="false">VLOOKUP(Entrate!I755,Legenda!$D$1:$F$258,2)</f>
        <v>#N/A</v>
      </c>
      <c r="K755" s="22"/>
      <c r="L755" s="22"/>
      <c r="M755" s="22"/>
      <c r="N755" s="183"/>
      <c r="O755" s="184" t="n">
        <f aca="false">'Piano Finanziario Annuale'!$F$6</f>
        <v>0</v>
      </c>
      <c r="P755" s="185" t="n">
        <v>0</v>
      </c>
      <c r="Q755" s="186"/>
      <c r="R755" s="187" t="n">
        <f aca="false">(P755*Q755)</f>
        <v>0</v>
      </c>
      <c r="S755" s="185" t="n">
        <v>0</v>
      </c>
      <c r="T755" s="187" t="n">
        <f aca="false">IF(OR(O755="sì",O755="forfettario 190"),SUM(P755+S755),SUM(P755+R755+S755))</f>
        <v>0</v>
      </c>
      <c r="U755" s="50"/>
      <c r="V755" s="188"/>
      <c r="W755" s="189" t="n">
        <f aca="false">IF(V755="SI",T755,0)</f>
        <v>0</v>
      </c>
      <c r="X755" s="148"/>
      <c r="Y755" s="179"/>
      <c r="Z755" s="179"/>
      <c r="AA755" s="179"/>
    </row>
    <row r="756" customFormat="false" ht="15.75" hidden="false" customHeight="true" outlineLevel="0" collapsed="false">
      <c r="A756" s="22" t="n">
        <v>755</v>
      </c>
      <c r="B756" s="180"/>
      <c r="C756" s="22"/>
      <c r="D756" s="22"/>
      <c r="E756" s="22"/>
      <c r="F756" s="183"/>
      <c r="G756" s="22"/>
      <c r="H756" s="22"/>
      <c r="I756" s="22"/>
      <c r="J756" s="191" t="e">
        <f aca="false">VLOOKUP(Entrate!I756,Legenda!$D$1:$F$258,2)</f>
        <v>#N/A</v>
      </c>
      <c r="K756" s="22"/>
      <c r="L756" s="22"/>
      <c r="M756" s="22"/>
      <c r="N756" s="183"/>
      <c r="O756" s="184" t="n">
        <f aca="false">'Piano Finanziario Annuale'!$F$6</f>
        <v>0</v>
      </c>
      <c r="P756" s="185" t="n">
        <v>0</v>
      </c>
      <c r="Q756" s="186"/>
      <c r="R756" s="187" t="n">
        <f aca="false">(P756*Q756)</f>
        <v>0</v>
      </c>
      <c r="S756" s="185" t="n">
        <v>0</v>
      </c>
      <c r="T756" s="187" t="n">
        <f aca="false">IF(OR(O756="sì",O756="forfettario 190"),SUM(P756+S756),SUM(P756+R756+S756))</f>
        <v>0</v>
      </c>
      <c r="U756" s="50"/>
      <c r="V756" s="188"/>
      <c r="W756" s="189" t="n">
        <f aca="false">IF(V756="SI",T756,0)</f>
        <v>0</v>
      </c>
      <c r="X756" s="148"/>
      <c r="Y756" s="179"/>
      <c r="Z756" s="179"/>
      <c r="AA756" s="179"/>
    </row>
    <row r="757" customFormat="false" ht="15.75" hidden="false" customHeight="true" outlineLevel="0" collapsed="false">
      <c r="A757" s="22" t="n">
        <v>756</v>
      </c>
      <c r="B757" s="180"/>
      <c r="C757" s="22"/>
      <c r="D757" s="22"/>
      <c r="E757" s="22"/>
      <c r="F757" s="183"/>
      <c r="G757" s="22"/>
      <c r="H757" s="22"/>
      <c r="I757" s="22"/>
      <c r="J757" s="191" t="e">
        <f aca="false">VLOOKUP(Entrate!I757,Legenda!$D$1:$F$258,2)</f>
        <v>#N/A</v>
      </c>
      <c r="K757" s="22"/>
      <c r="L757" s="22"/>
      <c r="M757" s="22"/>
      <c r="N757" s="183"/>
      <c r="O757" s="184" t="n">
        <f aca="false">'Piano Finanziario Annuale'!$F$6</f>
        <v>0</v>
      </c>
      <c r="P757" s="185" t="n">
        <v>0</v>
      </c>
      <c r="Q757" s="186"/>
      <c r="R757" s="187" t="n">
        <f aca="false">(P757*Q757)</f>
        <v>0</v>
      </c>
      <c r="S757" s="185" t="n">
        <v>0</v>
      </c>
      <c r="T757" s="187" t="n">
        <f aca="false">IF(OR(O757="sì",O757="forfettario 190"),SUM(P757+S757),SUM(P757+R757+S757))</f>
        <v>0</v>
      </c>
      <c r="U757" s="50"/>
      <c r="V757" s="188"/>
      <c r="W757" s="189" t="n">
        <f aca="false">IF(V757="SI",T757,0)</f>
        <v>0</v>
      </c>
      <c r="X757" s="148"/>
      <c r="Y757" s="179"/>
      <c r="Z757" s="179"/>
      <c r="AA757" s="179"/>
    </row>
    <row r="758" customFormat="false" ht="15.75" hidden="false" customHeight="true" outlineLevel="0" collapsed="false">
      <c r="A758" s="22" t="n">
        <v>757</v>
      </c>
      <c r="B758" s="180"/>
      <c r="C758" s="22"/>
      <c r="D758" s="22"/>
      <c r="E758" s="22"/>
      <c r="F758" s="183"/>
      <c r="G758" s="22"/>
      <c r="H758" s="22"/>
      <c r="I758" s="22"/>
      <c r="J758" s="191" t="e">
        <f aca="false">VLOOKUP(Entrate!I758,Legenda!$D$1:$F$258,2)</f>
        <v>#N/A</v>
      </c>
      <c r="K758" s="22"/>
      <c r="L758" s="22"/>
      <c r="M758" s="22"/>
      <c r="N758" s="183"/>
      <c r="O758" s="184" t="n">
        <f aca="false">'Piano Finanziario Annuale'!$F$6</f>
        <v>0</v>
      </c>
      <c r="P758" s="185" t="n">
        <v>0</v>
      </c>
      <c r="Q758" s="186"/>
      <c r="R758" s="187" t="n">
        <f aca="false">(P758*Q758)</f>
        <v>0</v>
      </c>
      <c r="S758" s="185" t="n">
        <v>0</v>
      </c>
      <c r="T758" s="187" t="n">
        <f aca="false">IF(OR(O758="sì",O758="forfettario 190"),SUM(P758+S758),SUM(P758+R758+S758))</f>
        <v>0</v>
      </c>
      <c r="U758" s="50"/>
      <c r="V758" s="188"/>
      <c r="W758" s="189" t="n">
        <f aca="false">IF(V758="SI",T758,0)</f>
        <v>0</v>
      </c>
      <c r="X758" s="148"/>
      <c r="Y758" s="179"/>
      <c r="Z758" s="179"/>
      <c r="AA758" s="179"/>
    </row>
    <row r="759" customFormat="false" ht="15.75" hidden="false" customHeight="true" outlineLevel="0" collapsed="false">
      <c r="A759" s="22" t="n">
        <v>758</v>
      </c>
      <c r="B759" s="180"/>
      <c r="C759" s="22"/>
      <c r="D759" s="22"/>
      <c r="E759" s="22"/>
      <c r="F759" s="183"/>
      <c r="G759" s="22"/>
      <c r="H759" s="22"/>
      <c r="I759" s="22"/>
      <c r="J759" s="191" t="e">
        <f aca="false">VLOOKUP(Entrate!I759,Legenda!$D$1:$F$258,2)</f>
        <v>#N/A</v>
      </c>
      <c r="K759" s="22"/>
      <c r="L759" s="22"/>
      <c r="M759" s="22"/>
      <c r="N759" s="183"/>
      <c r="O759" s="184" t="n">
        <f aca="false">'Piano Finanziario Annuale'!$F$6</f>
        <v>0</v>
      </c>
      <c r="P759" s="185" t="n">
        <v>0</v>
      </c>
      <c r="Q759" s="186"/>
      <c r="R759" s="187" t="n">
        <f aca="false">(P759*Q759)</f>
        <v>0</v>
      </c>
      <c r="S759" s="185" t="n">
        <v>0</v>
      </c>
      <c r="T759" s="187" t="n">
        <f aca="false">IF(OR(O759="sì",O759="forfettario 190"),SUM(P759+S759),SUM(P759+R759+S759))</f>
        <v>0</v>
      </c>
      <c r="U759" s="50"/>
      <c r="V759" s="188"/>
      <c r="W759" s="189" t="n">
        <f aca="false">IF(V759="SI",T759,0)</f>
        <v>0</v>
      </c>
      <c r="X759" s="148"/>
      <c r="Y759" s="179"/>
      <c r="Z759" s="179"/>
      <c r="AA759" s="179"/>
    </row>
    <row r="760" customFormat="false" ht="15.75" hidden="false" customHeight="true" outlineLevel="0" collapsed="false">
      <c r="A760" s="22" t="n">
        <v>759</v>
      </c>
      <c r="B760" s="180"/>
      <c r="C760" s="22"/>
      <c r="D760" s="22"/>
      <c r="E760" s="22"/>
      <c r="F760" s="183"/>
      <c r="G760" s="22"/>
      <c r="H760" s="22"/>
      <c r="I760" s="22"/>
      <c r="J760" s="191" t="e">
        <f aca="false">VLOOKUP(Entrate!I760,Legenda!$D$1:$F$258,2)</f>
        <v>#N/A</v>
      </c>
      <c r="K760" s="22"/>
      <c r="L760" s="22"/>
      <c r="M760" s="22"/>
      <c r="N760" s="183"/>
      <c r="O760" s="184" t="n">
        <f aca="false">'Piano Finanziario Annuale'!$F$6</f>
        <v>0</v>
      </c>
      <c r="P760" s="185" t="n">
        <v>0</v>
      </c>
      <c r="Q760" s="186"/>
      <c r="R760" s="187" t="n">
        <f aca="false">(P760*Q760)</f>
        <v>0</v>
      </c>
      <c r="S760" s="185" t="n">
        <v>0</v>
      </c>
      <c r="T760" s="187" t="n">
        <f aca="false">IF(OR(O760="sì",O760="forfettario 190"),SUM(P760+S760),SUM(P760+R760+S760))</f>
        <v>0</v>
      </c>
      <c r="U760" s="50"/>
      <c r="V760" s="188"/>
      <c r="W760" s="189" t="n">
        <f aca="false">IF(V760="SI",T760,0)</f>
        <v>0</v>
      </c>
      <c r="X760" s="148"/>
      <c r="Y760" s="179"/>
      <c r="Z760" s="179"/>
      <c r="AA760" s="179"/>
    </row>
    <row r="761" customFormat="false" ht="15.75" hidden="false" customHeight="true" outlineLevel="0" collapsed="false">
      <c r="A761" s="22" t="n">
        <v>760</v>
      </c>
      <c r="B761" s="180"/>
      <c r="C761" s="22"/>
      <c r="D761" s="22"/>
      <c r="E761" s="22"/>
      <c r="F761" s="183"/>
      <c r="G761" s="22"/>
      <c r="H761" s="22"/>
      <c r="I761" s="22"/>
      <c r="J761" s="191" t="e">
        <f aca="false">VLOOKUP(Entrate!I761,Legenda!$D$1:$F$258,2)</f>
        <v>#N/A</v>
      </c>
      <c r="K761" s="22"/>
      <c r="L761" s="22"/>
      <c r="M761" s="22"/>
      <c r="N761" s="183"/>
      <c r="O761" s="184" t="n">
        <f aca="false">'Piano Finanziario Annuale'!$F$6</f>
        <v>0</v>
      </c>
      <c r="P761" s="185" t="n">
        <v>0</v>
      </c>
      <c r="Q761" s="186"/>
      <c r="R761" s="187" t="n">
        <f aca="false">(P761*Q761)</f>
        <v>0</v>
      </c>
      <c r="S761" s="185" t="n">
        <v>0</v>
      </c>
      <c r="T761" s="187" t="n">
        <f aca="false">IF(OR(O761="sì",O761="forfettario 190"),SUM(P761+S761),SUM(P761+R761+S761))</f>
        <v>0</v>
      </c>
      <c r="U761" s="50"/>
      <c r="V761" s="188"/>
      <c r="W761" s="189" t="n">
        <f aca="false">IF(V761="SI",T761,0)</f>
        <v>0</v>
      </c>
      <c r="X761" s="148"/>
      <c r="Y761" s="179"/>
      <c r="Z761" s="179"/>
      <c r="AA761" s="179"/>
    </row>
    <row r="762" customFormat="false" ht="15.75" hidden="false" customHeight="true" outlineLevel="0" collapsed="false">
      <c r="A762" s="22" t="n">
        <v>761</v>
      </c>
      <c r="B762" s="180"/>
      <c r="C762" s="22"/>
      <c r="D762" s="22"/>
      <c r="E762" s="22"/>
      <c r="F762" s="183"/>
      <c r="G762" s="22"/>
      <c r="H762" s="22"/>
      <c r="I762" s="22"/>
      <c r="J762" s="191" t="e">
        <f aca="false">VLOOKUP(Entrate!I762,Legenda!$D$1:$F$258,2)</f>
        <v>#N/A</v>
      </c>
      <c r="K762" s="22"/>
      <c r="L762" s="22"/>
      <c r="M762" s="22"/>
      <c r="N762" s="183"/>
      <c r="O762" s="184" t="n">
        <f aca="false">'Piano Finanziario Annuale'!$F$6</f>
        <v>0</v>
      </c>
      <c r="P762" s="185" t="n">
        <v>0</v>
      </c>
      <c r="Q762" s="186"/>
      <c r="R762" s="187" t="n">
        <f aca="false">(P762*Q762)</f>
        <v>0</v>
      </c>
      <c r="S762" s="185" t="n">
        <v>0</v>
      </c>
      <c r="T762" s="187" t="n">
        <f aca="false">IF(OR(O762="sì",O762="forfettario 190"),SUM(P762+S762),SUM(P762+R762+S762))</f>
        <v>0</v>
      </c>
      <c r="U762" s="50"/>
      <c r="V762" s="188"/>
      <c r="W762" s="189" t="n">
        <f aca="false">IF(V762="SI",T762,0)</f>
        <v>0</v>
      </c>
      <c r="X762" s="148"/>
      <c r="Y762" s="179"/>
      <c r="Z762" s="179"/>
      <c r="AA762" s="179"/>
    </row>
    <row r="763" customFormat="false" ht="15.75" hidden="false" customHeight="true" outlineLevel="0" collapsed="false">
      <c r="A763" s="22" t="n">
        <v>762</v>
      </c>
      <c r="B763" s="180"/>
      <c r="C763" s="22"/>
      <c r="D763" s="22"/>
      <c r="E763" s="22"/>
      <c r="F763" s="183"/>
      <c r="G763" s="22"/>
      <c r="H763" s="22"/>
      <c r="I763" s="22"/>
      <c r="J763" s="191" t="e">
        <f aca="false">VLOOKUP(Entrate!I763,Legenda!$D$1:$F$258,2)</f>
        <v>#N/A</v>
      </c>
      <c r="K763" s="22"/>
      <c r="L763" s="22"/>
      <c r="M763" s="22"/>
      <c r="N763" s="183"/>
      <c r="O763" s="184" t="n">
        <f aca="false">'Piano Finanziario Annuale'!$F$6</f>
        <v>0</v>
      </c>
      <c r="P763" s="185" t="n">
        <v>0</v>
      </c>
      <c r="Q763" s="186"/>
      <c r="R763" s="187" t="n">
        <f aca="false">(P763*Q763)</f>
        <v>0</v>
      </c>
      <c r="S763" s="185" t="n">
        <v>0</v>
      </c>
      <c r="T763" s="187" t="n">
        <f aca="false">IF(OR(O763="sì",O763="forfettario 190"),SUM(P763+S763),SUM(P763+R763+S763))</f>
        <v>0</v>
      </c>
      <c r="U763" s="50"/>
      <c r="V763" s="188"/>
      <c r="W763" s="189" t="n">
        <f aca="false">IF(V763="SI",T763,0)</f>
        <v>0</v>
      </c>
      <c r="X763" s="148"/>
      <c r="Y763" s="179"/>
      <c r="Z763" s="179"/>
      <c r="AA763" s="179"/>
    </row>
    <row r="764" customFormat="false" ht="15.75" hidden="false" customHeight="true" outlineLevel="0" collapsed="false">
      <c r="A764" s="22" t="n">
        <v>763</v>
      </c>
      <c r="B764" s="180"/>
      <c r="C764" s="22"/>
      <c r="D764" s="22"/>
      <c r="E764" s="22"/>
      <c r="F764" s="183"/>
      <c r="G764" s="22"/>
      <c r="H764" s="22"/>
      <c r="I764" s="22"/>
      <c r="J764" s="191" t="e">
        <f aca="false">VLOOKUP(Entrate!I764,Legenda!$D$1:$F$258,2)</f>
        <v>#N/A</v>
      </c>
      <c r="K764" s="22"/>
      <c r="L764" s="22"/>
      <c r="M764" s="22"/>
      <c r="N764" s="183"/>
      <c r="O764" s="184" t="n">
        <f aca="false">'Piano Finanziario Annuale'!$F$6</f>
        <v>0</v>
      </c>
      <c r="P764" s="185" t="n">
        <v>0</v>
      </c>
      <c r="Q764" s="186"/>
      <c r="R764" s="187" t="n">
        <f aca="false">(P764*Q764)</f>
        <v>0</v>
      </c>
      <c r="S764" s="185" t="n">
        <v>0</v>
      </c>
      <c r="T764" s="187" t="n">
        <f aca="false">IF(OR(O764="sì",O764="forfettario 190"),SUM(P764+S764),SUM(P764+R764+S764))</f>
        <v>0</v>
      </c>
      <c r="U764" s="50"/>
      <c r="V764" s="188"/>
      <c r="W764" s="189" t="n">
        <f aca="false">IF(V764="SI",T764,0)</f>
        <v>0</v>
      </c>
      <c r="X764" s="148"/>
      <c r="Y764" s="179"/>
      <c r="Z764" s="179"/>
      <c r="AA764" s="179"/>
    </row>
    <row r="765" customFormat="false" ht="15.75" hidden="false" customHeight="true" outlineLevel="0" collapsed="false">
      <c r="A765" s="22" t="n">
        <v>764</v>
      </c>
      <c r="B765" s="180"/>
      <c r="C765" s="22"/>
      <c r="D765" s="22"/>
      <c r="E765" s="22"/>
      <c r="F765" s="183"/>
      <c r="G765" s="22"/>
      <c r="H765" s="22"/>
      <c r="I765" s="22"/>
      <c r="J765" s="191" t="e">
        <f aca="false">VLOOKUP(Entrate!I765,Legenda!$D$1:$F$258,2)</f>
        <v>#N/A</v>
      </c>
      <c r="K765" s="22"/>
      <c r="L765" s="22"/>
      <c r="M765" s="22"/>
      <c r="N765" s="183"/>
      <c r="O765" s="184" t="n">
        <f aca="false">'Piano Finanziario Annuale'!$F$6</f>
        <v>0</v>
      </c>
      <c r="P765" s="185" t="n">
        <v>0</v>
      </c>
      <c r="Q765" s="186"/>
      <c r="R765" s="187" t="n">
        <f aca="false">(P765*Q765)</f>
        <v>0</v>
      </c>
      <c r="S765" s="185" t="n">
        <v>0</v>
      </c>
      <c r="T765" s="187" t="n">
        <f aca="false">IF(OR(O765="sì",O765="forfettario 190"),SUM(P765+S765),SUM(P765+R765+S765))</f>
        <v>0</v>
      </c>
      <c r="U765" s="50"/>
      <c r="V765" s="188"/>
      <c r="W765" s="189" t="n">
        <f aca="false">IF(V765="SI",T765,0)</f>
        <v>0</v>
      </c>
      <c r="X765" s="148"/>
      <c r="Y765" s="179"/>
      <c r="Z765" s="179"/>
      <c r="AA765" s="179"/>
    </row>
    <row r="766" customFormat="false" ht="15.75" hidden="false" customHeight="true" outlineLevel="0" collapsed="false">
      <c r="A766" s="22" t="n">
        <v>765</v>
      </c>
      <c r="B766" s="180"/>
      <c r="C766" s="22"/>
      <c r="D766" s="22"/>
      <c r="E766" s="22"/>
      <c r="F766" s="183"/>
      <c r="G766" s="22"/>
      <c r="H766" s="22"/>
      <c r="I766" s="22"/>
      <c r="J766" s="191" t="e">
        <f aca="false">VLOOKUP(Entrate!I766,Legenda!$D$1:$F$258,2)</f>
        <v>#N/A</v>
      </c>
      <c r="K766" s="22"/>
      <c r="L766" s="22"/>
      <c r="M766" s="22"/>
      <c r="N766" s="183"/>
      <c r="O766" s="184" t="n">
        <f aca="false">'Piano Finanziario Annuale'!$F$6</f>
        <v>0</v>
      </c>
      <c r="P766" s="185" t="n">
        <v>0</v>
      </c>
      <c r="Q766" s="186"/>
      <c r="R766" s="187" t="n">
        <f aca="false">(P766*Q766)</f>
        <v>0</v>
      </c>
      <c r="S766" s="185" t="n">
        <v>0</v>
      </c>
      <c r="T766" s="187" t="n">
        <f aca="false">IF(OR(O766="sì",O766="forfettario 190"),SUM(P766+S766),SUM(P766+R766+S766))</f>
        <v>0</v>
      </c>
      <c r="U766" s="50"/>
      <c r="V766" s="188"/>
      <c r="W766" s="189" t="n">
        <f aca="false">IF(V766="SI",T766,0)</f>
        <v>0</v>
      </c>
      <c r="X766" s="148"/>
      <c r="Y766" s="179"/>
      <c r="Z766" s="179"/>
      <c r="AA766" s="179"/>
    </row>
    <row r="767" customFormat="false" ht="15.75" hidden="false" customHeight="true" outlineLevel="0" collapsed="false">
      <c r="A767" s="22" t="n">
        <v>766</v>
      </c>
      <c r="B767" s="180"/>
      <c r="C767" s="22"/>
      <c r="D767" s="22"/>
      <c r="E767" s="22"/>
      <c r="F767" s="183"/>
      <c r="G767" s="22"/>
      <c r="H767" s="22"/>
      <c r="I767" s="22"/>
      <c r="J767" s="191" t="e">
        <f aca="false">VLOOKUP(Entrate!I767,Legenda!$D$1:$F$258,2)</f>
        <v>#N/A</v>
      </c>
      <c r="K767" s="22"/>
      <c r="L767" s="22"/>
      <c r="M767" s="22"/>
      <c r="N767" s="183"/>
      <c r="O767" s="184" t="n">
        <f aca="false">'Piano Finanziario Annuale'!$F$6</f>
        <v>0</v>
      </c>
      <c r="P767" s="185" t="n">
        <v>0</v>
      </c>
      <c r="Q767" s="186"/>
      <c r="R767" s="187" t="n">
        <f aca="false">(P767*Q767)</f>
        <v>0</v>
      </c>
      <c r="S767" s="185" t="n">
        <v>0</v>
      </c>
      <c r="T767" s="187" t="n">
        <f aca="false">IF(OR(O767="sì",O767="forfettario 190"),SUM(P767+S767),SUM(P767+R767+S767))</f>
        <v>0</v>
      </c>
      <c r="U767" s="50"/>
      <c r="V767" s="188"/>
      <c r="W767" s="189" t="n">
        <f aca="false">IF(V767="SI",T767,0)</f>
        <v>0</v>
      </c>
      <c r="X767" s="148"/>
      <c r="Y767" s="179"/>
      <c r="Z767" s="179"/>
      <c r="AA767" s="179"/>
    </row>
    <row r="768" customFormat="false" ht="15.75" hidden="false" customHeight="true" outlineLevel="0" collapsed="false">
      <c r="A768" s="22" t="n">
        <v>767</v>
      </c>
      <c r="B768" s="180"/>
      <c r="C768" s="22"/>
      <c r="D768" s="22"/>
      <c r="E768" s="22"/>
      <c r="F768" s="183"/>
      <c r="G768" s="22"/>
      <c r="H768" s="22"/>
      <c r="I768" s="22"/>
      <c r="J768" s="191" t="e">
        <f aca="false">VLOOKUP(Entrate!I768,Legenda!$D$1:$F$258,2)</f>
        <v>#N/A</v>
      </c>
      <c r="K768" s="22"/>
      <c r="L768" s="22"/>
      <c r="M768" s="22"/>
      <c r="N768" s="183"/>
      <c r="O768" s="184" t="n">
        <f aca="false">'Piano Finanziario Annuale'!$F$6</f>
        <v>0</v>
      </c>
      <c r="P768" s="185" t="n">
        <v>0</v>
      </c>
      <c r="Q768" s="186"/>
      <c r="R768" s="187" t="n">
        <f aca="false">(P768*Q768)</f>
        <v>0</v>
      </c>
      <c r="S768" s="185" t="n">
        <v>0</v>
      </c>
      <c r="T768" s="187" t="n">
        <f aca="false">IF(OR(O768="sì",O768="forfettario 190"),SUM(P768+S768),SUM(P768+R768+S768))</f>
        <v>0</v>
      </c>
      <c r="U768" s="50"/>
      <c r="V768" s="188"/>
      <c r="W768" s="189" t="n">
        <f aca="false">IF(V768="SI",T768,0)</f>
        <v>0</v>
      </c>
      <c r="X768" s="148"/>
      <c r="Y768" s="179"/>
      <c r="Z768" s="179"/>
      <c r="AA768" s="179"/>
    </row>
    <row r="769" customFormat="false" ht="15.75" hidden="false" customHeight="true" outlineLevel="0" collapsed="false">
      <c r="A769" s="22" t="n">
        <v>768</v>
      </c>
      <c r="B769" s="180"/>
      <c r="C769" s="22"/>
      <c r="D769" s="22"/>
      <c r="E769" s="22"/>
      <c r="F769" s="183"/>
      <c r="G769" s="22"/>
      <c r="H769" s="22"/>
      <c r="I769" s="22"/>
      <c r="J769" s="191" t="e">
        <f aca="false">VLOOKUP(Entrate!I769,Legenda!$D$1:$F$258,2)</f>
        <v>#N/A</v>
      </c>
      <c r="K769" s="22"/>
      <c r="L769" s="22"/>
      <c r="M769" s="22"/>
      <c r="N769" s="183"/>
      <c r="O769" s="184" t="n">
        <f aca="false">'Piano Finanziario Annuale'!$F$6</f>
        <v>0</v>
      </c>
      <c r="P769" s="185" t="n">
        <v>0</v>
      </c>
      <c r="Q769" s="186"/>
      <c r="R769" s="187" t="n">
        <f aca="false">(P769*Q769)</f>
        <v>0</v>
      </c>
      <c r="S769" s="185" t="n">
        <v>0</v>
      </c>
      <c r="T769" s="187" t="n">
        <f aca="false">IF(OR(O769="sì",O769="forfettario 190"),SUM(P769+S769),SUM(P769+R769+S769))</f>
        <v>0</v>
      </c>
      <c r="U769" s="50"/>
      <c r="V769" s="188"/>
      <c r="W769" s="189" t="n">
        <f aca="false">IF(V769="SI",T769,0)</f>
        <v>0</v>
      </c>
      <c r="X769" s="148"/>
      <c r="Y769" s="179"/>
      <c r="Z769" s="179"/>
      <c r="AA769" s="179"/>
    </row>
    <row r="770" customFormat="false" ht="15.75" hidden="false" customHeight="true" outlineLevel="0" collapsed="false">
      <c r="A770" s="22" t="n">
        <v>769</v>
      </c>
      <c r="B770" s="180"/>
      <c r="C770" s="22"/>
      <c r="D770" s="22"/>
      <c r="E770" s="22"/>
      <c r="F770" s="183"/>
      <c r="G770" s="22"/>
      <c r="H770" s="22"/>
      <c r="I770" s="22"/>
      <c r="J770" s="191" t="e">
        <f aca="false">VLOOKUP(Entrate!I770,Legenda!$D$1:$F$258,2)</f>
        <v>#N/A</v>
      </c>
      <c r="K770" s="22"/>
      <c r="L770" s="22"/>
      <c r="M770" s="22"/>
      <c r="N770" s="183"/>
      <c r="O770" s="184" t="n">
        <f aca="false">'Piano Finanziario Annuale'!$F$6</f>
        <v>0</v>
      </c>
      <c r="P770" s="185" t="n">
        <v>0</v>
      </c>
      <c r="Q770" s="186"/>
      <c r="R770" s="187" t="n">
        <f aca="false">(P770*Q770)</f>
        <v>0</v>
      </c>
      <c r="S770" s="185" t="n">
        <v>0</v>
      </c>
      <c r="T770" s="187" t="n">
        <f aca="false">IF(OR(O770="sì",O770="forfettario 190"),SUM(P770+S770),SUM(P770+R770+S770))</f>
        <v>0</v>
      </c>
      <c r="U770" s="50"/>
      <c r="V770" s="188"/>
      <c r="W770" s="189" t="n">
        <f aca="false">IF(V770="SI",T770,0)</f>
        <v>0</v>
      </c>
      <c r="X770" s="148"/>
      <c r="Y770" s="179"/>
      <c r="Z770" s="179"/>
      <c r="AA770" s="179"/>
    </row>
    <row r="771" customFormat="false" ht="15.75" hidden="false" customHeight="true" outlineLevel="0" collapsed="false">
      <c r="A771" s="22" t="n">
        <v>770</v>
      </c>
      <c r="B771" s="180"/>
      <c r="C771" s="22"/>
      <c r="D771" s="22"/>
      <c r="E771" s="22"/>
      <c r="F771" s="183"/>
      <c r="G771" s="22"/>
      <c r="H771" s="22"/>
      <c r="I771" s="22"/>
      <c r="J771" s="191" t="e">
        <f aca="false">VLOOKUP(Entrate!I771,Legenda!$D$1:$F$258,2)</f>
        <v>#N/A</v>
      </c>
      <c r="K771" s="22"/>
      <c r="L771" s="22"/>
      <c r="M771" s="22"/>
      <c r="N771" s="183"/>
      <c r="O771" s="184" t="n">
        <f aca="false">'Piano Finanziario Annuale'!$F$6</f>
        <v>0</v>
      </c>
      <c r="P771" s="185" t="n">
        <v>0</v>
      </c>
      <c r="Q771" s="186"/>
      <c r="R771" s="187" t="n">
        <f aca="false">(P771*Q771)</f>
        <v>0</v>
      </c>
      <c r="S771" s="185" t="n">
        <v>0</v>
      </c>
      <c r="T771" s="187" t="n">
        <f aca="false">IF(OR(O771="sì",O771="forfettario 190"),SUM(P771+S771),SUM(P771+R771+S771))</f>
        <v>0</v>
      </c>
      <c r="U771" s="50"/>
      <c r="V771" s="188"/>
      <c r="W771" s="189" t="n">
        <f aca="false">IF(V771="SI",T771,0)</f>
        <v>0</v>
      </c>
      <c r="X771" s="148"/>
      <c r="Y771" s="179"/>
      <c r="Z771" s="179"/>
      <c r="AA771" s="179"/>
    </row>
    <row r="772" customFormat="false" ht="15.75" hidden="false" customHeight="true" outlineLevel="0" collapsed="false">
      <c r="A772" s="22" t="n">
        <v>771</v>
      </c>
      <c r="B772" s="180"/>
      <c r="C772" s="22"/>
      <c r="D772" s="22"/>
      <c r="E772" s="22"/>
      <c r="F772" s="183"/>
      <c r="G772" s="22"/>
      <c r="H772" s="22"/>
      <c r="I772" s="22"/>
      <c r="J772" s="191" t="e">
        <f aca="false">VLOOKUP(Entrate!I772,Legenda!$D$1:$F$258,2)</f>
        <v>#N/A</v>
      </c>
      <c r="K772" s="22"/>
      <c r="L772" s="22"/>
      <c r="M772" s="22"/>
      <c r="N772" s="183"/>
      <c r="O772" s="184" t="n">
        <f aca="false">'Piano Finanziario Annuale'!$F$6</f>
        <v>0</v>
      </c>
      <c r="P772" s="185" t="n">
        <v>0</v>
      </c>
      <c r="Q772" s="186"/>
      <c r="R772" s="187" t="n">
        <f aca="false">(P772*Q772)</f>
        <v>0</v>
      </c>
      <c r="S772" s="185" t="n">
        <v>0</v>
      </c>
      <c r="T772" s="187" t="n">
        <f aca="false">IF(OR(O772="sì",O772="forfettario 190"),SUM(P772+S772),SUM(P772+R772+S772))</f>
        <v>0</v>
      </c>
      <c r="U772" s="50"/>
      <c r="V772" s="188"/>
      <c r="W772" s="189" t="n">
        <f aca="false">IF(V772="SI",T772,0)</f>
        <v>0</v>
      </c>
      <c r="X772" s="148"/>
      <c r="Y772" s="179"/>
      <c r="Z772" s="179"/>
      <c r="AA772" s="179"/>
    </row>
    <row r="773" customFormat="false" ht="15.75" hidden="false" customHeight="true" outlineLevel="0" collapsed="false">
      <c r="A773" s="22" t="n">
        <v>772</v>
      </c>
      <c r="B773" s="180"/>
      <c r="C773" s="22"/>
      <c r="D773" s="22"/>
      <c r="E773" s="22"/>
      <c r="F773" s="183"/>
      <c r="G773" s="22"/>
      <c r="H773" s="22"/>
      <c r="I773" s="22"/>
      <c r="J773" s="191" t="e">
        <f aca="false">VLOOKUP(Entrate!I773,Legenda!$D$1:$F$258,2)</f>
        <v>#N/A</v>
      </c>
      <c r="K773" s="22"/>
      <c r="L773" s="22"/>
      <c r="M773" s="22"/>
      <c r="N773" s="183"/>
      <c r="O773" s="184" t="n">
        <f aca="false">'Piano Finanziario Annuale'!$F$6</f>
        <v>0</v>
      </c>
      <c r="P773" s="185" t="n">
        <v>0</v>
      </c>
      <c r="Q773" s="186"/>
      <c r="R773" s="187" t="n">
        <f aca="false">(P773*Q773)</f>
        <v>0</v>
      </c>
      <c r="S773" s="185" t="n">
        <v>0</v>
      </c>
      <c r="T773" s="187" t="n">
        <f aca="false">IF(OR(O773="sì",O773="forfettario 190"),SUM(P773+S773),SUM(P773+R773+S773))</f>
        <v>0</v>
      </c>
      <c r="U773" s="50"/>
      <c r="V773" s="188"/>
      <c r="W773" s="189" t="n">
        <f aca="false">IF(V773="SI",T773,0)</f>
        <v>0</v>
      </c>
      <c r="X773" s="148"/>
      <c r="Y773" s="179"/>
      <c r="Z773" s="179"/>
      <c r="AA773" s="179"/>
    </row>
    <row r="774" customFormat="false" ht="15.75" hidden="false" customHeight="true" outlineLevel="0" collapsed="false">
      <c r="A774" s="22" t="n">
        <v>773</v>
      </c>
      <c r="B774" s="180"/>
      <c r="C774" s="22"/>
      <c r="D774" s="22"/>
      <c r="E774" s="22"/>
      <c r="F774" s="183"/>
      <c r="G774" s="22"/>
      <c r="H774" s="22"/>
      <c r="I774" s="22"/>
      <c r="J774" s="191" t="e">
        <f aca="false">VLOOKUP(Entrate!I774,Legenda!$D$1:$F$258,2)</f>
        <v>#N/A</v>
      </c>
      <c r="K774" s="22"/>
      <c r="L774" s="22"/>
      <c r="M774" s="22"/>
      <c r="N774" s="183"/>
      <c r="O774" s="184" t="n">
        <f aca="false">'Piano Finanziario Annuale'!$F$6</f>
        <v>0</v>
      </c>
      <c r="P774" s="185" t="n">
        <v>0</v>
      </c>
      <c r="Q774" s="186"/>
      <c r="R774" s="187" t="n">
        <f aca="false">(P774*Q774)</f>
        <v>0</v>
      </c>
      <c r="S774" s="185" t="n">
        <v>0</v>
      </c>
      <c r="T774" s="187" t="n">
        <f aca="false">IF(OR(O774="sì",O774="forfettario 190"),SUM(P774+S774),SUM(P774+R774+S774))</f>
        <v>0</v>
      </c>
      <c r="U774" s="50"/>
      <c r="V774" s="188"/>
      <c r="W774" s="189" t="n">
        <f aca="false">IF(V774="SI",T774,0)</f>
        <v>0</v>
      </c>
      <c r="X774" s="148"/>
      <c r="Y774" s="179"/>
      <c r="Z774" s="179"/>
      <c r="AA774" s="179"/>
    </row>
    <row r="775" customFormat="false" ht="15.75" hidden="false" customHeight="true" outlineLevel="0" collapsed="false">
      <c r="A775" s="22" t="n">
        <v>774</v>
      </c>
      <c r="B775" s="180"/>
      <c r="C775" s="22"/>
      <c r="D775" s="22"/>
      <c r="E775" s="22"/>
      <c r="F775" s="183"/>
      <c r="G775" s="22"/>
      <c r="H775" s="22"/>
      <c r="I775" s="22"/>
      <c r="J775" s="191" t="e">
        <f aca="false">VLOOKUP(Entrate!I775,Legenda!$D$1:$F$258,2)</f>
        <v>#N/A</v>
      </c>
      <c r="K775" s="22"/>
      <c r="L775" s="22"/>
      <c r="M775" s="22"/>
      <c r="N775" s="183"/>
      <c r="O775" s="184" t="n">
        <f aca="false">'Piano Finanziario Annuale'!$F$6</f>
        <v>0</v>
      </c>
      <c r="P775" s="185" t="n">
        <v>0</v>
      </c>
      <c r="Q775" s="186"/>
      <c r="R775" s="187" t="n">
        <f aca="false">(P775*Q775)</f>
        <v>0</v>
      </c>
      <c r="S775" s="185" t="n">
        <v>0</v>
      </c>
      <c r="T775" s="187" t="n">
        <f aca="false">IF(OR(O775="sì",O775="forfettario 190"),SUM(P775+S775),SUM(P775+R775+S775))</f>
        <v>0</v>
      </c>
      <c r="U775" s="50"/>
      <c r="V775" s="188"/>
      <c r="W775" s="189" t="n">
        <f aca="false">IF(V775="SI",T775,0)</f>
        <v>0</v>
      </c>
      <c r="X775" s="148"/>
      <c r="Y775" s="179"/>
      <c r="Z775" s="179"/>
      <c r="AA775" s="179"/>
    </row>
    <row r="776" customFormat="false" ht="15.75" hidden="false" customHeight="true" outlineLevel="0" collapsed="false">
      <c r="A776" s="22" t="n">
        <v>775</v>
      </c>
      <c r="B776" s="180"/>
      <c r="C776" s="22"/>
      <c r="D776" s="22"/>
      <c r="E776" s="22"/>
      <c r="F776" s="183"/>
      <c r="G776" s="22"/>
      <c r="H776" s="22"/>
      <c r="I776" s="22"/>
      <c r="J776" s="191" t="e">
        <f aca="false">VLOOKUP(Entrate!I776,Legenda!$D$1:$F$258,2)</f>
        <v>#N/A</v>
      </c>
      <c r="K776" s="22"/>
      <c r="L776" s="22"/>
      <c r="M776" s="22"/>
      <c r="N776" s="183"/>
      <c r="O776" s="184" t="n">
        <f aca="false">'Piano Finanziario Annuale'!$F$6</f>
        <v>0</v>
      </c>
      <c r="P776" s="185" t="n">
        <v>0</v>
      </c>
      <c r="Q776" s="186"/>
      <c r="R776" s="187" t="n">
        <f aca="false">(P776*Q776)</f>
        <v>0</v>
      </c>
      <c r="S776" s="185" t="n">
        <v>0</v>
      </c>
      <c r="T776" s="187" t="n">
        <f aca="false">IF(OR(O776="sì",O776="forfettario 190"),SUM(P776+S776),SUM(P776+R776+S776))</f>
        <v>0</v>
      </c>
      <c r="U776" s="50"/>
      <c r="V776" s="188"/>
      <c r="W776" s="189" t="n">
        <f aca="false">IF(V776="SI",T776,0)</f>
        <v>0</v>
      </c>
      <c r="X776" s="148"/>
      <c r="Y776" s="179"/>
      <c r="Z776" s="179"/>
      <c r="AA776" s="179"/>
    </row>
    <row r="777" customFormat="false" ht="15.75" hidden="false" customHeight="true" outlineLevel="0" collapsed="false">
      <c r="A777" s="22" t="n">
        <v>776</v>
      </c>
      <c r="B777" s="180"/>
      <c r="C777" s="22"/>
      <c r="D777" s="22"/>
      <c r="E777" s="22"/>
      <c r="F777" s="183"/>
      <c r="G777" s="22"/>
      <c r="H777" s="22"/>
      <c r="I777" s="22"/>
      <c r="J777" s="191" t="e">
        <f aca="false">VLOOKUP(Entrate!I777,Legenda!$D$1:$F$258,2)</f>
        <v>#N/A</v>
      </c>
      <c r="K777" s="22"/>
      <c r="L777" s="22"/>
      <c r="M777" s="22"/>
      <c r="N777" s="183"/>
      <c r="O777" s="184" t="n">
        <f aca="false">'Piano Finanziario Annuale'!$F$6</f>
        <v>0</v>
      </c>
      <c r="P777" s="185" t="n">
        <v>0</v>
      </c>
      <c r="Q777" s="186"/>
      <c r="R777" s="187" t="n">
        <f aca="false">(P777*Q777)</f>
        <v>0</v>
      </c>
      <c r="S777" s="185" t="n">
        <v>0</v>
      </c>
      <c r="T777" s="187" t="n">
        <f aca="false">IF(OR(O777="sì",O777="forfettario 190"),SUM(P777+S777),SUM(P777+R777+S777))</f>
        <v>0</v>
      </c>
      <c r="U777" s="50"/>
      <c r="V777" s="188"/>
      <c r="W777" s="189" t="n">
        <f aca="false">IF(V777="SI",T777,0)</f>
        <v>0</v>
      </c>
      <c r="X777" s="148"/>
      <c r="Y777" s="179"/>
      <c r="Z777" s="179"/>
      <c r="AA777" s="179"/>
    </row>
    <row r="778" customFormat="false" ht="15.75" hidden="false" customHeight="true" outlineLevel="0" collapsed="false">
      <c r="A778" s="22" t="n">
        <v>777</v>
      </c>
      <c r="B778" s="180"/>
      <c r="C778" s="22"/>
      <c r="D778" s="22"/>
      <c r="E778" s="22"/>
      <c r="F778" s="183"/>
      <c r="G778" s="22"/>
      <c r="H778" s="22"/>
      <c r="I778" s="22"/>
      <c r="J778" s="191" t="e">
        <f aca="false">VLOOKUP(Entrate!I778,Legenda!$D$1:$F$258,2)</f>
        <v>#N/A</v>
      </c>
      <c r="K778" s="22"/>
      <c r="L778" s="22"/>
      <c r="M778" s="22"/>
      <c r="N778" s="183"/>
      <c r="O778" s="184" t="n">
        <f aca="false">'Piano Finanziario Annuale'!$F$6</f>
        <v>0</v>
      </c>
      <c r="P778" s="185" t="n">
        <v>0</v>
      </c>
      <c r="Q778" s="186"/>
      <c r="R778" s="187" t="n">
        <f aca="false">(P778*Q778)</f>
        <v>0</v>
      </c>
      <c r="S778" s="185" t="n">
        <v>0</v>
      </c>
      <c r="T778" s="187" t="n">
        <f aca="false">IF(OR(O778="sì",O778="forfettario 190"),SUM(P778+S778),SUM(P778+R778+S778))</f>
        <v>0</v>
      </c>
      <c r="U778" s="50"/>
      <c r="V778" s="188"/>
      <c r="W778" s="189" t="n">
        <f aca="false">IF(V778="SI",T778,0)</f>
        <v>0</v>
      </c>
      <c r="X778" s="148"/>
      <c r="Y778" s="179"/>
      <c r="Z778" s="179"/>
      <c r="AA778" s="179"/>
    </row>
    <row r="779" customFormat="false" ht="15.75" hidden="false" customHeight="true" outlineLevel="0" collapsed="false">
      <c r="A779" s="22" t="n">
        <v>778</v>
      </c>
      <c r="B779" s="180"/>
      <c r="C779" s="22"/>
      <c r="D779" s="22"/>
      <c r="E779" s="22"/>
      <c r="F779" s="183"/>
      <c r="G779" s="22"/>
      <c r="H779" s="22"/>
      <c r="I779" s="22"/>
      <c r="J779" s="191" t="e">
        <f aca="false">VLOOKUP(Entrate!I779,Legenda!$D$1:$F$258,2)</f>
        <v>#N/A</v>
      </c>
      <c r="K779" s="22"/>
      <c r="L779" s="22"/>
      <c r="M779" s="22"/>
      <c r="N779" s="183"/>
      <c r="O779" s="184" t="n">
        <f aca="false">'Piano Finanziario Annuale'!$F$6</f>
        <v>0</v>
      </c>
      <c r="P779" s="185" t="n">
        <v>0</v>
      </c>
      <c r="Q779" s="186"/>
      <c r="R779" s="187" t="n">
        <f aca="false">(P779*Q779)</f>
        <v>0</v>
      </c>
      <c r="S779" s="185" t="n">
        <v>0</v>
      </c>
      <c r="T779" s="187" t="n">
        <f aca="false">IF(OR(O779="sì",O779="forfettario 190"),SUM(P779+S779),SUM(P779+R779+S779))</f>
        <v>0</v>
      </c>
      <c r="U779" s="50"/>
      <c r="V779" s="188"/>
      <c r="W779" s="189" t="n">
        <f aca="false">IF(V779="SI",T779,0)</f>
        <v>0</v>
      </c>
      <c r="X779" s="148"/>
      <c r="Y779" s="179"/>
      <c r="Z779" s="179"/>
      <c r="AA779" s="179"/>
    </row>
    <row r="780" customFormat="false" ht="15.75" hidden="false" customHeight="true" outlineLevel="0" collapsed="false">
      <c r="A780" s="22" t="n">
        <v>779</v>
      </c>
      <c r="B780" s="180"/>
      <c r="C780" s="22"/>
      <c r="D780" s="22"/>
      <c r="E780" s="22"/>
      <c r="F780" s="183"/>
      <c r="G780" s="22"/>
      <c r="H780" s="22"/>
      <c r="I780" s="22"/>
      <c r="J780" s="191" t="e">
        <f aca="false">VLOOKUP(Entrate!I780,Legenda!$D$1:$F$258,2)</f>
        <v>#N/A</v>
      </c>
      <c r="K780" s="22"/>
      <c r="L780" s="22"/>
      <c r="M780" s="22"/>
      <c r="N780" s="183"/>
      <c r="O780" s="184" t="n">
        <f aca="false">'Piano Finanziario Annuale'!$F$6</f>
        <v>0</v>
      </c>
      <c r="P780" s="185" t="n">
        <v>0</v>
      </c>
      <c r="Q780" s="186"/>
      <c r="R780" s="187" t="n">
        <f aca="false">(P780*Q780)</f>
        <v>0</v>
      </c>
      <c r="S780" s="185" t="n">
        <v>0</v>
      </c>
      <c r="T780" s="187" t="n">
        <f aca="false">IF(OR(O780="sì",O780="forfettario 190"),SUM(P780+S780),SUM(P780+R780+S780))</f>
        <v>0</v>
      </c>
      <c r="U780" s="50"/>
      <c r="V780" s="188"/>
      <c r="W780" s="189" t="n">
        <f aca="false">IF(V780="SI",T780,0)</f>
        <v>0</v>
      </c>
      <c r="X780" s="148"/>
      <c r="Y780" s="179"/>
      <c r="Z780" s="179"/>
      <c r="AA780" s="179"/>
    </row>
    <row r="781" customFormat="false" ht="15.75" hidden="false" customHeight="true" outlineLevel="0" collapsed="false">
      <c r="A781" s="22" t="n">
        <v>780</v>
      </c>
      <c r="B781" s="180"/>
      <c r="C781" s="22"/>
      <c r="D781" s="22"/>
      <c r="E781" s="22"/>
      <c r="F781" s="183"/>
      <c r="G781" s="22"/>
      <c r="H781" s="22"/>
      <c r="I781" s="22"/>
      <c r="J781" s="191" t="e">
        <f aca="false">VLOOKUP(Entrate!I781,Legenda!$D$1:$F$258,2)</f>
        <v>#N/A</v>
      </c>
      <c r="K781" s="22"/>
      <c r="L781" s="22"/>
      <c r="M781" s="22"/>
      <c r="N781" s="183"/>
      <c r="O781" s="184" t="n">
        <f aca="false">'Piano Finanziario Annuale'!$F$6</f>
        <v>0</v>
      </c>
      <c r="P781" s="185" t="n">
        <v>0</v>
      </c>
      <c r="Q781" s="186"/>
      <c r="R781" s="187" t="n">
        <f aca="false">(P781*Q781)</f>
        <v>0</v>
      </c>
      <c r="S781" s="185" t="n">
        <v>0</v>
      </c>
      <c r="T781" s="187" t="n">
        <f aca="false">IF(OR(O781="sì",O781="forfettario 190"),SUM(P781+S781),SUM(P781+R781+S781))</f>
        <v>0</v>
      </c>
      <c r="U781" s="50"/>
      <c r="V781" s="188"/>
      <c r="W781" s="189" t="n">
        <f aca="false">IF(V781="SI",T781,0)</f>
        <v>0</v>
      </c>
      <c r="X781" s="148"/>
      <c r="Y781" s="179"/>
      <c r="Z781" s="179"/>
      <c r="AA781" s="179"/>
    </row>
    <row r="782" customFormat="false" ht="15.75" hidden="false" customHeight="true" outlineLevel="0" collapsed="false">
      <c r="A782" s="22" t="n">
        <v>781</v>
      </c>
      <c r="B782" s="180"/>
      <c r="C782" s="22"/>
      <c r="D782" s="22"/>
      <c r="E782" s="22"/>
      <c r="F782" s="183"/>
      <c r="G782" s="22"/>
      <c r="H782" s="22"/>
      <c r="I782" s="22"/>
      <c r="J782" s="191" t="e">
        <f aca="false">VLOOKUP(Entrate!I782,Legenda!$D$1:$F$258,2)</f>
        <v>#N/A</v>
      </c>
      <c r="K782" s="22"/>
      <c r="L782" s="22"/>
      <c r="M782" s="22"/>
      <c r="N782" s="183"/>
      <c r="O782" s="184" t="n">
        <f aca="false">'Piano Finanziario Annuale'!$F$6</f>
        <v>0</v>
      </c>
      <c r="P782" s="185" t="n">
        <v>0</v>
      </c>
      <c r="Q782" s="186"/>
      <c r="R782" s="187" t="n">
        <f aca="false">(P782*Q782)</f>
        <v>0</v>
      </c>
      <c r="S782" s="185" t="n">
        <v>0</v>
      </c>
      <c r="T782" s="187" t="n">
        <f aca="false">IF(OR(O782="sì",O782="forfettario 190"),SUM(P782+S782),SUM(P782+R782+S782))</f>
        <v>0</v>
      </c>
      <c r="U782" s="50"/>
      <c r="V782" s="188"/>
      <c r="W782" s="189" t="n">
        <f aca="false">IF(V782="SI",T782,0)</f>
        <v>0</v>
      </c>
      <c r="X782" s="148"/>
      <c r="Y782" s="179"/>
      <c r="Z782" s="179"/>
      <c r="AA782" s="179"/>
    </row>
    <row r="783" customFormat="false" ht="15.75" hidden="false" customHeight="true" outlineLevel="0" collapsed="false">
      <c r="A783" s="22" t="n">
        <v>782</v>
      </c>
      <c r="B783" s="180"/>
      <c r="C783" s="22"/>
      <c r="D783" s="22"/>
      <c r="E783" s="22"/>
      <c r="F783" s="183"/>
      <c r="G783" s="22"/>
      <c r="H783" s="22"/>
      <c r="I783" s="22"/>
      <c r="J783" s="191" t="e">
        <f aca="false">VLOOKUP(Entrate!I783,Legenda!$D$1:$F$258,2)</f>
        <v>#N/A</v>
      </c>
      <c r="K783" s="22"/>
      <c r="L783" s="22"/>
      <c r="M783" s="22"/>
      <c r="N783" s="183"/>
      <c r="O783" s="184" t="n">
        <f aca="false">'Piano Finanziario Annuale'!$F$6</f>
        <v>0</v>
      </c>
      <c r="P783" s="185" t="n">
        <v>0</v>
      </c>
      <c r="Q783" s="186"/>
      <c r="R783" s="187" t="n">
        <f aca="false">(P783*Q783)</f>
        <v>0</v>
      </c>
      <c r="S783" s="185" t="n">
        <v>0</v>
      </c>
      <c r="T783" s="187" t="n">
        <f aca="false">IF(OR(O783="sì",O783="forfettario 190"),SUM(P783+S783),SUM(P783+R783+S783))</f>
        <v>0</v>
      </c>
      <c r="U783" s="50"/>
      <c r="V783" s="188"/>
      <c r="W783" s="189" t="n">
        <f aca="false">IF(V783="SI",T783,0)</f>
        <v>0</v>
      </c>
      <c r="X783" s="148"/>
      <c r="Y783" s="179"/>
      <c r="Z783" s="179"/>
      <c r="AA783" s="179"/>
    </row>
    <row r="784" customFormat="false" ht="15.75" hidden="false" customHeight="true" outlineLevel="0" collapsed="false">
      <c r="A784" s="22" t="n">
        <v>783</v>
      </c>
      <c r="B784" s="180"/>
      <c r="C784" s="22"/>
      <c r="D784" s="22"/>
      <c r="E784" s="22"/>
      <c r="F784" s="183"/>
      <c r="G784" s="22"/>
      <c r="H784" s="22"/>
      <c r="I784" s="22"/>
      <c r="J784" s="191" t="e">
        <f aca="false">VLOOKUP(Entrate!I784,Legenda!$D$1:$F$258,2)</f>
        <v>#N/A</v>
      </c>
      <c r="K784" s="22"/>
      <c r="L784" s="22"/>
      <c r="M784" s="22"/>
      <c r="N784" s="183"/>
      <c r="O784" s="184" t="n">
        <f aca="false">'Piano Finanziario Annuale'!$F$6</f>
        <v>0</v>
      </c>
      <c r="P784" s="185" t="n">
        <v>0</v>
      </c>
      <c r="Q784" s="186"/>
      <c r="R784" s="187" t="n">
        <f aca="false">(P784*Q784)</f>
        <v>0</v>
      </c>
      <c r="S784" s="185" t="n">
        <v>0</v>
      </c>
      <c r="T784" s="187" t="n">
        <f aca="false">IF(OR(O784="sì",O784="forfettario 190"),SUM(P784+S784),SUM(P784+R784+S784))</f>
        <v>0</v>
      </c>
      <c r="U784" s="50"/>
      <c r="V784" s="188"/>
      <c r="W784" s="189" t="n">
        <f aca="false">IF(V784="SI",T784,0)</f>
        <v>0</v>
      </c>
      <c r="X784" s="148"/>
      <c r="Y784" s="179"/>
      <c r="Z784" s="179"/>
      <c r="AA784" s="179"/>
    </row>
    <row r="785" customFormat="false" ht="15.75" hidden="false" customHeight="true" outlineLevel="0" collapsed="false">
      <c r="A785" s="22" t="n">
        <v>784</v>
      </c>
      <c r="B785" s="180"/>
      <c r="C785" s="22"/>
      <c r="D785" s="22"/>
      <c r="E785" s="22"/>
      <c r="F785" s="183"/>
      <c r="G785" s="22"/>
      <c r="H785" s="22"/>
      <c r="I785" s="22"/>
      <c r="J785" s="191" t="e">
        <f aca="false">VLOOKUP(Entrate!I785,Legenda!$D$1:$F$258,2)</f>
        <v>#N/A</v>
      </c>
      <c r="K785" s="22"/>
      <c r="L785" s="22"/>
      <c r="M785" s="22"/>
      <c r="N785" s="183"/>
      <c r="O785" s="184" t="n">
        <f aca="false">'Piano Finanziario Annuale'!$F$6</f>
        <v>0</v>
      </c>
      <c r="P785" s="185" t="n">
        <v>0</v>
      </c>
      <c r="Q785" s="186"/>
      <c r="R785" s="187" t="n">
        <f aca="false">(P785*Q785)</f>
        <v>0</v>
      </c>
      <c r="S785" s="185" t="n">
        <v>0</v>
      </c>
      <c r="T785" s="187" t="n">
        <f aca="false">IF(OR(O785="sì",O785="forfettario 190"),SUM(P785+S785),SUM(P785+R785+S785))</f>
        <v>0</v>
      </c>
      <c r="U785" s="50"/>
      <c r="V785" s="188"/>
      <c r="W785" s="189" t="n">
        <f aca="false">IF(V785="SI",T785,0)</f>
        <v>0</v>
      </c>
      <c r="X785" s="148"/>
      <c r="Y785" s="179"/>
      <c r="Z785" s="179"/>
      <c r="AA785" s="179"/>
    </row>
    <row r="786" customFormat="false" ht="15.75" hidden="false" customHeight="true" outlineLevel="0" collapsed="false">
      <c r="A786" s="22" t="n">
        <v>785</v>
      </c>
      <c r="B786" s="180"/>
      <c r="C786" s="22"/>
      <c r="D786" s="22"/>
      <c r="E786" s="22"/>
      <c r="F786" s="183"/>
      <c r="G786" s="22"/>
      <c r="H786" s="22"/>
      <c r="I786" s="22"/>
      <c r="J786" s="191" t="e">
        <f aca="false">VLOOKUP(Entrate!I786,Legenda!$D$1:$F$258,2)</f>
        <v>#N/A</v>
      </c>
      <c r="K786" s="22"/>
      <c r="L786" s="22"/>
      <c r="M786" s="22"/>
      <c r="N786" s="183"/>
      <c r="O786" s="184" t="n">
        <f aca="false">'Piano Finanziario Annuale'!$F$6</f>
        <v>0</v>
      </c>
      <c r="P786" s="185" t="n">
        <v>0</v>
      </c>
      <c r="Q786" s="186"/>
      <c r="R786" s="187" t="n">
        <f aca="false">(P786*Q786)</f>
        <v>0</v>
      </c>
      <c r="S786" s="185" t="n">
        <v>0</v>
      </c>
      <c r="T786" s="187" t="n">
        <f aca="false">IF(OR(O786="sì",O786="forfettario 190"),SUM(P786+S786),SUM(P786+R786+S786))</f>
        <v>0</v>
      </c>
      <c r="U786" s="50"/>
      <c r="V786" s="188"/>
      <c r="W786" s="189" t="n">
        <f aca="false">IF(V786="SI",T786,0)</f>
        <v>0</v>
      </c>
      <c r="X786" s="148"/>
      <c r="Y786" s="179"/>
      <c r="Z786" s="179"/>
      <c r="AA786" s="179"/>
    </row>
    <row r="787" customFormat="false" ht="15.75" hidden="false" customHeight="true" outlineLevel="0" collapsed="false">
      <c r="A787" s="22" t="n">
        <v>786</v>
      </c>
      <c r="B787" s="180"/>
      <c r="C787" s="22"/>
      <c r="D787" s="22"/>
      <c r="E787" s="22"/>
      <c r="F787" s="183"/>
      <c r="G787" s="22"/>
      <c r="H787" s="22"/>
      <c r="I787" s="22"/>
      <c r="J787" s="191" t="e">
        <f aca="false">VLOOKUP(Entrate!I787,Legenda!$D$1:$F$258,2)</f>
        <v>#N/A</v>
      </c>
      <c r="K787" s="22"/>
      <c r="L787" s="22"/>
      <c r="M787" s="22"/>
      <c r="N787" s="183"/>
      <c r="O787" s="184" t="n">
        <f aca="false">'Piano Finanziario Annuale'!$F$6</f>
        <v>0</v>
      </c>
      <c r="P787" s="185" t="n">
        <v>0</v>
      </c>
      <c r="Q787" s="186"/>
      <c r="R787" s="187" t="n">
        <f aca="false">(P787*Q787)</f>
        <v>0</v>
      </c>
      <c r="S787" s="185" t="n">
        <v>0</v>
      </c>
      <c r="T787" s="187" t="n">
        <f aca="false">IF(OR(O787="sì",O787="forfettario 190"),SUM(P787+S787),SUM(P787+R787+S787))</f>
        <v>0</v>
      </c>
      <c r="U787" s="50"/>
      <c r="V787" s="188"/>
      <c r="W787" s="189" t="n">
        <f aca="false">IF(V787="SI",T787,0)</f>
        <v>0</v>
      </c>
      <c r="X787" s="148"/>
      <c r="Y787" s="179"/>
      <c r="Z787" s="179"/>
      <c r="AA787" s="179"/>
    </row>
    <row r="788" customFormat="false" ht="15.75" hidden="false" customHeight="true" outlineLevel="0" collapsed="false">
      <c r="A788" s="22" t="n">
        <v>787</v>
      </c>
      <c r="B788" s="180"/>
      <c r="C788" s="22"/>
      <c r="D788" s="22"/>
      <c r="E788" s="22"/>
      <c r="F788" s="183"/>
      <c r="G788" s="22"/>
      <c r="H788" s="22"/>
      <c r="I788" s="22"/>
      <c r="J788" s="191" t="e">
        <f aca="false">VLOOKUP(Entrate!I788,Legenda!$D$1:$F$258,2)</f>
        <v>#N/A</v>
      </c>
      <c r="K788" s="22"/>
      <c r="L788" s="22"/>
      <c r="M788" s="22"/>
      <c r="N788" s="183"/>
      <c r="O788" s="184" t="n">
        <f aca="false">'Piano Finanziario Annuale'!$F$6</f>
        <v>0</v>
      </c>
      <c r="P788" s="185" t="n">
        <v>0</v>
      </c>
      <c r="Q788" s="186"/>
      <c r="R788" s="187" t="n">
        <f aca="false">(P788*Q788)</f>
        <v>0</v>
      </c>
      <c r="S788" s="185" t="n">
        <v>0</v>
      </c>
      <c r="T788" s="187" t="n">
        <f aca="false">IF(OR(O788="sì",O788="forfettario 190"),SUM(P788+S788),SUM(P788+R788+S788))</f>
        <v>0</v>
      </c>
      <c r="U788" s="50"/>
      <c r="V788" s="188"/>
      <c r="W788" s="189" t="n">
        <f aca="false">IF(V788="SI",T788,0)</f>
        <v>0</v>
      </c>
      <c r="X788" s="148"/>
      <c r="Y788" s="179"/>
      <c r="Z788" s="179"/>
      <c r="AA788" s="179"/>
    </row>
    <row r="789" customFormat="false" ht="15.75" hidden="false" customHeight="true" outlineLevel="0" collapsed="false">
      <c r="A789" s="22" t="n">
        <v>788</v>
      </c>
      <c r="B789" s="180"/>
      <c r="C789" s="22"/>
      <c r="D789" s="22"/>
      <c r="E789" s="22"/>
      <c r="F789" s="183"/>
      <c r="G789" s="22"/>
      <c r="H789" s="22"/>
      <c r="I789" s="22"/>
      <c r="J789" s="191" t="e">
        <f aca="false">VLOOKUP(Entrate!I789,Legenda!$D$1:$F$258,2)</f>
        <v>#N/A</v>
      </c>
      <c r="K789" s="22"/>
      <c r="L789" s="22"/>
      <c r="M789" s="22"/>
      <c r="N789" s="183"/>
      <c r="O789" s="184" t="n">
        <f aca="false">'Piano Finanziario Annuale'!$F$6</f>
        <v>0</v>
      </c>
      <c r="P789" s="185" t="n">
        <v>0</v>
      </c>
      <c r="Q789" s="186"/>
      <c r="R789" s="187" t="n">
        <f aca="false">(P789*Q789)</f>
        <v>0</v>
      </c>
      <c r="S789" s="185" t="n">
        <v>0</v>
      </c>
      <c r="T789" s="187" t="n">
        <f aca="false">IF(OR(O789="sì",O789="forfettario 190"),SUM(P789+S789),SUM(P789+R789+S789))</f>
        <v>0</v>
      </c>
      <c r="U789" s="50"/>
      <c r="V789" s="188"/>
      <c r="W789" s="189" t="n">
        <f aca="false">IF(V789="SI",T789,0)</f>
        <v>0</v>
      </c>
      <c r="X789" s="148"/>
      <c r="Y789" s="179"/>
      <c r="Z789" s="179"/>
      <c r="AA789" s="179"/>
    </row>
    <row r="790" customFormat="false" ht="15.75" hidden="false" customHeight="true" outlineLevel="0" collapsed="false">
      <c r="A790" s="22" t="n">
        <v>789</v>
      </c>
      <c r="B790" s="180"/>
      <c r="C790" s="22"/>
      <c r="D790" s="22"/>
      <c r="E790" s="22"/>
      <c r="F790" s="183"/>
      <c r="G790" s="22"/>
      <c r="H790" s="22"/>
      <c r="I790" s="22"/>
      <c r="J790" s="191" t="e">
        <f aca="false">VLOOKUP(Entrate!I790,Legenda!$D$1:$F$258,2)</f>
        <v>#N/A</v>
      </c>
      <c r="K790" s="22"/>
      <c r="L790" s="22"/>
      <c r="M790" s="22"/>
      <c r="N790" s="183"/>
      <c r="O790" s="184" t="n">
        <f aca="false">'Piano Finanziario Annuale'!$F$6</f>
        <v>0</v>
      </c>
      <c r="P790" s="185" t="n">
        <v>0</v>
      </c>
      <c r="Q790" s="186"/>
      <c r="R790" s="187" t="n">
        <f aca="false">(P790*Q790)</f>
        <v>0</v>
      </c>
      <c r="S790" s="185" t="n">
        <v>0</v>
      </c>
      <c r="T790" s="187" t="n">
        <f aca="false">IF(OR(O790="sì",O790="forfettario 190"),SUM(P790+S790),SUM(P790+R790+S790))</f>
        <v>0</v>
      </c>
      <c r="U790" s="50"/>
      <c r="V790" s="188"/>
      <c r="W790" s="189" t="n">
        <f aca="false">IF(V790="SI",T790,0)</f>
        <v>0</v>
      </c>
      <c r="X790" s="148"/>
      <c r="Y790" s="179"/>
      <c r="Z790" s="179"/>
      <c r="AA790" s="179"/>
    </row>
    <row r="791" customFormat="false" ht="15.75" hidden="false" customHeight="true" outlineLevel="0" collapsed="false">
      <c r="A791" s="22" t="n">
        <v>790</v>
      </c>
      <c r="B791" s="180"/>
      <c r="C791" s="22"/>
      <c r="D791" s="22"/>
      <c r="E791" s="22"/>
      <c r="F791" s="183"/>
      <c r="G791" s="22"/>
      <c r="H791" s="22"/>
      <c r="I791" s="22"/>
      <c r="J791" s="191" t="e">
        <f aca="false">VLOOKUP(Entrate!I791,Legenda!$D$1:$F$258,2)</f>
        <v>#N/A</v>
      </c>
      <c r="K791" s="22"/>
      <c r="L791" s="22"/>
      <c r="M791" s="22"/>
      <c r="N791" s="183"/>
      <c r="O791" s="184" t="n">
        <f aca="false">'Piano Finanziario Annuale'!$F$6</f>
        <v>0</v>
      </c>
      <c r="P791" s="185" t="n">
        <v>0</v>
      </c>
      <c r="Q791" s="186"/>
      <c r="R791" s="187" t="n">
        <f aca="false">(P791*Q791)</f>
        <v>0</v>
      </c>
      <c r="S791" s="185" t="n">
        <v>0</v>
      </c>
      <c r="T791" s="187" t="n">
        <f aca="false">IF(OR(O791="sì",O791="forfettario 190"),SUM(P791+S791),SUM(P791+R791+S791))</f>
        <v>0</v>
      </c>
      <c r="U791" s="50"/>
      <c r="V791" s="188"/>
      <c r="W791" s="189" t="n">
        <f aca="false">IF(V791="SI",T791,0)</f>
        <v>0</v>
      </c>
      <c r="X791" s="148"/>
      <c r="Y791" s="179"/>
      <c r="Z791" s="179"/>
      <c r="AA791" s="179"/>
    </row>
    <row r="792" customFormat="false" ht="15.75" hidden="false" customHeight="true" outlineLevel="0" collapsed="false">
      <c r="A792" s="22" t="n">
        <v>791</v>
      </c>
      <c r="B792" s="180"/>
      <c r="C792" s="22"/>
      <c r="D792" s="22"/>
      <c r="E792" s="22"/>
      <c r="F792" s="183"/>
      <c r="G792" s="22"/>
      <c r="H792" s="22"/>
      <c r="I792" s="22"/>
      <c r="J792" s="191" t="e">
        <f aca="false">VLOOKUP(Entrate!I792,Legenda!$D$1:$F$258,2)</f>
        <v>#N/A</v>
      </c>
      <c r="K792" s="22"/>
      <c r="L792" s="22"/>
      <c r="M792" s="22"/>
      <c r="N792" s="183"/>
      <c r="O792" s="184" t="n">
        <f aca="false">'Piano Finanziario Annuale'!$F$6</f>
        <v>0</v>
      </c>
      <c r="P792" s="185" t="n">
        <v>0</v>
      </c>
      <c r="Q792" s="186"/>
      <c r="R792" s="187" t="n">
        <f aca="false">(P792*Q792)</f>
        <v>0</v>
      </c>
      <c r="S792" s="185" t="n">
        <v>0</v>
      </c>
      <c r="T792" s="187" t="n">
        <f aca="false">IF(OR(O792="sì",O792="forfettario 190"),SUM(P792+S792),SUM(P792+R792+S792))</f>
        <v>0</v>
      </c>
      <c r="U792" s="50"/>
      <c r="V792" s="188"/>
      <c r="W792" s="189" t="n">
        <f aca="false">IF(V792="SI",T792,0)</f>
        <v>0</v>
      </c>
      <c r="X792" s="148"/>
      <c r="Y792" s="179"/>
      <c r="Z792" s="179"/>
      <c r="AA792" s="179"/>
    </row>
    <row r="793" customFormat="false" ht="15.75" hidden="false" customHeight="true" outlineLevel="0" collapsed="false">
      <c r="A793" s="22" t="n">
        <v>792</v>
      </c>
      <c r="B793" s="180"/>
      <c r="C793" s="22"/>
      <c r="D793" s="22"/>
      <c r="E793" s="22"/>
      <c r="F793" s="183"/>
      <c r="G793" s="22"/>
      <c r="H793" s="22"/>
      <c r="I793" s="22"/>
      <c r="J793" s="191" t="e">
        <f aca="false">VLOOKUP(Entrate!I793,Legenda!$D$1:$F$258,2)</f>
        <v>#N/A</v>
      </c>
      <c r="K793" s="22"/>
      <c r="L793" s="22"/>
      <c r="M793" s="22"/>
      <c r="N793" s="183"/>
      <c r="O793" s="184" t="n">
        <f aca="false">'Piano Finanziario Annuale'!$F$6</f>
        <v>0</v>
      </c>
      <c r="P793" s="185" t="n">
        <v>0</v>
      </c>
      <c r="Q793" s="186"/>
      <c r="R793" s="187" t="n">
        <f aca="false">(P793*Q793)</f>
        <v>0</v>
      </c>
      <c r="S793" s="185" t="n">
        <v>0</v>
      </c>
      <c r="T793" s="187" t="n">
        <f aca="false">IF(OR(O793="sì",O793="forfettario 190"),SUM(P793+S793),SUM(P793+R793+S793))</f>
        <v>0</v>
      </c>
      <c r="U793" s="50"/>
      <c r="V793" s="188"/>
      <c r="W793" s="189" t="n">
        <f aca="false">IF(V793="SI",T793,0)</f>
        <v>0</v>
      </c>
      <c r="X793" s="148"/>
      <c r="Y793" s="179"/>
      <c r="Z793" s="179"/>
      <c r="AA793" s="179"/>
    </row>
    <row r="794" customFormat="false" ht="15.75" hidden="false" customHeight="true" outlineLevel="0" collapsed="false">
      <c r="A794" s="22" t="n">
        <v>793</v>
      </c>
      <c r="B794" s="180"/>
      <c r="C794" s="22"/>
      <c r="D794" s="22"/>
      <c r="E794" s="22"/>
      <c r="F794" s="183"/>
      <c r="G794" s="22"/>
      <c r="H794" s="22"/>
      <c r="I794" s="22"/>
      <c r="J794" s="191" t="e">
        <f aca="false">VLOOKUP(Entrate!I794,Legenda!$D$1:$F$258,2)</f>
        <v>#N/A</v>
      </c>
      <c r="K794" s="22"/>
      <c r="L794" s="22"/>
      <c r="M794" s="22"/>
      <c r="N794" s="183"/>
      <c r="O794" s="184" t="n">
        <f aca="false">'Piano Finanziario Annuale'!$F$6</f>
        <v>0</v>
      </c>
      <c r="P794" s="185" t="n">
        <v>0</v>
      </c>
      <c r="Q794" s="186"/>
      <c r="R794" s="187" t="n">
        <f aca="false">(P794*Q794)</f>
        <v>0</v>
      </c>
      <c r="S794" s="185" t="n">
        <v>0</v>
      </c>
      <c r="T794" s="187" t="n">
        <f aca="false">IF(OR(O794="sì",O794="forfettario 190"),SUM(P794+S794),SUM(P794+R794+S794))</f>
        <v>0</v>
      </c>
      <c r="U794" s="50"/>
      <c r="V794" s="188"/>
      <c r="W794" s="189" t="n">
        <f aca="false">IF(V794="SI",T794,0)</f>
        <v>0</v>
      </c>
      <c r="X794" s="148"/>
      <c r="Y794" s="179"/>
      <c r="Z794" s="179"/>
      <c r="AA794" s="179"/>
    </row>
    <row r="795" customFormat="false" ht="15.75" hidden="false" customHeight="true" outlineLevel="0" collapsed="false">
      <c r="A795" s="22" t="n">
        <v>794</v>
      </c>
      <c r="B795" s="180"/>
      <c r="C795" s="22"/>
      <c r="D795" s="22"/>
      <c r="E795" s="22"/>
      <c r="F795" s="183"/>
      <c r="G795" s="22"/>
      <c r="H795" s="22"/>
      <c r="I795" s="22"/>
      <c r="J795" s="191" t="e">
        <f aca="false">VLOOKUP(Entrate!I795,Legenda!$D$1:$F$258,2)</f>
        <v>#N/A</v>
      </c>
      <c r="K795" s="22"/>
      <c r="L795" s="22"/>
      <c r="M795" s="22"/>
      <c r="N795" s="183"/>
      <c r="O795" s="184" t="n">
        <f aca="false">'Piano Finanziario Annuale'!$F$6</f>
        <v>0</v>
      </c>
      <c r="P795" s="185" t="n">
        <v>0</v>
      </c>
      <c r="Q795" s="186"/>
      <c r="R795" s="187" t="n">
        <f aca="false">(P795*Q795)</f>
        <v>0</v>
      </c>
      <c r="S795" s="185" t="n">
        <v>0</v>
      </c>
      <c r="T795" s="187" t="n">
        <f aca="false">IF(OR(O795="sì",O795="forfettario 190"),SUM(P795+S795),SUM(P795+R795+S795))</f>
        <v>0</v>
      </c>
      <c r="U795" s="50"/>
      <c r="V795" s="188"/>
      <c r="W795" s="189" t="n">
        <f aca="false">IF(V795="SI",T795,0)</f>
        <v>0</v>
      </c>
      <c r="X795" s="148"/>
      <c r="Y795" s="179"/>
      <c r="Z795" s="179"/>
      <c r="AA795" s="179"/>
    </row>
    <row r="796" customFormat="false" ht="15.75" hidden="false" customHeight="true" outlineLevel="0" collapsed="false">
      <c r="A796" s="22" t="n">
        <v>795</v>
      </c>
      <c r="B796" s="180"/>
      <c r="C796" s="22"/>
      <c r="D796" s="22"/>
      <c r="E796" s="22"/>
      <c r="F796" s="183"/>
      <c r="G796" s="22"/>
      <c r="H796" s="22"/>
      <c r="I796" s="22"/>
      <c r="J796" s="191" t="e">
        <f aca="false">VLOOKUP(Entrate!I796,Legenda!$D$1:$F$258,2)</f>
        <v>#N/A</v>
      </c>
      <c r="K796" s="22"/>
      <c r="L796" s="22"/>
      <c r="M796" s="22"/>
      <c r="N796" s="183"/>
      <c r="O796" s="184" t="n">
        <f aca="false">'Piano Finanziario Annuale'!$F$6</f>
        <v>0</v>
      </c>
      <c r="P796" s="185" t="n">
        <v>0</v>
      </c>
      <c r="Q796" s="186"/>
      <c r="R796" s="187" t="n">
        <f aca="false">(P796*Q796)</f>
        <v>0</v>
      </c>
      <c r="S796" s="185" t="n">
        <v>0</v>
      </c>
      <c r="T796" s="187" t="n">
        <f aca="false">IF(OR(O796="sì",O796="forfettario 190"),SUM(P796+S796),SUM(P796+R796+S796))</f>
        <v>0</v>
      </c>
      <c r="U796" s="50"/>
      <c r="V796" s="188"/>
      <c r="W796" s="189" t="n">
        <f aca="false">IF(V796="SI",T796,0)</f>
        <v>0</v>
      </c>
      <c r="X796" s="148"/>
      <c r="Y796" s="179"/>
      <c r="Z796" s="179"/>
      <c r="AA796" s="179"/>
    </row>
    <row r="797" customFormat="false" ht="15.75" hidden="false" customHeight="true" outlineLevel="0" collapsed="false">
      <c r="A797" s="22" t="n">
        <v>796</v>
      </c>
      <c r="B797" s="180"/>
      <c r="C797" s="22"/>
      <c r="D797" s="22"/>
      <c r="E797" s="22"/>
      <c r="F797" s="183"/>
      <c r="G797" s="22"/>
      <c r="H797" s="22"/>
      <c r="I797" s="22"/>
      <c r="J797" s="191" t="e">
        <f aca="false">VLOOKUP(Entrate!I797,Legenda!$D$1:$F$258,2)</f>
        <v>#N/A</v>
      </c>
      <c r="K797" s="22"/>
      <c r="L797" s="22"/>
      <c r="M797" s="22"/>
      <c r="N797" s="183"/>
      <c r="O797" s="184" t="n">
        <f aca="false">'Piano Finanziario Annuale'!$F$6</f>
        <v>0</v>
      </c>
      <c r="P797" s="185" t="n">
        <v>0</v>
      </c>
      <c r="Q797" s="186"/>
      <c r="R797" s="187" t="n">
        <f aca="false">(P797*Q797)</f>
        <v>0</v>
      </c>
      <c r="S797" s="185" t="n">
        <v>0</v>
      </c>
      <c r="T797" s="187" t="n">
        <f aca="false">IF(OR(O797="sì",O797="forfettario 190"),SUM(P797+S797),SUM(P797+R797+S797))</f>
        <v>0</v>
      </c>
      <c r="U797" s="50"/>
      <c r="V797" s="188"/>
      <c r="W797" s="189" t="n">
        <f aca="false">IF(V797="SI",T797,0)</f>
        <v>0</v>
      </c>
      <c r="X797" s="148"/>
      <c r="Y797" s="179"/>
      <c r="Z797" s="179"/>
      <c r="AA797" s="179"/>
    </row>
    <row r="798" customFormat="false" ht="15.75" hidden="false" customHeight="true" outlineLevel="0" collapsed="false">
      <c r="A798" s="22" t="n">
        <v>797</v>
      </c>
      <c r="B798" s="180"/>
      <c r="C798" s="22"/>
      <c r="D798" s="22"/>
      <c r="E798" s="22"/>
      <c r="F798" s="183"/>
      <c r="G798" s="22"/>
      <c r="H798" s="22"/>
      <c r="I798" s="22"/>
      <c r="J798" s="191" t="e">
        <f aca="false">VLOOKUP(Entrate!I798,Legenda!$D$1:$F$258,2)</f>
        <v>#N/A</v>
      </c>
      <c r="K798" s="22"/>
      <c r="L798" s="22"/>
      <c r="M798" s="22"/>
      <c r="N798" s="183"/>
      <c r="O798" s="184" t="n">
        <f aca="false">'Piano Finanziario Annuale'!$F$6</f>
        <v>0</v>
      </c>
      <c r="P798" s="185" t="n">
        <v>0</v>
      </c>
      <c r="Q798" s="186"/>
      <c r="R798" s="187" t="n">
        <f aca="false">(P798*Q798)</f>
        <v>0</v>
      </c>
      <c r="S798" s="185" t="n">
        <v>0</v>
      </c>
      <c r="T798" s="187" t="n">
        <f aca="false">IF(OR(O798="sì",O798="forfettario 190"),SUM(P798+S798),SUM(P798+R798+S798))</f>
        <v>0</v>
      </c>
      <c r="U798" s="50"/>
      <c r="V798" s="188"/>
      <c r="W798" s="189" t="n">
        <f aca="false">IF(V798="SI",T798,0)</f>
        <v>0</v>
      </c>
      <c r="X798" s="148"/>
      <c r="Y798" s="179"/>
      <c r="Z798" s="179"/>
      <c r="AA798" s="179"/>
    </row>
    <row r="799" customFormat="false" ht="15.75" hidden="false" customHeight="true" outlineLevel="0" collapsed="false">
      <c r="A799" s="22" t="n">
        <v>798</v>
      </c>
      <c r="B799" s="180"/>
      <c r="C799" s="22"/>
      <c r="D799" s="22"/>
      <c r="E799" s="22"/>
      <c r="F799" s="183"/>
      <c r="G799" s="22"/>
      <c r="H799" s="22"/>
      <c r="I799" s="22"/>
      <c r="J799" s="191" t="e">
        <f aca="false">VLOOKUP(Entrate!I799,Legenda!$D$1:$F$258,2)</f>
        <v>#N/A</v>
      </c>
      <c r="K799" s="22"/>
      <c r="L799" s="22"/>
      <c r="M799" s="22"/>
      <c r="N799" s="183"/>
      <c r="O799" s="184" t="n">
        <f aca="false">'Piano Finanziario Annuale'!$F$6</f>
        <v>0</v>
      </c>
      <c r="P799" s="185" t="n">
        <v>0</v>
      </c>
      <c r="Q799" s="186"/>
      <c r="R799" s="187" t="n">
        <f aca="false">(P799*Q799)</f>
        <v>0</v>
      </c>
      <c r="S799" s="185" t="n">
        <v>0</v>
      </c>
      <c r="T799" s="187" t="n">
        <f aca="false">IF(OR(O799="sì",O799="forfettario 190"),SUM(P799+S799),SUM(P799+R799+S799))</f>
        <v>0</v>
      </c>
      <c r="U799" s="50"/>
      <c r="V799" s="188"/>
      <c r="W799" s="189" t="n">
        <f aca="false">IF(V799="SI",T799,0)</f>
        <v>0</v>
      </c>
      <c r="X799" s="148"/>
      <c r="Y799" s="179"/>
      <c r="Z799" s="179"/>
      <c r="AA799" s="179"/>
    </row>
    <row r="800" customFormat="false" ht="15.75" hidden="false" customHeight="true" outlineLevel="0" collapsed="false">
      <c r="A800" s="22" t="n">
        <v>799</v>
      </c>
      <c r="B800" s="180"/>
      <c r="C800" s="22"/>
      <c r="D800" s="22"/>
      <c r="E800" s="22"/>
      <c r="F800" s="183"/>
      <c r="G800" s="22"/>
      <c r="H800" s="22"/>
      <c r="I800" s="22"/>
      <c r="J800" s="191" t="e">
        <f aca="false">VLOOKUP(Entrate!I800,Legenda!$D$1:$F$258,2)</f>
        <v>#N/A</v>
      </c>
      <c r="K800" s="22"/>
      <c r="L800" s="22"/>
      <c r="M800" s="22"/>
      <c r="N800" s="183"/>
      <c r="O800" s="184" t="n">
        <f aca="false">'Piano Finanziario Annuale'!$F$6</f>
        <v>0</v>
      </c>
      <c r="P800" s="185" t="n">
        <v>0</v>
      </c>
      <c r="Q800" s="186"/>
      <c r="R800" s="187" t="n">
        <f aca="false">(P800*Q800)</f>
        <v>0</v>
      </c>
      <c r="S800" s="185" t="n">
        <v>0</v>
      </c>
      <c r="T800" s="187" t="n">
        <f aca="false">IF(OR(O800="sì",O800="forfettario 190"),SUM(P800+S800),SUM(P800+R800+S800))</f>
        <v>0</v>
      </c>
      <c r="U800" s="50"/>
      <c r="V800" s="188"/>
      <c r="W800" s="189" t="n">
        <f aca="false">IF(V800="SI",T800,0)</f>
        <v>0</v>
      </c>
      <c r="X800" s="148"/>
      <c r="Y800" s="179"/>
      <c r="Z800" s="179"/>
      <c r="AA800" s="179"/>
    </row>
    <row r="801" customFormat="false" ht="15.75" hidden="false" customHeight="true" outlineLevel="0" collapsed="false">
      <c r="A801" s="22" t="n">
        <v>800</v>
      </c>
      <c r="B801" s="180"/>
      <c r="C801" s="22"/>
      <c r="D801" s="22"/>
      <c r="E801" s="22"/>
      <c r="F801" s="183"/>
      <c r="G801" s="22"/>
      <c r="H801" s="22"/>
      <c r="I801" s="22"/>
      <c r="J801" s="191" t="e">
        <f aca="false">VLOOKUP(Entrate!I801,Legenda!$D$1:$F$258,2)</f>
        <v>#N/A</v>
      </c>
      <c r="K801" s="22"/>
      <c r="L801" s="22"/>
      <c r="M801" s="22"/>
      <c r="N801" s="183"/>
      <c r="O801" s="184" t="n">
        <f aca="false">'Piano Finanziario Annuale'!$F$6</f>
        <v>0</v>
      </c>
      <c r="P801" s="185" t="n">
        <v>0</v>
      </c>
      <c r="Q801" s="186"/>
      <c r="R801" s="187" t="n">
        <f aca="false">(P801*Q801)</f>
        <v>0</v>
      </c>
      <c r="S801" s="185" t="n">
        <v>0</v>
      </c>
      <c r="T801" s="187" t="n">
        <f aca="false">IF(OR(O801="sì",O801="forfettario 190"),SUM(P801+S801),SUM(P801+R801+S801))</f>
        <v>0</v>
      </c>
      <c r="U801" s="50"/>
      <c r="V801" s="188"/>
      <c r="W801" s="189" t="n">
        <f aca="false">IF(V801="SI",T801,0)</f>
        <v>0</v>
      </c>
      <c r="X801" s="148"/>
      <c r="Y801" s="179"/>
      <c r="Z801" s="179"/>
      <c r="AA801" s="179"/>
    </row>
    <row r="802" customFormat="false" ht="15.75" hidden="false" customHeight="true" outlineLevel="0" collapsed="false">
      <c r="A802" s="22" t="n">
        <v>801</v>
      </c>
      <c r="B802" s="180"/>
      <c r="C802" s="22"/>
      <c r="D802" s="22"/>
      <c r="E802" s="22"/>
      <c r="F802" s="183"/>
      <c r="G802" s="22"/>
      <c r="H802" s="22"/>
      <c r="I802" s="22"/>
      <c r="J802" s="191" t="e">
        <f aca="false">VLOOKUP(Entrate!I802,Legenda!$D$1:$F$258,2)</f>
        <v>#N/A</v>
      </c>
      <c r="K802" s="22"/>
      <c r="L802" s="22"/>
      <c r="M802" s="22"/>
      <c r="N802" s="183"/>
      <c r="O802" s="184" t="n">
        <f aca="false">'Piano Finanziario Annuale'!$F$6</f>
        <v>0</v>
      </c>
      <c r="P802" s="185" t="n">
        <v>0</v>
      </c>
      <c r="Q802" s="186"/>
      <c r="R802" s="187" t="n">
        <f aca="false">(P802*Q802)</f>
        <v>0</v>
      </c>
      <c r="S802" s="185" t="n">
        <v>0</v>
      </c>
      <c r="T802" s="187" t="n">
        <f aca="false">IF(OR(O802="sì",O802="forfettario 190"),SUM(P802+S802),SUM(P802+R802+S802))</f>
        <v>0</v>
      </c>
      <c r="U802" s="50"/>
      <c r="V802" s="188"/>
      <c r="W802" s="189" t="n">
        <f aca="false">IF(V802="SI",T802,0)</f>
        <v>0</v>
      </c>
      <c r="X802" s="148"/>
      <c r="Y802" s="179"/>
      <c r="Z802" s="179"/>
      <c r="AA802" s="179"/>
    </row>
    <row r="803" customFormat="false" ht="15.75" hidden="false" customHeight="true" outlineLevel="0" collapsed="false">
      <c r="A803" s="22" t="n">
        <v>802</v>
      </c>
      <c r="B803" s="180"/>
      <c r="C803" s="22"/>
      <c r="D803" s="22"/>
      <c r="E803" s="22"/>
      <c r="F803" s="183"/>
      <c r="G803" s="22"/>
      <c r="H803" s="22"/>
      <c r="I803" s="22"/>
      <c r="J803" s="191" t="e">
        <f aca="false">VLOOKUP(Entrate!I803,Legenda!$D$1:$F$258,2)</f>
        <v>#N/A</v>
      </c>
      <c r="K803" s="22"/>
      <c r="L803" s="22"/>
      <c r="M803" s="22"/>
      <c r="N803" s="183"/>
      <c r="O803" s="184" t="n">
        <f aca="false">'Piano Finanziario Annuale'!$F$6</f>
        <v>0</v>
      </c>
      <c r="P803" s="185" t="n">
        <v>0</v>
      </c>
      <c r="Q803" s="186"/>
      <c r="R803" s="187" t="n">
        <f aca="false">(P803*Q803)</f>
        <v>0</v>
      </c>
      <c r="S803" s="185" t="n">
        <v>0</v>
      </c>
      <c r="T803" s="187" t="n">
        <f aca="false">IF(OR(O803="sì",O803="forfettario 190"),SUM(P803+S803),SUM(P803+R803+S803))</f>
        <v>0</v>
      </c>
      <c r="U803" s="50"/>
      <c r="V803" s="188"/>
      <c r="W803" s="189" t="n">
        <f aca="false">IF(V803="SI",T803,0)</f>
        <v>0</v>
      </c>
      <c r="X803" s="148"/>
      <c r="Y803" s="179"/>
      <c r="Z803" s="179"/>
      <c r="AA803" s="179"/>
    </row>
    <row r="804" customFormat="false" ht="15.75" hidden="false" customHeight="true" outlineLevel="0" collapsed="false">
      <c r="A804" s="22" t="n">
        <v>803</v>
      </c>
      <c r="B804" s="180"/>
      <c r="C804" s="22"/>
      <c r="D804" s="22"/>
      <c r="E804" s="22"/>
      <c r="F804" s="183"/>
      <c r="G804" s="22"/>
      <c r="H804" s="22"/>
      <c r="I804" s="22"/>
      <c r="J804" s="191" t="e">
        <f aca="false">VLOOKUP(Entrate!I804,Legenda!$D$1:$F$258,2)</f>
        <v>#N/A</v>
      </c>
      <c r="K804" s="22"/>
      <c r="L804" s="22"/>
      <c r="M804" s="22"/>
      <c r="N804" s="183"/>
      <c r="O804" s="184" t="n">
        <f aca="false">'Piano Finanziario Annuale'!$F$6</f>
        <v>0</v>
      </c>
      <c r="P804" s="185" t="n">
        <v>0</v>
      </c>
      <c r="Q804" s="186"/>
      <c r="R804" s="187" t="n">
        <f aca="false">(P804*Q804)</f>
        <v>0</v>
      </c>
      <c r="S804" s="185" t="n">
        <v>0</v>
      </c>
      <c r="T804" s="187" t="n">
        <f aca="false">IF(OR(O804="sì",O804="forfettario 190"),SUM(P804+S804),SUM(P804+R804+S804))</f>
        <v>0</v>
      </c>
      <c r="U804" s="50"/>
      <c r="V804" s="188"/>
      <c r="W804" s="189" t="n">
        <f aca="false">IF(V804="SI",T804,0)</f>
        <v>0</v>
      </c>
      <c r="X804" s="148"/>
      <c r="Y804" s="179"/>
      <c r="Z804" s="179"/>
      <c r="AA804" s="179"/>
    </row>
    <row r="805" customFormat="false" ht="15.75" hidden="false" customHeight="true" outlineLevel="0" collapsed="false">
      <c r="A805" s="22" t="n">
        <v>804</v>
      </c>
      <c r="B805" s="180"/>
      <c r="C805" s="22"/>
      <c r="D805" s="22"/>
      <c r="E805" s="22"/>
      <c r="F805" s="183"/>
      <c r="G805" s="22"/>
      <c r="H805" s="22"/>
      <c r="I805" s="22"/>
      <c r="J805" s="191" t="e">
        <f aca="false">VLOOKUP(Entrate!I805,Legenda!$D$1:$F$258,2)</f>
        <v>#N/A</v>
      </c>
      <c r="K805" s="22"/>
      <c r="L805" s="22"/>
      <c r="M805" s="22"/>
      <c r="N805" s="183"/>
      <c r="O805" s="184" t="n">
        <f aca="false">'Piano Finanziario Annuale'!$F$6</f>
        <v>0</v>
      </c>
      <c r="P805" s="185" t="n">
        <v>0</v>
      </c>
      <c r="Q805" s="186"/>
      <c r="R805" s="187" t="n">
        <f aca="false">(P805*Q805)</f>
        <v>0</v>
      </c>
      <c r="S805" s="185" t="n">
        <v>0</v>
      </c>
      <c r="T805" s="187" t="n">
        <f aca="false">IF(OR(O805="sì",O805="forfettario 190"),SUM(P805+S805),SUM(P805+R805+S805))</f>
        <v>0</v>
      </c>
      <c r="U805" s="50"/>
      <c r="V805" s="188"/>
      <c r="W805" s="189" t="n">
        <f aca="false">IF(V805="SI",T805,0)</f>
        <v>0</v>
      </c>
      <c r="X805" s="148"/>
      <c r="Y805" s="179"/>
      <c r="Z805" s="179"/>
      <c r="AA805" s="179"/>
    </row>
    <row r="806" customFormat="false" ht="15.75" hidden="false" customHeight="true" outlineLevel="0" collapsed="false">
      <c r="A806" s="22" t="n">
        <v>805</v>
      </c>
      <c r="B806" s="180"/>
      <c r="C806" s="22"/>
      <c r="D806" s="22"/>
      <c r="E806" s="22"/>
      <c r="F806" s="183"/>
      <c r="G806" s="22"/>
      <c r="H806" s="22"/>
      <c r="I806" s="22"/>
      <c r="J806" s="191" t="e">
        <f aca="false">VLOOKUP(Entrate!I806,Legenda!$D$1:$F$258,2)</f>
        <v>#N/A</v>
      </c>
      <c r="K806" s="22"/>
      <c r="L806" s="22"/>
      <c r="M806" s="22"/>
      <c r="N806" s="183"/>
      <c r="O806" s="184" t="n">
        <f aca="false">'Piano Finanziario Annuale'!$F$6</f>
        <v>0</v>
      </c>
      <c r="P806" s="185" t="n">
        <v>0</v>
      </c>
      <c r="Q806" s="186"/>
      <c r="R806" s="187" t="n">
        <f aca="false">(P806*Q806)</f>
        <v>0</v>
      </c>
      <c r="S806" s="185" t="n">
        <v>0</v>
      </c>
      <c r="T806" s="187" t="n">
        <f aca="false">IF(OR(O806="sì",O806="forfettario 190"),SUM(P806+S806),SUM(P806+R806+S806))</f>
        <v>0</v>
      </c>
      <c r="U806" s="50"/>
      <c r="V806" s="188"/>
      <c r="W806" s="189" t="n">
        <f aca="false">IF(V806="SI",T806,0)</f>
        <v>0</v>
      </c>
      <c r="X806" s="148"/>
      <c r="Y806" s="179"/>
      <c r="Z806" s="179"/>
      <c r="AA806" s="179"/>
    </row>
    <row r="807" customFormat="false" ht="15.75" hidden="false" customHeight="true" outlineLevel="0" collapsed="false">
      <c r="A807" s="22" t="n">
        <v>806</v>
      </c>
      <c r="B807" s="180"/>
      <c r="C807" s="22"/>
      <c r="D807" s="22"/>
      <c r="E807" s="22"/>
      <c r="F807" s="183"/>
      <c r="G807" s="22"/>
      <c r="H807" s="22"/>
      <c r="I807" s="22"/>
      <c r="J807" s="191" t="e">
        <f aca="false">VLOOKUP(Entrate!I807,Legenda!$D$1:$F$258,2)</f>
        <v>#N/A</v>
      </c>
      <c r="K807" s="22"/>
      <c r="L807" s="22"/>
      <c r="M807" s="22"/>
      <c r="N807" s="183"/>
      <c r="O807" s="184" t="n">
        <f aca="false">'Piano Finanziario Annuale'!$F$6</f>
        <v>0</v>
      </c>
      <c r="P807" s="185" t="n">
        <v>0</v>
      </c>
      <c r="Q807" s="186"/>
      <c r="R807" s="187" t="n">
        <f aca="false">(P807*Q807)</f>
        <v>0</v>
      </c>
      <c r="S807" s="185" t="n">
        <v>0</v>
      </c>
      <c r="T807" s="187" t="n">
        <f aca="false">IF(OR(O807="sì",O807="forfettario 190"),SUM(P807+S807),SUM(P807+R807+S807))</f>
        <v>0</v>
      </c>
      <c r="U807" s="50"/>
      <c r="V807" s="188"/>
      <c r="W807" s="189" t="n">
        <f aca="false">IF(V807="SI",T807,0)</f>
        <v>0</v>
      </c>
      <c r="X807" s="148"/>
      <c r="Y807" s="179"/>
      <c r="Z807" s="179"/>
      <c r="AA807" s="179"/>
    </row>
    <row r="808" customFormat="false" ht="15.75" hidden="false" customHeight="true" outlineLevel="0" collapsed="false">
      <c r="A808" s="22" t="n">
        <v>807</v>
      </c>
      <c r="B808" s="180"/>
      <c r="C808" s="22"/>
      <c r="D808" s="22"/>
      <c r="E808" s="22"/>
      <c r="F808" s="183"/>
      <c r="G808" s="22"/>
      <c r="H808" s="22"/>
      <c r="I808" s="22"/>
      <c r="J808" s="191" t="e">
        <f aca="false">VLOOKUP(Entrate!I808,Legenda!$D$1:$F$258,2)</f>
        <v>#N/A</v>
      </c>
      <c r="K808" s="22"/>
      <c r="L808" s="22"/>
      <c r="M808" s="22"/>
      <c r="N808" s="183"/>
      <c r="O808" s="184" t="n">
        <f aca="false">'Piano Finanziario Annuale'!$F$6</f>
        <v>0</v>
      </c>
      <c r="P808" s="185" t="n">
        <v>0</v>
      </c>
      <c r="Q808" s="186"/>
      <c r="R808" s="187" t="n">
        <f aca="false">(P808*Q808)</f>
        <v>0</v>
      </c>
      <c r="S808" s="185" t="n">
        <v>0</v>
      </c>
      <c r="T808" s="187" t="n">
        <f aca="false">IF(OR(O808="sì",O808="forfettario 190"),SUM(P808+S808),SUM(P808+R808+S808))</f>
        <v>0</v>
      </c>
      <c r="U808" s="50"/>
      <c r="V808" s="188"/>
      <c r="W808" s="189" t="n">
        <f aca="false">IF(V808="SI",T808,0)</f>
        <v>0</v>
      </c>
      <c r="X808" s="148"/>
      <c r="Y808" s="179"/>
      <c r="Z808" s="179"/>
      <c r="AA808" s="179"/>
    </row>
    <row r="809" customFormat="false" ht="15.75" hidden="false" customHeight="true" outlineLevel="0" collapsed="false">
      <c r="A809" s="22" t="n">
        <v>808</v>
      </c>
      <c r="B809" s="180"/>
      <c r="C809" s="22"/>
      <c r="D809" s="22"/>
      <c r="E809" s="22"/>
      <c r="F809" s="183"/>
      <c r="G809" s="22"/>
      <c r="H809" s="22"/>
      <c r="I809" s="22"/>
      <c r="J809" s="191" t="e">
        <f aca="false">VLOOKUP(Entrate!I809,Legenda!$D$1:$F$258,2)</f>
        <v>#N/A</v>
      </c>
      <c r="K809" s="22"/>
      <c r="L809" s="22"/>
      <c r="M809" s="22"/>
      <c r="N809" s="183"/>
      <c r="O809" s="184" t="n">
        <f aca="false">'Piano Finanziario Annuale'!$F$6</f>
        <v>0</v>
      </c>
      <c r="P809" s="185" t="n">
        <v>0</v>
      </c>
      <c r="Q809" s="186"/>
      <c r="R809" s="187" t="n">
        <f aca="false">(P809*Q809)</f>
        <v>0</v>
      </c>
      <c r="S809" s="185" t="n">
        <v>0</v>
      </c>
      <c r="T809" s="187" t="n">
        <f aca="false">IF(OR(O809="sì",O809="forfettario 190"),SUM(P809+S809),SUM(P809+R809+S809))</f>
        <v>0</v>
      </c>
      <c r="U809" s="50"/>
      <c r="V809" s="188"/>
      <c r="W809" s="189" t="n">
        <f aca="false">IF(V809="SI",T809,0)</f>
        <v>0</v>
      </c>
      <c r="X809" s="148"/>
      <c r="Y809" s="179"/>
      <c r="Z809" s="179"/>
      <c r="AA809" s="179"/>
    </row>
    <row r="810" customFormat="false" ht="15.75" hidden="false" customHeight="true" outlineLevel="0" collapsed="false">
      <c r="A810" s="22" t="n">
        <v>809</v>
      </c>
      <c r="B810" s="180"/>
      <c r="C810" s="22"/>
      <c r="D810" s="22"/>
      <c r="E810" s="22"/>
      <c r="F810" s="183"/>
      <c r="G810" s="22"/>
      <c r="H810" s="22"/>
      <c r="I810" s="22"/>
      <c r="J810" s="191" t="e">
        <f aca="false">VLOOKUP(Entrate!I810,Legenda!$D$1:$F$258,2)</f>
        <v>#N/A</v>
      </c>
      <c r="K810" s="22"/>
      <c r="L810" s="22"/>
      <c r="M810" s="22"/>
      <c r="N810" s="183"/>
      <c r="O810" s="184" t="n">
        <f aca="false">'Piano Finanziario Annuale'!$F$6</f>
        <v>0</v>
      </c>
      <c r="P810" s="185" t="n">
        <v>0</v>
      </c>
      <c r="Q810" s="186"/>
      <c r="R810" s="187" t="n">
        <f aca="false">(P810*Q810)</f>
        <v>0</v>
      </c>
      <c r="S810" s="185" t="n">
        <v>0</v>
      </c>
      <c r="T810" s="187" t="n">
        <f aca="false">IF(OR(O810="sì",O810="forfettario 190"),SUM(P810+S810),SUM(P810+R810+S810))</f>
        <v>0</v>
      </c>
      <c r="U810" s="50"/>
      <c r="V810" s="188"/>
      <c r="W810" s="189" t="n">
        <f aca="false">IF(V810="SI",T810,0)</f>
        <v>0</v>
      </c>
      <c r="X810" s="148"/>
      <c r="Y810" s="179"/>
      <c r="Z810" s="179"/>
      <c r="AA810" s="179"/>
    </row>
    <row r="811" customFormat="false" ht="15.75" hidden="false" customHeight="true" outlineLevel="0" collapsed="false">
      <c r="A811" s="22" t="n">
        <v>810</v>
      </c>
      <c r="B811" s="180"/>
      <c r="C811" s="22"/>
      <c r="D811" s="22"/>
      <c r="E811" s="22"/>
      <c r="F811" s="183"/>
      <c r="G811" s="22"/>
      <c r="H811" s="22"/>
      <c r="I811" s="22"/>
      <c r="J811" s="191" t="e">
        <f aca="false">VLOOKUP(Entrate!I811,Legenda!$D$1:$F$258,2)</f>
        <v>#N/A</v>
      </c>
      <c r="K811" s="22"/>
      <c r="L811" s="22"/>
      <c r="M811" s="22"/>
      <c r="N811" s="183"/>
      <c r="O811" s="184" t="n">
        <f aca="false">'Piano Finanziario Annuale'!$F$6</f>
        <v>0</v>
      </c>
      <c r="P811" s="185" t="n">
        <v>0</v>
      </c>
      <c r="Q811" s="186"/>
      <c r="R811" s="187" t="n">
        <f aca="false">(P811*Q811)</f>
        <v>0</v>
      </c>
      <c r="S811" s="185" t="n">
        <v>0</v>
      </c>
      <c r="T811" s="187" t="n">
        <f aca="false">IF(OR(O811="sì",O811="forfettario 190"),SUM(P811+S811),SUM(P811+R811+S811))</f>
        <v>0</v>
      </c>
      <c r="U811" s="50"/>
      <c r="V811" s="188"/>
      <c r="W811" s="189" t="n">
        <f aca="false">IF(V811="SI",T811,0)</f>
        <v>0</v>
      </c>
      <c r="X811" s="148"/>
      <c r="Y811" s="179"/>
      <c r="Z811" s="179"/>
      <c r="AA811" s="179"/>
    </row>
    <row r="812" customFormat="false" ht="15.75" hidden="false" customHeight="true" outlineLevel="0" collapsed="false">
      <c r="A812" s="22" t="n">
        <v>811</v>
      </c>
      <c r="B812" s="180"/>
      <c r="C812" s="22"/>
      <c r="D812" s="22"/>
      <c r="E812" s="22"/>
      <c r="F812" s="183"/>
      <c r="G812" s="22"/>
      <c r="H812" s="22"/>
      <c r="I812" s="22"/>
      <c r="J812" s="191" t="e">
        <f aca="false">VLOOKUP(Entrate!I812,Legenda!$D$1:$F$258,2)</f>
        <v>#N/A</v>
      </c>
      <c r="K812" s="22"/>
      <c r="L812" s="22"/>
      <c r="M812" s="22"/>
      <c r="N812" s="183"/>
      <c r="O812" s="184" t="n">
        <f aca="false">'Piano Finanziario Annuale'!$F$6</f>
        <v>0</v>
      </c>
      <c r="P812" s="185" t="n">
        <v>0</v>
      </c>
      <c r="Q812" s="186"/>
      <c r="R812" s="187" t="n">
        <f aca="false">(P812*Q812)</f>
        <v>0</v>
      </c>
      <c r="S812" s="185" t="n">
        <v>0</v>
      </c>
      <c r="T812" s="187" t="n">
        <f aca="false">IF(OR(O812="sì",O812="forfettario 190"),SUM(P812+S812),SUM(P812+R812+S812))</f>
        <v>0</v>
      </c>
      <c r="U812" s="50"/>
      <c r="V812" s="188"/>
      <c r="W812" s="189" t="n">
        <f aca="false">IF(V812="SI",T812,0)</f>
        <v>0</v>
      </c>
      <c r="X812" s="148"/>
      <c r="Y812" s="179"/>
      <c r="Z812" s="179"/>
      <c r="AA812" s="179"/>
    </row>
    <row r="813" customFormat="false" ht="15.75" hidden="false" customHeight="true" outlineLevel="0" collapsed="false">
      <c r="A813" s="22" t="n">
        <v>812</v>
      </c>
      <c r="B813" s="180"/>
      <c r="C813" s="22"/>
      <c r="D813" s="22"/>
      <c r="E813" s="22"/>
      <c r="F813" s="183"/>
      <c r="G813" s="22"/>
      <c r="H813" s="22"/>
      <c r="I813" s="22"/>
      <c r="J813" s="191" t="e">
        <f aca="false">VLOOKUP(Entrate!I813,Legenda!$D$1:$F$258,2)</f>
        <v>#N/A</v>
      </c>
      <c r="K813" s="22"/>
      <c r="L813" s="22"/>
      <c r="M813" s="22"/>
      <c r="N813" s="183"/>
      <c r="O813" s="184" t="n">
        <f aca="false">'Piano Finanziario Annuale'!$F$6</f>
        <v>0</v>
      </c>
      <c r="P813" s="185" t="n">
        <v>0</v>
      </c>
      <c r="Q813" s="186"/>
      <c r="R813" s="187" t="n">
        <f aca="false">(P813*Q813)</f>
        <v>0</v>
      </c>
      <c r="S813" s="185" t="n">
        <v>0</v>
      </c>
      <c r="T813" s="187" t="n">
        <f aca="false">IF(OR(O813="sì",O813="forfettario 190"),SUM(P813+S813),SUM(P813+R813+S813))</f>
        <v>0</v>
      </c>
      <c r="U813" s="50"/>
      <c r="V813" s="188"/>
      <c r="W813" s="189" t="n">
        <f aca="false">IF(V813="SI",T813,0)</f>
        <v>0</v>
      </c>
      <c r="X813" s="148"/>
      <c r="Y813" s="179"/>
      <c r="Z813" s="179"/>
      <c r="AA813" s="179"/>
    </row>
    <row r="814" customFormat="false" ht="15.75" hidden="false" customHeight="true" outlineLevel="0" collapsed="false">
      <c r="A814" s="22" t="n">
        <v>813</v>
      </c>
      <c r="B814" s="180"/>
      <c r="C814" s="22"/>
      <c r="D814" s="22"/>
      <c r="E814" s="22"/>
      <c r="F814" s="183"/>
      <c r="G814" s="22"/>
      <c r="H814" s="22"/>
      <c r="I814" s="22"/>
      <c r="J814" s="191" t="e">
        <f aca="false">VLOOKUP(Entrate!I814,Legenda!$D$1:$F$258,2)</f>
        <v>#N/A</v>
      </c>
      <c r="K814" s="22"/>
      <c r="L814" s="22"/>
      <c r="M814" s="22"/>
      <c r="N814" s="183"/>
      <c r="O814" s="184" t="n">
        <f aca="false">'Piano Finanziario Annuale'!$F$6</f>
        <v>0</v>
      </c>
      <c r="P814" s="185" t="n">
        <v>0</v>
      </c>
      <c r="Q814" s="186"/>
      <c r="R814" s="187" t="n">
        <f aca="false">(P814*Q814)</f>
        <v>0</v>
      </c>
      <c r="S814" s="185" t="n">
        <v>0</v>
      </c>
      <c r="T814" s="187" t="n">
        <f aca="false">IF(OR(O814="sì",O814="forfettario 190"),SUM(P814+S814),SUM(P814+R814+S814))</f>
        <v>0</v>
      </c>
      <c r="U814" s="50"/>
      <c r="V814" s="188"/>
      <c r="W814" s="189" t="n">
        <f aca="false">IF(V814="SI",T814,0)</f>
        <v>0</v>
      </c>
      <c r="X814" s="148"/>
      <c r="Y814" s="179"/>
      <c r="Z814" s="179"/>
      <c r="AA814" s="179"/>
    </row>
    <row r="815" customFormat="false" ht="15.75" hidden="false" customHeight="true" outlineLevel="0" collapsed="false">
      <c r="A815" s="22" t="n">
        <v>814</v>
      </c>
      <c r="B815" s="180"/>
      <c r="C815" s="22"/>
      <c r="D815" s="22"/>
      <c r="E815" s="22"/>
      <c r="F815" s="183"/>
      <c r="G815" s="22"/>
      <c r="H815" s="22"/>
      <c r="I815" s="22"/>
      <c r="J815" s="191" t="e">
        <f aca="false">VLOOKUP(Entrate!I815,Legenda!$D$1:$F$258,2)</f>
        <v>#N/A</v>
      </c>
      <c r="K815" s="22"/>
      <c r="L815" s="22"/>
      <c r="M815" s="22"/>
      <c r="N815" s="183"/>
      <c r="O815" s="184" t="n">
        <f aca="false">'Piano Finanziario Annuale'!$F$6</f>
        <v>0</v>
      </c>
      <c r="P815" s="185" t="n">
        <v>0</v>
      </c>
      <c r="Q815" s="186"/>
      <c r="R815" s="187" t="n">
        <f aca="false">(P815*Q815)</f>
        <v>0</v>
      </c>
      <c r="S815" s="185" t="n">
        <v>0</v>
      </c>
      <c r="T815" s="187" t="n">
        <f aca="false">IF(OR(O815="sì",O815="forfettario 190"),SUM(P815+S815),SUM(P815+R815+S815))</f>
        <v>0</v>
      </c>
      <c r="U815" s="50"/>
      <c r="V815" s="188"/>
      <c r="W815" s="189" t="n">
        <f aca="false">IF(V815="SI",T815,0)</f>
        <v>0</v>
      </c>
      <c r="X815" s="148"/>
      <c r="Y815" s="179"/>
      <c r="Z815" s="179"/>
      <c r="AA815" s="179"/>
    </row>
    <row r="816" customFormat="false" ht="15.75" hidden="false" customHeight="true" outlineLevel="0" collapsed="false">
      <c r="A816" s="22" t="n">
        <v>815</v>
      </c>
      <c r="B816" s="180"/>
      <c r="C816" s="22"/>
      <c r="D816" s="22"/>
      <c r="E816" s="22"/>
      <c r="F816" s="183"/>
      <c r="G816" s="22"/>
      <c r="H816" s="22"/>
      <c r="I816" s="22"/>
      <c r="J816" s="191" t="e">
        <f aca="false">VLOOKUP(Entrate!I816,Legenda!$D$1:$F$258,2)</f>
        <v>#N/A</v>
      </c>
      <c r="K816" s="22"/>
      <c r="L816" s="22"/>
      <c r="M816" s="22"/>
      <c r="N816" s="183"/>
      <c r="O816" s="184" t="n">
        <f aca="false">'Piano Finanziario Annuale'!$F$6</f>
        <v>0</v>
      </c>
      <c r="P816" s="185" t="n">
        <v>0</v>
      </c>
      <c r="Q816" s="186"/>
      <c r="R816" s="187" t="n">
        <f aca="false">(P816*Q816)</f>
        <v>0</v>
      </c>
      <c r="S816" s="185" t="n">
        <v>0</v>
      </c>
      <c r="T816" s="187" t="n">
        <f aca="false">IF(OR(O816="sì",O816="forfettario 190"),SUM(P816+S816),SUM(P816+R816+S816))</f>
        <v>0</v>
      </c>
      <c r="U816" s="50"/>
      <c r="V816" s="188"/>
      <c r="W816" s="189" t="n">
        <f aca="false">IF(V816="SI",T816,0)</f>
        <v>0</v>
      </c>
      <c r="X816" s="148"/>
      <c r="Y816" s="179"/>
      <c r="Z816" s="179"/>
      <c r="AA816" s="179"/>
    </row>
    <row r="817" customFormat="false" ht="15.75" hidden="false" customHeight="true" outlineLevel="0" collapsed="false">
      <c r="A817" s="22" t="n">
        <v>816</v>
      </c>
      <c r="B817" s="180"/>
      <c r="C817" s="22"/>
      <c r="D817" s="22"/>
      <c r="E817" s="22"/>
      <c r="F817" s="183"/>
      <c r="G817" s="22"/>
      <c r="H817" s="22"/>
      <c r="I817" s="22"/>
      <c r="J817" s="191" t="e">
        <f aca="false">VLOOKUP(Entrate!I817,Legenda!$D$1:$F$258,2)</f>
        <v>#N/A</v>
      </c>
      <c r="K817" s="22"/>
      <c r="L817" s="22"/>
      <c r="M817" s="22"/>
      <c r="N817" s="183"/>
      <c r="O817" s="184" t="n">
        <f aca="false">'Piano Finanziario Annuale'!$F$6</f>
        <v>0</v>
      </c>
      <c r="P817" s="185" t="n">
        <v>0</v>
      </c>
      <c r="Q817" s="186"/>
      <c r="R817" s="187" t="n">
        <f aca="false">(P817*Q817)</f>
        <v>0</v>
      </c>
      <c r="S817" s="185" t="n">
        <v>0</v>
      </c>
      <c r="T817" s="187" t="n">
        <f aca="false">IF(OR(O817="sì",O817="forfettario 190"),SUM(P817+S817),SUM(P817+R817+S817))</f>
        <v>0</v>
      </c>
      <c r="U817" s="50"/>
      <c r="V817" s="188"/>
      <c r="W817" s="189" t="n">
        <f aca="false">IF(V817="SI",T817,0)</f>
        <v>0</v>
      </c>
      <c r="X817" s="148"/>
      <c r="Y817" s="179"/>
      <c r="Z817" s="179"/>
      <c r="AA817" s="179"/>
    </row>
    <row r="818" customFormat="false" ht="15.75" hidden="false" customHeight="true" outlineLevel="0" collapsed="false">
      <c r="A818" s="22" t="n">
        <v>817</v>
      </c>
      <c r="B818" s="180"/>
      <c r="C818" s="22"/>
      <c r="D818" s="22"/>
      <c r="E818" s="22"/>
      <c r="F818" s="183"/>
      <c r="G818" s="22"/>
      <c r="H818" s="22"/>
      <c r="I818" s="22"/>
      <c r="J818" s="191" t="e">
        <f aca="false">VLOOKUP(Entrate!I818,Legenda!$D$1:$F$258,2)</f>
        <v>#N/A</v>
      </c>
      <c r="K818" s="22"/>
      <c r="L818" s="22"/>
      <c r="M818" s="22"/>
      <c r="N818" s="183"/>
      <c r="O818" s="184" t="n">
        <f aca="false">'Piano Finanziario Annuale'!$F$6</f>
        <v>0</v>
      </c>
      <c r="P818" s="185" t="n">
        <v>0</v>
      </c>
      <c r="Q818" s="186"/>
      <c r="R818" s="187" t="n">
        <f aca="false">(P818*Q818)</f>
        <v>0</v>
      </c>
      <c r="S818" s="185" t="n">
        <v>0</v>
      </c>
      <c r="T818" s="187" t="n">
        <f aca="false">IF(OR(O818="sì",O818="forfettario 190"),SUM(P818+S818),SUM(P818+R818+S818))</f>
        <v>0</v>
      </c>
      <c r="U818" s="50"/>
      <c r="V818" s="188"/>
      <c r="W818" s="189" t="n">
        <f aca="false">IF(V818="SI",T818,0)</f>
        <v>0</v>
      </c>
      <c r="X818" s="148"/>
      <c r="Y818" s="179"/>
      <c r="Z818" s="179"/>
      <c r="AA818" s="179"/>
    </row>
    <row r="819" customFormat="false" ht="15.75" hidden="false" customHeight="true" outlineLevel="0" collapsed="false">
      <c r="A819" s="22" t="n">
        <v>818</v>
      </c>
      <c r="B819" s="180"/>
      <c r="C819" s="22"/>
      <c r="D819" s="22"/>
      <c r="E819" s="22"/>
      <c r="F819" s="183"/>
      <c r="G819" s="22"/>
      <c r="H819" s="22"/>
      <c r="I819" s="22"/>
      <c r="J819" s="191" t="e">
        <f aca="false">VLOOKUP(Entrate!I819,Legenda!$D$1:$F$258,2)</f>
        <v>#N/A</v>
      </c>
      <c r="K819" s="22"/>
      <c r="L819" s="22"/>
      <c r="M819" s="22"/>
      <c r="N819" s="183"/>
      <c r="O819" s="184" t="n">
        <f aca="false">'Piano Finanziario Annuale'!$F$6</f>
        <v>0</v>
      </c>
      <c r="P819" s="185" t="n">
        <v>0</v>
      </c>
      <c r="Q819" s="186"/>
      <c r="R819" s="187" t="n">
        <f aca="false">(P819*Q819)</f>
        <v>0</v>
      </c>
      <c r="S819" s="185" t="n">
        <v>0</v>
      </c>
      <c r="T819" s="187" t="n">
        <f aca="false">IF(OR(O819="sì",O819="forfettario 190"),SUM(P819+S819),SUM(P819+R819+S819))</f>
        <v>0</v>
      </c>
      <c r="U819" s="50"/>
      <c r="V819" s="188"/>
      <c r="W819" s="189" t="n">
        <f aca="false">IF(V819="SI",T819,0)</f>
        <v>0</v>
      </c>
      <c r="X819" s="148"/>
      <c r="Y819" s="179"/>
      <c r="Z819" s="179"/>
      <c r="AA819" s="179"/>
    </row>
    <row r="820" customFormat="false" ht="15.75" hidden="false" customHeight="true" outlineLevel="0" collapsed="false">
      <c r="A820" s="22" t="n">
        <v>819</v>
      </c>
      <c r="B820" s="180"/>
      <c r="C820" s="22"/>
      <c r="D820" s="22"/>
      <c r="E820" s="22"/>
      <c r="F820" s="183"/>
      <c r="G820" s="22"/>
      <c r="H820" s="22"/>
      <c r="I820" s="22"/>
      <c r="J820" s="191" t="e">
        <f aca="false">VLOOKUP(Entrate!I820,Legenda!$D$1:$F$258,2)</f>
        <v>#N/A</v>
      </c>
      <c r="K820" s="22"/>
      <c r="L820" s="22"/>
      <c r="M820" s="22"/>
      <c r="N820" s="183"/>
      <c r="O820" s="184" t="n">
        <f aca="false">'Piano Finanziario Annuale'!$F$6</f>
        <v>0</v>
      </c>
      <c r="P820" s="185" t="n">
        <v>0</v>
      </c>
      <c r="Q820" s="186"/>
      <c r="R820" s="187" t="n">
        <f aca="false">(P820*Q820)</f>
        <v>0</v>
      </c>
      <c r="S820" s="185" t="n">
        <v>0</v>
      </c>
      <c r="T820" s="187" t="n">
        <f aca="false">IF(OR(O820="sì",O820="forfettario 190"),SUM(P820+S820),SUM(P820+R820+S820))</f>
        <v>0</v>
      </c>
      <c r="U820" s="50"/>
      <c r="V820" s="188"/>
      <c r="W820" s="189" t="n">
        <f aca="false">IF(V820="SI",T820,0)</f>
        <v>0</v>
      </c>
      <c r="X820" s="148"/>
      <c r="Y820" s="179"/>
      <c r="Z820" s="179"/>
      <c r="AA820" s="179"/>
    </row>
    <row r="821" customFormat="false" ht="15.75" hidden="false" customHeight="true" outlineLevel="0" collapsed="false">
      <c r="A821" s="22" t="n">
        <v>820</v>
      </c>
      <c r="B821" s="180"/>
      <c r="C821" s="22"/>
      <c r="D821" s="22"/>
      <c r="E821" s="22"/>
      <c r="F821" s="183"/>
      <c r="G821" s="22"/>
      <c r="H821" s="22"/>
      <c r="I821" s="22"/>
      <c r="J821" s="191" t="e">
        <f aca="false">VLOOKUP(Entrate!I821,Legenda!$D$1:$F$258,2)</f>
        <v>#N/A</v>
      </c>
      <c r="K821" s="22"/>
      <c r="L821" s="22"/>
      <c r="M821" s="22"/>
      <c r="N821" s="183"/>
      <c r="O821" s="184" t="n">
        <f aca="false">'Piano Finanziario Annuale'!$F$6</f>
        <v>0</v>
      </c>
      <c r="P821" s="185" t="n">
        <v>0</v>
      </c>
      <c r="Q821" s="186"/>
      <c r="R821" s="187" t="n">
        <f aca="false">(P821*Q821)</f>
        <v>0</v>
      </c>
      <c r="S821" s="185" t="n">
        <v>0</v>
      </c>
      <c r="T821" s="187" t="n">
        <f aca="false">IF(OR(O821="sì",O821="forfettario 190"),SUM(P821+S821),SUM(P821+R821+S821))</f>
        <v>0</v>
      </c>
      <c r="U821" s="50"/>
      <c r="V821" s="188"/>
      <c r="W821" s="189" t="n">
        <f aca="false">IF(V821="SI",T821,0)</f>
        <v>0</v>
      </c>
      <c r="X821" s="148"/>
      <c r="Y821" s="179"/>
      <c r="Z821" s="179"/>
      <c r="AA821" s="179"/>
    </row>
    <row r="822" customFormat="false" ht="15.75" hidden="false" customHeight="true" outlineLevel="0" collapsed="false">
      <c r="A822" s="22" t="n">
        <v>821</v>
      </c>
      <c r="B822" s="180"/>
      <c r="C822" s="22"/>
      <c r="D822" s="22"/>
      <c r="E822" s="22"/>
      <c r="F822" s="183"/>
      <c r="G822" s="22"/>
      <c r="H822" s="22"/>
      <c r="I822" s="22"/>
      <c r="J822" s="191" t="e">
        <f aca="false">VLOOKUP(Entrate!I822,Legenda!$D$1:$F$258,2)</f>
        <v>#N/A</v>
      </c>
      <c r="K822" s="22"/>
      <c r="L822" s="22"/>
      <c r="M822" s="22"/>
      <c r="N822" s="183"/>
      <c r="O822" s="184" t="n">
        <f aca="false">'Piano Finanziario Annuale'!$F$6</f>
        <v>0</v>
      </c>
      <c r="P822" s="185" t="n">
        <v>0</v>
      </c>
      <c r="Q822" s="186"/>
      <c r="R822" s="187" t="n">
        <f aca="false">(P822*Q822)</f>
        <v>0</v>
      </c>
      <c r="S822" s="185" t="n">
        <v>0</v>
      </c>
      <c r="T822" s="187" t="n">
        <f aca="false">IF(OR(O822="sì",O822="forfettario 190"),SUM(P822+S822),SUM(P822+R822+S822))</f>
        <v>0</v>
      </c>
      <c r="U822" s="50"/>
      <c r="V822" s="188"/>
      <c r="W822" s="189" t="n">
        <f aca="false">IF(V822="SI",T822,0)</f>
        <v>0</v>
      </c>
      <c r="X822" s="148"/>
      <c r="Y822" s="179"/>
      <c r="Z822" s="179"/>
      <c r="AA822" s="179"/>
    </row>
    <row r="823" customFormat="false" ht="15.75" hidden="false" customHeight="true" outlineLevel="0" collapsed="false">
      <c r="A823" s="22" t="n">
        <v>822</v>
      </c>
      <c r="B823" s="180"/>
      <c r="C823" s="22"/>
      <c r="D823" s="22"/>
      <c r="E823" s="22"/>
      <c r="F823" s="183"/>
      <c r="G823" s="22"/>
      <c r="H823" s="22"/>
      <c r="I823" s="22"/>
      <c r="J823" s="191" t="e">
        <f aca="false">VLOOKUP(Entrate!I823,Legenda!$D$1:$F$258,2)</f>
        <v>#N/A</v>
      </c>
      <c r="K823" s="22"/>
      <c r="L823" s="22"/>
      <c r="M823" s="22"/>
      <c r="N823" s="183"/>
      <c r="O823" s="184" t="n">
        <f aca="false">'Piano Finanziario Annuale'!$F$6</f>
        <v>0</v>
      </c>
      <c r="P823" s="185" t="n">
        <v>0</v>
      </c>
      <c r="Q823" s="186"/>
      <c r="R823" s="187" t="n">
        <f aca="false">(P823*Q823)</f>
        <v>0</v>
      </c>
      <c r="S823" s="185" t="n">
        <v>0</v>
      </c>
      <c r="T823" s="187" t="n">
        <f aca="false">IF(OR(O823="sì",O823="forfettario 190"),SUM(P823+S823),SUM(P823+R823+S823))</f>
        <v>0</v>
      </c>
      <c r="U823" s="50"/>
      <c r="V823" s="188"/>
      <c r="W823" s="189" t="n">
        <f aca="false">IF(V823="SI",T823,0)</f>
        <v>0</v>
      </c>
      <c r="X823" s="148"/>
      <c r="Y823" s="179"/>
      <c r="Z823" s="179"/>
      <c r="AA823" s="179"/>
    </row>
    <row r="824" customFormat="false" ht="15.75" hidden="false" customHeight="true" outlineLevel="0" collapsed="false">
      <c r="A824" s="22" t="n">
        <v>823</v>
      </c>
      <c r="B824" s="180"/>
      <c r="C824" s="22"/>
      <c r="D824" s="22"/>
      <c r="E824" s="22"/>
      <c r="F824" s="183"/>
      <c r="G824" s="22"/>
      <c r="H824" s="22"/>
      <c r="I824" s="22"/>
      <c r="J824" s="191" t="e">
        <f aca="false">VLOOKUP(Entrate!I824,Legenda!$D$1:$F$258,2)</f>
        <v>#N/A</v>
      </c>
      <c r="K824" s="22"/>
      <c r="L824" s="22"/>
      <c r="M824" s="22"/>
      <c r="N824" s="183"/>
      <c r="O824" s="184" t="n">
        <f aca="false">'Piano Finanziario Annuale'!$F$6</f>
        <v>0</v>
      </c>
      <c r="P824" s="185" t="n">
        <v>0</v>
      </c>
      <c r="Q824" s="186"/>
      <c r="R824" s="187" t="n">
        <f aca="false">(P824*Q824)</f>
        <v>0</v>
      </c>
      <c r="S824" s="185" t="n">
        <v>0</v>
      </c>
      <c r="T824" s="187" t="n">
        <f aca="false">IF(OR(O824="sì",O824="forfettario 190"),SUM(P824+S824),SUM(P824+R824+S824))</f>
        <v>0</v>
      </c>
      <c r="U824" s="50"/>
      <c r="V824" s="188"/>
      <c r="W824" s="189" t="n">
        <f aca="false">IF(V824="SI",T824,0)</f>
        <v>0</v>
      </c>
      <c r="X824" s="148"/>
      <c r="Y824" s="179"/>
      <c r="Z824" s="179"/>
      <c r="AA824" s="179"/>
    </row>
    <row r="825" customFormat="false" ht="15.75" hidden="false" customHeight="true" outlineLevel="0" collapsed="false">
      <c r="A825" s="22" t="n">
        <v>824</v>
      </c>
      <c r="B825" s="180"/>
      <c r="C825" s="22"/>
      <c r="D825" s="22"/>
      <c r="E825" s="22"/>
      <c r="F825" s="183"/>
      <c r="G825" s="22"/>
      <c r="H825" s="22"/>
      <c r="I825" s="22"/>
      <c r="J825" s="191" t="e">
        <f aca="false">VLOOKUP(Entrate!I825,Legenda!$D$1:$F$258,2)</f>
        <v>#N/A</v>
      </c>
      <c r="K825" s="22"/>
      <c r="L825" s="22"/>
      <c r="M825" s="22"/>
      <c r="N825" s="183"/>
      <c r="O825" s="184" t="n">
        <f aca="false">'Piano Finanziario Annuale'!$F$6</f>
        <v>0</v>
      </c>
      <c r="P825" s="185" t="n">
        <v>0</v>
      </c>
      <c r="Q825" s="186"/>
      <c r="R825" s="187" t="n">
        <f aca="false">(P825*Q825)</f>
        <v>0</v>
      </c>
      <c r="S825" s="185" t="n">
        <v>0</v>
      </c>
      <c r="T825" s="187" t="n">
        <f aca="false">IF(OR(O825="sì",O825="forfettario 190"),SUM(P825+S825),SUM(P825+R825+S825))</f>
        <v>0</v>
      </c>
      <c r="U825" s="50"/>
      <c r="V825" s="188"/>
      <c r="W825" s="189" t="n">
        <f aca="false">IF(V825="SI",T825,0)</f>
        <v>0</v>
      </c>
      <c r="X825" s="148"/>
      <c r="Y825" s="179"/>
      <c r="Z825" s="179"/>
      <c r="AA825" s="179"/>
    </row>
    <row r="826" customFormat="false" ht="15.75" hidden="false" customHeight="true" outlineLevel="0" collapsed="false">
      <c r="A826" s="22" t="n">
        <v>825</v>
      </c>
      <c r="B826" s="180"/>
      <c r="C826" s="22"/>
      <c r="D826" s="22"/>
      <c r="E826" s="22"/>
      <c r="F826" s="183"/>
      <c r="G826" s="22"/>
      <c r="H826" s="22"/>
      <c r="I826" s="22"/>
      <c r="J826" s="191" t="e">
        <f aca="false">VLOOKUP(Entrate!I826,Legenda!$D$1:$F$258,2)</f>
        <v>#N/A</v>
      </c>
      <c r="K826" s="22"/>
      <c r="L826" s="22"/>
      <c r="M826" s="22"/>
      <c r="N826" s="183"/>
      <c r="O826" s="184" t="n">
        <f aca="false">'Piano Finanziario Annuale'!$F$6</f>
        <v>0</v>
      </c>
      <c r="P826" s="185" t="n">
        <v>0</v>
      </c>
      <c r="Q826" s="186"/>
      <c r="R826" s="187" t="n">
        <f aca="false">(P826*Q826)</f>
        <v>0</v>
      </c>
      <c r="S826" s="185" t="n">
        <v>0</v>
      </c>
      <c r="T826" s="187" t="n">
        <f aca="false">IF(OR(O826="sì",O826="forfettario 190"),SUM(P826+S826),SUM(P826+R826+S826))</f>
        <v>0</v>
      </c>
      <c r="U826" s="50"/>
      <c r="V826" s="188"/>
      <c r="W826" s="189" t="n">
        <f aca="false">IF(V826="SI",T826,0)</f>
        <v>0</v>
      </c>
      <c r="X826" s="148"/>
      <c r="Y826" s="179"/>
      <c r="Z826" s="179"/>
      <c r="AA826" s="179"/>
    </row>
    <row r="827" customFormat="false" ht="15.75" hidden="false" customHeight="true" outlineLevel="0" collapsed="false">
      <c r="A827" s="22" t="n">
        <v>826</v>
      </c>
      <c r="B827" s="180"/>
      <c r="C827" s="22"/>
      <c r="D827" s="22"/>
      <c r="E827" s="22"/>
      <c r="F827" s="183"/>
      <c r="G827" s="22"/>
      <c r="H827" s="22"/>
      <c r="I827" s="22"/>
      <c r="J827" s="191" t="e">
        <f aca="false">VLOOKUP(Entrate!I827,Legenda!$D$1:$F$258,2)</f>
        <v>#N/A</v>
      </c>
      <c r="K827" s="22"/>
      <c r="L827" s="22"/>
      <c r="M827" s="22"/>
      <c r="N827" s="183"/>
      <c r="O827" s="184" t="n">
        <f aca="false">'Piano Finanziario Annuale'!$F$6</f>
        <v>0</v>
      </c>
      <c r="P827" s="185" t="n">
        <v>0</v>
      </c>
      <c r="Q827" s="186"/>
      <c r="R827" s="187" t="n">
        <f aca="false">(P827*Q827)</f>
        <v>0</v>
      </c>
      <c r="S827" s="185" t="n">
        <v>0</v>
      </c>
      <c r="T827" s="187" t="n">
        <f aca="false">IF(OR(O827="sì",O827="forfettario 190"),SUM(P827+S827),SUM(P827+R827+S827))</f>
        <v>0</v>
      </c>
      <c r="U827" s="50"/>
      <c r="V827" s="188"/>
      <c r="W827" s="189" t="n">
        <f aca="false">IF(V827="SI",T827,0)</f>
        <v>0</v>
      </c>
      <c r="X827" s="148"/>
      <c r="Y827" s="179"/>
      <c r="Z827" s="179"/>
      <c r="AA827" s="179"/>
    </row>
    <row r="828" customFormat="false" ht="15.75" hidden="false" customHeight="true" outlineLevel="0" collapsed="false">
      <c r="A828" s="22" t="n">
        <v>827</v>
      </c>
      <c r="B828" s="180"/>
      <c r="C828" s="22"/>
      <c r="D828" s="22"/>
      <c r="E828" s="22"/>
      <c r="F828" s="183"/>
      <c r="G828" s="22"/>
      <c r="H828" s="22"/>
      <c r="I828" s="22"/>
      <c r="J828" s="191" t="e">
        <f aca="false">VLOOKUP(Entrate!I828,Legenda!$D$1:$F$258,2)</f>
        <v>#N/A</v>
      </c>
      <c r="K828" s="22"/>
      <c r="L828" s="22"/>
      <c r="M828" s="22"/>
      <c r="N828" s="183"/>
      <c r="O828" s="184" t="n">
        <f aca="false">'Piano Finanziario Annuale'!$F$6</f>
        <v>0</v>
      </c>
      <c r="P828" s="185" t="n">
        <v>0</v>
      </c>
      <c r="Q828" s="186"/>
      <c r="R828" s="187" t="n">
        <f aca="false">(P828*Q828)</f>
        <v>0</v>
      </c>
      <c r="S828" s="185" t="n">
        <v>0</v>
      </c>
      <c r="T828" s="187" t="n">
        <f aca="false">IF(OR(O828="sì",O828="forfettario 190"),SUM(P828+S828),SUM(P828+R828+S828))</f>
        <v>0</v>
      </c>
      <c r="U828" s="50"/>
      <c r="V828" s="188"/>
      <c r="W828" s="189" t="n">
        <f aca="false">IF(V828="SI",T828,0)</f>
        <v>0</v>
      </c>
      <c r="X828" s="148"/>
      <c r="Y828" s="179"/>
      <c r="Z828" s="179"/>
      <c r="AA828" s="179"/>
    </row>
    <row r="829" customFormat="false" ht="15.75" hidden="false" customHeight="true" outlineLevel="0" collapsed="false">
      <c r="A829" s="22" t="n">
        <v>828</v>
      </c>
      <c r="B829" s="180"/>
      <c r="C829" s="22"/>
      <c r="D829" s="22"/>
      <c r="E829" s="22"/>
      <c r="F829" s="183"/>
      <c r="G829" s="22"/>
      <c r="H829" s="22"/>
      <c r="I829" s="22"/>
      <c r="J829" s="191" t="e">
        <f aca="false">VLOOKUP(Entrate!I829,Legenda!$D$1:$F$258,2)</f>
        <v>#N/A</v>
      </c>
      <c r="K829" s="22"/>
      <c r="L829" s="22"/>
      <c r="M829" s="22"/>
      <c r="N829" s="183"/>
      <c r="O829" s="184" t="n">
        <f aca="false">'Piano Finanziario Annuale'!$F$6</f>
        <v>0</v>
      </c>
      <c r="P829" s="185" t="n">
        <v>0</v>
      </c>
      <c r="Q829" s="186"/>
      <c r="R829" s="187" t="n">
        <f aca="false">(P829*Q829)</f>
        <v>0</v>
      </c>
      <c r="S829" s="185" t="n">
        <v>0</v>
      </c>
      <c r="T829" s="187" t="n">
        <f aca="false">IF(OR(O829="sì",O829="forfettario 190"),SUM(P829+S829),SUM(P829+R829+S829))</f>
        <v>0</v>
      </c>
      <c r="U829" s="50"/>
      <c r="V829" s="188"/>
      <c r="W829" s="189" t="n">
        <f aca="false">IF(V829="SI",T829,0)</f>
        <v>0</v>
      </c>
      <c r="X829" s="148"/>
      <c r="Y829" s="179"/>
      <c r="Z829" s="179"/>
      <c r="AA829" s="179"/>
    </row>
    <row r="830" customFormat="false" ht="15.75" hidden="false" customHeight="true" outlineLevel="0" collapsed="false">
      <c r="A830" s="22" t="n">
        <v>829</v>
      </c>
      <c r="B830" s="180"/>
      <c r="C830" s="22"/>
      <c r="D830" s="22"/>
      <c r="E830" s="22"/>
      <c r="F830" s="183"/>
      <c r="G830" s="22"/>
      <c r="H830" s="22"/>
      <c r="I830" s="22"/>
      <c r="J830" s="191" t="e">
        <f aca="false">VLOOKUP(Entrate!I830,Legenda!$D$1:$F$258,2)</f>
        <v>#N/A</v>
      </c>
      <c r="K830" s="22"/>
      <c r="L830" s="22"/>
      <c r="M830" s="22"/>
      <c r="N830" s="183"/>
      <c r="O830" s="184" t="n">
        <f aca="false">'Piano Finanziario Annuale'!$F$6</f>
        <v>0</v>
      </c>
      <c r="P830" s="185" t="n">
        <v>0</v>
      </c>
      <c r="Q830" s="186"/>
      <c r="R830" s="187" t="n">
        <f aca="false">(P830*Q830)</f>
        <v>0</v>
      </c>
      <c r="S830" s="185" t="n">
        <v>0</v>
      </c>
      <c r="T830" s="187" t="n">
        <f aca="false">IF(OR(O830="sì",O830="forfettario 190"),SUM(P830+S830),SUM(P830+R830+S830))</f>
        <v>0</v>
      </c>
      <c r="U830" s="50"/>
      <c r="V830" s="188"/>
      <c r="W830" s="189" t="n">
        <f aca="false">IF(V830="SI",T830,0)</f>
        <v>0</v>
      </c>
      <c r="X830" s="148"/>
      <c r="Y830" s="179"/>
      <c r="Z830" s="179"/>
      <c r="AA830" s="179"/>
    </row>
    <row r="831" customFormat="false" ht="15.75" hidden="false" customHeight="true" outlineLevel="0" collapsed="false">
      <c r="A831" s="22" t="n">
        <v>830</v>
      </c>
      <c r="B831" s="180"/>
      <c r="C831" s="22"/>
      <c r="D831" s="22"/>
      <c r="E831" s="22"/>
      <c r="F831" s="183"/>
      <c r="G831" s="22"/>
      <c r="H831" s="22"/>
      <c r="I831" s="22"/>
      <c r="J831" s="191" t="e">
        <f aca="false">VLOOKUP(Entrate!I831,Legenda!$D$1:$F$258,2)</f>
        <v>#N/A</v>
      </c>
      <c r="K831" s="22"/>
      <c r="L831" s="22"/>
      <c r="M831" s="22"/>
      <c r="N831" s="183"/>
      <c r="O831" s="184" t="n">
        <f aca="false">'Piano Finanziario Annuale'!$F$6</f>
        <v>0</v>
      </c>
      <c r="P831" s="185" t="n">
        <v>0</v>
      </c>
      <c r="Q831" s="186"/>
      <c r="R831" s="187" t="n">
        <f aca="false">(P831*Q831)</f>
        <v>0</v>
      </c>
      <c r="S831" s="185" t="n">
        <v>0</v>
      </c>
      <c r="T831" s="187" t="n">
        <f aca="false">IF(OR(O831="sì",O831="forfettario 190"),SUM(P831+S831),SUM(P831+R831+S831))</f>
        <v>0</v>
      </c>
      <c r="U831" s="50"/>
      <c r="V831" s="188"/>
      <c r="W831" s="189" t="n">
        <f aca="false">IF(V831="SI",T831,0)</f>
        <v>0</v>
      </c>
      <c r="X831" s="148"/>
      <c r="Y831" s="179"/>
      <c r="Z831" s="179"/>
      <c r="AA831" s="179"/>
    </row>
    <row r="832" customFormat="false" ht="15.75" hidden="false" customHeight="true" outlineLevel="0" collapsed="false">
      <c r="A832" s="22" t="n">
        <v>831</v>
      </c>
      <c r="B832" s="180"/>
      <c r="C832" s="22"/>
      <c r="D832" s="22"/>
      <c r="E832" s="22"/>
      <c r="F832" s="183"/>
      <c r="G832" s="22"/>
      <c r="H832" s="22"/>
      <c r="I832" s="22"/>
      <c r="J832" s="191" t="e">
        <f aca="false">VLOOKUP(Entrate!I832,Legenda!$D$1:$F$258,2)</f>
        <v>#N/A</v>
      </c>
      <c r="K832" s="22"/>
      <c r="L832" s="22"/>
      <c r="M832" s="22"/>
      <c r="N832" s="183"/>
      <c r="O832" s="184" t="n">
        <f aca="false">'Piano Finanziario Annuale'!$F$6</f>
        <v>0</v>
      </c>
      <c r="P832" s="185" t="n">
        <v>0</v>
      </c>
      <c r="Q832" s="186"/>
      <c r="R832" s="187" t="n">
        <f aca="false">(P832*Q832)</f>
        <v>0</v>
      </c>
      <c r="S832" s="185" t="n">
        <v>0</v>
      </c>
      <c r="T832" s="187" t="n">
        <f aca="false">IF(OR(O832="sì",O832="forfettario 190"),SUM(P832+S832),SUM(P832+R832+S832))</f>
        <v>0</v>
      </c>
      <c r="U832" s="50"/>
      <c r="V832" s="188"/>
      <c r="W832" s="189" t="n">
        <f aca="false">IF(V832="SI",T832,0)</f>
        <v>0</v>
      </c>
      <c r="X832" s="148"/>
      <c r="Y832" s="179"/>
      <c r="Z832" s="179"/>
      <c r="AA832" s="179"/>
    </row>
    <row r="833" customFormat="false" ht="15.75" hidden="false" customHeight="true" outlineLevel="0" collapsed="false">
      <c r="A833" s="22" t="n">
        <v>832</v>
      </c>
      <c r="B833" s="180"/>
      <c r="C833" s="22"/>
      <c r="D833" s="22"/>
      <c r="E833" s="22"/>
      <c r="F833" s="183"/>
      <c r="G833" s="22"/>
      <c r="H833" s="22"/>
      <c r="I833" s="22"/>
      <c r="J833" s="191" t="e">
        <f aca="false">VLOOKUP(Entrate!I833,Legenda!$D$1:$F$258,2)</f>
        <v>#N/A</v>
      </c>
      <c r="K833" s="22"/>
      <c r="L833" s="22"/>
      <c r="M833" s="22"/>
      <c r="N833" s="183"/>
      <c r="O833" s="184" t="n">
        <f aca="false">'Piano Finanziario Annuale'!$F$6</f>
        <v>0</v>
      </c>
      <c r="P833" s="185" t="n">
        <v>0</v>
      </c>
      <c r="Q833" s="186"/>
      <c r="R833" s="187" t="n">
        <f aca="false">(P833*Q833)</f>
        <v>0</v>
      </c>
      <c r="S833" s="185" t="n">
        <v>0</v>
      </c>
      <c r="T833" s="187" t="n">
        <f aca="false">IF(OR(O833="sì",O833="forfettario 190"),SUM(P833+S833),SUM(P833+R833+S833))</f>
        <v>0</v>
      </c>
      <c r="U833" s="50"/>
      <c r="V833" s="188"/>
      <c r="W833" s="189" t="n">
        <f aca="false">IF(V833="SI",T833,0)</f>
        <v>0</v>
      </c>
      <c r="X833" s="148"/>
      <c r="Y833" s="179"/>
      <c r="Z833" s="179"/>
      <c r="AA833" s="179"/>
    </row>
    <row r="834" customFormat="false" ht="15.75" hidden="false" customHeight="true" outlineLevel="0" collapsed="false">
      <c r="A834" s="22" t="n">
        <v>833</v>
      </c>
      <c r="B834" s="180"/>
      <c r="C834" s="22"/>
      <c r="D834" s="22"/>
      <c r="E834" s="22"/>
      <c r="F834" s="183"/>
      <c r="G834" s="22"/>
      <c r="H834" s="22"/>
      <c r="I834" s="22"/>
      <c r="J834" s="191" t="e">
        <f aca="false">VLOOKUP(Entrate!I834,Legenda!$D$1:$F$258,2)</f>
        <v>#N/A</v>
      </c>
      <c r="K834" s="22"/>
      <c r="L834" s="22"/>
      <c r="M834" s="22"/>
      <c r="N834" s="183"/>
      <c r="O834" s="184" t="n">
        <f aca="false">'Piano Finanziario Annuale'!$F$6</f>
        <v>0</v>
      </c>
      <c r="P834" s="185" t="n">
        <v>0</v>
      </c>
      <c r="Q834" s="186"/>
      <c r="R834" s="187" t="n">
        <f aca="false">(P834*Q834)</f>
        <v>0</v>
      </c>
      <c r="S834" s="185" t="n">
        <v>0</v>
      </c>
      <c r="T834" s="187" t="n">
        <f aca="false">IF(OR(O834="sì",O834="forfettario 190"),SUM(P834+S834),SUM(P834+R834+S834))</f>
        <v>0</v>
      </c>
      <c r="U834" s="50"/>
      <c r="V834" s="188"/>
      <c r="W834" s="189" t="n">
        <f aca="false">IF(V834="SI",T834,0)</f>
        <v>0</v>
      </c>
      <c r="X834" s="148"/>
      <c r="Y834" s="179"/>
      <c r="Z834" s="179"/>
      <c r="AA834" s="179"/>
    </row>
    <row r="835" customFormat="false" ht="15.75" hidden="false" customHeight="true" outlineLevel="0" collapsed="false">
      <c r="A835" s="22" t="n">
        <v>834</v>
      </c>
      <c r="B835" s="180"/>
      <c r="C835" s="22"/>
      <c r="D835" s="22"/>
      <c r="E835" s="22"/>
      <c r="F835" s="183"/>
      <c r="G835" s="22"/>
      <c r="H835" s="22"/>
      <c r="I835" s="22"/>
      <c r="J835" s="191" t="e">
        <f aca="false">VLOOKUP(Entrate!I835,Legenda!$D$1:$F$258,2)</f>
        <v>#N/A</v>
      </c>
      <c r="K835" s="22"/>
      <c r="L835" s="22"/>
      <c r="M835" s="22"/>
      <c r="N835" s="183"/>
      <c r="O835" s="184" t="n">
        <f aca="false">'Piano Finanziario Annuale'!$F$6</f>
        <v>0</v>
      </c>
      <c r="P835" s="185" t="n">
        <v>0</v>
      </c>
      <c r="Q835" s="186"/>
      <c r="R835" s="187" t="n">
        <f aca="false">(P835*Q835)</f>
        <v>0</v>
      </c>
      <c r="S835" s="185" t="n">
        <v>0</v>
      </c>
      <c r="T835" s="187" t="n">
        <f aca="false">IF(OR(O835="sì",O835="forfettario 190"),SUM(P835+S835),SUM(P835+R835+S835))</f>
        <v>0</v>
      </c>
      <c r="U835" s="50"/>
      <c r="V835" s="188"/>
      <c r="W835" s="189" t="n">
        <f aca="false">IF(V835="SI",T835,0)</f>
        <v>0</v>
      </c>
      <c r="X835" s="148"/>
      <c r="Y835" s="179"/>
      <c r="Z835" s="179"/>
      <c r="AA835" s="179"/>
    </row>
    <row r="836" customFormat="false" ht="15.75" hidden="false" customHeight="true" outlineLevel="0" collapsed="false">
      <c r="A836" s="22" t="n">
        <v>835</v>
      </c>
      <c r="B836" s="180"/>
      <c r="C836" s="22"/>
      <c r="D836" s="22"/>
      <c r="E836" s="22"/>
      <c r="F836" s="183"/>
      <c r="G836" s="22"/>
      <c r="H836" s="22"/>
      <c r="I836" s="22"/>
      <c r="J836" s="191" t="e">
        <f aca="false">VLOOKUP(Entrate!I836,Legenda!$D$1:$F$258,2)</f>
        <v>#N/A</v>
      </c>
      <c r="K836" s="22"/>
      <c r="L836" s="22"/>
      <c r="M836" s="22"/>
      <c r="N836" s="183"/>
      <c r="O836" s="184" t="n">
        <f aca="false">'Piano Finanziario Annuale'!$F$6</f>
        <v>0</v>
      </c>
      <c r="P836" s="185" t="n">
        <v>0</v>
      </c>
      <c r="Q836" s="186"/>
      <c r="R836" s="187" t="n">
        <f aca="false">(P836*Q836)</f>
        <v>0</v>
      </c>
      <c r="S836" s="185" t="n">
        <v>0</v>
      </c>
      <c r="T836" s="187" t="n">
        <f aca="false">IF(OR(O836="sì",O836="forfettario 190"),SUM(P836+S836),SUM(P836+R836+S836))</f>
        <v>0</v>
      </c>
      <c r="U836" s="50"/>
      <c r="V836" s="188"/>
      <c r="W836" s="189" t="n">
        <f aca="false">IF(V836="SI",T836,0)</f>
        <v>0</v>
      </c>
      <c r="X836" s="148"/>
      <c r="Y836" s="179"/>
      <c r="Z836" s="179"/>
      <c r="AA836" s="179"/>
    </row>
    <row r="837" customFormat="false" ht="15.75" hidden="false" customHeight="true" outlineLevel="0" collapsed="false">
      <c r="A837" s="22" t="n">
        <v>836</v>
      </c>
      <c r="B837" s="180"/>
      <c r="C837" s="22"/>
      <c r="D837" s="22"/>
      <c r="E837" s="22"/>
      <c r="F837" s="183"/>
      <c r="G837" s="22"/>
      <c r="H837" s="22"/>
      <c r="I837" s="22"/>
      <c r="J837" s="191" t="e">
        <f aca="false">VLOOKUP(Entrate!I837,Legenda!$D$1:$F$258,2)</f>
        <v>#N/A</v>
      </c>
      <c r="K837" s="22"/>
      <c r="L837" s="22"/>
      <c r="M837" s="22"/>
      <c r="N837" s="183"/>
      <c r="O837" s="184" t="n">
        <f aca="false">'Piano Finanziario Annuale'!$F$6</f>
        <v>0</v>
      </c>
      <c r="P837" s="185" t="n">
        <v>0</v>
      </c>
      <c r="Q837" s="186"/>
      <c r="R837" s="187" t="n">
        <f aca="false">(P837*Q837)</f>
        <v>0</v>
      </c>
      <c r="S837" s="185" t="n">
        <v>0</v>
      </c>
      <c r="T837" s="187" t="n">
        <f aca="false">IF(OR(O837="sì",O837="forfettario 190"),SUM(P837+S837),SUM(P837+R837+S837))</f>
        <v>0</v>
      </c>
      <c r="U837" s="50"/>
      <c r="V837" s="188"/>
      <c r="W837" s="189" t="n">
        <f aca="false">IF(V837="SI",T837,0)</f>
        <v>0</v>
      </c>
      <c r="X837" s="148"/>
      <c r="Y837" s="179"/>
      <c r="Z837" s="179"/>
      <c r="AA837" s="179"/>
    </row>
    <row r="838" customFormat="false" ht="15.75" hidden="false" customHeight="true" outlineLevel="0" collapsed="false">
      <c r="A838" s="22" t="n">
        <v>837</v>
      </c>
      <c r="B838" s="180"/>
      <c r="C838" s="22"/>
      <c r="D838" s="22"/>
      <c r="E838" s="22"/>
      <c r="F838" s="183"/>
      <c r="G838" s="22"/>
      <c r="H838" s="22"/>
      <c r="I838" s="22"/>
      <c r="J838" s="191" t="e">
        <f aca="false">VLOOKUP(Entrate!I838,Legenda!$D$1:$F$258,2)</f>
        <v>#N/A</v>
      </c>
      <c r="K838" s="22"/>
      <c r="L838" s="22"/>
      <c r="M838" s="22"/>
      <c r="N838" s="183"/>
      <c r="O838" s="184" t="n">
        <f aca="false">'Piano Finanziario Annuale'!$F$6</f>
        <v>0</v>
      </c>
      <c r="P838" s="185" t="n">
        <v>0</v>
      </c>
      <c r="Q838" s="186"/>
      <c r="R838" s="187" t="n">
        <f aca="false">(P838*Q838)</f>
        <v>0</v>
      </c>
      <c r="S838" s="185" t="n">
        <v>0</v>
      </c>
      <c r="T838" s="187" t="n">
        <f aca="false">IF(OR(O838="sì",O838="forfettario 190"),SUM(P838+S838),SUM(P838+R838+S838))</f>
        <v>0</v>
      </c>
      <c r="U838" s="50"/>
      <c r="V838" s="188"/>
      <c r="W838" s="189" t="n">
        <f aca="false">IF(V838="SI",T838,0)</f>
        <v>0</v>
      </c>
      <c r="X838" s="148"/>
      <c r="Y838" s="179"/>
      <c r="Z838" s="179"/>
      <c r="AA838" s="179"/>
    </row>
    <row r="839" customFormat="false" ht="15.75" hidden="false" customHeight="true" outlineLevel="0" collapsed="false">
      <c r="A839" s="22" t="n">
        <v>838</v>
      </c>
      <c r="B839" s="180"/>
      <c r="C839" s="22"/>
      <c r="D839" s="22"/>
      <c r="E839" s="22"/>
      <c r="F839" s="183"/>
      <c r="G839" s="22"/>
      <c r="H839" s="22"/>
      <c r="I839" s="22"/>
      <c r="J839" s="191" t="e">
        <f aca="false">VLOOKUP(Entrate!I839,Legenda!$D$1:$F$258,2)</f>
        <v>#N/A</v>
      </c>
      <c r="K839" s="22"/>
      <c r="L839" s="22"/>
      <c r="M839" s="22"/>
      <c r="N839" s="183"/>
      <c r="O839" s="184" t="n">
        <f aca="false">'Piano Finanziario Annuale'!$F$6</f>
        <v>0</v>
      </c>
      <c r="P839" s="185" t="n">
        <v>0</v>
      </c>
      <c r="Q839" s="186"/>
      <c r="R839" s="187" t="n">
        <f aca="false">(P839*Q839)</f>
        <v>0</v>
      </c>
      <c r="S839" s="185" t="n">
        <v>0</v>
      </c>
      <c r="T839" s="187" t="n">
        <f aca="false">IF(OR(O839="sì",O839="forfettario 190"),SUM(P839+S839),SUM(P839+R839+S839))</f>
        <v>0</v>
      </c>
      <c r="U839" s="50"/>
      <c r="V839" s="188"/>
      <c r="W839" s="189" t="n">
        <f aca="false">IF(V839="SI",T839,0)</f>
        <v>0</v>
      </c>
      <c r="X839" s="148"/>
      <c r="Y839" s="179"/>
      <c r="Z839" s="179"/>
      <c r="AA839" s="179"/>
    </row>
    <row r="840" customFormat="false" ht="15.75" hidden="false" customHeight="true" outlineLevel="0" collapsed="false">
      <c r="A840" s="22" t="n">
        <v>839</v>
      </c>
      <c r="B840" s="180"/>
      <c r="C840" s="22"/>
      <c r="D840" s="22"/>
      <c r="E840" s="22"/>
      <c r="F840" s="183"/>
      <c r="G840" s="22"/>
      <c r="H840" s="22"/>
      <c r="I840" s="22"/>
      <c r="J840" s="191" t="e">
        <f aca="false">VLOOKUP(Entrate!I840,Legenda!$D$1:$F$258,2)</f>
        <v>#N/A</v>
      </c>
      <c r="K840" s="22"/>
      <c r="L840" s="22"/>
      <c r="M840" s="22"/>
      <c r="N840" s="183"/>
      <c r="O840" s="184" t="n">
        <f aca="false">'Piano Finanziario Annuale'!$F$6</f>
        <v>0</v>
      </c>
      <c r="P840" s="185" t="n">
        <v>0</v>
      </c>
      <c r="Q840" s="186"/>
      <c r="R840" s="187" t="n">
        <f aca="false">(P840*Q840)</f>
        <v>0</v>
      </c>
      <c r="S840" s="185" t="n">
        <v>0</v>
      </c>
      <c r="T840" s="187" t="n">
        <f aca="false">IF(OR(O840="sì",O840="forfettario 190"),SUM(P840+S840),SUM(P840+R840+S840))</f>
        <v>0</v>
      </c>
      <c r="U840" s="50"/>
      <c r="V840" s="188"/>
      <c r="W840" s="189" t="n">
        <f aca="false">IF(V840="SI",T840,0)</f>
        <v>0</v>
      </c>
      <c r="X840" s="148"/>
      <c r="Y840" s="179"/>
      <c r="Z840" s="179"/>
      <c r="AA840" s="179"/>
    </row>
    <row r="841" customFormat="false" ht="15.75" hidden="false" customHeight="true" outlineLevel="0" collapsed="false">
      <c r="A841" s="22" t="n">
        <v>840</v>
      </c>
      <c r="B841" s="180"/>
      <c r="C841" s="22"/>
      <c r="D841" s="22"/>
      <c r="E841" s="22"/>
      <c r="F841" s="183"/>
      <c r="G841" s="22"/>
      <c r="H841" s="22"/>
      <c r="I841" s="22"/>
      <c r="J841" s="191" t="e">
        <f aca="false">VLOOKUP(Entrate!I841,Legenda!$D$1:$F$258,2)</f>
        <v>#N/A</v>
      </c>
      <c r="K841" s="22"/>
      <c r="L841" s="22"/>
      <c r="M841" s="22"/>
      <c r="N841" s="183"/>
      <c r="O841" s="184" t="n">
        <f aca="false">'Piano Finanziario Annuale'!$F$6</f>
        <v>0</v>
      </c>
      <c r="P841" s="185" t="n">
        <v>0</v>
      </c>
      <c r="Q841" s="186"/>
      <c r="R841" s="187" t="n">
        <f aca="false">(P841*Q841)</f>
        <v>0</v>
      </c>
      <c r="S841" s="185" t="n">
        <v>0</v>
      </c>
      <c r="T841" s="187" t="n">
        <f aca="false">IF(OR(O841="sì",O841="forfettario 190"),SUM(P841+S841),SUM(P841+R841+S841))</f>
        <v>0</v>
      </c>
      <c r="U841" s="50"/>
      <c r="V841" s="188"/>
      <c r="W841" s="189" t="n">
        <f aca="false">IF(V841="SI",T841,0)</f>
        <v>0</v>
      </c>
      <c r="X841" s="148"/>
      <c r="Y841" s="179"/>
      <c r="Z841" s="179"/>
      <c r="AA841" s="179"/>
    </row>
    <row r="842" customFormat="false" ht="15.75" hidden="false" customHeight="true" outlineLevel="0" collapsed="false">
      <c r="A842" s="22" t="n">
        <v>841</v>
      </c>
      <c r="B842" s="180"/>
      <c r="C842" s="22"/>
      <c r="D842" s="22"/>
      <c r="E842" s="22"/>
      <c r="F842" s="183"/>
      <c r="G842" s="22"/>
      <c r="H842" s="22"/>
      <c r="I842" s="22"/>
      <c r="J842" s="191" t="e">
        <f aca="false">VLOOKUP(Entrate!I842,Legenda!$D$1:$F$258,2)</f>
        <v>#N/A</v>
      </c>
      <c r="K842" s="22"/>
      <c r="L842" s="22"/>
      <c r="M842" s="22"/>
      <c r="N842" s="183"/>
      <c r="O842" s="184" t="n">
        <f aca="false">'Piano Finanziario Annuale'!$F$6</f>
        <v>0</v>
      </c>
      <c r="P842" s="185" t="n">
        <v>0</v>
      </c>
      <c r="Q842" s="186"/>
      <c r="R842" s="187" t="n">
        <f aca="false">(P842*Q842)</f>
        <v>0</v>
      </c>
      <c r="S842" s="185" t="n">
        <v>0</v>
      </c>
      <c r="T842" s="187" t="n">
        <f aca="false">IF(OR(O842="sì",O842="forfettario 190"),SUM(P842+S842),SUM(P842+R842+S842))</f>
        <v>0</v>
      </c>
      <c r="U842" s="50"/>
      <c r="V842" s="188"/>
      <c r="W842" s="189" t="n">
        <f aca="false">IF(V842="SI",T842,0)</f>
        <v>0</v>
      </c>
      <c r="X842" s="148"/>
      <c r="Y842" s="179"/>
      <c r="Z842" s="179"/>
      <c r="AA842" s="179"/>
    </row>
    <row r="843" customFormat="false" ht="15.75" hidden="false" customHeight="true" outlineLevel="0" collapsed="false">
      <c r="A843" s="22" t="n">
        <v>842</v>
      </c>
      <c r="B843" s="180"/>
      <c r="C843" s="22"/>
      <c r="D843" s="22"/>
      <c r="E843" s="22"/>
      <c r="F843" s="183"/>
      <c r="G843" s="22"/>
      <c r="H843" s="22"/>
      <c r="I843" s="22"/>
      <c r="J843" s="191" t="e">
        <f aca="false">VLOOKUP(Entrate!I843,Legenda!$D$1:$F$258,2)</f>
        <v>#N/A</v>
      </c>
      <c r="K843" s="22"/>
      <c r="L843" s="22"/>
      <c r="M843" s="22"/>
      <c r="N843" s="183"/>
      <c r="O843" s="184" t="n">
        <f aca="false">'Piano Finanziario Annuale'!$F$6</f>
        <v>0</v>
      </c>
      <c r="P843" s="185" t="n">
        <v>0</v>
      </c>
      <c r="Q843" s="186"/>
      <c r="R843" s="187" t="n">
        <f aca="false">(P843*Q843)</f>
        <v>0</v>
      </c>
      <c r="S843" s="185" t="n">
        <v>0</v>
      </c>
      <c r="T843" s="187" t="n">
        <f aca="false">IF(OR(O843="sì",O843="forfettario 190"),SUM(P843+S843),SUM(P843+R843+S843))</f>
        <v>0</v>
      </c>
      <c r="U843" s="50"/>
      <c r="V843" s="188"/>
      <c r="W843" s="189" t="n">
        <f aca="false">IF(V843="SI",T843,0)</f>
        <v>0</v>
      </c>
      <c r="X843" s="148"/>
      <c r="Y843" s="179"/>
      <c r="Z843" s="179"/>
      <c r="AA843" s="179"/>
    </row>
    <row r="844" customFormat="false" ht="15.75" hidden="false" customHeight="true" outlineLevel="0" collapsed="false">
      <c r="A844" s="22" t="n">
        <v>843</v>
      </c>
      <c r="B844" s="180"/>
      <c r="C844" s="22"/>
      <c r="D844" s="22"/>
      <c r="E844" s="22"/>
      <c r="F844" s="183"/>
      <c r="G844" s="22"/>
      <c r="H844" s="22"/>
      <c r="I844" s="22"/>
      <c r="J844" s="191" t="e">
        <f aca="false">VLOOKUP(Entrate!I844,Legenda!$D$1:$F$258,2)</f>
        <v>#N/A</v>
      </c>
      <c r="K844" s="22"/>
      <c r="L844" s="22"/>
      <c r="M844" s="22"/>
      <c r="N844" s="183"/>
      <c r="O844" s="184" t="n">
        <f aca="false">'Piano Finanziario Annuale'!$F$6</f>
        <v>0</v>
      </c>
      <c r="P844" s="185" t="n">
        <v>0</v>
      </c>
      <c r="Q844" s="186"/>
      <c r="R844" s="187" t="n">
        <f aca="false">(P844*Q844)</f>
        <v>0</v>
      </c>
      <c r="S844" s="185" t="n">
        <v>0</v>
      </c>
      <c r="T844" s="187" t="n">
        <f aca="false">IF(OR(O844="sì",O844="forfettario 190"),SUM(P844+S844),SUM(P844+R844+S844))</f>
        <v>0</v>
      </c>
      <c r="U844" s="50"/>
      <c r="V844" s="188"/>
      <c r="W844" s="189" t="n">
        <f aca="false">IF(V844="SI",T844,0)</f>
        <v>0</v>
      </c>
      <c r="X844" s="148"/>
      <c r="Y844" s="179"/>
      <c r="Z844" s="179"/>
      <c r="AA844" s="179"/>
    </row>
    <row r="845" customFormat="false" ht="15.75" hidden="false" customHeight="true" outlineLevel="0" collapsed="false">
      <c r="A845" s="22" t="n">
        <v>844</v>
      </c>
      <c r="B845" s="180"/>
      <c r="C845" s="22"/>
      <c r="D845" s="22"/>
      <c r="E845" s="22"/>
      <c r="F845" s="183"/>
      <c r="G845" s="22"/>
      <c r="H845" s="22"/>
      <c r="I845" s="22"/>
      <c r="J845" s="191" t="e">
        <f aca="false">VLOOKUP(Entrate!I845,Legenda!$D$1:$F$258,2)</f>
        <v>#N/A</v>
      </c>
      <c r="K845" s="22"/>
      <c r="L845" s="22"/>
      <c r="M845" s="22"/>
      <c r="N845" s="183"/>
      <c r="O845" s="184" t="n">
        <f aca="false">'Piano Finanziario Annuale'!$F$6</f>
        <v>0</v>
      </c>
      <c r="P845" s="185" t="n">
        <v>0</v>
      </c>
      <c r="Q845" s="186"/>
      <c r="R845" s="187" t="n">
        <f aca="false">(P845*Q845)</f>
        <v>0</v>
      </c>
      <c r="S845" s="185" t="n">
        <v>0</v>
      </c>
      <c r="T845" s="187" t="n">
        <f aca="false">IF(OR(O845="sì",O845="forfettario 190"),SUM(P845+S845),SUM(P845+R845+S845))</f>
        <v>0</v>
      </c>
      <c r="U845" s="50"/>
      <c r="V845" s="188"/>
      <c r="W845" s="189" t="n">
        <f aca="false">IF(V845="SI",T845,0)</f>
        <v>0</v>
      </c>
      <c r="X845" s="148"/>
      <c r="Y845" s="179"/>
      <c r="Z845" s="179"/>
      <c r="AA845" s="179"/>
    </row>
    <row r="846" customFormat="false" ht="15.75" hidden="false" customHeight="true" outlineLevel="0" collapsed="false">
      <c r="A846" s="22" t="n">
        <v>845</v>
      </c>
      <c r="B846" s="180"/>
      <c r="C846" s="22"/>
      <c r="D846" s="22"/>
      <c r="E846" s="22"/>
      <c r="F846" s="183"/>
      <c r="G846" s="22"/>
      <c r="H846" s="22"/>
      <c r="I846" s="22"/>
      <c r="J846" s="191" t="e">
        <f aca="false">VLOOKUP(Entrate!I846,Legenda!$D$1:$F$258,2)</f>
        <v>#N/A</v>
      </c>
      <c r="K846" s="22"/>
      <c r="L846" s="22"/>
      <c r="M846" s="22"/>
      <c r="N846" s="183"/>
      <c r="O846" s="184" t="n">
        <f aca="false">'Piano Finanziario Annuale'!$F$6</f>
        <v>0</v>
      </c>
      <c r="P846" s="185" t="n">
        <v>0</v>
      </c>
      <c r="Q846" s="186"/>
      <c r="R846" s="187" t="n">
        <f aca="false">(P846*Q846)</f>
        <v>0</v>
      </c>
      <c r="S846" s="185" t="n">
        <v>0</v>
      </c>
      <c r="T846" s="187" t="n">
        <f aca="false">IF(OR(O846="sì",O846="forfettario 190"),SUM(P846+S846),SUM(P846+R846+S846))</f>
        <v>0</v>
      </c>
      <c r="U846" s="50"/>
      <c r="V846" s="188"/>
      <c r="W846" s="189" t="n">
        <f aca="false">IF(V846="SI",T846,0)</f>
        <v>0</v>
      </c>
      <c r="X846" s="148"/>
      <c r="Y846" s="179"/>
      <c r="Z846" s="179"/>
      <c r="AA846" s="179"/>
    </row>
    <row r="847" customFormat="false" ht="15.75" hidden="false" customHeight="true" outlineLevel="0" collapsed="false">
      <c r="A847" s="22" t="n">
        <v>846</v>
      </c>
      <c r="B847" s="180"/>
      <c r="C847" s="22"/>
      <c r="D847" s="22"/>
      <c r="E847" s="22"/>
      <c r="F847" s="183"/>
      <c r="G847" s="22"/>
      <c r="H847" s="22"/>
      <c r="I847" s="22"/>
      <c r="J847" s="191" t="e">
        <f aca="false">VLOOKUP(Entrate!I847,Legenda!$D$1:$F$258,2)</f>
        <v>#N/A</v>
      </c>
      <c r="K847" s="22"/>
      <c r="L847" s="22"/>
      <c r="M847" s="22"/>
      <c r="N847" s="183"/>
      <c r="O847" s="184" t="n">
        <f aca="false">'Piano Finanziario Annuale'!$F$6</f>
        <v>0</v>
      </c>
      <c r="P847" s="185" t="n">
        <v>0</v>
      </c>
      <c r="Q847" s="186"/>
      <c r="R847" s="187" t="n">
        <f aca="false">(P847*Q847)</f>
        <v>0</v>
      </c>
      <c r="S847" s="185" t="n">
        <v>0</v>
      </c>
      <c r="T847" s="187" t="n">
        <f aca="false">IF(OR(O847="sì",O847="forfettario 190"),SUM(P847+S847),SUM(P847+R847+S847))</f>
        <v>0</v>
      </c>
      <c r="U847" s="50"/>
      <c r="V847" s="188"/>
      <c r="W847" s="189" t="n">
        <f aca="false">IF(V847="SI",T847,0)</f>
        <v>0</v>
      </c>
      <c r="X847" s="148"/>
      <c r="Y847" s="179"/>
      <c r="Z847" s="179"/>
      <c r="AA847" s="179"/>
    </row>
    <row r="848" customFormat="false" ht="15.75" hidden="false" customHeight="true" outlineLevel="0" collapsed="false">
      <c r="A848" s="22" t="n">
        <v>847</v>
      </c>
      <c r="B848" s="180"/>
      <c r="C848" s="22"/>
      <c r="D848" s="22"/>
      <c r="E848" s="22"/>
      <c r="F848" s="183"/>
      <c r="G848" s="22"/>
      <c r="H848" s="22"/>
      <c r="I848" s="22"/>
      <c r="J848" s="191" t="e">
        <f aca="false">VLOOKUP(Entrate!I848,Legenda!$D$1:$F$258,2)</f>
        <v>#N/A</v>
      </c>
      <c r="K848" s="22"/>
      <c r="L848" s="22"/>
      <c r="M848" s="22"/>
      <c r="N848" s="183"/>
      <c r="O848" s="184" t="n">
        <f aca="false">'Piano Finanziario Annuale'!$F$6</f>
        <v>0</v>
      </c>
      <c r="P848" s="185" t="n">
        <v>0</v>
      </c>
      <c r="Q848" s="186"/>
      <c r="R848" s="187" t="n">
        <f aca="false">(P848*Q848)</f>
        <v>0</v>
      </c>
      <c r="S848" s="185" t="n">
        <v>0</v>
      </c>
      <c r="T848" s="187" t="n">
        <f aca="false">IF(OR(O848="sì",O848="forfettario 190"),SUM(P848+S848),SUM(P848+R848+S848))</f>
        <v>0</v>
      </c>
      <c r="U848" s="50"/>
      <c r="V848" s="188"/>
      <c r="W848" s="189" t="n">
        <f aca="false">IF(V848="SI",T848,0)</f>
        <v>0</v>
      </c>
      <c r="X848" s="148"/>
      <c r="Y848" s="179"/>
      <c r="Z848" s="179"/>
      <c r="AA848" s="179"/>
    </row>
    <row r="849" customFormat="false" ht="15.75" hidden="false" customHeight="true" outlineLevel="0" collapsed="false">
      <c r="A849" s="22" t="n">
        <v>848</v>
      </c>
      <c r="B849" s="180"/>
      <c r="C849" s="22"/>
      <c r="D849" s="22"/>
      <c r="E849" s="22"/>
      <c r="F849" s="183"/>
      <c r="G849" s="22"/>
      <c r="H849" s="22"/>
      <c r="I849" s="22"/>
      <c r="J849" s="191" t="e">
        <f aca="false">VLOOKUP(Entrate!I849,Legenda!$D$1:$F$258,2)</f>
        <v>#N/A</v>
      </c>
      <c r="K849" s="22"/>
      <c r="L849" s="22"/>
      <c r="M849" s="22"/>
      <c r="N849" s="183"/>
      <c r="O849" s="184" t="n">
        <f aca="false">'Piano Finanziario Annuale'!$F$6</f>
        <v>0</v>
      </c>
      <c r="P849" s="185" t="n">
        <v>0</v>
      </c>
      <c r="Q849" s="186"/>
      <c r="R849" s="187" t="n">
        <f aca="false">(P849*Q849)</f>
        <v>0</v>
      </c>
      <c r="S849" s="185" t="n">
        <v>0</v>
      </c>
      <c r="T849" s="187" t="n">
        <f aca="false">IF(OR(O849="sì",O849="forfettario 190"),SUM(P849+S849),SUM(P849+R849+S849))</f>
        <v>0</v>
      </c>
      <c r="U849" s="50"/>
      <c r="V849" s="188"/>
      <c r="W849" s="189" t="n">
        <f aca="false">IF(V849="SI",T849,0)</f>
        <v>0</v>
      </c>
      <c r="X849" s="148"/>
      <c r="Y849" s="179"/>
      <c r="Z849" s="179"/>
      <c r="AA849" s="179"/>
    </row>
    <row r="850" customFormat="false" ht="15.75" hidden="false" customHeight="true" outlineLevel="0" collapsed="false">
      <c r="A850" s="22" t="n">
        <v>849</v>
      </c>
      <c r="B850" s="180"/>
      <c r="C850" s="22"/>
      <c r="D850" s="22"/>
      <c r="E850" s="22"/>
      <c r="F850" s="183"/>
      <c r="G850" s="22"/>
      <c r="H850" s="22"/>
      <c r="I850" s="22"/>
      <c r="J850" s="191" t="e">
        <f aca="false">VLOOKUP(Entrate!I850,Legenda!$D$1:$F$258,2)</f>
        <v>#N/A</v>
      </c>
      <c r="K850" s="22"/>
      <c r="L850" s="22"/>
      <c r="M850" s="22"/>
      <c r="N850" s="183"/>
      <c r="O850" s="184" t="n">
        <f aca="false">'Piano Finanziario Annuale'!$F$6</f>
        <v>0</v>
      </c>
      <c r="P850" s="185" t="n">
        <v>0</v>
      </c>
      <c r="Q850" s="186"/>
      <c r="R850" s="187" t="n">
        <f aca="false">(P850*Q850)</f>
        <v>0</v>
      </c>
      <c r="S850" s="185" t="n">
        <v>0</v>
      </c>
      <c r="T850" s="187" t="n">
        <f aca="false">IF(OR(O850="sì",O850="forfettario 190"),SUM(P850+S850),SUM(P850+R850+S850))</f>
        <v>0</v>
      </c>
      <c r="U850" s="50"/>
      <c r="V850" s="188"/>
      <c r="W850" s="189" t="n">
        <f aca="false">IF(V850="SI",T850,0)</f>
        <v>0</v>
      </c>
      <c r="X850" s="148"/>
      <c r="Y850" s="179"/>
      <c r="Z850" s="179"/>
      <c r="AA850" s="179"/>
    </row>
    <row r="851" customFormat="false" ht="15.75" hidden="false" customHeight="true" outlineLevel="0" collapsed="false">
      <c r="A851" s="22" t="n">
        <v>850</v>
      </c>
      <c r="B851" s="180"/>
      <c r="C851" s="22"/>
      <c r="D851" s="22"/>
      <c r="E851" s="22"/>
      <c r="F851" s="183"/>
      <c r="G851" s="22"/>
      <c r="H851" s="22"/>
      <c r="I851" s="22"/>
      <c r="J851" s="191" t="e">
        <f aca="false">VLOOKUP(Entrate!I851,Legenda!$D$1:$F$258,2)</f>
        <v>#N/A</v>
      </c>
      <c r="K851" s="22"/>
      <c r="L851" s="22"/>
      <c r="M851" s="22"/>
      <c r="N851" s="183"/>
      <c r="O851" s="184" t="n">
        <f aca="false">'Piano Finanziario Annuale'!$F$6</f>
        <v>0</v>
      </c>
      <c r="P851" s="185" t="n">
        <v>0</v>
      </c>
      <c r="Q851" s="186"/>
      <c r="R851" s="187" t="n">
        <f aca="false">(P851*Q851)</f>
        <v>0</v>
      </c>
      <c r="S851" s="185" t="n">
        <v>0</v>
      </c>
      <c r="T851" s="187" t="n">
        <f aca="false">IF(OR(O851="sì",O851="forfettario 190"),SUM(P851+S851),SUM(P851+R851+S851))</f>
        <v>0</v>
      </c>
      <c r="U851" s="50"/>
      <c r="V851" s="188"/>
      <c r="W851" s="189" t="n">
        <f aca="false">IF(V851="SI",T851,0)</f>
        <v>0</v>
      </c>
      <c r="X851" s="148"/>
      <c r="Y851" s="179"/>
      <c r="Z851" s="179"/>
      <c r="AA851" s="179"/>
    </row>
    <row r="852" customFormat="false" ht="15.75" hidden="false" customHeight="true" outlineLevel="0" collapsed="false">
      <c r="A852" s="22" t="n">
        <v>851</v>
      </c>
      <c r="B852" s="180"/>
      <c r="C852" s="22"/>
      <c r="D852" s="22"/>
      <c r="E852" s="22"/>
      <c r="F852" s="183"/>
      <c r="G852" s="22"/>
      <c r="H852" s="22"/>
      <c r="I852" s="22"/>
      <c r="J852" s="191" t="e">
        <f aca="false">VLOOKUP(Entrate!I852,Legenda!$D$1:$F$258,2)</f>
        <v>#N/A</v>
      </c>
      <c r="K852" s="22"/>
      <c r="L852" s="22"/>
      <c r="M852" s="22"/>
      <c r="N852" s="183"/>
      <c r="O852" s="184" t="n">
        <f aca="false">'Piano Finanziario Annuale'!$F$6</f>
        <v>0</v>
      </c>
      <c r="P852" s="185" t="n">
        <v>0</v>
      </c>
      <c r="Q852" s="186"/>
      <c r="R852" s="187" t="n">
        <f aca="false">(P852*Q852)</f>
        <v>0</v>
      </c>
      <c r="S852" s="185" t="n">
        <v>0</v>
      </c>
      <c r="T852" s="187" t="n">
        <f aca="false">IF(OR(O852="sì",O852="forfettario 190"),SUM(P852+S852),SUM(P852+R852+S852))</f>
        <v>0</v>
      </c>
      <c r="U852" s="50"/>
      <c r="V852" s="188"/>
      <c r="W852" s="189" t="n">
        <f aca="false">IF(V852="SI",T852,0)</f>
        <v>0</v>
      </c>
      <c r="X852" s="148"/>
      <c r="Y852" s="179"/>
      <c r="Z852" s="179"/>
      <c r="AA852" s="179"/>
    </row>
    <row r="853" customFormat="false" ht="15.75" hidden="false" customHeight="true" outlineLevel="0" collapsed="false">
      <c r="A853" s="22" t="n">
        <v>852</v>
      </c>
      <c r="B853" s="180"/>
      <c r="C853" s="22"/>
      <c r="D853" s="22"/>
      <c r="E853" s="22"/>
      <c r="F853" s="183"/>
      <c r="G853" s="22"/>
      <c r="H853" s="22"/>
      <c r="I853" s="22"/>
      <c r="J853" s="191" t="e">
        <f aca="false">VLOOKUP(Entrate!I853,Legenda!$D$1:$F$258,2)</f>
        <v>#N/A</v>
      </c>
      <c r="K853" s="22"/>
      <c r="L853" s="22"/>
      <c r="M853" s="22"/>
      <c r="N853" s="183"/>
      <c r="O853" s="184" t="n">
        <f aca="false">'Piano Finanziario Annuale'!$F$6</f>
        <v>0</v>
      </c>
      <c r="P853" s="185" t="n">
        <v>0</v>
      </c>
      <c r="Q853" s="186"/>
      <c r="R853" s="187" t="n">
        <f aca="false">(P853*Q853)</f>
        <v>0</v>
      </c>
      <c r="S853" s="185" t="n">
        <v>0</v>
      </c>
      <c r="T853" s="187" t="n">
        <f aca="false">IF(OR(O853="sì",O853="forfettario 190"),SUM(P853+S853),SUM(P853+R853+S853))</f>
        <v>0</v>
      </c>
      <c r="U853" s="50"/>
      <c r="V853" s="188"/>
      <c r="W853" s="189" t="n">
        <f aca="false">IF(V853="SI",T853,0)</f>
        <v>0</v>
      </c>
      <c r="X853" s="148"/>
      <c r="Y853" s="179"/>
      <c r="Z853" s="179"/>
      <c r="AA853" s="179"/>
    </row>
    <row r="854" customFormat="false" ht="15.75" hidden="false" customHeight="true" outlineLevel="0" collapsed="false">
      <c r="A854" s="22" t="n">
        <v>853</v>
      </c>
      <c r="B854" s="180"/>
      <c r="C854" s="22"/>
      <c r="D854" s="22"/>
      <c r="E854" s="22"/>
      <c r="F854" s="183"/>
      <c r="G854" s="22"/>
      <c r="H854" s="22"/>
      <c r="I854" s="22"/>
      <c r="J854" s="191" t="e">
        <f aca="false">VLOOKUP(Entrate!I854,Legenda!$D$1:$F$258,2)</f>
        <v>#N/A</v>
      </c>
      <c r="K854" s="22"/>
      <c r="L854" s="22"/>
      <c r="M854" s="22"/>
      <c r="N854" s="183"/>
      <c r="O854" s="184" t="n">
        <f aca="false">'Piano Finanziario Annuale'!$F$6</f>
        <v>0</v>
      </c>
      <c r="P854" s="185" t="n">
        <v>0</v>
      </c>
      <c r="Q854" s="186"/>
      <c r="R854" s="187" t="n">
        <f aca="false">(P854*Q854)</f>
        <v>0</v>
      </c>
      <c r="S854" s="185" t="n">
        <v>0</v>
      </c>
      <c r="T854" s="187" t="n">
        <f aca="false">IF(OR(O854="sì",O854="forfettario 190"),SUM(P854+S854),SUM(P854+R854+S854))</f>
        <v>0</v>
      </c>
      <c r="U854" s="50"/>
      <c r="V854" s="188"/>
      <c r="W854" s="189" t="n">
        <f aca="false">IF(V854="SI",T854,0)</f>
        <v>0</v>
      </c>
      <c r="X854" s="148"/>
      <c r="Y854" s="179"/>
      <c r="Z854" s="179"/>
      <c r="AA854" s="179"/>
    </row>
    <row r="855" customFormat="false" ht="15.75" hidden="false" customHeight="true" outlineLevel="0" collapsed="false">
      <c r="A855" s="22" t="n">
        <v>854</v>
      </c>
      <c r="B855" s="180"/>
      <c r="C855" s="22"/>
      <c r="D855" s="22"/>
      <c r="E855" s="22"/>
      <c r="F855" s="183"/>
      <c r="G855" s="22"/>
      <c r="H855" s="22"/>
      <c r="I855" s="22"/>
      <c r="J855" s="191" t="e">
        <f aca="false">VLOOKUP(Entrate!I855,Legenda!$D$1:$F$258,2)</f>
        <v>#N/A</v>
      </c>
      <c r="K855" s="22"/>
      <c r="L855" s="22"/>
      <c r="M855" s="22"/>
      <c r="N855" s="183"/>
      <c r="O855" s="184" t="n">
        <f aca="false">'Piano Finanziario Annuale'!$F$6</f>
        <v>0</v>
      </c>
      <c r="P855" s="185" t="n">
        <v>0</v>
      </c>
      <c r="Q855" s="186"/>
      <c r="R855" s="187" t="n">
        <f aca="false">(P855*Q855)</f>
        <v>0</v>
      </c>
      <c r="S855" s="185" t="n">
        <v>0</v>
      </c>
      <c r="T855" s="187" t="n">
        <f aca="false">IF(OR(O855="sì",O855="forfettario 190"),SUM(P855+S855),SUM(P855+R855+S855))</f>
        <v>0</v>
      </c>
      <c r="U855" s="50"/>
      <c r="V855" s="188"/>
      <c r="W855" s="189" t="n">
        <f aca="false">IF(V855="SI",T855,0)</f>
        <v>0</v>
      </c>
      <c r="X855" s="148"/>
      <c r="Y855" s="179"/>
      <c r="Z855" s="179"/>
      <c r="AA855" s="179"/>
    </row>
    <row r="856" customFormat="false" ht="15.75" hidden="false" customHeight="true" outlineLevel="0" collapsed="false">
      <c r="A856" s="22" t="n">
        <v>855</v>
      </c>
      <c r="B856" s="180"/>
      <c r="C856" s="22"/>
      <c r="D856" s="22"/>
      <c r="E856" s="22"/>
      <c r="F856" s="183"/>
      <c r="G856" s="22"/>
      <c r="H856" s="22"/>
      <c r="I856" s="22"/>
      <c r="J856" s="191" t="e">
        <f aca="false">VLOOKUP(Entrate!I856,Legenda!$D$1:$F$258,2)</f>
        <v>#N/A</v>
      </c>
      <c r="K856" s="22"/>
      <c r="L856" s="22"/>
      <c r="M856" s="22"/>
      <c r="N856" s="183"/>
      <c r="O856" s="184" t="n">
        <f aca="false">'Piano Finanziario Annuale'!$F$6</f>
        <v>0</v>
      </c>
      <c r="P856" s="185" t="n">
        <v>0</v>
      </c>
      <c r="Q856" s="186"/>
      <c r="R856" s="187" t="n">
        <f aca="false">(P856*Q856)</f>
        <v>0</v>
      </c>
      <c r="S856" s="185" t="n">
        <v>0</v>
      </c>
      <c r="T856" s="187" t="n">
        <f aca="false">IF(OR(O856="sì",O856="forfettario 190"),SUM(P856+S856),SUM(P856+R856+S856))</f>
        <v>0</v>
      </c>
      <c r="U856" s="50"/>
      <c r="V856" s="188"/>
      <c r="W856" s="189" t="n">
        <f aca="false">IF(V856="SI",T856,0)</f>
        <v>0</v>
      </c>
      <c r="X856" s="148"/>
      <c r="Y856" s="179"/>
      <c r="Z856" s="179"/>
      <c r="AA856" s="179"/>
    </row>
    <row r="857" customFormat="false" ht="15.75" hidden="false" customHeight="true" outlineLevel="0" collapsed="false">
      <c r="A857" s="22" t="n">
        <v>856</v>
      </c>
      <c r="B857" s="180"/>
      <c r="C857" s="22"/>
      <c r="D857" s="22"/>
      <c r="E857" s="22"/>
      <c r="F857" s="183"/>
      <c r="G857" s="22"/>
      <c r="H857" s="22"/>
      <c r="I857" s="22"/>
      <c r="J857" s="191" t="e">
        <f aca="false">VLOOKUP(Entrate!I857,Legenda!$D$1:$F$258,2)</f>
        <v>#N/A</v>
      </c>
      <c r="K857" s="22"/>
      <c r="L857" s="22"/>
      <c r="M857" s="22"/>
      <c r="N857" s="183"/>
      <c r="O857" s="184" t="n">
        <f aca="false">'Piano Finanziario Annuale'!$F$6</f>
        <v>0</v>
      </c>
      <c r="P857" s="185" t="n">
        <v>0</v>
      </c>
      <c r="Q857" s="186"/>
      <c r="R857" s="187" t="n">
        <f aca="false">(P857*Q857)</f>
        <v>0</v>
      </c>
      <c r="S857" s="185" t="n">
        <v>0</v>
      </c>
      <c r="T857" s="187" t="n">
        <f aca="false">IF(OR(O857="sì",O857="forfettario 190"),SUM(P857+S857),SUM(P857+R857+S857))</f>
        <v>0</v>
      </c>
      <c r="U857" s="50"/>
      <c r="V857" s="188"/>
      <c r="W857" s="189" t="n">
        <f aca="false">IF(V857="SI",T857,0)</f>
        <v>0</v>
      </c>
      <c r="X857" s="148"/>
      <c r="Y857" s="179"/>
      <c r="Z857" s="179"/>
      <c r="AA857" s="179"/>
    </row>
    <row r="858" customFormat="false" ht="15.75" hidden="false" customHeight="true" outlineLevel="0" collapsed="false">
      <c r="A858" s="22" t="n">
        <v>857</v>
      </c>
      <c r="B858" s="180"/>
      <c r="C858" s="22"/>
      <c r="D858" s="22"/>
      <c r="E858" s="22"/>
      <c r="F858" s="183"/>
      <c r="G858" s="22"/>
      <c r="H858" s="22"/>
      <c r="I858" s="22"/>
      <c r="J858" s="191" t="e">
        <f aca="false">VLOOKUP(Entrate!I858,Legenda!$D$1:$F$258,2)</f>
        <v>#N/A</v>
      </c>
      <c r="K858" s="22"/>
      <c r="L858" s="22"/>
      <c r="M858" s="22"/>
      <c r="N858" s="183"/>
      <c r="O858" s="184" t="n">
        <f aca="false">'Piano Finanziario Annuale'!$F$6</f>
        <v>0</v>
      </c>
      <c r="P858" s="185" t="n">
        <v>0</v>
      </c>
      <c r="Q858" s="186"/>
      <c r="R858" s="187" t="n">
        <f aca="false">(P858*Q858)</f>
        <v>0</v>
      </c>
      <c r="S858" s="185" t="n">
        <v>0</v>
      </c>
      <c r="T858" s="187" t="n">
        <f aca="false">IF(OR(O858="sì",O858="forfettario 190"),SUM(P858+S858),SUM(P858+R858+S858))</f>
        <v>0</v>
      </c>
      <c r="U858" s="50"/>
      <c r="V858" s="188"/>
      <c r="W858" s="189" t="n">
        <f aca="false">IF(V858="SI",T858,0)</f>
        <v>0</v>
      </c>
      <c r="X858" s="148"/>
      <c r="Y858" s="179"/>
      <c r="Z858" s="179"/>
      <c r="AA858" s="179"/>
    </row>
    <row r="859" customFormat="false" ht="15.75" hidden="false" customHeight="true" outlineLevel="0" collapsed="false">
      <c r="A859" s="22" t="n">
        <v>858</v>
      </c>
      <c r="B859" s="180"/>
      <c r="C859" s="22"/>
      <c r="D859" s="22"/>
      <c r="E859" s="22"/>
      <c r="F859" s="183"/>
      <c r="G859" s="22"/>
      <c r="H859" s="22"/>
      <c r="I859" s="22"/>
      <c r="J859" s="191" t="e">
        <f aca="false">VLOOKUP(Entrate!I859,Legenda!$D$1:$F$258,2)</f>
        <v>#N/A</v>
      </c>
      <c r="K859" s="22"/>
      <c r="L859" s="22"/>
      <c r="M859" s="22"/>
      <c r="N859" s="183"/>
      <c r="O859" s="184" t="n">
        <f aca="false">'Piano Finanziario Annuale'!$F$6</f>
        <v>0</v>
      </c>
      <c r="P859" s="185" t="n">
        <v>0</v>
      </c>
      <c r="Q859" s="186"/>
      <c r="R859" s="187" t="n">
        <f aca="false">(P859*Q859)</f>
        <v>0</v>
      </c>
      <c r="S859" s="185" t="n">
        <v>0</v>
      </c>
      <c r="T859" s="187" t="n">
        <f aca="false">IF(OR(O859="sì",O859="forfettario 190"),SUM(P859+S859),SUM(P859+R859+S859))</f>
        <v>0</v>
      </c>
      <c r="U859" s="50"/>
      <c r="V859" s="188"/>
      <c r="W859" s="189" t="n">
        <f aca="false">IF(V859="SI",T859,0)</f>
        <v>0</v>
      </c>
      <c r="X859" s="148"/>
      <c r="Y859" s="179"/>
      <c r="Z859" s="179"/>
      <c r="AA859" s="179"/>
    </row>
    <row r="860" customFormat="false" ht="15.75" hidden="false" customHeight="true" outlineLevel="0" collapsed="false">
      <c r="A860" s="22" t="n">
        <v>859</v>
      </c>
      <c r="B860" s="180"/>
      <c r="C860" s="22"/>
      <c r="D860" s="22"/>
      <c r="E860" s="22"/>
      <c r="F860" s="183"/>
      <c r="G860" s="22"/>
      <c r="H860" s="22"/>
      <c r="I860" s="22"/>
      <c r="J860" s="191" t="e">
        <f aca="false">VLOOKUP(Entrate!I860,Legenda!$D$1:$F$258,2)</f>
        <v>#N/A</v>
      </c>
      <c r="K860" s="22"/>
      <c r="L860" s="22"/>
      <c r="M860" s="22"/>
      <c r="N860" s="183"/>
      <c r="O860" s="184" t="n">
        <f aca="false">'Piano Finanziario Annuale'!$F$6</f>
        <v>0</v>
      </c>
      <c r="P860" s="185" t="n">
        <v>0</v>
      </c>
      <c r="Q860" s="186"/>
      <c r="R860" s="187" t="n">
        <f aca="false">(P860*Q860)</f>
        <v>0</v>
      </c>
      <c r="S860" s="185" t="n">
        <v>0</v>
      </c>
      <c r="T860" s="187" t="n">
        <f aca="false">IF(OR(O860="sì",O860="forfettario 190"),SUM(P860+S860),SUM(P860+R860+S860))</f>
        <v>0</v>
      </c>
      <c r="U860" s="50"/>
      <c r="V860" s="188"/>
      <c r="W860" s="189" t="n">
        <f aca="false">IF(V860="SI",T860,0)</f>
        <v>0</v>
      </c>
      <c r="X860" s="148"/>
      <c r="Y860" s="179"/>
      <c r="Z860" s="179"/>
      <c r="AA860" s="179"/>
    </row>
    <row r="861" customFormat="false" ht="15.75" hidden="false" customHeight="true" outlineLevel="0" collapsed="false">
      <c r="A861" s="22" t="n">
        <v>860</v>
      </c>
      <c r="B861" s="180"/>
      <c r="C861" s="22"/>
      <c r="D861" s="22"/>
      <c r="E861" s="22"/>
      <c r="F861" s="183"/>
      <c r="G861" s="22"/>
      <c r="H861" s="22"/>
      <c r="I861" s="22"/>
      <c r="J861" s="191" t="e">
        <f aca="false">VLOOKUP(Entrate!I861,Legenda!$D$1:$F$258,2)</f>
        <v>#N/A</v>
      </c>
      <c r="K861" s="22"/>
      <c r="L861" s="22"/>
      <c r="M861" s="22"/>
      <c r="N861" s="183"/>
      <c r="O861" s="184" t="n">
        <f aca="false">'Piano Finanziario Annuale'!$F$6</f>
        <v>0</v>
      </c>
      <c r="P861" s="185" t="n">
        <v>0</v>
      </c>
      <c r="Q861" s="186"/>
      <c r="R861" s="187" t="n">
        <f aca="false">(P861*Q861)</f>
        <v>0</v>
      </c>
      <c r="S861" s="185" t="n">
        <v>0</v>
      </c>
      <c r="T861" s="187" t="n">
        <f aca="false">IF(OR(O861="sì",O861="forfettario 190"),SUM(P861+S861),SUM(P861+R861+S861))</f>
        <v>0</v>
      </c>
      <c r="U861" s="50"/>
      <c r="V861" s="188"/>
      <c r="W861" s="189" t="n">
        <f aca="false">IF(V861="SI",T861,0)</f>
        <v>0</v>
      </c>
      <c r="X861" s="148"/>
      <c r="Y861" s="179"/>
      <c r="Z861" s="179"/>
      <c r="AA861" s="179"/>
    </row>
    <row r="862" customFormat="false" ht="15.75" hidden="false" customHeight="true" outlineLevel="0" collapsed="false">
      <c r="A862" s="22" t="n">
        <v>861</v>
      </c>
      <c r="B862" s="180"/>
      <c r="C862" s="22"/>
      <c r="D862" s="22"/>
      <c r="E862" s="22"/>
      <c r="F862" s="183"/>
      <c r="G862" s="22"/>
      <c r="H862" s="22"/>
      <c r="I862" s="22"/>
      <c r="J862" s="191" t="e">
        <f aca="false">VLOOKUP(Entrate!I862,Legenda!$D$1:$F$258,2)</f>
        <v>#N/A</v>
      </c>
      <c r="K862" s="22"/>
      <c r="L862" s="22"/>
      <c r="M862" s="22"/>
      <c r="N862" s="183"/>
      <c r="O862" s="184" t="n">
        <f aca="false">'Piano Finanziario Annuale'!$F$6</f>
        <v>0</v>
      </c>
      <c r="P862" s="185" t="n">
        <v>0</v>
      </c>
      <c r="Q862" s="186"/>
      <c r="R862" s="187" t="n">
        <f aca="false">(P862*Q862)</f>
        <v>0</v>
      </c>
      <c r="S862" s="185" t="n">
        <v>0</v>
      </c>
      <c r="T862" s="187" t="n">
        <f aca="false">IF(OR(O862="sì",O862="forfettario 190"),SUM(P862+S862),SUM(P862+R862+S862))</f>
        <v>0</v>
      </c>
      <c r="U862" s="50"/>
      <c r="V862" s="188"/>
      <c r="W862" s="189" t="n">
        <f aca="false">IF(V862="SI",T862,0)</f>
        <v>0</v>
      </c>
      <c r="X862" s="148"/>
      <c r="Y862" s="179"/>
      <c r="Z862" s="179"/>
      <c r="AA862" s="179"/>
    </row>
    <row r="863" customFormat="false" ht="15.75" hidden="false" customHeight="true" outlineLevel="0" collapsed="false">
      <c r="A863" s="22" t="n">
        <v>862</v>
      </c>
      <c r="B863" s="180"/>
      <c r="C863" s="22"/>
      <c r="D863" s="22"/>
      <c r="E863" s="22"/>
      <c r="F863" s="183"/>
      <c r="G863" s="22"/>
      <c r="H863" s="22"/>
      <c r="I863" s="22"/>
      <c r="J863" s="191" t="e">
        <f aca="false">VLOOKUP(Entrate!I863,Legenda!$D$1:$F$258,2)</f>
        <v>#N/A</v>
      </c>
      <c r="K863" s="22"/>
      <c r="L863" s="22"/>
      <c r="M863" s="22"/>
      <c r="N863" s="183"/>
      <c r="O863" s="184" t="n">
        <f aca="false">'Piano Finanziario Annuale'!$F$6</f>
        <v>0</v>
      </c>
      <c r="P863" s="185" t="n">
        <v>0</v>
      </c>
      <c r="Q863" s="186"/>
      <c r="R863" s="187" t="n">
        <f aca="false">(P863*Q863)</f>
        <v>0</v>
      </c>
      <c r="S863" s="185" t="n">
        <v>0</v>
      </c>
      <c r="T863" s="187" t="n">
        <f aca="false">IF(OR(O863="sì",O863="forfettario 190"),SUM(P863+S863),SUM(P863+R863+S863))</f>
        <v>0</v>
      </c>
      <c r="U863" s="50"/>
      <c r="V863" s="188"/>
      <c r="W863" s="189" t="n">
        <f aca="false">IF(V863="SI",T863,0)</f>
        <v>0</v>
      </c>
      <c r="X863" s="148"/>
      <c r="Y863" s="179"/>
      <c r="Z863" s="179"/>
      <c r="AA863" s="179"/>
    </row>
    <row r="864" customFormat="false" ht="15.75" hidden="false" customHeight="true" outlineLevel="0" collapsed="false">
      <c r="A864" s="22" t="n">
        <v>863</v>
      </c>
      <c r="B864" s="180"/>
      <c r="C864" s="22"/>
      <c r="D864" s="22"/>
      <c r="E864" s="22"/>
      <c r="F864" s="183"/>
      <c r="G864" s="22"/>
      <c r="H864" s="22"/>
      <c r="I864" s="22"/>
      <c r="J864" s="191" t="e">
        <f aca="false">VLOOKUP(Entrate!I864,Legenda!$D$1:$F$258,2)</f>
        <v>#N/A</v>
      </c>
      <c r="K864" s="22"/>
      <c r="L864" s="22"/>
      <c r="M864" s="22"/>
      <c r="N864" s="183"/>
      <c r="O864" s="184" t="n">
        <f aca="false">'Piano Finanziario Annuale'!$F$6</f>
        <v>0</v>
      </c>
      <c r="P864" s="185" t="n">
        <v>0</v>
      </c>
      <c r="Q864" s="186"/>
      <c r="R864" s="187" t="n">
        <f aca="false">(P864*Q864)</f>
        <v>0</v>
      </c>
      <c r="S864" s="185" t="n">
        <v>0</v>
      </c>
      <c r="T864" s="187" t="n">
        <f aca="false">IF(OR(O864="sì",O864="forfettario 190"),SUM(P864+S864),SUM(P864+R864+S864))</f>
        <v>0</v>
      </c>
      <c r="U864" s="50"/>
      <c r="V864" s="188"/>
      <c r="W864" s="189" t="n">
        <f aca="false">IF(V864="SI",T864,0)</f>
        <v>0</v>
      </c>
      <c r="X864" s="148"/>
      <c r="Y864" s="179"/>
      <c r="Z864" s="179"/>
      <c r="AA864" s="179"/>
    </row>
    <row r="865" customFormat="false" ht="15.75" hidden="false" customHeight="true" outlineLevel="0" collapsed="false">
      <c r="A865" s="22" t="n">
        <v>864</v>
      </c>
      <c r="B865" s="180"/>
      <c r="C865" s="22"/>
      <c r="D865" s="22"/>
      <c r="E865" s="22"/>
      <c r="F865" s="183"/>
      <c r="G865" s="22"/>
      <c r="H865" s="22"/>
      <c r="I865" s="22"/>
      <c r="J865" s="191" t="e">
        <f aca="false">VLOOKUP(Entrate!I865,Legenda!$D$1:$F$258,2)</f>
        <v>#N/A</v>
      </c>
      <c r="K865" s="22"/>
      <c r="L865" s="22"/>
      <c r="M865" s="22"/>
      <c r="N865" s="183"/>
      <c r="O865" s="184" t="n">
        <f aca="false">'Piano Finanziario Annuale'!$F$6</f>
        <v>0</v>
      </c>
      <c r="P865" s="185" t="n">
        <v>0</v>
      </c>
      <c r="Q865" s="186"/>
      <c r="R865" s="187" t="n">
        <f aca="false">(P865*Q865)</f>
        <v>0</v>
      </c>
      <c r="S865" s="185" t="n">
        <v>0</v>
      </c>
      <c r="T865" s="187" t="n">
        <f aca="false">IF(OR(O865="sì",O865="forfettario 190"),SUM(P865+S865),SUM(P865+R865+S865))</f>
        <v>0</v>
      </c>
      <c r="U865" s="50"/>
      <c r="V865" s="188"/>
      <c r="W865" s="189" t="n">
        <f aca="false">IF(V865="SI",T865,0)</f>
        <v>0</v>
      </c>
      <c r="X865" s="148"/>
      <c r="Y865" s="179"/>
      <c r="Z865" s="179"/>
      <c r="AA865" s="179"/>
    </row>
    <row r="866" customFormat="false" ht="15.75" hidden="false" customHeight="true" outlineLevel="0" collapsed="false">
      <c r="A866" s="22" t="n">
        <v>865</v>
      </c>
      <c r="B866" s="180"/>
      <c r="C866" s="22"/>
      <c r="D866" s="22"/>
      <c r="E866" s="22"/>
      <c r="F866" s="183"/>
      <c r="G866" s="22"/>
      <c r="H866" s="22"/>
      <c r="I866" s="22"/>
      <c r="J866" s="191" t="e">
        <f aca="false">VLOOKUP(Entrate!I866,Legenda!$D$1:$F$258,2)</f>
        <v>#N/A</v>
      </c>
      <c r="K866" s="22"/>
      <c r="L866" s="22"/>
      <c r="M866" s="22"/>
      <c r="N866" s="183"/>
      <c r="O866" s="184" t="n">
        <f aca="false">'Piano Finanziario Annuale'!$F$6</f>
        <v>0</v>
      </c>
      <c r="P866" s="185" t="n">
        <v>0</v>
      </c>
      <c r="Q866" s="186"/>
      <c r="R866" s="187" t="n">
        <f aca="false">(P866*Q866)</f>
        <v>0</v>
      </c>
      <c r="S866" s="185" t="n">
        <v>0</v>
      </c>
      <c r="T866" s="187" t="n">
        <f aca="false">IF(OR(O866="sì",O866="forfettario 190"),SUM(P866+S866),SUM(P866+R866+S866))</f>
        <v>0</v>
      </c>
      <c r="U866" s="50"/>
      <c r="V866" s="188"/>
      <c r="W866" s="189" t="n">
        <f aca="false">IF(V866="SI",T866,0)</f>
        <v>0</v>
      </c>
      <c r="X866" s="148"/>
      <c r="Y866" s="179"/>
      <c r="Z866" s="179"/>
      <c r="AA866" s="179"/>
    </row>
    <row r="867" customFormat="false" ht="15.75" hidden="false" customHeight="true" outlineLevel="0" collapsed="false">
      <c r="A867" s="22" t="n">
        <v>866</v>
      </c>
      <c r="B867" s="180"/>
      <c r="C867" s="22"/>
      <c r="D867" s="22"/>
      <c r="E867" s="22"/>
      <c r="F867" s="183"/>
      <c r="G867" s="22"/>
      <c r="H867" s="22"/>
      <c r="I867" s="22"/>
      <c r="J867" s="191" t="e">
        <f aca="false">VLOOKUP(Entrate!I867,Legenda!$D$1:$F$258,2)</f>
        <v>#N/A</v>
      </c>
      <c r="K867" s="22"/>
      <c r="L867" s="22"/>
      <c r="M867" s="22"/>
      <c r="N867" s="183"/>
      <c r="O867" s="184" t="n">
        <f aca="false">'Piano Finanziario Annuale'!$F$6</f>
        <v>0</v>
      </c>
      <c r="P867" s="185" t="n">
        <v>0</v>
      </c>
      <c r="Q867" s="186"/>
      <c r="R867" s="187" t="n">
        <f aca="false">(P867*Q867)</f>
        <v>0</v>
      </c>
      <c r="S867" s="185" t="n">
        <v>0</v>
      </c>
      <c r="T867" s="187" t="n">
        <f aca="false">IF(OR(O867="sì",O867="forfettario 190"),SUM(P867+S867),SUM(P867+R867+S867))</f>
        <v>0</v>
      </c>
      <c r="U867" s="50"/>
      <c r="V867" s="188"/>
      <c r="W867" s="189" t="n">
        <f aca="false">IF(V867="SI",T867,0)</f>
        <v>0</v>
      </c>
      <c r="X867" s="148"/>
      <c r="Y867" s="179"/>
      <c r="Z867" s="179"/>
      <c r="AA867" s="179"/>
    </row>
    <row r="868" customFormat="false" ht="15.75" hidden="false" customHeight="true" outlineLevel="0" collapsed="false">
      <c r="A868" s="22" t="n">
        <v>867</v>
      </c>
      <c r="B868" s="180"/>
      <c r="C868" s="22"/>
      <c r="D868" s="22"/>
      <c r="E868" s="22"/>
      <c r="F868" s="183"/>
      <c r="G868" s="22"/>
      <c r="H868" s="22"/>
      <c r="I868" s="22"/>
      <c r="J868" s="191" t="e">
        <f aca="false">VLOOKUP(Entrate!I868,Legenda!$D$1:$F$258,2)</f>
        <v>#N/A</v>
      </c>
      <c r="K868" s="22"/>
      <c r="L868" s="22"/>
      <c r="M868" s="22"/>
      <c r="N868" s="183"/>
      <c r="O868" s="184" t="n">
        <f aca="false">'Piano Finanziario Annuale'!$F$6</f>
        <v>0</v>
      </c>
      <c r="P868" s="185" t="n">
        <v>0</v>
      </c>
      <c r="Q868" s="186"/>
      <c r="R868" s="187" t="n">
        <f aca="false">(P868*Q868)</f>
        <v>0</v>
      </c>
      <c r="S868" s="185" t="n">
        <v>0</v>
      </c>
      <c r="T868" s="187" t="n">
        <f aca="false">IF(OR(O868="sì",O868="forfettario 190"),SUM(P868+S868),SUM(P868+R868+S868))</f>
        <v>0</v>
      </c>
      <c r="U868" s="50"/>
      <c r="V868" s="188"/>
      <c r="W868" s="189" t="n">
        <f aca="false">IF(V868="SI",T868,0)</f>
        <v>0</v>
      </c>
      <c r="X868" s="148"/>
      <c r="Y868" s="179"/>
      <c r="Z868" s="179"/>
      <c r="AA868" s="179"/>
    </row>
    <row r="869" customFormat="false" ht="15.75" hidden="false" customHeight="true" outlineLevel="0" collapsed="false">
      <c r="A869" s="22" t="n">
        <v>868</v>
      </c>
      <c r="B869" s="180"/>
      <c r="C869" s="22"/>
      <c r="D869" s="22"/>
      <c r="E869" s="22"/>
      <c r="F869" s="183"/>
      <c r="G869" s="22"/>
      <c r="H869" s="22"/>
      <c r="I869" s="22"/>
      <c r="J869" s="191" t="e">
        <f aca="false">VLOOKUP(Entrate!I869,Legenda!$D$1:$F$258,2)</f>
        <v>#N/A</v>
      </c>
      <c r="K869" s="22"/>
      <c r="L869" s="22"/>
      <c r="M869" s="22"/>
      <c r="N869" s="183"/>
      <c r="O869" s="184" t="n">
        <f aca="false">'Piano Finanziario Annuale'!$F$6</f>
        <v>0</v>
      </c>
      <c r="P869" s="185" t="n">
        <v>0</v>
      </c>
      <c r="Q869" s="186"/>
      <c r="R869" s="187" t="n">
        <f aca="false">(P869*Q869)</f>
        <v>0</v>
      </c>
      <c r="S869" s="185" t="n">
        <v>0</v>
      </c>
      <c r="T869" s="187" t="n">
        <f aca="false">IF(OR(O869="sì",O869="forfettario 190"),SUM(P869+S869),SUM(P869+R869+S869))</f>
        <v>0</v>
      </c>
      <c r="U869" s="50"/>
      <c r="V869" s="188"/>
      <c r="W869" s="189" t="n">
        <f aca="false">IF(V869="SI",T869,0)</f>
        <v>0</v>
      </c>
      <c r="X869" s="148"/>
      <c r="Y869" s="179"/>
      <c r="Z869" s="179"/>
      <c r="AA869" s="179"/>
    </row>
    <row r="870" customFormat="false" ht="15.75" hidden="false" customHeight="true" outlineLevel="0" collapsed="false">
      <c r="A870" s="22" t="n">
        <v>869</v>
      </c>
      <c r="B870" s="180"/>
      <c r="C870" s="22"/>
      <c r="D870" s="22"/>
      <c r="E870" s="22"/>
      <c r="F870" s="183"/>
      <c r="G870" s="22"/>
      <c r="H870" s="22"/>
      <c r="I870" s="22"/>
      <c r="J870" s="191" t="e">
        <f aca="false">VLOOKUP(Entrate!I870,Legenda!$D$1:$F$258,2)</f>
        <v>#N/A</v>
      </c>
      <c r="K870" s="22"/>
      <c r="L870" s="22"/>
      <c r="M870" s="22"/>
      <c r="N870" s="183"/>
      <c r="O870" s="184" t="n">
        <f aca="false">'Piano Finanziario Annuale'!$F$6</f>
        <v>0</v>
      </c>
      <c r="P870" s="185" t="n">
        <v>0</v>
      </c>
      <c r="Q870" s="186"/>
      <c r="R870" s="187" t="n">
        <f aca="false">(P870*Q870)</f>
        <v>0</v>
      </c>
      <c r="S870" s="185" t="n">
        <v>0</v>
      </c>
      <c r="T870" s="187" t="n">
        <f aca="false">IF(OR(O870="sì",O870="forfettario 190"),SUM(P870+S870),SUM(P870+R870+S870))</f>
        <v>0</v>
      </c>
      <c r="U870" s="50"/>
      <c r="V870" s="188"/>
      <c r="W870" s="189" t="n">
        <f aca="false">IF(V870="SI",T870,0)</f>
        <v>0</v>
      </c>
      <c r="X870" s="148"/>
      <c r="Y870" s="179"/>
      <c r="Z870" s="179"/>
      <c r="AA870" s="179"/>
    </row>
    <row r="871" customFormat="false" ht="15.75" hidden="false" customHeight="true" outlineLevel="0" collapsed="false">
      <c r="A871" s="22" t="n">
        <v>870</v>
      </c>
      <c r="B871" s="180"/>
      <c r="C871" s="22"/>
      <c r="D871" s="22"/>
      <c r="E871" s="22"/>
      <c r="F871" s="183"/>
      <c r="G871" s="22"/>
      <c r="H871" s="22"/>
      <c r="I871" s="22"/>
      <c r="J871" s="191" t="e">
        <f aca="false">VLOOKUP(Entrate!I871,Legenda!$D$1:$F$258,2)</f>
        <v>#N/A</v>
      </c>
      <c r="K871" s="22"/>
      <c r="L871" s="22"/>
      <c r="M871" s="22"/>
      <c r="N871" s="183"/>
      <c r="O871" s="184" t="n">
        <f aca="false">'Piano Finanziario Annuale'!$F$6</f>
        <v>0</v>
      </c>
      <c r="P871" s="185" t="n">
        <v>0</v>
      </c>
      <c r="Q871" s="186"/>
      <c r="R871" s="187" t="n">
        <f aca="false">(P871*Q871)</f>
        <v>0</v>
      </c>
      <c r="S871" s="185" t="n">
        <v>0</v>
      </c>
      <c r="T871" s="187" t="n">
        <f aca="false">IF(OR(O871="sì",O871="forfettario 190"),SUM(P871+S871),SUM(P871+R871+S871))</f>
        <v>0</v>
      </c>
      <c r="U871" s="50"/>
      <c r="V871" s="188"/>
      <c r="W871" s="189" t="n">
        <f aca="false">IF(V871="SI",T871,0)</f>
        <v>0</v>
      </c>
      <c r="X871" s="148"/>
      <c r="Y871" s="179"/>
      <c r="Z871" s="179"/>
      <c r="AA871" s="179"/>
    </row>
    <row r="872" customFormat="false" ht="15.75" hidden="false" customHeight="true" outlineLevel="0" collapsed="false">
      <c r="A872" s="22" t="n">
        <v>871</v>
      </c>
      <c r="B872" s="180"/>
      <c r="C872" s="22"/>
      <c r="D872" s="22"/>
      <c r="E872" s="22"/>
      <c r="F872" s="183"/>
      <c r="G872" s="22"/>
      <c r="H872" s="22"/>
      <c r="I872" s="22"/>
      <c r="J872" s="191" t="e">
        <f aca="false">VLOOKUP(Entrate!I872,Legenda!$D$1:$F$258,2)</f>
        <v>#N/A</v>
      </c>
      <c r="K872" s="22"/>
      <c r="L872" s="22"/>
      <c r="M872" s="22"/>
      <c r="N872" s="183"/>
      <c r="O872" s="184" t="n">
        <f aca="false">'Piano Finanziario Annuale'!$F$6</f>
        <v>0</v>
      </c>
      <c r="P872" s="185" t="n">
        <v>0</v>
      </c>
      <c r="Q872" s="186"/>
      <c r="R872" s="187" t="n">
        <f aca="false">(P872*Q872)</f>
        <v>0</v>
      </c>
      <c r="S872" s="185" t="n">
        <v>0</v>
      </c>
      <c r="T872" s="187" t="n">
        <f aca="false">IF(OR(O872="sì",O872="forfettario 190"),SUM(P872+S872),SUM(P872+R872+S872))</f>
        <v>0</v>
      </c>
      <c r="U872" s="50"/>
      <c r="V872" s="188"/>
      <c r="W872" s="189" t="n">
        <f aca="false">IF(V872="SI",T872,0)</f>
        <v>0</v>
      </c>
      <c r="X872" s="148"/>
      <c r="Y872" s="179"/>
      <c r="Z872" s="179"/>
      <c r="AA872" s="179"/>
    </row>
    <row r="873" customFormat="false" ht="15.75" hidden="false" customHeight="true" outlineLevel="0" collapsed="false">
      <c r="A873" s="22" t="n">
        <v>872</v>
      </c>
      <c r="B873" s="180"/>
      <c r="C873" s="22"/>
      <c r="D873" s="22"/>
      <c r="E873" s="22"/>
      <c r="F873" s="183"/>
      <c r="G873" s="22"/>
      <c r="H873" s="22"/>
      <c r="I873" s="22"/>
      <c r="J873" s="191" t="e">
        <f aca="false">VLOOKUP(Entrate!I873,Legenda!$D$1:$F$258,2)</f>
        <v>#N/A</v>
      </c>
      <c r="K873" s="22"/>
      <c r="L873" s="22"/>
      <c r="M873" s="22"/>
      <c r="N873" s="183"/>
      <c r="O873" s="184" t="n">
        <f aca="false">'Piano Finanziario Annuale'!$F$6</f>
        <v>0</v>
      </c>
      <c r="P873" s="185" t="n">
        <v>0</v>
      </c>
      <c r="Q873" s="186"/>
      <c r="R873" s="187" t="n">
        <f aca="false">(P873*Q873)</f>
        <v>0</v>
      </c>
      <c r="S873" s="185" t="n">
        <v>0</v>
      </c>
      <c r="T873" s="187" t="n">
        <f aca="false">IF(OR(O873="sì",O873="forfettario 190"),SUM(P873+S873),SUM(P873+R873+S873))</f>
        <v>0</v>
      </c>
      <c r="U873" s="50"/>
      <c r="V873" s="188"/>
      <c r="W873" s="189" t="n">
        <f aca="false">IF(V873="SI",T873,0)</f>
        <v>0</v>
      </c>
      <c r="X873" s="148"/>
      <c r="Y873" s="179"/>
      <c r="Z873" s="179"/>
      <c r="AA873" s="179"/>
    </row>
    <row r="874" customFormat="false" ht="15.75" hidden="false" customHeight="true" outlineLevel="0" collapsed="false">
      <c r="A874" s="22" t="n">
        <v>873</v>
      </c>
      <c r="B874" s="180"/>
      <c r="C874" s="22"/>
      <c r="D874" s="22"/>
      <c r="E874" s="22"/>
      <c r="F874" s="183"/>
      <c r="G874" s="22"/>
      <c r="H874" s="22"/>
      <c r="I874" s="22"/>
      <c r="J874" s="191" t="e">
        <f aca="false">VLOOKUP(Entrate!I874,Legenda!$D$1:$F$258,2)</f>
        <v>#N/A</v>
      </c>
      <c r="K874" s="22"/>
      <c r="L874" s="22"/>
      <c r="M874" s="22"/>
      <c r="N874" s="183"/>
      <c r="O874" s="184" t="n">
        <f aca="false">'Piano Finanziario Annuale'!$F$6</f>
        <v>0</v>
      </c>
      <c r="P874" s="185" t="n">
        <v>0</v>
      </c>
      <c r="Q874" s="186"/>
      <c r="R874" s="187" t="n">
        <f aca="false">(P874*Q874)</f>
        <v>0</v>
      </c>
      <c r="S874" s="185" t="n">
        <v>0</v>
      </c>
      <c r="T874" s="187" t="n">
        <f aca="false">IF(OR(O874="sì",O874="forfettario 190"),SUM(P874+S874),SUM(P874+R874+S874))</f>
        <v>0</v>
      </c>
      <c r="U874" s="50"/>
      <c r="V874" s="188"/>
      <c r="W874" s="189" t="n">
        <f aca="false">IF(V874="SI",T874,0)</f>
        <v>0</v>
      </c>
      <c r="X874" s="148"/>
      <c r="Y874" s="179"/>
      <c r="Z874" s="179"/>
      <c r="AA874" s="179"/>
    </row>
    <row r="875" customFormat="false" ht="15.75" hidden="false" customHeight="true" outlineLevel="0" collapsed="false">
      <c r="A875" s="22" t="n">
        <v>874</v>
      </c>
      <c r="B875" s="180"/>
      <c r="C875" s="22"/>
      <c r="D875" s="22"/>
      <c r="E875" s="22"/>
      <c r="F875" s="183"/>
      <c r="G875" s="22"/>
      <c r="H875" s="22"/>
      <c r="I875" s="22"/>
      <c r="J875" s="191" t="e">
        <f aca="false">VLOOKUP(Entrate!I875,Legenda!$D$1:$F$258,2)</f>
        <v>#N/A</v>
      </c>
      <c r="K875" s="22"/>
      <c r="L875" s="22"/>
      <c r="M875" s="22"/>
      <c r="N875" s="183"/>
      <c r="O875" s="184" t="n">
        <f aca="false">'Piano Finanziario Annuale'!$F$6</f>
        <v>0</v>
      </c>
      <c r="P875" s="185" t="n">
        <v>0</v>
      </c>
      <c r="Q875" s="186"/>
      <c r="R875" s="187" t="n">
        <f aca="false">(P875*Q875)</f>
        <v>0</v>
      </c>
      <c r="S875" s="185" t="n">
        <v>0</v>
      </c>
      <c r="T875" s="187" t="n">
        <f aca="false">IF(OR(O875="sì",O875="forfettario 190"),SUM(P875+S875),SUM(P875+R875+S875))</f>
        <v>0</v>
      </c>
      <c r="U875" s="50"/>
      <c r="V875" s="188"/>
      <c r="W875" s="189" t="n">
        <f aca="false">IF(V875="SI",T875,0)</f>
        <v>0</v>
      </c>
      <c r="X875" s="148"/>
      <c r="Y875" s="179"/>
      <c r="Z875" s="179"/>
      <c r="AA875" s="179"/>
    </row>
    <row r="876" customFormat="false" ht="15.75" hidden="false" customHeight="true" outlineLevel="0" collapsed="false">
      <c r="A876" s="22" t="n">
        <v>875</v>
      </c>
      <c r="B876" s="180"/>
      <c r="C876" s="22"/>
      <c r="D876" s="22"/>
      <c r="E876" s="22"/>
      <c r="F876" s="183"/>
      <c r="G876" s="22"/>
      <c r="H876" s="22"/>
      <c r="I876" s="22"/>
      <c r="J876" s="191" t="e">
        <f aca="false">VLOOKUP(Entrate!I876,Legenda!$D$1:$F$258,2)</f>
        <v>#N/A</v>
      </c>
      <c r="K876" s="22"/>
      <c r="L876" s="22"/>
      <c r="M876" s="22"/>
      <c r="N876" s="183"/>
      <c r="O876" s="184" t="n">
        <f aca="false">'Piano Finanziario Annuale'!$F$6</f>
        <v>0</v>
      </c>
      <c r="P876" s="185" t="n">
        <v>0</v>
      </c>
      <c r="Q876" s="186"/>
      <c r="R876" s="187" t="n">
        <f aca="false">(P876*Q876)</f>
        <v>0</v>
      </c>
      <c r="S876" s="185" t="n">
        <v>0</v>
      </c>
      <c r="T876" s="187" t="n">
        <f aca="false">IF(OR(O876="sì",O876="forfettario 190"),SUM(P876+S876),SUM(P876+R876+S876))</f>
        <v>0</v>
      </c>
      <c r="U876" s="50"/>
      <c r="V876" s="188"/>
      <c r="W876" s="189" t="n">
        <f aca="false">IF(V876="SI",T876,0)</f>
        <v>0</v>
      </c>
      <c r="X876" s="148"/>
      <c r="Y876" s="179"/>
      <c r="Z876" s="179"/>
      <c r="AA876" s="179"/>
    </row>
    <row r="877" customFormat="false" ht="15.75" hidden="false" customHeight="true" outlineLevel="0" collapsed="false">
      <c r="A877" s="22" t="n">
        <v>876</v>
      </c>
      <c r="B877" s="180"/>
      <c r="C877" s="22"/>
      <c r="D877" s="22"/>
      <c r="E877" s="22"/>
      <c r="F877" s="183"/>
      <c r="G877" s="22"/>
      <c r="H877" s="22"/>
      <c r="I877" s="22"/>
      <c r="J877" s="191" t="e">
        <f aca="false">VLOOKUP(Entrate!I877,Legenda!$D$1:$F$258,2)</f>
        <v>#N/A</v>
      </c>
      <c r="K877" s="22"/>
      <c r="L877" s="22"/>
      <c r="M877" s="22"/>
      <c r="N877" s="183"/>
      <c r="O877" s="184" t="n">
        <f aca="false">'Piano Finanziario Annuale'!$F$6</f>
        <v>0</v>
      </c>
      <c r="P877" s="185" t="n">
        <v>0</v>
      </c>
      <c r="Q877" s="186"/>
      <c r="R877" s="187" t="n">
        <f aca="false">(P877*Q877)</f>
        <v>0</v>
      </c>
      <c r="S877" s="185" t="n">
        <v>0</v>
      </c>
      <c r="T877" s="187" t="n">
        <f aca="false">IF(OR(O877="sì",O877="forfettario 190"),SUM(P877+S877),SUM(P877+R877+S877))</f>
        <v>0</v>
      </c>
      <c r="U877" s="50"/>
      <c r="V877" s="188"/>
      <c r="W877" s="189" t="n">
        <f aca="false">IF(V877="SI",T877,0)</f>
        <v>0</v>
      </c>
      <c r="X877" s="148"/>
      <c r="Y877" s="179"/>
      <c r="Z877" s="179"/>
      <c r="AA877" s="179"/>
    </row>
    <row r="878" customFormat="false" ht="15.75" hidden="false" customHeight="true" outlineLevel="0" collapsed="false">
      <c r="A878" s="22" t="n">
        <v>877</v>
      </c>
      <c r="B878" s="180"/>
      <c r="C878" s="22"/>
      <c r="D878" s="22"/>
      <c r="E878" s="22"/>
      <c r="F878" s="183"/>
      <c r="G878" s="22"/>
      <c r="H878" s="22"/>
      <c r="I878" s="22"/>
      <c r="J878" s="191" t="e">
        <f aca="false">VLOOKUP(Entrate!I878,Legenda!$D$1:$F$258,2)</f>
        <v>#N/A</v>
      </c>
      <c r="K878" s="22"/>
      <c r="L878" s="22"/>
      <c r="M878" s="22"/>
      <c r="N878" s="183"/>
      <c r="O878" s="184" t="n">
        <f aca="false">'Piano Finanziario Annuale'!$F$6</f>
        <v>0</v>
      </c>
      <c r="P878" s="185" t="n">
        <v>0</v>
      </c>
      <c r="Q878" s="186"/>
      <c r="R878" s="187" t="n">
        <f aca="false">(P878*Q878)</f>
        <v>0</v>
      </c>
      <c r="S878" s="185" t="n">
        <v>0</v>
      </c>
      <c r="T878" s="187" t="n">
        <f aca="false">IF(OR(O878="sì",O878="forfettario 190"),SUM(P878+S878),SUM(P878+R878+S878))</f>
        <v>0</v>
      </c>
      <c r="U878" s="50"/>
      <c r="V878" s="188"/>
      <c r="W878" s="189" t="n">
        <f aca="false">IF(V878="SI",T878,0)</f>
        <v>0</v>
      </c>
      <c r="X878" s="148"/>
      <c r="Y878" s="179"/>
      <c r="Z878" s="179"/>
      <c r="AA878" s="179"/>
    </row>
    <row r="879" customFormat="false" ht="15.75" hidden="false" customHeight="true" outlineLevel="0" collapsed="false">
      <c r="A879" s="22" t="n">
        <v>878</v>
      </c>
      <c r="B879" s="180"/>
      <c r="C879" s="22"/>
      <c r="D879" s="22"/>
      <c r="E879" s="22"/>
      <c r="F879" s="183"/>
      <c r="G879" s="22"/>
      <c r="H879" s="22"/>
      <c r="I879" s="22"/>
      <c r="J879" s="191" t="e">
        <f aca="false">VLOOKUP(Entrate!I879,Legenda!$D$1:$F$258,2)</f>
        <v>#N/A</v>
      </c>
      <c r="K879" s="22"/>
      <c r="L879" s="22"/>
      <c r="M879" s="22"/>
      <c r="N879" s="183"/>
      <c r="O879" s="184" t="n">
        <f aca="false">'Piano Finanziario Annuale'!$F$6</f>
        <v>0</v>
      </c>
      <c r="P879" s="185" t="n">
        <v>0</v>
      </c>
      <c r="Q879" s="186"/>
      <c r="R879" s="187" t="n">
        <f aca="false">(P879*Q879)</f>
        <v>0</v>
      </c>
      <c r="S879" s="185" t="n">
        <v>0</v>
      </c>
      <c r="T879" s="187" t="n">
        <f aca="false">IF(OR(O879="sì",O879="forfettario 190"),SUM(P879+S879),SUM(P879+R879+S879))</f>
        <v>0</v>
      </c>
      <c r="U879" s="50"/>
      <c r="V879" s="188"/>
      <c r="W879" s="189" t="n">
        <f aca="false">IF(V879="SI",T879,0)</f>
        <v>0</v>
      </c>
      <c r="X879" s="148"/>
      <c r="Y879" s="179"/>
      <c r="Z879" s="179"/>
      <c r="AA879" s="179"/>
    </row>
    <row r="880" customFormat="false" ht="15.75" hidden="false" customHeight="true" outlineLevel="0" collapsed="false">
      <c r="A880" s="22" t="n">
        <v>879</v>
      </c>
      <c r="B880" s="180"/>
      <c r="C880" s="22"/>
      <c r="D880" s="22"/>
      <c r="E880" s="22"/>
      <c r="F880" s="183"/>
      <c r="G880" s="22"/>
      <c r="H880" s="22"/>
      <c r="I880" s="22"/>
      <c r="J880" s="191" t="e">
        <f aca="false">VLOOKUP(Entrate!I880,Legenda!$D$1:$F$258,2)</f>
        <v>#N/A</v>
      </c>
      <c r="K880" s="22"/>
      <c r="L880" s="22"/>
      <c r="M880" s="22"/>
      <c r="N880" s="183"/>
      <c r="O880" s="184" t="n">
        <f aca="false">'Piano Finanziario Annuale'!$F$6</f>
        <v>0</v>
      </c>
      <c r="P880" s="185" t="n">
        <v>0</v>
      </c>
      <c r="Q880" s="186"/>
      <c r="R880" s="187" t="n">
        <f aca="false">(P880*Q880)</f>
        <v>0</v>
      </c>
      <c r="S880" s="185" t="n">
        <v>0</v>
      </c>
      <c r="T880" s="187" t="n">
        <f aca="false">IF(OR(O880="sì",O880="forfettario 190"),SUM(P880+S880),SUM(P880+R880+S880))</f>
        <v>0</v>
      </c>
      <c r="U880" s="50"/>
      <c r="V880" s="188"/>
      <c r="W880" s="189" t="n">
        <f aca="false">IF(V880="SI",T880,0)</f>
        <v>0</v>
      </c>
      <c r="X880" s="148"/>
      <c r="Y880" s="179"/>
      <c r="Z880" s="179"/>
      <c r="AA880" s="179"/>
    </row>
    <row r="881" customFormat="false" ht="15.75" hidden="false" customHeight="true" outlineLevel="0" collapsed="false">
      <c r="A881" s="22" t="n">
        <v>880</v>
      </c>
      <c r="B881" s="180"/>
      <c r="C881" s="22"/>
      <c r="D881" s="22"/>
      <c r="E881" s="22"/>
      <c r="F881" s="183"/>
      <c r="G881" s="22"/>
      <c r="H881" s="22"/>
      <c r="I881" s="22"/>
      <c r="J881" s="191" t="e">
        <f aca="false">VLOOKUP(Entrate!I881,Legenda!$D$1:$F$258,2)</f>
        <v>#N/A</v>
      </c>
      <c r="K881" s="22"/>
      <c r="L881" s="22"/>
      <c r="M881" s="22"/>
      <c r="N881" s="183"/>
      <c r="O881" s="184" t="n">
        <f aca="false">'Piano Finanziario Annuale'!$F$6</f>
        <v>0</v>
      </c>
      <c r="P881" s="185" t="n">
        <v>0</v>
      </c>
      <c r="Q881" s="186"/>
      <c r="R881" s="187" t="n">
        <f aca="false">(P881*Q881)</f>
        <v>0</v>
      </c>
      <c r="S881" s="185" t="n">
        <v>0</v>
      </c>
      <c r="T881" s="187" t="n">
        <f aca="false">IF(OR(O881="sì",O881="forfettario 190"),SUM(P881+S881),SUM(P881+R881+S881))</f>
        <v>0</v>
      </c>
      <c r="U881" s="50"/>
      <c r="V881" s="188"/>
      <c r="W881" s="189" t="n">
        <f aca="false">IF(V881="SI",T881,0)</f>
        <v>0</v>
      </c>
      <c r="X881" s="148"/>
      <c r="Y881" s="179"/>
      <c r="Z881" s="179"/>
      <c r="AA881" s="179"/>
    </row>
    <row r="882" customFormat="false" ht="15.75" hidden="false" customHeight="true" outlineLevel="0" collapsed="false">
      <c r="A882" s="22" t="n">
        <v>881</v>
      </c>
      <c r="B882" s="180"/>
      <c r="C882" s="22"/>
      <c r="D882" s="22"/>
      <c r="E882" s="22"/>
      <c r="F882" s="183"/>
      <c r="G882" s="22"/>
      <c r="H882" s="22"/>
      <c r="I882" s="22"/>
      <c r="J882" s="191" t="e">
        <f aca="false">VLOOKUP(Entrate!I882,Legenda!$D$1:$F$258,2)</f>
        <v>#N/A</v>
      </c>
      <c r="K882" s="22"/>
      <c r="L882" s="22"/>
      <c r="M882" s="22"/>
      <c r="N882" s="183"/>
      <c r="O882" s="184" t="n">
        <f aca="false">'Piano Finanziario Annuale'!$F$6</f>
        <v>0</v>
      </c>
      <c r="P882" s="185" t="n">
        <v>0</v>
      </c>
      <c r="Q882" s="186"/>
      <c r="R882" s="187" t="n">
        <f aca="false">(P882*Q882)</f>
        <v>0</v>
      </c>
      <c r="S882" s="185" t="n">
        <v>0</v>
      </c>
      <c r="T882" s="187" t="n">
        <f aca="false">IF(OR(O882="sì",O882="forfettario 190"),SUM(P882+S882),SUM(P882+R882+S882))</f>
        <v>0</v>
      </c>
      <c r="U882" s="50"/>
      <c r="V882" s="188"/>
      <c r="W882" s="189" t="n">
        <f aca="false">IF(V882="SI",T882,0)</f>
        <v>0</v>
      </c>
      <c r="X882" s="148"/>
      <c r="Y882" s="179"/>
      <c r="Z882" s="179"/>
      <c r="AA882" s="179"/>
    </row>
    <row r="883" customFormat="false" ht="15.75" hidden="false" customHeight="true" outlineLevel="0" collapsed="false">
      <c r="A883" s="22" t="n">
        <v>882</v>
      </c>
      <c r="B883" s="180"/>
      <c r="C883" s="22"/>
      <c r="D883" s="22"/>
      <c r="E883" s="22"/>
      <c r="F883" s="183"/>
      <c r="G883" s="22"/>
      <c r="H883" s="22"/>
      <c r="I883" s="22"/>
      <c r="J883" s="191" t="e">
        <f aca="false">VLOOKUP(Entrate!I883,Legenda!$D$1:$F$258,2)</f>
        <v>#N/A</v>
      </c>
      <c r="K883" s="22"/>
      <c r="L883" s="22"/>
      <c r="M883" s="22"/>
      <c r="N883" s="183"/>
      <c r="O883" s="184" t="n">
        <f aca="false">'Piano Finanziario Annuale'!$F$6</f>
        <v>0</v>
      </c>
      <c r="P883" s="185" t="n">
        <v>0</v>
      </c>
      <c r="Q883" s="186"/>
      <c r="R883" s="187" t="n">
        <f aca="false">(P883*Q883)</f>
        <v>0</v>
      </c>
      <c r="S883" s="185" t="n">
        <v>0</v>
      </c>
      <c r="T883" s="187" t="n">
        <f aca="false">IF(OR(O883="sì",O883="forfettario 190"),SUM(P883+S883),SUM(P883+R883+S883))</f>
        <v>0</v>
      </c>
      <c r="U883" s="50"/>
      <c r="V883" s="188"/>
      <c r="W883" s="189" t="n">
        <f aca="false">IF(V883="SI",T883,0)</f>
        <v>0</v>
      </c>
      <c r="X883" s="148"/>
      <c r="Y883" s="179"/>
      <c r="Z883" s="179"/>
      <c r="AA883" s="179"/>
    </row>
    <row r="884" customFormat="false" ht="15.75" hidden="false" customHeight="true" outlineLevel="0" collapsed="false">
      <c r="A884" s="22" t="n">
        <v>883</v>
      </c>
      <c r="B884" s="180"/>
      <c r="C884" s="22"/>
      <c r="D884" s="22"/>
      <c r="E884" s="22"/>
      <c r="F884" s="183"/>
      <c r="G884" s="22"/>
      <c r="H884" s="22"/>
      <c r="I884" s="22"/>
      <c r="J884" s="191" t="e">
        <f aca="false">VLOOKUP(Entrate!I884,Legenda!$D$1:$F$258,2)</f>
        <v>#N/A</v>
      </c>
      <c r="K884" s="22"/>
      <c r="L884" s="22"/>
      <c r="M884" s="22"/>
      <c r="N884" s="183"/>
      <c r="O884" s="184" t="n">
        <f aca="false">'Piano Finanziario Annuale'!$F$6</f>
        <v>0</v>
      </c>
      <c r="P884" s="185" t="n">
        <v>0</v>
      </c>
      <c r="Q884" s="186"/>
      <c r="R884" s="187" t="n">
        <f aca="false">(P884*Q884)</f>
        <v>0</v>
      </c>
      <c r="S884" s="185" t="n">
        <v>0</v>
      </c>
      <c r="T884" s="187" t="n">
        <f aca="false">IF(OR(O884="sì",O884="forfettario 190"),SUM(P884+S884),SUM(P884+R884+S884))</f>
        <v>0</v>
      </c>
      <c r="U884" s="50"/>
      <c r="V884" s="188"/>
      <c r="W884" s="189" t="n">
        <f aca="false">IF(V884="SI",T884,0)</f>
        <v>0</v>
      </c>
      <c r="X884" s="148"/>
      <c r="Y884" s="179"/>
      <c r="Z884" s="179"/>
      <c r="AA884" s="179"/>
    </row>
    <row r="885" customFormat="false" ht="15.75" hidden="false" customHeight="true" outlineLevel="0" collapsed="false">
      <c r="A885" s="22" t="n">
        <v>884</v>
      </c>
      <c r="B885" s="180"/>
      <c r="C885" s="22"/>
      <c r="D885" s="22"/>
      <c r="E885" s="22"/>
      <c r="F885" s="183"/>
      <c r="G885" s="22"/>
      <c r="H885" s="22"/>
      <c r="I885" s="22"/>
      <c r="J885" s="191" t="e">
        <f aca="false">VLOOKUP(Entrate!I885,Legenda!$D$1:$F$258,2)</f>
        <v>#N/A</v>
      </c>
      <c r="K885" s="22"/>
      <c r="L885" s="22"/>
      <c r="M885" s="22"/>
      <c r="N885" s="183"/>
      <c r="O885" s="184" t="n">
        <f aca="false">'Piano Finanziario Annuale'!$F$6</f>
        <v>0</v>
      </c>
      <c r="P885" s="185" t="n">
        <v>0</v>
      </c>
      <c r="Q885" s="186"/>
      <c r="R885" s="187" t="n">
        <f aca="false">(P885*Q885)</f>
        <v>0</v>
      </c>
      <c r="S885" s="185" t="n">
        <v>0</v>
      </c>
      <c r="T885" s="187" t="n">
        <f aca="false">IF(OR(O885="sì",O885="forfettario 190"),SUM(P885+S885),SUM(P885+R885+S885))</f>
        <v>0</v>
      </c>
      <c r="U885" s="50"/>
      <c r="V885" s="188"/>
      <c r="W885" s="189" t="n">
        <f aca="false">IF(V885="SI",T885,0)</f>
        <v>0</v>
      </c>
      <c r="X885" s="148"/>
      <c r="Y885" s="179"/>
      <c r="Z885" s="179"/>
      <c r="AA885" s="179"/>
    </row>
    <row r="886" customFormat="false" ht="15.75" hidden="false" customHeight="true" outlineLevel="0" collapsed="false">
      <c r="A886" s="22" t="n">
        <v>885</v>
      </c>
      <c r="B886" s="180"/>
      <c r="C886" s="22"/>
      <c r="D886" s="22"/>
      <c r="E886" s="22"/>
      <c r="F886" s="183"/>
      <c r="G886" s="22"/>
      <c r="H886" s="22"/>
      <c r="I886" s="22"/>
      <c r="J886" s="191" t="e">
        <f aca="false">VLOOKUP(Entrate!I886,Legenda!$D$1:$F$258,2)</f>
        <v>#N/A</v>
      </c>
      <c r="K886" s="22"/>
      <c r="L886" s="22"/>
      <c r="M886" s="22"/>
      <c r="N886" s="183"/>
      <c r="O886" s="184" t="n">
        <f aca="false">'Piano Finanziario Annuale'!$F$6</f>
        <v>0</v>
      </c>
      <c r="P886" s="185" t="n">
        <v>0</v>
      </c>
      <c r="Q886" s="186"/>
      <c r="R886" s="187" t="n">
        <f aca="false">(P886*Q886)</f>
        <v>0</v>
      </c>
      <c r="S886" s="185" t="n">
        <v>0</v>
      </c>
      <c r="T886" s="187" t="n">
        <f aca="false">IF(OR(O886="sì",O886="forfettario 190"),SUM(P886+S886),SUM(P886+R886+S886))</f>
        <v>0</v>
      </c>
      <c r="U886" s="50"/>
      <c r="V886" s="188"/>
      <c r="W886" s="189" t="n">
        <f aca="false">IF(V886="SI",T886,0)</f>
        <v>0</v>
      </c>
      <c r="X886" s="148"/>
      <c r="Y886" s="179"/>
      <c r="Z886" s="179"/>
      <c r="AA886" s="179"/>
    </row>
    <row r="887" customFormat="false" ht="15.75" hidden="false" customHeight="true" outlineLevel="0" collapsed="false">
      <c r="A887" s="22" t="n">
        <v>886</v>
      </c>
      <c r="B887" s="180"/>
      <c r="C887" s="22"/>
      <c r="D887" s="22"/>
      <c r="E887" s="22"/>
      <c r="F887" s="183"/>
      <c r="G887" s="22"/>
      <c r="H887" s="22"/>
      <c r="I887" s="22"/>
      <c r="J887" s="191" t="e">
        <f aca="false">VLOOKUP(Entrate!I887,Legenda!$D$1:$F$258,2)</f>
        <v>#N/A</v>
      </c>
      <c r="K887" s="22"/>
      <c r="L887" s="22"/>
      <c r="M887" s="22"/>
      <c r="N887" s="183"/>
      <c r="O887" s="184" t="n">
        <f aca="false">'Piano Finanziario Annuale'!$F$6</f>
        <v>0</v>
      </c>
      <c r="P887" s="185" t="n">
        <v>0</v>
      </c>
      <c r="Q887" s="186"/>
      <c r="R887" s="187" t="n">
        <f aca="false">(P887*Q887)</f>
        <v>0</v>
      </c>
      <c r="S887" s="185" t="n">
        <v>0</v>
      </c>
      <c r="T887" s="187" t="n">
        <f aca="false">IF(OR(O887="sì",O887="forfettario 190"),SUM(P887+S887),SUM(P887+R887+S887))</f>
        <v>0</v>
      </c>
      <c r="U887" s="50"/>
      <c r="V887" s="188"/>
      <c r="W887" s="189" t="n">
        <f aca="false">IF(V887="SI",T887,0)</f>
        <v>0</v>
      </c>
      <c r="X887" s="148"/>
      <c r="Y887" s="179"/>
      <c r="Z887" s="179"/>
      <c r="AA887" s="179"/>
    </row>
    <row r="888" customFormat="false" ht="15.75" hidden="false" customHeight="true" outlineLevel="0" collapsed="false">
      <c r="A888" s="22" t="n">
        <v>887</v>
      </c>
      <c r="B888" s="180"/>
      <c r="C888" s="22"/>
      <c r="D888" s="22"/>
      <c r="E888" s="22"/>
      <c r="F888" s="183"/>
      <c r="G888" s="22"/>
      <c r="H888" s="22"/>
      <c r="I888" s="22"/>
      <c r="J888" s="191" t="e">
        <f aca="false">VLOOKUP(Entrate!I888,Legenda!$D$1:$F$258,2)</f>
        <v>#N/A</v>
      </c>
      <c r="K888" s="22"/>
      <c r="L888" s="22"/>
      <c r="M888" s="22"/>
      <c r="N888" s="183"/>
      <c r="O888" s="184" t="n">
        <f aca="false">'Piano Finanziario Annuale'!$F$6</f>
        <v>0</v>
      </c>
      <c r="P888" s="185" t="n">
        <v>0</v>
      </c>
      <c r="Q888" s="186"/>
      <c r="R888" s="187" t="n">
        <f aca="false">(P888*Q888)</f>
        <v>0</v>
      </c>
      <c r="S888" s="185" t="n">
        <v>0</v>
      </c>
      <c r="T888" s="187" t="n">
        <f aca="false">IF(OR(O888="sì",O888="forfettario 190"),SUM(P888+S888),SUM(P888+R888+S888))</f>
        <v>0</v>
      </c>
      <c r="U888" s="50"/>
      <c r="V888" s="188"/>
      <c r="W888" s="189" t="n">
        <f aca="false">IF(V888="SI",T888,0)</f>
        <v>0</v>
      </c>
      <c r="X888" s="148"/>
      <c r="Y888" s="179"/>
      <c r="Z888" s="179"/>
      <c r="AA888" s="179"/>
    </row>
    <row r="889" customFormat="false" ht="15.75" hidden="false" customHeight="true" outlineLevel="0" collapsed="false">
      <c r="A889" s="22" t="n">
        <v>888</v>
      </c>
      <c r="B889" s="180"/>
      <c r="C889" s="22"/>
      <c r="D889" s="22"/>
      <c r="E889" s="22"/>
      <c r="F889" s="183"/>
      <c r="G889" s="22"/>
      <c r="H889" s="22"/>
      <c r="I889" s="22"/>
      <c r="J889" s="191" t="e">
        <f aca="false">VLOOKUP(Entrate!I889,Legenda!$D$1:$F$258,2)</f>
        <v>#N/A</v>
      </c>
      <c r="K889" s="22"/>
      <c r="L889" s="22"/>
      <c r="M889" s="22"/>
      <c r="N889" s="183"/>
      <c r="O889" s="184" t="n">
        <f aca="false">'Piano Finanziario Annuale'!$F$6</f>
        <v>0</v>
      </c>
      <c r="P889" s="185" t="n">
        <v>0</v>
      </c>
      <c r="Q889" s="186"/>
      <c r="R889" s="187" t="n">
        <f aca="false">(P889*Q889)</f>
        <v>0</v>
      </c>
      <c r="S889" s="185" t="n">
        <v>0</v>
      </c>
      <c r="T889" s="187" t="n">
        <f aca="false">IF(OR(O889="sì",O889="forfettario 190"),SUM(P889+S889),SUM(P889+R889+S889))</f>
        <v>0</v>
      </c>
      <c r="U889" s="50"/>
      <c r="V889" s="188"/>
      <c r="W889" s="189" t="n">
        <f aca="false">IF(V889="SI",T889,0)</f>
        <v>0</v>
      </c>
      <c r="X889" s="148"/>
      <c r="Y889" s="179"/>
      <c r="Z889" s="179"/>
      <c r="AA889" s="179"/>
    </row>
    <row r="890" customFormat="false" ht="15.75" hidden="false" customHeight="true" outlineLevel="0" collapsed="false">
      <c r="A890" s="22" t="n">
        <v>889</v>
      </c>
      <c r="B890" s="180"/>
      <c r="C890" s="22"/>
      <c r="D890" s="22"/>
      <c r="E890" s="22"/>
      <c r="F890" s="183"/>
      <c r="G890" s="22"/>
      <c r="H890" s="22"/>
      <c r="I890" s="22"/>
      <c r="J890" s="191" t="e">
        <f aca="false">VLOOKUP(Entrate!I890,Legenda!$D$1:$F$258,2)</f>
        <v>#N/A</v>
      </c>
      <c r="K890" s="22"/>
      <c r="L890" s="22"/>
      <c r="M890" s="22"/>
      <c r="N890" s="183"/>
      <c r="O890" s="184" t="n">
        <f aca="false">'Piano Finanziario Annuale'!$F$6</f>
        <v>0</v>
      </c>
      <c r="P890" s="185" t="n">
        <v>0</v>
      </c>
      <c r="Q890" s="186"/>
      <c r="R890" s="187" t="n">
        <f aca="false">(P890*Q890)</f>
        <v>0</v>
      </c>
      <c r="S890" s="185" t="n">
        <v>0</v>
      </c>
      <c r="T890" s="187" t="n">
        <f aca="false">IF(OR(O890="sì",O890="forfettario 190"),SUM(P890+S890),SUM(P890+R890+S890))</f>
        <v>0</v>
      </c>
      <c r="U890" s="50"/>
      <c r="V890" s="188"/>
      <c r="W890" s="189" t="n">
        <f aca="false">IF(V890="SI",T890,0)</f>
        <v>0</v>
      </c>
      <c r="X890" s="148"/>
      <c r="Y890" s="179"/>
      <c r="Z890" s="179"/>
      <c r="AA890" s="179"/>
    </row>
    <row r="891" customFormat="false" ht="15.75" hidden="false" customHeight="true" outlineLevel="0" collapsed="false">
      <c r="A891" s="22" t="n">
        <v>890</v>
      </c>
      <c r="B891" s="180"/>
      <c r="C891" s="22"/>
      <c r="D891" s="22"/>
      <c r="E891" s="22"/>
      <c r="F891" s="183"/>
      <c r="G891" s="22"/>
      <c r="H891" s="22"/>
      <c r="I891" s="22"/>
      <c r="J891" s="191" t="e">
        <f aca="false">VLOOKUP(Entrate!I891,Legenda!$D$1:$F$258,2)</f>
        <v>#N/A</v>
      </c>
      <c r="K891" s="22"/>
      <c r="L891" s="22"/>
      <c r="M891" s="22"/>
      <c r="N891" s="183"/>
      <c r="O891" s="184" t="n">
        <f aca="false">'Piano Finanziario Annuale'!$F$6</f>
        <v>0</v>
      </c>
      <c r="P891" s="185" t="n">
        <v>0</v>
      </c>
      <c r="Q891" s="186"/>
      <c r="R891" s="187" t="n">
        <f aca="false">(P891*Q891)</f>
        <v>0</v>
      </c>
      <c r="S891" s="185" t="n">
        <v>0</v>
      </c>
      <c r="T891" s="187" t="n">
        <f aca="false">IF(OR(O891="sì",O891="forfettario 190"),SUM(P891+S891),SUM(P891+R891+S891))</f>
        <v>0</v>
      </c>
      <c r="U891" s="50"/>
      <c r="V891" s="188"/>
      <c r="W891" s="189" t="n">
        <f aca="false">IF(V891="SI",T891,0)</f>
        <v>0</v>
      </c>
      <c r="X891" s="148"/>
      <c r="Y891" s="179"/>
      <c r="Z891" s="179"/>
      <c r="AA891" s="179"/>
    </row>
    <row r="892" customFormat="false" ht="15.75" hidden="false" customHeight="true" outlineLevel="0" collapsed="false">
      <c r="A892" s="22" t="n">
        <v>891</v>
      </c>
      <c r="B892" s="180"/>
      <c r="C892" s="22"/>
      <c r="D892" s="22"/>
      <c r="E892" s="22"/>
      <c r="F892" s="183"/>
      <c r="G892" s="22"/>
      <c r="H892" s="22"/>
      <c r="I892" s="22"/>
      <c r="J892" s="191" t="e">
        <f aca="false">VLOOKUP(Entrate!I892,Legenda!$D$1:$F$258,2)</f>
        <v>#N/A</v>
      </c>
      <c r="K892" s="22"/>
      <c r="L892" s="22"/>
      <c r="M892" s="22"/>
      <c r="N892" s="183"/>
      <c r="O892" s="184" t="n">
        <f aca="false">'Piano Finanziario Annuale'!$F$6</f>
        <v>0</v>
      </c>
      <c r="P892" s="185" t="n">
        <v>0</v>
      </c>
      <c r="Q892" s="186"/>
      <c r="R892" s="187" t="n">
        <f aca="false">(P892*Q892)</f>
        <v>0</v>
      </c>
      <c r="S892" s="185" t="n">
        <v>0</v>
      </c>
      <c r="T892" s="187" t="n">
        <f aca="false">IF(OR(O892="sì",O892="forfettario 190"),SUM(P892+S892),SUM(P892+R892+S892))</f>
        <v>0</v>
      </c>
      <c r="U892" s="50"/>
      <c r="V892" s="188"/>
      <c r="W892" s="189" t="n">
        <f aca="false">IF(V892="SI",T892,0)</f>
        <v>0</v>
      </c>
      <c r="X892" s="148"/>
      <c r="Y892" s="179"/>
      <c r="Z892" s="179"/>
      <c r="AA892" s="179"/>
    </row>
    <row r="893" customFormat="false" ht="15.75" hidden="false" customHeight="true" outlineLevel="0" collapsed="false">
      <c r="A893" s="22" t="n">
        <v>892</v>
      </c>
      <c r="B893" s="180"/>
      <c r="C893" s="22"/>
      <c r="D893" s="22"/>
      <c r="E893" s="22"/>
      <c r="F893" s="183"/>
      <c r="G893" s="22"/>
      <c r="H893" s="22"/>
      <c r="I893" s="22"/>
      <c r="J893" s="191" t="e">
        <f aca="false">VLOOKUP(Entrate!I893,Legenda!$D$1:$F$258,2)</f>
        <v>#N/A</v>
      </c>
      <c r="K893" s="22"/>
      <c r="L893" s="22"/>
      <c r="M893" s="22"/>
      <c r="N893" s="183"/>
      <c r="O893" s="184" t="n">
        <f aca="false">'Piano Finanziario Annuale'!$F$6</f>
        <v>0</v>
      </c>
      <c r="P893" s="185" t="n">
        <v>0</v>
      </c>
      <c r="Q893" s="186"/>
      <c r="R893" s="187" t="n">
        <f aca="false">(P893*Q893)</f>
        <v>0</v>
      </c>
      <c r="S893" s="185" t="n">
        <v>0</v>
      </c>
      <c r="T893" s="187" t="n">
        <f aca="false">IF(OR(O893="sì",O893="forfettario 190"),SUM(P893+S893),SUM(P893+R893+S893))</f>
        <v>0</v>
      </c>
      <c r="U893" s="50"/>
      <c r="V893" s="188"/>
      <c r="W893" s="189" t="n">
        <f aca="false">IF(V893="SI",T893,0)</f>
        <v>0</v>
      </c>
      <c r="X893" s="148"/>
      <c r="Y893" s="179"/>
      <c r="Z893" s="179"/>
      <c r="AA893" s="179"/>
    </row>
    <row r="894" customFormat="false" ht="15.75" hidden="false" customHeight="true" outlineLevel="0" collapsed="false">
      <c r="A894" s="22" t="n">
        <v>893</v>
      </c>
      <c r="B894" s="180"/>
      <c r="C894" s="22"/>
      <c r="D894" s="22"/>
      <c r="E894" s="22"/>
      <c r="F894" s="183"/>
      <c r="G894" s="22"/>
      <c r="H894" s="22"/>
      <c r="I894" s="22"/>
      <c r="J894" s="191" t="e">
        <f aca="false">VLOOKUP(Entrate!I894,Legenda!$D$1:$F$258,2)</f>
        <v>#N/A</v>
      </c>
      <c r="K894" s="22"/>
      <c r="L894" s="22"/>
      <c r="M894" s="22"/>
      <c r="N894" s="183"/>
      <c r="O894" s="184" t="n">
        <f aca="false">'Piano Finanziario Annuale'!$F$6</f>
        <v>0</v>
      </c>
      <c r="P894" s="185" t="n">
        <v>0</v>
      </c>
      <c r="Q894" s="186"/>
      <c r="R894" s="187" t="n">
        <f aca="false">(P894*Q894)</f>
        <v>0</v>
      </c>
      <c r="S894" s="185" t="n">
        <v>0</v>
      </c>
      <c r="T894" s="187" t="n">
        <f aca="false">IF(OR(O894="sì",O894="forfettario 190"),SUM(P894+S894),SUM(P894+R894+S894))</f>
        <v>0</v>
      </c>
      <c r="U894" s="50"/>
      <c r="V894" s="188"/>
      <c r="W894" s="189" t="n">
        <f aca="false">IF(V894="SI",T894,0)</f>
        <v>0</v>
      </c>
      <c r="X894" s="148"/>
      <c r="Y894" s="179"/>
      <c r="Z894" s="179"/>
      <c r="AA894" s="179"/>
    </row>
    <row r="895" customFormat="false" ht="15.75" hidden="false" customHeight="true" outlineLevel="0" collapsed="false">
      <c r="A895" s="22" t="n">
        <v>894</v>
      </c>
      <c r="B895" s="180"/>
      <c r="C895" s="22"/>
      <c r="D895" s="22"/>
      <c r="E895" s="22"/>
      <c r="F895" s="183"/>
      <c r="G895" s="22"/>
      <c r="H895" s="22"/>
      <c r="I895" s="22"/>
      <c r="J895" s="191" t="e">
        <f aca="false">VLOOKUP(Entrate!I895,Legenda!$D$1:$F$258,2)</f>
        <v>#N/A</v>
      </c>
      <c r="K895" s="22"/>
      <c r="L895" s="22"/>
      <c r="M895" s="22"/>
      <c r="N895" s="183"/>
      <c r="O895" s="184" t="n">
        <f aca="false">'Piano Finanziario Annuale'!$F$6</f>
        <v>0</v>
      </c>
      <c r="P895" s="185" t="n">
        <v>0</v>
      </c>
      <c r="Q895" s="186"/>
      <c r="R895" s="187" t="n">
        <f aca="false">(P895*Q895)</f>
        <v>0</v>
      </c>
      <c r="S895" s="185" t="n">
        <v>0</v>
      </c>
      <c r="T895" s="187" t="n">
        <f aca="false">IF(OR(O895="sì",O895="forfettario 190"),SUM(P895+S895),SUM(P895+R895+S895))</f>
        <v>0</v>
      </c>
      <c r="U895" s="50"/>
      <c r="V895" s="188"/>
      <c r="W895" s="189" t="n">
        <f aca="false">IF(V895="SI",T895,0)</f>
        <v>0</v>
      </c>
      <c r="X895" s="148"/>
      <c r="Y895" s="179"/>
      <c r="Z895" s="179"/>
      <c r="AA895" s="179"/>
    </row>
    <row r="896" customFormat="false" ht="15.75" hidden="false" customHeight="true" outlineLevel="0" collapsed="false">
      <c r="A896" s="22" t="n">
        <v>895</v>
      </c>
      <c r="B896" s="180"/>
      <c r="C896" s="22"/>
      <c r="D896" s="22"/>
      <c r="E896" s="22"/>
      <c r="F896" s="183"/>
      <c r="G896" s="22"/>
      <c r="H896" s="22"/>
      <c r="I896" s="22"/>
      <c r="J896" s="191" t="e">
        <f aca="false">VLOOKUP(Entrate!I896,Legenda!$D$1:$F$258,2)</f>
        <v>#N/A</v>
      </c>
      <c r="K896" s="22"/>
      <c r="L896" s="22"/>
      <c r="M896" s="22"/>
      <c r="N896" s="183"/>
      <c r="O896" s="184" t="n">
        <f aca="false">'Piano Finanziario Annuale'!$F$6</f>
        <v>0</v>
      </c>
      <c r="P896" s="185" t="n">
        <v>0</v>
      </c>
      <c r="Q896" s="186"/>
      <c r="R896" s="187" t="n">
        <f aca="false">(P896*Q896)</f>
        <v>0</v>
      </c>
      <c r="S896" s="185" t="n">
        <v>0</v>
      </c>
      <c r="T896" s="187" t="n">
        <f aca="false">IF(OR(O896="sì",O896="forfettario 190"),SUM(P896+S896),SUM(P896+R896+S896))</f>
        <v>0</v>
      </c>
      <c r="U896" s="50"/>
      <c r="V896" s="188"/>
      <c r="W896" s="189" t="n">
        <f aca="false">IF(V896="SI",T896,0)</f>
        <v>0</v>
      </c>
      <c r="X896" s="148"/>
      <c r="Y896" s="179"/>
      <c r="Z896" s="179"/>
      <c r="AA896" s="179"/>
    </row>
    <row r="897" customFormat="false" ht="15.75" hidden="false" customHeight="true" outlineLevel="0" collapsed="false">
      <c r="A897" s="22" t="n">
        <v>896</v>
      </c>
      <c r="B897" s="180"/>
      <c r="C897" s="22"/>
      <c r="D897" s="22"/>
      <c r="E897" s="22"/>
      <c r="F897" s="183"/>
      <c r="G897" s="22"/>
      <c r="H897" s="22"/>
      <c r="I897" s="22"/>
      <c r="J897" s="191" t="e">
        <f aca="false">VLOOKUP(Entrate!I897,Legenda!$D$1:$F$258,2)</f>
        <v>#N/A</v>
      </c>
      <c r="K897" s="22"/>
      <c r="L897" s="22"/>
      <c r="M897" s="22"/>
      <c r="N897" s="183"/>
      <c r="O897" s="184" t="n">
        <f aca="false">'Piano Finanziario Annuale'!$F$6</f>
        <v>0</v>
      </c>
      <c r="P897" s="185" t="n">
        <v>0</v>
      </c>
      <c r="Q897" s="186"/>
      <c r="R897" s="187" t="n">
        <f aca="false">(P897*Q897)</f>
        <v>0</v>
      </c>
      <c r="S897" s="185" t="n">
        <v>0</v>
      </c>
      <c r="T897" s="187" t="n">
        <f aca="false">IF(OR(O897="sì",O897="forfettario 190"),SUM(P897+S897),SUM(P897+R897+S897))</f>
        <v>0</v>
      </c>
      <c r="U897" s="50"/>
      <c r="V897" s="188"/>
      <c r="W897" s="189" t="n">
        <f aca="false">IF(V897="SI",T897,0)</f>
        <v>0</v>
      </c>
      <c r="X897" s="148"/>
      <c r="Y897" s="179"/>
      <c r="Z897" s="179"/>
      <c r="AA897" s="179"/>
    </row>
    <row r="898" customFormat="false" ht="15.75" hidden="false" customHeight="true" outlineLevel="0" collapsed="false">
      <c r="A898" s="22" t="n">
        <v>897</v>
      </c>
      <c r="B898" s="180"/>
      <c r="C898" s="22"/>
      <c r="D898" s="22"/>
      <c r="E898" s="22"/>
      <c r="F898" s="183"/>
      <c r="G898" s="22"/>
      <c r="H898" s="22"/>
      <c r="I898" s="22"/>
      <c r="J898" s="191" t="e">
        <f aca="false">VLOOKUP(Entrate!I898,Legenda!$D$1:$F$258,2)</f>
        <v>#N/A</v>
      </c>
      <c r="K898" s="22"/>
      <c r="L898" s="22"/>
      <c r="M898" s="22"/>
      <c r="N898" s="183"/>
      <c r="O898" s="184" t="n">
        <f aca="false">'Piano Finanziario Annuale'!$F$6</f>
        <v>0</v>
      </c>
      <c r="P898" s="185" t="n">
        <v>0</v>
      </c>
      <c r="Q898" s="186"/>
      <c r="R898" s="187" t="n">
        <f aca="false">(P898*Q898)</f>
        <v>0</v>
      </c>
      <c r="S898" s="185" t="n">
        <v>0</v>
      </c>
      <c r="T898" s="187" t="n">
        <f aca="false">IF(OR(O898="sì",O898="forfettario 190"),SUM(P898+S898),SUM(P898+R898+S898))</f>
        <v>0</v>
      </c>
      <c r="U898" s="50"/>
      <c r="V898" s="188"/>
      <c r="W898" s="189" t="n">
        <f aca="false">IF(V898="SI",T898,0)</f>
        <v>0</v>
      </c>
      <c r="X898" s="148"/>
      <c r="Y898" s="179"/>
      <c r="Z898" s="179"/>
      <c r="AA898" s="179"/>
    </row>
    <row r="899" customFormat="false" ht="15.75" hidden="false" customHeight="true" outlineLevel="0" collapsed="false">
      <c r="A899" s="22" t="n">
        <v>898</v>
      </c>
      <c r="B899" s="180"/>
      <c r="C899" s="22"/>
      <c r="D899" s="22"/>
      <c r="E899" s="22"/>
      <c r="F899" s="183"/>
      <c r="G899" s="22"/>
      <c r="H899" s="22"/>
      <c r="I899" s="22"/>
      <c r="J899" s="191" t="e">
        <f aca="false">VLOOKUP(Entrate!I899,Legenda!$D$1:$F$258,2)</f>
        <v>#N/A</v>
      </c>
      <c r="K899" s="22"/>
      <c r="L899" s="22"/>
      <c r="M899" s="22"/>
      <c r="N899" s="183"/>
      <c r="O899" s="184" t="n">
        <f aca="false">'Piano Finanziario Annuale'!$F$6</f>
        <v>0</v>
      </c>
      <c r="P899" s="185" t="n">
        <v>0</v>
      </c>
      <c r="Q899" s="186"/>
      <c r="R899" s="187" t="n">
        <f aca="false">(P899*Q899)</f>
        <v>0</v>
      </c>
      <c r="S899" s="185" t="n">
        <v>0</v>
      </c>
      <c r="T899" s="187" t="n">
        <f aca="false">IF(OR(O899="sì",O899="forfettario 190"),SUM(P899+S899),SUM(P899+R899+S899))</f>
        <v>0</v>
      </c>
      <c r="U899" s="50"/>
      <c r="V899" s="188"/>
      <c r="W899" s="189" t="n">
        <f aca="false">IF(V899="SI",T899,0)</f>
        <v>0</v>
      </c>
      <c r="X899" s="148"/>
      <c r="Y899" s="179"/>
      <c r="Z899" s="179"/>
      <c r="AA899" s="179"/>
    </row>
    <row r="900" customFormat="false" ht="15.75" hidden="false" customHeight="true" outlineLevel="0" collapsed="false">
      <c r="A900" s="22" t="n">
        <v>899</v>
      </c>
      <c r="B900" s="180"/>
      <c r="C900" s="22"/>
      <c r="D900" s="22"/>
      <c r="E900" s="22"/>
      <c r="F900" s="183"/>
      <c r="G900" s="22"/>
      <c r="H900" s="22"/>
      <c r="I900" s="22"/>
      <c r="J900" s="191" t="e">
        <f aca="false">VLOOKUP(Entrate!I900,Legenda!$D$1:$F$258,2)</f>
        <v>#N/A</v>
      </c>
      <c r="K900" s="22"/>
      <c r="L900" s="22"/>
      <c r="M900" s="22"/>
      <c r="N900" s="183"/>
      <c r="O900" s="184" t="n">
        <f aca="false">'Piano Finanziario Annuale'!$F$6</f>
        <v>0</v>
      </c>
      <c r="P900" s="185" t="n">
        <v>0</v>
      </c>
      <c r="Q900" s="186"/>
      <c r="R900" s="187" t="n">
        <f aca="false">(P900*Q900)</f>
        <v>0</v>
      </c>
      <c r="S900" s="185" t="n">
        <v>0</v>
      </c>
      <c r="T900" s="187" t="n">
        <f aca="false">IF(OR(O900="sì",O900="forfettario 190"),SUM(P900+S900),SUM(P900+R900+S900))</f>
        <v>0</v>
      </c>
      <c r="U900" s="50"/>
      <c r="V900" s="188"/>
      <c r="W900" s="189" t="n">
        <f aca="false">IF(V900="SI",T900,0)</f>
        <v>0</v>
      </c>
      <c r="X900" s="148"/>
      <c r="Y900" s="179"/>
      <c r="Z900" s="179"/>
      <c r="AA900" s="179"/>
    </row>
    <row r="901" customFormat="false" ht="15.75" hidden="false" customHeight="true" outlineLevel="0" collapsed="false">
      <c r="A901" s="22" t="n">
        <v>900</v>
      </c>
      <c r="B901" s="180"/>
      <c r="C901" s="22"/>
      <c r="D901" s="22"/>
      <c r="E901" s="22"/>
      <c r="F901" s="183"/>
      <c r="G901" s="22"/>
      <c r="H901" s="22"/>
      <c r="I901" s="22"/>
      <c r="J901" s="191" t="e">
        <f aca="false">VLOOKUP(Entrate!I901,Legenda!$D$1:$F$258,2)</f>
        <v>#N/A</v>
      </c>
      <c r="K901" s="22"/>
      <c r="L901" s="22"/>
      <c r="M901" s="22"/>
      <c r="N901" s="183"/>
      <c r="O901" s="184" t="n">
        <f aca="false">'Piano Finanziario Annuale'!$F$6</f>
        <v>0</v>
      </c>
      <c r="P901" s="185" t="n">
        <v>0</v>
      </c>
      <c r="Q901" s="186"/>
      <c r="R901" s="187" t="n">
        <f aca="false">(P901*Q901)</f>
        <v>0</v>
      </c>
      <c r="S901" s="185" t="n">
        <v>0</v>
      </c>
      <c r="T901" s="187" t="n">
        <f aca="false">IF(OR(O901="sì",O901="forfettario 190"),SUM(P901+S901),SUM(P901+R901+S901))</f>
        <v>0</v>
      </c>
      <c r="U901" s="50"/>
      <c r="V901" s="188"/>
      <c r="W901" s="189" t="n">
        <f aca="false">IF(V901="SI",T901,0)</f>
        <v>0</v>
      </c>
      <c r="X901" s="148"/>
      <c r="Y901" s="179"/>
      <c r="Z901" s="179"/>
      <c r="AA901" s="179"/>
    </row>
    <row r="902" customFormat="false" ht="15.75" hidden="false" customHeight="true" outlineLevel="0" collapsed="false">
      <c r="A902" s="22" t="n">
        <v>901</v>
      </c>
      <c r="B902" s="180"/>
      <c r="C902" s="22"/>
      <c r="D902" s="22"/>
      <c r="E902" s="22"/>
      <c r="F902" s="183"/>
      <c r="G902" s="22"/>
      <c r="H902" s="22"/>
      <c r="I902" s="22"/>
      <c r="J902" s="191" t="e">
        <f aca="false">VLOOKUP(Entrate!I902,Legenda!$D$1:$F$258,2)</f>
        <v>#N/A</v>
      </c>
      <c r="K902" s="22"/>
      <c r="L902" s="22"/>
      <c r="M902" s="22"/>
      <c r="N902" s="183"/>
      <c r="O902" s="184" t="n">
        <f aca="false">'Piano Finanziario Annuale'!$F$6</f>
        <v>0</v>
      </c>
      <c r="P902" s="185" t="n">
        <v>0</v>
      </c>
      <c r="Q902" s="186"/>
      <c r="R902" s="187" t="n">
        <f aca="false">(P902*Q902)</f>
        <v>0</v>
      </c>
      <c r="S902" s="185" t="n">
        <v>0</v>
      </c>
      <c r="T902" s="187" t="n">
        <f aca="false">IF(OR(O902="sì",O902="forfettario 190"),SUM(P902+S902),SUM(P902+R902+S902))</f>
        <v>0</v>
      </c>
      <c r="U902" s="50"/>
      <c r="V902" s="188"/>
      <c r="W902" s="189" t="n">
        <f aca="false">IF(V902="SI",T902,0)</f>
        <v>0</v>
      </c>
      <c r="X902" s="148"/>
      <c r="Y902" s="179"/>
      <c r="Z902" s="179"/>
      <c r="AA902" s="179"/>
    </row>
    <row r="903" customFormat="false" ht="15.75" hidden="false" customHeight="true" outlineLevel="0" collapsed="false">
      <c r="A903" s="22" t="n">
        <v>902</v>
      </c>
      <c r="B903" s="180"/>
      <c r="C903" s="22"/>
      <c r="D903" s="22"/>
      <c r="E903" s="22"/>
      <c r="F903" s="183"/>
      <c r="G903" s="22"/>
      <c r="H903" s="22"/>
      <c r="I903" s="22"/>
      <c r="J903" s="191" t="e">
        <f aca="false">VLOOKUP(Entrate!I903,Legenda!$D$1:$F$258,2)</f>
        <v>#N/A</v>
      </c>
      <c r="K903" s="22"/>
      <c r="L903" s="22"/>
      <c r="M903" s="22"/>
      <c r="N903" s="183"/>
      <c r="O903" s="184" t="n">
        <f aca="false">'Piano Finanziario Annuale'!$F$6</f>
        <v>0</v>
      </c>
      <c r="P903" s="185" t="n">
        <v>0</v>
      </c>
      <c r="Q903" s="186"/>
      <c r="R903" s="187" t="n">
        <f aca="false">(P903*Q903)</f>
        <v>0</v>
      </c>
      <c r="S903" s="185" t="n">
        <v>0</v>
      </c>
      <c r="T903" s="187" t="n">
        <f aca="false">IF(OR(O903="sì",O903="forfettario 190"),SUM(P903+S903),SUM(P903+R903+S903))</f>
        <v>0</v>
      </c>
      <c r="U903" s="50"/>
      <c r="V903" s="188"/>
      <c r="W903" s="189" t="n">
        <f aca="false">IF(V903="SI",T903,0)</f>
        <v>0</v>
      </c>
      <c r="X903" s="148"/>
      <c r="Y903" s="179"/>
      <c r="Z903" s="179"/>
      <c r="AA903" s="179"/>
    </row>
    <row r="904" customFormat="false" ht="15.75" hidden="false" customHeight="true" outlineLevel="0" collapsed="false">
      <c r="A904" s="22" t="n">
        <v>903</v>
      </c>
      <c r="B904" s="180"/>
      <c r="C904" s="22"/>
      <c r="D904" s="22"/>
      <c r="E904" s="22"/>
      <c r="F904" s="183"/>
      <c r="G904" s="22"/>
      <c r="H904" s="22"/>
      <c r="I904" s="22"/>
      <c r="J904" s="191" t="e">
        <f aca="false">VLOOKUP(Entrate!I904,Legenda!$D$1:$F$258,2)</f>
        <v>#N/A</v>
      </c>
      <c r="K904" s="22"/>
      <c r="L904" s="22"/>
      <c r="M904" s="22"/>
      <c r="N904" s="183"/>
      <c r="O904" s="184" t="n">
        <f aca="false">'Piano Finanziario Annuale'!$F$6</f>
        <v>0</v>
      </c>
      <c r="P904" s="185" t="n">
        <v>0</v>
      </c>
      <c r="Q904" s="186"/>
      <c r="R904" s="187" t="n">
        <f aca="false">(P904*Q904)</f>
        <v>0</v>
      </c>
      <c r="S904" s="185" t="n">
        <v>0</v>
      </c>
      <c r="T904" s="187" t="n">
        <f aca="false">IF(OR(O904="sì",O904="forfettario 190"),SUM(P904+S904),SUM(P904+R904+S904))</f>
        <v>0</v>
      </c>
      <c r="U904" s="50"/>
      <c r="V904" s="188"/>
      <c r="W904" s="189" t="n">
        <f aca="false">IF(V904="SI",T904,0)</f>
        <v>0</v>
      </c>
      <c r="X904" s="148"/>
      <c r="Y904" s="179"/>
      <c r="Z904" s="179"/>
      <c r="AA904" s="179"/>
    </row>
    <row r="905" customFormat="false" ht="15.75" hidden="false" customHeight="true" outlineLevel="0" collapsed="false">
      <c r="A905" s="22" t="n">
        <v>904</v>
      </c>
      <c r="B905" s="180"/>
      <c r="C905" s="22"/>
      <c r="D905" s="22"/>
      <c r="E905" s="22"/>
      <c r="F905" s="183"/>
      <c r="G905" s="22"/>
      <c r="H905" s="22"/>
      <c r="I905" s="22"/>
      <c r="J905" s="191" t="e">
        <f aca="false">VLOOKUP(Entrate!I905,Legenda!$D$1:$F$258,2)</f>
        <v>#N/A</v>
      </c>
      <c r="K905" s="22"/>
      <c r="L905" s="22"/>
      <c r="M905" s="22"/>
      <c r="N905" s="183"/>
      <c r="O905" s="184" t="n">
        <f aca="false">'Piano Finanziario Annuale'!$F$6</f>
        <v>0</v>
      </c>
      <c r="P905" s="185" t="n">
        <v>0</v>
      </c>
      <c r="Q905" s="186"/>
      <c r="R905" s="187" t="n">
        <f aca="false">(P905*Q905)</f>
        <v>0</v>
      </c>
      <c r="S905" s="185" t="n">
        <v>0</v>
      </c>
      <c r="T905" s="187" t="n">
        <f aca="false">IF(OR(O905="sì",O905="forfettario 190"),SUM(P905+S905),SUM(P905+R905+S905))</f>
        <v>0</v>
      </c>
      <c r="U905" s="50"/>
      <c r="V905" s="188"/>
      <c r="W905" s="189" t="n">
        <f aca="false">IF(V905="SI",T905,0)</f>
        <v>0</v>
      </c>
      <c r="X905" s="148"/>
      <c r="Y905" s="179"/>
      <c r="Z905" s="179"/>
      <c r="AA905" s="179"/>
    </row>
    <row r="906" customFormat="false" ht="15.75" hidden="false" customHeight="true" outlineLevel="0" collapsed="false">
      <c r="A906" s="22" t="n">
        <v>905</v>
      </c>
      <c r="B906" s="180"/>
      <c r="C906" s="22"/>
      <c r="D906" s="22"/>
      <c r="E906" s="22"/>
      <c r="F906" s="183"/>
      <c r="G906" s="22"/>
      <c r="H906" s="22"/>
      <c r="I906" s="22"/>
      <c r="J906" s="191" t="e">
        <f aca="false">VLOOKUP(Entrate!I906,Legenda!$D$1:$F$258,2)</f>
        <v>#N/A</v>
      </c>
      <c r="K906" s="22"/>
      <c r="L906" s="22"/>
      <c r="M906" s="22"/>
      <c r="N906" s="183"/>
      <c r="O906" s="184" t="n">
        <f aca="false">'Piano Finanziario Annuale'!$F$6</f>
        <v>0</v>
      </c>
      <c r="P906" s="185" t="n">
        <v>0</v>
      </c>
      <c r="Q906" s="186"/>
      <c r="R906" s="187" t="n">
        <f aca="false">(P906*Q906)</f>
        <v>0</v>
      </c>
      <c r="S906" s="185" t="n">
        <v>0</v>
      </c>
      <c r="T906" s="187" t="n">
        <f aca="false">IF(OR(O906="sì",O906="forfettario 190"),SUM(P906+S906),SUM(P906+R906+S906))</f>
        <v>0</v>
      </c>
      <c r="U906" s="50"/>
      <c r="V906" s="188"/>
      <c r="W906" s="189" t="n">
        <f aca="false">IF(V906="SI",T906,0)</f>
        <v>0</v>
      </c>
      <c r="X906" s="148"/>
      <c r="Y906" s="179"/>
      <c r="Z906" s="179"/>
      <c r="AA906" s="179"/>
    </row>
    <row r="907" customFormat="false" ht="15.75" hidden="false" customHeight="true" outlineLevel="0" collapsed="false">
      <c r="A907" s="22" t="n">
        <v>906</v>
      </c>
      <c r="B907" s="180"/>
      <c r="C907" s="22"/>
      <c r="D907" s="22"/>
      <c r="E907" s="22"/>
      <c r="F907" s="183"/>
      <c r="G907" s="22"/>
      <c r="H907" s="22"/>
      <c r="I907" s="22"/>
      <c r="J907" s="191" t="e">
        <f aca="false">VLOOKUP(Entrate!I907,Legenda!$D$1:$F$258,2)</f>
        <v>#N/A</v>
      </c>
      <c r="K907" s="22"/>
      <c r="L907" s="22"/>
      <c r="M907" s="22"/>
      <c r="N907" s="183"/>
      <c r="O907" s="184" t="n">
        <f aca="false">'Piano Finanziario Annuale'!$F$6</f>
        <v>0</v>
      </c>
      <c r="P907" s="185" t="n">
        <v>0</v>
      </c>
      <c r="Q907" s="186"/>
      <c r="R907" s="187" t="n">
        <f aca="false">(P907*Q907)</f>
        <v>0</v>
      </c>
      <c r="S907" s="185" t="n">
        <v>0</v>
      </c>
      <c r="T907" s="187" t="n">
        <f aca="false">IF(OR(O907="sì",O907="forfettario 190"),SUM(P907+S907),SUM(P907+R907+S907))</f>
        <v>0</v>
      </c>
      <c r="U907" s="50"/>
      <c r="V907" s="188"/>
      <c r="W907" s="189" t="n">
        <f aca="false">IF(V907="SI",T907,0)</f>
        <v>0</v>
      </c>
      <c r="X907" s="148"/>
      <c r="Y907" s="179"/>
      <c r="Z907" s="179"/>
      <c r="AA907" s="179"/>
    </row>
    <row r="908" customFormat="false" ht="15.75" hidden="false" customHeight="true" outlineLevel="0" collapsed="false">
      <c r="A908" s="22" t="n">
        <v>907</v>
      </c>
      <c r="B908" s="180"/>
      <c r="C908" s="22"/>
      <c r="D908" s="22"/>
      <c r="E908" s="22"/>
      <c r="F908" s="183"/>
      <c r="G908" s="22"/>
      <c r="H908" s="22"/>
      <c r="I908" s="22"/>
      <c r="J908" s="191" t="e">
        <f aca="false">VLOOKUP(Entrate!I908,Legenda!$D$1:$F$258,2)</f>
        <v>#N/A</v>
      </c>
      <c r="K908" s="22"/>
      <c r="L908" s="22"/>
      <c r="M908" s="22"/>
      <c r="N908" s="183"/>
      <c r="O908" s="184" t="n">
        <f aca="false">'Piano Finanziario Annuale'!$F$6</f>
        <v>0</v>
      </c>
      <c r="P908" s="185" t="n">
        <v>0</v>
      </c>
      <c r="Q908" s="186"/>
      <c r="R908" s="187" t="n">
        <f aca="false">(P908*Q908)</f>
        <v>0</v>
      </c>
      <c r="S908" s="185" t="n">
        <v>0</v>
      </c>
      <c r="T908" s="187" t="n">
        <f aca="false">IF(OR(O908="sì",O908="forfettario 190"),SUM(P908+S908),SUM(P908+R908+S908))</f>
        <v>0</v>
      </c>
      <c r="U908" s="50"/>
      <c r="V908" s="188"/>
      <c r="W908" s="189" t="n">
        <f aca="false">IF(V908="SI",T908,0)</f>
        <v>0</v>
      </c>
      <c r="X908" s="148"/>
      <c r="Y908" s="179"/>
      <c r="Z908" s="179"/>
      <c r="AA908" s="179"/>
    </row>
    <row r="909" customFormat="false" ht="15.75" hidden="false" customHeight="true" outlineLevel="0" collapsed="false">
      <c r="A909" s="22" t="n">
        <v>908</v>
      </c>
      <c r="B909" s="180"/>
      <c r="C909" s="22"/>
      <c r="D909" s="22"/>
      <c r="E909" s="22"/>
      <c r="F909" s="183"/>
      <c r="G909" s="22"/>
      <c r="H909" s="22"/>
      <c r="I909" s="22"/>
      <c r="J909" s="191" t="e">
        <f aca="false">VLOOKUP(Entrate!I909,Legenda!$D$1:$F$258,2)</f>
        <v>#N/A</v>
      </c>
      <c r="K909" s="22"/>
      <c r="L909" s="22"/>
      <c r="M909" s="22"/>
      <c r="N909" s="183"/>
      <c r="O909" s="184" t="n">
        <f aca="false">'Piano Finanziario Annuale'!$F$6</f>
        <v>0</v>
      </c>
      <c r="P909" s="185" t="n">
        <v>0</v>
      </c>
      <c r="Q909" s="186"/>
      <c r="R909" s="187" t="n">
        <f aca="false">(P909*Q909)</f>
        <v>0</v>
      </c>
      <c r="S909" s="185" t="n">
        <v>0</v>
      </c>
      <c r="T909" s="187" t="n">
        <f aca="false">IF(OR(O909="sì",O909="forfettario 190"),SUM(P909+S909),SUM(P909+R909+S909))</f>
        <v>0</v>
      </c>
      <c r="U909" s="50"/>
      <c r="V909" s="188"/>
      <c r="W909" s="189" t="n">
        <f aca="false">IF(V909="SI",T909,0)</f>
        <v>0</v>
      </c>
      <c r="X909" s="148"/>
      <c r="Y909" s="179"/>
      <c r="Z909" s="179"/>
      <c r="AA909" s="179"/>
    </row>
    <row r="910" customFormat="false" ht="15.75" hidden="false" customHeight="true" outlineLevel="0" collapsed="false">
      <c r="A910" s="22" t="n">
        <v>909</v>
      </c>
      <c r="B910" s="180"/>
      <c r="C910" s="22"/>
      <c r="D910" s="22"/>
      <c r="E910" s="22"/>
      <c r="F910" s="183"/>
      <c r="G910" s="22"/>
      <c r="H910" s="22"/>
      <c r="I910" s="22"/>
      <c r="J910" s="191" t="e">
        <f aca="false">VLOOKUP(Entrate!I910,Legenda!$D$1:$F$258,2)</f>
        <v>#N/A</v>
      </c>
      <c r="K910" s="22"/>
      <c r="L910" s="22"/>
      <c r="M910" s="22"/>
      <c r="N910" s="183"/>
      <c r="O910" s="184" t="n">
        <f aca="false">'Piano Finanziario Annuale'!$F$6</f>
        <v>0</v>
      </c>
      <c r="P910" s="185" t="n">
        <v>0</v>
      </c>
      <c r="Q910" s="186"/>
      <c r="R910" s="187" t="n">
        <f aca="false">(P910*Q910)</f>
        <v>0</v>
      </c>
      <c r="S910" s="185" t="n">
        <v>0</v>
      </c>
      <c r="T910" s="187" t="n">
        <f aca="false">IF(OR(O910="sì",O910="forfettario 190"),SUM(P910+S910),SUM(P910+R910+S910))</f>
        <v>0</v>
      </c>
      <c r="U910" s="50"/>
      <c r="V910" s="188"/>
      <c r="W910" s="189" t="n">
        <f aca="false">IF(V910="SI",T910,0)</f>
        <v>0</v>
      </c>
      <c r="X910" s="148"/>
      <c r="Y910" s="179"/>
      <c r="Z910" s="179"/>
      <c r="AA910" s="179"/>
    </row>
    <row r="911" customFormat="false" ht="15.75" hidden="false" customHeight="true" outlineLevel="0" collapsed="false">
      <c r="A911" s="22" t="n">
        <v>910</v>
      </c>
      <c r="B911" s="180"/>
      <c r="C911" s="22"/>
      <c r="D911" s="22"/>
      <c r="E911" s="22"/>
      <c r="F911" s="183"/>
      <c r="G911" s="22"/>
      <c r="H911" s="22"/>
      <c r="I911" s="22"/>
      <c r="J911" s="191" t="e">
        <f aca="false">VLOOKUP(Entrate!I911,Legenda!$D$1:$F$258,2)</f>
        <v>#N/A</v>
      </c>
      <c r="K911" s="22"/>
      <c r="L911" s="22"/>
      <c r="M911" s="22"/>
      <c r="N911" s="183"/>
      <c r="O911" s="184" t="n">
        <f aca="false">'Piano Finanziario Annuale'!$F$6</f>
        <v>0</v>
      </c>
      <c r="P911" s="185" t="n">
        <v>0</v>
      </c>
      <c r="Q911" s="186"/>
      <c r="R911" s="187" t="n">
        <f aca="false">(P911*Q911)</f>
        <v>0</v>
      </c>
      <c r="S911" s="185" t="n">
        <v>0</v>
      </c>
      <c r="T911" s="187" t="n">
        <f aca="false">IF(OR(O911="sì",O911="forfettario 190"),SUM(P911+S911),SUM(P911+R911+S911))</f>
        <v>0</v>
      </c>
      <c r="U911" s="50"/>
      <c r="V911" s="188"/>
      <c r="W911" s="189" t="n">
        <f aca="false">IF(V911="SI",T911,0)</f>
        <v>0</v>
      </c>
      <c r="X911" s="148"/>
      <c r="Y911" s="179"/>
      <c r="Z911" s="179"/>
      <c r="AA911" s="179"/>
    </row>
    <row r="912" customFormat="false" ht="15.75" hidden="false" customHeight="true" outlineLevel="0" collapsed="false">
      <c r="A912" s="22" t="n">
        <v>911</v>
      </c>
      <c r="B912" s="180"/>
      <c r="C912" s="22"/>
      <c r="D912" s="22"/>
      <c r="E912" s="22"/>
      <c r="F912" s="183"/>
      <c r="G912" s="22"/>
      <c r="H912" s="22"/>
      <c r="I912" s="22"/>
      <c r="J912" s="191" t="e">
        <f aca="false">VLOOKUP(Entrate!I912,Legenda!$D$1:$F$258,2)</f>
        <v>#N/A</v>
      </c>
      <c r="K912" s="22"/>
      <c r="L912" s="22"/>
      <c r="M912" s="22"/>
      <c r="N912" s="183"/>
      <c r="O912" s="184" t="n">
        <f aca="false">'Piano Finanziario Annuale'!$F$6</f>
        <v>0</v>
      </c>
      <c r="P912" s="185" t="n">
        <v>0</v>
      </c>
      <c r="Q912" s="186"/>
      <c r="R912" s="187" t="n">
        <f aca="false">(P912*Q912)</f>
        <v>0</v>
      </c>
      <c r="S912" s="185" t="n">
        <v>0</v>
      </c>
      <c r="T912" s="187" t="n">
        <f aca="false">IF(OR(O912="sì",O912="forfettario 190"),SUM(P912+S912),SUM(P912+R912+S912))</f>
        <v>0</v>
      </c>
      <c r="U912" s="50"/>
      <c r="V912" s="188"/>
      <c r="W912" s="189" t="n">
        <f aca="false">IF(V912="SI",T912,0)</f>
        <v>0</v>
      </c>
      <c r="X912" s="148"/>
      <c r="Y912" s="179"/>
      <c r="Z912" s="179"/>
      <c r="AA912" s="179"/>
    </row>
    <row r="913" customFormat="false" ht="15.75" hidden="false" customHeight="true" outlineLevel="0" collapsed="false">
      <c r="A913" s="22" t="n">
        <v>912</v>
      </c>
      <c r="B913" s="180"/>
      <c r="C913" s="22"/>
      <c r="D913" s="22"/>
      <c r="E913" s="22"/>
      <c r="F913" s="183"/>
      <c r="G913" s="22"/>
      <c r="H913" s="22"/>
      <c r="I913" s="22"/>
      <c r="J913" s="191" t="e">
        <f aca="false">VLOOKUP(Entrate!I913,Legenda!$D$1:$F$258,2)</f>
        <v>#N/A</v>
      </c>
      <c r="K913" s="22"/>
      <c r="L913" s="22"/>
      <c r="M913" s="22"/>
      <c r="N913" s="183"/>
      <c r="O913" s="184" t="n">
        <f aca="false">'Piano Finanziario Annuale'!$F$6</f>
        <v>0</v>
      </c>
      <c r="P913" s="185" t="n">
        <v>0</v>
      </c>
      <c r="Q913" s="186"/>
      <c r="R913" s="187" t="n">
        <f aca="false">(P913*Q913)</f>
        <v>0</v>
      </c>
      <c r="S913" s="185" t="n">
        <v>0</v>
      </c>
      <c r="T913" s="187" t="n">
        <f aca="false">IF(OR(O913="sì",O913="forfettario 190"),SUM(P913+S913),SUM(P913+R913+S913))</f>
        <v>0</v>
      </c>
      <c r="U913" s="50"/>
      <c r="V913" s="188"/>
      <c r="W913" s="189" t="n">
        <f aca="false">IF(V913="SI",T913,0)</f>
        <v>0</v>
      </c>
      <c r="X913" s="148"/>
      <c r="Y913" s="179"/>
      <c r="Z913" s="179"/>
      <c r="AA913" s="179"/>
    </row>
    <row r="914" customFormat="false" ht="15.75" hidden="false" customHeight="true" outlineLevel="0" collapsed="false">
      <c r="A914" s="22" t="n">
        <v>913</v>
      </c>
      <c r="B914" s="180"/>
      <c r="C914" s="22"/>
      <c r="D914" s="22"/>
      <c r="E914" s="22"/>
      <c r="F914" s="183"/>
      <c r="G914" s="22"/>
      <c r="H914" s="22"/>
      <c r="I914" s="22"/>
      <c r="J914" s="191" t="e">
        <f aca="false">VLOOKUP(Entrate!I914,Legenda!$D$1:$F$258,2)</f>
        <v>#N/A</v>
      </c>
      <c r="K914" s="22"/>
      <c r="L914" s="22"/>
      <c r="M914" s="22"/>
      <c r="N914" s="183"/>
      <c r="O914" s="184" t="n">
        <f aca="false">'Piano Finanziario Annuale'!$F$6</f>
        <v>0</v>
      </c>
      <c r="P914" s="185" t="n">
        <v>0</v>
      </c>
      <c r="Q914" s="186"/>
      <c r="R914" s="187" t="n">
        <f aca="false">(P914*Q914)</f>
        <v>0</v>
      </c>
      <c r="S914" s="185" t="n">
        <v>0</v>
      </c>
      <c r="T914" s="187" t="n">
        <f aca="false">IF(OR(O914="sì",O914="forfettario 190"),SUM(P914+S914),SUM(P914+R914+S914))</f>
        <v>0</v>
      </c>
      <c r="U914" s="50"/>
      <c r="V914" s="188"/>
      <c r="W914" s="189" t="n">
        <f aca="false">IF(V914="SI",T914,0)</f>
        <v>0</v>
      </c>
      <c r="X914" s="148"/>
      <c r="Y914" s="179"/>
      <c r="Z914" s="179"/>
      <c r="AA914" s="179"/>
    </row>
    <row r="915" customFormat="false" ht="15.75" hidden="false" customHeight="true" outlineLevel="0" collapsed="false">
      <c r="A915" s="22" t="n">
        <v>914</v>
      </c>
      <c r="B915" s="180"/>
      <c r="C915" s="22"/>
      <c r="D915" s="22"/>
      <c r="E915" s="22"/>
      <c r="F915" s="183"/>
      <c r="G915" s="22"/>
      <c r="H915" s="22"/>
      <c r="I915" s="22"/>
      <c r="J915" s="191" t="e">
        <f aca="false">VLOOKUP(Entrate!I915,Legenda!$D$1:$F$258,2)</f>
        <v>#N/A</v>
      </c>
      <c r="K915" s="22"/>
      <c r="L915" s="22"/>
      <c r="M915" s="22"/>
      <c r="N915" s="183"/>
      <c r="O915" s="184" t="n">
        <f aca="false">'Piano Finanziario Annuale'!$F$6</f>
        <v>0</v>
      </c>
      <c r="P915" s="185" t="n">
        <v>0</v>
      </c>
      <c r="Q915" s="186"/>
      <c r="R915" s="187" t="n">
        <f aca="false">(P915*Q915)</f>
        <v>0</v>
      </c>
      <c r="S915" s="185" t="n">
        <v>0</v>
      </c>
      <c r="T915" s="187" t="n">
        <f aca="false">IF(OR(O915="sì",O915="forfettario 190"),SUM(P915+S915),SUM(P915+R915+S915))</f>
        <v>0</v>
      </c>
      <c r="U915" s="50"/>
      <c r="V915" s="188"/>
      <c r="W915" s="189" t="n">
        <f aca="false">IF(V915="SI",T915,0)</f>
        <v>0</v>
      </c>
      <c r="X915" s="148"/>
      <c r="Y915" s="179"/>
      <c r="Z915" s="179"/>
      <c r="AA915" s="179"/>
    </row>
    <row r="916" customFormat="false" ht="15.75" hidden="false" customHeight="true" outlineLevel="0" collapsed="false">
      <c r="A916" s="22" t="n">
        <v>915</v>
      </c>
      <c r="B916" s="180"/>
      <c r="C916" s="22"/>
      <c r="D916" s="22"/>
      <c r="E916" s="22"/>
      <c r="F916" s="183"/>
      <c r="G916" s="22"/>
      <c r="H916" s="22"/>
      <c r="I916" s="22"/>
      <c r="J916" s="191" t="e">
        <f aca="false">VLOOKUP(Entrate!I916,Legenda!$D$1:$F$258,2)</f>
        <v>#N/A</v>
      </c>
      <c r="K916" s="22"/>
      <c r="L916" s="22"/>
      <c r="M916" s="22"/>
      <c r="N916" s="183"/>
      <c r="O916" s="184" t="n">
        <f aca="false">'Piano Finanziario Annuale'!$F$6</f>
        <v>0</v>
      </c>
      <c r="P916" s="185" t="n">
        <v>0</v>
      </c>
      <c r="Q916" s="186"/>
      <c r="R916" s="187" t="n">
        <f aca="false">(P916*Q916)</f>
        <v>0</v>
      </c>
      <c r="S916" s="185" t="n">
        <v>0</v>
      </c>
      <c r="T916" s="187" t="n">
        <f aca="false">IF(OR(O916="sì",O916="forfettario 190"),SUM(P916+S916),SUM(P916+R916+S916))</f>
        <v>0</v>
      </c>
      <c r="U916" s="50"/>
      <c r="V916" s="188"/>
      <c r="W916" s="189" t="n">
        <f aca="false">IF(V916="SI",T916,0)</f>
        <v>0</v>
      </c>
      <c r="X916" s="148"/>
      <c r="Y916" s="179"/>
      <c r="Z916" s="179"/>
      <c r="AA916" s="179"/>
    </row>
    <row r="917" customFormat="false" ht="15.75" hidden="false" customHeight="true" outlineLevel="0" collapsed="false">
      <c r="A917" s="22" t="n">
        <v>916</v>
      </c>
      <c r="B917" s="180"/>
      <c r="C917" s="22"/>
      <c r="D917" s="22"/>
      <c r="E917" s="22"/>
      <c r="F917" s="183"/>
      <c r="G917" s="22"/>
      <c r="H917" s="22"/>
      <c r="I917" s="22"/>
      <c r="J917" s="191" t="e">
        <f aca="false">VLOOKUP(Entrate!I917,Legenda!$D$1:$F$258,2)</f>
        <v>#N/A</v>
      </c>
      <c r="K917" s="22"/>
      <c r="L917" s="22"/>
      <c r="M917" s="22"/>
      <c r="N917" s="183"/>
      <c r="O917" s="184" t="n">
        <f aca="false">'Piano Finanziario Annuale'!$F$6</f>
        <v>0</v>
      </c>
      <c r="P917" s="185" t="n">
        <v>0</v>
      </c>
      <c r="Q917" s="186"/>
      <c r="R917" s="187" t="n">
        <f aca="false">(P917*Q917)</f>
        <v>0</v>
      </c>
      <c r="S917" s="185" t="n">
        <v>0</v>
      </c>
      <c r="T917" s="187" t="n">
        <f aca="false">IF(OR(O917="sì",O917="forfettario 190"),SUM(P917+S917),SUM(P917+R917+S917))</f>
        <v>0</v>
      </c>
      <c r="U917" s="50"/>
      <c r="V917" s="188"/>
      <c r="W917" s="189" t="n">
        <f aca="false">IF(V917="SI",T917,0)</f>
        <v>0</v>
      </c>
      <c r="X917" s="148"/>
      <c r="Y917" s="179"/>
      <c r="Z917" s="179"/>
      <c r="AA917" s="179"/>
    </row>
    <row r="918" customFormat="false" ht="15.75" hidden="false" customHeight="true" outlineLevel="0" collapsed="false">
      <c r="A918" s="22" t="n">
        <v>917</v>
      </c>
      <c r="B918" s="180"/>
      <c r="C918" s="22"/>
      <c r="D918" s="22"/>
      <c r="E918" s="22"/>
      <c r="F918" s="183"/>
      <c r="G918" s="22"/>
      <c r="H918" s="22"/>
      <c r="I918" s="22"/>
      <c r="J918" s="191" t="e">
        <f aca="false">VLOOKUP(Entrate!I918,Legenda!$D$1:$F$258,2)</f>
        <v>#N/A</v>
      </c>
      <c r="K918" s="22"/>
      <c r="L918" s="22"/>
      <c r="M918" s="22"/>
      <c r="N918" s="183"/>
      <c r="O918" s="184" t="n">
        <f aca="false">'Piano Finanziario Annuale'!$F$6</f>
        <v>0</v>
      </c>
      <c r="P918" s="185" t="n">
        <v>0</v>
      </c>
      <c r="Q918" s="186"/>
      <c r="R918" s="187" t="n">
        <f aca="false">(P918*Q918)</f>
        <v>0</v>
      </c>
      <c r="S918" s="185" t="n">
        <v>0</v>
      </c>
      <c r="T918" s="187" t="n">
        <f aca="false">IF(OR(O918="sì",O918="forfettario 190"),SUM(P918+S918),SUM(P918+R918+S918))</f>
        <v>0</v>
      </c>
      <c r="U918" s="50"/>
      <c r="V918" s="188"/>
      <c r="W918" s="189" t="n">
        <f aca="false">IF(V918="SI",T918,0)</f>
        <v>0</v>
      </c>
      <c r="X918" s="148"/>
      <c r="Y918" s="179"/>
      <c r="Z918" s="179"/>
      <c r="AA918" s="179"/>
    </row>
    <row r="919" customFormat="false" ht="15.75" hidden="false" customHeight="true" outlineLevel="0" collapsed="false">
      <c r="A919" s="22" t="n">
        <v>918</v>
      </c>
      <c r="B919" s="180"/>
      <c r="C919" s="22"/>
      <c r="D919" s="22"/>
      <c r="E919" s="22"/>
      <c r="F919" s="183"/>
      <c r="G919" s="22"/>
      <c r="H919" s="22"/>
      <c r="I919" s="22"/>
      <c r="J919" s="191" t="e">
        <f aca="false">VLOOKUP(Entrate!I919,Legenda!$D$1:$F$258,2)</f>
        <v>#N/A</v>
      </c>
      <c r="K919" s="22"/>
      <c r="L919" s="22"/>
      <c r="M919" s="22"/>
      <c r="N919" s="183"/>
      <c r="O919" s="184" t="n">
        <f aca="false">'Piano Finanziario Annuale'!$F$6</f>
        <v>0</v>
      </c>
      <c r="P919" s="185" t="n">
        <v>0</v>
      </c>
      <c r="Q919" s="186"/>
      <c r="R919" s="187" t="n">
        <f aca="false">(P919*Q919)</f>
        <v>0</v>
      </c>
      <c r="S919" s="185" t="n">
        <v>0</v>
      </c>
      <c r="T919" s="187" t="n">
        <f aca="false">IF(OR(O919="sì",O919="forfettario 190"),SUM(P919+S919),SUM(P919+R919+S919))</f>
        <v>0</v>
      </c>
      <c r="U919" s="50"/>
      <c r="V919" s="188"/>
      <c r="W919" s="189" t="n">
        <f aca="false">IF(V919="SI",T919,0)</f>
        <v>0</v>
      </c>
      <c r="X919" s="148"/>
      <c r="Y919" s="179"/>
      <c r="Z919" s="179"/>
      <c r="AA919" s="179"/>
    </row>
    <row r="920" customFormat="false" ht="15.75" hidden="false" customHeight="true" outlineLevel="0" collapsed="false">
      <c r="A920" s="22" t="n">
        <v>919</v>
      </c>
      <c r="B920" s="180"/>
      <c r="C920" s="22"/>
      <c r="D920" s="22"/>
      <c r="E920" s="22"/>
      <c r="F920" s="183"/>
      <c r="G920" s="22"/>
      <c r="H920" s="22"/>
      <c r="I920" s="22"/>
      <c r="J920" s="191" t="e">
        <f aca="false">VLOOKUP(Entrate!I920,Legenda!$D$1:$F$258,2)</f>
        <v>#N/A</v>
      </c>
      <c r="K920" s="22"/>
      <c r="L920" s="22"/>
      <c r="M920" s="22"/>
      <c r="N920" s="183"/>
      <c r="O920" s="184" t="n">
        <f aca="false">'Piano Finanziario Annuale'!$F$6</f>
        <v>0</v>
      </c>
      <c r="P920" s="185" t="n">
        <v>0</v>
      </c>
      <c r="Q920" s="186"/>
      <c r="R920" s="187" t="n">
        <f aca="false">(P920*Q920)</f>
        <v>0</v>
      </c>
      <c r="S920" s="185" t="n">
        <v>0</v>
      </c>
      <c r="T920" s="187" t="n">
        <f aca="false">IF(OR(O920="sì",O920="forfettario 190"),SUM(P920+S920),SUM(P920+R920+S920))</f>
        <v>0</v>
      </c>
      <c r="U920" s="50"/>
      <c r="V920" s="188"/>
      <c r="W920" s="189" t="n">
        <f aca="false">IF(V920="SI",T920,0)</f>
        <v>0</v>
      </c>
      <c r="X920" s="148"/>
      <c r="Y920" s="179"/>
      <c r="Z920" s="179"/>
      <c r="AA920" s="179"/>
    </row>
    <row r="921" customFormat="false" ht="15.75" hidden="false" customHeight="true" outlineLevel="0" collapsed="false">
      <c r="A921" s="22" t="n">
        <v>920</v>
      </c>
      <c r="B921" s="180"/>
      <c r="C921" s="22"/>
      <c r="D921" s="22"/>
      <c r="E921" s="22"/>
      <c r="F921" s="183"/>
      <c r="G921" s="22"/>
      <c r="H921" s="22"/>
      <c r="I921" s="22"/>
      <c r="J921" s="191" t="e">
        <f aca="false">VLOOKUP(Entrate!I921,Legenda!$D$1:$F$258,2)</f>
        <v>#N/A</v>
      </c>
      <c r="K921" s="22"/>
      <c r="L921" s="22"/>
      <c r="M921" s="22"/>
      <c r="N921" s="183"/>
      <c r="O921" s="184" t="n">
        <f aca="false">'Piano Finanziario Annuale'!$F$6</f>
        <v>0</v>
      </c>
      <c r="P921" s="185" t="n">
        <v>0</v>
      </c>
      <c r="Q921" s="186"/>
      <c r="R921" s="187" t="n">
        <f aca="false">(P921*Q921)</f>
        <v>0</v>
      </c>
      <c r="S921" s="185" t="n">
        <v>0</v>
      </c>
      <c r="T921" s="187" t="n">
        <f aca="false">IF(OR(O921="sì",O921="forfettario 190"),SUM(P921+S921),SUM(P921+R921+S921))</f>
        <v>0</v>
      </c>
      <c r="U921" s="50"/>
      <c r="V921" s="188"/>
      <c r="W921" s="189" t="n">
        <f aca="false">IF(V921="SI",T921,0)</f>
        <v>0</v>
      </c>
      <c r="X921" s="148"/>
      <c r="Y921" s="179"/>
      <c r="Z921" s="179"/>
      <c r="AA921" s="179"/>
    </row>
    <row r="922" customFormat="false" ht="15.75" hidden="false" customHeight="true" outlineLevel="0" collapsed="false">
      <c r="A922" s="22" t="n">
        <v>921</v>
      </c>
      <c r="B922" s="180"/>
      <c r="C922" s="22"/>
      <c r="D922" s="22"/>
      <c r="E922" s="22"/>
      <c r="F922" s="183"/>
      <c r="G922" s="22"/>
      <c r="H922" s="22"/>
      <c r="I922" s="22"/>
      <c r="J922" s="191" t="e">
        <f aca="false">VLOOKUP(Entrate!I922,Legenda!$D$1:$F$258,2)</f>
        <v>#N/A</v>
      </c>
      <c r="K922" s="22"/>
      <c r="L922" s="22"/>
      <c r="M922" s="22"/>
      <c r="N922" s="183"/>
      <c r="O922" s="184" t="n">
        <f aca="false">'Piano Finanziario Annuale'!$F$6</f>
        <v>0</v>
      </c>
      <c r="P922" s="185" t="n">
        <v>0</v>
      </c>
      <c r="Q922" s="186"/>
      <c r="R922" s="187" t="n">
        <f aca="false">(P922*Q922)</f>
        <v>0</v>
      </c>
      <c r="S922" s="185" t="n">
        <v>0</v>
      </c>
      <c r="T922" s="187" t="n">
        <f aca="false">IF(OR(O922="sì",O922="forfettario 190"),SUM(P922+S922),SUM(P922+R922+S922))</f>
        <v>0</v>
      </c>
      <c r="U922" s="50"/>
      <c r="V922" s="188"/>
      <c r="W922" s="189" t="n">
        <f aca="false">IF(V922="SI",T922,0)</f>
        <v>0</v>
      </c>
      <c r="X922" s="148"/>
      <c r="Y922" s="179"/>
      <c r="Z922" s="179"/>
      <c r="AA922" s="179"/>
    </row>
    <row r="923" customFormat="false" ht="15.75" hidden="false" customHeight="true" outlineLevel="0" collapsed="false">
      <c r="A923" s="22" t="n">
        <v>922</v>
      </c>
      <c r="B923" s="180"/>
      <c r="C923" s="22"/>
      <c r="D923" s="22"/>
      <c r="E923" s="22"/>
      <c r="F923" s="183"/>
      <c r="G923" s="22"/>
      <c r="H923" s="22"/>
      <c r="I923" s="22"/>
      <c r="J923" s="191" t="e">
        <f aca="false">VLOOKUP(Entrate!I923,Legenda!$D$1:$F$258,2)</f>
        <v>#N/A</v>
      </c>
      <c r="K923" s="22"/>
      <c r="L923" s="22"/>
      <c r="M923" s="22"/>
      <c r="N923" s="183"/>
      <c r="O923" s="184" t="n">
        <f aca="false">'Piano Finanziario Annuale'!$F$6</f>
        <v>0</v>
      </c>
      <c r="P923" s="185" t="n">
        <v>0</v>
      </c>
      <c r="Q923" s="186"/>
      <c r="R923" s="187" t="n">
        <f aca="false">(P923*Q923)</f>
        <v>0</v>
      </c>
      <c r="S923" s="185" t="n">
        <v>0</v>
      </c>
      <c r="T923" s="187" t="n">
        <f aca="false">IF(OR(O923="sì",O923="forfettario 190"),SUM(P923+S923),SUM(P923+R923+S923))</f>
        <v>0</v>
      </c>
      <c r="U923" s="50"/>
      <c r="V923" s="188"/>
      <c r="W923" s="189" t="n">
        <f aca="false">IF(V923="SI",T923,0)</f>
        <v>0</v>
      </c>
      <c r="X923" s="148"/>
      <c r="Y923" s="179"/>
      <c r="Z923" s="179"/>
      <c r="AA923" s="179"/>
    </row>
    <row r="924" customFormat="false" ht="15.75" hidden="false" customHeight="true" outlineLevel="0" collapsed="false">
      <c r="A924" s="22" t="n">
        <v>923</v>
      </c>
      <c r="B924" s="180"/>
      <c r="C924" s="22"/>
      <c r="D924" s="22"/>
      <c r="E924" s="22"/>
      <c r="F924" s="183"/>
      <c r="G924" s="22"/>
      <c r="H924" s="22"/>
      <c r="I924" s="22"/>
      <c r="J924" s="191" t="e">
        <f aca="false">VLOOKUP(Entrate!I924,Legenda!$D$1:$F$258,2)</f>
        <v>#N/A</v>
      </c>
      <c r="K924" s="22"/>
      <c r="L924" s="22"/>
      <c r="M924" s="22"/>
      <c r="N924" s="183"/>
      <c r="O924" s="184" t="n">
        <f aca="false">'Piano Finanziario Annuale'!$F$6</f>
        <v>0</v>
      </c>
      <c r="P924" s="185" t="n">
        <v>0</v>
      </c>
      <c r="Q924" s="186"/>
      <c r="R924" s="187" t="n">
        <f aca="false">(P924*Q924)</f>
        <v>0</v>
      </c>
      <c r="S924" s="185" t="n">
        <v>0</v>
      </c>
      <c r="T924" s="187" t="n">
        <f aca="false">IF(OR(O924="sì",O924="forfettario 190"),SUM(P924+S924),SUM(P924+R924+S924))</f>
        <v>0</v>
      </c>
      <c r="U924" s="50"/>
      <c r="V924" s="188"/>
      <c r="W924" s="189" t="n">
        <f aca="false">IF(V924="SI",T924,0)</f>
        <v>0</v>
      </c>
      <c r="X924" s="148"/>
      <c r="Y924" s="179"/>
      <c r="Z924" s="179"/>
      <c r="AA924" s="179"/>
    </row>
    <row r="925" customFormat="false" ht="15.75" hidden="false" customHeight="true" outlineLevel="0" collapsed="false">
      <c r="A925" s="22" t="n">
        <v>924</v>
      </c>
      <c r="B925" s="180"/>
      <c r="C925" s="22"/>
      <c r="D925" s="22"/>
      <c r="E925" s="22"/>
      <c r="F925" s="183"/>
      <c r="G925" s="22"/>
      <c r="H925" s="22"/>
      <c r="I925" s="22"/>
      <c r="J925" s="191" t="e">
        <f aca="false">VLOOKUP(Entrate!I925,Legenda!$D$1:$F$258,2)</f>
        <v>#N/A</v>
      </c>
      <c r="K925" s="22"/>
      <c r="L925" s="22"/>
      <c r="M925" s="22"/>
      <c r="N925" s="183"/>
      <c r="O925" s="184" t="n">
        <f aca="false">'Piano Finanziario Annuale'!$F$6</f>
        <v>0</v>
      </c>
      <c r="P925" s="185" t="n">
        <v>0</v>
      </c>
      <c r="Q925" s="186"/>
      <c r="R925" s="187" t="n">
        <f aca="false">(P925*Q925)</f>
        <v>0</v>
      </c>
      <c r="S925" s="185" t="n">
        <v>0</v>
      </c>
      <c r="T925" s="187" t="n">
        <f aca="false">IF(OR(O925="sì",O925="forfettario 190"),SUM(P925+S925),SUM(P925+R925+S925))</f>
        <v>0</v>
      </c>
      <c r="U925" s="50"/>
      <c r="V925" s="188"/>
      <c r="W925" s="189" t="n">
        <f aca="false">IF(V925="SI",T925,0)</f>
        <v>0</v>
      </c>
      <c r="X925" s="148"/>
      <c r="Y925" s="179"/>
      <c r="Z925" s="179"/>
      <c r="AA925" s="179"/>
    </row>
    <row r="926" customFormat="false" ht="15.75" hidden="false" customHeight="true" outlineLevel="0" collapsed="false">
      <c r="A926" s="22" t="n">
        <v>925</v>
      </c>
      <c r="B926" s="180"/>
      <c r="C926" s="22"/>
      <c r="D926" s="22"/>
      <c r="E926" s="22"/>
      <c r="F926" s="183"/>
      <c r="G926" s="22"/>
      <c r="H926" s="22"/>
      <c r="I926" s="22"/>
      <c r="J926" s="191" t="e">
        <f aca="false">VLOOKUP(Entrate!I926,Legenda!$D$1:$F$258,2)</f>
        <v>#N/A</v>
      </c>
      <c r="K926" s="22"/>
      <c r="L926" s="22"/>
      <c r="M926" s="22"/>
      <c r="N926" s="183"/>
      <c r="O926" s="184" t="n">
        <f aca="false">'Piano Finanziario Annuale'!$F$6</f>
        <v>0</v>
      </c>
      <c r="P926" s="185" t="n">
        <v>0</v>
      </c>
      <c r="Q926" s="186"/>
      <c r="R926" s="187" t="n">
        <f aca="false">(P926*Q926)</f>
        <v>0</v>
      </c>
      <c r="S926" s="185" t="n">
        <v>0</v>
      </c>
      <c r="T926" s="187" t="n">
        <f aca="false">IF(OR(O926="sì",O926="forfettario 190"),SUM(P926+S926),SUM(P926+R926+S926))</f>
        <v>0</v>
      </c>
      <c r="U926" s="50"/>
      <c r="V926" s="188"/>
      <c r="W926" s="189" t="n">
        <f aca="false">IF(V926="SI",T926,0)</f>
        <v>0</v>
      </c>
      <c r="X926" s="148"/>
      <c r="Y926" s="179"/>
      <c r="Z926" s="179"/>
      <c r="AA926" s="179"/>
    </row>
    <row r="927" customFormat="false" ht="15.75" hidden="false" customHeight="true" outlineLevel="0" collapsed="false">
      <c r="A927" s="22" t="n">
        <v>926</v>
      </c>
      <c r="B927" s="180"/>
      <c r="C927" s="22"/>
      <c r="D927" s="22"/>
      <c r="E927" s="22"/>
      <c r="F927" s="183"/>
      <c r="G927" s="22"/>
      <c r="H927" s="22"/>
      <c r="I927" s="22"/>
      <c r="J927" s="191" t="e">
        <f aca="false">VLOOKUP(Entrate!I927,Legenda!$D$1:$F$258,2)</f>
        <v>#N/A</v>
      </c>
      <c r="K927" s="22"/>
      <c r="L927" s="22"/>
      <c r="M927" s="22"/>
      <c r="N927" s="183"/>
      <c r="O927" s="184" t="n">
        <f aca="false">'Piano Finanziario Annuale'!$F$6</f>
        <v>0</v>
      </c>
      <c r="P927" s="185" t="n">
        <v>0</v>
      </c>
      <c r="Q927" s="186"/>
      <c r="R927" s="187" t="n">
        <f aca="false">(P927*Q927)</f>
        <v>0</v>
      </c>
      <c r="S927" s="185" t="n">
        <v>0</v>
      </c>
      <c r="T927" s="187" t="n">
        <f aca="false">IF(OR(O927="sì",O927="forfettario 190"),SUM(P927+S927),SUM(P927+R927+S927))</f>
        <v>0</v>
      </c>
      <c r="U927" s="50"/>
      <c r="V927" s="188"/>
      <c r="W927" s="189" t="n">
        <f aca="false">IF(V927="SI",T927,0)</f>
        <v>0</v>
      </c>
      <c r="X927" s="148"/>
      <c r="Y927" s="179"/>
      <c r="Z927" s="179"/>
      <c r="AA927" s="179"/>
    </row>
    <row r="928" customFormat="false" ht="15.75" hidden="false" customHeight="true" outlineLevel="0" collapsed="false">
      <c r="A928" s="22" t="n">
        <v>927</v>
      </c>
      <c r="B928" s="180"/>
      <c r="C928" s="22"/>
      <c r="D928" s="22"/>
      <c r="E928" s="22"/>
      <c r="F928" s="183"/>
      <c r="G928" s="22"/>
      <c r="H928" s="22"/>
      <c r="I928" s="22"/>
      <c r="J928" s="191" t="e">
        <f aca="false">VLOOKUP(Entrate!I928,Legenda!$D$1:$F$258,2)</f>
        <v>#N/A</v>
      </c>
      <c r="K928" s="22"/>
      <c r="L928" s="22"/>
      <c r="M928" s="22"/>
      <c r="N928" s="183"/>
      <c r="O928" s="184" t="n">
        <f aca="false">'Piano Finanziario Annuale'!$F$6</f>
        <v>0</v>
      </c>
      <c r="P928" s="185" t="n">
        <v>0</v>
      </c>
      <c r="Q928" s="186"/>
      <c r="R928" s="187" t="n">
        <f aca="false">(P928*Q928)</f>
        <v>0</v>
      </c>
      <c r="S928" s="185" t="n">
        <v>0</v>
      </c>
      <c r="T928" s="187" t="n">
        <f aca="false">IF(OR(O928="sì",O928="forfettario 190"),SUM(P928+S928),SUM(P928+R928+S928))</f>
        <v>0</v>
      </c>
      <c r="U928" s="50"/>
      <c r="V928" s="188"/>
      <c r="W928" s="189" t="n">
        <f aca="false">IF(V928="SI",T928,0)</f>
        <v>0</v>
      </c>
      <c r="X928" s="148"/>
      <c r="Y928" s="179"/>
      <c r="Z928" s="179"/>
      <c r="AA928" s="179"/>
    </row>
    <row r="929" customFormat="false" ht="15.75" hidden="false" customHeight="true" outlineLevel="0" collapsed="false">
      <c r="A929" s="22" t="n">
        <v>928</v>
      </c>
      <c r="B929" s="180"/>
      <c r="C929" s="22"/>
      <c r="D929" s="22"/>
      <c r="E929" s="22"/>
      <c r="F929" s="183"/>
      <c r="G929" s="22"/>
      <c r="H929" s="22"/>
      <c r="I929" s="22"/>
      <c r="J929" s="191" t="e">
        <f aca="false">VLOOKUP(Entrate!I929,Legenda!$D$1:$F$258,2)</f>
        <v>#N/A</v>
      </c>
      <c r="K929" s="22"/>
      <c r="L929" s="22"/>
      <c r="M929" s="22"/>
      <c r="N929" s="183"/>
      <c r="O929" s="184" t="n">
        <f aca="false">'Piano Finanziario Annuale'!$F$6</f>
        <v>0</v>
      </c>
      <c r="P929" s="185" t="n">
        <v>0</v>
      </c>
      <c r="Q929" s="186"/>
      <c r="R929" s="187" t="n">
        <f aca="false">(P929*Q929)</f>
        <v>0</v>
      </c>
      <c r="S929" s="185" t="n">
        <v>0</v>
      </c>
      <c r="T929" s="187" t="n">
        <f aca="false">IF(OR(O929="sì",O929="forfettario 190"),SUM(P929+S929),SUM(P929+R929+S929))</f>
        <v>0</v>
      </c>
      <c r="U929" s="50"/>
      <c r="V929" s="188"/>
      <c r="W929" s="189" t="n">
        <f aca="false">IF(V929="SI",T929,0)</f>
        <v>0</v>
      </c>
      <c r="X929" s="148"/>
      <c r="Y929" s="179"/>
      <c r="Z929" s="179"/>
      <c r="AA929" s="179"/>
    </row>
    <row r="930" customFormat="false" ht="15.75" hidden="false" customHeight="true" outlineLevel="0" collapsed="false">
      <c r="A930" s="22" t="n">
        <v>929</v>
      </c>
      <c r="B930" s="180"/>
      <c r="C930" s="22"/>
      <c r="D930" s="22"/>
      <c r="E930" s="22"/>
      <c r="F930" s="183"/>
      <c r="G930" s="22"/>
      <c r="H930" s="22"/>
      <c r="I930" s="22"/>
      <c r="J930" s="191" t="e">
        <f aca="false">VLOOKUP(Entrate!I930,Legenda!$D$1:$F$258,2)</f>
        <v>#N/A</v>
      </c>
      <c r="K930" s="22"/>
      <c r="L930" s="22"/>
      <c r="M930" s="22"/>
      <c r="N930" s="183"/>
      <c r="O930" s="184" t="n">
        <f aca="false">'Piano Finanziario Annuale'!$F$6</f>
        <v>0</v>
      </c>
      <c r="P930" s="185" t="n">
        <v>0</v>
      </c>
      <c r="Q930" s="186"/>
      <c r="R930" s="187" t="n">
        <f aca="false">(P930*Q930)</f>
        <v>0</v>
      </c>
      <c r="S930" s="185" t="n">
        <v>0</v>
      </c>
      <c r="T930" s="187" t="n">
        <f aca="false">IF(OR(O930="sì",O930="forfettario 190"),SUM(P930+S930),SUM(P930+R930+S930))</f>
        <v>0</v>
      </c>
      <c r="U930" s="50"/>
      <c r="V930" s="188"/>
      <c r="W930" s="189" t="n">
        <f aca="false">IF(V930="SI",T930,0)</f>
        <v>0</v>
      </c>
      <c r="X930" s="148"/>
      <c r="Y930" s="179"/>
      <c r="Z930" s="179"/>
      <c r="AA930" s="179"/>
    </row>
    <row r="931" customFormat="false" ht="15.75" hidden="false" customHeight="true" outlineLevel="0" collapsed="false">
      <c r="A931" s="22" t="n">
        <v>930</v>
      </c>
      <c r="B931" s="180"/>
      <c r="C931" s="22"/>
      <c r="D931" s="22"/>
      <c r="E931" s="22"/>
      <c r="F931" s="183"/>
      <c r="G931" s="22"/>
      <c r="H931" s="22"/>
      <c r="I931" s="22"/>
      <c r="J931" s="191" t="e">
        <f aca="false">VLOOKUP(Entrate!I931,Legenda!$D$1:$F$258,2)</f>
        <v>#N/A</v>
      </c>
      <c r="K931" s="22"/>
      <c r="L931" s="22"/>
      <c r="M931" s="22"/>
      <c r="N931" s="183"/>
      <c r="O931" s="184" t="n">
        <f aca="false">'Piano Finanziario Annuale'!$F$6</f>
        <v>0</v>
      </c>
      <c r="P931" s="185" t="n">
        <v>0</v>
      </c>
      <c r="Q931" s="186"/>
      <c r="R931" s="187" t="n">
        <f aca="false">(P931*Q931)</f>
        <v>0</v>
      </c>
      <c r="S931" s="185" t="n">
        <v>0</v>
      </c>
      <c r="T931" s="187" t="n">
        <f aca="false">IF(OR(O931="sì",O931="forfettario 190"),SUM(P931+S931),SUM(P931+R931+S931))</f>
        <v>0</v>
      </c>
      <c r="U931" s="50"/>
      <c r="V931" s="188"/>
      <c r="W931" s="189" t="n">
        <f aca="false">IF(V931="SI",T931,0)</f>
        <v>0</v>
      </c>
      <c r="X931" s="148"/>
      <c r="Y931" s="179"/>
      <c r="Z931" s="179"/>
      <c r="AA931" s="179"/>
    </row>
    <row r="932" customFormat="false" ht="15.75" hidden="false" customHeight="true" outlineLevel="0" collapsed="false">
      <c r="A932" s="22" t="n">
        <v>931</v>
      </c>
      <c r="B932" s="180"/>
      <c r="C932" s="22"/>
      <c r="D932" s="22"/>
      <c r="E932" s="22"/>
      <c r="F932" s="183"/>
      <c r="G932" s="22"/>
      <c r="H932" s="22"/>
      <c r="I932" s="22"/>
      <c r="J932" s="191" t="e">
        <f aca="false">VLOOKUP(Entrate!I932,Legenda!$D$1:$F$258,2)</f>
        <v>#N/A</v>
      </c>
      <c r="K932" s="22"/>
      <c r="L932" s="22"/>
      <c r="M932" s="22"/>
      <c r="N932" s="183"/>
      <c r="O932" s="184" t="n">
        <f aca="false">'Piano Finanziario Annuale'!$F$6</f>
        <v>0</v>
      </c>
      <c r="P932" s="185" t="n">
        <v>0</v>
      </c>
      <c r="Q932" s="186"/>
      <c r="R932" s="187" t="n">
        <f aca="false">(P932*Q932)</f>
        <v>0</v>
      </c>
      <c r="S932" s="185" t="n">
        <v>0</v>
      </c>
      <c r="T932" s="187" t="n">
        <f aca="false">IF(OR(O932="sì",O932="forfettario 190"),SUM(P932+S932),SUM(P932+R932+S932))</f>
        <v>0</v>
      </c>
      <c r="U932" s="50"/>
      <c r="V932" s="188"/>
      <c r="W932" s="189" t="n">
        <f aca="false">IF(V932="SI",T932,0)</f>
        <v>0</v>
      </c>
      <c r="X932" s="148"/>
      <c r="Y932" s="179"/>
      <c r="Z932" s="179"/>
      <c r="AA932" s="179"/>
    </row>
    <row r="933" customFormat="false" ht="15.75" hidden="false" customHeight="true" outlineLevel="0" collapsed="false">
      <c r="A933" s="22" t="n">
        <v>932</v>
      </c>
      <c r="B933" s="180"/>
      <c r="C933" s="22"/>
      <c r="D933" s="22"/>
      <c r="E933" s="22"/>
      <c r="F933" s="183"/>
      <c r="G933" s="22"/>
      <c r="H933" s="22"/>
      <c r="I933" s="22"/>
      <c r="J933" s="191" t="e">
        <f aca="false">VLOOKUP(Entrate!I933,Legenda!$D$1:$F$258,2)</f>
        <v>#N/A</v>
      </c>
      <c r="K933" s="22"/>
      <c r="L933" s="22"/>
      <c r="M933" s="22"/>
      <c r="N933" s="183"/>
      <c r="O933" s="184" t="n">
        <f aca="false">'Piano Finanziario Annuale'!$F$6</f>
        <v>0</v>
      </c>
      <c r="P933" s="185" t="n">
        <v>0</v>
      </c>
      <c r="Q933" s="186"/>
      <c r="R933" s="187" t="n">
        <f aca="false">(P933*Q933)</f>
        <v>0</v>
      </c>
      <c r="S933" s="185" t="n">
        <v>0</v>
      </c>
      <c r="T933" s="187" t="n">
        <f aca="false">IF(OR(O933="sì",O933="forfettario 190"),SUM(P933+S933),SUM(P933+R933+S933))</f>
        <v>0</v>
      </c>
      <c r="U933" s="50"/>
      <c r="V933" s="188"/>
      <c r="W933" s="189" t="n">
        <f aca="false">IF(V933="SI",T933,0)</f>
        <v>0</v>
      </c>
      <c r="X933" s="148"/>
      <c r="Y933" s="179"/>
      <c r="Z933" s="179"/>
      <c r="AA933" s="179"/>
    </row>
    <row r="934" customFormat="false" ht="15.75" hidden="false" customHeight="true" outlineLevel="0" collapsed="false">
      <c r="A934" s="22" t="n">
        <v>933</v>
      </c>
      <c r="B934" s="180"/>
      <c r="C934" s="22"/>
      <c r="D934" s="22"/>
      <c r="E934" s="22"/>
      <c r="F934" s="183"/>
      <c r="G934" s="22"/>
      <c r="H934" s="22"/>
      <c r="I934" s="22"/>
      <c r="J934" s="191" t="e">
        <f aca="false">VLOOKUP(Entrate!I934,Legenda!$D$1:$F$258,2)</f>
        <v>#N/A</v>
      </c>
      <c r="K934" s="22"/>
      <c r="L934" s="22"/>
      <c r="M934" s="22"/>
      <c r="N934" s="183"/>
      <c r="O934" s="184" t="n">
        <f aca="false">'Piano Finanziario Annuale'!$F$6</f>
        <v>0</v>
      </c>
      <c r="P934" s="185" t="n">
        <v>0</v>
      </c>
      <c r="Q934" s="186"/>
      <c r="R934" s="187" t="n">
        <f aca="false">(P934*Q934)</f>
        <v>0</v>
      </c>
      <c r="S934" s="185" t="n">
        <v>0</v>
      </c>
      <c r="T934" s="187" t="n">
        <f aca="false">IF(OR(O934="sì",O934="forfettario 190"),SUM(P934+S934),SUM(P934+R934+S934))</f>
        <v>0</v>
      </c>
      <c r="U934" s="50"/>
      <c r="V934" s="188"/>
      <c r="W934" s="189" t="n">
        <f aca="false">IF(V934="SI",T934,0)</f>
        <v>0</v>
      </c>
      <c r="X934" s="148"/>
      <c r="Y934" s="179"/>
      <c r="Z934" s="179"/>
      <c r="AA934" s="179"/>
    </row>
    <row r="935" customFormat="false" ht="15.75" hidden="false" customHeight="true" outlineLevel="0" collapsed="false">
      <c r="A935" s="22" t="n">
        <v>934</v>
      </c>
      <c r="B935" s="180"/>
      <c r="C935" s="22"/>
      <c r="D935" s="22"/>
      <c r="E935" s="22"/>
      <c r="F935" s="183"/>
      <c r="G935" s="22"/>
      <c r="H935" s="22"/>
      <c r="I935" s="22"/>
      <c r="J935" s="191" t="e">
        <f aca="false">VLOOKUP(Entrate!I935,Legenda!$D$1:$F$258,2)</f>
        <v>#N/A</v>
      </c>
      <c r="K935" s="22"/>
      <c r="L935" s="22"/>
      <c r="M935" s="22"/>
      <c r="N935" s="183"/>
      <c r="O935" s="184" t="n">
        <f aca="false">'Piano Finanziario Annuale'!$F$6</f>
        <v>0</v>
      </c>
      <c r="P935" s="185" t="n">
        <v>0</v>
      </c>
      <c r="Q935" s="186"/>
      <c r="R935" s="187" t="n">
        <f aca="false">(P935*Q935)</f>
        <v>0</v>
      </c>
      <c r="S935" s="185" t="n">
        <v>0</v>
      </c>
      <c r="T935" s="187" t="n">
        <f aca="false">IF(OR(O935="sì",O935="forfettario 190"),SUM(P935+S935),SUM(P935+R935+S935))</f>
        <v>0</v>
      </c>
      <c r="U935" s="50"/>
      <c r="V935" s="188"/>
      <c r="W935" s="189" t="n">
        <f aca="false">IF(V935="SI",T935,0)</f>
        <v>0</v>
      </c>
      <c r="X935" s="148"/>
      <c r="Y935" s="179"/>
      <c r="Z935" s="179"/>
      <c r="AA935" s="179"/>
    </row>
    <row r="936" customFormat="false" ht="15.75" hidden="false" customHeight="true" outlineLevel="0" collapsed="false">
      <c r="A936" s="22" t="n">
        <v>935</v>
      </c>
      <c r="B936" s="180"/>
      <c r="C936" s="22"/>
      <c r="D936" s="22"/>
      <c r="E936" s="22"/>
      <c r="F936" s="183"/>
      <c r="G936" s="22"/>
      <c r="H936" s="22"/>
      <c r="I936" s="22"/>
      <c r="J936" s="191" t="e">
        <f aca="false">VLOOKUP(Entrate!I936,Legenda!$D$1:$F$258,2)</f>
        <v>#N/A</v>
      </c>
      <c r="K936" s="22"/>
      <c r="L936" s="22"/>
      <c r="M936" s="22"/>
      <c r="N936" s="183"/>
      <c r="O936" s="184" t="n">
        <f aca="false">'Piano Finanziario Annuale'!$F$6</f>
        <v>0</v>
      </c>
      <c r="P936" s="185" t="n">
        <v>0</v>
      </c>
      <c r="Q936" s="186"/>
      <c r="R936" s="187" t="n">
        <f aca="false">(P936*Q936)</f>
        <v>0</v>
      </c>
      <c r="S936" s="185" t="n">
        <v>0</v>
      </c>
      <c r="T936" s="187" t="n">
        <f aca="false">IF(OR(O936="sì",O936="forfettario 190"),SUM(P936+S936),SUM(P936+R936+S936))</f>
        <v>0</v>
      </c>
      <c r="U936" s="50"/>
      <c r="V936" s="188"/>
      <c r="W936" s="189" t="n">
        <f aca="false">IF(V936="SI",T936,0)</f>
        <v>0</v>
      </c>
      <c r="X936" s="148"/>
      <c r="Y936" s="179"/>
      <c r="Z936" s="179"/>
      <c r="AA936" s="179"/>
    </row>
    <row r="937" customFormat="false" ht="15.75" hidden="false" customHeight="true" outlineLevel="0" collapsed="false">
      <c r="A937" s="22" t="n">
        <v>936</v>
      </c>
      <c r="B937" s="180"/>
      <c r="C937" s="22"/>
      <c r="D937" s="22"/>
      <c r="E937" s="22"/>
      <c r="F937" s="183"/>
      <c r="G937" s="22"/>
      <c r="H937" s="22"/>
      <c r="I937" s="22"/>
      <c r="J937" s="191" t="e">
        <f aca="false">VLOOKUP(Entrate!I937,Legenda!$D$1:$F$258,2)</f>
        <v>#N/A</v>
      </c>
      <c r="K937" s="22"/>
      <c r="L937" s="22"/>
      <c r="M937" s="22"/>
      <c r="N937" s="183"/>
      <c r="O937" s="184" t="n">
        <f aca="false">'Piano Finanziario Annuale'!$F$6</f>
        <v>0</v>
      </c>
      <c r="P937" s="185" t="n">
        <v>0</v>
      </c>
      <c r="Q937" s="186"/>
      <c r="R937" s="187" t="n">
        <f aca="false">(P937*Q937)</f>
        <v>0</v>
      </c>
      <c r="S937" s="185" t="n">
        <v>0</v>
      </c>
      <c r="T937" s="187" t="n">
        <f aca="false">IF(OR(O937="sì",O937="forfettario 190"),SUM(P937+S937),SUM(P937+R937+S937))</f>
        <v>0</v>
      </c>
      <c r="U937" s="50"/>
      <c r="V937" s="188"/>
      <c r="W937" s="189" t="n">
        <f aca="false">IF(V937="SI",T937,0)</f>
        <v>0</v>
      </c>
      <c r="X937" s="148"/>
      <c r="Y937" s="179"/>
      <c r="Z937" s="179"/>
      <c r="AA937" s="179"/>
    </row>
    <row r="938" customFormat="false" ht="15.75" hidden="false" customHeight="true" outlineLevel="0" collapsed="false">
      <c r="A938" s="22" t="n">
        <v>937</v>
      </c>
      <c r="B938" s="180"/>
      <c r="C938" s="22"/>
      <c r="D938" s="22"/>
      <c r="E938" s="22"/>
      <c r="F938" s="183"/>
      <c r="G938" s="22"/>
      <c r="H938" s="22"/>
      <c r="I938" s="22"/>
      <c r="J938" s="191" t="e">
        <f aca="false">VLOOKUP(Entrate!I938,Legenda!$D$1:$F$258,2)</f>
        <v>#N/A</v>
      </c>
      <c r="K938" s="22"/>
      <c r="L938" s="22"/>
      <c r="M938" s="22"/>
      <c r="N938" s="183"/>
      <c r="O938" s="184" t="n">
        <f aca="false">'Piano Finanziario Annuale'!$F$6</f>
        <v>0</v>
      </c>
      <c r="P938" s="185" t="n">
        <v>0</v>
      </c>
      <c r="Q938" s="186"/>
      <c r="R938" s="187" t="n">
        <f aca="false">(P938*Q938)</f>
        <v>0</v>
      </c>
      <c r="S938" s="185" t="n">
        <v>0</v>
      </c>
      <c r="T938" s="187" t="n">
        <f aca="false">IF(OR(O938="sì",O938="forfettario 190"),SUM(P938+S938),SUM(P938+R938+S938))</f>
        <v>0</v>
      </c>
      <c r="U938" s="50"/>
      <c r="V938" s="188"/>
      <c r="W938" s="189" t="n">
        <f aca="false">IF(V938="SI",T938,0)</f>
        <v>0</v>
      </c>
      <c r="X938" s="148"/>
      <c r="Y938" s="179"/>
      <c r="Z938" s="179"/>
      <c r="AA938" s="179"/>
    </row>
    <row r="939" customFormat="false" ht="15.75" hidden="false" customHeight="true" outlineLevel="0" collapsed="false">
      <c r="A939" s="22" t="n">
        <v>938</v>
      </c>
      <c r="B939" s="180"/>
      <c r="C939" s="22"/>
      <c r="D939" s="22"/>
      <c r="E939" s="22"/>
      <c r="F939" s="183"/>
      <c r="G939" s="22"/>
      <c r="H939" s="22"/>
      <c r="I939" s="22"/>
      <c r="J939" s="191" t="e">
        <f aca="false">VLOOKUP(Entrate!I939,Legenda!$D$1:$F$258,2)</f>
        <v>#N/A</v>
      </c>
      <c r="K939" s="22"/>
      <c r="L939" s="22"/>
      <c r="M939" s="22"/>
      <c r="N939" s="183"/>
      <c r="O939" s="184" t="n">
        <f aca="false">'Piano Finanziario Annuale'!$F$6</f>
        <v>0</v>
      </c>
      <c r="P939" s="185" t="n">
        <v>0</v>
      </c>
      <c r="Q939" s="186"/>
      <c r="R939" s="187" t="n">
        <f aca="false">(P939*Q939)</f>
        <v>0</v>
      </c>
      <c r="S939" s="185" t="n">
        <v>0</v>
      </c>
      <c r="T939" s="187" t="n">
        <f aca="false">IF(OR(O939="sì",O939="forfettario 190"),SUM(P939+S939),SUM(P939+R939+S939))</f>
        <v>0</v>
      </c>
      <c r="U939" s="50"/>
      <c r="V939" s="188"/>
      <c r="W939" s="189" t="n">
        <f aca="false">IF(V939="SI",T939,0)</f>
        <v>0</v>
      </c>
      <c r="X939" s="148"/>
      <c r="Y939" s="179"/>
      <c r="Z939" s="179"/>
      <c r="AA939" s="179"/>
    </row>
    <row r="940" customFormat="false" ht="15.75" hidden="false" customHeight="true" outlineLevel="0" collapsed="false">
      <c r="A940" s="22" t="n">
        <v>939</v>
      </c>
      <c r="B940" s="180"/>
      <c r="C940" s="22"/>
      <c r="D940" s="22"/>
      <c r="E940" s="22"/>
      <c r="F940" s="183"/>
      <c r="G940" s="22"/>
      <c r="H940" s="22"/>
      <c r="I940" s="22"/>
      <c r="J940" s="191" t="e">
        <f aca="false">VLOOKUP(Entrate!I940,Legenda!$D$1:$F$258,2)</f>
        <v>#N/A</v>
      </c>
      <c r="K940" s="22"/>
      <c r="L940" s="22"/>
      <c r="M940" s="22"/>
      <c r="N940" s="183"/>
      <c r="O940" s="184" t="n">
        <f aca="false">'Piano Finanziario Annuale'!$F$6</f>
        <v>0</v>
      </c>
      <c r="P940" s="185" t="n">
        <v>0</v>
      </c>
      <c r="Q940" s="186"/>
      <c r="R940" s="187" t="n">
        <f aca="false">(P940*Q940)</f>
        <v>0</v>
      </c>
      <c r="S940" s="185" t="n">
        <v>0</v>
      </c>
      <c r="T940" s="187" t="n">
        <f aca="false">IF(OR(O940="sì",O940="forfettario 190"),SUM(P940+S940),SUM(P940+R940+S940))</f>
        <v>0</v>
      </c>
      <c r="U940" s="50"/>
      <c r="V940" s="188"/>
      <c r="W940" s="189" t="n">
        <f aca="false">IF(V940="SI",T940,0)</f>
        <v>0</v>
      </c>
      <c r="X940" s="148"/>
      <c r="Y940" s="179"/>
      <c r="Z940" s="179"/>
      <c r="AA940" s="179"/>
    </row>
    <row r="941" customFormat="false" ht="15.75" hidden="false" customHeight="true" outlineLevel="0" collapsed="false">
      <c r="A941" s="22" t="n">
        <v>940</v>
      </c>
      <c r="B941" s="180"/>
      <c r="C941" s="22"/>
      <c r="D941" s="22"/>
      <c r="E941" s="22"/>
      <c r="F941" s="183"/>
      <c r="G941" s="22"/>
      <c r="H941" s="22"/>
      <c r="I941" s="22"/>
      <c r="J941" s="191" t="e">
        <f aca="false">VLOOKUP(Entrate!I941,Legenda!$D$1:$F$258,2)</f>
        <v>#N/A</v>
      </c>
      <c r="K941" s="22"/>
      <c r="L941" s="22"/>
      <c r="M941" s="22"/>
      <c r="N941" s="183"/>
      <c r="O941" s="184" t="n">
        <f aca="false">'Piano Finanziario Annuale'!$F$6</f>
        <v>0</v>
      </c>
      <c r="P941" s="185" t="n">
        <v>0</v>
      </c>
      <c r="Q941" s="186"/>
      <c r="R941" s="187" t="n">
        <f aca="false">(P941*Q941)</f>
        <v>0</v>
      </c>
      <c r="S941" s="185" t="n">
        <v>0</v>
      </c>
      <c r="T941" s="187" t="n">
        <f aca="false">IF(OR(O941="sì",O941="forfettario 190"),SUM(P941+S941),SUM(P941+R941+S941))</f>
        <v>0</v>
      </c>
      <c r="U941" s="50"/>
      <c r="V941" s="188"/>
      <c r="W941" s="189" t="n">
        <f aca="false">IF(V941="SI",T941,0)</f>
        <v>0</v>
      </c>
      <c r="X941" s="148"/>
      <c r="Y941" s="179"/>
      <c r="Z941" s="179"/>
      <c r="AA941" s="179"/>
    </row>
    <row r="942" customFormat="false" ht="15.75" hidden="false" customHeight="true" outlineLevel="0" collapsed="false">
      <c r="A942" s="22" t="n">
        <v>941</v>
      </c>
      <c r="B942" s="180"/>
      <c r="C942" s="22"/>
      <c r="D942" s="22"/>
      <c r="E942" s="22"/>
      <c r="F942" s="183"/>
      <c r="G942" s="22"/>
      <c r="H942" s="22"/>
      <c r="I942" s="22"/>
      <c r="J942" s="191" t="e">
        <f aca="false">VLOOKUP(Entrate!I942,Legenda!$D$1:$F$258,2)</f>
        <v>#N/A</v>
      </c>
      <c r="K942" s="22"/>
      <c r="L942" s="22"/>
      <c r="M942" s="22"/>
      <c r="N942" s="183"/>
      <c r="O942" s="184" t="n">
        <f aca="false">'Piano Finanziario Annuale'!$F$6</f>
        <v>0</v>
      </c>
      <c r="P942" s="185" t="n">
        <v>0</v>
      </c>
      <c r="Q942" s="186"/>
      <c r="R942" s="187" t="n">
        <f aca="false">(P942*Q942)</f>
        <v>0</v>
      </c>
      <c r="S942" s="185" t="n">
        <v>0</v>
      </c>
      <c r="T942" s="187" t="n">
        <f aca="false">IF(OR(O942="sì",O942="forfettario 190"),SUM(P942+S942),SUM(P942+R942+S942))</f>
        <v>0</v>
      </c>
      <c r="U942" s="50"/>
      <c r="V942" s="188"/>
      <c r="W942" s="189" t="n">
        <f aca="false">IF(V942="SI",T942,0)</f>
        <v>0</v>
      </c>
      <c r="X942" s="148"/>
      <c r="Y942" s="179"/>
      <c r="Z942" s="179"/>
      <c r="AA942" s="179"/>
    </row>
    <row r="943" customFormat="false" ht="15.75" hidden="false" customHeight="true" outlineLevel="0" collapsed="false">
      <c r="A943" s="22" t="n">
        <v>942</v>
      </c>
      <c r="B943" s="180"/>
      <c r="C943" s="22"/>
      <c r="D943" s="22"/>
      <c r="E943" s="22"/>
      <c r="F943" s="183"/>
      <c r="G943" s="22"/>
      <c r="H943" s="22"/>
      <c r="I943" s="22"/>
      <c r="J943" s="191" t="e">
        <f aca="false">VLOOKUP(Entrate!I943,Legenda!$D$1:$F$258,2)</f>
        <v>#N/A</v>
      </c>
      <c r="K943" s="22"/>
      <c r="L943" s="22"/>
      <c r="M943" s="22"/>
      <c r="N943" s="183"/>
      <c r="O943" s="184" t="n">
        <f aca="false">'Piano Finanziario Annuale'!$F$6</f>
        <v>0</v>
      </c>
      <c r="P943" s="185" t="n">
        <v>0</v>
      </c>
      <c r="Q943" s="186"/>
      <c r="R943" s="187" t="n">
        <f aca="false">(P943*Q943)</f>
        <v>0</v>
      </c>
      <c r="S943" s="185" t="n">
        <v>0</v>
      </c>
      <c r="T943" s="187" t="n">
        <f aca="false">IF(OR(O943="sì",O943="forfettario 190"),SUM(P943+S943),SUM(P943+R943+S943))</f>
        <v>0</v>
      </c>
      <c r="U943" s="50"/>
      <c r="V943" s="188"/>
      <c r="W943" s="189" t="n">
        <f aca="false">IF(V943="SI",T943,0)</f>
        <v>0</v>
      </c>
      <c r="X943" s="148"/>
      <c r="Y943" s="179"/>
      <c r="Z943" s="179"/>
      <c r="AA943" s="179"/>
    </row>
    <row r="944" customFormat="false" ht="15.75" hidden="false" customHeight="true" outlineLevel="0" collapsed="false">
      <c r="A944" s="22" t="n">
        <v>943</v>
      </c>
      <c r="B944" s="180"/>
      <c r="C944" s="22"/>
      <c r="D944" s="22"/>
      <c r="E944" s="22"/>
      <c r="F944" s="183"/>
      <c r="G944" s="22"/>
      <c r="H944" s="22"/>
      <c r="I944" s="22"/>
      <c r="J944" s="191" t="e">
        <f aca="false">VLOOKUP(Entrate!I944,Legenda!$D$1:$F$258,2)</f>
        <v>#N/A</v>
      </c>
      <c r="K944" s="22"/>
      <c r="L944" s="22"/>
      <c r="M944" s="22"/>
      <c r="N944" s="183"/>
      <c r="O944" s="184" t="n">
        <f aca="false">'Piano Finanziario Annuale'!$F$6</f>
        <v>0</v>
      </c>
      <c r="P944" s="185" t="n">
        <v>0</v>
      </c>
      <c r="Q944" s="186"/>
      <c r="R944" s="187" t="n">
        <f aca="false">(P944*Q944)</f>
        <v>0</v>
      </c>
      <c r="S944" s="185" t="n">
        <v>0</v>
      </c>
      <c r="T944" s="187" t="n">
        <f aca="false">IF(OR(O944="sì",O944="forfettario 190"),SUM(P944+S944),SUM(P944+R944+S944))</f>
        <v>0</v>
      </c>
      <c r="U944" s="50"/>
      <c r="V944" s="188"/>
      <c r="W944" s="189" t="n">
        <f aca="false">IF(V944="SI",T944,0)</f>
        <v>0</v>
      </c>
      <c r="X944" s="148"/>
      <c r="Y944" s="179"/>
      <c r="Z944" s="179"/>
      <c r="AA944" s="179"/>
    </row>
    <row r="945" customFormat="false" ht="15.75" hidden="false" customHeight="true" outlineLevel="0" collapsed="false">
      <c r="A945" s="22" t="n">
        <v>944</v>
      </c>
      <c r="B945" s="180"/>
      <c r="C945" s="22"/>
      <c r="D945" s="22"/>
      <c r="E945" s="22"/>
      <c r="F945" s="183"/>
      <c r="G945" s="22"/>
      <c r="H945" s="22"/>
      <c r="I945" s="22"/>
      <c r="J945" s="191" t="e">
        <f aca="false">VLOOKUP(Entrate!I945,Legenda!$D$1:$F$258,2)</f>
        <v>#N/A</v>
      </c>
      <c r="K945" s="22"/>
      <c r="L945" s="22"/>
      <c r="M945" s="22"/>
      <c r="N945" s="183"/>
      <c r="O945" s="184" t="n">
        <f aca="false">'Piano Finanziario Annuale'!$F$6</f>
        <v>0</v>
      </c>
      <c r="P945" s="185" t="n">
        <v>0</v>
      </c>
      <c r="Q945" s="186"/>
      <c r="R945" s="187" t="n">
        <f aca="false">(P945*Q945)</f>
        <v>0</v>
      </c>
      <c r="S945" s="185" t="n">
        <v>0</v>
      </c>
      <c r="T945" s="187" t="n">
        <f aca="false">IF(OR(O945="sì",O945="forfettario 190"),SUM(P945+S945),SUM(P945+R945+S945))</f>
        <v>0</v>
      </c>
      <c r="U945" s="50"/>
      <c r="V945" s="188"/>
      <c r="W945" s="189" t="n">
        <f aca="false">IF(V945="SI",T945,0)</f>
        <v>0</v>
      </c>
      <c r="X945" s="148"/>
      <c r="Y945" s="179"/>
      <c r="Z945" s="179"/>
      <c r="AA945" s="179"/>
    </row>
    <row r="946" customFormat="false" ht="15.75" hidden="false" customHeight="true" outlineLevel="0" collapsed="false">
      <c r="A946" s="22" t="n">
        <v>945</v>
      </c>
      <c r="B946" s="180"/>
      <c r="C946" s="22"/>
      <c r="D946" s="22"/>
      <c r="E946" s="22"/>
      <c r="F946" s="183"/>
      <c r="G946" s="22"/>
      <c r="H946" s="22"/>
      <c r="I946" s="22"/>
      <c r="J946" s="191" t="e">
        <f aca="false">VLOOKUP(Entrate!I946,Legenda!$D$1:$F$258,2)</f>
        <v>#N/A</v>
      </c>
      <c r="K946" s="22"/>
      <c r="L946" s="22"/>
      <c r="M946" s="22"/>
      <c r="N946" s="183"/>
      <c r="O946" s="184" t="n">
        <f aca="false">'Piano Finanziario Annuale'!$F$6</f>
        <v>0</v>
      </c>
      <c r="P946" s="185" t="n">
        <v>0</v>
      </c>
      <c r="Q946" s="186"/>
      <c r="R946" s="187" t="n">
        <f aca="false">(P946*Q946)</f>
        <v>0</v>
      </c>
      <c r="S946" s="185" t="n">
        <v>0</v>
      </c>
      <c r="T946" s="187" t="n">
        <f aca="false">IF(OR(O946="sì",O946="forfettario 190"),SUM(P946+S946),SUM(P946+R946+S946))</f>
        <v>0</v>
      </c>
      <c r="U946" s="50"/>
      <c r="V946" s="188"/>
      <c r="W946" s="189" t="n">
        <f aca="false">IF(V946="SI",T946,0)</f>
        <v>0</v>
      </c>
      <c r="X946" s="148"/>
      <c r="Y946" s="179"/>
      <c r="Z946" s="179"/>
      <c r="AA946" s="179"/>
    </row>
    <row r="947" customFormat="false" ht="15.75" hidden="false" customHeight="true" outlineLevel="0" collapsed="false">
      <c r="A947" s="22" t="n">
        <v>946</v>
      </c>
      <c r="B947" s="180"/>
      <c r="C947" s="22"/>
      <c r="D947" s="22"/>
      <c r="E947" s="22"/>
      <c r="F947" s="183"/>
      <c r="G947" s="22"/>
      <c r="H947" s="22"/>
      <c r="I947" s="22"/>
      <c r="J947" s="191" t="e">
        <f aca="false">VLOOKUP(Entrate!I947,Legenda!$D$1:$F$258,2)</f>
        <v>#N/A</v>
      </c>
      <c r="K947" s="22"/>
      <c r="L947" s="22"/>
      <c r="M947" s="22"/>
      <c r="N947" s="183"/>
      <c r="O947" s="184" t="n">
        <f aca="false">'Piano Finanziario Annuale'!$F$6</f>
        <v>0</v>
      </c>
      <c r="P947" s="185" t="n">
        <v>0</v>
      </c>
      <c r="Q947" s="186"/>
      <c r="R947" s="187" t="n">
        <f aca="false">(P947*Q947)</f>
        <v>0</v>
      </c>
      <c r="S947" s="185" t="n">
        <v>0</v>
      </c>
      <c r="T947" s="187" t="n">
        <f aca="false">IF(OR(O947="sì",O947="forfettario 190"),SUM(P947+S947),SUM(P947+R947+S947))</f>
        <v>0</v>
      </c>
      <c r="U947" s="50"/>
      <c r="V947" s="188"/>
      <c r="W947" s="189" t="n">
        <f aca="false">IF(V947="SI",T947,0)</f>
        <v>0</v>
      </c>
      <c r="X947" s="148"/>
      <c r="Y947" s="179"/>
      <c r="Z947" s="179"/>
      <c r="AA947" s="179"/>
    </row>
    <row r="948" customFormat="false" ht="15.75" hidden="false" customHeight="true" outlineLevel="0" collapsed="false">
      <c r="A948" s="22" t="n">
        <v>947</v>
      </c>
      <c r="B948" s="180"/>
      <c r="C948" s="22"/>
      <c r="D948" s="22"/>
      <c r="E948" s="22"/>
      <c r="F948" s="183"/>
      <c r="G948" s="22"/>
      <c r="H948" s="22"/>
      <c r="I948" s="22"/>
      <c r="J948" s="191" t="e">
        <f aca="false">VLOOKUP(Entrate!I948,Legenda!$D$1:$F$258,2)</f>
        <v>#N/A</v>
      </c>
      <c r="K948" s="22"/>
      <c r="L948" s="22"/>
      <c r="M948" s="22"/>
      <c r="N948" s="183"/>
      <c r="O948" s="184" t="n">
        <f aca="false">'Piano Finanziario Annuale'!$F$6</f>
        <v>0</v>
      </c>
      <c r="P948" s="185" t="n">
        <v>0</v>
      </c>
      <c r="Q948" s="186"/>
      <c r="R948" s="187" t="n">
        <f aca="false">(P948*Q948)</f>
        <v>0</v>
      </c>
      <c r="S948" s="185" t="n">
        <v>0</v>
      </c>
      <c r="T948" s="187" t="n">
        <f aca="false">IF(OR(O948="sì",O948="forfettario 190"),SUM(P948+S948),SUM(P948+R948+S948))</f>
        <v>0</v>
      </c>
      <c r="U948" s="50"/>
      <c r="V948" s="188"/>
      <c r="W948" s="189" t="n">
        <f aca="false">IF(V948="SI",T948,0)</f>
        <v>0</v>
      </c>
      <c r="X948" s="148"/>
      <c r="Y948" s="179"/>
      <c r="Z948" s="179"/>
      <c r="AA948" s="179"/>
    </row>
    <row r="949" customFormat="false" ht="15.75" hidden="false" customHeight="true" outlineLevel="0" collapsed="false">
      <c r="A949" s="22" t="n">
        <v>948</v>
      </c>
      <c r="B949" s="180"/>
      <c r="C949" s="22"/>
      <c r="D949" s="22"/>
      <c r="E949" s="22"/>
      <c r="F949" s="183"/>
      <c r="G949" s="22"/>
      <c r="H949" s="22"/>
      <c r="I949" s="22"/>
      <c r="J949" s="191" t="e">
        <f aca="false">VLOOKUP(Entrate!I949,Legenda!$D$1:$F$258,2)</f>
        <v>#N/A</v>
      </c>
      <c r="K949" s="22"/>
      <c r="L949" s="22"/>
      <c r="M949" s="22"/>
      <c r="N949" s="183"/>
      <c r="O949" s="184" t="n">
        <f aca="false">'Piano Finanziario Annuale'!$F$6</f>
        <v>0</v>
      </c>
      <c r="P949" s="185" t="n">
        <v>0</v>
      </c>
      <c r="Q949" s="186"/>
      <c r="R949" s="187" t="n">
        <f aca="false">(P949*Q949)</f>
        <v>0</v>
      </c>
      <c r="S949" s="185" t="n">
        <v>0</v>
      </c>
      <c r="T949" s="187" t="n">
        <f aca="false">IF(OR(O949="sì",O949="forfettario 190"),SUM(P949+S949),SUM(P949+R949+S949))</f>
        <v>0</v>
      </c>
      <c r="U949" s="50"/>
      <c r="V949" s="188"/>
      <c r="W949" s="189" t="n">
        <f aca="false">IF(V949="SI",T949,0)</f>
        <v>0</v>
      </c>
      <c r="X949" s="148"/>
      <c r="Y949" s="179"/>
      <c r="Z949" s="179"/>
      <c r="AA949" s="179"/>
    </row>
    <row r="950" customFormat="false" ht="15.75" hidden="false" customHeight="true" outlineLevel="0" collapsed="false">
      <c r="A950" s="22" t="n">
        <v>949</v>
      </c>
      <c r="B950" s="180"/>
      <c r="C950" s="22"/>
      <c r="D950" s="22"/>
      <c r="E950" s="22"/>
      <c r="F950" s="183"/>
      <c r="G950" s="22"/>
      <c r="H950" s="22"/>
      <c r="I950" s="22"/>
      <c r="J950" s="191" t="e">
        <f aca="false">VLOOKUP(Entrate!I950,Legenda!$D$1:$F$258,2)</f>
        <v>#N/A</v>
      </c>
      <c r="K950" s="22"/>
      <c r="L950" s="22"/>
      <c r="M950" s="22"/>
      <c r="N950" s="183"/>
      <c r="O950" s="184" t="n">
        <f aca="false">'Piano Finanziario Annuale'!$F$6</f>
        <v>0</v>
      </c>
      <c r="P950" s="185" t="n">
        <v>0</v>
      </c>
      <c r="Q950" s="186"/>
      <c r="R950" s="187" t="n">
        <f aca="false">(P950*Q950)</f>
        <v>0</v>
      </c>
      <c r="S950" s="185" t="n">
        <v>0</v>
      </c>
      <c r="T950" s="187" t="n">
        <f aca="false">IF(OR(O950="sì",O950="forfettario 190"),SUM(P950+S950),SUM(P950+R950+S950))</f>
        <v>0</v>
      </c>
      <c r="U950" s="50"/>
      <c r="V950" s="188"/>
      <c r="W950" s="189" t="n">
        <f aca="false">IF(V950="SI",T950,0)</f>
        <v>0</v>
      </c>
      <c r="X950" s="148"/>
      <c r="Y950" s="179"/>
      <c r="Z950" s="179"/>
      <c r="AA950" s="179"/>
    </row>
    <row r="951" customFormat="false" ht="15.75" hidden="false" customHeight="true" outlineLevel="0" collapsed="false">
      <c r="A951" s="22" t="n">
        <v>950</v>
      </c>
      <c r="B951" s="180"/>
      <c r="C951" s="22"/>
      <c r="D951" s="22"/>
      <c r="E951" s="22"/>
      <c r="F951" s="183"/>
      <c r="G951" s="22"/>
      <c r="H951" s="22"/>
      <c r="I951" s="22"/>
      <c r="J951" s="191" t="e">
        <f aca="false">VLOOKUP(Entrate!I951,Legenda!$D$1:$F$258,2)</f>
        <v>#N/A</v>
      </c>
      <c r="K951" s="22"/>
      <c r="L951" s="22"/>
      <c r="M951" s="22"/>
      <c r="N951" s="183"/>
      <c r="O951" s="184" t="n">
        <f aca="false">'Piano Finanziario Annuale'!$F$6</f>
        <v>0</v>
      </c>
      <c r="P951" s="185" t="n">
        <v>0</v>
      </c>
      <c r="Q951" s="186"/>
      <c r="R951" s="187" t="n">
        <f aca="false">(P951*Q951)</f>
        <v>0</v>
      </c>
      <c r="S951" s="185" t="n">
        <v>0</v>
      </c>
      <c r="T951" s="187" t="n">
        <f aca="false">IF(OR(O951="sì",O951="forfettario 190"),SUM(P951+S951),SUM(P951+R951+S951))</f>
        <v>0</v>
      </c>
      <c r="U951" s="50"/>
      <c r="V951" s="188"/>
      <c r="W951" s="189" t="n">
        <f aca="false">IF(V951="SI",T951,0)</f>
        <v>0</v>
      </c>
      <c r="X951" s="148"/>
      <c r="Y951" s="179"/>
      <c r="Z951" s="179"/>
      <c r="AA951" s="179"/>
    </row>
    <row r="952" customFormat="false" ht="15.75" hidden="false" customHeight="true" outlineLevel="0" collapsed="false">
      <c r="A952" s="22" t="n">
        <v>951</v>
      </c>
      <c r="B952" s="180"/>
      <c r="C952" s="22"/>
      <c r="D952" s="22"/>
      <c r="E952" s="22"/>
      <c r="F952" s="183"/>
      <c r="G952" s="22"/>
      <c r="H952" s="22"/>
      <c r="I952" s="22"/>
      <c r="J952" s="191" t="e">
        <f aca="false">VLOOKUP(Entrate!I952,Legenda!$D$1:$F$258,2)</f>
        <v>#N/A</v>
      </c>
      <c r="K952" s="22"/>
      <c r="L952" s="22"/>
      <c r="M952" s="22"/>
      <c r="N952" s="183"/>
      <c r="O952" s="184" t="n">
        <f aca="false">'Piano Finanziario Annuale'!$F$6</f>
        <v>0</v>
      </c>
      <c r="P952" s="185" t="n">
        <v>0</v>
      </c>
      <c r="Q952" s="186"/>
      <c r="R952" s="187" t="n">
        <f aca="false">(P952*Q952)</f>
        <v>0</v>
      </c>
      <c r="S952" s="185" t="n">
        <v>0</v>
      </c>
      <c r="T952" s="187" t="n">
        <f aca="false">IF(OR(O952="sì",O952="forfettario 190"),SUM(P952+S952),SUM(P952+R952+S952))</f>
        <v>0</v>
      </c>
      <c r="U952" s="50"/>
      <c r="V952" s="188"/>
      <c r="W952" s="189" t="n">
        <f aca="false">IF(V952="SI",T952,0)</f>
        <v>0</v>
      </c>
      <c r="X952" s="148"/>
      <c r="Y952" s="179"/>
      <c r="Z952" s="179"/>
      <c r="AA952" s="179"/>
    </row>
    <row r="953" customFormat="false" ht="15.75" hidden="false" customHeight="true" outlineLevel="0" collapsed="false">
      <c r="A953" s="22" t="n">
        <v>952</v>
      </c>
      <c r="B953" s="180"/>
      <c r="C953" s="22"/>
      <c r="D953" s="22"/>
      <c r="E953" s="22"/>
      <c r="F953" s="183"/>
      <c r="G953" s="22"/>
      <c r="H953" s="22"/>
      <c r="I953" s="22"/>
      <c r="J953" s="191" t="e">
        <f aca="false">VLOOKUP(Entrate!I953,Legenda!$D$1:$F$258,2)</f>
        <v>#N/A</v>
      </c>
      <c r="K953" s="22"/>
      <c r="L953" s="22"/>
      <c r="M953" s="22"/>
      <c r="N953" s="183"/>
      <c r="O953" s="184" t="n">
        <f aca="false">'Piano Finanziario Annuale'!$F$6</f>
        <v>0</v>
      </c>
      <c r="P953" s="185" t="n">
        <v>0</v>
      </c>
      <c r="Q953" s="186"/>
      <c r="R953" s="187" t="n">
        <f aca="false">(P953*Q953)</f>
        <v>0</v>
      </c>
      <c r="S953" s="185" t="n">
        <v>0</v>
      </c>
      <c r="T953" s="187" t="n">
        <f aca="false">IF(OR(O953="sì",O953="forfettario 190"),SUM(P953+S953),SUM(P953+R953+S953))</f>
        <v>0</v>
      </c>
      <c r="U953" s="50"/>
      <c r="V953" s="188"/>
      <c r="W953" s="189" t="n">
        <f aca="false">IF(V953="SI",T953,0)</f>
        <v>0</v>
      </c>
      <c r="X953" s="148"/>
      <c r="Y953" s="179"/>
      <c r="Z953" s="179"/>
      <c r="AA953" s="179"/>
    </row>
    <row r="954" customFormat="false" ht="15.75" hidden="false" customHeight="true" outlineLevel="0" collapsed="false">
      <c r="A954" s="22" t="n">
        <v>953</v>
      </c>
      <c r="B954" s="180"/>
      <c r="C954" s="22"/>
      <c r="D954" s="22"/>
      <c r="E954" s="22"/>
      <c r="F954" s="183"/>
      <c r="G954" s="22"/>
      <c r="H954" s="22"/>
      <c r="I954" s="22"/>
      <c r="J954" s="191" t="e">
        <f aca="false">VLOOKUP(Entrate!I954,Legenda!$D$1:$F$258,2)</f>
        <v>#N/A</v>
      </c>
      <c r="K954" s="22"/>
      <c r="L954" s="22"/>
      <c r="M954" s="22"/>
      <c r="N954" s="183"/>
      <c r="O954" s="184" t="n">
        <f aca="false">'Piano Finanziario Annuale'!$F$6</f>
        <v>0</v>
      </c>
      <c r="P954" s="185" t="n">
        <v>0</v>
      </c>
      <c r="Q954" s="186"/>
      <c r="R954" s="187" t="n">
        <f aca="false">(P954*Q954)</f>
        <v>0</v>
      </c>
      <c r="S954" s="185" t="n">
        <v>0</v>
      </c>
      <c r="T954" s="187" t="n">
        <f aca="false">IF(OR(O954="sì",O954="forfettario 190"),SUM(P954+S954),SUM(P954+R954+S954))</f>
        <v>0</v>
      </c>
      <c r="U954" s="50"/>
      <c r="V954" s="188"/>
      <c r="W954" s="189" t="n">
        <f aca="false">IF(V954="SI",T954,0)</f>
        <v>0</v>
      </c>
      <c r="X954" s="148"/>
      <c r="Y954" s="179"/>
      <c r="Z954" s="179"/>
      <c r="AA954" s="179"/>
    </row>
    <row r="955" customFormat="false" ht="15.75" hidden="false" customHeight="true" outlineLevel="0" collapsed="false">
      <c r="A955" s="22" t="n">
        <v>954</v>
      </c>
      <c r="B955" s="180"/>
      <c r="C955" s="22"/>
      <c r="D955" s="22"/>
      <c r="E955" s="22"/>
      <c r="F955" s="183"/>
      <c r="G955" s="22"/>
      <c r="H955" s="22"/>
      <c r="I955" s="22"/>
      <c r="J955" s="191" t="e">
        <f aca="false">VLOOKUP(Entrate!I955,Legenda!$D$1:$F$258,2)</f>
        <v>#N/A</v>
      </c>
      <c r="K955" s="22"/>
      <c r="L955" s="22"/>
      <c r="M955" s="22"/>
      <c r="N955" s="183"/>
      <c r="O955" s="184" t="n">
        <f aca="false">'Piano Finanziario Annuale'!$F$6</f>
        <v>0</v>
      </c>
      <c r="P955" s="185" t="n">
        <v>0</v>
      </c>
      <c r="Q955" s="186"/>
      <c r="R955" s="187" t="n">
        <f aca="false">(P955*Q955)</f>
        <v>0</v>
      </c>
      <c r="S955" s="185" t="n">
        <v>0</v>
      </c>
      <c r="T955" s="187" t="n">
        <f aca="false">IF(OR(O955="sì",O955="forfettario 190"),SUM(P955+S955),SUM(P955+R955+S955))</f>
        <v>0</v>
      </c>
      <c r="U955" s="50"/>
      <c r="V955" s="188"/>
      <c r="W955" s="189" t="n">
        <f aca="false">IF(V955="SI",T955,0)</f>
        <v>0</v>
      </c>
      <c r="X955" s="148"/>
      <c r="Y955" s="179"/>
      <c r="Z955" s="179"/>
      <c r="AA955" s="179"/>
    </row>
    <row r="956" customFormat="false" ht="15.75" hidden="false" customHeight="true" outlineLevel="0" collapsed="false">
      <c r="A956" s="22" t="n">
        <v>955</v>
      </c>
      <c r="B956" s="180"/>
      <c r="C956" s="22"/>
      <c r="D956" s="22"/>
      <c r="E956" s="22"/>
      <c r="F956" s="183"/>
      <c r="G956" s="22"/>
      <c r="H956" s="22"/>
      <c r="I956" s="22"/>
      <c r="J956" s="191" t="e">
        <f aca="false">VLOOKUP(Entrate!I956,Legenda!$D$1:$F$258,2)</f>
        <v>#N/A</v>
      </c>
      <c r="K956" s="22"/>
      <c r="L956" s="22"/>
      <c r="M956" s="22"/>
      <c r="N956" s="183"/>
      <c r="O956" s="184" t="n">
        <f aca="false">'Piano Finanziario Annuale'!$F$6</f>
        <v>0</v>
      </c>
      <c r="P956" s="185" t="n">
        <v>0</v>
      </c>
      <c r="Q956" s="186"/>
      <c r="R956" s="187" t="n">
        <f aca="false">(P956*Q956)</f>
        <v>0</v>
      </c>
      <c r="S956" s="185" t="n">
        <v>0</v>
      </c>
      <c r="T956" s="187" t="n">
        <f aca="false">IF(OR(O956="sì",O956="forfettario 190"),SUM(P956+S956),SUM(P956+R956+S956))</f>
        <v>0</v>
      </c>
      <c r="U956" s="50"/>
      <c r="V956" s="188"/>
      <c r="W956" s="189" t="n">
        <f aca="false">IF(V956="SI",T956,0)</f>
        <v>0</v>
      </c>
      <c r="X956" s="148"/>
      <c r="Y956" s="179"/>
      <c r="Z956" s="179"/>
      <c r="AA956" s="179"/>
    </row>
    <row r="957" customFormat="false" ht="15.75" hidden="false" customHeight="true" outlineLevel="0" collapsed="false">
      <c r="A957" s="22" t="n">
        <v>956</v>
      </c>
      <c r="B957" s="180"/>
      <c r="C957" s="22"/>
      <c r="D957" s="22"/>
      <c r="E957" s="22"/>
      <c r="F957" s="183"/>
      <c r="G957" s="22"/>
      <c r="H957" s="22"/>
      <c r="I957" s="22"/>
      <c r="J957" s="191" t="e">
        <f aca="false">VLOOKUP(Entrate!I957,Legenda!$D$1:$F$258,2)</f>
        <v>#N/A</v>
      </c>
      <c r="K957" s="22"/>
      <c r="L957" s="22"/>
      <c r="M957" s="22"/>
      <c r="N957" s="183"/>
      <c r="O957" s="184" t="n">
        <f aca="false">'Piano Finanziario Annuale'!$F$6</f>
        <v>0</v>
      </c>
      <c r="P957" s="185" t="n">
        <v>0</v>
      </c>
      <c r="Q957" s="186"/>
      <c r="R957" s="187" t="n">
        <f aca="false">(P957*Q957)</f>
        <v>0</v>
      </c>
      <c r="S957" s="185" t="n">
        <v>0</v>
      </c>
      <c r="T957" s="187" t="n">
        <f aca="false">IF(OR(O957="sì",O957="forfettario 190"),SUM(P957+S957),SUM(P957+R957+S957))</f>
        <v>0</v>
      </c>
      <c r="U957" s="50"/>
      <c r="V957" s="188"/>
      <c r="W957" s="189" t="n">
        <f aca="false">IF(V957="SI",T957,0)</f>
        <v>0</v>
      </c>
      <c r="X957" s="148"/>
      <c r="Y957" s="179"/>
      <c r="Z957" s="179"/>
      <c r="AA957" s="179"/>
    </row>
    <row r="958" customFormat="false" ht="15.75" hidden="false" customHeight="true" outlineLevel="0" collapsed="false">
      <c r="A958" s="22" t="n">
        <v>957</v>
      </c>
      <c r="B958" s="180"/>
      <c r="C958" s="22"/>
      <c r="D958" s="22"/>
      <c r="E958" s="22"/>
      <c r="F958" s="183"/>
      <c r="G958" s="22"/>
      <c r="H958" s="22"/>
      <c r="I958" s="22"/>
      <c r="J958" s="191" t="e">
        <f aca="false">VLOOKUP(Entrate!I958,Legenda!$D$1:$F$258,2)</f>
        <v>#N/A</v>
      </c>
      <c r="K958" s="22"/>
      <c r="L958" s="22"/>
      <c r="M958" s="22"/>
      <c r="N958" s="183"/>
      <c r="O958" s="184" t="n">
        <f aca="false">'Piano Finanziario Annuale'!$F$6</f>
        <v>0</v>
      </c>
      <c r="P958" s="185" t="n">
        <v>0</v>
      </c>
      <c r="Q958" s="186"/>
      <c r="R958" s="187" t="n">
        <f aca="false">(P958*Q958)</f>
        <v>0</v>
      </c>
      <c r="S958" s="185" t="n">
        <v>0</v>
      </c>
      <c r="T958" s="187" t="n">
        <f aca="false">IF(OR(O958="sì",O958="forfettario 190"),SUM(P958+S958),SUM(P958+R958+S958))</f>
        <v>0</v>
      </c>
      <c r="U958" s="50"/>
      <c r="V958" s="188"/>
      <c r="W958" s="189" t="n">
        <f aca="false">IF(V958="SI",T958,0)</f>
        <v>0</v>
      </c>
      <c r="X958" s="148"/>
      <c r="Y958" s="179"/>
      <c r="Z958" s="179"/>
      <c r="AA958" s="179"/>
    </row>
    <row r="959" customFormat="false" ht="15.75" hidden="false" customHeight="true" outlineLevel="0" collapsed="false">
      <c r="A959" s="22" t="n">
        <v>958</v>
      </c>
      <c r="B959" s="180"/>
      <c r="C959" s="22"/>
      <c r="D959" s="22"/>
      <c r="E959" s="22"/>
      <c r="F959" s="183"/>
      <c r="G959" s="22"/>
      <c r="H959" s="22"/>
      <c r="I959" s="22"/>
      <c r="J959" s="191" t="e">
        <f aca="false">VLOOKUP(Entrate!I959,Legenda!$D$1:$F$258,2)</f>
        <v>#N/A</v>
      </c>
      <c r="K959" s="22"/>
      <c r="L959" s="22"/>
      <c r="M959" s="22"/>
      <c r="N959" s="183"/>
      <c r="O959" s="184" t="n">
        <f aca="false">'Piano Finanziario Annuale'!$F$6</f>
        <v>0</v>
      </c>
      <c r="P959" s="185" t="n">
        <v>0</v>
      </c>
      <c r="Q959" s="186"/>
      <c r="R959" s="187" t="n">
        <f aca="false">(P959*Q959)</f>
        <v>0</v>
      </c>
      <c r="S959" s="185" t="n">
        <v>0</v>
      </c>
      <c r="T959" s="187" t="n">
        <f aca="false">IF(OR(O959="sì",O959="forfettario 190"),SUM(P959+S959),SUM(P959+R959+S959))</f>
        <v>0</v>
      </c>
      <c r="U959" s="50"/>
      <c r="V959" s="188"/>
      <c r="W959" s="189" t="n">
        <f aca="false">IF(V959="SI",T959,0)</f>
        <v>0</v>
      </c>
      <c r="X959" s="148"/>
      <c r="Y959" s="179"/>
      <c r="Z959" s="179"/>
      <c r="AA959" s="179"/>
    </row>
    <row r="960" customFormat="false" ht="15.75" hidden="false" customHeight="true" outlineLevel="0" collapsed="false">
      <c r="A960" s="22" t="n">
        <v>959</v>
      </c>
      <c r="B960" s="180"/>
      <c r="C960" s="22"/>
      <c r="D960" s="22"/>
      <c r="E960" s="22"/>
      <c r="F960" s="183"/>
      <c r="G960" s="22"/>
      <c r="H960" s="22"/>
      <c r="I960" s="22"/>
      <c r="J960" s="191" t="e">
        <f aca="false">VLOOKUP(Entrate!I960,Legenda!$D$1:$F$258,2)</f>
        <v>#N/A</v>
      </c>
      <c r="K960" s="22"/>
      <c r="L960" s="22"/>
      <c r="M960" s="22"/>
      <c r="N960" s="183"/>
      <c r="O960" s="184" t="n">
        <f aca="false">'Piano Finanziario Annuale'!$F$6</f>
        <v>0</v>
      </c>
      <c r="P960" s="185" t="n">
        <v>0</v>
      </c>
      <c r="Q960" s="186"/>
      <c r="R960" s="187" t="n">
        <f aca="false">(P960*Q960)</f>
        <v>0</v>
      </c>
      <c r="S960" s="185" t="n">
        <v>0</v>
      </c>
      <c r="T960" s="187" t="n">
        <f aca="false">IF(OR(O960="sì",O960="forfettario 190"),SUM(P960+S960),SUM(P960+R960+S960))</f>
        <v>0</v>
      </c>
      <c r="U960" s="50"/>
      <c r="V960" s="188"/>
      <c r="W960" s="189" t="n">
        <f aca="false">IF(V960="SI",T960,0)</f>
        <v>0</v>
      </c>
      <c r="X960" s="148"/>
      <c r="Y960" s="179"/>
      <c r="Z960" s="179"/>
      <c r="AA960" s="179"/>
    </row>
    <row r="961" customFormat="false" ht="15.75" hidden="false" customHeight="true" outlineLevel="0" collapsed="false">
      <c r="A961" s="22" t="n">
        <v>960</v>
      </c>
      <c r="B961" s="180"/>
      <c r="C961" s="22"/>
      <c r="D961" s="22"/>
      <c r="E961" s="22"/>
      <c r="F961" s="183"/>
      <c r="G961" s="22"/>
      <c r="H961" s="22"/>
      <c r="I961" s="22"/>
      <c r="J961" s="191" t="e">
        <f aca="false">VLOOKUP(Entrate!I961,Legenda!$D$1:$F$258,2)</f>
        <v>#N/A</v>
      </c>
      <c r="K961" s="22"/>
      <c r="L961" s="22"/>
      <c r="M961" s="22"/>
      <c r="N961" s="183"/>
      <c r="O961" s="184" t="n">
        <f aca="false">'Piano Finanziario Annuale'!$F$6</f>
        <v>0</v>
      </c>
      <c r="P961" s="185" t="n">
        <v>0</v>
      </c>
      <c r="Q961" s="186"/>
      <c r="R961" s="187" t="n">
        <f aca="false">(P961*Q961)</f>
        <v>0</v>
      </c>
      <c r="S961" s="185" t="n">
        <v>0</v>
      </c>
      <c r="T961" s="187" t="n">
        <f aca="false">IF(OR(O961="sì",O961="forfettario 190"),SUM(P961+S961),SUM(P961+R961+S961))</f>
        <v>0</v>
      </c>
      <c r="U961" s="50"/>
      <c r="V961" s="188"/>
      <c r="W961" s="189" t="n">
        <f aca="false">IF(V961="SI",T961,0)</f>
        <v>0</v>
      </c>
      <c r="X961" s="148"/>
      <c r="Y961" s="179"/>
      <c r="Z961" s="179"/>
      <c r="AA961" s="179"/>
    </row>
    <row r="962" customFormat="false" ht="15.75" hidden="false" customHeight="true" outlineLevel="0" collapsed="false">
      <c r="A962" s="22" t="n">
        <v>961</v>
      </c>
      <c r="B962" s="180"/>
      <c r="C962" s="22"/>
      <c r="D962" s="22"/>
      <c r="E962" s="22"/>
      <c r="F962" s="183"/>
      <c r="G962" s="22"/>
      <c r="H962" s="22"/>
      <c r="I962" s="22"/>
      <c r="J962" s="191" t="e">
        <f aca="false">VLOOKUP(Entrate!I962,Legenda!$D$1:$F$258,2)</f>
        <v>#N/A</v>
      </c>
      <c r="K962" s="22"/>
      <c r="L962" s="22"/>
      <c r="M962" s="22"/>
      <c r="N962" s="183"/>
      <c r="O962" s="184" t="n">
        <f aca="false">'Piano Finanziario Annuale'!$F$6</f>
        <v>0</v>
      </c>
      <c r="P962" s="185" t="n">
        <v>0</v>
      </c>
      <c r="Q962" s="186"/>
      <c r="R962" s="187" t="n">
        <f aca="false">(P962*Q962)</f>
        <v>0</v>
      </c>
      <c r="S962" s="185" t="n">
        <v>0</v>
      </c>
      <c r="T962" s="187" t="n">
        <f aca="false">IF(OR(O962="sì",O962="forfettario 190"),SUM(P962+S962),SUM(P962+R962+S962))</f>
        <v>0</v>
      </c>
      <c r="U962" s="50"/>
      <c r="V962" s="188"/>
      <c r="W962" s="189" t="n">
        <f aca="false">IF(V962="SI",T962,0)</f>
        <v>0</v>
      </c>
      <c r="X962" s="148"/>
      <c r="Y962" s="179"/>
      <c r="Z962" s="179"/>
      <c r="AA962" s="179"/>
    </row>
    <row r="963" customFormat="false" ht="15.75" hidden="false" customHeight="true" outlineLevel="0" collapsed="false">
      <c r="A963" s="22" t="n">
        <v>962</v>
      </c>
      <c r="B963" s="180"/>
      <c r="C963" s="22"/>
      <c r="D963" s="22"/>
      <c r="E963" s="22"/>
      <c r="F963" s="183"/>
      <c r="G963" s="22"/>
      <c r="H963" s="22"/>
      <c r="I963" s="22"/>
      <c r="J963" s="191" t="e">
        <f aca="false">VLOOKUP(Entrate!I963,Legenda!$D$1:$F$258,2)</f>
        <v>#N/A</v>
      </c>
      <c r="K963" s="22"/>
      <c r="L963" s="22"/>
      <c r="M963" s="22"/>
      <c r="N963" s="183"/>
      <c r="O963" s="184" t="n">
        <f aca="false">'Piano Finanziario Annuale'!$F$6</f>
        <v>0</v>
      </c>
      <c r="P963" s="185" t="n">
        <v>0</v>
      </c>
      <c r="Q963" s="186"/>
      <c r="R963" s="187" t="n">
        <f aca="false">(P963*Q963)</f>
        <v>0</v>
      </c>
      <c r="S963" s="185" t="n">
        <v>0</v>
      </c>
      <c r="T963" s="187" t="n">
        <f aca="false">IF(OR(O963="sì",O963="forfettario 190"),SUM(P963+S963),SUM(P963+R963+S963))</f>
        <v>0</v>
      </c>
      <c r="U963" s="50"/>
      <c r="V963" s="188"/>
      <c r="W963" s="189" t="n">
        <f aca="false">IF(V963="SI",T963,0)</f>
        <v>0</v>
      </c>
      <c r="X963" s="148"/>
      <c r="Y963" s="179"/>
      <c r="Z963" s="179"/>
      <c r="AA963" s="179"/>
    </row>
    <row r="964" customFormat="false" ht="15.75" hidden="false" customHeight="true" outlineLevel="0" collapsed="false">
      <c r="A964" s="22" t="n">
        <v>963</v>
      </c>
      <c r="B964" s="180"/>
      <c r="C964" s="22"/>
      <c r="D964" s="22"/>
      <c r="E964" s="22"/>
      <c r="F964" s="183"/>
      <c r="G964" s="22"/>
      <c r="H964" s="22"/>
      <c r="I964" s="22"/>
      <c r="J964" s="191" t="e">
        <f aca="false">VLOOKUP(Entrate!I964,Legenda!$D$1:$F$258,2)</f>
        <v>#N/A</v>
      </c>
      <c r="K964" s="22"/>
      <c r="L964" s="22"/>
      <c r="M964" s="22"/>
      <c r="N964" s="183"/>
      <c r="O964" s="184" t="n">
        <f aca="false">'Piano Finanziario Annuale'!$F$6</f>
        <v>0</v>
      </c>
      <c r="P964" s="185" t="n">
        <v>0</v>
      </c>
      <c r="Q964" s="186"/>
      <c r="R964" s="187" t="n">
        <f aca="false">(P964*Q964)</f>
        <v>0</v>
      </c>
      <c r="S964" s="185" t="n">
        <v>0</v>
      </c>
      <c r="T964" s="187" t="n">
        <f aca="false">IF(OR(O964="sì",O964="forfettario 190"),SUM(P964+S964),SUM(P964+R964+S964))</f>
        <v>0</v>
      </c>
      <c r="U964" s="50"/>
      <c r="V964" s="188"/>
      <c r="W964" s="189" t="n">
        <f aca="false">IF(V964="SI",T964,0)</f>
        <v>0</v>
      </c>
      <c r="X964" s="148"/>
      <c r="Y964" s="179"/>
      <c r="Z964" s="179"/>
      <c r="AA964" s="179"/>
    </row>
    <row r="965" customFormat="false" ht="15.75" hidden="false" customHeight="true" outlineLevel="0" collapsed="false">
      <c r="A965" s="22" t="n">
        <v>964</v>
      </c>
      <c r="B965" s="180"/>
      <c r="C965" s="22"/>
      <c r="D965" s="22"/>
      <c r="E965" s="22"/>
      <c r="F965" s="183"/>
      <c r="G965" s="22"/>
      <c r="H965" s="22"/>
      <c r="I965" s="22"/>
      <c r="J965" s="191" t="e">
        <f aca="false">VLOOKUP(Entrate!I965,Legenda!$D$1:$F$258,2)</f>
        <v>#N/A</v>
      </c>
      <c r="K965" s="22"/>
      <c r="L965" s="22"/>
      <c r="M965" s="22"/>
      <c r="N965" s="183"/>
      <c r="O965" s="184" t="n">
        <f aca="false">'Piano Finanziario Annuale'!$F$6</f>
        <v>0</v>
      </c>
      <c r="P965" s="185" t="n">
        <v>0</v>
      </c>
      <c r="Q965" s="186"/>
      <c r="R965" s="187" t="n">
        <f aca="false">(P965*Q965)</f>
        <v>0</v>
      </c>
      <c r="S965" s="185" t="n">
        <v>0</v>
      </c>
      <c r="T965" s="187" t="n">
        <f aca="false">IF(OR(O965="sì",O965="forfettario 190"),SUM(P965+S965),SUM(P965+R965+S965))</f>
        <v>0</v>
      </c>
      <c r="U965" s="50"/>
      <c r="V965" s="188"/>
      <c r="W965" s="189" t="n">
        <f aca="false">IF(V965="SI",T965,0)</f>
        <v>0</v>
      </c>
      <c r="X965" s="148"/>
      <c r="Y965" s="179"/>
      <c r="Z965" s="179"/>
      <c r="AA965" s="179"/>
    </row>
    <row r="966" customFormat="false" ht="15.75" hidden="false" customHeight="true" outlineLevel="0" collapsed="false">
      <c r="A966" s="22" t="n">
        <v>965</v>
      </c>
      <c r="B966" s="180"/>
      <c r="C966" s="22"/>
      <c r="D966" s="22"/>
      <c r="E966" s="22"/>
      <c r="F966" s="183"/>
      <c r="G966" s="22"/>
      <c r="H966" s="22"/>
      <c r="I966" s="22"/>
      <c r="J966" s="191" t="e">
        <f aca="false">VLOOKUP(Entrate!I966,Legenda!$D$1:$F$258,2)</f>
        <v>#N/A</v>
      </c>
      <c r="K966" s="22"/>
      <c r="L966" s="22"/>
      <c r="M966" s="22"/>
      <c r="N966" s="183"/>
      <c r="O966" s="184" t="n">
        <f aca="false">'Piano Finanziario Annuale'!$F$6</f>
        <v>0</v>
      </c>
      <c r="P966" s="185" t="n">
        <v>0</v>
      </c>
      <c r="Q966" s="186"/>
      <c r="R966" s="187" t="n">
        <f aca="false">(P966*Q966)</f>
        <v>0</v>
      </c>
      <c r="S966" s="185" t="n">
        <v>0</v>
      </c>
      <c r="T966" s="187" t="n">
        <f aca="false">IF(OR(O966="sì",O966="forfettario 190"),SUM(P966+S966),SUM(P966+R966+S966))</f>
        <v>0</v>
      </c>
      <c r="U966" s="50"/>
      <c r="V966" s="188"/>
      <c r="W966" s="189" t="n">
        <f aca="false">IF(V966="SI",T966,0)</f>
        <v>0</v>
      </c>
      <c r="X966" s="148"/>
      <c r="Y966" s="179"/>
      <c r="Z966" s="179"/>
      <c r="AA966" s="179"/>
    </row>
    <row r="967" customFormat="false" ht="15.75" hidden="false" customHeight="true" outlineLevel="0" collapsed="false">
      <c r="A967" s="22" t="n">
        <v>966</v>
      </c>
      <c r="B967" s="180"/>
      <c r="C967" s="22"/>
      <c r="D967" s="22"/>
      <c r="E967" s="22"/>
      <c r="F967" s="183"/>
      <c r="G967" s="22"/>
      <c r="H967" s="22"/>
      <c r="I967" s="22"/>
      <c r="J967" s="191" t="e">
        <f aca="false">VLOOKUP(Entrate!I967,Legenda!$D$1:$F$258,2)</f>
        <v>#N/A</v>
      </c>
      <c r="K967" s="22"/>
      <c r="L967" s="22"/>
      <c r="M967" s="22"/>
      <c r="N967" s="183"/>
      <c r="O967" s="184" t="n">
        <f aca="false">'Piano Finanziario Annuale'!$F$6</f>
        <v>0</v>
      </c>
      <c r="P967" s="185" t="n">
        <v>0</v>
      </c>
      <c r="Q967" s="186"/>
      <c r="R967" s="187" t="n">
        <f aca="false">(P967*Q967)</f>
        <v>0</v>
      </c>
      <c r="S967" s="185" t="n">
        <v>0</v>
      </c>
      <c r="T967" s="187" t="n">
        <f aca="false">IF(OR(O967="sì",O967="forfettario 190"),SUM(P967+S967),SUM(P967+R967+S967))</f>
        <v>0</v>
      </c>
      <c r="U967" s="50"/>
      <c r="V967" s="188"/>
      <c r="W967" s="189" t="n">
        <f aca="false">IF(V967="SI",T967,0)</f>
        <v>0</v>
      </c>
      <c r="X967" s="148"/>
      <c r="Y967" s="179"/>
      <c r="Z967" s="179"/>
      <c r="AA967" s="179"/>
    </row>
    <row r="968" customFormat="false" ht="15.75" hidden="false" customHeight="true" outlineLevel="0" collapsed="false">
      <c r="A968" s="22" t="n">
        <v>967</v>
      </c>
      <c r="B968" s="180"/>
      <c r="C968" s="22"/>
      <c r="D968" s="22"/>
      <c r="E968" s="22"/>
      <c r="F968" s="183"/>
      <c r="G968" s="22"/>
      <c r="H968" s="22"/>
      <c r="I968" s="22"/>
      <c r="J968" s="191" t="e">
        <f aca="false">VLOOKUP(Entrate!I968,Legenda!$D$1:$F$258,2)</f>
        <v>#N/A</v>
      </c>
      <c r="K968" s="22"/>
      <c r="L968" s="22"/>
      <c r="M968" s="22"/>
      <c r="N968" s="183"/>
      <c r="O968" s="184" t="n">
        <f aca="false">'Piano Finanziario Annuale'!$F$6</f>
        <v>0</v>
      </c>
      <c r="P968" s="185" t="n">
        <v>0</v>
      </c>
      <c r="Q968" s="186"/>
      <c r="R968" s="187" t="n">
        <f aca="false">(P968*Q968)</f>
        <v>0</v>
      </c>
      <c r="S968" s="185" t="n">
        <v>0</v>
      </c>
      <c r="T968" s="187" t="n">
        <f aca="false">IF(OR(O968="sì",O968="forfettario 190"),SUM(P968+S968),SUM(P968+R968+S968))</f>
        <v>0</v>
      </c>
      <c r="U968" s="50"/>
      <c r="V968" s="188"/>
      <c r="W968" s="189" t="n">
        <f aca="false">IF(V968="SI",T968,0)</f>
        <v>0</v>
      </c>
      <c r="X968" s="148"/>
      <c r="Y968" s="179"/>
      <c r="Z968" s="179"/>
      <c r="AA968" s="179"/>
    </row>
    <row r="969" customFormat="false" ht="15.75" hidden="false" customHeight="true" outlineLevel="0" collapsed="false">
      <c r="A969" s="22" t="n">
        <v>968</v>
      </c>
      <c r="B969" s="180"/>
      <c r="C969" s="22"/>
      <c r="D969" s="22"/>
      <c r="E969" s="22"/>
      <c r="F969" s="183"/>
      <c r="G969" s="22"/>
      <c r="H969" s="22"/>
      <c r="I969" s="22"/>
      <c r="J969" s="191" t="e">
        <f aca="false">VLOOKUP(Entrate!I969,Legenda!$D$1:$F$258,2)</f>
        <v>#N/A</v>
      </c>
      <c r="K969" s="22"/>
      <c r="L969" s="22"/>
      <c r="M969" s="22"/>
      <c r="N969" s="183"/>
      <c r="O969" s="184" t="n">
        <f aca="false">'Piano Finanziario Annuale'!$F$6</f>
        <v>0</v>
      </c>
      <c r="P969" s="185" t="n">
        <v>0</v>
      </c>
      <c r="Q969" s="186"/>
      <c r="R969" s="187" t="n">
        <f aca="false">(P969*Q969)</f>
        <v>0</v>
      </c>
      <c r="S969" s="185" t="n">
        <v>0</v>
      </c>
      <c r="T969" s="187" t="n">
        <f aca="false">IF(OR(O969="sì",O969="forfettario 190"),SUM(P969+S969),SUM(P969+R969+S969))</f>
        <v>0</v>
      </c>
      <c r="U969" s="50"/>
      <c r="V969" s="188"/>
      <c r="W969" s="189" t="n">
        <f aca="false">IF(V969="SI",T969,0)</f>
        <v>0</v>
      </c>
      <c r="X969" s="148"/>
      <c r="Y969" s="179"/>
      <c r="Z969" s="179"/>
      <c r="AA969" s="179"/>
    </row>
    <row r="970" customFormat="false" ht="15.75" hidden="false" customHeight="true" outlineLevel="0" collapsed="false">
      <c r="A970" s="22" t="n">
        <v>969</v>
      </c>
      <c r="B970" s="180"/>
      <c r="C970" s="22"/>
      <c r="D970" s="22"/>
      <c r="E970" s="22"/>
      <c r="F970" s="183"/>
      <c r="G970" s="22"/>
      <c r="H970" s="22"/>
      <c r="I970" s="22"/>
      <c r="J970" s="191" t="e">
        <f aca="false">VLOOKUP(Entrate!I970,Legenda!$D$1:$F$258,2)</f>
        <v>#N/A</v>
      </c>
      <c r="K970" s="22"/>
      <c r="L970" s="22"/>
      <c r="M970" s="22"/>
      <c r="N970" s="183"/>
      <c r="O970" s="184" t="n">
        <f aca="false">'Piano Finanziario Annuale'!$F$6</f>
        <v>0</v>
      </c>
      <c r="P970" s="185" t="n">
        <v>0</v>
      </c>
      <c r="Q970" s="186"/>
      <c r="R970" s="187" t="n">
        <f aca="false">(P970*Q970)</f>
        <v>0</v>
      </c>
      <c r="S970" s="185" t="n">
        <v>0</v>
      </c>
      <c r="T970" s="187" t="n">
        <f aca="false">IF(OR(O970="sì",O970="forfettario 190"),SUM(P970+S970),SUM(P970+R970+S970))</f>
        <v>0</v>
      </c>
      <c r="U970" s="50"/>
      <c r="V970" s="188"/>
      <c r="W970" s="189" t="n">
        <f aca="false">IF(V970="SI",T970,0)</f>
        <v>0</v>
      </c>
      <c r="X970" s="148"/>
      <c r="Y970" s="179"/>
      <c r="Z970" s="179"/>
      <c r="AA970" s="179"/>
    </row>
    <row r="971" customFormat="false" ht="15.75" hidden="false" customHeight="true" outlineLevel="0" collapsed="false">
      <c r="A971" s="22" t="n">
        <v>970</v>
      </c>
      <c r="B971" s="180"/>
      <c r="C971" s="22"/>
      <c r="D971" s="22"/>
      <c r="E971" s="22"/>
      <c r="F971" s="183"/>
      <c r="G971" s="22"/>
      <c r="H971" s="22"/>
      <c r="I971" s="22"/>
      <c r="J971" s="191" t="e">
        <f aca="false">VLOOKUP(Entrate!I971,Legenda!$D$1:$F$258,2)</f>
        <v>#N/A</v>
      </c>
      <c r="K971" s="22"/>
      <c r="L971" s="22"/>
      <c r="M971" s="22"/>
      <c r="N971" s="183"/>
      <c r="O971" s="184" t="n">
        <f aca="false">'Piano Finanziario Annuale'!$F$6</f>
        <v>0</v>
      </c>
      <c r="P971" s="185" t="n">
        <v>0</v>
      </c>
      <c r="Q971" s="186"/>
      <c r="R971" s="187" t="n">
        <f aca="false">(P971*Q971)</f>
        <v>0</v>
      </c>
      <c r="S971" s="185" t="n">
        <v>0</v>
      </c>
      <c r="T971" s="187" t="n">
        <f aca="false">IF(OR(O971="sì",O971="forfettario 190"),SUM(P971+S971),SUM(P971+R971+S971))</f>
        <v>0</v>
      </c>
      <c r="U971" s="50"/>
      <c r="V971" s="188"/>
      <c r="W971" s="189" t="n">
        <f aca="false">IF(V971="SI",T971,0)</f>
        <v>0</v>
      </c>
      <c r="X971" s="148"/>
      <c r="Y971" s="179"/>
      <c r="Z971" s="179"/>
      <c r="AA971" s="179"/>
    </row>
    <row r="972" customFormat="false" ht="15.75" hidden="false" customHeight="true" outlineLevel="0" collapsed="false">
      <c r="A972" s="22" t="n">
        <v>971</v>
      </c>
      <c r="B972" s="180"/>
      <c r="C972" s="22"/>
      <c r="D972" s="22"/>
      <c r="E972" s="22"/>
      <c r="F972" s="183"/>
      <c r="G972" s="22"/>
      <c r="H972" s="22"/>
      <c r="I972" s="22"/>
      <c r="J972" s="191" t="e">
        <f aca="false">VLOOKUP(Entrate!I972,Legenda!$D$1:$F$258,2)</f>
        <v>#N/A</v>
      </c>
      <c r="K972" s="22"/>
      <c r="L972" s="22"/>
      <c r="M972" s="22"/>
      <c r="N972" s="183"/>
      <c r="O972" s="184" t="n">
        <f aca="false">'Piano Finanziario Annuale'!$F$6</f>
        <v>0</v>
      </c>
      <c r="P972" s="185" t="n">
        <v>0</v>
      </c>
      <c r="Q972" s="186"/>
      <c r="R972" s="187" t="n">
        <f aca="false">(P972*Q972)</f>
        <v>0</v>
      </c>
      <c r="S972" s="185" t="n">
        <v>0</v>
      </c>
      <c r="T972" s="187" t="n">
        <f aca="false">IF(OR(O972="sì",O972="forfettario 190"),SUM(P972+S972),SUM(P972+R972+S972))</f>
        <v>0</v>
      </c>
      <c r="U972" s="50"/>
      <c r="V972" s="188"/>
      <c r="W972" s="189" t="n">
        <f aca="false">IF(V972="SI",T972,0)</f>
        <v>0</v>
      </c>
      <c r="X972" s="148"/>
      <c r="Y972" s="179"/>
      <c r="Z972" s="179"/>
      <c r="AA972" s="179"/>
    </row>
    <row r="973" customFormat="false" ht="15.75" hidden="false" customHeight="true" outlineLevel="0" collapsed="false">
      <c r="A973" s="22" t="n">
        <v>972</v>
      </c>
      <c r="B973" s="180"/>
      <c r="C973" s="22"/>
      <c r="D973" s="22"/>
      <c r="E973" s="22"/>
      <c r="F973" s="183"/>
      <c r="G973" s="22"/>
      <c r="H973" s="22"/>
      <c r="I973" s="22"/>
      <c r="J973" s="191" t="e">
        <f aca="false">VLOOKUP(Entrate!I973,Legenda!$D$1:$F$258,2)</f>
        <v>#N/A</v>
      </c>
      <c r="K973" s="22"/>
      <c r="L973" s="22"/>
      <c r="M973" s="22"/>
      <c r="N973" s="183"/>
      <c r="O973" s="184" t="n">
        <f aca="false">'Piano Finanziario Annuale'!$F$6</f>
        <v>0</v>
      </c>
      <c r="P973" s="185" t="n">
        <v>0</v>
      </c>
      <c r="Q973" s="186"/>
      <c r="R973" s="187" t="n">
        <f aca="false">(P973*Q973)</f>
        <v>0</v>
      </c>
      <c r="S973" s="185" t="n">
        <v>0</v>
      </c>
      <c r="T973" s="187" t="n">
        <f aca="false">IF(OR(O973="sì",O973="forfettario 190"),SUM(P973+S973),SUM(P973+R973+S973))</f>
        <v>0</v>
      </c>
      <c r="U973" s="50"/>
      <c r="V973" s="188"/>
      <c r="W973" s="189" t="n">
        <f aca="false">IF(V973="SI",T973,0)</f>
        <v>0</v>
      </c>
      <c r="X973" s="148"/>
      <c r="Y973" s="179"/>
      <c r="Z973" s="179"/>
      <c r="AA973" s="179"/>
    </row>
    <row r="974" customFormat="false" ht="15.75" hidden="false" customHeight="true" outlineLevel="0" collapsed="false">
      <c r="A974" s="22" t="n">
        <v>973</v>
      </c>
      <c r="B974" s="180"/>
      <c r="C974" s="22"/>
      <c r="D974" s="22"/>
      <c r="E974" s="22"/>
      <c r="F974" s="183"/>
      <c r="G974" s="22"/>
      <c r="H974" s="22"/>
      <c r="I974" s="22"/>
      <c r="J974" s="191" t="e">
        <f aca="false">VLOOKUP(Entrate!I974,Legenda!$D$1:$F$258,2)</f>
        <v>#N/A</v>
      </c>
      <c r="K974" s="22"/>
      <c r="L974" s="22"/>
      <c r="M974" s="22"/>
      <c r="N974" s="183"/>
      <c r="O974" s="184" t="n">
        <f aca="false">'Piano Finanziario Annuale'!$F$6</f>
        <v>0</v>
      </c>
      <c r="P974" s="185" t="n">
        <v>0</v>
      </c>
      <c r="Q974" s="186"/>
      <c r="R974" s="187" t="n">
        <f aca="false">(P974*Q974)</f>
        <v>0</v>
      </c>
      <c r="S974" s="185" t="n">
        <v>0</v>
      </c>
      <c r="T974" s="187" t="n">
        <f aca="false">IF(OR(O974="sì",O974="forfettario 190"),SUM(P974+S974),SUM(P974+R974+S974))</f>
        <v>0</v>
      </c>
      <c r="U974" s="50"/>
      <c r="V974" s="188"/>
      <c r="W974" s="189" t="n">
        <f aca="false">IF(V974="SI",T974,0)</f>
        <v>0</v>
      </c>
      <c r="X974" s="148"/>
      <c r="Y974" s="179"/>
      <c r="Z974" s="179"/>
      <c r="AA974" s="179"/>
    </row>
    <row r="975" customFormat="false" ht="15.75" hidden="false" customHeight="true" outlineLevel="0" collapsed="false">
      <c r="A975" s="22" t="n">
        <v>974</v>
      </c>
      <c r="B975" s="180"/>
      <c r="C975" s="22"/>
      <c r="D975" s="22"/>
      <c r="E975" s="22"/>
      <c r="F975" s="183"/>
      <c r="G975" s="22"/>
      <c r="H975" s="22"/>
      <c r="I975" s="22"/>
      <c r="J975" s="191" t="e">
        <f aca="false">VLOOKUP(Entrate!I975,Legenda!$D$1:$F$258,2)</f>
        <v>#N/A</v>
      </c>
      <c r="K975" s="22"/>
      <c r="L975" s="22"/>
      <c r="M975" s="22"/>
      <c r="N975" s="183"/>
      <c r="O975" s="184" t="n">
        <f aca="false">'Piano Finanziario Annuale'!$F$6</f>
        <v>0</v>
      </c>
      <c r="P975" s="185" t="n">
        <v>0</v>
      </c>
      <c r="Q975" s="186"/>
      <c r="R975" s="187" t="n">
        <f aca="false">(P975*Q975)</f>
        <v>0</v>
      </c>
      <c r="S975" s="185" t="n">
        <v>0</v>
      </c>
      <c r="T975" s="187" t="n">
        <f aca="false">IF(OR(O975="sì",O975="forfettario 190"),SUM(P975+S975),SUM(P975+R975+S975))</f>
        <v>0</v>
      </c>
      <c r="U975" s="50"/>
      <c r="V975" s="188"/>
      <c r="W975" s="189" t="n">
        <f aca="false">IF(V975="SI",T975,0)</f>
        <v>0</v>
      </c>
      <c r="X975" s="148"/>
      <c r="Y975" s="179"/>
      <c r="Z975" s="179"/>
      <c r="AA975" s="179"/>
    </row>
    <row r="976" customFormat="false" ht="15.75" hidden="false" customHeight="true" outlineLevel="0" collapsed="false">
      <c r="A976" s="22" t="n">
        <v>975</v>
      </c>
      <c r="B976" s="180"/>
      <c r="C976" s="22"/>
      <c r="D976" s="22"/>
      <c r="E976" s="22"/>
      <c r="F976" s="183"/>
      <c r="G976" s="22"/>
      <c r="H976" s="22"/>
      <c r="I976" s="22"/>
      <c r="J976" s="191" t="e">
        <f aca="false">VLOOKUP(Entrate!I976,Legenda!$D$1:$F$258,2)</f>
        <v>#N/A</v>
      </c>
      <c r="K976" s="22"/>
      <c r="L976" s="22"/>
      <c r="M976" s="22"/>
      <c r="N976" s="183"/>
      <c r="O976" s="184" t="n">
        <f aca="false">'Piano Finanziario Annuale'!$F$6</f>
        <v>0</v>
      </c>
      <c r="P976" s="185" t="n">
        <v>0</v>
      </c>
      <c r="Q976" s="186"/>
      <c r="R976" s="187" t="n">
        <f aca="false">(P976*Q976)</f>
        <v>0</v>
      </c>
      <c r="S976" s="185" t="n">
        <v>0</v>
      </c>
      <c r="T976" s="187" t="n">
        <f aca="false">IF(OR(O976="sì",O976="forfettario 190"),SUM(P976+S976),SUM(P976+R976+S976))</f>
        <v>0</v>
      </c>
      <c r="U976" s="50"/>
      <c r="V976" s="188"/>
      <c r="W976" s="189" t="n">
        <f aca="false">IF(V976="SI",T976,0)</f>
        <v>0</v>
      </c>
      <c r="X976" s="148"/>
      <c r="Y976" s="179"/>
      <c r="Z976" s="179"/>
      <c r="AA976" s="179"/>
    </row>
    <row r="977" customFormat="false" ht="15.75" hidden="false" customHeight="true" outlineLevel="0" collapsed="false">
      <c r="A977" s="22" t="n">
        <v>976</v>
      </c>
      <c r="B977" s="180"/>
      <c r="C977" s="22"/>
      <c r="D977" s="22"/>
      <c r="E977" s="22"/>
      <c r="F977" s="183"/>
      <c r="G977" s="22"/>
      <c r="H977" s="22"/>
      <c r="I977" s="22"/>
      <c r="J977" s="191" t="e">
        <f aca="false">VLOOKUP(Entrate!I977,Legenda!$D$1:$F$258,2)</f>
        <v>#N/A</v>
      </c>
      <c r="K977" s="22"/>
      <c r="L977" s="22"/>
      <c r="M977" s="22"/>
      <c r="N977" s="183"/>
      <c r="O977" s="184" t="n">
        <f aca="false">'Piano Finanziario Annuale'!$F$6</f>
        <v>0</v>
      </c>
      <c r="P977" s="185" t="n">
        <v>0</v>
      </c>
      <c r="Q977" s="186"/>
      <c r="R977" s="187" t="n">
        <f aca="false">(P977*Q977)</f>
        <v>0</v>
      </c>
      <c r="S977" s="185" t="n">
        <v>0</v>
      </c>
      <c r="T977" s="187" t="n">
        <f aca="false">IF(OR(O977="sì",O977="forfettario 190"),SUM(P977+S977),SUM(P977+R977+S977))</f>
        <v>0</v>
      </c>
      <c r="U977" s="50"/>
      <c r="V977" s="188"/>
      <c r="W977" s="189" t="n">
        <f aca="false">IF(V977="SI",T977,0)</f>
        <v>0</v>
      </c>
      <c r="X977" s="148"/>
      <c r="Y977" s="179"/>
      <c r="Z977" s="179"/>
      <c r="AA977" s="179"/>
    </row>
    <row r="978" customFormat="false" ht="15.75" hidden="false" customHeight="true" outlineLevel="0" collapsed="false">
      <c r="A978" s="22" t="n">
        <v>977</v>
      </c>
      <c r="B978" s="180"/>
      <c r="C978" s="22"/>
      <c r="D978" s="22"/>
      <c r="E978" s="22"/>
      <c r="F978" s="183"/>
      <c r="G978" s="22"/>
      <c r="H978" s="22"/>
      <c r="I978" s="22"/>
      <c r="J978" s="191" t="e">
        <f aca="false">VLOOKUP(Entrate!I978,Legenda!$D$1:$F$258,2)</f>
        <v>#N/A</v>
      </c>
      <c r="K978" s="22"/>
      <c r="L978" s="22"/>
      <c r="M978" s="22"/>
      <c r="N978" s="183"/>
      <c r="O978" s="184" t="n">
        <f aca="false">'Piano Finanziario Annuale'!$F$6</f>
        <v>0</v>
      </c>
      <c r="P978" s="185" t="n">
        <v>0</v>
      </c>
      <c r="Q978" s="186"/>
      <c r="R978" s="187" t="n">
        <f aca="false">(P978*Q978)</f>
        <v>0</v>
      </c>
      <c r="S978" s="185" t="n">
        <v>0</v>
      </c>
      <c r="T978" s="187" t="n">
        <f aca="false">IF(OR(O978="sì",O978="forfettario 190"),SUM(P978+S978),SUM(P978+R978+S978))</f>
        <v>0</v>
      </c>
      <c r="U978" s="50"/>
      <c r="V978" s="188"/>
      <c r="W978" s="189" t="n">
        <f aca="false">IF(V978="SI",T978,0)</f>
        <v>0</v>
      </c>
      <c r="X978" s="148"/>
      <c r="Y978" s="179"/>
      <c r="Z978" s="179"/>
      <c r="AA978" s="179"/>
    </row>
    <row r="979" customFormat="false" ht="15.75" hidden="false" customHeight="true" outlineLevel="0" collapsed="false">
      <c r="A979" s="22" t="n">
        <v>978</v>
      </c>
      <c r="B979" s="180"/>
      <c r="C979" s="22"/>
      <c r="D979" s="22"/>
      <c r="E979" s="22"/>
      <c r="F979" s="183"/>
      <c r="G979" s="22"/>
      <c r="H979" s="22"/>
      <c r="I979" s="22"/>
      <c r="J979" s="191" t="e">
        <f aca="false">VLOOKUP(Entrate!I979,Legenda!$D$1:$F$258,2)</f>
        <v>#N/A</v>
      </c>
      <c r="K979" s="22"/>
      <c r="L979" s="22"/>
      <c r="M979" s="22"/>
      <c r="N979" s="183"/>
      <c r="O979" s="184" t="n">
        <f aca="false">'Piano Finanziario Annuale'!$F$6</f>
        <v>0</v>
      </c>
      <c r="P979" s="185" t="n">
        <v>0</v>
      </c>
      <c r="Q979" s="186"/>
      <c r="R979" s="187" t="n">
        <f aca="false">(P979*Q979)</f>
        <v>0</v>
      </c>
      <c r="S979" s="185" t="n">
        <v>0</v>
      </c>
      <c r="T979" s="187" t="n">
        <f aca="false">IF(OR(O979="sì",O979="forfettario 190"),SUM(P979+S979),SUM(P979+R979+S979))</f>
        <v>0</v>
      </c>
      <c r="U979" s="50"/>
      <c r="V979" s="188"/>
      <c r="W979" s="189" t="n">
        <f aca="false">IF(V979="SI",T979,0)</f>
        <v>0</v>
      </c>
      <c r="X979" s="148"/>
      <c r="Y979" s="179"/>
      <c r="Z979" s="179"/>
      <c r="AA979" s="179"/>
    </row>
    <row r="980" customFormat="false" ht="15.75" hidden="false" customHeight="true" outlineLevel="0" collapsed="false">
      <c r="A980" s="22" t="n">
        <v>979</v>
      </c>
      <c r="B980" s="180"/>
      <c r="C980" s="22"/>
      <c r="D980" s="22"/>
      <c r="E980" s="22"/>
      <c r="F980" s="183"/>
      <c r="G980" s="22"/>
      <c r="H980" s="22"/>
      <c r="I980" s="22"/>
      <c r="J980" s="191" t="e">
        <f aca="false">VLOOKUP(Entrate!I980,Legenda!$D$1:$F$258,2)</f>
        <v>#N/A</v>
      </c>
      <c r="K980" s="22"/>
      <c r="L980" s="22"/>
      <c r="M980" s="22"/>
      <c r="N980" s="183"/>
      <c r="O980" s="184" t="n">
        <f aca="false">'Piano Finanziario Annuale'!$F$6</f>
        <v>0</v>
      </c>
      <c r="P980" s="185" t="n">
        <v>0</v>
      </c>
      <c r="Q980" s="186"/>
      <c r="R980" s="187" t="n">
        <f aca="false">(P980*Q980)</f>
        <v>0</v>
      </c>
      <c r="S980" s="185" t="n">
        <v>0</v>
      </c>
      <c r="T980" s="187" t="n">
        <f aca="false">IF(OR(O980="sì",O980="forfettario 190"),SUM(P980+S980),SUM(P980+R980+S980))</f>
        <v>0</v>
      </c>
      <c r="U980" s="50"/>
      <c r="V980" s="188"/>
      <c r="W980" s="189" t="n">
        <f aca="false">IF(V980="SI",T980,0)</f>
        <v>0</v>
      </c>
      <c r="X980" s="148"/>
      <c r="Y980" s="179"/>
      <c r="Z980" s="179"/>
      <c r="AA980" s="179"/>
    </row>
    <row r="981" customFormat="false" ht="15.75" hidden="false" customHeight="true" outlineLevel="0" collapsed="false">
      <c r="A981" s="22" t="n">
        <v>980</v>
      </c>
      <c r="B981" s="180"/>
      <c r="C981" s="22"/>
      <c r="D981" s="22"/>
      <c r="E981" s="22"/>
      <c r="F981" s="183"/>
      <c r="G981" s="22"/>
      <c r="H981" s="22"/>
      <c r="I981" s="22"/>
      <c r="J981" s="191" t="e">
        <f aca="false">VLOOKUP(Entrate!I981,Legenda!$D$1:$F$258,2)</f>
        <v>#N/A</v>
      </c>
      <c r="K981" s="22"/>
      <c r="L981" s="22"/>
      <c r="M981" s="22"/>
      <c r="N981" s="183"/>
      <c r="O981" s="184" t="n">
        <f aca="false">'Piano Finanziario Annuale'!$F$6</f>
        <v>0</v>
      </c>
      <c r="P981" s="185" t="n">
        <v>0</v>
      </c>
      <c r="Q981" s="186"/>
      <c r="R981" s="187" t="n">
        <f aca="false">(P981*Q981)</f>
        <v>0</v>
      </c>
      <c r="S981" s="185" t="n">
        <v>0</v>
      </c>
      <c r="T981" s="187" t="n">
        <f aca="false">IF(OR(O981="sì",O981="forfettario 190"),SUM(P981+S981),SUM(P981+R981+S981))</f>
        <v>0</v>
      </c>
      <c r="U981" s="50"/>
      <c r="V981" s="188"/>
      <c r="W981" s="189" t="n">
        <f aca="false">IF(V981="SI",T981,0)</f>
        <v>0</v>
      </c>
      <c r="X981" s="148"/>
      <c r="Y981" s="179"/>
      <c r="Z981" s="179"/>
      <c r="AA981" s="179"/>
    </row>
    <row r="982" customFormat="false" ht="15.75" hidden="false" customHeight="true" outlineLevel="0" collapsed="false">
      <c r="A982" s="22" t="n">
        <v>981</v>
      </c>
      <c r="B982" s="180"/>
      <c r="C982" s="22"/>
      <c r="D982" s="22"/>
      <c r="E982" s="22"/>
      <c r="F982" s="183"/>
      <c r="G982" s="22"/>
      <c r="H982" s="22"/>
      <c r="I982" s="22"/>
      <c r="J982" s="191" t="e">
        <f aca="false">VLOOKUP(Entrate!I982,Legenda!$D$1:$F$258,2)</f>
        <v>#N/A</v>
      </c>
      <c r="K982" s="22"/>
      <c r="L982" s="22"/>
      <c r="M982" s="22"/>
      <c r="N982" s="183"/>
      <c r="O982" s="184" t="n">
        <f aca="false">'Piano Finanziario Annuale'!$F$6</f>
        <v>0</v>
      </c>
      <c r="P982" s="185" t="n">
        <v>0</v>
      </c>
      <c r="Q982" s="186"/>
      <c r="R982" s="187" t="n">
        <f aca="false">(P982*Q982)</f>
        <v>0</v>
      </c>
      <c r="S982" s="185" t="n">
        <v>0</v>
      </c>
      <c r="T982" s="187" t="n">
        <f aca="false">IF(OR(O982="sì",O982="forfettario 190"),SUM(P982+S982),SUM(P982+R982+S982))</f>
        <v>0</v>
      </c>
      <c r="U982" s="50"/>
      <c r="V982" s="188"/>
      <c r="W982" s="189" t="n">
        <f aca="false">IF(V982="SI",T982,0)</f>
        <v>0</v>
      </c>
      <c r="X982" s="148"/>
      <c r="Y982" s="179"/>
      <c r="Z982" s="179"/>
      <c r="AA982" s="179"/>
    </row>
    <row r="983" customFormat="false" ht="15.75" hidden="false" customHeight="true" outlineLevel="0" collapsed="false">
      <c r="A983" s="22" t="n">
        <v>982</v>
      </c>
      <c r="B983" s="180"/>
      <c r="C983" s="22"/>
      <c r="D983" s="22"/>
      <c r="E983" s="22"/>
      <c r="F983" s="183"/>
      <c r="G983" s="22"/>
      <c r="H983" s="22"/>
      <c r="I983" s="22"/>
      <c r="J983" s="191" t="e">
        <f aca="false">VLOOKUP(Entrate!I983,Legenda!$D$1:$F$258,2)</f>
        <v>#N/A</v>
      </c>
      <c r="K983" s="22"/>
      <c r="L983" s="22"/>
      <c r="M983" s="22"/>
      <c r="N983" s="183"/>
      <c r="O983" s="184" t="n">
        <f aca="false">'Piano Finanziario Annuale'!$F$6</f>
        <v>0</v>
      </c>
      <c r="P983" s="185" t="n">
        <v>0</v>
      </c>
      <c r="Q983" s="186"/>
      <c r="R983" s="187" t="n">
        <f aca="false">(P983*Q983)</f>
        <v>0</v>
      </c>
      <c r="S983" s="185" t="n">
        <v>0</v>
      </c>
      <c r="T983" s="187" t="n">
        <f aca="false">IF(OR(O983="sì",O983="forfettario 190"),SUM(P983+S983),SUM(P983+R983+S983))</f>
        <v>0</v>
      </c>
      <c r="U983" s="50"/>
      <c r="V983" s="188"/>
      <c r="W983" s="189" t="n">
        <f aca="false">IF(V983="SI",T983,0)</f>
        <v>0</v>
      </c>
      <c r="X983" s="148"/>
      <c r="Y983" s="179"/>
      <c r="Z983" s="179"/>
      <c r="AA983" s="179"/>
    </row>
    <row r="984" customFormat="false" ht="15.75" hidden="false" customHeight="true" outlineLevel="0" collapsed="false">
      <c r="A984" s="22" t="n">
        <v>983</v>
      </c>
      <c r="B984" s="180"/>
      <c r="C984" s="22"/>
      <c r="D984" s="22"/>
      <c r="E984" s="22"/>
      <c r="F984" s="183"/>
      <c r="G984" s="22"/>
      <c r="H984" s="22"/>
      <c r="I984" s="22"/>
      <c r="J984" s="191" t="e">
        <f aca="false">VLOOKUP(Entrate!I984,Legenda!$D$1:$F$258,2)</f>
        <v>#N/A</v>
      </c>
      <c r="K984" s="22"/>
      <c r="L984" s="22"/>
      <c r="M984" s="22"/>
      <c r="N984" s="183"/>
      <c r="O984" s="184" t="n">
        <f aca="false">'Piano Finanziario Annuale'!$F$6</f>
        <v>0</v>
      </c>
      <c r="P984" s="185" t="n">
        <v>0</v>
      </c>
      <c r="Q984" s="186"/>
      <c r="R984" s="187" t="n">
        <f aca="false">(P984*Q984)</f>
        <v>0</v>
      </c>
      <c r="S984" s="185" t="n">
        <v>0</v>
      </c>
      <c r="T984" s="187" t="n">
        <f aca="false">IF(OR(O984="sì",O984="forfettario 190"),SUM(P984+S984),SUM(P984+R984+S984))</f>
        <v>0</v>
      </c>
      <c r="U984" s="50"/>
      <c r="V984" s="188"/>
      <c r="W984" s="189" t="n">
        <f aca="false">IF(V984="SI",T984,0)</f>
        <v>0</v>
      </c>
      <c r="X984" s="148"/>
      <c r="Y984" s="179"/>
      <c r="Z984" s="179"/>
      <c r="AA984" s="179"/>
    </row>
    <row r="985" customFormat="false" ht="15.75" hidden="false" customHeight="true" outlineLevel="0" collapsed="false">
      <c r="A985" s="22" t="n">
        <v>984</v>
      </c>
      <c r="B985" s="180"/>
      <c r="C985" s="22"/>
      <c r="D985" s="22"/>
      <c r="E985" s="22"/>
      <c r="F985" s="183"/>
      <c r="G985" s="22"/>
      <c r="H985" s="22"/>
      <c r="I985" s="22"/>
      <c r="J985" s="191" t="e">
        <f aca="false">VLOOKUP(Entrate!I985,Legenda!$D$1:$F$258,2)</f>
        <v>#N/A</v>
      </c>
      <c r="K985" s="22"/>
      <c r="L985" s="22"/>
      <c r="M985" s="22"/>
      <c r="N985" s="183"/>
      <c r="O985" s="184" t="n">
        <f aca="false">'Piano Finanziario Annuale'!$F$6</f>
        <v>0</v>
      </c>
      <c r="P985" s="185" t="n">
        <v>0</v>
      </c>
      <c r="Q985" s="186"/>
      <c r="R985" s="187" t="n">
        <f aca="false">(P985*Q985)</f>
        <v>0</v>
      </c>
      <c r="S985" s="185" t="n">
        <v>0</v>
      </c>
      <c r="T985" s="187" t="n">
        <f aca="false">IF(OR(O985="sì",O985="forfettario 190"),SUM(P985+S985),SUM(P985+R985+S985))</f>
        <v>0</v>
      </c>
      <c r="U985" s="50"/>
      <c r="V985" s="188"/>
      <c r="W985" s="189" t="n">
        <f aca="false">IF(V985="SI",T985,0)</f>
        <v>0</v>
      </c>
      <c r="X985" s="148"/>
      <c r="Y985" s="179"/>
      <c r="Z985" s="179"/>
      <c r="AA985" s="179"/>
    </row>
    <row r="986" customFormat="false" ht="15.75" hidden="false" customHeight="true" outlineLevel="0" collapsed="false">
      <c r="A986" s="22" t="n">
        <v>985</v>
      </c>
      <c r="B986" s="180"/>
      <c r="C986" s="22"/>
      <c r="D986" s="22"/>
      <c r="E986" s="22"/>
      <c r="F986" s="183"/>
      <c r="G986" s="22"/>
      <c r="H986" s="22"/>
      <c r="I986" s="22"/>
      <c r="J986" s="191" t="e">
        <f aca="false">VLOOKUP(Entrate!I986,Legenda!$D$1:$F$258,2)</f>
        <v>#N/A</v>
      </c>
      <c r="K986" s="22"/>
      <c r="L986" s="22"/>
      <c r="M986" s="22"/>
      <c r="N986" s="183"/>
      <c r="O986" s="184" t="n">
        <f aca="false">'Piano Finanziario Annuale'!$F$6</f>
        <v>0</v>
      </c>
      <c r="P986" s="185" t="n">
        <v>0</v>
      </c>
      <c r="Q986" s="186"/>
      <c r="R986" s="187" t="n">
        <f aca="false">(P986*Q986)</f>
        <v>0</v>
      </c>
      <c r="S986" s="185" t="n">
        <v>0</v>
      </c>
      <c r="T986" s="187" t="n">
        <f aca="false">IF(OR(O986="sì",O986="forfettario 190"),SUM(P986+S986),SUM(P986+R986+S986))</f>
        <v>0</v>
      </c>
      <c r="U986" s="50"/>
      <c r="V986" s="188"/>
      <c r="W986" s="189" t="n">
        <f aca="false">IF(V986="SI",T986,0)</f>
        <v>0</v>
      </c>
      <c r="X986" s="148"/>
      <c r="Y986" s="179"/>
      <c r="Z986" s="179"/>
      <c r="AA986" s="179"/>
    </row>
    <row r="987" customFormat="false" ht="15.75" hidden="false" customHeight="true" outlineLevel="0" collapsed="false">
      <c r="A987" s="22" t="n">
        <v>986</v>
      </c>
      <c r="B987" s="180"/>
      <c r="C987" s="22"/>
      <c r="D987" s="22"/>
      <c r="E987" s="22"/>
      <c r="F987" s="183"/>
      <c r="G987" s="22"/>
      <c r="H987" s="22"/>
      <c r="I987" s="22"/>
      <c r="J987" s="191" t="e">
        <f aca="false">VLOOKUP(Entrate!I987,Legenda!$D$1:$F$258,2)</f>
        <v>#N/A</v>
      </c>
      <c r="K987" s="22"/>
      <c r="L987" s="22"/>
      <c r="M987" s="22"/>
      <c r="N987" s="183"/>
      <c r="O987" s="184" t="n">
        <f aca="false">'Piano Finanziario Annuale'!$F$6</f>
        <v>0</v>
      </c>
      <c r="P987" s="185" t="n">
        <v>0</v>
      </c>
      <c r="Q987" s="186"/>
      <c r="R987" s="187" t="n">
        <f aca="false">(P987*Q987)</f>
        <v>0</v>
      </c>
      <c r="S987" s="185" t="n">
        <v>0</v>
      </c>
      <c r="T987" s="187" t="n">
        <f aca="false">IF(OR(O987="sì",O987="forfettario 190"),SUM(P987+S987),SUM(P987+R987+S987))</f>
        <v>0</v>
      </c>
      <c r="U987" s="50"/>
      <c r="V987" s="188"/>
      <c r="W987" s="189" t="n">
        <f aca="false">IF(V987="SI",T987,0)</f>
        <v>0</v>
      </c>
      <c r="X987" s="148"/>
      <c r="Y987" s="179"/>
      <c r="Z987" s="179"/>
      <c r="AA987" s="179"/>
    </row>
    <row r="988" customFormat="false" ht="15.75" hidden="false" customHeight="true" outlineLevel="0" collapsed="false">
      <c r="A988" s="22" t="n">
        <v>987</v>
      </c>
      <c r="B988" s="180"/>
      <c r="C988" s="22"/>
      <c r="D988" s="22"/>
      <c r="E988" s="22"/>
      <c r="F988" s="183"/>
      <c r="G988" s="22"/>
      <c r="H988" s="22"/>
      <c r="I988" s="22"/>
      <c r="J988" s="191" t="e">
        <f aca="false">VLOOKUP(Entrate!I988,Legenda!$D$1:$F$258,2)</f>
        <v>#N/A</v>
      </c>
      <c r="K988" s="22"/>
      <c r="L988" s="22"/>
      <c r="M988" s="22"/>
      <c r="N988" s="183"/>
      <c r="O988" s="184" t="n">
        <f aca="false">'Piano Finanziario Annuale'!$F$6</f>
        <v>0</v>
      </c>
      <c r="P988" s="185" t="n">
        <v>0</v>
      </c>
      <c r="Q988" s="186"/>
      <c r="R988" s="187" t="n">
        <f aca="false">(P988*Q988)</f>
        <v>0</v>
      </c>
      <c r="S988" s="185" t="n">
        <v>0</v>
      </c>
      <c r="T988" s="187" t="n">
        <f aca="false">IF(OR(O988="sì",O988="forfettario 190"),SUM(P988+S988),SUM(P988+R988+S988))</f>
        <v>0</v>
      </c>
      <c r="U988" s="50"/>
      <c r="V988" s="188"/>
      <c r="W988" s="189" t="n">
        <f aca="false">IF(V988="SI",T988,0)</f>
        <v>0</v>
      </c>
      <c r="X988" s="148"/>
      <c r="Y988" s="179"/>
      <c r="Z988" s="179"/>
      <c r="AA988" s="179"/>
    </row>
    <row r="989" customFormat="false" ht="15.75" hidden="false" customHeight="true" outlineLevel="0" collapsed="false">
      <c r="A989" s="22" t="n">
        <v>988</v>
      </c>
      <c r="B989" s="180"/>
      <c r="C989" s="22"/>
      <c r="D989" s="22"/>
      <c r="E989" s="22"/>
      <c r="F989" s="183"/>
      <c r="G989" s="22"/>
      <c r="H989" s="22"/>
      <c r="I989" s="22"/>
      <c r="J989" s="191" t="e">
        <f aca="false">VLOOKUP(Entrate!I989,Legenda!$D$1:$F$258,2)</f>
        <v>#N/A</v>
      </c>
      <c r="K989" s="22"/>
      <c r="L989" s="22"/>
      <c r="M989" s="22"/>
      <c r="N989" s="183"/>
      <c r="O989" s="184" t="n">
        <f aca="false">'Piano Finanziario Annuale'!$F$6</f>
        <v>0</v>
      </c>
      <c r="P989" s="185" t="n">
        <v>0</v>
      </c>
      <c r="Q989" s="186"/>
      <c r="R989" s="187" t="n">
        <f aca="false">(P989*Q989)</f>
        <v>0</v>
      </c>
      <c r="S989" s="185" t="n">
        <v>0</v>
      </c>
      <c r="T989" s="187" t="n">
        <f aca="false">IF(OR(O989="sì",O989="forfettario 190"),SUM(P989+S989),SUM(P989+R989+S989))</f>
        <v>0</v>
      </c>
      <c r="U989" s="50"/>
      <c r="V989" s="188"/>
      <c r="W989" s="189" t="n">
        <f aca="false">IF(V989="SI",T989,0)</f>
        <v>0</v>
      </c>
      <c r="X989" s="148"/>
      <c r="Y989" s="179"/>
      <c r="Z989" s="179"/>
      <c r="AA989" s="179"/>
    </row>
    <row r="990" customFormat="false" ht="15.75" hidden="false" customHeight="true" outlineLevel="0" collapsed="false">
      <c r="A990" s="22" t="n">
        <v>989</v>
      </c>
      <c r="B990" s="180"/>
      <c r="C990" s="22"/>
      <c r="D990" s="22"/>
      <c r="E990" s="22"/>
      <c r="F990" s="183"/>
      <c r="G990" s="22"/>
      <c r="H990" s="22"/>
      <c r="I990" s="22"/>
      <c r="J990" s="191" t="e">
        <f aca="false">VLOOKUP(Entrate!I990,Legenda!$D$1:$F$258,2)</f>
        <v>#N/A</v>
      </c>
      <c r="K990" s="22"/>
      <c r="L990" s="22"/>
      <c r="M990" s="22"/>
      <c r="N990" s="183"/>
      <c r="O990" s="184" t="n">
        <f aca="false">'Piano Finanziario Annuale'!$F$6</f>
        <v>0</v>
      </c>
      <c r="P990" s="185" t="n">
        <v>0</v>
      </c>
      <c r="Q990" s="186"/>
      <c r="R990" s="187" t="n">
        <f aca="false">(P990*Q990)</f>
        <v>0</v>
      </c>
      <c r="S990" s="185" t="n">
        <v>0</v>
      </c>
      <c r="T990" s="187" t="n">
        <f aca="false">IF(OR(O990="sì",O990="forfettario 190"),SUM(P990+S990),SUM(P990+R990+S990))</f>
        <v>0</v>
      </c>
      <c r="U990" s="50"/>
      <c r="V990" s="188"/>
      <c r="W990" s="189" t="n">
        <f aca="false">IF(V990="SI",T990,0)</f>
        <v>0</v>
      </c>
      <c r="X990" s="148"/>
      <c r="Y990" s="179"/>
      <c r="Z990" s="179"/>
      <c r="AA990" s="179"/>
    </row>
    <row r="991" customFormat="false" ht="15.75" hidden="false" customHeight="true" outlineLevel="0" collapsed="false">
      <c r="A991" s="22" t="n">
        <v>990</v>
      </c>
      <c r="B991" s="180"/>
      <c r="C991" s="22"/>
      <c r="D991" s="22"/>
      <c r="E991" s="22"/>
      <c r="F991" s="183"/>
      <c r="G991" s="22"/>
      <c r="H991" s="22"/>
      <c r="I991" s="22"/>
      <c r="J991" s="191" t="e">
        <f aca="false">VLOOKUP(Entrate!I991,Legenda!$D$1:$F$258,2)</f>
        <v>#N/A</v>
      </c>
      <c r="K991" s="22"/>
      <c r="L991" s="22"/>
      <c r="M991" s="22"/>
      <c r="N991" s="183"/>
      <c r="O991" s="184" t="n">
        <f aca="false">'Piano Finanziario Annuale'!$F$6</f>
        <v>0</v>
      </c>
      <c r="P991" s="185" t="n">
        <v>0</v>
      </c>
      <c r="Q991" s="186"/>
      <c r="R991" s="187" t="n">
        <f aca="false">(P991*Q991)</f>
        <v>0</v>
      </c>
      <c r="S991" s="185" t="n">
        <v>0</v>
      </c>
      <c r="T991" s="187" t="n">
        <f aca="false">IF(OR(O991="sì",O991="forfettario 190"),SUM(P991+S991),SUM(P991+R991+S991))</f>
        <v>0</v>
      </c>
      <c r="U991" s="50"/>
      <c r="V991" s="188"/>
      <c r="W991" s="189" t="n">
        <f aca="false">IF(V991="SI",T991,0)</f>
        <v>0</v>
      </c>
      <c r="X991" s="148"/>
      <c r="Y991" s="179"/>
      <c r="Z991" s="179"/>
      <c r="AA991" s="179"/>
    </row>
    <row r="992" customFormat="false" ht="15.75" hidden="false" customHeight="true" outlineLevel="0" collapsed="false">
      <c r="A992" s="22" t="n">
        <v>991</v>
      </c>
      <c r="B992" s="180"/>
      <c r="C992" s="22"/>
      <c r="D992" s="22"/>
      <c r="E992" s="22"/>
      <c r="F992" s="183"/>
      <c r="G992" s="22"/>
      <c r="H992" s="22"/>
      <c r="I992" s="22"/>
      <c r="J992" s="191" t="e">
        <f aca="false">VLOOKUP(Entrate!I992,Legenda!$D$1:$F$258,2)</f>
        <v>#N/A</v>
      </c>
      <c r="K992" s="22"/>
      <c r="L992" s="22"/>
      <c r="M992" s="22"/>
      <c r="N992" s="183"/>
      <c r="O992" s="184" t="n">
        <f aca="false">'Piano Finanziario Annuale'!$F$6</f>
        <v>0</v>
      </c>
      <c r="P992" s="185" t="n">
        <v>0</v>
      </c>
      <c r="Q992" s="186"/>
      <c r="R992" s="187" t="n">
        <f aca="false">(P992*Q992)</f>
        <v>0</v>
      </c>
      <c r="S992" s="185" t="n">
        <v>0</v>
      </c>
      <c r="T992" s="187" t="n">
        <f aca="false">IF(OR(O992="sì",O992="forfettario 190"),SUM(P992+S992),SUM(P992+R992+S992))</f>
        <v>0</v>
      </c>
      <c r="U992" s="50"/>
      <c r="V992" s="188"/>
      <c r="W992" s="189" t="n">
        <f aca="false">IF(V992="SI",T992,0)</f>
        <v>0</v>
      </c>
      <c r="X992" s="148"/>
      <c r="Y992" s="179"/>
      <c r="Z992" s="179"/>
      <c r="AA992" s="179"/>
    </row>
    <row r="993" customFormat="false" ht="15.75" hidden="false" customHeight="true" outlineLevel="0" collapsed="false">
      <c r="A993" s="22" t="n">
        <v>992</v>
      </c>
      <c r="B993" s="180"/>
      <c r="C993" s="22"/>
      <c r="D993" s="22"/>
      <c r="E993" s="22"/>
      <c r="F993" s="183"/>
      <c r="G993" s="22"/>
      <c r="H993" s="22"/>
      <c r="I993" s="22"/>
      <c r="J993" s="191" t="e">
        <f aca="false">VLOOKUP(Entrate!I993,Legenda!$D$1:$F$258,2)</f>
        <v>#N/A</v>
      </c>
      <c r="K993" s="22"/>
      <c r="L993" s="22"/>
      <c r="M993" s="22"/>
      <c r="N993" s="183"/>
      <c r="O993" s="184" t="n">
        <f aca="false">'Piano Finanziario Annuale'!$F$6</f>
        <v>0</v>
      </c>
      <c r="P993" s="185" t="n">
        <v>0</v>
      </c>
      <c r="Q993" s="186"/>
      <c r="R993" s="187" t="n">
        <f aca="false">(P993*Q993)</f>
        <v>0</v>
      </c>
      <c r="S993" s="185" t="n">
        <v>0</v>
      </c>
      <c r="T993" s="187" t="n">
        <f aca="false">IF(OR(O993="sì",O993="forfettario 190"),SUM(P993+S993),SUM(P993+R993+S993))</f>
        <v>0</v>
      </c>
      <c r="U993" s="50"/>
      <c r="V993" s="188"/>
      <c r="W993" s="189" t="n">
        <f aca="false">IF(V993="SI",T993,0)</f>
        <v>0</v>
      </c>
      <c r="X993" s="148"/>
      <c r="Y993" s="179"/>
      <c r="Z993" s="179"/>
      <c r="AA993" s="179"/>
    </row>
    <row r="994" customFormat="false" ht="15.75" hidden="false" customHeight="true" outlineLevel="0" collapsed="false">
      <c r="A994" s="22" t="n">
        <v>993</v>
      </c>
      <c r="B994" s="180"/>
      <c r="C994" s="22"/>
      <c r="D994" s="22"/>
      <c r="E994" s="22"/>
      <c r="F994" s="183"/>
      <c r="G994" s="22"/>
      <c r="H994" s="22"/>
      <c r="I994" s="22"/>
      <c r="J994" s="191" t="e">
        <f aca="false">VLOOKUP(Entrate!I994,Legenda!$D$1:$F$258,2)</f>
        <v>#N/A</v>
      </c>
      <c r="K994" s="22"/>
      <c r="L994" s="22"/>
      <c r="M994" s="22"/>
      <c r="N994" s="183"/>
      <c r="O994" s="184" t="n">
        <f aca="false">'Piano Finanziario Annuale'!$F$6</f>
        <v>0</v>
      </c>
      <c r="P994" s="185" t="n">
        <v>0</v>
      </c>
      <c r="Q994" s="186"/>
      <c r="R994" s="187" t="n">
        <f aca="false">(P994*Q994)</f>
        <v>0</v>
      </c>
      <c r="S994" s="185" t="n">
        <v>0</v>
      </c>
      <c r="T994" s="187" t="n">
        <f aca="false">IF(OR(O994="sì",O994="forfettario 190"),SUM(P994+S994),SUM(P994+R994+S994))</f>
        <v>0</v>
      </c>
      <c r="U994" s="50"/>
      <c r="V994" s="188"/>
      <c r="W994" s="189" t="n">
        <f aca="false">IF(V994="SI",T994,0)</f>
        <v>0</v>
      </c>
      <c r="X994" s="148"/>
      <c r="Y994" s="179"/>
      <c r="Z994" s="179"/>
      <c r="AA994" s="179"/>
    </row>
    <row r="995" customFormat="false" ht="15.75" hidden="false" customHeight="true" outlineLevel="0" collapsed="false">
      <c r="A995" s="22" t="n">
        <v>994</v>
      </c>
      <c r="B995" s="180"/>
      <c r="C995" s="22"/>
      <c r="D995" s="22"/>
      <c r="E995" s="22"/>
      <c r="F995" s="183"/>
      <c r="G995" s="22"/>
      <c r="H995" s="22"/>
      <c r="I995" s="22"/>
      <c r="J995" s="191" t="e">
        <f aca="false">VLOOKUP(Entrate!I995,Legenda!$D$1:$F$258,2)</f>
        <v>#N/A</v>
      </c>
      <c r="K995" s="22"/>
      <c r="L995" s="22"/>
      <c r="M995" s="22"/>
      <c r="N995" s="183"/>
      <c r="O995" s="184" t="n">
        <f aca="false">'Piano Finanziario Annuale'!$F$6</f>
        <v>0</v>
      </c>
      <c r="P995" s="185" t="n">
        <v>0</v>
      </c>
      <c r="Q995" s="186"/>
      <c r="R995" s="187" t="n">
        <f aca="false">(P995*Q995)</f>
        <v>0</v>
      </c>
      <c r="S995" s="185" t="n">
        <v>0</v>
      </c>
      <c r="T995" s="187" t="n">
        <f aca="false">IF(OR(O995="sì",O995="forfettario 190"),SUM(P995+S995),SUM(P995+R995+S995))</f>
        <v>0</v>
      </c>
      <c r="U995" s="50"/>
      <c r="V995" s="188"/>
      <c r="W995" s="189" t="n">
        <f aca="false">IF(V995="SI",T995,0)</f>
        <v>0</v>
      </c>
      <c r="X995" s="148"/>
      <c r="Y995" s="179"/>
      <c r="Z995" s="179"/>
      <c r="AA995" s="179"/>
    </row>
    <row r="996" customFormat="false" ht="15.75" hidden="false" customHeight="true" outlineLevel="0" collapsed="false">
      <c r="A996" s="22" t="n">
        <v>995</v>
      </c>
      <c r="B996" s="180"/>
      <c r="C996" s="22"/>
      <c r="D996" s="22"/>
      <c r="E996" s="22"/>
      <c r="F996" s="183"/>
      <c r="G996" s="22"/>
      <c r="H996" s="22"/>
      <c r="I996" s="22"/>
      <c r="J996" s="191" t="e">
        <f aca="false">VLOOKUP(Entrate!I996,Legenda!$D$1:$F$258,2)</f>
        <v>#N/A</v>
      </c>
      <c r="K996" s="22"/>
      <c r="L996" s="22"/>
      <c r="M996" s="22"/>
      <c r="N996" s="183"/>
      <c r="O996" s="184" t="n">
        <f aca="false">'Piano Finanziario Annuale'!$F$6</f>
        <v>0</v>
      </c>
      <c r="P996" s="185" t="n">
        <v>0</v>
      </c>
      <c r="Q996" s="186"/>
      <c r="R996" s="187" t="n">
        <f aca="false">(P996*Q996)</f>
        <v>0</v>
      </c>
      <c r="S996" s="185" t="n">
        <v>0</v>
      </c>
      <c r="T996" s="187" t="n">
        <f aca="false">IF(OR(O996="sì",O996="forfettario 190"),SUM(P996+S996),SUM(P996+R996+S996))</f>
        <v>0</v>
      </c>
      <c r="U996" s="50"/>
      <c r="V996" s="188"/>
      <c r="W996" s="189" t="n">
        <f aca="false">IF(V996="SI",T996,0)</f>
        <v>0</v>
      </c>
      <c r="X996" s="148"/>
      <c r="Y996" s="179"/>
      <c r="Z996" s="179"/>
      <c r="AA996" s="179"/>
    </row>
    <row r="997" customFormat="false" ht="15.75" hidden="false" customHeight="true" outlineLevel="0" collapsed="false">
      <c r="A997" s="22" t="n">
        <v>996</v>
      </c>
      <c r="B997" s="180"/>
      <c r="C997" s="22"/>
      <c r="D997" s="22"/>
      <c r="E997" s="22"/>
      <c r="F997" s="183"/>
      <c r="G997" s="22"/>
      <c r="H997" s="22"/>
      <c r="I997" s="22"/>
      <c r="J997" s="191" t="e">
        <f aca="false">VLOOKUP(Entrate!I997,Legenda!$D$1:$F$258,2)</f>
        <v>#N/A</v>
      </c>
      <c r="K997" s="22"/>
      <c r="L997" s="22"/>
      <c r="M997" s="22"/>
      <c r="N997" s="183"/>
      <c r="O997" s="184" t="n">
        <f aca="false">'Piano Finanziario Annuale'!$F$6</f>
        <v>0</v>
      </c>
      <c r="P997" s="185" t="n">
        <v>0</v>
      </c>
      <c r="Q997" s="186"/>
      <c r="R997" s="187" t="n">
        <f aca="false">(P997*Q997)</f>
        <v>0</v>
      </c>
      <c r="S997" s="185" t="n">
        <v>0</v>
      </c>
      <c r="T997" s="187" t="n">
        <f aca="false">IF(OR(O997="sì",O997="forfettario 190"),SUM(P997+S997),SUM(P997+R997+S997))</f>
        <v>0</v>
      </c>
      <c r="U997" s="50"/>
      <c r="V997" s="188"/>
      <c r="W997" s="189" t="n">
        <f aca="false">IF(V997="SI",T997,0)</f>
        <v>0</v>
      </c>
      <c r="X997" s="148"/>
      <c r="Y997" s="179"/>
      <c r="Z997" s="179"/>
      <c r="AA997" s="179"/>
    </row>
    <row r="998" customFormat="false" ht="15.75" hidden="false" customHeight="true" outlineLevel="0" collapsed="false">
      <c r="A998" s="22" t="n">
        <v>997</v>
      </c>
      <c r="B998" s="180"/>
      <c r="C998" s="22"/>
      <c r="D998" s="22"/>
      <c r="E998" s="22"/>
      <c r="F998" s="183"/>
      <c r="G998" s="22"/>
      <c r="H998" s="22"/>
      <c r="I998" s="22"/>
      <c r="J998" s="191" t="e">
        <f aca="false">VLOOKUP(Entrate!I998,Legenda!$D$1:$F$258,2)</f>
        <v>#N/A</v>
      </c>
      <c r="K998" s="22"/>
      <c r="L998" s="22"/>
      <c r="M998" s="22"/>
      <c r="N998" s="183"/>
      <c r="O998" s="184" t="n">
        <f aca="false">'Piano Finanziario Annuale'!$F$6</f>
        <v>0</v>
      </c>
      <c r="P998" s="185" t="n">
        <v>0</v>
      </c>
      <c r="Q998" s="186"/>
      <c r="R998" s="187" t="n">
        <f aca="false">(P998*Q998)</f>
        <v>0</v>
      </c>
      <c r="S998" s="185" t="n">
        <v>0</v>
      </c>
      <c r="T998" s="187" t="n">
        <f aca="false">IF(OR(O998="sì",O998="forfettario 190"),SUM(P998+S998),SUM(P998+R998+S998))</f>
        <v>0</v>
      </c>
      <c r="U998" s="50"/>
      <c r="V998" s="188"/>
      <c r="W998" s="189" t="n">
        <f aca="false">IF(V998="SI",T998,0)</f>
        <v>0</v>
      </c>
      <c r="X998" s="148"/>
      <c r="Y998" s="179"/>
      <c r="Z998" s="179"/>
      <c r="AA998" s="179"/>
    </row>
    <row r="999" customFormat="false" ht="15.75" hidden="false" customHeight="true" outlineLevel="0" collapsed="false">
      <c r="A999" s="22" t="n">
        <v>998</v>
      </c>
      <c r="B999" s="180"/>
      <c r="C999" s="22"/>
      <c r="D999" s="22"/>
      <c r="E999" s="22"/>
      <c r="F999" s="183"/>
      <c r="G999" s="22"/>
      <c r="H999" s="22"/>
      <c r="I999" s="22"/>
      <c r="J999" s="191" t="e">
        <f aca="false">VLOOKUP(Entrate!I999,Legenda!$D$1:$F$258,2)</f>
        <v>#N/A</v>
      </c>
      <c r="K999" s="22"/>
      <c r="L999" s="22"/>
      <c r="M999" s="22"/>
      <c r="N999" s="183"/>
      <c r="O999" s="184" t="n">
        <f aca="false">'Piano Finanziario Annuale'!$F$6</f>
        <v>0</v>
      </c>
      <c r="P999" s="185" t="n">
        <v>0</v>
      </c>
      <c r="Q999" s="186"/>
      <c r="R999" s="187" t="n">
        <f aca="false">(P999*Q999)</f>
        <v>0</v>
      </c>
      <c r="S999" s="185" t="n">
        <v>0</v>
      </c>
      <c r="T999" s="187" t="n">
        <f aca="false">IF(OR(O999="sì",O999="forfettario 190"),SUM(P999+S999),SUM(P999+R999+S999))</f>
        <v>0</v>
      </c>
      <c r="U999" s="50"/>
      <c r="V999" s="188"/>
      <c r="W999" s="189" t="n">
        <f aca="false">IF(V999="SI",T999,0)</f>
        <v>0</v>
      </c>
      <c r="X999" s="148"/>
      <c r="Y999" s="179"/>
      <c r="Z999" s="179"/>
      <c r="AA999" s="179"/>
    </row>
    <row r="1000" customFormat="false" ht="15.75" hidden="false" customHeight="true" outlineLevel="0" collapsed="false">
      <c r="A1000" s="22" t="n">
        <v>999</v>
      </c>
      <c r="B1000" s="180"/>
      <c r="C1000" s="22"/>
      <c r="D1000" s="22"/>
      <c r="E1000" s="22"/>
      <c r="F1000" s="183"/>
      <c r="G1000" s="22"/>
      <c r="H1000" s="22"/>
      <c r="I1000" s="22"/>
      <c r="J1000" s="191" t="e">
        <f aca="false">VLOOKUP(Entrate!I1000,Legenda!$D$1:$F$258,2)</f>
        <v>#N/A</v>
      </c>
      <c r="K1000" s="22"/>
      <c r="L1000" s="22"/>
      <c r="M1000" s="22"/>
      <c r="N1000" s="183"/>
      <c r="O1000" s="184" t="n">
        <f aca="false">'Piano Finanziario Annuale'!$F$6</f>
        <v>0</v>
      </c>
      <c r="P1000" s="185" t="n">
        <v>0</v>
      </c>
      <c r="Q1000" s="186"/>
      <c r="R1000" s="187" t="n">
        <f aca="false">(P1000*Q1000)</f>
        <v>0</v>
      </c>
      <c r="S1000" s="185" t="n">
        <v>0</v>
      </c>
      <c r="T1000" s="187" t="n">
        <f aca="false">IF(OR(O1000="sì",O1000="forfettario 190"),SUM(P1000+S1000),SUM(P1000+R1000+S1000))</f>
        <v>0</v>
      </c>
      <c r="U1000" s="50"/>
      <c r="V1000" s="188"/>
      <c r="W1000" s="189" t="n">
        <f aca="false">IF(V1000="SI",T1000,0)</f>
        <v>0</v>
      </c>
      <c r="X1000" s="148"/>
      <c r="Y1000" s="179"/>
      <c r="Z1000" s="179"/>
      <c r="AA1000" s="179"/>
    </row>
    <row r="1001" customFormat="false" ht="15.75" hidden="false" customHeight="true" outlineLevel="0" collapsed="false">
      <c r="A1001" s="22" t="n">
        <v>1000</v>
      </c>
      <c r="B1001" s="180"/>
      <c r="C1001" s="22"/>
      <c r="D1001" s="22"/>
      <c r="E1001" s="22"/>
      <c r="F1001" s="183"/>
      <c r="G1001" s="22"/>
      <c r="H1001" s="22"/>
      <c r="I1001" s="22"/>
      <c r="J1001" s="191" t="e">
        <f aca="false">VLOOKUP(Entrate!I1001,Legenda!$D$1:$F$258,2)</f>
        <v>#N/A</v>
      </c>
      <c r="K1001" s="22"/>
      <c r="L1001" s="22"/>
      <c r="M1001" s="22"/>
      <c r="N1001" s="183"/>
      <c r="O1001" s="184" t="n">
        <f aca="false">'Piano Finanziario Annuale'!$F$6</f>
        <v>0</v>
      </c>
      <c r="P1001" s="185" t="n">
        <v>0</v>
      </c>
      <c r="Q1001" s="186"/>
      <c r="R1001" s="187" t="n">
        <f aca="false">(P1001*Q1001)</f>
        <v>0</v>
      </c>
      <c r="S1001" s="185" t="n">
        <v>0</v>
      </c>
      <c r="T1001" s="187" t="n">
        <f aca="false">IF(OR(O1001="sì",O1001="forfettario 190"),SUM(P1001+S1001),SUM(P1001+R1001+S1001))</f>
        <v>0</v>
      </c>
      <c r="U1001" s="50"/>
      <c r="V1001" s="188"/>
      <c r="W1001" s="189" t="n">
        <f aca="false">IF(V1001="SI",T1001,0)</f>
        <v>0</v>
      </c>
      <c r="X1001" s="148"/>
      <c r="Y1001" s="179"/>
      <c r="Z1001" s="179"/>
      <c r="AA1001" s="179"/>
    </row>
    <row r="1002" customFormat="false" ht="15.75" hidden="false" customHeight="true" outlineLevel="0" collapsed="false">
      <c r="A1002" s="22" t="n">
        <v>1001</v>
      </c>
      <c r="B1002" s="180"/>
      <c r="C1002" s="22"/>
      <c r="D1002" s="22"/>
      <c r="E1002" s="22"/>
      <c r="F1002" s="183"/>
      <c r="G1002" s="22"/>
      <c r="H1002" s="22"/>
      <c r="I1002" s="22"/>
      <c r="J1002" s="191" t="e">
        <f aca="false">VLOOKUP(Entrate!I1002,Legenda!$D$1:$F$258,2)</f>
        <v>#N/A</v>
      </c>
      <c r="K1002" s="22"/>
      <c r="L1002" s="22"/>
      <c r="M1002" s="22"/>
      <c r="N1002" s="183"/>
      <c r="O1002" s="184" t="n">
        <f aca="false">'Piano Finanziario Annuale'!$F$6</f>
        <v>0</v>
      </c>
      <c r="P1002" s="185" t="n">
        <v>0</v>
      </c>
      <c r="Q1002" s="186"/>
      <c r="R1002" s="187" t="n">
        <f aca="false">(P1002*Q1002)</f>
        <v>0</v>
      </c>
      <c r="S1002" s="185" t="n">
        <v>0</v>
      </c>
      <c r="T1002" s="187" t="n">
        <f aca="false">IF(OR(O1002="sì",O1002="forfettario 190"),SUM(P1002+S1002),SUM(P1002+R1002+S1002))</f>
        <v>0</v>
      </c>
      <c r="U1002" s="50"/>
      <c r="V1002" s="188"/>
      <c r="W1002" s="189" t="n">
        <f aca="false">IF(V1002="SI",T1002,0)</f>
        <v>0</v>
      </c>
      <c r="X1002" s="148"/>
      <c r="Y1002" s="179"/>
      <c r="Z1002" s="179"/>
      <c r="AA1002" s="179"/>
    </row>
    <row r="1003" customFormat="false" ht="15.75" hidden="false" customHeight="true" outlineLevel="0" collapsed="false">
      <c r="A1003" s="22" t="n">
        <v>1002</v>
      </c>
      <c r="B1003" s="180"/>
      <c r="C1003" s="22"/>
      <c r="D1003" s="22"/>
      <c r="E1003" s="22"/>
      <c r="F1003" s="183"/>
      <c r="G1003" s="22"/>
      <c r="H1003" s="22"/>
      <c r="I1003" s="22"/>
      <c r="J1003" s="191" t="e">
        <f aca="false">VLOOKUP(Entrate!I1003,Legenda!$D$1:$F$258,2)</f>
        <v>#N/A</v>
      </c>
      <c r="K1003" s="22"/>
      <c r="L1003" s="22"/>
      <c r="M1003" s="22"/>
      <c r="N1003" s="183"/>
      <c r="O1003" s="184" t="n">
        <f aca="false">'Piano Finanziario Annuale'!$F$6</f>
        <v>0</v>
      </c>
      <c r="P1003" s="185" t="n">
        <v>0</v>
      </c>
      <c r="Q1003" s="186"/>
      <c r="R1003" s="187" t="n">
        <f aca="false">(P1003*Q1003)</f>
        <v>0</v>
      </c>
      <c r="S1003" s="185" t="n">
        <v>0</v>
      </c>
      <c r="T1003" s="187" t="n">
        <f aca="false">IF(OR(O1003="sì",O1003="forfettario 190"),SUM(P1003+S1003),SUM(P1003+R1003+S1003))</f>
        <v>0</v>
      </c>
      <c r="U1003" s="50"/>
      <c r="V1003" s="188"/>
      <c r="W1003" s="189" t="n">
        <f aca="false">IF(V1003="SI",T1003,0)</f>
        <v>0</v>
      </c>
      <c r="X1003" s="148"/>
      <c r="Y1003" s="179"/>
      <c r="Z1003" s="179"/>
      <c r="AA1003" s="179"/>
    </row>
    <row r="1004" customFormat="false" ht="15.75" hidden="false" customHeight="true" outlineLevel="0" collapsed="false">
      <c r="A1004" s="22" t="n">
        <v>1003</v>
      </c>
      <c r="B1004" s="180"/>
      <c r="C1004" s="22"/>
      <c r="D1004" s="22"/>
      <c r="E1004" s="22"/>
      <c r="F1004" s="183"/>
      <c r="G1004" s="22"/>
      <c r="H1004" s="22"/>
      <c r="I1004" s="22"/>
      <c r="J1004" s="191" t="e">
        <f aca="false">VLOOKUP(Entrate!I1004,Legenda!$D$1:$F$258,2)</f>
        <v>#N/A</v>
      </c>
      <c r="K1004" s="22"/>
      <c r="L1004" s="22"/>
      <c r="M1004" s="22"/>
      <c r="N1004" s="183"/>
      <c r="O1004" s="184" t="n">
        <f aca="false">'Piano Finanziario Annuale'!$F$6</f>
        <v>0</v>
      </c>
      <c r="P1004" s="185" t="n">
        <v>0</v>
      </c>
      <c r="Q1004" s="186"/>
      <c r="R1004" s="187" t="n">
        <f aca="false">(P1004*Q1004)</f>
        <v>0</v>
      </c>
      <c r="S1004" s="185" t="n">
        <v>0</v>
      </c>
      <c r="T1004" s="187" t="n">
        <f aca="false">IF(OR(O1004="sì",O1004="forfettario 190"),SUM(P1004+S1004),SUM(P1004+R1004+S1004))</f>
        <v>0</v>
      </c>
      <c r="U1004" s="50"/>
      <c r="V1004" s="188"/>
      <c r="W1004" s="189" t="n">
        <f aca="false">IF(V1004="SI",T1004,0)</f>
        <v>0</v>
      </c>
      <c r="X1004" s="148"/>
      <c r="Y1004" s="179"/>
      <c r="Z1004" s="179"/>
      <c r="AA1004" s="179"/>
    </row>
    <row r="1005" customFormat="false" ht="15.75" hidden="false" customHeight="true" outlineLevel="0" collapsed="false">
      <c r="A1005" s="22" t="n">
        <v>1004</v>
      </c>
      <c r="B1005" s="180"/>
      <c r="C1005" s="22"/>
      <c r="D1005" s="22"/>
      <c r="E1005" s="22"/>
      <c r="F1005" s="183"/>
      <c r="G1005" s="22"/>
      <c r="H1005" s="22"/>
      <c r="I1005" s="22"/>
      <c r="J1005" s="191" t="e">
        <f aca="false">VLOOKUP(Entrate!I1005,Legenda!$D$1:$F$258,2)</f>
        <v>#N/A</v>
      </c>
      <c r="K1005" s="22"/>
      <c r="L1005" s="22"/>
      <c r="M1005" s="22"/>
      <c r="N1005" s="183"/>
      <c r="O1005" s="184" t="n">
        <f aca="false">'Piano Finanziario Annuale'!$F$6</f>
        <v>0</v>
      </c>
      <c r="P1005" s="185" t="n">
        <v>0</v>
      </c>
      <c r="Q1005" s="186"/>
      <c r="R1005" s="187" t="n">
        <f aca="false">(P1005*Q1005)</f>
        <v>0</v>
      </c>
      <c r="S1005" s="185" t="n">
        <v>0</v>
      </c>
      <c r="T1005" s="187" t="n">
        <f aca="false">IF(OR(O1005="sì",O1005="forfettario 190"),SUM(P1005+S1005),SUM(P1005+R1005+S1005))</f>
        <v>0</v>
      </c>
      <c r="U1005" s="50"/>
      <c r="V1005" s="188"/>
      <c r="W1005" s="189" t="n">
        <f aca="false">IF(V1005="SI",T1005,0)</f>
        <v>0</v>
      </c>
      <c r="X1005" s="148"/>
      <c r="Y1005" s="179"/>
      <c r="Z1005" s="179"/>
      <c r="AA1005" s="179"/>
    </row>
    <row r="1006" customFormat="false" ht="15.75" hidden="false" customHeight="true" outlineLevel="0" collapsed="false">
      <c r="A1006" s="22" t="n">
        <v>1005</v>
      </c>
      <c r="B1006" s="180"/>
      <c r="C1006" s="22"/>
      <c r="D1006" s="22"/>
      <c r="E1006" s="22"/>
      <c r="F1006" s="183"/>
      <c r="G1006" s="22"/>
      <c r="H1006" s="22"/>
      <c r="I1006" s="22"/>
      <c r="J1006" s="191" t="e">
        <f aca="false">VLOOKUP(Entrate!I1006,Legenda!$D$1:$F$258,2)</f>
        <v>#N/A</v>
      </c>
      <c r="K1006" s="22"/>
      <c r="L1006" s="22"/>
      <c r="M1006" s="22"/>
      <c r="N1006" s="183"/>
      <c r="O1006" s="184" t="n">
        <f aca="false">'Piano Finanziario Annuale'!$F$6</f>
        <v>0</v>
      </c>
      <c r="P1006" s="185" t="n">
        <v>0</v>
      </c>
      <c r="Q1006" s="186"/>
      <c r="R1006" s="187" t="n">
        <f aca="false">(P1006*Q1006)</f>
        <v>0</v>
      </c>
      <c r="S1006" s="185" t="n">
        <v>0</v>
      </c>
      <c r="T1006" s="187" t="n">
        <f aca="false">IF(OR(O1006="sì",O1006="forfettario 190"),SUM(P1006+S1006),SUM(P1006+R1006+S1006))</f>
        <v>0</v>
      </c>
      <c r="U1006" s="50"/>
      <c r="V1006" s="188"/>
      <c r="W1006" s="189" t="n">
        <f aca="false">IF(V1006="SI",T1006,0)</f>
        <v>0</v>
      </c>
      <c r="X1006" s="148"/>
      <c r="Y1006" s="179"/>
      <c r="Z1006" s="179"/>
      <c r="AA1006" s="179"/>
    </row>
    <row r="1007" customFormat="false" ht="15.75" hidden="false" customHeight="true" outlineLevel="0" collapsed="false">
      <c r="A1007" s="22" t="n">
        <v>1006</v>
      </c>
      <c r="B1007" s="180"/>
      <c r="C1007" s="22"/>
      <c r="D1007" s="22"/>
      <c r="E1007" s="22"/>
      <c r="F1007" s="183"/>
      <c r="G1007" s="22"/>
      <c r="H1007" s="22"/>
      <c r="I1007" s="22"/>
      <c r="J1007" s="191" t="e">
        <f aca="false">VLOOKUP(Entrate!I1007,Legenda!$D$1:$F$258,2)</f>
        <v>#N/A</v>
      </c>
      <c r="K1007" s="22"/>
      <c r="L1007" s="22"/>
      <c r="M1007" s="22"/>
      <c r="N1007" s="183"/>
      <c r="O1007" s="184" t="n">
        <f aca="false">'Piano Finanziario Annuale'!$F$6</f>
        <v>0</v>
      </c>
      <c r="P1007" s="185" t="n">
        <v>0</v>
      </c>
      <c r="Q1007" s="186"/>
      <c r="R1007" s="187" t="n">
        <f aca="false">(P1007*Q1007)</f>
        <v>0</v>
      </c>
      <c r="S1007" s="185" t="n">
        <v>0</v>
      </c>
      <c r="T1007" s="187" t="n">
        <f aca="false">IF(OR(O1007="sì",O1007="forfettario 190"),SUM(P1007+S1007),SUM(P1007+R1007+S1007))</f>
        <v>0</v>
      </c>
      <c r="U1007" s="50"/>
      <c r="V1007" s="188"/>
      <c r="W1007" s="189" t="n">
        <f aca="false">IF(V1007="SI",T1007,0)</f>
        <v>0</v>
      </c>
      <c r="X1007" s="148"/>
      <c r="Y1007" s="179"/>
      <c r="Z1007" s="179"/>
      <c r="AA1007" s="179"/>
    </row>
    <row r="1008" customFormat="false" ht="15.75" hidden="false" customHeight="true" outlineLevel="0" collapsed="false">
      <c r="A1008" s="22" t="n">
        <v>1007</v>
      </c>
      <c r="B1008" s="180"/>
      <c r="C1008" s="22"/>
      <c r="D1008" s="22"/>
      <c r="E1008" s="22"/>
      <c r="F1008" s="183"/>
      <c r="G1008" s="22"/>
      <c r="H1008" s="22"/>
      <c r="I1008" s="22"/>
      <c r="J1008" s="191" t="e">
        <f aca="false">VLOOKUP(Entrate!I1008,Legenda!$D$1:$F$258,2)</f>
        <v>#N/A</v>
      </c>
      <c r="K1008" s="22"/>
      <c r="L1008" s="22"/>
      <c r="M1008" s="22"/>
      <c r="N1008" s="183"/>
      <c r="O1008" s="184" t="n">
        <f aca="false">'Piano Finanziario Annuale'!$F$6</f>
        <v>0</v>
      </c>
      <c r="P1008" s="185" t="n">
        <v>0</v>
      </c>
      <c r="Q1008" s="186"/>
      <c r="R1008" s="187" t="n">
        <f aca="false">(P1008*Q1008)</f>
        <v>0</v>
      </c>
      <c r="S1008" s="185" t="n">
        <v>0</v>
      </c>
      <c r="T1008" s="187" t="n">
        <f aca="false">IF(OR(O1008="sì",O1008="forfettario 190"),SUM(P1008+S1008),SUM(P1008+R1008+S1008))</f>
        <v>0</v>
      </c>
      <c r="U1008" s="50"/>
      <c r="V1008" s="188"/>
      <c r="W1008" s="189" t="n">
        <f aca="false">IF(V1008="SI",T1008,0)</f>
        <v>0</v>
      </c>
      <c r="X1008" s="148"/>
      <c r="Y1008" s="179"/>
      <c r="Z1008" s="179"/>
      <c r="AA1008" s="179"/>
    </row>
    <row r="1009" customFormat="false" ht="15.75" hidden="false" customHeight="true" outlineLevel="0" collapsed="false">
      <c r="A1009" s="22" t="n">
        <v>1008</v>
      </c>
      <c r="B1009" s="180"/>
      <c r="C1009" s="22"/>
      <c r="D1009" s="22"/>
      <c r="E1009" s="22"/>
      <c r="F1009" s="183"/>
      <c r="G1009" s="22"/>
      <c r="H1009" s="22"/>
      <c r="I1009" s="22"/>
      <c r="J1009" s="191" t="e">
        <f aca="false">VLOOKUP(Entrate!I1009,Legenda!$D$1:$F$258,2)</f>
        <v>#N/A</v>
      </c>
      <c r="K1009" s="22"/>
      <c r="L1009" s="22"/>
      <c r="M1009" s="22"/>
      <c r="N1009" s="183"/>
      <c r="O1009" s="184" t="n">
        <f aca="false">'Piano Finanziario Annuale'!$F$6</f>
        <v>0</v>
      </c>
      <c r="P1009" s="185" t="n">
        <v>0</v>
      </c>
      <c r="Q1009" s="186"/>
      <c r="R1009" s="187" t="n">
        <f aca="false">(P1009*Q1009)</f>
        <v>0</v>
      </c>
      <c r="S1009" s="185" t="n">
        <v>0</v>
      </c>
      <c r="T1009" s="187" t="n">
        <f aca="false">IF(OR(O1009="sì",O1009="forfettario 190"),SUM(P1009+S1009),SUM(P1009+R1009+S1009))</f>
        <v>0</v>
      </c>
      <c r="U1009" s="50"/>
      <c r="V1009" s="188"/>
      <c r="W1009" s="189" t="n">
        <f aca="false">IF(V1009="SI",T1009,0)</f>
        <v>0</v>
      </c>
      <c r="X1009" s="148"/>
      <c r="Y1009" s="179"/>
      <c r="Z1009" s="179"/>
      <c r="AA1009" s="179"/>
    </row>
    <row r="1010" customFormat="false" ht="15.75" hidden="false" customHeight="true" outlineLevel="0" collapsed="false">
      <c r="A1010" s="22" t="n">
        <v>1009</v>
      </c>
      <c r="B1010" s="180"/>
      <c r="C1010" s="22"/>
      <c r="D1010" s="22"/>
      <c r="E1010" s="22"/>
      <c r="F1010" s="183"/>
      <c r="G1010" s="22"/>
      <c r="H1010" s="22"/>
      <c r="I1010" s="22"/>
      <c r="J1010" s="191" t="e">
        <f aca="false">VLOOKUP(Entrate!I1010,Legenda!$D$1:$F$258,2)</f>
        <v>#N/A</v>
      </c>
      <c r="K1010" s="22"/>
      <c r="L1010" s="22"/>
      <c r="M1010" s="22"/>
      <c r="N1010" s="183"/>
      <c r="O1010" s="184" t="n">
        <f aca="false">'Piano Finanziario Annuale'!$F$6</f>
        <v>0</v>
      </c>
      <c r="P1010" s="185" t="n">
        <v>0</v>
      </c>
      <c r="Q1010" s="186"/>
      <c r="R1010" s="187" t="n">
        <f aca="false">(P1010*Q1010)</f>
        <v>0</v>
      </c>
      <c r="S1010" s="185" t="n">
        <v>0</v>
      </c>
      <c r="T1010" s="187" t="n">
        <f aca="false">IF(OR(O1010="sì",O1010="forfettario 190"),SUM(P1010+S1010),SUM(P1010+R1010+S1010))</f>
        <v>0</v>
      </c>
      <c r="U1010" s="50"/>
      <c r="V1010" s="188"/>
      <c r="W1010" s="189" t="n">
        <f aca="false">IF(V1010="SI",T1010,0)</f>
        <v>0</v>
      </c>
      <c r="X1010" s="148"/>
      <c r="Y1010" s="179"/>
      <c r="Z1010" s="179"/>
      <c r="AA1010" s="179"/>
    </row>
    <row r="1011" customFormat="false" ht="15.75" hidden="false" customHeight="true" outlineLevel="0" collapsed="false">
      <c r="A1011" s="22" t="n">
        <v>1010</v>
      </c>
      <c r="B1011" s="180"/>
      <c r="C1011" s="22"/>
      <c r="D1011" s="22"/>
      <c r="E1011" s="22"/>
      <c r="F1011" s="183"/>
      <c r="G1011" s="22"/>
      <c r="H1011" s="22"/>
      <c r="I1011" s="22"/>
      <c r="J1011" s="191" t="e">
        <f aca="false">VLOOKUP(Entrate!I1011,Legenda!$D$1:$F$258,2)</f>
        <v>#N/A</v>
      </c>
      <c r="K1011" s="22"/>
      <c r="L1011" s="22"/>
      <c r="M1011" s="22"/>
      <c r="N1011" s="183"/>
      <c r="O1011" s="184" t="n">
        <f aca="false">'Piano Finanziario Annuale'!$F$6</f>
        <v>0</v>
      </c>
      <c r="P1011" s="185" t="n">
        <v>0</v>
      </c>
      <c r="Q1011" s="186"/>
      <c r="R1011" s="187" t="n">
        <f aca="false">(P1011*Q1011)</f>
        <v>0</v>
      </c>
      <c r="S1011" s="185" t="n">
        <v>0</v>
      </c>
      <c r="T1011" s="187" t="n">
        <f aca="false">IF(OR(O1011="sì",O1011="forfettario 190"),SUM(P1011+S1011),SUM(P1011+R1011+S1011))</f>
        <v>0</v>
      </c>
      <c r="U1011" s="50"/>
      <c r="V1011" s="188"/>
      <c r="W1011" s="189" t="n">
        <f aca="false">IF(V1011="SI",T1011,0)</f>
        <v>0</v>
      </c>
      <c r="X1011" s="148"/>
      <c r="Y1011" s="179"/>
      <c r="Z1011" s="179"/>
      <c r="AA1011" s="179"/>
    </row>
    <row r="1012" customFormat="false" ht="15.75" hidden="false" customHeight="true" outlineLevel="0" collapsed="false">
      <c r="A1012" s="22" t="n">
        <v>1011</v>
      </c>
      <c r="B1012" s="180"/>
      <c r="C1012" s="22"/>
      <c r="D1012" s="22"/>
      <c r="E1012" s="22"/>
      <c r="F1012" s="183"/>
      <c r="G1012" s="22"/>
      <c r="H1012" s="22"/>
      <c r="I1012" s="22"/>
      <c r="J1012" s="191" t="e">
        <f aca="false">VLOOKUP(Entrate!I1012,Legenda!$D$1:$F$258,2)</f>
        <v>#N/A</v>
      </c>
      <c r="K1012" s="22"/>
      <c r="L1012" s="22"/>
      <c r="M1012" s="22"/>
      <c r="N1012" s="183"/>
      <c r="O1012" s="184" t="n">
        <f aca="false">'Piano Finanziario Annuale'!$F$6</f>
        <v>0</v>
      </c>
      <c r="P1012" s="185" t="n">
        <v>0</v>
      </c>
      <c r="Q1012" s="186"/>
      <c r="R1012" s="187" t="n">
        <f aca="false">(P1012*Q1012)</f>
        <v>0</v>
      </c>
      <c r="S1012" s="185" t="n">
        <v>0</v>
      </c>
      <c r="T1012" s="187" t="n">
        <f aca="false">IF(OR(O1012="sì",O1012="forfettario 190"),SUM(P1012+S1012),SUM(P1012+R1012+S1012))</f>
        <v>0</v>
      </c>
      <c r="U1012" s="50"/>
      <c r="V1012" s="188"/>
      <c r="W1012" s="189" t="n">
        <f aca="false">IF(V1012="SI",T1012,0)</f>
        <v>0</v>
      </c>
      <c r="X1012" s="148"/>
      <c r="Y1012" s="179"/>
      <c r="Z1012" s="179"/>
      <c r="AA1012" s="179"/>
    </row>
    <row r="1013" customFormat="false" ht="15.75" hidden="false" customHeight="true" outlineLevel="0" collapsed="false">
      <c r="A1013" s="22" t="n">
        <v>1012</v>
      </c>
      <c r="B1013" s="180"/>
      <c r="C1013" s="22"/>
      <c r="D1013" s="22"/>
      <c r="E1013" s="22"/>
      <c r="F1013" s="183"/>
      <c r="G1013" s="22"/>
      <c r="H1013" s="22"/>
      <c r="I1013" s="22"/>
      <c r="J1013" s="191" t="e">
        <f aca="false">VLOOKUP(Entrate!I1013,Legenda!$D$1:$F$258,2)</f>
        <v>#N/A</v>
      </c>
      <c r="K1013" s="22"/>
      <c r="L1013" s="22"/>
      <c r="M1013" s="22"/>
      <c r="N1013" s="183"/>
      <c r="O1013" s="184" t="n">
        <f aca="false">'Piano Finanziario Annuale'!$F$6</f>
        <v>0</v>
      </c>
      <c r="P1013" s="185" t="n">
        <v>0</v>
      </c>
      <c r="Q1013" s="186"/>
      <c r="R1013" s="187" t="n">
        <f aca="false">(P1013*Q1013)</f>
        <v>0</v>
      </c>
      <c r="S1013" s="185" t="n">
        <v>0</v>
      </c>
      <c r="T1013" s="187" t="n">
        <f aca="false">IF(OR(O1013="sì",O1013="forfettario 190"),SUM(P1013+S1013),SUM(P1013+R1013+S1013))</f>
        <v>0</v>
      </c>
      <c r="U1013" s="50"/>
      <c r="V1013" s="188"/>
      <c r="W1013" s="189" t="n">
        <f aca="false">IF(V1013="SI",T1013,0)</f>
        <v>0</v>
      </c>
      <c r="X1013" s="148"/>
      <c r="Y1013" s="179"/>
      <c r="Z1013" s="179"/>
      <c r="AA1013" s="179"/>
    </row>
    <row r="1014" customFormat="false" ht="15.75" hidden="false" customHeight="true" outlineLevel="0" collapsed="false">
      <c r="A1014" s="22" t="n">
        <v>1013</v>
      </c>
      <c r="B1014" s="180"/>
      <c r="C1014" s="22"/>
      <c r="D1014" s="22"/>
      <c r="E1014" s="22"/>
      <c r="F1014" s="183"/>
      <c r="G1014" s="22"/>
      <c r="H1014" s="22"/>
      <c r="I1014" s="22"/>
      <c r="J1014" s="191" t="e">
        <f aca="false">VLOOKUP(Entrate!I1014,Legenda!$D$1:$F$258,2)</f>
        <v>#N/A</v>
      </c>
      <c r="K1014" s="22"/>
      <c r="L1014" s="22"/>
      <c r="M1014" s="22"/>
      <c r="N1014" s="183"/>
      <c r="O1014" s="184" t="n">
        <f aca="false">'Piano Finanziario Annuale'!$F$6</f>
        <v>0</v>
      </c>
      <c r="P1014" s="185" t="n">
        <v>0</v>
      </c>
      <c r="Q1014" s="186"/>
      <c r="R1014" s="187" t="n">
        <f aca="false">(P1014*Q1014)</f>
        <v>0</v>
      </c>
      <c r="S1014" s="185" t="n">
        <v>0</v>
      </c>
      <c r="T1014" s="187" t="n">
        <f aca="false">IF(OR(O1014="sì",O1014="forfettario 190"),SUM(P1014+S1014),SUM(P1014+R1014+S1014))</f>
        <v>0</v>
      </c>
      <c r="U1014" s="50"/>
      <c r="V1014" s="188"/>
      <c r="W1014" s="189" t="n">
        <f aca="false">IF(V1014="SI",T1014,0)</f>
        <v>0</v>
      </c>
      <c r="X1014" s="148"/>
      <c r="Y1014" s="179"/>
      <c r="Z1014" s="179"/>
      <c r="AA1014" s="179"/>
    </row>
    <row r="1015" customFormat="false" ht="15.75" hidden="false" customHeight="true" outlineLevel="0" collapsed="false">
      <c r="A1015" s="22" t="n">
        <v>1014</v>
      </c>
      <c r="B1015" s="180"/>
      <c r="C1015" s="22"/>
      <c r="D1015" s="22"/>
      <c r="E1015" s="22"/>
      <c r="F1015" s="183"/>
      <c r="G1015" s="22"/>
      <c r="H1015" s="22"/>
      <c r="I1015" s="22"/>
      <c r="J1015" s="191" t="e">
        <f aca="false">VLOOKUP(Entrate!I1015,Legenda!$D$1:$F$258,2)</f>
        <v>#N/A</v>
      </c>
      <c r="K1015" s="22"/>
      <c r="L1015" s="22"/>
      <c r="M1015" s="22"/>
      <c r="N1015" s="183"/>
      <c r="O1015" s="184" t="n">
        <f aca="false">'Piano Finanziario Annuale'!$F$6</f>
        <v>0</v>
      </c>
      <c r="P1015" s="185" t="n">
        <v>0</v>
      </c>
      <c r="Q1015" s="186"/>
      <c r="R1015" s="187" t="n">
        <f aca="false">(P1015*Q1015)</f>
        <v>0</v>
      </c>
      <c r="S1015" s="185" t="n">
        <v>0</v>
      </c>
      <c r="T1015" s="187" t="n">
        <f aca="false">IF(OR(O1015="sì",O1015="forfettario 190"),SUM(P1015+S1015),SUM(P1015+R1015+S1015))</f>
        <v>0</v>
      </c>
      <c r="U1015" s="50"/>
      <c r="V1015" s="188"/>
      <c r="W1015" s="189" t="n">
        <f aca="false">IF(V1015="SI",T1015,0)</f>
        <v>0</v>
      </c>
      <c r="X1015" s="148"/>
      <c r="Y1015" s="179"/>
      <c r="Z1015" s="179"/>
      <c r="AA1015" s="179"/>
    </row>
    <row r="1016" customFormat="false" ht="15.75" hidden="false" customHeight="true" outlineLevel="0" collapsed="false">
      <c r="A1016" s="22" t="n">
        <v>1015</v>
      </c>
      <c r="B1016" s="180"/>
      <c r="C1016" s="22"/>
      <c r="D1016" s="22"/>
      <c r="E1016" s="22"/>
      <c r="F1016" s="183"/>
      <c r="G1016" s="22"/>
      <c r="H1016" s="22"/>
      <c r="I1016" s="22"/>
      <c r="J1016" s="191" t="e">
        <f aca="false">VLOOKUP(Entrate!I1016,Legenda!$D$1:$F$258,2)</f>
        <v>#N/A</v>
      </c>
      <c r="K1016" s="22"/>
      <c r="L1016" s="22"/>
      <c r="M1016" s="22"/>
      <c r="N1016" s="183"/>
      <c r="O1016" s="184" t="n">
        <f aca="false">'Piano Finanziario Annuale'!$F$6</f>
        <v>0</v>
      </c>
      <c r="P1016" s="185" t="n">
        <v>0</v>
      </c>
      <c r="Q1016" s="186"/>
      <c r="R1016" s="187" t="n">
        <f aca="false">(P1016*Q1016)</f>
        <v>0</v>
      </c>
      <c r="S1016" s="185" t="n">
        <v>0</v>
      </c>
      <c r="T1016" s="187" t="n">
        <f aca="false">IF(OR(O1016="sì",O1016="forfettario 190"),SUM(P1016+S1016),SUM(P1016+R1016+S1016))</f>
        <v>0</v>
      </c>
      <c r="U1016" s="50"/>
      <c r="V1016" s="188"/>
      <c r="W1016" s="189" t="n">
        <f aca="false">IF(V1016="SI",T1016,0)</f>
        <v>0</v>
      </c>
      <c r="X1016" s="148"/>
      <c r="Y1016" s="179"/>
      <c r="Z1016" s="179"/>
      <c r="AA1016" s="179"/>
    </row>
    <row r="1017" customFormat="false" ht="15.75" hidden="false" customHeight="true" outlineLevel="0" collapsed="false">
      <c r="A1017" s="22" t="n">
        <v>1016</v>
      </c>
      <c r="B1017" s="180"/>
      <c r="C1017" s="22"/>
      <c r="D1017" s="22"/>
      <c r="E1017" s="22"/>
      <c r="F1017" s="183"/>
      <c r="G1017" s="22"/>
      <c r="H1017" s="22"/>
      <c r="I1017" s="22"/>
      <c r="J1017" s="191" t="e">
        <f aca="false">VLOOKUP(Entrate!I1017,Legenda!$D$1:$F$258,2)</f>
        <v>#N/A</v>
      </c>
      <c r="K1017" s="22"/>
      <c r="L1017" s="22"/>
      <c r="M1017" s="22"/>
      <c r="N1017" s="183"/>
      <c r="O1017" s="184" t="n">
        <f aca="false">'Piano Finanziario Annuale'!$F$6</f>
        <v>0</v>
      </c>
      <c r="P1017" s="185" t="n">
        <v>0</v>
      </c>
      <c r="Q1017" s="186"/>
      <c r="R1017" s="187" t="n">
        <f aca="false">(P1017*Q1017)</f>
        <v>0</v>
      </c>
      <c r="S1017" s="185" t="n">
        <v>0</v>
      </c>
      <c r="T1017" s="187" t="n">
        <f aca="false">IF(OR(O1017="sì",O1017="forfettario 190"),SUM(P1017+S1017),SUM(P1017+R1017+S1017))</f>
        <v>0</v>
      </c>
      <c r="U1017" s="50"/>
      <c r="V1017" s="188"/>
      <c r="W1017" s="189" t="n">
        <f aca="false">IF(V1017="SI",T1017,0)</f>
        <v>0</v>
      </c>
      <c r="X1017" s="148"/>
      <c r="Y1017" s="179"/>
      <c r="Z1017" s="179"/>
      <c r="AA1017" s="179"/>
    </row>
    <row r="1018" customFormat="false" ht="15.75" hidden="false" customHeight="true" outlineLevel="0" collapsed="false">
      <c r="A1018" s="22" t="n">
        <v>1017</v>
      </c>
      <c r="B1018" s="180"/>
      <c r="C1018" s="22"/>
      <c r="D1018" s="22"/>
      <c r="E1018" s="22"/>
      <c r="F1018" s="183"/>
      <c r="G1018" s="22"/>
      <c r="H1018" s="22"/>
      <c r="I1018" s="22"/>
      <c r="J1018" s="191" t="e">
        <f aca="false">VLOOKUP(Entrate!I1018,Legenda!$D$1:$F$258,2)</f>
        <v>#N/A</v>
      </c>
      <c r="K1018" s="22"/>
      <c r="L1018" s="22"/>
      <c r="M1018" s="22"/>
      <c r="N1018" s="183"/>
      <c r="O1018" s="184" t="n">
        <f aca="false">'Piano Finanziario Annuale'!$F$6</f>
        <v>0</v>
      </c>
      <c r="P1018" s="185" t="n">
        <v>0</v>
      </c>
      <c r="Q1018" s="186"/>
      <c r="R1018" s="187" t="n">
        <f aca="false">(P1018*Q1018)</f>
        <v>0</v>
      </c>
      <c r="S1018" s="185" t="n">
        <v>0</v>
      </c>
      <c r="T1018" s="187" t="n">
        <f aca="false">IF(OR(O1018="sì",O1018="forfettario 190"),SUM(P1018+S1018),SUM(P1018+R1018+S1018))</f>
        <v>0</v>
      </c>
      <c r="U1018" s="50"/>
      <c r="V1018" s="188"/>
      <c r="W1018" s="189" t="n">
        <f aca="false">IF(V1018="SI",T1018,0)</f>
        <v>0</v>
      </c>
      <c r="X1018" s="148"/>
      <c r="Y1018" s="179"/>
      <c r="Z1018" s="179"/>
      <c r="AA1018" s="179"/>
    </row>
    <row r="1019" customFormat="false" ht="15.75" hidden="false" customHeight="true" outlineLevel="0" collapsed="false">
      <c r="A1019" s="22" t="n">
        <v>1018</v>
      </c>
      <c r="B1019" s="180"/>
      <c r="C1019" s="22"/>
      <c r="D1019" s="22"/>
      <c r="E1019" s="22"/>
      <c r="F1019" s="183"/>
      <c r="G1019" s="22"/>
      <c r="H1019" s="22"/>
      <c r="I1019" s="22"/>
      <c r="J1019" s="191" t="e">
        <f aca="false">VLOOKUP(Entrate!I1019,Legenda!$D$1:$F$258,2)</f>
        <v>#N/A</v>
      </c>
      <c r="K1019" s="22"/>
      <c r="L1019" s="22"/>
      <c r="M1019" s="22"/>
      <c r="N1019" s="183"/>
      <c r="O1019" s="184" t="n">
        <f aca="false">'Piano Finanziario Annuale'!$F$6</f>
        <v>0</v>
      </c>
      <c r="P1019" s="185" t="n">
        <v>0</v>
      </c>
      <c r="Q1019" s="186"/>
      <c r="R1019" s="187" t="n">
        <f aca="false">(P1019*Q1019)</f>
        <v>0</v>
      </c>
      <c r="S1019" s="185" t="n">
        <v>0</v>
      </c>
      <c r="T1019" s="187" t="n">
        <f aca="false">IF(OR(O1019="sì",O1019="forfettario 190"),SUM(P1019+S1019),SUM(P1019+R1019+S1019))</f>
        <v>0</v>
      </c>
      <c r="U1019" s="50"/>
      <c r="V1019" s="188"/>
      <c r="W1019" s="189" t="n">
        <f aca="false">IF(V1019="SI",T1019,0)</f>
        <v>0</v>
      </c>
      <c r="X1019" s="148"/>
      <c r="Y1019" s="179"/>
      <c r="Z1019" s="179"/>
      <c r="AA1019" s="179"/>
    </row>
    <row r="1020" customFormat="false" ht="15.75" hidden="false" customHeight="true" outlineLevel="0" collapsed="false">
      <c r="A1020" s="22" t="n">
        <v>1019</v>
      </c>
      <c r="B1020" s="180"/>
      <c r="C1020" s="22"/>
      <c r="D1020" s="22"/>
      <c r="E1020" s="22"/>
      <c r="F1020" s="183"/>
      <c r="G1020" s="22"/>
      <c r="H1020" s="22"/>
      <c r="I1020" s="22"/>
      <c r="J1020" s="191" t="e">
        <f aca="false">VLOOKUP(Entrate!I1020,Legenda!$D$1:$F$258,2)</f>
        <v>#N/A</v>
      </c>
      <c r="K1020" s="22"/>
      <c r="L1020" s="22"/>
      <c r="M1020" s="22"/>
      <c r="N1020" s="183"/>
      <c r="O1020" s="184" t="n">
        <f aca="false">'Piano Finanziario Annuale'!$F$6</f>
        <v>0</v>
      </c>
      <c r="P1020" s="185" t="n">
        <v>0</v>
      </c>
      <c r="Q1020" s="186"/>
      <c r="R1020" s="187" t="n">
        <f aca="false">(P1020*Q1020)</f>
        <v>0</v>
      </c>
      <c r="S1020" s="185" t="n">
        <v>0</v>
      </c>
      <c r="T1020" s="187" t="n">
        <f aca="false">IF(OR(O1020="sì",O1020="forfettario 190"),SUM(P1020+S1020),SUM(P1020+R1020+S1020))</f>
        <v>0</v>
      </c>
      <c r="U1020" s="50"/>
      <c r="V1020" s="188"/>
      <c r="W1020" s="189" t="n">
        <f aca="false">IF(V1020="SI",T1020,0)</f>
        <v>0</v>
      </c>
      <c r="X1020" s="148"/>
      <c r="Y1020" s="179"/>
      <c r="Z1020" s="179"/>
      <c r="AA1020" s="179"/>
    </row>
    <row r="1021" customFormat="false" ht="15.75" hidden="false" customHeight="true" outlineLevel="0" collapsed="false">
      <c r="A1021" s="22" t="n">
        <v>1020</v>
      </c>
      <c r="B1021" s="180"/>
      <c r="C1021" s="22"/>
      <c r="D1021" s="22"/>
      <c r="E1021" s="22"/>
      <c r="F1021" s="183"/>
      <c r="G1021" s="22"/>
      <c r="H1021" s="22"/>
      <c r="I1021" s="22"/>
      <c r="J1021" s="191" t="e">
        <f aca="false">VLOOKUP(Entrate!I1021,Legenda!$D$1:$F$258,2)</f>
        <v>#N/A</v>
      </c>
      <c r="K1021" s="22"/>
      <c r="L1021" s="22"/>
      <c r="M1021" s="22"/>
      <c r="N1021" s="183"/>
      <c r="O1021" s="184" t="n">
        <f aca="false">'Piano Finanziario Annuale'!$F$6</f>
        <v>0</v>
      </c>
      <c r="P1021" s="185" t="n">
        <v>0</v>
      </c>
      <c r="Q1021" s="186"/>
      <c r="R1021" s="187" t="n">
        <f aca="false">(P1021*Q1021)</f>
        <v>0</v>
      </c>
      <c r="S1021" s="185" t="n">
        <v>0</v>
      </c>
      <c r="T1021" s="187" t="n">
        <f aca="false">IF(OR(O1021="sì",O1021="forfettario 190"),SUM(P1021+S1021),SUM(P1021+R1021+S1021))</f>
        <v>0</v>
      </c>
      <c r="U1021" s="50"/>
      <c r="V1021" s="188"/>
      <c r="W1021" s="189" t="n">
        <f aca="false">IF(V1021="SI",T1021,0)</f>
        <v>0</v>
      </c>
      <c r="X1021" s="148"/>
      <c r="Y1021" s="179"/>
      <c r="Z1021" s="179"/>
      <c r="AA1021" s="179"/>
    </row>
    <row r="1022" customFormat="false" ht="15.75" hidden="false" customHeight="true" outlineLevel="0" collapsed="false">
      <c r="A1022" s="22" t="n">
        <v>1021</v>
      </c>
      <c r="B1022" s="180"/>
      <c r="C1022" s="22"/>
      <c r="D1022" s="22"/>
      <c r="E1022" s="22"/>
      <c r="F1022" s="183"/>
      <c r="G1022" s="22"/>
      <c r="H1022" s="22"/>
      <c r="I1022" s="22"/>
      <c r="J1022" s="191" t="e">
        <f aca="false">VLOOKUP(Entrate!I1022,Legenda!$D$1:$F$258,2)</f>
        <v>#N/A</v>
      </c>
      <c r="K1022" s="22"/>
      <c r="L1022" s="22"/>
      <c r="M1022" s="22"/>
      <c r="N1022" s="183"/>
      <c r="O1022" s="184" t="n">
        <f aca="false">'Piano Finanziario Annuale'!$F$6</f>
        <v>0</v>
      </c>
      <c r="P1022" s="185" t="n">
        <v>0</v>
      </c>
      <c r="Q1022" s="186"/>
      <c r="R1022" s="187" t="n">
        <f aca="false">(P1022*Q1022)</f>
        <v>0</v>
      </c>
      <c r="S1022" s="185" t="n">
        <v>0</v>
      </c>
      <c r="T1022" s="187" t="n">
        <f aca="false">IF(OR(O1022="sì",O1022="forfettario 190"),SUM(P1022+S1022),SUM(P1022+R1022+S1022))</f>
        <v>0</v>
      </c>
      <c r="U1022" s="50"/>
      <c r="V1022" s="188"/>
      <c r="W1022" s="189" t="n">
        <f aca="false">IF(V1022="SI",T1022,0)</f>
        <v>0</v>
      </c>
      <c r="X1022" s="148"/>
      <c r="Y1022" s="179"/>
      <c r="Z1022" s="179"/>
      <c r="AA1022" s="179"/>
    </row>
    <row r="1023" customFormat="false" ht="15.75" hidden="false" customHeight="true" outlineLevel="0" collapsed="false">
      <c r="A1023" s="22" t="n">
        <v>1022</v>
      </c>
      <c r="B1023" s="180"/>
      <c r="C1023" s="22"/>
      <c r="D1023" s="22"/>
      <c r="E1023" s="22"/>
      <c r="F1023" s="183"/>
      <c r="G1023" s="22"/>
      <c r="H1023" s="22"/>
      <c r="I1023" s="22"/>
      <c r="J1023" s="191" t="e">
        <f aca="false">VLOOKUP(Entrate!I1023,Legenda!$D$1:$F$258,2)</f>
        <v>#N/A</v>
      </c>
      <c r="K1023" s="22"/>
      <c r="L1023" s="22"/>
      <c r="M1023" s="22"/>
      <c r="N1023" s="183"/>
      <c r="O1023" s="184" t="n">
        <f aca="false">'Piano Finanziario Annuale'!$F$6</f>
        <v>0</v>
      </c>
      <c r="P1023" s="185" t="n">
        <v>0</v>
      </c>
      <c r="Q1023" s="186"/>
      <c r="R1023" s="187" t="n">
        <f aca="false">(P1023*Q1023)</f>
        <v>0</v>
      </c>
      <c r="S1023" s="185" t="n">
        <v>0</v>
      </c>
      <c r="T1023" s="187" t="n">
        <f aca="false">IF(OR(O1023="sì",O1023="forfettario 190"),SUM(P1023+S1023),SUM(P1023+R1023+S1023))</f>
        <v>0</v>
      </c>
      <c r="U1023" s="50"/>
      <c r="V1023" s="188"/>
      <c r="W1023" s="189" t="n">
        <f aca="false">IF(V1023="SI",T1023,0)</f>
        <v>0</v>
      </c>
      <c r="X1023" s="148"/>
      <c r="Y1023" s="179"/>
      <c r="Z1023" s="179"/>
      <c r="AA1023" s="179"/>
    </row>
    <row r="1024" customFormat="false" ht="15.75" hidden="false" customHeight="true" outlineLevel="0" collapsed="false">
      <c r="A1024" s="22" t="n">
        <v>1023</v>
      </c>
      <c r="B1024" s="180"/>
      <c r="C1024" s="22"/>
      <c r="D1024" s="22"/>
      <c r="E1024" s="22"/>
      <c r="F1024" s="183"/>
      <c r="G1024" s="22"/>
      <c r="H1024" s="22"/>
      <c r="I1024" s="22"/>
      <c r="J1024" s="191" t="e">
        <f aca="false">VLOOKUP(Entrate!I1024,Legenda!$D$1:$F$258,2)</f>
        <v>#N/A</v>
      </c>
      <c r="K1024" s="22"/>
      <c r="L1024" s="22"/>
      <c r="M1024" s="22"/>
      <c r="N1024" s="183"/>
      <c r="O1024" s="184" t="n">
        <f aca="false">'Piano Finanziario Annuale'!$F$6</f>
        <v>0</v>
      </c>
      <c r="P1024" s="185" t="n">
        <v>0</v>
      </c>
      <c r="Q1024" s="186"/>
      <c r="R1024" s="187" t="n">
        <f aca="false">(P1024*Q1024)</f>
        <v>0</v>
      </c>
      <c r="S1024" s="185" t="n">
        <v>0</v>
      </c>
      <c r="T1024" s="187" t="n">
        <f aca="false">IF(OR(O1024="sì",O1024="forfettario 190"),SUM(P1024+S1024),SUM(P1024+R1024+S1024))</f>
        <v>0</v>
      </c>
      <c r="U1024" s="50"/>
      <c r="V1024" s="188"/>
      <c r="W1024" s="189" t="n">
        <f aca="false">IF(V1024="SI",T1024,0)</f>
        <v>0</v>
      </c>
      <c r="X1024" s="148"/>
      <c r="Y1024" s="179"/>
      <c r="Z1024" s="179"/>
      <c r="AA1024" s="179"/>
    </row>
    <row r="1025" customFormat="false" ht="15.75" hidden="false" customHeight="true" outlineLevel="0" collapsed="false">
      <c r="A1025" s="22" t="n">
        <v>1024</v>
      </c>
      <c r="B1025" s="180"/>
      <c r="C1025" s="22"/>
      <c r="D1025" s="22"/>
      <c r="E1025" s="22"/>
      <c r="F1025" s="183"/>
      <c r="G1025" s="22"/>
      <c r="H1025" s="22"/>
      <c r="I1025" s="22"/>
      <c r="J1025" s="191" t="e">
        <f aca="false">VLOOKUP(Entrate!I1025,Legenda!$D$1:$F$258,2)</f>
        <v>#N/A</v>
      </c>
      <c r="K1025" s="22"/>
      <c r="L1025" s="22"/>
      <c r="M1025" s="22"/>
      <c r="N1025" s="183"/>
      <c r="O1025" s="184" t="n">
        <f aca="false">'Piano Finanziario Annuale'!$F$6</f>
        <v>0</v>
      </c>
      <c r="P1025" s="185" t="n">
        <v>0</v>
      </c>
      <c r="Q1025" s="186"/>
      <c r="R1025" s="187" t="n">
        <f aca="false">(P1025*Q1025)</f>
        <v>0</v>
      </c>
      <c r="S1025" s="185" t="n">
        <v>0</v>
      </c>
      <c r="T1025" s="187" t="n">
        <f aca="false">IF(OR(O1025="sì",O1025="forfettario 190"),SUM(P1025+S1025),SUM(P1025+R1025+S1025))</f>
        <v>0</v>
      </c>
      <c r="U1025" s="50"/>
      <c r="V1025" s="188"/>
      <c r="W1025" s="189" t="n">
        <f aca="false">IF(V1025="SI",T1025,0)</f>
        <v>0</v>
      </c>
      <c r="X1025" s="148"/>
      <c r="Y1025" s="179"/>
      <c r="Z1025" s="179"/>
      <c r="AA1025" s="179"/>
    </row>
    <row r="1026" customFormat="false" ht="15.75" hidden="false" customHeight="true" outlineLevel="0" collapsed="false">
      <c r="A1026" s="22" t="n">
        <v>1025</v>
      </c>
      <c r="B1026" s="180"/>
      <c r="C1026" s="22"/>
      <c r="D1026" s="22"/>
      <c r="E1026" s="22"/>
      <c r="F1026" s="183"/>
      <c r="G1026" s="22"/>
      <c r="H1026" s="22"/>
      <c r="I1026" s="22"/>
      <c r="J1026" s="191" t="e">
        <f aca="false">VLOOKUP(Entrate!I1026,Legenda!$D$1:$F$258,2)</f>
        <v>#N/A</v>
      </c>
      <c r="K1026" s="22"/>
      <c r="L1026" s="22"/>
      <c r="M1026" s="22"/>
      <c r="N1026" s="183"/>
      <c r="O1026" s="184" t="n">
        <f aca="false">'Piano Finanziario Annuale'!$F$6</f>
        <v>0</v>
      </c>
      <c r="P1026" s="185" t="n">
        <v>0</v>
      </c>
      <c r="Q1026" s="186"/>
      <c r="R1026" s="187" t="n">
        <f aca="false">(P1026*Q1026)</f>
        <v>0</v>
      </c>
      <c r="S1026" s="185" t="n">
        <v>0</v>
      </c>
      <c r="T1026" s="187" t="n">
        <f aca="false">IF(OR(O1026="sì",O1026="forfettario 190"),SUM(P1026+S1026),SUM(P1026+R1026+S1026))</f>
        <v>0</v>
      </c>
      <c r="U1026" s="50"/>
      <c r="V1026" s="188"/>
      <c r="W1026" s="189" t="n">
        <f aca="false">IF(V1026="SI",T1026,0)</f>
        <v>0</v>
      </c>
      <c r="X1026" s="148"/>
      <c r="Y1026" s="179"/>
      <c r="Z1026" s="179"/>
      <c r="AA1026" s="179"/>
    </row>
    <row r="1027" customFormat="false" ht="15.75" hidden="false" customHeight="true" outlineLevel="0" collapsed="false">
      <c r="A1027" s="22" t="n">
        <v>1026</v>
      </c>
      <c r="B1027" s="180"/>
      <c r="C1027" s="22"/>
      <c r="D1027" s="22"/>
      <c r="E1027" s="22"/>
      <c r="F1027" s="183"/>
      <c r="G1027" s="22"/>
      <c r="H1027" s="22"/>
      <c r="I1027" s="22"/>
      <c r="J1027" s="191" t="e">
        <f aca="false">VLOOKUP(Entrate!I1027,Legenda!$D$1:$F$258,2)</f>
        <v>#N/A</v>
      </c>
      <c r="K1027" s="22"/>
      <c r="L1027" s="22"/>
      <c r="M1027" s="22"/>
      <c r="N1027" s="183"/>
      <c r="O1027" s="184" t="n">
        <f aca="false">'Piano Finanziario Annuale'!$F$6</f>
        <v>0</v>
      </c>
      <c r="P1027" s="185" t="n">
        <v>0</v>
      </c>
      <c r="Q1027" s="186"/>
      <c r="R1027" s="187" t="n">
        <f aca="false">(P1027*Q1027)</f>
        <v>0</v>
      </c>
      <c r="S1027" s="185" t="n">
        <v>0</v>
      </c>
      <c r="T1027" s="187" t="n">
        <f aca="false">IF(OR(O1027="sì",O1027="forfettario 190"),SUM(P1027+S1027),SUM(P1027+R1027+S1027))</f>
        <v>0</v>
      </c>
      <c r="U1027" s="50"/>
      <c r="V1027" s="188"/>
      <c r="W1027" s="189" t="n">
        <f aca="false">IF(V1027="SI",T1027,0)</f>
        <v>0</v>
      </c>
      <c r="X1027" s="148"/>
      <c r="Y1027" s="179"/>
      <c r="Z1027" s="179"/>
      <c r="AA1027" s="179"/>
    </row>
    <row r="1028" customFormat="false" ht="15.75" hidden="false" customHeight="true" outlineLevel="0" collapsed="false">
      <c r="A1028" s="22" t="n">
        <v>1027</v>
      </c>
      <c r="B1028" s="180"/>
      <c r="C1028" s="22"/>
      <c r="D1028" s="22"/>
      <c r="E1028" s="22"/>
      <c r="F1028" s="183"/>
      <c r="G1028" s="22"/>
      <c r="H1028" s="22"/>
      <c r="I1028" s="22"/>
      <c r="J1028" s="191" t="e">
        <f aca="false">VLOOKUP(Entrate!I1028,Legenda!$D$1:$F$258,2)</f>
        <v>#N/A</v>
      </c>
      <c r="K1028" s="22"/>
      <c r="L1028" s="22"/>
      <c r="M1028" s="22"/>
      <c r="N1028" s="183"/>
      <c r="O1028" s="184" t="n">
        <f aca="false">'Piano Finanziario Annuale'!$F$6</f>
        <v>0</v>
      </c>
      <c r="P1028" s="185" t="n">
        <v>0</v>
      </c>
      <c r="Q1028" s="186"/>
      <c r="R1028" s="187" t="n">
        <f aca="false">(P1028*Q1028)</f>
        <v>0</v>
      </c>
      <c r="S1028" s="185" t="n">
        <v>0</v>
      </c>
      <c r="T1028" s="187" t="n">
        <f aca="false">IF(OR(O1028="sì",O1028="forfettario 190"),SUM(P1028+S1028),SUM(P1028+R1028+S1028))</f>
        <v>0</v>
      </c>
      <c r="U1028" s="50"/>
      <c r="V1028" s="188"/>
      <c r="W1028" s="189" t="n">
        <f aca="false">IF(V1028="SI",T1028,0)</f>
        <v>0</v>
      </c>
      <c r="X1028" s="148"/>
      <c r="Y1028" s="179"/>
      <c r="Z1028" s="179"/>
      <c r="AA1028" s="179"/>
    </row>
    <row r="1029" customFormat="false" ht="15.75" hidden="false" customHeight="true" outlineLevel="0" collapsed="false">
      <c r="A1029" s="22" t="n">
        <v>1028</v>
      </c>
      <c r="B1029" s="180"/>
      <c r="C1029" s="22"/>
      <c r="D1029" s="22"/>
      <c r="E1029" s="22"/>
      <c r="F1029" s="183"/>
      <c r="G1029" s="22"/>
      <c r="H1029" s="22"/>
      <c r="I1029" s="22"/>
      <c r="J1029" s="191" t="e">
        <f aca="false">VLOOKUP(Entrate!I1029,Legenda!$D$1:$F$258,2)</f>
        <v>#N/A</v>
      </c>
      <c r="K1029" s="22"/>
      <c r="L1029" s="22"/>
      <c r="M1029" s="22"/>
      <c r="N1029" s="183"/>
      <c r="O1029" s="184" t="n">
        <f aca="false">'Piano Finanziario Annuale'!$F$6</f>
        <v>0</v>
      </c>
      <c r="P1029" s="185" t="n">
        <v>0</v>
      </c>
      <c r="Q1029" s="186"/>
      <c r="R1029" s="187" t="n">
        <f aca="false">(P1029*Q1029)</f>
        <v>0</v>
      </c>
      <c r="S1029" s="185" t="n">
        <v>0</v>
      </c>
      <c r="T1029" s="187" t="n">
        <f aca="false">IF(OR(O1029="sì",O1029="forfettario 190"),SUM(P1029+S1029),SUM(P1029+R1029+S1029))</f>
        <v>0</v>
      </c>
      <c r="U1029" s="50"/>
      <c r="V1029" s="188"/>
      <c r="W1029" s="189" t="n">
        <f aca="false">IF(V1029="SI",T1029,0)</f>
        <v>0</v>
      </c>
      <c r="X1029" s="148"/>
      <c r="Y1029" s="179"/>
      <c r="Z1029" s="179"/>
      <c r="AA1029" s="179"/>
    </row>
    <row r="1030" customFormat="false" ht="15.75" hidden="false" customHeight="true" outlineLevel="0" collapsed="false">
      <c r="A1030" s="22" t="n">
        <v>1029</v>
      </c>
      <c r="B1030" s="180"/>
      <c r="C1030" s="22"/>
      <c r="D1030" s="22"/>
      <c r="E1030" s="22"/>
      <c r="F1030" s="183"/>
      <c r="G1030" s="22"/>
      <c r="H1030" s="22"/>
      <c r="I1030" s="22"/>
      <c r="J1030" s="191" t="e">
        <f aca="false">VLOOKUP(Entrate!I1030,Legenda!$D$1:$F$258,2)</f>
        <v>#N/A</v>
      </c>
      <c r="K1030" s="22"/>
      <c r="L1030" s="22"/>
      <c r="M1030" s="22"/>
      <c r="N1030" s="183"/>
      <c r="O1030" s="184" t="n">
        <f aca="false">'Piano Finanziario Annuale'!$F$6</f>
        <v>0</v>
      </c>
      <c r="P1030" s="185" t="n">
        <v>0</v>
      </c>
      <c r="Q1030" s="186"/>
      <c r="R1030" s="187" t="n">
        <f aca="false">(P1030*Q1030)</f>
        <v>0</v>
      </c>
      <c r="S1030" s="185" t="n">
        <v>0</v>
      </c>
      <c r="T1030" s="187" t="n">
        <f aca="false">IF(OR(O1030="sì",O1030="forfettario 190"),SUM(P1030+S1030),SUM(P1030+R1030+S1030))</f>
        <v>0</v>
      </c>
      <c r="U1030" s="50"/>
      <c r="V1030" s="188"/>
      <c r="W1030" s="189" t="n">
        <f aca="false">IF(V1030="SI",T1030,0)</f>
        <v>0</v>
      </c>
      <c r="X1030" s="148"/>
      <c r="Y1030" s="179"/>
      <c r="Z1030" s="179"/>
      <c r="AA1030" s="179"/>
    </row>
    <row r="1031" customFormat="false" ht="15.75" hidden="false" customHeight="true" outlineLevel="0" collapsed="false">
      <c r="A1031" s="22" t="n">
        <v>1030</v>
      </c>
      <c r="B1031" s="180"/>
      <c r="C1031" s="22"/>
      <c r="D1031" s="22"/>
      <c r="E1031" s="22"/>
      <c r="F1031" s="183"/>
      <c r="G1031" s="22"/>
      <c r="H1031" s="22"/>
      <c r="I1031" s="22"/>
      <c r="J1031" s="191" t="e">
        <f aca="false">VLOOKUP(Entrate!I1031,Legenda!$D$1:$F$258,2)</f>
        <v>#N/A</v>
      </c>
      <c r="K1031" s="22"/>
      <c r="L1031" s="22"/>
      <c r="M1031" s="22"/>
      <c r="N1031" s="183"/>
      <c r="O1031" s="184" t="n">
        <f aca="false">'Piano Finanziario Annuale'!$F$6</f>
        <v>0</v>
      </c>
      <c r="P1031" s="185" t="n">
        <v>0</v>
      </c>
      <c r="Q1031" s="186"/>
      <c r="R1031" s="187" t="n">
        <f aca="false">(P1031*Q1031)</f>
        <v>0</v>
      </c>
      <c r="S1031" s="185" t="n">
        <v>0</v>
      </c>
      <c r="T1031" s="187" t="n">
        <f aca="false">IF(OR(O1031="sì",O1031="forfettario 190"),SUM(P1031+S1031),SUM(P1031+R1031+S1031))</f>
        <v>0</v>
      </c>
      <c r="U1031" s="50"/>
      <c r="V1031" s="188"/>
      <c r="W1031" s="189" t="n">
        <f aca="false">IF(V1031="SI",T1031,0)</f>
        <v>0</v>
      </c>
      <c r="X1031" s="148"/>
      <c r="Y1031" s="179"/>
      <c r="Z1031" s="179"/>
      <c r="AA1031" s="179"/>
    </row>
    <row r="1032" customFormat="false" ht="15.75" hidden="false" customHeight="true" outlineLevel="0" collapsed="false">
      <c r="A1032" s="22" t="n">
        <v>1031</v>
      </c>
      <c r="B1032" s="180"/>
      <c r="C1032" s="22"/>
      <c r="D1032" s="22"/>
      <c r="E1032" s="22"/>
      <c r="F1032" s="183"/>
      <c r="G1032" s="22"/>
      <c r="H1032" s="22"/>
      <c r="I1032" s="22"/>
      <c r="J1032" s="191" t="e">
        <f aca="false">VLOOKUP(Entrate!I1032,Legenda!$D$1:$F$258,2)</f>
        <v>#N/A</v>
      </c>
      <c r="K1032" s="22"/>
      <c r="L1032" s="22"/>
      <c r="M1032" s="22"/>
      <c r="N1032" s="183"/>
      <c r="O1032" s="184" t="n">
        <f aca="false">'Piano Finanziario Annuale'!$F$6</f>
        <v>0</v>
      </c>
      <c r="P1032" s="185" t="n">
        <v>0</v>
      </c>
      <c r="Q1032" s="186"/>
      <c r="R1032" s="187" t="n">
        <f aca="false">(P1032*Q1032)</f>
        <v>0</v>
      </c>
      <c r="S1032" s="185" t="n">
        <v>0</v>
      </c>
      <c r="T1032" s="187" t="n">
        <f aca="false">IF(OR(O1032="sì",O1032="forfettario 190"),SUM(P1032+S1032),SUM(P1032+R1032+S1032))</f>
        <v>0</v>
      </c>
      <c r="U1032" s="50"/>
      <c r="V1032" s="188"/>
      <c r="W1032" s="189" t="n">
        <f aca="false">IF(V1032="SI",T1032,0)</f>
        <v>0</v>
      </c>
      <c r="X1032" s="148"/>
      <c r="Y1032" s="179"/>
      <c r="Z1032" s="179"/>
      <c r="AA1032" s="179"/>
    </row>
    <row r="1033" customFormat="false" ht="15.75" hidden="false" customHeight="true" outlineLevel="0" collapsed="false">
      <c r="A1033" s="22" t="n">
        <v>1032</v>
      </c>
      <c r="B1033" s="180"/>
      <c r="C1033" s="22"/>
      <c r="D1033" s="22"/>
      <c r="E1033" s="22"/>
      <c r="F1033" s="183"/>
      <c r="G1033" s="22"/>
      <c r="H1033" s="22"/>
      <c r="I1033" s="22"/>
      <c r="J1033" s="191" t="e">
        <f aca="false">VLOOKUP(Entrate!I1033,Legenda!$D$1:$F$258,2)</f>
        <v>#N/A</v>
      </c>
      <c r="K1033" s="22"/>
      <c r="L1033" s="22"/>
      <c r="M1033" s="22"/>
      <c r="N1033" s="183"/>
      <c r="O1033" s="184" t="n">
        <f aca="false">'Piano Finanziario Annuale'!$F$6</f>
        <v>0</v>
      </c>
      <c r="P1033" s="185" t="n">
        <v>0</v>
      </c>
      <c r="Q1033" s="186"/>
      <c r="R1033" s="187" t="n">
        <f aca="false">(P1033*Q1033)</f>
        <v>0</v>
      </c>
      <c r="S1033" s="185" t="n">
        <v>0</v>
      </c>
      <c r="T1033" s="187" t="n">
        <f aca="false">IF(OR(O1033="sì",O1033="forfettario 190"),SUM(P1033+S1033),SUM(P1033+R1033+S1033))</f>
        <v>0</v>
      </c>
      <c r="U1033" s="50"/>
      <c r="V1033" s="188"/>
      <c r="W1033" s="189" t="n">
        <f aca="false">IF(V1033="SI",T1033,0)</f>
        <v>0</v>
      </c>
      <c r="X1033" s="148"/>
      <c r="Y1033" s="179"/>
      <c r="Z1033" s="179"/>
      <c r="AA1033" s="179"/>
    </row>
    <row r="1034" customFormat="false" ht="15.75" hidden="false" customHeight="true" outlineLevel="0" collapsed="false">
      <c r="A1034" s="22" t="n">
        <v>1033</v>
      </c>
      <c r="B1034" s="180"/>
      <c r="C1034" s="22"/>
      <c r="D1034" s="22"/>
      <c r="E1034" s="22"/>
      <c r="F1034" s="183"/>
      <c r="G1034" s="22"/>
      <c r="H1034" s="22"/>
      <c r="I1034" s="22"/>
      <c r="J1034" s="191" t="e">
        <f aca="false">VLOOKUP(Entrate!I1034,Legenda!$D$1:$F$258,2)</f>
        <v>#N/A</v>
      </c>
      <c r="K1034" s="22"/>
      <c r="L1034" s="22"/>
      <c r="M1034" s="22"/>
      <c r="N1034" s="183"/>
      <c r="O1034" s="184" t="n">
        <f aca="false">'Piano Finanziario Annuale'!$F$6</f>
        <v>0</v>
      </c>
      <c r="P1034" s="185" t="n">
        <v>0</v>
      </c>
      <c r="Q1034" s="186"/>
      <c r="R1034" s="187" t="n">
        <f aca="false">(P1034*Q1034)</f>
        <v>0</v>
      </c>
      <c r="S1034" s="185" t="n">
        <v>0</v>
      </c>
      <c r="T1034" s="187" t="n">
        <f aca="false">IF(OR(O1034="sì",O1034="forfettario 190"),SUM(P1034+S1034),SUM(P1034+R1034+S1034))</f>
        <v>0</v>
      </c>
      <c r="U1034" s="50"/>
      <c r="V1034" s="188"/>
      <c r="W1034" s="189" t="n">
        <f aca="false">IF(V1034="SI",T1034,0)</f>
        <v>0</v>
      </c>
      <c r="X1034" s="148"/>
      <c r="Y1034" s="179"/>
      <c r="Z1034" s="179"/>
      <c r="AA1034" s="179"/>
    </row>
    <row r="1035" customFormat="false" ht="15.75" hidden="false" customHeight="true" outlineLevel="0" collapsed="false">
      <c r="A1035" s="22" t="n">
        <v>1034</v>
      </c>
      <c r="B1035" s="180"/>
      <c r="C1035" s="22"/>
      <c r="D1035" s="22"/>
      <c r="E1035" s="22"/>
      <c r="F1035" s="183"/>
      <c r="G1035" s="22"/>
      <c r="H1035" s="22"/>
      <c r="I1035" s="22"/>
      <c r="J1035" s="191" t="e">
        <f aca="false">VLOOKUP(Entrate!I1035,Legenda!$D$1:$F$258,2)</f>
        <v>#N/A</v>
      </c>
      <c r="K1035" s="22"/>
      <c r="L1035" s="22"/>
      <c r="M1035" s="22"/>
      <c r="N1035" s="183"/>
      <c r="O1035" s="184" t="n">
        <f aca="false">'Piano Finanziario Annuale'!$F$6</f>
        <v>0</v>
      </c>
      <c r="P1035" s="185" t="n">
        <v>0</v>
      </c>
      <c r="Q1035" s="186"/>
      <c r="R1035" s="187" t="n">
        <f aca="false">(P1035*Q1035)</f>
        <v>0</v>
      </c>
      <c r="S1035" s="185" t="n">
        <v>0</v>
      </c>
      <c r="T1035" s="187" t="n">
        <f aca="false">IF(OR(O1035="sì",O1035="forfettario 190"),SUM(P1035+S1035),SUM(P1035+R1035+S1035))</f>
        <v>0</v>
      </c>
      <c r="U1035" s="50"/>
      <c r="V1035" s="188"/>
      <c r="W1035" s="189" t="n">
        <f aca="false">IF(V1035="SI",T1035,0)</f>
        <v>0</v>
      </c>
      <c r="X1035" s="148"/>
      <c r="Y1035" s="179"/>
      <c r="Z1035" s="179"/>
      <c r="AA1035" s="179"/>
    </row>
    <row r="1036" customFormat="false" ht="15.75" hidden="false" customHeight="true" outlineLevel="0" collapsed="false">
      <c r="A1036" s="22" t="n">
        <v>1035</v>
      </c>
      <c r="B1036" s="180"/>
      <c r="C1036" s="22"/>
      <c r="D1036" s="22"/>
      <c r="E1036" s="22"/>
      <c r="F1036" s="183"/>
      <c r="G1036" s="22"/>
      <c r="H1036" s="22"/>
      <c r="I1036" s="22"/>
      <c r="J1036" s="191" t="e">
        <f aca="false">VLOOKUP(Entrate!I1036,Legenda!$D$1:$F$258,2)</f>
        <v>#N/A</v>
      </c>
      <c r="K1036" s="22"/>
      <c r="L1036" s="22"/>
      <c r="M1036" s="22"/>
      <c r="N1036" s="183"/>
      <c r="O1036" s="184" t="n">
        <f aca="false">'Piano Finanziario Annuale'!$F$6</f>
        <v>0</v>
      </c>
      <c r="P1036" s="185" t="n">
        <v>0</v>
      </c>
      <c r="Q1036" s="186"/>
      <c r="R1036" s="187" t="n">
        <f aca="false">(P1036*Q1036)</f>
        <v>0</v>
      </c>
      <c r="S1036" s="185" t="n">
        <v>0</v>
      </c>
      <c r="T1036" s="187" t="n">
        <f aca="false">IF(OR(O1036="sì",O1036="forfettario 190"),SUM(P1036+S1036),SUM(P1036+R1036+S1036))</f>
        <v>0</v>
      </c>
      <c r="U1036" s="50"/>
      <c r="V1036" s="188"/>
      <c r="W1036" s="189" t="n">
        <f aca="false">IF(V1036="SI",T1036,0)</f>
        <v>0</v>
      </c>
      <c r="X1036" s="148"/>
      <c r="Y1036" s="179"/>
      <c r="Z1036" s="179"/>
      <c r="AA1036" s="179"/>
    </row>
    <row r="1037" customFormat="false" ht="15.75" hidden="false" customHeight="true" outlineLevel="0" collapsed="false">
      <c r="A1037" s="22" t="n">
        <v>1036</v>
      </c>
      <c r="B1037" s="180"/>
      <c r="C1037" s="22"/>
      <c r="D1037" s="22"/>
      <c r="E1037" s="22"/>
      <c r="F1037" s="183"/>
      <c r="G1037" s="22"/>
      <c r="H1037" s="22"/>
      <c r="I1037" s="22"/>
      <c r="J1037" s="191" t="e">
        <f aca="false">VLOOKUP(Entrate!I1037,Legenda!$D$1:$F$258,2)</f>
        <v>#N/A</v>
      </c>
      <c r="K1037" s="22"/>
      <c r="L1037" s="22"/>
      <c r="M1037" s="22"/>
      <c r="N1037" s="183"/>
      <c r="O1037" s="184" t="n">
        <f aca="false">'Piano Finanziario Annuale'!$F$6</f>
        <v>0</v>
      </c>
      <c r="P1037" s="185" t="n">
        <v>0</v>
      </c>
      <c r="Q1037" s="186"/>
      <c r="R1037" s="187" t="n">
        <f aca="false">(P1037*Q1037)</f>
        <v>0</v>
      </c>
      <c r="S1037" s="185" t="n">
        <v>0</v>
      </c>
      <c r="T1037" s="187" t="n">
        <f aca="false">IF(OR(O1037="sì",O1037="forfettario 190"),SUM(P1037+S1037),SUM(P1037+R1037+S1037))</f>
        <v>0</v>
      </c>
      <c r="U1037" s="50"/>
      <c r="V1037" s="188"/>
      <c r="W1037" s="189" t="n">
        <f aca="false">IF(V1037="SI",T1037,0)</f>
        <v>0</v>
      </c>
      <c r="X1037" s="148"/>
      <c r="Y1037" s="179"/>
      <c r="Z1037" s="179"/>
      <c r="AA1037" s="179"/>
    </row>
    <row r="1038" customFormat="false" ht="15.75" hidden="false" customHeight="true" outlineLevel="0" collapsed="false">
      <c r="A1038" s="22" t="n">
        <v>1037</v>
      </c>
      <c r="B1038" s="180"/>
      <c r="C1038" s="22"/>
      <c r="D1038" s="22"/>
      <c r="E1038" s="22"/>
      <c r="F1038" s="183"/>
      <c r="G1038" s="22"/>
      <c r="H1038" s="22"/>
      <c r="I1038" s="22"/>
      <c r="J1038" s="191" t="e">
        <f aca="false">VLOOKUP(Entrate!I1038,Legenda!$D$1:$F$258,2)</f>
        <v>#N/A</v>
      </c>
      <c r="K1038" s="22"/>
      <c r="L1038" s="22"/>
      <c r="M1038" s="22"/>
      <c r="N1038" s="183"/>
      <c r="O1038" s="184" t="n">
        <f aca="false">'Piano Finanziario Annuale'!$F$6</f>
        <v>0</v>
      </c>
      <c r="P1038" s="185" t="n">
        <v>0</v>
      </c>
      <c r="Q1038" s="186"/>
      <c r="R1038" s="187" t="n">
        <f aca="false">(P1038*Q1038)</f>
        <v>0</v>
      </c>
      <c r="S1038" s="185" t="n">
        <v>0</v>
      </c>
      <c r="T1038" s="187" t="n">
        <f aca="false">IF(OR(O1038="sì",O1038="forfettario 190"),SUM(P1038+S1038),SUM(P1038+R1038+S1038))</f>
        <v>0</v>
      </c>
      <c r="U1038" s="50"/>
      <c r="V1038" s="188"/>
      <c r="W1038" s="189" t="n">
        <f aca="false">IF(V1038="SI",T1038,0)</f>
        <v>0</v>
      </c>
      <c r="X1038" s="148"/>
      <c r="Y1038" s="179"/>
      <c r="Z1038" s="179"/>
      <c r="AA1038" s="179"/>
    </row>
    <row r="1039" customFormat="false" ht="15.75" hidden="false" customHeight="true" outlineLevel="0" collapsed="false">
      <c r="A1039" s="22" t="n">
        <v>1038</v>
      </c>
      <c r="B1039" s="180"/>
      <c r="C1039" s="22"/>
      <c r="D1039" s="22"/>
      <c r="E1039" s="22"/>
      <c r="F1039" s="183"/>
      <c r="G1039" s="22"/>
      <c r="H1039" s="22"/>
      <c r="I1039" s="22"/>
      <c r="J1039" s="191" t="e">
        <f aca="false">VLOOKUP(Entrate!I1039,Legenda!$D$1:$F$258,2)</f>
        <v>#N/A</v>
      </c>
      <c r="K1039" s="22"/>
      <c r="L1039" s="22"/>
      <c r="M1039" s="22"/>
      <c r="N1039" s="183"/>
      <c r="O1039" s="184" t="n">
        <f aca="false">'Piano Finanziario Annuale'!$F$6</f>
        <v>0</v>
      </c>
      <c r="P1039" s="185" t="n">
        <v>0</v>
      </c>
      <c r="Q1039" s="186"/>
      <c r="R1039" s="187" t="n">
        <f aca="false">(P1039*Q1039)</f>
        <v>0</v>
      </c>
      <c r="S1039" s="185" t="n">
        <v>0</v>
      </c>
      <c r="T1039" s="187" t="n">
        <f aca="false">IF(OR(O1039="sì",O1039="forfettario 190"),SUM(P1039+S1039),SUM(P1039+R1039+S1039))</f>
        <v>0</v>
      </c>
      <c r="U1039" s="50"/>
      <c r="V1039" s="188"/>
      <c r="W1039" s="189" t="n">
        <f aca="false">IF(V1039="SI",T1039,0)</f>
        <v>0</v>
      </c>
      <c r="X1039" s="148"/>
      <c r="Y1039" s="179"/>
      <c r="Z1039" s="179"/>
      <c r="AA1039" s="179"/>
    </row>
    <row r="1040" customFormat="false" ht="15.75" hidden="false" customHeight="true" outlineLevel="0" collapsed="false">
      <c r="A1040" s="22" t="n">
        <v>1039</v>
      </c>
      <c r="B1040" s="180"/>
      <c r="C1040" s="22"/>
      <c r="D1040" s="22"/>
      <c r="E1040" s="22"/>
      <c r="F1040" s="183"/>
      <c r="G1040" s="22"/>
      <c r="H1040" s="22"/>
      <c r="I1040" s="22"/>
      <c r="J1040" s="191" t="e">
        <f aca="false">VLOOKUP(Entrate!I1040,Legenda!$D$1:$F$258,2)</f>
        <v>#N/A</v>
      </c>
      <c r="K1040" s="22"/>
      <c r="L1040" s="22"/>
      <c r="M1040" s="22"/>
      <c r="N1040" s="183"/>
      <c r="O1040" s="184" t="n">
        <f aca="false">'Piano Finanziario Annuale'!$F$6</f>
        <v>0</v>
      </c>
      <c r="P1040" s="185" t="n">
        <v>0</v>
      </c>
      <c r="Q1040" s="186"/>
      <c r="R1040" s="187" t="n">
        <f aca="false">(P1040*Q1040)</f>
        <v>0</v>
      </c>
      <c r="S1040" s="185" t="n">
        <v>0</v>
      </c>
      <c r="T1040" s="187" t="n">
        <f aca="false">IF(OR(O1040="sì",O1040="forfettario 190"),SUM(P1040+S1040),SUM(P1040+R1040+S1040))</f>
        <v>0</v>
      </c>
      <c r="U1040" s="50"/>
      <c r="V1040" s="188"/>
      <c r="W1040" s="189" t="n">
        <f aca="false">IF(V1040="SI",T1040,0)</f>
        <v>0</v>
      </c>
      <c r="X1040" s="148"/>
      <c r="Y1040" s="179"/>
      <c r="Z1040" s="179"/>
      <c r="AA1040" s="179"/>
    </row>
    <row r="1041" customFormat="false" ht="15.75" hidden="false" customHeight="true" outlineLevel="0" collapsed="false">
      <c r="A1041" s="22" t="n">
        <v>1040</v>
      </c>
      <c r="B1041" s="180"/>
      <c r="C1041" s="22"/>
      <c r="D1041" s="22"/>
      <c r="E1041" s="22"/>
      <c r="F1041" s="183"/>
      <c r="G1041" s="22"/>
      <c r="H1041" s="22"/>
      <c r="I1041" s="22"/>
      <c r="J1041" s="191" t="e">
        <f aca="false">VLOOKUP(Entrate!I1041,Legenda!$D$1:$F$258,2)</f>
        <v>#N/A</v>
      </c>
      <c r="K1041" s="22"/>
      <c r="L1041" s="22"/>
      <c r="M1041" s="22"/>
      <c r="N1041" s="183"/>
      <c r="O1041" s="184" t="n">
        <f aca="false">'Piano Finanziario Annuale'!$F$6</f>
        <v>0</v>
      </c>
      <c r="P1041" s="185" t="n">
        <v>0</v>
      </c>
      <c r="Q1041" s="186"/>
      <c r="R1041" s="187" t="n">
        <f aca="false">(P1041*Q1041)</f>
        <v>0</v>
      </c>
      <c r="S1041" s="185" t="n">
        <v>0</v>
      </c>
      <c r="T1041" s="187" t="n">
        <f aca="false">IF(OR(O1041="sì",O1041="forfettario 190"),SUM(P1041+S1041),SUM(P1041+R1041+S1041))</f>
        <v>0</v>
      </c>
      <c r="U1041" s="50"/>
      <c r="V1041" s="188"/>
      <c r="W1041" s="189" t="n">
        <f aca="false">IF(V1041="SI",T1041,0)</f>
        <v>0</v>
      </c>
      <c r="X1041" s="148"/>
      <c r="Y1041" s="179"/>
      <c r="Z1041" s="179"/>
      <c r="AA1041" s="179"/>
    </row>
    <row r="1042" customFormat="false" ht="15.75" hidden="false" customHeight="true" outlineLevel="0" collapsed="false">
      <c r="A1042" s="22" t="n">
        <v>1041</v>
      </c>
      <c r="B1042" s="180"/>
      <c r="C1042" s="22"/>
      <c r="D1042" s="22"/>
      <c r="E1042" s="22"/>
      <c r="F1042" s="183"/>
      <c r="G1042" s="22"/>
      <c r="H1042" s="22"/>
      <c r="I1042" s="22"/>
      <c r="J1042" s="191" t="e">
        <f aca="false">VLOOKUP(Entrate!I1042,Legenda!$D$1:$F$258,2)</f>
        <v>#N/A</v>
      </c>
      <c r="K1042" s="22"/>
      <c r="L1042" s="22"/>
      <c r="M1042" s="22"/>
      <c r="N1042" s="183"/>
      <c r="O1042" s="184" t="n">
        <f aca="false">'Piano Finanziario Annuale'!$F$6</f>
        <v>0</v>
      </c>
      <c r="P1042" s="185" t="n">
        <v>0</v>
      </c>
      <c r="Q1042" s="186"/>
      <c r="R1042" s="187" t="n">
        <f aca="false">(P1042*Q1042)</f>
        <v>0</v>
      </c>
      <c r="S1042" s="185" t="n">
        <v>0</v>
      </c>
      <c r="T1042" s="187" t="n">
        <f aca="false">IF(OR(O1042="sì",O1042="forfettario 190"),SUM(P1042+S1042),SUM(P1042+R1042+S1042))</f>
        <v>0</v>
      </c>
      <c r="U1042" s="50"/>
      <c r="V1042" s="188"/>
      <c r="W1042" s="189" t="n">
        <f aca="false">IF(V1042="SI",T1042,0)</f>
        <v>0</v>
      </c>
      <c r="X1042" s="148"/>
      <c r="Y1042" s="179"/>
      <c r="Z1042" s="179"/>
      <c r="AA1042" s="179"/>
    </row>
    <row r="1043" customFormat="false" ht="15.75" hidden="false" customHeight="true" outlineLevel="0" collapsed="false">
      <c r="A1043" s="22" t="n">
        <v>1042</v>
      </c>
      <c r="B1043" s="180"/>
      <c r="C1043" s="22"/>
      <c r="D1043" s="22"/>
      <c r="E1043" s="22"/>
      <c r="F1043" s="183"/>
      <c r="G1043" s="22"/>
      <c r="H1043" s="22"/>
      <c r="I1043" s="22"/>
      <c r="J1043" s="191" t="e">
        <f aca="false">VLOOKUP(Entrate!I1043,Legenda!$D$1:$F$258,2)</f>
        <v>#N/A</v>
      </c>
      <c r="K1043" s="22"/>
      <c r="L1043" s="22"/>
      <c r="M1043" s="22"/>
      <c r="N1043" s="183"/>
      <c r="O1043" s="184" t="n">
        <f aca="false">'Piano Finanziario Annuale'!$F$6</f>
        <v>0</v>
      </c>
      <c r="P1043" s="185" t="n">
        <v>0</v>
      </c>
      <c r="Q1043" s="186"/>
      <c r="R1043" s="187" t="n">
        <f aca="false">(P1043*Q1043)</f>
        <v>0</v>
      </c>
      <c r="S1043" s="185" t="n">
        <v>0</v>
      </c>
      <c r="T1043" s="187" t="n">
        <f aca="false">IF(OR(O1043="sì",O1043="forfettario 190"),SUM(P1043+S1043),SUM(P1043+R1043+S1043))</f>
        <v>0</v>
      </c>
      <c r="U1043" s="50"/>
      <c r="V1043" s="188"/>
      <c r="W1043" s="189" t="n">
        <f aca="false">IF(V1043="SI",T1043,0)</f>
        <v>0</v>
      </c>
      <c r="X1043" s="148"/>
      <c r="Y1043" s="179"/>
      <c r="Z1043" s="179"/>
      <c r="AA1043" s="179"/>
    </row>
    <row r="1044" customFormat="false" ht="15.75" hidden="false" customHeight="true" outlineLevel="0" collapsed="false">
      <c r="A1044" s="22" t="n">
        <v>1043</v>
      </c>
      <c r="B1044" s="180"/>
      <c r="C1044" s="22"/>
      <c r="D1044" s="22"/>
      <c r="E1044" s="22"/>
      <c r="F1044" s="183"/>
      <c r="G1044" s="22"/>
      <c r="H1044" s="22"/>
      <c r="I1044" s="22"/>
      <c r="J1044" s="191" t="e">
        <f aca="false">VLOOKUP(Entrate!I1044,Legenda!$D$1:$F$258,2)</f>
        <v>#N/A</v>
      </c>
      <c r="K1044" s="22"/>
      <c r="L1044" s="22"/>
      <c r="M1044" s="22"/>
      <c r="N1044" s="183"/>
      <c r="O1044" s="184" t="n">
        <f aca="false">'Piano Finanziario Annuale'!$F$6</f>
        <v>0</v>
      </c>
      <c r="P1044" s="185" t="n">
        <v>0</v>
      </c>
      <c r="Q1044" s="186"/>
      <c r="R1044" s="187" t="n">
        <f aca="false">(P1044*Q1044)</f>
        <v>0</v>
      </c>
      <c r="S1044" s="185" t="n">
        <v>0</v>
      </c>
      <c r="T1044" s="187" t="n">
        <f aca="false">IF(OR(O1044="sì",O1044="forfettario 190"),SUM(P1044+S1044),SUM(P1044+R1044+S1044))</f>
        <v>0</v>
      </c>
      <c r="U1044" s="50"/>
      <c r="V1044" s="188"/>
      <c r="W1044" s="189" t="n">
        <f aca="false">IF(V1044="SI",T1044,0)</f>
        <v>0</v>
      </c>
      <c r="X1044" s="148"/>
      <c r="Y1044" s="179"/>
      <c r="Z1044" s="179"/>
      <c r="AA1044" s="179"/>
    </row>
    <row r="1045" customFormat="false" ht="15.75" hidden="false" customHeight="true" outlineLevel="0" collapsed="false">
      <c r="A1045" s="22" t="n">
        <v>1044</v>
      </c>
      <c r="B1045" s="180"/>
      <c r="C1045" s="22"/>
      <c r="D1045" s="22"/>
      <c r="E1045" s="22"/>
      <c r="F1045" s="183"/>
      <c r="G1045" s="22"/>
      <c r="H1045" s="22"/>
      <c r="I1045" s="22"/>
      <c r="J1045" s="191" t="e">
        <f aca="false">VLOOKUP(Entrate!I1045,Legenda!$D$1:$F$258,2)</f>
        <v>#N/A</v>
      </c>
      <c r="K1045" s="22"/>
      <c r="L1045" s="22"/>
      <c r="M1045" s="22"/>
      <c r="N1045" s="183"/>
      <c r="O1045" s="184" t="n">
        <f aca="false">'Piano Finanziario Annuale'!$F$6</f>
        <v>0</v>
      </c>
      <c r="P1045" s="185" t="n">
        <v>0</v>
      </c>
      <c r="Q1045" s="186"/>
      <c r="R1045" s="187" t="n">
        <f aca="false">(P1045*Q1045)</f>
        <v>0</v>
      </c>
      <c r="S1045" s="185" t="n">
        <v>0</v>
      </c>
      <c r="T1045" s="187" t="n">
        <f aca="false">IF(OR(O1045="sì",O1045="forfettario 190"),SUM(P1045+S1045),SUM(P1045+R1045+S1045))</f>
        <v>0</v>
      </c>
      <c r="U1045" s="50"/>
      <c r="V1045" s="188"/>
      <c r="W1045" s="189" t="n">
        <f aca="false">IF(V1045="SI",T1045,0)</f>
        <v>0</v>
      </c>
      <c r="X1045" s="148"/>
      <c r="Y1045" s="179"/>
      <c r="Z1045" s="179"/>
      <c r="AA1045" s="179"/>
    </row>
    <row r="1046" customFormat="false" ht="15.75" hidden="false" customHeight="true" outlineLevel="0" collapsed="false">
      <c r="A1046" s="22" t="n">
        <v>1045</v>
      </c>
      <c r="B1046" s="180"/>
      <c r="C1046" s="22"/>
      <c r="D1046" s="22"/>
      <c r="E1046" s="22"/>
      <c r="F1046" s="183"/>
      <c r="G1046" s="22"/>
      <c r="H1046" s="22"/>
      <c r="I1046" s="22"/>
      <c r="J1046" s="191" t="e">
        <f aca="false">VLOOKUP(Entrate!I1046,Legenda!$D$1:$F$258,2)</f>
        <v>#N/A</v>
      </c>
      <c r="K1046" s="22"/>
      <c r="L1046" s="22"/>
      <c r="M1046" s="22"/>
      <c r="N1046" s="183"/>
      <c r="O1046" s="184" t="n">
        <f aca="false">'Piano Finanziario Annuale'!$F$6</f>
        <v>0</v>
      </c>
      <c r="P1046" s="185" t="n">
        <v>0</v>
      </c>
      <c r="Q1046" s="186"/>
      <c r="R1046" s="187" t="n">
        <f aca="false">(P1046*Q1046)</f>
        <v>0</v>
      </c>
      <c r="S1046" s="185" t="n">
        <v>0</v>
      </c>
      <c r="T1046" s="187" t="n">
        <f aca="false">IF(OR(O1046="sì",O1046="forfettario 190"),SUM(P1046+S1046),SUM(P1046+R1046+S1046))</f>
        <v>0</v>
      </c>
      <c r="U1046" s="50"/>
      <c r="V1046" s="188"/>
      <c r="W1046" s="189" t="n">
        <f aca="false">IF(V1046="SI",T1046,0)</f>
        <v>0</v>
      </c>
      <c r="X1046" s="148"/>
      <c r="Y1046" s="179"/>
      <c r="Z1046" s="179"/>
      <c r="AA1046" s="179"/>
    </row>
    <row r="1047" customFormat="false" ht="15.75" hidden="false" customHeight="true" outlineLevel="0" collapsed="false">
      <c r="A1047" s="22" t="n">
        <v>1046</v>
      </c>
      <c r="B1047" s="180"/>
      <c r="C1047" s="22"/>
      <c r="D1047" s="22"/>
      <c r="E1047" s="22"/>
      <c r="F1047" s="183"/>
      <c r="G1047" s="22"/>
      <c r="H1047" s="22"/>
      <c r="I1047" s="22"/>
      <c r="J1047" s="191" t="e">
        <f aca="false">VLOOKUP(Entrate!I1047,Legenda!$D$1:$F$258,2)</f>
        <v>#N/A</v>
      </c>
      <c r="K1047" s="22"/>
      <c r="L1047" s="22"/>
      <c r="M1047" s="22"/>
      <c r="N1047" s="183"/>
      <c r="O1047" s="184" t="n">
        <f aca="false">'Piano Finanziario Annuale'!$F$6</f>
        <v>0</v>
      </c>
      <c r="P1047" s="185" t="n">
        <v>0</v>
      </c>
      <c r="Q1047" s="186"/>
      <c r="R1047" s="187" t="n">
        <f aca="false">(P1047*Q1047)</f>
        <v>0</v>
      </c>
      <c r="S1047" s="185" t="n">
        <v>0</v>
      </c>
      <c r="T1047" s="187" t="n">
        <f aca="false">IF(OR(O1047="sì",O1047="forfettario 190"),SUM(P1047+S1047),SUM(P1047+R1047+S1047))</f>
        <v>0</v>
      </c>
      <c r="U1047" s="50"/>
      <c r="V1047" s="188"/>
      <c r="W1047" s="189" t="n">
        <f aca="false">IF(V1047="SI",T1047,0)</f>
        <v>0</v>
      </c>
      <c r="X1047" s="148"/>
      <c r="Y1047" s="179"/>
      <c r="Z1047" s="179"/>
      <c r="AA1047" s="179"/>
    </row>
    <row r="1048" customFormat="false" ht="15.75" hidden="false" customHeight="true" outlineLevel="0" collapsed="false">
      <c r="A1048" s="22" t="n">
        <v>1047</v>
      </c>
      <c r="B1048" s="180"/>
      <c r="C1048" s="22"/>
      <c r="D1048" s="22"/>
      <c r="E1048" s="22"/>
      <c r="F1048" s="183"/>
      <c r="G1048" s="22"/>
      <c r="H1048" s="22"/>
      <c r="I1048" s="22"/>
      <c r="J1048" s="191" t="e">
        <f aca="false">VLOOKUP(Entrate!I1048,Legenda!$D$1:$F$258,2)</f>
        <v>#N/A</v>
      </c>
      <c r="K1048" s="22"/>
      <c r="L1048" s="22"/>
      <c r="M1048" s="22"/>
      <c r="N1048" s="183"/>
      <c r="O1048" s="184" t="n">
        <f aca="false">'Piano Finanziario Annuale'!$F$6</f>
        <v>0</v>
      </c>
      <c r="P1048" s="185" t="n">
        <v>0</v>
      </c>
      <c r="Q1048" s="186"/>
      <c r="R1048" s="187" t="n">
        <f aca="false">(P1048*Q1048)</f>
        <v>0</v>
      </c>
      <c r="S1048" s="185" t="n">
        <v>0</v>
      </c>
      <c r="T1048" s="187" t="n">
        <f aca="false">IF(OR(O1048="sì",O1048="forfettario 190"),SUM(P1048+S1048),SUM(P1048+R1048+S1048))</f>
        <v>0</v>
      </c>
      <c r="U1048" s="50"/>
      <c r="V1048" s="188"/>
      <c r="W1048" s="189" t="n">
        <f aca="false">IF(V1048="SI",T1048,0)</f>
        <v>0</v>
      </c>
      <c r="X1048" s="148"/>
      <c r="Y1048" s="179"/>
      <c r="Z1048" s="179"/>
      <c r="AA1048" s="179"/>
    </row>
    <row r="1049" customFormat="false" ht="15.75" hidden="false" customHeight="true" outlineLevel="0" collapsed="false">
      <c r="A1049" s="22" t="n">
        <v>1048</v>
      </c>
      <c r="B1049" s="180"/>
      <c r="C1049" s="22"/>
      <c r="D1049" s="22"/>
      <c r="E1049" s="22"/>
      <c r="F1049" s="183"/>
      <c r="G1049" s="22"/>
      <c r="H1049" s="22"/>
      <c r="I1049" s="22"/>
      <c r="J1049" s="191" t="e">
        <f aca="false">VLOOKUP(Entrate!I1049,Legenda!$D$1:$F$258,2)</f>
        <v>#N/A</v>
      </c>
      <c r="K1049" s="22"/>
      <c r="L1049" s="22"/>
      <c r="M1049" s="22"/>
      <c r="N1049" s="183"/>
      <c r="O1049" s="184" t="n">
        <f aca="false">'Piano Finanziario Annuale'!$F$6</f>
        <v>0</v>
      </c>
      <c r="P1049" s="185" t="n">
        <v>0</v>
      </c>
      <c r="Q1049" s="186"/>
      <c r="R1049" s="187" t="n">
        <f aca="false">(P1049*Q1049)</f>
        <v>0</v>
      </c>
      <c r="S1049" s="185" t="n">
        <v>0</v>
      </c>
      <c r="T1049" s="187" t="n">
        <f aca="false">IF(OR(O1049="sì",O1049="forfettario 190"),SUM(P1049+S1049),SUM(P1049+R1049+S1049))</f>
        <v>0</v>
      </c>
      <c r="U1049" s="50"/>
      <c r="V1049" s="188"/>
      <c r="W1049" s="189" t="n">
        <f aca="false">IF(V1049="SI",T1049,0)</f>
        <v>0</v>
      </c>
      <c r="X1049" s="148"/>
      <c r="Y1049" s="179"/>
      <c r="Z1049" s="179"/>
      <c r="AA1049" s="179"/>
    </row>
    <row r="1050" customFormat="false" ht="15.75" hidden="false" customHeight="true" outlineLevel="0" collapsed="false">
      <c r="A1050" s="22" t="n">
        <v>1049</v>
      </c>
      <c r="B1050" s="180"/>
      <c r="C1050" s="22"/>
      <c r="D1050" s="22"/>
      <c r="E1050" s="22"/>
      <c r="F1050" s="183"/>
      <c r="G1050" s="22"/>
      <c r="H1050" s="22"/>
      <c r="I1050" s="22"/>
      <c r="J1050" s="191" t="e">
        <f aca="false">VLOOKUP(Entrate!I1050,Legenda!$D$1:$F$258,2)</f>
        <v>#N/A</v>
      </c>
      <c r="K1050" s="22"/>
      <c r="L1050" s="22"/>
      <c r="M1050" s="22"/>
      <c r="N1050" s="183"/>
      <c r="O1050" s="184" t="n">
        <f aca="false">'Piano Finanziario Annuale'!$F$6</f>
        <v>0</v>
      </c>
      <c r="P1050" s="185" t="n">
        <v>0</v>
      </c>
      <c r="Q1050" s="186"/>
      <c r="R1050" s="187" t="n">
        <f aca="false">(P1050*Q1050)</f>
        <v>0</v>
      </c>
      <c r="S1050" s="185" t="n">
        <v>0</v>
      </c>
      <c r="T1050" s="187" t="n">
        <f aca="false">IF(OR(O1050="sì",O1050="forfettario 190"),SUM(P1050+S1050),SUM(P1050+R1050+S1050))</f>
        <v>0</v>
      </c>
      <c r="U1050" s="50"/>
      <c r="V1050" s="188"/>
      <c r="W1050" s="189" t="n">
        <f aca="false">IF(V1050="SI",T1050,0)</f>
        <v>0</v>
      </c>
      <c r="X1050" s="148"/>
      <c r="Y1050" s="179"/>
      <c r="Z1050" s="179"/>
      <c r="AA1050" s="179"/>
    </row>
    <row r="1051" customFormat="false" ht="15.75" hidden="false" customHeight="true" outlineLevel="0" collapsed="false">
      <c r="A1051" s="22" t="n">
        <v>1050</v>
      </c>
      <c r="B1051" s="180"/>
      <c r="C1051" s="22"/>
      <c r="D1051" s="22"/>
      <c r="E1051" s="22"/>
      <c r="F1051" s="183"/>
      <c r="G1051" s="22"/>
      <c r="H1051" s="22"/>
      <c r="I1051" s="22"/>
      <c r="J1051" s="191" t="e">
        <f aca="false">VLOOKUP(Entrate!I1051,Legenda!$D$1:$F$258,2)</f>
        <v>#N/A</v>
      </c>
      <c r="K1051" s="22"/>
      <c r="L1051" s="22"/>
      <c r="M1051" s="22"/>
      <c r="N1051" s="183"/>
      <c r="O1051" s="184" t="n">
        <f aca="false">'Piano Finanziario Annuale'!$F$6</f>
        <v>0</v>
      </c>
      <c r="P1051" s="185" t="n">
        <v>0</v>
      </c>
      <c r="Q1051" s="186"/>
      <c r="R1051" s="187" t="n">
        <f aca="false">(P1051*Q1051)</f>
        <v>0</v>
      </c>
      <c r="S1051" s="185" t="n">
        <v>0</v>
      </c>
      <c r="T1051" s="187" t="n">
        <f aca="false">IF(OR(O1051="sì",O1051="forfettario 190"),SUM(P1051+S1051),SUM(P1051+R1051+S1051))</f>
        <v>0</v>
      </c>
      <c r="U1051" s="50"/>
      <c r="V1051" s="188"/>
      <c r="W1051" s="189" t="n">
        <f aca="false">IF(V1051="SI",T1051,0)</f>
        <v>0</v>
      </c>
      <c r="X1051" s="148"/>
      <c r="Y1051" s="179"/>
      <c r="Z1051" s="179"/>
      <c r="AA1051" s="179"/>
    </row>
    <row r="1052" customFormat="false" ht="15.75" hidden="false" customHeight="true" outlineLevel="0" collapsed="false">
      <c r="A1052" s="22" t="n">
        <v>1051</v>
      </c>
      <c r="B1052" s="180"/>
      <c r="C1052" s="22"/>
      <c r="D1052" s="22"/>
      <c r="E1052" s="22"/>
      <c r="F1052" s="183"/>
      <c r="G1052" s="22"/>
      <c r="H1052" s="22"/>
      <c r="I1052" s="22"/>
      <c r="J1052" s="191" t="e">
        <f aca="false">VLOOKUP(Entrate!I1052,Legenda!$D$1:$F$258,2)</f>
        <v>#N/A</v>
      </c>
      <c r="K1052" s="22"/>
      <c r="L1052" s="22"/>
      <c r="M1052" s="22"/>
      <c r="N1052" s="183"/>
      <c r="O1052" s="184" t="n">
        <f aca="false">'Piano Finanziario Annuale'!$F$6</f>
        <v>0</v>
      </c>
      <c r="P1052" s="185" t="n">
        <v>0</v>
      </c>
      <c r="Q1052" s="186"/>
      <c r="R1052" s="187" t="n">
        <f aca="false">(P1052*Q1052)</f>
        <v>0</v>
      </c>
      <c r="S1052" s="185" t="n">
        <v>0</v>
      </c>
      <c r="T1052" s="187" t="n">
        <f aca="false">IF(OR(O1052="sì",O1052="forfettario 190"),SUM(P1052+S1052),SUM(P1052+R1052+S1052))</f>
        <v>0</v>
      </c>
      <c r="U1052" s="50"/>
      <c r="V1052" s="188"/>
      <c r="W1052" s="189" t="n">
        <f aca="false">IF(V1052="SI",T1052,0)</f>
        <v>0</v>
      </c>
      <c r="X1052" s="148"/>
      <c r="Y1052" s="179"/>
      <c r="Z1052" s="179"/>
      <c r="AA1052" s="179"/>
    </row>
    <row r="1053" customFormat="false" ht="15.75" hidden="false" customHeight="true" outlineLevel="0" collapsed="false">
      <c r="A1053" s="22" t="n">
        <v>1052</v>
      </c>
      <c r="B1053" s="180"/>
      <c r="C1053" s="22"/>
      <c r="D1053" s="22"/>
      <c r="E1053" s="22"/>
      <c r="F1053" s="183"/>
      <c r="G1053" s="22"/>
      <c r="H1053" s="22"/>
      <c r="I1053" s="22"/>
      <c r="J1053" s="191" t="e">
        <f aca="false">VLOOKUP(Entrate!I1053,Legenda!$D$1:$F$258,2)</f>
        <v>#N/A</v>
      </c>
      <c r="K1053" s="22"/>
      <c r="L1053" s="22"/>
      <c r="M1053" s="22"/>
      <c r="N1053" s="183"/>
      <c r="O1053" s="184" t="n">
        <f aca="false">'Piano Finanziario Annuale'!$F$6</f>
        <v>0</v>
      </c>
      <c r="P1053" s="185" t="n">
        <v>0</v>
      </c>
      <c r="Q1053" s="186"/>
      <c r="R1053" s="187" t="n">
        <f aca="false">(P1053*Q1053)</f>
        <v>0</v>
      </c>
      <c r="S1053" s="185" t="n">
        <v>0</v>
      </c>
      <c r="T1053" s="187" t="n">
        <f aca="false">IF(OR(O1053="sì",O1053="forfettario 190"),SUM(P1053+S1053),SUM(P1053+R1053+S1053))</f>
        <v>0</v>
      </c>
      <c r="U1053" s="50"/>
      <c r="V1053" s="188"/>
      <c r="W1053" s="189" t="n">
        <f aca="false">IF(V1053="SI",T1053,0)</f>
        <v>0</v>
      </c>
      <c r="X1053" s="148"/>
      <c r="Y1053" s="179"/>
      <c r="Z1053" s="179"/>
      <c r="AA1053" s="179"/>
    </row>
    <row r="1054" customFormat="false" ht="15.75" hidden="false" customHeight="true" outlineLevel="0" collapsed="false">
      <c r="A1054" s="22" t="n">
        <v>1053</v>
      </c>
      <c r="B1054" s="180"/>
      <c r="C1054" s="22"/>
      <c r="D1054" s="22"/>
      <c r="E1054" s="22"/>
      <c r="F1054" s="183"/>
      <c r="G1054" s="22"/>
      <c r="H1054" s="22"/>
      <c r="I1054" s="22"/>
      <c r="J1054" s="191" t="e">
        <f aca="false">VLOOKUP(Entrate!I1054,Legenda!$D$1:$F$258,2)</f>
        <v>#N/A</v>
      </c>
      <c r="K1054" s="22"/>
      <c r="L1054" s="22"/>
      <c r="M1054" s="22"/>
      <c r="N1054" s="183"/>
      <c r="O1054" s="184" t="n">
        <f aca="false">'Piano Finanziario Annuale'!$F$6</f>
        <v>0</v>
      </c>
      <c r="P1054" s="185" t="n">
        <v>0</v>
      </c>
      <c r="Q1054" s="186"/>
      <c r="R1054" s="187" t="n">
        <f aca="false">(P1054*Q1054)</f>
        <v>0</v>
      </c>
      <c r="S1054" s="185" t="n">
        <v>0</v>
      </c>
      <c r="T1054" s="187" t="n">
        <f aca="false">IF(OR(O1054="sì",O1054="forfettario 190"),SUM(P1054+S1054),SUM(P1054+R1054+S1054))</f>
        <v>0</v>
      </c>
      <c r="U1054" s="50"/>
      <c r="V1054" s="188"/>
      <c r="W1054" s="189" t="n">
        <f aca="false">IF(V1054="SI",T1054,0)</f>
        <v>0</v>
      </c>
      <c r="X1054" s="148"/>
      <c r="Y1054" s="179"/>
      <c r="Z1054" s="179"/>
      <c r="AA1054" s="179"/>
    </row>
    <row r="1055" customFormat="false" ht="15.75" hidden="false" customHeight="true" outlineLevel="0" collapsed="false">
      <c r="A1055" s="22" t="n">
        <v>1054</v>
      </c>
      <c r="B1055" s="180"/>
      <c r="C1055" s="22"/>
      <c r="D1055" s="22"/>
      <c r="E1055" s="22"/>
      <c r="F1055" s="183"/>
      <c r="G1055" s="22"/>
      <c r="H1055" s="22"/>
      <c r="I1055" s="22"/>
      <c r="J1055" s="191" t="e">
        <f aca="false">VLOOKUP(Entrate!I1055,Legenda!$D$1:$F$258,2)</f>
        <v>#N/A</v>
      </c>
      <c r="K1055" s="22"/>
      <c r="L1055" s="22"/>
      <c r="M1055" s="22"/>
      <c r="N1055" s="183"/>
      <c r="O1055" s="184" t="n">
        <f aca="false">'Piano Finanziario Annuale'!$F$6</f>
        <v>0</v>
      </c>
      <c r="P1055" s="185" t="n">
        <v>0</v>
      </c>
      <c r="Q1055" s="186"/>
      <c r="R1055" s="187" t="n">
        <f aca="false">(P1055*Q1055)</f>
        <v>0</v>
      </c>
      <c r="S1055" s="185" t="n">
        <v>0</v>
      </c>
      <c r="T1055" s="187" t="n">
        <f aca="false">IF(OR(O1055="sì",O1055="forfettario 190"),SUM(P1055+S1055),SUM(P1055+R1055+S1055))</f>
        <v>0</v>
      </c>
      <c r="U1055" s="50"/>
      <c r="V1055" s="188"/>
      <c r="W1055" s="189" t="n">
        <f aca="false">IF(V1055="SI",T1055,0)</f>
        <v>0</v>
      </c>
      <c r="X1055" s="148"/>
      <c r="Y1055" s="179"/>
      <c r="Z1055" s="179"/>
      <c r="AA1055" s="179"/>
    </row>
    <row r="1056" customFormat="false" ht="15.75" hidden="false" customHeight="true" outlineLevel="0" collapsed="false">
      <c r="A1056" s="22" t="n">
        <v>1055</v>
      </c>
      <c r="B1056" s="180"/>
      <c r="C1056" s="22"/>
      <c r="D1056" s="22"/>
      <c r="E1056" s="22"/>
      <c r="F1056" s="183"/>
      <c r="G1056" s="22"/>
      <c r="H1056" s="22"/>
      <c r="I1056" s="22"/>
      <c r="J1056" s="191" t="e">
        <f aca="false">VLOOKUP(Entrate!I1056,Legenda!$D$1:$F$258,2)</f>
        <v>#N/A</v>
      </c>
      <c r="K1056" s="22"/>
      <c r="L1056" s="22"/>
      <c r="M1056" s="22"/>
      <c r="N1056" s="183"/>
      <c r="O1056" s="184" t="n">
        <f aca="false">'Piano Finanziario Annuale'!$F$6</f>
        <v>0</v>
      </c>
      <c r="P1056" s="185" t="n">
        <v>0</v>
      </c>
      <c r="Q1056" s="186"/>
      <c r="R1056" s="187" t="n">
        <f aca="false">(P1056*Q1056)</f>
        <v>0</v>
      </c>
      <c r="S1056" s="185" t="n">
        <v>0</v>
      </c>
      <c r="T1056" s="187" t="n">
        <f aca="false">IF(OR(O1056="sì",O1056="forfettario 190"),SUM(P1056+S1056),SUM(P1056+R1056+S1056))</f>
        <v>0</v>
      </c>
      <c r="U1056" s="50"/>
      <c r="V1056" s="188"/>
      <c r="W1056" s="189" t="n">
        <f aca="false">IF(V1056="SI",T1056,0)</f>
        <v>0</v>
      </c>
      <c r="X1056" s="148"/>
      <c r="Y1056" s="179"/>
      <c r="Z1056" s="179"/>
      <c r="AA1056" s="179"/>
    </row>
    <row r="1057" customFormat="false" ht="15.75" hidden="false" customHeight="true" outlineLevel="0" collapsed="false">
      <c r="A1057" s="22" t="n">
        <v>1056</v>
      </c>
      <c r="B1057" s="180"/>
      <c r="C1057" s="22"/>
      <c r="D1057" s="22"/>
      <c r="E1057" s="22"/>
      <c r="F1057" s="183"/>
      <c r="G1057" s="22"/>
      <c r="H1057" s="22"/>
      <c r="I1057" s="22"/>
      <c r="J1057" s="191" t="e">
        <f aca="false">VLOOKUP(Entrate!I1057,Legenda!$D$1:$F$258,2)</f>
        <v>#N/A</v>
      </c>
      <c r="K1057" s="22"/>
      <c r="L1057" s="22"/>
      <c r="M1057" s="22"/>
      <c r="N1057" s="183"/>
      <c r="O1057" s="184" t="n">
        <f aca="false">'Piano Finanziario Annuale'!$F$6</f>
        <v>0</v>
      </c>
      <c r="P1057" s="185" t="n">
        <v>0</v>
      </c>
      <c r="Q1057" s="186"/>
      <c r="R1057" s="187" t="n">
        <f aca="false">(P1057*Q1057)</f>
        <v>0</v>
      </c>
      <c r="S1057" s="185" t="n">
        <v>0</v>
      </c>
      <c r="T1057" s="187" t="n">
        <f aca="false">IF(OR(O1057="sì",O1057="forfettario 190"),SUM(P1057+S1057),SUM(P1057+R1057+S1057))</f>
        <v>0</v>
      </c>
      <c r="U1057" s="50"/>
      <c r="V1057" s="188"/>
      <c r="W1057" s="189" t="n">
        <f aca="false">IF(V1057="SI",T1057,0)</f>
        <v>0</v>
      </c>
      <c r="X1057" s="148"/>
      <c r="Y1057" s="179"/>
      <c r="Z1057" s="179"/>
      <c r="AA1057" s="179"/>
    </row>
    <row r="1058" customFormat="false" ht="15.75" hidden="false" customHeight="true" outlineLevel="0" collapsed="false">
      <c r="A1058" s="22" t="n">
        <v>1057</v>
      </c>
      <c r="B1058" s="180"/>
      <c r="C1058" s="22"/>
      <c r="D1058" s="22"/>
      <c r="E1058" s="22"/>
      <c r="F1058" s="183"/>
      <c r="G1058" s="22"/>
      <c r="H1058" s="22"/>
      <c r="I1058" s="22"/>
      <c r="J1058" s="191" t="e">
        <f aca="false">VLOOKUP(Entrate!I1058,Legenda!$D$1:$F$258,2)</f>
        <v>#N/A</v>
      </c>
      <c r="K1058" s="22"/>
      <c r="L1058" s="22"/>
      <c r="M1058" s="22"/>
      <c r="N1058" s="183"/>
      <c r="O1058" s="184" t="n">
        <f aca="false">'Piano Finanziario Annuale'!$F$6</f>
        <v>0</v>
      </c>
      <c r="P1058" s="185" t="n">
        <v>0</v>
      </c>
      <c r="Q1058" s="186"/>
      <c r="R1058" s="187" t="n">
        <f aca="false">(P1058*Q1058)</f>
        <v>0</v>
      </c>
      <c r="S1058" s="185" t="n">
        <v>0</v>
      </c>
      <c r="T1058" s="187" t="n">
        <f aca="false">IF(OR(O1058="sì",O1058="forfettario 190"),SUM(P1058+S1058),SUM(P1058+R1058+S1058))</f>
        <v>0</v>
      </c>
      <c r="U1058" s="50"/>
      <c r="V1058" s="188"/>
      <c r="W1058" s="189" t="n">
        <f aca="false">IF(V1058="SI",T1058,0)</f>
        <v>0</v>
      </c>
      <c r="X1058" s="148"/>
      <c r="Y1058" s="179"/>
      <c r="Z1058" s="179"/>
      <c r="AA1058" s="179"/>
    </row>
    <row r="1059" customFormat="false" ht="15.75" hidden="false" customHeight="true" outlineLevel="0" collapsed="false">
      <c r="A1059" s="22" t="n">
        <v>1058</v>
      </c>
      <c r="B1059" s="180"/>
      <c r="C1059" s="22"/>
      <c r="D1059" s="22"/>
      <c r="E1059" s="22"/>
      <c r="F1059" s="183"/>
      <c r="G1059" s="22"/>
      <c r="H1059" s="22"/>
      <c r="I1059" s="22"/>
      <c r="J1059" s="191" t="e">
        <f aca="false">VLOOKUP(Entrate!I1059,Legenda!$D$1:$F$258,2)</f>
        <v>#N/A</v>
      </c>
      <c r="K1059" s="22"/>
      <c r="L1059" s="22"/>
      <c r="M1059" s="22"/>
      <c r="N1059" s="183"/>
      <c r="O1059" s="184" t="n">
        <f aca="false">'Piano Finanziario Annuale'!$F$6</f>
        <v>0</v>
      </c>
      <c r="P1059" s="185" t="n">
        <v>0</v>
      </c>
      <c r="Q1059" s="186"/>
      <c r="R1059" s="187" t="n">
        <f aca="false">(P1059*Q1059)</f>
        <v>0</v>
      </c>
      <c r="S1059" s="185" t="n">
        <v>0</v>
      </c>
      <c r="T1059" s="187" t="n">
        <f aca="false">IF(OR(O1059="sì",O1059="forfettario 190"),SUM(P1059+S1059),SUM(P1059+R1059+S1059))</f>
        <v>0</v>
      </c>
      <c r="U1059" s="50"/>
      <c r="V1059" s="188"/>
      <c r="W1059" s="189" t="n">
        <f aca="false">IF(V1059="SI",T1059,0)</f>
        <v>0</v>
      </c>
      <c r="X1059" s="148"/>
      <c r="Y1059" s="179"/>
      <c r="Z1059" s="179"/>
      <c r="AA1059" s="179"/>
    </row>
    <row r="1060" customFormat="false" ht="15.75" hidden="false" customHeight="true" outlineLevel="0" collapsed="false">
      <c r="A1060" s="22" t="n">
        <v>1059</v>
      </c>
      <c r="B1060" s="180"/>
      <c r="C1060" s="22"/>
      <c r="D1060" s="22"/>
      <c r="E1060" s="22"/>
      <c r="F1060" s="183"/>
      <c r="G1060" s="22"/>
      <c r="H1060" s="22"/>
      <c r="I1060" s="22"/>
      <c r="J1060" s="191" t="e">
        <f aca="false">VLOOKUP(Entrate!I1060,Legenda!$D$1:$F$258,2)</f>
        <v>#N/A</v>
      </c>
      <c r="K1060" s="22"/>
      <c r="L1060" s="22"/>
      <c r="M1060" s="22"/>
      <c r="N1060" s="183"/>
      <c r="O1060" s="184" t="n">
        <f aca="false">'Piano Finanziario Annuale'!$F$6</f>
        <v>0</v>
      </c>
      <c r="P1060" s="185" t="n">
        <v>0</v>
      </c>
      <c r="Q1060" s="186"/>
      <c r="R1060" s="187" t="n">
        <f aca="false">(P1060*Q1060)</f>
        <v>0</v>
      </c>
      <c r="S1060" s="185" t="n">
        <v>0</v>
      </c>
      <c r="T1060" s="187" t="n">
        <f aca="false">IF(OR(O1060="sì",O1060="forfettario 190"),SUM(P1060+S1060),SUM(P1060+R1060+S1060))</f>
        <v>0</v>
      </c>
      <c r="U1060" s="50"/>
      <c r="V1060" s="188"/>
      <c r="W1060" s="189" t="n">
        <f aca="false">IF(V1060="SI",T1060,0)</f>
        <v>0</v>
      </c>
      <c r="X1060" s="148"/>
      <c r="Y1060" s="179"/>
      <c r="Z1060" s="179"/>
      <c r="AA1060" s="179"/>
    </row>
    <row r="1061" customFormat="false" ht="15.75" hidden="false" customHeight="true" outlineLevel="0" collapsed="false">
      <c r="A1061" s="22" t="n">
        <v>1060</v>
      </c>
      <c r="B1061" s="180"/>
      <c r="C1061" s="22"/>
      <c r="D1061" s="22"/>
      <c r="E1061" s="22"/>
      <c r="F1061" s="183"/>
      <c r="G1061" s="22"/>
      <c r="H1061" s="22"/>
      <c r="I1061" s="22"/>
      <c r="J1061" s="191" t="e">
        <f aca="false">VLOOKUP(Entrate!I1061,Legenda!$D$1:$F$258,2)</f>
        <v>#N/A</v>
      </c>
      <c r="K1061" s="22"/>
      <c r="L1061" s="22"/>
      <c r="M1061" s="22"/>
      <c r="N1061" s="183"/>
      <c r="O1061" s="184" t="n">
        <f aca="false">'Piano Finanziario Annuale'!$F$6</f>
        <v>0</v>
      </c>
      <c r="P1061" s="185" t="n">
        <v>0</v>
      </c>
      <c r="Q1061" s="186"/>
      <c r="R1061" s="187" t="n">
        <f aca="false">(P1061*Q1061)</f>
        <v>0</v>
      </c>
      <c r="S1061" s="185" t="n">
        <v>0</v>
      </c>
      <c r="T1061" s="187" t="n">
        <f aca="false">IF(OR(O1061="sì",O1061="forfettario 190"),SUM(P1061+S1061),SUM(P1061+R1061+S1061))</f>
        <v>0</v>
      </c>
      <c r="U1061" s="50"/>
      <c r="V1061" s="188"/>
      <c r="W1061" s="189" t="n">
        <f aca="false">IF(V1061="SI",T1061,0)</f>
        <v>0</v>
      </c>
      <c r="X1061" s="148"/>
      <c r="Y1061" s="179"/>
      <c r="Z1061" s="179"/>
      <c r="AA1061" s="179"/>
    </row>
    <row r="1062" customFormat="false" ht="15.75" hidden="false" customHeight="true" outlineLevel="0" collapsed="false">
      <c r="A1062" s="22" t="n">
        <v>1061</v>
      </c>
      <c r="B1062" s="180"/>
      <c r="C1062" s="22"/>
      <c r="D1062" s="22"/>
      <c r="E1062" s="22"/>
      <c r="F1062" s="183"/>
      <c r="G1062" s="22"/>
      <c r="H1062" s="22"/>
      <c r="I1062" s="22"/>
      <c r="J1062" s="191" t="e">
        <f aca="false">VLOOKUP(Entrate!I1062,Legenda!$D$1:$F$258,2)</f>
        <v>#N/A</v>
      </c>
      <c r="K1062" s="22"/>
      <c r="L1062" s="22"/>
      <c r="M1062" s="22"/>
      <c r="N1062" s="183"/>
      <c r="O1062" s="184" t="n">
        <f aca="false">'Piano Finanziario Annuale'!$F$6</f>
        <v>0</v>
      </c>
      <c r="P1062" s="185" t="n">
        <v>0</v>
      </c>
      <c r="Q1062" s="186"/>
      <c r="R1062" s="187" t="n">
        <f aca="false">(P1062*Q1062)</f>
        <v>0</v>
      </c>
      <c r="S1062" s="185" t="n">
        <v>0</v>
      </c>
      <c r="T1062" s="187" t="n">
        <f aca="false">IF(OR(O1062="sì",O1062="forfettario 190"),SUM(P1062+S1062),SUM(P1062+R1062+S1062))</f>
        <v>0</v>
      </c>
      <c r="U1062" s="50"/>
      <c r="V1062" s="188"/>
      <c r="W1062" s="189" t="n">
        <f aca="false">IF(V1062="SI",T1062,0)</f>
        <v>0</v>
      </c>
      <c r="X1062" s="148"/>
      <c r="Y1062" s="179"/>
      <c r="Z1062" s="179"/>
      <c r="AA1062" s="179"/>
    </row>
    <row r="1063" customFormat="false" ht="15.75" hidden="false" customHeight="true" outlineLevel="0" collapsed="false">
      <c r="A1063" s="22" t="n">
        <v>1062</v>
      </c>
      <c r="B1063" s="180"/>
      <c r="C1063" s="22"/>
      <c r="D1063" s="22"/>
      <c r="E1063" s="22"/>
      <c r="F1063" s="183"/>
      <c r="G1063" s="22"/>
      <c r="H1063" s="22"/>
      <c r="I1063" s="22"/>
      <c r="J1063" s="191" t="e">
        <f aca="false">VLOOKUP(Entrate!I1063,Legenda!$D$1:$F$258,2)</f>
        <v>#N/A</v>
      </c>
      <c r="K1063" s="22"/>
      <c r="L1063" s="22"/>
      <c r="M1063" s="22"/>
      <c r="N1063" s="183"/>
      <c r="O1063" s="184" t="n">
        <f aca="false">'Piano Finanziario Annuale'!$F$6</f>
        <v>0</v>
      </c>
      <c r="P1063" s="185" t="n">
        <v>0</v>
      </c>
      <c r="Q1063" s="186"/>
      <c r="R1063" s="187" t="n">
        <f aca="false">(P1063*Q1063)</f>
        <v>0</v>
      </c>
      <c r="S1063" s="185" t="n">
        <v>0</v>
      </c>
      <c r="T1063" s="187" t="n">
        <f aca="false">IF(OR(O1063="sì",O1063="forfettario 190"),SUM(P1063+S1063),SUM(P1063+R1063+S1063))</f>
        <v>0</v>
      </c>
      <c r="U1063" s="50"/>
      <c r="V1063" s="188"/>
      <c r="W1063" s="189" t="n">
        <f aca="false">IF(V1063="SI",T1063,0)</f>
        <v>0</v>
      </c>
      <c r="X1063" s="148"/>
      <c r="Y1063" s="179"/>
      <c r="Z1063" s="179"/>
      <c r="AA1063" s="179"/>
    </row>
    <row r="1064" customFormat="false" ht="15.75" hidden="false" customHeight="true" outlineLevel="0" collapsed="false">
      <c r="A1064" s="22" t="n">
        <v>1063</v>
      </c>
      <c r="B1064" s="180"/>
      <c r="C1064" s="22"/>
      <c r="D1064" s="22"/>
      <c r="E1064" s="22"/>
      <c r="F1064" s="183"/>
      <c r="G1064" s="22"/>
      <c r="H1064" s="22"/>
      <c r="I1064" s="22"/>
      <c r="J1064" s="191" t="e">
        <f aca="false">VLOOKUP(Entrate!I1064,Legenda!$D$1:$F$258,2)</f>
        <v>#N/A</v>
      </c>
      <c r="K1064" s="22"/>
      <c r="L1064" s="22"/>
      <c r="M1064" s="22"/>
      <c r="N1064" s="183"/>
      <c r="O1064" s="184" t="n">
        <f aca="false">'Piano Finanziario Annuale'!$F$6</f>
        <v>0</v>
      </c>
      <c r="P1064" s="185" t="n">
        <v>0</v>
      </c>
      <c r="Q1064" s="186"/>
      <c r="R1064" s="187" t="n">
        <f aca="false">(P1064*Q1064)</f>
        <v>0</v>
      </c>
      <c r="S1064" s="185" t="n">
        <v>0</v>
      </c>
      <c r="T1064" s="187" t="n">
        <f aca="false">IF(OR(O1064="sì",O1064="forfettario 190"),SUM(P1064+S1064),SUM(P1064+R1064+S1064))</f>
        <v>0</v>
      </c>
      <c r="U1064" s="50"/>
      <c r="V1064" s="188"/>
      <c r="W1064" s="189" t="n">
        <f aca="false">IF(V1064="SI",T1064,0)</f>
        <v>0</v>
      </c>
      <c r="X1064" s="148"/>
      <c r="Y1064" s="179"/>
      <c r="Z1064" s="179"/>
      <c r="AA1064" s="179"/>
    </row>
    <row r="1065" customFormat="false" ht="15.75" hidden="false" customHeight="true" outlineLevel="0" collapsed="false">
      <c r="A1065" s="22" t="n">
        <v>1064</v>
      </c>
      <c r="B1065" s="180"/>
      <c r="C1065" s="22"/>
      <c r="D1065" s="22"/>
      <c r="E1065" s="22"/>
      <c r="F1065" s="183"/>
      <c r="G1065" s="22"/>
      <c r="H1065" s="22"/>
      <c r="I1065" s="22"/>
      <c r="J1065" s="191" t="e">
        <f aca="false">VLOOKUP(Entrate!I1065,Legenda!$D$1:$F$258,2)</f>
        <v>#N/A</v>
      </c>
      <c r="K1065" s="22"/>
      <c r="L1065" s="22"/>
      <c r="M1065" s="22"/>
      <c r="N1065" s="183"/>
      <c r="O1065" s="184" t="n">
        <f aca="false">'Piano Finanziario Annuale'!$F$6</f>
        <v>0</v>
      </c>
      <c r="P1065" s="185" t="n">
        <v>0</v>
      </c>
      <c r="Q1065" s="186"/>
      <c r="R1065" s="187" t="n">
        <f aca="false">(P1065*Q1065)</f>
        <v>0</v>
      </c>
      <c r="S1065" s="185" t="n">
        <v>0</v>
      </c>
      <c r="T1065" s="187" t="n">
        <f aca="false">IF(OR(O1065="sì",O1065="forfettario 190"),SUM(P1065+S1065),SUM(P1065+R1065+S1065))</f>
        <v>0</v>
      </c>
      <c r="U1065" s="50"/>
      <c r="V1065" s="188"/>
      <c r="W1065" s="189" t="n">
        <f aca="false">IF(V1065="SI",T1065,0)</f>
        <v>0</v>
      </c>
      <c r="X1065" s="148"/>
      <c r="Y1065" s="179"/>
      <c r="Z1065" s="179"/>
      <c r="AA1065" s="179"/>
    </row>
    <row r="1066" customFormat="false" ht="15.75" hidden="false" customHeight="true" outlineLevel="0" collapsed="false">
      <c r="A1066" s="22" t="n">
        <v>1065</v>
      </c>
      <c r="B1066" s="180"/>
      <c r="C1066" s="22"/>
      <c r="D1066" s="22"/>
      <c r="E1066" s="22"/>
      <c r="F1066" s="183"/>
      <c r="G1066" s="22"/>
      <c r="H1066" s="22"/>
      <c r="I1066" s="22"/>
      <c r="J1066" s="191" t="e">
        <f aca="false">VLOOKUP(Entrate!I1066,Legenda!$D$1:$F$258,2)</f>
        <v>#N/A</v>
      </c>
      <c r="K1066" s="22"/>
      <c r="L1066" s="22"/>
      <c r="M1066" s="22"/>
      <c r="N1066" s="183"/>
      <c r="O1066" s="184" t="n">
        <f aca="false">'Piano Finanziario Annuale'!$F$6</f>
        <v>0</v>
      </c>
      <c r="P1066" s="185" t="n">
        <v>0</v>
      </c>
      <c r="Q1066" s="186"/>
      <c r="R1066" s="187" t="n">
        <f aca="false">(P1066*Q1066)</f>
        <v>0</v>
      </c>
      <c r="S1066" s="185" t="n">
        <v>0</v>
      </c>
      <c r="T1066" s="187" t="n">
        <f aca="false">IF(OR(O1066="sì",O1066="forfettario 190"),SUM(P1066+S1066),SUM(P1066+R1066+S1066))</f>
        <v>0</v>
      </c>
      <c r="U1066" s="50"/>
      <c r="V1066" s="188"/>
      <c r="W1066" s="189" t="n">
        <f aca="false">IF(V1066="SI",T1066,0)</f>
        <v>0</v>
      </c>
      <c r="X1066" s="148"/>
      <c r="Y1066" s="179"/>
      <c r="Z1066" s="179"/>
      <c r="AA1066" s="179"/>
    </row>
    <row r="1067" customFormat="false" ht="15.75" hidden="false" customHeight="true" outlineLevel="0" collapsed="false">
      <c r="A1067" s="22" t="n">
        <v>1066</v>
      </c>
      <c r="B1067" s="180"/>
      <c r="C1067" s="22"/>
      <c r="D1067" s="22"/>
      <c r="E1067" s="22"/>
      <c r="F1067" s="183"/>
      <c r="G1067" s="22"/>
      <c r="H1067" s="22"/>
      <c r="I1067" s="22"/>
      <c r="J1067" s="191" t="e">
        <f aca="false">VLOOKUP(Entrate!I1067,Legenda!$D$1:$F$258,2)</f>
        <v>#N/A</v>
      </c>
      <c r="K1067" s="22"/>
      <c r="L1067" s="22"/>
      <c r="M1067" s="22"/>
      <c r="N1067" s="183"/>
      <c r="O1067" s="184" t="n">
        <f aca="false">'Piano Finanziario Annuale'!$F$6</f>
        <v>0</v>
      </c>
      <c r="P1067" s="185" t="n">
        <v>0</v>
      </c>
      <c r="Q1067" s="186"/>
      <c r="R1067" s="187" t="n">
        <f aca="false">(P1067*Q1067)</f>
        <v>0</v>
      </c>
      <c r="S1067" s="185" t="n">
        <v>0</v>
      </c>
      <c r="T1067" s="187" t="n">
        <f aca="false">IF(OR(O1067="sì",O1067="forfettario 190"),SUM(P1067+S1067),SUM(P1067+R1067+S1067))</f>
        <v>0</v>
      </c>
      <c r="U1067" s="50"/>
      <c r="V1067" s="188"/>
      <c r="W1067" s="189" t="n">
        <f aca="false">IF(V1067="SI",T1067,0)</f>
        <v>0</v>
      </c>
      <c r="X1067" s="148"/>
      <c r="Y1067" s="179"/>
      <c r="Z1067" s="179"/>
      <c r="AA1067" s="179"/>
    </row>
    <row r="1068" customFormat="false" ht="15.75" hidden="false" customHeight="true" outlineLevel="0" collapsed="false">
      <c r="A1068" s="22" t="n">
        <v>1067</v>
      </c>
      <c r="B1068" s="180"/>
      <c r="C1068" s="22"/>
      <c r="D1068" s="22"/>
      <c r="E1068" s="22"/>
      <c r="F1068" s="183"/>
      <c r="G1068" s="22"/>
      <c r="H1068" s="22"/>
      <c r="I1068" s="22"/>
      <c r="J1068" s="191" t="e">
        <f aca="false">VLOOKUP(Entrate!I1068,Legenda!$D$1:$F$258,2)</f>
        <v>#N/A</v>
      </c>
      <c r="K1068" s="22"/>
      <c r="L1068" s="22"/>
      <c r="M1068" s="22"/>
      <c r="N1068" s="183"/>
      <c r="O1068" s="184" t="n">
        <f aca="false">'Piano Finanziario Annuale'!$F$6</f>
        <v>0</v>
      </c>
      <c r="P1068" s="185" t="n">
        <v>0</v>
      </c>
      <c r="Q1068" s="186"/>
      <c r="R1068" s="187" t="n">
        <f aca="false">(P1068*Q1068)</f>
        <v>0</v>
      </c>
      <c r="S1068" s="185" t="n">
        <v>0</v>
      </c>
      <c r="T1068" s="187" t="n">
        <f aca="false">IF(OR(O1068="sì",O1068="forfettario 190"),SUM(P1068+S1068),SUM(P1068+R1068+S1068))</f>
        <v>0</v>
      </c>
      <c r="U1068" s="50"/>
      <c r="V1068" s="188"/>
      <c r="W1068" s="189" t="n">
        <f aca="false">IF(V1068="SI",T1068,0)</f>
        <v>0</v>
      </c>
      <c r="X1068" s="148"/>
      <c r="Y1068" s="179"/>
      <c r="Z1068" s="179"/>
      <c r="AA1068" s="179"/>
    </row>
    <row r="1069" customFormat="false" ht="15.75" hidden="false" customHeight="true" outlineLevel="0" collapsed="false">
      <c r="A1069" s="22" t="n">
        <v>1068</v>
      </c>
      <c r="B1069" s="180"/>
      <c r="C1069" s="22"/>
      <c r="D1069" s="22"/>
      <c r="E1069" s="22"/>
      <c r="F1069" s="183"/>
      <c r="G1069" s="22"/>
      <c r="H1069" s="22"/>
      <c r="I1069" s="22"/>
      <c r="J1069" s="191" t="e">
        <f aca="false">VLOOKUP(Entrate!I1069,Legenda!$D$1:$F$258,2)</f>
        <v>#N/A</v>
      </c>
      <c r="K1069" s="22"/>
      <c r="L1069" s="22"/>
      <c r="M1069" s="22"/>
      <c r="N1069" s="183"/>
      <c r="O1069" s="184" t="n">
        <f aca="false">'Piano Finanziario Annuale'!$F$6</f>
        <v>0</v>
      </c>
      <c r="P1069" s="185" t="n">
        <v>0</v>
      </c>
      <c r="Q1069" s="186"/>
      <c r="R1069" s="187" t="n">
        <f aca="false">(P1069*Q1069)</f>
        <v>0</v>
      </c>
      <c r="S1069" s="185" t="n">
        <v>0</v>
      </c>
      <c r="T1069" s="187" t="n">
        <f aca="false">IF(OR(O1069="sì",O1069="forfettario 190"),SUM(P1069+S1069),SUM(P1069+R1069+S1069))</f>
        <v>0</v>
      </c>
      <c r="U1069" s="50"/>
      <c r="V1069" s="188"/>
      <c r="W1069" s="189" t="n">
        <f aca="false">IF(V1069="SI",T1069,0)</f>
        <v>0</v>
      </c>
      <c r="X1069" s="148"/>
      <c r="Y1069" s="179"/>
      <c r="Z1069" s="179"/>
      <c r="AA1069" s="179"/>
    </row>
    <row r="1070" customFormat="false" ht="15.75" hidden="false" customHeight="true" outlineLevel="0" collapsed="false">
      <c r="A1070" s="22" t="n">
        <v>1069</v>
      </c>
      <c r="B1070" s="180"/>
      <c r="C1070" s="22"/>
      <c r="D1070" s="22"/>
      <c r="E1070" s="22"/>
      <c r="F1070" s="183"/>
      <c r="G1070" s="22"/>
      <c r="H1070" s="22"/>
      <c r="I1070" s="22"/>
      <c r="J1070" s="191" t="e">
        <f aca="false">VLOOKUP(Entrate!I1070,Legenda!$D$1:$F$258,2)</f>
        <v>#N/A</v>
      </c>
      <c r="K1070" s="22"/>
      <c r="L1070" s="22"/>
      <c r="M1070" s="22"/>
      <c r="N1070" s="183"/>
      <c r="O1070" s="184" t="n">
        <f aca="false">'Piano Finanziario Annuale'!$F$6</f>
        <v>0</v>
      </c>
      <c r="P1070" s="185" t="n">
        <v>0</v>
      </c>
      <c r="Q1070" s="186"/>
      <c r="R1070" s="187" t="n">
        <f aca="false">(P1070*Q1070)</f>
        <v>0</v>
      </c>
      <c r="S1070" s="185" t="n">
        <v>0</v>
      </c>
      <c r="T1070" s="187" t="n">
        <f aca="false">IF(OR(O1070="sì",O1070="forfettario 190"),SUM(P1070+S1070),SUM(P1070+R1070+S1070))</f>
        <v>0</v>
      </c>
      <c r="U1070" s="50"/>
      <c r="V1070" s="188"/>
      <c r="W1070" s="189" t="n">
        <f aca="false">IF(V1070="SI",T1070,0)</f>
        <v>0</v>
      </c>
      <c r="X1070" s="148"/>
      <c r="Y1070" s="179"/>
      <c r="Z1070" s="179"/>
      <c r="AA1070" s="179"/>
    </row>
    <row r="1071" customFormat="false" ht="15.75" hidden="false" customHeight="true" outlineLevel="0" collapsed="false">
      <c r="A1071" s="22" t="n">
        <v>1070</v>
      </c>
      <c r="B1071" s="180"/>
      <c r="C1071" s="22"/>
      <c r="D1071" s="22"/>
      <c r="E1071" s="22"/>
      <c r="F1071" s="183"/>
      <c r="G1071" s="22"/>
      <c r="H1071" s="22"/>
      <c r="I1071" s="22"/>
      <c r="J1071" s="191" t="e">
        <f aca="false">VLOOKUP(Entrate!I1071,Legenda!$D$1:$F$258,2)</f>
        <v>#N/A</v>
      </c>
      <c r="K1071" s="22"/>
      <c r="L1071" s="22"/>
      <c r="M1071" s="22"/>
      <c r="N1071" s="183"/>
      <c r="O1071" s="184" t="n">
        <f aca="false">'Piano Finanziario Annuale'!$F$6</f>
        <v>0</v>
      </c>
      <c r="P1071" s="185" t="n">
        <v>0</v>
      </c>
      <c r="Q1071" s="186"/>
      <c r="R1071" s="187" t="n">
        <f aca="false">(P1071*Q1071)</f>
        <v>0</v>
      </c>
      <c r="S1071" s="185" t="n">
        <v>0</v>
      </c>
      <c r="T1071" s="187" t="n">
        <f aca="false">IF(OR(O1071="sì",O1071="forfettario 190"),SUM(P1071+S1071),SUM(P1071+R1071+S1071))</f>
        <v>0</v>
      </c>
      <c r="U1071" s="50"/>
      <c r="V1071" s="188"/>
      <c r="W1071" s="189" t="n">
        <f aca="false">IF(V1071="SI",T1071,0)</f>
        <v>0</v>
      </c>
      <c r="X1071" s="148"/>
      <c r="Y1071" s="179"/>
      <c r="Z1071" s="179"/>
      <c r="AA1071" s="179"/>
    </row>
    <row r="1072" customFormat="false" ht="15.75" hidden="false" customHeight="true" outlineLevel="0" collapsed="false">
      <c r="A1072" s="22" t="n">
        <v>1071</v>
      </c>
      <c r="B1072" s="180"/>
      <c r="C1072" s="22"/>
      <c r="D1072" s="22"/>
      <c r="E1072" s="22"/>
      <c r="F1072" s="183"/>
      <c r="G1072" s="22"/>
      <c r="H1072" s="22"/>
      <c r="I1072" s="22"/>
      <c r="J1072" s="191" t="e">
        <f aca="false">VLOOKUP(Entrate!I1072,Legenda!$D$1:$F$258,2)</f>
        <v>#N/A</v>
      </c>
      <c r="K1072" s="22"/>
      <c r="L1072" s="22"/>
      <c r="M1072" s="22"/>
      <c r="N1072" s="183"/>
      <c r="O1072" s="184" t="n">
        <f aca="false">'Piano Finanziario Annuale'!$F$6</f>
        <v>0</v>
      </c>
      <c r="P1072" s="185" t="n">
        <v>0</v>
      </c>
      <c r="Q1072" s="186"/>
      <c r="R1072" s="187" t="n">
        <f aca="false">(P1072*Q1072)</f>
        <v>0</v>
      </c>
      <c r="S1072" s="185" t="n">
        <v>0</v>
      </c>
      <c r="T1072" s="187" t="n">
        <f aca="false">IF(OR(O1072="sì",O1072="forfettario 190"),SUM(P1072+S1072),SUM(P1072+R1072+S1072))</f>
        <v>0</v>
      </c>
      <c r="U1072" s="50"/>
      <c r="V1072" s="188"/>
      <c r="W1072" s="189" t="n">
        <f aca="false">IF(V1072="SI",T1072,0)</f>
        <v>0</v>
      </c>
      <c r="X1072" s="148"/>
      <c r="Y1072" s="179"/>
      <c r="Z1072" s="179"/>
      <c r="AA1072" s="179"/>
    </row>
    <row r="1073" customFormat="false" ht="15.75" hidden="false" customHeight="true" outlineLevel="0" collapsed="false">
      <c r="A1073" s="22" t="n">
        <v>1072</v>
      </c>
      <c r="B1073" s="180"/>
      <c r="C1073" s="22"/>
      <c r="D1073" s="22"/>
      <c r="E1073" s="22"/>
      <c r="F1073" s="183"/>
      <c r="G1073" s="22"/>
      <c r="H1073" s="22"/>
      <c r="I1073" s="22"/>
      <c r="J1073" s="191" t="e">
        <f aca="false">VLOOKUP(Entrate!I1073,Legenda!$D$1:$F$258,2)</f>
        <v>#N/A</v>
      </c>
      <c r="K1073" s="22"/>
      <c r="L1073" s="22"/>
      <c r="M1073" s="22"/>
      <c r="N1073" s="183"/>
      <c r="O1073" s="184" t="n">
        <f aca="false">'Piano Finanziario Annuale'!$F$6</f>
        <v>0</v>
      </c>
      <c r="P1073" s="185" t="n">
        <v>0</v>
      </c>
      <c r="Q1073" s="186"/>
      <c r="R1073" s="187" t="n">
        <f aca="false">(P1073*Q1073)</f>
        <v>0</v>
      </c>
      <c r="S1073" s="185" t="n">
        <v>0</v>
      </c>
      <c r="T1073" s="187" t="n">
        <f aca="false">IF(OR(O1073="sì",O1073="forfettario 190"),SUM(P1073+S1073),SUM(P1073+R1073+S1073))</f>
        <v>0</v>
      </c>
      <c r="U1073" s="50"/>
      <c r="V1073" s="188"/>
      <c r="W1073" s="189" t="n">
        <f aca="false">IF(V1073="SI",T1073,0)</f>
        <v>0</v>
      </c>
      <c r="X1073" s="148"/>
      <c r="Y1073" s="179"/>
      <c r="Z1073" s="179"/>
      <c r="AA1073" s="179"/>
    </row>
    <row r="1074" customFormat="false" ht="15.75" hidden="false" customHeight="true" outlineLevel="0" collapsed="false">
      <c r="A1074" s="22" t="n">
        <v>1073</v>
      </c>
      <c r="B1074" s="180"/>
      <c r="C1074" s="22"/>
      <c r="D1074" s="22"/>
      <c r="E1074" s="22"/>
      <c r="F1074" s="183"/>
      <c r="G1074" s="22"/>
      <c r="H1074" s="22"/>
      <c r="I1074" s="22"/>
      <c r="J1074" s="191" t="e">
        <f aca="false">VLOOKUP(Entrate!I1074,Legenda!$D$1:$F$258,2)</f>
        <v>#N/A</v>
      </c>
      <c r="K1074" s="22"/>
      <c r="L1074" s="22"/>
      <c r="M1074" s="22"/>
      <c r="N1074" s="183"/>
      <c r="O1074" s="184" t="n">
        <f aca="false">'Piano Finanziario Annuale'!$F$6</f>
        <v>0</v>
      </c>
      <c r="P1074" s="185" t="n">
        <v>0</v>
      </c>
      <c r="Q1074" s="186"/>
      <c r="R1074" s="187" t="n">
        <f aca="false">(P1074*Q1074)</f>
        <v>0</v>
      </c>
      <c r="S1074" s="185" t="n">
        <v>0</v>
      </c>
      <c r="T1074" s="187" t="n">
        <f aca="false">IF(OR(O1074="sì",O1074="forfettario 190"),SUM(P1074+S1074),SUM(P1074+R1074+S1074))</f>
        <v>0</v>
      </c>
      <c r="U1074" s="50"/>
      <c r="V1074" s="188"/>
      <c r="W1074" s="189" t="n">
        <f aca="false">IF(V1074="SI",T1074,0)</f>
        <v>0</v>
      </c>
      <c r="X1074" s="148"/>
      <c r="Y1074" s="179"/>
      <c r="Z1074" s="179"/>
      <c r="AA1074" s="179"/>
    </row>
    <row r="1075" customFormat="false" ht="15.75" hidden="false" customHeight="true" outlineLevel="0" collapsed="false">
      <c r="A1075" s="22" t="n">
        <v>1074</v>
      </c>
      <c r="B1075" s="180"/>
      <c r="C1075" s="22"/>
      <c r="D1075" s="22"/>
      <c r="E1075" s="22"/>
      <c r="F1075" s="183"/>
      <c r="G1075" s="22"/>
      <c r="H1075" s="22"/>
      <c r="I1075" s="22"/>
      <c r="J1075" s="191" t="e">
        <f aca="false">VLOOKUP(Entrate!I1075,Legenda!$D$1:$F$258,2)</f>
        <v>#N/A</v>
      </c>
      <c r="K1075" s="22"/>
      <c r="L1075" s="22"/>
      <c r="M1075" s="22"/>
      <c r="N1075" s="183"/>
      <c r="O1075" s="184" t="n">
        <f aca="false">'Piano Finanziario Annuale'!$F$6</f>
        <v>0</v>
      </c>
      <c r="P1075" s="185" t="n">
        <v>0</v>
      </c>
      <c r="Q1075" s="186"/>
      <c r="R1075" s="187" t="n">
        <f aca="false">(P1075*Q1075)</f>
        <v>0</v>
      </c>
      <c r="S1075" s="185" t="n">
        <v>0</v>
      </c>
      <c r="T1075" s="187" t="n">
        <f aca="false">IF(OR(O1075="sì",O1075="forfettario 190"),SUM(P1075+S1075),SUM(P1075+R1075+S1075))</f>
        <v>0</v>
      </c>
      <c r="U1075" s="50"/>
      <c r="V1075" s="188"/>
      <c r="W1075" s="189" t="n">
        <f aca="false">IF(V1075="SI",T1075,0)</f>
        <v>0</v>
      </c>
      <c r="X1075" s="148"/>
      <c r="Y1075" s="179"/>
      <c r="Z1075" s="179"/>
      <c r="AA1075" s="179"/>
    </row>
    <row r="1076" customFormat="false" ht="15.75" hidden="false" customHeight="true" outlineLevel="0" collapsed="false">
      <c r="A1076" s="22" t="n">
        <v>1075</v>
      </c>
      <c r="B1076" s="180"/>
      <c r="C1076" s="22"/>
      <c r="D1076" s="22"/>
      <c r="E1076" s="22"/>
      <c r="F1076" s="183"/>
      <c r="G1076" s="22"/>
      <c r="H1076" s="22"/>
      <c r="I1076" s="22"/>
      <c r="J1076" s="191" t="e">
        <f aca="false">VLOOKUP(Entrate!I1076,Legenda!$D$1:$F$258,2)</f>
        <v>#N/A</v>
      </c>
      <c r="K1076" s="22"/>
      <c r="L1076" s="22"/>
      <c r="M1076" s="22"/>
      <c r="N1076" s="183"/>
      <c r="O1076" s="184" t="n">
        <f aca="false">'Piano Finanziario Annuale'!$F$6</f>
        <v>0</v>
      </c>
      <c r="P1076" s="185" t="n">
        <v>0</v>
      </c>
      <c r="Q1076" s="186"/>
      <c r="R1076" s="187" t="n">
        <f aca="false">(P1076*Q1076)</f>
        <v>0</v>
      </c>
      <c r="S1076" s="185" t="n">
        <v>0</v>
      </c>
      <c r="T1076" s="187" t="n">
        <f aca="false">IF(OR(O1076="sì",O1076="forfettario 190"),SUM(P1076+S1076),SUM(P1076+R1076+S1076))</f>
        <v>0</v>
      </c>
      <c r="U1076" s="50"/>
      <c r="V1076" s="188"/>
      <c r="W1076" s="189" t="n">
        <f aca="false">IF(V1076="SI",T1076,0)</f>
        <v>0</v>
      </c>
      <c r="X1076" s="148"/>
      <c r="Y1076" s="179"/>
      <c r="Z1076" s="179"/>
      <c r="AA1076" s="179"/>
    </row>
    <row r="1077" customFormat="false" ht="15.75" hidden="false" customHeight="true" outlineLevel="0" collapsed="false">
      <c r="A1077" s="22" t="n">
        <v>1076</v>
      </c>
      <c r="B1077" s="180"/>
      <c r="C1077" s="22"/>
      <c r="D1077" s="22"/>
      <c r="E1077" s="22"/>
      <c r="F1077" s="183"/>
      <c r="G1077" s="22"/>
      <c r="H1077" s="22"/>
      <c r="I1077" s="22"/>
      <c r="J1077" s="191" t="e">
        <f aca="false">VLOOKUP(Entrate!I1077,Legenda!$D$1:$F$258,2)</f>
        <v>#N/A</v>
      </c>
      <c r="K1077" s="22"/>
      <c r="L1077" s="22"/>
      <c r="M1077" s="22"/>
      <c r="N1077" s="183"/>
      <c r="O1077" s="184" t="n">
        <f aca="false">'Piano Finanziario Annuale'!$F$6</f>
        <v>0</v>
      </c>
      <c r="P1077" s="185" t="n">
        <v>0</v>
      </c>
      <c r="Q1077" s="186"/>
      <c r="R1077" s="187" t="n">
        <f aca="false">(P1077*Q1077)</f>
        <v>0</v>
      </c>
      <c r="S1077" s="185" t="n">
        <v>0</v>
      </c>
      <c r="T1077" s="187" t="n">
        <f aca="false">IF(OR(O1077="sì",O1077="forfettario 190"),SUM(P1077+S1077),SUM(P1077+R1077+S1077))</f>
        <v>0</v>
      </c>
      <c r="U1077" s="50"/>
      <c r="V1077" s="188"/>
      <c r="W1077" s="189" t="n">
        <f aca="false">IF(V1077="SI",T1077,0)</f>
        <v>0</v>
      </c>
      <c r="X1077" s="148"/>
      <c r="Y1077" s="179"/>
      <c r="Z1077" s="179"/>
      <c r="AA1077" s="179"/>
    </row>
    <row r="1078" customFormat="false" ht="15.75" hidden="false" customHeight="true" outlineLevel="0" collapsed="false">
      <c r="A1078" s="22" t="n">
        <v>1077</v>
      </c>
      <c r="B1078" s="180"/>
      <c r="C1078" s="22"/>
      <c r="D1078" s="22"/>
      <c r="E1078" s="22"/>
      <c r="F1078" s="183"/>
      <c r="G1078" s="22"/>
      <c r="H1078" s="22"/>
      <c r="I1078" s="22"/>
      <c r="J1078" s="191" t="e">
        <f aca="false">VLOOKUP(Entrate!I1078,Legenda!$D$1:$F$258,2)</f>
        <v>#N/A</v>
      </c>
      <c r="K1078" s="22"/>
      <c r="L1078" s="22"/>
      <c r="M1078" s="22"/>
      <c r="N1078" s="183"/>
      <c r="O1078" s="184" t="n">
        <f aca="false">'Piano Finanziario Annuale'!$F$6</f>
        <v>0</v>
      </c>
      <c r="P1078" s="185" t="n">
        <v>0</v>
      </c>
      <c r="Q1078" s="186"/>
      <c r="R1078" s="187" t="n">
        <f aca="false">(P1078*Q1078)</f>
        <v>0</v>
      </c>
      <c r="S1078" s="185" t="n">
        <v>0</v>
      </c>
      <c r="T1078" s="187" t="n">
        <f aca="false">IF(OR(O1078="sì",O1078="forfettario 190"),SUM(P1078+S1078),SUM(P1078+R1078+S1078))</f>
        <v>0</v>
      </c>
      <c r="U1078" s="50"/>
      <c r="V1078" s="188"/>
      <c r="W1078" s="189" t="n">
        <f aca="false">IF(V1078="SI",T1078,0)</f>
        <v>0</v>
      </c>
      <c r="X1078" s="148"/>
      <c r="Y1078" s="179"/>
      <c r="Z1078" s="179"/>
      <c r="AA1078" s="179"/>
    </row>
    <row r="1079" customFormat="false" ht="15.75" hidden="false" customHeight="true" outlineLevel="0" collapsed="false">
      <c r="A1079" s="22" t="n">
        <v>1078</v>
      </c>
      <c r="B1079" s="180"/>
      <c r="C1079" s="22"/>
      <c r="D1079" s="22"/>
      <c r="E1079" s="22"/>
      <c r="F1079" s="183"/>
      <c r="G1079" s="22"/>
      <c r="H1079" s="22"/>
      <c r="I1079" s="22"/>
      <c r="J1079" s="191" t="e">
        <f aca="false">VLOOKUP(Entrate!I1079,Legenda!$D$1:$F$258,2)</f>
        <v>#N/A</v>
      </c>
      <c r="K1079" s="22"/>
      <c r="L1079" s="22"/>
      <c r="M1079" s="22"/>
      <c r="N1079" s="183"/>
      <c r="O1079" s="184" t="n">
        <f aca="false">'Piano Finanziario Annuale'!$F$6</f>
        <v>0</v>
      </c>
      <c r="P1079" s="185" t="n">
        <v>0</v>
      </c>
      <c r="Q1079" s="186"/>
      <c r="R1079" s="187" t="n">
        <f aca="false">(P1079*Q1079)</f>
        <v>0</v>
      </c>
      <c r="S1079" s="185" t="n">
        <v>0</v>
      </c>
      <c r="T1079" s="187" t="n">
        <f aca="false">IF(OR(O1079="sì",O1079="forfettario 190"),SUM(P1079+S1079),SUM(P1079+R1079+S1079))</f>
        <v>0</v>
      </c>
      <c r="U1079" s="50"/>
      <c r="V1079" s="188"/>
      <c r="W1079" s="189" t="n">
        <f aca="false">IF(V1079="SI",T1079,0)</f>
        <v>0</v>
      </c>
      <c r="X1079" s="148"/>
      <c r="Y1079" s="179"/>
      <c r="Z1079" s="179"/>
      <c r="AA1079" s="179"/>
    </row>
    <row r="1080" customFormat="false" ht="15.75" hidden="false" customHeight="true" outlineLevel="0" collapsed="false">
      <c r="A1080" s="22" t="n">
        <v>1079</v>
      </c>
      <c r="B1080" s="180"/>
      <c r="C1080" s="22"/>
      <c r="D1080" s="22"/>
      <c r="E1080" s="22"/>
      <c r="F1080" s="183"/>
      <c r="G1080" s="22"/>
      <c r="H1080" s="22"/>
      <c r="I1080" s="22"/>
      <c r="J1080" s="191" t="e">
        <f aca="false">VLOOKUP(Entrate!I1080,Legenda!$D$1:$F$258,2)</f>
        <v>#N/A</v>
      </c>
      <c r="K1080" s="22"/>
      <c r="L1080" s="22"/>
      <c r="M1080" s="22"/>
      <c r="N1080" s="183"/>
      <c r="O1080" s="184" t="n">
        <f aca="false">'Piano Finanziario Annuale'!$F$6</f>
        <v>0</v>
      </c>
      <c r="P1080" s="185" t="n">
        <v>0</v>
      </c>
      <c r="Q1080" s="186"/>
      <c r="R1080" s="187" t="n">
        <f aca="false">(P1080*Q1080)</f>
        <v>0</v>
      </c>
      <c r="S1080" s="185" t="n">
        <v>0</v>
      </c>
      <c r="T1080" s="187" t="n">
        <f aca="false">IF(OR(O1080="sì",O1080="forfettario 190"),SUM(P1080+S1080),SUM(P1080+R1080+S1080))</f>
        <v>0</v>
      </c>
      <c r="U1080" s="50"/>
      <c r="V1080" s="188"/>
      <c r="W1080" s="189" t="n">
        <f aca="false">IF(V1080="SI",T1080,0)</f>
        <v>0</v>
      </c>
      <c r="X1080" s="148"/>
      <c r="Y1080" s="179"/>
      <c r="Z1080" s="179"/>
      <c r="AA1080" s="179"/>
    </row>
    <row r="1081" customFormat="false" ht="15.75" hidden="false" customHeight="true" outlineLevel="0" collapsed="false">
      <c r="A1081" s="22" t="n">
        <v>1080</v>
      </c>
      <c r="B1081" s="180"/>
      <c r="C1081" s="22"/>
      <c r="D1081" s="22"/>
      <c r="E1081" s="22"/>
      <c r="F1081" s="183"/>
      <c r="G1081" s="22"/>
      <c r="H1081" s="22"/>
      <c r="I1081" s="22"/>
      <c r="J1081" s="191" t="e">
        <f aca="false">VLOOKUP(Entrate!I1081,Legenda!$D$1:$F$258,2)</f>
        <v>#N/A</v>
      </c>
      <c r="K1081" s="22"/>
      <c r="L1081" s="22"/>
      <c r="M1081" s="22"/>
      <c r="N1081" s="183"/>
      <c r="O1081" s="184" t="n">
        <f aca="false">'Piano Finanziario Annuale'!$F$6</f>
        <v>0</v>
      </c>
      <c r="P1081" s="185" t="n">
        <v>0</v>
      </c>
      <c r="Q1081" s="186"/>
      <c r="R1081" s="187" t="n">
        <f aca="false">(P1081*Q1081)</f>
        <v>0</v>
      </c>
      <c r="S1081" s="185" t="n">
        <v>0</v>
      </c>
      <c r="T1081" s="187" t="n">
        <f aca="false">IF(OR(O1081="sì",O1081="forfettario 190"),SUM(P1081+S1081),SUM(P1081+R1081+S1081))</f>
        <v>0</v>
      </c>
      <c r="U1081" s="50"/>
      <c r="V1081" s="188"/>
      <c r="W1081" s="189" t="n">
        <f aca="false">IF(V1081="SI",T1081,0)</f>
        <v>0</v>
      </c>
      <c r="X1081" s="148"/>
      <c r="Y1081" s="179"/>
      <c r="Z1081" s="179"/>
      <c r="AA1081" s="179"/>
    </row>
    <row r="1082" customFormat="false" ht="15.75" hidden="false" customHeight="true" outlineLevel="0" collapsed="false">
      <c r="A1082" s="22" t="n">
        <v>1081</v>
      </c>
      <c r="B1082" s="180"/>
      <c r="C1082" s="22"/>
      <c r="D1082" s="22"/>
      <c r="E1082" s="22"/>
      <c r="F1082" s="183"/>
      <c r="G1082" s="22"/>
      <c r="H1082" s="22"/>
      <c r="I1082" s="22"/>
      <c r="J1082" s="191" t="e">
        <f aca="false">VLOOKUP(Entrate!I1082,Legenda!$D$1:$F$258,2)</f>
        <v>#N/A</v>
      </c>
      <c r="K1082" s="22"/>
      <c r="L1082" s="22"/>
      <c r="M1082" s="22"/>
      <c r="N1082" s="183"/>
      <c r="O1082" s="184" t="n">
        <f aca="false">'Piano Finanziario Annuale'!$F$6</f>
        <v>0</v>
      </c>
      <c r="P1082" s="185" t="n">
        <v>0</v>
      </c>
      <c r="Q1082" s="186"/>
      <c r="R1082" s="187" t="n">
        <f aca="false">(P1082*Q1082)</f>
        <v>0</v>
      </c>
      <c r="S1082" s="185" t="n">
        <v>0</v>
      </c>
      <c r="T1082" s="187" t="n">
        <f aca="false">IF(OR(O1082="sì",O1082="forfettario 190"),SUM(P1082+S1082),SUM(P1082+R1082+S1082))</f>
        <v>0</v>
      </c>
      <c r="U1082" s="50"/>
      <c r="V1082" s="188"/>
      <c r="W1082" s="189" t="n">
        <f aca="false">IF(V1082="SI",T1082,0)</f>
        <v>0</v>
      </c>
      <c r="X1082" s="148"/>
      <c r="Y1082" s="179"/>
      <c r="Z1082" s="179"/>
      <c r="AA1082" s="179"/>
    </row>
    <row r="1083" customFormat="false" ht="15.75" hidden="false" customHeight="true" outlineLevel="0" collapsed="false">
      <c r="A1083" s="22" t="n">
        <v>1082</v>
      </c>
      <c r="B1083" s="180"/>
      <c r="C1083" s="22"/>
      <c r="D1083" s="22"/>
      <c r="E1083" s="22"/>
      <c r="F1083" s="183"/>
      <c r="G1083" s="22"/>
      <c r="H1083" s="22"/>
      <c r="I1083" s="22"/>
      <c r="J1083" s="191" t="e">
        <f aca="false">VLOOKUP(Entrate!I1083,Legenda!$D$1:$F$258,2)</f>
        <v>#N/A</v>
      </c>
      <c r="K1083" s="22"/>
      <c r="L1083" s="22"/>
      <c r="M1083" s="22"/>
      <c r="N1083" s="183"/>
      <c r="O1083" s="184" t="n">
        <f aca="false">'Piano Finanziario Annuale'!$F$6</f>
        <v>0</v>
      </c>
      <c r="P1083" s="185" t="n">
        <v>0</v>
      </c>
      <c r="Q1083" s="186"/>
      <c r="R1083" s="187" t="n">
        <f aca="false">(P1083*Q1083)</f>
        <v>0</v>
      </c>
      <c r="S1083" s="185" t="n">
        <v>0</v>
      </c>
      <c r="T1083" s="187" t="n">
        <f aca="false">IF(OR(O1083="sì",O1083="forfettario 190"),SUM(P1083+S1083),SUM(P1083+R1083+S1083))</f>
        <v>0</v>
      </c>
      <c r="U1083" s="50"/>
      <c r="V1083" s="188"/>
      <c r="W1083" s="189" t="n">
        <f aca="false">IF(V1083="SI",T1083,0)</f>
        <v>0</v>
      </c>
      <c r="X1083" s="148"/>
      <c r="Y1083" s="179"/>
      <c r="Z1083" s="179"/>
      <c r="AA1083" s="179"/>
    </row>
    <row r="1084" customFormat="false" ht="15.75" hidden="false" customHeight="true" outlineLevel="0" collapsed="false">
      <c r="A1084" s="22" t="n">
        <v>1083</v>
      </c>
      <c r="B1084" s="180"/>
      <c r="C1084" s="22"/>
      <c r="D1084" s="22"/>
      <c r="E1084" s="22"/>
      <c r="F1084" s="183"/>
      <c r="G1084" s="22"/>
      <c r="H1084" s="22"/>
      <c r="I1084" s="22"/>
      <c r="J1084" s="191" t="e">
        <f aca="false">VLOOKUP(Entrate!I1084,Legenda!$D$1:$F$258,2)</f>
        <v>#N/A</v>
      </c>
      <c r="K1084" s="22"/>
      <c r="L1084" s="22"/>
      <c r="M1084" s="22"/>
      <c r="N1084" s="183"/>
      <c r="O1084" s="184" t="n">
        <f aca="false">'Piano Finanziario Annuale'!$F$6</f>
        <v>0</v>
      </c>
      <c r="P1084" s="185" t="n">
        <v>0</v>
      </c>
      <c r="Q1084" s="186"/>
      <c r="R1084" s="187" t="n">
        <f aca="false">(P1084*Q1084)</f>
        <v>0</v>
      </c>
      <c r="S1084" s="185" t="n">
        <v>0</v>
      </c>
      <c r="T1084" s="187" t="n">
        <f aca="false">IF(OR(O1084="sì",O1084="forfettario 190"),SUM(P1084+S1084),SUM(P1084+R1084+S1084))</f>
        <v>0</v>
      </c>
      <c r="U1084" s="50"/>
      <c r="V1084" s="188"/>
      <c r="W1084" s="189" t="n">
        <f aca="false">IF(V1084="SI",T1084,0)</f>
        <v>0</v>
      </c>
      <c r="X1084" s="148"/>
      <c r="Y1084" s="179"/>
      <c r="Z1084" s="179"/>
      <c r="AA1084" s="179"/>
    </row>
    <row r="1085" customFormat="false" ht="15.75" hidden="false" customHeight="true" outlineLevel="0" collapsed="false">
      <c r="A1085" s="22" t="n">
        <v>1084</v>
      </c>
      <c r="B1085" s="180"/>
      <c r="C1085" s="22"/>
      <c r="D1085" s="22"/>
      <c r="E1085" s="22"/>
      <c r="F1085" s="183"/>
      <c r="G1085" s="22"/>
      <c r="H1085" s="22"/>
      <c r="I1085" s="22"/>
      <c r="J1085" s="191" t="e">
        <f aca="false">VLOOKUP(Entrate!I1085,Legenda!$D$1:$F$258,2)</f>
        <v>#N/A</v>
      </c>
      <c r="K1085" s="22"/>
      <c r="L1085" s="22"/>
      <c r="M1085" s="22"/>
      <c r="N1085" s="183"/>
      <c r="O1085" s="184" t="n">
        <f aca="false">'Piano Finanziario Annuale'!$F$6</f>
        <v>0</v>
      </c>
      <c r="P1085" s="185" t="n">
        <v>0</v>
      </c>
      <c r="Q1085" s="186"/>
      <c r="R1085" s="187" t="n">
        <f aca="false">(P1085*Q1085)</f>
        <v>0</v>
      </c>
      <c r="S1085" s="185" t="n">
        <v>0</v>
      </c>
      <c r="T1085" s="187" t="n">
        <f aca="false">IF(OR(O1085="sì",O1085="forfettario 190"),SUM(P1085+S1085),SUM(P1085+R1085+S1085))</f>
        <v>0</v>
      </c>
      <c r="U1085" s="50"/>
      <c r="V1085" s="188"/>
      <c r="W1085" s="189" t="n">
        <f aca="false">IF(V1085="SI",T1085,0)</f>
        <v>0</v>
      </c>
      <c r="X1085" s="148"/>
      <c r="Y1085" s="179"/>
      <c r="Z1085" s="179"/>
      <c r="AA1085" s="179"/>
    </row>
    <row r="1086" customFormat="false" ht="15.75" hidden="false" customHeight="true" outlineLevel="0" collapsed="false">
      <c r="A1086" s="22" t="n">
        <v>1085</v>
      </c>
      <c r="B1086" s="180"/>
      <c r="C1086" s="22"/>
      <c r="D1086" s="22"/>
      <c r="E1086" s="22"/>
      <c r="F1086" s="183"/>
      <c r="G1086" s="22"/>
      <c r="H1086" s="22"/>
      <c r="I1086" s="22"/>
      <c r="J1086" s="191" t="e">
        <f aca="false">VLOOKUP(Entrate!I1086,Legenda!$D$1:$F$258,2)</f>
        <v>#N/A</v>
      </c>
      <c r="K1086" s="22"/>
      <c r="L1086" s="22"/>
      <c r="M1086" s="22"/>
      <c r="N1086" s="183"/>
      <c r="O1086" s="184" t="n">
        <f aca="false">'Piano Finanziario Annuale'!$F$6</f>
        <v>0</v>
      </c>
      <c r="P1086" s="185" t="n">
        <v>0</v>
      </c>
      <c r="Q1086" s="186"/>
      <c r="R1086" s="187" t="n">
        <f aca="false">(P1086*Q1086)</f>
        <v>0</v>
      </c>
      <c r="S1086" s="185" t="n">
        <v>0</v>
      </c>
      <c r="T1086" s="187" t="n">
        <f aca="false">IF(OR(O1086="sì",O1086="forfettario 190"),SUM(P1086+S1086),SUM(P1086+R1086+S1086))</f>
        <v>0</v>
      </c>
      <c r="U1086" s="50"/>
      <c r="V1086" s="188"/>
      <c r="W1086" s="189" t="n">
        <f aca="false">IF(V1086="SI",T1086,0)</f>
        <v>0</v>
      </c>
      <c r="X1086" s="148"/>
      <c r="Y1086" s="179"/>
      <c r="Z1086" s="179"/>
      <c r="AA1086" s="179"/>
    </row>
    <row r="1087" customFormat="false" ht="15.75" hidden="false" customHeight="true" outlineLevel="0" collapsed="false">
      <c r="A1087" s="22" t="n">
        <v>1086</v>
      </c>
      <c r="B1087" s="180"/>
      <c r="C1087" s="22"/>
      <c r="D1087" s="22"/>
      <c r="E1087" s="22"/>
      <c r="F1087" s="183"/>
      <c r="G1087" s="22"/>
      <c r="H1087" s="22"/>
      <c r="I1087" s="22"/>
      <c r="J1087" s="191" t="e">
        <f aca="false">VLOOKUP(Entrate!I1087,Legenda!$D$1:$F$258,2)</f>
        <v>#N/A</v>
      </c>
      <c r="K1087" s="22"/>
      <c r="L1087" s="22"/>
      <c r="M1087" s="22"/>
      <c r="N1087" s="183"/>
      <c r="O1087" s="184" t="n">
        <f aca="false">'Piano Finanziario Annuale'!$F$6</f>
        <v>0</v>
      </c>
      <c r="P1087" s="185" t="n">
        <v>0</v>
      </c>
      <c r="Q1087" s="186"/>
      <c r="R1087" s="187" t="n">
        <f aca="false">(P1087*Q1087)</f>
        <v>0</v>
      </c>
      <c r="S1087" s="185" t="n">
        <v>0</v>
      </c>
      <c r="T1087" s="187" t="n">
        <f aca="false">IF(OR(O1087="sì",O1087="forfettario 190"),SUM(P1087+S1087),SUM(P1087+R1087+S1087))</f>
        <v>0</v>
      </c>
      <c r="U1087" s="50"/>
      <c r="V1087" s="188"/>
      <c r="W1087" s="189" t="n">
        <f aca="false">IF(V1087="SI",T1087,0)</f>
        <v>0</v>
      </c>
      <c r="X1087" s="148"/>
      <c r="Y1087" s="179"/>
      <c r="Z1087" s="179"/>
      <c r="AA1087" s="179"/>
    </row>
    <row r="1088" customFormat="false" ht="15.75" hidden="false" customHeight="true" outlineLevel="0" collapsed="false">
      <c r="A1088" s="22" t="n">
        <v>1087</v>
      </c>
      <c r="B1088" s="180"/>
      <c r="C1088" s="22"/>
      <c r="D1088" s="22"/>
      <c r="E1088" s="22"/>
      <c r="F1088" s="183"/>
      <c r="G1088" s="22"/>
      <c r="H1088" s="22"/>
      <c r="I1088" s="22"/>
      <c r="J1088" s="191" t="e">
        <f aca="false">VLOOKUP(Entrate!I1088,Legenda!$D$1:$F$258,2)</f>
        <v>#N/A</v>
      </c>
      <c r="K1088" s="22"/>
      <c r="L1088" s="22"/>
      <c r="M1088" s="22"/>
      <c r="N1088" s="183"/>
      <c r="O1088" s="184" t="n">
        <f aca="false">'Piano Finanziario Annuale'!$F$6</f>
        <v>0</v>
      </c>
      <c r="P1088" s="185" t="n">
        <v>0</v>
      </c>
      <c r="Q1088" s="186"/>
      <c r="R1088" s="187" t="n">
        <f aca="false">(P1088*Q1088)</f>
        <v>0</v>
      </c>
      <c r="S1088" s="185" t="n">
        <v>0</v>
      </c>
      <c r="T1088" s="187" t="n">
        <f aca="false">IF(OR(O1088="sì",O1088="forfettario 190"),SUM(P1088+S1088),SUM(P1088+R1088+S1088))</f>
        <v>0</v>
      </c>
      <c r="U1088" s="50"/>
      <c r="V1088" s="188"/>
      <c r="W1088" s="189" t="n">
        <f aca="false">IF(V1088="SI",T1088,0)</f>
        <v>0</v>
      </c>
      <c r="X1088" s="148"/>
      <c r="Y1088" s="179"/>
      <c r="Z1088" s="179"/>
      <c r="AA1088" s="179"/>
    </row>
    <row r="1089" customFormat="false" ht="15.75" hidden="false" customHeight="true" outlineLevel="0" collapsed="false">
      <c r="A1089" s="22" t="n">
        <v>1088</v>
      </c>
      <c r="B1089" s="180"/>
      <c r="C1089" s="22"/>
      <c r="D1089" s="22"/>
      <c r="E1089" s="22"/>
      <c r="F1089" s="183"/>
      <c r="G1089" s="22"/>
      <c r="H1089" s="22"/>
      <c r="I1089" s="22"/>
      <c r="J1089" s="191" t="e">
        <f aca="false">VLOOKUP(Entrate!I1089,Legenda!$D$1:$F$258,2)</f>
        <v>#N/A</v>
      </c>
      <c r="K1089" s="22"/>
      <c r="L1089" s="22"/>
      <c r="M1089" s="22"/>
      <c r="N1089" s="183"/>
      <c r="O1089" s="184" t="n">
        <f aca="false">'Piano Finanziario Annuale'!$F$6</f>
        <v>0</v>
      </c>
      <c r="P1089" s="185" t="n">
        <v>0</v>
      </c>
      <c r="Q1089" s="186"/>
      <c r="R1089" s="187" t="n">
        <f aca="false">(P1089*Q1089)</f>
        <v>0</v>
      </c>
      <c r="S1089" s="185" t="n">
        <v>0</v>
      </c>
      <c r="T1089" s="187" t="n">
        <f aca="false">IF(OR(O1089="sì",O1089="forfettario 190"),SUM(P1089+S1089),SUM(P1089+R1089+S1089))</f>
        <v>0</v>
      </c>
      <c r="U1089" s="50"/>
      <c r="V1089" s="188"/>
      <c r="W1089" s="189" t="n">
        <f aca="false">IF(V1089="SI",T1089,0)</f>
        <v>0</v>
      </c>
      <c r="X1089" s="148"/>
      <c r="Y1089" s="179"/>
      <c r="Z1089" s="179"/>
      <c r="AA1089" s="179"/>
    </row>
    <row r="1090" customFormat="false" ht="15.75" hidden="false" customHeight="true" outlineLevel="0" collapsed="false">
      <c r="A1090" s="22" t="n">
        <v>1089</v>
      </c>
      <c r="B1090" s="180"/>
      <c r="C1090" s="22"/>
      <c r="D1090" s="22"/>
      <c r="E1090" s="22"/>
      <c r="F1090" s="183"/>
      <c r="G1090" s="22"/>
      <c r="H1090" s="22"/>
      <c r="I1090" s="22"/>
      <c r="J1090" s="191" t="e">
        <f aca="false">VLOOKUP(Entrate!I1090,Legenda!$D$1:$F$258,2)</f>
        <v>#N/A</v>
      </c>
      <c r="K1090" s="22"/>
      <c r="L1090" s="22"/>
      <c r="M1090" s="22"/>
      <c r="N1090" s="183"/>
      <c r="O1090" s="184" t="n">
        <f aca="false">'Piano Finanziario Annuale'!$F$6</f>
        <v>0</v>
      </c>
      <c r="P1090" s="185" t="n">
        <v>0</v>
      </c>
      <c r="Q1090" s="186"/>
      <c r="R1090" s="187" t="n">
        <f aca="false">(P1090*Q1090)</f>
        <v>0</v>
      </c>
      <c r="S1090" s="185" t="n">
        <v>0</v>
      </c>
      <c r="T1090" s="187" t="n">
        <f aca="false">IF(OR(O1090="sì",O1090="forfettario 190"),SUM(P1090+S1090),SUM(P1090+R1090+S1090))</f>
        <v>0</v>
      </c>
      <c r="U1090" s="50"/>
      <c r="V1090" s="188"/>
      <c r="W1090" s="189" t="n">
        <f aca="false">IF(V1090="SI",T1090,0)</f>
        <v>0</v>
      </c>
      <c r="X1090" s="148"/>
      <c r="Y1090" s="179"/>
      <c r="Z1090" s="179"/>
      <c r="AA1090" s="179"/>
    </row>
    <row r="1091" customFormat="false" ht="15.75" hidden="false" customHeight="true" outlineLevel="0" collapsed="false">
      <c r="A1091" s="22" t="n">
        <v>1090</v>
      </c>
      <c r="B1091" s="180"/>
      <c r="C1091" s="22"/>
      <c r="D1091" s="22"/>
      <c r="E1091" s="22"/>
      <c r="F1091" s="183"/>
      <c r="G1091" s="22"/>
      <c r="H1091" s="22"/>
      <c r="I1091" s="22"/>
      <c r="J1091" s="191" t="e">
        <f aca="false">VLOOKUP(Entrate!I1091,Legenda!$D$1:$F$258,2)</f>
        <v>#N/A</v>
      </c>
      <c r="K1091" s="22"/>
      <c r="L1091" s="22"/>
      <c r="M1091" s="22"/>
      <c r="N1091" s="183"/>
      <c r="O1091" s="184" t="n">
        <f aca="false">'Piano Finanziario Annuale'!$F$6</f>
        <v>0</v>
      </c>
      <c r="P1091" s="185" t="n">
        <v>0</v>
      </c>
      <c r="Q1091" s="186"/>
      <c r="R1091" s="187" t="n">
        <f aca="false">(P1091*Q1091)</f>
        <v>0</v>
      </c>
      <c r="S1091" s="185" t="n">
        <v>0</v>
      </c>
      <c r="T1091" s="187" t="n">
        <f aca="false">IF(OR(O1091="sì",O1091="forfettario 190"),SUM(P1091+S1091),SUM(P1091+R1091+S1091))</f>
        <v>0</v>
      </c>
      <c r="U1091" s="50"/>
      <c r="V1091" s="188"/>
      <c r="W1091" s="189" t="n">
        <f aca="false">IF(V1091="SI",T1091,0)</f>
        <v>0</v>
      </c>
      <c r="X1091" s="148"/>
      <c r="Y1091" s="179"/>
      <c r="Z1091" s="179"/>
      <c r="AA1091" s="179"/>
    </row>
    <row r="1092" customFormat="false" ht="15.75" hidden="false" customHeight="true" outlineLevel="0" collapsed="false">
      <c r="A1092" s="22" t="n">
        <v>1091</v>
      </c>
      <c r="B1092" s="180"/>
      <c r="C1092" s="22"/>
      <c r="D1092" s="22"/>
      <c r="E1092" s="22"/>
      <c r="F1092" s="183"/>
      <c r="G1092" s="22"/>
      <c r="H1092" s="22"/>
      <c r="I1092" s="22"/>
      <c r="J1092" s="191" t="e">
        <f aca="false">VLOOKUP(Entrate!I1092,Legenda!$D$1:$F$258,2)</f>
        <v>#N/A</v>
      </c>
      <c r="K1092" s="22"/>
      <c r="L1092" s="22"/>
      <c r="M1092" s="22"/>
      <c r="N1092" s="183"/>
      <c r="O1092" s="184" t="n">
        <f aca="false">'Piano Finanziario Annuale'!$F$6</f>
        <v>0</v>
      </c>
      <c r="P1092" s="185" t="n">
        <v>0</v>
      </c>
      <c r="Q1092" s="186"/>
      <c r="R1092" s="187" t="n">
        <f aca="false">(P1092*Q1092)</f>
        <v>0</v>
      </c>
      <c r="S1092" s="185" t="n">
        <v>0</v>
      </c>
      <c r="T1092" s="187" t="n">
        <f aca="false">IF(OR(O1092="sì",O1092="forfettario 190"),SUM(P1092+S1092),SUM(P1092+R1092+S1092))</f>
        <v>0</v>
      </c>
      <c r="U1092" s="50"/>
      <c r="V1092" s="188"/>
      <c r="W1092" s="189" t="n">
        <f aca="false">IF(V1092="SI",T1092,0)</f>
        <v>0</v>
      </c>
      <c r="X1092" s="148"/>
      <c r="Y1092" s="179"/>
      <c r="Z1092" s="179"/>
      <c r="AA1092" s="179"/>
    </row>
    <row r="1093" customFormat="false" ht="15.75" hidden="false" customHeight="true" outlineLevel="0" collapsed="false">
      <c r="A1093" s="22" t="n">
        <v>1092</v>
      </c>
      <c r="B1093" s="180"/>
      <c r="C1093" s="22"/>
      <c r="D1093" s="22"/>
      <c r="E1093" s="22"/>
      <c r="F1093" s="183"/>
      <c r="G1093" s="22"/>
      <c r="H1093" s="22"/>
      <c r="I1093" s="22"/>
      <c r="J1093" s="191" t="e">
        <f aca="false">VLOOKUP(Entrate!I1093,Legenda!$D$1:$F$258,2)</f>
        <v>#N/A</v>
      </c>
      <c r="K1093" s="22"/>
      <c r="L1093" s="22"/>
      <c r="M1093" s="22"/>
      <c r="N1093" s="183"/>
      <c r="O1093" s="184" t="n">
        <f aca="false">'Piano Finanziario Annuale'!$F$6</f>
        <v>0</v>
      </c>
      <c r="P1093" s="185" t="n">
        <v>0</v>
      </c>
      <c r="Q1093" s="186"/>
      <c r="R1093" s="187" t="n">
        <f aca="false">(P1093*Q1093)</f>
        <v>0</v>
      </c>
      <c r="S1093" s="185" t="n">
        <v>0</v>
      </c>
      <c r="T1093" s="187" t="n">
        <f aca="false">IF(OR(O1093="sì",O1093="forfettario 190"),SUM(P1093+S1093),SUM(P1093+R1093+S1093))</f>
        <v>0</v>
      </c>
      <c r="U1093" s="50"/>
      <c r="V1093" s="188"/>
      <c r="W1093" s="189" t="n">
        <f aca="false">IF(V1093="SI",T1093,0)</f>
        <v>0</v>
      </c>
      <c r="X1093" s="148"/>
      <c r="Y1093" s="179"/>
      <c r="Z1093" s="179"/>
      <c r="AA1093" s="179"/>
    </row>
    <row r="1094" customFormat="false" ht="15.75" hidden="false" customHeight="true" outlineLevel="0" collapsed="false">
      <c r="A1094" s="22" t="n">
        <v>1093</v>
      </c>
      <c r="B1094" s="180"/>
      <c r="C1094" s="22"/>
      <c r="D1094" s="22"/>
      <c r="E1094" s="22"/>
      <c r="F1094" s="183"/>
      <c r="G1094" s="22"/>
      <c r="H1094" s="22"/>
      <c r="I1094" s="22"/>
      <c r="J1094" s="191" t="e">
        <f aca="false">VLOOKUP(Entrate!I1094,Legenda!$D$1:$F$258,2)</f>
        <v>#N/A</v>
      </c>
      <c r="K1094" s="22"/>
      <c r="L1094" s="22"/>
      <c r="M1094" s="22"/>
      <c r="N1094" s="183"/>
      <c r="O1094" s="184" t="n">
        <f aca="false">'Piano Finanziario Annuale'!$F$6</f>
        <v>0</v>
      </c>
      <c r="P1094" s="185" t="n">
        <v>0</v>
      </c>
      <c r="Q1094" s="186"/>
      <c r="R1094" s="187" t="n">
        <f aca="false">(P1094*Q1094)</f>
        <v>0</v>
      </c>
      <c r="S1094" s="185" t="n">
        <v>0</v>
      </c>
      <c r="T1094" s="187" t="n">
        <f aca="false">IF(OR(O1094="sì",O1094="forfettario 190"),SUM(P1094+S1094),SUM(P1094+R1094+S1094))</f>
        <v>0</v>
      </c>
      <c r="U1094" s="50"/>
      <c r="V1094" s="188"/>
      <c r="W1094" s="189" t="n">
        <f aca="false">IF(V1094="SI",T1094,0)</f>
        <v>0</v>
      </c>
      <c r="X1094" s="148"/>
      <c r="Y1094" s="179"/>
      <c r="Z1094" s="179"/>
      <c r="AA1094" s="179"/>
    </row>
    <row r="1095" customFormat="false" ht="15.75" hidden="false" customHeight="true" outlineLevel="0" collapsed="false">
      <c r="A1095" s="22" t="n">
        <v>1094</v>
      </c>
      <c r="B1095" s="180"/>
      <c r="C1095" s="22"/>
      <c r="D1095" s="22"/>
      <c r="E1095" s="22"/>
      <c r="F1095" s="183"/>
      <c r="G1095" s="22"/>
      <c r="H1095" s="22"/>
      <c r="I1095" s="22"/>
      <c r="J1095" s="191" t="e">
        <f aca="false">VLOOKUP(Entrate!I1095,Legenda!$D$1:$F$258,2)</f>
        <v>#N/A</v>
      </c>
      <c r="K1095" s="22"/>
      <c r="L1095" s="22"/>
      <c r="M1095" s="22"/>
      <c r="N1095" s="183"/>
      <c r="O1095" s="184" t="n">
        <f aca="false">'Piano Finanziario Annuale'!$F$6</f>
        <v>0</v>
      </c>
      <c r="P1095" s="185" t="n">
        <v>0</v>
      </c>
      <c r="Q1095" s="186"/>
      <c r="R1095" s="187" t="n">
        <f aca="false">(P1095*Q1095)</f>
        <v>0</v>
      </c>
      <c r="S1095" s="185" t="n">
        <v>0</v>
      </c>
      <c r="T1095" s="187" t="n">
        <f aca="false">IF(OR(O1095="sì",O1095="forfettario 190"),SUM(P1095+S1095),SUM(P1095+R1095+S1095))</f>
        <v>0</v>
      </c>
      <c r="U1095" s="50"/>
      <c r="V1095" s="188"/>
      <c r="W1095" s="189" t="n">
        <f aca="false">IF(V1095="SI",T1095,0)</f>
        <v>0</v>
      </c>
      <c r="X1095" s="148"/>
      <c r="Y1095" s="179"/>
      <c r="Z1095" s="179"/>
      <c r="AA1095" s="179"/>
    </row>
    <row r="1096" customFormat="false" ht="15.75" hidden="false" customHeight="true" outlineLevel="0" collapsed="false">
      <c r="A1096" s="22" t="n">
        <v>1095</v>
      </c>
      <c r="B1096" s="180"/>
      <c r="C1096" s="22"/>
      <c r="D1096" s="22"/>
      <c r="E1096" s="22"/>
      <c r="F1096" s="183"/>
      <c r="G1096" s="22"/>
      <c r="H1096" s="22"/>
      <c r="I1096" s="22"/>
      <c r="J1096" s="191" t="e">
        <f aca="false">VLOOKUP(Entrate!I1096,Legenda!$D$1:$F$258,2)</f>
        <v>#N/A</v>
      </c>
      <c r="K1096" s="22"/>
      <c r="L1096" s="22"/>
      <c r="M1096" s="22"/>
      <c r="N1096" s="183"/>
      <c r="O1096" s="184" t="n">
        <f aca="false">'Piano Finanziario Annuale'!$F$6</f>
        <v>0</v>
      </c>
      <c r="P1096" s="185" t="n">
        <v>0</v>
      </c>
      <c r="Q1096" s="186"/>
      <c r="R1096" s="187" t="n">
        <f aca="false">(P1096*Q1096)</f>
        <v>0</v>
      </c>
      <c r="S1096" s="185" t="n">
        <v>0</v>
      </c>
      <c r="T1096" s="187" t="n">
        <f aca="false">IF(OR(O1096="sì",O1096="forfettario 190"),SUM(P1096+S1096),SUM(P1096+R1096+S1096))</f>
        <v>0</v>
      </c>
      <c r="U1096" s="50"/>
      <c r="V1096" s="188"/>
      <c r="W1096" s="189" t="n">
        <f aca="false">IF(V1096="SI",T1096,0)</f>
        <v>0</v>
      </c>
      <c r="X1096" s="148"/>
      <c r="Y1096" s="179"/>
      <c r="Z1096" s="179"/>
      <c r="AA1096" s="179"/>
    </row>
    <row r="1097" customFormat="false" ht="15.75" hidden="false" customHeight="true" outlineLevel="0" collapsed="false">
      <c r="A1097" s="22" t="n">
        <v>1096</v>
      </c>
      <c r="B1097" s="180"/>
      <c r="C1097" s="22"/>
      <c r="D1097" s="22"/>
      <c r="E1097" s="22"/>
      <c r="F1097" s="183"/>
      <c r="G1097" s="22"/>
      <c r="H1097" s="22"/>
      <c r="I1097" s="22"/>
      <c r="J1097" s="191" t="e">
        <f aca="false">VLOOKUP(Entrate!I1097,Legenda!$D$1:$F$258,2)</f>
        <v>#N/A</v>
      </c>
      <c r="K1097" s="22"/>
      <c r="L1097" s="22"/>
      <c r="M1097" s="22"/>
      <c r="N1097" s="183"/>
      <c r="O1097" s="184" t="n">
        <f aca="false">'Piano Finanziario Annuale'!$F$6</f>
        <v>0</v>
      </c>
      <c r="P1097" s="185" t="n">
        <v>0</v>
      </c>
      <c r="Q1097" s="186"/>
      <c r="R1097" s="187" t="n">
        <f aca="false">(P1097*Q1097)</f>
        <v>0</v>
      </c>
      <c r="S1097" s="185" t="n">
        <v>0</v>
      </c>
      <c r="T1097" s="187" t="n">
        <f aca="false">IF(OR(O1097="sì",O1097="forfettario 190"),SUM(P1097+S1097),SUM(P1097+R1097+S1097))</f>
        <v>0</v>
      </c>
      <c r="U1097" s="50"/>
      <c r="V1097" s="188"/>
      <c r="W1097" s="189" t="n">
        <f aca="false">IF(V1097="SI",T1097,0)</f>
        <v>0</v>
      </c>
      <c r="X1097" s="148"/>
      <c r="Y1097" s="179"/>
      <c r="Z1097" s="179"/>
      <c r="AA1097" s="179"/>
    </row>
    <row r="1098" customFormat="false" ht="15.75" hidden="false" customHeight="true" outlineLevel="0" collapsed="false">
      <c r="A1098" s="22" t="n">
        <v>1097</v>
      </c>
      <c r="B1098" s="180"/>
      <c r="C1098" s="22"/>
      <c r="D1098" s="22"/>
      <c r="E1098" s="22"/>
      <c r="F1098" s="183"/>
      <c r="G1098" s="22"/>
      <c r="H1098" s="22"/>
      <c r="I1098" s="22"/>
      <c r="J1098" s="191" t="e">
        <f aca="false">VLOOKUP(Entrate!I1098,Legenda!$D$1:$F$258,2)</f>
        <v>#N/A</v>
      </c>
      <c r="K1098" s="22"/>
      <c r="L1098" s="22"/>
      <c r="M1098" s="22"/>
      <c r="N1098" s="183"/>
      <c r="O1098" s="184" t="n">
        <f aca="false">'Piano Finanziario Annuale'!$F$6</f>
        <v>0</v>
      </c>
      <c r="P1098" s="185" t="n">
        <v>0</v>
      </c>
      <c r="Q1098" s="186"/>
      <c r="R1098" s="187" t="n">
        <f aca="false">(P1098*Q1098)</f>
        <v>0</v>
      </c>
      <c r="S1098" s="185" t="n">
        <v>0</v>
      </c>
      <c r="T1098" s="187" t="n">
        <f aca="false">IF(OR(O1098="sì",O1098="forfettario 190"),SUM(P1098+S1098),SUM(P1098+R1098+S1098))</f>
        <v>0</v>
      </c>
      <c r="U1098" s="50"/>
      <c r="V1098" s="188"/>
      <c r="W1098" s="189" t="n">
        <f aca="false">IF(V1098="SI",T1098,0)</f>
        <v>0</v>
      </c>
      <c r="X1098" s="148"/>
      <c r="Y1098" s="179"/>
      <c r="Z1098" s="179"/>
      <c r="AA1098" s="179"/>
    </row>
    <row r="1099" customFormat="false" ht="15.75" hidden="false" customHeight="true" outlineLevel="0" collapsed="false">
      <c r="A1099" s="22" t="n">
        <v>1098</v>
      </c>
      <c r="B1099" s="180"/>
      <c r="C1099" s="22"/>
      <c r="D1099" s="22"/>
      <c r="E1099" s="22"/>
      <c r="F1099" s="183"/>
      <c r="G1099" s="22"/>
      <c r="H1099" s="22"/>
      <c r="I1099" s="22"/>
      <c r="J1099" s="191" t="e">
        <f aca="false">VLOOKUP(Entrate!I1099,Legenda!$D$1:$F$258,2)</f>
        <v>#N/A</v>
      </c>
      <c r="K1099" s="22"/>
      <c r="L1099" s="22"/>
      <c r="M1099" s="22"/>
      <c r="N1099" s="183"/>
      <c r="O1099" s="184" t="n">
        <f aca="false">'Piano Finanziario Annuale'!$F$6</f>
        <v>0</v>
      </c>
      <c r="P1099" s="185" t="n">
        <v>0</v>
      </c>
      <c r="Q1099" s="186"/>
      <c r="R1099" s="187" t="n">
        <f aca="false">(P1099*Q1099)</f>
        <v>0</v>
      </c>
      <c r="S1099" s="185" t="n">
        <v>0</v>
      </c>
      <c r="T1099" s="187" t="n">
        <f aca="false">IF(OR(O1099="sì",O1099="forfettario 190"),SUM(P1099+S1099),SUM(P1099+R1099+S1099))</f>
        <v>0</v>
      </c>
      <c r="U1099" s="50"/>
      <c r="V1099" s="188"/>
      <c r="W1099" s="189" t="n">
        <f aca="false">IF(V1099="SI",T1099,0)</f>
        <v>0</v>
      </c>
      <c r="X1099" s="148"/>
      <c r="Y1099" s="179"/>
      <c r="Z1099" s="179"/>
      <c r="AA1099" s="179"/>
    </row>
    <row r="1100" customFormat="false" ht="15.75" hidden="false" customHeight="true" outlineLevel="0" collapsed="false">
      <c r="A1100" s="22" t="n">
        <v>1099</v>
      </c>
      <c r="B1100" s="180"/>
      <c r="C1100" s="22"/>
      <c r="D1100" s="22"/>
      <c r="E1100" s="22"/>
      <c r="F1100" s="183"/>
      <c r="G1100" s="22"/>
      <c r="H1100" s="22"/>
      <c r="I1100" s="22"/>
      <c r="J1100" s="191" t="e">
        <f aca="false">VLOOKUP(Entrate!I1100,Legenda!$D$1:$F$258,2)</f>
        <v>#N/A</v>
      </c>
      <c r="K1100" s="22"/>
      <c r="L1100" s="22"/>
      <c r="M1100" s="22"/>
      <c r="N1100" s="183"/>
      <c r="O1100" s="184" t="n">
        <f aca="false">'Piano Finanziario Annuale'!$F$6</f>
        <v>0</v>
      </c>
      <c r="P1100" s="185" t="n">
        <v>0</v>
      </c>
      <c r="Q1100" s="186"/>
      <c r="R1100" s="187" t="n">
        <f aca="false">(P1100*Q1100)</f>
        <v>0</v>
      </c>
      <c r="S1100" s="185" t="n">
        <v>0</v>
      </c>
      <c r="T1100" s="187" t="n">
        <f aca="false">IF(OR(O1100="sì",O1100="forfettario 190"),SUM(P1100+S1100),SUM(P1100+R1100+S1100))</f>
        <v>0</v>
      </c>
      <c r="U1100" s="50"/>
      <c r="V1100" s="188"/>
      <c r="W1100" s="189" t="n">
        <f aca="false">IF(V1100="SI",T1100,0)</f>
        <v>0</v>
      </c>
      <c r="X1100" s="148"/>
      <c r="Y1100" s="179"/>
      <c r="Z1100" s="179"/>
      <c r="AA1100" s="179"/>
    </row>
    <row r="1101" customFormat="false" ht="15.75" hidden="false" customHeight="true" outlineLevel="0" collapsed="false">
      <c r="A1101" s="22" t="n">
        <v>1100</v>
      </c>
      <c r="B1101" s="180"/>
      <c r="C1101" s="22"/>
      <c r="D1101" s="22"/>
      <c r="E1101" s="22"/>
      <c r="F1101" s="183"/>
      <c r="G1101" s="22"/>
      <c r="H1101" s="22"/>
      <c r="I1101" s="22"/>
      <c r="J1101" s="191" t="e">
        <f aca="false">VLOOKUP(Entrate!I1101,Legenda!$D$1:$F$258,2)</f>
        <v>#N/A</v>
      </c>
      <c r="K1101" s="22"/>
      <c r="L1101" s="22"/>
      <c r="M1101" s="22"/>
      <c r="N1101" s="183"/>
      <c r="O1101" s="184" t="n">
        <f aca="false">'Piano Finanziario Annuale'!$F$6</f>
        <v>0</v>
      </c>
      <c r="P1101" s="185" t="n">
        <v>0</v>
      </c>
      <c r="Q1101" s="186"/>
      <c r="R1101" s="187" t="n">
        <f aca="false">(P1101*Q1101)</f>
        <v>0</v>
      </c>
      <c r="S1101" s="185" t="n">
        <v>0</v>
      </c>
      <c r="T1101" s="187" t="n">
        <f aca="false">IF(OR(O1101="sì",O1101="forfettario 190"),SUM(P1101+S1101),SUM(P1101+R1101+S1101))</f>
        <v>0</v>
      </c>
      <c r="U1101" s="50"/>
      <c r="V1101" s="188"/>
      <c r="W1101" s="189" t="n">
        <f aca="false">IF(V1101="SI",T1101,0)</f>
        <v>0</v>
      </c>
      <c r="X1101" s="148"/>
      <c r="Y1101" s="179"/>
      <c r="Z1101" s="179"/>
      <c r="AA1101" s="179"/>
    </row>
    <row r="1102" customFormat="false" ht="15.75" hidden="false" customHeight="true" outlineLevel="0" collapsed="false">
      <c r="A1102" s="22" t="n">
        <v>1101</v>
      </c>
      <c r="B1102" s="180"/>
      <c r="C1102" s="22"/>
      <c r="D1102" s="22"/>
      <c r="E1102" s="22"/>
      <c r="F1102" s="183"/>
      <c r="G1102" s="22"/>
      <c r="H1102" s="22"/>
      <c r="I1102" s="22"/>
      <c r="J1102" s="191" t="e">
        <f aca="false">VLOOKUP(Entrate!I1102,Legenda!$D$1:$F$258,2)</f>
        <v>#N/A</v>
      </c>
      <c r="K1102" s="22"/>
      <c r="L1102" s="22"/>
      <c r="M1102" s="22"/>
      <c r="N1102" s="183"/>
      <c r="O1102" s="184" t="n">
        <f aca="false">'Piano Finanziario Annuale'!$F$6</f>
        <v>0</v>
      </c>
      <c r="P1102" s="185" t="n">
        <v>0</v>
      </c>
      <c r="Q1102" s="186"/>
      <c r="R1102" s="187" t="n">
        <f aca="false">(P1102*Q1102)</f>
        <v>0</v>
      </c>
      <c r="S1102" s="185" t="n">
        <v>0</v>
      </c>
      <c r="T1102" s="187" t="n">
        <f aca="false">IF(OR(O1102="sì",O1102="forfettario 190"),SUM(P1102+S1102),SUM(P1102+R1102+S1102))</f>
        <v>0</v>
      </c>
      <c r="U1102" s="50"/>
      <c r="V1102" s="188"/>
      <c r="W1102" s="189" t="n">
        <f aca="false">IF(V1102="SI",T1102,0)</f>
        <v>0</v>
      </c>
      <c r="X1102" s="148"/>
      <c r="Y1102" s="179"/>
      <c r="Z1102" s="179"/>
      <c r="AA1102" s="179"/>
    </row>
    <row r="1103" customFormat="false" ht="15.75" hidden="false" customHeight="true" outlineLevel="0" collapsed="false">
      <c r="A1103" s="22" t="n">
        <v>1102</v>
      </c>
      <c r="B1103" s="180"/>
      <c r="C1103" s="22"/>
      <c r="D1103" s="22"/>
      <c r="E1103" s="22"/>
      <c r="F1103" s="183"/>
      <c r="G1103" s="22"/>
      <c r="H1103" s="22"/>
      <c r="I1103" s="22"/>
      <c r="J1103" s="191" t="e">
        <f aca="false">VLOOKUP(Entrate!I1103,Legenda!$D$1:$F$258,2)</f>
        <v>#N/A</v>
      </c>
      <c r="K1103" s="22"/>
      <c r="L1103" s="22"/>
      <c r="M1103" s="22"/>
      <c r="N1103" s="183"/>
      <c r="O1103" s="184" t="n">
        <f aca="false">'Piano Finanziario Annuale'!$F$6</f>
        <v>0</v>
      </c>
      <c r="P1103" s="185" t="n">
        <v>0</v>
      </c>
      <c r="Q1103" s="186"/>
      <c r="R1103" s="187" t="n">
        <f aca="false">(P1103*Q1103)</f>
        <v>0</v>
      </c>
      <c r="S1103" s="185" t="n">
        <v>0</v>
      </c>
      <c r="T1103" s="187" t="n">
        <f aca="false">IF(OR(O1103="sì",O1103="forfettario 190"),SUM(P1103+S1103),SUM(P1103+R1103+S1103))</f>
        <v>0</v>
      </c>
      <c r="U1103" s="50"/>
      <c r="V1103" s="188"/>
      <c r="W1103" s="189" t="n">
        <f aca="false">IF(V1103="SI",T1103,0)</f>
        <v>0</v>
      </c>
      <c r="X1103" s="148"/>
      <c r="Y1103" s="179"/>
      <c r="Z1103" s="179"/>
      <c r="AA1103" s="179"/>
    </row>
    <row r="1104" customFormat="false" ht="15.75" hidden="false" customHeight="true" outlineLevel="0" collapsed="false">
      <c r="A1104" s="22" t="n">
        <v>1103</v>
      </c>
      <c r="B1104" s="180"/>
      <c r="C1104" s="22"/>
      <c r="D1104" s="22"/>
      <c r="E1104" s="22"/>
      <c r="F1104" s="183"/>
      <c r="G1104" s="22"/>
      <c r="H1104" s="22"/>
      <c r="I1104" s="22"/>
      <c r="J1104" s="191" t="e">
        <f aca="false">VLOOKUP(Entrate!I1104,Legenda!$D$1:$F$258,2)</f>
        <v>#N/A</v>
      </c>
      <c r="K1104" s="22"/>
      <c r="L1104" s="22"/>
      <c r="M1104" s="22"/>
      <c r="N1104" s="183"/>
      <c r="O1104" s="184" t="n">
        <f aca="false">'Piano Finanziario Annuale'!$F$6</f>
        <v>0</v>
      </c>
      <c r="P1104" s="185" t="n">
        <v>0</v>
      </c>
      <c r="Q1104" s="186"/>
      <c r="R1104" s="187" t="n">
        <f aca="false">(P1104*Q1104)</f>
        <v>0</v>
      </c>
      <c r="S1104" s="185" t="n">
        <v>0</v>
      </c>
      <c r="T1104" s="187" t="n">
        <f aca="false">IF(OR(O1104="sì",O1104="forfettario 190"),SUM(P1104+S1104),SUM(P1104+R1104+S1104))</f>
        <v>0</v>
      </c>
      <c r="U1104" s="50"/>
      <c r="V1104" s="188"/>
      <c r="W1104" s="189" t="n">
        <f aca="false">IF(V1104="SI",T1104,0)</f>
        <v>0</v>
      </c>
      <c r="X1104" s="148"/>
      <c r="Y1104" s="179"/>
      <c r="Z1104" s="179"/>
      <c r="AA1104" s="179"/>
    </row>
    <row r="1105" customFormat="false" ht="15.75" hidden="false" customHeight="true" outlineLevel="0" collapsed="false">
      <c r="A1105" s="22" t="n">
        <v>1104</v>
      </c>
      <c r="B1105" s="180"/>
      <c r="C1105" s="22"/>
      <c r="D1105" s="22"/>
      <c r="E1105" s="22"/>
      <c r="F1105" s="183"/>
      <c r="G1105" s="22"/>
      <c r="H1105" s="22"/>
      <c r="I1105" s="22"/>
      <c r="J1105" s="191" t="e">
        <f aca="false">VLOOKUP(Entrate!I1105,Legenda!$D$1:$F$258,2)</f>
        <v>#N/A</v>
      </c>
      <c r="K1105" s="22"/>
      <c r="L1105" s="22"/>
      <c r="M1105" s="22"/>
      <c r="N1105" s="183"/>
      <c r="O1105" s="184" t="n">
        <f aca="false">'Piano Finanziario Annuale'!$F$6</f>
        <v>0</v>
      </c>
      <c r="P1105" s="185" t="n">
        <v>0</v>
      </c>
      <c r="Q1105" s="186"/>
      <c r="R1105" s="187" t="n">
        <f aca="false">(P1105*Q1105)</f>
        <v>0</v>
      </c>
      <c r="S1105" s="185" t="n">
        <v>0</v>
      </c>
      <c r="T1105" s="187" t="n">
        <f aca="false">IF(OR(O1105="sì",O1105="forfettario 190"),SUM(P1105+S1105),SUM(P1105+R1105+S1105))</f>
        <v>0</v>
      </c>
      <c r="U1105" s="50"/>
      <c r="V1105" s="188"/>
      <c r="W1105" s="189" t="n">
        <f aca="false">IF(V1105="SI",T1105,0)</f>
        <v>0</v>
      </c>
      <c r="X1105" s="148"/>
      <c r="Y1105" s="179"/>
      <c r="Z1105" s="179"/>
      <c r="AA1105" s="179"/>
    </row>
    <row r="1106" customFormat="false" ht="15.75" hidden="false" customHeight="true" outlineLevel="0" collapsed="false">
      <c r="A1106" s="22" t="n">
        <v>1105</v>
      </c>
      <c r="B1106" s="180"/>
      <c r="C1106" s="22"/>
      <c r="D1106" s="22"/>
      <c r="E1106" s="22"/>
      <c r="F1106" s="183"/>
      <c r="G1106" s="22"/>
      <c r="H1106" s="22"/>
      <c r="I1106" s="22"/>
      <c r="J1106" s="191" t="e">
        <f aca="false">VLOOKUP(Entrate!I1106,Legenda!$D$1:$F$258,2)</f>
        <v>#N/A</v>
      </c>
      <c r="K1106" s="22"/>
      <c r="L1106" s="22"/>
      <c r="M1106" s="22"/>
      <c r="N1106" s="183"/>
      <c r="O1106" s="184" t="n">
        <f aca="false">'Piano Finanziario Annuale'!$F$6</f>
        <v>0</v>
      </c>
      <c r="P1106" s="185" t="n">
        <v>0</v>
      </c>
      <c r="Q1106" s="186"/>
      <c r="R1106" s="187" t="n">
        <f aca="false">(P1106*Q1106)</f>
        <v>0</v>
      </c>
      <c r="S1106" s="185" t="n">
        <v>0</v>
      </c>
      <c r="T1106" s="187" t="n">
        <f aca="false">IF(OR(O1106="sì",O1106="forfettario 190"),SUM(P1106+S1106),SUM(P1106+R1106+S1106))</f>
        <v>0</v>
      </c>
      <c r="U1106" s="50"/>
      <c r="V1106" s="188"/>
      <c r="W1106" s="189" t="n">
        <f aca="false">IF(V1106="SI",T1106,0)</f>
        <v>0</v>
      </c>
      <c r="X1106" s="148"/>
      <c r="Y1106" s="179"/>
      <c r="Z1106" s="179"/>
      <c r="AA1106" s="179"/>
    </row>
    <row r="1107" customFormat="false" ht="15.75" hidden="false" customHeight="true" outlineLevel="0" collapsed="false">
      <c r="A1107" s="22" t="n">
        <v>1106</v>
      </c>
      <c r="B1107" s="180"/>
      <c r="C1107" s="22"/>
      <c r="D1107" s="22"/>
      <c r="E1107" s="22"/>
      <c r="F1107" s="183"/>
      <c r="G1107" s="22"/>
      <c r="H1107" s="22"/>
      <c r="I1107" s="22"/>
      <c r="J1107" s="191" t="e">
        <f aca="false">VLOOKUP(Entrate!I1107,Legenda!$D$1:$F$258,2)</f>
        <v>#N/A</v>
      </c>
      <c r="K1107" s="22"/>
      <c r="L1107" s="22"/>
      <c r="M1107" s="22"/>
      <c r="N1107" s="183"/>
      <c r="O1107" s="184" t="n">
        <f aca="false">'Piano Finanziario Annuale'!$F$6</f>
        <v>0</v>
      </c>
      <c r="P1107" s="185" t="n">
        <v>0</v>
      </c>
      <c r="Q1107" s="186"/>
      <c r="R1107" s="187" t="n">
        <f aca="false">(P1107*Q1107)</f>
        <v>0</v>
      </c>
      <c r="S1107" s="185" t="n">
        <v>0</v>
      </c>
      <c r="T1107" s="187" t="n">
        <f aca="false">IF(OR(O1107="sì",O1107="forfettario 190"),SUM(P1107+S1107),SUM(P1107+R1107+S1107))</f>
        <v>0</v>
      </c>
      <c r="U1107" s="50"/>
      <c r="V1107" s="188"/>
      <c r="W1107" s="189" t="n">
        <f aca="false">IF(V1107="SI",T1107,0)</f>
        <v>0</v>
      </c>
      <c r="X1107" s="148"/>
      <c r="Y1107" s="179"/>
      <c r="Z1107" s="179"/>
      <c r="AA1107" s="179"/>
    </row>
    <row r="1108" customFormat="false" ht="15.75" hidden="false" customHeight="true" outlineLevel="0" collapsed="false">
      <c r="A1108" s="22" t="n">
        <v>1107</v>
      </c>
      <c r="B1108" s="180"/>
      <c r="C1108" s="22"/>
      <c r="D1108" s="22"/>
      <c r="E1108" s="22"/>
      <c r="F1108" s="183"/>
      <c r="G1108" s="22"/>
      <c r="H1108" s="22"/>
      <c r="I1108" s="22"/>
      <c r="J1108" s="191" t="e">
        <f aca="false">VLOOKUP(Entrate!I1108,Legenda!$D$1:$F$258,2)</f>
        <v>#N/A</v>
      </c>
      <c r="K1108" s="22"/>
      <c r="L1108" s="22"/>
      <c r="M1108" s="22"/>
      <c r="N1108" s="183"/>
      <c r="O1108" s="184" t="n">
        <f aca="false">'Piano Finanziario Annuale'!$F$6</f>
        <v>0</v>
      </c>
      <c r="P1108" s="185" t="n">
        <v>0</v>
      </c>
      <c r="Q1108" s="186"/>
      <c r="R1108" s="187" t="n">
        <f aca="false">(P1108*Q1108)</f>
        <v>0</v>
      </c>
      <c r="S1108" s="185" t="n">
        <v>0</v>
      </c>
      <c r="T1108" s="187" t="n">
        <f aca="false">IF(OR(O1108="sì",O1108="forfettario 190"),SUM(P1108+S1108),SUM(P1108+R1108+S1108))</f>
        <v>0</v>
      </c>
      <c r="U1108" s="50"/>
      <c r="V1108" s="188"/>
      <c r="W1108" s="189" t="n">
        <f aca="false">IF(V1108="SI",T1108,0)</f>
        <v>0</v>
      </c>
      <c r="X1108" s="148"/>
      <c r="Y1108" s="179"/>
      <c r="Z1108" s="179"/>
      <c r="AA1108" s="179"/>
    </row>
    <row r="1109" customFormat="false" ht="15.75" hidden="false" customHeight="true" outlineLevel="0" collapsed="false">
      <c r="A1109" s="22" t="n">
        <v>1108</v>
      </c>
      <c r="B1109" s="180"/>
      <c r="C1109" s="22"/>
      <c r="D1109" s="22"/>
      <c r="E1109" s="22"/>
      <c r="F1109" s="183"/>
      <c r="G1109" s="22"/>
      <c r="H1109" s="22"/>
      <c r="I1109" s="22"/>
      <c r="J1109" s="191" t="e">
        <f aca="false">VLOOKUP(Entrate!I1109,Legenda!$D$1:$F$258,2)</f>
        <v>#N/A</v>
      </c>
      <c r="K1109" s="22"/>
      <c r="L1109" s="22"/>
      <c r="M1109" s="22"/>
      <c r="N1109" s="183"/>
      <c r="O1109" s="184" t="n">
        <f aca="false">'Piano Finanziario Annuale'!$F$6</f>
        <v>0</v>
      </c>
      <c r="P1109" s="185" t="n">
        <v>0</v>
      </c>
      <c r="Q1109" s="186"/>
      <c r="R1109" s="187" t="n">
        <f aca="false">(P1109*Q1109)</f>
        <v>0</v>
      </c>
      <c r="S1109" s="185" t="n">
        <v>0</v>
      </c>
      <c r="T1109" s="187" t="n">
        <f aca="false">IF(OR(O1109="sì",O1109="forfettario 190"),SUM(P1109+S1109),SUM(P1109+R1109+S1109))</f>
        <v>0</v>
      </c>
      <c r="U1109" s="50"/>
      <c r="V1109" s="188"/>
      <c r="W1109" s="189" t="n">
        <f aca="false">IF(V1109="SI",T1109,0)</f>
        <v>0</v>
      </c>
      <c r="X1109" s="148"/>
      <c r="Y1109" s="179"/>
      <c r="Z1109" s="179"/>
      <c r="AA1109" s="179"/>
    </row>
    <row r="1110" customFormat="false" ht="15.75" hidden="false" customHeight="true" outlineLevel="0" collapsed="false">
      <c r="A1110" s="22" t="n">
        <v>1109</v>
      </c>
      <c r="B1110" s="180"/>
      <c r="C1110" s="22"/>
      <c r="D1110" s="22"/>
      <c r="E1110" s="22"/>
      <c r="F1110" s="183"/>
      <c r="G1110" s="22"/>
      <c r="H1110" s="22"/>
      <c r="I1110" s="22"/>
      <c r="J1110" s="191" t="e">
        <f aca="false">VLOOKUP(Entrate!I1110,Legenda!$D$1:$F$258,2)</f>
        <v>#N/A</v>
      </c>
      <c r="K1110" s="22"/>
      <c r="L1110" s="22"/>
      <c r="M1110" s="22"/>
      <c r="N1110" s="183"/>
      <c r="O1110" s="184" t="n">
        <f aca="false">'Piano Finanziario Annuale'!$F$6</f>
        <v>0</v>
      </c>
      <c r="P1110" s="185" t="n">
        <v>0</v>
      </c>
      <c r="Q1110" s="186"/>
      <c r="R1110" s="187" t="n">
        <f aca="false">(P1110*Q1110)</f>
        <v>0</v>
      </c>
      <c r="S1110" s="185" t="n">
        <v>0</v>
      </c>
      <c r="T1110" s="187" t="n">
        <f aca="false">IF(OR(O1110="sì",O1110="forfettario 190"),SUM(P1110+S1110),SUM(P1110+R1110+S1110))</f>
        <v>0</v>
      </c>
      <c r="U1110" s="50"/>
      <c r="V1110" s="188"/>
      <c r="W1110" s="189" t="n">
        <f aca="false">IF(V1110="SI",T1110,0)</f>
        <v>0</v>
      </c>
      <c r="X1110" s="148"/>
      <c r="Y1110" s="179"/>
      <c r="Z1110" s="179"/>
      <c r="AA1110" s="179"/>
    </row>
    <row r="1111" customFormat="false" ht="15.75" hidden="false" customHeight="true" outlineLevel="0" collapsed="false">
      <c r="A1111" s="22" t="n">
        <v>1110</v>
      </c>
      <c r="B1111" s="180"/>
      <c r="C1111" s="22"/>
      <c r="D1111" s="22"/>
      <c r="E1111" s="22"/>
      <c r="F1111" s="183"/>
      <c r="G1111" s="22"/>
      <c r="H1111" s="22"/>
      <c r="I1111" s="22"/>
      <c r="J1111" s="191" t="e">
        <f aca="false">VLOOKUP(Entrate!I1111,Legenda!$D$1:$F$258,2)</f>
        <v>#N/A</v>
      </c>
      <c r="K1111" s="22"/>
      <c r="L1111" s="22"/>
      <c r="M1111" s="22"/>
      <c r="N1111" s="183"/>
      <c r="O1111" s="184" t="n">
        <f aca="false">'Piano Finanziario Annuale'!$F$6</f>
        <v>0</v>
      </c>
      <c r="P1111" s="185" t="n">
        <v>0</v>
      </c>
      <c r="Q1111" s="186"/>
      <c r="R1111" s="187" t="n">
        <f aca="false">(P1111*Q1111)</f>
        <v>0</v>
      </c>
      <c r="S1111" s="185" t="n">
        <v>0</v>
      </c>
      <c r="T1111" s="187" t="n">
        <f aca="false">IF(OR(O1111="sì",O1111="forfettario 190"),SUM(P1111+S1111),SUM(P1111+R1111+S1111))</f>
        <v>0</v>
      </c>
      <c r="U1111" s="50"/>
      <c r="V1111" s="188"/>
      <c r="W1111" s="189" t="n">
        <f aca="false">IF(V1111="SI",T1111,0)</f>
        <v>0</v>
      </c>
      <c r="X1111" s="148"/>
      <c r="Y1111" s="179"/>
      <c r="Z1111" s="179"/>
      <c r="AA1111" s="179"/>
    </row>
    <row r="1112" customFormat="false" ht="15.75" hidden="false" customHeight="true" outlineLevel="0" collapsed="false">
      <c r="A1112" s="22" t="n">
        <v>1111</v>
      </c>
      <c r="B1112" s="180"/>
      <c r="C1112" s="22"/>
      <c r="D1112" s="22"/>
      <c r="E1112" s="22"/>
      <c r="F1112" s="183"/>
      <c r="G1112" s="22"/>
      <c r="H1112" s="22"/>
      <c r="I1112" s="22"/>
      <c r="J1112" s="191" t="e">
        <f aca="false">VLOOKUP(Entrate!I1112,Legenda!$D$1:$F$258,2)</f>
        <v>#N/A</v>
      </c>
      <c r="K1112" s="22"/>
      <c r="L1112" s="22"/>
      <c r="M1112" s="22"/>
      <c r="N1112" s="183"/>
      <c r="O1112" s="184" t="n">
        <f aca="false">'Piano Finanziario Annuale'!$F$6</f>
        <v>0</v>
      </c>
      <c r="P1112" s="185" t="n">
        <v>0</v>
      </c>
      <c r="Q1112" s="186"/>
      <c r="R1112" s="187" t="n">
        <f aca="false">(P1112*Q1112)</f>
        <v>0</v>
      </c>
      <c r="S1112" s="185" t="n">
        <v>0</v>
      </c>
      <c r="T1112" s="187" t="n">
        <f aca="false">IF(OR(O1112="sì",O1112="forfettario 190"),SUM(P1112+S1112),SUM(P1112+R1112+S1112))</f>
        <v>0</v>
      </c>
      <c r="U1112" s="50"/>
      <c r="V1112" s="188"/>
      <c r="W1112" s="189" t="n">
        <f aca="false">IF(V1112="SI",T1112,0)</f>
        <v>0</v>
      </c>
      <c r="X1112" s="148"/>
      <c r="Y1112" s="179"/>
      <c r="Z1112" s="179"/>
      <c r="AA1112" s="179"/>
    </row>
    <row r="1113" customFormat="false" ht="15.75" hidden="false" customHeight="true" outlineLevel="0" collapsed="false">
      <c r="A1113" s="22" t="n">
        <v>1112</v>
      </c>
      <c r="B1113" s="180"/>
      <c r="C1113" s="22"/>
      <c r="D1113" s="22"/>
      <c r="E1113" s="22"/>
      <c r="F1113" s="183"/>
      <c r="G1113" s="22"/>
      <c r="H1113" s="22"/>
      <c r="I1113" s="22"/>
      <c r="J1113" s="191" t="e">
        <f aca="false">VLOOKUP(Entrate!I1113,Legenda!$D$1:$F$258,2)</f>
        <v>#N/A</v>
      </c>
      <c r="K1113" s="22"/>
      <c r="L1113" s="22"/>
      <c r="M1113" s="22"/>
      <c r="N1113" s="183"/>
      <c r="O1113" s="184" t="n">
        <f aca="false">'Piano Finanziario Annuale'!$F$6</f>
        <v>0</v>
      </c>
      <c r="P1113" s="185" t="n">
        <v>0</v>
      </c>
      <c r="Q1113" s="186"/>
      <c r="R1113" s="187" t="n">
        <f aca="false">(P1113*Q1113)</f>
        <v>0</v>
      </c>
      <c r="S1113" s="185" t="n">
        <v>0</v>
      </c>
      <c r="T1113" s="187" t="n">
        <f aca="false">IF(OR(O1113="sì",O1113="forfettario 190"),SUM(P1113+S1113),SUM(P1113+R1113+S1113))</f>
        <v>0</v>
      </c>
      <c r="U1113" s="50"/>
      <c r="V1113" s="188"/>
      <c r="W1113" s="189" t="n">
        <f aca="false">IF(V1113="SI",T1113,0)</f>
        <v>0</v>
      </c>
      <c r="X1113" s="148"/>
      <c r="Y1113" s="179"/>
      <c r="Z1113" s="179"/>
      <c r="AA1113" s="179"/>
    </row>
    <row r="1114" customFormat="false" ht="15.75" hidden="false" customHeight="true" outlineLevel="0" collapsed="false">
      <c r="A1114" s="22" t="n">
        <v>1113</v>
      </c>
      <c r="B1114" s="180"/>
      <c r="C1114" s="22"/>
      <c r="D1114" s="22"/>
      <c r="E1114" s="22"/>
      <c r="F1114" s="183"/>
      <c r="G1114" s="22"/>
      <c r="H1114" s="22"/>
      <c r="I1114" s="22"/>
      <c r="J1114" s="191" t="e">
        <f aca="false">VLOOKUP(Entrate!I1114,Legenda!$D$1:$F$258,2)</f>
        <v>#N/A</v>
      </c>
      <c r="K1114" s="22"/>
      <c r="L1114" s="22"/>
      <c r="M1114" s="22"/>
      <c r="N1114" s="183"/>
      <c r="O1114" s="184" t="n">
        <f aca="false">'Piano Finanziario Annuale'!$F$6</f>
        <v>0</v>
      </c>
      <c r="P1114" s="185" t="n">
        <v>0</v>
      </c>
      <c r="Q1114" s="186"/>
      <c r="R1114" s="187" t="n">
        <f aca="false">(P1114*Q1114)</f>
        <v>0</v>
      </c>
      <c r="S1114" s="185" t="n">
        <v>0</v>
      </c>
      <c r="T1114" s="187" t="n">
        <f aca="false">IF(OR(O1114="sì",O1114="forfettario 190"),SUM(P1114+S1114),SUM(P1114+R1114+S1114))</f>
        <v>0</v>
      </c>
      <c r="U1114" s="50"/>
      <c r="V1114" s="188"/>
      <c r="W1114" s="189" t="n">
        <f aca="false">IF(V1114="SI",T1114,0)</f>
        <v>0</v>
      </c>
      <c r="X1114" s="148"/>
      <c r="Y1114" s="179"/>
      <c r="Z1114" s="179"/>
      <c r="AA1114" s="179"/>
    </row>
    <row r="1115" customFormat="false" ht="15.75" hidden="false" customHeight="true" outlineLevel="0" collapsed="false">
      <c r="A1115" s="22" t="n">
        <v>1114</v>
      </c>
      <c r="B1115" s="180"/>
      <c r="C1115" s="22"/>
      <c r="D1115" s="22"/>
      <c r="E1115" s="22"/>
      <c r="F1115" s="183"/>
      <c r="G1115" s="22"/>
      <c r="H1115" s="22"/>
      <c r="I1115" s="22"/>
      <c r="J1115" s="191" t="e">
        <f aca="false">VLOOKUP(Entrate!I1115,Legenda!$D$1:$F$258,2)</f>
        <v>#N/A</v>
      </c>
      <c r="K1115" s="22"/>
      <c r="L1115" s="22"/>
      <c r="M1115" s="22"/>
      <c r="N1115" s="183"/>
      <c r="O1115" s="184" t="n">
        <f aca="false">'Piano Finanziario Annuale'!$F$6</f>
        <v>0</v>
      </c>
      <c r="P1115" s="185" t="n">
        <v>0</v>
      </c>
      <c r="Q1115" s="186"/>
      <c r="R1115" s="187" t="n">
        <f aca="false">(P1115*Q1115)</f>
        <v>0</v>
      </c>
      <c r="S1115" s="185" t="n">
        <v>0</v>
      </c>
      <c r="T1115" s="187" t="n">
        <f aca="false">IF(OR(O1115="sì",O1115="forfettario 190"),SUM(P1115+S1115),SUM(P1115+R1115+S1115))</f>
        <v>0</v>
      </c>
      <c r="U1115" s="50"/>
      <c r="V1115" s="188"/>
      <c r="W1115" s="189" t="n">
        <f aca="false">IF(V1115="SI",T1115,0)</f>
        <v>0</v>
      </c>
      <c r="X1115" s="148"/>
      <c r="Y1115" s="179"/>
      <c r="Z1115" s="179"/>
      <c r="AA1115" s="179"/>
    </row>
    <row r="1116" customFormat="false" ht="15.75" hidden="false" customHeight="true" outlineLevel="0" collapsed="false">
      <c r="A1116" s="22" t="n">
        <v>1115</v>
      </c>
      <c r="B1116" s="180"/>
      <c r="C1116" s="22"/>
      <c r="D1116" s="22"/>
      <c r="E1116" s="22"/>
      <c r="F1116" s="183"/>
      <c r="G1116" s="22"/>
      <c r="H1116" s="22"/>
      <c r="I1116" s="22"/>
      <c r="J1116" s="191" t="e">
        <f aca="false">VLOOKUP(Entrate!I1116,Legenda!$D$1:$F$258,2)</f>
        <v>#N/A</v>
      </c>
      <c r="K1116" s="22"/>
      <c r="L1116" s="22"/>
      <c r="M1116" s="22"/>
      <c r="N1116" s="183"/>
      <c r="O1116" s="184" t="n">
        <f aca="false">'Piano Finanziario Annuale'!$F$6</f>
        <v>0</v>
      </c>
      <c r="P1116" s="185" t="n">
        <v>0</v>
      </c>
      <c r="Q1116" s="186"/>
      <c r="R1116" s="187" t="n">
        <f aca="false">(P1116*Q1116)</f>
        <v>0</v>
      </c>
      <c r="S1116" s="185" t="n">
        <v>0</v>
      </c>
      <c r="T1116" s="187" t="n">
        <f aca="false">IF(OR(O1116="sì",O1116="forfettario 190"),SUM(P1116+S1116),SUM(P1116+R1116+S1116))</f>
        <v>0</v>
      </c>
      <c r="U1116" s="50"/>
      <c r="V1116" s="188"/>
      <c r="W1116" s="189" t="n">
        <f aca="false">IF(V1116="SI",T1116,0)</f>
        <v>0</v>
      </c>
      <c r="X1116" s="148"/>
      <c r="Y1116" s="179"/>
      <c r="Z1116" s="179"/>
      <c r="AA1116" s="179"/>
    </row>
    <row r="1117" customFormat="false" ht="15.75" hidden="false" customHeight="true" outlineLevel="0" collapsed="false">
      <c r="A1117" s="22" t="n">
        <v>1116</v>
      </c>
      <c r="B1117" s="180"/>
      <c r="C1117" s="22"/>
      <c r="D1117" s="22"/>
      <c r="E1117" s="22"/>
      <c r="F1117" s="183"/>
      <c r="G1117" s="22"/>
      <c r="H1117" s="22"/>
      <c r="I1117" s="22"/>
      <c r="J1117" s="191" t="e">
        <f aca="false">VLOOKUP(Entrate!I1117,Legenda!$D$1:$F$258,2)</f>
        <v>#N/A</v>
      </c>
      <c r="K1117" s="22"/>
      <c r="L1117" s="22"/>
      <c r="M1117" s="22"/>
      <c r="N1117" s="183"/>
      <c r="O1117" s="184" t="n">
        <f aca="false">'Piano Finanziario Annuale'!$F$6</f>
        <v>0</v>
      </c>
      <c r="P1117" s="185" t="n">
        <v>0</v>
      </c>
      <c r="Q1117" s="186"/>
      <c r="R1117" s="187" t="n">
        <f aca="false">(P1117*Q1117)</f>
        <v>0</v>
      </c>
      <c r="S1117" s="185" t="n">
        <v>0</v>
      </c>
      <c r="T1117" s="187" t="n">
        <f aca="false">IF(OR(O1117="sì",O1117="forfettario 190"),SUM(P1117+S1117),SUM(P1117+R1117+S1117))</f>
        <v>0</v>
      </c>
      <c r="U1117" s="50"/>
      <c r="V1117" s="188"/>
      <c r="W1117" s="189" t="n">
        <f aca="false">IF(V1117="SI",T1117,0)</f>
        <v>0</v>
      </c>
      <c r="X1117" s="148"/>
      <c r="Y1117" s="179"/>
      <c r="Z1117" s="179"/>
      <c r="AA1117" s="179"/>
    </row>
    <row r="1118" customFormat="false" ht="15.75" hidden="false" customHeight="true" outlineLevel="0" collapsed="false">
      <c r="A1118" s="22" t="n">
        <v>1117</v>
      </c>
      <c r="B1118" s="180"/>
      <c r="C1118" s="22"/>
      <c r="D1118" s="22"/>
      <c r="E1118" s="22"/>
      <c r="F1118" s="183"/>
      <c r="G1118" s="22"/>
      <c r="H1118" s="22"/>
      <c r="I1118" s="22"/>
      <c r="J1118" s="191" t="e">
        <f aca="false">VLOOKUP(Entrate!I1118,Legenda!$D$1:$F$258,2)</f>
        <v>#N/A</v>
      </c>
      <c r="K1118" s="22"/>
      <c r="L1118" s="22"/>
      <c r="M1118" s="22"/>
      <c r="N1118" s="183"/>
      <c r="O1118" s="184" t="n">
        <f aca="false">'Piano Finanziario Annuale'!$F$6</f>
        <v>0</v>
      </c>
      <c r="P1118" s="185" t="n">
        <v>0</v>
      </c>
      <c r="Q1118" s="186"/>
      <c r="R1118" s="187" t="n">
        <f aca="false">(P1118*Q1118)</f>
        <v>0</v>
      </c>
      <c r="S1118" s="185" t="n">
        <v>0</v>
      </c>
      <c r="T1118" s="187" t="n">
        <f aca="false">IF(OR(O1118="sì",O1118="forfettario 190"),SUM(P1118+S1118),SUM(P1118+R1118+S1118))</f>
        <v>0</v>
      </c>
      <c r="U1118" s="50"/>
      <c r="V1118" s="188"/>
      <c r="W1118" s="189" t="n">
        <f aca="false">IF(V1118="SI",T1118,0)</f>
        <v>0</v>
      </c>
      <c r="X1118" s="148"/>
      <c r="Y1118" s="179"/>
      <c r="Z1118" s="179"/>
      <c r="AA1118" s="179"/>
    </row>
    <row r="1119" customFormat="false" ht="15.75" hidden="false" customHeight="true" outlineLevel="0" collapsed="false">
      <c r="A1119" s="22" t="n">
        <v>1118</v>
      </c>
      <c r="B1119" s="180"/>
      <c r="C1119" s="22"/>
      <c r="D1119" s="22"/>
      <c r="E1119" s="22"/>
      <c r="F1119" s="183"/>
      <c r="G1119" s="22"/>
      <c r="H1119" s="22"/>
      <c r="I1119" s="22"/>
      <c r="J1119" s="191" t="e">
        <f aca="false">VLOOKUP(Entrate!I1119,Legenda!$D$1:$F$258,2)</f>
        <v>#N/A</v>
      </c>
      <c r="K1119" s="22"/>
      <c r="L1119" s="22"/>
      <c r="M1119" s="22"/>
      <c r="N1119" s="183"/>
      <c r="O1119" s="184" t="n">
        <f aca="false">'Piano Finanziario Annuale'!$F$6</f>
        <v>0</v>
      </c>
      <c r="P1119" s="185" t="n">
        <v>0</v>
      </c>
      <c r="Q1119" s="186"/>
      <c r="R1119" s="187" t="n">
        <f aca="false">(P1119*Q1119)</f>
        <v>0</v>
      </c>
      <c r="S1119" s="185" t="n">
        <v>0</v>
      </c>
      <c r="T1119" s="187" t="n">
        <f aca="false">IF(OR(O1119="sì",O1119="forfettario 190"),SUM(P1119+S1119),SUM(P1119+R1119+S1119))</f>
        <v>0</v>
      </c>
      <c r="U1119" s="50"/>
      <c r="V1119" s="188"/>
      <c r="W1119" s="189" t="n">
        <f aca="false">IF(V1119="SI",T1119,0)</f>
        <v>0</v>
      </c>
      <c r="X1119" s="148"/>
      <c r="Y1119" s="179"/>
      <c r="Z1119" s="179"/>
      <c r="AA1119" s="179"/>
    </row>
    <row r="1120" customFormat="false" ht="15.75" hidden="false" customHeight="true" outlineLevel="0" collapsed="false">
      <c r="A1120" s="22" t="n">
        <v>1119</v>
      </c>
      <c r="B1120" s="180"/>
      <c r="C1120" s="22"/>
      <c r="D1120" s="22"/>
      <c r="E1120" s="22"/>
      <c r="F1120" s="183"/>
      <c r="G1120" s="22"/>
      <c r="H1120" s="22"/>
      <c r="I1120" s="22"/>
      <c r="J1120" s="191" t="e">
        <f aca="false">VLOOKUP(Entrate!I1120,Legenda!$D$1:$F$258,2)</f>
        <v>#N/A</v>
      </c>
      <c r="K1120" s="22"/>
      <c r="L1120" s="22"/>
      <c r="M1120" s="22"/>
      <c r="N1120" s="183"/>
      <c r="O1120" s="184" t="n">
        <f aca="false">'Piano Finanziario Annuale'!$F$6</f>
        <v>0</v>
      </c>
      <c r="P1120" s="185" t="n">
        <v>0</v>
      </c>
      <c r="Q1120" s="186"/>
      <c r="R1120" s="187" t="n">
        <f aca="false">(P1120*Q1120)</f>
        <v>0</v>
      </c>
      <c r="S1120" s="185" t="n">
        <v>0</v>
      </c>
      <c r="T1120" s="187" t="n">
        <f aca="false">IF(OR(O1120="sì",O1120="forfettario 190"),SUM(P1120+S1120),SUM(P1120+R1120+S1120))</f>
        <v>0</v>
      </c>
      <c r="U1120" s="50"/>
      <c r="V1120" s="188"/>
      <c r="W1120" s="189" t="n">
        <f aca="false">IF(V1120="SI",T1120,0)</f>
        <v>0</v>
      </c>
      <c r="X1120" s="148"/>
      <c r="Y1120" s="179"/>
      <c r="Z1120" s="179"/>
      <c r="AA1120" s="179"/>
    </row>
    <row r="1121" customFormat="false" ht="15.75" hidden="false" customHeight="true" outlineLevel="0" collapsed="false">
      <c r="A1121" s="22" t="n">
        <v>1120</v>
      </c>
      <c r="B1121" s="180"/>
      <c r="C1121" s="22"/>
      <c r="D1121" s="22"/>
      <c r="E1121" s="22"/>
      <c r="F1121" s="183"/>
      <c r="G1121" s="22"/>
      <c r="H1121" s="22"/>
      <c r="I1121" s="22"/>
      <c r="J1121" s="191" t="e">
        <f aca="false">VLOOKUP(Entrate!I1121,Legenda!$D$1:$F$258,2)</f>
        <v>#N/A</v>
      </c>
      <c r="K1121" s="22"/>
      <c r="L1121" s="22"/>
      <c r="M1121" s="22"/>
      <c r="N1121" s="183"/>
      <c r="O1121" s="184" t="n">
        <f aca="false">'Piano Finanziario Annuale'!$F$6</f>
        <v>0</v>
      </c>
      <c r="P1121" s="185" t="n">
        <v>0</v>
      </c>
      <c r="Q1121" s="186"/>
      <c r="R1121" s="187" t="n">
        <f aca="false">(P1121*Q1121)</f>
        <v>0</v>
      </c>
      <c r="S1121" s="185" t="n">
        <v>0</v>
      </c>
      <c r="T1121" s="187" t="n">
        <f aca="false">IF(OR(O1121="sì",O1121="forfettario 190"),SUM(P1121+S1121),SUM(P1121+R1121+S1121))</f>
        <v>0</v>
      </c>
      <c r="U1121" s="50"/>
      <c r="V1121" s="188"/>
      <c r="W1121" s="189" t="n">
        <f aca="false">IF(V1121="SI",T1121,0)</f>
        <v>0</v>
      </c>
      <c r="X1121" s="148"/>
      <c r="Y1121" s="179"/>
      <c r="Z1121" s="179"/>
      <c r="AA1121" s="179"/>
    </row>
    <row r="1122" customFormat="false" ht="15.75" hidden="false" customHeight="true" outlineLevel="0" collapsed="false">
      <c r="A1122" s="22" t="n">
        <v>1121</v>
      </c>
      <c r="B1122" s="180"/>
      <c r="C1122" s="22"/>
      <c r="D1122" s="22"/>
      <c r="E1122" s="22"/>
      <c r="F1122" s="183"/>
      <c r="G1122" s="22"/>
      <c r="H1122" s="22"/>
      <c r="I1122" s="22"/>
      <c r="J1122" s="191" t="e">
        <f aca="false">VLOOKUP(Entrate!I1122,Legenda!$D$1:$F$258,2)</f>
        <v>#N/A</v>
      </c>
      <c r="K1122" s="22"/>
      <c r="L1122" s="22"/>
      <c r="M1122" s="22"/>
      <c r="N1122" s="183"/>
      <c r="O1122" s="184" t="n">
        <f aca="false">'Piano Finanziario Annuale'!$F$6</f>
        <v>0</v>
      </c>
      <c r="P1122" s="185" t="n">
        <v>0</v>
      </c>
      <c r="Q1122" s="186"/>
      <c r="R1122" s="187" t="n">
        <f aca="false">(P1122*Q1122)</f>
        <v>0</v>
      </c>
      <c r="S1122" s="185" t="n">
        <v>0</v>
      </c>
      <c r="T1122" s="187" t="n">
        <f aca="false">IF(OR(O1122="sì",O1122="forfettario 190"),SUM(P1122+S1122),SUM(P1122+R1122+S1122))</f>
        <v>0</v>
      </c>
      <c r="U1122" s="50"/>
      <c r="V1122" s="188"/>
      <c r="W1122" s="189" t="n">
        <f aca="false">IF(V1122="SI",T1122,0)</f>
        <v>0</v>
      </c>
      <c r="X1122" s="148"/>
      <c r="Y1122" s="179"/>
      <c r="Z1122" s="179"/>
      <c r="AA1122" s="179"/>
    </row>
    <row r="1123" customFormat="false" ht="15.75" hidden="false" customHeight="true" outlineLevel="0" collapsed="false">
      <c r="A1123" s="22" t="n">
        <v>1122</v>
      </c>
      <c r="B1123" s="180"/>
      <c r="C1123" s="22"/>
      <c r="D1123" s="22"/>
      <c r="E1123" s="22"/>
      <c r="F1123" s="183"/>
      <c r="G1123" s="22"/>
      <c r="H1123" s="22"/>
      <c r="I1123" s="22"/>
      <c r="J1123" s="191" t="e">
        <f aca="false">VLOOKUP(Entrate!I1123,Legenda!$D$1:$F$258,2)</f>
        <v>#N/A</v>
      </c>
      <c r="K1123" s="22"/>
      <c r="L1123" s="22"/>
      <c r="M1123" s="22"/>
      <c r="N1123" s="183"/>
      <c r="O1123" s="184" t="n">
        <f aca="false">'Piano Finanziario Annuale'!$F$6</f>
        <v>0</v>
      </c>
      <c r="P1123" s="185" t="n">
        <v>0</v>
      </c>
      <c r="Q1123" s="186"/>
      <c r="R1123" s="187" t="n">
        <f aca="false">(P1123*Q1123)</f>
        <v>0</v>
      </c>
      <c r="S1123" s="185" t="n">
        <v>0</v>
      </c>
      <c r="T1123" s="187" t="n">
        <f aca="false">IF(OR(O1123="sì",O1123="forfettario 190"),SUM(P1123+S1123),SUM(P1123+R1123+S1123))</f>
        <v>0</v>
      </c>
      <c r="U1123" s="50"/>
      <c r="V1123" s="188"/>
      <c r="W1123" s="189" t="n">
        <f aca="false">IF(V1123="SI",T1123,0)</f>
        <v>0</v>
      </c>
      <c r="X1123" s="148"/>
      <c r="Y1123" s="179"/>
      <c r="Z1123" s="179"/>
      <c r="AA1123" s="179"/>
    </row>
    <row r="1124" customFormat="false" ht="15.75" hidden="false" customHeight="true" outlineLevel="0" collapsed="false">
      <c r="A1124" s="22" t="n">
        <v>1123</v>
      </c>
      <c r="B1124" s="180"/>
      <c r="C1124" s="22"/>
      <c r="D1124" s="22"/>
      <c r="E1124" s="22"/>
      <c r="F1124" s="183"/>
      <c r="G1124" s="22"/>
      <c r="H1124" s="22"/>
      <c r="I1124" s="22"/>
      <c r="J1124" s="191" t="e">
        <f aca="false">VLOOKUP(Entrate!I1124,Legenda!$D$1:$F$258,2)</f>
        <v>#N/A</v>
      </c>
      <c r="K1124" s="22"/>
      <c r="L1124" s="22"/>
      <c r="M1124" s="22"/>
      <c r="N1124" s="183"/>
      <c r="O1124" s="184" t="n">
        <f aca="false">'Piano Finanziario Annuale'!$F$6</f>
        <v>0</v>
      </c>
      <c r="P1124" s="185" t="n">
        <v>0</v>
      </c>
      <c r="Q1124" s="186"/>
      <c r="R1124" s="187" t="n">
        <f aca="false">(P1124*Q1124)</f>
        <v>0</v>
      </c>
      <c r="S1124" s="185" t="n">
        <v>0</v>
      </c>
      <c r="T1124" s="187" t="n">
        <f aca="false">IF(OR(O1124="sì",O1124="forfettario 190"),SUM(P1124+S1124),SUM(P1124+R1124+S1124))</f>
        <v>0</v>
      </c>
      <c r="U1124" s="50"/>
      <c r="V1124" s="188"/>
      <c r="W1124" s="189" t="n">
        <f aca="false">IF(V1124="SI",T1124,0)</f>
        <v>0</v>
      </c>
      <c r="X1124" s="148"/>
      <c r="Y1124" s="179"/>
      <c r="Z1124" s="179"/>
      <c r="AA1124" s="179"/>
    </row>
    <row r="1125" customFormat="false" ht="15.75" hidden="false" customHeight="true" outlineLevel="0" collapsed="false">
      <c r="A1125" s="22" t="n">
        <v>1124</v>
      </c>
      <c r="B1125" s="180"/>
      <c r="C1125" s="22"/>
      <c r="D1125" s="22"/>
      <c r="E1125" s="22"/>
      <c r="F1125" s="183"/>
      <c r="G1125" s="22"/>
      <c r="H1125" s="22"/>
      <c r="I1125" s="22"/>
      <c r="J1125" s="191" t="e">
        <f aca="false">VLOOKUP(Entrate!I1125,Legenda!$D$1:$F$258,2)</f>
        <v>#N/A</v>
      </c>
      <c r="K1125" s="22"/>
      <c r="L1125" s="22"/>
      <c r="M1125" s="22"/>
      <c r="N1125" s="183"/>
      <c r="O1125" s="184" t="n">
        <f aca="false">'Piano Finanziario Annuale'!$F$6</f>
        <v>0</v>
      </c>
      <c r="P1125" s="185" t="n">
        <v>0</v>
      </c>
      <c r="Q1125" s="186"/>
      <c r="R1125" s="187" t="n">
        <f aca="false">(P1125*Q1125)</f>
        <v>0</v>
      </c>
      <c r="S1125" s="185" t="n">
        <v>0</v>
      </c>
      <c r="T1125" s="187" t="n">
        <f aca="false">IF(OR(O1125="sì",O1125="forfettario 190"),SUM(P1125+S1125),SUM(P1125+R1125+S1125))</f>
        <v>0</v>
      </c>
      <c r="U1125" s="50"/>
      <c r="V1125" s="188"/>
      <c r="W1125" s="189" t="n">
        <f aca="false">IF(V1125="SI",T1125,0)</f>
        <v>0</v>
      </c>
      <c r="X1125" s="148"/>
      <c r="Y1125" s="179"/>
      <c r="Z1125" s="179"/>
      <c r="AA1125" s="179"/>
    </row>
    <row r="1126" customFormat="false" ht="15.75" hidden="false" customHeight="true" outlineLevel="0" collapsed="false">
      <c r="A1126" s="22" t="n">
        <v>1125</v>
      </c>
      <c r="B1126" s="180"/>
      <c r="C1126" s="22"/>
      <c r="D1126" s="22"/>
      <c r="E1126" s="22"/>
      <c r="F1126" s="183"/>
      <c r="G1126" s="22"/>
      <c r="H1126" s="22"/>
      <c r="I1126" s="22"/>
      <c r="J1126" s="191" t="e">
        <f aca="false">VLOOKUP(Entrate!I1126,Legenda!$D$1:$F$258,2)</f>
        <v>#N/A</v>
      </c>
      <c r="K1126" s="22"/>
      <c r="L1126" s="22"/>
      <c r="M1126" s="22"/>
      <c r="N1126" s="183"/>
      <c r="O1126" s="184" t="n">
        <f aca="false">'Piano Finanziario Annuale'!$F$6</f>
        <v>0</v>
      </c>
      <c r="P1126" s="185" t="n">
        <v>0</v>
      </c>
      <c r="Q1126" s="186"/>
      <c r="R1126" s="187" t="n">
        <f aca="false">(P1126*Q1126)</f>
        <v>0</v>
      </c>
      <c r="S1126" s="185" t="n">
        <v>0</v>
      </c>
      <c r="T1126" s="187" t="n">
        <f aca="false">IF(OR(O1126="sì",O1126="forfettario 190"),SUM(P1126+S1126),SUM(P1126+R1126+S1126))</f>
        <v>0</v>
      </c>
      <c r="U1126" s="50"/>
      <c r="V1126" s="188"/>
      <c r="W1126" s="189" t="n">
        <f aca="false">IF(V1126="SI",T1126,0)</f>
        <v>0</v>
      </c>
      <c r="X1126" s="148"/>
      <c r="Y1126" s="179"/>
      <c r="Z1126" s="179"/>
      <c r="AA1126" s="179"/>
    </row>
    <row r="1127" customFormat="false" ht="15.75" hidden="false" customHeight="true" outlineLevel="0" collapsed="false">
      <c r="A1127" s="22" t="n">
        <v>1126</v>
      </c>
      <c r="B1127" s="180"/>
      <c r="C1127" s="22"/>
      <c r="D1127" s="22"/>
      <c r="E1127" s="22"/>
      <c r="F1127" s="183"/>
      <c r="G1127" s="22"/>
      <c r="H1127" s="22"/>
      <c r="I1127" s="22"/>
      <c r="J1127" s="191" t="e">
        <f aca="false">VLOOKUP(Entrate!I1127,Legenda!$D$1:$F$258,2)</f>
        <v>#N/A</v>
      </c>
      <c r="K1127" s="22"/>
      <c r="L1127" s="22"/>
      <c r="M1127" s="22"/>
      <c r="N1127" s="183"/>
      <c r="O1127" s="184" t="n">
        <f aca="false">'Piano Finanziario Annuale'!$F$6</f>
        <v>0</v>
      </c>
      <c r="P1127" s="185" t="n">
        <v>0</v>
      </c>
      <c r="Q1127" s="186"/>
      <c r="R1127" s="187" t="n">
        <f aca="false">(P1127*Q1127)</f>
        <v>0</v>
      </c>
      <c r="S1127" s="185" t="n">
        <v>0</v>
      </c>
      <c r="T1127" s="187" t="n">
        <f aca="false">IF(OR(O1127="sì",O1127="forfettario 190"),SUM(P1127+S1127),SUM(P1127+R1127+S1127))</f>
        <v>0</v>
      </c>
      <c r="U1127" s="50"/>
      <c r="V1127" s="188"/>
      <c r="W1127" s="189" t="n">
        <f aca="false">IF(V1127="SI",T1127,0)</f>
        <v>0</v>
      </c>
      <c r="X1127" s="148"/>
      <c r="Y1127" s="179"/>
      <c r="Z1127" s="179"/>
      <c r="AA1127" s="179"/>
    </row>
    <row r="1128" customFormat="false" ht="15.75" hidden="false" customHeight="true" outlineLevel="0" collapsed="false">
      <c r="A1128" s="22" t="n">
        <v>1127</v>
      </c>
      <c r="B1128" s="180"/>
      <c r="C1128" s="22"/>
      <c r="D1128" s="22"/>
      <c r="E1128" s="22"/>
      <c r="F1128" s="183"/>
      <c r="G1128" s="22"/>
      <c r="H1128" s="22"/>
      <c r="I1128" s="22"/>
      <c r="J1128" s="191" t="e">
        <f aca="false">VLOOKUP(Entrate!I1128,Legenda!$D$1:$F$258,2)</f>
        <v>#N/A</v>
      </c>
      <c r="K1128" s="22"/>
      <c r="L1128" s="22"/>
      <c r="M1128" s="22"/>
      <c r="N1128" s="183"/>
      <c r="O1128" s="184" t="n">
        <f aca="false">'Piano Finanziario Annuale'!$F$6</f>
        <v>0</v>
      </c>
      <c r="P1128" s="185" t="n">
        <v>0</v>
      </c>
      <c r="Q1128" s="186"/>
      <c r="R1128" s="187" t="n">
        <f aca="false">(P1128*Q1128)</f>
        <v>0</v>
      </c>
      <c r="S1128" s="185" t="n">
        <v>0</v>
      </c>
      <c r="T1128" s="187" t="n">
        <f aca="false">IF(OR(O1128="sì",O1128="forfettario 190"),SUM(P1128+S1128),SUM(P1128+R1128+S1128))</f>
        <v>0</v>
      </c>
      <c r="U1128" s="50"/>
      <c r="V1128" s="188"/>
      <c r="W1128" s="189" t="n">
        <f aca="false">IF(V1128="SI",T1128,0)</f>
        <v>0</v>
      </c>
      <c r="X1128" s="148"/>
      <c r="Y1128" s="179"/>
      <c r="Z1128" s="179"/>
      <c r="AA1128" s="179"/>
    </row>
    <row r="1129" customFormat="false" ht="15.75" hidden="false" customHeight="true" outlineLevel="0" collapsed="false">
      <c r="A1129" s="22" t="n">
        <v>1128</v>
      </c>
      <c r="B1129" s="180"/>
      <c r="C1129" s="22"/>
      <c r="D1129" s="22"/>
      <c r="E1129" s="22"/>
      <c r="F1129" s="183"/>
      <c r="G1129" s="22"/>
      <c r="H1129" s="22"/>
      <c r="I1129" s="22"/>
      <c r="J1129" s="191" t="e">
        <f aca="false">VLOOKUP(Entrate!I1129,Legenda!$D$1:$F$258,2)</f>
        <v>#N/A</v>
      </c>
      <c r="K1129" s="22"/>
      <c r="L1129" s="22"/>
      <c r="M1129" s="22"/>
      <c r="N1129" s="183"/>
      <c r="O1129" s="184" t="n">
        <f aca="false">'Piano Finanziario Annuale'!$F$6</f>
        <v>0</v>
      </c>
      <c r="P1129" s="185" t="n">
        <v>0</v>
      </c>
      <c r="Q1129" s="186"/>
      <c r="R1129" s="187" t="n">
        <f aca="false">(P1129*Q1129)</f>
        <v>0</v>
      </c>
      <c r="S1129" s="185" t="n">
        <v>0</v>
      </c>
      <c r="T1129" s="187" t="n">
        <f aca="false">IF(OR(O1129="sì",O1129="forfettario 190"),SUM(P1129+S1129),SUM(P1129+R1129+S1129))</f>
        <v>0</v>
      </c>
      <c r="U1129" s="50"/>
      <c r="V1129" s="188"/>
      <c r="W1129" s="189" t="n">
        <f aca="false">IF(V1129="SI",T1129,0)</f>
        <v>0</v>
      </c>
      <c r="X1129" s="148"/>
      <c r="Y1129" s="179"/>
      <c r="Z1129" s="179"/>
      <c r="AA1129" s="179"/>
    </row>
    <row r="1130" customFormat="false" ht="15.75" hidden="false" customHeight="true" outlineLevel="0" collapsed="false">
      <c r="A1130" s="22" t="n">
        <v>1129</v>
      </c>
      <c r="B1130" s="180"/>
      <c r="C1130" s="22"/>
      <c r="D1130" s="22"/>
      <c r="E1130" s="22"/>
      <c r="F1130" s="183"/>
      <c r="G1130" s="22"/>
      <c r="H1130" s="22"/>
      <c r="I1130" s="22"/>
      <c r="J1130" s="191" t="e">
        <f aca="false">VLOOKUP(Entrate!I1130,Legenda!$D$1:$F$258,2)</f>
        <v>#N/A</v>
      </c>
      <c r="K1130" s="22"/>
      <c r="L1130" s="22"/>
      <c r="M1130" s="22"/>
      <c r="N1130" s="183"/>
      <c r="O1130" s="184" t="n">
        <f aca="false">'Piano Finanziario Annuale'!$F$6</f>
        <v>0</v>
      </c>
      <c r="P1130" s="185" t="n">
        <v>0</v>
      </c>
      <c r="Q1130" s="186"/>
      <c r="R1130" s="187" t="n">
        <f aca="false">(P1130*Q1130)</f>
        <v>0</v>
      </c>
      <c r="S1130" s="185" t="n">
        <v>0</v>
      </c>
      <c r="T1130" s="187" t="n">
        <f aca="false">IF(OR(O1130="sì",O1130="forfettario 190"),SUM(P1130+S1130),SUM(P1130+R1130+S1130))</f>
        <v>0</v>
      </c>
      <c r="U1130" s="50"/>
      <c r="V1130" s="188"/>
      <c r="W1130" s="189" t="n">
        <f aca="false">IF(V1130="SI",T1130,0)</f>
        <v>0</v>
      </c>
      <c r="X1130" s="148"/>
      <c r="Y1130" s="179"/>
      <c r="Z1130" s="179"/>
      <c r="AA1130" s="179"/>
    </row>
    <row r="1131" customFormat="false" ht="15.75" hidden="false" customHeight="true" outlineLevel="0" collapsed="false">
      <c r="A1131" s="22" t="n">
        <v>1130</v>
      </c>
      <c r="B1131" s="180"/>
      <c r="C1131" s="22"/>
      <c r="D1131" s="22"/>
      <c r="E1131" s="22"/>
      <c r="F1131" s="183"/>
      <c r="G1131" s="22"/>
      <c r="H1131" s="22"/>
      <c r="I1131" s="22"/>
      <c r="J1131" s="191" t="e">
        <f aca="false">VLOOKUP(Entrate!I1131,Legenda!$D$1:$F$258,2)</f>
        <v>#N/A</v>
      </c>
      <c r="K1131" s="22"/>
      <c r="L1131" s="22"/>
      <c r="M1131" s="22"/>
      <c r="N1131" s="183"/>
      <c r="O1131" s="184" t="n">
        <f aca="false">'Piano Finanziario Annuale'!$F$6</f>
        <v>0</v>
      </c>
      <c r="P1131" s="185" t="n">
        <v>0</v>
      </c>
      <c r="Q1131" s="186"/>
      <c r="R1131" s="187" t="n">
        <f aca="false">(P1131*Q1131)</f>
        <v>0</v>
      </c>
      <c r="S1131" s="185" t="n">
        <v>0</v>
      </c>
      <c r="T1131" s="187" t="n">
        <f aca="false">IF(OR(O1131="sì",O1131="forfettario 190"),SUM(P1131+S1131),SUM(P1131+R1131+S1131))</f>
        <v>0</v>
      </c>
      <c r="U1131" s="50"/>
      <c r="V1131" s="188"/>
      <c r="W1131" s="189" t="n">
        <f aca="false">IF(V1131="SI",T1131,0)</f>
        <v>0</v>
      </c>
      <c r="X1131" s="148"/>
      <c r="Y1131" s="179"/>
      <c r="Z1131" s="179"/>
      <c r="AA1131" s="179"/>
    </row>
    <row r="1132" customFormat="false" ht="15.75" hidden="false" customHeight="true" outlineLevel="0" collapsed="false">
      <c r="A1132" s="22" t="n">
        <v>1131</v>
      </c>
      <c r="B1132" s="180"/>
      <c r="C1132" s="22"/>
      <c r="D1132" s="22"/>
      <c r="E1132" s="22"/>
      <c r="F1132" s="183"/>
      <c r="G1132" s="22"/>
      <c r="H1132" s="22"/>
      <c r="I1132" s="22"/>
      <c r="J1132" s="191" t="e">
        <f aca="false">VLOOKUP(Entrate!I1132,Legenda!$D$1:$F$258,2)</f>
        <v>#N/A</v>
      </c>
      <c r="K1132" s="22"/>
      <c r="L1132" s="22"/>
      <c r="M1132" s="22"/>
      <c r="N1132" s="183"/>
      <c r="O1132" s="184" t="n">
        <f aca="false">'Piano Finanziario Annuale'!$F$6</f>
        <v>0</v>
      </c>
      <c r="P1132" s="185" t="n">
        <v>0</v>
      </c>
      <c r="Q1132" s="186"/>
      <c r="R1132" s="187" t="n">
        <f aca="false">(P1132*Q1132)</f>
        <v>0</v>
      </c>
      <c r="S1132" s="185" t="n">
        <v>0</v>
      </c>
      <c r="T1132" s="187" t="n">
        <f aca="false">IF(OR(O1132="sì",O1132="forfettario 190"),SUM(P1132+S1132),SUM(P1132+R1132+S1132))</f>
        <v>0</v>
      </c>
      <c r="U1132" s="50"/>
      <c r="V1132" s="188"/>
      <c r="W1132" s="189" t="n">
        <f aca="false">IF(V1132="SI",T1132,0)</f>
        <v>0</v>
      </c>
      <c r="X1132" s="148"/>
      <c r="Y1132" s="179"/>
      <c r="Z1132" s="179"/>
      <c r="AA1132" s="179"/>
    </row>
    <row r="1133" customFormat="false" ht="15.75" hidden="false" customHeight="true" outlineLevel="0" collapsed="false">
      <c r="A1133" s="22" t="n">
        <v>1132</v>
      </c>
      <c r="B1133" s="180"/>
      <c r="C1133" s="22"/>
      <c r="D1133" s="22"/>
      <c r="E1133" s="22"/>
      <c r="F1133" s="183"/>
      <c r="G1133" s="22"/>
      <c r="H1133" s="22"/>
      <c r="I1133" s="22"/>
      <c r="J1133" s="191" t="e">
        <f aca="false">VLOOKUP(Entrate!I1133,Legenda!$D$1:$F$258,2)</f>
        <v>#N/A</v>
      </c>
      <c r="K1133" s="22"/>
      <c r="L1133" s="22"/>
      <c r="M1133" s="22"/>
      <c r="N1133" s="183"/>
      <c r="O1133" s="184" t="n">
        <f aca="false">'Piano Finanziario Annuale'!$F$6</f>
        <v>0</v>
      </c>
      <c r="P1133" s="185" t="n">
        <v>0</v>
      </c>
      <c r="Q1133" s="186"/>
      <c r="R1133" s="187" t="n">
        <f aca="false">(P1133*Q1133)</f>
        <v>0</v>
      </c>
      <c r="S1133" s="185" t="n">
        <v>0</v>
      </c>
      <c r="T1133" s="187" t="n">
        <f aca="false">IF(OR(O1133="sì",O1133="forfettario 190"),SUM(P1133+S1133),SUM(P1133+R1133+S1133))</f>
        <v>0</v>
      </c>
      <c r="U1133" s="50"/>
      <c r="V1133" s="188"/>
      <c r="W1133" s="189" t="n">
        <f aca="false">IF(V1133="SI",T1133,0)</f>
        <v>0</v>
      </c>
      <c r="X1133" s="148"/>
      <c r="Y1133" s="179"/>
      <c r="Z1133" s="179"/>
      <c r="AA1133" s="179"/>
    </row>
    <row r="1134" customFormat="false" ht="15.75" hidden="false" customHeight="true" outlineLevel="0" collapsed="false">
      <c r="A1134" s="22" t="n">
        <v>1133</v>
      </c>
      <c r="B1134" s="180"/>
      <c r="C1134" s="22"/>
      <c r="D1134" s="22"/>
      <c r="E1134" s="22"/>
      <c r="F1134" s="183"/>
      <c r="G1134" s="22"/>
      <c r="H1134" s="22"/>
      <c r="I1134" s="22"/>
      <c r="J1134" s="191" t="e">
        <f aca="false">VLOOKUP(Entrate!I1134,Legenda!$D$1:$F$258,2)</f>
        <v>#N/A</v>
      </c>
      <c r="K1134" s="22"/>
      <c r="L1134" s="22"/>
      <c r="M1134" s="22"/>
      <c r="N1134" s="183"/>
      <c r="O1134" s="184" t="n">
        <f aca="false">'Piano Finanziario Annuale'!$F$6</f>
        <v>0</v>
      </c>
      <c r="P1134" s="185" t="n">
        <v>0</v>
      </c>
      <c r="Q1134" s="186"/>
      <c r="R1134" s="187" t="n">
        <f aca="false">(P1134*Q1134)</f>
        <v>0</v>
      </c>
      <c r="S1134" s="185" t="n">
        <v>0</v>
      </c>
      <c r="T1134" s="187" t="n">
        <f aca="false">IF(OR(O1134="sì",O1134="forfettario 190"),SUM(P1134+S1134),SUM(P1134+R1134+S1134))</f>
        <v>0</v>
      </c>
      <c r="U1134" s="50"/>
      <c r="V1134" s="188"/>
      <c r="W1134" s="189" t="n">
        <f aca="false">IF(V1134="SI",T1134,0)</f>
        <v>0</v>
      </c>
      <c r="X1134" s="148"/>
      <c r="Y1134" s="179"/>
      <c r="Z1134" s="179"/>
      <c r="AA1134" s="179"/>
    </row>
    <row r="1135" customFormat="false" ht="15.75" hidden="false" customHeight="true" outlineLevel="0" collapsed="false">
      <c r="A1135" s="22" t="n">
        <v>1134</v>
      </c>
      <c r="B1135" s="180"/>
      <c r="C1135" s="22"/>
      <c r="D1135" s="22"/>
      <c r="E1135" s="22"/>
      <c r="F1135" s="183"/>
      <c r="G1135" s="22"/>
      <c r="H1135" s="22"/>
      <c r="I1135" s="22"/>
      <c r="J1135" s="191" t="e">
        <f aca="false">VLOOKUP(Entrate!I1135,Legenda!$D$1:$F$258,2)</f>
        <v>#N/A</v>
      </c>
      <c r="K1135" s="22"/>
      <c r="L1135" s="22"/>
      <c r="M1135" s="22"/>
      <c r="N1135" s="183"/>
      <c r="O1135" s="184" t="n">
        <f aca="false">'Piano Finanziario Annuale'!$F$6</f>
        <v>0</v>
      </c>
      <c r="P1135" s="185" t="n">
        <v>0</v>
      </c>
      <c r="Q1135" s="186"/>
      <c r="R1135" s="187" t="n">
        <f aca="false">(P1135*Q1135)</f>
        <v>0</v>
      </c>
      <c r="S1135" s="185" t="n">
        <v>0</v>
      </c>
      <c r="T1135" s="187" t="n">
        <f aca="false">IF(OR(O1135="sì",O1135="forfettario 190"),SUM(P1135+S1135),SUM(P1135+R1135+S1135))</f>
        <v>0</v>
      </c>
      <c r="U1135" s="50"/>
      <c r="V1135" s="188"/>
      <c r="W1135" s="189" t="n">
        <f aca="false">IF(V1135="SI",T1135,0)</f>
        <v>0</v>
      </c>
      <c r="X1135" s="148"/>
      <c r="Y1135" s="179"/>
      <c r="Z1135" s="179"/>
      <c r="AA1135" s="179"/>
    </row>
    <row r="1136" customFormat="false" ht="15.75" hidden="false" customHeight="true" outlineLevel="0" collapsed="false">
      <c r="A1136" s="22" t="n">
        <v>1135</v>
      </c>
      <c r="B1136" s="180"/>
      <c r="C1136" s="22"/>
      <c r="D1136" s="22"/>
      <c r="E1136" s="22"/>
      <c r="F1136" s="183"/>
      <c r="G1136" s="22"/>
      <c r="H1136" s="22"/>
      <c r="I1136" s="22"/>
      <c r="J1136" s="191" t="e">
        <f aca="false">VLOOKUP(Entrate!I1136,Legenda!$D$1:$F$258,2)</f>
        <v>#N/A</v>
      </c>
      <c r="K1136" s="22"/>
      <c r="L1136" s="22"/>
      <c r="M1136" s="22"/>
      <c r="N1136" s="183"/>
      <c r="O1136" s="184" t="n">
        <f aca="false">'Piano Finanziario Annuale'!$F$6</f>
        <v>0</v>
      </c>
      <c r="P1136" s="185" t="n">
        <v>0</v>
      </c>
      <c r="Q1136" s="186"/>
      <c r="R1136" s="187" t="n">
        <f aca="false">(P1136*Q1136)</f>
        <v>0</v>
      </c>
      <c r="S1136" s="185" t="n">
        <v>0</v>
      </c>
      <c r="T1136" s="187" t="n">
        <f aca="false">IF(OR(O1136="sì",O1136="forfettario 190"),SUM(P1136+S1136),SUM(P1136+R1136+S1136))</f>
        <v>0</v>
      </c>
      <c r="U1136" s="50"/>
      <c r="V1136" s="188"/>
      <c r="W1136" s="189" t="n">
        <f aca="false">IF(V1136="SI",T1136,0)</f>
        <v>0</v>
      </c>
      <c r="X1136" s="148"/>
      <c r="Y1136" s="179"/>
      <c r="Z1136" s="179"/>
      <c r="AA1136" s="179"/>
    </row>
    <row r="1137" customFormat="false" ht="15.75" hidden="false" customHeight="true" outlineLevel="0" collapsed="false">
      <c r="A1137" s="22" t="n">
        <v>1136</v>
      </c>
      <c r="B1137" s="180"/>
      <c r="C1137" s="22"/>
      <c r="D1137" s="22"/>
      <c r="E1137" s="22"/>
      <c r="F1137" s="183"/>
      <c r="G1137" s="22"/>
      <c r="H1137" s="22"/>
      <c r="I1137" s="22"/>
      <c r="J1137" s="191" t="e">
        <f aca="false">VLOOKUP(Entrate!I1137,Legenda!$D$1:$F$258,2)</f>
        <v>#N/A</v>
      </c>
      <c r="K1137" s="22"/>
      <c r="L1137" s="22"/>
      <c r="M1137" s="22"/>
      <c r="N1137" s="183"/>
      <c r="O1137" s="184" t="n">
        <f aca="false">'Piano Finanziario Annuale'!$F$6</f>
        <v>0</v>
      </c>
      <c r="P1137" s="185" t="n">
        <v>0</v>
      </c>
      <c r="Q1137" s="186"/>
      <c r="R1137" s="187" t="n">
        <f aca="false">(P1137*Q1137)</f>
        <v>0</v>
      </c>
      <c r="S1137" s="185" t="n">
        <v>0</v>
      </c>
      <c r="T1137" s="187" t="n">
        <f aca="false">IF(OR(O1137="sì",O1137="forfettario 190"),SUM(P1137+S1137),SUM(P1137+R1137+S1137))</f>
        <v>0</v>
      </c>
      <c r="U1137" s="50"/>
      <c r="V1137" s="188"/>
      <c r="W1137" s="189" t="n">
        <f aca="false">IF(V1137="SI",T1137,0)</f>
        <v>0</v>
      </c>
      <c r="X1137" s="148"/>
      <c r="Y1137" s="179"/>
      <c r="Z1137" s="179"/>
      <c r="AA1137" s="179"/>
    </row>
    <row r="1138" customFormat="false" ht="15.75" hidden="false" customHeight="true" outlineLevel="0" collapsed="false">
      <c r="A1138" s="22" t="n">
        <v>1137</v>
      </c>
      <c r="B1138" s="180"/>
      <c r="C1138" s="22"/>
      <c r="D1138" s="22"/>
      <c r="E1138" s="22"/>
      <c r="F1138" s="183"/>
      <c r="G1138" s="22"/>
      <c r="H1138" s="22"/>
      <c r="I1138" s="22"/>
      <c r="J1138" s="191" t="e">
        <f aca="false">VLOOKUP(Entrate!I1138,Legenda!$D$1:$F$258,2)</f>
        <v>#N/A</v>
      </c>
      <c r="K1138" s="22"/>
      <c r="L1138" s="22"/>
      <c r="M1138" s="22"/>
      <c r="N1138" s="183"/>
      <c r="O1138" s="184" t="n">
        <f aca="false">'Piano Finanziario Annuale'!$F$6</f>
        <v>0</v>
      </c>
      <c r="P1138" s="185" t="n">
        <v>0</v>
      </c>
      <c r="Q1138" s="186"/>
      <c r="R1138" s="187" t="n">
        <f aca="false">(P1138*Q1138)</f>
        <v>0</v>
      </c>
      <c r="S1138" s="185" t="n">
        <v>0</v>
      </c>
      <c r="T1138" s="187" t="n">
        <f aca="false">IF(OR(O1138="sì",O1138="forfettario 190"),SUM(P1138+S1138),SUM(P1138+R1138+S1138))</f>
        <v>0</v>
      </c>
      <c r="U1138" s="50"/>
      <c r="V1138" s="188"/>
      <c r="W1138" s="189" t="n">
        <f aca="false">IF(V1138="SI",T1138,0)</f>
        <v>0</v>
      </c>
      <c r="X1138" s="148"/>
      <c r="Y1138" s="179"/>
      <c r="Z1138" s="179"/>
      <c r="AA1138" s="179"/>
    </row>
    <row r="1139" customFormat="false" ht="15.75" hidden="false" customHeight="true" outlineLevel="0" collapsed="false">
      <c r="A1139" s="22" t="n">
        <v>1138</v>
      </c>
      <c r="B1139" s="180"/>
      <c r="C1139" s="22"/>
      <c r="D1139" s="22"/>
      <c r="E1139" s="22"/>
      <c r="F1139" s="183"/>
      <c r="G1139" s="22"/>
      <c r="H1139" s="22"/>
      <c r="I1139" s="22"/>
      <c r="J1139" s="191" t="e">
        <f aca="false">VLOOKUP(Entrate!I1139,Legenda!$D$1:$F$258,2)</f>
        <v>#N/A</v>
      </c>
      <c r="K1139" s="22"/>
      <c r="L1139" s="22"/>
      <c r="M1139" s="22"/>
      <c r="N1139" s="183"/>
      <c r="O1139" s="184" t="n">
        <f aca="false">'Piano Finanziario Annuale'!$F$6</f>
        <v>0</v>
      </c>
      <c r="P1139" s="185" t="n">
        <v>0</v>
      </c>
      <c r="Q1139" s="186"/>
      <c r="R1139" s="187" t="n">
        <f aca="false">(P1139*Q1139)</f>
        <v>0</v>
      </c>
      <c r="S1139" s="185" t="n">
        <v>0</v>
      </c>
      <c r="T1139" s="187" t="n">
        <f aca="false">IF(OR(O1139="sì",O1139="forfettario 190"),SUM(P1139+S1139),SUM(P1139+R1139+S1139))</f>
        <v>0</v>
      </c>
      <c r="U1139" s="50"/>
      <c r="V1139" s="188"/>
      <c r="W1139" s="189" t="n">
        <f aca="false">IF(V1139="SI",T1139,0)</f>
        <v>0</v>
      </c>
      <c r="X1139" s="148"/>
      <c r="Y1139" s="179"/>
      <c r="Z1139" s="179"/>
      <c r="AA1139" s="179"/>
    </row>
    <row r="1140" customFormat="false" ht="15.75" hidden="false" customHeight="true" outlineLevel="0" collapsed="false">
      <c r="A1140" s="22" t="n">
        <v>1139</v>
      </c>
      <c r="B1140" s="180"/>
      <c r="C1140" s="22"/>
      <c r="D1140" s="22"/>
      <c r="E1140" s="22"/>
      <c r="F1140" s="183"/>
      <c r="G1140" s="22"/>
      <c r="H1140" s="22"/>
      <c r="I1140" s="22"/>
      <c r="J1140" s="191" t="e">
        <f aca="false">VLOOKUP(Entrate!I1140,Legenda!$D$1:$F$258,2)</f>
        <v>#N/A</v>
      </c>
      <c r="K1140" s="22"/>
      <c r="L1140" s="22"/>
      <c r="M1140" s="22"/>
      <c r="N1140" s="183"/>
      <c r="O1140" s="184" t="n">
        <f aca="false">'Piano Finanziario Annuale'!$F$6</f>
        <v>0</v>
      </c>
      <c r="P1140" s="185" t="n">
        <v>0</v>
      </c>
      <c r="Q1140" s="186"/>
      <c r="R1140" s="187" t="n">
        <f aca="false">(P1140*Q1140)</f>
        <v>0</v>
      </c>
      <c r="S1140" s="185" t="n">
        <v>0</v>
      </c>
      <c r="T1140" s="187" t="n">
        <f aca="false">IF(OR(O1140="sì",O1140="forfettario 190"),SUM(P1140+S1140),SUM(P1140+R1140+S1140))</f>
        <v>0</v>
      </c>
      <c r="U1140" s="50"/>
      <c r="V1140" s="188"/>
      <c r="W1140" s="189" t="n">
        <f aca="false">IF(V1140="SI",T1140,0)</f>
        <v>0</v>
      </c>
      <c r="X1140" s="148"/>
      <c r="Y1140" s="179"/>
      <c r="Z1140" s="179"/>
      <c r="AA1140" s="179"/>
    </row>
    <row r="1141" customFormat="false" ht="15.75" hidden="false" customHeight="true" outlineLevel="0" collapsed="false">
      <c r="A1141" s="22" t="n">
        <v>1140</v>
      </c>
      <c r="B1141" s="180"/>
      <c r="C1141" s="22"/>
      <c r="D1141" s="22"/>
      <c r="E1141" s="22"/>
      <c r="F1141" s="183"/>
      <c r="G1141" s="22"/>
      <c r="H1141" s="22"/>
      <c r="I1141" s="22"/>
      <c r="J1141" s="191" t="e">
        <f aca="false">VLOOKUP(Entrate!I1141,Legenda!$D$1:$F$258,2)</f>
        <v>#N/A</v>
      </c>
      <c r="K1141" s="22"/>
      <c r="L1141" s="22"/>
      <c r="M1141" s="22"/>
      <c r="N1141" s="183"/>
      <c r="O1141" s="184" t="n">
        <f aca="false">'Piano Finanziario Annuale'!$F$6</f>
        <v>0</v>
      </c>
      <c r="P1141" s="185" t="n">
        <v>0</v>
      </c>
      <c r="Q1141" s="186"/>
      <c r="R1141" s="187" t="n">
        <f aca="false">(P1141*Q1141)</f>
        <v>0</v>
      </c>
      <c r="S1141" s="185" t="n">
        <v>0</v>
      </c>
      <c r="T1141" s="187" t="n">
        <f aca="false">IF(OR(O1141="sì",O1141="forfettario 190"),SUM(P1141+S1141),SUM(P1141+R1141+S1141))</f>
        <v>0</v>
      </c>
      <c r="U1141" s="50"/>
      <c r="V1141" s="188"/>
      <c r="W1141" s="189" t="n">
        <f aca="false">IF(V1141="SI",T1141,0)</f>
        <v>0</v>
      </c>
      <c r="X1141" s="148"/>
      <c r="Y1141" s="179"/>
      <c r="Z1141" s="179"/>
      <c r="AA1141" s="179"/>
    </row>
    <row r="1142" customFormat="false" ht="15.75" hidden="false" customHeight="true" outlineLevel="0" collapsed="false">
      <c r="A1142" s="22" t="n">
        <v>1141</v>
      </c>
      <c r="B1142" s="180"/>
      <c r="C1142" s="22"/>
      <c r="D1142" s="22"/>
      <c r="E1142" s="22"/>
      <c r="F1142" s="183"/>
      <c r="G1142" s="22"/>
      <c r="H1142" s="22"/>
      <c r="I1142" s="22"/>
      <c r="J1142" s="191" t="e">
        <f aca="false">VLOOKUP(Entrate!I1142,Legenda!$D$1:$F$258,2)</f>
        <v>#N/A</v>
      </c>
      <c r="K1142" s="22"/>
      <c r="L1142" s="22"/>
      <c r="M1142" s="22"/>
      <c r="N1142" s="183"/>
      <c r="O1142" s="184" t="n">
        <f aca="false">'Piano Finanziario Annuale'!$F$6</f>
        <v>0</v>
      </c>
      <c r="P1142" s="185" t="n">
        <v>0</v>
      </c>
      <c r="Q1142" s="186"/>
      <c r="R1142" s="187" t="n">
        <f aca="false">(P1142*Q1142)</f>
        <v>0</v>
      </c>
      <c r="S1142" s="185" t="n">
        <v>0</v>
      </c>
      <c r="T1142" s="187" t="n">
        <f aca="false">IF(OR(O1142="sì",O1142="forfettario 190"),SUM(P1142+S1142),SUM(P1142+R1142+S1142))</f>
        <v>0</v>
      </c>
      <c r="U1142" s="50"/>
      <c r="V1142" s="188"/>
      <c r="W1142" s="189" t="n">
        <f aca="false">IF(V1142="SI",T1142,0)</f>
        <v>0</v>
      </c>
      <c r="X1142" s="148"/>
      <c r="Y1142" s="179"/>
      <c r="Z1142" s="179"/>
      <c r="AA1142" s="179"/>
    </row>
    <row r="1143" customFormat="false" ht="15.75" hidden="false" customHeight="true" outlineLevel="0" collapsed="false">
      <c r="A1143" s="22" t="n">
        <v>1142</v>
      </c>
      <c r="B1143" s="180"/>
      <c r="C1143" s="22"/>
      <c r="D1143" s="22"/>
      <c r="E1143" s="22"/>
      <c r="F1143" s="183"/>
      <c r="G1143" s="22"/>
      <c r="H1143" s="22"/>
      <c r="I1143" s="22"/>
      <c r="J1143" s="191" t="e">
        <f aca="false">VLOOKUP(Entrate!I1143,Legenda!$D$1:$F$258,2)</f>
        <v>#N/A</v>
      </c>
      <c r="K1143" s="22"/>
      <c r="L1143" s="22"/>
      <c r="M1143" s="22"/>
      <c r="N1143" s="183"/>
      <c r="O1143" s="184" t="n">
        <f aca="false">'Piano Finanziario Annuale'!$F$6</f>
        <v>0</v>
      </c>
      <c r="P1143" s="185" t="n">
        <v>0</v>
      </c>
      <c r="Q1143" s="186"/>
      <c r="R1143" s="187" t="n">
        <f aca="false">(P1143*Q1143)</f>
        <v>0</v>
      </c>
      <c r="S1143" s="185" t="n">
        <v>0</v>
      </c>
      <c r="T1143" s="187" t="n">
        <f aca="false">IF(OR(O1143="sì",O1143="forfettario 190"),SUM(P1143+S1143),SUM(P1143+R1143+S1143))</f>
        <v>0</v>
      </c>
      <c r="U1143" s="50"/>
      <c r="V1143" s="188"/>
      <c r="W1143" s="189" t="n">
        <f aca="false">IF(V1143="SI",T1143,0)</f>
        <v>0</v>
      </c>
      <c r="X1143" s="148"/>
      <c r="Y1143" s="179"/>
      <c r="Z1143" s="179"/>
      <c r="AA1143" s="179"/>
    </row>
    <row r="1144" customFormat="false" ht="15.75" hidden="false" customHeight="true" outlineLevel="0" collapsed="false">
      <c r="A1144" s="22" t="n">
        <v>1143</v>
      </c>
      <c r="B1144" s="180"/>
      <c r="C1144" s="22"/>
      <c r="D1144" s="22"/>
      <c r="E1144" s="22"/>
      <c r="F1144" s="183"/>
      <c r="G1144" s="22"/>
      <c r="H1144" s="22"/>
      <c r="I1144" s="22"/>
      <c r="J1144" s="191" t="e">
        <f aca="false">VLOOKUP(Entrate!I1144,Legenda!$D$1:$F$258,2)</f>
        <v>#N/A</v>
      </c>
      <c r="K1144" s="22"/>
      <c r="L1144" s="22"/>
      <c r="M1144" s="22"/>
      <c r="N1144" s="183"/>
      <c r="O1144" s="184" t="n">
        <f aca="false">'Piano Finanziario Annuale'!$F$6</f>
        <v>0</v>
      </c>
      <c r="P1144" s="185" t="n">
        <v>0</v>
      </c>
      <c r="Q1144" s="186"/>
      <c r="R1144" s="187" t="n">
        <f aca="false">(P1144*Q1144)</f>
        <v>0</v>
      </c>
      <c r="S1144" s="185" t="n">
        <v>0</v>
      </c>
      <c r="T1144" s="187" t="n">
        <f aca="false">IF(OR(O1144="sì",O1144="forfettario 190"),SUM(P1144+S1144),SUM(P1144+R1144+S1144))</f>
        <v>0</v>
      </c>
      <c r="U1144" s="50"/>
      <c r="V1144" s="188"/>
      <c r="W1144" s="189" t="n">
        <f aca="false">IF(V1144="SI",T1144,0)</f>
        <v>0</v>
      </c>
      <c r="X1144" s="148"/>
      <c r="Y1144" s="179"/>
      <c r="Z1144" s="179"/>
      <c r="AA1144" s="179"/>
    </row>
    <row r="1145" customFormat="false" ht="15.75" hidden="false" customHeight="true" outlineLevel="0" collapsed="false">
      <c r="A1145" s="22" t="n">
        <v>1144</v>
      </c>
      <c r="B1145" s="180"/>
      <c r="C1145" s="22"/>
      <c r="D1145" s="22"/>
      <c r="E1145" s="22"/>
      <c r="F1145" s="183"/>
      <c r="G1145" s="22"/>
      <c r="H1145" s="22"/>
      <c r="I1145" s="22"/>
      <c r="J1145" s="191" t="e">
        <f aca="false">VLOOKUP(Entrate!I1145,Legenda!$D$1:$F$258,2)</f>
        <v>#N/A</v>
      </c>
      <c r="K1145" s="22"/>
      <c r="L1145" s="22"/>
      <c r="M1145" s="22"/>
      <c r="N1145" s="183"/>
      <c r="O1145" s="184" t="n">
        <f aca="false">'Piano Finanziario Annuale'!$F$6</f>
        <v>0</v>
      </c>
      <c r="P1145" s="185" t="n">
        <v>0</v>
      </c>
      <c r="Q1145" s="186"/>
      <c r="R1145" s="187" t="n">
        <f aca="false">(P1145*Q1145)</f>
        <v>0</v>
      </c>
      <c r="S1145" s="185" t="n">
        <v>0</v>
      </c>
      <c r="T1145" s="187" t="n">
        <f aca="false">IF(OR(O1145="sì",O1145="forfettario 190"),SUM(P1145+S1145),SUM(P1145+R1145+S1145))</f>
        <v>0</v>
      </c>
      <c r="U1145" s="50"/>
      <c r="V1145" s="188"/>
      <c r="W1145" s="189" t="n">
        <f aca="false">IF(V1145="SI",T1145,0)</f>
        <v>0</v>
      </c>
      <c r="X1145" s="148"/>
      <c r="Y1145" s="179"/>
      <c r="Z1145" s="179"/>
      <c r="AA1145" s="179"/>
    </row>
    <row r="1146" customFormat="false" ht="15.75" hidden="false" customHeight="true" outlineLevel="0" collapsed="false">
      <c r="A1146" s="22" t="n">
        <v>1145</v>
      </c>
      <c r="B1146" s="180"/>
      <c r="C1146" s="22"/>
      <c r="D1146" s="22"/>
      <c r="E1146" s="22"/>
      <c r="F1146" s="183"/>
      <c r="G1146" s="22"/>
      <c r="H1146" s="22"/>
      <c r="I1146" s="22"/>
      <c r="J1146" s="191" t="e">
        <f aca="false">VLOOKUP(Entrate!I1146,Legenda!$D$1:$F$258,2)</f>
        <v>#N/A</v>
      </c>
      <c r="K1146" s="22"/>
      <c r="L1146" s="22"/>
      <c r="M1146" s="22"/>
      <c r="N1146" s="183"/>
      <c r="O1146" s="184" t="n">
        <f aca="false">'Piano Finanziario Annuale'!$F$6</f>
        <v>0</v>
      </c>
      <c r="P1146" s="185" t="n">
        <v>0</v>
      </c>
      <c r="Q1146" s="186"/>
      <c r="R1146" s="187" t="n">
        <f aca="false">(P1146*Q1146)</f>
        <v>0</v>
      </c>
      <c r="S1146" s="185" t="n">
        <v>0</v>
      </c>
      <c r="T1146" s="187" t="n">
        <f aca="false">IF(OR(O1146="sì",O1146="forfettario 190"),SUM(P1146+S1146),SUM(P1146+R1146+S1146))</f>
        <v>0</v>
      </c>
      <c r="U1146" s="50"/>
      <c r="V1146" s="188"/>
      <c r="W1146" s="189" t="n">
        <f aca="false">IF(V1146="SI",T1146,0)</f>
        <v>0</v>
      </c>
      <c r="X1146" s="148"/>
      <c r="Y1146" s="179"/>
      <c r="Z1146" s="179"/>
      <c r="AA1146" s="179"/>
    </row>
    <row r="1147" customFormat="false" ht="15.75" hidden="false" customHeight="true" outlineLevel="0" collapsed="false">
      <c r="A1147" s="22" t="n">
        <v>1146</v>
      </c>
      <c r="B1147" s="180"/>
      <c r="C1147" s="22"/>
      <c r="D1147" s="22"/>
      <c r="E1147" s="22"/>
      <c r="F1147" s="183"/>
      <c r="G1147" s="22"/>
      <c r="H1147" s="22"/>
      <c r="I1147" s="22"/>
      <c r="J1147" s="191" t="e">
        <f aca="false">VLOOKUP(Entrate!I1147,Legenda!$D$1:$F$258,2)</f>
        <v>#N/A</v>
      </c>
      <c r="K1147" s="22"/>
      <c r="L1147" s="22"/>
      <c r="M1147" s="22"/>
      <c r="N1147" s="183"/>
      <c r="O1147" s="184" t="n">
        <f aca="false">'Piano Finanziario Annuale'!$F$6</f>
        <v>0</v>
      </c>
      <c r="P1147" s="185" t="n">
        <v>0</v>
      </c>
      <c r="Q1147" s="186"/>
      <c r="R1147" s="187" t="n">
        <f aca="false">(P1147*Q1147)</f>
        <v>0</v>
      </c>
      <c r="S1147" s="185" t="n">
        <v>0</v>
      </c>
      <c r="T1147" s="187" t="n">
        <f aca="false">IF(OR(O1147="sì",O1147="forfettario 190"),SUM(P1147+S1147),SUM(P1147+R1147+S1147))</f>
        <v>0</v>
      </c>
      <c r="U1147" s="50"/>
      <c r="V1147" s="188"/>
      <c r="W1147" s="189" t="n">
        <f aca="false">IF(V1147="SI",T1147,0)</f>
        <v>0</v>
      </c>
      <c r="X1147" s="148"/>
      <c r="Y1147" s="179"/>
      <c r="Z1147" s="179"/>
      <c r="AA1147" s="179"/>
    </row>
    <row r="1148" customFormat="false" ht="15.75" hidden="false" customHeight="true" outlineLevel="0" collapsed="false">
      <c r="A1148" s="22" t="n">
        <v>1147</v>
      </c>
      <c r="B1148" s="180"/>
      <c r="C1148" s="22"/>
      <c r="D1148" s="22"/>
      <c r="E1148" s="22"/>
      <c r="F1148" s="183"/>
      <c r="G1148" s="22"/>
      <c r="H1148" s="22"/>
      <c r="I1148" s="22"/>
      <c r="J1148" s="191" t="e">
        <f aca="false">VLOOKUP(Entrate!I1148,Legenda!$D$1:$F$258,2)</f>
        <v>#N/A</v>
      </c>
      <c r="K1148" s="22"/>
      <c r="L1148" s="22"/>
      <c r="M1148" s="22"/>
      <c r="N1148" s="183"/>
      <c r="O1148" s="184" t="n">
        <f aca="false">'Piano Finanziario Annuale'!$F$6</f>
        <v>0</v>
      </c>
      <c r="P1148" s="185" t="n">
        <v>0</v>
      </c>
      <c r="Q1148" s="186"/>
      <c r="R1148" s="187" t="n">
        <f aca="false">(P1148*Q1148)</f>
        <v>0</v>
      </c>
      <c r="S1148" s="185" t="n">
        <v>0</v>
      </c>
      <c r="T1148" s="187" t="n">
        <f aca="false">IF(OR(O1148="sì",O1148="forfettario 190"),SUM(P1148+S1148),SUM(P1148+R1148+S1148))</f>
        <v>0</v>
      </c>
      <c r="U1148" s="50"/>
      <c r="V1148" s="188"/>
      <c r="W1148" s="189" t="n">
        <f aca="false">IF(V1148="SI",T1148,0)</f>
        <v>0</v>
      </c>
      <c r="X1148" s="148"/>
      <c r="Y1148" s="179"/>
      <c r="Z1148" s="179"/>
      <c r="AA1148" s="179"/>
    </row>
    <row r="1149" customFormat="false" ht="15.75" hidden="false" customHeight="true" outlineLevel="0" collapsed="false">
      <c r="A1149" s="22" t="n">
        <v>1148</v>
      </c>
      <c r="B1149" s="180"/>
      <c r="C1149" s="22"/>
      <c r="D1149" s="22"/>
      <c r="E1149" s="22"/>
      <c r="F1149" s="183"/>
      <c r="G1149" s="22"/>
      <c r="H1149" s="22"/>
      <c r="I1149" s="22"/>
      <c r="J1149" s="191" t="e">
        <f aca="false">VLOOKUP(Entrate!I1149,Legenda!$D$1:$F$258,2)</f>
        <v>#N/A</v>
      </c>
      <c r="K1149" s="22"/>
      <c r="L1149" s="22"/>
      <c r="M1149" s="22"/>
      <c r="N1149" s="183"/>
      <c r="O1149" s="184" t="n">
        <f aca="false">'Piano Finanziario Annuale'!$F$6</f>
        <v>0</v>
      </c>
      <c r="P1149" s="185" t="n">
        <v>0</v>
      </c>
      <c r="Q1149" s="186"/>
      <c r="R1149" s="187" t="n">
        <f aca="false">(P1149*Q1149)</f>
        <v>0</v>
      </c>
      <c r="S1149" s="185" t="n">
        <v>0</v>
      </c>
      <c r="T1149" s="187" t="n">
        <f aca="false">IF(OR(O1149="sì",O1149="forfettario 190"),SUM(P1149+S1149),SUM(P1149+R1149+S1149))</f>
        <v>0</v>
      </c>
      <c r="U1149" s="50"/>
      <c r="V1149" s="188"/>
      <c r="W1149" s="189" t="n">
        <f aca="false">IF(V1149="SI",T1149,0)</f>
        <v>0</v>
      </c>
      <c r="X1149" s="148"/>
      <c r="Y1149" s="179"/>
      <c r="Z1149" s="179"/>
      <c r="AA1149" s="179"/>
    </row>
    <row r="1150" customFormat="false" ht="15.75" hidden="false" customHeight="true" outlineLevel="0" collapsed="false">
      <c r="A1150" s="22" t="n">
        <v>1149</v>
      </c>
      <c r="B1150" s="180"/>
      <c r="C1150" s="22"/>
      <c r="D1150" s="22"/>
      <c r="E1150" s="22"/>
      <c r="F1150" s="183"/>
      <c r="G1150" s="22"/>
      <c r="H1150" s="22"/>
      <c r="I1150" s="22"/>
      <c r="J1150" s="191" t="e">
        <f aca="false">VLOOKUP(Entrate!I1150,Legenda!$D$1:$F$258,2)</f>
        <v>#N/A</v>
      </c>
      <c r="K1150" s="22"/>
      <c r="L1150" s="22"/>
      <c r="M1150" s="22"/>
      <c r="N1150" s="183"/>
      <c r="O1150" s="184" t="n">
        <f aca="false">'Piano Finanziario Annuale'!$F$6</f>
        <v>0</v>
      </c>
      <c r="P1150" s="185" t="n">
        <v>0</v>
      </c>
      <c r="Q1150" s="186"/>
      <c r="R1150" s="187" t="n">
        <f aca="false">(P1150*Q1150)</f>
        <v>0</v>
      </c>
      <c r="S1150" s="185" t="n">
        <v>0</v>
      </c>
      <c r="T1150" s="187" t="n">
        <f aca="false">IF(OR(O1150="sì",O1150="forfettario 190"),SUM(P1150+S1150),SUM(P1150+R1150+S1150))</f>
        <v>0</v>
      </c>
      <c r="U1150" s="50"/>
      <c r="V1150" s="188"/>
      <c r="W1150" s="189" t="n">
        <f aca="false">IF(V1150="SI",T1150,0)</f>
        <v>0</v>
      </c>
      <c r="X1150" s="148"/>
      <c r="Y1150" s="179"/>
      <c r="Z1150" s="179"/>
      <c r="AA1150" s="179"/>
    </row>
    <row r="1151" customFormat="false" ht="15.75" hidden="false" customHeight="true" outlineLevel="0" collapsed="false">
      <c r="A1151" s="22" t="n">
        <v>1150</v>
      </c>
      <c r="B1151" s="180"/>
      <c r="C1151" s="22"/>
      <c r="D1151" s="22"/>
      <c r="E1151" s="22"/>
      <c r="F1151" s="183"/>
      <c r="G1151" s="22"/>
      <c r="H1151" s="22"/>
      <c r="I1151" s="22"/>
      <c r="J1151" s="191" t="e">
        <f aca="false">VLOOKUP(Entrate!I1151,Legenda!$D$1:$F$258,2)</f>
        <v>#N/A</v>
      </c>
      <c r="K1151" s="22"/>
      <c r="L1151" s="22"/>
      <c r="M1151" s="22"/>
      <c r="N1151" s="183"/>
      <c r="O1151" s="184" t="n">
        <f aca="false">'Piano Finanziario Annuale'!$F$6</f>
        <v>0</v>
      </c>
      <c r="P1151" s="185" t="n">
        <v>0</v>
      </c>
      <c r="Q1151" s="186"/>
      <c r="R1151" s="187" t="n">
        <f aca="false">(P1151*Q1151)</f>
        <v>0</v>
      </c>
      <c r="S1151" s="185" t="n">
        <v>0</v>
      </c>
      <c r="T1151" s="187" t="n">
        <f aca="false">IF(OR(O1151="sì",O1151="forfettario 190"),SUM(P1151+S1151),SUM(P1151+R1151+S1151))</f>
        <v>0</v>
      </c>
      <c r="U1151" s="50"/>
      <c r="V1151" s="188"/>
      <c r="W1151" s="189" t="n">
        <f aca="false">IF(V1151="SI",T1151,0)</f>
        <v>0</v>
      </c>
      <c r="X1151" s="148"/>
      <c r="Y1151" s="179"/>
      <c r="Z1151" s="179"/>
      <c r="AA1151" s="179"/>
    </row>
    <row r="1152" customFormat="false" ht="15.75" hidden="false" customHeight="true" outlineLevel="0" collapsed="false">
      <c r="A1152" s="22" t="n">
        <v>1151</v>
      </c>
      <c r="B1152" s="180"/>
      <c r="C1152" s="22"/>
      <c r="D1152" s="22"/>
      <c r="E1152" s="22"/>
      <c r="F1152" s="183"/>
      <c r="G1152" s="22"/>
      <c r="H1152" s="22"/>
      <c r="I1152" s="22"/>
      <c r="J1152" s="191" t="e">
        <f aca="false">VLOOKUP(Entrate!I1152,Legenda!$D$1:$F$258,2)</f>
        <v>#N/A</v>
      </c>
      <c r="K1152" s="22"/>
      <c r="L1152" s="22"/>
      <c r="M1152" s="22"/>
      <c r="N1152" s="183"/>
      <c r="O1152" s="184" t="n">
        <f aca="false">'Piano Finanziario Annuale'!$F$6</f>
        <v>0</v>
      </c>
      <c r="P1152" s="185" t="n">
        <v>0</v>
      </c>
      <c r="Q1152" s="186"/>
      <c r="R1152" s="187" t="n">
        <f aca="false">(P1152*Q1152)</f>
        <v>0</v>
      </c>
      <c r="S1152" s="185" t="n">
        <v>0</v>
      </c>
      <c r="T1152" s="187" t="n">
        <f aca="false">IF(OR(O1152="sì",O1152="forfettario 190"),SUM(P1152+S1152),SUM(P1152+R1152+S1152))</f>
        <v>0</v>
      </c>
      <c r="U1152" s="50"/>
      <c r="V1152" s="188"/>
      <c r="W1152" s="189" t="n">
        <f aca="false">IF(V1152="SI",T1152,0)</f>
        <v>0</v>
      </c>
      <c r="X1152" s="148"/>
      <c r="Y1152" s="179"/>
      <c r="Z1152" s="179"/>
      <c r="AA1152" s="179"/>
    </row>
    <row r="1153" customFormat="false" ht="15.75" hidden="false" customHeight="true" outlineLevel="0" collapsed="false">
      <c r="A1153" s="22" t="n">
        <v>1152</v>
      </c>
      <c r="B1153" s="180"/>
      <c r="C1153" s="22"/>
      <c r="D1153" s="22"/>
      <c r="E1153" s="22"/>
      <c r="F1153" s="183"/>
      <c r="G1153" s="22"/>
      <c r="H1153" s="22"/>
      <c r="I1153" s="22"/>
      <c r="J1153" s="191" t="e">
        <f aca="false">VLOOKUP(Entrate!I1153,Legenda!$D$1:$F$258,2)</f>
        <v>#N/A</v>
      </c>
      <c r="K1153" s="22"/>
      <c r="L1153" s="22"/>
      <c r="M1153" s="22"/>
      <c r="N1153" s="183"/>
      <c r="O1153" s="184" t="n">
        <f aca="false">'Piano Finanziario Annuale'!$F$6</f>
        <v>0</v>
      </c>
      <c r="P1153" s="185" t="n">
        <v>0</v>
      </c>
      <c r="Q1153" s="186"/>
      <c r="R1153" s="187" t="n">
        <f aca="false">(P1153*Q1153)</f>
        <v>0</v>
      </c>
      <c r="S1153" s="185" t="n">
        <v>0</v>
      </c>
      <c r="T1153" s="187" t="n">
        <f aca="false">IF(OR(O1153="sì",O1153="forfettario 190"),SUM(P1153+S1153),SUM(P1153+R1153+S1153))</f>
        <v>0</v>
      </c>
      <c r="U1153" s="50"/>
      <c r="V1153" s="188"/>
      <c r="W1153" s="189" t="n">
        <f aca="false">IF(V1153="SI",T1153,0)</f>
        <v>0</v>
      </c>
      <c r="X1153" s="148"/>
      <c r="Y1153" s="179"/>
      <c r="Z1153" s="179"/>
      <c r="AA1153" s="179"/>
    </row>
    <row r="1154" customFormat="false" ht="15.75" hidden="false" customHeight="true" outlineLevel="0" collapsed="false">
      <c r="A1154" s="22" t="n">
        <v>1153</v>
      </c>
      <c r="B1154" s="180"/>
      <c r="C1154" s="22"/>
      <c r="D1154" s="22"/>
      <c r="E1154" s="22"/>
      <c r="F1154" s="183"/>
      <c r="G1154" s="22"/>
      <c r="H1154" s="22"/>
      <c r="I1154" s="22"/>
      <c r="J1154" s="191" t="e">
        <f aca="false">VLOOKUP(Entrate!I1154,Legenda!$D$1:$F$258,2)</f>
        <v>#N/A</v>
      </c>
      <c r="K1154" s="22"/>
      <c r="L1154" s="22"/>
      <c r="M1154" s="22"/>
      <c r="N1154" s="183"/>
      <c r="O1154" s="184" t="n">
        <f aca="false">'Piano Finanziario Annuale'!$F$6</f>
        <v>0</v>
      </c>
      <c r="P1154" s="185" t="n">
        <v>0</v>
      </c>
      <c r="Q1154" s="186"/>
      <c r="R1154" s="187" t="n">
        <f aca="false">(P1154*Q1154)</f>
        <v>0</v>
      </c>
      <c r="S1154" s="185" t="n">
        <v>0</v>
      </c>
      <c r="T1154" s="187" t="n">
        <f aca="false">IF(OR(O1154="sì",O1154="forfettario 190"),SUM(P1154+S1154),SUM(P1154+R1154+S1154))</f>
        <v>0</v>
      </c>
      <c r="U1154" s="50"/>
      <c r="V1154" s="188"/>
      <c r="W1154" s="189" t="n">
        <f aca="false">IF(V1154="SI",T1154,0)</f>
        <v>0</v>
      </c>
      <c r="X1154" s="148"/>
      <c r="Y1154" s="179"/>
      <c r="Z1154" s="179"/>
      <c r="AA1154" s="179"/>
    </row>
    <row r="1155" customFormat="false" ht="15.75" hidden="false" customHeight="true" outlineLevel="0" collapsed="false">
      <c r="A1155" s="22" t="n">
        <v>1154</v>
      </c>
      <c r="B1155" s="180"/>
      <c r="C1155" s="22"/>
      <c r="D1155" s="22"/>
      <c r="E1155" s="22"/>
      <c r="F1155" s="183"/>
      <c r="G1155" s="22"/>
      <c r="H1155" s="22"/>
      <c r="I1155" s="22"/>
      <c r="J1155" s="191" t="e">
        <f aca="false">VLOOKUP(Entrate!I1155,Legenda!$D$1:$F$258,2)</f>
        <v>#N/A</v>
      </c>
      <c r="K1155" s="22"/>
      <c r="L1155" s="22"/>
      <c r="M1155" s="22"/>
      <c r="N1155" s="183"/>
      <c r="O1155" s="184" t="n">
        <f aca="false">'Piano Finanziario Annuale'!$F$6</f>
        <v>0</v>
      </c>
      <c r="P1155" s="185" t="n">
        <v>0</v>
      </c>
      <c r="Q1155" s="186"/>
      <c r="R1155" s="187" t="n">
        <f aca="false">(P1155*Q1155)</f>
        <v>0</v>
      </c>
      <c r="S1155" s="185" t="n">
        <v>0</v>
      </c>
      <c r="T1155" s="187" t="n">
        <f aca="false">IF(OR(O1155="sì",O1155="forfettario 190"),SUM(P1155+S1155),SUM(P1155+R1155+S1155))</f>
        <v>0</v>
      </c>
      <c r="U1155" s="50"/>
      <c r="V1155" s="188"/>
      <c r="W1155" s="189" t="n">
        <f aca="false">IF(V1155="SI",T1155,0)</f>
        <v>0</v>
      </c>
      <c r="X1155" s="148"/>
      <c r="Y1155" s="179"/>
      <c r="Z1155" s="179"/>
      <c r="AA1155" s="179"/>
    </row>
    <row r="1156" customFormat="false" ht="15.75" hidden="false" customHeight="true" outlineLevel="0" collapsed="false">
      <c r="A1156" s="22" t="n">
        <v>1155</v>
      </c>
      <c r="B1156" s="180"/>
      <c r="C1156" s="22"/>
      <c r="D1156" s="22"/>
      <c r="E1156" s="22"/>
      <c r="F1156" s="183"/>
      <c r="G1156" s="22"/>
      <c r="H1156" s="22"/>
      <c r="I1156" s="22"/>
      <c r="J1156" s="191" t="e">
        <f aca="false">VLOOKUP(Entrate!I1156,Legenda!$D$1:$F$258,2)</f>
        <v>#N/A</v>
      </c>
      <c r="K1156" s="22"/>
      <c r="L1156" s="22"/>
      <c r="M1156" s="22"/>
      <c r="N1156" s="183"/>
      <c r="O1156" s="184" t="n">
        <f aca="false">'Piano Finanziario Annuale'!$F$6</f>
        <v>0</v>
      </c>
      <c r="P1156" s="185" t="n">
        <v>0</v>
      </c>
      <c r="Q1156" s="186"/>
      <c r="R1156" s="187" t="n">
        <f aca="false">(P1156*Q1156)</f>
        <v>0</v>
      </c>
      <c r="S1156" s="185" t="n">
        <v>0</v>
      </c>
      <c r="T1156" s="187" t="n">
        <f aca="false">IF(OR(O1156="sì",O1156="forfettario 190"),SUM(P1156+S1156),SUM(P1156+R1156+S1156))</f>
        <v>0</v>
      </c>
      <c r="U1156" s="50"/>
      <c r="V1156" s="188"/>
      <c r="W1156" s="189" t="n">
        <f aca="false">IF(V1156="SI",T1156,0)</f>
        <v>0</v>
      </c>
      <c r="X1156" s="148"/>
      <c r="Y1156" s="179"/>
      <c r="Z1156" s="179"/>
      <c r="AA1156" s="179"/>
    </row>
    <row r="1157" customFormat="false" ht="15.75" hidden="false" customHeight="true" outlineLevel="0" collapsed="false">
      <c r="A1157" s="22" t="n">
        <v>1156</v>
      </c>
      <c r="B1157" s="180"/>
      <c r="C1157" s="22"/>
      <c r="D1157" s="22"/>
      <c r="E1157" s="22"/>
      <c r="F1157" s="183"/>
      <c r="G1157" s="22"/>
      <c r="H1157" s="22"/>
      <c r="I1157" s="22"/>
      <c r="J1157" s="191" t="e">
        <f aca="false">VLOOKUP(Entrate!I1157,Legenda!$D$1:$F$258,2)</f>
        <v>#N/A</v>
      </c>
      <c r="K1157" s="22"/>
      <c r="L1157" s="22"/>
      <c r="M1157" s="22"/>
      <c r="N1157" s="183"/>
      <c r="O1157" s="184" t="n">
        <f aca="false">'Piano Finanziario Annuale'!$F$6</f>
        <v>0</v>
      </c>
      <c r="P1157" s="185" t="n">
        <v>0</v>
      </c>
      <c r="Q1157" s="186"/>
      <c r="R1157" s="187" t="n">
        <f aca="false">(P1157*Q1157)</f>
        <v>0</v>
      </c>
      <c r="S1157" s="185" t="n">
        <v>0</v>
      </c>
      <c r="T1157" s="187" t="n">
        <f aca="false">IF(OR(O1157="sì",O1157="forfettario 190"),SUM(P1157+S1157),SUM(P1157+R1157+S1157))</f>
        <v>0</v>
      </c>
      <c r="U1157" s="50"/>
      <c r="V1157" s="188"/>
      <c r="W1157" s="189" t="n">
        <f aca="false">IF(V1157="SI",T1157,0)</f>
        <v>0</v>
      </c>
      <c r="X1157" s="148"/>
      <c r="Y1157" s="179"/>
      <c r="Z1157" s="179"/>
      <c r="AA1157" s="179"/>
    </row>
    <row r="1158" customFormat="false" ht="15.75" hidden="false" customHeight="true" outlineLevel="0" collapsed="false">
      <c r="A1158" s="22" t="n">
        <v>1157</v>
      </c>
      <c r="B1158" s="180"/>
      <c r="C1158" s="22"/>
      <c r="D1158" s="22"/>
      <c r="E1158" s="22"/>
      <c r="F1158" s="183"/>
      <c r="G1158" s="22"/>
      <c r="H1158" s="22"/>
      <c r="I1158" s="22"/>
      <c r="J1158" s="191" t="e">
        <f aca="false">VLOOKUP(Entrate!I1158,Legenda!$D$1:$F$258,2)</f>
        <v>#N/A</v>
      </c>
      <c r="K1158" s="22"/>
      <c r="L1158" s="22"/>
      <c r="M1158" s="22"/>
      <c r="N1158" s="183"/>
      <c r="O1158" s="184" t="n">
        <f aca="false">'Piano Finanziario Annuale'!$F$6</f>
        <v>0</v>
      </c>
      <c r="P1158" s="185" t="n">
        <v>0</v>
      </c>
      <c r="Q1158" s="186"/>
      <c r="R1158" s="187" t="n">
        <f aca="false">(P1158*Q1158)</f>
        <v>0</v>
      </c>
      <c r="S1158" s="185" t="n">
        <v>0</v>
      </c>
      <c r="T1158" s="187" t="n">
        <f aca="false">IF(OR(O1158="sì",O1158="forfettario 190"),SUM(P1158+S1158),SUM(P1158+R1158+S1158))</f>
        <v>0</v>
      </c>
      <c r="U1158" s="50"/>
      <c r="V1158" s="188"/>
      <c r="W1158" s="189" t="n">
        <f aca="false">IF(V1158="SI",T1158,0)</f>
        <v>0</v>
      </c>
      <c r="X1158" s="148"/>
      <c r="Y1158" s="179"/>
      <c r="Z1158" s="179"/>
      <c r="AA1158" s="179"/>
    </row>
    <row r="1159" customFormat="false" ht="15.75" hidden="false" customHeight="true" outlineLevel="0" collapsed="false">
      <c r="A1159" s="22" t="n">
        <v>1158</v>
      </c>
      <c r="B1159" s="180"/>
      <c r="C1159" s="22"/>
      <c r="D1159" s="22"/>
      <c r="E1159" s="22"/>
      <c r="F1159" s="183"/>
      <c r="G1159" s="22"/>
      <c r="H1159" s="22"/>
      <c r="I1159" s="22"/>
      <c r="J1159" s="191" t="e">
        <f aca="false">VLOOKUP(Entrate!I1159,Legenda!$D$1:$F$258,2)</f>
        <v>#N/A</v>
      </c>
      <c r="K1159" s="22"/>
      <c r="L1159" s="22"/>
      <c r="M1159" s="22"/>
      <c r="N1159" s="183"/>
      <c r="O1159" s="184" t="n">
        <f aca="false">'Piano Finanziario Annuale'!$F$6</f>
        <v>0</v>
      </c>
      <c r="P1159" s="185" t="n">
        <v>0</v>
      </c>
      <c r="Q1159" s="186"/>
      <c r="R1159" s="187" t="n">
        <f aca="false">(P1159*Q1159)</f>
        <v>0</v>
      </c>
      <c r="S1159" s="185" t="n">
        <v>0</v>
      </c>
      <c r="T1159" s="187" t="n">
        <f aca="false">IF(OR(O1159="sì",O1159="forfettario 190"),SUM(P1159+S1159),SUM(P1159+R1159+S1159))</f>
        <v>0</v>
      </c>
      <c r="U1159" s="50"/>
      <c r="V1159" s="188"/>
      <c r="W1159" s="189" t="n">
        <f aca="false">IF(V1159="SI",T1159,0)</f>
        <v>0</v>
      </c>
      <c r="X1159" s="148"/>
      <c r="Y1159" s="179"/>
      <c r="Z1159" s="179"/>
      <c r="AA1159" s="179"/>
    </row>
    <row r="1160" customFormat="false" ht="15.75" hidden="false" customHeight="true" outlineLevel="0" collapsed="false">
      <c r="A1160" s="22" t="n">
        <v>1159</v>
      </c>
      <c r="B1160" s="180"/>
      <c r="C1160" s="22"/>
      <c r="D1160" s="22"/>
      <c r="E1160" s="22"/>
      <c r="F1160" s="183"/>
      <c r="G1160" s="22"/>
      <c r="H1160" s="22"/>
      <c r="I1160" s="22"/>
      <c r="J1160" s="191" t="e">
        <f aca="false">VLOOKUP(Entrate!I1160,Legenda!$D$1:$F$258,2)</f>
        <v>#N/A</v>
      </c>
      <c r="K1160" s="22"/>
      <c r="L1160" s="22"/>
      <c r="M1160" s="22"/>
      <c r="N1160" s="183"/>
      <c r="O1160" s="184" t="n">
        <f aca="false">'Piano Finanziario Annuale'!$F$6</f>
        <v>0</v>
      </c>
      <c r="P1160" s="185" t="n">
        <v>0</v>
      </c>
      <c r="Q1160" s="186"/>
      <c r="R1160" s="187" t="n">
        <f aca="false">(P1160*Q1160)</f>
        <v>0</v>
      </c>
      <c r="S1160" s="185" t="n">
        <v>0</v>
      </c>
      <c r="T1160" s="187" t="n">
        <f aca="false">IF(OR(O1160="sì",O1160="forfettario 190"),SUM(P1160+S1160),SUM(P1160+R1160+S1160))</f>
        <v>0</v>
      </c>
      <c r="U1160" s="50"/>
      <c r="V1160" s="188"/>
      <c r="W1160" s="189" t="n">
        <f aca="false">IF(V1160="SI",T1160,0)</f>
        <v>0</v>
      </c>
      <c r="X1160" s="148"/>
      <c r="Y1160" s="179"/>
      <c r="Z1160" s="179"/>
      <c r="AA1160" s="179"/>
    </row>
    <row r="1161" customFormat="false" ht="15.75" hidden="false" customHeight="true" outlineLevel="0" collapsed="false">
      <c r="A1161" s="22" t="n">
        <v>1160</v>
      </c>
      <c r="B1161" s="180"/>
      <c r="C1161" s="22"/>
      <c r="D1161" s="22"/>
      <c r="E1161" s="22"/>
      <c r="F1161" s="183"/>
      <c r="G1161" s="22"/>
      <c r="H1161" s="22"/>
      <c r="I1161" s="22"/>
      <c r="J1161" s="191" t="e">
        <f aca="false">VLOOKUP(Entrate!I1161,Legenda!$D$1:$F$258,2)</f>
        <v>#N/A</v>
      </c>
      <c r="K1161" s="22"/>
      <c r="L1161" s="22"/>
      <c r="M1161" s="22"/>
      <c r="N1161" s="183"/>
      <c r="O1161" s="184" t="n">
        <f aca="false">'Piano Finanziario Annuale'!$F$6</f>
        <v>0</v>
      </c>
      <c r="P1161" s="185" t="n">
        <v>0</v>
      </c>
      <c r="Q1161" s="186"/>
      <c r="R1161" s="187" t="n">
        <f aca="false">(P1161*Q1161)</f>
        <v>0</v>
      </c>
      <c r="S1161" s="185" t="n">
        <v>0</v>
      </c>
      <c r="T1161" s="187" t="n">
        <f aca="false">IF(OR(O1161="sì",O1161="forfettario 190"),SUM(P1161+S1161),SUM(P1161+R1161+S1161))</f>
        <v>0</v>
      </c>
      <c r="U1161" s="50"/>
      <c r="V1161" s="188"/>
      <c r="W1161" s="189" t="n">
        <f aca="false">IF(V1161="SI",T1161,0)</f>
        <v>0</v>
      </c>
      <c r="X1161" s="148"/>
      <c r="Y1161" s="179"/>
      <c r="Z1161" s="179"/>
      <c r="AA1161" s="179"/>
    </row>
    <row r="1162" customFormat="false" ht="15.75" hidden="false" customHeight="true" outlineLevel="0" collapsed="false">
      <c r="A1162" s="22" t="n">
        <v>1161</v>
      </c>
      <c r="B1162" s="180"/>
      <c r="C1162" s="22"/>
      <c r="D1162" s="22"/>
      <c r="E1162" s="22"/>
      <c r="F1162" s="183"/>
      <c r="G1162" s="22"/>
      <c r="H1162" s="22"/>
      <c r="I1162" s="22"/>
      <c r="J1162" s="191" t="e">
        <f aca="false">VLOOKUP(Entrate!I1162,Legenda!$D$1:$F$258,2)</f>
        <v>#N/A</v>
      </c>
      <c r="K1162" s="22"/>
      <c r="L1162" s="22"/>
      <c r="M1162" s="22"/>
      <c r="N1162" s="183"/>
      <c r="O1162" s="184" t="n">
        <f aca="false">'Piano Finanziario Annuale'!$F$6</f>
        <v>0</v>
      </c>
      <c r="P1162" s="185" t="n">
        <v>0</v>
      </c>
      <c r="Q1162" s="186"/>
      <c r="R1162" s="187" t="n">
        <f aca="false">(P1162*Q1162)</f>
        <v>0</v>
      </c>
      <c r="S1162" s="185" t="n">
        <v>0</v>
      </c>
      <c r="T1162" s="187" t="n">
        <f aca="false">IF(OR(O1162="sì",O1162="forfettario 190"),SUM(P1162+S1162),SUM(P1162+R1162+S1162))</f>
        <v>0</v>
      </c>
      <c r="U1162" s="50"/>
      <c r="V1162" s="188"/>
      <c r="W1162" s="189" t="n">
        <f aca="false">IF(V1162="SI",T1162,0)</f>
        <v>0</v>
      </c>
      <c r="X1162" s="148"/>
      <c r="Y1162" s="179"/>
      <c r="Z1162" s="179"/>
      <c r="AA1162" s="179"/>
    </row>
    <row r="1163" customFormat="false" ht="15.75" hidden="false" customHeight="true" outlineLevel="0" collapsed="false">
      <c r="A1163" s="22" t="n">
        <v>1162</v>
      </c>
      <c r="B1163" s="180"/>
      <c r="C1163" s="22"/>
      <c r="D1163" s="22"/>
      <c r="E1163" s="22"/>
      <c r="F1163" s="183"/>
      <c r="G1163" s="22"/>
      <c r="H1163" s="22"/>
      <c r="I1163" s="22"/>
      <c r="J1163" s="191" t="e">
        <f aca="false">VLOOKUP(Entrate!I1163,Legenda!$D$1:$F$258,2)</f>
        <v>#N/A</v>
      </c>
      <c r="K1163" s="22"/>
      <c r="L1163" s="22"/>
      <c r="M1163" s="22"/>
      <c r="N1163" s="183"/>
      <c r="O1163" s="184" t="n">
        <f aca="false">'Piano Finanziario Annuale'!$F$6</f>
        <v>0</v>
      </c>
      <c r="P1163" s="185" t="n">
        <v>0</v>
      </c>
      <c r="Q1163" s="186"/>
      <c r="R1163" s="187" t="n">
        <f aca="false">(P1163*Q1163)</f>
        <v>0</v>
      </c>
      <c r="S1163" s="185" t="n">
        <v>0</v>
      </c>
      <c r="T1163" s="187" t="n">
        <f aca="false">IF(OR(O1163="sì",O1163="forfettario 190"),SUM(P1163+S1163),SUM(P1163+R1163+S1163))</f>
        <v>0</v>
      </c>
      <c r="U1163" s="50"/>
      <c r="V1163" s="188"/>
      <c r="W1163" s="189" t="n">
        <f aca="false">IF(V1163="SI",T1163,0)</f>
        <v>0</v>
      </c>
      <c r="X1163" s="148"/>
      <c r="Y1163" s="179"/>
      <c r="Z1163" s="179"/>
      <c r="AA1163" s="179"/>
    </row>
    <row r="1164" customFormat="false" ht="15.75" hidden="false" customHeight="true" outlineLevel="0" collapsed="false">
      <c r="A1164" s="22" t="n">
        <v>1163</v>
      </c>
      <c r="B1164" s="180"/>
      <c r="C1164" s="22"/>
      <c r="D1164" s="22"/>
      <c r="E1164" s="22"/>
      <c r="F1164" s="183"/>
      <c r="G1164" s="22"/>
      <c r="H1164" s="22"/>
      <c r="I1164" s="22"/>
      <c r="J1164" s="191" t="e">
        <f aca="false">VLOOKUP(Entrate!I1164,Legenda!$D$1:$F$258,2)</f>
        <v>#N/A</v>
      </c>
      <c r="K1164" s="22"/>
      <c r="L1164" s="22"/>
      <c r="M1164" s="22"/>
      <c r="N1164" s="183"/>
      <c r="O1164" s="184" t="n">
        <f aca="false">'Piano Finanziario Annuale'!$F$6</f>
        <v>0</v>
      </c>
      <c r="P1164" s="185" t="n">
        <v>0</v>
      </c>
      <c r="Q1164" s="186"/>
      <c r="R1164" s="187" t="n">
        <f aca="false">(P1164*Q1164)</f>
        <v>0</v>
      </c>
      <c r="S1164" s="185" t="n">
        <v>0</v>
      </c>
      <c r="T1164" s="187" t="n">
        <f aca="false">IF(OR(O1164="sì",O1164="forfettario 190"),SUM(P1164+S1164),SUM(P1164+R1164+S1164))</f>
        <v>0</v>
      </c>
      <c r="U1164" s="50"/>
      <c r="V1164" s="188"/>
      <c r="W1164" s="189" t="n">
        <f aca="false">IF(V1164="SI",T1164,0)</f>
        <v>0</v>
      </c>
      <c r="X1164" s="148"/>
      <c r="Y1164" s="179"/>
      <c r="Z1164" s="179"/>
      <c r="AA1164" s="179"/>
    </row>
    <row r="1165" customFormat="false" ht="15.75" hidden="false" customHeight="true" outlineLevel="0" collapsed="false">
      <c r="A1165" s="22" t="n">
        <v>1164</v>
      </c>
      <c r="B1165" s="180"/>
      <c r="C1165" s="22"/>
      <c r="D1165" s="22"/>
      <c r="E1165" s="22"/>
      <c r="F1165" s="183"/>
      <c r="G1165" s="22"/>
      <c r="H1165" s="22"/>
      <c r="I1165" s="22"/>
      <c r="J1165" s="191" t="e">
        <f aca="false">VLOOKUP(Entrate!I1165,Legenda!$D$1:$F$258,2)</f>
        <v>#N/A</v>
      </c>
      <c r="K1165" s="22"/>
      <c r="L1165" s="22"/>
      <c r="M1165" s="22"/>
      <c r="N1165" s="183"/>
      <c r="O1165" s="184" t="n">
        <f aca="false">'Piano Finanziario Annuale'!$F$6</f>
        <v>0</v>
      </c>
      <c r="P1165" s="185" t="n">
        <v>0</v>
      </c>
      <c r="Q1165" s="186"/>
      <c r="R1165" s="187" t="n">
        <f aca="false">(P1165*Q1165)</f>
        <v>0</v>
      </c>
      <c r="S1165" s="185" t="n">
        <v>0</v>
      </c>
      <c r="T1165" s="187" t="n">
        <f aca="false">IF(OR(O1165="sì",O1165="forfettario 190"),SUM(P1165+S1165),SUM(P1165+R1165+S1165))</f>
        <v>0</v>
      </c>
      <c r="U1165" s="50"/>
      <c r="V1165" s="188"/>
      <c r="W1165" s="189" t="n">
        <f aca="false">IF(V1165="SI",T1165,0)</f>
        <v>0</v>
      </c>
      <c r="X1165" s="148"/>
      <c r="Y1165" s="179"/>
      <c r="Z1165" s="179"/>
      <c r="AA1165" s="179"/>
    </row>
    <row r="1166" customFormat="false" ht="15.75" hidden="false" customHeight="true" outlineLevel="0" collapsed="false">
      <c r="A1166" s="22" t="n">
        <v>1165</v>
      </c>
      <c r="B1166" s="180"/>
      <c r="C1166" s="22"/>
      <c r="D1166" s="22"/>
      <c r="E1166" s="22"/>
      <c r="F1166" s="183"/>
      <c r="G1166" s="22"/>
      <c r="H1166" s="22"/>
      <c r="I1166" s="22"/>
      <c r="J1166" s="191" t="e">
        <f aca="false">VLOOKUP(Entrate!I1166,Legenda!$D$1:$F$258,2)</f>
        <v>#N/A</v>
      </c>
      <c r="K1166" s="22"/>
      <c r="L1166" s="22"/>
      <c r="M1166" s="22"/>
      <c r="N1166" s="183"/>
      <c r="O1166" s="184" t="n">
        <f aca="false">'Piano Finanziario Annuale'!$F$6</f>
        <v>0</v>
      </c>
      <c r="P1166" s="185" t="n">
        <v>0</v>
      </c>
      <c r="Q1166" s="186"/>
      <c r="R1166" s="187" t="n">
        <f aca="false">(P1166*Q1166)</f>
        <v>0</v>
      </c>
      <c r="S1166" s="185" t="n">
        <v>0</v>
      </c>
      <c r="T1166" s="187" t="n">
        <f aca="false">IF(OR(O1166="sì",O1166="forfettario 190"),SUM(P1166+S1166),SUM(P1166+R1166+S1166))</f>
        <v>0</v>
      </c>
      <c r="U1166" s="50"/>
      <c r="V1166" s="188"/>
      <c r="W1166" s="189" t="n">
        <f aca="false">IF(V1166="SI",T1166,0)</f>
        <v>0</v>
      </c>
      <c r="X1166" s="148"/>
      <c r="Y1166" s="179"/>
      <c r="Z1166" s="179"/>
      <c r="AA1166" s="179"/>
    </row>
    <row r="1167" customFormat="false" ht="15.75" hidden="false" customHeight="true" outlineLevel="0" collapsed="false">
      <c r="A1167" s="22" t="n">
        <v>1166</v>
      </c>
      <c r="B1167" s="180"/>
      <c r="C1167" s="22"/>
      <c r="D1167" s="22"/>
      <c r="E1167" s="22"/>
      <c r="F1167" s="183"/>
      <c r="G1167" s="22"/>
      <c r="H1167" s="22"/>
      <c r="I1167" s="22"/>
      <c r="J1167" s="191" t="e">
        <f aca="false">VLOOKUP(Entrate!I1167,Legenda!$D$1:$F$258,2)</f>
        <v>#N/A</v>
      </c>
      <c r="K1167" s="22"/>
      <c r="L1167" s="22"/>
      <c r="M1167" s="22"/>
      <c r="N1167" s="183"/>
      <c r="O1167" s="184" t="n">
        <f aca="false">'Piano Finanziario Annuale'!$F$6</f>
        <v>0</v>
      </c>
      <c r="P1167" s="185" t="n">
        <v>0</v>
      </c>
      <c r="Q1167" s="186"/>
      <c r="R1167" s="187" t="n">
        <f aca="false">(P1167*Q1167)</f>
        <v>0</v>
      </c>
      <c r="S1167" s="185" t="n">
        <v>0</v>
      </c>
      <c r="T1167" s="187" t="n">
        <f aca="false">IF(OR(O1167="sì",O1167="forfettario 190"),SUM(P1167+S1167),SUM(P1167+R1167+S1167))</f>
        <v>0</v>
      </c>
      <c r="U1167" s="50"/>
      <c r="V1167" s="188"/>
      <c r="W1167" s="189" t="n">
        <f aca="false">IF(V1167="SI",T1167,0)</f>
        <v>0</v>
      </c>
      <c r="X1167" s="148"/>
      <c r="Y1167" s="179"/>
      <c r="Z1167" s="179"/>
      <c r="AA1167" s="179"/>
    </row>
    <row r="1168" customFormat="false" ht="15.75" hidden="false" customHeight="true" outlineLevel="0" collapsed="false">
      <c r="A1168" s="22" t="n">
        <v>1167</v>
      </c>
      <c r="B1168" s="180"/>
      <c r="C1168" s="22"/>
      <c r="D1168" s="22"/>
      <c r="E1168" s="22"/>
      <c r="F1168" s="183"/>
      <c r="G1168" s="22"/>
      <c r="H1168" s="22"/>
      <c r="I1168" s="22"/>
      <c r="J1168" s="191" t="e">
        <f aca="false">VLOOKUP(Entrate!I1168,Legenda!$D$1:$F$258,2)</f>
        <v>#N/A</v>
      </c>
      <c r="K1168" s="22"/>
      <c r="L1168" s="22"/>
      <c r="M1168" s="22"/>
      <c r="N1168" s="183"/>
      <c r="O1168" s="184" t="n">
        <f aca="false">'Piano Finanziario Annuale'!$F$6</f>
        <v>0</v>
      </c>
      <c r="P1168" s="185" t="n">
        <v>0</v>
      </c>
      <c r="Q1168" s="186"/>
      <c r="R1168" s="187" t="n">
        <f aca="false">(P1168*Q1168)</f>
        <v>0</v>
      </c>
      <c r="S1168" s="185" t="n">
        <v>0</v>
      </c>
      <c r="T1168" s="187" t="n">
        <f aca="false">IF(OR(O1168="sì",O1168="forfettario 190"),SUM(P1168+S1168),SUM(P1168+R1168+S1168))</f>
        <v>0</v>
      </c>
      <c r="U1168" s="50"/>
      <c r="V1168" s="188"/>
      <c r="W1168" s="189" t="n">
        <f aca="false">IF(V1168="SI",T1168,0)</f>
        <v>0</v>
      </c>
      <c r="X1168" s="148"/>
      <c r="Y1168" s="179"/>
      <c r="Z1168" s="179"/>
      <c r="AA1168" s="179"/>
    </row>
    <row r="1169" customFormat="false" ht="15.75" hidden="false" customHeight="true" outlineLevel="0" collapsed="false">
      <c r="A1169" s="22" t="n">
        <v>1168</v>
      </c>
      <c r="B1169" s="180"/>
      <c r="C1169" s="22"/>
      <c r="D1169" s="22"/>
      <c r="E1169" s="22"/>
      <c r="F1169" s="183"/>
      <c r="G1169" s="22"/>
      <c r="H1169" s="22"/>
      <c r="I1169" s="22"/>
      <c r="J1169" s="191" t="e">
        <f aca="false">VLOOKUP(Entrate!I1169,Legenda!$D$1:$F$258,2)</f>
        <v>#N/A</v>
      </c>
      <c r="K1169" s="22"/>
      <c r="L1169" s="22"/>
      <c r="M1169" s="22"/>
      <c r="N1169" s="183"/>
      <c r="O1169" s="184" t="n">
        <f aca="false">'Piano Finanziario Annuale'!$F$6</f>
        <v>0</v>
      </c>
      <c r="P1169" s="185" t="n">
        <v>0</v>
      </c>
      <c r="Q1169" s="186"/>
      <c r="R1169" s="187" t="n">
        <f aca="false">(P1169*Q1169)</f>
        <v>0</v>
      </c>
      <c r="S1169" s="185" t="n">
        <v>0</v>
      </c>
      <c r="T1169" s="187" t="n">
        <f aca="false">IF(OR(O1169="sì",O1169="forfettario 190"),SUM(P1169+S1169),SUM(P1169+R1169+S1169))</f>
        <v>0</v>
      </c>
      <c r="U1169" s="50"/>
      <c r="V1169" s="188"/>
      <c r="W1169" s="189" t="n">
        <f aca="false">IF(V1169="SI",T1169,0)</f>
        <v>0</v>
      </c>
      <c r="X1169" s="148"/>
      <c r="Y1169" s="179"/>
      <c r="Z1169" s="179"/>
      <c r="AA1169" s="179"/>
    </row>
    <row r="1170" customFormat="false" ht="15.75" hidden="false" customHeight="true" outlineLevel="0" collapsed="false">
      <c r="A1170" s="22" t="n">
        <v>1169</v>
      </c>
      <c r="B1170" s="180"/>
      <c r="C1170" s="22"/>
      <c r="D1170" s="22"/>
      <c r="E1170" s="22"/>
      <c r="F1170" s="183"/>
      <c r="G1170" s="22"/>
      <c r="H1170" s="22"/>
      <c r="I1170" s="22"/>
      <c r="J1170" s="191" t="e">
        <f aca="false">VLOOKUP(Entrate!I1170,Legenda!$D$1:$F$258,2)</f>
        <v>#N/A</v>
      </c>
      <c r="K1170" s="22"/>
      <c r="L1170" s="22"/>
      <c r="M1170" s="22"/>
      <c r="N1170" s="183"/>
      <c r="O1170" s="184" t="n">
        <f aca="false">'Piano Finanziario Annuale'!$F$6</f>
        <v>0</v>
      </c>
      <c r="P1170" s="185" t="n">
        <v>0</v>
      </c>
      <c r="Q1170" s="186"/>
      <c r="R1170" s="187" t="n">
        <f aca="false">(P1170*Q1170)</f>
        <v>0</v>
      </c>
      <c r="S1170" s="185" t="n">
        <v>0</v>
      </c>
      <c r="T1170" s="187" t="n">
        <f aca="false">IF(OR(O1170="sì",O1170="forfettario 190"),SUM(P1170+S1170),SUM(P1170+R1170+S1170))</f>
        <v>0</v>
      </c>
      <c r="U1170" s="50"/>
      <c r="V1170" s="188"/>
      <c r="W1170" s="189" t="n">
        <f aca="false">IF(V1170="SI",T1170,0)</f>
        <v>0</v>
      </c>
      <c r="X1170" s="148"/>
      <c r="Y1170" s="179"/>
      <c r="Z1170" s="179"/>
      <c r="AA1170" s="179"/>
    </row>
    <row r="1171" customFormat="false" ht="15.75" hidden="false" customHeight="true" outlineLevel="0" collapsed="false">
      <c r="A1171" s="22" t="n">
        <v>1170</v>
      </c>
      <c r="B1171" s="180"/>
      <c r="C1171" s="22"/>
      <c r="D1171" s="22"/>
      <c r="E1171" s="22"/>
      <c r="F1171" s="183"/>
      <c r="G1171" s="22"/>
      <c r="H1171" s="22"/>
      <c r="I1171" s="22"/>
      <c r="J1171" s="191" t="e">
        <f aca="false">VLOOKUP(Entrate!I1171,Legenda!$D$1:$F$258,2)</f>
        <v>#N/A</v>
      </c>
      <c r="K1171" s="22"/>
      <c r="L1171" s="22"/>
      <c r="M1171" s="22"/>
      <c r="N1171" s="183"/>
      <c r="O1171" s="184" t="n">
        <f aca="false">'Piano Finanziario Annuale'!$F$6</f>
        <v>0</v>
      </c>
      <c r="P1171" s="185" t="n">
        <v>0</v>
      </c>
      <c r="Q1171" s="186"/>
      <c r="R1171" s="187" t="n">
        <f aca="false">(P1171*Q1171)</f>
        <v>0</v>
      </c>
      <c r="S1171" s="185" t="n">
        <v>0</v>
      </c>
      <c r="T1171" s="187" t="n">
        <f aca="false">IF(OR(O1171="sì",O1171="forfettario 190"),SUM(P1171+S1171),SUM(P1171+R1171+S1171))</f>
        <v>0</v>
      </c>
      <c r="U1171" s="50"/>
      <c r="V1171" s="188"/>
      <c r="W1171" s="189" t="n">
        <f aca="false">IF(V1171="SI",T1171,0)</f>
        <v>0</v>
      </c>
      <c r="X1171" s="148"/>
      <c r="Y1171" s="179"/>
      <c r="Z1171" s="179"/>
      <c r="AA1171" s="179"/>
    </row>
    <row r="1172" customFormat="false" ht="15.75" hidden="false" customHeight="true" outlineLevel="0" collapsed="false">
      <c r="A1172" s="22" t="n">
        <v>1171</v>
      </c>
      <c r="B1172" s="180"/>
      <c r="C1172" s="22"/>
      <c r="D1172" s="22"/>
      <c r="E1172" s="22"/>
      <c r="F1172" s="183"/>
      <c r="G1172" s="22"/>
      <c r="H1172" s="22"/>
      <c r="I1172" s="22"/>
      <c r="J1172" s="191" t="e">
        <f aca="false">VLOOKUP(Entrate!I1172,Legenda!$D$1:$F$258,2)</f>
        <v>#N/A</v>
      </c>
      <c r="K1172" s="22"/>
      <c r="L1172" s="22"/>
      <c r="M1172" s="22"/>
      <c r="N1172" s="183"/>
      <c r="O1172" s="184" t="n">
        <f aca="false">'Piano Finanziario Annuale'!$F$6</f>
        <v>0</v>
      </c>
      <c r="P1172" s="185" t="n">
        <v>0</v>
      </c>
      <c r="Q1172" s="186"/>
      <c r="R1172" s="187" t="n">
        <f aca="false">(P1172*Q1172)</f>
        <v>0</v>
      </c>
      <c r="S1172" s="185" t="n">
        <v>0</v>
      </c>
      <c r="T1172" s="187" t="n">
        <f aca="false">IF(OR(O1172="sì",O1172="forfettario 190"),SUM(P1172+S1172),SUM(P1172+R1172+S1172))</f>
        <v>0</v>
      </c>
      <c r="U1172" s="50"/>
      <c r="V1172" s="188"/>
      <c r="W1172" s="189" t="n">
        <f aca="false">IF(V1172="SI",T1172,0)</f>
        <v>0</v>
      </c>
      <c r="X1172" s="148"/>
      <c r="Y1172" s="179"/>
      <c r="Z1172" s="179"/>
      <c r="AA1172" s="179"/>
    </row>
    <row r="1173" customFormat="false" ht="15.75" hidden="false" customHeight="true" outlineLevel="0" collapsed="false">
      <c r="A1173" s="22" t="n">
        <v>1172</v>
      </c>
      <c r="B1173" s="180"/>
      <c r="C1173" s="22"/>
      <c r="D1173" s="22"/>
      <c r="E1173" s="22"/>
      <c r="F1173" s="183"/>
      <c r="G1173" s="22"/>
      <c r="H1173" s="22"/>
      <c r="I1173" s="22"/>
      <c r="J1173" s="191" t="e">
        <f aca="false">VLOOKUP(Entrate!I1173,Legenda!$D$1:$F$258,2)</f>
        <v>#N/A</v>
      </c>
      <c r="K1173" s="22"/>
      <c r="L1173" s="22"/>
      <c r="M1173" s="22"/>
      <c r="N1173" s="183"/>
      <c r="O1173" s="184" t="n">
        <f aca="false">'Piano Finanziario Annuale'!$F$6</f>
        <v>0</v>
      </c>
      <c r="P1173" s="185" t="n">
        <v>0</v>
      </c>
      <c r="Q1173" s="186"/>
      <c r="R1173" s="187" t="n">
        <f aca="false">(P1173*Q1173)</f>
        <v>0</v>
      </c>
      <c r="S1173" s="185" t="n">
        <v>0</v>
      </c>
      <c r="T1173" s="187" t="n">
        <f aca="false">IF(OR(O1173="sì",O1173="forfettario 190"),SUM(P1173+S1173),SUM(P1173+R1173+S1173))</f>
        <v>0</v>
      </c>
      <c r="U1173" s="50"/>
      <c r="V1173" s="188"/>
      <c r="W1173" s="189" t="n">
        <f aca="false">IF(V1173="SI",T1173,0)</f>
        <v>0</v>
      </c>
      <c r="X1173" s="148"/>
      <c r="Y1173" s="179"/>
      <c r="Z1173" s="179"/>
      <c r="AA1173" s="179"/>
    </row>
    <row r="1174" customFormat="false" ht="15.75" hidden="false" customHeight="true" outlineLevel="0" collapsed="false">
      <c r="A1174" s="22" t="n">
        <v>1173</v>
      </c>
      <c r="B1174" s="180"/>
      <c r="C1174" s="22"/>
      <c r="D1174" s="22"/>
      <c r="E1174" s="22"/>
      <c r="F1174" s="183"/>
      <c r="G1174" s="22"/>
      <c r="H1174" s="22"/>
      <c r="I1174" s="22"/>
      <c r="J1174" s="191" t="e">
        <f aca="false">VLOOKUP(Entrate!I1174,Legenda!$D$1:$F$258,2)</f>
        <v>#N/A</v>
      </c>
      <c r="K1174" s="22"/>
      <c r="L1174" s="22"/>
      <c r="M1174" s="22"/>
      <c r="N1174" s="183"/>
      <c r="O1174" s="184" t="n">
        <f aca="false">'Piano Finanziario Annuale'!$F$6</f>
        <v>0</v>
      </c>
      <c r="P1174" s="185" t="n">
        <v>0</v>
      </c>
      <c r="Q1174" s="186"/>
      <c r="R1174" s="187" t="n">
        <f aca="false">(P1174*Q1174)</f>
        <v>0</v>
      </c>
      <c r="S1174" s="185" t="n">
        <v>0</v>
      </c>
      <c r="T1174" s="187" t="n">
        <f aca="false">IF(OR(O1174="sì",O1174="forfettario 190"),SUM(P1174+S1174),SUM(P1174+R1174+S1174))</f>
        <v>0</v>
      </c>
      <c r="U1174" s="50"/>
      <c r="V1174" s="188"/>
      <c r="W1174" s="189" t="n">
        <f aca="false">IF(V1174="SI",T1174,0)</f>
        <v>0</v>
      </c>
      <c r="X1174" s="148"/>
      <c r="Y1174" s="179"/>
      <c r="Z1174" s="179"/>
      <c r="AA1174" s="179"/>
    </row>
    <row r="1175" customFormat="false" ht="15.75" hidden="false" customHeight="true" outlineLevel="0" collapsed="false">
      <c r="A1175" s="22" t="n">
        <v>1174</v>
      </c>
      <c r="B1175" s="180"/>
      <c r="C1175" s="22"/>
      <c r="D1175" s="22"/>
      <c r="E1175" s="22"/>
      <c r="F1175" s="183"/>
      <c r="G1175" s="22"/>
      <c r="H1175" s="22"/>
      <c r="I1175" s="22"/>
      <c r="J1175" s="191" t="e">
        <f aca="false">VLOOKUP(Entrate!I1175,Legenda!$D$1:$F$258,2)</f>
        <v>#N/A</v>
      </c>
      <c r="K1175" s="22"/>
      <c r="L1175" s="22"/>
      <c r="M1175" s="22"/>
      <c r="N1175" s="183"/>
      <c r="O1175" s="184" t="n">
        <f aca="false">'Piano Finanziario Annuale'!$F$6</f>
        <v>0</v>
      </c>
      <c r="P1175" s="185" t="n">
        <v>0</v>
      </c>
      <c r="Q1175" s="186"/>
      <c r="R1175" s="187" t="n">
        <f aca="false">(P1175*Q1175)</f>
        <v>0</v>
      </c>
      <c r="S1175" s="185" t="n">
        <v>0</v>
      </c>
      <c r="T1175" s="187" t="n">
        <f aca="false">IF(OR(O1175="sì",O1175="forfettario 190"),SUM(P1175+S1175),SUM(P1175+R1175+S1175))</f>
        <v>0</v>
      </c>
      <c r="U1175" s="50"/>
      <c r="V1175" s="188"/>
      <c r="W1175" s="189" t="n">
        <f aca="false">IF(V1175="SI",T1175,0)</f>
        <v>0</v>
      </c>
      <c r="X1175" s="148"/>
      <c r="Y1175" s="179"/>
      <c r="Z1175" s="179"/>
      <c r="AA1175" s="179"/>
    </row>
    <row r="1176" customFormat="false" ht="15.75" hidden="false" customHeight="true" outlineLevel="0" collapsed="false">
      <c r="A1176" s="22" t="n">
        <v>1175</v>
      </c>
      <c r="B1176" s="180"/>
      <c r="C1176" s="22"/>
      <c r="D1176" s="22"/>
      <c r="E1176" s="22"/>
      <c r="F1176" s="183"/>
      <c r="G1176" s="22"/>
      <c r="H1176" s="22"/>
      <c r="I1176" s="22"/>
      <c r="J1176" s="191" t="e">
        <f aca="false">VLOOKUP(Entrate!I1176,Legenda!$D$1:$F$258,2)</f>
        <v>#N/A</v>
      </c>
      <c r="K1176" s="22"/>
      <c r="L1176" s="22"/>
      <c r="M1176" s="22"/>
      <c r="N1176" s="183"/>
      <c r="O1176" s="184" t="n">
        <f aca="false">'Piano Finanziario Annuale'!$F$6</f>
        <v>0</v>
      </c>
      <c r="P1176" s="185" t="n">
        <v>0</v>
      </c>
      <c r="Q1176" s="186"/>
      <c r="R1176" s="187" t="n">
        <f aca="false">(P1176*Q1176)</f>
        <v>0</v>
      </c>
      <c r="S1176" s="185" t="n">
        <v>0</v>
      </c>
      <c r="T1176" s="187" t="n">
        <f aca="false">IF(OR(O1176="sì",O1176="forfettario 190"),SUM(P1176+S1176),SUM(P1176+R1176+S1176))</f>
        <v>0</v>
      </c>
      <c r="U1176" s="50"/>
      <c r="V1176" s="188"/>
      <c r="W1176" s="189" t="n">
        <f aca="false">IF(V1176="SI",T1176,0)</f>
        <v>0</v>
      </c>
      <c r="X1176" s="148"/>
      <c r="Y1176" s="179"/>
      <c r="Z1176" s="179"/>
      <c r="AA1176" s="179"/>
    </row>
    <row r="1177" customFormat="false" ht="15.75" hidden="false" customHeight="true" outlineLevel="0" collapsed="false">
      <c r="A1177" s="22" t="n">
        <v>1176</v>
      </c>
      <c r="B1177" s="180"/>
      <c r="C1177" s="22"/>
      <c r="D1177" s="22"/>
      <c r="E1177" s="22"/>
      <c r="F1177" s="183"/>
      <c r="G1177" s="22"/>
      <c r="H1177" s="22"/>
      <c r="I1177" s="22"/>
      <c r="J1177" s="191" t="e">
        <f aca="false">VLOOKUP(Entrate!I1177,Legenda!$D$1:$F$258,2)</f>
        <v>#N/A</v>
      </c>
      <c r="K1177" s="22"/>
      <c r="L1177" s="22"/>
      <c r="M1177" s="22"/>
      <c r="N1177" s="183"/>
      <c r="O1177" s="184" t="n">
        <f aca="false">'Piano Finanziario Annuale'!$F$6</f>
        <v>0</v>
      </c>
      <c r="P1177" s="185" t="n">
        <v>0</v>
      </c>
      <c r="Q1177" s="186"/>
      <c r="R1177" s="187" t="n">
        <f aca="false">(P1177*Q1177)</f>
        <v>0</v>
      </c>
      <c r="S1177" s="185" t="n">
        <v>0</v>
      </c>
      <c r="T1177" s="187" t="n">
        <f aca="false">IF(OR(O1177="sì",O1177="forfettario 190"),SUM(P1177+S1177),SUM(P1177+R1177+S1177))</f>
        <v>0</v>
      </c>
      <c r="U1177" s="50"/>
      <c r="V1177" s="188"/>
      <c r="W1177" s="189" t="n">
        <f aca="false">IF(V1177="SI",T1177,0)</f>
        <v>0</v>
      </c>
      <c r="X1177" s="148"/>
      <c r="Y1177" s="179"/>
      <c r="Z1177" s="179"/>
      <c r="AA1177" s="179"/>
    </row>
    <row r="1178" customFormat="false" ht="15.75" hidden="false" customHeight="true" outlineLevel="0" collapsed="false">
      <c r="A1178" s="22" t="n">
        <v>1177</v>
      </c>
      <c r="B1178" s="180"/>
      <c r="C1178" s="22"/>
      <c r="D1178" s="22"/>
      <c r="E1178" s="22"/>
      <c r="F1178" s="183"/>
      <c r="G1178" s="22"/>
      <c r="H1178" s="22"/>
      <c r="I1178" s="22"/>
      <c r="J1178" s="191" t="e">
        <f aca="false">VLOOKUP(Entrate!I1178,Legenda!$D$1:$F$258,2)</f>
        <v>#N/A</v>
      </c>
      <c r="K1178" s="22"/>
      <c r="L1178" s="22"/>
      <c r="M1178" s="22"/>
      <c r="N1178" s="183"/>
      <c r="O1178" s="184" t="n">
        <f aca="false">'Piano Finanziario Annuale'!$F$6</f>
        <v>0</v>
      </c>
      <c r="P1178" s="185" t="n">
        <v>0</v>
      </c>
      <c r="Q1178" s="186"/>
      <c r="R1178" s="187" t="n">
        <f aca="false">(P1178*Q1178)</f>
        <v>0</v>
      </c>
      <c r="S1178" s="185" t="n">
        <v>0</v>
      </c>
      <c r="T1178" s="187" t="n">
        <f aca="false">IF(OR(O1178="sì",O1178="forfettario 190"),SUM(P1178+S1178),SUM(P1178+R1178+S1178))</f>
        <v>0</v>
      </c>
      <c r="U1178" s="50"/>
      <c r="V1178" s="188"/>
      <c r="W1178" s="189" t="n">
        <f aca="false">IF(V1178="SI",T1178,0)</f>
        <v>0</v>
      </c>
      <c r="X1178" s="148"/>
      <c r="Y1178" s="179"/>
      <c r="Z1178" s="179"/>
      <c r="AA1178" s="179"/>
    </row>
    <row r="1179" customFormat="false" ht="15.75" hidden="false" customHeight="true" outlineLevel="0" collapsed="false">
      <c r="A1179" s="22" t="n">
        <v>1178</v>
      </c>
      <c r="B1179" s="180"/>
      <c r="C1179" s="22"/>
      <c r="D1179" s="22"/>
      <c r="E1179" s="22"/>
      <c r="F1179" s="183"/>
      <c r="G1179" s="22"/>
      <c r="H1179" s="22"/>
      <c r="I1179" s="22"/>
      <c r="J1179" s="191" t="e">
        <f aca="false">VLOOKUP(Entrate!I1179,Legenda!$D$1:$F$258,2)</f>
        <v>#N/A</v>
      </c>
      <c r="K1179" s="22"/>
      <c r="L1179" s="22"/>
      <c r="M1179" s="22"/>
      <c r="N1179" s="183"/>
      <c r="O1179" s="184" t="n">
        <f aca="false">'Piano Finanziario Annuale'!$F$6</f>
        <v>0</v>
      </c>
      <c r="P1179" s="185" t="n">
        <v>0</v>
      </c>
      <c r="Q1179" s="186"/>
      <c r="R1179" s="187" t="n">
        <f aca="false">(P1179*Q1179)</f>
        <v>0</v>
      </c>
      <c r="S1179" s="185" t="n">
        <v>0</v>
      </c>
      <c r="T1179" s="187" t="n">
        <f aca="false">IF(OR(O1179="sì",O1179="forfettario 190"),SUM(P1179+S1179),SUM(P1179+R1179+S1179))</f>
        <v>0</v>
      </c>
      <c r="U1179" s="50"/>
      <c r="V1179" s="188"/>
      <c r="W1179" s="189" t="n">
        <f aca="false">IF(V1179="SI",T1179,0)</f>
        <v>0</v>
      </c>
      <c r="X1179" s="148"/>
      <c r="Y1179" s="179"/>
      <c r="Z1179" s="179"/>
      <c r="AA1179" s="179"/>
    </row>
    <row r="1180" customFormat="false" ht="15.75" hidden="false" customHeight="true" outlineLevel="0" collapsed="false">
      <c r="A1180" s="22" t="n">
        <v>1179</v>
      </c>
      <c r="B1180" s="180"/>
      <c r="C1180" s="22"/>
      <c r="D1180" s="22"/>
      <c r="E1180" s="22"/>
      <c r="F1180" s="183"/>
      <c r="G1180" s="22"/>
      <c r="H1180" s="22"/>
      <c r="I1180" s="22"/>
      <c r="J1180" s="191" t="e">
        <f aca="false">VLOOKUP(Entrate!I1180,Legenda!$D$1:$F$258,2)</f>
        <v>#N/A</v>
      </c>
      <c r="K1180" s="22"/>
      <c r="L1180" s="22"/>
      <c r="M1180" s="22"/>
      <c r="N1180" s="183"/>
      <c r="O1180" s="184" t="n">
        <f aca="false">'Piano Finanziario Annuale'!$F$6</f>
        <v>0</v>
      </c>
      <c r="P1180" s="185" t="n">
        <v>0</v>
      </c>
      <c r="Q1180" s="186"/>
      <c r="R1180" s="187" t="n">
        <f aca="false">(P1180*Q1180)</f>
        <v>0</v>
      </c>
      <c r="S1180" s="185" t="n">
        <v>0</v>
      </c>
      <c r="T1180" s="187" t="n">
        <f aca="false">IF(OR(O1180="sì",O1180="forfettario 190"),SUM(P1180+S1180),SUM(P1180+R1180+S1180))</f>
        <v>0</v>
      </c>
      <c r="U1180" s="50"/>
      <c r="V1180" s="188"/>
      <c r="W1180" s="189" t="n">
        <f aca="false">IF(V1180="SI",T1180,0)</f>
        <v>0</v>
      </c>
      <c r="X1180" s="148"/>
      <c r="Y1180" s="179"/>
      <c r="Z1180" s="179"/>
      <c r="AA1180" s="179"/>
    </row>
    <row r="1181" customFormat="false" ht="15.75" hidden="false" customHeight="true" outlineLevel="0" collapsed="false">
      <c r="A1181" s="22" t="n">
        <v>1180</v>
      </c>
      <c r="B1181" s="180"/>
      <c r="C1181" s="22"/>
      <c r="D1181" s="22"/>
      <c r="E1181" s="22"/>
      <c r="F1181" s="183"/>
      <c r="G1181" s="22"/>
      <c r="H1181" s="22"/>
      <c r="I1181" s="22"/>
      <c r="J1181" s="191" t="e">
        <f aca="false">VLOOKUP(Entrate!I1181,Legenda!$D$1:$F$258,2)</f>
        <v>#N/A</v>
      </c>
      <c r="K1181" s="22"/>
      <c r="L1181" s="22"/>
      <c r="M1181" s="22"/>
      <c r="N1181" s="183"/>
      <c r="O1181" s="184" t="n">
        <f aca="false">'Piano Finanziario Annuale'!$F$6</f>
        <v>0</v>
      </c>
      <c r="P1181" s="185" t="n">
        <v>0</v>
      </c>
      <c r="Q1181" s="186"/>
      <c r="R1181" s="187" t="n">
        <f aca="false">(P1181*Q1181)</f>
        <v>0</v>
      </c>
      <c r="S1181" s="185" t="n">
        <v>0</v>
      </c>
      <c r="T1181" s="187" t="n">
        <f aca="false">IF(OR(O1181="sì",O1181="forfettario 190"),SUM(P1181+S1181),SUM(P1181+R1181+S1181))</f>
        <v>0</v>
      </c>
      <c r="U1181" s="50"/>
      <c r="V1181" s="188"/>
      <c r="W1181" s="189" t="n">
        <f aca="false">IF(V1181="SI",T1181,0)</f>
        <v>0</v>
      </c>
      <c r="X1181" s="148"/>
      <c r="Y1181" s="179"/>
      <c r="Z1181" s="179"/>
      <c r="AA1181" s="179"/>
    </row>
    <row r="1182" customFormat="false" ht="15.75" hidden="false" customHeight="true" outlineLevel="0" collapsed="false">
      <c r="A1182" s="22" t="n">
        <v>1181</v>
      </c>
      <c r="B1182" s="180"/>
      <c r="C1182" s="22"/>
      <c r="D1182" s="22"/>
      <c r="E1182" s="22"/>
      <c r="F1182" s="183"/>
      <c r="G1182" s="22"/>
      <c r="H1182" s="22"/>
      <c r="I1182" s="22"/>
      <c r="J1182" s="191" t="e">
        <f aca="false">VLOOKUP(Entrate!I1182,Legenda!$D$1:$F$258,2)</f>
        <v>#N/A</v>
      </c>
      <c r="K1182" s="22"/>
      <c r="L1182" s="22"/>
      <c r="M1182" s="22"/>
      <c r="N1182" s="183"/>
      <c r="O1182" s="184" t="n">
        <f aca="false">'Piano Finanziario Annuale'!$F$6</f>
        <v>0</v>
      </c>
      <c r="P1182" s="185" t="n">
        <v>0</v>
      </c>
      <c r="Q1182" s="186"/>
      <c r="R1182" s="187" t="n">
        <f aca="false">(P1182*Q1182)</f>
        <v>0</v>
      </c>
      <c r="S1182" s="185" t="n">
        <v>0</v>
      </c>
      <c r="T1182" s="187" t="n">
        <f aca="false">IF(OR(O1182="sì",O1182="forfettario 190"),SUM(P1182+S1182),SUM(P1182+R1182+S1182))</f>
        <v>0</v>
      </c>
      <c r="U1182" s="50"/>
      <c r="V1182" s="188"/>
      <c r="W1182" s="189" t="n">
        <f aca="false">IF(V1182="SI",T1182,0)</f>
        <v>0</v>
      </c>
      <c r="X1182" s="148"/>
      <c r="Y1182" s="179"/>
      <c r="Z1182" s="179"/>
      <c r="AA1182" s="179"/>
    </row>
    <row r="1183" customFormat="false" ht="15.75" hidden="false" customHeight="true" outlineLevel="0" collapsed="false">
      <c r="A1183" s="22" t="n">
        <v>1182</v>
      </c>
      <c r="B1183" s="180"/>
      <c r="C1183" s="22"/>
      <c r="D1183" s="22"/>
      <c r="E1183" s="22"/>
      <c r="F1183" s="183"/>
      <c r="G1183" s="22"/>
      <c r="H1183" s="22"/>
      <c r="I1183" s="22"/>
      <c r="J1183" s="191" t="e">
        <f aca="false">VLOOKUP(Entrate!I1183,Legenda!$D$1:$F$258,2)</f>
        <v>#N/A</v>
      </c>
      <c r="K1183" s="22"/>
      <c r="L1183" s="22"/>
      <c r="M1183" s="22"/>
      <c r="N1183" s="183"/>
      <c r="O1183" s="184" t="n">
        <f aca="false">'Piano Finanziario Annuale'!$F$6</f>
        <v>0</v>
      </c>
      <c r="P1183" s="185" t="n">
        <v>0</v>
      </c>
      <c r="Q1183" s="186"/>
      <c r="R1183" s="187" t="n">
        <f aca="false">(P1183*Q1183)</f>
        <v>0</v>
      </c>
      <c r="S1183" s="185" t="n">
        <v>0</v>
      </c>
      <c r="T1183" s="187" t="n">
        <f aca="false">IF(OR(O1183="sì",O1183="forfettario 190"),SUM(P1183+S1183),SUM(P1183+R1183+S1183))</f>
        <v>0</v>
      </c>
      <c r="U1183" s="50"/>
      <c r="V1183" s="188"/>
      <c r="W1183" s="189" t="n">
        <f aca="false">IF(V1183="SI",T1183,0)</f>
        <v>0</v>
      </c>
      <c r="X1183" s="148"/>
      <c r="Y1183" s="179"/>
      <c r="Z1183" s="179"/>
      <c r="AA1183" s="179"/>
    </row>
    <row r="1184" customFormat="false" ht="15.75" hidden="false" customHeight="true" outlineLevel="0" collapsed="false">
      <c r="A1184" s="22" t="n">
        <v>1183</v>
      </c>
      <c r="B1184" s="180"/>
      <c r="C1184" s="22"/>
      <c r="D1184" s="22"/>
      <c r="E1184" s="22"/>
      <c r="F1184" s="183"/>
      <c r="G1184" s="22"/>
      <c r="H1184" s="22"/>
      <c r="I1184" s="22"/>
      <c r="J1184" s="191" t="e">
        <f aca="false">VLOOKUP(Entrate!I1184,Legenda!$D$1:$F$258,2)</f>
        <v>#N/A</v>
      </c>
      <c r="K1184" s="22"/>
      <c r="L1184" s="22"/>
      <c r="M1184" s="22"/>
      <c r="N1184" s="183"/>
      <c r="O1184" s="184" t="n">
        <f aca="false">'Piano Finanziario Annuale'!$F$6</f>
        <v>0</v>
      </c>
      <c r="P1184" s="185" t="n">
        <v>0</v>
      </c>
      <c r="Q1184" s="186"/>
      <c r="R1184" s="187" t="n">
        <f aca="false">(P1184*Q1184)</f>
        <v>0</v>
      </c>
      <c r="S1184" s="185" t="n">
        <v>0</v>
      </c>
      <c r="T1184" s="187" t="n">
        <f aca="false">IF(OR(O1184="sì",O1184="forfettario 190"),SUM(P1184+S1184),SUM(P1184+R1184+S1184))</f>
        <v>0</v>
      </c>
      <c r="U1184" s="50"/>
      <c r="V1184" s="188"/>
      <c r="W1184" s="189" t="n">
        <f aca="false">IF(V1184="SI",T1184,0)</f>
        <v>0</v>
      </c>
      <c r="X1184" s="148"/>
      <c r="Y1184" s="179"/>
      <c r="Z1184" s="179"/>
      <c r="AA1184" s="179"/>
    </row>
    <row r="1185" customFormat="false" ht="15.75" hidden="false" customHeight="true" outlineLevel="0" collapsed="false">
      <c r="A1185" s="22" t="n">
        <v>1184</v>
      </c>
      <c r="B1185" s="180"/>
      <c r="C1185" s="22"/>
      <c r="D1185" s="22"/>
      <c r="E1185" s="22"/>
      <c r="F1185" s="183"/>
      <c r="G1185" s="22"/>
      <c r="H1185" s="22"/>
      <c r="I1185" s="22"/>
      <c r="J1185" s="191" t="e">
        <f aca="false">VLOOKUP(Entrate!I1185,Legenda!$D$1:$F$258,2)</f>
        <v>#N/A</v>
      </c>
      <c r="K1185" s="22"/>
      <c r="L1185" s="22"/>
      <c r="M1185" s="22"/>
      <c r="N1185" s="183"/>
      <c r="O1185" s="184" t="n">
        <f aca="false">'Piano Finanziario Annuale'!$F$6</f>
        <v>0</v>
      </c>
      <c r="P1185" s="185" t="n">
        <v>0</v>
      </c>
      <c r="Q1185" s="186"/>
      <c r="R1185" s="187" t="n">
        <f aca="false">(P1185*Q1185)</f>
        <v>0</v>
      </c>
      <c r="S1185" s="185" t="n">
        <v>0</v>
      </c>
      <c r="T1185" s="187" t="n">
        <f aca="false">IF(OR(O1185="sì",O1185="forfettario 190"),SUM(P1185+S1185),SUM(P1185+R1185+S1185))</f>
        <v>0</v>
      </c>
      <c r="U1185" s="50"/>
      <c r="V1185" s="188"/>
      <c r="W1185" s="189" t="n">
        <f aca="false">IF(V1185="SI",T1185,0)</f>
        <v>0</v>
      </c>
      <c r="X1185" s="148"/>
      <c r="Y1185" s="179"/>
      <c r="Z1185" s="179"/>
      <c r="AA1185" s="179"/>
    </row>
    <row r="1186" customFormat="false" ht="15.75" hidden="false" customHeight="true" outlineLevel="0" collapsed="false">
      <c r="A1186" s="22" t="n">
        <v>1185</v>
      </c>
      <c r="B1186" s="180"/>
      <c r="C1186" s="22"/>
      <c r="D1186" s="22"/>
      <c r="E1186" s="22"/>
      <c r="F1186" s="183"/>
      <c r="G1186" s="22"/>
      <c r="H1186" s="22"/>
      <c r="I1186" s="22"/>
      <c r="J1186" s="191" t="e">
        <f aca="false">VLOOKUP(Entrate!I1186,Legenda!$D$1:$F$258,2)</f>
        <v>#N/A</v>
      </c>
      <c r="K1186" s="22"/>
      <c r="L1186" s="22"/>
      <c r="M1186" s="22"/>
      <c r="N1186" s="183"/>
      <c r="O1186" s="184" t="n">
        <f aca="false">'Piano Finanziario Annuale'!$F$6</f>
        <v>0</v>
      </c>
      <c r="P1186" s="185" t="n">
        <v>0</v>
      </c>
      <c r="Q1186" s="186"/>
      <c r="R1186" s="187" t="n">
        <f aca="false">(P1186*Q1186)</f>
        <v>0</v>
      </c>
      <c r="S1186" s="185" t="n">
        <v>0</v>
      </c>
      <c r="T1186" s="187" t="n">
        <f aca="false">IF(OR(O1186="sì",O1186="forfettario 190"),SUM(P1186+S1186),SUM(P1186+R1186+S1186))</f>
        <v>0</v>
      </c>
      <c r="U1186" s="50"/>
      <c r="V1186" s="188"/>
      <c r="W1186" s="189" t="n">
        <f aca="false">IF(V1186="SI",T1186,0)</f>
        <v>0</v>
      </c>
      <c r="X1186" s="148"/>
      <c r="Y1186" s="179"/>
      <c r="Z1186" s="179"/>
      <c r="AA1186" s="179"/>
    </row>
    <row r="1187" customFormat="false" ht="15.75" hidden="false" customHeight="true" outlineLevel="0" collapsed="false">
      <c r="A1187" s="22" t="n">
        <v>1186</v>
      </c>
      <c r="B1187" s="180"/>
      <c r="C1187" s="22"/>
      <c r="D1187" s="22"/>
      <c r="E1187" s="22"/>
      <c r="F1187" s="183"/>
      <c r="G1187" s="22"/>
      <c r="H1187" s="22"/>
      <c r="I1187" s="22"/>
      <c r="J1187" s="191" t="e">
        <f aca="false">VLOOKUP(Entrate!I1187,Legenda!$D$1:$F$258,2)</f>
        <v>#N/A</v>
      </c>
      <c r="K1187" s="22"/>
      <c r="L1187" s="22"/>
      <c r="M1187" s="22"/>
      <c r="N1187" s="183"/>
      <c r="O1187" s="184" t="n">
        <f aca="false">'Piano Finanziario Annuale'!$F$6</f>
        <v>0</v>
      </c>
      <c r="P1187" s="185" t="n">
        <v>0</v>
      </c>
      <c r="Q1187" s="186"/>
      <c r="R1187" s="187" t="n">
        <f aca="false">(P1187*Q1187)</f>
        <v>0</v>
      </c>
      <c r="S1187" s="185" t="n">
        <v>0</v>
      </c>
      <c r="T1187" s="187" t="n">
        <f aca="false">IF(OR(O1187="sì",O1187="forfettario 190"),SUM(P1187+S1187),SUM(P1187+R1187+S1187))</f>
        <v>0</v>
      </c>
      <c r="U1187" s="50"/>
      <c r="V1187" s="188"/>
      <c r="W1187" s="189" t="n">
        <f aca="false">IF(V1187="SI",T1187,0)</f>
        <v>0</v>
      </c>
      <c r="X1187" s="148"/>
      <c r="Y1187" s="179"/>
      <c r="Z1187" s="179"/>
      <c r="AA1187" s="179"/>
    </row>
    <row r="1188" customFormat="false" ht="15.75" hidden="false" customHeight="true" outlineLevel="0" collapsed="false">
      <c r="A1188" s="22" t="n">
        <v>1187</v>
      </c>
      <c r="B1188" s="180"/>
      <c r="C1188" s="22"/>
      <c r="D1188" s="22"/>
      <c r="E1188" s="22"/>
      <c r="F1188" s="183"/>
      <c r="G1188" s="22"/>
      <c r="H1188" s="22"/>
      <c r="I1188" s="22"/>
      <c r="J1188" s="191" t="e">
        <f aca="false">VLOOKUP(Entrate!I1188,Legenda!$D$1:$F$258,2)</f>
        <v>#N/A</v>
      </c>
      <c r="K1188" s="22"/>
      <c r="L1188" s="22"/>
      <c r="M1188" s="22"/>
      <c r="N1188" s="183"/>
      <c r="O1188" s="184" t="n">
        <f aca="false">'Piano Finanziario Annuale'!$F$6</f>
        <v>0</v>
      </c>
      <c r="P1188" s="185" t="n">
        <v>0</v>
      </c>
      <c r="Q1188" s="186"/>
      <c r="R1188" s="187" t="n">
        <f aca="false">(P1188*Q1188)</f>
        <v>0</v>
      </c>
      <c r="S1188" s="185" t="n">
        <v>0</v>
      </c>
      <c r="T1188" s="187" t="n">
        <f aca="false">IF(OR(O1188="sì",O1188="forfettario 190"),SUM(P1188+S1188),SUM(P1188+R1188+S1188))</f>
        <v>0</v>
      </c>
      <c r="U1188" s="50"/>
      <c r="V1188" s="188"/>
      <c r="W1188" s="189" t="n">
        <f aca="false">IF(V1188="SI",T1188,0)</f>
        <v>0</v>
      </c>
      <c r="X1188" s="148"/>
      <c r="Y1188" s="179"/>
      <c r="Z1188" s="179"/>
      <c r="AA1188" s="179"/>
    </row>
    <row r="1189" customFormat="false" ht="15.75" hidden="false" customHeight="true" outlineLevel="0" collapsed="false">
      <c r="A1189" s="22" t="n">
        <v>1188</v>
      </c>
      <c r="B1189" s="180"/>
      <c r="C1189" s="22"/>
      <c r="D1189" s="22"/>
      <c r="E1189" s="22"/>
      <c r="F1189" s="183"/>
      <c r="G1189" s="22"/>
      <c r="H1189" s="22"/>
      <c r="I1189" s="22"/>
      <c r="J1189" s="191" t="e">
        <f aca="false">VLOOKUP(Entrate!I1189,Legenda!$D$1:$F$258,2)</f>
        <v>#N/A</v>
      </c>
      <c r="K1189" s="22"/>
      <c r="L1189" s="22"/>
      <c r="M1189" s="22"/>
      <c r="N1189" s="183"/>
      <c r="O1189" s="184" t="n">
        <f aca="false">'Piano Finanziario Annuale'!$F$6</f>
        <v>0</v>
      </c>
      <c r="P1189" s="185" t="n">
        <v>0</v>
      </c>
      <c r="Q1189" s="186"/>
      <c r="R1189" s="187" t="n">
        <f aca="false">(P1189*Q1189)</f>
        <v>0</v>
      </c>
      <c r="S1189" s="185" t="n">
        <v>0</v>
      </c>
      <c r="T1189" s="187" t="n">
        <f aca="false">IF(OR(O1189="sì",O1189="forfettario 190"),SUM(P1189+S1189),SUM(P1189+R1189+S1189))</f>
        <v>0</v>
      </c>
      <c r="U1189" s="50"/>
      <c r="V1189" s="188"/>
      <c r="W1189" s="189" t="n">
        <f aca="false">IF(V1189="SI",T1189,0)</f>
        <v>0</v>
      </c>
      <c r="X1189" s="148"/>
      <c r="Y1189" s="179"/>
      <c r="Z1189" s="179"/>
      <c r="AA1189" s="179"/>
    </row>
    <row r="1190" customFormat="false" ht="15.75" hidden="false" customHeight="true" outlineLevel="0" collapsed="false">
      <c r="A1190" s="22" t="n">
        <v>1189</v>
      </c>
      <c r="B1190" s="180"/>
      <c r="C1190" s="22"/>
      <c r="D1190" s="22"/>
      <c r="E1190" s="22"/>
      <c r="F1190" s="183"/>
      <c r="G1190" s="22"/>
      <c r="H1190" s="22"/>
      <c r="I1190" s="22"/>
      <c r="J1190" s="191" t="e">
        <f aca="false">VLOOKUP(Entrate!I1190,Legenda!$D$1:$F$258,2)</f>
        <v>#N/A</v>
      </c>
      <c r="K1190" s="22"/>
      <c r="L1190" s="22"/>
      <c r="M1190" s="22"/>
      <c r="N1190" s="183"/>
      <c r="O1190" s="184" t="n">
        <f aca="false">'Piano Finanziario Annuale'!$F$6</f>
        <v>0</v>
      </c>
      <c r="P1190" s="185" t="n">
        <v>0</v>
      </c>
      <c r="Q1190" s="186"/>
      <c r="R1190" s="187" t="n">
        <f aca="false">(P1190*Q1190)</f>
        <v>0</v>
      </c>
      <c r="S1190" s="185" t="n">
        <v>0</v>
      </c>
      <c r="T1190" s="187" t="n">
        <f aca="false">IF(OR(O1190="sì",O1190="forfettario 190"),SUM(P1190+S1190),SUM(P1190+R1190+S1190))</f>
        <v>0</v>
      </c>
      <c r="U1190" s="50"/>
      <c r="V1190" s="188"/>
      <c r="W1190" s="189" t="n">
        <f aca="false">IF(V1190="SI",T1190,0)</f>
        <v>0</v>
      </c>
      <c r="X1190" s="148"/>
      <c r="Y1190" s="179"/>
      <c r="Z1190" s="179"/>
      <c r="AA1190" s="179"/>
    </row>
    <row r="1191" customFormat="false" ht="15.75" hidden="false" customHeight="true" outlineLevel="0" collapsed="false">
      <c r="A1191" s="22" t="n">
        <v>1190</v>
      </c>
      <c r="B1191" s="180"/>
      <c r="C1191" s="22"/>
      <c r="D1191" s="22"/>
      <c r="E1191" s="22"/>
      <c r="F1191" s="183"/>
      <c r="G1191" s="22"/>
      <c r="H1191" s="22"/>
      <c r="I1191" s="22"/>
      <c r="J1191" s="191" t="e">
        <f aca="false">VLOOKUP(Entrate!I1191,Legenda!$D$1:$F$258,2)</f>
        <v>#N/A</v>
      </c>
      <c r="K1191" s="22"/>
      <c r="L1191" s="22"/>
      <c r="M1191" s="22"/>
      <c r="N1191" s="183"/>
      <c r="O1191" s="184" t="n">
        <f aca="false">'Piano Finanziario Annuale'!$F$6</f>
        <v>0</v>
      </c>
      <c r="P1191" s="185" t="n">
        <v>0</v>
      </c>
      <c r="Q1191" s="186"/>
      <c r="R1191" s="187" t="n">
        <f aca="false">(P1191*Q1191)</f>
        <v>0</v>
      </c>
      <c r="S1191" s="185" t="n">
        <v>0</v>
      </c>
      <c r="T1191" s="187" t="n">
        <f aca="false">IF(OR(O1191="sì",O1191="forfettario 190"),SUM(P1191+S1191),SUM(P1191+R1191+S1191))</f>
        <v>0</v>
      </c>
      <c r="U1191" s="50"/>
      <c r="V1191" s="188"/>
      <c r="W1191" s="189" t="n">
        <f aca="false">IF(V1191="SI",T1191,0)</f>
        <v>0</v>
      </c>
      <c r="X1191" s="148"/>
      <c r="Y1191" s="179"/>
      <c r="Z1191" s="179"/>
      <c r="AA1191" s="179"/>
    </row>
    <row r="1192" customFormat="false" ht="15.75" hidden="false" customHeight="true" outlineLevel="0" collapsed="false">
      <c r="A1192" s="22" t="n">
        <v>1191</v>
      </c>
      <c r="B1192" s="180"/>
      <c r="C1192" s="22"/>
      <c r="D1192" s="22"/>
      <c r="E1192" s="22"/>
      <c r="F1192" s="183"/>
      <c r="G1192" s="22"/>
      <c r="H1192" s="22"/>
      <c r="I1192" s="22"/>
      <c r="J1192" s="191" t="e">
        <f aca="false">VLOOKUP(Entrate!I1192,Legenda!$D$1:$F$258,2)</f>
        <v>#N/A</v>
      </c>
      <c r="K1192" s="22"/>
      <c r="L1192" s="22"/>
      <c r="M1192" s="22"/>
      <c r="N1192" s="183"/>
      <c r="O1192" s="184" t="n">
        <f aca="false">'Piano Finanziario Annuale'!$F$6</f>
        <v>0</v>
      </c>
      <c r="P1192" s="185" t="n">
        <v>0</v>
      </c>
      <c r="Q1192" s="186"/>
      <c r="R1192" s="187" t="n">
        <f aca="false">(P1192*Q1192)</f>
        <v>0</v>
      </c>
      <c r="S1192" s="185" t="n">
        <v>0</v>
      </c>
      <c r="T1192" s="187" t="n">
        <f aca="false">IF(OR(O1192="sì",O1192="forfettario 190"),SUM(P1192+S1192),SUM(P1192+R1192+S1192))</f>
        <v>0</v>
      </c>
      <c r="U1192" s="50"/>
      <c r="V1192" s="188"/>
      <c r="W1192" s="189" t="n">
        <f aca="false">IF(V1192="SI",T1192,0)</f>
        <v>0</v>
      </c>
      <c r="X1192" s="148"/>
      <c r="Y1192" s="179"/>
      <c r="Z1192" s="179"/>
      <c r="AA1192" s="179"/>
    </row>
    <row r="1193" customFormat="false" ht="15.75" hidden="false" customHeight="true" outlineLevel="0" collapsed="false">
      <c r="A1193" s="22" t="n">
        <v>1192</v>
      </c>
      <c r="B1193" s="180"/>
      <c r="C1193" s="22"/>
      <c r="D1193" s="22"/>
      <c r="E1193" s="22"/>
      <c r="F1193" s="183"/>
      <c r="G1193" s="22"/>
      <c r="H1193" s="22"/>
      <c r="I1193" s="22"/>
      <c r="J1193" s="191" t="e">
        <f aca="false">VLOOKUP(Entrate!I1193,Legenda!$D$1:$F$258,2)</f>
        <v>#N/A</v>
      </c>
      <c r="K1193" s="22"/>
      <c r="L1193" s="22"/>
      <c r="M1193" s="22"/>
      <c r="N1193" s="183"/>
      <c r="O1193" s="184" t="n">
        <f aca="false">'Piano Finanziario Annuale'!$F$6</f>
        <v>0</v>
      </c>
      <c r="P1193" s="185" t="n">
        <v>0</v>
      </c>
      <c r="Q1193" s="186"/>
      <c r="R1193" s="187" t="n">
        <f aca="false">(P1193*Q1193)</f>
        <v>0</v>
      </c>
      <c r="S1193" s="185" t="n">
        <v>0</v>
      </c>
      <c r="T1193" s="187" t="n">
        <f aca="false">IF(OR(O1193="sì",O1193="forfettario 190"),SUM(P1193+S1193),SUM(P1193+R1193+S1193))</f>
        <v>0</v>
      </c>
      <c r="U1193" s="50"/>
      <c r="V1193" s="188"/>
      <c r="W1193" s="189" t="n">
        <f aca="false">IF(V1193="SI",T1193,0)</f>
        <v>0</v>
      </c>
      <c r="X1193" s="148"/>
      <c r="Y1193" s="179"/>
      <c r="Z1193" s="179"/>
      <c r="AA1193" s="179"/>
    </row>
    <row r="1194" customFormat="false" ht="15.75" hidden="false" customHeight="true" outlineLevel="0" collapsed="false">
      <c r="A1194" s="22" t="n">
        <v>1193</v>
      </c>
      <c r="B1194" s="180"/>
      <c r="C1194" s="22"/>
      <c r="D1194" s="22"/>
      <c r="E1194" s="22"/>
      <c r="F1194" s="183"/>
      <c r="G1194" s="22"/>
      <c r="H1194" s="22"/>
      <c r="I1194" s="22"/>
      <c r="J1194" s="191" t="e">
        <f aca="false">VLOOKUP(Entrate!I1194,Legenda!$D$1:$F$258,2)</f>
        <v>#N/A</v>
      </c>
      <c r="K1194" s="22"/>
      <c r="L1194" s="22"/>
      <c r="M1194" s="22"/>
      <c r="N1194" s="183"/>
      <c r="O1194" s="184" t="n">
        <f aca="false">'Piano Finanziario Annuale'!$F$6</f>
        <v>0</v>
      </c>
      <c r="P1194" s="185" t="n">
        <v>0</v>
      </c>
      <c r="Q1194" s="186"/>
      <c r="R1194" s="187" t="n">
        <f aca="false">(P1194*Q1194)</f>
        <v>0</v>
      </c>
      <c r="S1194" s="185" t="n">
        <v>0</v>
      </c>
      <c r="T1194" s="187" t="n">
        <f aca="false">IF(OR(O1194="sì",O1194="forfettario 190"),SUM(P1194+S1194),SUM(P1194+R1194+S1194))</f>
        <v>0</v>
      </c>
      <c r="U1194" s="50"/>
      <c r="V1194" s="188"/>
      <c r="W1194" s="189" t="n">
        <f aca="false">IF(V1194="SI",T1194,0)</f>
        <v>0</v>
      </c>
      <c r="X1194" s="148"/>
      <c r="Y1194" s="179"/>
      <c r="Z1194" s="179"/>
      <c r="AA1194" s="179"/>
    </row>
    <row r="1195" customFormat="false" ht="15.75" hidden="false" customHeight="true" outlineLevel="0" collapsed="false">
      <c r="A1195" s="22" t="n">
        <v>1194</v>
      </c>
      <c r="B1195" s="180"/>
      <c r="C1195" s="22"/>
      <c r="D1195" s="22"/>
      <c r="E1195" s="22"/>
      <c r="F1195" s="183"/>
      <c r="G1195" s="22"/>
      <c r="H1195" s="22"/>
      <c r="I1195" s="22"/>
      <c r="J1195" s="191" t="e">
        <f aca="false">VLOOKUP(Entrate!I1195,Legenda!$D$1:$F$258,2)</f>
        <v>#N/A</v>
      </c>
      <c r="K1195" s="22"/>
      <c r="L1195" s="22"/>
      <c r="M1195" s="22"/>
      <c r="N1195" s="183"/>
      <c r="O1195" s="184" t="n">
        <f aca="false">'Piano Finanziario Annuale'!$F$6</f>
        <v>0</v>
      </c>
      <c r="P1195" s="185" t="n">
        <v>0</v>
      </c>
      <c r="Q1195" s="186"/>
      <c r="R1195" s="187" t="n">
        <f aca="false">(P1195*Q1195)</f>
        <v>0</v>
      </c>
      <c r="S1195" s="185" t="n">
        <v>0</v>
      </c>
      <c r="T1195" s="187" t="n">
        <f aca="false">IF(OR(O1195="sì",O1195="forfettario 190"),SUM(P1195+S1195),SUM(P1195+R1195+S1195))</f>
        <v>0</v>
      </c>
      <c r="U1195" s="50"/>
      <c r="V1195" s="188"/>
      <c r="W1195" s="189" t="n">
        <f aca="false">IF(V1195="SI",T1195,0)</f>
        <v>0</v>
      </c>
      <c r="X1195" s="148"/>
      <c r="Y1195" s="179"/>
      <c r="Z1195" s="179"/>
      <c r="AA1195" s="179"/>
    </row>
    <row r="1196" customFormat="false" ht="15.75" hidden="false" customHeight="true" outlineLevel="0" collapsed="false">
      <c r="A1196" s="22" t="n">
        <v>1195</v>
      </c>
      <c r="B1196" s="180"/>
      <c r="C1196" s="22"/>
      <c r="D1196" s="22"/>
      <c r="E1196" s="22"/>
      <c r="F1196" s="183"/>
      <c r="G1196" s="22"/>
      <c r="H1196" s="22"/>
      <c r="I1196" s="22"/>
      <c r="J1196" s="191" t="e">
        <f aca="false">VLOOKUP(Entrate!I1196,Legenda!$D$1:$F$258,2)</f>
        <v>#N/A</v>
      </c>
      <c r="K1196" s="22"/>
      <c r="L1196" s="22"/>
      <c r="M1196" s="22"/>
      <c r="N1196" s="183"/>
      <c r="O1196" s="184" t="n">
        <f aca="false">'Piano Finanziario Annuale'!$F$6</f>
        <v>0</v>
      </c>
      <c r="P1196" s="185" t="n">
        <v>0</v>
      </c>
      <c r="Q1196" s="186"/>
      <c r="R1196" s="187" t="n">
        <f aca="false">(P1196*Q1196)</f>
        <v>0</v>
      </c>
      <c r="S1196" s="185" t="n">
        <v>0</v>
      </c>
      <c r="T1196" s="187" t="n">
        <f aca="false">IF(OR(O1196="sì",O1196="forfettario 190"),SUM(P1196+S1196),SUM(P1196+R1196+S1196))</f>
        <v>0</v>
      </c>
      <c r="U1196" s="50"/>
      <c r="V1196" s="188"/>
      <c r="W1196" s="189" t="n">
        <f aca="false">IF(V1196="SI",T1196,0)</f>
        <v>0</v>
      </c>
      <c r="X1196" s="148"/>
      <c r="Y1196" s="179"/>
      <c r="Z1196" s="179"/>
      <c r="AA1196" s="179"/>
    </row>
    <row r="1197" customFormat="false" ht="15.75" hidden="false" customHeight="true" outlineLevel="0" collapsed="false">
      <c r="A1197" s="22" t="n">
        <v>1196</v>
      </c>
      <c r="B1197" s="180"/>
      <c r="C1197" s="22"/>
      <c r="D1197" s="22"/>
      <c r="E1197" s="22"/>
      <c r="F1197" s="183"/>
      <c r="G1197" s="22"/>
      <c r="H1197" s="22"/>
      <c r="I1197" s="22"/>
      <c r="J1197" s="191" t="e">
        <f aca="false">VLOOKUP(Entrate!I1197,Legenda!$D$1:$F$258,2)</f>
        <v>#N/A</v>
      </c>
      <c r="K1197" s="22"/>
      <c r="L1197" s="22"/>
      <c r="M1197" s="22"/>
      <c r="N1197" s="183"/>
      <c r="O1197" s="184" t="n">
        <f aca="false">'Piano Finanziario Annuale'!$F$6</f>
        <v>0</v>
      </c>
      <c r="P1197" s="185" t="n">
        <v>0</v>
      </c>
      <c r="Q1197" s="186"/>
      <c r="R1197" s="187" t="n">
        <f aca="false">(P1197*Q1197)</f>
        <v>0</v>
      </c>
      <c r="S1197" s="185" t="n">
        <v>0</v>
      </c>
      <c r="T1197" s="187" t="n">
        <f aca="false">IF(OR(O1197="sì",O1197="forfettario 190"),SUM(P1197+S1197),SUM(P1197+R1197+S1197))</f>
        <v>0</v>
      </c>
      <c r="U1197" s="50"/>
      <c r="V1197" s="188"/>
      <c r="W1197" s="189" t="n">
        <f aca="false">IF(V1197="SI",T1197,0)</f>
        <v>0</v>
      </c>
      <c r="X1197" s="148"/>
      <c r="Y1197" s="179"/>
      <c r="Z1197" s="179"/>
      <c r="AA1197" s="179"/>
    </row>
    <row r="1198" customFormat="false" ht="15.75" hidden="false" customHeight="true" outlineLevel="0" collapsed="false">
      <c r="A1198" s="22" t="n">
        <v>1197</v>
      </c>
      <c r="B1198" s="180"/>
      <c r="C1198" s="22"/>
      <c r="D1198" s="22"/>
      <c r="E1198" s="22"/>
      <c r="F1198" s="183"/>
      <c r="G1198" s="22"/>
      <c r="H1198" s="22"/>
      <c r="I1198" s="22"/>
      <c r="J1198" s="191" t="e">
        <f aca="false">VLOOKUP(Entrate!I1198,Legenda!$D$1:$F$258,2)</f>
        <v>#N/A</v>
      </c>
      <c r="K1198" s="22"/>
      <c r="L1198" s="22"/>
      <c r="M1198" s="22"/>
      <c r="N1198" s="183"/>
      <c r="O1198" s="184" t="n">
        <f aca="false">'Piano Finanziario Annuale'!$F$6</f>
        <v>0</v>
      </c>
      <c r="P1198" s="185" t="n">
        <v>0</v>
      </c>
      <c r="Q1198" s="186"/>
      <c r="R1198" s="187" t="n">
        <f aca="false">(P1198*Q1198)</f>
        <v>0</v>
      </c>
      <c r="S1198" s="185" t="n">
        <v>0</v>
      </c>
      <c r="T1198" s="187" t="n">
        <f aca="false">IF(OR(O1198="sì",O1198="forfettario 190"),SUM(P1198+S1198),SUM(P1198+R1198+S1198))</f>
        <v>0</v>
      </c>
      <c r="U1198" s="50"/>
      <c r="V1198" s="188"/>
      <c r="W1198" s="189" t="n">
        <f aca="false">IF(V1198="SI",T1198,0)</f>
        <v>0</v>
      </c>
      <c r="X1198" s="148"/>
      <c r="Y1198" s="179"/>
      <c r="Z1198" s="179"/>
      <c r="AA1198" s="179"/>
    </row>
    <row r="1199" customFormat="false" ht="15.75" hidden="false" customHeight="true" outlineLevel="0" collapsed="false">
      <c r="A1199" s="22" t="n">
        <v>1198</v>
      </c>
      <c r="B1199" s="180"/>
      <c r="C1199" s="22"/>
      <c r="D1199" s="22"/>
      <c r="E1199" s="22"/>
      <c r="F1199" s="183"/>
      <c r="G1199" s="22"/>
      <c r="H1199" s="22"/>
      <c r="I1199" s="22"/>
      <c r="J1199" s="191" t="e">
        <f aca="false">VLOOKUP(Entrate!I1199,Legenda!$D$1:$F$258,2)</f>
        <v>#N/A</v>
      </c>
      <c r="K1199" s="22"/>
      <c r="L1199" s="22"/>
      <c r="M1199" s="22"/>
      <c r="N1199" s="183"/>
      <c r="O1199" s="184" t="n">
        <f aca="false">'Piano Finanziario Annuale'!$F$6</f>
        <v>0</v>
      </c>
      <c r="P1199" s="185" t="n">
        <v>0</v>
      </c>
      <c r="Q1199" s="186"/>
      <c r="R1199" s="187" t="n">
        <f aca="false">(P1199*Q1199)</f>
        <v>0</v>
      </c>
      <c r="S1199" s="185" t="n">
        <v>0</v>
      </c>
      <c r="T1199" s="187" t="n">
        <f aca="false">IF(OR(O1199="sì",O1199="forfettario 190"),SUM(P1199+S1199),SUM(P1199+R1199+S1199))</f>
        <v>0</v>
      </c>
      <c r="U1199" s="50"/>
      <c r="V1199" s="188"/>
      <c r="W1199" s="189" t="n">
        <f aca="false">IF(V1199="SI",T1199,0)</f>
        <v>0</v>
      </c>
      <c r="X1199" s="148"/>
      <c r="Y1199" s="179"/>
      <c r="Z1199" s="179"/>
      <c r="AA1199" s="179"/>
    </row>
    <row r="1200" customFormat="false" ht="15.75" hidden="false" customHeight="true" outlineLevel="0" collapsed="false">
      <c r="A1200" s="22" t="n">
        <v>1199</v>
      </c>
      <c r="B1200" s="180"/>
      <c r="C1200" s="22"/>
      <c r="D1200" s="22"/>
      <c r="E1200" s="22"/>
      <c r="F1200" s="183"/>
      <c r="G1200" s="22"/>
      <c r="H1200" s="22"/>
      <c r="I1200" s="22"/>
      <c r="J1200" s="191" t="e">
        <f aca="false">VLOOKUP(Entrate!I1200,Legenda!$D$1:$F$258,2)</f>
        <v>#N/A</v>
      </c>
      <c r="K1200" s="22"/>
      <c r="L1200" s="22"/>
      <c r="M1200" s="22"/>
      <c r="N1200" s="183"/>
      <c r="O1200" s="184" t="n">
        <f aca="false">'Piano Finanziario Annuale'!$F$6</f>
        <v>0</v>
      </c>
      <c r="P1200" s="185" t="n">
        <v>0</v>
      </c>
      <c r="Q1200" s="186"/>
      <c r="R1200" s="187" t="n">
        <f aca="false">(P1200*Q1200)</f>
        <v>0</v>
      </c>
      <c r="S1200" s="185" t="n">
        <v>0</v>
      </c>
      <c r="T1200" s="187" t="n">
        <f aca="false">IF(OR(O1200="sì",O1200="forfettario 190"),SUM(P1200+S1200),SUM(P1200+R1200+S1200))</f>
        <v>0</v>
      </c>
      <c r="U1200" s="50"/>
      <c r="V1200" s="188"/>
      <c r="W1200" s="189" t="n">
        <f aca="false">IF(V1200="SI",T1200,0)</f>
        <v>0</v>
      </c>
      <c r="X1200" s="148"/>
      <c r="Y1200" s="179"/>
      <c r="Z1200" s="179"/>
      <c r="AA1200" s="179"/>
    </row>
    <row r="1201" customFormat="false" ht="15.75" hidden="false" customHeight="true" outlineLevel="0" collapsed="false">
      <c r="A1201" s="22" t="n">
        <v>1200</v>
      </c>
      <c r="B1201" s="180"/>
      <c r="C1201" s="22"/>
      <c r="D1201" s="22"/>
      <c r="E1201" s="22"/>
      <c r="F1201" s="183"/>
      <c r="G1201" s="22"/>
      <c r="H1201" s="22"/>
      <c r="I1201" s="22"/>
      <c r="J1201" s="191" t="e">
        <f aca="false">VLOOKUP(Entrate!I1201,Legenda!$D$1:$F$258,2)</f>
        <v>#N/A</v>
      </c>
      <c r="K1201" s="22"/>
      <c r="L1201" s="22"/>
      <c r="M1201" s="22"/>
      <c r="N1201" s="183"/>
      <c r="O1201" s="184" t="n">
        <f aca="false">'Piano Finanziario Annuale'!$F$6</f>
        <v>0</v>
      </c>
      <c r="P1201" s="185" t="n">
        <v>0</v>
      </c>
      <c r="Q1201" s="186"/>
      <c r="R1201" s="187" t="n">
        <f aca="false">(P1201*Q1201)</f>
        <v>0</v>
      </c>
      <c r="S1201" s="185" t="n">
        <v>0</v>
      </c>
      <c r="T1201" s="187" t="n">
        <f aca="false">IF(OR(O1201="sì",O1201="forfettario 190"),SUM(P1201+S1201),SUM(P1201+R1201+S1201))</f>
        <v>0</v>
      </c>
      <c r="U1201" s="50"/>
      <c r="V1201" s="188"/>
      <c r="W1201" s="189" t="n">
        <f aca="false">IF(V1201="SI",T1201,0)</f>
        <v>0</v>
      </c>
      <c r="X1201" s="148"/>
      <c r="Y1201" s="179"/>
      <c r="Z1201" s="179"/>
      <c r="AA1201" s="179"/>
    </row>
    <row r="1202" customFormat="false" ht="15.75" hidden="false" customHeight="true" outlineLevel="0" collapsed="false">
      <c r="A1202" s="22" t="n">
        <v>1201</v>
      </c>
      <c r="B1202" s="180"/>
      <c r="C1202" s="22"/>
      <c r="D1202" s="22"/>
      <c r="E1202" s="22"/>
      <c r="F1202" s="183"/>
      <c r="G1202" s="22"/>
      <c r="H1202" s="22"/>
      <c r="I1202" s="22"/>
      <c r="J1202" s="191" t="e">
        <f aca="false">VLOOKUP(Entrate!I1202,Legenda!$D$1:$F$258,2)</f>
        <v>#N/A</v>
      </c>
      <c r="K1202" s="22"/>
      <c r="L1202" s="22"/>
      <c r="M1202" s="22"/>
      <c r="N1202" s="183"/>
      <c r="O1202" s="184" t="n">
        <f aca="false">'Piano Finanziario Annuale'!$F$6</f>
        <v>0</v>
      </c>
      <c r="P1202" s="185" t="n">
        <v>0</v>
      </c>
      <c r="Q1202" s="186"/>
      <c r="R1202" s="187" t="n">
        <f aca="false">(P1202*Q1202)</f>
        <v>0</v>
      </c>
      <c r="S1202" s="185" t="n">
        <v>0</v>
      </c>
      <c r="T1202" s="187" t="n">
        <f aca="false">IF(OR(O1202="sì",O1202="forfettario 190"),SUM(P1202+S1202),SUM(P1202+R1202+S1202))</f>
        <v>0</v>
      </c>
      <c r="U1202" s="50"/>
      <c r="V1202" s="188"/>
      <c r="W1202" s="189" t="n">
        <f aca="false">IF(V1202="SI",T1202,0)</f>
        <v>0</v>
      </c>
      <c r="X1202" s="148"/>
      <c r="Y1202" s="179"/>
      <c r="Z1202" s="179"/>
      <c r="AA1202" s="179"/>
    </row>
    <row r="1203" customFormat="false" ht="15.75" hidden="false" customHeight="true" outlineLevel="0" collapsed="false">
      <c r="A1203" s="22" t="n">
        <v>1202</v>
      </c>
      <c r="B1203" s="180"/>
      <c r="C1203" s="22"/>
      <c r="D1203" s="22"/>
      <c r="E1203" s="22"/>
      <c r="F1203" s="183"/>
      <c r="G1203" s="22"/>
      <c r="H1203" s="22"/>
      <c r="I1203" s="22"/>
      <c r="J1203" s="191" t="e">
        <f aca="false">VLOOKUP(Entrate!I1203,Legenda!$D$1:$F$258,2)</f>
        <v>#N/A</v>
      </c>
      <c r="K1203" s="22"/>
      <c r="L1203" s="22"/>
      <c r="M1203" s="22"/>
      <c r="N1203" s="183"/>
      <c r="O1203" s="184" t="n">
        <f aca="false">'Piano Finanziario Annuale'!$F$6</f>
        <v>0</v>
      </c>
      <c r="P1203" s="185" t="n">
        <v>0</v>
      </c>
      <c r="Q1203" s="186"/>
      <c r="R1203" s="187" t="n">
        <f aca="false">(P1203*Q1203)</f>
        <v>0</v>
      </c>
      <c r="S1203" s="185" t="n">
        <v>0</v>
      </c>
      <c r="T1203" s="187" t="n">
        <f aca="false">IF(OR(O1203="sì",O1203="forfettario 190"),SUM(P1203+S1203),SUM(P1203+R1203+S1203))</f>
        <v>0</v>
      </c>
      <c r="U1203" s="50"/>
      <c r="V1203" s="188"/>
      <c r="W1203" s="189" t="n">
        <f aca="false">IF(V1203="SI",T1203,0)</f>
        <v>0</v>
      </c>
      <c r="X1203" s="148"/>
      <c r="Y1203" s="179"/>
      <c r="Z1203" s="179"/>
      <c r="AA1203" s="179"/>
    </row>
    <row r="1204" customFormat="false" ht="15.75" hidden="false" customHeight="true" outlineLevel="0" collapsed="false">
      <c r="A1204" s="22" t="n">
        <v>1203</v>
      </c>
      <c r="B1204" s="180"/>
      <c r="C1204" s="22"/>
      <c r="D1204" s="22"/>
      <c r="E1204" s="22"/>
      <c r="F1204" s="183"/>
      <c r="G1204" s="22"/>
      <c r="H1204" s="22"/>
      <c r="I1204" s="22"/>
      <c r="J1204" s="191" t="e">
        <f aca="false">VLOOKUP(Entrate!I1204,Legenda!$D$1:$F$258,2)</f>
        <v>#N/A</v>
      </c>
      <c r="K1204" s="22"/>
      <c r="L1204" s="22"/>
      <c r="M1204" s="22"/>
      <c r="N1204" s="183"/>
      <c r="O1204" s="184" t="n">
        <f aca="false">'Piano Finanziario Annuale'!$F$6</f>
        <v>0</v>
      </c>
      <c r="P1204" s="185" t="n">
        <v>0</v>
      </c>
      <c r="Q1204" s="186"/>
      <c r="R1204" s="187" t="n">
        <f aca="false">(P1204*Q1204)</f>
        <v>0</v>
      </c>
      <c r="S1204" s="185" t="n">
        <v>0</v>
      </c>
      <c r="T1204" s="187" t="n">
        <f aca="false">IF(OR(O1204="sì",O1204="forfettario 190"),SUM(P1204+S1204),SUM(P1204+R1204+S1204))</f>
        <v>0</v>
      </c>
      <c r="U1204" s="50"/>
      <c r="V1204" s="188"/>
      <c r="W1204" s="189" t="n">
        <f aca="false">IF(V1204="SI",T1204,0)</f>
        <v>0</v>
      </c>
      <c r="X1204" s="148"/>
      <c r="Y1204" s="179"/>
      <c r="Z1204" s="179"/>
      <c r="AA1204" s="179"/>
    </row>
    <row r="1205" customFormat="false" ht="15.75" hidden="false" customHeight="true" outlineLevel="0" collapsed="false">
      <c r="A1205" s="22" t="n">
        <v>1204</v>
      </c>
      <c r="B1205" s="180"/>
      <c r="C1205" s="22"/>
      <c r="D1205" s="22"/>
      <c r="E1205" s="22"/>
      <c r="F1205" s="183"/>
      <c r="G1205" s="22"/>
      <c r="H1205" s="22"/>
      <c r="I1205" s="22"/>
      <c r="J1205" s="191" t="e">
        <f aca="false">VLOOKUP(Entrate!I1205,Legenda!$D$1:$F$258,2)</f>
        <v>#N/A</v>
      </c>
      <c r="K1205" s="22"/>
      <c r="L1205" s="22"/>
      <c r="M1205" s="22"/>
      <c r="N1205" s="183"/>
      <c r="O1205" s="184" t="n">
        <f aca="false">'Piano Finanziario Annuale'!$F$6</f>
        <v>0</v>
      </c>
      <c r="P1205" s="185" t="n">
        <v>0</v>
      </c>
      <c r="Q1205" s="186"/>
      <c r="R1205" s="187" t="n">
        <f aca="false">(P1205*Q1205)</f>
        <v>0</v>
      </c>
      <c r="S1205" s="185" t="n">
        <v>0</v>
      </c>
      <c r="T1205" s="187" t="n">
        <f aca="false">IF(OR(O1205="sì",O1205="forfettario 190"),SUM(P1205+S1205),SUM(P1205+R1205+S1205))</f>
        <v>0</v>
      </c>
      <c r="U1205" s="50"/>
      <c r="V1205" s="188"/>
      <c r="W1205" s="189" t="n">
        <f aca="false">IF(V1205="SI",T1205,0)</f>
        <v>0</v>
      </c>
      <c r="X1205" s="148"/>
      <c r="Y1205" s="179"/>
      <c r="Z1205" s="179"/>
      <c r="AA1205" s="179"/>
    </row>
    <row r="1206" customFormat="false" ht="15.75" hidden="false" customHeight="true" outlineLevel="0" collapsed="false">
      <c r="A1206" s="22" t="n">
        <v>1205</v>
      </c>
      <c r="B1206" s="180"/>
      <c r="C1206" s="22"/>
      <c r="D1206" s="22"/>
      <c r="E1206" s="22"/>
      <c r="F1206" s="183"/>
      <c r="G1206" s="22"/>
      <c r="H1206" s="22"/>
      <c r="I1206" s="22"/>
      <c r="J1206" s="191" t="e">
        <f aca="false">VLOOKUP(Entrate!I1206,Legenda!$D$1:$F$258,2)</f>
        <v>#N/A</v>
      </c>
      <c r="K1206" s="22"/>
      <c r="L1206" s="22"/>
      <c r="M1206" s="22"/>
      <c r="N1206" s="183"/>
      <c r="O1206" s="184" t="n">
        <f aca="false">'Piano Finanziario Annuale'!$F$6</f>
        <v>0</v>
      </c>
      <c r="P1206" s="185" t="n">
        <v>0</v>
      </c>
      <c r="Q1206" s="186"/>
      <c r="R1206" s="187" t="n">
        <f aca="false">(P1206*Q1206)</f>
        <v>0</v>
      </c>
      <c r="S1206" s="185" t="n">
        <v>0</v>
      </c>
      <c r="T1206" s="187" t="n">
        <f aca="false">IF(OR(O1206="sì",O1206="forfettario 190"),SUM(P1206+S1206),SUM(P1206+R1206+S1206))</f>
        <v>0</v>
      </c>
      <c r="U1206" s="50"/>
      <c r="V1206" s="188"/>
      <c r="W1206" s="189" t="n">
        <f aca="false">IF(V1206="SI",T1206,0)</f>
        <v>0</v>
      </c>
      <c r="X1206" s="148"/>
      <c r="Y1206" s="179"/>
      <c r="Z1206" s="179"/>
      <c r="AA1206" s="179"/>
    </row>
    <row r="1207" customFormat="false" ht="15.75" hidden="false" customHeight="true" outlineLevel="0" collapsed="false">
      <c r="A1207" s="22" t="n">
        <v>1206</v>
      </c>
      <c r="B1207" s="180"/>
      <c r="C1207" s="22"/>
      <c r="D1207" s="22"/>
      <c r="E1207" s="22"/>
      <c r="F1207" s="183"/>
      <c r="G1207" s="22"/>
      <c r="H1207" s="22"/>
      <c r="I1207" s="22"/>
      <c r="J1207" s="191" t="e">
        <f aca="false">VLOOKUP(Entrate!I1207,Legenda!$D$1:$F$258,2)</f>
        <v>#N/A</v>
      </c>
      <c r="K1207" s="22"/>
      <c r="L1207" s="22"/>
      <c r="M1207" s="22"/>
      <c r="N1207" s="183"/>
      <c r="O1207" s="184" t="n">
        <f aca="false">'Piano Finanziario Annuale'!$F$6</f>
        <v>0</v>
      </c>
      <c r="P1207" s="185" t="n">
        <v>0</v>
      </c>
      <c r="Q1207" s="186"/>
      <c r="R1207" s="187" t="n">
        <f aca="false">(P1207*Q1207)</f>
        <v>0</v>
      </c>
      <c r="S1207" s="185" t="n">
        <v>0</v>
      </c>
      <c r="T1207" s="187" t="n">
        <f aca="false">IF(OR(O1207="sì",O1207="forfettario 190"),SUM(P1207+S1207),SUM(P1207+R1207+S1207))</f>
        <v>0</v>
      </c>
      <c r="U1207" s="50"/>
      <c r="V1207" s="188"/>
      <c r="W1207" s="189" t="n">
        <f aca="false">IF(V1207="SI",T1207,0)</f>
        <v>0</v>
      </c>
      <c r="X1207" s="148"/>
      <c r="Y1207" s="179"/>
      <c r="Z1207" s="179"/>
      <c r="AA1207" s="179"/>
    </row>
    <row r="1208" customFormat="false" ht="15.75" hidden="false" customHeight="true" outlineLevel="0" collapsed="false">
      <c r="A1208" s="22" t="n">
        <v>1207</v>
      </c>
      <c r="B1208" s="180"/>
      <c r="C1208" s="22"/>
      <c r="D1208" s="22"/>
      <c r="E1208" s="22"/>
      <c r="F1208" s="183"/>
      <c r="G1208" s="22"/>
      <c r="H1208" s="22"/>
      <c r="I1208" s="22"/>
      <c r="J1208" s="191" t="e">
        <f aca="false">VLOOKUP(Entrate!I1208,Legenda!$D$1:$F$258,2)</f>
        <v>#N/A</v>
      </c>
      <c r="K1208" s="22"/>
      <c r="L1208" s="22"/>
      <c r="M1208" s="22"/>
      <c r="N1208" s="183"/>
      <c r="O1208" s="184" t="n">
        <f aca="false">'Piano Finanziario Annuale'!$F$6</f>
        <v>0</v>
      </c>
      <c r="P1208" s="185" t="n">
        <v>0</v>
      </c>
      <c r="Q1208" s="186"/>
      <c r="R1208" s="187" t="n">
        <f aca="false">(P1208*Q1208)</f>
        <v>0</v>
      </c>
      <c r="S1208" s="185" t="n">
        <v>0</v>
      </c>
      <c r="T1208" s="187" t="n">
        <f aca="false">IF(OR(O1208="sì",O1208="forfettario 190"),SUM(P1208+S1208),SUM(P1208+R1208+S1208))</f>
        <v>0</v>
      </c>
      <c r="U1208" s="50"/>
      <c r="V1208" s="188"/>
      <c r="W1208" s="189" t="n">
        <f aca="false">IF(V1208="SI",T1208,0)</f>
        <v>0</v>
      </c>
      <c r="X1208" s="148"/>
      <c r="Y1208" s="179"/>
      <c r="Z1208" s="179"/>
      <c r="AA1208" s="179"/>
    </row>
    <row r="1209" customFormat="false" ht="15.75" hidden="false" customHeight="true" outlineLevel="0" collapsed="false">
      <c r="A1209" s="22" t="n">
        <v>1208</v>
      </c>
      <c r="B1209" s="180"/>
      <c r="C1209" s="22"/>
      <c r="D1209" s="22"/>
      <c r="E1209" s="22"/>
      <c r="F1209" s="183"/>
      <c r="G1209" s="22"/>
      <c r="H1209" s="22"/>
      <c r="I1209" s="22"/>
      <c r="J1209" s="191" t="e">
        <f aca="false">VLOOKUP(Entrate!I1209,Legenda!$D$1:$F$258,2)</f>
        <v>#N/A</v>
      </c>
      <c r="K1209" s="22"/>
      <c r="L1209" s="22"/>
      <c r="M1209" s="22"/>
      <c r="N1209" s="183"/>
      <c r="O1209" s="184" t="n">
        <f aca="false">'Piano Finanziario Annuale'!$F$6</f>
        <v>0</v>
      </c>
      <c r="P1209" s="185" t="n">
        <v>0</v>
      </c>
      <c r="Q1209" s="186"/>
      <c r="R1209" s="187" t="n">
        <f aca="false">(P1209*Q1209)</f>
        <v>0</v>
      </c>
      <c r="S1209" s="185" t="n">
        <v>0</v>
      </c>
      <c r="T1209" s="187" t="n">
        <f aca="false">IF(OR(O1209="sì",O1209="forfettario 190"),SUM(P1209+S1209),SUM(P1209+R1209+S1209))</f>
        <v>0</v>
      </c>
      <c r="U1209" s="50"/>
      <c r="V1209" s="188"/>
      <c r="W1209" s="189" t="n">
        <f aca="false">IF(V1209="SI",T1209,0)</f>
        <v>0</v>
      </c>
      <c r="X1209" s="148"/>
      <c r="Y1209" s="179"/>
      <c r="Z1209" s="179"/>
      <c r="AA1209" s="179"/>
    </row>
    <row r="1210" customFormat="false" ht="15.75" hidden="false" customHeight="true" outlineLevel="0" collapsed="false">
      <c r="A1210" s="22" t="n">
        <v>1209</v>
      </c>
      <c r="B1210" s="180"/>
      <c r="C1210" s="22"/>
      <c r="D1210" s="22"/>
      <c r="E1210" s="22"/>
      <c r="F1210" s="183"/>
      <c r="G1210" s="22"/>
      <c r="H1210" s="22"/>
      <c r="I1210" s="22"/>
      <c r="J1210" s="191" t="e">
        <f aca="false">VLOOKUP(Entrate!I1210,Legenda!$D$1:$F$258,2)</f>
        <v>#N/A</v>
      </c>
      <c r="K1210" s="22"/>
      <c r="L1210" s="22"/>
      <c r="M1210" s="22"/>
      <c r="N1210" s="183"/>
      <c r="O1210" s="184" t="n">
        <f aca="false">'Piano Finanziario Annuale'!$F$6</f>
        <v>0</v>
      </c>
      <c r="P1210" s="185" t="n">
        <v>0</v>
      </c>
      <c r="Q1210" s="186"/>
      <c r="R1210" s="187" t="n">
        <f aca="false">(P1210*Q1210)</f>
        <v>0</v>
      </c>
      <c r="S1210" s="185" t="n">
        <v>0</v>
      </c>
      <c r="T1210" s="187" t="n">
        <f aca="false">IF(OR(O1210="sì",O1210="forfettario 190"),SUM(P1210+S1210),SUM(P1210+R1210+S1210))</f>
        <v>0</v>
      </c>
      <c r="U1210" s="50"/>
      <c r="V1210" s="188"/>
      <c r="W1210" s="189" t="n">
        <f aca="false">IF(V1210="SI",T1210,0)</f>
        <v>0</v>
      </c>
      <c r="X1210" s="148"/>
      <c r="Y1210" s="179"/>
      <c r="Z1210" s="179"/>
      <c r="AA1210" s="179"/>
    </row>
    <row r="1211" customFormat="false" ht="15.75" hidden="false" customHeight="true" outlineLevel="0" collapsed="false">
      <c r="A1211" s="22" t="n">
        <v>1210</v>
      </c>
      <c r="B1211" s="180"/>
      <c r="C1211" s="22"/>
      <c r="D1211" s="22"/>
      <c r="E1211" s="22"/>
      <c r="F1211" s="183"/>
      <c r="G1211" s="22"/>
      <c r="H1211" s="22"/>
      <c r="I1211" s="22"/>
      <c r="J1211" s="191" t="e">
        <f aca="false">VLOOKUP(Entrate!I1211,Legenda!$D$1:$F$258,2)</f>
        <v>#N/A</v>
      </c>
      <c r="K1211" s="22"/>
      <c r="L1211" s="22"/>
      <c r="M1211" s="22"/>
      <c r="N1211" s="183"/>
      <c r="O1211" s="184" t="n">
        <f aca="false">'Piano Finanziario Annuale'!$F$6</f>
        <v>0</v>
      </c>
      <c r="P1211" s="185" t="n">
        <v>0</v>
      </c>
      <c r="Q1211" s="186"/>
      <c r="R1211" s="187" t="n">
        <f aca="false">(P1211*Q1211)</f>
        <v>0</v>
      </c>
      <c r="S1211" s="185" t="n">
        <v>0</v>
      </c>
      <c r="T1211" s="187" t="n">
        <f aca="false">IF(OR(O1211="sì",O1211="forfettario 190"),SUM(P1211+S1211),SUM(P1211+R1211+S1211))</f>
        <v>0</v>
      </c>
      <c r="U1211" s="50"/>
      <c r="V1211" s="188"/>
      <c r="W1211" s="189" t="n">
        <f aca="false">IF(V1211="SI",T1211,0)</f>
        <v>0</v>
      </c>
      <c r="X1211" s="148"/>
      <c r="Y1211" s="179"/>
      <c r="Z1211" s="179"/>
      <c r="AA1211" s="179"/>
    </row>
    <row r="1212" customFormat="false" ht="15.75" hidden="false" customHeight="true" outlineLevel="0" collapsed="false">
      <c r="A1212" s="22" t="n">
        <v>1211</v>
      </c>
      <c r="B1212" s="180"/>
      <c r="C1212" s="22"/>
      <c r="D1212" s="22"/>
      <c r="E1212" s="22"/>
      <c r="F1212" s="183"/>
      <c r="G1212" s="22"/>
      <c r="H1212" s="22"/>
      <c r="I1212" s="22"/>
      <c r="J1212" s="191" t="e">
        <f aca="false">VLOOKUP(Entrate!I1212,Legenda!$D$1:$F$258,2)</f>
        <v>#N/A</v>
      </c>
      <c r="K1212" s="22"/>
      <c r="L1212" s="22"/>
      <c r="M1212" s="22"/>
      <c r="N1212" s="183"/>
      <c r="O1212" s="184" t="n">
        <f aca="false">'Piano Finanziario Annuale'!$F$6</f>
        <v>0</v>
      </c>
      <c r="P1212" s="185" t="n">
        <v>0</v>
      </c>
      <c r="Q1212" s="186"/>
      <c r="R1212" s="187" t="n">
        <f aca="false">(P1212*Q1212)</f>
        <v>0</v>
      </c>
      <c r="S1212" s="185" t="n">
        <v>0</v>
      </c>
      <c r="T1212" s="187" t="n">
        <f aca="false">IF(OR(O1212="sì",O1212="forfettario 190"),SUM(P1212+S1212),SUM(P1212+R1212+S1212))</f>
        <v>0</v>
      </c>
      <c r="U1212" s="50"/>
      <c r="V1212" s="188"/>
      <c r="W1212" s="189" t="n">
        <f aca="false">IF(V1212="SI",T1212,0)</f>
        <v>0</v>
      </c>
      <c r="X1212" s="148"/>
      <c r="Y1212" s="179"/>
      <c r="Z1212" s="179"/>
      <c r="AA1212" s="179"/>
    </row>
    <row r="1213" customFormat="false" ht="15.75" hidden="false" customHeight="true" outlineLevel="0" collapsed="false">
      <c r="A1213" s="22" t="n">
        <v>1212</v>
      </c>
      <c r="B1213" s="180"/>
      <c r="C1213" s="22"/>
      <c r="D1213" s="22"/>
      <c r="E1213" s="22"/>
      <c r="F1213" s="183"/>
      <c r="G1213" s="22"/>
      <c r="H1213" s="22"/>
      <c r="I1213" s="22"/>
      <c r="J1213" s="191" t="e">
        <f aca="false">VLOOKUP(Entrate!I1213,Legenda!$D$1:$F$258,2)</f>
        <v>#N/A</v>
      </c>
      <c r="K1213" s="22"/>
      <c r="L1213" s="22"/>
      <c r="M1213" s="22"/>
      <c r="N1213" s="183"/>
      <c r="O1213" s="184" t="n">
        <f aca="false">'Piano Finanziario Annuale'!$F$6</f>
        <v>0</v>
      </c>
      <c r="P1213" s="185" t="n">
        <v>0</v>
      </c>
      <c r="Q1213" s="186"/>
      <c r="R1213" s="187" t="n">
        <f aca="false">(P1213*Q1213)</f>
        <v>0</v>
      </c>
      <c r="S1213" s="185" t="n">
        <v>0</v>
      </c>
      <c r="T1213" s="187" t="n">
        <f aca="false">IF(OR(O1213="sì",O1213="forfettario 190"),SUM(P1213+S1213),SUM(P1213+R1213+S1213))</f>
        <v>0</v>
      </c>
      <c r="U1213" s="50"/>
      <c r="V1213" s="188"/>
      <c r="W1213" s="189" t="n">
        <f aca="false">IF(V1213="SI",T1213,0)</f>
        <v>0</v>
      </c>
      <c r="X1213" s="148"/>
      <c r="Y1213" s="179"/>
      <c r="Z1213" s="179"/>
      <c r="AA1213" s="179"/>
    </row>
    <row r="1214" customFormat="false" ht="15.75" hidden="false" customHeight="true" outlineLevel="0" collapsed="false">
      <c r="A1214" s="22" t="n">
        <v>1213</v>
      </c>
      <c r="B1214" s="180"/>
      <c r="C1214" s="22"/>
      <c r="D1214" s="22"/>
      <c r="E1214" s="22"/>
      <c r="F1214" s="183"/>
      <c r="G1214" s="22"/>
      <c r="H1214" s="22"/>
      <c r="I1214" s="22"/>
      <c r="J1214" s="191" t="e">
        <f aca="false">VLOOKUP(Entrate!I1214,Legenda!$D$1:$F$258,2)</f>
        <v>#N/A</v>
      </c>
      <c r="K1214" s="22"/>
      <c r="L1214" s="22"/>
      <c r="M1214" s="22"/>
      <c r="N1214" s="183"/>
      <c r="O1214" s="184" t="n">
        <f aca="false">'Piano Finanziario Annuale'!$F$6</f>
        <v>0</v>
      </c>
      <c r="P1214" s="185" t="n">
        <v>0</v>
      </c>
      <c r="Q1214" s="186"/>
      <c r="R1214" s="187" t="n">
        <f aca="false">(P1214*Q1214)</f>
        <v>0</v>
      </c>
      <c r="S1214" s="185" t="n">
        <v>0</v>
      </c>
      <c r="T1214" s="187" t="n">
        <f aca="false">IF(OR(O1214="sì",O1214="forfettario 190"),SUM(P1214+S1214),SUM(P1214+R1214+S1214))</f>
        <v>0</v>
      </c>
      <c r="U1214" s="50"/>
      <c r="V1214" s="188"/>
      <c r="W1214" s="189" t="n">
        <f aca="false">IF(V1214="SI",T1214,0)</f>
        <v>0</v>
      </c>
      <c r="X1214" s="148"/>
      <c r="Y1214" s="179"/>
      <c r="Z1214" s="179"/>
      <c r="AA1214" s="179"/>
    </row>
    <row r="1215" customFormat="false" ht="15.75" hidden="false" customHeight="true" outlineLevel="0" collapsed="false">
      <c r="A1215" s="22" t="n">
        <v>1214</v>
      </c>
      <c r="B1215" s="180"/>
      <c r="C1215" s="22"/>
      <c r="D1215" s="22"/>
      <c r="E1215" s="22"/>
      <c r="F1215" s="183"/>
      <c r="G1215" s="22"/>
      <c r="H1215" s="22"/>
      <c r="I1215" s="22"/>
      <c r="J1215" s="191" t="e">
        <f aca="false">VLOOKUP(Entrate!I1215,Legenda!$D$1:$F$258,2)</f>
        <v>#N/A</v>
      </c>
      <c r="K1215" s="22"/>
      <c r="L1215" s="22"/>
      <c r="M1215" s="22"/>
      <c r="N1215" s="183"/>
      <c r="O1215" s="184" t="n">
        <f aca="false">'Piano Finanziario Annuale'!$F$6</f>
        <v>0</v>
      </c>
      <c r="P1215" s="185" t="n">
        <v>0</v>
      </c>
      <c r="Q1215" s="186"/>
      <c r="R1215" s="187" t="n">
        <f aca="false">(P1215*Q1215)</f>
        <v>0</v>
      </c>
      <c r="S1215" s="185" t="n">
        <v>0</v>
      </c>
      <c r="T1215" s="187" t="n">
        <f aca="false">IF(OR(O1215="sì",O1215="forfettario 190"),SUM(P1215+S1215),SUM(P1215+R1215+S1215))</f>
        <v>0</v>
      </c>
      <c r="U1215" s="50"/>
      <c r="V1215" s="188"/>
      <c r="W1215" s="189" t="n">
        <f aca="false">IF(V1215="SI",T1215,0)</f>
        <v>0</v>
      </c>
      <c r="X1215" s="148"/>
      <c r="Y1215" s="179"/>
      <c r="Z1215" s="179"/>
      <c r="AA1215" s="179"/>
    </row>
    <row r="1216" customFormat="false" ht="15.75" hidden="false" customHeight="true" outlineLevel="0" collapsed="false">
      <c r="A1216" s="22" t="n">
        <v>1215</v>
      </c>
      <c r="B1216" s="180"/>
      <c r="C1216" s="22"/>
      <c r="D1216" s="22"/>
      <c r="E1216" s="22"/>
      <c r="F1216" s="183"/>
      <c r="G1216" s="22"/>
      <c r="H1216" s="22"/>
      <c r="I1216" s="22"/>
      <c r="J1216" s="191" t="e">
        <f aca="false">VLOOKUP(Entrate!I1216,Legenda!$D$1:$F$258,2)</f>
        <v>#N/A</v>
      </c>
      <c r="K1216" s="22"/>
      <c r="L1216" s="22"/>
      <c r="M1216" s="22"/>
      <c r="N1216" s="183"/>
      <c r="O1216" s="184" t="n">
        <f aca="false">'Piano Finanziario Annuale'!$F$6</f>
        <v>0</v>
      </c>
      <c r="P1216" s="185" t="n">
        <v>0</v>
      </c>
      <c r="Q1216" s="186"/>
      <c r="R1216" s="187" t="n">
        <f aca="false">(P1216*Q1216)</f>
        <v>0</v>
      </c>
      <c r="S1216" s="185" t="n">
        <v>0</v>
      </c>
      <c r="T1216" s="187" t="n">
        <f aca="false">IF(OR(O1216="sì",O1216="forfettario 190"),SUM(P1216+S1216),SUM(P1216+R1216+S1216))</f>
        <v>0</v>
      </c>
      <c r="U1216" s="50"/>
      <c r="V1216" s="188"/>
      <c r="W1216" s="189" t="n">
        <f aca="false">IF(V1216="SI",T1216,0)</f>
        <v>0</v>
      </c>
      <c r="X1216" s="148"/>
      <c r="Y1216" s="179"/>
      <c r="Z1216" s="179"/>
      <c r="AA1216" s="179"/>
    </row>
    <row r="1217" customFormat="false" ht="15.75" hidden="false" customHeight="true" outlineLevel="0" collapsed="false">
      <c r="A1217" s="22" t="n">
        <v>1216</v>
      </c>
      <c r="B1217" s="180"/>
      <c r="C1217" s="22"/>
      <c r="D1217" s="22"/>
      <c r="E1217" s="22"/>
      <c r="F1217" s="183"/>
      <c r="G1217" s="22"/>
      <c r="H1217" s="22"/>
      <c r="I1217" s="22"/>
      <c r="J1217" s="191" t="e">
        <f aca="false">VLOOKUP(Entrate!I1217,Legenda!$D$1:$F$258,2)</f>
        <v>#N/A</v>
      </c>
      <c r="K1217" s="22"/>
      <c r="L1217" s="22"/>
      <c r="M1217" s="22"/>
      <c r="N1217" s="183"/>
      <c r="O1217" s="184" t="n">
        <f aca="false">'Piano Finanziario Annuale'!$F$6</f>
        <v>0</v>
      </c>
      <c r="P1217" s="185" t="n">
        <v>0</v>
      </c>
      <c r="Q1217" s="186"/>
      <c r="R1217" s="187" t="n">
        <f aca="false">(P1217*Q1217)</f>
        <v>0</v>
      </c>
      <c r="S1217" s="185" t="n">
        <v>0</v>
      </c>
      <c r="T1217" s="187" t="n">
        <f aca="false">IF(OR(O1217="sì",O1217="forfettario 190"),SUM(P1217+S1217),SUM(P1217+R1217+S1217))</f>
        <v>0</v>
      </c>
      <c r="U1217" s="50"/>
      <c r="V1217" s="188"/>
      <c r="W1217" s="189" t="n">
        <f aca="false">IF(V1217="SI",T1217,0)</f>
        <v>0</v>
      </c>
      <c r="X1217" s="148"/>
      <c r="Y1217" s="179"/>
      <c r="Z1217" s="179"/>
      <c r="AA1217" s="179"/>
    </row>
    <row r="1218" customFormat="false" ht="15.75" hidden="false" customHeight="true" outlineLevel="0" collapsed="false">
      <c r="A1218" s="22" t="n">
        <v>1217</v>
      </c>
      <c r="B1218" s="180"/>
      <c r="C1218" s="22"/>
      <c r="D1218" s="22"/>
      <c r="E1218" s="22"/>
      <c r="F1218" s="183"/>
      <c r="G1218" s="22"/>
      <c r="H1218" s="22"/>
      <c r="I1218" s="22"/>
      <c r="J1218" s="191" t="e">
        <f aca="false">VLOOKUP(Entrate!I1218,Legenda!$D$1:$F$258,2)</f>
        <v>#N/A</v>
      </c>
      <c r="K1218" s="22"/>
      <c r="L1218" s="22"/>
      <c r="M1218" s="22"/>
      <c r="N1218" s="183"/>
      <c r="O1218" s="184" t="n">
        <f aca="false">'Piano Finanziario Annuale'!$F$6</f>
        <v>0</v>
      </c>
      <c r="P1218" s="185" t="n">
        <v>0</v>
      </c>
      <c r="Q1218" s="186"/>
      <c r="R1218" s="187" t="n">
        <f aca="false">(P1218*Q1218)</f>
        <v>0</v>
      </c>
      <c r="S1218" s="185" t="n">
        <v>0</v>
      </c>
      <c r="T1218" s="187" t="n">
        <f aca="false">IF(OR(O1218="sì",O1218="forfettario 190"),SUM(P1218+S1218),SUM(P1218+R1218+S1218))</f>
        <v>0</v>
      </c>
      <c r="U1218" s="50"/>
      <c r="V1218" s="188"/>
      <c r="W1218" s="189" t="n">
        <f aca="false">IF(V1218="SI",T1218,0)</f>
        <v>0</v>
      </c>
      <c r="X1218" s="148"/>
      <c r="Y1218" s="179"/>
      <c r="Z1218" s="179"/>
      <c r="AA1218" s="179"/>
    </row>
    <row r="1219" customFormat="false" ht="15.75" hidden="false" customHeight="true" outlineLevel="0" collapsed="false">
      <c r="A1219" s="22" t="n">
        <v>1218</v>
      </c>
      <c r="B1219" s="180"/>
      <c r="C1219" s="22"/>
      <c r="D1219" s="22"/>
      <c r="E1219" s="22"/>
      <c r="F1219" s="183"/>
      <c r="G1219" s="22"/>
      <c r="H1219" s="22"/>
      <c r="I1219" s="22"/>
      <c r="J1219" s="191" t="e">
        <f aca="false">VLOOKUP(Entrate!I1219,Legenda!$D$1:$F$258,2)</f>
        <v>#N/A</v>
      </c>
      <c r="K1219" s="22"/>
      <c r="L1219" s="22"/>
      <c r="M1219" s="22"/>
      <c r="N1219" s="183"/>
      <c r="O1219" s="184" t="n">
        <f aca="false">'Piano Finanziario Annuale'!$F$6</f>
        <v>0</v>
      </c>
      <c r="P1219" s="185" t="n">
        <v>0</v>
      </c>
      <c r="Q1219" s="186"/>
      <c r="R1219" s="187" t="n">
        <f aca="false">(P1219*Q1219)</f>
        <v>0</v>
      </c>
      <c r="S1219" s="185" t="n">
        <v>0</v>
      </c>
      <c r="T1219" s="187" t="n">
        <f aca="false">IF(OR(O1219="sì",O1219="forfettario 190"),SUM(P1219+S1219),SUM(P1219+R1219+S1219))</f>
        <v>0</v>
      </c>
      <c r="U1219" s="50"/>
      <c r="V1219" s="188"/>
      <c r="W1219" s="189" t="n">
        <f aca="false">IF(V1219="SI",T1219,0)</f>
        <v>0</v>
      </c>
      <c r="X1219" s="148"/>
      <c r="Y1219" s="179"/>
      <c r="Z1219" s="179"/>
      <c r="AA1219" s="179"/>
    </row>
    <row r="1220" customFormat="false" ht="15.75" hidden="false" customHeight="true" outlineLevel="0" collapsed="false">
      <c r="A1220" s="22" t="n">
        <v>1219</v>
      </c>
      <c r="B1220" s="180"/>
      <c r="C1220" s="22"/>
      <c r="D1220" s="22"/>
      <c r="E1220" s="22"/>
      <c r="F1220" s="183"/>
      <c r="G1220" s="22"/>
      <c r="H1220" s="22"/>
      <c r="I1220" s="22"/>
      <c r="J1220" s="191" t="e">
        <f aca="false">VLOOKUP(Entrate!I1220,Legenda!$D$1:$F$258,2)</f>
        <v>#N/A</v>
      </c>
      <c r="K1220" s="22"/>
      <c r="L1220" s="22"/>
      <c r="M1220" s="22"/>
      <c r="N1220" s="183"/>
      <c r="O1220" s="184" t="n">
        <f aca="false">'Piano Finanziario Annuale'!$F$6</f>
        <v>0</v>
      </c>
      <c r="P1220" s="185" t="n">
        <v>0</v>
      </c>
      <c r="Q1220" s="186"/>
      <c r="R1220" s="187" t="n">
        <f aca="false">(P1220*Q1220)</f>
        <v>0</v>
      </c>
      <c r="S1220" s="185" t="n">
        <v>0</v>
      </c>
      <c r="T1220" s="187" t="n">
        <f aca="false">IF(OR(O1220="sì",O1220="forfettario 190"),SUM(P1220+S1220),SUM(P1220+R1220+S1220))</f>
        <v>0</v>
      </c>
      <c r="U1220" s="50"/>
      <c r="V1220" s="188"/>
      <c r="W1220" s="189" t="n">
        <f aca="false">IF(V1220="SI",T1220,0)</f>
        <v>0</v>
      </c>
      <c r="X1220" s="148"/>
      <c r="Y1220" s="179"/>
      <c r="Z1220" s="179"/>
      <c r="AA1220" s="179"/>
    </row>
    <row r="1221" customFormat="false" ht="15.75" hidden="false" customHeight="true" outlineLevel="0" collapsed="false">
      <c r="A1221" s="22" t="n">
        <v>1220</v>
      </c>
      <c r="B1221" s="180"/>
      <c r="C1221" s="22"/>
      <c r="D1221" s="22"/>
      <c r="E1221" s="22"/>
      <c r="F1221" s="183"/>
      <c r="G1221" s="22"/>
      <c r="H1221" s="22"/>
      <c r="I1221" s="22"/>
      <c r="J1221" s="191" t="e">
        <f aca="false">VLOOKUP(Entrate!I1221,Legenda!$D$1:$F$258,2)</f>
        <v>#N/A</v>
      </c>
      <c r="K1221" s="22"/>
      <c r="L1221" s="22"/>
      <c r="M1221" s="22"/>
      <c r="N1221" s="183"/>
      <c r="O1221" s="184" t="n">
        <f aca="false">'Piano Finanziario Annuale'!$F$6</f>
        <v>0</v>
      </c>
      <c r="P1221" s="185" t="n">
        <v>0</v>
      </c>
      <c r="Q1221" s="186"/>
      <c r="R1221" s="187" t="n">
        <f aca="false">(P1221*Q1221)</f>
        <v>0</v>
      </c>
      <c r="S1221" s="185" t="n">
        <v>0</v>
      </c>
      <c r="T1221" s="187" t="n">
        <f aca="false">IF(OR(O1221="sì",O1221="forfettario 190"),SUM(P1221+S1221),SUM(P1221+R1221+S1221))</f>
        <v>0</v>
      </c>
      <c r="U1221" s="50"/>
      <c r="V1221" s="188"/>
      <c r="W1221" s="189" t="n">
        <f aca="false">IF(V1221="SI",T1221,0)</f>
        <v>0</v>
      </c>
      <c r="X1221" s="148"/>
      <c r="Y1221" s="179"/>
      <c r="Z1221" s="179"/>
      <c r="AA1221" s="179"/>
    </row>
    <row r="1222" customFormat="false" ht="15.75" hidden="false" customHeight="true" outlineLevel="0" collapsed="false">
      <c r="A1222" s="22" t="n">
        <v>1221</v>
      </c>
      <c r="B1222" s="180"/>
      <c r="C1222" s="22"/>
      <c r="D1222" s="22"/>
      <c r="E1222" s="22"/>
      <c r="F1222" s="183"/>
      <c r="G1222" s="22"/>
      <c r="H1222" s="22"/>
      <c r="I1222" s="22"/>
      <c r="J1222" s="191" t="e">
        <f aca="false">VLOOKUP(Entrate!I1222,Legenda!$D$1:$F$258,2)</f>
        <v>#N/A</v>
      </c>
      <c r="K1222" s="22"/>
      <c r="L1222" s="22"/>
      <c r="M1222" s="22"/>
      <c r="N1222" s="183"/>
      <c r="O1222" s="184" t="n">
        <f aca="false">'Piano Finanziario Annuale'!$F$6</f>
        <v>0</v>
      </c>
      <c r="P1222" s="185" t="n">
        <v>0</v>
      </c>
      <c r="Q1222" s="186"/>
      <c r="R1222" s="187" t="n">
        <f aca="false">(P1222*Q1222)</f>
        <v>0</v>
      </c>
      <c r="S1222" s="185" t="n">
        <v>0</v>
      </c>
      <c r="T1222" s="187" t="n">
        <f aca="false">IF(OR(O1222="sì",O1222="forfettario 190"),SUM(P1222+S1222),SUM(P1222+R1222+S1222))</f>
        <v>0</v>
      </c>
      <c r="U1222" s="50"/>
      <c r="V1222" s="188"/>
      <c r="W1222" s="189" t="n">
        <f aca="false">IF(V1222="SI",T1222,0)</f>
        <v>0</v>
      </c>
      <c r="X1222" s="148"/>
      <c r="Y1222" s="179"/>
      <c r="Z1222" s="179"/>
      <c r="AA1222" s="179"/>
    </row>
    <row r="1223" customFormat="false" ht="15.75" hidden="false" customHeight="true" outlineLevel="0" collapsed="false">
      <c r="A1223" s="22" t="n">
        <v>1222</v>
      </c>
      <c r="B1223" s="180"/>
      <c r="C1223" s="22"/>
      <c r="D1223" s="22"/>
      <c r="E1223" s="22"/>
      <c r="F1223" s="183"/>
      <c r="G1223" s="22"/>
      <c r="H1223" s="22"/>
      <c r="I1223" s="22"/>
      <c r="J1223" s="191" t="e">
        <f aca="false">VLOOKUP(Entrate!I1223,Legenda!$D$1:$F$258,2)</f>
        <v>#N/A</v>
      </c>
      <c r="K1223" s="22"/>
      <c r="L1223" s="22"/>
      <c r="M1223" s="22"/>
      <c r="N1223" s="183"/>
      <c r="O1223" s="184" t="n">
        <f aca="false">'Piano Finanziario Annuale'!$F$6</f>
        <v>0</v>
      </c>
      <c r="P1223" s="185" t="n">
        <v>0</v>
      </c>
      <c r="Q1223" s="186"/>
      <c r="R1223" s="187" t="n">
        <f aca="false">(P1223*Q1223)</f>
        <v>0</v>
      </c>
      <c r="S1223" s="185" t="n">
        <v>0</v>
      </c>
      <c r="T1223" s="187" t="n">
        <f aca="false">IF(OR(O1223="sì",O1223="forfettario 190"),SUM(P1223+S1223),SUM(P1223+R1223+S1223))</f>
        <v>0</v>
      </c>
      <c r="U1223" s="50"/>
      <c r="V1223" s="188"/>
      <c r="W1223" s="189" t="n">
        <f aca="false">IF(V1223="SI",T1223,0)</f>
        <v>0</v>
      </c>
      <c r="X1223" s="148"/>
      <c r="Y1223" s="179"/>
      <c r="Z1223" s="179"/>
      <c r="AA1223" s="179"/>
    </row>
    <row r="1224" customFormat="false" ht="15.75" hidden="false" customHeight="true" outlineLevel="0" collapsed="false">
      <c r="A1224" s="22" t="n">
        <v>1223</v>
      </c>
      <c r="B1224" s="180"/>
      <c r="C1224" s="22"/>
      <c r="D1224" s="22"/>
      <c r="E1224" s="22"/>
      <c r="F1224" s="183"/>
      <c r="G1224" s="22"/>
      <c r="H1224" s="22"/>
      <c r="I1224" s="22"/>
      <c r="J1224" s="191" t="e">
        <f aca="false">VLOOKUP(Entrate!I1224,Legenda!$D$1:$F$258,2)</f>
        <v>#N/A</v>
      </c>
      <c r="K1224" s="22"/>
      <c r="L1224" s="22"/>
      <c r="M1224" s="22"/>
      <c r="N1224" s="183"/>
      <c r="O1224" s="184" t="n">
        <f aca="false">'Piano Finanziario Annuale'!$F$6</f>
        <v>0</v>
      </c>
      <c r="P1224" s="185" t="n">
        <v>0</v>
      </c>
      <c r="Q1224" s="186"/>
      <c r="R1224" s="187" t="n">
        <f aca="false">(P1224*Q1224)</f>
        <v>0</v>
      </c>
      <c r="S1224" s="185" t="n">
        <v>0</v>
      </c>
      <c r="T1224" s="187" t="n">
        <f aca="false">IF(OR(O1224="sì",O1224="forfettario 190"),SUM(P1224+S1224),SUM(P1224+R1224+S1224))</f>
        <v>0</v>
      </c>
      <c r="U1224" s="50"/>
      <c r="V1224" s="188"/>
      <c r="W1224" s="189" t="n">
        <f aca="false">IF(V1224="SI",T1224,0)</f>
        <v>0</v>
      </c>
      <c r="X1224" s="148"/>
      <c r="Y1224" s="179"/>
      <c r="Z1224" s="179"/>
      <c r="AA1224" s="179"/>
    </row>
    <row r="1225" customFormat="false" ht="15.75" hidden="false" customHeight="true" outlineLevel="0" collapsed="false">
      <c r="A1225" s="22" t="n">
        <v>1224</v>
      </c>
      <c r="B1225" s="180"/>
      <c r="C1225" s="22"/>
      <c r="D1225" s="22"/>
      <c r="E1225" s="22"/>
      <c r="F1225" s="183"/>
      <c r="G1225" s="22"/>
      <c r="H1225" s="22"/>
      <c r="I1225" s="22"/>
      <c r="J1225" s="191" t="e">
        <f aca="false">VLOOKUP(Entrate!I1225,Legenda!$D$1:$F$258,2)</f>
        <v>#N/A</v>
      </c>
      <c r="K1225" s="22"/>
      <c r="L1225" s="22"/>
      <c r="M1225" s="22"/>
      <c r="N1225" s="183"/>
      <c r="O1225" s="184" t="n">
        <f aca="false">'Piano Finanziario Annuale'!$F$6</f>
        <v>0</v>
      </c>
      <c r="P1225" s="185" t="n">
        <v>0</v>
      </c>
      <c r="Q1225" s="186"/>
      <c r="R1225" s="187" t="n">
        <f aca="false">(P1225*Q1225)</f>
        <v>0</v>
      </c>
      <c r="S1225" s="185" t="n">
        <v>0</v>
      </c>
      <c r="T1225" s="187" t="n">
        <f aca="false">IF(OR(O1225="sì",O1225="forfettario 190"),SUM(P1225+S1225),SUM(P1225+R1225+S1225))</f>
        <v>0</v>
      </c>
      <c r="U1225" s="50"/>
      <c r="V1225" s="188"/>
      <c r="W1225" s="189" t="n">
        <f aca="false">IF(V1225="SI",T1225,0)</f>
        <v>0</v>
      </c>
      <c r="X1225" s="148"/>
      <c r="Y1225" s="179"/>
      <c r="Z1225" s="179"/>
      <c r="AA1225" s="179"/>
    </row>
    <row r="1226" customFormat="false" ht="15.75" hidden="false" customHeight="true" outlineLevel="0" collapsed="false">
      <c r="A1226" s="22" t="n">
        <v>1225</v>
      </c>
      <c r="B1226" s="180"/>
      <c r="C1226" s="22"/>
      <c r="D1226" s="22"/>
      <c r="E1226" s="22"/>
      <c r="F1226" s="183"/>
      <c r="G1226" s="22"/>
      <c r="H1226" s="22"/>
      <c r="I1226" s="22"/>
      <c r="J1226" s="191" t="e">
        <f aca="false">VLOOKUP(Entrate!I1226,Legenda!$D$1:$F$258,2)</f>
        <v>#N/A</v>
      </c>
      <c r="K1226" s="22"/>
      <c r="L1226" s="22"/>
      <c r="M1226" s="22"/>
      <c r="N1226" s="183"/>
      <c r="O1226" s="184" t="n">
        <f aca="false">'Piano Finanziario Annuale'!$F$6</f>
        <v>0</v>
      </c>
      <c r="P1226" s="185" t="n">
        <v>0</v>
      </c>
      <c r="Q1226" s="186"/>
      <c r="R1226" s="187" t="n">
        <f aca="false">(P1226*Q1226)</f>
        <v>0</v>
      </c>
      <c r="S1226" s="185" t="n">
        <v>0</v>
      </c>
      <c r="T1226" s="187" t="n">
        <f aca="false">IF(OR(O1226="sì",O1226="forfettario 190"),SUM(P1226+S1226),SUM(P1226+R1226+S1226))</f>
        <v>0</v>
      </c>
      <c r="U1226" s="50"/>
      <c r="V1226" s="188"/>
      <c r="W1226" s="189" t="n">
        <f aca="false">IF(V1226="SI",T1226,0)</f>
        <v>0</v>
      </c>
      <c r="X1226" s="148"/>
      <c r="Y1226" s="179"/>
      <c r="Z1226" s="179"/>
      <c r="AA1226" s="179"/>
    </row>
    <row r="1227" customFormat="false" ht="15.75" hidden="false" customHeight="true" outlineLevel="0" collapsed="false">
      <c r="A1227" s="22" t="n">
        <v>1226</v>
      </c>
      <c r="B1227" s="180"/>
      <c r="C1227" s="22"/>
      <c r="D1227" s="22"/>
      <c r="E1227" s="22"/>
      <c r="F1227" s="183"/>
      <c r="G1227" s="22"/>
      <c r="H1227" s="22"/>
      <c r="I1227" s="22"/>
      <c r="J1227" s="191" t="e">
        <f aca="false">VLOOKUP(Entrate!I1227,Legenda!$D$1:$F$258,2)</f>
        <v>#N/A</v>
      </c>
      <c r="K1227" s="22"/>
      <c r="L1227" s="22"/>
      <c r="M1227" s="22"/>
      <c r="N1227" s="183"/>
      <c r="O1227" s="184" t="n">
        <f aca="false">'Piano Finanziario Annuale'!$F$6</f>
        <v>0</v>
      </c>
      <c r="P1227" s="185" t="n">
        <v>0</v>
      </c>
      <c r="Q1227" s="186"/>
      <c r="R1227" s="187" t="n">
        <f aca="false">(P1227*Q1227)</f>
        <v>0</v>
      </c>
      <c r="S1227" s="185" t="n">
        <v>0</v>
      </c>
      <c r="T1227" s="187" t="n">
        <f aca="false">IF(OR(O1227="sì",O1227="forfettario 190"),SUM(P1227+S1227),SUM(P1227+R1227+S1227))</f>
        <v>0</v>
      </c>
      <c r="U1227" s="50"/>
      <c r="V1227" s="188"/>
      <c r="W1227" s="189" t="n">
        <f aca="false">IF(V1227="SI",T1227,0)</f>
        <v>0</v>
      </c>
      <c r="X1227" s="148"/>
      <c r="Y1227" s="179"/>
      <c r="Z1227" s="179"/>
      <c r="AA1227" s="179"/>
    </row>
    <row r="1228" customFormat="false" ht="15.75" hidden="false" customHeight="true" outlineLevel="0" collapsed="false">
      <c r="A1228" s="22" t="n">
        <v>1227</v>
      </c>
      <c r="B1228" s="180"/>
      <c r="C1228" s="22"/>
      <c r="D1228" s="22"/>
      <c r="E1228" s="22"/>
      <c r="F1228" s="183"/>
      <c r="G1228" s="22"/>
      <c r="H1228" s="22"/>
      <c r="I1228" s="22"/>
      <c r="J1228" s="191" t="e">
        <f aca="false">VLOOKUP(Entrate!I1228,Legenda!$D$1:$F$258,2)</f>
        <v>#N/A</v>
      </c>
      <c r="K1228" s="22"/>
      <c r="L1228" s="22"/>
      <c r="M1228" s="22"/>
      <c r="N1228" s="183"/>
      <c r="O1228" s="184" t="n">
        <f aca="false">'Piano Finanziario Annuale'!$F$6</f>
        <v>0</v>
      </c>
      <c r="P1228" s="185" t="n">
        <v>0</v>
      </c>
      <c r="Q1228" s="186"/>
      <c r="R1228" s="187" t="n">
        <f aca="false">(P1228*Q1228)</f>
        <v>0</v>
      </c>
      <c r="S1228" s="185" t="n">
        <v>0</v>
      </c>
      <c r="T1228" s="187" t="n">
        <f aca="false">IF(OR(O1228="sì",O1228="forfettario 190"),SUM(P1228+S1228),SUM(P1228+R1228+S1228))</f>
        <v>0</v>
      </c>
      <c r="U1228" s="50"/>
      <c r="V1228" s="188"/>
      <c r="W1228" s="189" t="n">
        <f aca="false">IF(V1228="SI",T1228,0)</f>
        <v>0</v>
      </c>
      <c r="X1228" s="148"/>
      <c r="Y1228" s="179"/>
      <c r="Z1228" s="179"/>
      <c r="AA1228" s="179"/>
    </row>
    <row r="1229" customFormat="false" ht="15.75" hidden="false" customHeight="true" outlineLevel="0" collapsed="false">
      <c r="A1229" s="22" t="n">
        <v>1228</v>
      </c>
      <c r="B1229" s="180"/>
      <c r="C1229" s="22"/>
      <c r="D1229" s="22"/>
      <c r="E1229" s="22"/>
      <c r="F1229" s="183"/>
      <c r="G1229" s="22"/>
      <c r="H1229" s="22"/>
      <c r="I1229" s="22"/>
      <c r="J1229" s="191" t="e">
        <f aca="false">VLOOKUP(Entrate!I1229,Legenda!$D$1:$F$258,2)</f>
        <v>#N/A</v>
      </c>
      <c r="K1229" s="22"/>
      <c r="L1229" s="22"/>
      <c r="M1229" s="22"/>
      <c r="N1229" s="183"/>
      <c r="O1229" s="184" t="n">
        <f aca="false">'Piano Finanziario Annuale'!$F$6</f>
        <v>0</v>
      </c>
      <c r="P1229" s="185" t="n">
        <v>0</v>
      </c>
      <c r="Q1229" s="186"/>
      <c r="R1229" s="187" t="n">
        <f aca="false">(P1229*Q1229)</f>
        <v>0</v>
      </c>
      <c r="S1229" s="185" t="n">
        <v>0</v>
      </c>
      <c r="T1229" s="187" t="n">
        <f aca="false">IF(OR(O1229="sì",O1229="forfettario 190"),SUM(P1229+S1229),SUM(P1229+R1229+S1229))</f>
        <v>0</v>
      </c>
      <c r="U1229" s="50"/>
      <c r="V1229" s="188"/>
      <c r="W1229" s="189" t="n">
        <f aca="false">IF(V1229="SI",T1229,0)</f>
        <v>0</v>
      </c>
      <c r="X1229" s="148"/>
      <c r="Y1229" s="179"/>
      <c r="Z1229" s="179"/>
      <c r="AA1229" s="179"/>
    </row>
    <row r="1230" customFormat="false" ht="15.75" hidden="false" customHeight="true" outlineLevel="0" collapsed="false">
      <c r="A1230" s="22" t="n">
        <v>1229</v>
      </c>
      <c r="B1230" s="180"/>
      <c r="C1230" s="22"/>
      <c r="D1230" s="22"/>
      <c r="E1230" s="22"/>
      <c r="F1230" s="183"/>
      <c r="G1230" s="22"/>
      <c r="H1230" s="22"/>
      <c r="I1230" s="22"/>
      <c r="J1230" s="191" t="e">
        <f aca="false">VLOOKUP(Entrate!I1230,Legenda!$D$1:$F$258,2)</f>
        <v>#N/A</v>
      </c>
      <c r="K1230" s="22"/>
      <c r="L1230" s="22"/>
      <c r="M1230" s="22"/>
      <c r="N1230" s="183"/>
      <c r="O1230" s="184" t="n">
        <f aca="false">'Piano Finanziario Annuale'!$F$6</f>
        <v>0</v>
      </c>
      <c r="P1230" s="185" t="n">
        <v>0</v>
      </c>
      <c r="Q1230" s="186"/>
      <c r="R1230" s="187" t="n">
        <f aca="false">(P1230*Q1230)</f>
        <v>0</v>
      </c>
      <c r="S1230" s="185" t="n">
        <v>0</v>
      </c>
      <c r="T1230" s="187" t="n">
        <f aca="false">IF(OR(O1230="sì",O1230="forfettario 190"),SUM(P1230+S1230),SUM(P1230+R1230+S1230))</f>
        <v>0</v>
      </c>
      <c r="U1230" s="50"/>
      <c r="V1230" s="188"/>
      <c r="W1230" s="189" t="n">
        <f aca="false">IF(V1230="SI",T1230,0)</f>
        <v>0</v>
      </c>
      <c r="X1230" s="148"/>
      <c r="Y1230" s="179"/>
      <c r="Z1230" s="179"/>
      <c r="AA1230" s="179"/>
    </row>
    <row r="1231" customFormat="false" ht="15.75" hidden="false" customHeight="true" outlineLevel="0" collapsed="false">
      <c r="A1231" s="22" t="n">
        <v>1230</v>
      </c>
      <c r="B1231" s="180"/>
      <c r="C1231" s="22"/>
      <c r="D1231" s="22"/>
      <c r="E1231" s="22"/>
      <c r="F1231" s="183"/>
      <c r="G1231" s="22"/>
      <c r="H1231" s="22"/>
      <c r="I1231" s="22"/>
      <c r="J1231" s="191" t="e">
        <f aca="false">VLOOKUP(Entrate!I1231,Legenda!$D$1:$F$258,2)</f>
        <v>#N/A</v>
      </c>
      <c r="K1231" s="22"/>
      <c r="L1231" s="22"/>
      <c r="M1231" s="22"/>
      <c r="N1231" s="183"/>
      <c r="O1231" s="184" t="n">
        <f aca="false">'Piano Finanziario Annuale'!$F$6</f>
        <v>0</v>
      </c>
      <c r="P1231" s="185" t="n">
        <v>0</v>
      </c>
      <c r="Q1231" s="186"/>
      <c r="R1231" s="187" t="n">
        <f aca="false">(P1231*Q1231)</f>
        <v>0</v>
      </c>
      <c r="S1231" s="185" t="n">
        <v>0</v>
      </c>
      <c r="T1231" s="187" t="n">
        <f aca="false">IF(OR(O1231="sì",O1231="forfettario 190"),SUM(P1231+S1231),SUM(P1231+R1231+S1231))</f>
        <v>0</v>
      </c>
      <c r="U1231" s="50"/>
      <c r="V1231" s="188"/>
      <c r="W1231" s="189" t="n">
        <f aca="false">IF(V1231="SI",T1231,0)</f>
        <v>0</v>
      </c>
      <c r="X1231" s="148"/>
      <c r="Y1231" s="179"/>
      <c r="Z1231" s="179"/>
      <c r="AA1231" s="179"/>
    </row>
    <row r="1232" customFormat="false" ht="15.75" hidden="false" customHeight="true" outlineLevel="0" collapsed="false">
      <c r="A1232" s="22" t="n">
        <v>1231</v>
      </c>
      <c r="B1232" s="180"/>
      <c r="C1232" s="22"/>
      <c r="D1232" s="22"/>
      <c r="E1232" s="22"/>
      <c r="F1232" s="183"/>
      <c r="G1232" s="22"/>
      <c r="H1232" s="22"/>
      <c r="I1232" s="22"/>
      <c r="J1232" s="191" t="e">
        <f aca="false">VLOOKUP(Entrate!I1232,Legenda!$D$1:$F$258,2)</f>
        <v>#N/A</v>
      </c>
      <c r="K1232" s="22"/>
      <c r="L1232" s="22"/>
      <c r="M1232" s="22"/>
      <c r="N1232" s="183"/>
      <c r="O1232" s="184" t="n">
        <f aca="false">'Piano Finanziario Annuale'!$F$6</f>
        <v>0</v>
      </c>
      <c r="P1232" s="185" t="n">
        <v>0</v>
      </c>
      <c r="Q1232" s="186"/>
      <c r="R1232" s="187" t="n">
        <f aca="false">(P1232*Q1232)</f>
        <v>0</v>
      </c>
      <c r="S1232" s="185" t="n">
        <v>0</v>
      </c>
      <c r="T1232" s="187" t="n">
        <f aca="false">IF(OR(O1232="sì",O1232="forfettario 190"),SUM(P1232+S1232),SUM(P1232+R1232+S1232))</f>
        <v>0</v>
      </c>
      <c r="U1232" s="50"/>
      <c r="V1232" s="188"/>
      <c r="W1232" s="189" t="n">
        <f aca="false">IF(V1232="SI",T1232,0)</f>
        <v>0</v>
      </c>
      <c r="X1232" s="148"/>
      <c r="Y1232" s="179"/>
      <c r="Z1232" s="179"/>
      <c r="AA1232" s="179"/>
    </row>
    <row r="1233" customFormat="false" ht="15.75" hidden="false" customHeight="true" outlineLevel="0" collapsed="false">
      <c r="A1233" s="22" t="n">
        <v>1232</v>
      </c>
      <c r="B1233" s="180"/>
      <c r="C1233" s="22"/>
      <c r="D1233" s="22"/>
      <c r="E1233" s="22"/>
      <c r="F1233" s="183"/>
      <c r="G1233" s="22"/>
      <c r="H1233" s="22"/>
      <c r="I1233" s="22"/>
      <c r="J1233" s="191" t="e">
        <f aca="false">VLOOKUP(Entrate!I1233,Legenda!$D$1:$F$258,2)</f>
        <v>#N/A</v>
      </c>
      <c r="K1233" s="22"/>
      <c r="L1233" s="22"/>
      <c r="M1233" s="22"/>
      <c r="N1233" s="183"/>
      <c r="O1233" s="184" t="n">
        <f aca="false">'Piano Finanziario Annuale'!$F$6</f>
        <v>0</v>
      </c>
      <c r="P1233" s="185" t="n">
        <v>0</v>
      </c>
      <c r="Q1233" s="186"/>
      <c r="R1233" s="187" t="n">
        <f aca="false">(P1233*Q1233)</f>
        <v>0</v>
      </c>
      <c r="S1233" s="185" t="n">
        <v>0</v>
      </c>
      <c r="T1233" s="187" t="n">
        <f aca="false">IF(OR(O1233="sì",O1233="forfettario 190"),SUM(P1233+S1233),SUM(P1233+R1233+S1233))</f>
        <v>0</v>
      </c>
      <c r="U1233" s="50"/>
      <c r="V1233" s="188"/>
      <c r="W1233" s="189" t="n">
        <f aca="false">IF(V1233="SI",T1233,0)</f>
        <v>0</v>
      </c>
      <c r="X1233" s="148"/>
      <c r="Y1233" s="179"/>
      <c r="Z1233" s="179"/>
      <c r="AA1233" s="179"/>
    </row>
    <row r="1234" customFormat="false" ht="15.75" hidden="false" customHeight="true" outlineLevel="0" collapsed="false">
      <c r="A1234" s="22" t="n">
        <v>1233</v>
      </c>
      <c r="B1234" s="180"/>
      <c r="C1234" s="22"/>
      <c r="D1234" s="22"/>
      <c r="E1234" s="22"/>
      <c r="F1234" s="183"/>
      <c r="G1234" s="22"/>
      <c r="H1234" s="22"/>
      <c r="I1234" s="22"/>
      <c r="J1234" s="191" t="e">
        <f aca="false">VLOOKUP(Entrate!I1234,Legenda!$D$1:$F$258,2)</f>
        <v>#N/A</v>
      </c>
      <c r="K1234" s="22"/>
      <c r="L1234" s="22"/>
      <c r="M1234" s="22"/>
      <c r="N1234" s="183"/>
      <c r="O1234" s="184" t="n">
        <f aca="false">'Piano Finanziario Annuale'!$F$6</f>
        <v>0</v>
      </c>
      <c r="P1234" s="185" t="n">
        <v>0</v>
      </c>
      <c r="Q1234" s="186"/>
      <c r="R1234" s="187" t="n">
        <f aca="false">(P1234*Q1234)</f>
        <v>0</v>
      </c>
      <c r="S1234" s="185" t="n">
        <v>0</v>
      </c>
      <c r="T1234" s="187" t="n">
        <f aca="false">IF(OR(O1234="sì",O1234="forfettario 190"),SUM(P1234+S1234),SUM(P1234+R1234+S1234))</f>
        <v>0</v>
      </c>
      <c r="U1234" s="50"/>
      <c r="V1234" s="188"/>
      <c r="W1234" s="189" t="n">
        <f aca="false">IF(V1234="SI",T1234,0)</f>
        <v>0</v>
      </c>
      <c r="X1234" s="148"/>
      <c r="Y1234" s="179"/>
      <c r="Z1234" s="179"/>
      <c r="AA1234" s="179"/>
    </row>
    <row r="1235" customFormat="false" ht="15.75" hidden="false" customHeight="true" outlineLevel="0" collapsed="false">
      <c r="A1235" s="22" t="n">
        <v>1234</v>
      </c>
      <c r="B1235" s="180"/>
      <c r="C1235" s="22"/>
      <c r="D1235" s="22"/>
      <c r="E1235" s="22"/>
      <c r="F1235" s="183"/>
      <c r="G1235" s="22"/>
      <c r="H1235" s="22"/>
      <c r="I1235" s="22"/>
      <c r="J1235" s="191" t="e">
        <f aca="false">VLOOKUP(Entrate!I1235,Legenda!$D$1:$F$258,2)</f>
        <v>#N/A</v>
      </c>
      <c r="K1235" s="22"/>
      <c r="L1235" s="22"/>
      <c r="M1235" s="22"/>
      <c r="N1235" s="183"/>
      <c r="O1235" s="184" t="n">
        <f aca="false">'Piano Finanziario Annuale'!$F$6</f>
        <v>0</v>
      </c>
      <c r="P1235" s="185" t="n">
        <v>0</v>
      </c>
      <c r="Q1235" s="186"/>
      <c r="R1235" s="187" t="n">
        <f aca="false">(P1235*Q1235)</f>
        <v>0</v>
      </c>
      <c r="S1235" s="185" t="n">
        <v>0</v>
      </c>
      <c r="T1235" s="187" t="n">
        <f aca="false">IF(OR(O1235="sì",O1235="forfettario 190"),SUM(P1235+S1235),SUM(P1235+R1235+S1235))</f>
        <v>0</v>
      </c>
      <c r="U1235" s="50"/>
      <c r="V1235" s="188"/>
      <c r="W1235" s="189" t="n">
        <f aca="false">IF(V1235="SI",T1235,0)</f>
        <v>0</v>
      </c>
      <c r="X1235" s="148"/>
      <c r="Y1235" s="179"/>
      <c r="Z1235" s="179"/>
      <c r="AA1235" s="179"/>
    </row>
    <row r="1236" customFormat="false" ht="15.75" hidden="false" customHeight="true" outlineLevel="0" collapsed="false">
      <c r="A1236" s="22" t="n">
        <v>1235</v>
      </c>
      <c r="B1236" s="180"/>
      <c r="C1236" s="22"/>
      <c r="D1236" s="22"/>
      <c r="E1236" s="22"/>
      <c r="F1236" s="183"/>
      <c r="G1236" s="22"/>
      <c r="H1236" s="22"/>
      <c r="I1236" s="22"/>
      <c r="J1236" s="191" t="e">
        <f aca="false">VLOOKUP(Entrate!I1236,Legenda!$D$1:$F$258,2)</f>
        <v>#N/A</v>
      </c>
      <c r="K1236" s="22"/>
      <c r="L1236" s="22"/>
      <c r="M1236" s="22"/>
      <c r="N1236" s="183"/>
      <c r="O1236" s="184" t="n">
        <f aca="false">'Piano Finanziario Annuale'!$F$6</f>
        <v>0</v>
      </c>
      <c r="P1236" s="185" t="n">
        <v>0</v>
      </c>
      <c r="Q1236" s="186"/>
      <c r="R1236" s="187" t="n">
        <f aca="false">(P1236*Q1236)</f>
        <v>0</v>
      </c>
      <c r="S1236" s="185" t="n">
        <v>0</v>
      </c>
      <c r="T1236" s="187" t="n">
        <f aca="false">IF(OR(O1236="sì",O1236="forfettario 190"),SUM(P1236+S1236),SUM(P1236+R1236+S1236))</f>
        <v>0</v>
      </c>
      <c r="U1236" s="50"/>
      <c r="V1236" s="188"/>
      <c r="W1236" s="189" t="n">
        <f aca="false">IF(V1236="SI",T1236,0)</f>
        <v>0</v>
      </c>
      <c r="X1236" s="148"/>
      <c r="Y1236" s="179"/>
      <c r="Z1236" s="179"/>
      <c r="AA1236" s="179"/>
    </row>
    <row r="1237" customFormat="false" ht="15.75" hidden="false" customHeight="true" outlineLevel="0" collapsed="false">
      <c r="A1237" s="22" t="n">
        <v>1236</v>
      </c>
      <c r="B1237" s="180"/>
      <c r="C1237" s="22"/>
      <c r="D1237" s="22"/>
      <c r="E1237" s="22"/>
      <c r="F1237" s="183"/>
      <c r="G1237" s="22"/>
      <c r="H1237" s="22"/>
      <c r="I1237" s="22"/>
      <c r="J1237" s="191" t="e">
        <f aca="false">VLOOKUP(Entrate!I1237,Legenda!$D$1:$F$258,2)</f>
        <v>#N/A</v>
      </c>
      <c r="K1237" s="22"/>
      <c r="L1237" s="22"/>
      <c r="M1237" s="22"/>
      <c r="N1237" s="183"/>
      <c r="O1237" s="184" t="n">
        <f aca="false">'Piano Finanziario Annuale'!$F$6</f>
        <v>0</v>
      </c>
      <c r="P1237" s="185" t="n">
        <v>0</v>
      </c>
      <c r="Q1237" s="186"/>
      <c r="R1237" s="187" t="n">
        <f aca="false">(P1237*Q1237)</f>
        <v>0</v>
      </c>
      <c r="S1237" s="185" t="n">
        <v>0</v>
      </c>
      <c r="T1237" s="187" t="n">
        <f aca="false">IF(OR(O1237="sì",O1237="forfettario 190"),SUM(P1237+S1237),SUM(P1237+R1237+S1237))</f>
        <v>0</v>
      </c>
      <c r="U1237" s="50"/>
      <c r="V1237" s="188"/>
      <c r="W1237" s="189" t="n">
        <f aca="false">IF(V1237="SI",T1237,0)</f>
        <v>0</v>
      </c>
      <c r="X1237" s="148"/>
      <c r="Y1237" s="179"/>
      <c r="Z1237" s="179"/>
      <c r="AA1237" s="179"/>
    </row>
    <row r="1238" customFormat="false" ht="15.75" hidden="false" customHeight="true" outlineLevel="0" collapsed="false">
      <c r="A1238" s="22" t="n">
        <v>1237</v>
      </c>
      <c r="B1238" s="180"/>
      <c r="C1238" s="22"/>
      <c r="D1238" s="22"/>
      <c r="E1238" s="22"/>
      <c r="F1238" s="183"/>
      <c r="G1238" s="22"/>
      <c r="H1238" s="22"/>
      <c r="I1238" s="22"/>
      <c r="J1238" s="191" t="e">
        <f aca="false">VLOOKUP(Entrate!I1238,Legenda!$D$1:$F$258,2)</f>
        <v>#N/A</v>
      </c>
      <c r="K1238" s="22"/>
      <c r="L1238" s="22"/>
      <c r="M1238" s="22"/>
      <c r="N1238" s="183"/>
      <c r="O1238" s="184" t="n">
        <f aca="false">'Piano Finanziario Annuale'!$F$6</f>
        <v>0</v>
      </c>
      <c r="P1238" s="185" t="n">
        <v>0</v>
      </c>
      <c r="Q1238" s="186"/>
      <c r="R1238" s="187" t="n">
        <f aca="false">(P1238*Q1238)</f>
        <v>0</v>
      </c>
      <c r="S1238" s="185" t="n">
        <v>0</v>
      </c>
      <c r="T1238" s="187" t="n">
        <f aca="false">IF(OR(O1238="sì",O1238="forfettario 190"),SUM(P1238+S1238),SUM(P1238+R1238+S1238))</f>
        <v>0</v>
      </c>
      <c r="U1238" s="50"/>
      <c r="V1238" s="188"/>
      <c r="W1238" s="189" t="n">
        <f aca="false">IF(V1238="SI",T1238,0)</f>
        <v>0</v>
      </c>
      <c r="X1238" s="148"/>
      <c r="Y1238" s="179"/>
      <c r="Z1238" s="179"/>
      <c r="AA1238" s="179"/>
    </row>
    <row r="1239" customFormat="false" ht="15.75" hidden="false" customHeight="true" outlineLevel="0" collapsed="false">
      <c r="A1239" s="22" t="n">
        <v>1238</v>
      </c>
      <c r="B1239" s="180"/>
      <c r="C1239" s="22"/>
      <c r="D1239" s="22"/>
      <c r="E1239" s="22"/>
      <c r="F1239" s="183"/>
      <c r="G1239" s="22"/>
      <c r="H1239" s="22"/>
      <c r="I1239" s="22"/>
      <c r="J1239" s="191" t="e">
        <f aca="false">VLOOKUP(Entrate!I1239,Legenda!$D$1:$F$258,2)</f>
        <v>#N/A</v>
      </c>
      <c r="K1239" s="22"/>
      <c r="L1239" s="22"/>
      <c r="M1239" s="22"/>
      <c r="N1239" s="183"/>
      <c r="O1239" s="184" t="n">
        <f aca="false">'Piano Finanziario Annuale'!$F$6</f>
        <v>0</v>
      </c>
      <c r="P1239" s="185" t="n">
        <v>0</v>
      </c>
      <c r="Q1239" s="186"/>
      <c r="R1239" s="187" t="n">
        <f aca="false">(P1239*Q1239)</f>
        <v>0</v>
      </c>
      <c r="S1239" s="185" t="n">
        <v>0</v>
      </c>
      <c r="T1239" s="187" t="n">
        <f aca="false">IF(OR(O1239="sì",O1239="forfettario 190"),SUM(P1239+S1239),SUM(P1239+R1239+S1239))</f>
        <v>0</v>
      </c>
      <c r="U1239" s="50"/>
      <c r="V1239" s="188"/>
      <c r="W1239" s="189" t="n">
        <f aca="false">IF(V1239="SI",T1239,0)</f>
        <v>0</v>
      </c>
      <c r="X1239" s="148"/>
      <c r="Y1239" s="179"/>
      <c r="Z1239" s="179"/>
      <c r="AA1239" s="179"/>
    </row>
    <row r="1240" customFormat="false" ht="15.75" hidden="false" customHeight="true" outlineLevel="0" collapsed="false">
      <c r="A1240" s="22" t="n">
        <v>1239</v>
      </c>
      <c r="B1240" s="180"/>
      <c r="C1240" s="22"/>
      <c r="D1240" s="22"/>
      <c r="E1240" s="22"/>
      <c r="F1240" s="183"/>
      <c r="G1240" s="22"/>
      <c r="H1240" s="22"/>
      <c r="I1240" s="22"/>
      <c r="J1240" s="191" t="e">
        <f aca="false">VLOOKUP(Entrate!I1240,Legenda!$D$1:$F$258,2)</f>
        <v>#N/A</v>
      </c>
      <c r="K1240" s="22"/>
      <c r="L1240" s="22"/>
      <c r="M1240" s="22"/>
      <c r="N1240" s="183"/>
      <c r="O1240" s="184" t="n">
        <f aca="false">'Piano Finanziario Annuale'!$F$6</f>
        <v>0</v>
      </c>
      <c r="P1240" s="185" t="n">
        <v>0</v>
      </c>
      <c r="Q1240" s="186"/>
      <c r="R1240" s="187" t="n">
        <f aca="false">(P1240*Q1240)</f>
        <v>0</v>
      </c>
      <c r="S1240" s="185" t="n">
        <v>0</v>
      </c>
      <c r="T1240" s="187" t="n">
        <f aca="false">IF(OR(O1240="sì",O1240="forfettario 190"),SUM(P1240+S1240),SUM(P1240+R1240+S1240))</f>
        <v>0</v>
      </c>
      <c r="U1240" s="50"/>
      <c r="V1240" s="188"/>
      <c r="W1240" s="189" t="n">
        <f aca="false">IF(V1240="SI",T1240,0)</f>
        <v>0</v>
      </c>
      <c r="X1240" s="148"/>
      <c r="Y1240" s="179"/>
      <c r="Z1240" s="179"/>
      <c r="AA1240" s="179"/>
    </row>
    <row r="1241" customFormat="false" ht="15.75" hidden="false" customHeight="true" outlineLevel="0" collapsed="false">
      <c r="A1241" s="22" t="n">
        <v>1240</v>
      </c>
      <c r="B1241" s="180"/>
      <c r="C1241" s="22"/>
      <c r="D1241" s="22"/>
      <c r="E1241" s="22"/>
      <c r="F1241" s="183"/>
      <c r="G1241" s="22"/>
      <c r="H1241" s="22"/>
      <c r="I1241" s="22"/>
      <c r="J1241" s="191" t="e">
        <f aca="false">VLOOKUP(Entrate!I1241,Legenda!$D$1:$F$258,2)</f>
        <v>#N/A</v>
      </c>
      <c r="K1241" s="22"/>
      <c r="L1241" s="22"/>
      <c r="M1241" s="22"/>
      <c r="N1241" s="183"/>
      <c r="O1241" s="184" t="n">
        <f aca="false">'Piano Finanziario Annuale'!$F$6</f>
        <v>0</v>
      </c>
      <c r="P1241" s="185" t="n">
        <v>0</v>
      </c>
      <c r="Q1241" s="186"/>
      <c r="R1241" s="187" t="n">
        <f aca="false">(P1241*Q1241)</f>
        <v>0</v>
      </c>
      <c r="S1241" s="185" t="n">
        <v>0</v>
      </c>
      <c r="T1241" s="187" t="n">
        <f aca="false">IF(OR(O1241="sì",O1241="forfettario 190"),SUM(P1241+S1241),SUM(P1241+R1241+S1241))</f>
        <v>0</v>
      </c>
      <c r="U1241" s="50"/>
      <c r="V1241" s="188"/>
      <c r="W1241" s="189" t="n">
        <f aca="false">IF(V1241="SI",T1241,0)</f>
        <v>0</v>
      </c>
      <c r="X1241" s="148"/>
      <c r="Y1241" s="179"/>
      <c r="Z1241" s="179"/>
      <c r="AA1241" s="179"/>
    </row>
    <row r="1242" customFormat="false" ht="15.75" hidden="false" customHeight="true" outlineLevel="0" collapsed="false">
      <c r="A1242" s="22" t="n">
        <v>1241</v>
      </c>
      <c r="B1242" s="180"/>
      <c r="C1242" s="22"/>
      <c r="D1242" s="22"/>
      <c r="E1242" s="22"/>
      <c r="F1242" s="183"/>
      <c r="G1242" s="22"/>
      <c r="H1242" s="22"/>
      <c r="I1242" s="22"/>
      <c r="J1242" s="191" t="e">
        <f aca="false">VLOOKUP(Entrate!I1242,Legenda!$D$1:$F$258,2)</f>
        <v>#N/A</v>
      </c>
      <c r="K1242" s="22"/>
      <c r="L1242" s="22"/>
      <c r="M1242" s="22"/>
      <c r="N1242" s="183"/>
      <c r="O1242" s="184" t="n">
        <f aca="false">'Piano Finanziario Annuale'!$F$6</f>
        <v>0</v>
      </c>
      <c r="P1242" s="185" t="n">
        <v>0</v>
      </c>
      <c r="Q1242" s="186"/>
      <c r="R1242" s="187" t="n">
        <f aca="false">(P1242*Q1242)</f>
        <v>0</v>
      </c>
      <c r="S1242" s="185" t="n">
        <v>0</v>
      </c>
      <c r="T1242" s="187" t="n">
        <f aca="false">IF(OR(O1242="sì",O1242="forfettario 190"),SUM(P1242+S1242),SUM(P1242+R1242+S1242))</f>
        <v>0</v>
      </c>
      <c r="U1242" s="50"/>
      <c r="V1242" s="188"/>
      <c r="W1242" s="189" t="n">
        <f aca="false">IF(V1242="SI",T1242,0)</f>
        <v>0</v>
      </c>
      <c r="X1242" s="148"/>
      <c r="Y1242" s="179"/>
      <c r="Z1242" s="179"/>
      <c r="AA1242" s="179"/>
    </row>
    <row r="1243" customFormat="false" ht="15.75" hidden="false" customHeight="true" outlineLevel="0" collapsed="false">
      <c r="A1243" s="22" t="n">
        <v>1242</v>
      </c>
      <c r="B1243" s="180"/>
      <c r="C1243" s="22"/>
      <c r="D1243" s="22"/>
      <c r="E1243" s="22"/>
      <c r="F1243" s="183"/>
      <c r="G1243" s="22"/>
      <c r="H1243" s="22"/>
      <c r="I1243" s="22"/>
      <c r="J1243" s="191" t="e">
        <f aca="false">VLOOKUP(Entrate!I1243,Legenda!$D$1:$F$258,2)</f>
        <v>#N/A</v>
      </c>
      <c r="K1243" s="22"/>
      <c r="L1243" s="22"/>
      <c r="M1243" s="22"/>
      <c r="N1243" s="183"/>
      <c r="O1243" s="184" t="n">
        <f aca="false">'Piano Finanziario Annuale'!$F$6</f>
        <v>0</v>
      </c>
      <c r="P1243" s="185" t="n">
        <v>0</v>
      </c>
      <c r="Q1243" s="186"/>
      <c r="R1243" s="187" t="n">
        <f aca="false">(P1243*Q1243)</f>
        <v>0</v>
      </c>
      <c r="S1243" s="185" t="n">
        <v>0</v>
      </c>
      <c r="T1243" s="187" t="n">
        <f aca="false">IF(OR(O1243="sì",O1243="forfettario 190"),SUM(P1243+S1243),SUM(P1243+R1243+S1243))</f>
        <v>0</v>
      </c>
      <c r="U1243" s="50"/>
      <c r="V1243" s="188"/>
      <c r="W1243" s="189" t="n">
        <f aca="false">IF(V1243="SI",T1243,0)</f>
        <v>0</v>
      </c>
      <c r="X1243" s="148"/>
      <c r="Y1243" s="179"/>
      <c r="Z1243" s="179"/>
      <c r="AA1243" s="179"/>
    </row>
    <row r="1244" customFormat="false" ht="15.75" hidden="false" customHeight="true" outlineLevel="0" collapsed="false">
      <c r="A1244" s="22" t="n">
        <v>1243</v>
      </c>
      <c r="B1244" s="180"/>
      <c r="C1244" s="22"/>
      <c r="D1244" s="22"/>
      <c r="E1244" s="22"/>
      <c r="F1244" s="183"/>
      <c r="G1244" s="22"/>
      <c r="H1244" s="22"/>
      <c r="I1244" s="22"/>
      <c r="J1244" s="191" t="e">
        <f aca="false">VLOOKUP(Entrate!I1244,Legenda!$D$1:$F$258,2)</f>
        <v>#N/A</v>
      </c>
      <c r="K1244" s="22"/>
      <c r="L1244" s="22"/>
      <c r="M1244" s="22"/>
      <c r="N1244" s="183"/>
      <c r="O1244" s="184" t="n">
        <f aca="false">'Piano Finanziario Annuale'!$F$6</f>
        <v>0</v>
      </c>
      <c r="P1244" s="185" t="n">
        <v>0</v>
      </c>
      <c r="Q1244" s="186"/>
      <c r="R1244" s="187" t="n">
        <f aca="false">(P1244*Q1244)</f>
        <v>0</v>
      </c>
      <c r="S1244" s="185" t="n">
        <v>0</v>
      </c>
      <c r="T1244" s="187" t="n">
        <f aca="false">IF(OR(O1244="sì",O1244="forfettario 190"),SUM(P1244+S1244),SUM(P1244+R1244+S1244))</f>
        <v>0</v>
      </c>
      <c r="U1244" s="50"/>
      <c r="V1244" s="188"/>
      <c r="W1244" s="189" t="n">
        <f aca="false">IF(V1244="SI",T1244,0)</f>
        <v>0</v>
      </c>
      <c r="X1244" s="148"/>
      <c r="Y1244" s="179"/>
      <c r="Z1244" s="179"/>
      <c r="AA1244" s="179"/>
    </row>
    <row r="1245" customFormat="false" ht="15.75" hidden="false" customHeight="true" outlineLevel="0" collapsed="false">
      <c r="A1245" s="22" t="n">
        <v>1244</v>
      </c>
      <c r="B1245" s="180"/>
      <c r="C1245" s="22"/>
      <c r="D1245" s="22"/>
      <c r="E1245" s="22"/>
      <c r="F1245" s="183"/>
      <c r="G1245" s="22"/>
      <c r="H1245" s="22"/>
      <c r="I1245" s="22"/>
      <c r="J1245" s="191" t="e">
        <f aca="false">VLOOKUP(Entrate!I1245,Legenda!$D$1:$F$258,2)</f>
        <v>#N/A</v>
      </c>
      <c r="K1245" s="22"/>
      <c r="L1245" s="22"/>
      <c r="M1245" s="22"/>
      <c r="N1245" s="183"/>
      <c r="O1245" s="184" t="n">
        <f aca="false">'Piano Finanziario Annuale'!$F$6</f>
        <v>0</v>
      </c>
      <c r="P1245" s="185" t="n">
        <v>0</v>
      </c>
      <c r="Q1245" s="186"/>
      <c r="R1245" s="187" t="n">
        <f aca="false">(P1245*Q1245)</f>
        <v>0</v>
      </c>
      <c r="S1245" s="185" t="n">
        <v>0</v>
      </c>
      <c r="T1245" s="187" t="n">
        <f aca="false">IF(OR(O1245="sì",O1245="forfettario 190"),SUM(P1245+S1245),SUM(P1245+R1245+S1245))</f>
        <v>0</v>
      </c>
      <c r="U1245" s="50"/>
      <c r="V1245" s="188"/>
      <c r="W1245" s="189" t="n">
        <f aca="false">IF(V1245="SI",T1245,0)</f>
        <v>0</v>
      </c>
      <c r="X1245" s="148"/>
      <c r="Y1245" s="179"/>
      <c r="Z1245" s="179"/>
      <c r="AA1245" s="179"/>
    </row>
    <row r="1246" customFormat="false" ht="15.75" hidden="false" customHeight="true" outlineLevel="0" collapsed="false">
      <c r="A1246" s="22" t="n">
        <v>1245</v>
      </c>
      <c r="B1246" s="180"/>
      <c r="C1246" s="22"/>
      <c r="D1246" s="22"/>
      <c r="E1246" s="22"/>
      <c r="F1246" s="183"/>
      <c r="G1246" s="22"/>
      <c r="H1246" s="22"/>
      <c r="I1246" s="22"/>
      <c r="J1246" s="191" t="e">
        <f aca="false">VLOOKUP(Entrate!I1246,Legenda!$D$1:$F$258,2)</f>
        <v>#N/A</v>
      </c>
      <c r="K1246" s="22"/>
      <c r="L1246" s="22"/>
      <c r="M1246" s="22"/>
      <c r="N1246" s="183"/>
      <c r="O1246" s="184" t="n">
        <f aca="false">'Piano Finanziario Annuale'!$F$6</f>
        <v>0</v>
      </c>
      <c r="P1246" s="185" t="n">
        <v>0</v>
      </c>
      <c r="Q1246" s="186"/>
      <c r="R1246" s="187" t="n">
        <f aca="false">(P1246*Q1246)</f>
        <v>0</v>
      </c>
      <c r="S1246" s="185" t="n">
        <v>0</v>
      </c>
      <c r="T1246" s="187" t="n">
        <f aca="false">IF(OR(O1246="sì",O1246="forfettario 190"),SUM(P1246+S1246),SUM(P1246+R1246+S1246))</f>
        <v>0</v>
      </c>
      <c r="U1246" s="50"/>
      <c r="V1246" s="188"/>
      <c r="W1246" s="189" t="n">
        <f aca="false">IF(V1246="SI",T1246,0)</f>
        <v>0</v>
      </c>
      <c r="X1246" s="148"/>
      <c r="Y1246" s="179"/>
      <c r="Z1246" s="179"/>
      <c r="AA1246" s="179"/>
    </row>
    <row r="1247" customFormat="false" ht="15.75" hidden="false" customHeight="true" outlineLevel="0" collapsed="false">
      <c r="A1247" s="22" t="n">
        <v>1246</v>
      </c>
      <c r="B1247" s="180"/>
      <c r="C1247" s="22"/>
      <c r="D1247" s="22"/>
      <c r="E1247" s="22"/>
      <c r="F1247" s="183"/>
      <c r="G1247" s="22"/>
      <c r="H1247" s="22"/>
      <c r="I1247" s="22"/>
      <c r="J1247" s="191" t="e">
        <f aca="false">VLOOKUP(Entrate!I1247,Legenda!$D$1:$F$258,2)</f>
        <v>#N/A</v>
      </c>
      <c r="K1247" s="22"/>
      <c r="L1247" s="22"/>
      <c r="M1247" s="22"/>
      <c r="N1247" s="183"/>
      <c r="O1247" s="184" t="n">
        <f aca="false">'Piano Finanziario Annuale'!$F$6</f>
        <v>0</v>
      </c>
      <c r="P1247" s="185" t="n">
        <v>0</v>
      </c>
      <c r="Q1247" s="186"/>
      <c r="R1247" s="187" t="n">
        <f aca="false">(P1247*Q1247)</f>
        <v>0</v>
      </c>
      <c r="S1247" s="185" t="n">
        <v>0</v>
      </c>
      <c r="T1247" s="187" t="n">
        <f aca="false">IF(OR(O1247="sì",O1247="forfettario 190"),SUM(P1247+S1247),SUM(P1247+R1247+S1247))</f>
        <v>0</v>
      </c>
      <c r="U1247" s="50"/>
      <c r="V1247" s="188"/>
      <c r="W1247" s="189" t="n">
        <f aca="false">IF(V1247="SI",T1247,0)</f>
        <v>0</v>
      </c>
      <c r="X1247" s="148"/>
      <c r="Y1247" s="179"/>
      <c r="Z1247" s="179"/>
      <c r="AA1247" s="179"/>
    </row>
    <row r="1248" customFormat="false" ht="15.75" hidden="false" customHeight="true" outlineLevel="0" collapsed="false">
      <c r="A1248" s="22" t="n">
        <v>1247</v>
      </c>
      <c r="B1248" s="180"/>
      <c r="C1248" s="22"/>
      <c r="D1248" s="22"/>
      <c r="E1248" s="22"/>
      <c r="F1248" s="183"/>
      <c r="G1248" s="22"/>
      <c r="H1248" s="22"/>
      <c r="I1248" s="22"/>
      <c r="J1248" s="191" t="e">
        <f aca="false">VLOOKUP(Entrate!I1248,Legenda!$D$1:$F$258,2)</f>
        <v>#N/A</v>
      </c>
      <c r="K1248" s="22"/>
      <c r="L1248" s="22"/>
      <c r="M1248" s="22"/>
      <c r="N1248" s="183"/>
      <c r="O1248" s="184" t="n">
        <f aca="false">'Piano Finanziario Annuale'!$F$6</f>
        <v>0</v>
      </c>
      <c r="P1248" s="185" t="n">
        <v>0</v>
      </c>
      <c r="Q1248" s="186"/>
      <c r="R1248" s="187" t="n">
        <f aca="false">(P1248*Q1248)</f>
        <v>0</v>
      </c>
      <c r="S1248" s="185" t="n">
        <v>0</v>
      </c>
      <c r="T1248" s="187" t="n">
        <f aca="false">IF(OR(O1248="sì",O1248="forfettario 190"),SUM(P1248+S1248),SUM(P1248+R1248+S1248))</f>
        <v>0</v>
      </c>
      <c r="U1248" s="50"/>
      <c r="V1248" s="188"/>
      <c r="W1248" s="189" t="n">
        <f aca="false">IF(V1248="SI",T1248,0)</f>
        <v>0</v>
      </c>
      <c r="X1248" s="148"/>
      <c r="Y1248" s="179"/>
      <c r="Z1248" s="179"/>
      <c r="AA1248" s="179"/>
    </row>
    <row r="1249" customFormat="false" ht="15.75" hidden="false" customHeight="true" outlineLevel="0" collapsed="false">
      <c r="A1249" s="22" t="n">
        <v>1248</v>
      </c>
      <c r="B1249" s="180"/>
      <c r="C1249" s="22"/>
      <c r="D1249" s="22"/>
      <c r="E1249" s="22"/>
      <c r="F1249" s="183"/>
      <c r="G1249" s="22"/>
      <c r="H1249" s="22"/>
      <c r="I1249" s="22"/>
      <c r="J1249" s="191" t="e">
        <f aca="false">VLOOKUP(Entrate!I1249,Legenda!$D$1:$F$258,2)</f>
        <v>#N/A</v>
      </c>
      <c r="K1249" s="22"/>
      <c r="L1249" s="22"/>
      <c r="M1249" s="22"/>
      <c r="N1249" s="183"/>
      <c r="O1249" s="184" t="n">
        <f aca="false">'Piano Finanziario Annuale'!$F$6</f>
        <v>0</v>
      </c>
      <c r="P1249" s="185" t="n">
        <v>0</v>
      </c>
      <c r="Q1249" s="186"/>
      <c r="R1249" s="187" t="n">
        <f aca="false">(P1249*Q1249)</f>
        <v>0</v>
      </c>
      <c r="S1249" s="185" t="n">
        <v>0</v>
      </c>
      <c r="T1249" s="187" t="n">
        <f aca="false">IF(OR(O1249="sì",O1249="forfettario 190"),SUM(P1249+S1249),SUM(P1249+R1249+S1249))</f>
        <v>0</v>
      </c>
      <c r="U1249" s="50"/>
      <c r="V1249" s="188"/>
      <c r="W1249" s="189" t="n">
        <f aca="false">IF(V1249="SI",T1249,0)</f>
        <v>0</v>
      </c>
      <c r="X1249" s="148"/>
      <c r="Y1249" s="179"/>
      <c r="Z1249" s="179"/>
      <c r="AA1249" s="179"/>
    </row>
    <row r="1250" customFormat="false" ht="15.75" hidden="false" customHeight="true" outlineLevel="0" collapsed="false">
      <c r="A1250" s="22" t="n">
        <v>1249</v>
      </c>
      <c r="B1250" s="180"/>
      <c r="C1250" s="22"/>
      <c r="D1250" s="22"/>
      <c r="E1250" s="22"/>
      <c r="F1250" s="183"/>
      <c r="G1250" s="22"/>
      <c r="H1250" s="22"/>
      <c r="I1250" s="22"/>
      <c r="J1250" s="191" t="e">
        <f aca="false">VLOOKUP(Entrate!I1250,Legenda!$D$1:$F$258,2)</f>
        <v>#N/A</v>
      </c>
      <c r="K1250" s="22"/>
      <c r="L1250" s="22"/>
      <c r="M1250" s="22"/>
      <c r="N1250" s="183"/>
      <c r="O1250" s="184" t="n">
        <f aca="false">'Piano Finanziario Annuale'!$F$6</f>
        <v>0</v>
      </c>
      <c r="P1250" s="185" t="n">
        <v>0</v>
      </c>
      <c r="Q1250" s="186"/>
      <c r="R1250" s="187" t="n">
        <f aca="false">(P1250*Q1250)</f>
        <v>0</v>
      </c>
      <c r="S1250" s="185" t="n">
        <v>0</v>
      </c>
      <c r="T1250" s="187" t="n">
        <f aca="false">IF(OR(O1250="sì",O1250="forfettario 190"),SUM(P1250+S1250),SUM(P1250+R1250+S1250))</f>
        <v>0</v>
      </c>
      <c r="U1250" s="50"/>
      <c r="V1250" s="188"/>
      <c r="W1250" s="189" t="n">
        <f aca="false">IF(V1250="SI",T1250,0)</f>
        <v>0</v>
      </c>
      <c r="X1250" s="148"/>
      <c r="Y1250" s="179"/>
      <c r="Z1250" s="179"/>
      <c r="AA1250" s="179"/>
    </row>
    <row r="1251" customFormat="false" ht="15.75" hidden="false" customHeight="true" outlineLevel="0" collapsed="false">
      <c r="A1251" s="22" t="n">
        <v>1250</v>
      </c>
      <c r="B1251" s="180"/>
      <c r="C1251" s="22"/>
      <c r="D1251" s="22"/>
      <c r="E1251" s="22"/>
      <c r="F1251" s="183"/>
      <c r="G1251" s="22"/>
      <c r="H1251" s="22"/>
      <c r="I1251" s="22"/>
      <c r="J1251" s="191" t="e">
        <f aca="false">VLOOKUP(Entrate!I1251,Legenda!$D$1:$F$258,2)</f>
        <v>#N/A</v>
      </c>
      <c r="K1251" s="22"/>
      <c r="L1251" s="22"/>
      <c r="M1251" s="22"/>
      <c r="N1251" s="183"/>
      <c r="O1251" s="184" t="n">
        <f aca="false">'Piano Finanziario Annuale'!$F$6</f>
        <v>0</v>
      </c>
      <c r="P1251" s="185" t="n">
        <v>0</v>
      </c>
      <c r="Q1251" s="186"/>
      <c r="R1251" s="187" t="n">
        <f aca="false">(P1251*Q1251)</f>
        <v>0</v>
      </c>
      <c r="S1251" s="185" t="n">
        <v>0</v>
      </c>
      <c r="T1251" s="187" t="n">
        <f aca="false">IF(OR(O1251="sì",O1251="forfettario 190"),SUM(P1251+S1251),SUM(P1251+R1251+S1251))</f>
        <v>0</v>
      </c>
      <c r="U1251" s="50"/>
      <c r="V1251" s="188"/>
      <c r="W1251" s="189" t="n">
        <f aca="false">IF(V1251="SI",T1251,0)</f>
        <v>0</v>
      </c>
      <c r="X1251" s="148"/>
      <c r="Y1251" s="179"/>
      <c r="Z1251" s="179"/>
      <c r="AA1251" s="179"/>
    </row>
    <row r="1252" customFormat="false" ht="15.75" hidden="false" customHeight="true" outlineLevel="0" collapsed="false">
      <c r="A1252" s="22" t="n">
        <v>1251</v>
      </c>
      <c r="B1252" s="180"/>
      <c r="C1252" s="22"/>
      <c r="D1252" s="22"/>
      <c r="E1252" s="22"/>
      <c r="F1252" s="183"/>
      <c r="G1252" s="22"/>
      <c r="H1252" s="22"/>
      <c r="I1252" s="22"/>
      <c r="J1252" s="191" t="e">
        <f aca="false">VLOOKUP(Entrate!I1252,Legenda!$D$1:$F$258,2)</f>
        <v>#N/A</v>
      </c>
      <c r="K1252" s="22"/>
      <c r="L1252" s="22"/>
      <c r="M1252" s="22"/>
      <c r="N1252" s="183"/>
      <c r="O1252" s="184" t="n">
        <f aca="false">'Piano Finanziario Annuale'!$F$6</f>
        <v>0</v>
      </c>
      <c r="P1252" s="185" t="n">
        <v>0</v>
      </c>
      <c r="Q1252" s="186"/>
      <c r="R1252" s="187" t="n">
        <f aca="false">(P1252*Q1252)</f>
        <v>0</v>
      </c>
      <c r="S1252" s="185" t="n">
        <v>0</v>
      </c>
      <c r="T1252" s="187" t="n">
        <f aca="false">IF(OR(O1252="sì",O1252="forfettario 190"),SUM(P1252+S1252),SUM(P1252+R1252+S1252))</f>
        <v>0</v>
      </c>
      <c r="U1252" s="50"/>
      <c r="V1252" s="188"/>
      <c r="W1252" s="189" t="n">
        <f aca="false">IF(V1252="SI",T1252,0)</f>
        <v>0</v>
      </c>
      <c r="X1252" s="148"/>
      <c r="Y1252" s="179"/>
      <c r="Z1252" s="179"/>
      <c r="AA1252" s="179"/>
    </row>
    <row r="1253" customFormat="false" ht="15.75" hidden="false" customHeight="true" outlineLevel="0" collapsed="false">
      <c r="A1253" s="22" t="n">
        <v>1252</v>
      </c>
      <c r="B1253" s="180"/>
      <c r="C1253" s="22"/>
      <c r="D1253" s="22"/>
      <c r="E1253" s="22"/>
      <c r="F1253" s="183"/>
      <c r="G1253" s="22"/>
      <c r="H1253" s="22"/>
      <c r="I1253" s="22"/>
      <c r="J1253" s="191" t="e">
        <f aca="false">VLOOKUP(Entrate!I1253,Legenda!$D$1:$F$258,2)</f>
        <v>#N/A</v>
      </c>
      <c r="K1253" s="22"/>
      <c r="L1253" s="22"/>
      <c r="M1253" s="22"/>
      <c r="N1253" s="183"/>
      <c r="O1253" s="184" t="n">
        <f aca="false">'Piano Finanziario Annuale'!$F$6</f>
        <v>0</v>
      </c>
      <c r="P1253" s="185" t="n">
        <v>0</v>
      </c>
      <c r="Q1253" s="186"/>
      <c r="R1253" s="187" t="n">
        <f aca="false">(P1253*Q1253)</f>
        <v>0</v>
      </c>
      <c r="S1253" s="185" t="n">
        <v>0</v>
      </c>
      <c r="T1253" s="187" t="n">
        <f aca="false">IF(OR(O1253="sì",O1253="forfettario 190"),SUM(P1253+S1253),SUM(P1253+R1253+S1253))</f>
        <v>0</v>
      </c>
      <c r="U1253" s="50"/>
      <c r="V1253" s="188"/>
      <c r="W1253" s="189" t="n">
        <f aca="false">IF(V1253="SI",T1253,0)</f>
        <v>0</v>
      </c>
      <c r="X1253" s="148"/>
      <c r="Y1253" s="179"/>
      <c r="Z1253" s="179"/>
      <c r="AA1253" s="179"/>
    </row>
    <row r="1254" customFormat="false" ht="15.75" hidden="false" customHeight="true" outlineLevel="0" collapsed="false">
      <c r="A1254" s="22" t="n">
        <v>1253</v>
      </c>
      <c r="B1254" s="180"/>
      <c r="C1254" s="22"/>
      <c r="D1254" s="22"/>
      <c r="E1254" s="22"/>
      <c r="F1254" s="183"/>
      <c r="G1254" s="22"/>
      <c r="H1254" s="22"/>
      <c r="I1254" s="22"/>
      <c r="J1254" s="191" t="e">
        <f aca="false">VLOOKUP(Entrate!I1254,Legenda!$D$1:$F$258,2)</f>
        <v>#N/A</v>
      </c>
      <c r="K1254" s="22"/>
      <c r="L1254" s="22"/>
      <c r="M1254" s="22"/>
      <c r="N1254" s="183"/>
      <c r="O1254" s="184" t="n">
        <f aca="false">'Piano Finanziario Annuale'!$F$6</f>
        <v>0</v>
      </c>
      <c r="P1254" s="185" t="n">
        <v>0</v>
      </c>
      <c r="Q1254" s="186"/>
      <c r="R1254" s="187" t="n">
        <f aca="false">(P1254*Q1254)</f>
        <v>0</v>
      </c>
      <c r="S1254" s="185" t="n">
        <v>0</v>
      </c>
      <c r="T1254" s="187" t="n">
        <f aca="false">IF(OR(O1254="sì",O1254="forfettario 190"),SUM(P1254+S1254),SUM(P1254+R1254+S1254))</f>
        <v>0</v>
      </c>
      <c r="U1254" s="50"/>
      <c r="V1254" s="188"/>
      <c r="W1254" s="189" t="n">
        <f aca="false">IF(V1254="SI",T1254,0)</f>
        <v>0</v>
      </c>
      <c r="X1254" s="148"/>
      <c r="Y1254" s="179"/>
      <c r="Z1254" s="179"/>
      <c r="AA1254" s="179"/>
    </row>
    <row r="1255" customFormat="false" ht="15.75" hidden="false" customHeight="true" outlineLevel="0" collapsed="false">
      <c r="A1255" s="22" t="n">
        <v>1254</v>
      </c>
      <c r="B1255" s="180"/>
      <c r="C1255" s="22"/>
      <c r="D1255" s="22"/>
      <c r="E1255" s="22"/>
      <c r="F1255" s="183"/>
      <c r="G1255" s="22"/>
      <c r="H1255" s="22"/>
      <c r="I1255" s="22"/>
      <c r="J1255" s="191" t="e">
        <f aca="false">VLOOKUP(Entrate!I1255,Legenda!$D$1:$F$258,2)</f>
        <v>#N/A</v>
      </c>
      <c r="K1255" s="22"/>
      <c r="L1255" s="22"/>
      <c r="M1255" s="22"/>
      <c r="N1255" s="183"/>
      <c r="O1255" s="184" t="n">
        <f aca="false">'Piano Finanziario Annuale'!$F$6</f>
        <v>0</v>
      </c>
      <c r="P1255" s="185" t="n">
        <v>0</v>
      </c>
      <c r="Q1255" s="186"/>
      <c r="R1255" s="187" t="n">
        <f aca="false">(P1255*Q1255)</f>
        <v>0</v>
      </c>
      <c r="S1255" s="185" t="n">
        <v>0</v>
      </c>
      <c r="T1255" s="187" t="n">
        <f aca="false">IF(OR(O1255="sì",O1255="forfettario 190"),SUM(P1255+S1255),SUM(P1255+R1255+S1255))</f>
        <v>0</v>
      </c>
      <c r="U1255" s="50"/>
      <c r="V1255" s="188"/>
      <c r="W1255" s="189" t="n">
        <f aca="false">IF(V1255="SI",T1255,0)</f>
        <v>0</v>
      </c>
      <c r="X1255" s="148"/>
      <c r="Y1255" s="179"/>
      <c r="Z1255" s="179"/>
      <c r="AA1255" s="179"/>
    </row>
    <row r="1256" customFormat="false" ht="15.75" hidden="false" customHeight="true" outlineLevel="0" collapsed="false">
      <c r="A1256" s="22" t="n">
        <v>1255</v>
      </c>
      <c r="B1256" s="180"/>
      <c r="C1256" s="22"/>
      <c r="D1256" s="22"/>
      <c r="E1256" s="22"/>
      <c r="F1256" s="183"/>
      <c r="G1256" s="22"/>
      <c r="H1256" s="22"/>
      <c r="I1256" s="22"/>
      <c r="J1256" s="191" t="e">
        <f aca="false">VLOOKUP(Entrate!I1256,Legenda!$D$1:$F$258,2)</f>
        <v>#N/A</v>
      </c>
      <c r="K1256" s="22"/>
      <c r="L1256" s="22"/>
      <c r="M1256" s="22"/>
      <c r="N1256" s="183"/>
      <c r="O1256" s="184" t="n">
        <f aca="false">'Piano Finanziario Annuale'!$F$6</f>
        <v>0</v>
      </c>
      <c r="P1256" s="185" t="n">
        <v>0</v>
      </c>
      <c r="Q1256" s="186"/>
      <c r="R1256" s="187" t="n">
        <f aca="false">(P1256*Q1256)</f>
        <v>0</v>
      </c>
      <c r="S1256" s="185" t="n">
        <v>0</v>
      </c>
      <c r="T1256" s="187" t="n">
        <f aca="false">IF(OR(O1256="sì",O1256="forfettario 190"),SUM(P1256+S1256),SUM(P1256+R1256+S1256))</f>
        <v>0</v>
      </c>
      <c r="U1256" s="50"/>
      <c r="V1256" s="188"/>
      <c r="W1256" s="189" t="n">
        <f aca="false">IF(V1256="SI",T1256,0)</f>
        <v>0</v>
      </c>
      <c r="X1256" s="148"/>
      <c r="Y1256" s="179"/>
      <c r="Z1256" s="179"/>
      <c r="AA1256" s="179"/>
    </row>
    <row r="1257" customFormat="false" ht="15.75" hidden="false" customHeight="true" outlineLevel="0" collapsed="false">
      <c r="A1257" s="22" t="n">
        <v>1256</v>
      </c>
      <c r="B1257" s="180"/>
      <c r="C1257" s="22"/>
      <c r="D1257" s="22"/>
      <c r="E1257" s="22"/>
      <c r="F1257" s="183"/>
      <c r="G1257" s="22"/>
      <c r="H1257" s="22"/>
      <c r="I1257" s="22"/>
      <c r="J1257" s="191" t="e">
        <f aca="false">VLOOKUP(Entrate!I1257,Legenda!$D$1:$F$258,2)</f>
        <v>#N/A</v>
      </c>
      <c r="K1257" s="22"/>
      <c r="L1257" s="22"/>
      <c r="M1257" s="22"/>
      <c r="N1257" s="183"/>
      <c r="O1257" s="184" t="n">
        <f aca="false">'Piano Finanziario Annuale'!$F$6</f>
        <v>0</v>
      </c>
      <c r="P1257" s="185" t="n">
        <v>0</v>
      </c>
      <c r="Q1257" s="186"/>
      <c r="R1257" s="187" t="n">
        <f aca="false">(P1257*Q1257)</f>
        <v>0</v>
      </c>
      <c r="S1257" s="185" t="n">
        <v>0</v>
      </c>
      <c r="T1257" s="187" t="n">
        <f aca="false">IF(OR(O1257="sì",O1257="forfettario 190"),SUM(P1257+S1257),SUM(P1257+R1257+S1257))</f>
        <v>0</v>
      </c>
      <c r="U1257" s="50"/>
      <c r="V1257" s="188"/>
      <c r="W1257" s="189" t="n">
        <f aca="false">IF(V1257="SI",T1257,0)</f>
        <v>0</v>
      </c>
      <c r="X1257" s="148"/>
      <c r="Y1257" s="179"/>
      <c r="Z1257" s="179"/>
      <c r="AA1257" s="179"/>
    </row>
    <row r="1258" customFormat="false" ht="15.75" hidden="false" customHeight="true" outlineLevel="0" collapsed="false">
      <c r="A1258" s="22" t="n">
        <v>1257</v>
      </c>
      <c r="B1258" s="180"/>
      <c r="C1258" s="22"/>
      <c r="D1258" s="22"/>
      <c r="E1258" s="22"/>
      <c r="F1258" s="183"/>
      <c r="G1258" s="22"/>
      <c r="H1258" s="22"/>
      <c r="I1258" s="22"/>
      <c r="J1258" s="191" t="e">
        <f aca="false">VLOOKUP(Entrate!I1258,Legenda!$D$1:$F$258,2)</f>
        <v>#N/A</v>
      </c>
      <c r="K1258" s="22"/>
      <c r="L1258" s="22"/>
      <c r="M1258" s="22"/>
      <c r="N1258" s="183"/>
      <c r="O1258" s="184" t="n">
        <f aca="false">'Piano Finanziario Annuale'!$F$6</f>
        <v>0</v>
      </c>
      <c r="P1258" s="185" t="n">
        <v>0</v>
      </c>
      <c r="Q1258" s="186"/>
      <c r="R1258" s="187" t="n">
        <f aca="false">(P1258*Q1258)</f>
        <v>0</v>
      </c>
      <c r="S1258" s="185" t="n">
        <v>0</v>
      </c>
      <c r="T1258" s="187" t="n">
        <f aca="false">IF(OR(O1258="sì",O1258="forfettario 190"),SUM(P1258+S1258),SUM(P1258+R1258+S1258))</f>
        <v>0</v>
      </c>
      <c r="U1258" s="50"/>
      <c r="V1258" s="188"/>
      <c r="W1258" s="189" t="n">
        <f aca="false">IF(V1258="SI",T1258,0)</f>
        <v>0</v>
      </c>
      <c r="X1258" s="148"/>
      <c r="Y1258" s="179"/>
      <c r="Z1258" s="179"/>
      <c r="AA1258" s="179"/>
    </row>
    <row r="1259" customFormat="false" ht="15.75" hidden="false" customHeight="true" outlineLevel="0" collapsed="false">
      <c r="A1259" s="22" t="n">
        <v>1258</v>
      </c>
      <c r="B1259" s="180"/>
      <c r="C1259" s="22"/>
      <c r="D1259" s="22"/>
      <c r="E1259" s="22"/>
      <c r="F1259" s="183"/>
      <c r="G1259" s="22"/>
      <c r="H1259" s="22"/>
      <c r="I1259" s="22"/>
      <c r="J1259" s="191" t="e">
        <f aca="false">VLOOKUP(Entrate!I1259,Legenda!$D$1:$F$258,2)</f>
        <v>#N/A</v>
      </c>
      <c r="K1259" s="22"/>
      <c r="L1259" s="22"/>
      <c r="M1259" s="22"/>
      <c r="N1259" s="183"/>
      <c r="O1259" s="184" t="n">
        <f aca="false">'Piano Finanziario Annuale'!$F$6</f>
        <v>0</v>
      </c>
      <c r="P1259" s="185" t="n">
        <v>0</v>
      </c>
      <c r="Q1259" s="186"/>
      <c r="R1259" s="187" t="n">
        <f aca="false">(P1259*Q1259)</f>
        <v>0</v>
      </c>
      <c r="S1259" s="185" t="n">
        <v>0</v>
      </c>
      <c r="T1259" s="187" t="n">
        <f aca="false">IF(OR(O1259="sì",O1259="forfettario 190"),SUM(P1259+S1259),SUM(P1259+R1259+S1259))</f>
        <v>0</v>
      </c>
      <c r="U1259" s="50"/>
      <c r="V1259" s="188"/>
      <c r="W1259" s="189" t="n">
        <f aca="false">IF(V1259="SI",T1259,0)</f>
        <v>0</v>
      </c>
      <c r="X1259" s="148"/>
      <c r="Y1259" s="179"/>
      <c r="Z1259" s="179"/>
      <c r="AA1259" s="179"/>
    </row>
    <row r="1260" customFormat="false" ht="15.75" hidden="false" customHeight="true" outlineLevel="0" collapsed="false">
      <c r="A1260" s="22" t="n">
        <v>1259</v>
      </c>
      <c r="B1260" s="180"/>
      <c r="C1260" s="22"/>
      <c r="D1260" s="22"/>
      <c r="E1260" s="22"/>
      <c r="F1260" s="183"/>
      <c r="G1260" s="22"/>
      <c r="H1260" s="22"/>
      <c r="I1260" s="22"/>
      <c r="J1260" s="191" t="e">
        <f aca="false">VLOOKUP(Entrate!I1260,Legenda!$D$1:$F$258,2)</f>
        <v>#N/A</v>
      </c>
      <c r="K1260" s="22"/>
      <c r="L1260" s="22"/>
      <c r="M1260" s="22"/>
      <c r="N1260" s="183"/>
      <c r="O1260" s="184" t="n">
        <f aca="false">'Piano Finanziario Annuale'!$F$6</f>
        <v>0</v>
      </c>
      <c r="P1260" s="185" t="n">
        <v>0</v>
      </c>
      <c r="Q1260" s="186"/>
      <c r="R1260" s="187" t="n">
        <f aca="false">(P1260*Q1260)</f>
        <v>0</v>
      </c>
      <c r="S1260" s="185" t="n">
        <v>0</v>
      </c>
      <c r="T1260" s="187" t="n">
        <f aca="false">IF(OR(O1260="sì",O1260="forfettario 190"),SUM(P1260+S1260),SUM(P1260+R1260+S1260))</f>
        <v>0</v>
      </c>
      <c r="U1260" s="50"/>
      <c r="V1260" s="188"/>
      <c r="W1260" s="189" t="n">
        <f aca="false">IF(V1260="SI",T1260,0)</f>
        <v>0</v>
      </c>
      <c r="X1260" s="148"/>
      <c r="Y1260" s="179"/>
      <c r="Z1260" s="179"/>
      <c r="AA1260" s="179"/>
    </row>
    <row r="1261" customFormat="false" ht="15.75" hidden="false" customHeight="true" outlineLevel="0" collapsed="false">
      <c r="A1261" s="22" t="n">
        <v>1260</v>
      </c>
      <c r="B1261" s="180"/>
      <c r="C1261" s="22"/>
      <c r="D1261" s="22"/>
      <c r="E1261" s="22"/>
      <c r="F1261" s="183"/>
      <c r="G1261" s="22"/>
      <c r="H1261" s="22"/>
      <c r="I1261" s="22"/>
      <c r="J1261" s="191" t="e">
        <f aca="false">VLOOKUP(Entrate!I1261,Legenda!$D$1:$F$258,2)</f>
        <v>#N/A</v>
      </c>
      <c r="K1261" s="22"/>
      <c r="L1261" s="22"/>
      <c r="M1261" s="22"/>
      <c r="N1261" s="183"/>
      <c r="O1261" s="184" t="n">
        <f aca="false">'Piano Finanziario Annuale'!$F$6</f>
        <v>0</v>
      </c>
      <c r="P1261" s="185" t="n">
        <v>0</v>
      </c>
      <c r="Q1261" s="186"/>
      <c r="R1261" s="187" t="n">
        <f aca="false">(P1261*Q1261)</f>
        <v>0</v>
      </c>
      <c r="S1261" s="185" t="n">
        <v>0</v>
      </c>
      <c r="T1261" s="187" t="n">
        <f aca="false">IF(OR(O1261="sì",O1261="forfettario 190"),SUM(P1261+S1261),SUM(P1261+R1261+S1261))</f>
        <v>0</v>
      </c>
      <c r="U1261" s="50"/>
      <c r="V1261" s="188"/>
      <c r="W1261" s="189" t="n">
        <f aca="false">IF(V1261="SI",T1261,0)</f>
        <v>0</v>
      </c>
      <c r="X1261" s="148"/>
      <c r="Y1261" s="179"/>
      <c r="Z1261" s="179"/>
      <c r="AA1261" s="179"/>
    </row>
    <row r="1262" customFormat="false" ht="15.75" hidden="false" customHeight="true" outlineLevel="0" collapsed="false">
      <c r="A1262" s="22" t="n">
        <v>1261</v>
      </c>
      <c r="B1262" s="180"/>
      <c r="C1262" s="22"/>
      <c r="D1262" s="22"/>
      <c r="E1262" s="22"/>
      <c r="F1262" s="183"/>
      <c r="G1262" s="22"/>
      <c r="H1262" s="22"/>
      <c r="I1262" s="22"/>
      <c r="J1262" s="191" t="e">
        <f aca="false">VLOOKUP(Entrate!I1262,Legenda!$D$1:$F$258,2)</f>
        <v>#N/A</v>
      </c>
      <c r="K1262" s="22"/>
      <c r="L1262" s="22"/>
      <c r="M1262" s="22"/>
      <c r="N1262" s="183"/>
      <c r="O1262" s="184" t="n">
        <f aca="false">'Piano Finanziario Annuale'!$F$6</f>
        <v>0</v>
      </c>
      <c r="P1262" s="185" t="n">
        <v>0</v>
      </c>
      <c r="Q1262" s="186"/>
      <c r="R1262" s="187" t="n">
        <f aca="false">(P1262*Q1262)</f>
        <v>0</v>
      </c>
      <c r="S1262" s="185" t="n">
        <v>0</v>
      </c>
      <c r="T1262" s="187" t="n">
        <f aca="false">IF(OR(O1262="sì",O1262="forfettario 190"),SUM(P1262+S1262),SUM(P1262+R1262+S1262))</f>
        <v>0</v>
      </c>
      <c r="U1262" s="50"/>
      <c r="V1262" s="188"/>
      <c r="W1262" s="189" t="n">
        <f aca="false">IF(V1262="SI",T1262,0)</f>
        <v>0</v>
      </c>
      <c r="X1262" s="148"/>
      <c r="Y1262" s="179"/>
      <c r="Z1262" s="179"/>
      <c r="AA1262" s="179"/>
    </row>
    <row r="1263" customFormat="false" ht="15.75" hidden="false" customHeight="true" outlineLevel="0" collapsed="false">
      <c r="A1263" s="22" t="n">
        <v>1262</v>
      </c>
      <c r="B1263" s="180"/>
      <c r="C1263" s="22"/>
      <c r="D1263" s="22"/>
      <c r="E1263" s="22"/>
      <c r="F1263" s="183"/>
      <c r="G1263" s="22"/>
      <c r="H1263" s="22"/>
      <c r="I1263" s="22"/>
      <c r="J1263" s="191" t="e">
        <f aca="false">VLOOKUP(Entrate!I1263,Legenda!$D$1:$F$258,2)</f>
        <v>#N/A</v>
      </c>
      <c r="K1263" s="22"/>
      <c r="L1263" s="22"/>
      <c r="M1263" s="22"/>
      <c r="N1263" s="183"/>
      <c r="O1263" s="184" t="n">
        <f aca="false">'Piano Finanziario Annuale'!$F$6</f>
        <v>0</v>
      </c>
      <c r="P1263" s="185" t="n">
        <v>0</v>
      </c>
      <c r="Q1263" s="186"/>
      <c r="R1263" s="187" t="n">
        <f aca="false">(P1263*Q1263)</f>
        <v>0</v>
      </c>
      <c r="S1263" s="185" t="n">
        <v>0</v>
      </c>
      <c r="T1263" s="187" t="n">
        <f aca="false">IF(OR(O1263="sì",O1263="forfettario 190"),SUM(P1263+S1263),SUM(P1263+R1263+S1263))</f>
        <v>0</v>
      </c>
      <c r="U1263" s="50"/>
      <c r="V1263" s="188"/>
      <c r="W1263" s="189" t="n">
        <f aca="false">IF(V1263="SI",T1263,0)</f>
        <v>0</v>
      </c>
      <c r="X1263" s="148"/>
      <c r="Y1263" s="179"/>
      <c r="Z1263" s="179"/>
      <c r="AA1263" s="179"/>
    </row>
    <row r="1264" customFormat="false" ht="15.75" hidden="false" customHeight="true" outlineLevel="0" collapsed="false">
      <c r="A1264" s="22" t="n">
        <v>1263</v>
      </c>
      <c r="B1264" s="180"/>
      <c r="C1264" s="22"/>
      <c r="D1264" s="22"/>
      <c r="E1264" s="22"/>
      <c r="F1264" s="183"/>
      <c r="G1264" s="22"/>
      <c r="H1264" s="22"/>
      <c r="I1264" s="22"/>
      <c r="J1264" s="191" t="e">
        <f aca="false">VLOOKUP(Entrate!I1264,Legenda!$D$1:$F$258,2)</f>
        <v>#N/A</v>
      </c>
      <c r="K1264" s="22"/>
      <c r="L1264" s="22"/>
      <c r="M1264" s="22"/>
      <c r="N1264" s="183"/>
      <c r="O1264" s="184" t="n">
        <f aca="false">'Piano Finanziario Annuale'!$F$6</f>
        <v>0</v>
      </c>
      <c r="P1264" s="185" t="n">
        <v>0</v>
      </c>
      <c r="Q1264" s="186"/>
      <c r="R1264" s="187" t="n">
        <f aca="false">(P1264*Q1264)</f>
        <v>0</v>
      </c>
      <c r="S1264" s="185" t="n">
        <v>0</v>
      </c>
      <c r="T1264" s="187" t="n">
        <f aca="false">IF(OR(O1264="sì",O1264="forfettario 190"),SUM(P1264+S1264),SUM(P1264+R1264+S1264))</f>
        <v>0</v>
      </c>
      <c r="U1264" s="50"/>
      <c r="V1264" s="188"/>
      <c r="W1264" s="189" t="n">
        <f aca="false">IF(V1264="SI",T1264,0)</f>
        <v>0</v>
      </c>
      <c r="X1264" s="148"/>
      <c r="Y1264" s="179"/>
      <c r="Z1264" s="179"/>
      <c r="AA1264" s="179"/>
    </row>
    <row r="1265" customFormat="false" ht="15.75" hidden="false" customHeight="true" outlineLevel="0" collapsed="false">
      <c r="A1265" s="22" t="n">
        <v>1264</v>
      </c>
      <c r="B1265" s="180"/>
      <c r="C1265" s="22"/>
      <c r="D1265" s="22"/>
      <c r="E1265" s="22"/>
      <c r="F1265" s="183"/>
      <c r="G1265" s="22"/>
      <c r="H1265" s="22"/>
      <c r="I1265" s="22"/>
      <c r="J1265" s="191" t="e">
        <f aca="false">VLOOKUP(Entrate!I1265,Legenda!$D$1:$F$258,2)</f>
        <v>#N/A</v>
      </c>
      <c r="K1265" s="22"/>
      <c r="L1265" s="22"/>
      <c r="M1265" s="22"/>
      <c r="N1265" s="183"/>
      <c r="O1265" s="184" t="n">
        <f aca="false">'Piano Finanziario Annuale'!$F$6</f>
        <v>0</v>
      </c>
      <c r="P1265" s="185" t="n">
        <v>0</v>
      </c>
      <c r="Q1265" s="186"/>
      <c r="R1265" s="187" t="n">
        <f aca="false">(P1265*Q1265)</f>
        <v>0</v>
      </c>
      <c r="S1265" s="185" t="n">
        <v>0</v>
      </c>
      <c r="T1265" s="187" t="n">
        <f aca="false">IF(OR(O1265="sì",O1265="forfettario 190"),SUM(P1265+S1265),SUM(P1265+R1265+S1265))</f>
        <v>0</v>
      </c>
      <c r="U1265" s="50"/>
      <c r="V1265" s="188"/>
      <c r="W1265" s="189" t="n">
        <f aca="false">IF(V1265="SI",T1265,0)</f>
        <v>0</v>
      </c>
      <c r="X1265" s="148"/>
      <c r="Y1265" s="179"/>
      <c r="Z1265" s="179"/>
      <c r="AA1265" s="179"/>
    </row>
    <row r="1266" customFormat="false" ht="15.75" hidden="false" customHeight="true" outlineLevel="0" collapsed="false">
      <c r="A1266" s="22" t="n">
        <v>1265</v>
      </c>
      <c r="B1266" s="180"/>
      <c r="C1266" s="22"/>
      <c r="D1266" s="22"/>
      <c r="E1266" s="22"/>
      <c r="F1266" s="183"/>
      <c r="G1266" s="22"/>
      <c r="H1266" s="22"/>
      <c r="I1266" s="22"/>
      <c r="J1266" s="191" t="e">
        <f aca="false">VLOOKUP(Entrate!I1266,Legenda!$D$1:$F$258,2)</f>
        <v>#N/A</v>
      </c>
      <c r="K1266" s="22"/>
      <c r="L1266" s="22"/>
      <c r="M1266" s="22"/>
      <c r="N1266" s="183"/>
      <c r="O1266" s="184" t="n">
        <f aca="false">'Piano Finanziario Annuale'!$F$6</f>
        <v>0</v>
      </c>
      <c r="P1266" s="185" t="n">
        <v>0</v>
      </c>
      <c r="Q1266" s="186"/>
      <c r="R1266" s="187" t="n">
        <f aca="false">(P1266*Q1266)</f>
        <v>0</v>
      </c>
      <c r="S1266" s="185" t="n">
        <v>0</v>
      </c>
      <c r="T1266" s="187" t="n">
        <f aca="false">IF(OR(O1266="sì",O1266="forfettario 190"),SUM(P1266+S1266),SUM(P1266+R1266+S1266))</f>
        <v>0</v>
      </c>
      <c r="U1266" s="50"/>
      <c r="V1266" s="188"/>
      <c r="W1266" s="189" t="n">
        <f aca="false">IF(V1266="SI",T1266,0)</f>
        <v>0</v>
      </c>
      <c r="X1266" s="148"/>
      <c r="Y1266" s="179"/>
      <c r="Z1266" s="179"/>
      <c r="AA1266" s="179"/>
    </row>
    <row r="1267" customFormat="false" ht="15.75" hidden="false" customHeight="true" outlineLevel="0" collapsed="false">
      <c r="A1267" s="22" t="n">
        <v>1266</v>
      </c>
      <c r="B1267" s="180"/>
      <c r="C1267" s="22"/>
      <c r="D1267" s="22"/>
      <c r="E1267" s="22"/>
      <c r="F1267" s="183"/>
      <c r="G1267" s="22"/>
      <c r="H1267" s="22"/>
      <c r="I1267" s="22"/>
      <c r="J1267" s="191" t="e">
        <f aca="false">VLOOKUP(Entrate!I1267,Legenda!$D$1:$F$258,2)</f>
        <v>#N/A</v>
      </c>
      <c r="K1267" s="22"/>
      <c r="L1267" s="22"/>
      <c r="M1267" s="22"/>
      <c r="N1267" s="183"/>
      <c r="O1267" s="184" t="n">
        <f aca="false">'Piano Finanziario Annuale'!$F$6</f>
        <v>0</v>
      </c>
      <c r="P1267" s="185" t="n">
        <v>0</v>
      </c>
      <c r="Q1267" s="186"/>
      <c r="R1267" s="187" t="n">
        <f aca="false">(P1267*Q1267)</f>
        <v>0</v>
      </c>
      <c r="S1267" s="185" t="n">
        <v>0</v>
      </c>
      <c r="T1267" s="187" t="n">
        <f aca="false">IF(OR(O1267="sì",O1267="forfettario 190"),SUM(P1267+S1267),SUM(P1267+R1267+S1267))</f>
        <v>0</v>
      </c>
      <c r="U1267" s="50"/>
      <c r="V1267" s="188"/>
      <c r="W1267" s="189" t="n">
        <f aca="false">IF(V1267="SI",T1267,0)</f>
        <v>0</v>
      </c>
      <c r="X1267" s="148"/>
      <c r="Y1267" s="179"/>
      <c r="Z1267" s="179"/>
      <c r="AA1267" s="179"/>
    </row>
    <row r="1268" customFormat="false" ht="15.75" hidden="false" customHeight="true" outlineLevel="0" collapsed="false">
      <c r="A1268" s="22" t="n">
        <v>1267</v>
      </c>
      <c r="B1268" s="180"/>
      <c r="C1268" s="22"/>
      <c r="D1268" s="22"/>
      <c r="E1268" s="22"/>
      <c r="F1268" s="183"/>
      <c r="G1268" s="22"/>
      <c r="H1268" s="22"/>
      <c r="I1268" s="22"/>
      <c r="J1268" s="191" t="e">
        <f aca="false">VLOOKUP(Entrate!I1268,Legenda!$D$1:$F$258,2)</f>
        <v>#N/A</v>
      </c>
      <c r="K1268" s="22"/>
      <c r="L1268" s="22"/>
      <c r="M1268" s="22"/>
      <c r="N1268" s="183"/>
      <c r="O1268" s="184" t="n">
        <f aca="false">'Piano Finanziario Annuale'!$F$6</f>
        <v>0</v>
      </c>
      <c r="P1268" s="185" t="n">
        <v>0</v>
      </c>
      <c r="Q1268" s="186"/>
      <c r="R1268" s="187" t="n">
        <f aca="false">(P1268*Q1268)</f>
        <v>0</v>
      </c>
      <c r="S1268" s="185" t="n">
        <v>0</v>
      </c>
      <c r="T1268" s="187" t="n">
        <f aca="false">IF(OR(O1268="sì",O1268="forfettario 190"),SUM(P1268+S1268),SUM(P1268+R1268+S1268))</f>
        <v>0</v>
      </c>
      <c r="U1268" s="50"/>
      <c r="V1268" s="188"/>
      <c r="W1268" s="189" t="n">
        <f aca="false">IF(V1268="SI",T1268,0)</f>
        <v>0</v>
      </c>
      <c r="X1268" s="148"/>
      <c r="Y1268" s="179"/>
      <c r="Z1268" s="179"/>
      <c r="AA1268" s="179"/>
    </row>
    <row r="1269" customFormat="false" ht="15.75" hidden="false" customHeight="true" outlineLevel="0" collapsed="false">
      <c r="A1269" s="22" t="n">
        <v>1268</v>
      </c>
      <c r="B1269" s="180"/>
      <c r="C1269" s="22"/>
      <c r="D1269" s="22"/>
      <c r="E1269" s="22"/>
      <c r="F1269" s="183"/>
      <c r="G1269" s="22"/>
      <c r="H1269" s="22"/>
      <c r="I1269" s="22"/>
      <c r="J1269" s="191" t="e">
        <f aca="false">VLOOKUP(Entrate!I1269,Legenda!$D$1:$F$258,2)</f>
        <v>#N/A</v>
      </c>
      <c r="K1269" s="22"/>
      <c r="L1269" s="22"/>
      <c r="M1269" s="22"/>
      <c r="N1269" s="183"/>
      <c r="O1269" s="184" t="n">
        <f aca="false">'Piano Finanziario Annuale'!$F$6</f>
        <v>0</v>
      </c>
      <c r="P1269" s="185" t="n">
        <v>0</v>
      </c>
      <c r="Q1269" s="186"/>
      <c r="R1269" s="187" t="n">
        <f aca="false">(P1269*Q1269)</f>
        <v>0</v>
      </c>
      <c r="S1269" s="185" t="n">
        <v>0</v>
      </c>
      <c r="T1269" s="187" t="n">
        <f aca="false">IF(OR(O1269="sì",O1269="forfettario 190"),SUM(P1269+S1269),SUM(P1269+R1269+S1269))</f>
        <v>0</v>
      </c>
      <c r="U1269" s="50"/>
      <c r="V1269" s="188"/>
      <c r="W1269" s="189" t="n">
        <f aca="false">IF(V1269="SI",T1269,0)</f>
        <v>0</v>
      </c>
      <c r="X1269" s="148"/>
      <c r="Y1269" s="179"/>
      <c r="Z1269" s="179"/>
      <c r="AA1269" s="179"/>
    </row>
    <row r="1270" customFormat="false" ht="15.75" hidden="false" customHeight="true" outlineLevel="0" collapsed="false">
      <c r="A1270" s="22" t="n">
        <v>1269</v>
      </c>
      <c r="B1270" s="180"/>
      <c r="C1270" s="22"/>
      <c r="D1270" s="22"/>
      <c r="E1270" s="22"/>
      <c r="F1270" s="183"/>
      <c r="G1270" s="22"/>
      <c r="H1270" s="22"/>
      <c r="I1270" s="22"/>
      <c r="J1270" s="191" t="e">
        <f aca="false">VLOOKUP(Entrate!I1270,Legenda!$D$1:$F$258,2)</f>
        <v>#N/A</v>
      </c>
      <c r="K1270" s="22"/>
      <c r="L1270" s="22"/>
      <c r="M1270" s="22"/>
      <c r="N1270" s="183"/>
      <c r="O1270" s="184" t="n">
        <f aca="false">'Piano Finanziario Annuale'!$F$6</f>
        <v>0</v>
      </c>
      <c r="P1270" s="185" t="n">
        <v>0</v>
      </c>
      <c r="Q1270" s="186"/>
      <c r="R1270" s="187" t="n">
        <f aca="false">(P1270*Q1270)</f>
        <v>0</v>
      </c>
      <c r="S1270" s="185" t="n">
        <v>0</v>
      </c>
      <c r="T1270" s="187" t="n">
        <f aca="false">IF(OR(O1270="sì",O1270="forfettario 190"),SUM(P1270+S1270),SUM(P1270+R1270+S1270))</f>
        <v>0</v>
      </c>
      <c r="U1270" s="50"/>
      <c r="V1270" s="188"/>
      <c r="W1270" s="189" t="n">
        <f aca="false">IF(V1270="SI",T1270,0)</f>
        <v>0</v>
      </c>
      <c r="X1270" s="148"/>
      <c r="Y1270" s="179"/>
      <c r="Z1270" s="179"/>
      <c r="AA1270" s="179"/>
    </row>
    <row r="1271" customFormat="false" ht="15.75" hidden="false" customHeight="true" outlineLevel="0" collapsed="false">
      <c r="A1271" s="22" t="n">
        <v>1270</v>
      </c>
      <c r="B1271" s="180"/>
      <c r="C1271" s="22"/>
      <c r="D1271" s="22"/>
      <c r="E1271" s="22"/>
      <c r="F1271" s="183"/>
      <c r="G1271" s="22"/>
      <c r="H1271" s="22"/>
      <c r="I1271" s="22"/>
      <c r="J1271" s="191" t="e">
        <f aca="false">VLOOKUP(Entrate!I1271,Legenda!$D$1:$F$258,2)</f>
        <v>#N/A</v>
      </c>
      <c r="K1271" s="22"/>
      <c r="L1271" s="22"/>
      <c r="M1271" s="22"/>
      <c r="N1271" s="183"/>
      <c r="O1271" s="184" t="n">
        <f aca="false">'Piano Finanziario Annuale'!$F$6</f>
        <v>0</v>
      </c>
      <c r="P1271" s="185" t="n">
        <v>0</v>
      </c>
      <c r="Q1271" s="186"/>
      <c r="R1271" s="187" t="n">
        <f aca="false">(P1271*Q1271)</f>
        <v>0</v>
      </c>
      <c r="S1271" s="185" t="n">
        <v>0</v>
      </c>
      <c r="T1271" s="187" t="n">
        <f aca="false">IF(OR(O1271="sì",O1271="forfettario 190"),SUM(P1271+S1271),SUM(P1271+R1271+S1271))</f>
        <v>0</v>
      </c>
      <c r="U1271" s="50"/>
      <c r="V1271" s="188"/>
      <c r="W1271" s="189" t="n">
        <f aca="false">IF(V1271="SI",T1271,0)</f>
        <v>0</v>
      </c>
      <c r="X1271" s="148"/>
      <c r="Y1271" s="179"/>
      <c r="Z1271" s="179"/>
      <c r="AA1271" s="179"/>
    </row>
    <row r="1272" customFormat="false" ht="15.75" hidden="false" customHeight="true" outlineLevel="0" collapsed="false">
      <c r="A1272" s="22" t="n">
        <v>1271</v>
      </c>
      <c r="B1272" s="180"/>
      <c r="C1272" s="22"/>
      <c r="D1272" s="22"/>
      <c r="E1272" s="22"/>
      <c r="F1272" s="183"/>
      <c r="G1272" s="22"/>
      <c r="H1272" s="22"/>
      <c r="I1272" s="22"/>
      <c r="J1272" s="191" t="e">
        <f aca="false">VLOOKUP(Entrate!I1272,Legenda!$D$1:$F$258,2)</f>
        <v>#N/A</v>
      </c>
      <c r="K1272" s="22"/>
      <c r="L1272" s="22"/>
      <c r="M1272" s="22"/>
      <c r="N1272" s="183"/>
      <c r="O1272" s="184" t="n">
        <f aca="false">'Piano Finanziario Annuale'!$F$6</f>
        <v>0</v>
      </c>
      <c r="P1272" s="185" t="n">
        <v>0</v>
      </c>
      <c r="Q1272" s="186"/>
      <c r="R1272" s="187" t="n">
        <f aca="false">(P1272*Q1272)</f>
        <v>0</v>
      </c>
      <c r="S1272" s="185" t="n">
        <v>0</v>
      </c>
      <c r="T1272" s="187" t="n">
        <f aca="false">IF(OR(O1272="sì",O1272="forfettario 190"),SUM(P1272+S1272),SUM(P1272+R1272+S1272))</f>
        <v>0</v>
      </c>
      <c r="U1272" s="50"/>
      <c r="V1272" s="188"/>
      <c r="W1272" s="189" t="n">
        <f aca="false">IF(V1272="SI",T1272,0)</f>
        <v>0</v>
      </c>
      <c r="X1272" s="148"/>
      <c r="Y1272" s="179"/>
      <c r="Z1272" s="179"/>
      <c r="AA1272" s="179"/>
    </row>
    <row r="1273" customFormat="false" ht="15.75" hidden="false" customHeight="true" outlineLevel="0" collapsed="false">
      <c r="A1273" s="22" t="n">
        <v>1272</v>
      </c>
      <c r="B1273" s="180"/>
      <c r="C1273" s="22"/>
      <c r="D1273" s="22"/>
      <c r="E1273" s="22"/>
      <c r="F1273" s="183"/>
      <c r="G1273" s="22"/>
      <c r="H1273" s="22"/>
      <c r="I1273" s="22"/>
      <c r="J1273" s="191" t="e">
        <f aca="false">VLOOKUP(Entrate!I1273,Legenda!$D$1:$F$258,2)</f>
        <v>#N/A</v>
      </c>
      <c r="K1273" s="22"/>
      <c r="L1273" s="22"/>
      <c r="M1273" s="22"/>
      <c r="N1273" s="183"/>
      <c r="O1273" s="184" t="n">
        <f aca="false">'Piano Finanziario Annuale'!$F$6</f>
        <v>0</v>
      </c>
      <c r="P1273" s="185" t="n">
        <v>0</v>
      </c>
      <c r="Q1273" s="186"/>
      <c r="R1273" s="187" t="n">
        <f aca="false">(P1273*Q1273)</f>
        <v>0</v>
      </c>
      <c r="S1273" s="185" t="n">
        <v>0</v>
      </c>
      <c r="T1273" s="187" t="n">
        <f aca="false">IF(OR(O1273="sì",O1273="forfettario 190"),SUM(P1273+S1273),SUM(P1273+R1273+S1273))</f>
        <v>0</v>
      </c>
      <c r="U1273" s="50"/>
      <c r="V1273" s="188"/>
      <c r="W1273" s="189" t="n">
        <f aca="false">IF(V1273="SI",T1273,0)</f>
        <v>0</v>
      </c>
      <c r="X1273" s="148"/>
      <c r="Y1273" s="179"/>
      <c r="Z1273" s="179"/>
      <c r="AA1273" s="179"/>
    </row>
    <row r="1274" customFormat="false" ht="15.75" hidden="false" customHeight="true" outlineLevel="0" collapsed="false">
      <c r="A1274" s="22" t="n">
        <v>1273</v>
      </c>
      <c r="B1274" s="180"/>
      <c r="C1274" s="22"/>
      <c r="D1274" s="22"/>
      <c r="E1274" s="22"/>
      <c r="F1274" s="183"/>
      <c r="G1274" s="22"/>
      <c r="H1274" s="22"/>
      <c r="I1274" s="22"/>
      <c r="J1274" s="191" t="e">
        <f aca="false">VLOOKUP(Entrate!I1274,Legenda!$D$1:$F$258,2)</f>
        <v>#N/A</v>
      </c>
      <c r="K1274" s="22"/>
      <c r="L1274" s="22"/>
      <c r="M1274" s="22"/>
      <c r="N1274" s="183"/>
      <c r="O1274" s="184" t="n">
        <f aca="false">'Piano Finanziario Annuale'!$F$6</f>
        <v>0</v>
      </c>
      <c r="P1274" s="185" t="n">
        <v>0</v>
      </c>
      <c r="Q1274" s="186"/>
      <c r="R1274" s="187" t="n">
        <f aca="false">(P1274*Q1274)</f>
        <v>0</v>
      </c>
      <c r="S1274" s="185" t="n">
        <v>0</v>
      </c>
      <c r="T1274" s="187" t="n">
        <f aca="false">IF(OR(O1274="sì",O1274="forfettario 190"),SUM(P1274+S1274),SUM(P1274+R1274+S1274))</f>
        <v>0</v>
      </c>
      <c r="U1274" s="50"/>
      <c r="V1274" s="188"/>
      <c r="W1274" s="189" t="n">
        <f aca="false">IF(V1274="SI",T1274,0)</f>
        <v>0</v>
      </c>
      <c r="X1274" s="148"/>
      <c r="Y1274" s="179"/>
      <c r="Z1274" s="179"/>
      <c r="AA1274" s="179"/>
    </row>
    <row r="1275" customFormat="false" ht="15.75" hidden="false" customHeight="true" outlineLevel="0" collapsed="false">
      <c r="A1275" s="22" t="n">
        <v>1274</v>
      </c>
      <c r="B1275" s="180"/>
      <c r="C1275" s="22"/>
      <c r="D1275" s="22"/>
      <c r="E1275" s="22"/>
      <c r="F1275" s="183"/>
      <c r="G1275" s="22"/>
      <c r="H1275" s="22"/>
      <c r="I1275" s="22"/>
      <c r="J1275" s="191" t="e">
        <f aca="false">VLOOKUP(Entrate!I1275,Legenda!$D$1:$F$258,2)</f>
        <v>#N/A</v>
      </c>
      <c r="K1275" s="22"/>
      <c r="L1275" s="22"/>
      <c r="M1275" s="22"/>
      <c r="N1275" s="183"/>
      <c r="O1275" s="184" t="n">
        <f aca="false">'Piano Finanziario Annuale'!$F$6</f>
        <v>0</v>
      </c>
      <c r="P1275" s="185" t="n">
        <v>0</v>
      </c>
      <c r="Q1275" s="186"/>
      <c r="R1275" s="187" t="n">
        <f aca="false">(P1275*Q1275)</f>
        <v>0</v>
      </c>
      <c r="S1275" s="185" t="n">
        <v>0</v>
      </c>
      <c r="T1275" s="187" t="n">
        <f aca="false">IF(OR(O1275="sì",O1275="forfettario 190"),SUM(P1275+S1275),SUM(P1275+R1275+S1275))</f>
        <v>0</v>
      </c>
      <c r="U1275" s="50"/>
      <c r="V1275" s="188"/>
      <c r="W1275" s="189" t="n">
        <f aca="false">IF(V1275="SI",T1275,0)</f>
        <v>0</v>
      </c>
      <c r="X1275" s="148"/>
      <c r="Y1275" s="179"/>
      <c r="Z1275" s="179"/>
      <c r="AA1275" s="179"/>
    </row>
    <row r="1276" customFormat="false" ht="15.75" hidden="false" customHeight="true" outlineLevel="0" collapsed="false">
      <c r="A1276" s="22" t="n">
        <v>1275</v>
      </c>
      <c r="B1276" s="180"/>
      <c r="C1276" s="22"/>
      <c r="D1276" s="22"/>
      <c r="E1276" s="22"/>
      <c r="F1276" s="183"/>
      <c r="G1276" s="22"/>
      <c r="H1276" s="22"/>
      <c r="I1276" s="22"/>
      <c r="J1276" s="191" t="e">
        <f aca="false">VLOOKUP(Entrate!I1276,Legenda!$D$1:$F$258,2)</f>
        <v>#N/A</v>
      </c>
      <c r="K1276" s="22"/>
      <c r="L1276" s="22"/>
      <c r="M1276" s="22"/>
      <c r="N1276" s="183"/>
      <c r="O1276" s="184" t="n">
        <f aca="false">'Piano Finanziario Annuale'!$F$6</f>
        <v>0</v>
      </c>
      <c r="P1276" s="185" t="n">
        <v>0</v>
      </c>
      <c r="Q1276" s="186"/>
      <c r="R1276" s="187" t="n">
        <f aca="false">(P1276*Q1276)</f>
        <v>0</v>
      </c>
      <c r="S1276" s="185" t="n">
        <v>0</v>
      </c>
      <c r="T1276" s="187" t="n">
        <f aca="false">IF(OR(O1276="sì",O1276="forfettario 190"),SUM(P1276+S1276),SUM(P1276+R1276+S1276))</f>
        <v>0</v>
      </c>
      <c r="U1276" s="50"/>
      <c r="V1276" s="188"/>
      <c r="W1276" s="189" t="n">
        <f aca="false">IF(V1276="SI",T1276,0)</f>
        <v>0</v>
      </c>
      <c r="X1276" s="148"/>
      <c r="Y1276" s="179"/>
      <c r="Z1276" s="179"/>
      <c r="AA1276" s="179"/>
    </row>
    <row r="1277" customFormat="false" ht="15.75" hidden="false" customHeight="true" outlineLevel="0" collapsed="false">
      <c r="A1277" s="22" t="n">
        <v>1276</v>
      </c>
      <c r="B1277" s="180"/>
      <c r="C1277" s="22"/>
      <c r="D1277" s="22"/>
      <c r="E1277" s="22"/>
      <c r="F1277" s="183"/>
      <c r="G1277" s="22"/>
      <c r="H1277" s="22"/>
      <c r="I1277" s="22"/>
      <c r="J1277" s="191" t="e">
        <f aca="false">VLOOKUP(Entrate!I1277,Legenda!$D$1:$F$258,2)</f>
        <v>#N/A</v>
      </c>
      <c r="K1277" s="22"/>
      <c r="L1277" s="22"/>
      <c r="M1277" s="22"/>
      <c r="N1277" s="183"/>
      <c r="O1277" s="184" t="n">
        <f aca="false">'Piano Finanziario Annuale'!$F$6</f>
        <v>0</v>
      </c>
      <c r="P1277" s="185" t="n">
        <v>0</v>
      </c>
      <c r="Q1277" s="186"/>
      <c r="R1277" s="187" t="n">
        <f aca="false">(P1277*Q1277)</f>
        <v>0</v>
      </c>
      <c r="S1277" s="185" t="n">
        <v>0</v>
      </c>
      <c r="T1277" s="187" t="n">
        <f aca="false">IF(OR(O1277="sì",O1277="forfettario 190"),SUM(P1277+S1277),SUM(P1277+R1277+S1277))</f>
        <v>0</v>
      </c>
      <c r="U1277" s="50"/>
      <c r="V1277" s="188"/>
      <c r="W1277" s="189" t="n">
        <f aca="false">IF(V1277="SI",T1277,0)</f>
        <v>0</v>
      </c>
      <c r="X1277" s="148"/>
      <c r="Y1277" s="179"/>
      <c r="Z1277" s="179"/>
      <c r="AA1277" s="179"/>
    </row>
    <row r="1278" customFormat="false" ht="15.75" hidden="false" customHeight="true" outlineLevel="0" collapsed="false">
      <c r="A1278" s="22" t="n">
        <v>1277</v>
      </c>
      <c r="B1278" s="180"/>
      <c r="C1278" s="22"/>
      <c r="D1278" s="22"/>
      <c r="E1278" s="22"/>
      <c r="F1278" s="183"/>
      <c r="G1278" s="22"/>
      <c r="H1278" s="22"/>
      <c r="I1278" s="22"/>
      <c r="J1278" s="191" t="e">
        <f aca="false">VLOOKUP(Entrate!I1278,Legenda!$D$1:$F$258,2)</f>
        <v>#N/A</v>
      </c>
      <c r="K1278" s="22"/>
      <c r="L1278" s="22"/>
      <c r="M1278" s="22"/>
      <c r="N1278" s="183"/>
      <c r="O1278" s="184" t="n">
        <f aca="false">'Piano Finanziario Annuale'!$F$6</f>
        <v>0</v>
      </c>
      <c r="P1278" s="185" t="n">
        <v>0</v>
      </c>
      <c r="Q1278" s="186"/>
      <c r="R1278" s="187" t="n">
        <f aca="false">(P1278*Q1278)</f>
        <v>0</v>
      </c>
      <c r="S1278" s="185" t="n">
        <v>0</v>
      </c>
      <c r="T1278" s="187" t="n">
        <f aca="false">IF(OR(O1278="sì",O1278="forfettario 190"),SUM(P1278+S1278),SUM(P1278+R1278+S1278))</f>
        <v>0</v>
      </c>
      <c r="U1278" s="50"/>
      <c r="V1278" s="188"/>
      <c r="W1278" s="189" t="n">
        <f aca="false">IF(V1278="SI",T1278,0)</f>
        <v>0</v>
      </c>
      <c r="X1278" s="148"/>
      <c r="Y1278" s="179"/>
      <c r="Z1278" s="179"/>
      <c r="AA1278" s="179"/>
    </row>
    <row r="1279" customFormat="false" ht="15.75" hidden="false" customHeight="true" outlineLevel="0" collapsed="false">
      <c r="A1279" s="22" t="n">
        <v>1278</v>
      </c>
      <c r="B1279" s="180"/>
      <c r="C1279" s="22"/>
      <c r="D1279" s="22"/>
      <c r="E1279" s="22"/>
      <c r="F1279" s="183"/>
      <c r="G1279" s="22"/>
      <c r="H1279" s="22"/>
      <c r="I1279" s="22"/>
      <c r="J1279" s="191" t="e">
        <f aca="false">VLOOKUP(Entrate!I1279,Legenda!$D$1:$F$258,2)</f>
        <v>#N/A</v>
      </c>
      <c r="K1279" s="22"/>
      <c r="L1279" s="22"/>
      <c r="M1279" s="22"/>
      <c r="N1279" s="183"/>
      <c r="O1279" s="184" t="n">
        <f aca="false">'Piano Finanziario Annuale'!$F$6</f>
        <v>0</v>
      </c>
      <c r="P1279" s="185" t="n">
        <v>0</v>
      </c>
      <c r="Q1279" s="186"/>
      <c r="R1279" s="187" t="n">
        <f aca="false">(P1279*Q1279)</f>
        <v>0</v>
      </c>
      <c r="S1279" s="185" t="n">
        <v>0</v>
      </c>
      <c r="T1279" s="187" t="n">
        <f aca="false">IF(OR(O1279="sì",O1279="forfettario 190"),SUM(P1279+S1279),SUM(P1279+R1279+S1279))</f>
        <v>0</v>
      </c>
      <c r="U1279" s="50"/>
      <c r="V1279" s="188"/>
      <c r="W1279" s="189" t="n">
        <f aca="false">IF(V1279="SI",T1279,0)</f>
        <v>0</v>
      </c>
      <c r="X1279" s="148"/>
      <c r="Y1279" s="179"/>
      <c r="Z1279" s="179"/>
      <c r="AA1279" s="179"/>
    </row>
    <row r="1280" customFormat="false" ht="15.75" hidden="false" customHeight="true" outlineLevel="0" collapsed="false">
      <c r="A1280" s="22" t="n">
        <v>1279</v>
      </c>
      <c r="B1280" s="180"/>
      <c r="C1280" s="22"/>
      <c r="D1280" s="22"/>
      <c r="E1280" s="22"/>
      <c r="F1280" s="183"/>
      <c r="G1280" s="22"/>
      <c r="H1280" s="22"/>
      <c r="I1280" s="22"/>
      <c r="J1280" s="191" t="e">
        <f aca="false">VLOOKUP(Entrate!I1280,Legenda!$D$1:$F$258,2)</f>
        <v>#N/A</v>
      </c>
      <c r="K1280" s="22"/>
      <c r="L1280" s="22"/>
      <c r="M1280" s="22"/>
      <c r="N1280" s="183"/>
      <c r="O1280" s="184" t="n">
        <f aca="false">'Piano Finanziario Annuale'!$F$6</f>
        <v>0</v>
      </c>
      <c r="P1280" s="185" t="n">
        <v>0</v>
      </c>
      <c r="Q1280" s="186"/>
      <c r="R1280" s="187" t="n">
        <f aca="false">(P1280*Q1280)</f>
        <v>0</v>
      </c>
      <c r="S1280" s="185" t="n">
        <v>0</v>
      </c>
      <c r="T1280" s="187" t="n">
        <f aca="false">IF(OR(O1280="sì",O1280="forfettario 190"),SUM(P1280+S1280),SUM(P1280+R1280+S1280))</f>
        <v>0</v>
      </c>
      <c r="U1280" s="50"/>
      <c r="V1280" s="188"/>
      <c r="W1280" s="189" t="n">
        <f aca="false">IF(V1280="SI",T1280,0)</f>
        <v>0</v>
      </c>
      <c r="X1280" s="148"/>
      <c r="Y1280" s="179"/>
      <c r="Z1280" s="179"/>
      <c r="AA1280" s="179"/>
    </row>
    <row r="1281" customFormat="false" ht="15.75" hidden="false" customHeight="true" outlineLevel="0" collapsed="false">
      <c r="A1281" s="22" t="n">
        <v>1280</v>
      </c>
      <c r="B1281" s="180"/>
      <c r="C1281" s="22"/>
      <c r="D1281" s="22"/>
      <c r="E1281" s="22"/>
      <c r="F1281" s="183"/>
      <c r="G1281" s="22"/>
      <c r="H1281" s="22"/>
      <c r="I1281" s="22"/>
      <c r="J1281" s="191" t="e">
        <f aca="false">VLOOKUP(Entrate!I1281,Legenda!$D$1:$F$258,2)</f>
        <v>#N/A</v>
      </c>
      <c r="K1281" s="22"/>
      <c r="L1281" s="22"/>
      <c r="M1281" s="22"/>
      <c r="N1281" s="183"/>
      <c r="O1281" s="184" t="n">
        <f aca="false">'Piano Finanziario Annuale'!$F$6</f>
        <v>0</v>
      </c>
      <c r="P1281" s="185" t="n">
        <v>0</v>
      </c>
      <c r="Q1281" s="186"/>
      <c r="R1281" s="187" t="n">
        <f aca="false">(P1281*Q1281)</f>
        <v>0</v>
      </c>
      <c r="S1281" s="185" t="n">
        <v>0</v>
      </c>
      <c r="T1281" s="187" t="n">
        <f aca="false">IF(OR(O1281="sì",O1281="forfettario 190"),SUM(P1281+S1281),SUM(P1281+R1281+S1281))</f>
        <v>0</v>
      </c>
      <c r="U1281" s="50"/>
      <c r="V1281" s="188"/>
      <c r="W1281" s="189" t="n">
        <f aca="false">IF(V1281="SI",T1281,0)</f>
        <v>0</v>
      </c>
      <c r="X1281" s="148"/>
      <c r="Y1281" s="179"/>
      <c r="Z1281" s="179"/>
      <c r="AA1281" s="179"/>
    </row>
    <row r="1282" customFormat="false" ht="15.75" hidden="false" customHeight="true" outlineLevel="0" collapsed="false">
      <c r="A1282" s="22" t="n">
        <v>1281</v>
      </c>
      <c r="B1282" s="180"/>
      <c r="C1282" s="22"/>
      <c r="D1282" s="22"/>
      <c r="E1282" s="22"/>
      <c r="F1282" s="183"/>
      <c r="G1282" s="22"/>
      <c r="H1282" s="22"/>
      <c r="I1282" s="22"/>
      <c r="J1282" s="191" t="e">
        <f aca="false">VLOOKUP(Entrate!I1282,Legenda!$D$1:$F$258,2)</f>
        <v>#N/A</v>
      </c>
      <c r="K1282" s="22"/>
      <c r="L1282" s="22"/>
      <c r="M1282" s="22"/>
      <c r="N1282" s="183"/>
      <c r="O1282" s="184" t="n">
        <f aca="false">'Piano Finanziario Annuale'!$F$6</f>
        <v>0</v>
      </c>
      <c r="P1282" s="185" t="n">
        <v>0</v>
      </c>
      <c r="Q1282" s="186"/>
      <c r="R1282" s="187" t="n">
        <f aca="false">(P1282*Q1282)</f>
        <v>0</v>
      </c>
      <c r="S1282" s="185" t="n">
        <v>0</v>
      </c>
      <c r="T1282" s="187" t="n">
        <f aca="false">IF(OR(O1282="sì",O1282="forfettario 190"),SUM(P1282+S1282),SUM(P1282+R1282+S1282))</f>
        <v>0</v>
      </c>
      <c r="U1282" s="50"/>
      <c r="V1282" s="188"/>
      <c r="W1282" s="189" t="n">
        <f aca="false">IF(V1282="SI",T1282,0)</f>
        <v>0</v>
      </c>
      <c r="X1282" s="148"/>
      <c r="Y1282" s="179"/>
      <c r="Z1282" s="179"/>
      <c r="AA1282" s="179"/>
    </row>
    <row r="1283" customFormat="false" ht="15.75" hidden="false" customHeight="true" outlineLevel="0" collapsed="false">
      <c r="A1283" s="22" t="n">
        <v>1282</v>
      </c>
      <c r="B1283" s="180"/>
      <c r="C1283" s="22"/>
      <c r="D1283" s="22"/>
      <c r="E1283" s="22"/>
      <c r="F1283" s="183"/>
      <c r="G1283" s="22"/>
      <c r="H1283" s="22"/>
      <c r="I1283" s="22"/>
      <c r="J1283" s="191" t="e">
        <f aca="false">VLOOKUP(Entrate!I1283,Legenda!$D$1:$F$258,2)</f>
        <v>#N/A</v>
      </c>
      <c r="K1283" s="22"/>
      <c r="L1283" s="22"/>
      <c r="M1283" s="22"/>
      <c r="N1283" s="183"/>
      <c r="O1283" s="184" t="n">
        <f aca="false">'Piano Finanziario Annuale'!$F$6</f>
        <v>0</v>
      </c>
      <c r="P1283" s="185" t="n">
        <v>0</v>
      </c>
      <c r="Q1283" s="186"/>
      <c r="R1283" s="187" t="n">
        <f aca="false">(P1283*Q1283)</f>
        <v>0</v>
      </c>
      <c r="S1283" s="185" t="n">
        <v>0</v>
      </c>
      <c r="T1283" s="187" t="n">
        <f aca="false">IF(OR(O1283="sì",O1283="forfettario 190"),SUM(P1283+S1283),SUM(P1283+R1283+S1283))</f>
        <v>0</v>
      </c>
      <c r="U1283" s="50"/>
      <c r="V1283" s="188"/>
      <c r="W1283" s="189" t="n">
        <f aca="false">IF(V1283="SI",T1283,0)</f>
        <v>0</v>
      </c>
      <c r="X1283" s="148"/>
      <c r="Y1283" s="179"/>
      <c r="Z1283" s="179"/>
      <c r="AA1283" s="179"/>
    </row>
    <row r="1284" customFormat="false" ht="15.75" hidden="false" customHeight="true" outlineLevel="0" collapsed="false">
      <c r="A1284" s="22" t="n">
        <v>1283</v>
      </c>
      <c r="B1284" s="180"/>
      <c r="C1284" s="22"/>
      <c r="D1284" s="22"/>
      <c r="E1284" s="22"/>
      <c r="F1284" s="183"/>
      <c r="G1284" s="22"/>
      <c r="H1284" s="22"/>
      <c r="I1284" s="22"/>
      <c r="J1284" s="191" t="e">
        <f aca="false">VLOOKUP(Entrate!I1284,Legenda!$D$1:$F$258,2)</f>
        <v>#N/A</v>
      </c>
      <c r="K1284" s="22"/>
      <c r="L1284" s="22"/>
      <c r="M1284" s="22"/>
      <c r="N1284" s="183"/>
      <c r="O1284" s="184" t="n">
        <f aca="false">'Piano Finanziario Annuale'!$F$6</f>
        <v>0</v>
      </c>
      <c r="P1284" s="185" t="n">
        <v>0</v>
      </c>
      <c r="Q1284" s="186"/>
      <c r="R1284" s="187" t="n">
        <f aca="false">(P1284*Q1284)</f>
        <v>0</v>
      </c>
      <c r="S1284" s="185" t="n">
        <v>0</v>
      </c>
      <c r="T1284" s="187" t="n">
        <f aca="false">IF(OR(O1284="sì",O1284="forfettario 190"),SUM(P1284+S1284),SUM(P1284+R1284+S1284))</f>
        <v>0</v>
      </c>
      <c r="U1284" s="50"/>
      <c r="V1284" s="188"/>
      <c r="W1284" s="189" t="n">
        <f aca="false">IF(V1284="SI",T1284,0)</f>
        <v>0</v>
      </c>
      <c r="X1284" s="148"/>
      <c r="Y1284" s="179"/>
      <c r="Z1284" s="179"/>
      <c r="AA1284" s="179"/>
    </row>
    <row r="1285" customFormat="false" ht="15.75" hidden="false" customHeight="true" outlineLevel="0" collapsed="false">
      <c r="A1285" s="22" t="n">
        <v>1284</v>
      </c>
      <c r="B1285" s="180"/>
      <c r="C1285" s="22"/>
      <c r="D1285" s="22"/>
      <c r="E1285" s="22"/>
      <c r="F1285" s="183"/>
      <c r="G1285" s="22"/>
      <c r="H1285" s="22"/>
      <c r="I1285" s="22"/>
      <c r="J1285" s="191" t="e">
        <f aca="false">VLOOKUP(Entrate!I1285,Legenda!$D$1:$F$258,2)</f>
        <v>#N/A</v>
      </c>
      <c r="K1285" s="22"/>
      <c r="L1285" s="22"/>
      <c r="M1285" s="22"/>
      <c r="N1285" s="183"/>
      <c r="O1285" s="184" t="n">
        <f aca="false">'Piano Finanziario Annuale'!$F$6</f>
        <v>0</v>
      </c>
      <c r="P1285" s="185" t="n">
        <v>0</v>
      </c>
      <c r="Q1285" s="186"/>
      <c r="R1285" s="187" t="n">
        <f aca="false">(P1285*Q1285)</f>
        <v>0</v>
      </c>
      <c r="S1285" s="185" t="n">
        <v>0</v>
      </c>
      <c r="T1285" s="187" t="n">
        <f aca="false">IF(OR(O1285="sì",O1285="forfettario 190"),SUM(P1285+S1285),SUM(P1285+R1285+S1285))</f>
        <v>0</v>
      </c>
      <c r="U1285" s="50"/>
      <c r="V1285" s="188"/>
      <c r="W1285" s="189" t="n">
        <f aca="false">IF(V1285="SI",T1285,0)</f>
        <v>0</v>
      </c>
      <c r="X1285" s="148"/>
      <c r="Y1285" s="179"/>
      <c r="Z1285" s="179"/>
      <c r="AA1285" s="179"/>
    </row>
    <row r="1286" customFormat="false" ht="15.75" hidden="false" customHeight="true" outlineLevel="0" collapsed="false">
      <c r="A1286" s="22" t="n">
        <v>1285</v>
      </c>
      <c r="B1286" s="180"/>
      <c r="C1286" s="22"/>
      <c r="D1286" s="22"/>
      <c r="E1286" s="22"/>
      <c r="F1286" s="183"/>
      <c r="G1286" s="22"/>
      <c r="H1286" s="22"/>
      <c r="I1286" s="22"/>
      <c r="J1286" s="191" t="e">
        <f aca="false">VLOOKUP(Entrate!I1286,Legenda!$D$1:$F$258,2)</f>
        <v>#N/A</v>
      </c>
      <c r="K1286" s="22"/>
      <c r="L1286" s="22"/>
      <c r="M1286" s="22"/>
      <c r="N1286" s="183"/>
      <c r="O1286" s="184" t="n">
        <f aca="false">'Piano Finanziario Annuale'!$F$6</f>
        <v>0</v>
      </c>
      <c r="P1286" s="185" t="n">
        <v>0</v>
      </c>
      <c r="Q1286" s="186"/>
      <c r="R1286" s="187" t="n">
        <f aca="false">(P1286*Q1286)</f>
        <v>0</v>
      </c>
      <c r="S1286" s="185" t="n">
        <v>0</v>
      </c>
      <c r="T1286" s="187" t="n">
        <f aca="false">IF(OR(O1286="sì",O1286="forfettario 190"),SUM(P1286+S1286),SUM(P1286+R1286+S1286))</f>
        <v>0</v>
      </c>
      <c r="U1286" s="50"/>
      <c r="V1286" s="188"/>
      <c r="W1286" s="189" t="n">
        <f aca="false">IF(V1286="SI",T1286,0)</f>
        <v>0</v>
      </c>
      <c r="X1286" s="148"/>
      <c r="Y1286" s="179"/>
      <c r="Z1286" s="179"/>
      <c r="AA1286" s="179"/>
    </row>
    <row r="1287" customFormat="false" ht="15.75" hidden="false" customHeight="true" outlineLevel="0" collapsed="false">
      <c r="A1287" s="22" t="n">
        <v>1286</v>
      </c>
      <c r="B1287" s="180"/>
      <c r="C1287" s="22"/>
      <c r="D1287" s="22"/>
      <c r="E1287" s="22"/>
      <c r="F1287" s="183"/>
      <c r="G1287" s="22"/>
      <c r="H1287" s="22"/>
      <c r="I1287" s="22"/>
      <c r="J1287" s="191" t="e">
        <f aca="false">VLOOKUP(Entrate!I1287,Legenda!$D$1:$F$258,2)</f>
        <v>#N/A</v>
      </c>
      <c r="K1287" s="22"/>
      <c r="L1287" s="22"/>
      <c r="M1287" s="22"/>
      <c r="N1287" s="183"/>
      <c r="O1287" s="184" t="n">
        <f aca="false">'Piano Finanziario Annuale'!$F$6</f>
        <v>0</v>
      </c>
      <c r="P1287" s="185" t="n">
        <v>0</v>
      </c>
      <c r="Q1287" s="186"/>
      <c r="R1287" s="187" t="n">
        <f aca="false">(P1287*Q1287)</f>
        <v>0</v>
      </c>
      <c r="S1287" s="185" t="n">
        <v>0</v>
      </c>
      <c r="T1287" s="187" t="n">
        <f aca="false">IF(OR(O1287="sì",O1287="forfettario 190"),SUM(P1287+S1287),SUM(P1287+R1287+S1287))</f>
        <v>0</v>
      </c>
      <c r="U1287" s="50"/>
      <c r="V1287" s="188"/>
      <c r="W1287" s="189" t="n">
        <f aca="false">IF(V1287="SI",T1287,0)</f>
        <v>0</v>
      </c>
      <c r="X1287" s="148"/>
      <c r="Y1287" s="179"/>
      <c r="Z1287" s="179"/>
      <c r="AA1287" s="179"/>
    </row>
    <row r="1288" customFormat="false" ht="15.75" hidden="false" customHeight="true" outlineLevel="0" collapsed="false">
      <c r="A1288" s="22" t="n">
        <v>1287</v>
      </c>
      <c r="B1288" s="180"/>
      <c r="C1288" s="22"/>
      <c r="D1288" s="22"/>
      <c r="E1288" s="22"/>
      <c r="F1288" s="183"/>
      <c r="G1288" s="22"/>
      <c r="H1288" s="22"/>
      <c r="I1288" s="22"/>
      <c r="J1288" s="191" t="e">
        <f aca="false">VLOOKUP(Entrate!I1288,Legenda!$D$1:$F$258,2)</f>
        <v>#N/A</v>
      </c>
      <c r="K1288" s="22"/>
      <c r="L1288" s="22"/>
      <c r="M1288" s="22"/>
      <c r="N1288" s="183"/>
      <c r="O1288" s="184" t="n">
        <f aca="false">'Piano Finanziario Annuale'!$F$6</f>
        <v>0</v>
      </c>
      <c r="P1288" s="185" t="n">
        <v>0</v>
      </c>
      <c r="Q1288" s="186"/>
      <c r="R1288" s="187" t="n">
        <f aca="false">(P1288*Q1288)</f>
        <v>0</v>
      </c>
      <c r="S1288" s="185" t="n">
        <v>0</v>
      </c>
      <c r="T1288" s="187" t="n">
        <f aca="false">IF(OR(O1288="sì",O1288="forfettario 190"),SUM(P1288+S1288),SUM(P1288+R1288+S1288))</f>
        <v>0</v>
      </c>
      <c r="U1288" s="50"/>
      <c r="V1288" s="188"/>
      <c r="W1288" s="189" t="n">
        <f aca="false">IF(V1288="SI",T1288,0)</f>
        <v>0</v>
      </c>
      <c r="X1288" s="148"/>
      <c r="Y1288" s="179"/>
      <c r="Z1288" s="179"/>
      <c r="AA1288" s="179"/>
    </row>
    <row r="1289" customFormat="false" ht="15.75" hidden="false" customHeight="true" outlineLevel="0" collapsed="false">
      <c r="A1289" s="22" t="n">
        <v>1288</v>
      </c>
      <c r="B1289" s="180"/>
      <c r="C1289" s="22"/>
      <c r="D1289" s="22"/>
      <c r="E1289" s="22"/>
      <c r="F1289" s="183"/>
      <c r="G1289" s="22"/>
      <c r="H1289" s="22"/>
      <c r="I1289" s="22"/>
      <c r="J1289" s="191" t="e">
        <f aca="false">VLOOKUP(Entrate!I1289,Legenda!$D$1:$F$258,2)</f>
        <v>#N/A</v>
      </c>
      <c r="K1289" s="22"/>
      <c r="L1289" s="22"/>
      <c r="M1289" s="22"/>
      <c r="N1289" s="183"/>
      <c r="O1289" s="184" t="n">
        <f aca="false">'Piano Finanziario Annuale'!$F$6</f>
        <v>0</v>
      </c>
      <c r="P1289" s="185" t="n">
        <v>0</v>
      </c>
      <c r="Q1289" s="186"/>
      <c r="R1289" s="187" t="n">
        <f aca="false">(P1289*Q1289)</f>
        <v>0</v>
      </c>
      <c r="S1289" s="185" t="n">
        <v>0</v>
      </c>
      <c r="T1289" s="187" t="n">
        <f aca="false">IF(OR(O1289="sì",O1289="forfettario 190"),SUM(P1289+S1289),SUM(P1289+R1289+S1289))</f>
        <v>0</v>
      </c>
      <c r="U1289" s="50"/>
      <c r="V1289" s="188"/>
      <c r="W1289" s="189" t="n">
        <f aca="false">IF(V1289="SI",T1289,0)</f>
        <v>0</v>
      </c>
      <c r="X1289" s="148"/>
      <c r="Y1289" s="179"/>
      <c r="Z1289" s="179"/>
      <c r="AA1289" s="179"/>
    </row>
    <row r="1290" customFormat="false" ht="15.75" hidden="false" customHeight="true" outlineLevel="0" collapsed="false">
      <c r="A1290" s="22" t="n">
        <v>1289</v>
      </c>
      <c r="B1290" s="180"/>
      <c r="C1290" s="22"/>
      <c r="D1290" s="22"/>
      <c r="E1290" s="22"/>
      <c r="F1290" s="183"/>
      <c r="G1290" s="22"/>
      <c r="H1290" s="22"/>
      <c r="I1290" s="22"/>
      <c r="J1290" s="191" t="e">
        <f aca="false">VLOOKUP(Entrate!I1290,Legenda!$D$1:$F$258,2)</f>
        <v>#N/A</v>
      </c>
      <c r="K1290" s="22"/>
      <c r="L1290" s="22"/>
      <c r="M1290" s="22"/>
      <c r="N1290" s="183"/>
      <c r="O1290" s="184" t="n">
        <f aca="false">'Piano Finanziario Annuale'!$F$6</f>
        <v>0</v>
      </c>
      <c r="P1290" s="185" t="n">
        <v>0</v>
      </c>
      <c r="Q1290" s="186"/>
      <c r="R1290" s="187" t="n">
        <f aca="false">(P1290*Q1290)</f>
        <v>0</v>
      </c>
      <c r="S1290" s="185" t="n">
        <v>0</v>
      </c>
      <c r="T1290" s="187" t="n">
        <f aca="false">IF(OR(O1290="sì",O1290="forfettario 190"),SUM(P1290+S1290),SUM(P1290+R1290+S1290))</f>
        <v>0</v>
      </c>
      <c r="U1290" s="50"/>
      <c r="V1290" s="188"/>
      <c r="W1290" s="189" t="n">
        <f aca="false">IF(V1290="SI",T1290,0)</f>
        <v>0</v>
      </c>
      <c r="X1290" s="148"/>
      <c r="Y1290" s="179"/>
      <c r="Z1290" s="179"/>
      <c r="AA1290" s="179"/>
    </row>
    <row r="1291" customFormat="false" ht="15.75" hidden="false" customHeight="true" outlineLevel="0" collapsed="false">
      <c r="A1291" s="22" t="n">
        <v>1290</v>
      </c>
      <c r="B1291" s="180"/>
      <c r="C1291" s="22"/>
      <c r="D1291" s="22"/>
      <c r="E1291" s="22"/>
      <c r="F1291" s="183"/>
      <c r="G1291" s="22"/>
      <c r="H1291" s="22"/>
      <c r="I1291" s="22"/>
      <c r="J1291" s="191" t="e">
        <f aca="false">VLOOKUP(Entrate!I1291,Legenda!$D$1:$F$258,2)</f>
        <v>#N/A</v>
      </c>
      <c r="K1291" s="22"/>
      <c r="L1291" s="22"/>
      <c r="M1291" s="22"/>
      <c r="N1291" s="183"/>
      <c r="O1291" s="184" t="n">
        <f aca="false">'Piano Finanziario Annuale'!$F$6</f>
        <v>0</v>
      </c>
      <c r="P1291" s="185" t="n">
        <v>0</v>
      </c>
      <c r="Q1291" s="186"/>
      <c r="R1291" s="187" t="n">
        <f aca="false">(P1291*Q1291)</f>
        <v>0</v>
      </c>
      <c r="S1291" s="185" t="n">
        <v>0</v>
      </c>
      <c r="T1291" s="187" t="n">
        <f aca="false">IF(OR(O1291="sì",O1291="forfettario 190"),SUM(P1291+S1291),SUM(P1291+R1291+S1291))</f>
        <v>0</v>
      </c>
      <c r="U1291" s="50"/>
      <c r="V1291" s="188"/>
      <c r="W1291" s="189" t="n">
        <f aca="false">IF(V1291="SI",T1291,0)</f>
        <v>0</v>
      </c>
      <c r="X1291" s="148"/>
      <c r="Y1291" s="179"/>
      <c r="Z1291" s="179"/>
      <c r="AA1291" s="179"/>
    </row>
    <row r="1292" customFormat="false" ht="15.75" hidden="false" customHeight="true" outlineLevel="0" collapsed="false">
      <c r="A1292" s="22" t="n">
        <v>1291</v>
      </c>
      <c r="B1292" s="180"/>
      <c r="C1292" s="22"/>
      <c r="D1292" s="22"/>
      <c r="E1292" s="22"/>
      <c r="F1292" s="183"/>
      <c r="G1292" s="22"/>
      <c r="H1292" s="22"/>
      <c r="I1292" s="22"/>
      <c r="J1292" s="191" t="e">
        <f aca="false">VLOOKUP(Entrate!I1292,Legenda!$D$1:$F$258,2)</f>
        <v>#N/A</v>
      </c>
      <c r="K1292" s="22"/>
      <c r="L1292" s="22"/>
      <c r="M1292" s="22"/>
      <c r="N1292" s="183"/>
      <c r="O1292" s="184" t="n">
        <f aca="false">'Piano Finanziario Annuale'!$F$6</f>
        <v>0</v>
      </c>
      <c r="P1292" s="185" t="n">
        <v>0</v>
      </c>
      <c r="Q1292" s="186"/>
      <c r="R1292" s="187" t="n">
        <f aca="false">(P1292*Q1292)</f>
        <v>0</v>
      </c>
      <c r="S1292" s="185" t="n">
        <v>0</v>
      </c>
      <c r="T1292" s="187" t="n">
        <f aca="false">IF(OR(O1292="sì",O1292="forfettario 190"),SUM(P1292+S1292),SUM(P1292+R1292+S1292))</f>
        <v>0</v>
      </c>
      <c r="U1292" s="50"/>
      <c r="V1292" s="188"/>
      <c r="W1292" s="189" t="n">
        <f aca="false">IF(V1292="SI",T1292,0)</f>
        <v>0</v>
      </c>
      <c r="X1292" s="148"/>
      <c r="Y1292" s="179"/>
      <c r="Z1292" s="179"/>
      <c r="AA1292" s="179"/>
    </row>
    <row r="1293" customFormat="false" ht="15.75" hidden="false" customHeight="true" outlineLevel="0" collapsed="false">
      <c r="A1293" s="22" t="n">
        <v>1292</v>
      </c>
      <c r="B1293" s="180"/>
      <c r="C1293" s="22"/>
      <c r="D1293" s="22"/>
      <c r="E1293" s="22"/>
      <c r="F1293" s="183"/>
      <c r="G1293" s="22"/>
      <c r="H1293" s="22"/>
      <c r="I1293" s="22"/>
      <c r="J1293" s="191" t="e">
        <f aca="false">VLOOKUP(Entrate!I1293,Legenda!$D$1:$F$258,2)</f>
        <v>#N/A</v>
      </c>
      <c r="K1293" s="22"/>
      <c r="L1293" s="22"/>
      <c r="M1293" s="22"/>
      <c r="N1293" s="183"/>
      <c r="O1293" s="184" t="n">
        <f aca="false">'Piano Finanziario Annuale'!$F$6</f>
        <v>0</v>
      </c>
      <c r="P1293" s="185" t="n">
        <v>0</v>
      </c>
      <c r="Q1293" s="186"/>
      <c r="R1293" s="187" t="n">
        <f aca="false">(P1293*Q1293)</f>
        <v>0</v>
      </c>
      <c r="S1293" s="185" t="n">
        <v>0</v>
      </c>
      <c r="T1293" s="187" t="n">
        <f aca="false">IF(OR(O1293="sì",O1293="forfettario 190"),SUM(P1293+S1293),SUM(P1293+R1293+S1293))</f>
        <v>0</v>
      </c>
      <c r="U1293" s="50"/>
      <c r="V1293" s="188"/>
      <c r="W1293" s="189" t="n">
        <f aca="false">IF(V1293="SI",T1293,0)</f>
        <v>0</v>
      </c>
      <c r="X1293" s="148"/>
      <c r="Y1293" s="179"/>
      <c r="Z1293" s="179"/>
      <c r="AA1293" s="179"/>
    </row>
    <row r="1294" customFormat="false" ht="15.75" hidden="false" customHeight="true" outlineLevel="0" collapsed="false">
      <c r="A1294" s="22" t="n">
        <v>1293</v>
      </c>
      <c r="B1294" s="180"/>
      <c r="C1294" s="22"/>
      <c r="D1294" s="22"/>
      <c r="E1294" s="22"/>
      <c r="F1294" s="183"/>
      <c r="G1294" s="22"/>
      <c r="H1294" s="22"/>
      <c r="I1294" s="22"/>
      <c r="J1294" s="191" t="e">
        <f aca="false">VLOOKUP(Entrate!I1294,Legenda!$D$1:$F$258,2)</f>
        <v>#N/A</v>
      </c>
      <c r="K1294" s="22"/>
      <c r="L1294" s="22"/>
      <c r="M1294" s="22"/>
      <c r="N1294" s="183"/>
      <c r="O1294" s="184" t="n">
        <f aca="false">'Piano Finanziario Annuale'!$F$6</f>
        <v>0</v>
      </c>
      <c r="P1294" s="185" t="n">
        <v>0</v>
      </c>
      <c r="Q1294" s="186"/>
      <c r="R1294" s="187" t="n">
        <f aca="false">(P1294*Q1294)</f>
        <v>0</v>
      </c>
      <c r="S1294" s="185" t="n">
        <v>0</v>
      </c>
      <c r="T1294" s="187" t="n">
        <f aca="false">IF(OR(O1294="sì",O1294="forfettario 190"),SUM(P1294+S1294),SUM(P1294+R1294+S1294))</f>
        <v>0</v>
      </c>
      <c r="U1294" s="50"/>
      <c r="V1294" s="188"/>
      <c r="W1294" s="189" t="n">
        <f aca="false">IF(V1294="SI",T1294,0)</f>
        <v>0</v>
      </c>
      <c r="X1294" s="148"/>
      <c r="Y1294" s="179"/>
      <c r="Z1294" s="179"/>
      <c r="AA1294" s="179"/>
    </row>
    <row r="1295" customFormat="false" ht="15.75" hidden="false" customHeight="true" outlineLevel="0" collapsed="false">
      <c r="A1295" s="22" t="n">
        <v>1294</v>
      </c>
      <c r="B1295" s="180"/>
      <c r="C1295" s="22"/>
      <c r="D1295" s="22"/>
      <c r="E1295" s="22"/>
      <c r="F1295" s="183"/>
      <c r="G1295" s="22"/>
      <c r="H1295" s="22"/>
      <c r="I1295" s="22"/>
      <c r="J1295" s="191" t="e">
        <f aca="false">VLOOKUP(Entrate!I1295,Legenda!$D$1:$F$258,2)</f>
        <v>#N/A</v>
      </c>
      <c r="K1295" s="22"/>
      <c r="L1295" s="22"/>
      <c r="M1295" s="22"/>
      <c r="N1295" s="183"/>
      <c r="O1295" s="184" t="n">
        <f aca="false">'Piano Finanziario Annuale'!$F$6</f>
        <v>0</v>
      </c>
      <c r="P1295" s="185" t="n">
        <v>0</v>
      </c>
      <c r="Q1295" s="186"/>
      <c r="R1295" s="187" t="n">
        <f aca="false">(P1295*Q1295)</f>
        <v>0</v>
      </c>
      <c r="S1295" s="185" t="n">
        <v>0</v>
      </c>
      <c r="T1295" s="187" t="n">
        <f aca="false">IF(OR(O1295="sì",O1295="forfettario 190"),SUM(P1295+S1295),SUM(P1295+R1295+S1295))</f>
        <v>0</v>
      </c>
      <c r="U1295" s="50"/>
      <c r="V1295" s="188"/>
      <c r="W1295" s="189" t="n">
        <f aca="false">IF(V1295="SI",T1295,0)</f>
        <v>0</v>
      </c>
      <c r="X1295" s="148"/>
      <c r="Y1295" s="179"/>
      <c r="Z1295" s="179"/>
      <c r="AA1295" s="179"/>
    </row>
    <row r="1296" customFormat="false" ht="15.75" hidden="false" customHeight="true" outlineLevel="0" collapsed="false">
      <c r="A1296" s="22" t="n">
        <v>1295</v>
      </c>
      <c r="B1296" s="180"/>
      <c r="C1296" s="22"/>
      <c r="D1296" s="22"/>
      <c r="E1296" s="22"/>
      <c r="F1296" s="183"/>
      <c r="G1296" s="22"/>
      <c r="H1296" s="22"/>
      <c r="I1296" s="22"/>
      <c r="J1296" s="191" t="e">
        <f aca="false">VLOOKUP(Entrate!I1296,Legenda!$D$1:$F$258,2)</f>
        <v>#N/A</v>
      </c>
      <c r="K1296" s="22"/>
      <c r="L1296" s="22"/>
      <c r="M1296" s="22"/>
      <c r="N1296" s="183"/>
      <c r="O1296" s="184" t="n">
        <f aca="false">'Piano Finanziario Annuale'!$F$6</f>
        <v>0</v>
      </c>
      <c r="P1296" s="185" t="n">
        <v>0</v>
      </c>
      <c r="Q1296" s="186"/>
      <c r="R1296" s="187" t="n">
        <f aca="false">(P1296*Q1296)</f>
        <v>0</v>
      </c>
      <c r="S1296" s="185" t="n">
        <v>0</v>
      </c>
      <c r="T1296" s="187" t="n">
        <f aca="false">IF(OR(O1296="sì",O1296="forfettario 190"),SUM(P1296+S1296),SUM(P1296+R1296+S1296))</f>
        <v>0</v>
      </c>
      <c r="U1296" s="50"/>
      <c r="V1296" s="188"/>
      <c r="W1296" s="189" t="n">
        <f aca="false">IF(V1296="SI",T1296,0)</f>
        <v>0</v>
      </c>
      <c r="X1296" s="148"/>
      <c r="Y1296" s="179"/>
      <c r="Z1296" s="179"/>
      <c r="AA1296" s="179"/>
    </row>
    <row r="1297" customFormat="false" ht="15.75" hidden="false" customHeight="true" outlineLevel="0" collapsed="false">
      <c r="A1297" s="22" t="n">
        <v>1296</v>
      </c>
      <c r="B1297" s="180"/>
      <c r="C1297" s="22"/>
      <c r="D1297" s="22"/>
      <c r="E1297" s="22"/>
      <c r="F1297" s="183"/>
      <c r="G1297" s="22"/>
      <c r="H1297" s="22"/>
      <c r="I1297" s="22"/>
      <c r="J1297" s="191" t="e">
        <f aca="false">VLOOKUP(Entrate!I1297,Legenda!$D$1:$F$258,2)</f>
        <v>#N/A</v>
      </c>
      <c r="K1297" s="22"/>
      <c r="L1297" s="22"/>
      <c r="M1297" s="22"/>
      <c r="N1297" s="183"/>
      <c r="O1297" s="184" t="n">
        <f aca="false">'Piano Finanziario Annuale'!$F$6</f>
        <v>0</v>
      </c>
      <c r="P1297" s="185" t="n">
        <v>0</v>
      </c>
      <c r="Q1297" s="186"/>
      <c r="R1297" s="187" t="n">
        <f aca="false">(P1297*Q1297)</f>
        <v>0</v>
      </c>
      <c r="S1297" s="185" t="n">
        <v>0</v>
      </c>
      <c r="T1297" s="187" t="n">
        <f aca="false">IF(OR(O1297="sì",O1297="forfettario 190"),SUM(P1297+S1297),SUM(P1297+R1297+S1297))</f>
        <v>0</v>
      </c>
      <c r="U1297" s="50"/>
      <c r="V1297" s="188"/>
      <c r="W1297" s="189" t="n">
        <f aca="false">IF(V1297="SI",T1297,0)</f>
        <v>0</v>
      </c>
      <c r="X1297" s="148"/>
      <c r="Y1297" s="179"/>
      <c r="Z1297" s="179"/>
      <c r="AA1297" s="179"/>
    </row>
    <row r="1298" customFormat="false" ht="15.75" hidden="false" customHeight="true" outlineLevel="0" collapsed="false">
      <c r="A1298" s="22" t="n">
        <v>1297</v>
      </c>
      <c r="B1298" s="180"/>
      <c r="C1298" s="22"/>
      <c r="D1298" s="22"/>
      <c r="E1298" s="22"/>
      <c r="F1298" s="183"/>
      <c r="G1298" s="22"/>
      <c r="H1298" s="22"/>
      <c r="I1298" s="22"/>
      <c r="J1298" s="191" t="e">
        <f aca="false">VLOOKUP(Entrate!I1298,Legenda!$D$1:$F$258,2)</f>
        <v>#N/A</v>
      </c>
      <c r="K1298" s="22"/>
      <c r="L1298" s="22"/>
      <c r="M1298" s="22"/>
      <c r="N1298" s="183"/>
      <c r="O1298" s="184" t="n">
        <f aca="false">'Piano Finanziario Annuale'!$F$6</f>
        <v>0</v>
      </c>
      <c r="P1298" s="185" t="n">
        <v>0</v>
      </c>
      <c r="Q1298" s="186"/>
      <c r="R1298" s="187" t="n">
        <f aca="false">(P1298*Q1298)</f>
        <v>0</v>
      </c>
      <c r="S1298" s="185" t="n">
        <v>0</v>
      </c>
      <c r="T1298" s="187" t="n">
        <f aca="false">IF(OR(O1298="sì",O1298="forfettario 190"),SUM(P1298+S1298),SUM(P1298+R1298+S1298))</f>
        <v>0</v>
      </c>
      <c r="U1298" s="50"/>
      <c r="V1298" s="188"/>
      <c r="W1298" s="189" t="n">
        <f aca="false">IF(V1298="SI",T1298,0)</f>
        <v>0</v>
      </c>
      <c r="X1298" s="148"/>
      <c r="Y1298" s="179"/>
      <c r="Z1298" s="179"/>
      <c r="AA1298" s="179"/>
    </row>
    <row r="1299" customFormat="false" ht="15.75" hidden="false" customHeight="true" outlineLevel="0" collapsed="false">
      <c r="A1299" s="22" t="n">
        <v>1298</v>
      </c>
      <c r="B1299" s="180"/>
      <c r="C1299" s="22"/>
      <c r="D1299" s="22"/>
      <c r="E1299" s="22"/>
      <c r="F1299" s="183"/>
      <c r="G1299" s="22"/>
      <c r="H1299" s="22"/>
      <c r="I1299" s="22"/>
      <c r="J1299" s="191" t="e">
        <f aca="false">VLOOKUP(Entrate!I1299,Legenda!$D$1:$F$258,2)</f>
        <v>#N/A</v>
      </c>
      <c r="K1299" s="22"/>
      <c r="L1299" s="22"/>
      <c r="M1299" s="22"/>
      <c r="N1299" s="183"/>
      <c r="O1299" s="184" t="n">
        <f aca="false">'Piano Finanziario Annuale'!$F$6</f>
        <v>0</v>
      </c>
      <c r="P1299" s="185" t="n">
        <v>0</v>
      </c>
      <c r="Q1299" s="186"/>
      <c r="R1299" s="187" t="n">
        <f aca="false">(P1299*Q1299)</f>
        <v>0</v>
      </c>
      <c r="S1299" s="185" t="n">
        <v>0</v>
      </c>
      <c r="T1299" s="187" t="n">
        <f aca="false">IF(OR(O1299="sì",O1299="forfettario 190"),SUM(P1299+S1299),SUM(P1299+R1299+S1299))</f>
        <v>0</v>
      </c>
      <c r="U1299" s="50"/>
      <c r="V1299" s="188"/>
      <c r="W1299" s="189" t="n">
        <f aca="false">IF(V1299="SI",T1299,0)</f>
        <v>0</v>
      </c>
      <c r="X1299" s="148"/>
      <c r="Y1299" s="179"/>
      <c r="Z1299" s="179"/>
      <c r="AA1299" s="179"/>
    </row>
    <row r="1300" customFormat="false" ht="15.75" hidden="false" customHeight="true" outlineLevel="0" collapsed="false">
      <c r="A1300" s="22" t="n">
        <v>1299</v>
      </c>
      <c r="B1300" s="180"/>
      <c r="C1300" s="22"/>
      <c r="D1300" s="22"/>
      <c r="E1300" s="22"/>
      <c r="F1300" s="183"/>
      <c r="G1300" s="22"/>
      <c r="H1300" s="22"/>
      <c r="I1300" s="22"/>
      <c r="J1300" s="191" t="e">
        <f aca="false">VLOOKUP(Entrate!I1300,Legenda!$D$1:$F$258,2)</f>
        <v>#N/A</v>
      </c>
      <c r="K1300" s="22"/>
      <c r="L1300" s="22"/>
      <c r="M1300" s="22"/>
      <c r="N1300" s="183"/>
      <c r="O1300" s="184" t="n">
        <f aca="false">'Piano Finanziario Annuale'!$F$6</f>
        <v>0</v>
      </c>
      <c r="P1300" s="185" t="n">
        <v>0</v>
      </c>
      <c r="Q1300" s="186"/>
      <c r="R1300" s="187" t="n">
        <f aca="false">(P1300*Q1300)</f>
        <v>0</v>
      </c>
      <c r="S1300" s="185" t="n">
        <v>0</v>
      </c>
      <c r="T1300" s="187" t="n">
        <f aca="false">IF(OR(O1300="sì",O1300="forfettario 190"),SUM(P1300+S1300),SUM(P1300+R1300+S1300))</f>
        <v>0</v>
      </c>
      <c r="U1300" s="50"/>
      <c r="V1300" s="188"/>
      <c r="W1300" s="189" t="n">
        <f aca="false">IF(V1300="SI",T1300,0)</f>
        <v>0</v>
      </c>
      <c r="X1300" s="148"/>
      <c r="Y1300" s="179"/>
      <c r="Z1300" s="179"/>
      <c r="AA1300" s="179"/>
    </row>
    <row r="1301" customFormat="false" ht="15.75" hidden="false" customHeight="true" outlineLevel="0" collapsed="false">
      <c r="A1301" s="22" t="n">
        <v>1300</v>
      </c>
      <c r="B1301" s="180"/>
      <c r="C1301" s="22"/>
      <c r="D1301" s="22"/>
      <c r="E1301" s="22"/>
      <c r="F1301" s="183"/>
      <c r="G1301" s="22"/>
      <c r="H1301" s="22"/>
      <c r="I1301" s="22"/>
      <c r="J1301" s="191" t="e">
        <f aca="false">VLOOKUP(Entrate!I1301,Legenda!$D$1:$F$258,2)</f>
        <v>#N/A</v>
      </c>
      <c r="K1301" s="22"/>
      <c r="L1301" s="22"/>
      <c r="M1301" s="22"/>
      <c r="N1301" s="183"/>
      <c r="O1301" s="184" t="n">
        <f aca="false">'Piano Finanziario Annuale'!$F$6</f>
        <v>0</v>
      </c>
      <c r="P1301" s="185" t="n">
        <v>0</v>
      </c>
      <c r="Q1301" s="186"/>
      <c r="R1301" s="187" t="n">
        <f aca="false">(P1301*Q1301)</f>
        <v>0</v>
      </c>
      <c r="S1301" s="185" t="n">
        <v>0</v>
      </c>
      <c r="T1301" s="187" t="n">
        <f aca="false">IF(OR(O1301="sì",O1301="forfettario 190"),SUM(P1301+S1301),SUM(P1301+R1301+S1301))</f>
        <v>0</v>
      </c>
      <c r="U1301" s="50"/>
      <c r="V1301" s="188"/>
      <c r="W1301" s="189" t="n">
        <f aca="false">IF(V1301="SI",T1301,0)</f>
        <v>0</v>
      </c>
      <c r="X1301" s="148"/>
      <c r="Y1301" s="179"/>
      <c r="Z1301" s="179"/>
      <c r="AA1301" s="179"/>
    </row>
    <row r="1302" customFormat="false" ht="15.75" hidden="false" customHeight="true" outlineLevel="0" collapsed="false">
      <c r="A1302" s="22" t="n">
        <v>1301</v>
      </c>
      <c r="B1302" s="180"/>
      <c r="C1302" s="22"/>
      <c r="D1302" s="22"/>
      <c r="E1302" s="22"/>
      <c r="F1302" s="183"/>
      <c r="G1302" s="22"/>
      <c r="H1302" s="22"/>
      <c r="I1302" s="22"/>
      <c r="J1302" s="191" t="e">
        <f aca="false">VLOOKUP(Entrate!I1302,Legenda!$D$1:$F$258,2)</f>
        <v>#N/A</v>
      </c>
      <c r="K1302" s="22"/>
      <c r="L1302" s="22"/>
      <c r="M1302" s="22"/>
      <c r="N1302" s="183"/>
      <c r="O1302" s="184" t="n">
        <f aca="false">'Piano Finanziario Annuale'!$F$6</f>
        <v>0</v>
      </c>
      <c r="P1302" s="185" t="n">
        <v>0</v>
      </c>
      <c r="Q1302" s="186"/>
      <c r="R1302" s="187" t="n">
        <f aca="false">(P1302*Q1302)</f>
        <v>0</v>
      </c>
      <c r="S1302" s="185" t="n">
        <v>0</v>
      </c>
      <c r="T1302" s="187" t="n">
        <f aca="false">IF(OR(O1302="sì",O1302="forfettario 190"),SUM(P1302+S1302),SUM(P1302+R1302+S1302))</f>
        <v>0</v>
      </c>
      <c r="U1302" s="50"/>
      <c r="V1302" s="188"/>
      <c r="W1302" s="189" t="n">
        <f aca="false">IF(V1302="SI",T1302,0)</f>
        <v>0</v>
      </c>
      <c r="X1302" s="148"/>
      <c r="Y1302" s="179"/>
      <c r="Z1302" s="179"/>
      <c r="AA1302" s="179"/>
    </row>
    <row r="1303" customFormat="false" ht="15.75" hidden="false" customHeight="true" outlineLevel="0" collapsed="false">
      <c r="A1303" s="22" t="n">
        <v>1302</v>
      </c>
      <c r="B1303" s="180"/>
      <c r="C1303" s="22"/>
      <c r="D1303" s="22"/>
      <c r="E1303" s="22"/>
      <c r="F1303" s="183"/>
      <c r="G1303" s="22"/>
      <c r="H1303" s="22"/>
      <c r="I1303" s="22"/>
      <c r="J1303" s="191" t="e">
        <f aca="false">VLOOKUP(Entrate!I1303,Legenda!$D$1:$F$258,2)</f>
        <v>#N/A</v>
      </c>
      <c r="K1303" s="22"/>
      <c r="L1303" s="22"/>
      <c r="M1303" s="22"/>
      <c r="N1303" s="183"/>
      <c r="O1303" s="184" t="n">
        <f aca="false">'Piano Finanziario Annuale'!$F$6</f>
        <v>0</v>
      </c>
      <c r="P1303" s="185" t="n">
        <v>0</v>
      </c>
      <c r="Q1303" s="186"/>
      <c r="R1303" s="187" t="n">
        <f aca="false">(P1303*Q1303)</f>
        <v>0</v>
      </c>
      <c r="S1303" s="185" t="n">
        <v>0</v>
      </c>
      <c r="T1303" s="187" t="n">
        <f aca="false">IF(OR(O1303="sì",O1303="forfettario 190"),SUM(P1303+S1303),SUM(P1303+R1303+S1303))</f>
        <v>0</v>
      </c>
      <c r="U1303" s="50"/>
      <c r="V1303" s="188"/>
      <c r="W1303" s="189" t="n">
        <f aca="false">IF(V1303="SI",T1303,0)</f>
        <v>0</v>
      </c>
      <c r="X1303" s="148"/>
      <c r="Y1303" s="179"/>
      <c r="Z1303" s="179"/>
      <c r="AA1303" s="179"/>
    </row>
    <row r="1304" customFormat="false" ht="15.75" hidden="false" customHeight="true" outlineLevel="0" collapsed="false">
      <c r="A1304" s="22" t="n">
        <v>1303</v>
      </c>
      <c r="B1304" s="180"/>
      <c r="C1304" s="22"/>
      <c r="D1304" s="22"/>
      <c r="E1304" s="22"/>
      <c r="F1304" s="183"/>
      <c r="G1304" s="22"/>
      <c r="H1304" s="22"/>
      <c r="I1304" s="22"/>
      <c r="J1304" s="191" t="e">
        <f aca="false">VLOOKUP(Entrate!I1304,Legenda!$D$1:$F$258,2)</f>
        <v>#N/A</v>
      </c>
      <c r="K1304" s="22"/>
      <c r="L1304" s="22"/>
      <c r="M1304" s="22"/>
      <c r="N1304" s="183"/>
      <c r="O1304" s="184" t="n">
        <f aca="false">'Piano Finanziario Annuale'!$F$6</f>
        <v>0</v>
      </c>
      <c r="P1304" s="185" t="n">
        <v>0</v>
      </c>
      <c r="Q1304" s="186"/>
      <c r="R1304" s="187" t="n">
        <f aca="false">(P1304*Q1304)</f>
        <v>0</v>
      </c>
      <c r="S1304" s="185" t="n">
        <v>0</v>
      </c>
      <c r="T1304" s="187" t="n">
        <f aca="false">IF(OR(O1304="sì",O1304="forfettario 190"),SUM(P1304+S1304),SUM(P1304+R1304+S1304))</f>
        <v>0</v>
      </c>
      <c r="U1304" s="50"/>
      <c r="V1304" s="188"/>
      <c r="W1304" s="189" t="n">
        <f aca="false">IF(V1304="SI",T1304,0)</f>
        <v>0</v>
      </c>
      <c r="X1304" s="148"/>
      <c r="Y1304" s="179"/>
      <c r="Z1304" s="179"/>
      <c r="AA1304" s="179"/>
    </row>
    <row r="1305" customFormat="false" ht="15.75" hidden="false" customHeight="true" outlineLevel="0" collapsed="false">
      <c r="A1305" s="22" t="n">
        <v>1304</v>
      </c>
      <c r="B1305" s="180"/>
      <c r="C1305" s="22"/>
      <c r="D1305" s="22"/>
      <c r="E1305" s="22"/>
      <c r="F1305" s="183"/>
      <c r="G1305" s="22"/>
      <c r="H1305" s="22"/>
      <c r="I1305" s="22"/>
      <c r="J1305" s="191" t="e">
        <f aca="false">VLOOKUP(Entrate!I1305,Legenda!$D$1:$F$258,2)</f>
        <v>#N/A</v>
      </c>
      <c r="K1305" s="22"/>
      <c r="L1305" s="22"/>
      <c r="M1305" s="22"/>
      <c r="N1305" s="183"/>
      <c r="O1305" s="184" t="n">
        <f aca="false">'Piano Finanziario Annuale'!$F$6</f>
        <v>0</v>
      </c>
      <c r="P1305" s="185" t="n">
        <v>0</v>
      </c>
      <c r="Q1305" s="186"/>
      <c r="R1305" s="187" t="n">
        <f aca="false">(P1305*Q1305)</f>
        <v>0</v>
      </c>
      <c r="S1305" s="185" t="n">
        <v>0</v>
      </c>
      <c r="T1305" s="187" t="n">
        <f aca="false">IF(OR(O1305="sì",O1305="forfettario 190"),SUM(P1305+S1305),SUM(P1305+R1305+S1305))</f>
        <v>0</v>
      </c>
      <c r="U1305" s="50"/>
      <c r="V1305" s="188"/>
      <c r="W1305" s="189" t="n">
        <f aca="false">IF(V1305="SI",T1305,0)</f>
        <v>0</v>
      </c>
      <c r="X1305" s="148"/>
      <c r="Y1305" s="179"/>
      <c r="Z1305" s="179"/>
      <c r="AA1305" s="179"/>
    </row>
    <row r="1306" customFormat="false" ht="15.75" hidden="false" customHeight="true" outlineLevel="0" collapsed="false">
      <c r="A1306" s="22" t="n">
        <v>1305</v>
      </c>
      <c r="B1306" s="180"/>
      <c r="C1306" s="22"/>
      <c r="D1306" s="22"/>
      <c r="E1306" s="22"/>
      <c r="F1306" s="183"/>
      <c r="G1306" s="22"/>
      <c r="H1306" s="22"/>
      <c r="I1306" s="22"/>
      <c r="J1306" s="191" t="e">
        <f aca="false">VLOOKUP(Entrate!I1306,Legenda!$D$1:$F$258,2)</f>
        <v>#N/A</v>
      </c>
      <c r="K1306" s="22"/>
      <c r="L1306" s="22"/>
      <c r="M1306" s="22"/>
      <c r="N1306" s="183"/>
      <c r="O1306" s="184" t="n">
        <f aca="false">'Piano Finanziario Annuale'!$F$6</f>
        <v>0</v>
      </c>
      <c r="P1306" s="185" t="n">
        <v>0</v>
      </c>
      <c r="Q1306" s="186"/>
      <c r="R1306" s="187" t="n">
        <f aca="false">(P1306*Q1306)</f>
        <v>0</v>
      </c>
      <c r="S1306" s="185" t="n">
        <v>0</v>
      </c>
      <c r="T1306" s="187" t="n">
        <f aca="false">IF(OR(O1306="sì",O1306="forfettario 190"),SUM(P1306+S1306),SUM(P1306+R1306+S1306))</f>
        <v>0</v>
      </c>
      <c r="U1306" s="50"/>
      <c r="V1306" s="188"/>
      <c r="W1306" s="189" t="n">
        <f aca="false">IF(V1306="SI",T1306,0)</f>
        <v>0</v>
      </c>
      <c r="X1306" s="148"/>
      <c r="Y1306" s="179"/>
      <c r="Z1306" s="179"/>
      <c r="AA1306" s="179"/>
    </row>
    <row r="1307" customFormat="false" ht="15.75" hidden="false" customHeight="true" outlineLevel="0" collapsed="false">
      <c r="A1307" s="22" t="n">
        <v>1306</v>
      </c>
      <c r="B1307" s="180"/>
      <c r="C1307" s="22"/>
      <c r="D1307" s="22"/>
      <c r="E1307" s="22"/>
      <c r="F1307" s="183"/>
      <c r="G1307" s="22"/>
      <c r="H1307" s="22"/>
      <c r="I1307" s="22"/>
      <c r="J1307" s="191" t="e">
        <f aca="false">VLOOKUP(Entrate!I1307,Legenda!$D$1:$F$258,2)</f>
        <v>#N/A</v>
      </c>
      <c r="K1307" s="22"/>
      <c r="L1307" s="22"/>
      <c r="M1307" s="22"/>
      <c r="N1307" s="183"/>
      <c r="O1307" s="184" t="n">
        <f aca="false">'Piano Finanziario Annuale'!$F$6</f>
        <v>0</v>
      </c>
      <c r="P1307" s="185" t="n">
        <v>0</v>
      </c>
      <c r="Q1307" s="186"/>
      <c r="R1307" s="187" t="n">
        <f aca="false">(P1307*Q1307)</f>
        <v>0</v>
      </c>
      <c r="S1307" s="185" t="n">
        <v>0</v>
      </c>
      <c r="T1307" s="187" t="n">
        <f aca="false">IF(OR(O1307="sì",O1307="forfettario 190"),SUM(P1307+S1307),SUM(P1307+R1307+S1307))</f>
        <v>0</v>
      </c>
      <c r="U1307" s="50"/>
      <c r="V1307" s="188"/>
      <c r="W1307" s="189" t="n">
        <f aca="false">IF(V1307="SI",T1307,0)</f>
        <v>0</v>
      </c>
      <c r="X1307" s="148"/>
      <c r="Y1307" s="179"/>
      <c r="Z1307" s="179"/>
      <c r="AA1307" s="179"/>
    </row>
    <row r="1308" customFormat="false" ht="15.75" hidden="false" customHeight="true" outlineLevel="0" collapsed="false">
      <c r="A1308" s="22" t="n">
        <v>1307</v>
      </c>
      <c r="B1308" s="180"/>
      <c r="C1308" s="22"/>
      <c r="D1308" s="22"/>
      <c r="E1308" s="22"/>
      <c r="F1308" s="183"/>
      <c r="G1308" s="22"/>
      <c r="H1308" s="22"/>
      <c r="I1308" s="22"/>
      <c r="J1308" s="191" t="e">
        <f aca="false">VLOOKUP(Entrate!I1308,Legenda!$D$1:$F$258,2)</f>
        <v>#N/A</v>
      </c>
      <c r="K1308" s="22"/>
      <c r="L1308" s="22"/>
      <c r="M1308" s="22"/>
      <c r="N1308" s="183"/>
      <c r="O1308" s="184" t="n">
        <f aca="false">'Piano Finanziario Annuale'!$F$6</f>
        <v>0</v>
      </c>
      <c r="P1308" s="185" t="n">
        <v>0</v>
      </c>
      <c r="Q1308" s="186"/>
      <c r="R1308" s="187" t="n">
        <f aca="false">(P1308*Q1308)</f>
        <v>0</v>
      </c>
      <c r="S1308" s="185" t="n">
        <v>0</v>
      </c>
      <c r="T1308" s="187" t="n">
        <f aca="false">IF(OR(O1308="sì",O1308="forfettario 190"),SUM(P1308+S1308),SUM(P1308+R1308+S1308))</f>
        <v>0</v>
      </c>
      <c r="U1308" s="50"/>
      <c r="V1308" s="188"/>
      <c r="W1308" s="189" t="n">
        <f aca="false">IF(V1308="SI",T1308,0)</f>
        <v>0</v>
      </c>
      <c r="X1308" s="148"/>
      <c r="Y1308" s="179"/>
      <c r="Z1308" s="179"/>
      <c r="AA1308" s="179"/>
    </row>
    <row r="1309" customFormat="false" ht="15.75" hidden="false" customHeight="true" outlineLevel="0" collapsed="false">
      <c r="A1309" s="22" t="n">
        <v>1308</v>
      </c>
      <c r="B1309" s="180"/>
      <c r="C1309" s="22"/>
      <c r="D1309" s="22"/>
      <c r="E1309" s="22"/>
      <c r="F1309" s="183"/>
      <c r="G1309" s="22"/>
      <c r="H1309" s="22"/>
      <c r="I1309" s="22"/>
      <c r="J1309" s="191" t="e">
        <f aca="false">VLOOKUP(Entrate!I1309,Legenda!$D$1:$F$258,2)</f>
        <v>#N/A</v>
      </c>
      <c r="K1309" s="22"/>
      <c r="L1309" s="22"/>
      <c r="M1309" s="22"/>
      <c r="N1309" s="183"/>
      <c r="O1309" s="184" t="n">
        <f aca="false">'Piano Finanziario Annuale'!$F$6</f>
        <v>0</v>
      </c>
      <c r="P1309" s="185" t="n">
        <v>0</v>
      </c>
      <c r="Q1309" s="186"/>
      <c r="R1309" s="187" t="n">
        <f aca="false">(P1309*Q1309)</f>
        <v>0</v>
      </c>
      <c r="S1309" s="185" t="n">
        <v>0</v>
      </c>
      <c r="T1309" s="187" t="n">
        <f aca="false">IF(OR(O1309="sì",O1309="forfettario 190"),SUM(P1309+S1309),SUM(P1309+R1309+S1309))</f>
        <v>0</v>
      </c>
      <c r="U1309" s="50"/>
      <c r="V1309" s="188"/>
      <c r="W1309" s="189" t="n">
        <f aca="false">IF(V1309="SI",T1309,0)</f>
        <v>0</v>
      </c>
      <c r="X1309" s="148"/>
      <c r="Y1309" s="179"/>
      <c r="Z1309" s="179"/>
      <c r="AA1309" s="179"/>
    </row>
    <row r="1310" customFormat="false" ht="15.75" hidden="false" customHeight="true" outlineLevel="0" collapsed="false">
      <c r="A1310" s="22" t="n">
        <v>1309</v>
      </c>
      <c r="B1310" s="180"/>
      <c r="C1310" s="22"/>
      <c r="D1310" s="22"/>
      <c r="E1310" s="22"/>
      <c r="F1310" s="183"/>
      <c r="G1310" s="22"/>
      <c r="H1310" s="22"/>
      <c r="I1310" s="22"/>
      <c r="J1310" s="191" t="e">
        <f aca="false">VLOOKUP(Entrate!I1310,Legenda!$D$1:$F$258,2)</f>
        <v>#N/A</v>
      </c>
      <c r="K1310" s="22"/>
      <c r="L1310" s="22"/>
      <c r="M1310" s="22"/>
      <c r="N1310" s="183"/>
      <c r="O1310" s="184" t="n">
        <f aca="false">'Piano Finanziario Annuale'!$F$6</f>
        <v>0</v>
      </c>
      <c r="P1310" s="185" t="n">
        <v>0</v>
      </c>
      <c r="Q1310" s="186"/>
      <c r="R1310" s="187" t="n">
        <f aca="false">(P1310*Q1310)</f>
        <v>0</v>
      </c>
      <c r="S1310" s="185" t="n">
        <v>0</v>
      </c>
      <c r="T1310" s="187" t="n">
        <f aca="false">IF(OR(O1310="sì",O1310="forfettario 190"),SUM(P1310+S1310),SUM(P1310+R1310+S1310))</f>
        <v>0</v>
      </c>
      <c r="U1310" s="50"/>
      <c r="V1310" s="188"/>
      <c r="W1310" s="189" t="n">
        <f aca="false">IF(V1310="SI",T1310,0)</f>
        <v>0</v>
      </c>
      <c r="X1310" s="148"/>
      <c r="Y1310" s="179"/>
      <c r="Z1310" s="179"/>
      <c r="AA1310" s="179"/>
    </row>
    <row r="1311" customFormat="false" ht="15.75" hidden="false" customHeight="true" outlineLevel="0" collapsed="false">
      <c r="A1311" s="22" t="n">
        <v>1310</v>
      </c>
      <c r="B1311" s="180"/>
      <c r="C1311" s="22"/>
      <c r="D1311" s="22"/>
      <c r="E1311" s="22"/>
      <c r="F1311" s="183"/>
      <c r="G1311" s="22"/>
      <c r="H1311" s="22"/>
      <c r="I1311" s="22"/>
      <c r="J1311" s="191" t="e">
        <f aca="false">VLOOKUP(Entrate!I1311,Legenda!$D$1:$F$258,2)</f>
        <v>#N/A</v>
      </c>
      <c r="K1311" s="22"/>
      <c r="L1311" s="22"/>
      <c r="M1311" s="22"/>
      <c r="N1311" s="183"/>
      <c r="O1311" s="184" t="n">
        <f aca="false">'Piano Finanziario Annuale'!$F$6</f>
        <v>0</v>
      </c>
      <c r="P1311" s="185" t="n">
        <v>0</v>
      </c>
      <c r="Q1311" s="186"/>
      <c r="R1311" s="187" t="n">
        <f aca="false">(P1311*Q1311)</f>
        <v>0</v>
      </c>
      <c r="S1311" s="185" t="n">
        <v>0</v>
      </c>
      <c r="T1311" s="187" t="n">
        <f aca="false">IF(OR(O1311="sì",O1311="forfettario 190"),SUM(P1311+S1311),SUM(P1311+R1311+S1311))</f>
        <v>0</v>
      </c>
      <c r="U1311" s="50"/>
      <c r="V1311" s="188"/>
      <c r="W1311" s="189" t="n">
        <f aca="false">IF(V1311="SI",T1311,0)</f>
        <v>0</v>
      </c>
      <c r="X1311" s="148"/>
      <c r="Y1311" s="179"/>
      <c r="Z1311" s="179"/>
      <c r="AA1311" s="179"/>
    </row>
    <row r="1312" customFormat="false" ht="15.75" hidden="false" customHeight="true" outlineLevel="0" collapsed="false">
      <c r="A1312" s="22" t="n">
        <v>1311</v>
      </c>
      <c r="B1312" s="180"/>
      <c r="C1312" s="22"/>
      <c r="D1312" s="22"/>
      <c r="E1312" s="22"/>
      <c r="F1312" s="183"/>
      <c r="G1312" s="22"/>
      <c r="H1312" s="22"/>
      <c r="I1312" s="22"/>
      <c r="J1312" s="191" t="e">
        <f aca="false">VLOOKUP(Entrate!I1312,Legenda!$D$1:$F$258,2)</f>
        <v>#N/A</v>
      </c>
      <c r="K1312" s="22"/>
      <c r="L1312" s="22"/>
      <c r="M1312" s="22"/>
      <c r="N1312" s="183"/>
      <c r="O1312" s="184" t="n">
        <f aca="false">'Piano Finanziario Annuale'!$F$6</f>
        <v>0</v>
      </c>
      <c r="P1312" s="185" t="n">
        <v>0</v>
      </c>
      <c r="Q1312" s="186"/>
      <c r="R1312" s="187" t="n">
        <f aca="false">(P1312*Q1312)</f>
        <v>0</v>
      </c>
      <c r="S1312" s="185" t="n">
        <v>0</v>
      </c>
      <c r="T1312" s="187" t="n">
        <f aca="false">IF(OR(O1312="sì",O1312="forfettario 190"),SUM(P1312+S1312),SUM(P1312+R1312+S1312))</f>
        <v>0</v>
      </c>
      <c r="U1312" s="50"/>
      <c r="V1312" s="188"/>
      <c r="W1312" s="189" t="n">
        <f aca="false">IF(V1312="SI",T1312,0)</f>
        <v>0</v>
      </c>
      <c r="X1312" s="148"/>
      <c r="Y1312" s="179"/>
      <c r="Z1312" s="179"/>
      <c r="AA1312" s="179"/>
    </row>
    <row r="1313" customFormat="false" ht="15.75" hidden="false" customHeight="true" outlineLevel="0" collapsed="false">
      <c r="A1313" s="22" t="n">
        <v>1312</v>
      </c>
      <c r="B1313" s="180"/>
      <c r="C1313" s="22"/>
      <c r="D1313" s="22"/>
      <c r="E1313" s="22"/>
      <c r="F1313" s="183"/>
      <c r="G1313" s="22"/>
      <c r="H1313" s="22"/>
      <c r="I1313" s="22"/>
      <c r="J1313" s="191" t="e">
        <f aca="false">VLOOKUP(Entrate!I1313,Legenda!$D$1:$F$258,2)</f>
        <v>#N/A</v>
      </c>
      <c r="K1313" s="22"/>
      <c r="L1313" s="22"/>
      <c r="M1313" s="22"/>
      <c r="N1313" s="183"/>
      <c r="O1313" s="184" t="n">
        <f aca="false">'Piano Finanziario Annuale'!$F$6</f>
        <v>0</v>
      </c>
      <c r="P1313" s="185" t="n">
        <v>0</v>
      </c>
      <c r="Q1313" s="186"/>
      <c r="R1313" s="187" t="n">
        <f aca="false">(P1313*Q1313)</f>
        <v>0</v>
      </c>
      <c r="S1313" s="185" t="n">
        <v>0</v>
      </c>
      <c r="T1313" s="187" t="n">
        <f aca="false">IF(OR(O1313="sì",O1313="forfettario 190"),SUM(P1313+S1313),SUM(P1313+R1313+S1313))</f>
        <v>0</v>
      </c>
      <c r="U1313" s="50"/>
      <c r="V1313" s="188"/>
      <c r="W1313" s="189" t="n">
        <f aca="false">IF(V1313="SI",T1313,0)</f>
        <v>0</v>
      </c>
      <c r="X1313" s="148"/>
      <c r="Y1313" s="179"/>
      <c r="Z1313" s="179"/>
      <c r="AA1313" s="179"/>
    </row>
    <row r="1314" customFormat="false" ht="15.75" hidden="false" customHeight="true" outlineLevel="0" collapsed="false">
      <c r="A1314" s="22" t="n">
        <v>1313</v>
      </c>
      <c r="B1314" s="180"/>
      <c r="C1314" s="22"/>
      <c r="D1314" s="22"/>
      <c r="E1314" s="22"/>
      <c r="F1314" s="183"/>
      <c r="G1314" s="22"/>
      <c r="H1314" s="22"/>
      <c r="I1314" s="22"/>
      <c r="J1314" s="191" t="e">
        <f aca="false">VLOOKUP(Entrate!I1314,Legenda!$D$1:$F$258,2)</f>
        <v>#N/A</v>
      </c>
      <c r="K1314" s="22"/>
      <c r="L1314" s="22"/>
      <c r="M1314" s="22"/>
      <c r="N1314" s="183"/>
      <c r="O1314" s="184" t="n">
        <f aca="false">'Piano Finanziario Annuale'!$F$6</f>
        <v>0</v>
      </c>
      <c r="P1314" s="185" t="n">
        <v>0</v>
      </c>
      <c r="Q1314" s="186"/>
      <c r="R1314" s="187" t="n">
        <f aca="false">(P1314*Q1314)</f>
        <v>0</v>
      </c>
      <c r="S1314" s="185" t="n">
        <v>0</v>
      </c>
      <c r="T1314" s="187" t="n">
        <f aca="false">IF(OR(O1314="sì",O1314="forfettario 190"),SUM(P1314+S1314),SUM(P1314+R1314+S1314))</f>
        <v>0</v>
      </c>
      <c r="U1314" s="50"/>
      <c r="V1314" s="188"/>
      <c r="W1314" s="189" t="n">
        <f aca="false">IF(V1314="SI",T1314,0)</f>
        <v>0</v>
      </c>
      <c r="X1314" s="148"/>
      <c r="Y1314" s="179"/>
      <c r="Z1314" s="179"/>
      <c r="AA1314" s="179"/>
    </row>
    <row r="1315" customFormat="false" ht="15.75" hidden="false" customHeight="true" outlineLevel="0" collapsed="false">
      <c r="A1315" s="22" t="n">
        <v>1314</v>
      </c>
      <c r="B1315" s="180"/>
      <c r="C1315" s="22"/>
      <c r="D1315" s="22"/>
      <c r="E1315" s="22"/>
      <c r="F1315" s="183"/>
      <c r="G1315" s="22"/>
      <c r="H1315" s="22"/>
      <c r="I1315" s="22"/>
      <c r="J1315" s="191" t="e">
        <f aca="false">VLOOKUP(Entrate!I1315,Legenda!$D$1:$F$258,2)</f>
        <v>#N/A</v>
      </c>
      <c r="K1315" s="22"/>
      <c r="L1315" s="22"/>
      <c r="M1315" s="22"/>
      <c r="N1315" s="183"/>
      <c r="O1315" s="184" t="n">
        <f aca="false">'Piano Finanziario Annuale'!$F$6</f>
        <v>0</v>
      </c>
      <c r="P1315" s="185" t="n">
        <v>0</v>
      </c>
      <c r="Q1315" s="186"/>
      <c r="R1315" s="187" t="n">
        <f aca="false">(P1315*Q1315)</f>
        <v>0</v>
      </c>
      <c r="S1315" s="185" t="n">
        <v>0</v>
      </c>
      <c r="T1315" s="187" t="n">
        <f aca="false">IF(OR(O1315="sì",O1315="forfettario 190"),SUM(P1315+S1315),SUM(P1315+R1315+S1315))</f>
        <v>0</v>
      </c>
      <c r="U1315" s="50"/>
      <c r="V1315" s="188"/>
      <c r="W1315" s="189" t="n">
        <f aca="false">IF(V1315="SI",T1315,0)</f>
        <v>0</v>
      </c>
      <c r="X1315" s="148"/>
      <c r="Y1315" s="179"/>
      <c r="Z1315" s="179"/>
      <c r="AA1315" s="179"/>
    </row>
    <row r="1316" customFormat="false" ht="15.75" hidden="false" customHeight="true" outlineLevel="0" collapsed="false">
      <c r="A1316" s="22" t="n">
        <v>1315</v>
      </c>
      <c r="B1316" s="180"/>
      <c r="C1316" s="22"/>
      <c r="D1316" s="22"/>
      <c r="E1316" s="22"/>
      <c r="F1316" s="183"/>
      <c r="G1316" s="22"/>
      <c r="H1316" s="22"/>
      <c r="I1316" s="22"/>
      <c r="J1316" s="191" t="e">
        <f aca="false">VLOOKUP(Entrate!I1316,Legenda!$D$1:$F$258,2)</f>
        <v>#N/A</v>
      </c>
      <c r="K1316" s="22"/>
      <c r="L1316" s="22"/>
      <c r="M1316" s="22"/>
      <c r="N1316" s="183"/>
      <c r="O1316" s="184" t="n">
        <f aca="false">'Piano Finanziario Annuale'!$F$6</f>
        <v>0</v>
      </c>
      <c r="P1316" s="185" t="n">
        <v>0</v>
      </c>
      <c r="Q1316" s="186"/>
      <c r="R1316" s="187" t="n">
        <f aca="false">(P1316*Q1316)</f>
        <v>0</v>
      </c>
      <c r="S1316" s="185" t="n">
        <v>0</v>
      </c>
      <c r="T1316" s="187" t="n">
        <f aca="false">IF(OR(O1316="sì",O1316="forfettario 190"),SUM(P1316+S1316),SUM(P1316+R1316+S1316))</f>
        <v>0</v>
      </c>
      <c r="U1316" s="50"/>
      <c r="V1316" s="188"/>
      <c r="W1316" s="189" t="n">
        <f aca="false">IF(V1316="SI",T1316,0)</f>
        <v>0</v>
      </c>
      <c r="X1316" s="148"/>
      <c r="Y1316" s="179"/>
      <c r="Z1316" s="179"/>
      <c r="AA1316" s="179"/>
    </row>
    <row r="1317" customFormat="false" ht="15.75" hidden="false" customHeight="true" outlineLevel="0" collapsed="false">
      <c r="A1317" s="22" t="n">
        <v>1316</v>
      </c>
      <c r="B1317" s="180"/>
      <c r="C1317" s="22"/>
      <c r="D1317" s="22"/>
      <c r="E1317" s="22"/>
      <c r="F1317" s="183"/>
      <c r="G1317" s="22"/>
      <c r="H1317" s="22"/>
      <c r="I1317" s="22"/>
      <c r="J1317" s="191" t="e">
        <f aca="false">VLOOKUP(Entrate!I1317,Legenda!$D$1:$F$258,2)</f>
        <v>#N/A</v>
      </c>
      <c r="K1317" s="22"/>
      <c r="L1317" s="22"/>
      <c r="M1317" s="22"/>
      <c r="N1317" s="183"/>
      <c r="O1317" s="184" t="n">
        <f aca="false">'Piano Finanziario Annuale'!$F$6</f>
        <v>0</v>
      </c>
      <c r="P1317" s="185" t="n">
        <v>0</v>
      </c>
      <c r="Q1317" s="186"/>
      <c r="R1317" s="187" t="n">
        <f aca="false">(P1317*Q1317)</f>
        <v>0</v>
      </c>
      <c r="S1317" s="185" t="n">
        <v>0</v>
      </c>
      <c r="T1317" s="187" t="n">
        <f aca="false">IF(OR(O1317="sì",O1317="forfettario 190"),SUM(P1317+S1317),SUM(P1317+R1317+S1317))</f>
        <v>0</v>
      </c>
      <c r="U1317" s="50"/>
      <c r="V1317" s="188"/>
      <c r="W1317" s="189" t="n">
        <f aca="false">IF(V1317="SI",T1317,0)</f>
        <v>0</v>
      </c>
      <c r="X1317" s="148"/>
      <c r="Y1317" s="179"/>
      <c r="Z1317" s="179"/>
      <c r="AA1317" s="179"/>
    </row>
    <row r="1318" customFormat="false" ht="15.75" hidden="false" customHeight="true" outlineLevel="0" collapsed="false">
      <c r="A1318" s="22" t="n">
        <v>1317</v>
      </c>
      <c r="B1318" s="180"/>
      <c r="C1318" s="22"/>
      <c r="D1318" s="22"/>
      <c r="E1318" s="22"/>
      <c r="F1318" s="183"/>
      <c r="G1318" s="22"/>
      <c r="H1318" s="22"/>
      <c r="I1318" s="22"/>
      <c r="J1318" s="191" t="e">
        <f aca="false">VLOOKUP(Entrate!I1318,Legenda!$D$1:$F$258,2)</f>
        <v>#N/A</v>
      </c>
      <c r="K1318" s="22"/>
      <c r="L1318" s="22"/>
      <c r="M1318" s="22"/>
      <c r="N1318" s="183"/>
      <c r="O1318" s="184" t="n">
        <f aca="false">'Piano Finanziario Annuale'!$F$6</f>
        <v>0</v>
      </c>
      <c r="P1318" s="185" t="n">
        <v>0</v>
      </c>
      <c r="Q1318" s="186"/>
      <c r="R1318" s="187" t="n">
        <f aca="false">(P1318*Q1318)</f>
        <v>0</v>
      </c>
      <c r="S1318" s="185" t="n">
        <v>0</v>
      </c>
      <c r="T1318" s="187" t="n">
        <f aca="false">IF(OR(O1318="sì",O1318="forfettario 190"),SUM(P1318+S1318),SUM(P1318+R1318+S1318))</f>
        <v>0</v>
      </c>
      <c r="U1318" s="50"/>
      <c r="V1318" s="188"/>
      <c r="W1318" s="189" t="n">
        <f aca="false">IF(V1318="SI",T1318,0)</f>
        <v>0</v>
      </c>
      <c r="X1318" s="148"/>
      <c r="Y1318" s="179"/>
      <c r="Z1318" s="179"/>
      <c r="AA1318" s="179"/>
    </row>
    <row r="1319" customFormat="false" ht="15.75" hidden="false" customHeight="true" outlineLevel="0" collapsed="false">
      <c r="A1319" s="22" t="n">
        <v>1318</v>
      </c>
      <c r="B1319" s="180"/>
      <c r="C1319" s="22"/>
      <c r="D1319" s="22"/>
      <c r="E1319" s="22"/>
      <c r="F1319" s="183"/>
      <c r="G1319" s="22"/>
      <c r="H1319" s="22"/>
      <c r="I1319" s="22"/>
      <c r="J1319" s="191" t="e">
        <f aca="false">VLOOKUP(Entrate!I1319,Legenda!$D$1:$F$258,2)</f>
        <v>#N/A</v>
      </c>
      <c r="K1319" s="22"/>
      <c r="L1319" s="22"/>
      <c r="M1319" s="22"/>
      <c r="N1319" s="183"/>
      <c r="O1319" s="184" t="n">
        <f aca="false">'Piano Finanziario Annuale'!$F$6</f>
        <v>0</v>
      </c>
      <c r="P1319" s="185" t="n">
        <v>0</v>
      </c>
      <c r="Q1319" s="186"/>
      <c r="R1319" s="187" t="n">
        <f aca="false">(P1319*Q1319)</f>
        <v>0</v>
      </c>
      <c r="S1319" s="185" t="n">
        <v>0</v>
      </c>
      <c r="T1319" s="187" t="n">
        <f aca="false">IF(OR(O1319="sì",O1319="forfettario 190"),SUM(P1319+S1319),SUM(P1319+R1319+S1319))</f>
        <v>0</v>
      </c>
      <c r="U1319" s="50"/>
      <c r="V1319" s="188"/>
      <c r="W1319" s="189" t="n">
        <f aca="false">IF(V1319="SI",T1319,0)</f>
        <v>0</v>
      </c>
      <c r="X1319" s="148"/>
      <c r="Y1319" s="179"/>
      <c r="Z1319" s="179"/>
      <c r="AA1319" s="179"/>
    </row>
    <row r="1320" customFormat="false" ht="15.75" hidden="false" customHeight="true" outlineLevel="0" collapsed="false">
      <c r="A1320" s="22" t="n">
        <v>1319</v>
      </c>
      <c r="B1320" s="180"/>
      <c r="C1320" s="22"/>
      <c r="D1320" s="22"/>
      <c r="E1320" s="22"/>
      <c r="F1320" s="183"/>
      <c r="G1320" s="22"/>
      <c r="H1320" s="22"/>
      <c r="I1320" s="22"/>
      <c r="J1320" s="191" t="e">
        <f aca="false">VLOOKUP(Entrate!I1320,Legenda!$D$1:$F$258,2)</f>
        <v>#N/A</v>
      </c>
      <c r="K1320" s="22"/>
      <c r="L1320" s="22"/>
      <c r="M1320" s="22"/>
      <c r="N1320" s="183"/>
      <c r="O1320" s="184" t="n">
        <f aca="false">'Piano Finanziario Annuale'!$F$6</f>
        <v>0</v>
      </c>
      <c r="P1320" s="185" t="n">
        <v>0</v>
      </c>
      <c r="Q1320" s="186"/>
      <c r="R1320" s="187" t="n">
        <f aca="false">(P1320*Q1320)</f>
        <v>0</v>
      </c>
      <c r="S1320" s="185" t="n">
        <v>0</v>
      </c>
      <c r="T1320" s="187" t="n">
        <f aca="false">IF(OR(O1320="sì",O1320="forfettario 190"),SUM(P1320+S1320),SUM(P1320+R1320+S1320))</f>
        <v>0</v>
      </c>
      <c r="U1320" s="50"/>
      <c r="V1320" s="188"/>
      <c r="W1320" s="189" t="n">
        <f aca="false">IF(V1320="SI",T1320,0)</f>
        <v>0</v>
      </c>
      <c r="X1320" s="148"/>
      <c r="Y1320" s="179"/>
      <c r="Z1320" s="179"/>
      <c r="AA1320" s="179"/>
    </row>
    <row r="1321" customFormat="false" ht="15.75" hidden="false" customHeight="true" outlineLevel="0" collapsed="false">
      <c r="A1321" s="22" t="n">
        <v>1320</v>
      </c>
      <c r="B1321" s="180"/>
      <c r="C1321" s="22"/>
      <c r="D1321" s="22"/>
      <c r="E1321" s="22"/>
      <c r="F1321" s="183"/>
      <c r="G1321" s="22"/>
      <c r="H1321" s="22"/>
      <c r="I1321" s="22"/>
      <c r="J1321" s="191" t="e">
        <f aca="false">VLOOKUP(Entrate!I1321,Legenda!$D$1:$F$258,2)</f>
        <v>#N/A</v>
      </c>
      <c r="K1321" s="22"/>
      <c r="L1321" s="22"/>
      <c r="M1321" s="22"/>
      <c r="N1321" s="183"/>
      <c r="O1321" s="184" t="n">
        <f aca="false">'Piano Finanziario Annuale'!$F$6</f>
        <v>0</v>
      </c>
      <c r="P1321" s="185" t="n">
        <v>0</v>
      </c>
      <c r="Q1321" s="186"/>
      <c r="R1321" s="187" t="n">
        <f aca="false">(P1321*Q1321)</f>
        <v>0</v>
      </c>
      <c r="S1321" s="185" t="n">
        <v>0</v>
      </c>
      <c r="T1321" s="187" t="n">
        <f aca="false">IF(OR(O1321="sì",O1321="forfettario 190"),SUM(P1321+S1321),SUM(P1321+R1321+S1321))</f>
        <v>0</v>
      </c>
      <c r="U1321" s="50"/>
      <c r="V1321" s="188"/>
      <c r="W1321" s="189" t="n">
        <f aca="false">IF(V1321="SI",T1321,0)</f>
        <v>0</v>
      </c>
      <c r="X1321" s="148"/>
      <c r="Y1321" s="179"/>
      <c r="Z1321" s="179"/>
      <c r="AA1321" s="179"/>
    </row>
    <row r="1322" customFormat="false" ht="15.75" hidden="false" customHeight="true" outlineLevel="0" collapsed="false">
      <c r="A1322" s="22" t="n">
        <v>1321</v>
      </c>
      <c r="B1322" s="180"/>
      <c r="C1322" s="22"/>
      <c r="D1322" s="22"/>
      <c r="E1322" s="22"/>
      <c r="F1322" s="183"/>
      <c r="G1322" s="22"/>
      <c r="H1322" s="22"/>
      <c r="I1322" s="22"/>
      <c r="J1322" s="191" t="e">
        <f aca="false">VLOOKUP(Entrate!I1322,Legenda!$D$1:$F$258,2)</f>
        <v>#N/A</v>
      </c>
      <c r="K1322" s="22"/>
      <c r="L1322" s="22"/>
      <c r="M1322" s="22"/>
      <c r="N1322" s="183"/>
      <c r="O1322" s="184" t="n">
        <f aca="false">'Piano Finanziario Annuale'!$F$6</f>
        <v>0</v>
      </c>
      <c r="P1322" s="185" t="n">
        <v>0</v>
      </c>
      <c r="Q1322" s="186"/>
      <c r="R1322" s="187" t="n">
        <f aca="false">(P1322*Q1322)</f>
        <v>0</v>
      </c>
      <c r="S1322" s="185" t="n">
        <v>0</v>
      </c>
      <c r="T1322" s="187" t="n">
        <f aca="false">IF(OR(O1322="sì",O1322="forfettario 190"),SUM(P1322+S1322),SUM(P1322+R1322+S1322))</f>
        <v>0</v>
      </c>
      <c r="U1322" s="50"/>
      <c r="V1322" s="188"/>
      <c r="W1322" s="189" t="n">
        <f aca="false">IF(V1322="SI",T1322,0)</f>
        <v>0</v>
      </c>
      <c r="X1322" s="148"/>
      <c r="Y1322" s="179"/>
      <c r="Z1322" s="179"/>
      <c r="AA1322" s="179"/>
    </row>
    <row r="1323" customFormat="false" ht="15.75" hidden="false" customHeight="true" outlineLevel="0" collapsed="false">
      <c r="A1323" s="22" t="n">
        <v>1322</v>
      </c>
      <c r="B1323" s="180"/>
      <c r="C1323" s="22"/>
      <c r="D1323" s="22"/>
      <c r="E1323" s="22"/>
      <c r="F1323" s="183"/>
      <c r="G1323" s="22"/>
      <c r="H1323" s="22"/>
      <c r="I1323" s="22"/>
      <c r="J1323" s="191" t="e">
        <f aca="false">VLOOKUP(Entrate!I1323,Legenda!$D$1:$F$258,2)</f>
        <v>#N/A</v>
      </c>
      <c r="K1323" s="22"/>
      <c r="L1323" s="22"/>
      <c r="M1323" s="22"/>
      <c r="N1323" s="183"/>
      <c r="O1323" s="184" t="n">
        <f aca="false">'Piano Finanziario Annuale'!$F$6</f>
        <v>0</v>
      </c>
      <c r="P1323" s="185" t="n">
        <v>0</v>
      </c>
      <c r="Q1323" s="186"/>
      <c r="R1323" s="187" t="n">
        <f aca="false">(P1323*Q1323)</f>
        <v>0</v>
      </c>
      <c r="S1323" s="185" t="n">
        <v>0</v>
      </c>
      <c r="T1323" s="187" t="n">
        <f aca="false">IF(OR(O1323="sì",O1323="forfettario 190"),SUM(P1323+S1323),SUM(P1323+R1323+S1323))</f>
        <v>0</v>
      </c>
      <c r="U1323" s="50"/>
      <c r="V1323" s="188"/>
      <c r="W1323" s="189" t="n">
        <f aca="false">IF(V1323="SI",T1323,0)</f>
        <v>0</v>
      </c>
      <c r="X1323" s="148"/>
      <c r="Y1323" s="179"/>
      <c r="Z1323" s="179"/>
      <c r="AA1323" s="179"/>
    </row>
    <row r="1324" customFormat="false" ht="15.75" hidden="false" customHeight="true" outlineLevel="0" collapsed="false">
      <c r="A1324" s="22" t="n">
        <v>1323</v>
      </c>
      <c r="B1324" s="180"/>
      <c r="C1324" s="22"/>
      <c r="D1324" s="22"/>
      <c r="E1324" s="22"/>
      <c r="F1324" s="183"/>
      <c r="G1324" s="22"/>
      <c r="H1324" s="22"/>
      <c r="I1324" s="22"/>
      <c r="J1324" s="191" t="e">
        <f aca="false">VLOOKUP(Entrate!I1324,Legenda!$D$1:$F$258,2)</f>
        <v>#N/A</v>
      </c>
      <c r="K1324" s="22"/>
      <c r="L1324" s="22"/>
      <c r="M1324" s="22"/>
      <c r="N1324" s="183"/>
      <c r="O1324" s="184" t="n">
        <f aca="false">'Piano Finanziario Annuale'!$F$6</f>
        <v>0</v>
      </c>
      <c r="P1324" s="185" t="n">
        <v>0</v>
      </c>
      <c r="Q1324" s="186"/>
      <c r="R1324" s="187" t="n">
        <f aca="false">(P1324*Q1324)</f>
        <v>0</v>
      </c>
      <c r="S1324" s="185" t="n">
        <v>0</v>
      </c>
      <c r="T1324" s="187" t="n">
        <f aca="false">IF(OR(O1324="sì",O1324="forfettario 190"),SUM(P1324+S1324),SUM(P1324+R1324+S1324))</f>
        <v>0</v>
      </c>
      <c r="U1324" s="50"/>
      <c r="V1324" s="188"/>
      <c r="W1324" s="189" t="n">
        <f aca="false">IF(V1324="SI",T1324,0)</f>
        <v>0</v>
      </c>
      <c r="X1324" s="148"/>
      <c r="Y1324" s="179"/>
      <c r="Z1324" s="179"/>
      <c r="AA1324" s="179"/>
    </row>
    <row r="1325" customFormat="false" ht="15.75" hidden="false" customHeight="true" outlineLevel="0" collapsed="false">
      <c r="A1325" s="22" t="n">
        <v>1324</v>
      </c>
      <c r="B1325" s="180"/>
      <c r="C1325" s="22"/>
      <c r="D1325" s="22"/>
      <c r="E1325" s="22"/>
      <c r="F1325" s="183"/>
      <c r="G1325" s="22"/>
      <c r="H1325" s="22"/>
      <c r="I1325" s="22"/>
      <c r="J1325" s="191" t="e">
        <f aca="false">VLOOKUP(Entrate!I1325,Legenda!$D$1:$F$258,2)</f>
        <v>#N/A</v>
      </c>
      <c r="K1325" s="22"/>
      <c r="L1325" s="22"/>
      <c r="M1325" s="22"/>
      <c r="N1325" s="183"/>
      <c r="O1325" s="184" t="n">
        <f aca="false">'Piano Finanziario Annuale'!$F$6</f>
        <v>0</v>
      </c>
      <c r="P1325" s="185" t="n">
        <v>0</v>
      </c>
      <c r="Q1325" s="186"/>
      <c r="R1325" s="187" t="n">
        <f aca="false">(P1325*Q1325)</f>
        <v>0</v>
      </c>
      <c r="S1325" s="185" t="n">
        <v>0</v>
      </c>
      <c r="T1325" s="187" t="n">
        <f aca="false">IF(OR(O1325="sì",O1325="forfettario 190"),SUM(P1325+S1325),SUM(P1325+R1325+S1325))</f>
        <v>0</v>
      </c>
      <c r="U1325" s="50"/>
      <c r="V1325" s="188"/>
      <c r="W1325" s="189" t="n">
        <f aca="false">IF(V1325="SI",T1325,0)</f>
        <v>0</v>
      </c>
      <c r="X1325" s="148"/>
      <c r="Y1325" s="179"/>
      <c r="Z1325" s="179"/>
      <c r="AA1325" s="179"/>
    </row>
    <row r="1326" customFormat="false" ht="15.75" hidden="false" customHeight="true" outlineLevel="0" collapsed="false">
      <c r="A1326" s="22" t="n">
        <v>1325</v>
      </c>
      <c r="B1326" s="180"/>
      <c r="C1326" s="22"/>
      <c r="D1326" s="22"/>
      <c r="E1326" s="22"/>
      <c r="F1326" s="183"/>
      <c r="G1326" s="22"/>
      <c r="H1326" s="22"/>
      <c r="I1326" s="22"/>
      <c r="J1326" s="191" t="e">
        <f aca="false">VLOOKUP(Entrate!I1326,Legenda!$D$1:$F$258,2)</f>
        <v>#N/A</v>
      </c>
      <c r="K1326" s="22"/>
      <c r="L1326" s="22"/>
      <c r="M1326" s="22"/>
      <c r="N1326" s="183"/>
      <c r="O1326" s="184" t="n">
        <f aca="false">'Piano Finanziario Annuale'!$F$6</f>
        <v>0</v>
      </c>
      <c r="P1326" s="185" t="n">
        <v>0</v>
      </c>
      <c r="Q1326" s="186"/>
      <c r="R1326" s="187" t="n">
        <f aca="false">(P1326*Q1326)</f>
        <v>0</v>
      </c>
      <c r="S1326" s="185" t="n">
        <v>0</v>
      </c>
      <c r="T1326" s="187" t="n">
        <f aca="false">IF(OR(O1326="sì",O1326="forfettario 190"),SUM(P1326+S1326),SUM(P1326+R1326+S1326))</f>
        <v>0</v>
      </c>
      <c r="U1326" s="50"/>
      <c r="V1326" s="188"/>
      <c r="W1326" s="189" t="n">
        <f aca="false">IF(V1326="SI",T1326,0)</f>
        <v>0</v>
      </c>
      <c r="X1326" s="148"/>
      <c r="Y1326" s="179"/>
      <c r="Z1326" s="179"/>
      <c r="AA1326" s="179"/>
    </row>
    <row r="1327" customFormat="false" ht="15.75" hidden="false" customHeight="true" outlineLevel="0" collapsed="false">
      <c r="A1327" s="22" t="n">
        <v>1326</v>
      </c>
      <c r="B1327" s="180"/>
      <c r="C1327" s="22"/>
      <c r="D1327" s="22"/>
      <c r="E1327" s="22"/>
      <c r="F1327" s="183"/>
      <c r="G1327" s="22"/>
      <c r="H1327" s="22"/>
      <c r="I1327" s="22"/>
      <c r="J1327" s="191" t="e">
        <f aca="false">VLOOKUP(Entrate!I1327,Legenda!$D$1:$F$258,2)</f>
        <v>#N/A</v>
      </c>
      <c r="K1327" s="22"/>
      <c r="L1327" s="22"/>
      <c r="M1327" s="22"/>
      <c r="N1327" s="183"/>
      <c r="O1327" s="184" t="n">
        <f aca="false">'Piano Finanziario Annuale'!$F$6</f>
        <v>0</v>
      </c>
      <c r="P1327" s="185" t="n">
        <v>0</v>
      </c>
      <c r="Q1327" s="186"/>
      <c r="R1327" s="187" t="n">
        <f aca="false">(P1327*Q1327)</f>
        <v>0</v>
      </c>
      <c r="S1327" s="185" t="n">
        <v>0</v>
      </c>
      <c r="T1327" s="187" t="n">
        <f aca="false">IF(OR(O1327="sì",O1327="forfettario 190"),SUM(P1327+S1327),SUM(P1327+R1327+S1327))</f>
        <v>0</v>
      </c>
      <c r="U1327" s="50"/>
      <c r="V1327" s="188"/>
      <c r="W1327" s="189" t="n">
        <f aca="false">IF(V1327="SI",T1327,0)</f>
        <v>0</v>
      </c>
      <c r="X1327" s="148"/>
      <c r="Y1327" s="179"/>
      <c r="Z1327" s="179"/>
      <c r="AA1327" s="179"/>
    </row>
    <row r="1328" customFormat="false" ht="15.75" hidden="false" customHeight="true" outlineLevel="0" collapsed="false">
      <c r="A1328" s="22" t="n">
        <v>1327</v>
      </c>
      <c r="B1328" s="180"/>
      <c r="C1328" s="22"/>
      <c r="D1328" s="22"/>
      <c r="E1328" s="22"/>
      <c r="F1328" s="183"/>
      <c r="G1328" s="22"/>
      <c r="H1328" s="22"/>
      <c r="I1328" s="22"/>
      <c r="J1328" s="191" t="e">
        <f aca="false">VLOOKUP(Entrate!I1328,Legenda!$D$1:$F$258,2)</f>
        <v>#N/A</v>
      </c>
      <c r="K1328" s="22"/>
      <c r="L1328" s="22"/>
      <c r="M1328" s="22"/>
      <c r="N1328" s="183"/>
      <c r="O1328" s="184" t="n">
        <f aca="false">'Piano Finanziario Annuale'!$F$6</f>
        <v>0</v>
      </c>
      <c r="P1328" s="185" t="n">
        <v>0</v>
      </c>
      <c r="Q1328" s="186"/>
      <c r="R1328" s="187" t="n">
        <f aca="false">(P1328*Q1328)</f>
        <v>0</v>
      </c>
      <c r="S1328" s="185" t="n">
        <v>0</v>
      </c>
      <c r="T1328" s="187" t="n">
        <f aca="false">IF(OR(O1328="sì",O1328="forfettario 190"),SUM(P1328+S1328),SUM(P1328+R1328+S1328))</f>
        <v>0</v>
      </c>
      <c r="U1328" s="50"/>
      <c r="V1328" s="188"/>
      <c r="W1328" s="189" t="n">
        <f aca="false">IF(V1328="SI",T1328,0)</f>
        <v>0</v>
      </c>
      <c r="X1328" s="148"/>
      <c r="Y1328" s="179"/>
      <c r="Z1328" s="179"/>
      <c r="AA1328" s="179"/>
    </row>
    <row r="1329" customFormat="false" ht="15.75" hidden="false" customHeight="true" outlineLevel="0" collapsed="false">
      <c r="A1329" s="22" t="n">
        <v>1328</v>
      </c>
      <c r="B1329" s="180"/>
      <c r="C1329" s="22"/>
      <c r="D1329" s="22"/>
      <c r="E1329" s="22"/>
      <c r="F1329" s="183"/>
      <c r="G1329" s="22"/>
      <c r="H1329" s="22"/>
      <c r="I1329" s="22"/>
      <c r="J1329" s="191" t="e">
        <f aca="false">VLOOKUP(Entrate!I1329,Legenda!$D$1:$F$258,2)</f>
        <v>#N/A</v>
      </c>
      <c r="K1329" s="22"/>
      <c r="L1329" s="22"/>
      <c r="M1329" s="22"/>
      <c r="N1329" s="183"/>
      <c r="O1329" s="184" t="n">
        <f aca="false">'Piano Finanziario Annuale'!$F$6</f>
        <v>0</v>
      </c>
      <c r="P1329" s="185" t="n">
        <v>0</v>
      </c>
      <c r="Q1329" s="186"/>
      <c r="R1329" s="187" t="n">
        <f aca="false">(P1329*Q1329)</f>
        <v>0</v>
      </c>
      <c r="S1329" s="185" t="n">
        <v>0</v>
      </c>
      <c r="T1329" s="187" t="n">
        <f aca="false">IF(OR(O1329="sì",O1329="forfettario 190"),SUM(P1329+S1329),SUM(P1329+R1329+S1329))</f>
        <v>0</v>
      </c>
      <c r="U1329" s="50"/>
      <c r="V1329" s="188"/>
      <c r="W1329" s="189" t="n">
        <f aca="false">IF(V1329="SI",T1329,0)</f>
        <v>0</v>
      </c>
      <c r="X1329" s="148"/>
      <c r="Y1329" s="179"/>
      <c r="Z1329" s="179"/>
      <c r="AA1329" s="179"/>
    </row>
    <row r="1330" customFormat="false" ht="15.75" hidden="false" customHeight="true" outlineLevel="0" collapsed="false">
      <c r="A1330" s="22" t="n">
        <v>1329</v>
      </c>
      <c r="B1330" s="180"/>
      <c r="C1330" s="22"/>
      <c r="D1330" s="22"/>
      <c r="E1330" s="22"/>
      <c r="F1330" s="183"/>
      <c r="G1330" s="22"/>
      <c r="H1330" s="22"/>
      <c r="I1330" s="22"/>
      <c r="J1330" s="191" t="e">
        <f aca="false">VLOOKUP(Entrate!I1330,Legenda!$D$1:$F$258,2)</f>
        <v>#N/A</v>
      </c>
      <c r="K1330" s="22"/>
      <c r="L1330" s="22"/>
      <c r="M1330" s="22"/>
      <c r="N1330" s="183"/>
      <c r="O1330" s="184" t="n">
        <f aca="false">'Piano Finanziario Annuale'!$F$6</f>
        <v>0</v>
      </c>
      <c r="P1330" s="185" t="n">
        <v>0</v>
      </c>
      <c r="Q1330" s="186"/>
      <c r="R1330" s="187" t="n">
        <f aca="false">(P1330*Q1330)</f>
        <v>0</v>
      </c>
      <c r="S1330" s="185" t="n">
        <v>0</v>
      </c>
      <c r="T1330" s="187" t="n">
        <f aca="false">IF(OR(O1330="sì",O1330="forfettario 190"),SUM(P1330+S1330),SUM(P1330+R1330+S1330))</f>
        <v>0</v>
      </c>
      <c r="U1330" s="50"/>
      <c r="V1330" s="188"/>
      <c r="W1330" s="189" t="n">
        <f aca="false">IF(V1330="SI",T1330,0)</f>
        <v>0</v>
      </c>
      <c r="X1330" s="148"/>
      <c r="Y1330" s="179"/>
      <c r="Z1330" s="179"/>
      <c r="AA1330" s="179"/>
    </row>
    <row r="1331" customFormat="false" ht="15.75" hidden="false" customHeight="true" outlineLevel="0" collapsed="false">
      <c r="A1331" s="22" t="n">
        <v>1330</v>
      </c>
      <c r="B1331" s="180"/>
      <c r="C1331" s="22"/>
      <c r="D1331" s="22"/>
      <c r="E1331" s="22"/>
      <c r="F1331" s="183"/>
      <c r="G1331" s="22"/>
      <c r="H1331" s="22"/>
      <c r="I1331" s="22"/>
      <c r="J1331" s="191" t="e">
        <f aca="false">VLOOKUP(Entrate!I1331,Legenda!$D$1:$F$258,2)</f>
        <v>#N/A</v>
      </c>
      <c r="K1331" s="22"/>
      <c r="L1331" s="22"/>
      <c r="M1331" s="22"/>
      <c r="N1331" s="183"/>
      <c r="O1331" s="184" t="n">
        <f aca="false">'Piano Finanziario Annuale'!$F$6</f>
        <v>0</v>
      </c>
      <c r="P1331" s="185" t="n">
        <v>0</v>
      </c>
      <c r="Q1331" s="186"/>
      <c r="R1331" s="187" t="n">
        <f aca="false">(P1331*Q1331)</f>
        <v>0</v>
      </c>
      <c r="S1331" s="185" t="n">
        <v>0</v>
      </c>
      <c r="T1331" s="187" t="n">
        <f aca="false">IF(OR(O1331="sì",O1331="forfettario 190"),SUM(P1331+S1331),SUM(P1331+R1331+S1331))</f>
        <v>0</v>
      </c>
      <c r="U1331" s="50"/>
      <c r="V1331" s="188"/>
      <c r="W1331" s="189" t="n">
        <f aca="false">IF(V1331="SI",T1331,0)</f>
        <v>0</v>
      </c>
      <c r="X1331" s="148"/>
      <c r="Y1331" s="179"/>
      <c r="Z1331" s="179"/>
      <c r="AA1331" s="179"/>
    </row>
    <row r="1332" customFormat="false" ht="15.75" hidden="false" customHeight="true" outlineLevel="0" collapsed="false">
      <c r="A1332" s="22" t="n">
        <v>1331</v>
      </c>
      <c r="B1332" s="180"/>
      <c r="C1332" s="22"/>
      <c r="D1332" s="22"/>
      <c r="E1332" s="22"/>
      <c r="F1332" s="183"/>
      <c r="G1332" s="22"/>
      <c r="H1332" s="22"/>
      <c r="I1332" s="22"/>
      <c r="J1332" s="191" t="e">
        <f aca="false">VLOOKUP(Entrate!I1332,Legenda!$D$1:$F$258,2)</f>
        <v>#N/A</v>
      </c>
      <c r="K1332" s="22"/>
      <c r="L1332" s="22"/>
      <c r="M1332" s="22"/>
      <c r="N1332" s="183"/>
      <c r="O1332" s="184" t="n">
        <f aca="false">'Piano Finanziario Annuale'!$F$6</f>
        <v>0</v>
      </c>
      <c r="P1332" s="185" t="n">
        <v>0</v>
      </c>
      <c r="Q1332" s="186"/>
      <c r="R1332" s="187" t="n">
        <f aca="false">(P1332*Q1332)</f>
        <v>0</v>
      </c>
      <c r="S1332" s="185" t="n">
        <v>0</v>
      </c>
      <c r="T1332" s="187" t="n">
        <f aca="false">IF(OR(O1332="sì",O1332="forfettario 190"),SUM(P1332+S1332),SUM(P1332+R1332+S1332))</f>
        <v>0</v>
      </c>
      <c r="U1332" s="50"/>
      <c r="V1332" s="188"/>
      <c r="W1332" s="189" t="n">
        <f aca="false">IF(V1332="SI",T1332,0)</f>
        <v>0</v>
      </c>
      <c r="X1332" s="148"/>
      <c r="Y1332" s="179"/>
      <c r="Z1332" s="179"/>
      <c r="AA1332" s="179"/>
    </row>
    <row r="1333" customFormat="false" ht="15.75" hidden="false" customHeight="true" outlineLevel="0" collapsed="false">
      <c r="A1333" s="22" t="n">
        <v>1332</v>
      </c>
      <c r="B1333" s="180"/>
      <c r="C1333" s="22"/>
      <c r="D1333" s="22"/>
      <c r="E1333" s="22"/>
      <c r="F1333" s="183"/>
      <c r="G1333" s="22"/>
      <c r="H1333" s="22"/>
      <c r="I1333" s="22"/>
      <c r="J1333" s="191" t="e">
        <f aca="false">VLOOKUP(Entrate!I1333,Legenda!$D$1:$F$258,2)</f>
        <v>#N/A</v>
      </c>
      <c r="K1333" s="22"/>
      <c r="L1333" s="22"/>
      <c r="M1333" s="22"/>
      <c r="N1333" s="183"/>
      <c r="O1333" s="184" t="n">
        <f aca="false">'Piano Finanziario Annuale'!$F$6</f>
        <v>0</v>
      </c>
      <c r="P1333" s="185" t="n">
        <v>0</v>
      </c>
      <c r="Q1333" s="186"/>
      <c r="R1333" s="187" t="n">
        <f aca="false">(P1333*Q1333)</f>
        <v>0</v>
      </c>
      <c r="S1333" s="185" t="n">
        <v>0</v>
      </c>
      <c r="T1333" s="187" t="n">
        <f aca="false">IF(OR(O1333="sì",O1333="forfettario 190"),SUM(P1333+S1333),SUM(P1333+R1333+S1333))</f>
        <v>0</v>
      </c>
      <c r="U1333" s="50"/>
      <c r="V1333" s="188"/>
      <c r="W1333" s="189" t="n">
        <f aca="false">IF(V1333="SI",T1333,0)</f>
        <v>0</v>
      </c>
      <c r="X1333" s="148"/>
      <c r="Y1333" s="179"/>
      <c r="Z1333" s="179"/>
      <c r="AA1333" s="179"/>
    </row>
    <row r="1334" customFormat="false" ht="15.75" hidden="false" customHeight="true" outlineLevel="0" collapsed="false">
      <c r="A1334" s="22" t="n">
        <v>1333</v>
      </c>
      <c r="B1334" s="180"/>
      <c r="C1334" s="22"/>
      <c r="D1334" s="22"/>
      <c r="E1334" s="22"/>
      <c r="F1334" s="183"/>
      <c r="G1334" s="22"/>
      <c r="H1334" s="22"/>
      <c r="I1334" s="22"/>
      <c r="J1334" s="191" t="e">
        <f aca="false">VLOOKUP(Entrate!I1334,Legenda!$D$1:$F$258,2)</f>
        <v>#N/A</v>
      </c>
      <c r="K1334" s="22"/>
      <c r="L1334" s="22"/>
      <c r="M1334" s="22"/>
      <c r="N1334" s="183"/>
      <c r="O1334" s="184" t="n">
        <f aca="false">'Piano Finanziario Annuale'!$F$6</f>
        <v>0</v>
      </c>
      <c r="P1334" s="185" t="n">
        <v>0</v>
      </c>
      <c r="Q1334" s="186"/>
      <c r="R1334" s="187" t="n">
        <f aca="false">(P1334*Q1334)</f>
        <v>0</v>
      </c>
      <c r="S1334" s="185" t="n">
        <v>0</v>
      </c>
      <c r="T1334" s="187" t="n">
        <f aca="false">IF(OR(O1334="sì",O1334="forfettario 190"),SUM(P1334+S1334),SUM(P1334+R1334+S1334))</f>
        <v>0</v>
      </c>
      <c r="U1334" s="50"/>
      <c r="V1334" s="188"/>
      <c r="W1334" s="189" t="n">
        <f aca="false">IF(V1334="SI",T1334,0)</f>
        <v>0</v>
      </c>
      <c r="X1334" s="148"/>
      <c r="Y1334" s="179"/>
      <c r="Z1334" s="179"/>
      <c r="AA1334" s="179"/>
    </row>
    <row r="1335" customFormat="false" ht="15.75" hidden="false" customHeight="true" outlineLevel="0" collapsed="false">
      <c r="A1335" s="22" t="n">
        <v>1334</v>
      </c>
      <c r="B1335" s="180"/>
      <c r="C1335" s="22"/>
      <c r="D1335" s="22"/>
      <c r="E1335" s="22"/>
      <c r="F1335" s="183"/>
      <c r="G1335" s="22"/>
      <c r="H1335" s="22"/>
      <c r="I1335" s="22"/>
      <c r="J1335" s="191" t="e">
        <f aca="false">VLOOKUP(Entrate!I1335,Legenda!$D$1:$F$258,2)</f>
        <v>#N/A</v>
      </c>
      <c r="K1335" s="22"/>
      <c r="L1335" s="22"/>
      <c r="M1335" s="22"/>
      <c r="N1335" s="183"/>
      <c r="O1335" s="184" t="n">
        <f aca="false">'Piano Finanziario Annuale'!$F$6</f>
        <v>0</v>
      </c>
      <c r="P1335" s="185" t="n">
        <v>0</v>
      </c>
      <c r="Q1335" s="186"/>
      <c r="R1335" s="187" t="n">
        <f aca="false">(P1335*Q1335)</f>
        <v>0</v>
      </c>
      <c r="S1335" s="185" t="n">
        <v>0</v>
      </c>
      <c r="T1335" s="187" t="n">
        <f aca="false">IF(OR(O1335="sì",O1335="forfettario 190"),SUM(P1335+S1335),SUM(P1335+R1335+S1335))</f>
        <v>0</v>
      </c>
      <c r="U1335" s="50"/>
      <c r="V1335" s="188"/>
      <c r="W1335" s="189" t="n">
        <f aca="false">IF(V1335="SI",T1335,0)</f>
        <v>0</v>
      </c>
      <c r="X1335" s="148"/>
      <c r="Y1335" s="179"/>
      <c r="Z1335" s="179"/>
      <c r="AA1335" s="179"/>
    </row>
    <row r="1336" customFormat="false" ht="15.75" hidden="false" customHeight="true" outlineLevel="0" collapsed="false">
      <c r="A1336" s="22" t="n">
        <v>1335</v>
      </c>
      <c r="B1336" s="180"/>
      <c r="C1336" s="22"/>
      <c r="D1336" s="22"/>
      <c r="E1336" s="22"/>
      <c r="F1336" s="183"/>
      <c r="G1336" s="22"/>
      <c r="H1336" s="22"/>
      <c r="I1336" s="22"/>
      <c r="J1336" s="191" t="e">
        <f aca="false">VLOOKUP(Entrate!I1336,Legenda!$D$1:$F$258,2)</f>
        <v>#N/A</v>
      </c>
      <c r="K1336" s="22"/>
      <c r="L1336" s="22"/>
      <c r="M1336" s="22"/>
      <c r="N1336" s="183"/>
      <c r="O1336" s="184" t="n">
        <f aca="false">'Piano Finanziario Annuale'!$F$6</f>
        <v>0</v>
      </c>
      <c r="P1336" s="185" t="n">
        <v>0</v>
      </c>
      <c r="Q1336" s="186"/>
      <c r="R1336" s="187" t="n">
        <f aca="false">(P1336*Q1336)</f>
        <v>0</v>
      </c>
      <c r="S1336" s="185" t="n">
        <v>0</v>
      </c>
      <c r="T1336" s="187" t="n">
        <f aca="false">IF(OR(O1336="sì",O1336="forfettario 190"),SUM(P1336+S1336),SUM(P1336+R1336+S1336))</f>
        <v>0</v>
      </c>
      <c r="U1336" s="50"/>
      <c r="V1336" s="188"/>
      <c r="W1336" s="189" t="n">
        <f aca="false">IF(V1336="SI",T1336,0)</f>
        <v>0</v>
      </c>
      <c r="X1336" s="148"/>
      <c r="Y1336" s="179"/>
      <c r="Z1336" s="179"/>
      <c r="AA1336" s="179"/>
    </row>
    <row r="1337" customFormat="false" ht="15.75" hidden="false" customHeight="true" outlineLevel="0" collapsed="false">
      <c r="A1337" s="22" t="n">
        <v>1336</v>
      </c>
      <c r="B1337" s="180"/>
      <c r="C1337" s="22"/>
      <c r="D1337" s="22"/>
      <c r="E1337" s="22"/>
      <c r="F1337" s="183"/>
      <c r="G1337" s="22"/>
      <c r="H1337" s="22"/>
      <c r="I1337" s="22"/>
      <c r="J1337" s="191" t="e">
        <f aca="false">VLOOKUP(Entrate!I1337,Legenda!$D$1:$F$258,2)</f>
        <v>#N/A</v>
      </c>
      <c r="K1337" s="22"/>
      <c r="L1337" s="22"/>
      <c r="M1337" s="22"/>
      <c r="N1337" s="183"/>
      <c r="O1337" s="184" t="n">
        <f aca="false">'Piano Finanziario Annuale'!$F$6</f>
        <v>0</v>
      </c>
      <c r="P1337" s="185" t="n">
        <v>0</v>
      </c>
      <c r="Q1337" s="186"/>
      <c r="R1337" s="187" t="n">
        <f aca="false">(P1337*Q1337)</f>
        <v>0</v>
      </c>
      <c r="S1337" s="185" t="n">
        <v>0</v>
      </c>
      <c r="T1337" s="187" t="n">
        <f aca="false">IF(OR(O1337="sì",O1337="forfettario 190"),SUM(P1337+S1337),SUM(P1337+R1337+S1337))</f>
        <v>0</v>
      </c>
      <c r="U1337" s="50"/>
      <c r="V1337" s="188"/>
      <c r="W1337" s="189" t="n">
        <f aca="false">IF(V1337="SI",T1337,0)</f>
        <v>0</v>
      </c>
      <c r="X1337" s="148"/>
      <c r="Y1337" s="179"/>
      <c r="Z1337" s="179"/>
      <c r="AA1337" s="179"/>
    </row>
    <row r="1338" customFormat="false" ht="15.75" hidden="false" customHeight="true" outlineLevel="0" collapsed="false">
      <c r="A1338" s="22" t="n">
        <v>1337</v>
      </c>
      <c r="B1338" s="180"/>
      <c r="C1338" s="22"/>
      <c r="D1338" s="22"/>
      <c r="E1338" s="22"/>
      <c r="F1338" s="183"/>
      <c r="G1338" s="22"/>
      <c r="H1338" s="22"/>
      <c r="I1338" s="22"/>
      <c r="J1338" s="191" t="e">
        <f aca="false">VLOOKUP(Entrate!I1338,Legenda!$D$1:$F$258,2)</f>
        <v>#N/A</v>
      </c>
      <c r="K1338" s="22"/>
      <c r="L1338" s="22"/>
      <c r="M1338" s="22"/>
      <c r="N1338" s="183"/>
      <c r="O1338" s="184" t="n">
        <f aca="false">'Piano Finanziario Annuale'!$F$6</f>
        <v>0</v>
      </c>
      <c r="P1338" s="185" t="n">
        <v>0</v>
      </c>
      <c r="Q1338" s="186"/>
      <c r="R1338" s="187" t="n">
        <f aca="false">(P1338*Q1338)</f>
        <v>0</v>
      </c>
      <c r="S1338" s="185" t="n">
        <v>0</v>
      </c>
      <c r="T1338" s="187" t="n">
        <f aca="false">IF(OR(O1338="sì",O1338="forfettario 190"),SUM(P1338+S1338),SUM(P1338+R1338+S1338))</f>
        <v>0</v>
      </c>
      <c r="U1338" s="50"/>
      <c r="V1338" s="188"/>
      <c r="W1338" s="189" t="n">
        <f aca="false">IF(V1338="SI",T1338,0)</f>
        <v>0</v>
      </c>
      <c r="X1338" s="148"/>
      <c r="Y1338" s="179"/>
      <c r="Z1338" s="179"/>
      <c r="AA1338" s="179"/>
    </row>
    <row r="1339" customFormat="false" ht="15.75" hidden="false" customHeight="true" outlineLevel="0" collapsed="false">
      <c r="A1339" s="22" t="n">
        <v>1338</v>
      </c>
      <c r="B1339" s="180"/>
      <c r="C1339" s="22"/>
      <c r="D1339" s="22"/>
      <c r="E1339" s="22"/>
      <c r="F1339" s="183"/>
      <c r="G1339" s="22"/>
      <c r="H1339" s="22"/>
      <c r="I1339" s="22"/>
      <c r="J1339" s="191" t="e">
        <f aca="false">VLOOKUP(Entrate!I1339,Legenda!$D$1:$F$258,2)</f>
        <v>#N/A</v>
      </c>
      <c r="K1339" s="22"/>
      <c r="L1339" s="22"/>
      <c r="M1339" s="22"/>
      <c r="N1339" s="183"/>
      <c r="O1339" s="184" t="n">
        <f aca="false">'Piano Finanziario Annuale'!$F$6</f>
        <v>0</v>
      </c>
      <c r="P1339" s="185" t="n">
        <v>0</v>
      </c>
      <c r="Q1339" s="186"/>
      <c r="R1339" s="187" t="n">
        <f aca="false">(P1339*Q1339)</f>
        <v>0</v>
      </c>
      <c r="S1339" s="185" t="n">
        <v>0</v>
      </c>
      <c r="T1339" s="187" t="n">
        <f aca="false">IF(OR(O1339="sì",O1339="forfettario 190"),SUM(P1339+S1339),SUM(P1339+R1339+S1339))</f>
        <v>0</v>
      </c>
      <c r="U1339" s="50"/>
      <c r="V1339" s="188"/>
      <c r="W1339" s="189" t="n">
        <f aca="false">IF(V1339="SI",T1339,0)</f>
        <v>0</v>
      </c>
      <c r="X1339" s="148"/>
      <c r="Y1339" s="179"/>
      <c r="Z1339" s="179"/>
      <c r="AA1339" s="179"/>
    </row>
    <row r="1340" customFormat="false" ht="15.75" hidden="false" customHeight="true" outlineLevel="0" collapsed="false">
      <c r="A1340" s="22" t="n">
        <v>1339</v>
      </c>
      <c r="B1340" s="180"/>
      <c r="C1340" s="22"/>
      <c r="D1340" s="22"/>
      <c r="E1340" s="22"/>
      <c r="F1340" s="183"/>
      <c r="G1340" s="22"/>
      <c r="H1340" s="22"/>
      <c r="I1340" s="22"/>
      <c r="J1340" s="191" t="e">
        <f aca="false">VLOOKUP(Entrate!I1340,Legenda!$D$1:$F$258,2)</f>
        <v>#N/A</v>
      </c>
      <c r="K1340" s="22"/>
      <c r="L1340" s="22"/>
      <c r="M1340" s="22"/>
      <c r="N1340" s="183"/>
      <c r="O1340" s="184" t="n">
        <f aca="false">'Piano Finanziario Annuale'!$F$6</f>
        <v>0</v>
      </c>
      <c r="P1340" s="185" t="n">
        <v>0</v>
      </c>
      <c r="Q1340" s="186"/>
      <c r="R1340" s="187" t="n">
        <f aca="false">(P1340*Q1340)</f>
        <v>0</v>
      </c>
      <c r="S1340" s="185" t="n">
        <v>0</v>
      </c>
      <c r="T1340" s="187" t="n">
        <f aca="false">IF(OR(O1340="sì",O1340="forfettario 190"),SUM(P1340+S1340),SUM(P1340+R1340+S1340))</f>
        <v>0</v>
      </c>
      <c r="U1340" s="50"/>
      <c r="V1340" s="188"/>
      <c r="W1340" s="189" t="n">
        <f aca="false">IF(V1340="SI",T1340,0)</f>
        <v>0</v>
      </c>
      <c r="X1340" s="148"/>
      <c r="Y1340" s="179"/>
      <c r="Z1340" s="179"/>
      <c r="AA1340" s="179"/>
    </row>
    <row r="1341" customFormat="false" ht="15.75" hidden="false" customHeight="true" outlineLevel="0" collapsed="false">
      <c r="A1341" s="22" t="n">
        <v>1340</v>
      </c>
      <c r="B1341" s="180"/>
      <c r="C1341" s="22"/>
      <c r="D1341" s="22"/>
      <c r="E1341" s="22"/>
      <c r="F1341" s="183"/>
      <c r="G1341" s="22"/>
      <c r="H1341" s="22"/>
      <c r="I1341" s="22"/>
      <c r="J1341" s="191" t="e">
        <f aca="false">VLOOKUP(Entrate!I1341,Legenda!$D$1:$F$258,2)</f>
        <v>#N/A</v>
      </c>
      <c r="K1341" s="22"/>
      <c r="L1341" s="22"/>
      <c r="M1341" s="22"/>
      <c r="N1341" s="183"/>
      <c r="O1341" s="184" t="n">
        <f aca="false">'Piano Finanziario Annuale'!$F$6</f>
        <v>0</v>
      </c>
      <c r="P1341" s="185" t="n">
        <v>0</v>
      </c>
      <c r="Q1341" s="186"/>
      <c r="R1341" s="187" t="n">
        <f aca="false">(P1341*Q1341)</f>
        <v>0</v>
      </c>
      <c r="S1341" s="185" t="n">
        <v>0</v>
      </c>
      <c r="T1341" s="187" t="n">
        <f aca="false">IF(OR(O1341="sì",O1341="forfettario 190"),SUM(P1341+S1341),SUM(P1341+R1341+S1341))</f>
        <v>0</v>
      </c>
      <c r="U1341" s="50"/>
      <c r="V1341" s="188"/>
      <c r="W1341" s="189" t="n">
        <f aca="false">IF(V1341="SI",T1341,0)</f>
        <v>0</v>
      </c>
      <c r="X1341" s="148"/>
      <c r="Y1341" s="179"/>
      <c r="Z1341" s="179"/>
      <c r="AA1341" s="179"/>
    </row>
    <row r="1342" customFormat="false" ht="15.75" hidden="false" customHeight="true" outlineLevel="0" collapsed="false">
      <c r="A1342" s="22" t="n">
        <v>1341</v>
      </c>
      <c r="B1342" s="180"/>
      <c r="C1342" s="22"/>
      <c r="D1342" s="22"/>
      <c r="E1342" s="22"/>
      <c r="F1342" s="183"/>
      <c r="G1342" s="22"/>
      <c r="H1342" s="22"/>
      <c r="I1342" s="22"/>
      <c r="J1342" s="191" t="e">
        <f aca="false">VLOOKUP(Entrate!I1342,Legenda!$D$1:$F$258,2)</f>
        <v>#N/A</v>
      </c>
      <c r="K1342" s="22"/>
      <c r="L1342" s="22"/>
      <c r="M1342" s="22"/>
      <c r="N1342" s="183"/>
      <c r="O1342" s="184" t="n">
        <f aca="false">'Piano Finanziario Annuale'!$F$6</f>
        <v>0</v>
      </c>
      <c r="P1342" s="185" t="n">
        <v>0</v>
      </c>
      <c r="Q1342" s="186"/>
      <c r="R1342" s="187" t="n">
        <f aca="false">(P1342*Q1342)</f>
        <v>0</v>
      </c>
      <c r="S1342" s="185" t="n">
        <v>0</v>
      </c>
      <c r="T1342" s="187" t="n">
        <f aca="false">IF(OR(O1342="sì",O1342="forfettario 190"),SUM(P1342+S1342),SUM(P1342+R1342+S1342))</f>
        <v>0</v>
      </c>
      <c r="U1342" s="50"/>
      <c r="V1342" s="188"/>
      <c r="W1342" s="189" t="n">
        <f aca="false">IF(V1342="SI",T1342,0)</f>
        <v>0</v>
      </c>
      <c r="X1342" s="148"/>
      <c r="Y1342" s="179"/>
      <c r="Z1342" s="179"/>
      <c r="AA1342" s="179"/>
    </row>
    <row r="1343" customFormat="false" ht="15.75" hidden="false" customHeight="true" outlineLevel="0" collapsed="false">
      <c r="A1343" s="22" t="n">
        <v>1342</v>
      </c>
      <c r="B1343" s="180"/>
      <c r="C1343" s="22"/>
      <c r="D1343" s="22"/>
      <c r="E1343" s="22"/>
      <c r="F1343" s="183"/>
      <c r="G1343" s="22"/>
      <c r="H1343" s="22"/>
      <c r="I1343" s="22"/>
      <c r="J1343" s="191" t="e">
        <f aca="false">VLOOKUP(Entrate!I1343,Legenda!$D$1:$F$258,2)</f>
        <v>#N/A</v>
      </c>
      <c r="K1343" s="22"/>
      <c r="L1343" s="22"/>
      <c r="M1343" s="22"/>
      <c r="N1343" s="183"/>
      <c r="O1343" s="184" t="n">
        <f aca="false">'Piano Finanziario Annuale'!$F$6</f>
        <v>0</v>
      </c>
      <c r="P1343" s="185" t="n">
        <v>0</v>
      </c>
      <c r="Q1343" s="186"/>
      <c r="R1343" s="187" t="n">
        <f aca="false">(P1343*Q1343)</f>
        <v>0</v>
      </c>
      <c r="S1343" s="185" t="n">
        <v>0</v>
      </c>
      <c r="T1343" s="187" t="n">
        <f aca="false">IF(OR(O1343="sì",O1343="forfettario 190"),SUM(P1343+S1343),SUM(P1343+R1343+S1343))</f>
        <v>0</v>
      </c>
      <c r="U1343" s="50"/>
      <c r="V1343" s="188"/>
      <c r="W1343" s="189" t="n">
        <f aca="false">IF(V1343="SI",T1343,0)</f>
        <v>0</v>
      </c>
      <c r="X1343" s="148"/>
      <c r="Y1343" s="179"/>
      <c r="Z1343" s="179"/>
      <c r="AA1343" s="179"/>
    </row>
    <row r="1344" customFormat="false" ht="15.75" hidden="false" customHeight="true" outlineLevel="0" collapsed="false">
      <c r="A1344" s="22" t="n">
        <v>1343</v>
      </c>
      <c r="B1344" s="180"/>
      <c r="C1344" s="22"/>
      <c r="D1344" s="22"/>
      <c r="E1344" s="22"/>
      <c r="F1344" s="183"/>
      <c r="G1344" s="22"/>
      <c r="H1344" s="22"/>
      <c r="I1344" s="22"/>
      <c r="J1344" s="191" t="e">
        <f aca="false">VLOOKUP(Entrate!I1344,Legenda!$D$1:$F$258,2)</f>
        <v>#N/A</v>
      </c>
      <c r="K1344" s="22"/>
      <c r="L1344" s="22"/>
      <c r="M1344" s="22"/>
      <c r="N1344" s="183"/>
      <c r="O1344" s="184" t="n">
        <f aca="false">'Piano Finanziario Annuale'!$F$6</f>
        <v>0</v>
      </c>
      <c r="P1344" s="185" t="n">
        <v>0</v>
      </c>
      <c r="Q1344" s="186"/>
      <c r="R1344" s="187" t="n">
        <f aca="false">(P1344*Q1344)</f>
        <v>0</v>
      </c>
      <c r="S1344" s="185" t="n">
        <v>0</v>
      </c>
      <c r="T1344" s="187" t="n">
        <f aca="false">IF(OR(O1344="sì",O1344="forfettario 190"),SUM(P1344+S1344),SUM(P1344+R1344+S1344))</f>
        <v>0</v>
      </c>
      <c r="U1344" s="50"/>
      <c r="V1344" s="188"/>
      <c r="W1344" s="189" t="n">
        <f aca="false">IF(V1344="SI",T1344,0)</f>
        <v>0</v>
      </c>
      <c r="X1344" s="148"/>
      <c r="Y1344" s="179"/>
      <c r="Z1344" s="179"/>
      <c r="AA1344" s="179"/>
    </row>
    <row r="1345" customFormat="false" ht="15.75" hidden="false" customHeight="true" outlineLevel="0" collapsed="false">
      <c r="A1345" s="22" t="n">
        <v>1344</v>
      </c>
      <c r="B1345" s="180"/>
      <c r="C1345" s="22"/>
      <c r="D1345" s="22"/>
      <c r="E1345" s="22"/>
      <c r="F1345" s="183"/>
      <c r="G1345" s="22"/>
      <c r="H1345" s="22"/>
      <c r="I1345" s="22"/>
      <c r="J1345" s="191" t="e">
        <f aca="false">VLOOKUP(Entrate!I1345,Legenda!$D$1:$F$258,2)</f>
        <v>#N/A</v>
      </c>
      <c r="K1345" s="22"/>
      <c r="L1345" s="22"/>
      <c r="M1345" s="22"/>
      <c r="N1345" s="183"/>
      <c r="O1345" s="184" t="n">
        <f aca="false">'Piano Finanziario Annuale'!$F$6</f>
        <v>0</v>
      </c>
      <c r="P1345" s="185" t="n">
        <v>0</v>
      </c>
      <c r="Q1345" s="186"/>
      <c r="R1345" s="187" t="n">
        <f aca="false">(P1345*Q1345)</f>
        <v>0</v>
      </c>
      <c r="S1345" s="185" t="n">
        <v>0</v>
      </c>
      <c r="T1345" s="187" t="n">
        <f aca="false">IF(OR(O1345="sì",O1345="forfettario 190"),SUM(P1345+S1345),SUM(P1345+R1345+S1345))</f>
        <v>0</v>
      </c>
      <c r="U1345" s="50"/>
      <c r="V1345" s="188"/>
      <c r="W1345" s="189" t="n">
        <f aca="false">IF(V1345="SI",T1345,0)</f>
        <v>0</v>
      </c>
      <c r="X1345" s="148"/>
      <c r="Y1345" s="179"/>
      <c r="Z1345" s="179"/>
      <c r="AA1345" s="179"/>
    </row>
    <row r="1346" customFormat="false" ht="15.75" hidden="false" customHeight="true" outlineLevel="0" collapsed="false">
      <c r="A1346" s="22" t="n">
        <v>1345</v>
      </c>
      <c r="B1346" s="180"/>
      <c r="C1346" s="22"/>
      <c r="D1346" s="22"/>
      <c r="E1346" s="22"/>
      <c r="F1346" s="183"/>
      <c r="G1346" s="22"/>
      <c r="H1346" s="22"/>
      <c r="I1346" s="22"/>
      <c r="J1346" s="191" t="e">
        <f aca="false">VLOOKUP(Entrate!I1346,Legenda!$D$1:$F$258,2)</f>
        <v>#N/A</v>
      </c>
      <c r="K1346" s="22"/>
      <c r="L1346" s="22"/>
      <c r="M1346" s="22"/>
      <c r="N1346" s="183"/>
      <c r="O1346" s="184" t="n">
        <f aca="false">'Piano Finanziario Annuale'!$F$6</f>
        <v>0</v>
      </c>
      <c r="P1346" s="185" t="n">
        <v>0</v>
      </c>
      <c r="Q1346" s="186"/>
      <c r="R1346" s="187" t="n">
        <f aca="false">(P1346*Q1346)</f>
        <v>0</v>
      </c>
      <c r="S1346" s="185" t="n">
        <v>0</v>
      </c>
      <c r="T1346" s="187" t="n">
        <f aca="false">IF(OR(O1346="sì",O1346="forfettario 190"),SUM(P1346+S1346),SUM(P1346+R1346+S1346))</f>
        <v>0</v>
      </c>
      <c r="U1346" s="50"/>
      <c r="V1346" s="188"/>
      <c r="W1346" s="189" t="n">
        <f aca="false">IF(V1346="SI",T1346,0)</f>
        <v>0</v>
      </c>
      <c r="X1346" s="148"/>
      <c r="Y1346" s="179"/>
      <c r="Z1346" s="179"/>
      <c r="AA1346" s="179"/>
    </row>
    <row r="1347" customFormat="false" ht="15.75" hidden="false" customHeight="true" outlineLevel="0" collapsed="false">
      <c r="A1347" s="22" t="n">
        <v>1346</v>
      </c>
      <c r="B1347" s="180"/>
      <c r="C1347" s="22"/>
      <c r="D1347" s="22"/>
      <c r="E1347" s="22"/>
      <c r="F1347" s="183"/>
      <c r="G1347" s="22"/>
      <c r="H1347" s="22"/>
      <c r="I1347" s="22"/>
      <c r="J1347" s="191" t="e">
        <f aca="false">VLOOKUP(Entrate!I1347,Legenda!$D$1:$F$258,2)</f>
        <v>#N/A</v>
      </c>
      <c r="K1347" s="22"/>
      <c r="L1347" s="22"/>
      <c r="M1347" s="22"/>
      <c r="N1347" s="183"/>
      <c r="O1347" s="184" t="n">
        <f aca="false">'Piano Finanziario Annuale'!$F$6</f>
        <v>0</v>
      </c>
      <c r="P1347" s="185" t="n">
        <v>0</v>
      </c>
      <c r="Q1347" s="186"/>
      <c r="R1347" s="187" t="n">
        <f aca="false">(P1347*Q1347)</f>
        <v>0</v>
      </c>
      <c r="S1347" s="185" t="n">
        <v>0</v>
      </c>
      <c r="T1347" s="187" t="n">
        <f aca="false">IF(OR(O1347="sì",O1347="forfettario 190"),SUM(P1347+S1347),SUM(P1347+R1347+S1347))</f>
        <v>0</v>
      </c>
      <c r="U1347" s="50"/>
      <c r="V1347" s="188"/>
      <c r="W1347" s="189" t="n">
        <f aca="false">IF(V1347="SI",T1347,0)</f>
        <v>0</v>
      </c>
      <c r="X1347" s="148"/>
      <c r="Y1347" s="179"/>
      <c r="Z1347" s="179"/>
      <c r="AA1347" s="179"/>
    </row>
    <row r="1348" customFormat="false" ht="15.75" hidden="false" customHeight="true" outlineLevel="0" collapsed="false">
      <c r="A1348" s="179"/>
      <c r="B1348" s="192"/>
      <c r="C1348" s="179"/>
      <c r="D1348" s="179"/>
      <c r="E1348" s="179"/>
      <c r="F1348" s="193"/>
      <c r="G1348" s="179"/>
      <c r="H1348" s="179"/>
      <c r="I1348" s="179"/>
      <c r="J1348" s="14"/>
      <c r="K1348" s="179"/>
      <c r="L1348" s="179"/>
      <c r="M1348" s="179"/>
      <c r="N1348" s="193"/>
      <c r="O1348" s="194"/>
      <c r="P1348" s="195"/>
      <c r="Q1348" s="196"/>
      <c r="R1348" s="195"/>
      <c r="S1348" s="195"/>
      <c r="T1348" s="195"/>
      <c r="U1348" s="75"/>
      <c r="V1348" s="85"/>
      <c r="W1348" s="197"/>
      <c r="X1348" s="67"/>
      <c r="Y1348" s="179"/>
      <c r="Z1348" s="179"/>
      <c r="AA1348" s="179"/>
    </row>
    <row r="1349" customFormat="false" ht="15.75" hidden="false" customHeight="true" outlineLevel="0" collapsed="false">
      <c r="A1349" s="179"/>
      <c r="B1349" s="192"/>
      <c r="C1349" s="179"/>
      <c r="D1349" s="179"/>
      <c r="E1349" s="179"/>
      <c r="F1349" s="193"/>
      <c r="G1349" s="179"/>
      <c r="H1349" s="179"/>
      <c r="I1349" s="179"/>
      <c r="J1349" s="14"/>
      <c r="K1349" s="179"/>
      <c r="L1349" s="179"/>
      <c r="M1349" s="179"/>
      <c r="N1349" s="193"/>
      <c r="O1349" s="194"/>
      <c r="P1349" s="195"/>
      <c r="Q1349" s="196"/>
      <c r="R1349" s="195"/>
      <c r="S1349" s="195"/>
      <c r="T1349" s="195"/>
      <c r="U1349" s="75"/>
      <c r="V1349" s="85"/>
      <c r="W1349" s="197"/>
      <c r="X1349" s="67"/>
      <c r="Y1349" s="179"/>
      <c r="Z1349" s="179"/>
      <c r="AA1349" s="179"/>
    </row>
    <row r="1350" customFormat="false" ht="15.75" hidden="false" customHeight="true" outlineLevel="0" collapsed="false">
      <c r="A1350" s="179"/>
      <c r="B1350" s="192"/>
      <c r="C1350" s="179"/>
      <c r="D1350" s="179"/>
      <c r="E1350" s="179"/>
      <c r="F1350" s="193"/>
      <c r="G1350" s="179"/>
      <c r="H1350" s="179"/>
      <c r="I1350" s="179"/>
      <c r="J1350" s="14"/>
      <c r="K1350" s="179"/>
      <c r="L1350" s="179"/>
      <c r="M1350" s="179"/>
      <c r="N1350" s="193"/>
      <c r="O1350" s="194"/>
      <c r="P1350" s="195"/>
      <c r="Q1350" s="196"/>
      <c r="R1350" s="195"/>
      <c r="S1350" s="195"/>
      <c r="T1350" s="195"/>
      <c r="U1350" s="75"/>
      <c r="V1350" s="85"/>
      <c r="W1350" s="197"/>
      <c r="X1350" s="67"/>
      <c r="Y1350" s="179"/>
      <c r="Z1350" s="179"/>
      <c r="AA1350" s="179"/>
    </row>
    <row r="1351" customFormat="false" ht="15.75" hidden="false" customHeight="true" outlineLevel="0" collapsed="false">
      <c r="A1351" s="179"/>
      <c r="B1351" s="192"/>
      <c r="C1351" s="179"/>
      <c r="D1351" s="179"/>
      <c r="E1351" s="179"/>
      <c r="F1351" s="193"/>
      <c r="G1351" s="179"/>
      <c r="H1351" s="179"/>
      <c r="I1351" s="179"/>
      <c r="J1351" s="14"/>
      <c r="K1351" s="179"/>
      <c r="L1351" s="179"/>
      <c r="M1351" s="179"/>
      <c r="N1351" s="193"/>
      <c r="O1351" s="194"/>
      <c r="P1351" s="195"/>
      <c r="Q1351" s="196"/>
      <c r="R1351" s="195"/>
      <c r="S1351" s="195"/>
      <c r="T1351" s="195"/>
      <c r="U1351" s="75"/>
      <c r="V1351" s="85"/>
      <c r="W1351" s="197"/>
      <c r="X1351" s="67"/>
      <c r="Y1351" s="179"/>
      <c r="Z1351" s="179"/>
      <c r="AA1351" s="179"/>
    </row>
    <row r="1352" customFormat="false" ht="15.75" hidden="false" customHeight="true" outlineLevel="0" collapsed="false">
      <c r="A1352" s="179"/>
      <c r="B1352" s="192"/>
      <c r="C1352" s="179"/>
      <c r="D1352" s="179"/>
      <c r="E1352" s="179"/>
      <c r="F1352" s="193"/>
      <c r="G1352" s="179"/>
      <c r="H1352" s="179"/>
      <c r="I1352" s="179"/>
      <c r="J1352" s="14"/>
      <c r="K1352" s="179"/>
      <c r="L1352" s="179"/>
      <c r="M1352" s="179"/>
      <c r="N1352" s="193"/>
      <c r="O1352" s="194"/>
      <c r="P1352" s="195"/>
      <c r="Q1352" s="196"/>
      <c r="R1352" s="195"/>
      <c r="S1352" s="195"/>
      <c r="T1352" s="195"/>
      <c r="U1352" s="75"/>
      <c r="V1352" s="85"/>
      <c r="W1352" s="197"/>
      <c r="X1352" s="67"/>
      <c r="Y1352" s="179"/>
      <c r="Z1352" s="179"/>
      <c r="AA1352" s="179"/>
    </row>
    <row r="1353" customFormat="false" ht="15.75" hidden="false" customHeight="true" outlineLevel="0" collapsed="false">
      <c r="A1353" s="179"/>
      <c r="B1353" s="192"/>
      <c r="C1353" s="179"/>
      <c r="D1353" s="179"/>
      <c r="E1353" s="179"/>
      <c r="F1353" s="193"/>
      <c r="G1353" s="179"/>
      <c r="H1353" s="179"/>
      <c r="I1353" s="179"/>
      <c r="J1353" s="14"/>
      <c r="K1353" s="179"/>
      <c r="L1353" s="179"/>
      <c r="M1353" s="179"/>
      <c r="N1353" s="193"/>
      <c r="O1353" s="194"/>
      <c r="P1353" s="195"/>
      <c r="Q1353" s="196"/>
      <c r="R1353" s="195"/>
      <c r="S1353" s="195"/>
      <c r="T1353" s="195"/>
      <c r="U1353" s="75"/>
      <c r="V1353" s="85"/>
      <c r="W1353" s="197"/>
      <c r="X1353" s="67"/>
      <c r="Y1353" s="179"/>
      <c r="Z1353" s="179"/>
      <c r="AA1353" s="179"/>
    </row>
    <row r="1354" customFormat="false" ht="15.75" hidden="false" customHeight="true" outlineLevel="0" collapsed="false">
      <c r="A1354" s="179"/>
      <c r="B1354" s="192"/>
      <c r="C1354" s="179"/>
      <c r="D1354" s="179"/>
      <c r="E1354" s="179"/>
      <c r="F1354" s="193"/>
      <c r="G1354" s="179"/>
      <c r="H1354" s="179"/>
      <c r="I1354" s="179"/>
      <c r="J1354" s="14"/>
      <c r="K1354" s="179"/>
      <c r="L1354" s="179"/>
      <c r="M1354" s="179"/>
      <c r="N1354" s="193"/>
      <c r="O1354" s="194"/>
      <c r="P1354" s="195"/>
      <c r="Q1354" s="196"/>
      <c r="R1354" s="195"/>
      <c r="S1354" s="195"/>
      <c r="T1354" s="195"/>
      <c r="U1354" s="75"/>
      <c r="V1354" s="85"/>
      <c r="W1354" s="197"/>
      <c r="X1354" s="67"/>
      <c r="Y1354" s="179"/>
      <c r="Z1354" s="179"/>
      <c r="AA1354" s="179"/>
    </row>
    <row r="1355" customFormat="false" ht="15.75" hidden="false" customHeight="true" outlineLevel="0" collapsed="false">
      <c r="A1355" s="179"/>
      <c r="B1355" s="192"/>
      <c r="C1355" s="179"/>
      <c r="D1355" s="179"/>
      <c r="E1355" s="179"/>
      <c r="F1355" s="193"/>
      <c r="G1355" s="179"/>
      <c r="H1355" s="179"/>
      <c r="I1355" s="179"/>
      <c r="J1355" s="14"/>
      <c r="K1355" s="179"/>
      <c r="L1355" s="179"/>
      <c r="M1355" s="179"/>
      <c r="N1355" s="193"/>
      <c r="O1355" s="194"/>
      <c r="P1355" s="195"/>
      <c r="Q1355" s="196"/>
      <c r="R1355" s="195"/>
      <c r="S1355" s="195"/>
      <c r="T1355" s="195"/>
      <c r="U1355" s="75"/>
      <c r="V1355" s="85"/>
      <c r="W1355" s="197"/>
      <c r="X1355" s="67"/>
      <c r="Y1355" s="179"/>
      <c r="Z1355" s="179"/>
      <c r="AA1355" s="179"/>
    </row>
    <row r="1356" customFormat="false" ht="15.75" hidden="false" customHeight="true" outlineLevel="0" collapsed="false">
      <c r="A1356" s="179"/>
      <c r="B1356" s="192"/>
      <c r="C1356" s="179"/>
      <c r="D1356" s="179"/>
      <c r="E1356" s="179"/>
      <c r="F1356" s="193"/>
      <c r="G1356" s="179"/>
      <c r="H1356" s="179"/>
      <c r="I1356" s="179"/>
      <c r="J1356" s="14"/>
      <c r="K1356" s="179"/>
      <c r="L1356" s="179"/>
      <c r="M1356" s="179"/>
      <c r="N1356" s="193"/>
      <c r="O1356" s="194"/>
      <c r="P1356" s="195"/>
      <c r="Q1356" s="196"/>
      <c r="R1356" s="195"/>
      <c r="S1356" s="195"/>
      <c r="T1356" s="195"/>
      <c r="U1356" s="75"/>
      <c r="V1356" s="85"/>
      <c r="W1356" s="197"/>
      <c r="X1356" s="67"/>
      <c r="Y1356" s="179"/>
      <c r="Z1356" s="179"/>
      <c r="AA1356" s="179"/>
    </row>
    <row r="1357" customFormat="false" ht="15.75" hidden="false" customHeight="true" outlineLevel="0" collapsed="false">
      <c r="A1357" s="179"/>
      <c r="B1357" s="192"/>
      <c r="C1357" s="179"/>
      <c r="D1357" s="179"/>
      <c r="E1357" s="179"/>
      <c r="F1357" s="193"/>
      <c r="G1357" s="179"/>
      <c r="H1357" s="179"/>
      <c r="I1357" s="179"/>
      <c r="J1357" s="14"/>
      <c r="K1357" s="179"/>
      <c r="L1357" s="179"/>
      <c r="M1357" s="179"/>
      <c r="N1357" s="193"/>
      <c r="O1357" s="194"/>
      <c r="P1357" s="195"/>
      <c r="Q1357" s="196"/>
      <c r="R1357" s="195"/>
      <c r="S1357" s="195"/>
      <c r="T1357" s="195"/>
      <c r="U1357" s="75"/>
      <c r="V1357" s="85"/>
      <c r="W1357" s="197"/>
      <c r="X1357" s="67"/>
      <c r="Y1357" s="179"/>
      <c r="Z1357" s="179"/>
      <c r="AA1357" s="179"/>
    </row>
    <row r="1358" customFormat="false" ht="15.75" hidden="false" customHeight="true" outlineLevel="0" collapsed="false">
      <c r="A1358" s="179"/>
      <c r="B1358" s="192"/>
      <c r="C1358" s="179"/>
      <c r="D1358" s="179"/>
      <c r="E1358" s="179"/>
      <c r="F1358" s="193"/>
      <c r="G1358" s="179"/>
      <c r="H1358" s="179"/>
      <c r="I1358" s="179"/>
      <c r="J1358" s="14"/>
      <c r="K1358" s="179"/>
      <c r="L1358" s="179"/>
      <c r="M1358" s="179"/>
      <c r="N1358" s="193"/>
      <c r="O1358" s="194"/>
      <c r="P1358" s="195"/>
      <c r="Q1358" s="196"/>
      <c r="R1358" s="195"/>
      <c r="S1358" s="195"/>
      <c r="T1358" s="195"/>
      <c r="U1358" s="75"/>
      <c r="V1358" s="85"/>
      <c r="W1358" s="197"/>
      <c r="X1358" s="67"/>
      <c r="Y1358" s="179"/>
      <c r="Z1358" s="179"/>
      <c r="AA1358" s="179"/>
    </row>
    <row r="1359" customFormat="false" ht="15.75" hidden="false" customHeight="true" outlineLevel="0" collapsed="false">
      <c r="A1359" s="179"/>
      <c r="B1359" s="192"/>
      <c r="C1359" s="179"/>
      <c r="D1359" s="179"/>
      <c r="E1359" s="179"/>
      <c r="F1359" s="193"/>
      <c r="G1359" s="179"/>
      <c r="H1359" s="179"/>
      <c r="I1359" s="179"/>
      <c r="J1359" s="14"/>
      <c r="K1359" s="179"/>
      <c r="L1359" s="179"/>
      <c r="M1359" s="179"/>
      <c r="N1359" s="193"/>
      <c r="O1359" s="194"/>
      <c r="P1359" s="195"/>
      <c r="Q1359" s="196"/>
      <c r="R1359" s="195"/>
      <c r="S1359" s="195"/>
      <c r="T1359" s="195"/>
      <c r="U1359" s="75"/>
      <c r="V1359" s="85"/>
      <c r="W1359" s="197"/>
      <c r="X1359" s="67"/>
      <c r="Y1359" s="179"/>
      <c r="Z1359" s="179"/>
      <c r="AA1359" s="179"/>
    </row>
    <row r="1360" customFormat="false" ht="15.75" hidden="false" customHeight="true" outlineLevel="0" collapsed="false">
      <c r="A1360" s="179"/>
      <c r="B1360" s="192"/>
      <c r="C1360" s="179"/>
      <c r="D1360" s="179"/>
      <c r="E1360" s="179"/>
      <c r="F1360" s="193"/>
      <c r="G1360" s="179"/>
      <c r="H1360" s="179"/>
      <c r="I1360" s="179"/>
      <c r="J1360" s="14"/>
      <c r="K1360" s="179"/>
      <c r="L1360" s="179"/>
      <c r="M1360" s="179"/>
      <c r="N1360" s="193"/>
      <c r="O1360" s="194"/>
      <c r="P1360" s="195"/>
      <c r="Q1360" s="196"/>
      <c r="R1360" s="195"/>
      <c r="S1360" s="195"/>
      <c r="T1360" s="195"/>
      <c r="U1360" s="75"/>
      <c r="V1360" s="85"/>
      <c r="W1360" s="197"/>
      <c r="X1360" s="67"/>
      <c r="Y1360" s="179"/>
      <c r="Z1360" s="179"/>
      <c r="AA1360" s="179"/>
    </row>
    <row r="1361" customFormat="false" ht="15.75" hidden="false" customHeight="true" outlineLevel="0" collapsed="false">
      <c r="A1361" s="179"/>
      <c r="B1361" s="192"/>
      <c r="C1361" s="179"/>
      <c r="D1361" s="179"/>
      <c r="E1361" s="179"/>
      <c r="F1361" s="193"/>
      <c r="G1361" s="179"/>
      <c r="H1361" s="179"/>
      <c r="I1361" s="179"/>
      <c r="J1361" s="14"/>
      <c r="K1361" s="179"/>
      <c r="L1361" s="179"/>
      <c r="M1361" s="179"/>
      <c r="N1361" s="193"/>
      <c r="O1361" s="194"/>
      <c r="P1361" s="195"/>
      <c r="Q1361" s="196"/>
      <c r="R1361" s="195"/>
      <c r="S1361" s="195"/>
      <c r="T1361" s="195"/>
      <c r="U1361" s="75"/>
      <c r="V1361" s="85"/>
      <c r="W1361" s="197"/>
      <c r="X1361" s="67"/>
      <c r="Y1361" s="179"/>
      <c r="Z1361" s="179"/>
      <c r="AA1361" s="179"/>
    </row>
    <row r="1362" customFormat="false" ht="15.75" hidden="false" customHeight="true" outlineLevel="0" collapsed="false">
      <c r="A1362" s="179"/>
      <c r="B1362" s="192"/>
      <c r="C1362" s="179"/>
      <c r="D1362" s="179"/>
      <c r="E1362" s="179"/>
      <c r="F1362" s="193"/>
      <c r="G1362" s="179"/>
      <c r="H1362" s="179"/>
      <c r="I1362" s="179"/>
      <c r="J1362" s="14"/>
      <c r="K1362" s="179"/>
      <c r="L1362" s="179"/>
      <c r="M1362" s="179"/>
      <c r="N1362" s="193"/>
      <c r="O1362" s="194"/>
      <c r="P1362" s="195"/>
      <c r="Q1362" s="196"/>
      <c r="R1362" s="195"/>
      <c r="S1362" s="195"/>
      <c r="T1362" s="195"/>
      <c r="U1362" s="75"/>
      <c r="V1362" s="85"/>
      <c r="W1362" s="197"/>
      <c r="X1362" s="67"/>
      <c r="Y1362" s="179"/>
      <c r="Z1362" s="179"/>
      <c r="AA1362" s="179"/>
    </row>
    <row r="1363" customFormat="false" ht="15.75" hidden="false" customHeight="true" outlineLevel="0" collapsed="false">
      <c r="A1363" s="179"/>
      <c r="B1363" s="192"/>
      <c r="C1363" s="179"/>
      <c r="D1363" s="179"/>
      <c r="E1363" s="179"/>
      <c r="F1363" s="193"/>
      <c r="G1363" s="179"/>
      <c r="H1363" s="179"/>
      <c r="I1363" s="179"/>
      <c r="J1363" s="14"/>
      <c r="K1363" s="179"/>
      <c r="L1363" s="179"/>
      <c r="M1363" s="179"/>
      <c r="N1363" s="193"/>
      <c r="O1363" s="194"/>
      <c r="P1363" s="195"/>
      <c r="Q1363" s="196"/>
      <c r="R1363" s="195"/>
      <c r="S1363" s="195"/>
      <c r="T1363" s="195"/>
      <c r="U1363" s="75"/>
      <c r="V1363" s="85"/>
      <c r="W1363" s="197"/>
      <c r="X1363" s="67"/>
      <c r="Y1363" s="179"/>
      <c r="Z1363" s="179"/>
      <c r="AA1363" s="179"/>
    </row>
    <row r="1364" customFormat="false" ht="15.75" hidden="false" customHeight="true" outlineLevel="0" collapsed="false">
      <c r="A1364" s="179"/>
      <c r="B1364" s="192"/>
      <c r="C1364" s="179"/>
      <c r="D1364" s="179"/>
      <c r="E1364" s="179"/>
      <c r="F1364" s="193"/>
      <c r="G1364" s="179"/>
      <c r="H1364" s="179"/>
      <c r="I1364" s="179"/>
      <c r="J1364" s="14"/>
      <c r="K1364" s="179"/>
      <c r="L1364" s="179"/>
      <c r="M1364" s="179"/>
      <c r="N1364" s="193"/>
      <c r="O1364" s="194"/>
      <c r="P1364" s="195"/>
      <c r="Q1364" s="196"/>
      <c r="R1364" s="195"/>
      <c r="S1364" s="195"/>
      <c r="T1364" s="195"/>
      <c r="U1364" s="75"/>
      <c r="V1364" s="85"/>
      <c r="W1364" s="197"/>
      <c r="X1364" s="67"/>
      <c r="Y1364" s="179"/>
      <c r="Z1364" s="179"/>
      <c r="AA1364" s="179"/>
    </row>
    <row r="1365" customFormat="false" ht="15.75" hidden="false" customHeight="true" outlineLevel="0" collapsed="false">
      <c r="A1365" s="179"/>
      <c r="B1365" s="192"/>
      <c r="C1365" s="179"/>
      <c r="D1365" s="179"/>
      <c r="E1365" s="179"/>
      <c r="F1365" s="193"/>
      <c r="G1365" s="179"/>
      <c r="H1365" s="179"/>
      <c r="I1365" s="179"/>
      <c r="J1365" s="14"/>
      <c r="K1365" s="179"/>
      <c r="L1365" s="179"/>
      <c r="M1365" s="179"/>
      <c r="N1365" s="193"/>
      <c r="O1365" s="194"/>
      <c r="P1365" s="195"/>
      <c r="Q1365" s="196"/>
      <c r="R1365" s="195"/>
      <c r="S1365" s="195"/>
      <c r="T1365" s="195"/>
      <c r="U1365" s="75"/>
      <c r="V1365" s="85"/>
      <c r="W1365" s="197"/>
      <c r="X1365" s="67"/>
      <c r="Y1365" s="179"/>
      <c r="Z1365" s="179"/>
      <c r="AA1365" s="179"/>
    </row>
    <row r="1366" customFormat="false" ht="15.75" hidden="false" customHeight="true" outlineLevel="0" collapsed="false">
      <c r="A1366" s="179"/>
      <c r="B1366" s="192"/>
      <c r="C1366" s="179"/>
      <c r="D1366" s="179"/>
      <c r="E1366" s="179"/>
      <c r="F1366" s="193"/>
      <c r="G1366" s="179"/>
      <c r="H1366" s="179"/>
      <c r="I1366" s="179"/>
      <c r="J1366" s="14"/>
      <c r="K1366" s="179"/>
      <c r="L1366" s="179"/>
      <c r="M1366" s="179"/>
      <c r="N1366" s="193"/>
      <c r="O1366" s="194"/>
      <c r="P1366" s="195"/>
      <c r="Q1366" s="196"/>
      <c r="R1366" s="195"/>
      <c r="S1366" s="195"/>
      <c r="T1366" s="195"/>
      <c r="U1366" s="75"/>
      <c r="V1366" s="85"/>
      <c r="W1366" s="197"/>
      <c r="X1366" s="67"/>
      <c r="Y1366" s="179"/>
      <c r="Z1366" s="179"/>
      <c r="AA1366" s="179"/>
    </row>
    <row r="1367" customFormat="false" ht="15.75" hidden="false" customHeight="true" outlineLevel="0" collapsed="false">
      <c r="A1367" s="179"/>
      <c r="B1367" s="192"/>
      <c r="C1367" s="179"/>
      <c r="D1367" s="179"/>
      <c r="E1367" s="179"/>
      <c r="F1367" s="193"/>
      <c r="G1367" s="179"/>
      <c r="H1367" s="179"/>
      <c r="I1367" s="179"/>
      <c r="J1367" s="14"/>
      <c r="K1367" s="179"/>
      <c r="L1367" s="179"/>
      <c r="M1367" s="179"/>
      <c r="N1367" s="193"/>
      <c r="O1367" s="194"/>
      <c r="P1367" s="195"/>
      <c r="Q1367" s="196"/>
      <c r="R1367" s="195"/>
      <c r="S1367" s="195"/>
      <c r="T1367" s="195"/>
      <c r="U1367" s="75"/>
      <c r="V1367" s="85"/>
      <c r="W1367" s="197"/>
      <c r="X1367" s="67"/>
      <c r="Y1367" s="179"/>
      <c r="Z1367" s="179"/>
      <c r="AA1367" s="179"/>
    </row>
    <row r="1368" customFormat="false" ht="15.75" hidden="false" customHeight="true" outlineLevel="0" collapsed="false">
      <c r="A1368" s="179"/>
      <c r="B1368" s="192"/>
      <c r="C1368" s="179"/>
      <c r="D1368" s="179"/>
      <c r="E1368" s="179"/>
      <c r="F1368" s="193"/>
      <c r="G1368" s="179"/>
      <c r="H1368" s="179"/>
      <c r="I1368" s="179"/>
      <c r="J1368" s="14"/>
      <c r="K1368" s="179"/>
      <c r="L1368" s="179"/>
      <c r="M1368" s="179"/>
      <c r="N1368" s="193"/>
      <c r="O1368" s="194"/>
      <c r="P1368" s="195"/>
      <c r="Q1368" s="196"/>
      <c r="R1368" s="195"/>
      <c r="S1368" s="195"/>
      <c r="T1368" s="195"/>
      <c r="U1368" s="75"/>
      <c r="V1368" s="85"/>
      <c r="W1368" s="197"/>
      <c r="X1368" s="67"/>
      <c r="Y1368" s="179"/>
      <c r="Z1368" s="179"/>
      <c r="AA1368" s="179"/>
    </row>
    <row r="1369" customFormat="false" ht="15.75" hidden="false" customHeight="true" outlineLevel="0" collapsed="false">
      <c r="A1369" s="179"/>
      <c r="B1369" s="192"/>
      <c r="C1369" s="179"/>
      <c r="D1369" s="179"/>
      <c r="E1369" s="179"/>
      <c r="F1369" s="193"/>
      <c r="G1369" s="179"/>
      <c r="H1369" s="179"/>
      <c r="I1369" s="179"/>
      <c r="J1369" s="14"/>
      <c r="K1369" s="179"/>
      <c r="L1369" s="179"/>
      <c r="M1369" s="179"/>
      <c r="N1369" s="193"/>
      <c r="O1369" s="194"/>
      <c r="P1369" s="195"/>
      <c r="Q1369" s="196"/>
      <c r="R1369" s="195"/>
      <c r="S1369" s="195"/>
      <c r="T1369" s="195"/>
      <c r="U1369" s="75"/>
      <c r="V1369" s="85"/>
      <c r="W1369" s="197"/>
      <c r="X1369" s="67"/>
      <c r="Y1369" s="179"/>
      <c r="Z1369" s="179"/>
      <c r="AA1369" s="179"/>
    </row>
    <row r="1370" customFormat="false" ht="15.75" hidden="false" customHeight="true" outlineLevel="0" collapsed="false">
      <c r="A1370" s="179"/>
      <c r="B1370" s="192"/>
      <c r="C1370" s="179"/>
      <c r="D1370" s="179"/>
      <c r="E1370" s="179"/>
      <c r="F1370" s="193"/>
      <c r="G1370" s="179"/>
      <c r="H1370" s="179"/>
      <c r="I1370" s="179"/>
      <c r="J1370" s="14"/>
      <c r="K1370" s="179"/>
      <c r="L1370" s="179"/>
      <c r="M1370" s="179"/>
      <c r="N1370" s="193"/>
      <c r="O1370" s="194"/>
      <c r="P1370" s="195"/>
      <c r="Q1370" s="196"/>
      <c r="R1370" s="195"/>
      <c r="S1370" s="195"/>
      <c r="T1370" s="195"/>
      <c r="U1370" s="75"/>
      <c r="V1370" s="85"/>
      <c r="W1370" s="197"/>
      <c r="X1370" s="67"/>
      <c r="Y1370" s="179"/>
      <c r="Z1370" s="179"/>
      <c r="AA1370" s="179"/>
    </row>
    <row r="1371" customFormat="false" ht="15.75" hidden="false" customHeight="true" outlineLevel="0" collapsed="false">
      <c r="A1371" s="179"/>
      <c r="B1371" s="192"/>
      <c r="C1371" s="179"/>
      <c r="D1371" s="179"/>
      <c r="E1371" s="179"/>
      <c r="F1371" s="193"/>
      <c r="G1371" s="179"/>
      <c r="H1371" s="179"/>
      <c r="I1371" s="179"/>
      <c r="J1371" s="14"/>
      <c r="K1371" s="179"/>
      <c r="L1371" s="179"/>
      <c r="M1371" s="179"/>
      <c r="N1371" s="193"/>
      <c r="O1371" s="194"/>
      <c r="P1371" s="195"/>
      <c r="Q1371" s="196"/>
      <c r="R1371" s="195"/>
      <c r="S1371" s="195"/>
      <c r="T1371" s="195"/>
      <c r="U1371" s="75"/>
      <c r="V1371" s="85"/>
      <c r="W1371" s="197"/>
      <c r="X1371" s="67"/>
      <c r="Y1371" s="179"/>
      <c r="Z1371" s="179"/>
      <c r="AA1371" s="179"/>
    </row>
    <row r="1372" customFormat="false" ht="15.75" hidden="false" customHeight="true" outlineLevel="0" collapsed="false">
      <c r="A1372" s="179"/>
      <c r="B1372" s="192"/>
      <c r="C1372" s="179"/>
      <c r="D1372" s="179"/>
      <c r="E1372" s="179"/>
      <c r="F1372" s="193"/>
      <c r="G1372" s="179"/>
      <c r="H1372" s="179"/>
      <c r="I1372" s="179"/>
      <c r="J1372" s="14"/>
      <c r="K1372" s="179"/>
      <c r="L1372" s="179"/>
      <c r="M1372" s="179"/>
      <c r="N1372" s="193"/>
      <c r="O1372" s="194"/>
      <c r="P1372" s="195"/>
      <c r="Q1372" s="196"/>
      <c r="R1372" s="195"/>
      <c r="S1372" s="195"/>
      <c r="T1372" s="195"/>
      <c r="U1372" s="75"/>
      <c r="V1372" s="85"/>
      <c r="W1372" s="197"/>
      <c r="X1372" s="67"/>
      <c r="Y1372" s="179"/>
      <c r="Z1372" s="179"/>
      <c r="AA1372" s="179"/>
    </row>
    <row r="1373" customFormat="false" ht="15.75" hidden="false" customHeight="true" outlineLevel="0" collapsed="false">
      <c r="A1373" s="179"/>
      <c r="B1373" s="192"/>
      <c r="C1373" s="179"/>
      <c r="D1373" s="179"/>
      <c r="E1373" s="179"/>
      <c r="F1373" s="193"/>
      <c r="G1373" s="179"/>
      <c r="H1373" s="179"/>
      <c r="I1373" s="179"/>
      <c r="J1373" s="14"/>
      <c r="K1373" s="179"/>
      <c r="L1373" s="179"/>
      <c r="M1373" s="179"/>
      <c r="N1373" s="193"/>
      <c r="O1373" s="194"/>
      <c r="P1373" s="195"/>
      <c r="Q1373" s="196"/>
      <c r="R1373" s="195"/>
      <c r="S1373" s="195"/>
      <c r="T1373" s="195"/>
      <c r="U1373" s="75"/>
      <c r="V1373" s="85"/>
      <c r="W1373" s="197"/>
      <c r="X1373" s="67"/>
      <c r="Y1373" s="179"/>
      <c r="Z1373" s="179"/>
      <c r="AA1373" s="179"/>
    </row>
    <row r="1374" customFormat="false" ht="15.75" hidden="false" customHeight="true" outlineLevel="0" collapsed="false">
      <c r="A1374" s="179"/>
      <c r="B1374" s="192"/>
      <c r="C1374" s="179"/>
      <c r="D1374" s="179"/>
      <c r="E1374" s="179"/>
      <c r="F1374" s="193"/>
      <c r="G1374" s="179"/>
      <c r="H1374" s="179"/>
      <c r="I1374" s="179"/>
      <c r="J1374" s="14"/>
      <c r="K1374" s="179"/>
      <c r="L1374" s="179"/>
      <c r="M1374" s="179"/>
      <c r="N1374" s="193"/>
      <c r="O1374" s="194"/>
      <c r="P1374" s="195"/>
      <c r="Q1374" s="196"/>
      <c r="R1374" s="195"/>
      <c r="S1374" s="195"/>
      <c r="T1374" s="195"/>
      <c r="U1374" s="75"/>
      <c r="V1374" s="85"/>
      <c r="W1374" s="197"/>
      <c r="X1374" s="67"/>
      <c r="Y1374" s="179"/>
      <c r="Z1374" s="179"/>
      <c r="AA1374" s="179"/>
    </row>
    <row r="1375" customFormat="false" ht="15.75" hidden="false" customHeight="true" outlineLevel="0" collapsed="false">
      <c r="A1375" s="179"/>
      <c r="B1375" s="192"/>
      <c r="C1375" s="179"/>
      <c r="D1375" s="179"/>
      <c r="E1375" s="179"/>
      <c r="F1375" s="193"/>
      <c r="G1375" s="179"/>
      <c r="H1375" s="179"/>
      <c r="I1375" s="179"/>
      <c r="J1375" s="14"/>
      <c r="K1375" s="179"/>
      <c r="L1375" s="179"/>
      <c r="M1375" s="179"/>
      <c r="N1375" s="193"/>
      <c r="O1375" s="194"/>
      <c r="P1375" s="195"/>
      <c r="Q1375" s="196"/>
      <c r="R1375" s="195"/>
      <c r="S1375" s="195"/>
      <c r="T1375" s="195"/>
      <c r="U1375" s="75"/>
      <c r="V1375" s="85"/>
      <c r="W1375" s="197"/>
      <c r="X1375" s="67"/>
      <c r="Y1375" s="179"/>
      <c r="Z1375" s="179"/>
      <c r="AA1375" s="179"/>
    </row>
    <row r="1376" customFormat="false" ht="15.75" hidden="false" customHeight="true" outlineLevel="0" collapsed="false">
      <c r="A1376" s="179"/>
      <c r="B1376" s="192"/>
      <c r="C1376" s="179"/>
      <c r="D1376" s="179"/>
      <c r="E1376" s="179"/>
      <c r="F1376" s="193"/>
      <c r="G1376" s="179"/>
      <c r="H1376" s="179"/>
      <c r="I1376" s="179"/>
      <c r="J1376" s="14"/>
      <c r="K1376" s="179"/>
      <c r="L1376" s="179"/>
      <c r="M1376" s="179"/>
      <c r="N1376" s="193"/>
      <c r="O1376" s="194"/>
      <c r="P1376" s="195"/>
      <c r="Q1376" s="196"/>
      <c r="R1376" s="195"/>
      <c r="S1376" s="195"/>
      <c r="T1376" s="195"/>
      <c r="U1376" s="75"/>
      <c r="V1376" s="85"/>
      <c r="W1376" s="197"/>
      <c r="X1376" s="67"/>
      <c r="Y1376" s="179"/>
      <c r="Z1376" s="179"/>
      <c r="AA1376" s="179"/>
    </row>
    <row r="1377" customFormat="false" ht="15.75" hidden="false" customHeight="true" outlineLevel="0" collapsed="false">
      <c r="A1377" s="179"/>
      <c r="B1377" s="192"/>
      <c r="C1377" s="179"/>
      <c r="D1377" s="179"/>
      <c r="E1377" s="179"/>
      <c r="F1377" s="193"/>
      <c r="G1377" s="179"/>
      <c r="H1377" s="179"/>
      <c r="I1377" s="179"/>
      <c r="J1377" s="14"/>
      <c r="K1377" s="179"/>
      <c r="L1377" s="179"/>
      <c r="M1377" s="179"/>
      <c r="N1377" s="193"/>
      <c r="O1377" s="194"/>
      <c r="P1377" s="195"/>
      <c r="Q1377" s="196"/>
      <c r="R1377" s="195"/>
      <c r="S1377" s="195"/>
      <c r="T1377" s="195"/>
      <c r="U1377" s="75"/>
      <c r="V1377" s="85"/>
      <c r="W1377" s="197"/>
      <c r="X1377" s="67"/>
      <c r="Y1377" s="179"/>
      <c r="Z1377" s="179"/>
      <c r="AA1377" s="179"/>
    </row>
    <row r="1378" customFormat="false" ht="15.75" hidden="false" customHeight="true" outlineLevel="0" collapsed="false">
      <c r="A1378" s="179"/>
      <c r="B1378" s="192"/>
      <c r="C1378" s="179"/>
      <c r="D1378" s="179"/>
      <c r="E1378" s="179"/>
      <c r="F1378" s="193"/>
      <c r="G1378" s="179"/>
      <c r="H1378" s="179"/>
      <c r="I1378" s="179"/>
      <c r="J1378" s="14"/>
      <c r="K1378" s="179"/>
      <c r="L1378" s="179"/>
      <c r="M1378" s="179"/>
      <c r="N1378" s="193"/>
      <c r="O1378" s="194"/>
      <c r="P1378" s="195"/>
      <c r="Q1378" s="196"/>
      <c r="R1378" s="195"/>
      <c r="S1378" s="195"/>
      <c r="T1378" s="195"/>
      <c r="U1378" s="75"/>
      <c r="V1378" s="85"/>
      <c r="W1378" s="197"/>
      <c r="X1378" s="67"/>
      <c r="Y1378" s="179"/>
      <c r="Z1378" s="179"/>
      <c r="AA1378" s="179"/>
    </row>
    <row r="1379" customFormat="false" ht="15.75" hidden="false" customHeight="true" outlineLevel="0" collapsed="false">
      <c r="A1379" s="179"/>
      <c r="B1379" s="192"/>
      <c r="C1379" s="179"/>
      <c r="D1379" s="179"/>
      <c r="E1379" s="179"/>
      <c r="F1379" s="193"/>
      <c r="G1379" s="179"/>
      <c r="H1379" s="179"/>
      <c r="I1379" s="179"/>
      <c r="J1379" s="14"/>
      <c r="K1379" s="179"/>
      <c r="L1379" s="179"/>
      <c r="M1379" s="179"/>
      <c r="N1379" s="193"/>
      <c r="O1379" s="194"/>
      <c r="P1379" s="195"/>
      <c r="Q1379" s="196"/>
      <c r="R1379" s="195"/>
      <c r="S1379" s="195"/>
      <c r="T1379" s="195"/>
      <c r="U1379" s="75"/>
      <c r="V1379" s="85"/>
      <c r="W1379" s="197"/>
      <c r="X1379" s="67"/>
      <c r="Y1379" s="179"/>
      <c r="Z1379" s="179"/>
      <c r="AA1379" s="179"/>
    </row>
    <row r="1380" customFormat="false" ht="15.75" hidden="false" customHeight="true" outlineLevel="0" collapsed="false">
      <c r="A1380" s="179"/>
      <c r="B1380" s="192"/>
      <c r="C1380" s="179"/>
      <c r="D1380" s="179"/>
      <c r="E1380" s="179"/>
      <c r="F1380" s="193"/>
      <c r="G1380" s="179"/>
      <c r="H1380" s="179"/>
      <c r="I1380" s="179"/>
      <c r="J1380" s="14"/>
      <c r="K1380" s="179"/>
      <c r="L1380" s="179"/>
      <c r="M1380" s="179"/>
      <c r="N1380" s="193"/>
      <c r="O1380" s="194"/>
      <c r="P1380" s="195"/>
      <c r="Q1380" s="196"/>
      <c r="R1380" s="195"/>
      <c r="S1380" s="195"/>
      <c r="T1380" s="195"/>
      <c r="U1380" s="75"/>
      <c r="V1380" s="85"/>
      <c r="W1380" s="197"/>
      <c r="X1380" s="67"/>
      <c r="Y1380" s="179"/>
      <c r="Z1380" s="179"/>
      <c r="AA1380" s="179"/>
    </row>
    <row r="1381" customFormat="false" ht="15.75" hidden="false" customHeight="true" outlineLevel="0" collapsed="false">
      <c r="A1381" s="179"/>
      <c r="B1381" s="192"/>
      <c r="C1381" s="179"/>
      <c r="D1381" s="179"/>
      <c r="E1381" s="179"/>
      <c r="F1381" s="193"/>
      <c r="G1381" s="179"/>
      <c r="H1381" s="179"/>
      <c r="I1381" s="179"/>
      <c r="J1381" s="14"/>
      <c r="K1381" s="179"/>
      <c r="L1381" s="179"/>
      <c r="M1381" s="179"/>
      <c r="N1381" s="193"/>
      <c r="O1381" s="194"/>
      <c r="P1381" s="195"/>
      <c r="Q1381" s="196"/>
      <c r="R1381" s="195"/>
      <c r="S1381" s="195"/>
      <c r="T1381" s="195"/>
      <c r="U1381" s="75"/>
      <c r="V1381" s="85"/>
      <c r="W1381" s="197"/>
      <c r="X1381" s="67"/>
      <c r="Y1381" s="179"/>
      <c r="Z1381" s="179"/>
      <c r="AA1381" s="179"/>
    </row>
    <row r="1382" customFormat="false" ht="15.75" hidden="false" customHeight="true" outlineLevel="0" collapsed="false">
      <c r="A1382" s="179"/>
      <c r="B1382" s="192"/>
      <c r="C1382" s="179"/>
      <c r="D1382" s="179"/>
      <c r="E1382" s="179"/>
      <c r="F1382" s="193"/>
      <c r="G1382" s="179"/>
      <c r="H1382" s="179"/>
      <c r="I1382" s="179"/>
      <c r="J1382" s="14"/>
      <c r="K1382" s="179"/>
      <c r="L1382" s="179"/>
      <c r="M1382" s="179"/>
      <c r="N1382" s="193"/>
      <c r="O1382" s="194"/>
      <c r="P1382" s="195"/>
      <c r="Q1382" s="196"/>
      <c r="R1382" s="195"/>
      <c r="S1382" s="195"/>
      <c r="T1382" s="195"/>
      <c r="U1382" s="75"/>
      <c r="V1382" s="85"/>
      <c r="W1382" s="197"/>
      <c r="X1382" s="67"/>
      <c r="Y1382" s="179"/>
      <c r="Z1382" s="179"/>
      <c r="AA1382" s="179"/>
    </row>
    <row r="1383" customFormat="false" ht="15.75" hidden="false" customHeight="true" outlineLevel="0" collapsed="false">
      <c r="A1383" s="179"/>
      <c r="B1383" s="192"/>
      <c r="C1383" s="179"/>
      <c r="D1383" s="179"/>
      <c r="E1383" s="179"/>
      <c r="F1383" s="193"/>
      <c r="G1383" s="179"/>
      <c r="H1383" s="179"/>
      <c r="I1383" s="179"/>
      <c r="J1383" s="14"/>
      <c r="K1383" s="179"/>
      <c r="L1383" s="179"/>
      <c r="M1383" s="179"/>
      <c r="N1383" s="193"/>
      <c r="O1383" s="194"/>
      <c r="P1383" s="195"/>
      <c r="Q1383" s="196"/>
      <c r="R1383" s="195"/>
      <c r="S1383" s="195"/>
      <c r="T1383" s="195"/>
      <c r="U1383" s="75"/>
      <c r="V1383" s="85"/>
      <c r="W1383" s="197"/>
      <c r="X1383" s="67"/>
      <c r="Y1383" s="179"/>
      <c r="Z1383" s="179"/>
      <c r="AA1383" s="179"/>
    </row>
    <row r="1384" customFormat="false" ht="15.75" hidden="false" customHeight="true" outlineLevel="0" collapsed="false">
      <c r="A1384" s="179"/>
      <c r="B1384" s="192"/>
      <c r="C1384" s="179"/>
      <c r="D1384" s="179"/>
      <c r="E1384" s="179"/>
      <c r="F1384" s="193"/>
      <c r="G1384" s="179"/>
      <c r="H1384" s="179"/>
      <c r="I1384" s="179"/>
      <c r="J1384" s="14"/>
      <c r="K1384" s="179"/>
      <c r="L1384" s="179"/>
      <c r="M1384" s="179"/>
      <c r="N1384" s="193"/>
      <c r="O1384" s="194"/>
      <c r="P1384" s="195"/>
      <c r="Q1384" s="196"/>
      <c r="R1384" s="195"/>
      <c r="S1384" s="195"/>
      <c r="T1384" s="195"/>
      <c r="U1384" s="75"/>
      <c r="V1384" s="85"/>
      <c r="W1384" s="197"/>
      <c r="X1384" s="67"/>
      <c r="Y1384" s="179"/>
      <c r="Z1384" s="179"/>
      <c r="AA1384" s="179"/>
    </row>
    <row r="1385" customFormat="false" ht="15.75" hidden="false" customHeight="true" outlineLevel="0" collapsed="false">
      <c r="A1385" s="179"/>
      <c r="B1385" s="192"/>
      <c r="C1385" s="179"/>
      <c r="D1385" s="179"/>
      <c r="E1385" s="179"/>
      <c r="F1385" s="193"/>
      <c r="G1385" s="179"/>
      <c r="H1385" s="179"/>
      <c r="I1385" s="179"/>
      <c r="J1385" s="14"/>
      <c r="K1385" s="179"/>
      <c r="L1385" s="179"/>
      <c r="M1385" s="179"/>
      <c r="N1385" s="193"/>
      <c r="O1385" s="194"/>
      <c r="P1385" s="195"/>
      <c r="Q1385" s="196"/>
      <c r="R1385" s="195"/>
      <c r="S1385" s="195"/>
      <c r="T1385" s="195"/>
      <c r="U1385" s="75"/>
      <c r="V1385" s="85"/>
      <c r="W1385" s="197"/>
      <c r="X1385" s="67"/>
      <c r="Y1385" s="179"/>
      <c r="Z1385" s="179"/>
      <c r="AA1385" s="179"/>
    </row>
    <row r="1386" customFormat="false" ht="15.75" hidden="false" customHeight="true" outlineLevel="0" collapsed="false">
      <c r="A1386" s="179"/>
      <c r="B1386" s="192"/>
      <c r="C1386" s="179"/>
      <c r="D1386" s="179"/>
      <c r="E1386" s="179"/>
      <c r="F1386" s="193"/>
      <c r="G1386" s="179"/>
      <c r="H1386" s="179"/>
      <c r="I1386" s="179"/>
      <c r="J1386" s="14"/>
      <c r="K1386" s="179"/>
      <c r="L1386" s="179"/>
      <c r="M1386" s="179"/>
      <c r="N1386" s="193"/>
      <c r="O1386" s="194"/>
      <c r="P1386" s="195"/>
      <c r="Q1386" s="196"/>
      <c r="R1386" s="195"/>
      <c r="S1386" s="195"/>
      <c r="T1386" s="195"/>
      <c r="U1386" s="75"/>
      <c r="V1386" s="85"/>
      <c r="W1386" s="197"/>
      <c r="X1386" s="67"/>
      <c r="Y1386" s="179"/>
      <c r="Z1386" s="179"/>
      <c r="AA1386" s="179"/>
    </row>
    <row r="1387" customFormat="false" ht="15.75" hidden="false" customHeight="true" outlineLevel="0" collapsed="false">
      <c r="A1387" s="179"/>
      <c r="B1387" s="192"/>
      <c r="C1387" s="179"/>
      <c r="D1387" s="179"/>
      <c r="E1387" s="179"/>
      <c r="F1387" s="193"/>
      <c r="G1387" s="179"/>
      <c r="H1387" s="179"/>
      <c r="I1387" s="179"/>
      <c r="J1387" s="14"/>
      <c r="K1387" s="179"/>
      <c r="L1387" s="179"/>
      <c r="M1387" s="179"/>
      <c r="N1387" s="193"/>
      <c r="O1387" s="194"/>
      <c r="P1387" s="195"/>
      <c r="Q1387" s="196"/>
      <c r="R1387" s="195"/>
      <c r="S1387" s="195"/>
      <c r="T1387" s="195"/>
      <c r="U1387" s="75"/>
      <c r="V1387" s="85"/>
      <c r="W1387" s="197"/>
      <c r="X1387" s="67"/>
      <c r="Y1387" s="179"/>
      <c r="Z1387" s="179"/>
      <c r="AA1387" s="179"/>
    </row>
    <row r="1388" customFormat="false" ht="15.75" hidden="false" customHeight="true" outlineLevel="0" collapsed="false">
      <c r="A1388" s="179"/>
      <c r="B1388" s="192"/>
      <c r="C1388" s="179"/>
      <c r="D1388" s="179"/>
      <c r="E1388" s="179"/>
      <c r="F1388" s="193"/>
      <c r="G1388" s="179"/>
      <c r="H1388" s="179"/>
      <c r="I1388" s="179"/>
      <c r="J1388" s="14"/>
      <c r="K1388" s="179"/>
      <c r="L1388" s="179"/>
      <c r="M1388" s="179"/>
      <c r="N1388" s="193"/>
      <c r="O1388" s="194"/>
      <c r="P1388" s="195"/>
      <c r="Q1388" s="196"/>
      <c r="R1388" s="195"/>
      <c r="S1388" s="195"/>
      <c r="T1388" s="195"/>
      <c r="U1388" s="75"/>
      <c r="V1388" s="85"/>
      <c r="W1388" s="197"/>
      <c r="X1388" s="67"/>
      <c r="Y1388" s="179"/>
      <c r="Z1388" s="179"/>
      <c r="AA1388" s="179"/>
    </row>
    <row r="1389" customFormat="false" ht="15.75" hidden="false" customHeight="true" outlineLevel="0" collapsed="false">
      <c r="A1389" s="179"/>
      <c r="B1389" s="192"/>
      <c r="C1389" s="179"/>
      <c r="D1389" s="179"/>
      <c r="E1389" s="179"/>
      <c r="F1389" s="193"/>
      <c r="G1389" s="179"/>
      <c r="H1389" s="179"/>
      <c r="I1389" s="179"/>
      <c r="J1389" s="14"/>
      <c r="K1389" s="179"/>
      <c r="L1389" s="179"/>
      <c r="M1389" s="179"/>
      <c r="N1389" s="193"/>
      <c r="O1389" s="194"/>
      <c r="P1389" s="195"/>
      <c r="Q1389" s="196"/>
      <c r="R1389" s="195"/>
      <c r="S1389" s="195"/>
      <c r="T1389" s="195"/>
      <c r="U1389" s="75"/>
      <c r="V1389" s="85"/>
      <c r="W1389" s="197"/>
      <c r="X1389" s="67"/>
      <c r="Y1389" s="179"/>
      <c r="Z1389" s="179"/>
      <c r="AA1389" s="179"/>
    </row>
    <row r="1390" customFormat="false" ht="15.75" hidden="false" customHeight="true" outlineLevel="0" collapsed="false">
      <c r="A1390" s="179"/>
      <c r="B1390" s="192"/>
      <c r="C1390" s="179"/>
      <c r="D1390" s="179"/>
      <c r="E1390" s="179"/>
      <c r="F1390" s="193"/>
      <c r="G1390" s="179"/>
      <c r="H1390" s="179"/>
      <c r="I1390" s="179"/>
      <c r="J1390" s="14"/>
      <c r="K1390" s="179"/>
      <c r="L1390" s="179"/>
      <c r="M1390" s="179"/>
      <c r="N1390" s="193"/>
      <c r="O1390" s="194"/>
      <c r="P1390" s="195"/>
      <c r="Q1390" s="196"/>
      <c r="R1390" s="195"/>
      <c r="S1390" s="195"/>
      <c r="T1390" s="195"/>
      <c r="U1390" s="75"/>
      <c r="V1390" s="85"/>
      <c r="W1390" s="197"/>
      <c r="X1390" s="67"/>
      <c r="Y1390" s="179"/>
      <c r="Z1390" s="179"/>
      <c r="AA1390" s="179"/>
    </row>
    <row r="1391" customFormat="false" ht="15.75" hidden="false" customHeight="true" outlineLevel="0" collapsed="false">
      <c r="A1391" s="179"/>
      <c r="B1391" s="192"/>
      <c r="C1391" s="179"/>
      <c r="D1391" s="179"/>
      <c r="E1391" s="179"/>
      <c r="F1391" s="193"/>
      <c r="G1391" s="179"/>
      <c r="H1391" s="179"/>
      <c r="I1391" s="179"/>
      <c r="J1391" s="14"/>
      <c r="K1391" s="179"/>
      <c r="L1391" s="179"/>
      <c r="M1391" s="179"/>
      <c r="N1391" s="193"/>
      <c r="O1391" s="194"/>
      <c r="P1391" s="195"/>
      <c r="Q1391" s="196"/>
      <c r="R1391" s="195"/>
      <c r="S1391" s="195"/>
      <c r="T1391" s="195"/>
      <c r="U1391" s="75"/>
      <c r="V1391" s="85"/>
      <c r="W1391" s="197"/>
      <c r="X1391" s="67"/>
      <c r="Y1391" s="179"/>
      <c r="Z1391" s="179"/>
      <c r="AA1391" s="179"/>
    </row>
    <row r="1392" customFormat="false" ht="15.75" hidden="false" customHeight="true" outlineLevel="0" collapsed="false">
      <c r="A1392" s="179"/>
      <c r="B1392" s="192"/>
      <c r="C1392" s="179"/>
      <c r="D1392" s="179"/>
      <c r="E1392" s="179"/>
      <c r="F1392" s="193"/>
      <c r="G1392" s="179"/>
      <c r="H1392" s="179"/>
      <c r="I1392" s="179"/>
      <c r="J1392" s="14"/>
      <c r="K1392" s="179"/>
      <c r="L1392" s="179"/>
      <c r="M1392" s="179"/>
      <c r="N1392" s="193"/>
      <c r="O1392" s="194"/>
      <c r="P1392" s="195"/>
      <c r="Q1392" s="196"/>
      <c r="R1392" s="195"/>
      <c r="S1392" s="195"/>
      <c r="T1392" s="195"/>
      <c r="U1392" s="75"/>
      <c r="V1392" s="85"/>
      <c r="W1392" s="197"/>
      <c r="X1392" s="67"/>
      <c r="Y1392" s="179"/>
      <c r="Z1392" s="179"/>
      <c r="AA1392" s="179"/>
    </row>
    <row r="1393" customFormat="false" ht="15.75" hidden="false" customHeight="true" outlineLevel="0" collapsed="false">
      <c r="A1393" s="179"/>
      <c r="B1393" s="192"/>
      <c r="C1393" s="179"/>
      <c r="D1393" s="179"/>
      <c r="E1393" s="179"/>
      <c r="F1393" s="193"/>
      <c r="G1393" s="179"/>
      <c r="H1393" s="179"/>
      <c r="I1393" s="179"/>
      <c r="J1393" s="14"/>
      <c r="K1393" s="179"/>
      <c r="L1393" s="179"/>
      <c r="M1393" s="179"/>
      <c r="N1393" s="193"/>
      <c r="O1393" s="194"/>
      <c r="P1393" s="195"/>
      <c r="Q1393" s="196"/>
      <c r="R1393" s="195"/>
      <c r="S1393" s="195"/>
      <c r="T1393" s="195"/>
      <c r="U1393" s="75"/>
      <c r="V1393" s="85"/>
      <c r="W1393" s="197"/>
      <c r="X1393" s="67"/>
      <c r="Y1393" s="179"/>
      <c r="Z1393" s="179"/>
      <c r="AA1393" s="179"/>
    </row>
    <row r="1394" customFormat="false" ht="15.75" hidden="false" customHeight="true" outlineLevel="0" collapsed="false">
      <c r="A1394" s="179"/>
      <c r="B1394" s="192"/>
      <c r="C1394" s="179"/>
      <c r="D1394" s="179"/>
      <c r="E1394" s="179"/>
      <c r="F1394" s="193"/>
      <c r="G1394" s="179"/>
      <c r="H1394" s="179"/>
      <c r="I1394" s="179"/>
      <c r="J1394" s="14"/>
      <c r="K1394" s="179"/>
      <c r="L1394" s="179"/>
      <c r="M1394" s="179"/>
      <c r="N1394" s="193"/>
      <c r="O1394" s="194"/>
      <c r="P1394" s="195"/>
      <c r="Q1394" s="196"/>
      <c r="R1394" s="195"/>
      <c r="S1394" s="195"/>
      <c r="T1394" s="195"/>
      <c r="U1394" s="75"/>
      <c r="V1394" s="85"/>
      <c r="W1394" s="197"/>
      <c r="X1394" s="67"/>
      <c r="Y1394" s="179"/>
      <c r="Z1394" s="179"/>
      <c r="AA1394" s="179"/>
    </row>
    <row r="1395" customFormat="false" ht="15.75" hidden="false" customHeight="true" outlineLevel="0" collapsed="false">
      <c r="A1395" s="179"/>
      <c r="B1395" s="192"/>
      <c r="C1395" s="179"/>
      <c r="D1395" s="179"/>
      <c r="E1395" s="179"/>
      <c r="F1395" s="193"/>
      <c r="G1395" s="179"/>
      <c r="H1395" s="179"/>
      <c r="I1395" s="179"/>
      <c r="J1395" s="14"/>
      <c r="K1395" s="179"/>
      <c r="L1395" s="179"/>
      <c r="M1395" s="179"/>
      <c r="N1395" s="193"/>
      <c r="O1395" s="194"/>
      <c r="P1395" s="195"/>
      <c r="Q1395" s="196"/>
      <c r="R1395" s="195"/>
      <c r="S1395" s="195"/>
      <c r="T1395" s="195"/>
      <c r="U1395" s="75"/>
      <c r="V1395" s="85"/>
      <c r="W1395" s="197"/>
      <c r="X1395" s="67"/>
      <c r="Y1395" s="179"/>
      <c r="Z1395" s="179"/>
      <c r="AA1395" s="179"/>
    </row>
    <row r="1396" customFormat="false" ht="15.75" hidden="false" customHeight="true" outlineLevel="0" collapsed="false">
      <c r="A1396" s="179"/>
      <c r="B1396" s="192"/>
      <c r="C1396" s="179"/>
      <c r="D1396" s="179"/>
      <c r="E1396" s="179"/>
      <c r="F1396" s="193"/>
      <c r="G1396" s="179"/>
      <c r="H1396" s="179"/>
      <c r="I1396" s="179"/>
      <c r="J1396" s="14"/>
      <c r="K1396" s="179"/>
      <c r="L1396" s="179"/>
      <c r="M1396" s="179"/>
      <c r="N1396" s="193"/>
      <c r="O1396" s="194"/>
      <c r="P1396" s="195"/>
      <c r="Q1396" s="196"/>
      <c r="R1396" s="195"/>
      <c r="S1396" s="195"/>
      <c r="T1396" s="195"/>
      <c r="U1396" s="75"/>
      <c r="V1396" s="85"/>
      <c r="W1396" s="197"/>
      <c r="X1396" s="67"/>
      <c r="Y1396" s="179"/>
      <c r="Z1396" s="179"/>
      <c r="AA1396" s="179"/>
    </row>
    <row r="1397" customFormat="false" ht="15.75" hidden="false" customHeight="true" outlineLevel="0" collapsed="false">
      <c r="A1397" s="179"/>
      <c r="B1397" s="192"/>
      <c r="C1397" s="179"/>
      <c r="D1397" s="179"/>
      <c r="E1397" s="179"/>
      <c r="F1397" s="193"/>
      <c r="G1397" s="179"/>
      <c r="H1397" s="179"/>
      <c r="I1397" s="179"/>
      <c r="J1397" s="14"/>
      <c r="K1397" s="179"/>
      <c r="L1397" s="179"/>
      <c r="M1397" s="179"/>
      <c r="N1397" s="193"/>
      <c r="O1397" s="194"/>
      <c r="P1397" s="195"/>
      <c r="Q1397" s="196"/>
      <c r="R1397" s="195"/>
      <c r="S1397" s="195"/>
      <c r="T1397" s="195"/>
      <c r="U1397" s="75"/>
      <c r="V1397" s="85"/>
      <c r="W1397" s="197"/>
      <c r="X1397" s="67"/>
      <c r="Y1397" s="179"/>
      <c r="Z1397" s="179"/>
      <c r="AA1397" s="179"/>
    </row>
    <row r="1398" customFormat="false" ht="15.75" hidden="false" customHeight="true" outlineLevel="0" collapsed="false">
      <c r="A1398" s="179"/>
      <c r="B1398" s="192"/>
      <c r="C1398" s="179"/>
      <c r="D1398" s="179"/>
      <c r="E1398" s="179"/>
      <c r="F1398" s="193"/>
      <c r="G1398" s="179"/>
      <c r="H1398" s="179"/>
      <c r="I1398" s="179"/>
      <c r="J1398" s="14"/>
      <c r="K1398" s="179"/>
      <c r="L1398" s="179"/>
      <c r="M1398" s="179"/>
      <c r="N1398" s="193"/>
      <c r="O1398" s="194"/>
      <c r="P1398" s="195"/>
      <c r="Q1398" s="196"/>
      <c r="R1398" s="195"/>
      <c r="S1398" s="195"/>
      <c r="T1398" s="195"/>
      <c r="U1398" s="75"/>
      <c r="V1398" s="85"/>
      <c r="W1398" s="197"/>
      <c r="X1398" s="67"/>
      <c r="Y1398" s="179"/>
      <c r="Z1398" s="179"/>
      <c r="AA1398" s="179"/>
    </row>
    <row r="1399" customFormat="false" ht="15.75" hidden="false" customHeight="true" outlineLevel="0" collapsed="false">
      <c r="A1399" s="179"/>
      <c r="B1399" s="192"/>
      <c r="C1399" s="179"/>
      <c r="D1399" s="179"/>
      <c r="E1399" s="179"/>
      <c r="F1399" s="193"/>
      <c r="G1399" s="179"/>
      <c r="H1399" s="179"/>
      <c r="I1399" s="179"/>
      <c r="J1399" s="14"/>
      <c r="K1399" s="179"/>
      <c r="L1399" s="179"/>
      <c r="M1399" s="179"/>
      <c r="N1399" s="193"/>
      <c r="O1399" s="194"/>
      <c r="P1399" s="195"/>
      <c r="Q1399" s="196"/>
      <c r="R1399" s="195"/>
      <c r="S1399" s="195"/>
      <c r="T1399" s="195"/>
      <c r="U1399" s="75"/>
      <c r="V1399" s="85"/>
      <c r="W1399" s="197"/>
      <c r="X1399" s="67"/>
      <c r="Y1399" s="179"/>
      <c r="Z1399" s="179"/>
      <c r="AA1399" s="179"/>
    </row>
    <row r="1400" customFormat="false" ht="15.75" hidden="false" customHeight="true" outlineLevel="0" collapsed="false">
      <c r="A1400" s="179"/>
      <c r="B1400" s="192"/>
      <c r="C1400" s="179"/>
      <c r="D1400" s="179"/>
      <c r="E1400" s="179"/>
      <c r="F1400" s="193"/>
      <c r="G1400" s="179"/>
      <c r="H1400" s="179"/>
      <c r="I1400" s="179"/>
      <c r="J1400" s="14"/>
      <c r="K1400" s="179"/>
      <c r="L1400" s="179"/>
      <c r="M1400" s="179"/>
      <c r="N1400" s="193"/>
      <c r="O1400" s="194"/>
      <c r="P1400" s="195"/>
      <c r="Q1400" s="196"/>
      <c r="R1400" s="195"/>
      <c r="S1400" s="195"/>
      <c r="T1400" s="195"/>
      <c r="U1400" s="75"/>
      <c r="V1400" s="85"/>
      <c r="W1400" s="197"/>
      <c r="X1400" s="67"/>
      <c r="Y1400" s="179"/>
      <c r="Z1400" s="179"/>
      <c r="AA1400" s="179"/>
    </row>
    <row r="1401" customFormat="false" ht="15.75" hidden="false" customHeight="true" outlineLevel="0" collapsed="false">
      <c r="A1401" s="179"/>
      <c r="B1401" s="192"/>
      <c r="C1401" s="179"/>
      <c r="D1401" s="179"/>
      <c r="E1401" s="179"/>
      <c r="F1401" s="193"/>
      <c r="G1401" s="179"/>
      <c r="H1401" s="179"/>
      <c r="I1401" s="179"/>
      <c r="J1401" s="14"/>
      <c r="K1401" s="179"/>
      <c r="L1401" s="179"/>
      <c r="M1401" s="179"/>
      <c r="N1401" s="193"/>
      <c r="O1401" s="194"/>
      <c r="P1401" s="195"/>
      <c r="Q1401" s="196"/>
      <c r="R1401" s="195"/>
      <c r="S1401" s="195"/>
      <c r="T1401" s="195"/>
      <c r="U1401" s="75"/>
      <c r="V1401" s="85"/>
      <c r="W1401" s="197"/>
      <c r="X1401" s="67"/>
      <c r="Y1401" s="179"/>
      <c r="Z1401" s="179"/>
      <c r="AA1401" s="179"/>
    </row>
    <row r="1402" customFormat="false" ht="15.75" hidden="false" customHeight="true" outlineLevel="0" collapsed="false">
      <c r="A1402" s="179"/>
      <c r="B1402" s="192"/>
      <c r="C1402" s="179"/>
      <c r="D1402" s="179"/>
      <c r="E1402" s="179"/>
      <c r="F1402" s="193"/>
      <c r="G1402" s="179"/>
      <c r="H1402" s="179"/>
      <c r="I1402" s="179"/>
      <c r="J1402" s="14"/>
      <c r="K1402" s="179"/>
      <c r="L1402" s="179"/>
      <c r="M1402" s="179"/>
      <c r="N1402" s="193"/>
      <c r="O1402" s="194"/>
      <c r="P1402" s="195"/>
      <c r="Q1402" s="196"/>
      <c r="R1402" s="195"/>
      <c r="S1402" s="195"/>
      <c r="T1402" s="195"/>
      <c r="U1402" s="75"/>
      <c r="V1402" s="85"/>
      <c r="W1402" s="197"/>
      <c r="X1402" s="67"/>
      <c r="Y1402" s="179"/>
      <c r="Z1402" s="179"/>
      <c r="AA1402" s="179"/>
    </row>
    <row r="1403" customFormat="false" ht="15.75" hidden="false" customHeight="true" outlineLevel="0" collapsed="false">
      <c r="A1403" s="179"/>
      <c r="B1403" s="192"/>
      <c r="C1403" s="179"/>
      <c r="D1403" s="179"/>
      <c r="E1403" s="179"/>
      <c r="F1403" s="193"/>
      <c r="G1403" s="179"/>
      <c r="H1403" s="179"/>
      <c r="I1403" s="179"/>
      <c r="J1403" s="14"/>
      <c r="K1403" s="179"/>
      <c r="L1403" s="179"/>
      <c r="M1403" s="179"/>
      <c r="N1403" s="193"/>
      <c r="O1403" s="194"/>
      <c r="P1403" s="195"/>
      <c r="Q1403" s="196"/>
      <c r="R1403" s="195"/>
      <c r="S1403" s="195"/>
      <c r="T1403" s="195"/>
      <c r="U1403" s="75"/>
      <c r="V1403" s="85"/>
      <c r="W1403" s="197"/>
      <c r="X1403" s="67"/>
      <c r="Y1403" s="179"/>
      <c r="Z1403" s="179"/>
      <c r="AA1403" s="179"/>
    </row>
    <row r="1404" customFormat="false" ht="15.75" hidden="false" customHeight="true" outlineLevel="0" collapsed="false">
      <c r="A1404" s="179"/>
      <c r="B1404" s="192"/>
      <c r="C1404" s="179"/>
      <c r="D1404" s="179"/>
      <c r="E1404" s="179"/>
      <c r="F1404" s="193"/>
      <c r="G1404" s="179"/>
      <c r="H1404" s="179"/>
      <c r="I1404" s="179"/>
      <c r="J1404" s="14"/>
      <c r="K1404" s="179"/>
      <c r="L1404" s="179"/>
      <c r="M1404" s="179"/>
      <c r="N1404" s="193"/>
      <c r="O1404" s="194"/>
      <c r="P1404" s="195"/>
      <c r="Q1404" s="196"/>
      <c r="R1404" s="195"/>
      <c r="S1404" s="195"/>
      <c r="T1404" s="195"/>
      <c r="U1404" s="75"/>
      <c r="V1404" s="85"/>
      <c r="W1404" s="197"/>
      <c r="X1404" s="67"/>
      <c r="Y1404" s="179"/>
      <c r="Z1404" s="179"/>
      <c r="AA1404" s="179"/>
    </row>
    <row r="1405" customFormat="false" ht="15.75" hidden="false" customHeight="true" outlineLevel="0" collapsed="false">
      <c r="A1405" s="179"/>
      <c r="B1405" s="192"/>
      <c r="C1405" s="179"/>
      <c r="D1405" s="179"/>
      <c r="E1405" s="179"/>
      <c r="F1405" s="193"/>
      <c r="G1405" s="179"/>
      <c r="H1405" s="179"/>
      <c r="I1405" s="179"/>
      <c r="J1405" s="14"/>
      <c r="K1405" s="179"/>
      <c r="L1405" s="179"/>
      <c r="M1405" s="179"/>
      <c r="N1405" s="193"/>
      <c r="O1405" s="194"/>
      <c r="P1405" s="195"/>
      <c r="Q1405" s="196"/>
      <c r="R1405" s="195"/>
      <c r="S1405" s="195"/>
      <c r="T1405" s="195"/>
      <c r="U1405" s="75"/>
      <c r="V1405" s="85"/>
      <c r="W1405" s="197"/>
      <c r="X1405" s="67"/>
      <c r="Y1405" s="179"/>
      <c r="Z1405" s="179"/>
      <c r="AA1405" s="179"/>
    </row>
    <row r="1406" customFormat="false" ht="15.75" hidden="false" customHeight="true" outlineLevel="0" collapsed="false">
      <c r="A1406" s="179"/>
      <c r="B1406" s="192"/>
      <c r="C1406" s="179"/>
      <c r="D1406" s="179"/>
      <c r="E1406" s="179"/>
      <c r="F1406" s="193"/>
      <c r="G1406" s="179"/>
      <c r="H1406" s="179"/>
      <c r="I1406" s="179"/>
      <c r="J1406" s="14"/>
      <c r="K1406" s="179"/>
      <c r="L1406" s="179"/>
      <c r="M1406" s="179"/>
      <c r="N1406" s="193"/>
      <c r="O1406" s="194"/>
      <c r="P1406" s="195"/>
      <c r="Q1406" s="196"/>
      <c r="R1406" s="195"/>
      <c r="S1406" s="195"/>
      <c r="T1406" s="195"/>
      <c r="U1406" s="75"/>
      <c r="V1406" s="85"/>
      <c r="W1406" s="197"/>
      <c r="X1406" s="67"/>
      <c r="Y1406" s="179"/>
      <c r="Z1406" s="179"/>
      <c r="AA1406" s="179"/>
    </row>
    <row r="1407" customFormat="false" ht="15.75" hidden="false" customHeight="true" outlineLevel="0" collapsed="false">
      <c r="A1407" s="179"/>
      <c r="B1407" s="192"/>
      <c r="C1407" s="179"/>
      <c r="D1407" s="179"/>
      <c r="E1407" s="179"/>
      <c r="F1407" s="193"/>
      <c r="G1407" s="179"/>
      <c r="H1407" s="179"/>
      <c r="I1407" s="179"/>
      <c r="J1407" s="14"/>
      <c r="K1407" s="179"/>
      <c r="L1407" s="179"/>
      <c r="M1407" s="179"/>
      <c r="N1407" s="193"/>
      <c r="O1407" s="194"/>
      <c r="P1407" s="195"/>
      <c r="Q1407" s="196"/>
      <c r="R1407" s="195"/>
      <c r="S1407" s="195"/>
      <c r="T1407" s="195"/>
      <c r="U1407" s="75"/>
      <c r="V1407" s="85"/>
      <c r="W1407" s="197"/>
      <c r="X1407" s="67"/>
      <c r="Y1407" s="179"/>
      <c r="Z1407" s="179"/>
      <c r="AA1407" s="179"/>
    </row>
    <row r="1408" customFormat="false" ht="15.75" hidden="false" customHeight="true" outlineLevel="0" collapsed="false">
      <c r="A1408" s="179"/>
      <c r="B1408" s="192"/>
      <c r="C1408" s="179"/>
      <c r="D1408" s="179"/>
      <c r="E1408" s="179"/>
      <c r="F1408" s="193"/>
      <c r="G1408" s="179"/>
      <c r="H1408" s="179"/>
      <c r="I1408" s="179"/>
      <c r="J1408" s="14"/>
      <c r="K1408" s="179"/>
      <c r="L1408" s="179"/>
      <c r="M1408" s="179"/>
      <c r="N1408" s="193"/>
      <c r="O1408" s="194"/>
      <c r="P1408" s="195"/>
      <c r="Q1408" s="196"/>
      <c r="R1408" s="195"/>
      <c r="S1408" s="195"/>
      <c r="T1408" s="195"/>
      <c r="U1408" s="75"/>
      <c r="V1408" s="85"/>
      <c r="W1408" s="197"/>
      <c r="X1408" s="67"/>
      <c r="Y1408" s="179"/>
      <c r="Z1408" s="179"/>
      <c r="AA1408" s="179"/>
    </row>
    <row r="1409" customFormat="false" ht="15.75" hidden="false" customHeight="true" outlineLevel="0" collapsed="false">
      <c r="A1409" s="179"/>
      <c r="B1409" s="192"/>
      <c r="C1409" s="179"/>
      <c r="D1409" s="179"/>
      <c r="E1409" s="179"/>
      <c r="F1409" s="193"/>
      <c r="G1409" s="179"/>
      <c r="H1409" s="179"/>
      <c r="I1409" s="179"/>
      <c r="J1409" s="14"/>
      <c r="K1409" s="179"/>
      <c r="L1409" s="179"/>
      <c r="M1409" s="179"/>
      <c r="N1409" s="193"/>
      <c r="O1409" s="194"/>
      <c r="P1409" s="195"/>
      <c r="Q1409" s="196"/>
      <c r="R1409" s="195"/>
      <c r="S1409" s="195"/>
      <c r="T1409" s="195"/>
      <c r="U1409" s="75"/>
      <c r="V1409" s="85"/>
      <c r="W1409" s="197"/>
      <c r="X1409" s="67"/>
      <c r="Y1409" s="179"/>
      <c r="Z1409" s="179"/>
      <c r="AA1409" s="179"/>
    </row>
    <row r="1410" customFormat="false" ht="15.75" hidden="false" customHeight="true" outlineLevel="0" collapsed="false">
      <c r="A1410" s="179"/>
      <c r="B1410" s="192"/>
      <c r="C1410" s="179"/>
      <c r="D1410" s="179"/>
      <c r="E1410" s="179"/>
      <c r="F1410" s="193"/>
      <c r="G1410" s="179"/>
      <c r="H1410" s="179"/>
      <c r="I1410" s="179"/>
      <c r="J1410" s="14"/>
      <c r="K1410" s="179"/>
      <c r="L1410" s="179"/>
      <c r="M1410" s="179"/>
      <c r="N1410" s="193"/>
      <c r="O1410" s="194"/>
      <c r="P1410" s="195"/>
      <c r="Q1410" s="196"/>
      <c r="R1410" s="195"/>
      <c r="S1410" s="195"/>
      <c r="T1410" s="195"/>
      <c r="U1410" s="75"/>
      <c r="V1410" s="85"/>
      <c r="W1410" s="197"/>
      <c r="X1410" s="67"/>
      <c r="Y1410" s="179"/>
      <c r="Z1410" s="179"/>
      <c r="AA1410" s="179"/>
    </row>
    <row r="1411" customFormat="false" ht="15.75" hidden="false" customHeight="true" outlineLevel="0" collapsed="false">
      <c r="A1411" s="179"/>
      <c r="B1411" s="192"/>
      <c r="C1411" s="179"/>
      <c r="D1411" s="179"/>
      <c r="E1411" s="179"/>
      <c r="F1411" s="193"/>
      <c r="G1411" s="179"/>
      <c r="H1411" s="179"/>
      <c r="I1411" s="179"/>
      <c r="J1411" s="14"/>
      <c r="K1411" s="179"/>
      <c r="L1411" s="179"/>
      <c r="M1411" s="179"/>
      <c r="N1411" s="193"/>
      <c r="O1411" s="194"/>
      <c r="P1411" s="195"/>
      <c r="Q1411" s="196"/>
      <c r="R1411" s="195"/>
      <c r="S1411" s="195"/>
      <c r="T1411" s="195"/>
      <c r="U1411" s="75"/>
      <c r="V1411" s="85"/>
      <c r="W1411" s="197"/>
      <c r="X1411" s="67"/>
      <c r="Y1411" s="179"/>
      <c r="Z1411" s="179"/>
      <c r="AA1411" s="179"/>
    </row>
    <row r="1412" customFormat="false" ht="15.75" hidden="false" customHeight="true" outlineLevel="0" collapsed="false">
      <c r="A1412" s="179"/>
      <c r="B1412" s="192"/>
      <c r="C1412" s="179"/>
      <c r="D1412" s="179"/>
      <c r="E1412" s="179"/>
      <c r="F1412" s="193"/>
      <c r="G1412" s="179"/>
      <c r="H1412" s="179"/>
      <c r="I1412" s="179"/>
      <c r="J1412" s="14"/>
      <c r="K1412" s="179"/>
      <c r="L1412" s="179"/>
      <c r="M1412" s="179"/>
      <c r="N1412" s="193"/>
      <c r="O1412" s="194"/>
      <c r="P1412" s="195"/>
      <c r="Q1412" s="196"/>
      <c r="R1412" s="195"/>
      <c r="S1412" s="195"/>
      <c r="T1412" s="195"/>
      <c r="U1412" s="75"/>
      <c r="V1412" s="85"/>
      <c r="W1412" s="197"/>
      <c r="X1412" s="67"/>
      <c r="Y1412" s="179"/>
      <c r="Z1412" s="179"/>
      <c r="AA1412" s="179"/>
    </row>
    <row r="1413" customFormat="false" ht="15.75" hidden="false" customHeight="true" outlineLevel="0" collapsed="false">
      <c r="A1413" s="179"/>
      <c r="B1413" s="192"/>
      <c r="C1413" s="179"/>
      <c r="D1413" s="179"/>
      <c r="E1413" s="179"/>
      <c r="F1413" s="193"/>
      <c r="G1413" s="179"/>
      <c r="H1413" s="179"/>
      <c r="I1413" s="179"/>
      <c r="J1413" s="14"/>
      <c r="K1413" s="179"/>
      <c r="L1413" s="179"/>
      <c r="M1413" s="179"/>
      <c r="N1413" s="193"/>
      <c r="O1413" s="194"/>
      <c r="P1413" s="195"/>
      <c r="Q1413" s="196"/>
      <c r="R1413" s="195"/>
      <c r="S1413" s="195"/>
      <c r="T1413" s="195"/>
      <c r="U1413" s="75"/>
      <c r="V1413" s="85"/>
      <c r="W1413" s="197"/>
      <c r="X1413" s="67"/>
      <c r="Y1413" s="179"/>
      <c r="Z1413" s="179"/>
      <c r="AA1413" s="179"/>
    </row>
    <row r="1414" customFormat="false" ht="15.75" hidden="false" customHeight="true" outlineLevel="0" collapsed="false">
      <c r="A1414" s="179"/>
      <c r="B1414" s="192"/>
      <c r="C1414" s="179"/>
      <c r="D1414" s="179"/>
      <c r="E1414" s="179"/>
      <c r="F1414" s="193"/>
      <c r="G1414" s="179"/>
      <c r="H1414" s="179"/>
      <c r="I1414" s="179"/>
      <c r="J1414" s="14"/>
      <c r="K1414" s="179"/>
      <c r="L1414" s="179"/>
      <c r="M1414" s="179"/>
      <c r="N1414" s="193"/>
      <c r="O1414" s="194"/>
      <c r="P1414" s="195"/>
      <c r="Q1414" s="196"/>
      <c r="R1414" s="195"/>
      <c r="S1414" s="195"/>
      <c r="T1414" s="195"/>
      <c r="U1414" s="75"/>
      <c r="V1414" s="85"/>
      <c r="W1414" s="197"/>
      <c r="X1414" s="67"/>
      <c r="Y1414" s="179"/>
      <c r="Z1414" s="179"/>
      <c r="AA1414" s="179"/>
    </row>
    <row r="1415" customFormat="false" ht="15.75" hidden="false" customHeight="true" outlineLevel="0" collapsed="false">
      <c r="A1415" s="179"/>
      <c r="B1415" s="192"/>
      <c r="C1415" s="179"/>
      <c r="D1415" s="179"/>
      <c r="E1415" s="179"/>
      <c r="F1415" s="193"/>
      <c r="G1415" s="179"/>
      <c r="H1415" s="179"/>
      <c r="I1415" s="179"/>
      <c r="J1415" s="14"/>
      <c r="K1415" s="179"/>
      <c r="L1415" s="179"/>
      <c r="M1415" s="179"/>
      <c r="N1415" s="193"/>
      <c r="O1415" s="194"/>
      <c r="P1415" s="195"/>
      <c r="Q1415" s="196"/>
      <c r="R1415" s="195"/>
      <c r="S1415" s="195"/>
      <c r="T1415" s="195"/>
      <c r="U1415" s="75"/>
      <c r="V1415" s="85"/>
      <c r="W1415" s="197"/>
      <c r="X1415" s="67"/>
      <c r="Y1415" s="179"/>
      <c r="Z1415" s="179"/>
      <c r="AA1415" s="179"/>
    </row>
    <row r="1416" customFormat="false" ht="15.75" hidden="false" customHeight="true" outlineLevel="0" collapsed="false">
      <c r="A1416" s="179"/>
      <c r="B1416" s="192"/>
      <c r="C1416" s="179"/>
      <c r="D1416" s="179"/>
      <c r="E1416" s="179"/>
      <c r="F1416" s="193"/>
      <c r="G1416" s="179"/>
      <c r="H1416" s="179"/>
      <c r="I1416" s="179"/>
      <c r="J1416" s="14"/>
      <c r="K1416" s="179"/>
      <c r="L1416" s="179"/>
      <c r="M1416" s="179"/>
      <c r="N1416" s="193"/>
      <c r="O1416" s="194"/>
      <c r="P1416" s="195"/>
      <c r="Q1416" s="196"/>
      <c r="R1416" s="195"/>
      <c r="S1416" s="195"/>
      <c r="T1416" s="195"/>
      <c r="U1416" s="75"/>
      <c r="V1416" s="85"/>
      <c r="W1416" s="197"/>
      <c r="X1416" s="67"/>
      <c r="Y1416" s="179"/>
      <c r="Z1416" s="179"/>
      <c r="AA1416" s="179"/>
    </row>
    <row r="1417" customFormat="false" ht="15.75" hidden="false" customHeight="true" outlineLevel="0" collapsed="false">
      <c r="A1417" s="179"/>
      <c r="B1417" s="192"/>
      <c r="C1417" s="179"/>
      <c r="D1417" s="179"/>
      <c r="E1417" s="179"/>
      <c r="F1417" s="193"/>
      <c r="G1417" s="179"/>
      <c r="H1417" s="179"/>
      <c r="I1417" s="179"/>
      <c r="J1417" s="14"/>
      <c r="K1417" s="179"/>
      <c r="L1417" s="179"/>
      <c r="M1417" s="179"/>
      <c r="N1417" s="193"/>
      <c r="O1417" s="194"/>
      <c r="P1417" s="195"/>
      <c r="Q1417" s="196"/>
      <c r="R1417" s="195"/>
      <c r="S1417" s="195"/>
      <c r="T1417" s="195"/>
      <c r="U1417" s="75"/>
      <c r="V1417" s="85"/>
      <c r="W1417" s="197"/>
      <c r="X1417" s="67"/>
      <c r="Y1417" s="179"/>
      <c r="Z1417" s="179"/>
      <c r="AA1417" s="179"/>
    </row>
    <row r="1418" customFormat="false" ht="15.75" hidden="false" customHeight="true" outlineLevel="0" collapsed="false">
      <c r="A1418" s="179"/>
      <c r="B1418" s="192"/>
      <c r="C1418" s="179"/>
      <c r="D1418" s="179"/>
      <c r="E1418" s="179"/>
      <c r="F1418" s="193"/>
      <c r="G1418" s="179"/>
      <c r="H1418" s="179"/>
      <c r="I1418" s="179"/>
      <c r="J1418" s="14"/>
      <c r="K1418" s="179"/>
      <c r="L1418" s="179"/>
      <c r="M1418" s="179"/>
      <c r="N1418" s="193"/>
      <c r="O1418" s="194"/>
      <c r="P1418" s="195"/>
      <c r="Q1418" s="196"/>
      <c r="R1418" s="195"/>
      <c r="S1418" s="195"/>
      <c r="T1418" s="195"/>
      <c r="U1418" s="75"/>
      <c r="V1418" s="85"/>
      <c r="W1418" s="197"/>
      <c r="X1418" s="67"/>
      <c r="Y1418" s="179"/>
      <c r="Z1418" s="179"/>
      <c r="AA1418" s="179"/>
    </row>
    <row r="1419" customFormat="false" ht="15.75" hidden="false" customHeight="true" outlineLevel="0" collapsed="false">
      <c r="A1419" s="179"/>
      <c r="B1419" s="192"/>
      <c r="C1419" s="179"/>
      <c r="D1419" s="179"/>
      <c r="E1419" s="179"/>
      <c r="F1419" s="193"/>
      <c r="G1419" s="179"/>
      <c r="H1419" s="179"/>
      <c r="I1419" s="179"/>
      <c r="J1419" s="14"/>
      <c r="K1419" s="179"/>
      <c r="L1419" s="179"/>
      <c r="M1419" s="179"/>
      <c r="N1419" s="193"/>
      <c r="O1419" s="194"/>
      <c r="P1419" s="195"/>
      <c r="Q1419" s="196"/>
      <c r="R1419" s="195"/>
      <c r="S1419" s="195"/>
      <c r="T1419" s="195"/>
      <c r="U1419" s="75"/>
      <c r="V1419" s="85"/>
      <c r="W1419" s="197"/>
      <c r="X1419" s="67"/>
      <c r="Y1419" s="179"/>
      <c r="Z1419" s="179"/>
      <c r="AA1419" s="179"/>
    </row>
    <row r="1420" customFormat="false" ht="15.75" hidden="false" customHeight="true" outlineLevel="0" collapsed="false">
      <c r="A1420" s="179"/>
      <c r="B1420" s="192"/>
      <c r="C1420" s="179"/>
      <c r="D1420" s="179"/>
      <c r="E1420" s="179"/>
      <c r="F1420" s="193"/>
      <c r="G1420" s="179"/>
      <c r="H1420" s="179"/>
      <c r="I1420" s="179"/>
      <c r="J1420" s="14"/>
      <c r="K1420" s="179"/>
      <c r="L1420" s="179"/>
      <c r="M1420" s="179"/>
      <c r="N1420" s="193"/>
      <c r="O1420" s="194"/>
      <c r="P1420" s="195"/>
      <c r="Q1420" s="196"/>
      <c r="R1420" s="195"/>
      <c r="S1420" s="195"/>
      <c r="T1420" s="195"/>
      <c r="U1420" s="75"/>
      <c r="V1420" s="85"/>
      <c r="W1420" s="197"/>
      <c r="X1420" s="67"/>
      <c r="Y1420" s="179"/>
      <c r="Z1420" s="179"/>
      <c r="AA1420" s="179"/>
    </row>
    <row r="1421" customFormat="false" ht="15.75" hidden="false" customHeight="true" outlineLevel="0" collapsed="false">
      <c r="A1421" s="179"/>
      <c r="B1421" s="192"/>
      <c r="C1421" s="179"/>
      <c r="D1421" s="179"/>
      <c r="E1421" s="179"/>
      <c r="F1421" s="193"/>
      <c r="G1421" s="179"/>
      <c r="H1421" s="179"/>
      <c r="I1421" s="179"/>
      <c r="J1421" s="14"/>
      <c r="K1421" s="179"/>
      <c r="L1421" s="179"/>
      <c r="M1421" s="179"/>
      <c r="N1421" s="193"/>
      <c r="O1421" s="194"/>
      <c r="P1421" s="195"/>
      <c r="Q1421" s="196"/>
      <c r="R1421" s="195"/>
      <c r="S1421" s="195"/>
      <c r="T1421" s="195"/>
      <c r="U1421" s="75"/>
      <c r="V1421" s="85"/>
      <c r="W1421" s="197"/>
      <c r="X1421" s="67"/>
      <c r="Y1421" s="179"/>
      <c r="Z1421" s="179"/>
      <c r="AA1421" s="179"/>
    </row>
    <row r="1422" customFormat="false" ht="15.75" hidden="false" customHeight="true" outlineLevel="0" collapsed="false">
      <c r="A1422" s="179"/>
      <c r="B1422" s="192"/>
      <c r="C1422" s="179"/>
      <c r="D1422" s="179"/>
      <c r="E1422" s="179"/>
      <c r="F1422" s="193"/>
      <c r="G1422" s="179"/>
      <c r="H1422" s="179"/>
      <c r="I1422" s="179"/>
      <c r="J1422" s="14"/>
      <c r="K1422" s="179"/>
      <c r="L1422" s="179"/>
      <c r="M1422" s="179"/>
      <c r="N1422" s="193"/>
      <c r="O1422" s="194"/>
      <c r="P1422" s="195"/>
      <c r="Q1422" s="196"/>
      <c r="R1422" s="195"/>
      <c r="S1422" s="195"/>
      <c r="T1422" s="195"/>
      <c r="U1422" s="75"/>
      <c r="V1422" s="85"/>
      <c r="W1422" s="197"/>
      <c r="X1422" s="67"/>
      <c r="Y1422" s="179"/>
      <c r="Z1422" s="179"/>
      <c r="AA1422" s="179"/>
    </row>
    <row r="1423" customFormat="false" ht="15.75" hidden="false" customHeight="true" outlineLevel="0" collapsed="false">
      <c r="A1423" s="179"/>
      <c r="B1423" s="192"/>
      <c r="C1423" s="179"/>
      <c r="D1423" s="179"/>
      <c r="E1423" s="179"/>
      <c r="F1423" s="193"/>
      <c r="G1423" s="179"/>
      <c r="H1423" s="179"/>
      <c r="I1423" s="179"/>
      <c r="J1423" s="14"/>
      <c r="K1423" s="179"/>
      <c r="L1423" s="179"/>
      <c r="M1423" s="179"/>
      <c r="N1423" s="193"/>
      <c r="O1423" s="194"/>
      <c r="P1423" s="195"/>
      <c r="Q1423" s="196"/>
      <c r="R1423" s="195"/>
      <c r="S1423" s="195"/>
      <c r="T1423" s="195"/>
      <c r="U1423" s="75"/>
      <c r="V1423" s="85"/>
      <c r="W1423" s="197"/>
      <c r="X1423" s="67"/>
      <c r="Y1423" s="179"/>
      <c r="Z1423" s="179"/>
      <c r="AA1423" s="179"/>
    </row>
    <row r="1424" customFormat="false" ht="15.75" hidden="false" customHeight="true" outlineLevel="0" collapsed="false">
      <c r="A1424" s="179"/>
      <c r="B1424" s="192"/>
      <c r="C1424" s="179"/>
      <c r="D1424" s="179"/>
      <c r="E1424" s="179"/>
      <c r="F1424" s="193"/>
      <c r="G1424" s="179"/>
      <c r="H1424" s="179"/>
      <c r="I1424" s="179"/>
      <c r="J1424" s="14"/>
      <c r="K1424" s="179"/>
      <c r="L1424" s="179"/>
      <c r="M1424" s="179"/>
      <c r="N1424" s="193"/>
      <c r="O1424" s="194"/>
      <c r="P1424" s="195"/>
      <c r="Q1424" s="196"/>
      <c r="R1424" s="195"/>
      <c r="S1424" s="195"/>
      <c r="T1424" s="195"/>
      <c r="U1424" s="75"/>
      <c r="V1424" s="85"/>
      <c r="W1424" s="197"/>
      <c r="X1424" s="67"/>
      <c r="Y1424" s="179"/>
      <c r="Z1424" s="179"/>
      <c r="AA1424" s="179"/>
    </row>
    <row r="1425" customFormat="false" ht="15.75" hidden="false" customHeight="true" outlineLevel="0" collapsed="false">
      <c r="A1425" s="179"/>
      <c r="B1425" s="192"/>
      <c r="C1425" s="179"/>
      <c r="D1425" s="179"/>
      <c r="E1425" s="179"/>
      <c r="F1425" s="193"/>
      <c r="G1425" s="179"/>
      <c r="H1425" s="179"/>
      <c r="I1425" s="179"/>
      <c r="J1425" s="14"/>
      <c r="K1425" s="179"/>
      <c r="L1425" s="179"/>
      <c r="M1425" s="179"/>
      <c r="N1425" s="193"/>
      <c r="O1425" s="194"/>
      <c r="P1425" s="195"/>
      <c r="Q1425" s="196"/>
      <c r="R1425" s="195"/>
      <c r="S1425" s="195"/>
      <c r="T1425" s="195"/>
      <c r="U1425" s="75"/>
      <c r="V1425" s="85"/>
      <c r="W1425" s="197"/>
      <c r="X1425" s="67"/>
      <c r="Y1425" s="179"/>
      <c r="Z1425" s="179"/>
      <c r="AA1425" s="179"/>
    </row>
    <row r="1426" customFormat="false" ht="15.75" hidden="false" customHeight="true" outlineLevel="0" collapsed="false">
      <c r="A1426" s="179"/>
      <c r="B1426" s="192"/>
      <c r="C1426" s="179"/>
      <c r="D1426" s="179"/>
      <c r="E1426" s="179"/>
      <c r="F1426" s="193"/>
      <c r="G1426" s="179"/>
      <c r="H1426" s="179"/>
      <c r="I1426" s="179"/>
      <c r="J1426" s="14"/>
      <c r="K1426" s="179"/>
      <c r="L1426" s="179"/>
      <c r="M1426" s="179"/>
      <c r="N1426" s="193"/>
      <c r="O1426" s="194"/>
      <c r="P1426" s="195"/>
      <c r="Q1426" s="196"/>
      <c r="R1426" s="195"/>
      <c r="S1426" s="195"/>
      <c r="T1426" s="195"/>
      <c r="U1426" s="75"/>
      <c r="V1426" s="85"/>
      <c r="W1426" s="197"/>
      <c r="X1426" s="67"/>
      <c r="Y1426" s="179"/>
      <c r="Z1426" s="179"/>
      <c r="AA1426" s="179"/>
    </row>
    <row r="1427" customFormat="false" ht="15.75" hidden="false" customHeight="true" outlineLevel="0" collapsed="false">
      <c r="A1427" s="179"/>
      <c r="B1427" s="192"/>
      <c r="C1427" s="179"/>
      <c r="D1427" s="179"/>
      <c r="E1427" s="179"/>
      <c r="F1427" s="193"/>
      <c r="G1427" s="179"/>
      <c r="H1427" s="179"/>
      <c r="I1427" s="179"/>
      <c r="J1427" s="14"/>
      <c r="K1427" s="179"/>
      <c r="L1427" s="179"/>
      <c r="M1427" s="179"/>
      <c r="N1427" s="193"/>
      <c r="O1427" s="194"/>
      <c r="P1427" s="195"/>
      <c r="Q1427" s="196"/>
      <c r="R1427" s="195"/>
      <c r="S1427" s="195"/>
      <c r="T1427" s="195"/>
      <c r="U1427" s="75"/>
      <c r="V1427" s="85"/>
      <c r="W1427" s="197"/>
      <c r="X1427" s="67"/>
      <c r="Y1427" s="179"/>
      <c r="Z1427" s="179"/>
      <c r="AA1427" s="179"/>
    </row>
    <row r="1428" customFormat="false" ht="15.75" hidden="false" customHeight="true" outlineLevel="0" collapsed="false">
      <c r="A1428" s="179"/>
      <c r="B1428" s="192"/>
      <c r="C1428" s="179"/>
      <c r="D1428" s="179"/>
      <c r="E1428" s="179"/>
      <c r="F1428" s="193"/>
      <c r="G1428" s="179"/>
      <c r="H1428" s="179"/>
      <c r="I1428" s="179"/>
      <c r="J1428" s="14"/>
      <c r="K1428" s="179"/>
      <c r="L1428" s="179"/>
      <c r="M1428" s="179"/>
      <c r="N1428" s="193"/>
      <c r="O1428" s="194"/>
      <c r="P1428" s="195"/>
      <c r="Q1428" s="196"/>
      <c r="R1428" s="195"/>
      <c r="S1428" s="195"/>
      <c r="T1428" s="195"/>
      <c r="U1428" s="75"/>
      <c r="V1428" s="85"/>
      <c r="W1428" s="197"/>
      <c r="X1428" s="67"/>
      <c r="Y1428" s="179"/>
      <c r="Z1428" s="179"/>
      <c r="AA1428" s="179"/>
    </row>
    <row r="1429" customFormat="false" ht="15.75" hidden="false" customHeight="true" outlineLevel="0" collapsed="false">
      <c r="A1429" s="179"/>
      <c r="B1429" s="192"/>
      <c r="C1429" s="179"/>
      <c r="D1429" s="179"/>
      <c r="E1429" s="179"/>
      <c r="F1429" s="193"/>
      <c r="G1429" s="179"/>
      <c r="H1429" s="179"/>
      <c r="I1429" s="179"/>
      <c r="J1429" s="14"/>
      <c r="K1429" s="179"/>
      <c r="L1429" s="179"/>
      <c r="M1429" s="179"/>
      <c r="N1429" s="193"/>
      <c r="O1429" s="194"/>
      <c r="P1429" s="195"/>
      <c r="Q1429" s="196"/>
      <c r="R1429" s="195"/>
      <c r="S1429" s="195"/>
      <c r="T1429" s="195"/>
      <c r="U1429" s="75"/>
      <c r="V1429" s="85"/>
      <c r="W1429" s="197"/>
      <c r="X1429" s="67"/>
      <c r="Y1429" s="179"/>
      <c r="Z1429" s="179"/>
      <c r="AA1429" s="179"/>
    </row>
    <row r="1430" customFormat="false" ht="15.75" hidden="false" customHeight="true" outlineLevel="0" collapsed="false">
      <c r="A1430" s="179"/>
      <c r="B1430" s="192"/>
      <c r="C1430" s="179"/>
      <c r="D1430" s="179"/>
      <c r="E1430" s="179"/>
      <c r="F1430" s="193"/>
      <c r="G1430" s="179"/>
      <c r="H1430" s="179"/>
      <c r="I1430" s="179"/>
      <c r="J1430" s="14"/>
      <c r="K1430" s="179"/>
      <c r="L1430" s="179"/>
      <c r="M1430" s="179"/>
      <c r="N1430" s="193"/>
      <c r="O1430" s="194"/>
      <c r="P1430" s="195"/>
      <c r="Q1430" s="196"/>
      <c r="R1430" s="195"/>
      <c r="S1430" s="195"/>
      <c r="T1430" s="195"/>
      <c r="U1430" s="75"/>
      <c r="V1430" s="85"/>
      <c r="W1430" s="197"/>
      <c r="X1430" s="67"/>
      <c r="Y1430" s="179"/>
      <c r="Z1430" s="179"/>
      <c r="AA1430" s="179"/>
    </row>
    <row r="1431" customFormat="false" ht="15.75" hidden="false" customHeight="true" outlineLevel="0" collapsed="false">
      <c r="A1431" s="179"/>
      <c r="B1431" s="192"/>
      <c r="C1431" s="179"/>
      <c r="D1431" s="179"/>
      <c r="E1431" s="179"/>
      <c r="F1431" s="193"/>
      <c r="G1431" s="179"/>
      <c r="H1431" s="179"/>
      <c r="I1431" s="179"/>
      <c r="J1431" s="14"/>
      <c r="K1431" s="179"/>
      <c r="L1431" s="179"/>
      <c r="M1431" s="179"/>
      <c r="N1431" s="193"/>
      <c r="O1431" s="194"/>
      <c r="P1431" s="195"/>
      <c r="Q1431" s="196"/>
      <c r="R1431" s="195"/>
      <c r="S1431" s="195"/>
      <c r="T1431" s="195"/>
      <c r="U1431" s="75"/>
      <c r="V1431" s="85"/>
      <c r="W1431" s="197"/>
      <c r="X1431" s="67"/>
      <c r="Y1431" s="179"/>
      <c r="Z1431" s="179"/>
      <c r="AA1431" s="179"/>
    </row>
    <row r="1432" customFormat="false" ht="15.75" hidden="false" customHeight="true" outlineLevel="0" collapsed="false">
      <c r="A1432" s="179"/>
      <c r="B1432" s="192"/>
      <c r="C1432" s="179"/>
      <c r="D1432" s="179"/>
      <c r="E1432" s="179"/>
      <c r="F1432" s="193"/>
      <c r="G1432" s="179"/>
      <c r="H1432" s="179"/>
      <c r="I1432" s="179"/>
      <c r="J1432" s="14"/>
      <c r="K1432" s="179"/>
      <c r="L1432" s="179"/>
      <c r="M1432" s="179"/>
      <c r="N1432" s="193"/>
      <c r="O1432" s="194"/>
      <c r="P1432" s="195"/>
      <c r="Q1432" s="196"/>
      <c r="R1432" s="195"/>
      <c r="S1432" s="195"/>
      <c r="T1432" s="195"/>
      <c r="U1432" s="75"/>
      <c r="V1432" s="85"/>
      <c r="W1432" s="197"/>
      <c r="X1432" s="67"/>
      <c r="Y1432" s="179"/>
      <c r="Z1432" s="179"/>
      <c r="AA1432" s="179"/>
    </row>
    <row r="1433" customFormat="false" ht="15.75" hidden="false" customHeight="true" outlineLevel="0" collapsed="false">
      <c r="A1433" s="179"/>
      <c r="B1433" s="192"/>
      <c r="C1433" s="179"/>
      <c r="D1433" s="179"/>
      <c r="E1433" s="179"/>
      <c r="F1433" s="193"/>
      <c r="G1433" s="179"/>
      <c r="H1433" s="179"/>
      <c r="I1433" s="179"/>
      <c r="J1433" s="14"/>
      <c r="K1433" s="179"/>
      <c r="L1433" s="179"/>
      <c r="M1433" s="179"/>
      <c r="N1433" s="193"/>
      <c r="O1433" s="194"/>
      <c r="P1433" s="195"/>
      <c r="Q1433" s="196"/>
      <c r="R1433" s="195"/>
      <c r="S1433" s="195"/>
      <c r="T1433" s="195"/>
      <c r="U1433" s="75"/>
      <c r="V1433" s="85"/>
      <c r="W1433" s="197"/>
      <c r="X1433" s="67"/>
      <c r="Y1433" s="179"/>
      <c r="Z1433" s="179"/>
      <c r="AA1433" s="179"/>
    </row>
    <row r="1434" customFormat="false" ht="15.75" hidden="false" customHeight="true" outlineLevel="0" collapsed="false">
      <c r="A1434" s="179"/>
      <c r="B1434" s="192"/>
      <c r="C1434" s="179"/>
      <c r="D1434" s="179"/>
      <c r="E1434" s="179"/>
      <c r="F1434" s="193"/>
      <c r="G1434" s="179"/>
      <c r="H1434" s="179"/>
      <c r="I1434" s="179"/>
      <c r="J1434" s="14"/>
      <c r="K1434" s="179"/>
      <c r="L1434" s="179"/>
      <c r="M1434" s="179"/>
      <c r="N1434" s="193"/>
      <c r="O1434" s="194"/>
      <c r="P1434" s="195"/>
      <c r="Q1434" s="196"/>
      <c r="R1434" s="195"/>
      <c r="S1434" s="195"/>
      <c r="T1434" s="195"/>
      <c r="U1434" s="75"/>
      <c r="V1434" s="85"/>
      <c r="W1434" s="197"/>
      <c r="X1434" s="67"/>
      <c r="Y1434" s="179"/>
      <c r="Z1434" s="179"/>
      <c r="AA1434" s="179"/>
    </row>
    <row r="1435" customFormat="false" ht="15.75" hidden="false" customHeight="true" outlineLevel="0" collapsed="false">
      <c r="A1435" s="179"/>
      <c r="B1435" s="192"/>
      <c r="C1435" s="179"/>
      <c r="D1435" s="179"/>
      <c r="E1435" s="179"/>
      <c r="F1435" s="193"/>
      <c r="G1435" s="179"/>
      <c r="H1435" s="179"/>
      <c r="I1435" s="179"/>
      <c r="J1435" s="14"/>
      <c r="K1435" s="179"/>
      <c r="L1435" s="179"/>
      <c r="M1435" s="179"/>
      <c r="N1435" s="193"/>
      <c r="O1435" s="194"/>
      <c r="P1435" s="195"/>
      <c r="Q1435" s="196"/>
      <c r="R1435" s="195"/>
      <c r="S1435" s="195"/>
      <c r="T1435" s="195"/>
      <c r="U1435" s="75"/>
      <c r="V1435" s="85"/>
      <c r="W1435" s="197"/>
      <c r="X1435" s="67"/>
      <c r="Y1435" s="179"/>
      <c r="Z1435" s="179"/>
      <c r="AA1435" s="179"/>
    </row>
    <row r="1436" customFormat="false" ht="15.75" hidden="false" customHeight="true" outlineLevel="0" collapsed="false">
      <c r="A1436" s="179"/>
      <c r="B1436" s="192"/>
      <c r="C1436" s="179"/>
      <c r="D1436" s="179"/>
      <c r="E1436" s="179"/>
      <c r="F1436" s="193"/>
      <c r="G1436" s="179"/>
      <c r="H1436" s="179"/>
      <c r="I1436" s="179"/>
      <c r="J1436" s="14"/>
      <c r="K1436" s="179"/>
      <c r="L1436" s="179"/>
      <c r="M1436" s="179"/>
      <c r="N1436" s="193"/>
      <c r="O1436" s="194"/>
      <c r="P1436" s="195"/>
      <c r="Q1436" s="196"/>
      <c r="R1436" s="195"/>
      <c r="S1436" s="195"/>
      <c r="T1436" s="195"/>
      <c r="U1436" s="75"/>
      <c r="V1436" s="85"/>
      <c r="W1436" s="197"/>
      <c r="X1436" s="67"/>
      <c r="Y1436" s="179"/>
      <c r="Z1436" s="179"/>
      <c r="AA1436" s="179"/>
    </row>
    <row r="1437" customFormat="false" ht="15.75" hidden="false" customHeight="true" outlineLevel="0" collapsed="false">
      <c r="A1437" s="179"/>
      <c r="B1437" s="192"/>
      <c r="C1437" s="179"/>
      <c r="D1437" s="179"/>
      <c r="E1437" s="179"/>
      <c r="F1437" s="193"/>
      <c r="G1437" s="179"/>
      <c r="H1437" s="179"/>
      <c r="I1437" s="179"/>
      <c r="J1437" s="14"/>
      <c r="K1437" s="179"/>
      <c r="L1437" s="179"/>
      <c r="M1437" s="179"/>
      <c r="N1437" s="193"/>
      <c r="O1437" s="194"/>
      <c r="P1437" s="195"/>
      <c r="Q1437" s="196"/>
      <c r="R1437" s="195"/>
      <c r="S1437" s="195"/>
      <c r="T1437" s="195"/>
      <c r="U1437" s="75"/>
      <c r="V1437" s="85"/>
      <c r="W1437" s="197"/>
      <c r="X1437" s="67"/>
      <c r="Y1437" s="179"/>
      <c r="Z1437" s="179"/>
      <c r="AA1437" s="179"/>
    </row>
    <row r="1438" customFormat="false" ht="15.75" hidden="false" customHeight="true" outlineLevel="0" collapsed="false">
      <c r="A1438" s="179"/>
      <c r="B1438" s="192"/>
      <c r="C1438" s="179"/>
      <c r="D1438" s="179"/>
      <c r="E1438" s="179"/>
      <c r="F1438" s="193"/>
      <c r="G1438" s="179"/>
      <c r="H1438" s="179"/>
      <c r="I1438" s="179"/>
      <c r="J1438" s="14"/>
      <c r="K1438" s="179"/>
      <c r="L1438" s="179"/>
      <c r="M1438" s="179"/>
      <c r="N1438" s="193"/>
      <c r="O1438" s="194"/>
      <c r="P1438" s="195"/>
      <c r="Q1438" s="196"/>
      <c r="R1438" s="195"/>
      <c r="S1438" s="195"/>
      <c r="T1438" s="195"/>
      <c r="U1438" s="75"/>
      <c r="V1438" s="85"/>
      <c r="W1438" s="197"/>
      <c r="X1438" s="67"/>
      <c r="Y1438" s="179"/>
      <c r="Z1438" s="179"/>
      <c r="AA1438" s="179"/>
    </row>
    <row r="1439" customFormat="false" ht="15.75" hidden="false" customHeight="true" outlineLevel="0" collapsed="false">
      <c r="A1439" s="179"/>
      <c r="B1439" s="192"/>
      <c r="C1439" s="179"/>
      <c r="D1439" s="179"/>
      <c r="E1439" s="179"/>
      <c r="F1439" s="193"/>
      <c r="G1439" s="179"/>
      <c r="H1439" s="179"/>
      <c r="I1439" s="179"/>
      <c r="J1439" s="14"/>
      <c r="K1439" s="179"/>
      <c r="L1439" s="179"/>
      <c r="M1439" s="179"/>
      <c r="N1439" s="193"/>
      <c r="O1439" s="194"/>
      <c r="P1439" s="195"/>
      <c r="Q1439" s="196"/>
      <c r="R1439" s="195"/>
      <c r="S1439" s="195"/>
      <c r="T1439" s="195"/>
      <c r="U1439" s="75"/>
      <c r="V1439" s="85"/>
      <c r="W1439" s="197"/>
      <c r="X1439" s="67"/>
      <c r="Y1439" s="179"/>
      <c r="Z1439" s="179"/>
      <c r="AA1439" s="179"/>
    </row>
    <row r="1440" customFormat="false" ht="15.75" hidden="false" customHeight="true" outlineLevel="0" collapsed="false">
      <c r="A1440" s="179"/>
      <c r="B1440" s="192"/>
      <c r="C1440" s="179"/>
      <c r="D1440" s="179"/>
      <c r="E1440" s="179"/>
      <c r="F1440" s="193"/>
      <c r="G1440" s="179"/>
      <c r="H1440" s="179"/>
      <c r="I1440" s="179"/>
      <c r="J1440" s="14"/>
      <c r="K1440" s="179"/>
      <c r="L1440" s="179"/>
      <c r="M1440" s="179"/>
      <c r="N1440" s="193"/>
      <c r="O1440" s="194"/>
      <c r="P1440" s="195"/>
      <c r="Q1440" s="196"/>
      <c r="R1440" s="195"/>
      <c r="S1440" s="195"/>
      <c r="T1440" s="195"/>
      <c r="U1440" s="75"/>
      <c r="V1440" s="85"/>
      <c r="W1440" s="197"/>
      <c r="X1440" s="67"/>
      <c r="Y1440" s="179"/>
      <c r="Z1440" s="179"/>
      <c r="AA1440" s="179"/>
    </row>
    <row r="1441" customFormat="false" ht="15.75" hidden="false" customHeight="true" outlineLevel="0" collapsed="false">
      <c r="A1441" s="179"/>
      <c r="B1441" s="192"/>
      <c r="C1441" s="179"/>
      <c r="D1441" s="179"/>
      <c r="E1441" s="179"/>
      <c r="F1441" s="193"/>
      <c r="G1441" s="179"/>
      <c r="H1441" s="179"/>
      <c r="I1441" s="179"/>
      <c r="J1441" s="14"/>
      <c r="K1441" s="179"/>
      <c r="L1441" s="179"/>
      <c r="M1441" s="179"/>
      <c r="N1441" s="193"/>
      <c r="O1441" s="194"/>
      <c r="P1441" s="195"/>
      <c r="Q1441" s="196"/>
      <c r="R1441" s="195"/>
      <c r="S1441" s="195"/>
      <c r="T1441" s="195"/>
      <c r="U1441" s="75"/>
      <c r="V1441" s="85"/>
      <c r="W1441" s="197"/>
      <c r="X1441" s="67"/>
      <c r="Y1441" s="179"/>
      <c r="Z1441" s="179"/>
      <c r="AA1441" s="179"/>
    </row>
    <row r="1442" customFormat="false" ht="15.75" hidden="false" customHeight="true" outlineLevel="0" collapsed="false">
      <c r="A1442" s="179"/>
      <c r="B1442" s="192"/>
      <c r="C1442" s="179"/>
      <c r="D1442" s="179"/>
      <c r="E1442" s="179"/>
      <c r="F1442" s="193"/>
      <c r="G1442" s="179"/>
      <c r="H1442" s="179"/>
      <c r="I1442" s="179"/>
      <c r="J1442" s="14"/>
      <c r="K1442" s="179"/>
      <c r="L1442" s="179"/>
      <c r="M1442" s="179"/>
      <c r="N1442" s="193"/>
      <c r="O1442" s="194"/>
      <c r="P1442" s="195"/>
      <c r="Q1442" s="196"/>
      <c r="R1442" s="195"/>
      <c r="S1442" s="195"/>
      <c r="T1442" s="195"/>
      <c r="U1442" s="75"/>
      <c r="V1442" s="85"/>
      <c r="W1442" s="197"/>
      <c r="X1442" s="67"/>
      <c r="Y1442" s="179"/>
      <c r="Z1442" s="179"/>
      <c r="AA1442" s="179"/>
    </row>
    <row r="1443" customFormat="false" ht="15.75" hidden="false" customHeight="true" outlineLevel="0" collapsed="false">
      <c r="A1443" s="179"/>
      <c r="B1443" s="192"/>
      <c r="C1443" s="179"/>
      <c r="D1443" s="179"/>
      <c r="E1443" s="179"/>
      <c r="F1443" s="193"/>
      <c r="G1443" s="179"/>
      <c r="H1443" s="179"/>
      <c r="I1443" s="179"/>
      <c r="J1443" s="14"/>
      <c r="K1443" s="179"/>
      <c r="L1443" s="179"/>
      <c r="M1443" s="179"/>
      <c r="N1443" s="193"/>
      <c r="O1443" s="194"/>
      <c r="P1443" s="195"/>
      <c r="Q1443" s="196"/>
      <c r="R1443" s="195"/>
      <c r="S1443" s="195"/>
      <c r="T1443" s="195"/>
      <c r="U1443" s="75"/>
      <c r="V1443" s="85"/>
      <c r="W1443" s="197"/>
      <c r="X1443" s="67"/>
      <c r="Y1443" s="179"/>
      <c r="Z1443" s="179"/>
      <c r="AA1443" s="179"/>
    </row>
    <row r="1444" customFormat="false" ht="15.75" hidden="false" customHeight="true" outlineLevel="0" collapsed="false">
      <c r="A1444" s="179"/>
      <c r="B1444" s="192"/>
      <c r="C1444" s="179"/>
      <c r="D1444" s="179"/>
      <c r="E1444" s="179"/>
      <c r="F1444" s="193"/>
      <c r="G1444" s="179"/>
      <c r="H1444" s="179"/>
      <c r="I1444" s="179"/>
      <c r="J1444" s="14"/>
      <c r="K1444" s="179"/>
      <c r="L1444" s="179"/>
      <c r="M1444" s="179"/>
      <c r="N1444" s="193"/>
      <c r="O1444" s="194"/>
      <c r="P1444" s="195"/>
      <c r="Q1444" s="196"/>
      <c r="R1444" s="195"/>
      <c r="S1444" s="195"/>
      <c r="T1444" s="195"/>
      <c r="U1444" s="75"/>
      <c r="V1444" s="85"/>
      <c r="W1444" s="197"/>
      <c r="X1444" s="67"/>
      <c r="Y1444" s="179"/>
      <c r="Z1444" s="179"/>
      <c r="AA1444" s="179"/>
    </row>
    <row r="1445" customFormat="false" ht="15.75" hidden="false" customHeight="true" outlineLevel="0" collapsed="false">
      <c r="A1445" s="179"/>
      <c r="B1445" s="192"/>
      <c r="C1445" s="179"/>
      <c r="D1445" s="179"/>
      <c r="E1445" s="179"/>
      <c r="F1445" s="193"/>
      <c r="G1445" s="179"/>
      <c r="H1445" s="179"/>
      <c r="I1445" s="179"/>
      <c r="J1445" s="14"/>
      <c r="K1445" s="179"/>
      <c r="L1445" s="179"/>
      <c r="M1445" s="179"/>
      <c r="N1445" s="193"/>
      <c r="O1445" s="194"/>
      <c r="P1445" s="195"/>
      <c r="Q1445" s="196"/>
      <c r="R1445" s="195"/>
      <c r="S1445" s="195"/>
      <c r="T1445" s="195"/>
      <c r="U1445" s="75"/>
      <c r="V1445" s="85"/>
      <c r="W1445" s="197"/>
      <c r="X1445" s="67"/>
      <c r="Y1445" s="179"/>
      <c r="Z1445" s="179"/>
      <c r="AA1445" s="179"/>
    </row>
    <row r="1446" customFormat="false" ht="15.75" hidden="false" customHeight="true" outlineLevel="0" collapsed="false">
      <c r="A1446" s="179"/>
      <c r="B1446" s="192"/>
      <c r="C1446" s="179"/>
      <c r="D1446" s="179"/>
      <c r="E1446" s="179"/>
      <c r="F1446" s="193"/>
      <c r="G1446" s="179"/>
      <c r="H1446" s="179"/>
      <c r="I1446" s="179"/>
      <c r="J1446" s="14"/>
      <c r="K1446" s="179"/>
      <c r="L1446" s="179"/>
      <c r="M1446" s="179"/>
      <c r="N1446" s="193"/>
      <c r="O1446" s="194"/>
      <c r="P1446" s="195"/>
      <c r="Q1446" s="196"/>
      <c r="R1446" s="195"/>
      <c r="S1446" s="195"/>
      <c r="T1446" s="195"/>
      <c r="U1446" s="75"/>
      <c r="V1446" s="85"/>
      <c r="W1446" s="197"/>
      <c r="X1446" s="67"/>
      <c r="Y1446" s="179"/>
      <c r="Z1446" s="179"/>
      <c r="AA1446" s="179"/>
    </row>
    <row r="1447" customFormat="false" ht="15.75" hidden="false" customHeight="true" outlineLevel="0" collapsed="false">
      <c r="A1447" s="179"/>
      <c r="B1447" s="192"/>
      <c r="C1447" s="179"/>
      <c r="D1447" s="179"/>
      <c r="E1447" s="179"/>
      <c r="F1447" s="193"/>
      <c r="G1447" s="179"/>
      <c r="H1447" s="179"/>
      <c r="I1447" s="179"/>
      <c r="J1447" s="14"/>
      <c r="K1447" s="179"/>
      <c r="L1447" s="179"/>
      <c r="M1447" s="179"/>
      <c r="N1447" s="193"/>
      <c r="O1447" s="194"/>
      <c r="P1447" s="195"/>
      <c r="Q1447" s="196"/>
      <c r="R1447" s="195"/>
      <c r="S1447" s="195"/>
      <c r="T1447" s="195"/>
      <c r="U1447" s="75"/>
      <c r="V1447" s="85"/>
      <c r="W1447" s="197"/>
      <c r="X1447" s="67"/>
      <c r="Y1447" s="179"/>
      <c r="Z1447" s="179"/>
      <c r="AA1447" s="179"/>
    </row>
    <row r="1448" customFormat="false" ht="15.75" hidden="false" customHeight="true" outlineLevel="0" collapsed="false">
      <c r="A1448" s="179"/>
      <c r="B1448" s="192"/>
      <c r="C1448" s="179"/>
      <c r="D1448" s="179"/>
      <c r="E1448" s="179"/>
      <c r="F1448" s="193"/>
      <c r="G1448" s="179"/>
      <c r="H1448" s="179"/>
      <c r="I1448" s="179"/>
      <c r="J1448" s="14"/>
      <c r="K1448" s="179"/>
      <c r="L1448" s="179"/>
      <c r="M1448" s="179"/>
      <c r="N1448" s="193"/>
      <c r="O1448" s="194"/>
      <c r="P1448" s="195"/>
      <c r="Q1448" s="196"/>
      <c r="R1448" s="195"/>
      <c r="S1448" s="195"/>
      <c r="T1448" s="195"/>
      <c r="U1448" s="75"/>
      <c r="V1448" s="85"/>
      <c r="W1448" s="197"/>
      <c r="X1448" s="67"/>
      <c r="Y1448" s="179"/>
      <c r="Z1448" s="179"/>
      <c r="AA1448" s="179"/>
    </row>
    <row r="1449" customFormat="false" ht="15.75" hidden="false" customHeight="true" outlineLevel="0" collapsed="false">
      <c r="A1449" s="179"/>
      <c r="B1449" s="192"/>
      <c r="C1449" s="179"/>
      <c r="D1449" s="179"/>
      <c r="E1449" s="179"/>
      <c r="F1449" s="193"/>
      <c r="G1449" s="179"/>
      <c r="H1449" s="179"/>
      <c r="I1449" s="179"/>
      <c r="J1449" s="14"/>
      <c r="K1449" s="179"/>
      <c r="L1449" s="179"/>
      <c r="M1449" s="179"/>
      <c r="N1449" s="193"/>
      <c r="O1449" s="194"/>
      <c r="P1449" s="195"/>
      <c r="Q1449" s="196"/>
      <c r="R1449" s="195"/>
      <c r="S1449" s="195"/>
      <c r="T1449" s="195"/>
      <c r="U1449" s="75"/>
      <c r="V1449" s="85"/>
      <c r="W1449" s="197"/>
      <c r="X1449" s="67"/>
      <c r="Y1449" s="179"/>
      <c r="Z1449" s="179"/>
      <c r="AA1449" s="179"/>
    </row>
    <row r="1450" customFormat="false" ht="15.75" hidden="false" customHeight="true" outlineLevel="0" collapsed="false">
      <c r="A1450" s="179"/>
      <c r="B1450" s="192"/>
      <c r="C1450" s="179"/>
      <c r="D1450" s="179"/>
      <c r="E1450" s="179"/>
      <c r="F1450" s="193"/>
      <c r="G1450" s="179"/>
      <c r="H1450" s="179"/>
      <c r="I1450" s="179"/>
      <c r="J1450" s="14"/>
      <c r="K1450" s="179"/>
      <c r="L1450" s="179"/>
      <c r="M1450" s="179"/>
      <c r="N1450" s="193"/>
      <c r="O1450" s="194"/>
      <c r="P1450" s="195"/>
      <c r="Q1450" s="196"/>
      <c r="R1450" s="195"/>
      <c r="S1450" s="195"/>
      <c r="T1450" s="195"/>
      <c r="U1450" s="75"/>
      <c r="V1450" s="85"/>
      <c r="W1450" s="197"/>
      <c r="X1450" s="67"/>
      <c r="Y1450" s="179"/>
      <c r="Z1450" s="179"/>
      <c r="AA1450" s="179"/>
    </row>
    <row r="1451" customFormat="false" ht="15.75" hidden="false" customHeight="true" outlineLevel="0" collapsed="false">
      <c r="A1451" s="179"/>
      <c r="B1451" s="192"/>
      <c r="C1451" s="179"/>
      <c r="D1451" s="179"/>
      <c r="E1451" s="179"/>
      <c r="F1451" s="193"/>
      <c r="G1451" s="179"/>
      <c r="H1451" s="179"/>
      <c r="I1451" s="179"/>
      <c r="J1451" s="14"/>
      <c r="K1451" s="179"/>
      <c r="L1451" s="179"/>
      <c r="M1451" s="179"/>
      <c r="N1451" s="193"/>
      <c r="O1451" s="194"/>
      <c r="P1451" s="195"/>
      <c r="Q1451" s="196"/>
      <c r="R1451" s="195"/>
      <c r="S1451" s="195"/>
      <c r="T1451" s="195"/>
      <c r="U1451" s="75"/>
      <c r="V1451" s="85"/>
      <c r="W1451" s="197"/>
      <c r="X1451" s="67"/>
      <c r="Y1451" s="179"/>
      <c r="Z1451" s="179"/>
      <c r="AA1451" s="179"/>
    </row>
    <row r="1452" customFormat="false" ht="15.75" hidden="false" customHeight="true" outlineLevel="0" collapsed="false">
      <c r="A1452" s="179"/>
      <c r="B1452" s="192"/>
      <c r="C1452" s="179"/>
      <c r="D1452" s="179"/>
      <c r="E1452" s="179"/>
      <c r="F1452" s="193"/>
      <c r="G1452" s="179"/>
      <c r="H1452" s="179"/>
      <c r="I1452" s="179"/>
      <c r="J1452" s="14"/>
      <c r="K1452" s="179"/>
      <c r="L1452" s="179"/>
      <c r="M1452" s="179"/>
      <c r="N1452" s="193"/>
      <c r="O1452" s="194"/>
      <c r="P1452" s="195"/>
      <c r="Q1452" s="196"/>
      <c r="R1452" s="195"/>
      <c r="S1452" s="195"/>
      <c r="T1452" s="195"/>
      <c r="U1452" s="75"/>
      <c r="V1452" s="85"/>
      <c r="W1452" s="197"/>
      <c r="X1452" s="67"/>
      <c r="Y1452" s="179"/>
      <c r="Z1452" s="179"/>
      <c r="AA1452" s="179"/>
    </row>
    <row r="1453" customFormat="false" ht="15.75" hidden="false" customHeight="true" outlineLevel="0" collapsed="false">
      <c r="A1453" s="179"/>
      <c r="B1453" s="192"/>
      <c r="C1453" s="179"/>
      <c r="D1453" s="179"/>
      <c r="E1453" s="179"/>
      <c r="F1453" s="193"/>
      <c r="G1453" s="179"/>
      <c r="H1453" s="179"/>
      <c r="I1453" s="179"/>
      <c r="J1453" s="14"/>
      <c r="K1453" s="179"/>
      <c r="L1453" s="179"/>
      <c r="M1453" s="179"/>
      <c r="N1453" s="193"/>
      <c r="O1453" s="194"/>
      <c r="P1453" s="195"/>
      <c r="Q1453" s="196"/>
      <c r="R1453" s="195"/>
      <c r="S1453" s="195"/>
      <c r="T1453" s="195"/>
      <c r="U1453" s="75"/>
      <c r="V1453" s="85"/>
      <c r="W1453" s="197"/>
      <c r="X1453" s="67"/>
      <c r="Y1453" s="179"/>
      <c r="Z1453" s="179"/>
      <c r="AA1453" s="179"/>
    </row>
    <row r="1454" customFormat="false" ht="15.75" hidden="false" customHeight="true" outlineLevel="0" collapsed="false">
      <c r="A1454" s="179"/>
      <c r="B1454" s="192"/>
      <c r="C1454" s="179"/>
      <c r="D1454" s="179"/>
      <c r="E1454" s="179"/>
      <c r="F1454" s="193"/>
      <c r="G1454" s="179"/>
      <c r="H1454" s="179"/>
      <c r="I1454" s="179"/>
      <c r="J1454" s="14"/>
      <c r="K1454" s="179"/>
      <c r="L1454" s="179"/>
      <c r="M1454" s="179"/>
      <c r="N1454" s="193"/>
      <c r="O1454" s="194"/>
      <c r="P1454" s="195"/>
      <c r="Q1454" s="196"/>
      <c r="R1454" s="195"/>
      <c r="S1454" s="195"/>
      <c r="T1454" s="195"/>
      <c r="U1454" s="75"/>
      <c r="V1454" s="85"/>
      <c r="W1454" s="197"/>
      <c r="X1454" s="67"/>
      <c r="Y1454" s="179"/>
      <c r="Z1454" s="179"/>
      <c r="AA1454" s="179"/>
    </row>
    <row r="1455" customFormat="false" ht="15.75" hidden="false" customHeight="true" outlineLevel="0" collapsed="false">
      <c r="A1455" s="179"/>
      <c r="B1455" s="192"/>
      <c r="C1455" s="179"/>
      <c r="D1455" s="179"/>
      <c r="E1455" s="179"/>
      <c r="F1455" s="193"/>
      <c r="G1455" s="179"/>
      <c r="H1455" s="179"/>
      <c r="I1455" s="179"/>
      <c r="J1455" s="14"/>
      <c r="K1455" s="179"/>
      <c r="L1455" s="179"/>
      <c r="M1455" s="179"/>
      <c r="N1455" s="193"/>
      <c r="O1455" s="194"/>
      <c r="P1455" s="195"/>
      <c r="Q1455" s="196"/>
      <c r="R1455" s="195"/>
      <c r="S1455" s="195"/>
      <c r="T1455" s="195"/>
      <c r="U1455" s="75"/>
      <c r="V1455" s="85"/>
      <c r="W1455" s="197"/>
      <c r="X1455" s="67"/>
      <c r="Y1455" s="179"/>
      <c r="Z1455" s="179"/>
      <c r="AA1455" s="179"/>
    </row>
    <row r="1456" customFormat="false" ht="15.75" hidden="false" customHeight="true" outlineLevel="0" collapsed="false">
      <c r="A1456" s="179"/>
      <c r="B1456" s="192"/>
      <c r="C1456" s="179"/>
      <c r="D1456" s="179"/>
      <c r="E1456" s="179"/>
      <c r="F1456" s="193"/>
      <c r="G1456" s="179"/>
      <c r="H1456" s="179"/>
      <c r="I1456" s="179"/>
      <c r="J1456" s="14"/>
      <c r="K1456" s="179"/>
      <c r="L1456" s="179"/>
      <c r="M1456" s="179"/>
      <c r="N1456" s="193"/>
      <c r="O1456" s="194"/>
      <c r="P1456" s="195"/>
      <c r="Q1456" s="196"/>
      <c r="R1456" s="195"/>
      <c r="S1456" s="195"/>
      <c r="T1456" s="195"/>
      <c r="U1456" s="75"/>
      <c r="V1456" s="85"/>
      <c r="W1456" s="197"/>
      <c r="X1456" s="67"/>
      <c r="Y1456" s="179"/>
      <c r="Z1456" s="179"/>
      <c r="AA1456" s="179"/>
    </row>
    <row r="1457" customFormat="false" ht="15.75" hidden="false" customHeight="true" outlineLevel="0" collapsed="false">
      <c r="A1457" s="179"/>
      <c r="B1457" s="192"/>
      <c r="C1457" s="179"/>
      <c r="D1457" s="179"/>
      <c r="E1457" s="179"/>
      <c r="F1457" s="193"/>
      <c r="G1457" s="179"/>
      <c r="H1457" s="179"/>
      <c r="I1457" s="179"/>
      <c r="J1457" s="14"/>
      <c r="K1457" s="179"/>
      <c r="L1457" s="179"/>
      <c r="M1457" s="179"/>
      <c r="N1457" s="193"/>
      <c r="O1457" s="194"/>
      <c r="P1457" s="195"/>
      <c r="Q1457" s="196"/>
      <c r="R1457" s="195"/>
      <c r="S1457" s="195"/>
      <c r="T1457" s="195"/>
      <c r="U1457" s="75"/>
      <c r="V1457" s="85"/>
      <c r="W1457" s="197"/>
      <c r="X1457" s="67"/>
      <c r="Y1457" s="179"/>
      <c r="Z1457" s="179"/>
      <c r="AA1457" s="179"/>
    </row>
    <row r="1458" customFormat="false" ht="15.75" hidden="false" customHeight="true" outlineLevel="0" collapsed="false">
      <c r="A1458" s="179"/>
      <c r="B1458" s="192"/>
      <c r="C1458" s="179"/>
      <c r="D1458" s="179"/>
      <c r="E1458" s="179"/>
      <c r="F1458" s="193"/>
      <c r="G1458" s="179"/>
      <c r="H1458" s="179"/>
      <c r="I1458" s="179"/>
      <c r="J1458" s="14"/>
      <c r="K1458" s="179"/>
      <c r="L1458" s="179"/>
      <c r="M1458" s="179"/>
      <c r="N1458" s="193"/>
      <c r="O1458" s="194"/>
      <c r="P1458" s="195"/>
      <c r="Q1458" s="196"/>
      <c r="R1458" s="195"/>
      <c r="S1458" s="195"/>
      <c r="T1458" s="195"/>
      <c r="U1458" s="75"/>
      <c r="V1458" s="85"/>
      <c r="W1458" s="197"/>
      <c r="X1458" s="67"/>
      <c r="Y1458" s="179"/>
      <c r="Z1458" s="179"/>
      <c r="AA1458" s="179"/>
    </row>
    <row r="1459" customFormat="false" ht="15.75" hidden="false" customHeight="true" outlineLevel="0" collapsed="false">
      <c r="A1459" s="179"/>
      <c r="B1459" s="192"/>
      <c r="C1459" s="179"/>
      <c r="D1459" s="179"/>
      <c r="E1459" s="179"/>
      <c r="F1459" s="193"/>
      <c r="G1459" s="179"/>
      <c r="H1459" s="179"/>
      <c r="I1459" s="179"/>
      <c r="J1459" s="14"/>
      <c r="K1459" s="179"/>
      <c r="L1459" s="179"/>
      <c r="M1459" s="179"/>
      <c r="N1459" s="193"/>
      <c r="O1459" s="194"/>
      <c r="P1459" s="195"/>
      <c r="Q1459" s="196"/>
      <c r="R1459" s="195"/>
      <c r="S1459" s="195"/>
      <c r="T1459" s="195"/>
      <c r="U1459" s="75"/>
      <c r="V1459" s="85"/>
      <c r="W1459" s="197"/>
      <c r="X1459" s="67"/>
      <c r="Y1459" s="179"/>
      <c r="Z1459" s="179"/>
      <c r="AA1459" s="179"/>
    </row>
    <row r="1460" customFormat="false" ht="15.75" hidden="false" customHeight="true" outlineLevel="0" collapsed="false">
      <c r="A1460" s="179"/>
      <c r="B1460" s="192"/>
      <c r="C1460" s="179"/>
      <c r="D1460" s="179"/>
      <c r="E1460" s="179"/>
      <c r="F1460" s="193"/>
      <c r="G1460" s="179"/>
      <c r="H1460" s="179"/>
      <c r="I1460" s="179"/>
      <c r="J1460" s="14"/>
      <c r="K1460" s="179"/>
      <c r="L1460" s="179"/>
      <c r="M1460" s="179"/>
      <c r="N1460" s="193"/>
      <c r="O1460" s="194"/>
      <c r="P1460" s="195"/>
      <c r="Q1460" s="196"/>
      <c r="R1460" s="195"/>
      <c r="S1460" s="195"/>
      <c r="T1460" s="195"/>
      <c r="U1460" s="75"/>
      <c r="V1460" s="85"/>
      <c r="W1460" s="197"/>
      <c r="X1460" s="67"/>
      <c r="Y1460" s="179"/>
      <c r="Z1460" s="179"/>
      <c r="AA1460" s="179"/>
    </row>
    <row r="1461" customFormat="false" ht="15.75" hidden="false" customHeight="true" outlineLevel="0" collapsed="false">
      <c r="A1461" s="179"/>
      <c r="B1461" s="192"/>
      <c r="C1461" s="179"/>
      <c r="D1461" s="179"/>
      <c r="E1461" s="179"/>
      <c r="F1461" s="193"/>
      <c r="G1461" s="179"/>
      <c r="H1461" s="179"/>
      <c r="I1461" s="179"/>
      <c r="J1461" s="14"/>
      <c r="K1461" s="179"/>
      <c r="L1461" s="179"/>
      <c r="M1461" s="179"/>
      <c r="N1461" s="193"/>
      <c r="O1461" s="194"/>
      <c r="P1461" s="195"/>
      <c r="Q1461" s="196"/>
      <c r="R1461" s="195"/>
      <c r="S1461" s="195"/>
      <c r="T1461" s="195"/>
      <c r="U1461" s="75"/>
      <c r="V1461" s="85"/>
      <c r="W1461" s="197"/>
      <c r="X1461" s="67"/>
      <c r="Y1461" s="179"/>
      <c r="Z1461" s="179"/>
      <c r="AA1461" s="179"/>
    </row>
    <row r="1462" customFormat="false" ht="15.75" hidden="false" customHeight="true" outlineLevel="0" collapsed="false">
      <c r="A1462" s="179"/>
      <c r="B1462" s="192"/>
      <c r="C1462" s="179"/>
      <c r="D1462" s="179"/>
      <c r="E1462" s="179"/>
      <c r="F1462" s="193"/>
      <c r="G1462" s="179"/>
      <c r="H1462" s="179"/>
      <c r="I1462" s="179"/>
      <c r="J1462" s="14"/>
      <c r="K1462" s="179"/>
      <c r="L1462" s="179"/>
      <c r="M1462" s="179"/>
      <c r="N1462" s="193"/>
      <c r="O1462" s="194"/>
      <c r="P1462" s="195"/>
      <c r="Q1462" s="196"/>
      <c r="R1462" s="195"/>
      <c r="S1462" s="195"/>
      <c r="T1462" s="195"/>
      <c r="U1462" s="75"/>
      <c r="V1462" s="85"/>
      <c r="W1462" s="197"/>
      <c r="X1462" s="67"/>
      <c r="Y1462" s="179"/>
      <c r="Z1462" s="179"/>
      <c r="AA1462" s="179"/>
    </row>
    <row r="1463" customFormat="false" ht="15.75" hidden="false" customHeight="true" outlineLevel="0" collapsed="false">
      <c r="A1463" s="179"/>
      <c r="B1463" s="192"/>
      <c r="C1463" s="179"/>
      <c r="D1463" s="179"/>
      <c r="E1463" s="179"/>
      <c r="F1463" s="193"/>
      <c r="G1463" s="179"/>
      <c r="H1463" s="179"/>
      <c r="I1463" s="179"/>
      <c r="J1463" s="14"/>
      <c r="K1463" s="179"/>
      <c r="L1463" s="179"/>
      <c r="M1463" s="179"/>
      <c r="N1463" s="193"/>
      <c r="O1463" s="194"/>
      <c r="P1463" s="195"/>
      <c r="Q1463" s="196"/>
      <c r="R1463" s="195"/>
      <c r="S1463" s="195"/>
      <c r="T1463" s="195"/>
      <c r="U1463" s="75"/>
      <c r="V1463" s="85"/>
      <c r="W1463" s="197"/>
      <c r="X1463" s="67"/>
      <c r="Y1463" s="179"/>
      <c r="Z1463" s="179"/>
      <c r="AA1463" s="179"/>
    </row>
    <row r="1464" customFormat="false" ht="15.75" hidden="false" customHeight="true" outlineLevel="0" collapsed="false">
      <c r="A1464" s="179"/>
      <c r="B1464" s="192"/>
      <c r="C1464" s="179"/>
      <c r="D1464" s="179"/>
      <c r="E1464" s="179"/>
      <c r="F1464" s="193"/>
      <c r="G1464" s="179"/>
      <c r="H1464" s="179"/>
      <c r="I1464" s="179"/>
      <c r="J1464" s="14"/>
      <c r="K1464" s="179"/>
      <c r="L1464" s="179"/>
      <c r="M1464" s="179"/>
      <c r="N1464" s="193"/>
      <c r="O1464" s="194"/>
      <c r="P1464" s="195"/>
      <c r="Q1464" s="196"/>
      <c r="R1464" s="195"/>
      <c r="S1464" s="195"/>
      <c r="T1464" s="195"/>
      <c r="U1464" s="75"/>
      <c r="V1464" s="85"/>
      <c r="W1464" s="197"/>
      <c r="X1464" s="67"/>
      <c r="Y1464" s="179"/>
      <c r="Z1464" s="179"/>
      <c r="AA1464" s="179"/>
    </row>
    <row r="1465" customFormat="false" ht="15.75" hidden="false" customHeight="true" outlineLevel="0" collapsed="false">
      <c r="A1465" s="179"/>
      <c r="B1465" s="192"/>
      <c r="C1465" s="179"/>
      <c r="D1465" s="179"/>
      <c r="E1465" s="179"/>
      <c r="F1465" s="193"/>
      <c r="G1465" s="179"/>
      <c r="H1465" s="179"/>
      <c r="I1465" s="179"/>
      <c r="J1465" s="14"/>
      <c r="K1465" s="179"/>
      <c r="L1465" s="179"/>
      <c r="M1465" s="179"/>
      <c r="N1465" s="193"/>
      <c r="O1465" s="194"/>
      <c r="P1465" s="195"/>
      <c r="Q1465" s="196"/>
      <c r="R1465" s="195"/>
      <c r="S1465" s="195"/>
      <c r="T1465" s="195"/>
      <c r="U1465" s="75"/>
      <c r="V1465" s="85"/>
      <c r="W1465" s="197"/>
      <c r="X1465" s="67"/>
      <c r="Y1465" s="179"/>
      <c r="Z1465" s="179"/>
      <c r="AA1465" s="179"/>
    </row>
    <row r="1466" customFormat="false" ht="15.75" hidden="false" customHeight="true" outlineLevel="0" collapsed="false">
      <c r="A1466" s="179"/>
      <c r="B1466" s="192"/>
      <c r="C1466" s="179"/>
      <c r="D1466" s="179"/>
      <c r="E1466" s="179"/>
      <c r="F1466" s="193"/>
      <c r="G1466" s="179"/>
      <c r="H1466" s="179"/>
      <c r="I1466" s="179"/>
      <c r="J1466" s="14"/>
      <c r="K1466" s="179"/>
      <c r="L1466" s="179"/>
      <c r="M1466" s="179"/>
      <c r="N1466" s="193"/>
      <c r="O1466" s="194"/>
      <c r="P1466" s="195"/>
      <c r="Q1466" s="196"/>
      <c r="R1466" s="195"/>
      <c r="S1466" s="195"/>
      <c r="T1466" s="195"/>
      <c r="U1466" s="75"/>
      <c r="V1466" s="85"/>
      <c r="W1466" s="197"/>
      <c r="X1466" s="67"/>
      <c r="Y1466" s="179"/>
      <c r="Z1466" s="179"/>
      <c r="AA1466" s="179"/>
    </row>
    <row r="1467" customFormat="false" ht="15.75" hidden="false" customHeight="true" outlineLevel="0" collapsed="false">
      <c r="A1467" s="179"/>
      <c r="B1467" s="192"/>
      <c r="C1467" s="179"/>
      <c r="D1467" s="179"/>
      <c r="E1467" s="179"/>
      <c r="F1467" s="193"/>
      <c r="G1467" s="179"/>
      <c r="H1467" s="179"/>
      <c r="I1467" s="179"/>
      <c r="J1467" s="14"/>
      <c r="K1467" s="179"/>
      <c r="L1467" s="179"/>
      <c r="M1467" s="179"/>
      <c r="N1467" s="193"/>
      <c r="O1467" s="194"/>
      <c r="P1467" s="195"/>
      <c r="Q1467" s="196"/>
      <c r="R1467" s="195"/>
      <c r="S1467" s="195"/>
      <c r="T1467" s="195"/>
      <c r="U1467" s="75"/>
      <c r="V1467" s="85"/>
      <c r="W1467" s="197"/>
      <c r="X1467" s="67"/>
      <c r="Y1467" s="179"/>
      <c r="Z1467" s="179"/>
      <c r="AA1467" s="179"/>
    </row>
    <row r="1468" customFormat="false" ht="15.75" hidden="false" customHeight="true" outlineLevel="0" collapsed="false">
      <c r="A1468" s="179"/>
      <c r="B1468" s="192"/>
      <c r="C1468" s="179"/>
      <c r="D1468" s="179"/>
      <c r="E1468" s="179"/>
      <c r="F1468" s="193"/>
      <c r="G1468" s="179"/>
      <c r="H1468" s="179"/>
      <c r="I1468" s="179"/>
      <c r="J1468" s="14"/>
      <c r="K1468" s="179"/>
      <c r="L1468" s="179"/>
      <c r="M1468" s="179"/>
      <c r="N1468" s="193"/>
      <c r="O1468" s="194"/>
      <c r="P1468" s="195"/>
      <c r="Q1468" s="196"/>
      <c r="R1468" s="195"/>
      <c r="S1468" s="195"/>
      <c r="T1468" s="195"/>
      <c r="U1468" s="75"/>
      <c r="V1468" s="85"/>
      <c r="W1468" s="197"/>
      <c r="X1468" s="67"/>
      <c r="Y1468" s="179"/>
      <c r="Z1468" s="179"/>
      <c r="AA1468" s="179"/>
    </row>
    <row r="1469" customFormat="false" ht="15.75" hidden="false" customHeight="true" outlineLevel="0" collapsed="false">
      <c r="A1469" s="179"/>
      <c r="B1469" s="192"/>
      <c r="C1469" s="179"/>
      <c r="D1469" s="179"/>
      <c r="E1469" s="179"/>
      <c r="F1469" s="193"/>
      <c r="G1469" s="179"/>
      <c r="H1469" s="179"/>
      <c r="I1469" s="179"/>
      <c r="J1469" s="14"/>
      <c r="K1469" s="179"/>
      <c r="L1469" s="179"/>
      <c r="M1469" s="179"/>
      <c r="N1469" s="193"/>
      <c r="O1469" s="194"/>
      <c r="P1469" s="195"/>
      <c r="Q1469" s="196"/>
      <c r="R1469" s="195"/>
      <c r="S1469" s="195"/>
      <c r="T1469" s="195"/>
      <c r="U1469" s="75"/>
      <c r="V1469" s="85"/>
      <c r="W1469" s="197"/>
      <c r="X1469" s="67"/>
      <c r="Y1469" s="179"/>
      <c r="Z1469" s="179"/>
      <c r="AA1469" s="179"/>
    </row>
    <row r="1470" customFormat="false" ht="15.75" hidden="false" customHeight="true" outlineLevel="0" collapsed="false">
      <c r="A1470" s="179"/>
      <c r="B1470" s="192"/>
      <c r="C1470" s="179"/>
      <c r="D1470" s="179"/>
      <c r="E1470" s="179"/>
      <c r="F1470" s="193"/>
      <c r="G1470" s="179"/>
      <c r="H1470" s="179"/>
      <c r="I1470" s="179"/>
      <c r="J1470" s="14"/>
      <c r="K1470" s="179"/>
      <c r="L1470" s="179"/>
      <c r="M1470" s="179"/>
      <c r="N1470" s="193"/>
      <c r="O1470" s="194"/>
      <c r="P1470" s="195"/>
      <c r="Q1470" s="196"/>
      <c r="R1470" s="195"/>
      <c r="S1470" s="195"/>
      <c r="T1470" s="195"/>
      <c r="U1470" s="75"/>
      <c r="V1470" s="85"/>
      <c r="W1470" s="197"/>
      <c r="X1470" s="67"/>
      <c r="Y1470" s="179"/>
      <c r="Z1470" s="179"/>
      <c r="AA1470" s="179"/>
    </row>
    <row r="1471" customFormat="false" ht="15.75" hidden="false" customHeight="true" outlineLevel="0" collapsed="false">
      <c r="A1471" s="179"/>
      <c r="B1471" s="192"/>
      <c r="C1471" s="179"/>
      <c r="D1471" s="179"/>
      <c r="E1471" s="179"/>
      <c r="F1471" s="193"/>
      <c r="G1471" s="179"/>
      <c r="H1471" s="179"/>
      <c r="I1471" s="179"/>
      <c r="J1471" s="14"/>
      <c r="K1471" s="179"/>
      <c r="L1471" s="179"/>
      <c r="M1471" s="179"/>
      <c r="N1471" s="193"/>
      <c r="O1471" s="194"/>
      <c r="P1471" s="195"/>
      <c r="Q1471" s="196"/>
      <c r="R1471" s="195"/>
      <c r="S1471" s="195"/>
      <c r="T1471" s="195"/>
      <c r="U1471" s="75"/>
      <c r="V1471" s="85"/>
      <c r="W1471" s="197"/>
      <c r="X1471" s="67"/>
      <c r="Y1471" s="179"/>
      <c r="Z1471" s="179"/>
      <c r="AA1471" s="179"/>
    </row>
    <row r="1472" customFormat="false" ht="15.75" hidden="false" customHeight="true" outlineLevel="0" collapsed="false">
      <c r="A1472" s="179"/>
      <c r="B1472" s="192"/>
      <c r="C1472" s="179"/>
      <c r="D1472" s="179"/>
      <c r="E1472" s="179"/>
      <c r="F1472" s="193"/>
      <c r="G1472" s="179"/>
      <c r="H1472" s="179"/>
      <c r="I1472" s="179"/>
      <c r="J1472" s="14"/>
      <c r="K1472" s="179"/>
      <c r="L1472" s="179"/>
      <c r="M1472" s="179"/>
      <c r="N1472" s="193"/>
      <c r="O1472" s="194"/>
      <c r="P1472" s="195"/>
      <c r="Q1472" s="196"/>
      <c r="R1472" s="195"/>
      <c r="S1472" s="195"/>
      <c r="T1472" s="195"/>
      <c r="U1472" s="75"/>
      <c r="V1472" s="85"/>
      <c r="W1472" s="197"/>
      <c r="X1472" s="67"/>
      <c r="Y1472" s="179"/>
      <c r="Z1472" s="179"/>
      <c r="AA1472" s="179"/>
    </row>
    <row r="1473" customFormat="false" ht="15.75" hidden="false" customHeight="true" outlineLevel="0" collapsed="false">
      <c r="A1473" s="179"/>
      <c r="B1473" s="192"/>
      <c r="C1473" s="179"/>
      <c r="D1473" s="179"/>
      <c r="E1473" s="179"/>
      <c r="F1473" s="193"/>
      <c r="G1473" s="179"/>
      <c r="H1473" s="179"/>
      <c r="I1473" s="179"/>
      <c r="J1473" s="14"/>
      <c r="K1473" s="179"/>
      <c r="L1473" s="179"/>
      <c r="M1473" s="179"/>
      <c r="N1473" s="193"/>
      <c r="O1473" s="194"/>
      <c r="P1473" s="195"/>
      <c r="Q1473" s="196"/>
      <c r="R1473" s="195"/>
      <c r="S1473" s="195"/>
      <c r="T1473" s="195"/>
      <c r="U1473" s="75"/>
      <c r="V1473" s="85"/>
      <c r="W1473" s="197"/>
      <c r="X1473" s="67"/>
      <c r="Y1473" s="179"/>
      <c r="Z1473" s="179"/>
      <c r="AA1473" s="179"/>
    </row>
    <row r="1474" customFormat="false" ht="15.75" hidden="false" customHeight="true" outlineLevel="0" collapsed="false">
      <c r="A1474" s="179"/>
      <c r="B1474" s="192"/>
      <c r="C1474" s="179"/>
      <c r="D1474" s="179"/>
      <c r="E1474" s="179"/>
      <c r="F1474" s="193"/>
      <c r="G1474" s="179"/>
      <c r="H1474" s="179"/>
      <c r="I1474" s="179"/>
      <c r="J1474" s="14"/>
      <c r="K1474" s="179"/>
      <c r="L1474" s="179"/>
      <c r="M1474" s="179"/>
      <c r="N1474" s="193"/>
      <c r="O1474" s="194"/>
      <c r="P1474" s="195"/>
      <c r="Q1474" s="196"/>
      <c r="R1474" s="195"/>
      <c r="S1474" s="195"/>
      <c r="T1474" s="195"/>
      <c r="U1474" s="75"/>
      <c r="V1474" s="85"/>
      <c r="W1474" s="197"/>
      <c r="X1474" s="67"/>
      <c r="Y1474" s="179"/>
      <c r="Z1474" s="179"/>
      <c r="AA1474" s="179"/>
    </row>
    <row r="1475" customFormat="false" ht="15.75" hidden="false" customHeight="true" outlineLevel="0" collapsed="false">
      <c r="A1475" s="179"/>
      <c r="B1475" s="192"/>
      <c r="C1475" s="179"/>
      <c r="D1475" s="179"/>
      <c r="E1475" s="179"/>
      <c r="F1475" s="193"/>
      <c r="G1475" s="179"/>
      <c r="H1475" s="179"/>
      <c r="I1475" s="179"/>
      <c r="J1475" s="14"/>
      <c r="K1475" s="179"/>
      <c r="L1475" s="179"/>
      <c r="M1475" s="179"/>
      <c r="N1475" s="193"/>
      <c r="O1475" s="194"/>
      <c r="P1475" s="195"/>
      <c r="Q1475" s="196"/>
      <c r="R1475" s="195"/>
      <c r="S1475" s="195"/>
      <c r="T1475" s="195"/>
      <c r="U1475" s="75"/>
      <c r="V1475" s="85"/>
      <c r="W1475" s="197"/>
      <c r="X1475" s="67"/>
      <c r="Y1475" s="179"/>
      <c r="Z1475" s="179"/>
      <c r="AA1475" s="179"/>
    </row>
    <row r="1476" customFormat="false" ht="15.75" hidden="false" customHeight="true" outlineLevel="0" collapsed="false">
      <c r="A1476" s="179"/>
      <c r="B1476" s="192"/>
      <c r="C1476" s="179"/>
      <c r="D1476" s="179"/>
      <c r="E1476" s="179"/>
      <c r="F1476" s="193"/>
      <c r="G1476" s="179"/>
      <c r="H1476" s="179"/>
      <c r="I1476" s="179"/>
      <c r="J1476" s="14"/>
      <c r="K1476" s="179"/>
      <c r="L1476" s="179"/>
      <c r="M1476" s="179"/>
      <c r="N1476" s="193"/>
      <c r="O1476" s="194"/>
      <c r="P1476" s="195"/>
      <c r="Q1476" s="196"/>
      <c r="R1476" s="195"/>
      <c r="S1476" s="195"/>
      <c r="T1476" s="195"/>
      <c r="U1476" s="75"/>
      <c r="V1476" s="85"/>
      <c r="W1476" s="197"/>
      <c r="X1476" s="67"/>
      <c r="Y1476" s="179"/>
      <c r="Z1476" s="179"/>
      <c r="AA1476" s="179"/>
    </row>
    <row r="1477" customFormat="false" ht="15.75" hidden="false" customHeight="true" outlineLevel="0" collapsed="false">
      <c r="A1477" s="179"/>
      <c r="B1477" s="192"/>
      <c r="C1477" s="179"/>
      <c r="D1477" s="179"/>
      <c r="E1477" s="179"/>
      <c r="F1477" s="193"/>
      <c r="G1477" s="179"/>
      <c r="H1477" s="179"/>
      <c r="I1477" s="179"/>
      <c r="J1477" s="14"/>
      <c r="K1477" s="179"/>
      <c r="L1477" s="179"/>
      <c r="M1477" s="179"/>
      <c r="N1477" s="193"/>
      <c r="O1477" s="194"/>
      <c r="P1477" s="195"/>
      <c r="Q1477" s="196"/>
      <c r="R1477" s="195"/>
      <c r="S1477" s="195"/>
      <c r="T1477" s="195"/>
      <c r="U1477" s="75"/>
      <c r="V1477" s="85"/>
      <c r="W1477" s="197"/>
      <c r="X1477" s="67"/>
      <c r="Y1477" s="179"/>
      <c r="Z1477" s="179"/>
      <c r="AA1477" s="179"/>
    </row>
    <row r="1478" customFormat="false" ht="15.75" hidden="false" customHeight="true" outlineLevel="0" collapsed="false">
      <c r="A1478" s="179"/>
      <c r="B1478" s="192"/>
      <c r="C1478" s="179"/>
      <c r="D1478" s="179"/>
      <c r="E1478" s="179"/>
      <c r="F1478" s="193"/>
      <c r="G1478" s="179"/>
      <c r="H1478" s="179"/>
      <c r="I1478" s="179"/>
      <c r="J1478" s="14"/>
      <c r="K1478" s="179"/>
      <c r="L1478" s="179"/>
      <c r="M1478" s="179"/>
      <c r="N1478" s="193"/>
      <c r="O1478" s="194"/>
      <c r="P1478" s="195"/>
      <c r="Q1478" s="196"/>
      <c r="R1478" s="195"/>
      <c r="S1478" s="195"/>
      <c r="T1478" s="195"/>
      <c r="U1478" s="75"/>
      <c r="V1478" s="85"/>
      <c r="W1478" s="197"/>
      <c r="X1478" s="67"/>
      <c r="Y1478" s="179"/>
      <c r="Z1478" s="179"/>
      <c r="AA1478" s="179"/>
    </row>
    <row r="1479" customFormat="false" ht="15.75" hidden="false" customHeight="true" outlineLevel="0" collapsed="false">
      <c r="A1479" s="179"/>
      <c r="B1479" s="192"/>
      <c r="C1479" s="179"/>
      <c r="D1479" s="179"/>
      <c r="E1479" s="179"/>
      <c r="F1479" s="193"/>
      <c r="G1479" s="179"/>
      <c r="H1479" s="179"/>
      <c r="I1479" s="179"/>
      <c r="J1479" s="14"/>
      <c r="K1479" s="179"/>
      <c r="L1479" s="179"/>
      <c r="M1479" s="179"/>
      <c r="N1479" s="193"/>
      <c r="O1479" s="194"/>
      <c r="P1479" s="195"/>
      <c r="Q1479" s="196"/>
      <c r="R1479" s="195"/>
      <c r="S1479" s="195"/>
      <c r="T1479" s="195"/>
      <c r="U1479" s="75"/>
      <c r="V1479" s="85"/>
      <c r="W1479" s="197"/>
      <c r="X1479" s="67"/>
      <c r="Y1479" s="179"/>
      <c r="Z1479" s="179"/>
      <c r="AA1479" s="179"/>
    </row>
    <row r="1480" customFormat="false" ht="15.75" hidden="false" customHeight="true" outlineLevel="0" collapsed="false">
      <c r="A1480" s="179"/>
      <c r="B1480" s="192"/>
      <c r="C1480" s="179"/>
      <c r="D1480" s="179"/>
      <c r="E1480" s="179"/>
      <c r="F1480" s="193"/>
      <c r="G1480" s="179"/>
      <c r="H1480" s="179"/>
      <c r="I1480" s="179"/>
      <c r="J1480" s="14"/>
      <c r="K1480" s="179"/>
      <c r="L1480" s="179"/>
      <c r="M1480" s="179"/>
      <c r="N1480" s="193"/>
      <c r="O1480" s="194"/>
      <c r="P1480" s="195"/>
      <c r="Q1480" s="196"/>
      <c r="R1480" s="195"/>
      <c r="S1480" s="195"/>
      <c r="T1480" s="195"/>
      <c r="U1480" s="75"/>
      <c r="V1480" s="85"/>
      <c r="W1480" s="197"/>
      <c r="X1480" s="67"/>
      <c r="Y1480" s="179"/>
      <c r="Z1480" s="179"/>
      <c r="AA1480" s="179"/>
    </row>
    <row r="1481" customFormat="false" ht="15.75" hidden="false" customHeight="true" outlineLevel="0" collapsed="false">
      <c r="A1481" s="179"/>
      <c r="B1481" s="192"/>
      <c r="C1481" s="179"/>
      <c r="D1481" s="179"/>
      <c r="E1481" s="179"/>
      <c r="F1481" s="193"/>
      <c r="G1481" s="179"/>
      <c r="H1481" s="179"/>
      <c r="I1481" s="179"/>
      <c r="J1481" s="14"/>
      <c r="K1481" s="179"/>
      <c r="L1481" s="179"/>
      <c r="M1481" s="179"/>
      <c r="N1481" s="193"/>
      <c r="O1481" s="194"/>
      <c r="P1481" s="195"/>
      <c r="Q1481" s="196"/>
      <c r="R1481" s="195"/>
      <c r="S1481" s="195"/>
      <c r="T1481" s="195"/>
      <c r="U1481" s="75"/>
      <c r="V1481" s="85"/>
      <c r="W1481" s="197"/>
      <c r="X1481" s="67"/>
      <c r="Y1481" s="179"/>
      <c r="Z1481" s="179"/>
      <c r="AA1481" s="179"/>
    </row>
    <row r="1482" customFormat="false" ht="15.75" hidden="false" customHeight="true" outlineLevel="0" collapsed="false">
      <c r="A1482" s="179"/>
      <c r="B1482" s="192"/>
      <c r="C1482" s="179"/>
      <c r="D1482" s="179"/>
      <c r="E1482" s="179"/>
      <c r="F1482" s="193"/>
      <c r="G1482" s="179"/>
      <c r="H1482" s="179"/>
      <c r="I1482" s="179"/>
      <c r="J1482" s="14"/>
      <c r="K1482" s="179"/>
      <c r="L1482" s="179"/>
      <c r="M1482" s="179"/>
      <c r="N1482" s="193"/>
      <c r="O1482" s="194"/>
      <c r="P1482" s="195"/>
      <c r="Q1482" s="196"/>
      <c r="R1482" s="195"/>
      <c r="S1482" s="195"/>
      <c r="T1482" s="195"/>
      <c r="U1482" s="75"/>
      <c r="V1482" s="85"/>
      <c r="W1482" s="197"/>
      <c r="X1482" s="67"/>
      <c r="Y1482" s="179"/>
      <c r="Z1482" s="179"/>
      <c r="AA1482" s="179"/>
    </row>
    <row r="1483" customFormat="false" ht="15.75" hidden="false" customHeight="true" outlineLevel="0" collapsed="false">
      <c r="A1483" s="179"/>
      <c r="B1483" s="192"/>
      <c r="C1483" s="179"/>
      <c r="D1483" s="179"/>
      <c r="E1483" s="179"/>
      <c r="F1483" s="193"/>
      <c r="G1483" s="179"/>
      <c r="H1483" s="179"/>
      <c r="I1483" s="179"/>
      <c r="J1483" s="14"/>
      <c r="K1483" s="179"/>
      <c r="L1483" s="179"/>
      <c r="M1483" s="179"/>
      <c r="N1483" s="193"/>
      <c r="O1483" s="194"/>
      <c r="P1483" s="195"/>
      <c r="Q1483" s="196"/>
      <c r="R1483" s="195"/>
      <c r="S1483" s="195"/>
      <c r="T1483" s="195"/>
      <c r="U1483" s="75"/>
      <c r="V1483" s="85"/>
      <c r="W1483" s="197"/>
      <c r="X1483" s="67"/>
      <c r="Y1483" s="179"/>
      <c r="Z1483" s="179"/>
      <c r="AA1483" s="179"/>
    </row>
    <row r="1484" customFormat="false" ht="15.75" hidden="false" customHeight="true" outlineLevel="0" collapsed="false">
      <c r="A1484" s="179"/>
      <c r="B1484" s="192"/>
      <c r="C1484" s="179"/>
      <c r="D1484" s="179"/>
      <c r="E1484" s="179"/>
      <c r="F1484" s="193"/>
      <c r="G1484" s="179"/>
      <c r="H1484" s="179"/>
      <c r="I1484" s="179"/>
      <c r="J1484" s="14"/>
      <c r="K1484" s="179"/>
      <c r="L1484" s="179"/>
      <c r="M1484" s="179"/>
      <c r="N1484" s="193"/>
      <c r="O1484" s="194"/>
      <c r="P1484" s="195"/>
      <c r="Q1484" s="196"/>
      <c r="R1484" s="195"/>
      <c r="S1484" s="195"/>
      <c r="T1484" s="195"/>
      <c r="U1484" s="75"/>
      <c r="V1484" s="85"/>
      <c r="W1484" s="197"/>
      <c r="X1484" s="67"/>
      <c r="Y1484" s="179"/>
      <c r="Z1484" s="179"/>
      <c r="AA1484" s="179"/>
    </row>
    <row r="1485" customFormat="false" ht="15.75" hidden="false" customHeight="true" outlineLevel="0" collapsed="false">
      <c r="A1485" s="179"/>
      <c r="B1485" s="192"/>
      <c r="C1485" s="179"/>
      <c r="D1485" s="179"/>
      <c r="E1485" s="179"/>
      <c r="F1485" s="193"/>
      <c r="G1485" s="179"/>
      <c r="H1485" s="179"/>
      <c r="I1485" s="179"/>
      <c r="J1485" s="14"/>
      <c r="K1485" s="179"/>
      <c r="L1485" s="179"/>
      <c r="M1485" s="179"/>
      <c r="N1485" s="193"/>
      <c r="O1485" s="194"/>
      <c r="P1485" s="195"/>
      <c r="Q1485" s="196"/>
      <c r="R1485" s="195"/>
      <c r="S1485" s="195"/>
      <c r="T1485" s="195"/>
      <c r="U1485" s="75"/>
      <c r="V1485" s="85"/>
      <c r="W1485" s="197"/>
      <c r="X1485" s="67"/>
      <c r="Y1485" s="179"/>
      <c r="Z1485" s="179"/>
      <c r="AA1485" s="179"/>
    </row>
    <row r="1486" customFormat="false" ht="15.75" hidden="false" customHeight="true" outlineLevel="0" collapsed="false">
      <c r="A1486" s="179"/>
      <c r="B1486" s="192"/>
      <c r="C1486" s="179"/>
      <c r="D1486" s="179"/>
      <c r="E1486" s="179"/>
      <c r="F1486" s="193"/>
      <c r="G1486" s="179"/>
      <c r="H1486" s="179"/>
      <c r="I1486" s="179"/>
      <c r="J1486" s="14"/>
      <c r="K1486" s="179"/>
      <c r="L1486" s="179"/>
      <c r="M1486" s="179"/>
      <c r="N1486" s="193"/>
      <c r="O1486" s="194"/>
      <c r="P1486" s="195"/>
      <c r="Q1486" s="196"/>
      <c r="R1486" s="195"/>
      <c r="S1486" s="195"/>
      <c r="T1486" s="195"/>
      <c r="U1486" s="75"/>
      <c r="V1486" s="85"/>
      <c r="W1486" s="197"/>
      <c r="X1486" s="67"/>
      <c r="Y1486" s="179"/>
      <c r="Z1486" s="179"/>
      <c r="AA1486" s="179"/>
    </row>
    <row r="1487" customFormat="false" ht="15.75" hidden="false" customHeight="true" outlineLevel="0" collapsed="false">
      <c r="A1487" s="179"/>
      <c r="B1487" s="192"/>
      <c r="C1487" s="179"/>
      <c r="D1487" s="179"/>
      <c r="E1487" s="179"/>
      <c r="F1487" s="193"/>
      <c r="G1487" s="179"/>
      <c r="H1487" s="179"/>
      <c r="I1487" s="179"/>
      <c r="J1487" s="14"/>
      <c r="K1487" s="179"/>
      <c r="L1487" s="179"/>
      <c r="M1487" s="179"/>
      <c r="N1487" s="193"/>
      <c r="O1487" s="194"/>
      <c r="P1487" s="195"/>
      <c r="Q1487" s="196"/>
      <c r="R1487" s="195"/>
      <c r="S1487" s="195"/>
      <c r="T1487" s="195"/>
      <c r="U1487" s="75"/>
      <c r="V1487" s="85"/>
      <c r="W1487" s="197"/>
      <c r="X1487" s="67"/>
      <c r="Y1487" s="179"/>
      <c r="Z1487" s="179"/>
      <c r="AA1487" s="179"/>
    </row>
    <row r="1488" customFormat="false" ht="15.75" hidden="false" customHeight="true" outlineLevel="0" collapsed="false">
      <c r="A1488" s="179"/>
      <c r="B1488" s="192"/>
      <c r="C1488" s="179"/>
      <c r="D1488" s="179"/>
      <c r="E1488" s="179"/>
      <c r="F1488" s="193"/>
      <c r="G1488" s="179"/>
      <c r="H1488" s="179"/>
      <c r="I1488" s="179"/>
      <c r="J1488" s="14"/>
      <c r="K1488" s="179"/>
      <c r="L1488" s="179"/>
      <c r="M1488" s="179"/>
      <c r="N1488" s="193"/>
      <c r="O1488" s="194"/>
      <c r="P1488" s="195"/>
      <c r="Q1488" s="196"/>
      <c r="R1488" s="195"/>
      <c r="S1488" s="195"/>
      <c r="T1488" s="195"/>
      <c r="U1488" s="75"/>
      <c r="V1488" s="85"/>
      <c r="W1488" s="197"/>
      <c r="X1488" s="67"/>
      <c r="Y1488" s="179"/>
      <c r="Z1488" s="179"/>
      <c r="AA1488" s="179"/>
    </row>
    <row r="1489" customFormat="false" ht="15.75" hidden="false" customHeight="true" outlineLevel="0" collapsed="false">
      <c r="A1489" s="179"/>
      <c r="B1489" s="192"/>
      <c r="C1489" s="179"/>
      <c r="D1489" s="179"/>
      <c r="E1489" s="179"/>
      <c r="F1489" s="193"/>
      <c r="G1489" s="179"/>
      <c r="H1489" s="179"/>
      <c r="I1489" s="179"/>
      <c r="J1489" s="14"/>
      <c r="K1489" s="179"/>
      <c r="L1489" s="179"/>
      <c r="M1489" s="179"/>
      <c r="N1489" s="193"/>
      <c r="O1489" s="194"/>
      <c r="P1489" s="195"/>
      <c r="Q1489" s="196"/>
      <c r="R1489" s="195"/>
      <c r="S1489" s="195"/>
      <c r="T1489" s="195"/>
      <c r="U1489" s="75"/>
      <c r="V1489" s="85"/>
      <c r="W1489" s="197"/>
      <c r="X1489" s="67"/>
      <c r="Y1489" s="179"/>
      <c r="Z1489" s="179"/>
      <c r="AA1489" s="179"/>
    </row>
    <row r="1490" customFormat="false" ht="15.75" hidden="false" customHeight="true" outlineLevel="0" collapsed="false">
      <c r="A1490" s="179"/>
      <c r="B1490" s="192"/>
      <c r="C1490" s="179"/>
      <c r="D1490" s="179"/>
      <c r="E1490" s="179"/>
      <c r="F1490" s="193"/>
      <c r="G1490" s="179"/>
      <c r="H1490" s="179"/>
      <c r="I1490" s="179"/>
      <c r="J1490" s="14"/>
      <c r="K1490" s="179"/>
      <c r="L1490" s="179"/>
      <c r="M1490" s="179"/>
      <c r="N1490" s="193"/>
      <c r="O1490" s="194"/>
      <c r="P1490" s="195"/>
      <c r="Q1490" s="196"/>
      <c r="R1490" s="195"/>
      <c r="S1490" s="195"/>
      <c r="T1490" s="195"/>
      <c r="U1490" s="75"/>
      <c r="V1490" s="85"/>
      <c r="W1490" s="197"/>
      <c r="X1490" s="67"/>
      <c r="Y1490" s="179"/>
      <c r="Z1490" s="179"/>
      <c r="AA1490" s="179"/>
    </row>
    <row r="1491" customFormat="false" ht="15.75" hidden="false" customHeight="true" outlineLevel="0" collapsed="false">
      <c r="A1491" s="179"/>
      <c r="B1491" s="192"/>
      <c r="C1491" s="179"/>
      <c r="D1491" s="179"/>
      <c r="E1491" s="179"/>
      <c r="F1491" s="193"/>
      <c r="G1491" s="179"/>
      <c r="H1491" s="179"/>
      <c r="I1491" s="179"/>
      <c r="J1491" s="14"/>
      <c r="K1491" s="179"/>
      <c r="L1491" s="179"/>
      <c r="M1491" s="179"/>
      <c r="N1491" s="193"/>
      <c r="O1491" s="194"/>
      <c r="P1491" s="195"/>
      <c r="Q1491" s="196"/>
      <c r="R1491" s="195"/>
      <c r="S1491" s="195"/>
      <c r="T1491" s="195"/>
      <c r="U1491" s="75"/>
      <c r="V1491" s="85"/>
      <c r="W1491" s="197"/>
      <c r="X1491" s="67"/>
      <c r="Y1491" s="179"/>
      <c r="Z1491" s="179"/>
      <c r="AA1491" s="179"/>
    </row>
    <row r="1492" customFormat="false" ht="15.75" hidden="false" customHeight="true" outlineLevel="0" collapsed="false">
      <c r="A1492" s="179"/>
      <c r="B1492" s="192"/>
      <c r="C1492" s="179"/>
      <c r="D1492" s="179"/>
      <c r="E1492" s="179"/>
      <c r="F1492" s="193"/>
      <c r="G1492" s="179"/>
      <c r="H1492" s="179"/>
      <c r="I1492" s="179"/>
      <c r="J1492" s="14"/>
      <c r="K1492" s="179"/>
      <c r="L1492" s="179"/>
      <c r="M1492" s="179"/>
      <c r="N1492" s="193"/>
      <c r="O1492" s="194"/>
      <c r="P1492" s="195"/>
      <c r="Q1492" s="196"/>
      <c r="R1492" s="195"/>
      <c r="S1492" s="195"/>
      <c r="T1492" s="195"/>
      <c r="U1492" s="75"/>
      <c r="V1492" s="85"/>
      <c r="W1492" s="197"/>
      <c r="X1492" s="67"/>
      <c r="Y1492" s="179"/>
      <c r="Z1492" s="179"/>
      <c r="AA1492" s="179"/>
    </row>
    <row r="1493" customFormat="false" ht="15.75" hidden="false" customHeight="true" outlineLevel="0" collapsed="false">
      <c r="A1493" s="179"/>
      <c r="B1493" s="192"/>
      <c r="C1493" s="179"/>
      <c r="D1493" s="179"/>
      <c r="E1493" s="179"/>
      <c r="F1493" s="193"/>
      <c r="G1493" s="179"/>
      <c r="H1493" s="179"/>
      <c r="I1493" s="179"/>
      <c r="J1493" s="14"/>
      <c r="K1493" s="179"/>
      <c r="L1493" s="179"/>
      <c r="M1493" s="179"/>
      <c r="N1493" s="193"/>
      <c r="O1493" s="194"/>
      <c r="P1493" s="195"/>
      <c r="Q1493" s="196"/>
      <c r="R1493" s="195"/>
      <c r="S1493" s="195"/>
      <c r="T1493" s="195"/>
      <c r="U1493" s="75"/>
      <c r="V1493" s="85"/>
      <c r="W1493" s="197"/>
      <c r="X1493" s="67"/>
      <c r="Y1493" s="179"/>
      <c r="Z1493" s="179"/>
      <c r="AA1493" s="179"/>
    </row>
    <row r="1494" customFormat="false" ht="15.75" hidden="false" customHeight="true" outlineLevel="0" collapsed="false">
      <c r="A1494" s="179"/>
      <c r="B1494" s="192"/>
      <c r="C1494" s="179"/>
      <c r="D1494" s="179"/>
      <c r="E1494" s="179"/>
      <c r="F1494" s="193"/>
      <c r="G1494" s="179"/>
      <c r="H1494" s="179"/>
      <c r="I1494" s="179"/>
      <c r="J1494" s="14"/>
      <c r="K1494" s="179"/>
      <c r="L1494" s="179"/>
      <c r="M1494" s="179"/>
      <c r="N1494" s="193"/>
      <c r="O1494" s="194"/>
      <c r="P1494" s="195"/>
      <c r="Q1494" s="196"/>
      <c r="R1494" s="195"/>
      <c r="S1494" s="195"/>
      <c r="T1494" s="195"/>
      <c r="U1494" s="75"/>
      <c r="V1494" s="85"/>
      <c r="W1494" s="197"/>
      <c r="X1494" s="67"/>
      <c r="Y1494" s="179"/>
      <c r="Z1494" s="179"/>
      <c r="AA1494" s="179"/>
    </row>
    <row r="1495" customFormat="false" ht="15.75" hidden="false" customHeight="true" outlineLevel="0" collapsed="false">
      <c r="A1495" s="179"/>
      <c r="B1495" s="192"/>
      <c r="C1495" s="179"/>
      <c r="D1495" s="179"/>
      <c r="E1495" s="179"/>
      <c r="F1495" s="193"/>
      <c r="G1495" s="179"/>
      <c r="H1495" s="179"/>
      <c r="I1495" s="179"/>
      <c r="J1495" s="14"/>
      <c r="K1495" s="179"/>
      <c r="L1495" s="179"/>
      <c r="M1495" s="179"/>
      <c r="N1495" s="193"/>
      <c r="O1495" s="194"/>
      <c r="P1495" s="195"/>
      <c r="Q1495" s="196"/>
      <c r="R1495" s="195"/>
      <c r="S1495" s="195"/>
      <c r="T1495" s="195"/>
      <c r="U1495" s="75"/>
      <c r="V1495" s="85"/>
      <c r="W1495" s="197"/>
      <c r="X1495" s="67"/>
      <c r="Y1495" s="179"/>
      <c r="Z1495" s="179"/>
      <c r="AA1495" s="179"/>
    </row>
    <row r="1496" customFormat="false" ht="15.75" hidden="false" customHeight="true" outlineLevel="0" collapsed="false">
      <c r="A1496" s="179"/>
      <c r="B1496" s="192"/>
      <c r="C1496" s="179"/>
      <c r="D1496" s="179"/>
      <c r="E1496" s="179"/>
      <c r="F1496" s="193"/>
      <c r="G1496" s="179"/>
      <c r="H1496" s="179"/>
      <c r="I1496" s="179"/>
      <c r="J1496" s="14"/>
      <c r="K1496" s="179"/>
      <c r="L1496" s="179"/>
      <c r="M1496" s="179"/>
      <c r="N1496" s="193"/>
      <c r="O1496" s="194"/>
      <c r="P1496" s="195"/>
      <c r="Q1496" s="196"/>
      <c r="R1496" s="195"/>
      <c r="S1496" s="195"/>
      <c r="T1496" s="195"/>
      <c r="U1496" s="75"/>
      <c r="V1496" s="85"/>
      <c r="W1496" s="197"/>
      <c r="X1496" s="67"/>
      <c r="Y1496" s="179"/>
      <c r="Z1496" s="179"/>
      <c r="AA1496" s="179"/>
    </row>
    <row r="1497" customFormat="false" ht="15.75" hidden="false" customHeight="true" outlineLevel="0" collapsed="false">
      <c r="A1497" s="179"/>
      <c r="B1497" s="192"/>
      <c r="C1497" s="179"/>
      <c r="D1497" s="179"/>
      <c r="E1497" s="179"/>
      <c r="F1497" s="193"/>
      <c r="G1497" s="179"/>
      <c r="H1497" s="179"/>
      <c r="I1497" s="179"/>
      <c r="J1497" s="14"/>
      <c r="K1497" s="179"/>
      <c r="L1497" s="179"/>
      <c r="M1497" s="179"/>
      <c r="N1497" s="193"/>
      <c r="O1497" s="194"/>
      <c r="P1497" s="195"/>
      <c r="Q1497" s="196"/>
      <c r="R1497" s="195"/>
      <c r="S1497" s="195"/>
      <c r="T1497" s="195"/>
      <c r="U1497" s="75"/>
      <c r="V1497" s="85"/>
      <c r="W1497" s="197"/>
      <c r="X1497" s="67"/>
      <c r="Y1497" s="179"/>
      <c r="Z1497" s="179"/>
      <c r="AA1497" s="179"/>
    </row>
    <row r="1498" customFormat="false" ht="15.75" hidden="false" customHeight="true" outlineLevel="0" collapsed="false">
      <c r="A1498" s="179"/>
      <c r="B1498" s="192"/>
      <c r="C1498" s="179"/>
      <c r="D1498" s="179"/>
      <c r="E1498" s="179"/>
      <c r="F1498" s="193"/>
      <c r="G1498" s="179"/>
      <c r="H1498" s="179"/>
      <c r="I1498" s="179"/>
      <c r="J1498" s="14"/>
      <c r="K1498" s="179"/>
      <c r="L1498" s="179"/>
      <c r="M1498" s="179"/>
      <c r="N1498" s="193"/>
      <c r="O1498" s="194"/>
      <c r="P1498" s="195"/>
      <c r="Q1498" s="196"/>
      <c r="R1498" s="195"/>
      <c r="S1498" s="195"/>
      <c r="T1498" s="195"/>
      <c r="U1498" s="75"/>
      <c r="V1498" s="85"/>
      <c r="W1498" s="197"/>
      <c r="X1498" s="67"/>
      <c r="Y1498" s="179"/>
      <c r="Z1498" s="179"/>
      <c r="AA1498" s="179"/>
    </row>
    <row r="1499" customFormat="false" ht="15.75" hidden="false" customHeight="true" outlineLevel="0" collapsed="false">
      <c r="A1499" s="179"/>
      <c r="B1499" s="192"/>
      <c r="C1499" s="179"/>
      <c r="D1499" s="179"/>
      <c r="E1499" s="179"/>
      <c r="F1499" s="193"/>
      <c r="G1499" s="179"/>
      <c r="H1499" s="179"/>
      <c r="I1499" s="179"/>
      <c r="J1499" s="14"/>
      <c r="K1499" s="179"/>
      <c r="L1499" s="179"/>
      <c r="M1499" s="179"/>
      <c r="N1499" s="193"/>
      <c r="O1499" s="194"/>
      <c r="P1499" s="195"/>
      <c r="Q1499" s="196"/>
      <c r="R1499" s="195"/>
      <c r="S1499" s="195"/>
      <c r="T1499" s="195"/>
      <c r="U1499" s="75"/>
      <c r="V1499" s="85"/>
      <c r="W1499" s="197"/>
      <c r="X1499" s="67"/>
      <c r="Y1499" s="179"/>
      <c r="Z1499" s="179"/>
      <c r="AA1499" s="179"/>
    </row>
    <row r="1500" customFormat="false" ht="15.75" hidden="false" customHeight="true" outlineLevel="0" collapsed="false">
      <c r="A1500" s="179"/>
      <c r="B1500" s="192"/>
      <c r="C1500" s="179"/>
      <c r="D1500" s="179"/>
      <c r="E1500" s="179"/>
      <c r="F1500" s="193"/>
      <c r="G1500" s="179"/>
      <c r="H1500" s="179"/>
      <c r="I1500" s="179"/>
      <c r="J1500" s="14"/>
      <c r="K1500" s="179"/>
      <c r="L1500" s="179"/>
      <c r="M1500" s="179"/>
      <c r="N1500" s="193"/>
      <c r="O1500" s="194"/>
      <c r="P1500" s="195"/>
      <c r="Q1500" s="196"/>
      <c r="R1500" s="195"/>
      <c r="S1500" s="195"/>
      <c r="T1500" s="195"/>
      <c r="U1500" s="75"/>
      <c r="V1500" s="85"/>
      <c r="W1500" s="197"/>
      <c r="X1500" s="67"/>
      <c r="Y1500" s="179"/>
      <c r="Z1500" s="179"/>
      <c r="AA1500" s="179"/>
    </row>
    <row r="1501" customFormat="false" ht="15.75" hidden="false" customHeight="true" outlineLevel="0" collapsed="false">
      <c r="A1501" s="179"/>
      <c r="B1501" s="192"/>
      <c r="C1501" s="179"/>
      <c r="D1501" s="179"/>
      <c r="E1501" s="179"/>
      <c r="F1501" s="193"/>
      <c r="G1501" s="179"/>
      <c r="H1501" s="179"/>
      <c r="I1501" s="179"/>
      <c r="J1501" s="14"/>
      <c r="K1501" s="179"/>
      <c r="L1501" s="179"/>
      <c r="M1501" s="179"/>
      <c r="N1501" s="193"/>
      <c r="O1501" s="194"/>
      <c r="P1501" s="195"/>
      <c r="Q1501" s="196"/>
      <c r="R1501" s="195"/>
      <c r="S1501" s="195"/>
      <c r="T1501" s="195"/>
      <c r="U1501" s="75"/>
      <c r="V1501" s="85"/>
      <c r="W1501" s="197"/>
      <c r="X1501" s="67"/>
      <c r="Y1501" s="179"/>
      <c r="Z1501" s="179"/>
      <c r="AA1501" s="179"/>
    </row>
    <row r="1502" customFormat="false" ht="15.75" hidden="false" customHeight="true" outlineLevel="0" collapsed="false">
      <c r="A1502" s="179"/>
      <c r="B1502" s="192"/>
      <c r="C1502" s="179"/>
      <c r="D1502" s="179"/>
      <c r="E1502" s="179"/>
      <c r="F1502" s="193"/>
      <c r="G1502" s="179"/>
      <c r="H1502" s="179"/>
      <c r="I1502" s="179"/>
      <c r="J1502" s="14"/>
      <c r="K1502" s="179"/>
      <c r="L1502" s="179"/>
      <c r="M1502" s="179"/>
      <c r="N1502" s="193"/>
      <c r="O1502" s="194"/>
      <c r="P1502" s="195"/>
      <c r="Q1502" s="196"/>
      <c r="R1502" s="195"/>
      <c r="S1502" s="195"/>
      <c r="T1502" s="195"/>
      <c r="U1502" s="75"/>
      <c r="V1502" s="85"/>
      <c r="W1502" s="197"/>
      <c r="X1502" s="67"/>
      <c r="Y1502" s="179"/>
      <c r="Z1502" s="179"/>
      <c r="AA1502" s="179"/>
    </row>
    <row r="1503" customFormat="false" ht="15.75" hidden="false" customHeight="true" outlineLevel="0" collapsed="false">
      <c r="A1503" s="179"/>
      <c r="B1503" s="192"/>
      <c r="C1503" s="179"/>
      <c r="D1503" s="179"/>
      <c r="E1503" s="179"/>
      <c r="F1503" s="193"/>
      <c r="G1503" s="179"/>
      <c r="H1503" s="179"/>
      <c r="I1503" s="179"/>
      <c r="J1503" s="14"/>
      <c r="K1503" s="179"/>
      <c r="L1503" s="179"/>
      <c r="M1503" s="179"/>
      <c r="N1503" s="193"/>
      <c r="O1503" s="194"/>
      <c r="P1503" s="195"/>
      <c r="Q1503" s="196"/>
      <c r="R1503" s="195"/>
      <c r="S1503" s="195"/>
      <c r="T1503" s="195"/>
      <c r="U1503" s="75"/>
      <c r="V1503" s="85"/>
      <c r="W1503" s="197"/>
      <c r="X1503" s="67"/>
      <c r="Y1503" s="179"/>
      <c r="Z1503" s="179"/>
      <c r="AA1503" s="179"/>
    </row>
    <row r="1504" customFormat="false" ht="15.75" hidden="false" customHeight="true" outlineLevel="0" collapsed="false">
      <c r="A1504" s="179"/>
      <c r="B1504" s="192"/>
      <c r="C1504" s="179"/>
      <c r="D1504" s="179"/>
      <c r="E1504" s="179"/>
      <c r="F1504" s="193"/>
      <c r="G1504" s="179"/>
      <c r="H1504" s="179"/>
      <c r="I1504" s="179"/>
      <c r="J1504" s="14"/>
      <c r="K1504" s="179"/>
      <c r="L1504" s="179"/>
      <c r="M1504" s="179"/>
      <c r="N1504" s="193"/>
      <c r="O1504" s="194"/>
      <c r="P1504" s="195"/>
      <c r="Q1504" s="196"/>
      <c r="R1504" s="195"/>
      <c r="S1504" s="195"/>
      <c r="T1504" s="195"/>
      <c r="U1504" s="75"/>
      <c r="V1504" s="85"/>
      <c r="W1504" s="197"/>
      <c r="X1504" s="67"/>
      <c r="Y1504" s="179"/>
      <c r="Z1504" s="179"/>
      <c r="AA1504" s="179"/>
    </row>
    <row r="1505" customFormat="false" ht="15.75" hidden="false" customHeight="true" outlineLevel="0" collapsed="false">
      <c r="A1505" s="179"/>
      <c r="B1505" s="192"/>
      <c r="C1505" s="179"/>
      <c r="D1505" s="179"/>
      <c r="E1505" s="179"/>
      <c r="F1505" s="193"/>
      <c r="G1505" s="179"/>
      <c r="H1505" s="179"/>
      <c r="I1505" s="179"/>
      <c r="J1505" s="14"/>
      <c r="K1505" s="179"/>
      <c r="L1505" s="179"/>
      <c r="M1505" s="179"/>
      <c r="N1505" s="193"/>
      <c r="O1505" s="194"/>
      <c r="P1505" s="195"/>
      <c r="Q1505" s="196"/>
      <c r="R1505" s="195"/>
      <c r="S1505" s="195"/>
      <c r="T1505" s="195"/>
      <c r="U1505" s="75"/>
      <c r="V1505" s="85"/>
      <c r="W1505" s="197"/>
      <c r="X1505" s="67"/>
      <c r="Y1505" s="179"/>
      <c r="Z1505" s="179"/>
      <c r="AA1505" s="179"/>
    </row>
    <row r="1506" customFormat="false" ht="15.75" hidden="false" customHeight="true" outlineLevel="0" collapsed="false">
      <c r="A1506" s="179"/>
      <c r="B1506" s="192"/>
      <c r="C1506" s="179"/>
      <c r="D1506" s="179"/>
      <c r="E1506" s="179"/>
      <c r="F1506" s="193"/>
      <c r="G1506" s="179"/>
      <c r="H1506" s="179"/>
      <c r="I1506" s="179"/>
      <c r="J1506" s="14"/>
      <c r="K1506" s="179"/>
      <c r="L1506" s="179"/>
      <c r="M1506" s="179"/>
      <c r="N1506" s="193"/>
      <c r="O1506" s="194"/>
      <c r="P1506" s="195"/>
      <c r="Q1506" s="196"/>
      <c r="R1506" s="195"/>
      <c r="S1506" s="195"/>
      <c r="T1506" s="195"/>
      <c r="U1506" s="75"/>
      <c r="V1506" s="85"/>
      <c r="W1506" s="197"/>
      <c r="X1506" s="67"/>
      <c r="Y1506" s="179"/>
      <c r="Z1506" s="179"/>
      <c r="AA1506" s="179"/>
    </row>
    <row r="1507" customFormat="false" ht="15.75" hidden="false" customHeight="true" outlineLevel="0" collapsed="false">
      <c r="A1507" s="179"/>
      <c r="B1507" s="192"/>
      <c r="C1507" s="179"/>
      <c r="D1507" s="179"/>
      <c r="E1507" s="179"/>
      <c r="F1507" s="193"/>
      <c r="G1507" s="179"/>
      <c r="H1507" s="179"/>
      <c r="I1507" s="179"/>
      <c r="J1507" s="14"/>
      <c r="K1507" s="179"/>
      <c r="L1507" s="179"/>
      <c r="M1507" s="179"/>
      <c r="N1507" s="193"/>
      <c r="O1507" s="194"/>
      <c r="P1507" s="195"/>
      <c r="Q1507" s="196"/>
      <c r="R1507" s="195"/>
      <c r="S1507" s="195"/>
      <c r="T1507" s="195"/>
      <c r="U1507" s="75"/>
      <c r="V1507" s="85"/>
      <c r="W1507" s="197"/>
      <c r="X1507" s="67"/>
      <c r="Y1507" s="179"/>
      <c r="Z1507" s="179"/>
      <c r="AA1507" s="179"/>
    </row>
    <row r="1508" customFormat="false" ht="15.75" hidden="false" customHeight="true" outlineLevel="0" collapsed="false">
      <c r="A1508" s="179"/>
      <c r="B1508" s="192"/>
      <c r="C1508" s="179"/>
      <c r="D1508" s="179"/>
      <c r="E1508" s="179"/>
      <c r="F1508" s="193"/>
      <c r="G1508" s="179"/>
      <c r="H1508" s="179"/>
      <c r="I1508" s="179"/>
      <c r="J1508" s="14"/>
      <c r="K1508" s="179"/>
      <c r="L1508" s="179"/>
      <c r="M1508" s="179"/>
      <c r="N1508" s="193"/>
      <c r="O1508" s="194"/>
      <c r="P1508" s="195"/>
      <c r="Q1508" s="196"/>
      <c r="R1508" s="195"/>
      <c r="S1508" s="195"/>
      <c r="T1508" s="195"/>
      <c r="U1508" s="75"/>
      <c r="V1508" s="85"/>
      <c r="W1508" s="197"/>
      <c r="X1508" s="67"/>
      <c r="Y1508" s="179"/>
      <c r="Z1508" s="179"/>
      <c r="AA1508" s="179"/>
    </row>
    <row r="1509" customFormat="false" ht="15.75" hidden="false" customHeight="true" outlineLevel="0" collapsed="false">
      <c r="A1509" s="179"/>
      <c r="B1509" s="192"/>
      <c r="C1509" s="179"/>
      <c r="D1509" s="179"/>
      <c r="E1509" s="179"/>
      <c r="F1509" s="193"/>
      <c r="G1509" s="179"/>
      <c r="H1509" s="179"/>
      <c r="I1509" s="179"/>
      <c r="J1509" s="14"/>
      <c r="K1509" s="179"/>
      <c r="L1509" s="179"/>
      <c r="M1509" s="179"/>
      <c r="N1509" s="193"/>
      <c r="O1509" s="194"/>
      <c r="P1509" s="195"/>
      <c r="Q1509" s="196"/>
      <c r="R1509" s="195"/>
      <c r="S1509" s="195"/>
      <c r="T1509" s="195"/>
      <c r="U1509" s="75"/>
      <c r="V1509" s="85"/>
      <c r="W1509" s="197"/>
      <c r="X1509" s="67"/>
      <c r="Y1509" s="179"/>
      <c r="Z1509" s="179"/>
      <c r="AA1509" s="179"/>
    </row>
    <row r="1510" customFormat="false" ht="15.75" hidden="false" customHeight="true" outlineLevel="0" collapsed="false">
      <c r="A1510" s="179"/>
      <c r="B1510" s="192"/>
      <c r="C1510" s="179"/>
      <c r="D1510" s="179"/>
      <c r="E1510" s="179"/>
      <c r="F1510" s="193"/>
      <c r="G1510" s="179"/>
      <c r="H1510" s="179"/>
      <c r="I1510" s="179"/>
      <c r="J1510" s="14"/>
      <c r="K1510" s="179"/>
      <c r="L1510" s="179"/>
      <c r="M1510" s="179"/>
      <c r="N1510" s="193"/>
      <c r="O1510" s="194"/>
      <c r="P1510" s="195"/>
      <c r="Q1510" s="196"/>
      <c r="R1510" s="195"/>
      <c r="S1510" s="195"/>
      <c r="T1510" s="195"/>
      <c r="U1510" s="75"/>
      <c r="V1510" s="85"/>
      <c r="W1510" s="197"/>
      <c r="X1510" s="67"/>
      <c r="Y1510" s="179"/>
      <c r="Z1510" s="179"/>
      <c r="AA1510" s="179"/>
    </row>
    <row r="1511" customFormat="false" ht="15.75" hidden="false" customHeight="true" outlineLevel="0" collapsed="false">
      <c r="A1511" s="179"/>
      <c r="B1511" s="192"/>
      <c r="C1511" s="179"/>
      <c r="D1511" s="179"/>
      <c r="E1511" s="179"/>
      <c r="F1511" s="193"/>
      <c r="G1511" s="179"/>
      <c r="H1511" s="179"/>
      <c r="I1511" s="179"/>
      <c r="J1511" s="14"/>
      <c r="K1511" s="179"/>
      <c r="L1511" s="179"/>
      <c r="M1511" s="179"/>
      <c r="N1511" s="193"/>
      <c r="O1511" s="194"/>
      <c r="P1511" s="195"/>
      <c r="Q1511" s="196"/>
      <c r="R1511" s="195"/>
      <c r="S1511" s="195"/>
      <c r="T1511" s="195"/>
      <c r="U1511" s="75"/>
      <c r="V1511" s="85"/>
      <c r="W1511" s="197"/>
      <c r="X1511" s="67"/>
      <c r="Y1511" s="179"/>
      <c r="Z1511" s="179"/>
      <c r="AA1511" s="179"/>
    </row>
    <row r="1512" customFormat="false" ht="15.75" hidden="false" customHeight="true" outlineLevel="0" collapsed="false">
      <c r="A1512" s="179"/>
      <c r="B1512" s="192"/>
      <c r="C1512" s="179"/>
      <c r="D1512" s="179"/>
      <c r="E1512" s="179"/>
      <c r="F1512" s="193"/>
      <c r="G1512" s="179"/>
      <c r="H1512" s="179"/>
      <c r="I1512" s="179"/>
      <c r="J1512" s="14"/>
      <c r="K1512" s="179"/>
      <c r="L1512" s="179"/>
      <c r="M1512" s="179"/>
      <c r="N1512" s="193"/>
      <c r="O1512" s="194"/>
      <c r="P1512" s="195"/>
      <c r="Q1512" s="196"/>
      <c r="R1512" s="195"/>
      <c r="S1512" s="195"/>
      <c r="T1512" s="195"/>
      <c r="U1512" s="75"/>
      <c r="V1512" s="85"/>
      <c r="W1512" s="197"/>
      <c r="X1512" s="67"/>
      <c r="Y1512" s="179"/>
      <c r="Z1512" s="179"/>
      <c r="AA1512" s="179"/>
    </row>
    <row r="1513" customFormat="false" ht="15.75" hidden="false" customHeight="true" outlineLevel="0" collapsed="false">
      <c r="A1513" s="179"/>
      <c r="B1513" s="192"/>
      <c r="C1513" s="179"/>
      <c r="D1513" s="179"/>
      <c r="E1513" s="179"/>
      <c r="F1513" s="193"/>
      <c r="G1513" s="179"/>
      <c r="H1513" s="179"/>
      <c r="I1513" s="179"/>
      <c r="J1513" s="14"/>
      <c r="K1513" s="179"/>
      <c r="L1513" s="179"/>
      <c r="M1513" s="179"/>
      <c r="N1513" s="193"/>
      <c r="O1513" s="194"/>
      <c r="P1513" s="195"/>
      <c r="Q1513" s="196"/>
      <c r="R1513" s="195"/>
      <c r="S1513" s="195"/>
      <c r="T1513" s="195"/>
      <c r="U1513" s="75"/>
      <c r="V1513" s="85"/>
      <c r="W1513" s="197"/>
      <c r="X1513" s="67"/>
      <c r="Y1513" s="179"/>
      <c r="Z1513" s="179"/>
      <c r="AA1513" s="179"/>
    </row>
    <row r="1514" customFormat="false" ht="15.75" hidden="false" customHeight="true" outlineLevel="0" collapsed="false">
      <c r="A1514" s="179"/>
      <c r="B1514" s="192"/>
      <c r="C1514" s="179"/>
      <c r="D1514" s="179"/>
      <c r="E1514" s="179"/>
      <c r="F1514" s="193"/>
      <c r="G1514" s="179"/>
      <c r="H1514" s="179"/>
      <c r="I1514" s="179"/>
      <c r="J1514" s="14"/>
      <c r="K1514" s="179"/>
      <c r="L1514" s="179"/>
      <c r="M1514" s="179"/>
      <c r="N1514" s="193"/>
      <c r="O1514" s="194"/>
      <c r="P1514" s="195"/>
      <c r="Q1514" s="196"/>
      <c r="R1514" s="195"/>
      <c r="S1514" s="195"/>
      <c r="T1514" s="195"/>
      <c r="U1514" s="75"/>
      <c r="V1514" s="85"/>
      <c r="W1514" s="197"/>
      <c r="X1514" s="67"/>
      <c r="Y1514" s="179"/>
      <c r="Z1514" s="179"/>
      <c r="AA1514" s="179"/>
    </row>
    <row r="1515" customFormat="false" ht="15.75" hidden="false" customHeight="true" outlineLevel="0" collapsed="false">
      <c r="A1515" s="179"/>
      <c r="B1515" s="192"/>
      <c r="C1515" s="179"/>
      <c r="D1515" s="179"/>
      <c r="E1515" s="179"/>
      <c r="F1515" s="193"/>
      <c r="G1515" s="179"/>
      <c r="H1515" s="179"/>
      <c r="I1515" s="179"/>
      <c r="J1515" s="14"/>
      <c r="K1515" s="179"/>
      <c r="L1515" s="179"/>
      <c r="M1515" s="179"/>
      <c r="N1515" s="193"/>
      <c r="O1515" s="194"/>
      <c r="P1515" s="195"/>
      <c r="Q1515" s="196"/>
      <c r="R1515" s="195"/>
      <c r="S1515" s="195"/>
      <c r="T1515" s="195"/>
      <c r="U1515" s="75"/>
      <c r="V1515" s="85"/>
      <c r="W1515" s="197"/>
      <c r="X1515" s="67"/>
      <c r="Y1515" s="179"/>
      <c r="Z1515" s="179"/>
      <c r="AA1515" s="179"/>
    </row>
    <row r="1516" customFormat="false" ht="15.75" hidden="false" customHeight="true" outlineLevel="0" collapsed="false">
      <c r="A1516" s="179"/>
      <c r="B1516" s="192"/>
      <c r="C1516" s="179"/>
      <c r="D1516" s="179"/>
      <c r="E1516" s="179"/>
      <c r="F1516" s="193"/>
      <c r="G1516" s="179"/>
      <c r="H1516" s="179"/>
      <c r="I1516" s="179"/>
      <c r="J1516" s="14"/>
      <c r="K1516" s="179"/>
      <c r="L1516" s="179"/>
      <c r="M1516" s="179"/>
      <c r="N1516" s="193"/>
      <c r="O1516" s="194"/>
      <c r="P1516" s="195"/>
      <c r="Q1516" s="196"/>
      <c r="R1516" s="195"/>
      <c r="S1516" s="195"/>
      <c r="T1516" s="195"/>
      <c r="U1516" s="75"/>
      <c r="V1516" s="85"/>
      <c r="W1516" s="197"/>
      <c r="X1516" s="67"/>
      <c r="Y1516" s="179"/>
      <c r="Z1516" s="179"/>
      <c r="AA1516" s="179"/>
    </row>
    <row r="1517" customFormat="false" ht="15.75" hidden="false" customHeight="true" outlineLevel="0" collapsed="false">
      <c r="A1517" s="179"/>
      <c r="B1517" s="192"/>
      <c r="C1517" s="179"/>
      <c r="D1517" s="179"/>
      <c r="E1517" s="179"/>
      <c r="F1517" s="193"/>
      <c r="G1517" s="179"/>
      <c r="H1517" s="179"/>
      <c r="I1517" s="179"/>
      <c r="J1517" s="14"/>
      <c r="K1517" s="179"/>
      <c r="L1517" s="179"/>
      <c r="M1517" s="179"/>
      <c r="N1517" s="193"/>
      <c r="O1517" s="194"/>
      <c r="P1517" s="195"/>
      <c r="Q1517" s="196"/>
      <c r="R1517" s="195"/>
      <c r="S1517" s="195"/>
      <c r="T1517" s="195"/>
      <c r="U1517" s="75"/>
      <c r="V1517" s="85"/>
      <c r="W1517" s="197"/>
      <c r="X1517" s="67"/>
      <c r="Y1517" s="179"/>
      <c r="Z1517" s="179"/>
      <c r="AA1517" s="179"/>
    </row>
    <row r="1518" customFormat="false" ht="15.75" hidden="false" customHeight="true" outlineLevel="0" collapsed="false">
      <c r="A1518" s="179"/>
      <c r="B1518" s="192"/>
      <c r="C1518" s="179"/>
      <c r="D1518" s="179"/>
      <c r="E1518" s="179"/>
      <c r="F1518" s="193"/>
      <c r="G1518" s="179"/>
      <c r="H1518" s="179"/>
      <c r="I1518" s="179"/>
      <c r="J1518" s="14"/>
      <c r="K1518" s="179"/>
      <c r="L1518" s="179"/>
      <c r="M1518" s="179"/>
      <c r="N1518" s="193"/>
      <c r="O1518" s="194"/>
      <c r="P1518" s="195"/>
      <c r="Q1518" s="196"/>
      <c r="R1518" s="195"/>
      <c r="S1518" s="195"/>
      <c r="T1518" s="195"/>
      <c r="U1518" s="75"/>
      <c r="V1518" s="85"/>
      <c r="W1518" s="197"/>
      <c r="X1518" s="67"/>
      <c r="Y1518" s="179"/>
      <c r="Z1518" s="179"/>
      <c r="AA1518" s="179"/>
    </row>
    <row r="1519" customFormat="false" ht="15.75" hidden="false" customHeight="true" outlineLevel="0" collapsed="false">
      <c r="A1519" s="179"/>
      <c r="B1519" s="192"/>
      <c r="C1519" s="179"/>
      <c r="D1519" s="179"/>
      <c r="E1519" s="179"/>
      <c r="F1519" s="193"/>
      <c r="G1519" s="179"/>
      <c r="H1519" s="179"/>
      <c r="I1519" s="179"/>
      <c r="J1519" s="14"/>
      <c r="K1519" s="179"/>
      <c r="L1519" s="179"/>
      <c r="M1519" s="179"/>
      <c r="N1519" s="193"/>
      <c r="O1519" s="194"/>
      <c r="P1519" s="195"/>
      <c r="Q1519" s="196"/>
      <c r="R1519" s="195"/>
      <c r="S1519" s="195"/>
      <c r="T1519" s="195"/>
      <c r="U1519" s="75"/>
      <c r="V1519" s="85"/>
      <c r="W1519" s="197"/>
      <c r="X1519" s="67"/>
      <c r="Y1519" s="179"/>
      <c r="Z1519" s="179"/>
      <c r="AA1519" s="179"/>
    </row>
    <row r="1520" customFormat="false" ht="15.75" hidden="false" customHeight="true" outlineLevel="0" collapsed="false">
      <c r="A1520" s="179"/>
      <c r="B1520" s="192"/>
      <c r="C1520" s="179"/>
      <c r="D1520" s="179"/>
      <c r="E1520" s="179"/>
      <c r="F1520" s="193"/>
      <c r="G1520" s="179"/>
      <c r="H1520" s="179"/>
      <c r="I1520" s="179"/>
      <c r="J1520" s="14"/>
      <c r="K1520" s="179"/>
      <c r="L1520" s="179"/>
      <c r="M1520" s="179"/>
      <c r="N1520" s="193"/>
      <c r="O1520" s="194"/>
      <c r="P1520" s="195"/>
      <c r="Q1520" s="196"/>
      <c r="R1520" s="195"/>
      <c r="S1520" s="195"/>
      <c r="T1520" s="195"/>
      <c r="U1520" s="75"/>
      <c r="V1520" s="85"/>
      <c r="W1520" s="197"/>
      <c r="X1520" s="67"/>
      <c r="Y1520" s="179"/>
      <c r="Z1520" s="179"/>
      <c r="AA1520" s="179"/>
    </row>
    <row r="1521" customFormat="false" ht="15.75" hidden="false" customHeight="true" outlineLevel="0" collapsed="false">
      <c r="A1521" s="179"/>
      <c r="B1521" s="192"/>
      <c r="C1521" s="179"/>
      <c r="D1521" s="179"/>
      <c r="E1521" s="179"/>
      <c r="F1521" s="193"/>
      <c r="G1521" s="179"/>
      <c r="H1521" s="179"/>
      <c r="I1521" s="179"/>
      <c r="J1521" s="14"/>
      <c r="K1521" s="179"/>
      <c r="L1521" s="179"/>
      <c r="M1521" s="179"/>
      <c r="N1521" s="193"/>
      <c r="O1521" s="194"/>
      <c r="P1521" s="195"/>
      <c r="Q1521" s="196"/>
      <c r="R1521" s="195"/>
      <c r="S1521" s="195"/>
      <c r="T1521" s="195"/>
      <c r="U1521" s="75"/>
      <c r="V1521" s="85"/>
      <c r="W1521" s="197"/>
      <c r="X1521" s="67"/>
      <c r="Y1521" s="179"/>
      <c r="Z1521" s="179"/>
      <c r="AA1521" s="179"/>
    </row>
    <row r="1522" customFormat="false" ht="15.75" hidden="false" customHeight="true" outlineLevel="0" collapsed="false">
      <c r="A1522" s="179"/>
      <c r="B1522" s="192"/>
      <c r="C1522" s="179"/>
      <c r="D1522" s="179"/>
      <c r="E1522" s="179"/>
      <c r="F1522" s="193"/>
      <c r="G1522" s="179"/>
      <c r="H1522" s="179"/>
      <c r="I1522" s="179"/>
      <c r="J1522" s="14"/>
      <c r="K1522" s="179"/>
      <c r="L1522" s="179"/>
      <c r="M1522" s="179"/>
      <c r="N1522" s="193"/>
      <c r="O1522" s="194"/>
      <c r="P1522" s="195"/>
      <c r="Q1522" s="196"/>
      <c r="R1522" s="195"/>
      <c r="S1522" s="195"/>
      <c r="T1522" s="195"/>
      <c r="U1522" s="75"/>
      <c r="V1522" s="85"/>
      <c r="W1522" s="197"/>
      <c r="X1522" s="67"/>
      <c r="Y1522" s="179"/>
      <c r="Z1522" s="179"/>
      <c r="AA1522" s="179"/>
    </row>
    <row r="1523" customFormat="false" ht="15.75" hidden="false" customHeight="true" outlineLevel="0" collapsed="false">
      <c r="A1523" s="179"/>
      <c r="B1523" s="192"/>
      <c r="C1523" s="179"/>
      <c r="D1523" s="179"/>
      <c r="E1523" s="179"/>
      <c r="F1523" s="193"/>
      <c r="G1523" s="179"/>
      <c r="H1523" s="179"/>
      <c r="I1523" s="179"/>
      <c r="J1523" s="14"/>
      <c r="K1523" s="179"/>
      <c r="L1523" s="179"/>
      <c r="M1523" s="179"/>
      <c r="N1523" s="193"/>
      <c r="O1523" s="194"/>
      <c r="P1523" s="195"/>
      <c r="Q1523" s="196"/>
      <c r="R1523" s="195"/>
      <c r="S1523" s="195"/>
      <c r="T1523" s="195"/>
      <c r="U1523" s="75"/>
      <c r="V1523" s="85"/>
      <c r="W1523" s="197"/>
      <c r="X1523" s="67"/>
      <c r="Y1523" s="179"/>
      <c r="Z1523" s="179"/>
      <c r="AA1523" s="179"/>
    </row>
    <row r="1524" customFormat="false" ht="15.75" hidden="false" customHeight="true" outlineLevel="0" collapsed="false">
      <c r="A1524" s="179"/>
      <c r="B1524" s="192"/>
      <c r="C1524" s="179"/>
      <c r="D1524" s="179"/>
      <c r="E1524" s="179"/>
      <c r="F1524" s="193"/>
      <c r="G1524" s="179"/>
      <c r="H1524" s="179"/>
      <c r="I1524" s="179"/>
      <c r="J1524" s="14"/>
      <c r="K1524" s="179"/>
      <c r="L1524" s="179"/>
      <c r="M1524" s="179"/>
      <c r="N1524" s="193"/>
      <c r="O1524" s="194"/>
      <c r="P1524" s="195"/>
      <c r="Q1524" s="196"/>
      <c r="R1524" s="195"/>
      <c r="S1524" s="195"/>
      <c r="T1524" s="195"/>
      <c r="U1524" s="75"/>
      <c r="V1524" s="85"/>
      <c r="W1524" s="197"/>
      <c r="X1524" s="67"/>
      <c r="Y1524" s="179"/>
      <c r="Z1524" s="179"/>
      <c r="AA1524" s="179"/>
    </row>
    <row r="1525" customFormat="false" ht="15.75" hidden="false" customHeight="true" outlineLevel="0" collapsed="false">
      <c r="A1525" s="179"/>
      <c r="B1525" s="192"/>
      <c r="C1525" s="179"/>
      <c r="D1525" s="179"/>
      <c r="E1525" s="179"/>
      <c r="F1525" s="193"/>
      <c r="G1525" s="179"/>
      <c r="H1525" s="179"/>
      <c r="I1525" s="179"/>
      <c r="J1525" s="14"/>
      <c r="K1525" s="179"/>
      <c r="L1525" s="179"/>
      <c r="M1525" s="179"/>
      <c r="N1525" s="193"/>
      <c r="O1525" s="194"/>
      <c r="P1525" s="195"/>
      <c r="Q1525" s="196"/>
      <c r="R1525" s="195"/>
      <c r="S1525" s="195"/>
      <c r="T1525" s="195"/>
      <c r="U1525" s="75"/>
      <c r="V1525" s="85"/>
      <c r="W1525" s="197"/>
      <c r="X1525" s="67"/>
      <c r="Y1525" s="179"/>
      <c r="Z1525" s="179"/>
      <c r="AA1525" s="179"/>
    </row>
    <row r="1526" customFormat="false" ht="15.75" hidden="false" customHeight="true" outlineLevel="0" collapsed="false">
      <c r="A1526" s="179"/>
      <c r="B1526" s="192"/>
      <c r="C1526" s="179"/>
      <c r="D1526" s="179"/>
      <c r="E1526" s="179"/>
      <c r="F1526" s="193"/>
      <c r="G1526" s="179"/>
      <c r="H1526" s="179"/>
      <c r="I1526" s="179"/>
      <c r="J1526" s="14"/>
      <c r="K1526" s="179"/>
      <c r="L1526" s="179"/>
      <c r="M1526" s="179"/>
      <c r="N1526" s="193"/>
      <c r="O1526" s="194"/>
      <c r="P1526" s="195"/>
      <c r="Q1526" s="196"/>
      <c r="R1526" s="195"/>
      <c r="S1526" s="195"/>
      <c r="T1526" s="195"/>
      <c r="U1526" s="75"/>
      <c r="V1526" s="85"/>
      <c r="W1526" s="197"/>
      <c r="X1526" s="67"/>
      <c r="Y1526" s="179"/>
      <c r="Z1526" s="179"/>
      <c r="AA1526" s="179"/>
    </row>
    <row r="1527" customFormat="false" ht="15.75" hidden="false" customHeight="true" outlineLevel="0" collapsed="false">
      <c r="A1527" s="179"/>
      <c r="B1527" s="192"/>
      <c r="C1527" s="179"/>
      <c r="D1527" s="179"/>
      <c r="E1527" s="179"/>
      <c r="F1527" s="193"/>
      <c r="G1527" s="179"/>
      <c r="H1527" s="179"/>
      <c r="I1527" s="179"/>
      <c r="J1527" s="14"/>
      <c r="K1527" s="179"/>
      <c r="L1527" s="179"/>
      <c r="M1527" s="179"/>
      <c r="N1527" s="193"/>
      <c r="O1527" s="194"/>
      <c r="P1527" s="195"/>
      <c r="Q1527" s="196"/>
      <c r="R1527" s="195"/>
      <c r="S1527" s="195"/>
      <c r="T1527" s="195"/>
      <c r="U1527" s="75"/>
      <c r="V1527" s="85"/>
      <c r="W1527" s="197"/>
      <c r="X1527" s="67"/>
      <c r="Y1527" s="179"/>
      <c r="Z1527" s="179"/>
      <c r="AA1527" s="179"/>
    </row>
    <row r="1528" customFormat="false" ht="15.75" hidden="false" customHeight="true" outlineLevel="0" collapsed="false">
      <c r="A1528" s="179"/>
      <c r="B1528" s="192"/>
      <c r="C1528" s="179"/>
      <c r="D1528" s="179"/>
      <c r="E1528" s="179"/>
      <c r="F1528" s="193"/>
      <c r="G1528" s="179"/>
      <c r="H1528" s="179"/>
      <c r="I1528" s="179"/>
      <c r="J1528" s="14"/>
      <c r="K1528" s="179"/>
      <c r="L1528" s="179"/>
      <c r="M1528" s="179"/>
      <c r="N1528" s="193"/>
      <c r="O1528" s="194"/>
      <c r="P1528" s="195"/>
      <c r="Q1528" s="196"/>
      <c r="R1528" s="195"/>
      <c r="S1528" s="195"/>
      <c r="T1528" s="195"/>
      <c r="U1528" s="75"/>
      <c r="V1528" s="85"/>
      <c r="W1528" s="197"/>
      <c r="X1528" s="67"/>
      <c r="Y1528" s="179"/>
      <c r="Z1528" s="179"/>
      <c r="AA1528" s="179"/>
    </row>
    <row r="1529" customFormat="false" ht="15.75" hidden="false" customHeight="true" outlineLevel="0" collapsed="false">
      <c r="A1529" s="179"/>
      <c r="B1529" s="192"/>
      <c r="C1529" s="179"/>
      <c r="D1529" s="179"/>
      <c r="E1529" s="179"/>
      <c r="F1529" s="193"/>
      <c r="G1529" s="179"/>
      <c r="H1529" s="179"/>
      <c r="I1529" s="179"/>
      <c r="J1529" s="14"/>
      <c r="K1529" s="179"/>
      <c r="L1529" s="179"/>
      <c r="M1529" s="179"/>
      <c r="N1529" s="193"/>
      <c r="O1529" s="194"/>
      <c r="P1529" s="195"/>
      <c r="Q1529" s="196"/>
      <c r="R1529" s="195"/>
      <c r="S1529" s="195"/>
      <c r="T1529" s="195"/>
      <c r="U1529" s="75"/>
      <c r="V1529" s="85"/>
      <c r="W1529" s="197"/>
      <c r="X1529" s="67"/>
      <c r="Y1529" s="179"/>
      <c r="Z1529" s="179"/>
      <c r="AA1529" s="179"/>
    </row>
    <row r="1530" customFormat="false" ht="15.75" hidden="false" customHeight="true" outlineLevel="0" collapsed="false">
      <c r="A1530" s="179"/>
      <c r="B1530" s="192"/>
      <c r="C1530" s="179"/>
      <c r="D1530" s="179"/>
      <c r="E1530" s="179"/>
      <c r="F1530" s="193"/>
      <c r="G1530" s="179"/>
      <c r="H1530" s="179"/>
      <c r="I1530" s="179"/>
      <c r="J1530" s="14"/>
      <c r="K1530" s="179"/>
      <c r="L1530" s="179"/>
      <c r="M1530" s="179"/>
      <c r="N1530" s="193"/>
      <c r="O1530" s="194"/>
      <c r="P1530" s="195"/>
      <c r="Q1530" s="196"/>
      <c r="R1530" s="195"/>
      <c r="S1530" s="195"/>
      <c r="T1530" s="195"/>
      <c r="U1530" s="75"/>
      <c r="V1530" s="85"/>
      <c r="W1530" s="197"/>
      <c r="X1530" s="67"/>
      <c r="Y1530" s="179"/>
      <c r="Z1530" s="179"/>
      <c r="AA1530" s="179"/>
    </row>
    <row r="1531" customFormat="false" ht="15.75" hidden="false" customHeight="true" outlineLevel="0" collapsed="false">
      <c r="A1531" s="179"/>
      <c r="B1531" s="192"/>
      <c r="C1531" s="179"/>
      <c r="D1531" s="179"/>
      <c r="E1531" s="179"/>
      <c r="F1531" s="193"/>
      <c r="G1531" s="179"/>
      <c r="H1531" s="179"/>
      <c r="I1531" s="179"/>
      <c r="J1531" s="14"/>
      <c r="K1531" s="179"/>
      <c r="L1531" s="179"/>
      <c r="M1531" s="179"/>
      <c r="N1531" s="193"/>
      <c r="O1531" s="194"/>
      <c r="P1531" s="195"/>
      <c r="Q1531" s="196"/>
      <c r="R1531" s="195"/>
      <c r="S1531" s="195"/>
      <c r="T1531" s="195"/>
      <c r="U1531" s="75"/>
      <c r="V1531" s="85"/>
      <c r="W1531" s="197"/>
      <c r="X1531" s="67"/>
      <c r="Y1531" s="179"/>
      <c r="Z1531" s="179"/>
      <c r="AA1531" s="179"/>
    </row>
    <row r="1532" customFormat="false" ht="15.75" hidden="false" customHeight="true" outlineLevel="0" collapsed="false">
      <c r="A1532" s="179"/>
      <c r="B1532" s="192"/>
      <c r="C1532" s="179"/>
      <c r="D1532" s="179"/>
      <c r="E1532" s="179"/>
      <c r="F1532" s="193"/>
      <c r="G1532" s="179"/>
      <c r="H1532" s="179"/>
      <c r="I1532" s="179"/>
      <c r="J1532" s="14"/>
      <c r="K1532" s="179"/>
      <c r="L1532" s="179"/>
      <c r="M1532" s="179"/>
      <c r="N1532" s="193"/>
      <c r="O1532" s="194"/>
      <c r="P1532" s="195"/>
      <c r="Q1532" s="196"/>
      <c r="R1532" s="195"/>
      <c r="S1532" s="195"/>
      <c r="T1532" s="195"/>
      <c r="U1532" s="75"/>
      <c r="V1532" s="85"/>
      <c r="W1532" s="197"/>
      <c r="X1532" s="67"/>
      <c r="Y1532" s="179"/>
      <c r="Z1532" s="179"/>
      <c r="AA1532" s="179"/>
    </row>
    <row r="1533" customFormat="false" ht="15.75" hidden="false" customHeight="true" outlineLevel="0" collapsed="false">
      <c r="A1533" s="179"/>
      <c r="B1533" s="192"/>
      <c r="C1533" s="179"/>
      <c r="D1533" s="179"/>
      <c r="E1533" s="179"/>
      <c r="F1533" s="193"/>
      <c r="G1533" s="179"/>
      <c r="H1533" s="179"/>
      <c r="I1533" s="179"/>
      <c r="J1533" s="14"/>
      <c r="K1533" s="179"/>
      <c r="L1533" s="179"/>
      <c r="M1533" s="179"/>
      <c r="N1533" s="193"/>
      <c r="O1533" s="194"/>
      <c r="P1533" s="195"/>
      <c r="Q1533" s="196"/>
      <c r="R1533" s="195"/>
      <c r="S1533" s="195"/>
      <c r="T1533" s="195"/>
      <c r="U1533" s="75"/>
      <c r="V1533" s="85"/>
      <c r="W1533" s="197"/>
      <c r="X1533" s="67"/>
      <c r="Y1533" s="179"/>
      <c r="Z1533" s="179"/>
      <c r="AA1533" s="179"/>
    </row>
    <row r="1534" customFormat="false" ht="15.75" hidden="false" customHeight="true" outlineLevel="0" collapsed="false">
      <c r="A1534" s="179"/>
      <c r="B1534" s="192"/>
      <c r="C1534" s="179"/>
      <c r="D1534" s="179"/>
      <c r="E1534" s="179"/>
      <c r="F1534" s="193"/>
      <c r="G1534" s="179"/>
      <c r="H1534" s="179"/>
      <c r="I1534" s="179"/>
      <c r="J1534" s="14"/>
      <c r="K1534" s="179"/>
      <c r="L1534" s="179"/>
      <c r="M1534" s="179"/>
      <c r="N1534" s="193"/>
      <c r="O1534" s="194"/>
      <c r="P1534" s="195"/>
      <c r="Q1534" s="196"/>
      <c r="R1534" s="195"/>
      <c r="S1534" s="195"/>
      <c r="T1534" s="195"/>
      <c r="U1534" s="75"/>
      <c r="V1534" s="85"/>
      <c r="W1534" s="197"/>
      <c r="X1534" s="67"/>
      <c r="Y1534" s="179"/>
      <c r="Z1534" s="179"/>
      <c r="AA1534" s="179"/>
    </row>
    <row r="1535" customFormat="false" ht="15.75" hidden="false" customHeight="true" outlineLevel="0" collapsed="false">
      <c r="A1535" s="179"/>
      <c r="B1535" s="192"/>
      <c r="C1535" s="179"/>
      <c r="D1535" s="179"/>
      <c r="E1535" s="179"/>
      <c r="F1535" s="193"/>
      <c r="G1535" s="179"/>
      <c r="H1535" s="179"/>
      <c r="I1535" s="179"/>
      <c r="J1535" s="14"/>
      <c r="K1535" s="179"/>
      <c r="L1535" s="179"/>
      <c r="M1535" s="179"/>
      <c r="N1535" s="193"/>
      <c r="O1535" s="194"/>
      <c r="P1535" s="195"/>
      <c r="Q1535" s="196"/>
      <c r="R1535" s="195"/>
      <c r="S1535" s="195"/>
      <c r="T1535" s="195"/>
      <c r="U1535" s="75"/>
      <c r="V1535" s="85"/>
      <c r="W1535" s="197"/>
      <c r="X1535" s="67"/>
      <c r="Y1535" s="179"/>
      <c r="Z1535" s="179"/>
      <c r="AA1535" s="179"/>
    </row>
    <row r="1536" customFormat="false" ht="15.75" hidden="false" customHeight="true" outlineLevel="0" collapsed="false">
      <c r="A1536" s="179"/>
      <c r="B1536" s="192"/>
      <c r="C1536" s="179"/>
      <c r="D1536" s="179"/>
      <c r="E1536" s="179"/>
      <c r="F1536" s="193"/>
      <c r="G1536" s="179"/>
      <c r="H1536" s="179"/>
      <c r="I1536" s="179"/>
      <c r="J1536" s="14"/>
      <c r="K1536" s="179"/>
      <c r="L1536" s="179"/>
      <c r="M1536" s="179"/>
      <c r="N1536" s="193"/>
      <c r="O1536" s="194"/>
      <c r="P1536" s="195"/>
      <c r="Q1536" s="196"/>
      <c r="R1536" s="195"/>
      <c r="S1536" s="195"/>
      <c r="T1536" s="195"/>
      <c r="U1536" s="75"/>
      <c r="V1536" s="85"/>
      <c r="W1536" s="197"/>
      <c r="X1536" s="67"/>
      <c r="Y1536" s="179"/>
      <c r="Z1536" s="179"/>
      <c r="AA1536" s="179"/>
    </row>
    <row r="1537" customFormat="false" ht="15.75" hidden="false" customHeight="true" outlineLevel="0" collapsed="false">
      <c r="A1537" s="179"/>
      <c r="B1537" s="192"/>
      <c r="C1537" s="179"/>
      <c r="D1537" s="179"/>
      <c r="E1537" s="179"/>
      <c r="F1537" s="193"/>
      <c r="G1537" s="179"/>
      <c r="H1537" s="179"/>
      <c r="I1537" s="179"/>
      <c r="J1537" s="14"/>
      <c r="K1537" s="179"/>
      <c r="L1537" s="179"/>
      <c r="M1537" s="179"/>
      <c r="N1537" s="193"/>
      <c r="O1537" s="194"/>
      <c r="P1537" s="195"/>
      <c r="Q1537" s="196"/>
      <c r="R1537" s="195"/>
      <c r="S1537" s="195"/>
      <c r="T1537" s="195"/>
      <c r="U1537" s="75"/>
      <c r="V1537" s="85"/>
      <c r="W1537" s="197"/>
      <c r="X1537" s="67"/>
      <c r="Y1537" s="179"/>
      <c r="Z1537" s="179"/>
      <c r="AA1537" s="179"/>
    </row>
    <row r="1538" customFormat="false" ht="15.75" hidden="false" customHeight="true" outlineLevel="0" collapsed="false">
      <c r="A1538" s="179"/>
      <c r="B1538" s="192"/>
      <c r="C1538" s="179"/>
      <c r="D1538" s="179"/>
      <c r="E1538" s="179"/>
      <c r="F1538" s="193"/>
      <c r="G1538" s="179"/>
      <c r="H1538" s="179"/>
      <c r="I1538" s="179"/>
      <c r="J1538" s="14"/>
      <c r="K1538" s="179"/>
      <c r="L1538" s="179"/>
      <c r="M1538" s="179"/>
      <c r="N1538" s="193"/>
      <c r="O1538" s="194"/>
      <c r="P1538" s="195"/>
      <c r="Q1538" s="196"/>
      <c r="R1538" s="195"/>
      <c r="S1538" s="195"/>
      <c r="T1538" s="195"/>
      <c r="U1538" s="75"/>
      <c r="V1538" s="85"/>
      <c r="W1538" s="197"/>
      <c r="X1538" s="67"/>
      <c r="Y1538" s="179"/>
      <c r="Z1538" s="179"/>
      <c r="AA1538" s="179"/>
    </row>
    <row r="1539" customFormat="false" ht="15.75" hidden="false" customHeight="true" outlineLevel="0" collapsed="false">
      <c r="A1539" s="179"/>
      <c r="B1539" s="192"/>
      <c r="C1539" s="179"/>
      <c r="D1539" s="179"/>
      <c r="E1539" s="179"/>
      <c r="F1539" s="193"/>
      <c r="G1539" s="179"/>
      <c r="H1539" s="179"/>
      <c r="I1539" s="179"/>
      <c r="J1539" s="14"/>
      <c r="K1539" s="179"/>
      <c r="L1539" s="179"/>
      <c r="M1539" s="179"/>
      <c r="N1539" s="193"/>
      <c r="O1539" s="194"/>
      <c r="P1539" s="195"/>
      <c r="Q1539" s="196"/>
      <c r="R1539" s="195"/>
      <c r="S1539" s="195"/>
      <c r="T1539" s="195"/>
      <c r="U1539" s="75"/>
      <c r="V1539" s="85"/>
      <c r="W1539" s="197"/>
      <c r="X1539" s="67"/>
      <c r="Y1539" s="179"/>
      <c r="Z1539" s="179"/>
      <c r="AA1539" s="179"/>
    </row>
    <row r="1540" customFormat="false" ht="15.75" hidden="false" customHeight="true" outlineLevel="0" collapsed="false">
      <c r="A1540" s="179"/>
      <c r="B1540" s="192"/>
      <c r="C1540" s="179"/>
      <c r="D1540" s="179"/>
      <c r="E1540" s="179"/>
      <c r="F1540" s="193"/>
      <c r="G1540" s="179"/>
      <c r="H1540" s="179"/>
      <c r="I1540" s="179"/>
      <c r="J1540" s="14"/>
      <c r="K1540" s="179"/>
      <c r="L1540" s="179"/>
      <c r="M1540" s="179"/>
      <c r="N1540" s="193"/>
      <c r="O1540" s="194"/>
      <c r="P1540" s="195"/>
      <c r="Q1540" s="196"/>
      <c r="R1540" s="195"/>
      <c r="S1540" s="195"/>
      <c r="T1540" s="195"/>
      <c r="U1540" s="75"/>
      <c r="V1540" s="85"/>
      <c r="W1540" s="197"/>
      <c r="X1540" s="67"/>
      <c r="Y1540" s="179"/>
      <c r="Z1540" s="179"/>
      <c r="AA1540" s="179"/>
    </row>
    <row r="1541" customFormat="false" ht="15.75" hidden="false" customHeight="true" outlineLevel="0" collapsed="false">
      <c r="A1541" s="179"/>
      <c r="B1541" s="192"/>
      <c r="C1541" s="179"/>
      <c r="D1541" s="179"/>
      <c r="E1541" s="179"/>
      <c r="F1541" s="193"/>
      <c r="G1541" s="179"/>
      <c r="H1541" s="179"/>
      <c r="I1541" s="179"/>
      <c r="J1541" s="14"/>
      <c r="K1541" s="179"/>
      <c r="L1541" s="179"/>
      <c r="M1541" s="179"/>
      <c r="N1541" s="193"/>
      <c r="O1541" s="194"/>
      <c r="P1541" s="195"/>
      <c r="Q1541" s="196"/>
      <c r="R1541" s="195"/>
      <c r="S1541" s="195"/>
      <c r="T1541" s="195"/>
      <c r="U1541" s="75"/>
      <c r="V1541" s="85"/>
      <c r="W1541" s="197"/>
      <c r="X1541" s="67"/>
      <c r="Y1541" s="179"/>
      <c r="Z1541" s="179"/>
      <c r="AA1541" s="179"/>
    </row>
    <row r="1542" customFormat="false" ht="15.75" hidden="false" customHeight="true" outlineLevel="0" collapsed="false">
      <c r="A1542" s="179"/>
      <c r="B1542" s="192"/>
      <c r="C1542" s="179"/>
      <c r="D1542" s="179"/>
      <c r="E1542" s="179"/>
      <c r="F1542" s="193"/>
      <c r="G1542" s="179"/>
      <c r="H1542" s="179"/>
      <c r="I1542" s="179"/>
      <c r="J1542" s="14"/>
      <c r="K1542" s="179"/>
      <c r="L1542" s="179"/>
      <c r="M1542" s="179"/>
      <c r="N1542" s="193"/>
      <c r="O1542" s="194"/>
      <c r="P1542" s="195"/>
      <c r="Q1542" s="196"/>
      <c r="R1542" s="195"/>
      <c r="S1542" s="195"/>
      <c r="T1542" s="195"/>
      <c r="U1542" s="75"/>
      <c r="V1542" s="85"/>
      <c r="W1542" s="197"/>
      <c r="X1542" s="67"/>
      <c r="Y1542" s="179"/>
      <c r="Z1542" s="179"/>
      <c r="AA1542" s="179"/>
    </row>
    <row r="1543" customFormat="false" ht="15.75" hidden="false" customHeight="true" outlineLevel="0" collapsed="false">
      <c r="A1543" s="179"/>
      <c r="B1543" s="192"/>
      <c r="C1543" s="179"/>
      <c r="D1543" s="179"/>
      <c r="E1543" s="179"/>
      <c r="F1543" s="193"/>
      <c r="G1543" s="179"/>
      <c r="H1543" s="179"/>
      <c r="I1543" s="179"/>
      <c r="J1543" s="14"/>
      <c r="K1543" s="179"/>
      <c r="L1543" s="179"/>
      <c r="M1543" s="179"/>
      <c r="N1543" s="193"/>
      <c r="O1543" s="194"/>
      <c r="P1543" s="195"/>
      <c r="Q1543" s="196"/>
      <c r="R1543" s="195"/>
      <c r="S1543" s="195"/>
      <c r="T1543" s="195"/>
      <c r="U1543" s="75"/>
      <c r="V1543" s="85"/>
      <c r="W1543" s="197"/>
      <c r="X1543" s="67"/>
      <c r="Y1543" s="179"/>
      <c r="Z1543" s="179"/>
      <c r="AA1543" s="179"/>
    </row>
    <row r="1544" customFormat="false" ht="15.75" hidden="false" customHeight="true" outlineLevel="0" collapsed="false">
      <c r="A1544" s="179"/>
      <c r="B1544" s="192"/>
      <c r="C1544" s="179"/>
      <c r="D1544" s="179"/>
      <c r="E1544" s="179"/>
      <c r="F1544" s="193"/>
      <c r="G1544" s="179"/>
      <c r="H1544" s="179"/>
      <c r="I1544" s="179"/>
      <c r="J1544" s="14"/>
      <c r="K1544" s="179"/>
      <c r="L1544" s="179"/>
      <c r="M1544" s="179"/>
      <c r="N1544" s="193"/>
      <c r="O1544" s="194"/>
      <c r="P1544" s="195"/>
      <c r="Q1544" s="196"/>
      <c r="R1544" s="195"/>
      <c r="S1544" s="195"/>
      <c r="T1544" s="195"/>
      <c r="U1544" s="75"/>
      <c r="V1544" s="85"/>
      <c r="W1544" s="197"/>
      <c r="X1544" s="67"/>
      <c r="Y1544" s="179"/>
      <c r="Z1544" s="179"/>
      <c r="AA1544" s="179"/>
    </row>
    <row r="1545" customFormat="false" ht="15.75" hidden="false" customHeight="true" outlineLevel="0" collapsed="false">
      <c r="A1545" s="179"/>
      <c r="B1545" s="192"/>
      <c r="C1545" s="179"/>
      <c r="D1545" s="179"/>
      <c r="E1545" s="179"/>
      <c r="F1545" s="193"/>
      <c r="G1545" s="179"/>
      <c r="H1545" s="179"/>
      <c r="I1545" s="179"/>
      <c r="J1545" s="14"/>
      <c r="K1545" s="179"/>
      <c r="L1545" s="179"/>
      <c r="M1545" s="179"/>
      <c r="N1545" s="193"/>
      <c r="O1545" s="194"/>
      <c r="P1545" s="195"/>
      <c r="Q1545" s="196"/>
      <c r="R1545" s="195"/>
      <c r="S1545" s="195"/>
      <c r="T1545" s="195"/>
      <c r="U1545" s="75"/>
      <c r="V1545" s="85"/>
      <c r="W1545" s="197"/>
      <c r="X1545" s="67"/>
      <c r="Y1545" s="179"/>
      <c r="Z1545" s="179"/>
      <c r="AA1545" s="179"/>
    </row>
    <row r="1546" customFormat="false" ht="15.75" hidden="false" customHeight="true" outlineLevel="0" collapsed="false">
      <c r="A1546" s="179"/>
      <c r="B1546" s="192"/>
      <c r="C1546" s="179"/>
      <c r="D1546" s="179"/>
      <c r="E1546" s="179"/>
      <c r="F1546" s="193"/>
      <c r="G1546" s="179"/>
      <c r="H1546" s="179"/>
      <c r="I1546" s="179"/>
      <c r="J1546" s="14"/>
      <c r="K1546" s="179"/>
      <c r="L1546" s="179"/>
      <c r="M1546" s="179"/>
      <c r="N1546" s="193"/>
      <c r="O1546" s="194"/>
      <c r="P1546" s="195"/>
      <c r="Q1546" s="196"/>
      <c r="R1546" s="195"/>
      <c r="S1546" s="195"/>
      <c r="T1546" s="195"/>
      <c r="U1546" s="75"/>
      <c r="V1546" s="85"/>
      <c r="W1546" s="197"/>
      <c r="X1546" s="67"/>
      <c r="Y1546" s="179"/>
      <c r="Z1546" s="179"/>
      <c r="AA1546" s="179"/>
    </row>
    <row r="1547" customFormat="false" ht="15.75" hidden="false" customHeight="true" outlineLevel="0" collapsed="false">
      <c r="A1547" s="179"/>
      <c r="B1547" s="192"/>
      <c r="C1547" s="179"/>
      <c r="D1547" s="179"/>
      <c r="E1547" s="179"/>
      <c r="F1547" s="193"/>
      <c r="G1547" s="179"/>
      <c r="H1547" s="179"/>
      <c r="I1547" s="179"/>
      <c r="J1547" s="14"/>
      <c r="K1547" s="179"/>
      <c r="L1547" s="179"/>
      <c r="M1547" s="179"/>
      <c r="N1547" s="193"/>
      <c r="O1547" s="194"/>
      <c r="P1547" s="195"/>
      <c r="Q1547" s="196"/>
      <c r="R1547" s="195"/>
      <c r="S1547" s="195"/>
      <c r="T1547" s="195"/>
      <c r="U1547" s="75"/>
      <c r="V1547" s="85"/>
      <c r="W1547" s="197"/>
      <c r="X1547" s="67"/>
      <c r="Y1547" s="179"/>
      <c r="Z1547" s="179"/>
      <c r="AA1547" s="179"/>
    </row>
    <row r="1548" customFormat="false" ht="15.75" hidden="false" customHeight="true" outlineLevel="0" collapsed="false">
      <c r="A1548" s="179"/>
      <c r="B1548" s="192"/>
      <c r="C1548" s="179"/>
      <c r="D1548" s="179"/>
      <c r="E1548" s="179"/>
      <c r="F1548" s="193"/>
      <c r="G1548" s="179"/>
      <c r="H1548" s="179"/>
      <c r="I1548" s="179"/>
      <c r="J1548" s="14"/>
      <c r="K1548" s="179"/>
      <c r="L1548" s="179"/>
      <c r="M1548" s="179"/>
      <c r="N1548" s="193"/>
      <c r="O1548" s="194"/>
      <c r="P1548" s="195"/>
      <c r="Q1548" s="196"/>
      <c r="R1548" s="195"/>
      <c r="S1548" s="195"/>
      <c r="T1548" s="195"/>
      <c r="U1548" s="75"/>
      <c r="V1548" s="85"/>
      <c r="W1548" s="197"/>
      <c r="X1548" s="67"/>
      <c r="Y1548" s="179"/>
      <c r="Z1548" s="179"/>
      <c r="AA1548" s="179"/>
    </row>
    <row r="1549" customFormat="false" ht="15.75" hidden="false" customHeight="true" outlineLevel="0" collapsed="false">
      <c r="A1549" s="179"/>
      <c r="B1549" s="192"/>
      <c r="C1549" s="179"/>
      <c r="D1549" s="179"/>
      <c r="E1549" s="179"/>
      <c r="F1549" s="193"/>
      <c r="G1549" s="179"/>
      <c r="H1549" s="179"/>
      <c r="I1549" s="179"/>
      <c r="J1549" s="14"/>
      <c r="K1549" s="179"/>
      <c r="L1549" s="179"/>
      <c r="M1549" s="179"/>
      <c r="N1549" s="193"/>
      <c r="O1549" s="194"/>
      <c r="P1549" s="195"/>
      <c r="Q1549" s="196"/>
      <c r="R1549" s="195"/>
      <c r="S1549" s="195"/>
      <c r="T1549" s="195"/>
      <c r="U1549" s="75"/>
      <c r="V1549" s="85"/>
      <c r="W1549" s="197"/>
      <c r="X1549" s="67"/>
      <c r="Y1549" s="179"/>
      <c r="Z1549" s="179"/>
      <c r="AA1549" s="179"/>
    </row>
    <row r="1550" customFormat="false" ht="15.75" hidden="false" customHeight="true" outlineLevel="0" collapsed="false">
      <c r="A1550" s="179"/>
      <c r="B1550" s="192"/>
      <c r="C1550" s="179"/>
      <c r="D1550" s="179"/>
      <c r="E1550" s="179"/>
      <c r="F1550" s="193"/>
      <c r="G1550" s="179"/>
      <c r="H1550" s="179"/>
      <c r="I1550" s="179"/>
      <c r="J1550" s="14"/>
      <c r="K1550" s="179"/>
      <c r="L1550" s="179"/>
      <c r="M1550" s="179"/>
      <c r="N1550" s="193"/>
      <c r="O1550" s="194"/>
      <c r="P1550" s="195"/>
      <c r="Q1550" s="196"/>
      <c r="R1550" s="195"/>
      <c r="S1550" s="195"/>
      <c r="T1550" s="195"/>
      <c r="U1550" s="75"/>
      <c r="V1550" s="85"/>
      <c r="W1550" s="197"/>
      <c r="X1550" s="67"/>
      <c r="Y1550" s="179"/>
      <c r="Z1550" s="179"/>
      <c r="AA1550" s="179"/>
    </row>
    <row r="1551" customFormat="false" ht="15.75" hidden="false" customHeight="true" outlineLevel="0" collapsed="false">
      <c r="A1551" s="179"/>
      <c r="B1551" s="192"/>
      <c r="C1551" s="179"/>
      <c r="D1551" s="179"/>
      <c r="E1551" s="179"/>
      <c r="F1551" s="193"/>
      <c r="G1551" s="179"/>
      <c r="H1551" s="179"/>
      <c r="I1551" s="179"/>
      <c r="J1551" s="14"/>
      <c r="K1551" s="179"/>
      <c r="L1551" s="179"/>
      <c r="M1551" s="179"/>
      <c r="N1551" s="193"/>
      <c r="O1551" s="194"/>
      <c r="P1551" s="195"/>
      <c r="Q1551" s="196"/>
      <c r="R1551" s="195"/>
      <c r="S1551" s="195"/>
      <c r="T1551" s="195"/>
      <c r="U1551" s="75"/>
      <c r="V1551" s="85"/>
      <c r="W1551" s="197"/>
      <c r="X1551" s="67"/>
      <c r="Y1551" s="179"/>
      <c r="Z1551" s="179"/>
      <c r="AA1551" s="179"/>
    </row>
    <row r="1552" customFormat="false" ht="15.75" hidden="false" customHeight="true" outlineLevel="0" collapsed="false">
      <c r="A1552" s="179"/>
      <c r="B1552" s="192"/>
      <c r="C1552" s="179"/>
      <c r="D1552" s="179"/>
      <c r="E1552" s="179"/>
      <c r="F1552" s="193"/>
      <c r="G1552" s="179"/>
      <c r="H1552" s="179"/>
      <c r="I1552" s="179"/>
      <c r="J1552" s="14"/>
      <c r="K1552" s="179"/>
      <c r="L1552" s="179"/>
      <c r="M1552" s="179"/>
      <c r="N1552" s="193"/>
      <c r="O1552" s="194"/>
      <c r="P1552" s="195"/>
      <c r="Q1552" s="196"/>
      <c r="R1552" s="195"/>
      <c r="S1552" s="195"/>
      <c r="T1552" s="195"/>
      <c r="U1552" s="75"/>
      <c r="V1552" s="85"/>
      <c r="W1552" s="197"/>
      <c r="X1552" s="67"/>
      <c r="Y1552" s="179"/>
      <c r="Z1552" s="179"/>
      <c r="AA1552" s="179"/>
    </row>
    <row r="1553" customFormat="false" ht="15.75" hidden="false" customHeight="true" outlineLevel="0" collapsed="false">
      <c r="A1553" s="179"/>
      <c r="B1553" s="192"/>
      <c r="C1553" s="179"/>
      <c r="D1553" s="179"/>
      <c r="E1553" s="179"/>
      <c r="F1553" s="193"/>
      <c r="G1553" s="179"/>
      <c r="H1553" s="179"/>
      <c r="I1553" s="179"/>
      <c r="J1553" s="14"/>
      <c r="K1553" s="179"/>
      <c r="L1553" s="179"/>
      <c r="M1553" s="179"/>
      <c r="N1553" s="193"/>
      <c r="O1553" s="194"/>
      <c r="P1553" s="195"/>
      <c r="Q1553" s="196"/>
      <c r="R1553" s="195"/>
      <c r="S1553" s="195"/>
      <c r="T1553" s="195"/>
      <c r="U1553" s="75"/>
      <c r="V1553" s="85"/>
      <c r="W1553" s="197"/>
      <c r="X1553" s="67"/>
      <c r="Y1553" s="179"/>
      <c r="Z1553" s="179"/>
      <c r="AA1553" s="179"/>
    </row>
    <row r="1554" customFormat="false" ht="15.75" hidden="false" customHeight="true" outlineLevel="0" collapsed="false">
      <c r="A1554" s="179"/>
      <c r="B1554" s="192"/>
      <c r="C1554" s="179"/>
      <c r="D1554" s="179"/>
      <c r="E1554" s="179"/>
      <c r="F1554" s="193"/>
      <c r="G1554" s="179"/>
      <c r="H1554" s="179"/>
      <c r="I1554" s="179"/>
      <c r="J1554" s="14"/>
      <c r="K1554" s="179"/>
      <c r="L1554" s="179"/>
      <c r="M1554" s="179"/>
      <c r="N1554" s="193"/>
      <c r="O1554" s="194"/>
      <c r="P1554" s="195"/>
      <c r="Q1554" s="196"/>
      <c r="R1554" s="195"/>
      <c r="S1554" s="195"/>
      <c r="T1554" s="195"/>
      <c r="U1554" s="75"/>
      <c r="V1554" s="85"/>
      <c r="W1554" s="197"/>
      <c r="X1554" s="67"/>
      <c r="Y1554" s="179"/>
      <c r="Z1554" s="179"/>
      <c r="AA1554" s="179"/>
    </row>
    <row r="1555" customFormat="false" ht="15.75" hidden="false" customHeight="true" outlineLevel="0" collapsed="false">
      <c r="A1555" s="179"/>
      <c r="B1555" s="192"/>
      <c r="C1555" s="179"/>
      <c r="D1555" s="179"/>
      <c r="E1555" s="179"/>
      <c r="F1555" s="193"/>
      <c r="G1555" s="179"/>
      <c r="H1555" s="179"/>
      <c r="I1555" s="179"/>
      <c r="J1555" s="14"/>
      <c r="K1555" s="179"/>
      <c r="L1555" s="179"/>
      <c r="M1555" s="179"/>
      <c r="N1555" s="193"/>
      <c r="O1555" s="194"/>
      <c r="P1555" s="195"/>
      <c r="Q1555" s="196"/>
      <c r="R1555" s="195"/>
      <c r="S1555" s="195"/>
      <c r="T1555" s="195"/>
      <c r="U1555" s="75"/>
      <c r="V1555" s="85"/>
      <c r="W1555" s="197"/>
      <c r="X1555" s="67"/>
      <c r="Y1555" s="179"/>
      <c r="Z1555" s="179"/>
      <c r="AA1555" s="179"/>
    </row>
    <row r="1556" customFormat="false" ht="15.75" hidden="false" customHeight="true" outlineLevel="0" collapsed="false">
      <c r="A1556" s="179"/>
      <c r="B1556" s="192"/>
      <c r="C1556" s="179"/>
      <c r="D1556" s="179"/>
      <c r="E1556" s="179"/>
      <c r="F1556" s="193"/>
      <c r="G1556" s="179"/>
      <c r="H1556" s="179"/>
      <c r="I1556" s="179"/>
      <c r="J1556" s="14"/>
      <c r="K1556" s="179"/>
      <c r="L1556" s="179"/>
      <c r="M1556" s="179"/>
      <c r="N1556" s="193"/>
      <c r="O1556" s="194"/>
      <c r="P1556" s="195"/>
      <c r="Q1556" s="196"/>
      <c r="R1556" s="195"/>
      <c r="S1556" s="195"/>
      <c r="T1556" s="195"/>
      <c r="U1556" s="75"/>
      <c r="V1556" s="85"/>
      <c r="W1556" s="197"/>
      <c r="X1556" s="67"/>
      <c r="Y1556" s="179"/>
      <c r="Z1556" s="179"/>
      <c r="AA1556" s="179"/>
    </row>
    <row r="1557" customFormat="false" ht="15.75" hidden="false" customHeight="true" outlineLevel="0" collapsed="false">
      <c r="A1557" s="179"/>
      <c r="B1557" s="192"/>
      <c r="C1557" s="179"/>
      <c r="D1557" s="179"/>
      <c r="E1557" s="179"/>
      <c r="F1557" s="193"/>
      <c r="G1557" s="179"/>
      <c r="H1557" s="179"/>
      <c r="I1557" s="179"/>
      <c r="J1557" s="14"/>
      <c r="K1557" s="179"/>
      <c r="L1557" s="179"/>
      <c r="M1557" s="179"/>
      <c r="N1557" s="193"/>
      <c r="O1557" s="194"/>
      <c r="P1557" s="195"/>
      <c r="Q1557" s="196"/>
      <c r="R1557" s="195"/>
      <c r="S1557" s="195"/>
      <c r="T1557" s="195"/>
      <c r="U1557" s="75"/>
      <c r="V1557" s="85"/>
      <c r="W1557" s="197"/>
      <c r="X1557" s="67"/>
      <c r="Y1557" s="179"/>
      <c r="Z1557" s="179"/>
      <c r="AA1557" s="179"/>
    </row>
    <row r="1558" customFormat="false" ht="15.75" hidden="false" customHeight="true" outlineLevel="0" collapsed="false">
      <c r="A1558" s="179"/>
      <c r="B1558" s="192"/>
      <c r="C1558" s="179"/>
      <c r="D1558" s="179"/>
      <c r="E1558" s="179"/>
      <c r="F1558" s="193"/>
      <c r="G1558" s="179"/>
      <c r="H1558" s="179"/>
      <c r="I1558" s="179"/>
      <c r="J1558" s="14"/>
      <c r="K1558" s="179"/>
      <c r="L1558" s="179"/>
      <c r="M1558" s="179"/>
      <c r="N1558" s="193"/>
      <c r="O1558" s="194"/>
      <c r="P1558" s="195"/>
      <c r="Q1558" s="196"/>
      <c r="R1558" s="195"/>
      <c r="S1558" s="195"/>
      <c r="T1558" s="195"/>
      <c r="U1558" s="75"/>
      <c r="V1558" s="85"/>
      <c r="W1558" s="197"/>
      <c r="X1558" s="67"/>
      <c r="Y1558" s="179"/>
      <c r="Z1558" s="179"/>
      <c r="AA1558" s="179"/>
    </row>
    <row r="1559" customFormat="false" ht="15.75" hidden="false" customHeight="true" outlineLevel="0" collapsed="false">
      <c r="A1559" s="179"/>
      <c r="B1559" s="192"/>
      <c r="C1559" s="179"/>
      <c r="D1559" s="179"/>
      <c r="E1559" s="179"/>
      <c r="F1559" s="193"/>
      <c r="G1559" s="179"/>
      <c r="H1559" s="179"/>
      <c r="I1559" s="179"/>
      <c r="J1559" s="14"/>
      <c r="K1559" s="179"/>
      <c r="L1559" s="179"/>
      <c r="M1559" s="179"/>
      <c r="N1559" s="193"/>
      <c r="O1559" s="194"/>
      <c r="P1559" s="195"/>
      <c r="Q1559" s="196"/>
      <c r="R1559" s="195"/>
      <c r="S1559" s="195"/>
      <c r="T1559" s="195"/>
      <c r="U1559" s="75"/>
      <c r="V1559" s="85"/>
      <c r="W1559" s="197"/>
      <c r="X1559" s="67"/>
      <c r="Y1559" s="179"/>
      <c r="Z1559" s="179"/>
      <c r="AA1559" s="179"/>
    </row>
    <row r="1560" customFormat="false" ht="15.75" hidden="false" customHeight="true" outlineLevel="0" collapsed="false">
      <c r="A1560" s="179"/>
      <c r="B1560" s="192"/>
      <c r="C1560" s="179"/>
      <c r="D1560" s="179"/>
      <c r="E1560" s="179"/>
      <c r="F1560" s="193"/>
      <c r="G1560" s="179"/>
      <c r="H1560" s="179"/>
      <c r="I1560" s="179"/>
      <c r="J1560" s="14"/>
      <c r="K1560" s="179"/>
      <c r="L1560" s="179"/>
      <c r="M1560" s="179"/>
      <c r="N1560" s="193"/>
      <c r="O1560" s="194"/>
      <c r="P1560" s="195"/>
      <c r="Q1560" s="196"/>
      <c r="R1560" s="195"/>
      <c r="S1560" s="195"/>
      <c r="T1560" s="195"/>
      <c r="U1560" s="75"/>
      <c r="V1560" s="85"/>
      <c r="W1560" s="197"/>
      <c r="X1560" s="67"/>
      <c r="Y1560" s="179"/>
      <c r="Z1560" s="179"/>
      <c r="AA1560" s="179"/>
    </row>
    <row r="1561" customFormat="false" ht="15.75" hidden="false" customHeight="true" outlineLevel="0" collapsed="false">
      <c r="A1561" s="179"/>
      <c r="B1561" s="192"/>
      <c r="C1561" s="179"/>
      <c r="D1561" s="179"/>
      <c r="E1561" s="179"/>
      <c r="F1561" s="193"/>
      <c r="G1561" s="179"/>
      <c r="H1561" s="179"/>
      <c r="I1561" s="179"/>
      <c r="J1561" s="14"/>
      <c r="K1561" s="179"/>
      <c r="L1561" s="179"/>
      <c r="M1561" s="179"/>
      <c r="N1561" s="193"/>
      <c r="O1561" s="194"/>
      <c r="P1561" s="195"/>
      <c r="Q1561" s="196"/>
      <c r="R1561" s="195"/>
      <c r="S1561" s="195"/>
      <c r="T1561" s="195"/>
      <c r="U1561" s="75"/>
      <c r="V1561" s="85"/>
      <c r="W1561" s="197"/>
      <c r="X1561" s="67"/>
      <c r="Y1561" s="179"/>
      <c r="Z1561" s="179"/>
      <c r="AA1561" s="179"/>
    </row>
    <row r="1562" customFormat="false" ht="15.75" hidden="false" customHeight="true" outlineLevel="0" collapsed="false">
      <c r="A1562" s="179"/>
      <c r="B1562" s="192"/>
      <c r="C1562" s="179"/>
      <c r="D1562" s="179"/>
      <c r="E1562" s="179"/>
      <c r="F1562" s="193"/>
      <c r="G1562" s="179"/>
      <c r="H1562" s="179"/>
      <c r="I1562" s="179"/>
      <c r="J1562" s="14"/>
      <c r="K1562" s="179"/>
      <c r="L1562" s="179"/>
      <c r="M1562" s="179"/>
      <c r="N1562" s="193"/>
      <c r="O1562" s="194"/>
      <c r="P1562" s="195"/>
      <c r="Q1562" s="196"/>
      <c r="R1562" s="195"/>
      <c r="S1562" s="195"/>
      <c r="T1562" s="195"/>
      <c r="U1562" s="75"/>
      <c r="V1562" s="85"/>
      <c r="W1562" s="197"/>
      <c r="X1562" s="67"/>
      <c r="Y1562" s="179"/>
      <c r="Z1562" s="179"/>
      <c r="AA1562" s="179"/>
    </row>
    <row r="1563" customFormat="false" ht="15.75" hidden="false" customHeight="true" outlineLevel="0" collapsed="false">
      <c r="A1563" s="179"/>
      <c r="B1563" s="192"/>
      <c r="C1563" s="179"/>
      <c r="D1563" s="179"/>
      <c r="E1563" s="179"/>
      <c r="F1563" s="193"/>
      <c r="G1563" s="179"/>
      <c r="H1563" s="179"/>
      <c r="I1563" s="179"/>
      <c r="J1563" s="14"/>
      <c r="K1563" s="179"/>
      <c r="L1563" s="179"/>
      <c r="M1563" s="179"/>
      <c r="N1563" s="193"/>
      <c r="O1563" s="194"/>
      <c r="P1563" s="195"/>
      <c r="Q1563" s="196"/>
      <c r="R1563" s="195"/>
      <c r="S1563" s="195"/>
      <c r="T1563" s="195"/>
      <c r="U1563" s="75"/>
      <c r="V1563" s="85"/>
      <c r="W1563" s="197"/>
      <c r="X1563" s="67"/>
      <c r="Y1563" s="179"/>
      <c r="Z1563" s="179"/>
      <c r="AA1563" s="179"/>
    </row>
    <row r="1564" customFormat="false" ht="15.75" hidden="false" customHeight="true" outlineLevel="0" collapsed="false">
      <c r="A1564" s="179"/>
      <c r="B1564" s="192"/>
      <c r="C1564" s="179"/>
      <c r="D1564" s="179"/>
      <c r="E1564" s="179"/>
      <c r="F1564" s="193"/>
      <c r="G1564" s="179"/>
      <c r="H1564" s="179"/>
      <c r="I1564" s="179"/>
      <c r="J1564" s="14"/>
      <c r="K1564" s="179"/>
      <c r="L1564" s="179"/>
      <c r="M1564" s="179"/>
      <c r="N1564" s="193"/>
      <c r="O1564" s="194"/>
      <c r="P1564" s="195"/>
      <c r="Q1564" s="196"/>
      <c r="R1564" s="195"/>
      <c r="S1564" s="195"/>
      <c r="T1564" s="195"/>
      <c r="U1564" s="75"/>
      <c r="V1564" s="85"/>
      <c r="W1564" s="197"/>
      <c r="X1564" s="67"/>
      <c r="Y1564" s="179"/>
      <c r="Z1564" s="179"/>
      <c r="AA1564" s="179"/>
    </row>
    <row r="1565" customFormat="false" ht="15.75" hidden="false" customHeight="true" outlineLevel="0" collapsed="false">
      <c r="A1565" s="179"/>
      <c r="B1565" s="192"/>
      <c r="C1565" s="179"/>
      <c r="D1565" s="179"/>
      <c r="E1565" s="179"/>
      <c r="F1565" s="193"/>
      <c r="G1565" s="179"/>
      <c r="H1565" s="179"/>
      <c r="I1565" s="179"/>
      <c r="J1565" s="14"/>
      <c r="K1565" s="179"/>
      <c r="L1565" s="179"/>
      <c r="M1565" s="179"/>
      <c r="N1565" s="193"/>
      <c r="O1565" s="194"/>
      <c r="P1565" s="195"/>
      <c r="Q1565" s="196"/>
      <c r="R1565" s="195"/>
      <c r="S1565" s="195"/>
      <c r="T1565" s="195"/>
      <c r="U1565" s="75"/>
      <c r="V1565" s="85"/>
      <c r="W1565" s="197"/>
      <c r="X1565" s="67"/>
      <c r="Y1565" s="179"/>
      <c r="Z1565" s="179"/>
      <c r="AA1565" s="179"/>
    </row>
    <row r="1566" customFormat="false" ht="15.75" hidden="false" customHeight="true" outlineLevel="0" collapsed="false">
      <c r="A1566" s="179"/>
      <c r="B1566" s="192"/>
      <c r="C1566" s="179"/>
      <c r="D1566" s="179"/>
      <c r="E1566" s="179"/>
      <c r="F1566" s="193"/>
      <c r="G1566" s="179"/>
      <c r="H1566" s="179"/>
      <c r="I1566" s="179"/>
      <c r="J1566" s="14"/>
      <c r="K1566" s="179"/>
      <c r="L1566" s="179"/>
      <c r="M1566" s="179"/>
      <c r="N1566" s="193"/>
      <c r="O1566" s="194"/>
      <c r="P1566" s="195"/>
      <c r="Q1566" s="196"/>
      <c r="R1566" s="195"/>
      <c r="S1566" s="195"/>
      <c r="T1566" s="195"/>
      <c r="U1566" s="75"/>
      <c r="V1566" s="85"/>
      <c r="W1566" s="197"/>
      <c r="X1566" s="67"/>
      <c r="Y1566" s="179"/>
      <c r="Z1566" s="179"/>
      <c r="AA1566" s="179"/>
    </row>
    <row r="1567" customFormat="false" ht="15.75" hidden="false" customHeight="true" outlineLevel="0" collapsed="false">
      <c r="A1567" s="179"/>
      <c r="B1567" s="192"/>
      <c r="C1567" s="179"/>
      <c r="D1567" s="179"/>
      <c r="E1567" s="179"/>
      <c r="F1567" s="193"/>
      <c r="G1567" s="179"/>
      <c r="H1567" s="179"/>
      <c r="I1567" s="179"/>
      <c r="J1567" s="14"/>
      <c r="K1567" s="179"/>
      <c r="L1567" s="179"/>
      <c r="M1567" s="179"/>
      <c r="N1567" s="193"/>
      <c r="O1567" s="194"/>
      <c r="P1567" s="195"/>
      <c r="Q1567" s="196"/>
      <c r="R1567" s="195"/>
      <c r="S1567" s="195"/>
      <c r="T1567" s="195"/>
      <c r="U1567" s="75"/>
      <c r="V1567" s="85"/>
      <c r="W1567" s="197"/>
      <c r="X1567" s="67"/>
      <c r="Y1567" s="179"/>
      <c r="Z1567" s="179"/>
      <c r="AA1567" s="179"/>
    </row>
    <row r="1568" customFormat="false" ht="15.75" hidden="false" customHeight="true" outlineLevel="0" collapsed="false">
      <c r="A1568" s="179"/>
      <c r="B1568" s="192"/>
      <c r="C1568" s="179"/>
      <c r="D1568" s="179"/>
      <c r="E1568" s="179"/>
      <c r="F1568" s="193"/>
      <c r="G1568" s="179"/>
      <c r="H1568" s="179"/>
      <c r="I1568" s="179"/>
      <c r="J1568" s="14"/>
      <c r="K1568" s="179"/>
      <c r="L1568" s="179"/>
      <c r="M1568" s="179"/>
      <c r="N1568" s="193"/>
      <c r="O1568" s="194"/>
      <c r="P1568" s="195"/>
      <c r="Q1568" s="196"/>
      <c r="R1568" s="195"/>
      <c r="S1568" s="195"/>
      <c r="T1568" s="195"/>
      <c r="U1568" s="75"/>
      <c r="V1568" s="85"/>
      <c r="W1568" s="197"/>
      <c r="X1568" s="67"/>
      <c r="Y1568" s="179"/>
      <c r="Z1568" s="179"/>
      <c r="AA1568" s="179"/>
    </row>
    <row r="1569" customFormat="false" ht="15.75" hidden="false" customHeight="true" outlineLevel="0" collapsed="false">
      <c r="A1569" s="179"/>
      <c r="B1569" s="192"/>
      <c r="C1569" s="179"/>
      <c r="D1569" s="179"/>
      <c r="E1569" s="179"/>
      <c r="F1569" s="193"/>
      <c r="G1569" s="179"/>
      <c r="H1569" s="179"/>
      <c r="I1569" s="179"/>
      <c r="J1569" s="14"/>
      <c r="K1569" s="179"/>
      <c r="L1569" s="179"/>
      <c r="M1569" s="179"/>
      <c r="N1569" s="193"/>
      <c r="O1569" s="194"/>
      <c r="P1569" s="195"/>
      <c r="Q1569" s="196"/>
      <c r="R1569" s="195"/>
      <c r="S1569" s="195"/>
      <c r="T1569" s="195"/>
      <c r="U1569" s="75"/>
      <c r="V1569" s="85"/>
      <c r="W1569" s="197"/>
      <c r="X1569" s="67"/>
      <c r="Y1569" s="179"/>
      <c r="Z1569" s="179"/>
      <c r="AA1569" s="179"/>
    </row>
    <row r="1570" customFormat="false" ht="15.75" hidden="false" customHeight="true" outlineLevel="0" collapsed="false">
      <c r="A1570" s="179"/>
      <c r="B1570" s="192"/>
      <c r="C1570" s="179"/>
      <c r="D1570" s="179"/>
      <c r="E1570" s="179"/>
      <c r="F1570" s="193"/>
      <c r="G1570" s="179"/>
      <c r="H1570" s="179"/>
      <c r="I1570" s="179"/>
      <c r="J1570" s="14"/>
      <c r="K1570" s="179"/>
      <c r="L1570" s="179"/>
      <c r="M1570" s="179"/>
      <c r="N1570" s="193"/>
      <c r="O1570" s="194"/>
      <c r="P1570" s="195"/>
      <c r="Q1570" s="196"/>
      <c r="R1570" s="195"/>
      <c r="S1570" s="195"/>
      <c r="T1570" s="195"/>
      <c r="U1570" s="75"/>
      <c r="V1570" s="85"/>
      <c r="W1570" s="197"/>
      <c r="X1570" s="67"/>
      <c r="Y1570" s="179"/>
      <c r="Z1570" s="179"/>
      <c r="AA1570" s="179"/>
    </row>
    <row r="1571" customFormat="false" ht="15.75" hidden="false" customHeight="true" outlineLevel="0" collapsed="false">
      <c r="A1571" s="179"/>
      <c r="B1571" s="192"/>
      <c r="C1571" s="179"/>
      <c r="D1571" s="179"/>
      <c r="E1571" s="179"/>
      <c r="F1571" s="193"/>
      <c r="G1571" s="179"/>
      <c r="H1571" s="179"/>
      <c r="I1571" s="179"/>
      <c r="J1571" s="14"/>
      <c r="K1571" s="179"/>
      <c r="L1571" s="179"/>
      <c r="M1571" s="179"/>
      <c r="N1571" s="193"/>
      <c r="O1571" s="194"/>
      <c r="P1571" s="195"/>
      <c r="Q1571" s="196"/>
      <c r="R1571" s="195"/>
      <c r="S1571" s="195"/>
      <c r="T1571" s="195"/>
      <c r="U1571" s="75"/>
      <c r="V1571" s="85"/>
      <c r="W1571" s="197"/>
      <c r="X1571" s="67"/>
      <c r="Y1571" s="179"/>
      <c r="Z1571" s="179"/>
      <c r="AA1571" s="179"/>
    </row>
    <row r="1572" customFormat="false" ht="15.75" hidden="false" customHeight="true" outlineLevel="0" collapsed="false">
      <c r="A1572" s="179"/>
      <c r="B1572" s="192"/>
      <c r="C1572" s="179"/>
      <c r="D1572" s="179"/>
      <c r="E1572" s="179"/>
      <c r="F1572" s="193"/>
      <c r="G1572" s="179"/>
      <c r="H1572" s="179"/>
      <c r="I1572" s="179"/>
      <c r="J1572" s="14"/>
      <c r="K1572" s="179"/>
      <c r="L1572" s="179"/>
      <c r="M1572" s="179"/>
      <c r="N1572" s="193"/>
      <c r="O1572" s="194"/>
      <c r="P1572" s="195"/>
      <c r="Q1572" s="196"/>
      <c r="R1572" s="195"/>
      <c r="S1572" s="195"/>
      <c r="T1572" s="195"/>
      <c r="U1572" s="75"/>
      <c r="V1572" s="85"/>
      <c r="W1572" s="197"/>
      <c r="X1572" s="67"/>
      <c r="Y1572" s="179"/>
      <c r="Z1572" s="179"/>
      <c r="AA1572" s="179"/>
    </row>
    <row r="1573" customFormat="false" ht="15.75" hidden="false" customHeight="true" outlineLevel="0" collapsed="false">
      <c r="A1573" s="179"/>
      <c r="B1573" s="192"/>
      <c r="C1573" s="179"/>
      <c r="D1573" s="179"/>
      <c r="E1573" s="179"/>
      <c r="F1573" s="193"/>
      <c r="G1573" s="179"/>
      <c r="H1573" s="179"/>
      <c r="I1573" s="179"/>
      <c r="J1573" s="14"/>
      <c r="K1573" s="179"/>
      <c r="L1573" s="179"/>
      <c r="M1573" s="179"/>
      <c r="N1573" s="193"/>
      <c r="O1573" s="194"/>
      <c r="P1573" s="195"/>
      <c r="Q1573" s="196"/>
      <c r="R1573" s="195"/>
      <c r="S1573" s="195"/>
      <c r="T1573" s="195"/>
      <c r="U1573" s="75"/>
      <c r="V1573" s="85"/>
      <c r="W1573" s="197"/>
      <c r="X1573" s="67"/>
      <c r="Y1573" s="179"/>
      <c r="Z1573" s="179"/>
      <c r="AA1573" s="179"/>
    </row>
    <row r="1574" customFormat="false" ht="15.75" hidden="false" customHeight="true" outlineLevel="0" collapsed="false">
      <c r="A1574" s="179"/>
      <c r="B1574" s="192"/>
      <c r="C1574" s="179"/>
      <c r="D1574" s="179"/>
      <c r="E1574" s="179"/>
      <c r="F1574" s="193"/>
      <c r="G1574" s="179"/>
      <c r="H1574" s="179"/>
      <c r="I1574" s="179"/>
      <c r="J1574" s="14"/>
      <c r="K1574" s="179"/>
      <c r="L1574" s="179"/>
      <c r="M1574" s="179"/>
      <c r="N1574" s="193"/>
      <c r="O1574" s="194"/>
      <c r="P1574" s="195"/>
      <c r="Q1574" s="196"/>
      <c r="R1574" s="195"/>
      <c r="S1574" s="195"/>
      <c r="T1574" s="195"/>
      <c r="U1574" s="75"/>
      <c r="V1574" s="85"/>
      <c r="W1574" s="197"/>
      <c r="X1574" s="67"/>
      <c r="Y1574" s="179"/>
      <c r="Z1574" s="179"/>
      <c r="AA1574" s="179"/>
    </row>
    <row r="1575" customFormat="false" ht="15.75" hidden="false" customHeight="true" outlineLevel="0" collapsed="false">
      <c r="A1575" s="179"/>
      <c r="B1575" s="192"/>
      <c r="C1575" s="179"/>
      <c r="D1575" s="179"/>
      <c r="E1575" s="179"/>
      <c r="F1575" s="193"/>
      <c r="G1575" s="179"/>
      <c r="H1575" s="179"/>
      <c r="I1575" s="179"/>
      <c r="J1575" s="14"/>
      <c r="K1575" s="179"/>
      <c r="L1575" s="179"/>
      <c r="M1575" s="179"/>
      <c r="N1575" s="193"/>
      <c r="O1575" s="194"/>
      <c r="P1575" s="195"/>
      <c r="Q1575" s="196"/>
      <c r="R1575" s="195"/>
      <c r="S1575" s="195"/>
      <c r="T1575" s="195"/>
      <c r="U1575" s="75"/>
      <c r="V1575" s="85"/>
      <c r="W1575" s="197"/>
      <c r="X1575" s="67"/>
      <c r="Y1575" s="179"/>
      <c r="Z1575" s="179"/>
      <c r="AA1575" s="179"/>
    </row>
    <row r="1576" customFormat="false" ht="15.75" hidden="false" customHeight="true" outlineLevel="0" collapsed="false">
      <c r="A1576" s="179"/>
      <c r="B1576" s="192"/>
      <c r="C1576" s="179"/>
      <c r="D1576" s="179"/>
      <c r="E1576" s="179"/>
      <c r="F1576" s="193"/>
      <c r="G1576" s="179"/>
      <c r="H1576" s="179"/>
      <c r="I1576" s="179"/>
      <c r="J1576" s="14"/>
      <c r="K1576" s="179"/>
      <c r="L1576" s="179"/>
      <c r="M1576" s="179"/>
      <c r="N1576" s="193"/>
      <c r="O1576" s="194"/>
      <c r="P1576" s="195"/>
      <c r="Q1576" s="196"/>
      <c r="R1576" s="195"/>
      <c r="S1576" s="195"/>
      <c r="T1576" s="195"/>
      <c r="U1576" s="75"/>
      <c r="V1576" s="85"/>
      <c r="W1576" s="197"/>
      <c r="X1576" s="67"/>
      <c r="Y1576" s="179"/>
      <c r="Z1576" s="179"/>
      <c r="AA1576" s="179"/>
    </row>
    <row r="1577" customFormat="false" ht="15.75" hidden="false" customHeight="true" outlineLevel="0" collapsed="false">
      <c r="A1577" s="179"/>
      <c r="B1577" s="192"/>
      <c r="C1577" s="179"/>
      <c r="D1577" s="179"/>
      <c r="E1577" s="179"/>
      <c r="F1577" s="193"/>
      <c r="G1577" s="179"/>
      <c r="H1577" s="179"/>
      <c r="I1577" s="179"/>
      <c r="J1577" s="14"/>
      <c r="K1577" s="179"/>
      <c r="L1577" s="179"/>
      <c r="M1577" s="179"/>
      <c r="N1577" s="193"/>
      <c r="O1577" s="194"/>
      <c r="P1577" s="195"/>
      <c r="Q1577" s="196"/>
      <c r="R1577" s="195"/>
      <c r="S1577" s="195"/>
      <c r="T1577" s="195"/>
      <c r="U1577" s="75"/>
      <c r="V1577" s="85"/>
      <c r="W1577" s="197"/>
      <c r="X1577" s="67"/>
      <c r="Y1577" s="179"/>
      <c r="Z1577" s="179"/>
      <c r="AA1577" s="179"/>
    </row>
    <row r="1578" customFormat="false" ht="15.75" hidden="false" customHeight="true" outlineLevel="0" collapsed="false">
      <c r="A1578" s="179"/>
      <c r="B1578" s="192"/>
      <c r="C1578" s="179"/>
      <c r="D1578" s="179"/>
      <c r="E1578" s="179"/>
      <c r="F1578" s="193"/>
      <c r="G1578" s="179"/>
      <c r="H1578" s="179"/>
      <c r="I1578" s="179"/>
      <c r="J1578" s="14"/>
      <c r="K1578" s="179"/>
      <c r="L1578" s="179"/>
      <c r="M1578" s="179"/>
      <c r="N1578" s="193"/>
      <c r="O1578" s="194"/>
      <c r="P1578" s="195"/>
      <c r="Q1578" s="196"/>
      <c r="R1578" s="195"/>
      <c r="S1578" s="195"/>
      <c r="T1578" s="195"/>
      <c r="U1578" s="75"/>
      <c r="V1578" s="85"/>
      <c r="W1578" s="197"/>
      <c r="X1578" s="67"/>
      <c r="Y1578" s="179"/>
      <c r="Z1578" s="179"/>
      <c r="AA1578" s="179"/>
    </row>
    <row r="1579" customFormat="false" ht="15.75" hidden="false" customHeight="true" outlineLevel="0" collapsed="false">
      <c r="A1579" s="179"/>
      <c r="B1579" s="192"/>
      <c r="C1579" s="179"/>
      <c r="D1579" s="179"/>
      <c r="E1579" s="179"/>
      <c r="F1579" s="193"/>
      <c r="G1579" s="179"/>
      <c r="H1579" s="179"/>
      <c r="I1579" s="179"/>
      <c r="J1579" s="14"/>
      <c r="K1579" s="179"/>
      <c r="L1579" s="179"/>
      <c r="M1579" s="179"/>
      <c r="N1579" s="193"/>
      <c r="O1579" s="194"/>
      <c r="P1579" s="195"/>
      <c r="Q1579" s="196"/>
      <c r="R1579" s="195"/>
      <c r="S1579" s="195"/>
      <c r="T1579" s="195"/>
      <c r="U1579" s="75"/>
      <c r="V1579" s="85"/>
      <c r="W1579" s="197"/>
      <c r="X1579" s="67"/>
      <c r="Y1579" s="179"/>
      <c r="Z1579" s="179"/>
      <c r="AA1579" s="179"/>
    </row>
    <row r="1580" customFormat="false" ht="15.75" hidden="false" customHeight="true" outlineLevel="0" collapsed="false">
      <c r="A1580" s="179"/>
      <c r="B1580" s="192"/>
      <c r="C1580" s="179"/>
      <c r="D1580" s="179"/>
      <c r="E1580" s="179"/>
      <c r="F1580" s="193"/>
      <c r="G1580" s="179"/>
      <c r="H1580" s="179"/>
      <c r="I1580" s="179"/>
      <c r="J1580" s="14"/>
      <c r="K1580" s="179"/>
      <c r="L1580" s="179"/>
      <c r="M1580" s="179"/>
      <c r="N1580" s="193"/>
      <c r="O1580" s="194"/>
      <c r="P1580" s="195"/>
      <c r="Q1580" s="196"/>
      <c r="R1580" s="195"/>
      <c r="S1580" s="195"/>
      <c r="T1580" s="195"/>
      <c r="U1580" s="75"/>
      <c r="V1580" s="85"/>
      <c r="W1580" s="197"/>
      <c r="X1580" s="67"/>
      <c r="Y1580" s="179"/>
      <c r="Z1580" s="179"/>
      <c r="AA1580" s="179"/>
    </row>
    <row r="1581" customFormat="false" ht="15.75" hidden="false" customHeight="true" outlineLevel="0" collapsed="false">
      <c r="A1581" s="179"/>
      <c r="B1581" s="192"/>
      <c r="C1581" s="179"/>
      <c r="D1581" s="179"/>
      <c r="E1581" s="179"/>
      <c r="F1581" s="193"/>
      <c r="G1581" s="179"/>
      <c r="H1581" s="179"/>
      <c r="I1581" s="179"/>
      <c r="J1581" s="14"/>
      <c r="K1581" s="179"/>
      <c r="L1581" s="179"/>
      <c r="M1581" s="179"/>
      <c r="N1581" s="193"/>
      <c r="O1581" s="194"/>
      <c r="P1581" s="195"/>
      <c r="Q1581" s="196"/>
      <c r="R1581" s="195"/>
      <c r="S1581" s="195"/>
      <c r="T1581" s="195"/>
      <c r="U1581" s="75"/>
      <c r="V1581" s="85"/>
      <c r="W1581" s="197"/>
      <c r="X1581" s="67"/>
      <c r="Y1581" s="179"/>
      <c r="Z1581" s="179"/>
      <c r="AA1581" s="179"/>
    </row>
    <row r="1582" customFormat="false" ht="15.75" hidden="false" customHeight="true" outlineLevel="0" collapsed="false">
      <c r="A1582" s="179"/>
      <c r="B1582" s="192"/>
      <c r="C1582" s="179"/>
      <c r="D1582" s="179"/>
      <c r="E1582" s="179"/>
      <c r="F1582" s="193"/>
      <c r="G1582" s="179"/>
      <c r="H1582" s="179"/>
      <c r="I1582" s="179"/>
      <c r="J1582" s="14"/>
      <c r="K1582" s="179"/>
      <c r="L1582" s="179"/>
      <c r="M1582" s="179"/>
      <c r="N1582" s="193"/>
      <c r="O1582" s="194"/>
      <c r="P1582" s="195"/>
      <c r="Q1582" s="196"/>
      <c r="R1582" s="195"/>
      <c r="S1582" s="195"/>
      <c r="T1582" s="195"/>
      <c r="U1582" s="75"/>
      <c r="V1582" s="85"/>
      <c r="W1582" s="197"/>
      <c r="X1582" s="67"/>
      <c r="Y1582" s="179"/>
      <c r="Z1582" s="179"/>
      <c r="AA1582" s="179"/>
    </row>
    <row r="1583" customFormat="false" ht="15.75" hidden="false" customHeight="true" outlineLevel="0" collapsed="false">
      <c r="A1583" s="179"/>
      <c r="B1583" s="192"/>
      <c r="C1583" s="179"/>
      <c r="D1583" s="179"/>
      <c r="E1583" s="179"/>
      <c r="F1583" s="193"/>
      <c r="G1583" s="179"/>
      <c r="H1583" s="179"/>
      <c r="I1583" s="179"/>
      <c r="J1583" s="14"/>
      <c r="K1583" s="179"/>
      <c r="L1583" s="179"/>
      <c r="M1583" s="179"/>
      <c r="N1583" s="193"/>
      <c r="O1583" s="194"/>
      <c r="P1583" s="195"/>
      <c r="Q1583" s="196"/>
      <c r="R1583" s="195"/>
      <c r="S1583" s="195"/>
      <c r="T1583" s="195"/>
      <c r="U1583" s="75"/>
      <c r="V1583" s="85"/>
      <c r="W1583" s="197"/>
      <c r="X1583" s="67"/>
      <c r="Y1583" s="179"/>
      <c r="Z1583" s="179"/>
      <c r="AA1583" s="179"/>
    </row>
    <row r="1584" customFormat="false" ht="15.75" hidden="false" customHeight="true" outlineLevel="0" collapsed="false">
      <c r="A1584" s="179"/>
      <c r="B1584" s="192"/>
      <c r="C1584" s="179"/>
      <c r="D1584" s="179"/>
      <c r="E1584" s="179"/>
      <c r="F1584" s="193"/>
      <c r="G1584" s="179"/>
      <c r="H1584" s="179"/>
      <c r="I1584" s="179"/>
      <c r="J1584" s="14"/>
      <c r="K1584" s="179"/>
      <c r="L1584" s="179"/>
      <c r="M1584" s="179"/>
      <c r="N1584" s="193"/>
      <c r="O1584" s="194"/>
      <c r="P1584" s="195"/>
      <c r="Q1584" s="196"/>
      <c r="R1584" s="195"/>
      <c r="S1584" s="195"/>
      <c r="T1584" s="195"/>
      <c r="U1584" s="75"/>
      <c r="V1584" s="85"/>
      <c r="W1584" s="197"/>
      <c r="X1584" s="67"/>
      <c r="Y1584" s="179"/>
      <c r="Z1584" s="179"/>
      <c r="AA1584" s="179"/>
    </row>
    <row r="1585" customFormat="false" ht="15.75" hidden="false" customHeight="true" outlineLevel="0" collapsed="false">
      <c r="A1585" s="179"/>
      <c r="B1585" s="192"/>
      <c r="C1585" s="179"/>
      <c r="D1585" s="179"/>
      <c r="E1585" s="179"/>
      <c r="F1585" s="193"/>
      <c r="G1585" s="179"/>
      <c r="H1585" s="179"/>
      <c r="I1585" s="179"/>
      <c r="J1585" s="14"/>
      <c r="K1585" s="179"/>
      <c r="L1585" s="179"/>
      <c r="M1585" s="179"/>
      <c r="N1585" s="193"/>
      <c r="O1585" s="194"/>
      <c r="P1585" s="195"/>
      <c r="Q1585" s="196"/>
      <c r="R1585" s="195"/>
      <c r="S1585" s="195"/>
      <c r="T1585" s="195"/>
      <c r="U1585" s="75"/>
      <c r="V1585" s="85"/>
      <c r="W1585" s="197"/>
      <c r="X1585" s="67"/>
      <c r="Y1585" s="179"/>
      <c r="Z1585" s="179"/>
      <c r="AA1585" s="179"/>
    </row>
    <row r="1586" customFormat="false" ht="15.75" hidden="false" customHeight="true" outlineLevel="0" collapsed="false">
      <c r="A1586" s="179"/>
      <c r="B1586" s="192"/>
      <c r="C1586" s="179"/>
      <c r="D1586" s="179"/>
      <c r="E1586" s="179"/>
      <c r="F1586" s="193"/>
      <c r="G1586" s="179"/>
      <c r="H1586" s="179"/>
      <c r="I1586" s="179"/>
      <c r="J1586" s="14"/>
      <c r="K1586" s="179"/>
      <c r="L1586" s="179"/>
      <c r="M1586" s="179"/>
      <c r="N1586" s="193"/>
      <c r="O1586" s="194"/>
      <c r="P1586" s="195"/>
      <c r="Q1586" s="196"/>
      <c r="R1586" s="195"/>
      <c r="S1586" s="195"/>
      <c r="T1586" s="195"/>
      <c r="U1586" s="75"/>
      <c r="V1586" s="85"/>
      <c r="W1586" s="197"/>
      <c r="X1586" s="67"/>
      <c r="Y1586" s="179"/>
      <c r="Z1586" s="179"/>
      <c r="AA1586" s="179"/>
    </row>
    <row r="1587" customFormat="false" ht="15.75" hidden="false" customHeight="true" outlineLevel="0" collapsed="false">
      <c r="A1587" s="179"/>
      <c r="B1587" s="192"/>
      <c r="C1587" s="179"/>
      <c r="D1587" s="179"/>
      <c r="E1587" s="179"/>
      <c r="F1587" s="193"/>
      <c r="G1587" s="179"/>
      <c r="H1587" s="179"/>
      <c r="I1587" s="179"/>
      <c r="J1587" s="14"/>
      <c r="K1587" s="179"/>
      <c r="L1587" s="179"/>
      <c r="M1587" s="179"/>
      <c r="N1587" s="193"/>
      <c r="O1587" s="194"/>
      <c r="P1587" s="195"/>
      <c r="Q1587" s="196"/>
      <c r="R1587" s="195"/>
      <c r="S1587" s="195"/>
      <c r="T1587" s="195"/>
      <c r="U1587" s="75"/>
      <c r="V1587" s="85"/>
      <c r="W1587" s="197"/>
      <c r="X1587" s="67"/>
      <c r="Y1587" s="179"/>
      <c r="Z1587" s="179"/>
      <c r="AA1587" s="179"/>
    </row>
    <row r="1588" customFormat="false" ht="15.75" hidden="false" customHeight="true" outlineLevel="0" collapsed="false">
      <c r="A1588" s="179"/>
      <c r="B1588" s="192"/>
      <c r="C1588" s="179"/>
      <c r="D1588" s="179"/>
      <c r="E1588" s="179"/>
      <c r="F1588" s="193"/>
      <c r="G1588" s="179"/>
      <c r="H1588" s="179"/>
      <c r="I1588" s="179"/>
      <c r="J1588" s="14"/>
      <c r="K1588" s="179"/>
      <c r="L1588" s="179"/>
      <c r="M1588" s="179"/>
      <c r="N1588" s="193"/>
      <c r="O1588" s="194"/>
      <c r="P1588" s="195"/>
      <c r="Q1588" s="196"/>
      <c r="R1588" s="195"/>
      <c r="S1588" s="195"/>
      <c r="T1588" s="195"/>
      <c r="U1588" s="75"/>
      <c r="V1588" s="85"/>
      <c r="W1588" s="197"/>
      <c r="X1588" s="67"/>
      <c r="Y1588" s="179"/>
      <c r="Z1588" s="179"/>
      <c r="AA1588" s="179"/>
    </row>
    <row r="1589" customFormat="false" ht="15.75" hidden="false" customHeight="true" outlineLevel="0" collapsed="false">
      <c r="A1589" s="179"/>
      <c r="B1589" s="192"/>
      <c r="C1589" s="179"/>
      <c r="D1589" s="179"/>
      <c r="E1589" s="179"/>
      <c r="F1589" s="193"/>
      <c r="G1589" s="179"/>
      <c r="H1589" s="179"/>
      <c r="I1589" s="179"/>
      <c r="J1589" s="14"/>
      <c r="K1589" s="179"/>
      <c r="L1589" s="179"/>
      <c r="M1589" s="179"/>
      <c r="N1589" s="193"/>
      <c r="O1589" s="194"/>
      <c r="P1589" s="195"/>
      <c r="Q1589" s="196"/>
      <c r="R1589" s="195"/>
      <c r="S1589" s="195"/>
      <c r="T1589" s="195"/>
      <c r="U1589" s="75"/>
      <c r="V1589" s="85"/>
      <c r="W1589" s="197"/>
      <c r="X1589" s="67"/>
      <c r="Y1589" s="179"/>
      <c r="Z1589" s="179"/>
      <c r="AA1589" s="179"/>
    </row>
    <row r="1590" customFormat="false" ht="15.75" hidden="false" customHeight="true" outlineLevel="0" collapsed="false">
      <c r="A1590" s="179"/>
      <c r="B1590" s="192"/>
      <c r="C1590" s="179"/>
      <c r="D1590" s="179"/>
      <c r="E1590" s="179"/>
      <c r="F1590" s="193"/>
      <c r="G1590" s="179"/>
      <c r="H1590" s="179"/>
      <c r="I1590" s="179"/>
      <c r="J1590" s="14"/>
      <c r="K1590" s="179"/>
      <c r="L1590" s="179"/>
      <c r="M1590" s="179"/>
      <c r="N1590" s="193"/>
      <c r="O1590" s="194"/>
      <c r="P1590" s="195"/>
      <c r="Q1590" s="196"/>
      <c r="R1590" s="195"/>
      <c r="S1590" s="195"/>
      <c r="T1590" s="195"/>
      <c r="U1590" s="75"/>
      <c r="V1590" s="85"/>
      <c r="W1590" s="197"/>
      <c r="X1590" s="67"/>
      <c r="Y1590" s="179"/>
      <c r="Z1590" s="179"/>
      <c r="AA1590" s="179"/>
    </row>
    <row r="1591" customFormat="false" ht="15.75" hidden="false" customHeight="true" outlineLevel="0" collapsed="false">
      <c r="A1591" s="179"/>
      <c r="B1591" s="192"/>
      <c r="C1591" s="179"/>
      <c r="D1591" s="179"/>
      <c r="E1591" s="179"/>
      <c r="F1591" s="193"/>
      <c r="G1591" s="179"/>
      <c r="H1591" s="179"/>
      <c r="I1591" s="179"/>
      <c r="J1591" s="14"/>
      <c r="K1591" s="179"/>
      <c r="L1591" s="179"/>
      <c r="M1591" s="179"/>
      <c r="N1591" s="193"/>
      <c r="O1591" s="194"/>
      <c r="P1591" s="195"/>
      <c r="Q1591" s="196"/>
      <c r="R1591" s="195"/>
      <c r="S1591" s="195"/>
      <c r="T1591" s="195"/>
      <c r="U1591" s="75"/>
      <c r="V1591" s="85"/>
      <c r="W1591" s="197"/>
      <c r="X1591" s="67"/>
      <c r="Y1591" s="179"/>
      <c r="Z1591" s="179"/>
      <c r="AA1591" s="179"/>
    </row>
    <row r="1592" customFormat="false" ht="15.75" hidden="false" customHeight="true" outlineLevel="0" collapsed="false">
      <c r="A1592" s="179"/>
      <c r="B1592" s="192"/>
      <c r="C1592" s="179"/>
      <c r="D1592" s="179"/>
      <c r="E1592" s="179"/>
      <c r="F1592" s="193"/>
      <c r="G1592" s="179"/>
      <c r="H1592" s="179"/>
      <c r="I1592" s="179"/>
      <c r="J1592" s="14"/>
      <c r="K1592" s="179"/>
      <c r="L1592" s="179"/>
      <c r="M1592" s="179"/>
      <c r="N1592" s="193"/>
      <c r="O1592" s="194"/>
      <c r="P1592" s="195"/>
      <c r="Q1592" s="196"/>
      <c r="R1592" s="195"/>
      <c r="S1592" s="195"/>
      <c r="T1592" s="195"/>
      <c r="U1592" s="75"/>
      <c r="V1592" s="85"/>
      <c r="W1592" s="197"/>
      <c r="X1592" s="67"/>
      <c r="Y1592" s="179"/>
      <c r="Z1592" s="179"/>
      <c r="AA1592" s="179"/>
    </row>
    <row r="1593" customFormat="false" ht="15.75" hidden="false" customHeight="true" outlineLevel="0" collapsed="false">
      <c r="A1593" s="179"/>
      <c r="B1593" s="192"/>
      <c r="C1593" s="179"/>
      <c r="D1593" s="179"/>
      <c r="E1593" s="179"/>
      <c r="F1593" s="193"/>
      <c r="G1593" s="179"/>
      <c r="H1593" s="179"/>
      <c r="I1593" s="179"/>
      <c r="J1593" s="14"/>
      <c r="K1593" s="179"/>
      <c r="L1593" s="179"/>
      <c r="M1593" s="179"/>
      <c r="N1593" s="193"/>
      <c r="O1593" s="194"/>
      <c r="P1593" s="195"/>
      <c r="Q1593" s="196"/>
      <c r="R1593" s="195"/>
      <c r="S1593" s="195"/>
      <c r="T1593" s="195"/>
      <c r="U1593" s="75"/>
      <c r="V1593" s="85"/>
      <c r="W1593" s="197"/>
      <c r="X1593" s="67"/>
      <c r="Y1593" s="179"/>
      <c r="Z1593" s="179"/>
      <c r="AA1593" s="179"/>
    </row>
    <row r="1594" customFormat="false" ht="15.75" hidden="false" customHeight="true" outlineLevel="0" collapsed="false">
      <c r="A1594" s="179"/>
      <c r="B1594" s="192"/>
      <c r="C1594" s="179"/>
      <c r="D1594" s="179"/>
      <c r="E1594" s="179"/>
      <c r="F1594" s="193"/>
      <c r="G1594" s="179"/>
      <c r="H1594" s="179"/>
      <c r="I1594" s="179"/>
      <c r="J1594" s="14"/>
      <c r="K1594" s="179"/>
      <c r="L1594" s="179"/>
      <c r="M1594" s="179"/>
      <c r="N1594" s="193"/>
      <c r="O1594" s="194"/>
      <c r="P1594" s="195"/>
      <c r="Q1594" s="196"/>
      <c r="R1594" s="195"/>
      <c r="S1594" s="195"/>
      <c r="T1594" s="195"/>
      <c r="U1594" s="75"/>
      <c r="V1594" s="85"/>
      <c r="W1594" s="197"/>
      <c r="X1594" s="67"/>
      <c r="Y1594" s="179"/>
      <c r="Z1594" s="179"/>
      <c r="AA1594" s="179"/>
    </row>
    <row r="1595" customFormat="false" ht="15.75" hidden="false" customHeight="true" outlineLevel="0" collapsed="false">
      <c r="A1595" s="179"/>
      <c r="B1595" s="192"/>
      <c r="C1595" s="179"/>
      <c r="D1595" s="179"/>
      <c r="E1595" s="179"/>
      <c r="F1595" s="193"/>
      <c r="G1595" s="179"/>
      <c r="H1595" s="179"/>
      <c r="I1595" s="179"/>
      <c r="J1595" s="14"/>
      <c r="K1595" s="179"/>
      <c r="L1595" s="179"/>
      <c r="M1595" s="179"/>
      <c r="N1595" s="193"/>
      <c r="O1595" s="194"/>
      <c r="P1595" s="195"/>
      <c r="Q1595" s="196"/>
      <c r="R1595" s="195"/>
      <c r="S1595" s="195"/>
      <c r="T1595" s="195"/>
      <c r="U1595" s="75"/>
      <c r="V1595" s="85"/>
      <c r="W1595" s="197"/>
      <c r="X1595" s="67"/>
      <c r="Y1595" s="179"/>
      <c r="Z1595" s="179"/>
      <c r="AA1595" s="179"/>
    </row>
    <row r="1596" customFormat="false" ht="15.75" hidden="false" customHeight="true" outlineLevel="0" collapsed="false">
      <c r="A1596" s="179"/>
      <c r="B1596" s="192"/>
      <c r="C1596" s="179"/>
      <c r="D1596" s="179"/>
      <c r="E1596" s="179"/>
      <c r="F1596" s="193"/>
      <c r="G1596" s="179"/>
      <c r="H1596" s="179"/>
      <c r="I1596" s="179"/>
      <c r="J1596" s="14"/>
      <c r="K1596" s="179"/>
      <c r="L1596" s="179"/>
      <c r="M1596" s="179"/>
      <c r="N1596" s="193"/>
      <c r="O1596" s="194"/>
      <c r="P1596" s="195"/>
      <c r="Q1596" s="196"/>
      <c r="R1596" s="195"/>
      <c r="S1596" s="195"/>
      <c r="T1596" s="195"/>
      <c r="U1596" s="75"/>
      <c r="V1596" s="85"/>
      <c r="W1596" s="197"/>
      <c r="X1596" s="67"/>
      <c r="Y1596" s="179"/>
      <c r="Z1596" s="179"/>
      <c r="AA1596" s="179"/>
    </row>
    <row r="1597" customFormat="false" ht="15.75" hidden="false" customHeight="true" outlineLevel="0" collapsed="false">
      <c r="A1597" s="179"/>
      <c r="B1597" s="192"/>
      <c r="C1597" s="179"/>
      <c r="D1597" s="179"/>
      <c r="E1597" s="179"/>
      <c r="F1597" s="193"/>
      <c r="G1597" s="179"/>
      <c r="H1597" s="179"/>
      <c r="I1597" s="179"/>
      <c r="J1597" s="14"/>
      <c r="K1597" s="179"/>
      <c r="L1597" s="179"/>
      <c r="M1597" s="179"/>
      <c r="N1597" s="193"/>
      <c r="O1597" s="194"/>
      <c r="P1597" s="195"/>
      <c r="Q1597" s="196"/>
      <c r="R1597" s="195"/>
      <c r="S1597" s="195"/>
      <c r="T1597" s="195"/>
      <c r="U1597" s="75"/>
      <c r="V1597" s="85"/>
      <c r="W1597" s="197"/>
      <c r="X1597" s="67"/>
      <c r="Y1597" s="179"/>
      <c r="Z1597" s="179"/>
      <c r="AA1597" s="179"/>
    </row>
    <row r="1598" customFormat="false" ht="15.75" hidden="false" customHeight="true" outlineLevel="0" collapsed="false">
      <c r="A1598" s="179"/>
      <c r="B1598" s="192"/>
      <c r="C1598" s="179"/>
      <c r="D1598" s="179"/>
      <c r="E1598" s="179"/>
      <c r="F1598" s="193"/>
      <c r="G1598" s="179"/>
      <c r="H1598" s="179"/>
      <c r="I1598" s="179"/>
      <c r="J1598" s="14"/>
      <c r="K1598" s="179"/>
      <c r="L1598" s="179"/>
      <c r="M1598" s="179"/>
      <c r="N1598" s="193"/>
      <c r="O1598" s="194"/>
      <c r="P1598" s="195"/>
      <c r="Q1598" s="196"/>
      <c r="R1598" s="195"/>
      <c r="S1598" s="195"/>
      <c r="T1598" s="195"/>
      <c r="U1598" s="75"/>
      <c r="V1598" s="85"/>
      <c r="W1598" s="197"/>
      <c r="X1598" s="67"/>
      <c r="Y1598" s="179"/>
      <c r="Z1598" s="179"/>
      <c r="AA1598" s="179"/>
    </row>
    <row r="1599" customFormat="false" ht="15.75" hidden="false" customHeight="true" outlineLevel="0" collapsed="false">
      <c r="A1599" s="179"/>
      <c r="B1599" s="192"/>
      <c r="C1599" s="179"/>
      <c r="D1599" s="179"/>
      <c r="E1599" s="179"/>
      <c r="F1599" s="193"/>
      <c r="G1599" s="179"/>
      <c r="H1599" s="179"/>
      <c r="I1599" s="179"/>
      <c r="J1599" s="14"/>
      <c r="K1599" s="179"/>
      <c r="L1599" s="179"/>
      <c r="M1599" s="179"/>
      <c r="N1599" s="193"/>
      <c r="O1599" s="194"/>
      <c r="P1599" s="195"/>
      <c r="Q1599" s="196"/>
      <c r="R1599" s="195"/>
      <c r="S1599" s="195"/>
      <c r="T1599" s="195"/>
      <c r="U1599" s="75"/>
      <c r="V1599" s="85"/>
      <c r="W1599" s="197"/>
      <c r="X1599" s="67"/>
      <c r="Y1599" s="179"/>
      <c r="Z1599" s="179"/>
      <c r="AA1599" s="179"/>
    </row>
    <row r="1600" customFormat="false" ht="15.75" hidden="false" customHeight="true" outlineLevel="0" collapsed="false">
      <c r="A1600" s="179"/>
      <c r="B1600" s="192"/>
      <c r="C1600" s="179"/>
      <c r="D1600" s="179"/>
      <c r="E1600" s="179"/>
      <c r="F1600" s="193"/>
      <c r="G1600" s="179"/>
      <c r="H1600" s="179"/>
      <c r="I1600" s="179"/>
      <c r="J1600" s="14"/>
      <c r="K1600" s="179"/>
      <c r="L1600" s="179"/>
      <c r="M1600" s="179"/>
      <c r="N1600" s="193"/>
      <c r="O1600" s="194"/>
      <c r="P1600" s="195"/>
      <c r="Q1600" s="196"/>
      <c r="R1600" s="195"/>
      <c r="S1600" s="195"/>
      <c r="T1600" s="195"/>
      <c r="U1600" s="75"/>
      <c r="V1600" s="85"/>
      <c r="W1600" s="197"/>
      <c r="X1600" s="67"/>
      <c r="Y1600" s="179"/>
      <c r="Z1600" s="179"/>
      <c r="AA1600" s="179"/>
    </row>
    <row r="1601" customFormat="false" ht="15.75" hidden="false" customHeight="true" outlineLevel="0" collapsed="false">
      <c r="A1601" s="179"/>
      <c r="B1601" s="192"/>
      <c r="C1601" s="179"/>
      <c r="D1601" s="179"/>
      <c r="E1601" s="179"/>
      <c r="F1601" s="193"/>
      <c r="G1601" s="179"/>
      <c r="H1601" s="179"/>
      <c r="I1601" s="179"/>
      <c r="J1601" s="14"/>
      <c r="K1601" s="179"/>
      <c r="L1601" s="179"/>
      <c r="M1601" s="179"/>
      <c r="N1601" s="193"/>
      <c r="O1601" s="194"/>
      <c r="P1601" s="195"/>
      <c r="Q1601" s="196"/>
      <c r="R1601" s="195"/>
      <c r="S1601" s="195"/>
      <c r="T1601" s="195"/>
      <c r="U1601" s="75"/>
      <c r="V1601" s="85"/>
      <c r="W1601" s="197"/>
      <c r="X1601" s="67"/>
      <c r="Y1601" s="179"/>
      <c r="Z1601" s="179"/>
      <c r="AA1601" s="179"/>
    </row>
    <row r="1602" customFormat="false" ht="15.75" hidden="false" customHeight="true" outlineLevel="0" collapsed="false">
      <c r="A1602" s="179"/>
      <c r="B1602" s="192"/>
      <c r="C1602" s="179"/>
      <c r="D1602" s="179"/>
      <c r="E1602" s="179"/>
      <c r="F1602" s="193"/>
      <c r="G1602" s="179"/>
      <c r="H1602" s="179"/>
      <c r="I1602" s="179"/>
      <c r="J1602" s="14"/>
      <c r="K1602" s="179"/>
      <c r="L1602" s="179"/>
      <c r="M1602" s="179"/>
      <c r="N1602" s="193"/>
      <c r="O1602" s="194"/>
      <c r="P1602" s="195"/>
      <c r="Q1602" s="196"/>
      <c r="R1602" s="195"/>
      <c r="S1602" s="195"/>
      <c r="T1602" s="195"/>
      <c r="U1602" s="75"/>
      <c r="V1602" s="85"/>
      <c r="W1602" s="197"/>
      <c r="X1602" s="67"/>
      <c r="Y1602" s="179"/>
      <c r="Z1602" s="179"/>
      <c r="AA1602" s="179"/>
    </row>
    <row r="1603" customFormat="false" ht="15.75" hidden="false" customHeight="true" outlineLevel="0" collapsed="false">
      <c r="A1603" s="179"/>
      <c r="B1603" s="192"/>
      <c r="C1603" s="179"/>
      <c r="D1603" s="179"/>
      <c r="E1603" s="179"/>
      <c r="F1603" s="193"/>
      <c r="G1603" s="179"/>
      <c r="H1603" s="179"/>
      <c r="I1603" s="179"/>
      <c r="J1603" s="14"/>
      <c r="K1603" s="179"/>
      <c r="L1603" s="179"/>
      <c r="M1603" s="179"/>
      <c r="N1603" s="193"/>
      <c r="O1603" s="194"/>
      <c r="P1603" s="195"/>
      <c r="Q1603" s="196"/>
      <c r="R1603" s="195"/>
      <c r="S1603" s="195"/>
      <c r="T1603" s="195"/>
      <c r="U1603" s="75"/>
      <c r="V1603" s="85"/>
      <c r="W1603" s="197"/>
      <c r="X1603" s="67"/>
      <c r="Y1603" s="179"/>
      <c r="Z1603" s="179"/>
      <c r="AA1603" s="179"/>
    </row>
    <row r="1604" customFormat="false" ht="15.75" hidden="false" customHeight="true" outlineLevel="0" collapsed="false">
      <c r="A1604" s="179"/>
      <c r="B1604" s="192"/>
      <c r="C1604" s="179"/>
      <c r="D1604" s="179"/>
      <c r="E1604" s="179"/>
      <c r="F1604" s="193"/>
      <c r="G1604" s="179"/>
      <c r="H1604" s="179"/>
      <c r="I1604" s="179"/>
      <c r="J1604" s="14"/>
      <c r="K1604" s="179"/>
      <c r="L1604" s="179"/>
      <c r="M1604" s="179"/>
      <c r="N1604" s="193"/>
      <c r="O1604" s="194"/>
      <c r="P1604" s="195"/>
      <c r="Q1604" s="196"/>
      <c r="R1604" s="195"/>
      <c r="S1604" s="195"/>
      <c r="T1604" s="195"/>
      <c r="U1604" s="75"/>
      <c r="V1604" s="85"/>
      <c r="W1604" s="197"/>
      <c r="X1604" s="67"/>
      <c r="Y1604" s="179"/>
      <c r="Z1604" s="179"/>
      <c r="AA1604" s="179"/>
    </row>
    <row r="1605" customFormat="false" ht="15.75" hidden="false" customHeight="true" outlineLevel="0" collapsed="false">
      <c r="A1605" s="179"/>
      <c r="B1605" s="192"/>
      <c r="C1605" s="179"/>
      <c r="D1605" s="179"/>
      <c r="E1605" s="179"/>
      <c r="F1605" s="193"/>
      <c r="G1605" s="179"/>
      <c r="H1605" s="179"/>
      <c r="I1605" s="179"/>
      <c r="J1605" s="14"/>
      <c r="K1605" s="179"/>
      <c r="L1605" s="179"/>
      <c r="M1605" s="179"/>
      <c r="N1605" s="193"/>
      <c r="O1605" s="194"/>
      <c r="P1605" s="195"/>
      <c r="Q1605" s="196"/>
      <c r="R1605" s="195"/>
      <c r="S1605" s="195"/>
      <c r="T1605" s="195"/>
      <c r="U1605" s="75"/>
      <c r="V1605" s="85"/>
      <c r="W1605" s="197"/>
      <c r="X1605" s="67"/>
      <c r="Y1605" s="179"/>
      <c r="Z1605" s="179"/>
      <c r="AA1605" s="179"/>
    </row>
    <row r="1606" customFormat="false" ht="15.75" hidden="false" customHeight="true" outlineLevel="0" collapsed="false">
      <c r="A1606" s="179"/>
      <c r="B1606" s="192"/>
      <c r="C1606" s="179"/>
      <c r="D1606" s="179"/>
      <c r="E1606" s="179"/>
      <c r="F1606" s="193"/>
      <c r="G1606" s="179"/>
      <c r="H1606" s="179"/>
      <c r="I1606" s="179"/>
      <c r="J1606" s="14"/>
      <c r="K1606" s="179"/>
      <c r="L1606" s="179"/>
      <c r="M1606" s="179"/>
      <c r="N1606" s="193"/>
      <c r="O1606" s="194"/>
      <c r="P1606" s="195"/>
      <c r="Q1606" s="196"/>
      <c r="R1606" s="195"/>
      <c r="S1606" s="195"/>
      <c r="T1606" s="195"/>
      <c r="U1606" s="75"/>
      <c r="V1606" s="85"/>
      <c r="W1606" s="197"/>
      <c r="X1606" s="67"/>
      <c r="Y1606" s="179"/>
      <c r="Z1606" s="179"/>
      <c r="AA1606" s="179"/>
    </row>
    <row r="1607" customFormat="false" ht="15.75" hidden="false" customHeight="true" outlineLevel="0" collapsed="false">
      <c r="A1607" s="179"/>
      <c r="B1607" s="192"/>
      <c r="C1607" s="179"/>
      <c r="D1607" s="179"/>
      <c r="E1607" s="179"/>
      <c r="F1607" s="193"/>
      <c r="G1607" s="179"/>
      <c r="H1607" s="179"/>
      <c r="I1607" s="179"/>
      <c r="J1607" s="14"/>
      <c r="K1607" s="179"/>
      <c r="L1607" s="179"/>
      <c r="M1607" s="179"/>
      <c r="N1607" s="193"/>
      <c r="O1607" s="194"/>
      <c r="P1607" s="195"/>
      <c r="Q1607" s="196"/>
      <c r="R1607" s="195"/>
      <c r="S1607" s="195"/>
      <c r="T1607" s="195"/>
      <c r="U1607" s="75"/>
      <c r="V1607" s="85"/>
      <c r="W1607" s="197"/>
      <c r="X1607" s="67"/>
      <c r="Y1607" s="179"/>
      <c r="Z1607" s="179"/>
      <c r="AA1607" s="179"/>
    </row>
    <row r="1608" customFormat="false" ht="15.75" hidden="false" customHeight="true" outlineLevel="0" collapsed="false">
      <c r="A1608" s="179"/>
      <c r="B1608" s="192"/>
      <c r="C1608" s="179"/>
      <c r="D1608" s="179"/>
      <c r="E1608" s="179"/>
      <c r="F1608" s="193"/>
      <c r="G1608" s="179"/>
      <c r="H1608" s="179"/>
      <c r="I1608" s="179"/>
      <c r="J1608" s="14"/>
      <c r="K1608" s="179"/>
      <c r="L1608" s="179"/>
      <c r="M1608" s="179"/>
      <c r="N1608" s="193"/>
      <c r="O1608" s="194"/>
      <c r="P1608" s="195"/>
      <c r="Q1608" s="196"/>
      <c r="R1608" s="195"/>
      <c r="S1608" s="195"/>
      <c r="T1608" s="195"/>
      <c r="U1608" s="75"/>
      <c r="V1608" s="85"/>
      <c r="W1608" s="197"/>
      <c r="X1608" s="67"/>
      <c r="Y1608" s="179"/>
      <c r="Z1608" s="179"/>
      <c r="AA1608" s="179"/>
    </row>
    <row r="1609" customFormat="false" ht="15.75" hidden="false" customHeight="true" outlineLevel="0" collapsed="false">
      <c r="A1609" s="179"/>
      <c r="B1609" s="192"/>
      <c r="C1609" s="179"/>
      <c r="D1609" s="179"/>
      <c r="E1609" s="179"/>
      <c r="F1609" s="193"/>
      <c r="G1609" s="179"/>
      <c r="H1609" s="179"/>
      <c r="I1609" s="179"/>
      <c r="J1609" s="14"/>
      <c r="K1609" s="179"/>
      <c r="L1609" s="179"/>
      <c r="M1609" s="179"/>
      <c r="N1609" s="193"/>
      <c r="O1609" s="194"/>
      <c r="P1609" s="195"/>
      <c r="Q1609" s="196"/>
      <c r="R1609" s="195"/>
      <c r="S1609" s="195"/>
      <c r="T1609" s="195"/>
      <c r="U1609" s="75"/>
      <c r="V1609" s="85"/>
      <c r="W1609" s="197"/>
      <c r="X1609" s="67"/>
      <c r="Y1609" s="179"/>
      <c r="Z1609" s="179"/>
      <c r="AA1609" s="179"/>
    </row>
    <row r="1610" customFormat="false" ht="15.75" hidden="false" customHeight="true" outlineLevel="0" collapsed="false">
      <c r="A1610" s="179"/>
      <c r="B1610" s="192"/>
      <c r="C1610" s="179"/>
      <c r="D1610" s="179"/>
      <c r="E1610" s="179"/>
      <c r="F1610" s="193"/>
      <c r="G1610" s="179"/>
      <c r="H1610" s="179"/>
      <c r="I1610" s="179"/>
      <c r="J1610" s="14"/>
      <c r="K1610" s="179"/>
      <c r="L1610" s="179"/>
      <c r="M1610" s="179"/>
      <c r="N1610" s="193"/>
      <c r="O1610" s="194"/>
      <c r="P1610" s="195"/>
      <c r="Q1610" s="196"/>
      <c r="R1610" s="195"/>
      <c r="S1610" s="195"/>
      <c r="T1610" s="195"/>
      <c r="U1610" s="75"/>
      <c r="V1610" s="85"/>
      <c r="W1610" s="197"/>
      <c r="X1610" s="67"/>
      <c r="Y1610" s="179"/>
      <c r="Z1610" s="179"/>
      <c r="AA1610" s="179"/>
    </row>
    <row r="1611" customFormat="false" ht="15.75" hidden="false" customHeight="true" outlineLevel="0" collapsed="false">
      <c r="A1611" s="179"/>
      <c r="B1611" s="192"/>
      <c r="C1611" s="179"/>
      <c r="D1611" s="179"/>
      <c r="E1611" s="179"/>
      <c r="F1611" s="193"/>
      <c r="G1611" s="179"/>
      <c r="H1611" s="179"/>
      <c r="I1611" s="179"/>
      <c r="J1611" s="14"/>
      <c r="K1611" s="179"/>
      <c r="L1611" s="179"/>
      <c r="M1611" s="179"/>
      <c r="N1611" s="193"/>
      <c r="O1611" s="194"/>
      <c r="P1611" s="195"/>
      <c r="Q1611" s="196"/>
      <c r="R1611" s="195"/>
      <c r="S1611" s="195"/>
      <c r="T1611" s="195"/>
      <c r="U1611" s="75"/>
      <c r="V1611" s="85"/>
      <c r="W1611" s="197"/>
      <c r="X1611" s="67"/>
      <c r="Y1611" s="179"/>
      <c r="Z1611" s="179"/>
      <c r="AA1611" s="179"/>
    </row>
    <row r="1612" customFormat="false" ht="15.75" hidden="false" customHeight="true" outlineLevel="0" collapsed="false">
      <c r="A1612" s="179"/>
      <c r="B1612" s="192"/>
      <c r="C1612" s="179"/>
      <c r="D1612" s="179"/>
      <c r="E1612" s="179"/>
      <c r="F1612" s="193"/>
      <c r="G1612" s="179"/>
      <c r="H1612" s="179"/>
      <c r="I1612" s="179"/>
      <c r="J1612" s="14"/>
      <c r="K1612" s="179"/>
      <c r="L1612" s="179"/>
      <c r="M1612" s="179"/>
      <c r="N1612" s="193"/>
      <c r="O1612" s="194"/>
      <c r="P1612" s="195"/>
      <c r="Q1612" s="196"/>
      <c r="R1612" s="195"/>
      <c r="S1612" s="195"/>
      <c r="T1612" s="195"/>
      <c r="U1612" s="75"/>
      <c r="V1612" s="85"/>
      <c r="W1612" s="197"/>
      <c r="X1612" s="67"/>
      <c r="Y1612" s="179"/>
      <c r="Z1612" s="179"/>
      <c r="AA1612" s="179"/>
    </row>
    <row r="1613" customFormat="false" ht="15.75" hidden="false" customHeight="true" outlineLevel="0" collapsed="false">
      <c r="A1613" s="179"/>
      <c r="B1613" s="192"/>
      <c r="C1613" s="179"/>
      <c r="D1613" s="179"/>
      <c r="E1613" s="179"/>
      <c r="F1613" s="193"/>
      <c r="G1613" s="179"/>
      <c r="H1613" s="179"/>
      <c r="I1613" s="179"/>
      <c r="J1613" s="14"/>
      <c r="K1613" s="179"/>
      <c r="L1613" s="179"/>
      <c r="M1613" s="179"/>
      <c r="N1613" s="193"/>
      <c r="O1613" s="194"/>
      <c r="P1613" s="195"/>
      <c r="Q1613" s="196"/>
      <c r="R1613" s="195"/>
      <c r="S1613" s="195"/>
      <c r="T1613" s="195"/>
      <c r="U1613" s="75"/>
      <c r="V1613" s="85"/>
      <c r="W1613" s="197"/>
      <c r="X1613" s="67"/>
      <c r="Y1613" s="179"/>
      <c r="Z1613" s="179"/>
      <c r="AA1613" s="179"/>
    </row>
    <row r="1614" customFormat="false" ht="15.75" hidden="false" customHeight="true" outlineLevel="0" collapsed="false">
      <c r="A1614" s="179"/>
      <c r="B1614" s="192"/>
      <c r="C1614" s="179"/>
      <c r="D1614" s="179"/>
      <c r="E1614" s="179"/>
      <c r="F1614" s="193"/>
      <c r="G1614" s="179"/>
      <c r="H1614" s="179"/>
      <c r="I1614" s="179"/>
      <c r="J1614" s="14"/>
      <c r="K1614" s="179"/>
      <c r="L1614" s="179"/>
      <c r="M1614" s="179"/>
      <c r="N1614" s="193"/>
      <c r="O1614" s="194"/>
      <c r="P1614" s="195"/>
      <c r="Q1614" s="196"/>
      <c r="R1614" s="195"/>
      <c r="S1614" s="195"/>
      <c r="T1614" s="195"/>
      <c r="U1614" s="75"/>
      <c r="V1614" s="85"/>
      <c r="W1614" s="197"/>
      <c r="X1614" s="67"/>
      <c r="Y1614" s="179"/>
      <c r="Z1614" s="179"/>
      <c r="AA1614" s="179"/>
    </row>
    <row r="1615" customFormat="false" ht="15.75" hidden="false" customHeight="true" outlineLevel="0" collapsed="false">
      <c r="A1615" s="179"/>
      <c r="B1615" s="192"/>
      <c r="C1615" s="179"/>
      <c r="D1615" s="179"/>
      <c r="E1615" s="179"/>
      <c r="F1615" s="193"/>
      <c r="G1615" s="179"/>
      <c r="H1615" s="179"/>
      <c r="I1615" s="179"/>
      <c r="J1615" s="14"/>
      <c r="K1615" s="179"/>
      <c r="L1615" s="179"/>
      <c r="M1615" s="179"/>
      <c r="N1615" s="193"/>
      <c r="O1615" s="194"/>
      <c r="P1615" s="195"/>
      <c r="Q1615" s="196"/>
      <c r="R1615" s="195"/>
      <c r="S1615" s="195"/>
      <c r="T1615" s="195"/>
      <c r="U1615" s="75"/>
      <c r="V1615" s="85"/>
      <c r="W1615" s="197"/>
      <c r="X1615" s="67"/>
      <c r="Y1615" s="179"/>
      <c r="Z1615" s="179"/>
      <c r="AA1615" s="179"/>
    </row>
    <row r="1616" customFormat="false" ht="15.75" hidden="false" customHeight="true" outlineLevel="0" collapsed="false">
      <c r="A1616" s="179"/>
      <c r="B1616" s="192"/>
      <c r="C1616" s="179"/>
      <c r="D1616" s="179"/>
      <c r="E1616" s="179"/>
      <c r="F1616" s="193"/>
      <c r="G1616" s="179"/>
      <c r="H1616" s="179"/>
      <c r="I1616" s="179"/>
      <c r="J1616" s="14"/>
      <c r="K1616" s="179"/>
      <c r="L1616" s="179"/>
      <c r="M1616" s="179"/>
      <c r="N1616" s="193"/>
      <c r="O1616" s="194"/>
      <c r="P1616" s="195"/>
      <c r="Q1616" s="196"/>
      <c r="R1616" s="195"/>
      <c r="S1616" s="195"/>
      <c r="T1616" s="195"/>
      <c r="U1616" s="75"/>
      <c r="V1616" s="85"/>
      <c r="W1616" s="197"/>
      <c r="X1616" s="67"/>
      <c r="Y1616" s="179"/>
      <c r="Z1616" s="179"/>
      <c r="AA1616" s="179"/>
    </row>
    <row r="1617" customFormat="false" ht="15.75" hidden="false" customHeight="true" outlineLevel="0" collapsed="false">
      <c r="A1617" s="179"/>
      <c r="B1617" s="192"/>
      <c r="C1617" s="179"/>
      <c r="D1617" s="179"/>
      <c r="E1617" s="179"/>
      <c r="F1617" s="193"/>
      <c r="G1617" s="179"/>
      <c r="H1617" s="179"/>
      <c r="I1617" s="179"/>
      <c r="J1617" s="14"/>
      <c r="K1617" s="179"/>
      <c r="L1617" s="179"/>
      <c r="M1617" s="179"/>
      <c r="N1617" s="193"/>
      <c r="O1617" s="194"/>
      <c r="P1617" s="195"/>
      <c r="Q1617" s="196"/>
      <c r="R1617" s="195"/>
      <c r="S1617" s="195"/>
      <c r="T1617" s="195"/>
      <c r="U1617" s="75"/>
      <c r="V1617" s="85"/>
      <c r="W1617" s="197"/>
      <c r="X1617" s="67"/>
      <c r="Y1617" s="179"/>
      <c r="Z1617" s="179"/>
      <c r="AA1617" s="179"/>
    </row>
    <row r="1618" customFormat="false" ht="15.75" hidden="false" customHeight="true" outlineLevel="0" collapsed="false">
      <c r="A1618" s="179"/>
      <c r="B1618" s="192"/>
      <c r="C1618" s="179"/>
      <c r="D1618" s="179"/>
      <c r="E1618" s="179"/>
      <c r="F1618" s="193"/>
      <c r="G1618" s="179"/>
      <c r="H1618" s="179"/>
      <c r="I1618" s="179"/>
      <c r="J1618" s="14"/>
      <c r="K1618" s="179"/>
      <c r="L1618" s="179"/>
      <c r="M1618" s="179"/>
      <c r="N1618" s="193"/>
      <c r="O1618" s="194"/>
      <c r="P1618" s="195"/>
      <c r="Q1618" s="196"/>
      <c r="R1618" s="195"/>
      <c r="S1618" s="195"/>
      <c r="T1618" s="195"/>
      <c r="U1618" s="75"/>
      <c r="V1618" s="85"/>
      <c r="W1618" s="197"/>
      <c r="X1618" s="67"/>
      <c r="Y1618" s="179"/>
      <c r="Z1618" s="179"/>
      <c r="AA1618" s="179"/>
    </row>
    <row r="1619" customFormat="false" ht="15.75" hidden="false" customHeight="true" outlineLevel="0" collapsed="false">
      <c r="A1619" s="179"/>
      <c r="B1619" s="192"/>
      <c r="C1619" s="179"/>
      <c r="D1619" s="179"/>
      <c r="E1619" s="179"/>
      <c r="F1619" s="193"/>
      <c r="G1619" s="179"/>
      <c r="H1619" s="179"/>
      <c r="I1619" s="179"/>
      <c r="J1619" s="14"/>
      <c r="K1619" s="179"/>
      <c r="L1619" s="179"/>
      <c r="M1619" s="179"/>
      <c r="N1619" s="193"/>
      <c r="O1619" s="194"/>
      <c r="P1619" s="195"/>
      <c r="Q1619" s="196"/>
      <c r="R1619" s="195"/>
      <c r="S1619" s="195"/>
      <c r="T1619" s="195"/>
      <c r="U1619" s="75"/>
      <c r="V1619" s="85"/>
      <c r="W1619" s="197"/>
      <c r="X1619" s="67"/>
      <c r="Y1619" s="179"/>
      <c r="Z1619" s="179"/>
      <c r="AA1619" s="179"/>
    </row>
    <row r="1620" customFormat="false" ht="15.75" hidden="false" customHeight="true" outlineLevel="0" collapsed="false">
      <c r="A1620" s="179"/>
      <c r="B1620" s="192"/>
      <c r="C1620" s="179"/>
      <c r="D1620" s="179"/>
      <c r="E1620" s="179"/>
      <c r="F1620" s="193"/>
      <c r="G1620" s="179"/>
      <c r="H1620" s="179"/>
      <c r="I1620" s="179"/>
      <c r="J1620" s="14"/>
      <c r="K1620" s="179"/>
      <c r="L1620" s="179"/>
      <c r="M1620" s="179"/>
      <c r="N1620" s="193"/>
      <c r="O1620" s="194"/>
      <c r="P1620" s="195"/>
      <c r="Q1620" s="196"/>
      <c r="R1620" s="195"/>
      <c r="S1620" s="195"/>
      <c r="T1620" s="195"/>
      <c r="U1620" s="75"/>
      <c r="V1620" s="85"/>
      <c r="W1620" s="197"/>
      <c r="X1620" s="67"/>
      <c r="Y1620" s="179"/>
      <c r="Z1620" s="179"/>
      <c r="AA1620" s="179"/>
    </row>
    <row r="1621" customFormat="false" ht="15.75" hidden="false" customHeight="true" outlineLevel="0" collapsed="false">
      <c r="A1621" s="179"/>
      <c r="B1621" s="192"/>
      <c r="C1621" s="179"/>
      <c r="D1621" s="179"/>
      <c r="E1621" s="179"/>
      <c r="F1621" s="193"/>
      <c r="G1621" s="179"/>
      <c r="H1621" s="179"/>
      <c r="I1621" s="179"/>
      <c r="J1621" s="14"/>
      <c r="K1621" s="179"/>
      <c r="L1621" s="179"/>
      <c r="M1621" s="179"/>
      <c r="N1621" s="193"/>
      <c r="O1621" s="194"/>
      <c r="P1621" s="195"/>
      <c r="Q1621" s="196"/>
      <c r="R1621" s="195"/>
      <c r="S1621" s="195"/>
      <c r="T1621" s="195"/>
      <c r="U1621" s="75"/>
      <c r="V1621" s="85"/>
      <c r="W1621" s="197"/>
      <c r="X1621" s="67"/>
      <c r="Y1621" s="179"/>
      <c r="Z1621" s="179"/>
      <c r="AA1621" s="179"/>
    </row>
    <row r="1622" customFormat="false" ht="15.75" hidden="false" customHeight="true" outlineLevel="0" collapsed="false">
      <c r="A1622" s="179"/>
      <c r="B1622" s="192"/>
      <c r="C1622" s="179"/>
      <c r="D1622" s="179"/>
      <c r="E1622" s="179"/>
      <c r="F1622" s="193"/>
      <c r="G1622" s="179"/>
      <c r="H1622" s="179"/>
      <c r="I1622" s="179"/>
      <c r="J1622" s="14"/>
      <c r="K1622" s="179"/>
      <c r="L1622" s="179"/>
      <c r="M1622" s="179"/>
      <c r="N1622" s="193"/>
      <c r="O1622" s="194"/>
      <c r="P1622" s="195"/>
      <c r="Q1622" s="196"/>
      <c r="R1622" s="195"/>
      <c r="S1622" s="195"/>
      <c r="T1622" s="195"/>
      <c r="U1622" s="75"/>
      <c r="V1622" s="85"/>
      <c r="W1622" s="197"/>
      <c r="X1622" s="67"/>
      <c r="Y1622" s="179"/>
      <c r="Z1622" s="179"/>
      <c r="AA1622" s="179"/>
    </row>
    <row r="1623" customFormat="false" ht="15.75" hidden="false" customHeight="true" outlineLevel="0" collapsed="false">
      <c r="A1623" s="179"/>
      <c r="B1623" s="192"/>
      <c r="C1623" s="179"/>
      <c r="D1623" s="179"/>
      <c r="E1623" s="179"/>
      <c r="F1623" s="193"/>
      <c r="G1623" s="179"/>
      <c r="H1623" s="179"/>
      <c r="I1623" s="179"/>
      <c r="J1623" s="14"/>
      <c r="K1623" s="179"/>
      <c r="L1623" s="179"/>
      <c r="M1623" s="179"/>
      <c r="N1623" s="193"/>
      <c r="O1623" s="194"/>
      <c r="P1623" s="195"/>
      <c r="Q1623" s="196"/>
      <c r="R1623" s="195"/>
      <c r="S1623" s="195"/>
      <c r="T1623" s="195"/>
      <c r="U1623" s="75"/>
      <c r="V1623" s="85"/>
      <c r="W1623" s="197"/>
      <c r="X1623" s="67"/>
      <c r="Y1623" s="179"/>
      <c r="Z1623" s="179"/>
      <c r="AA1623" s="179"/>
    </row>
    <row r="1624" customFormat="false" ht="15.75" hidden="false" customHeight="true" outlineLevel="0" collapsed="false">
      <c r="A1624" s="179"/>
      <c r="B1624" s="192"/>
      <c r="C1624" s="179"/>
      <c r="D1624" s="179"/>
      <c r="E1624" s="179"/>
      <c r="F1624" s="193"/>
      <c r="G1624" s="179"/>
      <c r="H1624" s="179"/>
      <c r="I1624" s="179"/>
      <c r="J1624" s="14"/>
      <c r="K1624" s="179"/>
      <c r="L1624" s="179"/>
      <c r="M1624" s="179"/>
      <c r="N1624" s="193"/>
      <c r="O1624" s="194"/>
      <c r="P1624" s="195"/>
      <c r="Q1624" s="196"/>
      <c r="R1624" s="195"/>
      <c r="S1624" s="195"/>
      <c r="T1624" s="195"/>
      <c r="U1624" s="75"/>
      <c r="V1624" s="85"/>
      <c r="W1624" s="197"/>
      <c r="X1624" s="67"/>
      <c r="Y1624" s="179"/>
      <c r="Z1624" s="179"/>
      <c r="AA1624" s="179"/>
    </row>
    <row r="1625" customFormat="false" ht="15.75" hidden="false" customHeight="true" outlineLevel="0" collapsed="false">
      <c r="A1625" s="179"/>
      <c r="B1625" s="192"/>
      <c r="C1625" s="179"/>
      <c r="D1625" s="179"/>
      <c r="E1625" s="179"/>
      <c r="F1625" s="193"/>
      <c r="G1625" s="179"/>
      <c r="H1625" s="179"/>
      <c r="I1625" s="179"/>
      <c r="J1625" s="14"/>
      <c r="K1625" s="179"/>
      <c r="L1625" s="179"/>
      <c r="M1625" s="179"/>
      <c r="N1625" s="193"/>
      <c r="O1625" s="194"/>
      <c r="P1625" s="195"/>
      <c r="Q1625" s="196"/>
      <c r="R1625" s="195"/>
      <c r="S1625" s="195"/>
      <c r="T1625" s="195"/>
      <c r="U1625" s="75"/>
      <c r="V1625" s="85"/>
      <c r="W1625" s="197"/>
      <c r="X1625" s="67"/>
      <c r="Y1625" s="179"/>
      <c r="Z1625" s="179"/>
      <c r="AA1625" s="179"/>
    </row>
    <row r="1626" customFormat="false" ht="15.75" hidden="false" customHeight="true" outlineLevel="0" collapsed="false">
      <c r="A1626" s="179"/>
      <c r="B1626" s="192"/>
      <c r="C1626" s="179"/>
      <c r="D1626" s="179"/>
      <c r="E1626" s="179"/>
      <c r="F1626" s="193"/>
      <c r="G1626" s="179"/>
      <c r="H1626" s="179"/>
      <c r="I1626" s="179"/>
      <c r="J1626" s="14"/>
      <c r="K1626" s="179"/>
      <c r="L1626" s="179"/>
      <c r="M1626" s="179"/>
      <c r="N1626" s="193"/>
      <c r="O1626" s="194"/>
      <c r="P1626" s="195"/>
      <c r="Q1626" s="196"/>
      <c r="R1626" s="195"/>
      <c r="S1626" s="195"/>
      <c r="T1626" s="195"/>
      <c r="U1626" s="75"/>
      <c r="V1626" s="85"/>
      <c r="W1626" s="197"/>
      <c r="X1626" s="67"/>
      <c r="Y1626" s="179"/>
      <c r="Z1626" s="179"/>
      <c r="AA1626" s="179"/>
    </row>
    <row r="1627" customFormat="false" ht="15.75" hidden="false" customHeight="true" outlineLevel="0" collapsed="false">
      <c r="A1627" s="179"/>
      <c r="B1627" s="192"/>
      <c r="C1627" s="179"/>
      <c r="D1627" s="179"/>
      <c r="E1627" s="179"/>
      <c r="F1627" s="193"/>
      <c r="G1627" s="179"/>
      <c r="H1627" s="179"/>
      <c r="I1627" s="179"/>
      <c r="J1627" s="14"/>
      <c r="K1627" s="179"/>
      <c r="L1627" s="179"/>
      <c r="M1627" s="179"/>
      <c r="N1627" s="193"/>
      <c r="O1627" s="194"/>
      <c r="P1627" s="195"/>
      <c r="Q1627" s="196"/>
      <c r="R1627" s="195"/>
      <c r="S1627" s="195"/>
      <c r="T1627" s="195"/>
      <c r="U1627" s="75"/>
      <c r="V1627" s="85"/>
      <c r="W1627" s="197"/>
      <c r="X1627" s="67"/>
      <c r="Y1627" s="179"/>
      <c r="Z1627" s="179"/>
      <c r="AA1627" s="179"/>
    </row>
    <row r="1628" customFormat="false" ht="15.75" hidden="false" customHeight="true" outlineLevel="0" collapsed="false">
      <c r="A1628" s="179"/>
      <c r="B1628" s="192"/>
      <c r="C1628" s="179"/>
      <c r="D1628" s="179"/>
      <c r="E1628" s="179"/>
      <c r="F1628" s="193"/>
      <c r="G1628" s="179"/>
      <c r="H1628" s="179"/>
      <c r="I1628" s="179"/>
      <c r="J1628" s="14"/>
      <c r="K1628" s="179"/>
      <c r="L1628" s="179"/>
      <c r="M1628" s="179"/>
      <c r="N1628" s="193"/>
      <c r="O1628" s="194"/>
      <c r="P1628" s="195"/>
      <c r="Q1628" s="196"/>
      <c r="R1628" s="195"/>
      <c r="S1628" s="195"/>
      <c r="T1628" s="195"/>
      <c r="U1628" s="75"/>
      <c r="V1628" s="85"/>
      <c r="W1628" s="197"/>
      <c r="X1628" s="67"/>
      <c r="Y1628" s="179"/>
      <c r="Z1628" s="179"/>
      <c r="AA1628" s="179"/>
    </row>
    <row r="1629" customFormat="false" ht="15.75" hidden="false" customHeight="true" outlineLevel="0" collapsed="false">
      <c r="A1629" s="179"/>
      <c r="B1629" s="192"/>
      <c r="C1629" s="179"/>
      <c r="D1629" s="179"/>
      <c r="E1629" s="179"/>
      <c r="F1629" s="193"/>
      <c r="G1629" s="179"/>
      <c r="H1629" s="179"/>
      <c r="I1629" s="179"/>
      <c r="J1629" s="14"/>
      <c r="K1629" s="179"/>
      <c r="L1629" s="179"/>
      <c r="M1629" s="179"/>
      <c r="N1629" s="193"/>
      <c r="O1629" s="194"/>
      <c r="P1629" s="195"/>
      <c r="Q1629" s="196"/>
      <c r="R1629" s="195"/>
      <c r="S1629" s="195"/>
      <c r="T1629" s="195"/>
      <c r="U1629" s="75"/>
      <c r="V1629" s="85"/>
      <c r="W1629" s="197"/>
      <c r="X1629" s="67"/>
      <c r="Y1629" s="179"/>
      <c r="Z1629" s="179"/>
      <c r="AA1629" s="179"/>
    </row>
    <row r="1630" customFormat="false" ht="15.75" hidden="false" customHeight="true" outlineLevel="0" collapsed="false">
      <c r="A1630" s="179"/>
      <c r="B1630" s="192"/>
      <c r="C1630" s="179"/>
      <c r="D1630" s="179"/>
      <c r="E1630" s="179"/>
      <c r="F1630" s="193"/>
      <c r="G1630" s="179"/>
      <c r="H1630" s="179"/>
      <c r="I1630" s="179"/>
      <c r="J1630" s="14"/>
      <c r="K1630" s="179"/>
      <c r="L1630" s="179"/>
      <c r="M1630" s="179"/>
      <c r="N1630" s="193"/>
      <c r="O1630" s="194"/>
      <c r="P1630" s="195"/>
      <c r="Q1630" s="196"/>
      <c r="R1630" s="195"/>
      <c r="S1630" s="195"/>
      <c r="T1630" s="195"/>
      <c r="U1630" s="75"/>
      <c r="V1630" s="85"/>
      <c r="W1630" s="197"/>
      <c r="X1630" s="67"/>
      <c r="Y1630" s="179"/>
      <c r="Z1630" s="179"/>
      <c r="AA1630" s="179"/>
    </row>
    <row r="1631" customFormat="false" ht="15.75" hidden="false" customHeight="true" outlineLevel="0" collapsed="false">
      <c r="A1631" s="179"/>
      <c r="B1631" s="192"/>
      <c r="C1631" s="179"/>
      <c r="D1631" s="179"/>
      <c r="E1631" s="179"/>
      <c r="F1631" s="193"/>
      <c r="G1631" s="179"/>
      <c r="H1631" s="179"/>
      <c r="I1631" s="179"/>
      <c r="J1631" s="14"/>
      <c r="K1631" s="179"/>
      <c r="L1631" s="179"/>
      <c r="M1631" s="179"/>
      <c r="N1631" s="193"/>
      <c r="O1631" s="194"/>
      <c r="P1631" s="195"/>
      <c r="Q1631" s="196"/>
      <c r="R1631" s="195"/>
      <c r="S1631" s="195"/>
      <c r="T1631" s="195"/>
      <c r="U1631" s="75"/>
      <c r="V1631" s="85"/>
      <c r="W1631" s="197"/>
      <c r="X1631" s="67"/>
      <c r="Y1631" s="179"/>
      <c r="Z1631" s="179"/>
      <c r="AA1631" s="179"/>
    </row>
    <row r="1632" customFormat="false" ht="15.75" hidden="false" customHeight="true" outlineLevel="0" collapsed="false">
      <c r="A1632" s="179"/>
      <c r="B1632" s="192"/>
      <c r="C1632" s="179"/>
      <c r="D1632" s="179"/>
      <c r="E1632" s="179"/>
      <c r="F1632" s="193"/>
      <c r="G1632" s="179"/>
      <c r="H1632" s="179"/>
      <c r="I1632" s="179"/>
      <c r="J1632" s="14"/>
      <c r="K1632" s="179"/>
      <c r="L1632" s="179"/>
      <c r="M1632" s="179"/>
      <c r="N1632" s="193"/>
      <c r="O1632" s="194"/>
      <c r="P1632" s="195"/>
      <c r="Q1632" s="196"/>
      <c r="R1632" s="195"/>
      <c r="S1632" s="195"/>
      <c r="T1632" s="195"/>
      <c r="U1632" s="75"/>
      <c r="V1632" s="85"/>
      <c r="W1632" s="197"/>
      <c r="X1632" s="67"/>
      <c r="Y1632" s="179"/>
      <c r="Z1632" s="179"/>
      <c r="AA1632" s="179"/>
    </row>
    <row r="1633" customFormat="false" ht="15.75" hidden="false" customHeight="true" outlineLevel="0" collapsed="false">
      <c r="A1633" s="179"/>
      <c r="B1633" s="192"/>
      <c r="C1633" s="179"/>
      <c r="D1633" s="179"/>
      <c r="E1633" s="179"/>
      <c r="F1633" s="193"/>
      <c r="G1633" s="179"/>
      <c r="H1633" s="179"/>
      <c r="I1633" s="179"/>
      <c r="J1633" s="14"/>
      <c r="K1633" s="179"/>
      <c r="L1633" s="179"/>
      <c r="M1633" s="179"/>
      <c r="N1633" s="193"/>
      <c r="O1633" s="194"/>
      <c r="P1633" s="195"/>
      <c r="Q1633" s="196"/>
      <c r="R1633" s="195"/>
      <c r="S1633" s="195"/>
      <c r="T1633" s="195"/>
      <c r="U1633" s="75"/>
      <c r="V1633" s="85"/>
      <c r="W1633" s="197"/>
      <c r="X1633" s="67"/>
      <c r="Y1633" s="179"/>
      <c r="Z1633" s="179"/>
      <c r="AA1633" s="179"/>
    </row>
    <row r="1634" customFormat="false" ht="15.75" hidden="false" customHeight="true" outlineLevel="0" collapsed="false">
      <c r="A1634" s="179"/>
      <c r="B1634" s="192"/>
      <c r="C1634" s="179"/>
      <c r="D1634" s="179"/>
      <c r="E1634" s="179"/>
      <c r="F1634" s="193"/>
      <c r="G1634" s="179"/>
      <c r="H1634" s="179"/>
      <c r="I1634" s="179"/>
      <c r="J1634" s="14"/>
      <c r="K1634" s="179"/>
      <c r="L1634" s="179"/>
      <c r="M1634" s="179"/>
      <c r="N1634" s="193"/>
      <c r="O1634" s="194"/>
      <c r="P1634" s="195"/>
      <c r="Q1634" s="196"/>
      <c r="R1634" s="195"/>
      <c r="S1634" s="195"/>
      <c r="T1634" s="195"/>
      <c r="U1634" s="75"/>
      <c r="V1634" s="85"/>
      <c r="W1634" s="197"/>
      <c r="X1634" s="67"/>
      <c r="Y1634" s="179"/>
      <c r="Z1634" s="179"/>
      <c r="AA1634" s="179"/>
    </row>
    <row r="1635" customFormat="false" ht="15.75" hidden="false" customHeight="true" outlineLevel="0" collapsed="false">
      <c r="A1635" s="179"/>
      <c r="B1635" s="192"/>
      <c r="C1635" s="179"/>
      <c r="D1635" s="179"/>
      <c r="E1635" s="179"/>
      <c r="F1635" s="193"/>
      <c r="G1635" s="179"/>
      <c r="H1635" s="179"/>
      <c r="I1635" s="179"/>
      <c r="J1635" s="14"/>
      <c r="K1635" s="179"/>
      <c r="L1635" s="179"/>
      <c r="M1635" s="179"/>
      <c r="N1635" s="193"/>
      <c r="O1635" s="194"/>
      <c r="P1635" s="195"/>
      <c r="Q1635" s="196"/>
      <c r="R1635" s="195"/>
      <c r="S1635" s="195"/>
      <c r="T1635" s="195"/>
      <c r="U1635" s="75"/>
      <c r="V1635" s="85"/>
      <c r="W1635" s="197"/>
      <c r="X1635" s="67"/>
      <c r="Y1635" s="179"/>
      <c r="Z1635" s="179"/>
      <c r="AA1635" s="179"/>
    </row>
    <row r="1636" customFormat="false" ht="15.75" hidden="false" customHeight="true" outlineLevel="0" collapsed="false">
      <c r="A1636" s="179"/>
      <c r="B1636" s="192"/>
      <c r="C1636" s="179"/>
      <c r="D1636" s="179"/>
      <c r="E1636" s="179"/>
      <c r="F1636" s="193"/>
      <c r="G1636" s="179"/>
      <c r="H1636" s="179"/>
      <c r="I1636" s="179"/>
      <c r="J1636" s="14"/>
      <c r="K1636" s="179"/>
      <c r="L1636" s="179"/>
      <c r="M1636" s="179"/>
      <c r="N1636" s="193"/>
      <c r="O1636" s="194"/>
      <c r="P1636" s="195"/>
      <c r="Q1636" s="196"/>
      <c r="R1636" s="195"/>
      <c r="S1636" s="195"/>
      <c r="T1636" s="195"/>
      <c r="U1636" s="75"/>
      <c r="V1636" s="85"/>
      <c r="W1636" s="197"/>
      <c r="X1636" s="67"/>
      <c r="Y1636" s="179"/>
      <c r="Z1636" s="179"/>
      <c r="AA1636" s="179"/>
    </row>
    <row r="1637" customFormat="false" ht="15.75" hidden="false" customHeight="true" outlineLevel="0" collapsed="false">
      <c r="A1637" s="179"/>
      <c r="B1637" s="192"/>
      <c r="C1637" s="179"/>
      <c r="D1637" s="179"/>
      <c r="E1637" s="179"/>
      <c r="F1637" s="193"/>
      <c r="G1637" s="179"/>
      <c r="H1637" s="179"/>
      <c r="I1637" s="179"/>
      <c r="J1637" s="14"/>
      <c r="K1637" s="179"/>
      <c r="L1637" s="179"/>
      <c r="M1637" s="179"/>
      <c r="N1637" s="193"/>
      <c r="O1637" s="194"/>
      <c r="P1637" s="195"/>
      <c r="Q1637" s="196"/>
      <c r="R1637" s="195"/>
      <c r="S1637" s="195"/>
      <c r="T1637" s="195"/>
      <c r="U1637" s="75"/>
      <c r="V1637" s="85"/>
      <c r="W1637" s="197"/>
      <c r="X1637" s="67"/>
      <c r="Y1637" s="179"/>
      <c r="Z1637" s="179"/>
      <c r="AA1637" s="179"/>
    </row>
    <row r="1638" customFormat="false" ht="15.75" hidden="false" customHeight="true" outlineLevel="0" collapsed="false">
      <c r="A1638" s="179"/>
      <c r="B1638" s="192"/>
      <c r="C1638" s="179"/>
      <c r="D1638" s="179"/>
      <c r="E1638" s="179"/>
      <c r="F1638" s="193"/>
      <c r="G1638" s="179"/>
      <c r="H1638" s="179"/>
      <c r="I1638" s="179"/>
      <c r="J1638" s="14"/>
      <c r="K1638" s="179"/>
      <c r="L1638" s="179"/>
      <c r="M1638" s="179"/>
      <c r="N1638" s="193"/>
      <c r="O1638" s="194"/>
      <c r="P1638" s="195"/>
      <c r="Q1638" s="196"/>
      <c r="R1638" s="195"/>
      <c r="S1638" s="195"/>
      <c r="T1638" s="195"/>
      <c r="U1638" s="75"/>
      <c r="V1638" s="85"/>
      <c r="W1638" s="197"/>
      <c r="X1638" s="67"/>
      <c r="Y1638" s="179"/>
      <c r="Z1638" s="179"/>
      <c r="AA1638" s="179"/>
    </row>
    <row r="1639" customFormat="false" ht="15.75" hidden="false" customHeight="true" outlineLevel="0" collapsed="false">
      <c r="A1639" s="179"/>
      <c r="B1639" s="192"/>
      <c r="C1639" s="179"/>
      <c r="D1639" s="179"/>
      <c r="E1639" s="179"/>
      <c r="F1639" s="193"/>
      <c r="G1639" s="179"/>
      <c r="H1639" s="179"/>
      <c r="I1639" s="179"/>
      <c r="J1639" s="14"/>
      <c r="K1639" s="179"/>
      <c r="L1639" s="179"/>
      <c r="M1639" s="179"/>
      <c r="N1639" s="193"/>
      <c r="O1639" s="194"/>
      <c r="P1639" s="195"/>
      <c r="Q1639" s="196"/>
      <c r="R1639" s="195"/>
      <c r="S1639" s="195"/>
      <c r="T1639" s="195"/>
      <c r="U1639" s="75"/>
      <c r="V1639" s="85"/>
      <c r="W1639" s="197"/>
      <c r="X1639" s="67"/>
      <c r="Y1639" s="179"/>
      <c r="Z1639" s="179"/>
      <c r="AA1639" s="179"/>
    </row>
    <row r="1640" customFormat="false" ht="15.75" hidden="false" customHeight="true" outlineLevel="0" collapsed="false">
      <c r="A1640" s="179"/>
      <c r="B1640" s="192"/>
      <c r="C1640" s="179"/>
      <c r="D1640" s="179"/>
      <c r="E1640" s="179"/>
      <c r="F1640" s="193"/>
      <c r="G1640" s="179"/>
      <c r="H1640" s="179"/>
      <c r="I1640" s="179"/>
      <c r="J1640" s="14"/>
      <c r="K1640" s="179"/>
      <c r="L1640" s="179"/>
      <c r="M1640" s="179"/>
      <c r="N1640" s="193"/>
      <c r="O1640" s="194"/>
      <c r="P1640" s="195"/>
      <c r="Q1640" s="196"/>
      <c r="R1640" s="195"/>
      <c r="S1640" s="195"/>
      <c r="T1640" s="195"/>
      <c r="U1640" s="75"/>
      <c r="V1640" s="85"/>
      <c r="W1640" s="197"/>
      <c r="X1640" s="67"/>
      <c r="Y1640" s="179"/>
      <c r="Z1640" s="179"/>
      <c r="AA1640" s="179"/>
    </row>
    <row r="1641" customFormat="false" ht="15.75" hidden="false" customHeight="true" outlineLevel="0" collapsed="false">
      <c r="A1641" s="179"/>
      <c r="B1641" s="192"/>
      <c r="C1641" s="179"/>
      <c r="D1641" s="179"/>
      <c r="E1641" s="179"/>
      <c r="F1641" s="193"/>
      <c r="G1641" s="179"/>
      <c r="H1641" s="179"/>
      <c r="I1641" s="179"/>
      <c r="J1641" s="14"/>
      <c r="K1641" s="179"/>
      <c r="L1641" s="179"/>
      <c r="M1641" s="179"/>
      <c r="N1641" s="193"/>
      <c r="O1641" s="194"/>
      <c r="P1641" s="195"/>
      <c r="Q1641" s="196"/>
      <c r="R1641" s="195"/>
      <c r="S1641" s="195"/>
      <c r="T1641" s="195"/>
      <c r="U1641" s="75"/>
      <c r="V1641" s="85"/>
      <c r="W1641" s="197"/>
      <c r="X1641" s="67"/>
      <c r="Y1641" s="179"/>
      <c r="Z1641" s="179"/>
      <c r="AA1641" s="179"/>
    </row>
    <row r="1642" customFormat="false" ht="15.75" hidden="false" customHeight="true" outlineLevel="0" collapsed="false">
      <c r="A1642" s="179"/>
      <c r="B1642" s="192"/>
      <c r="C1642" s="179"/>
      <c r="D1642" s="179"/>
      <c r="E1642" s="179"/>
      <c r="F1642" s="193"/>
      <c r="G1642" s="179"/>
      <c r="H1642" s="179"/>
      <c r="I1642" s="179"/>
      <c r="J1642" s="14"/>
      <c r="K1642" s="179"/>
      <c r="L1642" s="179"/>
      <c r="M1642" s="179"/>
      <c r="N1642" s="193"/>
      <c r="O1642" s="194"/>
      <c r="P1642" s="195"/>
      <c r="Q1642" s="196"/>
      <c r="R1642" s="195"/>
      <c r="S1642" s="195"/>
      <c r="T1642" s="195"/>
      <c r="U1642" s="75"/>
      <c r="V1642" s="85"/>
      <c r="W1642" s="197"/>
      <c r="X1642" s="67"/>
      <c r="Y1642" s="179"/>
      <c r="Z1642" s="179"/>
      <c r="AA1642" s="179"/>
    </row>
    <row r="1643" customFormat="false" ht="15.75" hidden="false" customHeight="true" outlineLevel="0" collapsed="false">
      <c r="A1643" s="179"/>
      <c r="B1643" s="192"/>
      <c r="C1643" s="179"/>
      <c r="D1643" s="179"/>
      <c r="E1643" s="179"/>
      <c r="F1643" s="193"/>
      <c r="G1643" s="179"/>
      <c r="H1643" s="179"/>
      <c r="I1643" s="179"/>
      <c r="J1643" s="14"/>
      <c r="K1643" s="179"/>
      <c r="L1643" s="179"/>
      <c r="M1643" s="179"/>
      <c r="N1643" s="193"/>
      <c r="O1643" s="194"/>
      <c r="P1643" s="195"/>
      <c r="Q1643" s="196"/>
      <c r="R1643" s="195"/>
      <c r="S1643" s="195"/>
      <c r="T1643" s="195"/>
      <c r="U1643" s="75"/>
      <c r="V1643" s="85"/>
      <c r="W1643" s="197"/>
      <c r="X1643" s="67"/>
      <c r="Y1643" s="179"/>
      <c r="Z1643" s="179"/>
      <c r="AA1643" s="179"/>
    </row>
    <row r="1644" customFormat="false" ht="15.75" hidden="false" customHeight="true" outlineLevel="0" collapsed="false">
      <c r="A1644" s="179"/>
      <c r="B1644" s="192"/>
      <c r="C1644" s="179"/>
      <c r="D1644" s="179"/>
      <c r="E1644" s="179"/>
      <c r="F1644" s="193"/>
      <c r="G1644" s="179"/>
      <c r="H1644" s="179"/>
      <c r="I1644" s="179"/>
      <c r="J1644" s="14"/>
      <c r="K1644" s="179"/>
      <c r="L1644" s="179"/>
      <c r="M1644" s="179"/>
      <c r="N1644" s="193"/>
      <c r="O1644" s="194"/>
      <c r="P1644" s="195"/>
      <c r="Q1644" s="196"/>
      <c r="R1644" s="195"/>
      <c r="S1644" s="195"/>
      <c r="T1644" s="195"/>
      <c r="U1644" s="75"/>
      <c r="V1644" s="85"/>
      <c r="W1644" s="197"/>
      <c r="X1644" s="67"/>
      <c r="Y1644" s="179"/>
      <c r="Z1644" s="179"/>
      <c r="AA1644" s="179"/>
    </row>
    <row r="1645" customFormat="false" ht="15.75" hidden="false" customHeight="true" outlineLevel="0" collapsed="false">
      <c r="A1645" s="179"/>
      <c r="B1645" s="192"/>
      <c r="C1645" s="179"/>
      <c r="D1645" s="179"/>
      <c r="E1645" s="179"/>
      <c r="F1645" s="193"/>
      <c r="G1645" s="179"/>
      <c r="H1645" s="179"/>
      <c r="I1645" s="179"/>
      <c r="J1645" s="14"/>
      <c r="K1645" s="179"/>
      <c r="L1645" s="179"/>
      <c r="M1645" s="179"/>
      <c r="N1645" s="193"/>
      <c r="O1645" s="194"/>
      <c r="P1645" s="195"/>
      <c r="Q1645" s="196"/>
      <c r="R1645" s="195"/>
      <c r="S1645" s="195"/>
      <c r="T1645" s="195"/>
      <c r="U1645" s="75"/>
      <c r="V1645" s="85"/>
      <c r="W1645" s="197"/>
      <c r="X1645" s="67"/>
      <c r="Y1645" s="179"/>
      <c r="Z1645" s="179"/>
      <c r="AA1645" s="179"/>
    </row>
    <row r="1646" customFormat="false" ht="15.75" hidden="false" customHeight="true" outlineLevel="0" collapsed="false">
      <c r="A1646" s="179"/>
      <c r="B1646" s="192"/>
      <c r="C1646" s="179"/>
      <c r="D1646" s="179"/>
      <c r="E1646" s="179"/>
      <c r="F1646" s="193"/>
      <c r="G1646" s="179"/>
      <c r="H1646" s="179"/>
      <c r="I1646" s="179"/>
      <c r="J1646" s="14"/>
      <c r="K1646" s="179"/>
      <c r="L1646" s="179"/>
      <c r="M1646" s="179"/>
      <c r="N1646" s="193"/>
      <c r="O1646" s="194"/>
      <c r="P1646" s="195"/>
      <c r="Q1646" s="196"/>
      <c r="R1646" s="195"/>
      <c r="S1646" s="195"/>
      <c r="T1646" s="195"/>
      <c r="U1646" s="75"/>
      <c r="V1646" s="85"/>
      <c r="W1646" s="197"/>
      <c r="X1646" s="67"/>
      <c r="Y1646" s="179"/>
      <c r="Z1646" s="179"/>
      <c r="AA1646" s="179"/>
    </row>
    <row r="1647" customFormat="false" ht="15.75" hidden="false" customHeight="true" outlineLevel="0" collapsed="false">
      <c r="A1647" s="179"/>
      <c r="B1647" s="192"/>
      <c r="C1647" s="179"/>
      <c r="D1647" s="179"/>
      <c r="E1647" s="179"/>
      <c r="F1647" s="193"/>
      <c r="G1647" s="179"/>
      <c r="H1647" s="179"/>
      <c r="I1647" s="179"/>
      <c r="J1647" s="14"/>
      <c r="K1647" s="179"/>
      <c r="L1647" s="179"/>
      <c r="M1647" s="179"/>
      <c r="N1647" s="193"/>
      <c r="O1647" s="194"/>
      <c r="P1647" s="195"/>
      <c r="Q1647" s="196"/>
      <c r="R1647" s="195"/>
      <c r="S1647" s="195"/>
      <c r="T1647" s="195"/>
      <c r="U1647" s="75"/>
      <c r="V1647" s="85"/>
      <c r="W1647" s="197"/>
      <c r="X1647" s="67"/>
      <c r="Y1647" s="179"/>
      <c r="Z1647" s="179"/>
      <c r="AA1647" s="179"/>
    </row>
    <row r="1648" customFormat="false" ht="15.75" hidden="false" customHeight="true" outlineLevel="0" collapsed="false">
      <c r="A1648" s="179"/>
      <c r="B1648" s="192"/>
      <c r="C1648" s="179"/>
      <c r="D1648" s="179"/>
      <c r="E1648" s="179"/>
      <c r="F1648" s="193"/>
      <c r="G1648" s="179"/>
      <c r="H1648" s="179"/>
      <c r="I1648" s="179"/>
      <c r="J1648" s="14"/>
      <c r="K1648" s="179"/>
      <c r="L1648" s="179"/>
      <c r="M1648" s="179"/>
      <c r="N1648" s="193"/>
      <c r="O1648" s="194"/>
      <c r="P1648" s="195"/>
      <c r="Q1648" s="196"/>
      <c r="R1648" s="195"/>
      <c r="S1648" s="195"/>
      <c r="T1648" s="195"/>
      <c r="U1648" s="75"/>
      <c r="V1648" s="85"/>
      <c r="W1648" s="197"/>
      <c r="X1648" s="67"/>
      <c r="Y1648" s="179"/>
      <c r="Z1648" s="179"/>
      <c r="AA1648" s="179"/>
    </row>
    <row r="1649" customFormat="false" ht="15.75" hidden="false" customHeight="true" outlineLevel="0" collapsed="false">
      <c r="A1649" s="179"/>
      <c r="B1649" s="192"/>
      <c r="C1649" s="179"/>
      <c r="D1649" s="179"/>
      <c r="E1649" s="179"/>
      <c r="F1649" s="193"/>
      <c r="G1649" s="179"/>
      <c r="H1649" s="179"/>
      <c r="I1649" s="179"/>
      <c r="J1649" s="14"/>
      <c r="K1649" s="179"/>
      <c r="L1649" s="179"/>
      <c r="M1649" s="179"/>
      <c r="N1649" s="193"/>
      <c r="O1649" s="194"/>
      <c r="P1649" s="195"/>
      <c r="Q1649" s="196"/>
      <c r="R1649" s="195"/>
      <c r="S1649" s="195"/>
      <c r="T1649" s="195"/>
      <c r="U1649" s="75"/>
      <c r="V1649" s="85"/>
      <c r="W1649" s="197"/>
      <c r="X1649" s="67"/>
      <c r="Y1649" s="179"/>
      <c r="Z1649" s="179"/>
      <c r="AA1649" s="179"/>
    </row>
    <row r="1650" customFormat="false" ht="15.75" hidden="false" customHeight="true" outlineLevel="0" collapsed="false">
      <c r="A1650" s="179"/>
      <c r="B1650" s="192"/>
      <c r="C1650" s="179"/>
      <c r="D1650" s="179"/>
      <c r="E1650" s="179"/>
      <c r="F1650" s="193"/>
      <c r="G1650" s="179"/>
      <c r="H1650" s="179"/>
      <c r="I1650" s="179"/>
      <c r="J1650" s="14"/>
      <c r="K1650" s="179"/>
      <c r="L1650" s="179"/>
      <c r="M1650" s="179"/>
      <c r="N1650" s="193"/>
      <c r="O1650" s="194"/>
      <c r="P1650" s="195"/>
      <c r="Q1650" s="196"/>
      <c r="R1650" s="195"/>
      <c r="S1650" s="195"/>
      <c r="T1650" s="195"/>
      <c r="U1650" s="75"/>
      <c r="V1650" s="85"/>
      <c r="W1650" s="197"/>
      <c r="X1650" s="67"/>
      <c r="Y1650" s="179"/>
      <c r="Z1650" s="179"/>
      <c r="AA1650" s="179"/>
    </row>
    <row r="1651" customFormat="false" ht="15.75" hidden="false" customHeight="true" outlineLevel="0" collapsed="false">
      <c r="A1651" s="179"/>
      <c r="B1651" s="192"/>
      <c r="C1651" s="179"/>
      <c r="D1651" s="179"/>
      <c r="E1651" s="179"/>
      <c r="F1651" s="193"/>
      <c r="G1651" s="179"/>
      <c r="H1651" s="179"/>
      <c r="I1651" s="179"/>
      <c r="J1651" s="14"/>
      <c r="K1651" s="179"/>
      <c r="L1651" s="179"/>
      <c r="M1651" s="179"/>
      <c r="N1651" s="193"/>
      <c r="O1651" s="194"/>
      <c r="P1651" s="195"/>
      <c r="Q1651" s="196"/>
      <c r="R1651" s="195"/>
      <c r="S1651" s="195"/>
      <c r="T1651" s="195"/>
      <c r="U1651" s="75"/>
      <c r="V1651" s="85"/>
      <c r="W1651" s="197"/>
      <c r="X1651" s="67"/>
      <c r="Y1651" s="179"/>
      <c r="Z1651" s="179"/>
      <c r="AA1651" s="179"/>
    </row>
    <row r="1652" customFormat="false" ht="15.75" hidden="false" customHeight="true" outlineLevel="0" collapsed="false">
      <c r="A1652" s="179"/>
      <c r="B1652" s="192"/>
      <c r="C1652" s="179"/>
      <c r="D1652" s="179"/>
      <c r="E1652" s="179"/>
      <c r="F1652" s="193"/>
      <c r="G1652" s="179"/>
      <c r="H1652" s="179"/>
      <c r="I1652" s="179"/>
      <c r="J1652" s="14"/>
      <c r="K1652" s="179"/>
      <c r="L1652" s="179"/>
      <c r="M1652" s="179"/>
      <c r="N1652" s="193"/>
      <c r="O1652" s="194"/>
      <c r="P1652" s="195"/>
      <c r="Q1652" s="196"/>
      <c r="R1652" s="195"/>
      <c r="S1652" s="195"/>
      <c r="T1652" s="195"/>
      <c r="U1652" s="75"/>
      <c r="V1652" s="85"/>
      <c r="W1652" s="197"/>
      <c r="X1652" s="67"/>
      <c r="Y1652" s="179"/>
      <c r="Z1652" s="179"/>
      <c r="AA1652" s="179"/>
    </row>
    <row r="1653" customFormat="false" ht="15.75" hidden="false" customHeight="true" outlineLevel="0" collapsed="false">
      <c r="A1653" s="179"/>
      <c r="B1653" s="192"/>
      <c r="C1653" s="179"/>
      <c r="D1653" s="179"/>
      <c r="E1653" s="179"/>
      <c r="F1653" s="193"/>
      <c r="G1653" s="179"/>
      <c r="H1653" s="179"/>
      <c r="I1653" s="179"/>
      <c r="J1653" s="14"/>
      <c r="K1653" s="179"/>
      <c r="L1653" s="179"/>
      <c r="M1653" s="179"/>
      <c r="N1653" s="193"/>
      <c r="O1653" s="194"/>
      <c r="P1653" s="195"/>
      <c r="Q1653" s="196"/>
      <c r="R1653" s="195"/>
      <c r="S1653" s="195"/>
      <c r="T1653" s="195"/>
      <c r="U1653" s="75"/>
      <c r="V1653" s="85"/>
      <c r="W1653" s="197"/>
      <c r="X1653" s="67"/>
      <c r="Y1653" s="179"/>
      <c r="Z1653" s="179"/>
      <c r="AA1653" s="179"/>
    </row>
    <row r="1654" customFormat="false" ht="15.75" hidden="false" customHeight="true" outlineLevel="0" collapsed="false">
      <c r="A1654" s="179"/>
      <c r="B1654" s="192"/>
      <c r="C1654" s="179"/>
      <c r="D1654" s="179"/>
      <c r="E1654" s="179"/>
      <c r="F1654" s="193"/>
      <c r="G1654" s="179"/>
      <c r="H1654" s="179"/>
      <c r="I1654" s="179"/>
      <c r="J1654" s="14"/>
      <c r="K1654" s="179"/>
      <c r="L1654" s="179"/>
      <c r="M1654" s="179"/>
      <c r="N1654" s="193"/>
      <c r="O1654" s="194"/>
      <c r="P1654" s="195"/>
      <c r="Q1654" s="196"/>
      <c r="R1654" s="195"/>
      <c r="S1654" s="195"/>
      <c r="T1654" s="195"/>
      <c r="U1654" s="75"/>
      <c r="V1654" s="85"/>
      <c r="W1654" s="197"/>
      <c r="X1654" s="67"/>
      <c r="Y1654" s="179"/>
      <c r="Z1654" s="179"/>
      <c r="AA1654" s="179"/>
    </row>
    <row r="1655" customFormat="false" ht="15.75" hidden="false" customHeight="true" outlineLevel="0" collapsed="false">
      <c r="A1655" s="179"/>
      <c r="B1655" s="192"/>
      <c r="C1655" s="179"/>
      <c r="D1655" s="179"/>
      <c r="E1655" s="179"/>
      <c r="F1655" s="193"/>
      <c r="G1655" s="179"/>
      <c r="H1655" s="179"/>
      <c r="I1655" s="179"/>
      <c r="J1655" s="14"/>
      <c r="K1655" s="179"/>
      <c r="L1655" s="179"/>
      <c r="M1655" s="179"/>
      <c r="N1655" s="193"/>
      <c r="O1655" s="194"/>
      <c r="P1655" s="195"/>
      <c r="Q1655" s="196"/>
      <c r="R1655" s="195"/>
      <c r="S1655" s="195"/>
      <c r="T1655" s="195"/>
      <c r="U1655" s="75"/>
      <c r="V1655" s="85"/>
      <c r="W1655" s="197"/>
      <c r="X1655" s="67"/>
      <c r="Y1655" s="179"/>
      <c r="Z1655" s="179"/>
      <c r="AA1655" s="179"/>
    </row>
    <row r="1656" customFormat="false" ht="15.75" hidden="false" customHeight="true" outlineLevel="0" collapsed="false">
      <c r="A1656" s="179"/>
      <c r="B1656" s="192"/>
      <c r="C1656" s="179"/>
      <c r="D1656" s="179"/>
      <c r="E1656" s="179"/>
      <c r="F1656" s="193"/>
      <c r="G1656" s="179"/>
      <c r="H1656" s="179"/>
      <c r="I1656" s="179"/>
      <c r="J1656" s="14"/>
      <c r="K1656" s="179"/>
      <c r="L1656" s="179"/>
      <c r="M1656" s="179"/>
      <c r="N1656" s="193"/>
      <c r="O1656" s="194"/>
      <c r="P1656" s="195"/>
      <c r="Q1656" s="196"/>
      <c r="R1656" s="195"/>
      <c r="S1656" s="195"/>
      <c r="T1656" s="195"/>
      <c r="U1656" s="75"/>
      <c r="V1656" s="85"/>
      <c r="W1656" s="197"/>
      <c r="X1656" s="67"/>
      <c r="Y1656" s="179"/>
      <c r="Z1656" s="179"/>
      <c r="AA1656" s="179"/>
    </row>
    <row r="1657" customFormat="false" ht="15.75" hidden="false" customHeight="true" outlineLevel="0" collapsed="false">
      <c r="A1657" s="179"/>
      <c r="B1657" s="192"/>
      <c r="C1657" s="179"/>
      <c r="D1657" s="179"/>
      <c r="E1657" s="179"/>
      <c r="F1657" s="193"/>
      <c r="G1657" s="179"/>
      <c r="H1657" s="179"/>
      <c r="I1657" s="179"/>
      <c r="J1657" s="14"/>
      <c r="K1657" s="179"/>
      <c r="L1657" s="179"/>
      <c r="M1657" s="179"/>
      <c r="N1657" s="193"/>
      <c r="O1657" s="194"/>
      <c r="P1657" s="195"/>
      <c r="Q1657" s="196"/>
      <c r="R1657" s="195"/>
      <c r="S1657" s="195"/>
      <c r="T1657" s="195"/>
      <c r="U1657" s="75"/>
      <c r="V1657" s="85"/>
      <c r="W1657" s="197"/>
      <c r="X1657" s="67"/>
      <c r="Y1657" s="179"/>
      <c r="Z1657" s="179"/>
      <c r="AA1657" s="179"/>
    </row>
    <row r="1658" customFormat="false" ht="15.75" hidden="false" customHeight="true" outlineLevel="0" collapsed="false">
      <c r="A1658" s="179"/>
      <c r="B1658" s="192"/>
      <c r="C1658" s="179"/>
      <c r="D1658" s="179"/>
      <c r="E1658" s="179"/>
      <c r="F1658" s="193"/>
      <c r="G1658" s="179"/>
      <c r="H1658" s="179"/>
      <c r="I1658" s="179"/>
      <c r="J1658" s="14"/>
      <c r="K1658" s="179"/>
      <c r="L1658" s="179"/>
      <c r="M1658" s="179"/>
      <c r="N1658" s="193"/>
      <c r="O1658" s="194"/>
      <c r="P1658" s="195"/>
      <c r="Q1658" s="196"/>
      <c r="R1658" s="195"/>
      <c r="S1658" s="195"/>
      <c r="T1658" s="195"/>
      <c r="U1658" s="75"/>
      <c r="V1658" s="85"/>
      <c r="W1658" s="197"/>
      <c r="X1658" s="67"/>
      <c r="Y1658" s="179"/>
      <c r="Z1658" s="179"/>
      <c r="AA1658" s="179"/>
    </row>
    <row r="1659" customFormat="false" ht="15.75" hidden="false" customHeight="true" outlineLevel="0" collapsed="false">
      <c r="A1659" s="179"/>
      <c r="B1659" s="192"/>
      <c r="C1659" s="179"/>
      <c r="D1659" s="179"/>
      <c r="E1659" s="179"/>
      <c r="F1659" s="193"/>
      <c r="G1659" s="179"/>
      <c r="H1659" s="179"/>
      <c r="I1659" s="179"/>
      <c r="J1659" s="14"/>
      <c r="K1659" s="179"/>
      <c r="L1659" s="179"/>
      <c r="M1659" s="179"/>
      <c r="N1659" s="193"/>
      <c r="O1659" s="194"/>
      <c r="P1659" s="195"/>
      <c r="Q1659" s="196"/>
      <c r="R1659" s="195"/>
      <c r="S1659" s="195"/>
      <c r="T1659" s="195"/>
      <c r="U1659" s="75"/>
      <c r="V1659" s="85"/>
      <c r="W1659" s="197"/>
      <c r="X1659" s="67"/>
      <c r="Y1659" s="179"/>
      <c r="Z1659" s="179"/>
      <c r="AA1659" s="179"/>
    </row>
    <row r="1660" customFormat="false" ht="15.75" hidden="false" customHeight="true" outlineLevel="0" collapsed="false">
      <c r="A1660" s="179"/>
      <c r="B1660" s="192"/>
      <c r="C1660" s="179"/>
      <c r="D1660" s="179"/>
      <c r="E1660" s="179"/>
      <c r="F1660" s="193"/>
      <c r="G1660" s="179"/>
      <c r="H1660" s="179"/>
      <c r="I1660" s="179"/>
      <c r="J1660" s="14"/>
      <c r="K1660" s="179"/>
      <c r="L1660" s="179"/>
      <c r="M1660" s="179"/>
      <c r="N1660" s="193"/>
      <c r="O1660" s="194"/>
      <c r="P1660" s="195"/>
      <c r="Q1660" s="196"/>
      <c r="R1660" s="195"/>
      <c r="S1660" s="195"/>
      <c r="T1660" s="195"/>
      <c r="U1660" s="75"/>
      <c r="V1660" s="85"/>
      <c r="W1660" s="197"/>
      <c r="X1660" s="67"/>
      <c r="Y1660" s="179"/>
      <c r="Z1660" s="179"/>
      <c r="AA1660" s="179"/>
    </row>
    <row r="1661" customFormat="false" ht="15.75" hidden="false" customHeight="true" outlineLevel="0" collapsed="false">
      <c r="A1661" s="179"/>
      <c r="B1661" s="192"/>
      <c r="C1661" s="179"/>
      <c r="D1661" s="179"/>
      <c r="E1661" s="179"/>
      <c r="F1661" s="193"/>
      <c r="G1661" s="179"/>
      <c r="H1661" s="179"/>
      <c r="I1661" s="179"/>
      <c r="J1661" s="14"/>
      <c r="K1661" s="179"/>
      <c r="L1661" s="179"/>
      <c r="M1661" s="179"/>
      <c r="N1661" s="193"/>
      <c r="O1661" s="194"/>
      <c r="P1661" s="195"/>
      <c r="Q1661" s="196"/>
      <c r="R1661" s="195"/>
      <c r="S1661" s="195"/>
      <c r="T1661" s="195"/>
      <c r="U1661" s="75"/>
      <c r="V1661" s="85"/>
      <c r="W1661" s="197"/>
      <c r="X1661" s="67"/>
      <c r="Y1661" s="179"/>
      <c r="Z1661" s="179"/>
      <c r="AA1661" s="179"/>
    </row>
    <row r="1662" customFormat="false" ht="15.75" hidden="false" customHeight="true" outlineLevel="0" collapsed="false">
      <c r="A1662" s="179"/>
      <c r="B1662" s="192"/>
      <c r="C1662" s="179"/>
      <c r="D1662" s="179"/>
      <c r="E1662" s="179"/>
      <c r="F1662" s="193"/>
      <c r="G1662" s="179"/>
      <c r="H1662" s="179"/>
      <c r="I1662" s="179"/>
      <c r="J1662" s="14"/>
      <c r="K1662" s="179"/>
      <c r="L1662" s="179"/>
      <c r="M1662" s="179"/>
      <c r="N1662" s="193"/>
      <c r="O1662" s="194"/>
      <c r="P1662" s="195"/>
      <c r="Q1662" s="196"/>
      <c r="R1662" s="195"/>
      <c r="S1662" s="195"/>
      <c r="T1662" s="195"/>
      <c r="U1662" s="75"/>
      <c r="V1662" s="85"/>
      <c r="W1662" s="197"/>
      <c r="X1662" s="67"/>
      <c r="Y1662" s="179"/>
      <c r="Z1662" s="179"/>
      <c r="AA1662" s="179"/>
    </row>
    <row r="1663" customFormat="false" ht="15.75" hidden="false" customHeight="true" outlineLevel="0" collapsed="false">
      <c r="A1663" s="179"/>
      <c r="B1663" s="192"/>
      <c r="C1663" s="179"/>
      <c r="D1663" s="179"/>
      <c r="E1663" s="179"/>
      <c r="F1663" s="193"/>
      <c r="G1663" s="179"/>
      <c r="H1663" s="179"/>
      <c r="I1663" s="179"/>
      <c r="J1663" s="14"/>
      <c r="K1663" s="179"/>
      <c r="L1663" s="179"/>
      <c r="M1663" s="179"/>
      <c r="N1663" s="193"/>
      <c r="O1663" s="194"/>
      <c r="P1663" s="195"/>
      <c r="Q1663" s="196"/>
      <c r="R1663" s="195"/>
      <c r="S1663" s="195"/>
      <c r="T1663" s="195"/>
      <c r="U1663" s="75"/>
      <c r="V1663" s="85"/>
      <c r="W1663" s="197"/>
      <c r="X1663" s="67"/>
      <c r="Y1663" s="179"/>
      <c r="Z1663" s="179"/>
      <c r="AA1663" s="179"/>
    </row>
    <row r="1664" customFormat="false" ht="15.75" hidden="false" customHeight="true" outlineLevel="0" collapsed="false">
      <c r="A1664" s="179"/>
      <c r="B1664" s="192"/>
      <c r="C1664" s="179"/>
      <c r="D1664" s="179"/>
      <c r="E1664" s="179"/>
      <c r="F1664" s="193"/>
      <c r="G1664" s="179"/>
      <c r="H1664" s="179"/>
      <c r="I1664" s="179"/>
      <c r="J1664" s="14"/>
      <c r="K1664" s="179"/>
      <c r="L1664" s="179"/>
      <c r="M1664" s="179"/>
      <c r="N1664" s="193"/>
      <c r="O1664" s="194"/>
      <c r="P1664" s="195"/>
      <c r="Q1664" s="196"/>
      <c r="R1664" s="195"/>
      <c r="S1664" s="195"/>
      <c r="T1664" s="195"/>
      <c r="U1664" s="75"/>
      <c r="V1664" s="85"/>
      <c r="W1664" s="197"/>
      <c r="X1664" s="67"/>
      <c r="Y1664" s="179"/>
      <c r="Z1664" s="179"/>
      <c r="AA1664" s="179"/>
    </row>
    <row r="1665" customFormat="false" ht="15.75" hidden="false" customHeight="true" outlineLevel="0" collapsed="false">
      <c r="A1665" s="179"/>
      <c r="B1665" s="192"/>
      <c r="C1665" s="179"/>
      <c r="D1665" s="179"/>
      <c r="E1665" s="179"/>
      <c r="F1665" s="193"/>
      <c r="G1665" s="179"/>
      <c r="H1665" s="179"/>
      <c r="I1665" s="179"/>
      <c r="J1665" s="14"/>
      <c r="K1665" s="179"/>
      <c r="L1665" s="179"/>
      <c r="M1665" s="179"/>
      <c r="N1665" s="193"/>
      <c r="O1665" s="194"/>
      <c r="P1665" s="195"/>
      <c r="Q1665" s="196"/>
      <c r="R1665" s="195"/>
      <c r="S1665" s="195"/>
      <c r="T1665" s="195"/>
      <c r="U1665" s="75"/>
      <c r="V1665" s="85"/>
      <c r="W1665" s="197"/>
      <c r="X1665" s="67"/>
      <c r="Y1665" s="179"/>
      <c r="Z1665" s="179"/>
      <c r="AA1665" s="179"/>
    </row>
    <row r="1666" customFormat="false" ht="15.75" hidden="false" customHeight="true" outlineLevel="0" collapsed="false">
      <c r="A1666" s="179"/>
      <c r="B1666" s="192"/>
      <c r="C1666" s="179"/>
      <c r="D1666" s="179"/>
      <c r="E1666" s="179"/>
      <c r="F1666" s="193"/>
      <c r="G1666" s="179"/>
      <c r="H1666" s="179"/>
      <c r="I1666" s="179"/>
      <c r="J1666" s="14"/>
      <c r="K1666" s="179"/>
      <c r="L1666" s="179"/>
      <c r="M1666" s="179"/>
      <c r="N1666" s="193"/>
      <c r="O1666" s="194"/>
      <c r="P1666" s="195"/>
      <c r="Q1666" s="196"/>
      <c r="R1666" s="195"/>
      <c r="S1666" s="195"/>
      <c r="T1666" s="195"/>
      <c r="U1666" s="75"/>
      <c r="V1666" s="85"/>
      <c r="W1666" s="197"/>
      <c r="X1666" s="67"/>
      <c r="Y1666" s="179"/>
      <c r="Z1666" s="179"/>
      <c r="AA1666" s="179"/>
    </row>
    <row r="1667" customFormat="false" ht="15.75" hidden="false" customHeight="true" outlineLevel="0" collapsed="false">
      <c r="A1667" s="179"/>
      <c r="B1667" s="192"/>
      <c r="C1667" s="179"/>
      <c r="D1667" s="179"/>
      <c r="E1667" s="179"/>
      <c r="F1667" s="193"/>
      <c r="G1667" s="179"/>
      <c r="H1667" s="179"/>
      <c r="I1667" s="179"/>
      <c r="J1667" s="14"/>
      <c r="K1667" s="179"/>
      <c r="L1667" s="179"/>
      <c r="M1667" s="179"/>
      <c r="N1667" s="193"/>
      <c r="O1667" s="194"/>
      <c r="P1667" s="195"/>
      <c r="Q1667" s="196"/>
      <c r="R1667" s="195"/>
      <c r="S1667" s="195"/>
      <c r="T1667" s="195"/>
      <c r="U1667" s="75"/>
      <c r="V1667" s="85"/>
      <c r="W1667" s="197"/>
      <c r="X1667" s="67"/>
      <c r="Y1667" s="179"/>
      <c r="Z1667" s="179"/>
      <c r="AA1667" s="179"/>
    </row>
    <row r="1668" customFormat="false" ht="15.75" hidden="false" customHeight="true" outlineLevel="0" collapsed="false">
      <c r="A1668" s="179"/>
      <c r="B1668" s="192"/>
      <c r="C1668" s="179"/>
      <c r="D1668" s="179"/>
      <c r="E1668" s="179"/>
      <c r="F1668" s="193"/>
      <c r="G1668" s="179"/>
      <c r="H1668" s="179"/>
      <c r="I1668" s="179"/>
      <c r="J1668" s="14"/>
      <c r="K1668" s="179"/>
      <c r="L1668" s="179"/>
      <c r="M1668" s="179"/>
      <c r="N1668" s="193"/>
      <c r="O1668" s="194"/>
      <c r="P1668" s="195"/>
      <c r="Q1668" s="196"/>
      <c r="R1668" s="195"/>
      <c r="S1668" s="195"/>
      <c r="T1668" s="195"/>
      <c r="U1668" s="75"/>
      <c r="V1668" s="85"/>
      <c r="W1668" s="197"/>
      <c r="X1668" s="67"/>
      <c r="Y1668" s="179"/>
      <c r="Z1668" s="179"/>
      <c r="AA1668" s="179"/>
    </row>
    <row r="1669" customFormat="false" ht="15.75" hidden="false" customHeight="true" outlineLevel="0" collapsed="false">
      <c r="A1669" s="179"/>
      <c r="B1669" s="192"/>
      <c r="C1669" s="179"/>
      <c r="D1669" s="179"/>
      <c r="E1669" s="179"/>
      <c r="F1669" s="193"/>
      <c r="G1669" s="179"/>
      <c r="H1669" s="179"/>
      <c r="I1669" s="179"/>
      <c r="J1669" s="14"/>
      <c r="K1669" s="179"/>
      <c r="L1669" s="179"/>
      <c r="M1669" s="179"/>
      <c r="N1669" s="193"/>
      <c r="O1669" s="194"/>
      <c r="P1669" s="195"/>
      <c r="Q1669" s="196"/>
      <c r="R1669" s="195"/>
      <c r="S1669" s="195"/>
      <c r="T1669" s="195"/>
      <c r="U1669" s="75"/>
      <c r="V1669" s="85"/>
      <c r="W1669" s="197"/>
      <c r="X1669" s="67"/>
      <c r="Y1669" s="179"/>
      <c r="Z1669" s="179"/>
      <c r="AA1669" s="179"/>
    </row>
    <row r="1670" customFormat="false" ht="15.75" hidden="false" customHeight="true" outlineLevel="0" collapsed="false">
      <c r="A1670" s="179"/>
      <c r="B1670" s="192"/>
      <c r="C1670" s="179"/>
      <c r="D1670" s="179"/>
      <c r="E1670" s="179"/>
      <c r="F1670" s="193"/>
      <c r="G1670" s="179"/>
      <c r="H1670" s="179"/>
      <c r="I1670" s="179"/>
      <c r="J1670" s="14"/>
      <c r="K1670" s="179"/>
      <c r="L1670" s="179"/>
      <c r="M1670" s="179"/>
      <c r="N1670" s="193"/>
      <c r="O1670" s="194"/>
      <c r="P1670" s="195"/>
      <c r="Q1670" s="196"/>
      <c r="R1670" s="195"/>
      <c r="S1670" s="195"/>
      <c r="T1670" s="195"/>
      <c r="U1670" s="75"/>
      <c r="V1670" s="85"/>
      <c r="W1670" s="197"/>
      <c r="X1670" s="67"/>
      <c r="Y1670" s="179"/>
      <c r="Z1670" s="179"/>
      <c r="AA1670" s="179"/>
    </row>
    <row r="1671" customFormat="false" ht="15.75" hidden="false" customHeight="true" outlineLevel="0" collapsed="false">
      <c r="A1671" s="179"/>
      <c r="B1671" s="192"/>
      <c r="C1671" s="179"/>
      <c r="D1671" s="179"/>
      <c r="E1671" s="179"/>
      <c r="F1671" s="193"/>
      <c r="G1671" s="179"/>
      <c r="H1671" s="179"/>
      <c r="I1671" s="179"/>
      <c r="J1671" s="14"/>
      <c r="K1671" s="179"/>
      <c r="L1671" s="179"/>
      <c r="M1671" s="179"/>
      <c r="N1671" s="193"/>
      <c r="O1671" s="194"/>
      <c r="P1671" s="195"/>
      <c r="Q1671" s="196"/>
      <c r="R1671" s="195"/>
      <c r="S1671" s="195"/>
      <c r="T1671" s="195"/>
      <c r="U1671" s="75"/>
      <c r="V1671" s="85"/>
      <c r="W1671" s="197"/>
      <c r="X1671" s="67"/>
      <c r="Y1671" s="179"/>
      <c r="Z1671" s="179"/>
      <c r="AA1671" s="179"/>
    </row>
    <row r="1672" customFormat="false" ht="15.75" hidden="false" customHeight="true" outlineLevel="0" collapsed="false">
      <c r="A1672" s="179"/>
      <c r="B1672" s="192"/>
      <c r="C1672" s="179"/>
      <c r="D1672" s="179"/>
      <c r="E1672" s="179"/>
      <c r="F1672" s="193"/>
      <c r="G1672" s="179"/>
      <c r="H1672" s="179"/>
      <c r="I1672" s="179"/>
      <c r="J1672" s="14"/>
      <c r="K1672" s="179"/>
      <c r="L1672" s="179"/>
      <c r="M1672" s="179"/>
      <c r="N1672" s="193"/>
      <c r="O1672" s="194"/>
      <c r="P1672" s="195"/>
      <c r="Q1672" s="196"/>
      <c r="R1672" s="195"/>
      <c r="S1672" s="195"/>
      <c r="T1672" s="195"/>
      <c r="U1672" s="75"/>
      <c r="V1672" s="85"/>
      <c r="W1672" s="197"/>
      <c r="X1672" s="67"/>
      <c r="Y1672" s="179"/>
      <c r="Z1672" s="179"/>
      <c r="AA1672" s="179"/>
    </row>
    <row r="1673" customFormat="false" ht="15.75" hidden="false" customHeight="true" outlineLevel="0" collapsed="false">
      <c r="A1673" s="179"/>
      <c r="B1673" s="192"/>
      <c r="C1673" s="179"/>
      <c r="D1673" s="179"/>
      <c r="E1673" s="179"/>
      <c r="F1673" s="193"/>
      <c r="G1673" s="179"/>
      <c r="H1673" s="179"/>
      <c r="I1673" s="179"/>
      <c r="J1673" s="14"/>
      <c r="K1673" s="179"/>
      <c r="L1673" s="179"/>
      <c r="M1673" s="179"/>
      <c r="N1673" s="193"/>
      <c r="O1673" s="194"/>
      <c r="P1673" s="195"/>
      <c r="Q1673" s="196"/>
      <c r="R1673" s="195"/>
      <c r="S1673" s="195"/>
      <c r="T1673" s="195"/>
      <c r="U1673" s="75"/>
      <c r="V1673" s="85"/>
      <c r="W1673" s="197"/>
      <c r="X1673" s="67"/>
      <c r="Y1673" s="179"/>
      <c r="Z1673" s="179"/>
      <c r="AA1673" s="179"/>
    </row>
    <row r="1674" customFormat="false" ht="15.75" hidden="false" customHeight="true" outlineLevel="0" collapsed="false">
      <c r="A1674" s="179"/>
      <c r="B1674" s="192"/>
      <c r="C1674" s="179"/>
      <c r="D1674" s="179"/>
      <c r="E1674" s="179"/>
      <c r="F1674" s="193"/>
      <c r="G1674" s="179"/>
      <c r="H1674" s="179"/>
      <c r="I1674" s="179"/>
      <c r="J1674" s="14"/>
      <c r="K1674" s="179"/>
      <c r="L1674" s="179"/>
      <c r="M1674" s="179"/>
      <c r="N1674" s="193"/>
      <c r="O1674" s="194"/>
      <c r="P1674" s="195"/>
      <c r="Q1674" s="196"/>
      <c r="R1674" s="195"/>
      <c r="S1674" s="195"/>
      <c r="T1674" s="195"/>
      <c r="U1674" s="75"/>
      <c r="V1674" s="85"/>
      <c r="W1674" s="197"/>
      <c r="X1674" s="67"/>
      <c r="Y1674" s="179"/>
      <c r="Z1674" s="179"/>
      <c r="AA1674" s="179"/>
    </row>
    <row r="1675" customFormat="false" ht="15.75" hidden="false" customHeight="true" outlineLevel="0" collapsed="false">
      <c r="A1675" s="179"/>
      <c r="B1675" s="192"/>
      <c r="C1675" s="179"/>
      <c r="D1675" s="179"/>
      <c r="E1675" s="179"/>
      <c r="F1675" s="193"/>
      <c r="G1675" s="179"/>
      <c r="H1675" s="179"/>
      <c r="I1675" s="179"/>
      <c r="J1675" s="14"/>
      <c r="K1675" s="179"/>
      <c r="L1675" s="179"/>
      <c r="M1675" s="179"/>
      <c r="N1675" s="193"/>
      <c r="O1675" s="194"/>
      <c r="P1675" s="195"/>
      <c r="Q1675" s="196"/>
      <c r="R1675" s="195"/>
      <c r="S1675" s="195"/>
      <c r="T1675" s="195"/>
      <c r="U1675" s="75"/>
      <c r="V1675" s="85"/>
      <c r="W1675" s="197"/>
      <c r="X1675" s="67"/>
      <c r="Y1675" s="179"/>
      <c r="Z1675" s="179"/>
      <c r="AA1675" s="179"/>
    </row>
    <row r="1676" customFormat="false" ht="15.75" hidden="false" customHeight="true" outlineLevel="0" collapsed="false">
      <c r="A1676" s="179"/>
      <c r="B1676" s="192"/>
      <c r="C1676" s="179"/>
      <c r="D1676" s="179"/>
      <c r="E1676" s="179"/>
      <c r="F1676" s="193"/>
      <c r="G1676" s="179"/>
      <c r="H1676" s="179"/>
      <c r="I1676" s="179"/>
      <c r="J1676" s="14"/>
      <c r="K1676" s="179"/>
      <c r="L1676" s="179"/>
      <c r="M1676" s="179"/>
      <c r="N1676" s="193"/>
      <c r="O1676" s="194"/>
      <c r="P1676" s="195"/>
      <c r="Q1676" s="196"/>
      <c r="R1676" s="195"/>
      <c r="S1676" s="195"/>
      <c r="T1676" s="195"/>
      <c r="U1676" s="75"/>
      <c r="V1676" s="85"/>
      <c r="W1676" s="197"/>
      <c r="X1676" s="67"/>
      <c r="Y1676" s="179"/>
      <c r="Z1676" s="179"/>
      <c r="AA1676" s="179"/>
    </row>
    <row r="1677" customFormat="false" ht="15.75" hidden="false" customHeight="true" outlineLevel="0" collapsed="false">
      <c r="A1677" s="179"/>
      <c r="B1677" s="192"/>
      <c r="C1677" s="179"/>
      <c r="D1677" s="179"/>
      <c r="E1677" s="179"/>
      <c r="F1677" s="193"/>
      <c r="G1677" s="179"/>
      <c r="H1677" s="179"/>
      <c r="I1677" s="179"/>
      <c r="J1677" s="14"/>
      <c r="K1677" s="179"/>
      <c r="L1677" s="179"/>
      <c r="M1677" s="179"/>
      <c r="N1677" s="193"/>
      <c r="O1677" s="194"/>
      <c r="P1677" s="195"/>
      <c r="Q1677" s="196"/>
      <c r="R1677" s="195"/>
      <c r="S1677" s="195"/>
      <c r="T1677" s="195"/>
      <c r="U1677" s="75"/>
      <c r="V1677" s="85"/>
      <c r="W1677" s="197"/>
      <c r="X1677" s="67"/>
      <c r="Y1677" s="179"/>
      <c r="Z1677" s="179"/>
      <c r="AA1677" s="179"/>
    </row>
    <row r="1678" customFormat="false" ht="15.75" hidden="false" customHeight="true" outlineLevel="0" collapsed="false">
      <c r="A1678" s="179"/>
      <c r="B1678" s="192"/>
      <c r="C1678" s="179"/>
      <c r="D1678" s="179"/>
      <c r="E1678" s="179"/>
      <c r="F1678" s="193"/>
      <c r="G1678" s="179"/>
      <c r="H1678" s="179"/>
      <c r="I1678" s="179"/>
      <c r="J1678" s="14"/>
      <c r="K1678" s="179"/>
      <c r="L1678" s="179"/>
      <c r="M1678" s="179"/>
      <c r="N1678" s="193"/>
      <c r="O1678" s="194"/>
      <c r="P1678" s="195"/>
      <c r="Q1678" s="196"/>
      <c r="R1678" s="195"/>
      <c r="S1678" s="195"/>
      <c r="T1678" s="195"/>
      <c r="U1678" s="75"/>
      <c r="V1678" s="85"/>
      <c r="W1678" s="197"/>
      <c r="X1678" s="67"/>
      <c r="Y1678" s="179"/>
      <c r="Z1678" s="179"/>
      <c r="AA1678" s="179"/>
    </row>
    <row r="1679" customFormat="false" ht="15.75" hidden="false" customHeight="true" outlineLevel="0" collapsed="false">
      <c r="A1679" s="179"/>
      <c r="B1679" s="192"/>
      <c r="C1679" s="179"/>
      <c r="D1679" s="179"/>
      <c r="E1679" s="179"/>
      <c r="F1679" s="193"/>
      <c r="G1679" s="179"/>
      <c r="H1679" s="179"/>
      <c r="I1679" s="179"/>
      <c r="J1679" s="14"/>
      <c r="K1679" s="179"/>
      <c r="L1679" s="179"/>
      <c r="M1679" s="179"/>
      <c r="N1679" s="193"/>
      <c r="O1679" s="194"/>
      <c r="P1679" s="195"/>
      <c r="Q1679" s="196"/>
      <c r="R1679" s="195"/>
      <c r="S1679" s="195"/>
      <c r="T1679" s="195"/>
      <c r="U1679" s="75"/>
      <c r="V1679" s="85"/>
      <c r="W1679" s="197"/>
      <c r="X1679" s="67"/>
      <c r="Y1679" s="179"/>
      <c r="Z1679" s="179"/>
      <c r="AA1679" s="179"/>
    </row>
    <row r="1680" customFormat="false" ht="15.75" hidden="false" customHeight="true" outlineLevel="0" collapsed="false">
      <c r="A1680" s="179"/>
      <c r="B1680" s="192"/>
      <c r="C1680" s="179"/>
      <c r="D1680" s="179"/>
      <c r="E1680" s="179"/>
      <c r="F1680" s="193"/>
      <c r="G1680" s="179"/>
      <c r="H1680" s="179"/>
      <c r="I1680" s="179"/>
      <c r="J1680" s="14"/>
      <c r="K1680" s="179"/>
      <c r="L1680" s="179"/>
      <c r="M1680" s="179"/>
      <c r="N1680" s="193"/>
      <c r="O1680" s="194"/>
      <c r="P1680" s="195"/>
      <c r="Q1680" s="196"/>
      <c r="R1680" s="195"/>
      <c r="S1680" s="195"/>
      <c r="T1680" s="195"/>
      <c r="U1680" s="75"/>
      <c r="V1680" s="85"/>
      <c r="W1680" s="197"/>
      <c r="X1680" s="67"/>
      <c r="Y1680" s="179"/>
      <c r="Z1680" s="179"/>
      <c r="AA1680" s="179"/>
    </row>
    <row r="1681" customFormat="false" ht="15.75" hidden="false" customHeight="true" outlineLevel="0" collapsed="false">
      <c r="A1681" s="179"/>
      <c r="B1681" s="192"/>
      <c r="C1681" s="179"/>
      <c r="D1681" s="179"/>
      <c r="E1681" s="179"/>
      <c r="F1681" s="193"/>
      <c r="G1681" s="179"/>
      <c r="H1681" s="179"/>
      <c r="I1681" s="179"/>
      <c r="J1681" s="14"/>
      <c r="K1681" s="179"/>
      <c r="L1681" s="179"/>
      <c r="M1681" s="179"/>
      <c r="N1681" s="193"/>
      <c r="O1681" s="194"/>
      <c r="P1681" s="195"/>
      <c r="Q1681" s="196"/>
      <c r="R1681" s="195"/>
      <c r="S1681" s="195"/>
      <c r="T1681" s="195"/>
      <c r="U1681" s="75"/>
      <c r="V1681" s="85"/>
      <c r="W1681" s="197"/>
      <c r="X1681" s="67"/>
      <c r="Y1681" s="179"/>
      <c r="Z1681" s="179"/>
      <c r="AA1681" s="179"/>
    </row>
    <row r="1682" customFormat="false" ht="15.75" hidden="false" customHeight="true" outlineLevel="0" collapsed="false">
      <c r="A1682" s="179"/>
      <c r="B1682" s="192"/>
      <c r="C1682" s="179"/>
      <c r="D1682" s="179"/>
      <c r="E1682" s="179"/>
      <c r="F1682" s="193"/>
      <c r="G1682" s="179"/>
      <c r="H1682" s="179"/>
      <c r="I1682" s="179"/>
      <c r="J1682" s="14"/>
      <c r="K1682" s="179"/>
      <c r="L1682" s="179"/>
      <c r="M1682" s="179"/>
      <c r="N1682" s="193"/>
      <c r="O1682" s="194"/>
      <c r="P1682" s="195"/>
      <c r="Q1682" s="196"/>
      <c r="R1682" s="195"/>
      <c r="S1682" s="195"/>
      <c r="T1682" s="195"/>
      <c r="U1682" s="75"/>
      <c r="V1682" s="85"/>
      <c r="W1682" s="197"/>
      <c r="X1682" s="67"/>
      <c r="Y1682" s="179"/>
      <c r="Z1682" s="179"/>
      <c r="AA1682" s="179"/>
    </row>
    <row r="1683" customFormat="false" ht="15.75" hidden="false" customHeight="true" outlineLevel="0" collapsed="false">
      <c r="A1683" s="179"/>
      <c r="B1683" s="192"/>
      <c r="C1683" s="179"/>
      <c r="D1683" s="179"/>
      <c r="E1683" s="179"/>
      <c r="F1683" s="193"/>
      <c r="G1683" s="179"/>
      <c r="H1683" s="179"/>
      <c r="I1683" s="179"/>
      <c r="J1683" s="14"/>
      <c r="K1683" s="179"/>
      <c r="L1683" s="179"/>
      <c r="M1683" s="179"/>
      <c r="N1683" s="193"/>
      <c r="O1683" s="194"/>
      <c r="P1683" s="195"/>
      <c r="Q1683" s="196"/>
      <c r="R1683" s="195"/>
      <c r="S1683" s="195"/>
      <c r="T1683" s="195"/>
      <c r="U1683" s="75"/>
      <c r="V1683" s="85"/>
      <c r="W1683" s="197"/>
      <c r="X1683" s="67"/>
      <c r="Y1683" s="179"/>
      <c r="Z1683" s="179"/>
      <c r="AA1683" s="179"/>
    </row>
    <row r="1684" customFormat="false" ht="15.75" hidden="false" customHeight="true" outlineLevel="0" collapsed="false">
      <c r="A1684" s="179"/>
      <c r="B1684" s="192"/>
      <c r="C1684" s="179"/>
      <c r="D1684" s="179"/>
      <c r="E1684" s="179"/>
      <c r="F1684" s="193"/>
      <c r="G1684" s="179"/>
      <c r="H1684" s="179"/>
      <c r="I1684" s="179"/>
      <c r="J1684" s="14"/>
      <c r="K1684" s="179"/>
      <c r="L1684" s="179"/>
      <c r="M1684" s="179"/>
      <c r="N1684" s="193"/>
      <c r="O1684" s="194"/>
      <c r="P1684" s="195"/>
      <c r="Q1684" s="196"/>
      <c r="R1684" s="195"/>
      <c r="S1684" s="195"/>
      <c r="T1684" s="195"/>
      <c r="U1684" s="75"/>
      <c r="V1684" s="85"/>
      <c r="W1684" s="197"/>
      <c r="X1684" s="67"/>
      <c r="Y1684" s="179"/>
      <c r="Z1684" s="179"/>
      <c r="AA1684" s="179"/>
    </row>
    <row r="1685" customFormat="false" ht="15.75" hidden="false" customHeight="true" outlineLevel="0" collapsed="false">
      <c r="A1685" s="179"/>
      <c r="B1685" s="192"/>
      <c r="C1685" s="179"/>
      <c r="D1685" s="179"/>
      <c r="E1685" s="179"/>
      <c r="F1685" s="193"/>
      <c r="G1685" s="179"/>
      <c r="H1685" s="179"/>
      <c r="I1685" s="179"/>
      <c r="J1685" s="14"/>
      <c r="K1685" s="179"/>
      <c r="L1685" s="179"/>
      <c r="M1685" s="179"/>
      <c r="N1685" s="193"/>
      <c r="O1685" s="194"/>
      <c r="P1685" s="195"/>
      <c r="Q1685" s="196"/>
      <c r="R1685" s="195"/>
      <c r="S1685" s="195"/>
      <c r="T1685" s="195"/>
      <c r="U1685" s="75"/>
      <c r="V1685" s="85"/>
      <c r="W1685" s="197"/>
      <c r="X1685" s="67"/>
      <c r="Y1685" s="179"/>
      <c r="Z1685" s="179"/>
      <c r="AA1685" s="179"/>
    </row>
    <row r="1686" customFormat="false" ht="15.75" hidden="false" customHeight="true" outlineLevel="0" collapsed="false">
      <c r="A1686" s="179"/>
      <c r="B1686" s="192"/>
      <c r="C1686" s="179"/>
      <c r="D1686" s="179"/>
      <c r="E1686" s="179"/>
      <c r="F1686" s="193"/>
      <c r="G1686" s="179"/>
      <c r="H1686" s="179"/>
      <c r="I1686" s="179"/>
      <c r="J1686" s="14"/>
      <c r="K1686" s="179"/>
      <c r="L1686" s="179"/>
      <c r="M1686" s="179"/>
      <c r="N1686" s="193"/>
      <c r="O1686" s="194"/>
      <c r="P1686" s="195"/>
      <c r="Q1686" s="196"/>
      <c r="R1686" s="195"/>
      <c r="S1686" s="195"/>
      <c r="T1686" s="195"/>
      <c r="U1686" s="75"/>
      <c r="V1686" s="85"/>
      <c r="W1686" s="197"/>
      <c r="X1686" s="67"/>
      <c r="Y1686" s="179"/>
      <c r="Z1686" s="179"/>
      <c r="AA1686" s="179"/>
    </row>
    <row r="1687" customFormat="false" ht="15.75" hidden="false" customHeight="true" outlineLevel="0" collapsed="false">
      <c r="A1687" s="179"/>
      <c r="B1687" s="192"/>
      <c r="C1687" s="179"/>
      <c r="D1687" s="179"/>
      <c r="E1687" s="179"/>
      <c r="F1687" s="193"/>
      <c r="G1687" s="179"/>
      <c r="H1687" s="179"/>
      <c r="I1687" s="179"/>
      <c r="J1687" s="14"/>
      <c r="K1687" s="179"/>
      <c r="L1687" s="179"/>
      <c r="M1687" s="179"/>
      <c r="N1687" s="193"/>
      <c r="O1687" s="194"/>
      <c r="P1687" s="195"/>
      <c r="Q1687" s="196"/>
      <c r="R1687" s="195"/>
      <c r="S1687" s="195"/>
      <c r="T1687" s="195"/>
      <c r="U1687" s="75"/>
      <c r="V1687" s="85"/>
      <c r="W1687" s="197"/>
      <c r="X1687" s="67"/>
      <c r="Y1687" s="179"/>
      <c r="Z1687" s="179"/>
      <c r="AA1687" s="179"/>
    </row>
    <row r="1688" customFormat="false" ht="15.75" hidden="false" customHeight="true" outlineLevel="0" collapsed="false">
      <c r="A1688" s="179"/>
      <c r="B1688" s="192"/>
      <c r="C1688" s="179"/>
      <c r="D1688" s="179"/>
      <c r="E1688" s="179"/>
      <c r="F1688" s="193"/>
      <c r="G1688" s="179"/>
      <c r="H1688" s="179"/>
      <c r="I1688" s="179"/>
      <c r="J1688" s="14"/>
      <c r="K1688" s="179"/>
      <c r="L1688" s="179"/>
      <c r="M1688" s="179"/>
      <c r="N1688" s="193"/>
      <c r="O1688" s="194"/>
      <c r="P1688" s="195"/>
      <c r="Q1688" s="196"/>
      <c r="R1688" s="195"/>
      <c r="S1688" s="195"/>
      <c r="T1688" s="195"/>
      <c r="U1688" s="75"/>
      <c r="V1688" s="85"/>
      <c r="W1688" s="197"/>
      <c r="X1688" s="67"/>
      <c r="Y1688" s="179"/>
      <c r="Z1688" s="179"/>
      <c r="AA1688" s="179"/>
    </row>
    <row r="1689" customFormat="false" ht="15.75" hidden="false" customHeight="true" outlineLevel="0" collapsed="false">
      <c r="A1689" s="179"/>
      <c r="B1689" s="192"/>
      <c r="C1689" s="179"/>
      <c r="D1689" s="179"/>
      <c r="E1689" s="179"/>
      <c r="F1689" s="193"/>
      <c r="G1689" s="179"/>
      <c r="H1689" s="179"/>
      <c r="I1689" s="179"/>
      <c r="J1689" s="14"/>
      <c r="K1689" s="179"/>
      <c r="L1689" s="179"/>
      <c r="M1689" s="179"/>
      <c r="N1689" s="193"/>
      <c r="O1689" s="194"/>
      <c r="P1689" s="195"/>
      <c r="Q1689" s="196"/>
      <c r="R1689" s="195"/>
      <c r="S1689" s="195"/>
      <c r="T1689" s="195"/>
      <c r="U1689" s="75"/>
      <c r="V1689" s="85"/>
      <c r="W1689" s="197"/>
      <c r="X1689" s="67"/>
      <c r="Y1689" s="179"/>
      <c r="Z1689" s="179"/>
      <c r="AA1689" s="179"/>
    </row>
    <row r="1690" customFormat="false" ht="15.75" hidden="false" customHeight="true" outlineLevel="0" collapsed="false">
      <c r="A1690" s="179"/>
      <c r="B1690" s="192"/>
      <c r="C1690" s="179"/>
      <c r="D1690" s="179"/>
      <c r="E1690" s="179"/>
      <c r="F1690" s="193"/>
      <c r="G1690" s="179"/>
      <c r="H1690" s="179"/>
      <c r="I1690" s="179"/>
      <c r="J1690" s="14"/>
      <c r="K1690" s="179"/>
      <c r="L1690" s="179"/>
      <c r="M1690" s="179"/>
      <c r="N1690" s="193"/>
      <c r="O1690" s="194"/>
      <c r="P1690" s="195"/>
      <c r="Q1690" s="196"/>
      <c r="R1690" s="195"/>
      <c r="S1690" s="195"/>
      <c r="T1690" s="195"/>
      <c r="U1690" s="75"/>
      <c r="V1690" s="85"/>
      <c r="W1690" s="197"/>
      <c r="X1690" s="67"/>
      <c r="Y1690" s="179"/>
      <c r="Z1690" s="179"/>
      <c r="AA1690" s="179"/>
    </row>
    <row r="1691" customFormat="false" ht="15.75" hidden="false" customHeight="true" outlineLevel="0" collapsed="false">
      <c r="A1691" s="179"/>
      <c r="B1691" s="192"/>
      <c r="C1691" s="179"/>
      <c r="D1691" s="179"/>
      <c r="E1691" s="179"/>
      <c r="F1691" s="193"/>
      <c r="G1691" s="179"/>
      <c r="H1691" s="179"/>
      <c r="I1691" s="179"/>
      <c r="J1691" s="14"/>
      <c r="K1691" s="179"/>
      <c r="L1691" s="179"/>
      <c r="M1691" s="179"/>
      <c r="N1691" s="193"/>
      <c r="O1691" s="194"/>
      <c r="P1691" s="195"/>
      <c r="Q1691" s="196"/>
      <c r="R1691" s="195"/>
      <c r="S1691" s="195"/>
      <c r="T1691" s="195"/>
      <c r="U1691" s="75"/>
      <c r="V1691" s="85"/>
      <c r="W1691" s="197"/>
      <c r="X1691" s="67"/>
      <c r="Y1691" s="179"/>
      <c r="Z1691" s="179"/>
      <c r="AA1691" s="179"/>
    </row>
    <row r="1692" customFormat="false" ht="15.75" hidden="false" customHeight="true" outlineLevel="0" collapsed="false">
      <c r="A1692" s="179"/>
      <c r="B1692" s="192"/>
      <c r="C1692" s="179"/>
      <c r="D1692" s="179"/>
      <c r="E1692" s="179"/>
      <c r="F1692" s="193"/>
      <c r="G1692" s="179"/>
      <c r="H1692" s="179"/>
      <c r="I1692" s="179"/>
      <c r="J1692" s="14"/>
      <c r="K1692" s="179"/>
      <c r="L1692" s="179"/>
      <c r="M1692" s="179"/>
      <c r="N1692" s="193"/>
      <c r="O1692" s="194"/>
      <c r="P1692" s="195"/>
      <c r="Q1692" s="196"/>
      <c r="R1692" s="195"/>
      <c r="S1692" s="195"/>
      <c r="T1692" s="195"/>
      <c r="U1692" s="75"/>
      <c r="V1692" s="85"/>
      <c r="W1692" s="197"/>
      <c r="X1692" s="67"/>
      <c r="Y1692" s="179"/>
      <c r="Z1692" s="179"/>
      <c r="AA1692" s="179"/>
    </row>
    <row r="1693" customFormat="false" ht="15.75" hidden="false" customHeight="true" outlineLevel="0" collapsed="false">
      <c r="A1693" s="179"/>
      <c r="B1693" s="192"/>
      <c r="C1693" s="179"/>
      <c r="D1693" s="179"/>
      <c r="E1693" s="179"/>
      <c r="F1693" s="193"/>
      <c r="G1693" s="179"/>
      <c r="H1693" s="179"/>
      <c r="I1693" s="179"/>
      <c r="J1693" s="14"/>
      <c r="K1693" s="179"/>
      <c r="L1693" s="179"/>
      <c r="M1693" s="179"/>
      <c r="N1693" s="193"/>
      <c r="O1693" s="194"/>
      <c r="P1693" s="195"/>
      <c r="Q1693" s="196"/>
      <c r="R1693" s="195"/>
      <c r="S1693" s="195"/>
      <c r="T1693" s="195"/>
      <c r="U1693" s="75"/>
      <c r="V1693" s="85"/>
      <c r="W1693" s="197"/>
      <c r="X1693" s="67"/>
      <c r="Y1693" s="179"/>
      <c r="Z1693" s="179"/>
      <c r="AA1693" s="179"/>
    </row>
    <row r="1694" customFormat="false" ht="15.75" hidden="false" customHeight="true" outlineLevel="0" collapsed="false">
      <c r="A1694" s="179"/>
      <c r="B1694" s="192"/>
      <c r="C1694" s="179"/>
      <c r="D1694" s="179"/>
      <c r="E1694" s="179"/>
      <c r="F1694" s="193"/>
      <c r="G1694" s="179"/>
      <c r="H1694" s="179"/>
      <c r="I1694" s="179"/>
      <c r="J1694" s="14"/>
      <c r="K1694" s="179"/>
      <c r="L1694" s="179"/>
      <c r="M1694" s="179"/>
      <c r="N1694" s="193"/>
      <c r="O1694" s="194"/>
      <c r="P1694" s="195"/>
      <c r="Q1694" s="196"/>
      <c r="R1694" s="195"/>
      <c r="S1694" s="195"/>
      <c r="T1694" s="195"/>
      <c r="U1694" s="75"/>
      <c r="V1694" s="85"/>
      <c r="W1694" s="197"/>
      <c r="X1694" s="67"/>
      <c r="Y1694" s="179"/>
      <c r="Z1694" s="179"/>
      <c r="AA1694" s="179"/>
    </row>
    <row r="1695" customFormat="false" ht="15.75" hidden="false" customHeight="true" outlineLevel="0" collapsed="false">
      <c r="A1695" s="179"/>
      <c r="B1695" s="192"/>
      <c r="C1695" s="179"/>
      <c r="D1695" s="179"/>
      <c r="E1695" s="179"/>
      <c r="F1695" s="193"/>
      <c r="G1695" s="179"/>
      <c r="H1695" s="179"/>
      <c r="I1695" s="179"/>
      <c r="J1695" s="14"/>
      <c r="K1695" s="179"/>
      <c r="L1695" s="179"/>
      <c r="M1695" s="179"/>
      <c r="N1695" s="193"/>
      <c r="O1695" s="194"/>
      <c r="P1695" s="195"/>
      <c r="Q1695" s="196"/>
      <c r="R1695" s="195"/>
      <c r="S1695" s="195"/>
      <c r="T1695" s="195"/>
      <c r="U1695" s="75"/>
      <c r="V1695" s="85"/>
      <c r="W1695" s="197"/>
      <c r="X1695" s="67"/>
      <c r="Y1695" s="179"/>
      <c r="Z1695" s="179"/>
      <c r="AA1695" s="179"/>
    </row>
    <row r="1696" customFormat="false" ht="15.75" hidden="false" customHeight="true" outlineLevel="0" collapsed="false">
      <c r="A1696" s="179"/>
      <c r="B1696" s="192"/>
      <c r="C1696" s="179"/>
      <c r="D1696" s="179"/>
      <c r="E1696" s="179"/>
      <c r="F1696" s="193"/>
      <c r="G1696" s="179"/>
      <c r="H1696" s="179"/>
      <c r="I1696" s="179"/>
      <c r="J1696" s="14"/>
      <c r="K1696" s="179"/>
      <c r="L1696" s="179"/>
      <c r="M1696" s="179"/>
      <c r="N1696" s="193"/>
      <c r="O1696" s="194"/>
      <c r="P1696" s="195"/>
      <c r="Q1696" s="196"/>
      <c r="R1696" s="195"/>
      <c r="S1696" s="195"/>
      <c r="T1696" s="195"/>
      <c r="U1696" s="75"/>
      <c r="V1696" s="85"/>
      <c r="W1696" s="197"/>
      <c r="X1696" s="67"/>
      <c r="Y1696" s="179"/>
      <c r="Z1696" s="179"/>
      <c r="AA1696" s="179"/>
    </row>
    <row r="1697" customFormat="false" ht="15.75" hidden="false" customHeight="true" outlineLevel="0" collapsed="false">
      <c r="A1697" s="179"/>
      <c r="B1697" s="192"/>
      <c r="C1697" s="179"/>
      <c r="D1697" s="179"/>
      <c r="E1697" s="179"/>
      <c r="F1697" s="193"/>
      <c r="G1697" s="179"/>
      <c r="H1697" s="179"/>
      <c r="I1697" s="179"/>
      <c r="J1697" s="14"/>
      <c r="K1697" s="179"/>
      <c r="L1697" s="179"/>
      <c r="M1697" s="179"/>
      <c r="N1697" s="193"/>
      <c r="O1697" s="194"/>
      <c r="P1697" s="195"/>
      <c r="Q1697" s="196"/>
      <c r="R1697" s="195"/>
      <c r="S1697" s="195"/>
      <c r="T1697" s="195"/>
      <c r="U1697" s="75"/>
      <c r="V1697" s="85"/>
      <c r="W1697" s="197"/>
      <c r="X1697" s="67"/>
      <c r="Y1697" s="179"/>
      <c r="Z1697" s="179"/>
      <c r="AA1697" s="179"/>
    </row>
    <row r="1698" customFormat="false" ht="15.75" hidden="false" customHeight="true" outlineLevel="0" collapsed="false">
      <c r="A1698" s="179"/>
      <c r="B1698" s="192"/>
      <c r="C1698" s="179"/>
      <c r="D1698" s="179"/>
      <c r="E1698" s="179"/>
      <c r="F1698" s="193"/>
      <c r="G1698" s="179"/>
      <c r="H1698" s="179"/>
      <c r="I1698" s="179"/>
      <c r="J1698" s="14"/>
      <c r="K1698" s="179"/>
      <c r="L1698" s="179"/>
      <c r="M1698" s="179"/>
      <c r="N1698" s="193"/>
      <c r="O1698" s="194"/>
      <c r="P1698" s="195"/>
      <c r="Q1698" s="196"/>
      <c r="R1698" s="195"/>
      <c r="S1698" s="195"/>
      <c r="T1698" s="195"/>
      <c r="U1698" s="75"/>
      <c r="V1698" s="85"/>
      <c r="W1698" s="197"/>
      <c r="X1698" s="67"/>
      <c r="Y1698" s="179"/>
      <c r="Z1698" s="179"/>
      <c r="AA1698" s="179"/>
    </row>
    <row r="1699" customFormat="false" ht="15.75" hidden="false" customHeight="true" outlineLevel="0" collapsed="false">
      <c r="A1699" s="179"/>
      <c r="B1699" s="192"/>
      <c r="C1699" s="179"/>
      <c r="D1699" s="179"/>
      <c r="E1699" s="179"/>
      <c r="F1699" s="193"/>
      <c r="G1699" s="179"/>
      <c r="H1699" s="179"/>
      <c r="I1699" s="179"/>
      <c r="J1699" s="14"/>
      <c r="K1699" s="179"/>
      <c r="L1699" s="179"/>
      <c r="M1699" s="179"/>
      <c r="N1699" s="193"/>
      <c r="O1699" s="194"/>
      <c r="P1699" s="195"/>
      <c r="Q1699" s="196"/>
      <c r="R1699" s="195"/>
      <c r="S1699" s="195"/>
      <c r="T1699" s="195"/>
      <c r="U1699" s="75"/>
      <c r="V1699" s="85"/>
      <c r="W1699" s="197"/>
      <c r="X1699" s="67"/>
      <c r="Y1699" s="179"/>
      <c r="Z1699" s="179"/>
      <c r="AA1699" s="179"/>
    </row>
    <row r="1700" customFormat="false" ht="15.75" hidden="false" customHeight="true" outlineLevel="0" collapsed="false">
      <c r="A1700" s="179"/>
      <c r="B1700" s="192"/>
      <c r="C1700" s="179"/>
      <c r="D1700" s="179"/>
      <c r="E1700" s="179"/>
      <c r="F1700" s="193"/>
      <c r="G1700" s="179"/>
      <c r="H1700" s="179"/>
      <c r="I1700" s="179"/>
      <c r="J1700" s="14"/>
      <c r="K1700" s="179"/>
      <c r="L1700" s="179"/>
      <c r="M1700" s="179"/>
      <c r="N1700" s="193"/>
      <c r="O1700" s="194"/>
      <c r="P1700" s="195"/>
      <c r="Q1700" s="196"/>
      <c r="R1700" s="195"/>
      <c r="S1700" s="195"/>
      <c r="T1700" s="195"/>
      <c r="U1700" s="75"/>
      <c r="V1700" s="85"/>
      <c r="W1700" s="197"/>
      <c r="X1700" s="67"/>
      <c r="Y1700" s="179"/>
      <c r="Z1700" s="179"/>
      <c r="AA1700" s="179"/>
    </row>
    <row r="1701" customFormat="false" ht="15.75" hidden="false" customHeight="true" outlineLevel="0" collapsed="false">
      <c r="A1701" s="179"/>
      <c r="B1701" s="192"/>
      <c r="C1701" s="179"/>
      <c r="D1701" s="179"/>
      <c r="E1701" s="179"/>
      <c r="F1701" s="193"/>
      <c r="G1701" s="179"/>
      <c r="H1701" s="179"/>
      <c r="I1701" s="179"/>
      <c r="J1701" s="14"/>
      <c r="K1701" s="179"/>
      <c r="L1701" s="179"/>
      <c r="M1701" s="179"/>
      <c r="N1701" s="193"/>
      <c r="O1701" s="194"/>
      <c r="P1701" s="195"/>
      <c r="Q1701" s="196"/>
      <c r="R1701" s="195"/>
      <c r="S1701" s="195"/>
      <c r="T1701" s="195"/>
      <c r="U1701" s="75"/>
      <c r="V1701" s="85"/>
      <c r="W1701" s="197"/>
      <c r="X1701" s="67"/>
      <c r="Y1701" s="179"/>
      <c r="Z1701" s="179"/>
      <c r="AA1701" s="179"/>
    </row>
    <row r="1702" customFormat="false" ht="15.75" hidden="false" customHeight="true" outlineLevel="0" collapsed="false">
      <c r="A1702" s="179"/>
      <c r="B1702" s="192"/>
      <c r="C1702" s="179"/>
      <c r="D1702" s="179"/>
      <c r="E1702" s="179"/>
      <c r="F1702" s="193"/>
      <c r="G1702" s="179"/>
      <c r="H1702" s="179"/>
      <c r="I1702" s="179"/>
      <c r="J1702" s="14"/>
      <c r="K1702" s="179"/>
      <c r="L1702" s="179"/>
      <c r="M1702" s="179"/>
      <c r="N1702" s="193"/>
      <c r="O1702" s="194"/>
      <c r="P1702" s="195"/>
      <c r="Q1702" s="196"/>
      <c r="R1702" s="195"/>
      <c r="S1702" s="195"/>
      <c r="T1702" s="195"/>
      <c r="U1702" s="75"/>
      <c r="V1702" s="85"/>
      <c r="W1702" s="197"/>
      <c r="X1702" s="67"/>
      <c r="Y1702" s="179"/>
      <c r="Z1702" s="179"/>
      <c r="AA1702" s="179"/>
    </row>
    <row r="1703" customFormat="false" ht="15.75" hidden="false" customHeight="true" outlineLevel="0" collapsed="false">
      <c r="A1703" s="179"/>
      <c r="B1703" s="192"/>
      <c r="C1703" s="179"/>
      <c r="D1703" s="179"/>
      <c r="E1703" s="179"/>
      <c r="F1703" s="193"/>
      <c r="G1703" s="179"/>
      <c r="H1703" s="179"/>
      <c r="I1703" s="179"/>
      <c r="J1703" s="14"/>
      <c r="K1703" s="179"/>
      <c r="L1703" s="179"/>
      <c r="M1703" s="179"/>
      <c r="N1703" s="193"/>
      <c r="O1703" s="194"/>
      <c r="P1703" s="195"/>
      <c r="Q1703" s="196"/>
      <c r="R1703" s="195"/>
      <c r="S1703" s="195"/>
      <c r="T1703" s="195"/>
      <c r="U1703" s="75"/>
      <c r="V1703" s="85"/>
      <c r="W1703" s="197"/>
      <c r="X1703" s="67"/>
      <c r="Y1703" s="179"/>
      <c r="Z1703" s="179"/>
      <c r="AA1703" s="179"/>
    </row>
    <row r="1704" customFormat="false" ht="15.75" hidden="false" customHeight="true" outlineLevel="0" collapsed="false">
      <c r="A1704" s="179"/>
      <c r="B1704" s="192"/>
      <c r="C1704" s="179"/>
      <c r="D1704" s="179"/>
      <c r="E1704" s="179"/>
      <c r="F1704" s="193"/>
      <c r="G1704" s="179"/>
      <c r="H1704" s="179"/>
      <c r="I1704" s="179"/>
      <c r="J1704" s="14"/>
      <c r="K1704" s="179"/>
      <c r="L1704" s="179"/>
      <c r="M1704" s="179"/>
      <c r="N1704" s="193"/>
      <c r="O1704" s="194"/>
      <c r="P1704" s="195"/>
      <c r="Q1704" s="196"/>
      <c r="R1704" s="195"/>
      <c r="S1704" s="195"/>
      <c r="T1704" s="195"/>
      <c r="U1704" s="75"/>
      <c r="V1704" s="85"/>
      <c r="W1704" s="197"/>
      <c r="X1704" s="67"/>
      <c r="Y1704" s="179"/>
      <c r="Z1704" s="179"/>
      <c r="AA1704" s="179"/>
    </row>
    <row r="1705" customFormat="false" ht="15.75" hidden="false" customHeight="true" outlineLevel="0" collapsed="false">
      <c r="A1705" s="179"/>
      <c r="B1705" s="192"/>
      <c r="C1705" s="179"/>
      <c r="D1705" s="179"/>
      <c r="E1705" s="179"/>
      <c r="F1705" s="193"/>
      <c r="G1705" s="179"/>
      <c r="H1705" s="179"/>
      <c r="I1705" s="179"/>
      <c r="J1705" s="14"/>
      <c r="K1705" s="179"/>
      <c r="L1705" s="179"/>
      <c r="M1705" s="179"/>
      <c r="N1705" s="193"/>
      <c r="O1705" s="194"/>
      <c r="P1705" s="195"/>
      <c r="Q1705" s="196"/>
      <c r="R1705" s="195"/>
      <c r="S1705" s="195"/>
      <c r="T1705" s="195"/>
      <c r="U1705" s="75"/>
      <c r="V1705" s="85"/>
      <c r="W1705" s="197"/>
      <c r="X1705" s="67"/>
      <c r="Y1705" s="179"/>
      <c r="Z1705" s="179"/>
      <c r="AA1705" s="179"/>
    </row>
    <row r="1706" customFormat="false" ht="15.75" hidden="false" customHeight="true" outlineLevel="0" collapsed="false">
      <c r="A1706" s="179"/>
      <c r="B1706" s="192"/>
      <c r="C1706" s="179"/>
      <c r="D1706" s="179"/>
      <c r="E1706" s="179"/>
      <c r="F1706" s="193"/>
      <c r="G1706" s="179"/>
      <c r="H1706" s="179"/>
      <c r="I1706" s="179"/>
      <c r="J1706" s="14"/>
      <c r="K1706" s="179"/>
      <c r="L1706" s="179"/>
      <c r="M1706" s="179"/>
      <c r="N1706" s="193"/>
      <c r="O1706" s="194"/>
      <c r="P1706" s="195"/>
      <c r="Q1706" s="196"/>
      <c r="R1706" s="195"/>
      <c r="S1706" s="195"/>
      <c r="T1706" s="195"/>
      <c r="U1706" s="75"/>
      <c r="V1706" s="85"/>
      <c r="W1706" s="197"/>
      <c r="X1706" s="67"/>
      <c r="Y1706" s="179"/>
      <c r="Z1706" s="179"/>
      <c r="AA1706" s="179"/>
    </row>
    <row r="1707" customFormat="false" ht="15.75" hidden="false" customHeight="true" outlineLevel="0" collapsed="false">
      <c r="A1707" s="179"/>
      <c r="B1707" s="192"/>
      <c r="C1707" s="179"/>
      <c r="D1707" s="179"/>
      <c r="E1707" s="179"/>
      <c r="F1707" s="193"/>
      <c r="G1707" s="179"/>
      <c r="H1707" s="179"/>
      <c r="I1707" s="179"/>
      <c r="J1707" s="14"/>
      <c r="K1707" s="179"/>
      <c r="L1707" s="179"/>
      <c r="M1707" s="179"/>
      <c r="N1707" s="193"/>
      <c r="O1707" s="194"/>
      <c r="P1707" s="195"/>
      <c r="Q1707" s="196"/>
      <c r="R1707" s="195"/>
      <c r="S1707" s="195"/>
      <c r="T1707" s="195"/>
      <c r="U1707" s="75"/>
      <c r="V1707" s="85"/>
      <c r="W1707" s="197"/>
      <c r="X1707" s="67"/>
      <c r="Y1707" s="179"/>
      <c r="Z1707" s="179"/>
      <c r="AA1707" s="179"/>
    </row>
    <row r="1708" customFormat="false" ht="15.75" hidden="false" customHeight="true" outlineLevel="0" collapsed="false">
      <c r="A1708" s="179"/>
      <c r="B1708" s="192"/>
      <c r="C1708" s="179"/>
      <c r="D1708" s="179"/>
      <c r="E1708" s="179"/>
      <c r="F1708" s="193"/>
      <c r="G1708" s="179"/>
      <c r="H1708" s="179"/>
      <c r="I1708" s="179"/>
      <c r="J1708" s="14"/>
      <c r="K1708" s="179"/>
      <c r="L1708" s="179"/>
      <c r="M1708" s="179"/>
      <c r="N1708" s="193"/>
      <c r="O1708" s="194"/>
      <c r="P1708" s="195"/>
      <c r="Q1708" s="196"/>
      <c r="R1708" s="195"/>
      <c r="S1708" s="195"/>
      <c r="T1708" s="195"/>
      <c r="U1708" s="75"/>
      <c r="V1708" s="85"/>
      <c r="W1708" s="197"/>
      <c r="X1708" s="67"/>
      <c r="Y1708" s="179"/>
      <c r="Z1708" s="179"/>
      <c r="AA1708" s="179"/>
    </row>
    <row r="1709" customFormat="false" ht="15.75" hidden="false" customHeight="true" outlineLevel="0" collapsed="false">
      <c r="A1709" s="179"/>
      <c r="B1709" s="192"/>
      <c r="C1709" s="179"/>
      <c r="D1709" s="179"/>
      <c r="E1709" s="179"/>
      <c r="F1709" s="193"/>
      <c r="G1709" s="179"/>
      <c r="H1709" s="179"/>
      <c r="I1709" s="179"/>
      <c r="J1709" s="14"/>
      <c r="K1709" s="179"/>
      <c r="L1709" s="179"/>
      <c r="M1709" s="179"/>
      <c r="N1709" s="193"/>
      <c r="O1709" s="194"/>
      <c r="P1709" s="195"/>
      <c r="Q1709" s="196"/>
      <c r="R1709" s="195"/>
      <c r="S1709" s="195"/>
      <c r="T1709" s="195"/>
      <c r="U1709" s="75"/>
      <c r="V1709" s="85"/>
      <c r="W1709" s="197"/>
      <c r="X1709" s="67"/>
      <c r="Y1709" s="179"/>
      <c r="Z1709" s="179"/>
      <c r="AA1709" s="179"/>
    </row>
    <row r="1710" customFormat="false" ht="15.75" hidden="false" customHeight="true" outlineLevel="0" collapsed="false">
      <c r="A1710" s="179"/>
      <c r="B1710" s="192"/>
      <c r="C1710" s="179"/>
      <c r="D1710" s="179"/>
      <c r="E1710" s="179"/>
      <c r="F1710" s="193"/>
      <c r="G1710" s="179"/>
      <c r="H1710" s="179"/>
      <c r="I1710" s="179"/>
      <c r="J1710" s="14"/>
      <c r="K1710" s="179"/>
      <c r="L1710" s="179"/>
      <c r="M1710" s="179"/>
      <c r="N1710" s="193"/>
      <c r="O1710" s="194"/>
      <c r="P1710" s="195"/>
      <c r="Q1710" s="196"/>
      <c r="R1710" s="195"/>
      <c r="S1710" s="195"/>
      <c r="T1710" s="195"/>
      <c r="U1710" s="75"/>
      <c r="V1710" s="85"/>
      <c r="W1710" s="197"/>
      <c r="X1710" s="67"/>
      <c r="Y1710" s="179"/>
      <c r="Z1710" s="179"/>
      <c r="AA1710" s="179"/>
    </row>
    <row r="1711" customFormat="false" ht="15.75" hidden="false" customHeight="true" outlineLevel="0" collapsed="false">
      <c r="A1711" s="179"/>
      <c r="B1711" s="192"/>
      <c r="C1711" s="179"/>
      <c r="D1711" s="179"/>
      <c r="E1711" s="179"/>
      <c r="F1711" s="193"/>
      <c r="G1711" s="179"/>
      <c r="H1711" s="179"/>
      <c r="I1711" s="179"/>
      <c r="J1711" s="14"/>
      <c r="K1711" s="179"/>
      <c r="L1711" s="179"/>
      <c r="M1711" s="179"/>
      <c r="N1711" s="193"/>
      <c r="O1711" s="194"/>
      <c r="P1711" s="195"/>
      <c r="Q1711" s="196"/>
      <c r="R1711" s="195"/>
      <c r="S1711" s="195"/>
      <c r="T1711" s="195"/>
      <c r="U1711" s="75"/>
      <c r="V1711" s="85"/>
      <c r="W1711" s="197"/>
      <c r="X1711" s="67"/>
      <c r="Y1711" s="179"/>
      <c r="Z1711" s="179"/>
      <c r="AA1711" s="179"/>
    </row>
    <row r="1712" customFormat="false" ht="15.75" hidden="false" customHeight="true" outlineLevel="0" collapsed="false">
      <c r="A1712" s="179"/>
      <c r="B1712" s="192"/>
      <c r="C1712" s="179"/>
      <c r="D1712" s="179"/>
      <c r="E1712" s="179"/>
      <c r="F1712" s="193"/>
      <c r="G1712" s="179"/>
      <c r="H1712" s="179"/>
      <c r="I1712" s="179"/>
      <c r="J1712" s="14"/>
      <c r="K1712" s="179"/>
      <c r="L1712" s="179"/>
      <c r="M1712" s="179"/>
      <c r="N1712" s="193"/>
      <c r="O1712" s="194"/>
      <c r="P1712" s="195"/>
      <c r="Q1712" s="196"/>
      <c r="R1712" s="195"/>
      <c r="S1712" s="195"/>
      <c r="T1712" s="195"/>
      <c r="U1712" s="75"/>
      <c r="V1712" s="85"/>
      <c r="W1712" s="197"/>
      <c r="X1712" s="67"/>
      <c r="Y1712" s="179"/>
      <c r="Z1712" s="179"/>
      <c r="AA1712" s="179"/>
    </row>
    <row r="1713" customFormat="false" ht="15.75" hidden="false" customHeight="true" outlineLevel="0" collapsed="false">
      <c r="A1713" s="179"/>
      <c r="B1713" s="192"/>
      <c r="C1713" s="179"/>
      <c r="D1713" s="179"/>
      <c r="E1713" s="179"/>
      <c r="F1713" s="193"/>
      <c r="G1713" s="179"/>
      <c r="H1713" s="179"/>
      <c r="I1713" s="179"/>
      <c r="J1713" s="14"/>
      <c r="K1713" s="179"/>
      <c r="L1713" s="179"/>
      <c r="M1713" s="179"/>
      <c r="N1713" s="193"/>
      <c r="O1713" s="194"/>
      <c r="P1713" s="195"/>
      <c r="Q1713" s="196"/>
      <c r="R1713" s="195"/>
      <c r="S1713" s="195"/>
      <c r="T1713" s="195"/>
      <c r="U1713" s="75"/>
      <c r="V1713" s="85"/>
      <c r="W1713" s="197"/>
      <c r="X1713" s="67"/>
      <c r="Y1713" s="179"/>
      <c r="Z1713" s="179"/>
      <c r="AA1713" s="179"/>
    </row>
    <row r="1714" customFormat="false" ht="15.75" hidden="false" customHeight="true" outlineLevel="0" collapsed="false">
      <c r="A1714" s="179"/>
      <c r="B1714" s="192"/>
      <c r="C1714" s="179"/>
      <c r="D1714" s="179"/>
      <c r="E1714" s="179"/>
      <c r="F1714" s="193"/>
      <c r="G1714" s="179"/>
      <c r="H1714" s="179"/>
      <c r="I1714" s="179"/>
      <c r="J1714" s="14"/>
      <c r="K1714" s="179"/>
      <c r="L1714" s="179"/>
      <c r="M1714" s="179"/>
      <c r="N1714" s="193"/>
      <c r="O1714" s="194"/>
      <c r="P1714" s="195"/>
      <c r="Q1714" s="196"/>
      <c r="R1714" s="195"/>
      <c r="S1714" s="195"/>
      <c r="T1714" s="195"/>
      <c r="U1714" s="75"/>
      <c r="V1714" s="85"/>
      <c r="W1714" s="197"/>
      <c r="X1714" s="67"/>
      <c r="Y1714" s="179"/>
      <c r="Z1714" s="179"/>
      <c r="AA1714" s="179"/>
    </row>
    <row r="1715" customFormat="false" ht="15.75" hidden="false" customHeight="true" outlineLevel="0" collapsed="false">
      <c r="A1715" s="179"/>
      <c r="B1715" s="192"/>
      <c r="C1715" s="179"/>
      <c r="D1715" s="179"/>
      <c r="E1715" s="179"/>
      <c r="F1715" s="193"/>
      <c r="G1715" s="179"/>
      <c r="H1715" s="179"/>
      <c r="I1715" s="179"/>
      <c r="J1715" s="14"/>
      <c r="K1715" s="179"/>
      <c r="L1715" s="179"/>
      <c r="M1715" s="179"/>
      <c r="N1715" s="193"/>
      <c r="O1715" s="194"/>
      <c r="P1715" s="195"/>
      <c r="Q1715" s="196"/>
      <c r="R1715" s="195"/>
      <c r="S1715" s="195"/>
      <c r="T1715" s="195"/>
      <c r="U1715" s="75"/>
      <c r="V1715" s="85"/>
      <c r="W1715" s="197"/>
      <c r="X1715" s="67"/>
      <c r="Y1715" s="179"/>
      <c r="Z1715" s="179"/>
      <c r="AA1715" s="179"/>
    </row>
    <row r="1716" customFormat="false" ht="15.75" hidden="false" customHeight="true" outlineLevel="0" collapsed="false">
      <c r="A1716" s="179"/>
      <c r="B1716" s="192"/>
      <c r="C1716" s="179"/>
      <c r="D1716" s="179"/>
      <c r="E1716" s="179"/>
      <c r="F1716" s="193"/>
      <c r="G1716" s="179"/>
      <c r="H1716" s="179"/>
      <c r="I1716" s="179"/>
      <c r="J1716" s="14"/>
      <c r="K1716" s="179"/>
      <c r="L1716" s="179"/>
      <c r="M1716" s="179"/>
      <c r="N1716" s="193"/>
      <c r="O1716" s="194"/>
      <c r="P1716" s="195"/>
      <c r="Q1716" s="196"/>
      <c r="R1716" s="195"/>
      <c r="S1716" s="195"/>
      <c r="T1716" s="195"/>
      <c r="U1716" s="75"/>
      <c r="V1716" s="85"/>
      <c r="W1716" s="197"/>
      <c r="X1716" s="67"/>
      <c r="Y1716" s="179"/>
      <c r="Z1716" s="179"/>
      <c r="AA1716" s="179"/>
    </row>
    <row r="1717" customFormat="false" ht="15.75" hidden="false" customHeight="true" outlineLevel="0" collapsed="false">
      <c r="A1717" s="179"/>
      <c r="B1717" s="192"/>
      <c r="C1717" s="179"/>
      <c r="D1717" s="179"/>
      <c r="E1717" s="179"/>
      <c r="F1717" s="193"/>
      <c r="G1717" s="179"/>
      <c r="H1717" s="179"/>
      <c r="I1717" s="179"/>
      <c r="J1717" s="14"/>
      <c r="K1717" s="179"/>
      <c r="L1717" s="179"/>
      <c r="M1717" s="179"/>
      <c r="N1717" s="193"/>
      <c r="O1717" s="194"/>
      <c r="P1717" s="195"/>
      <c r="Q1717" s="196"/>
      <c r="R1717" s="195"/>
      <c r="S1717" s="195"/>
      <c r="T1717" s="195"/>
      <c r="U1717" s="75"/>
      <c r="V1717" s="85"/>
      <c r="W1717" s="197"/>
      <c r="X1717" s="67"/>
      <c r="Y1717" s="179"/>
      <c r="Z1717" s="179"/>
      <c r="AA1717" s="179"/>
    </row>
    <row r="1718" customFormat="false" ht="15.75" hidden="false" customHeight="true" outlineLevel="0" collapsed="false">
      <c r="A1718" s="179"/>
      <c r="B1718" s="192"/>
      <c r="C1718" s="179"/>
      <c r="D1718" s="179"/>
      <c r="E1718" s="179"/>
      <c r="F1718" s="193"/>
      <c r="G1718" s="179"/>
      <c r="H1718" s="179"/>
      <c r="I1718" s="179"/>
      <c r="J1718" s="14"/>
      <c r="K1718" s="179"/>
      <c r="L1718" s="179"/>
      <c r="M1718" s="179"/>
      <c r="N1718" s="193"/>
      <c r="O1718" s="194"/>
      <c r="P1718" s="195"/>
      <c r="Q1718" s="196"/>
      <c r="R1718" s="195"/>
      <c r="S1718" s="195"/>
      <c r="T1718" s="195"/>
      <c r="U1718" s="75"/>
      <c r="V1718" s="85"/>
      <c r="W1718" s="197"/>
      <c r="X1718" s="67"/>
      <c r="Y1718" s="179"/>
      <c r="Z1718" s="179"/>
      <c r="AA1718" s="179"/>
    </row>
    <row r="1719" customFormat="false" ht="15.75" hidden="false" customHeight="true" outlineLevel="0" collapsed="false">
      <c r="A1719" s="179"/>
      <c r="B1719" s="192"/>
      <c r="C1719" s="179"/>
      <c r="D1719" s="179"/>
      <c r="E1719" s="179"/>
      <c r="F1719" s="193"/>
      <c r="G1719" s="179"/>
      <c r="H1719" s="179"/>
      <c r="I1719" s="179"/>
      <c r="J1719" s="14"/>
      <c r="K1719" s="179"/>
      <c r="L1719" s="179"/>
      <c r="M1719" s="179"/>
      <c r="N1719" s="193"/>
      <c r="O1719" s="194"/>
      <c r="P1719" s="195"/>
      <c r="Q1719" s="196"/>
      <c r="R1719" s="195"/>
      <c r="S1719" s="195"/>
      <c r="T1719" s="195"/>
      <c r="U1719" s="75"/>
      <c r="V1719" s="85"/>
      <c r="W1719" s="197"/>
      <c r="X1719" s="67"/>
      <c r="Y1719" s="179"/>
      <c r="Z1719" s="179"/>
      <c r="AA1719" s="179"/>
    </row>
    <row r="1720" customFormat="false" ht="15.75" hidden="false" customHeight="true" outlineLevel="0" collapsed="false">
      <c r="A1720" s="179"/>
      <c r="B1720" s="192"/>
      <c r="C1720" s="179"/>
      <c r="D1720" s="179"/>
      <c r="E1720" s="179"/>
      <c r="F1720" s="193"/>
      <c r="G1720" s="179"/>
      <c r="H1720" s="179"/>
      <c r="I1720" s="179"/>
      <c r="J1720" s="14"/>
      <c r="K1720" s="179"/>
      <c r="L1720" s="179"/>
      <c r="M1720" s="179"/>
      <c r="N1720" s="193"/>
      <c r="O1720" s="194"/>
      <c r="P1720" s="195"/>
      <c r="Q1720" s="196"/>
      <c r="R1720" s="195"/>
      <c r="S1720" s="195"/>
      <c r="T1720" s="195"/>
      <c r="U1720" s="75"/>
      <c r="V1720" s="85"/>
      <c r="W1720" s="197"/>
      <c r="X1720" s="67"/>
      <c r="Y1720" s="179"/>
      <c r="Z1720" s="179"/>
      <c r="AA1720" s="179"/>
    </row>
    <row r="1721" customFormat="false" ht="15.75" hidden="false" customHeight="true" outlineLevel="0" collapsed="false">
      <c r="A1721" s="179"/>
      <c r="B1721" s="192"/>
      <c r="C1721" s="179"/>
      <c r="D1721" s="179"/>
      <c r="E1721" s="179"/>
      <c r="F1721" s="193"/>
      <c r="G1721" s="179"/>
      <c r="H1721" s="179"/>
      <c r="I1721" s="179"/>
      <c r="J1721" s="14"/>
      <c r="K1721" s="179"/>
      <c r="L1721" s="179"/>
      <c r="M1721" s="179"/>
      <c r="N1721" s="193"/>
      <c r="O1721" s="194"/>
      <c r="P1721" s="195"/>
      <c r="Q1721" s="196"/>
      <c r="R1721" s="195"/>
      <c r="S1721" s="195"/>
      <c r="T1721" s="195"/>
      <c r="U1721" s="75"/>
      <c r="V1721" s="85"/>
      <c r="W1721" s="197"/>
      <c r="X1721" s="67"/>
      <c r="Y1721" s="179"/>
      <c r="Z1721" s="179"/>
      <c r="AA1721" s="179"/>
    </row>
    <row r="1722" customFormat="false" ht="15.75" hidden="false" customHeight="true" outlineLevel="0" collapsed="false">
      <c r="A1722" s="179"/>
      <c r="B1722" s="192"/>
      <c r="C1722" s="179"/>
      <c r="D1722" s="179"/>
      <c r="E1722" s="179"/>
      <c r="F1722" s="193"/>
      <c r="G1722" s="179"/>
      <c r="H1722" s="179"/>
      <c r="I1722" s="179"/>
      <c r="J1722" s="14"/>
      <c r="K1722" s="179"/>
      <c r="L1722" s="179"/>
      <c r="M1722" s="179"/>
      <c r="N1722" s="193"/>
      <c r="O1722" s="194"/>
      <c r="P1722" s="195"/>
      <c r="Q1722" s="196"/>
      <c r="R1722" s="195"/>
      <c r="S1722" s="195"/>
      <c r="T1722" s="195"/>
      <c r="U1722" s="75"/>
      <c r="V1722" s="85"/>
      <c r="W1722" s="197"/>
      <c r="X1722" s="67"/>
      <c r="Y1722" s="179"/>
      <c r="Z1722" s="179"/>
      <c r="AA1722" s="179"/>
    </row>
    <row r="1723" customFormat="false" ht="15.75" hidden="false" customHeight="true" outlineLevel="0" collapsed="false">
      <c r="A1723" s="179"/>
      <c r="B1723" s="192"/>
      <c r="C1723" s="179"/>
      <c r="D1723" s="179"/>
      <c r="E1723" s="179"/>
      <c r="F1723" s="193"/>
      <c r="G1723" s="179"/>
      <c r="H1723" s="179"/>
      <c r="I1723" s="179"/>
      <c r="J1723" s="14"/>
      <c r="K1723" s="179"/>
      <c r="L1723" s="179"/>
      <c r="M1723" s="179"/>
      <c r="N1723" s="193"/>
      <c r="O1723" s="194"/>
      <c r="P1723" s="195"/>
      <c r="Q1723" s="196"/>
      <c r="R1723" s="195"/>
      <c r="S1723" s="195"/>
      <c r="T1723" s="195"/>
      <c r="U1723" s="75"/>
      <c r="V1723" s="85"/>
      <c r="W1723" s="197"/>
      <c r="X1723" s="67"/>
      <c r="Y1723" s="179"/>
      <c r="Z1723" s="179"/>
      <c r="AA1723" s="179"/>
    </row>
    <row r="1724" customFormat="false" ht="15.75" hidden="false" customHeight="true" outlineLevel="0" collapsed="false">
      <c r="A1724" s="179"/>
      <c r="B1724" s="192"/>
      <c r="C1724" s="179"/>
      <c r="D1724" s="179"/>
      <c r="E1724" s="179"/>
      <c r="F1724" s="193"/>
      <c r="G1724" s="179"/>
      <c r="H1724" s="179"/>
      <c r="I1724" s="179"/>
      <c r="J1724" s="14"/>
      <c r="K1724" s="179"/>
      <c r="L1724" s="179"/>
      <c r="M1724" s="179"/>
      <c r="N1724" s="193"/>
      <c r="O1724" s="194"/>
      <c r="P1724" s="195"/>
      <c r="Q1724" s="196"/>
      <c r="R1724" s="195"/>
      <c r="S1724" s="195"/>
      <c r="T1724" s="195"/>
      <c r="U1724" s="75"/>
      <c r="V1724" s="85"/>
      <c r="W1724" s="197"/>
      <c r="X1724" s="67"/>
      <c r="Y1724" s="179"/>
      <c r="Z1724" s="179"/>
      <c r="AA1724" s="179"/>
    </row>
    <row r="1725" customFormat="false" ht="15.75" hidden="false" customHeight="true" outlineLevel="0" collapsed="false">
      <c r="A1725" s="179"/>
      <c r="B1725" s="192"/>
      <c r="C1725" s="179"/>
      <c r="D1725" s="179"/>
      <c r="E1725" s="179"/>
      <c r="F1725" s="193"/>
      <c r="G1725" s="179"/>
      <c r="H1725" s="179"/>
      <c r="I1725" s="179"/>
      <c r="J1725" s="14"/>
      <c r="K1725" s="179"/>
      <c r="L1725" s="179"/>
      <c r="M1725" s="179"/>
      <c r="N1725" s="193"/>
      <c r="O1725" s="194"/>
      <c r="P1725" s="195"/>
      <c r="Q1725" s="196"/>
      <c r="R1725" s="195"/>
      <c r="S1725" s="195"/>
      <c r="T1725" s="195"/>
      <c r="U1725" s="75"/>
      <c r="V1725" s="85"/>
      <c r="W1725" s="197"/>
      <c r="X1725" s="67"/>
      <c r="Y1725" s="179"/>
      <c r="Z1725" s="179"/>
      <c r="AA1725" s="179"/>
    </row>
    <row r="1726" customFormat="false" ht="15.75" hidden="false" customHeight="true" outlineLevel="0" collapsed="false">
      <c r="A1726" s="179"/>
      <c r="B1726" s="192"/>
      <c r="C1726" s="179"/>
      <c r="D1726" s="179"/>
      <c r="E1726" s="179"/>
      <c r="F1726" s="193"/>
      <c r="G1726" s="179"/>
      <c r="H1726" s="179"/>
      <c r="I1726" s="179"/>
      <c r="J1726" s="14"/>
      <c r="K1726" s="179"/>
      <c r="L1726" s="179"/>
      <c r="M1726" s="179"/>
      <c r="N1726" s="193"/>
      <c r="O1726" s="194"/>
      <c r="P1726" s="195"/>
      <c r="Q1726" s="196"/>
      <c r="R1726" s="195"/>
      <c r="S1726" s="195"/>
      <c r="T1726" s="195"/>
      <c r="U1726" s="75"/>
      <c r="V1726" s="85"/>
      <c r="W1726" s="197"/>
      <c r="X1726" s="67"/>
      <c r="Y1726" s="179"/>
      <c r="Z1726" s="179"/>
      <c r="AA1726" s="179"/>
    </row>
    <row r="1727" customFormat="false" ht="15.75" hidden="false" customHeight="true" outlineLevel="0" collapsed="false">
      <c r="A1727" s="179"/>
      <c r="B1727" s="192"/>
      <c r="C1727" s="179"/>
      <c r="D1727" s="179"/>
      <c r="E1727" s="179"/>
      <c r="F1727" s="193"/>
      <c r="G1727" s="179"/>
      <c r="H1727" s="179"/>
      <c r="I1727" s="179"/>
      <c r="J1727" s="14"/>
      <c r="K1727" s="179"/>
      <c r="L1727" s="179"/>
      <c r="M1727" s="179"/>
      <c r="N1727" s="193"/>
      <c r="O1727" s="194"/>
      <c r="P1727" s="195"/>
      <c r="Q1727" s="196"/>
      <c r="R1727" s="195"/>
      <c r="S1727" s="195"/>
      <c r="T1727" s="195"/>
      <c r="U1727" s="75"/>
      <c r="V1727" s="85"/>
      <c r="W1727" s="197"/>
      <c r="X1727" s="67"/>
      <c r="Y1727" s="179"/>
      <c r="Z1727" s="179"/>
      <c r="AA1727" s="179"/>
    </row>
    <row r="1728" customFormat="false" ht="15.75" hidden="false" customHeight="true" outlineLevel="0" collapsed="false">
      <c r="A1728" s="179"/>
      <c r="B1728" s="192"/>
      <c r="C1728" s="179"/>
      <c r="D1728" s="179"/>
      <c r="E1728" s="179"/>
      <c r="F1728" s="193"/>
      <c r="G1728" s="179"/>
      <c r="H1728" s="179"/>
      <c r="I1728" s="179"/>
      <c r="J1728" s="14"/>
      <c r="K1728" s="179"/>
      <c r="L1728" s="179"/>
      <c r="M1728" s="179"/>
      <c r="N1728" s="193"/>
      <c r="O1728" s="194"/>
      <c r="P1728" s="195"/>
      <c r="Q1728" s="196"/>
      <c r="R1728" s="195"/>
      <c r="S1728" s="195"/>
      <c r="T1728" s="195"/>
      <c r="U1728" s="75"/>
      <c r="V1728" s="85"/>
      <c r="W1728" s="197"/>
      <c r="X1728" s="67"/>
      <c r="Y1728" s="179"/>
      <c r="Z1728" s="179"/>
      <c r="AA1728" s="179"/>
    </row>
    <row r="1729" customFormat="false" ht="15.75" hidden="false" customHeight="true" outlineLevel="0" collapsed="false">
      <c r="A1729" s="179"/>
      <c r="B1729" s="192"/>
      <c r="C1729" s="179"/>
      <c r="D1729" s="179"/>
      <c r="E1729" s="179"/>
      <c r="F1729" s="193"/>
      <c r="G1729" s="179"/>
      <c r="H1729" s="179"/>
      <c r="I1729" s="179"/>
      <c r="J1729" s="14"/>
      <c r="K1729" s="179"/>
      <c r="L1729" s="179"/>
      <c r="M1729" s="179"/>
      <c r="N1729" s="193"/>
      <c r="O1729" s="194"/>
      <c r="P1729" s="195"/>
      <c r="Q1729" s="196"/>
      <c r="R1729" s="195"/>
      <c r="S1729" s="195"/>
      <c r="T1729" s="195"/>
      <c r="U1729" s="75"/>
      <c r="V1729" s="85"/>
      <c r="W1729" s="197"/>
      <c r="X1729" s="67"/>
      <c r="Y1729" s="179"/>
      <c r="Z1729" s="179"/>
      <c r="AA1729" s="179"/>
    </row>
    <row r="1730" customFormat="false" ht="15.75" hidden="false" customHeight="true" outlineLevel="0" collapsed="false">
      <c r="A1730" s="179"/>
      <c r="B1730" s="192"/>
      <c r="C1730" s="179"/>
      <c r="D1730" s="179"/>
      <c r="E1730" s="179"/>
      <c r="F1730" s="193"/>
      <c r="G1730" s="179"/>
      <c r="H1730" s="179"/>
      <c r="I1730" s="179"/>
      <c r="J1730" s="14"/>
      <c r="K1730" s="179"/>
      <c r="L1730" s="179"/>
      <c r="M1730" s="179"/>
      <c r="N1730" s="193"/>
      <c r="O1730" s="194"/>
      <c r="P1730" s="195"/>
      <c r="Q1730" s="196"/>
      <c r="R1730" s="195"/>
      <c r="S1730" s="195"/>
      <c r="T1730" s="195"/>
      <c r="U1730" s="75"/>
      <c r="V1730" s="85"/>
      <c r="W1730" s="197"/>
      <c r="X1730" s="67"/>
      <c r="Y1730" s="179"/>
      <c r="Z1730" s="179"/>
      <c r="AA1730" s="179"/>
    </row>
    <row r="1731" customFormat="false" ht="15.75" hidden="false" customHeight="true" outlineLevel="0" collapsed="false">
      <c r="A1731" s="179"/>
      <c r="B1731" s="192"/>
      <c r="C1731" s="179"/>
      <c r="D1731" s="179"/>
      <c r="E1731" s="179"/>
      <c r="F1731" s="193"/>
      <c r="G1731" s="179"/>
      <c r="H1731" s="179"/>
      <c r="I1731" s="179"/>
      <c r="J1731" s="14"/>
      <c r="K1731" s="179"/>
      <c r="L1731" s="179"/>
      <c r="M1731" s="179"/>
      <c r="N1731" s="193"/>
      <c r="O1731" s="194"/>
      <c r="P1731" s="195"/>
      <c r="Q1731" s="196"/>
      <c r="R1731" s="195"/>
      <c r="S1731" s="195"/>
      <c r="T1731" s="195"/>
      <c r="U1731" s="75"/>
      <c r="V1731" s="85"/>
      <c r="W1731" s="197"/>
      <c r="X1731" s="67"/>
      <c r="Y1731" s="179"/>
      <c r="Z1731" s="179"/>
      <c r="AA1731" s="179"/>
    </row>
    <row r="1732" customFormat="false" ht="15.75" hidden="false" customHeight="true" outlineLevel="0" collapsed="false">
      <c r="A1732" s="179"/>
      <c r="B1732" s="192"/>
      <c r="C1732" s="179"/>
      <c r="D1732" s="179"/>
      <c r="E1732" s="179"/>
      <c r="F1732" s="193"/>
      <c r="G1732" s="179"/>
      <c r="H1732" s="179"/>
      <c r="I1732" s="179"/>
      <c r="J1732" s="14"/>
      <c r="K1732" s="179"/>
      <c r="L1732" s="179"/>
      <c r="M1732" s="179"/>
      <c r="N1732" s="193"/>
      <c r="O1732" s="194"/>
      <c r="P1732" s="195"/>
      <c r="Q1732" s="196"/>
      <c r="R1732" s="195"/>
      <c r="S1732" s="195"/>
      <c r="T1732" s="195"/>
      <c r="U1732" s="75"/>
      <c r="V1732" s="85"/>
      <c r="W1732" s="197"/>
      <c r="X1732" s="67"/>
      <c r="Y1732" s="179"/>
      <c r="Z1732" s="179"/>
      <c r="AA1732" s="179"/>
    </row>
    <row r="1733" customFormat="false" ht="15.75" hidden="false" customHeight="true" outlineLevel="0" collapsed="false">
      <c r="A1733" s="179"/>
      <c r="B1733" s="192"/>
      <c r="C1733" s="179"/>
      <c r="D1733" s="179"/>
      <c r="E1733" s="179"/>
      <c r="F1733" s="193"/>
      <c r="G1733" s="179"/>
      <c r="H1733" s="179"/>
      <c r="I1733" s="179"/>
      <c r="J1733" s="14"/>
      <c r="K1733" s="179"/>
      <c r="L1733" s="179"/>
      <c r="M1733" s="179"/>
      <c r="N1733" s="193"/>
      <c r="O1733" s="194"/>
      <c r="P1733" s="195"/>
      <c r="Q1733" s="196"/>
      <c r="R1733" s="195"/>
      <c r="S1733" s="195"/>
      <c r="T1733" s="195"/>
      <c r="U1733" s="75"/>
      <c r="V1733" s="85"/>
      <c r="W1733" s="197"/>
      <c r="X1733" s="67"/>
      <c r="Y1733" s="179"/>
      <c r="Z1733" s="179"/>
      <c r="AA1733" s="179"/>
    </row>
    <row r="1734" customFormat="false" ht="15.75" hidden="false" customHeight="true" outlineLevel="0" collapsed="false">
      <c r="A1734" s="179"/>
      <c r="B1734" s="192"/>
      <c r="C1734" s="179"/>
      <c r="D1734" s="179"/>
      <c r="E1734" s="179"/>
      <c r="F1734" s="193"/>
      <c r="G1734" s="179"/>
      <c r="H1734" s="179"/>
      <c r="I1734" s="179"/>
      <c r="J1734" s="14"/>
      <c r="K1734" s="179"/>
      <c r="L1734" s="179"/>
      <c r="M1734" s="179"/>
      <c r="N1734" s="193"/>
      <c r="O1734" s="194"/>
      <c r="P1734" s="195"/>
      <c r="Q1734" s="196"/>
      <c r="R1734" s="195"/>
      <c r="S1734" s="195"/>
      <c r="T1734" s="195"/>
      <c r="U1734" s="75"/>
      <c r="V1734" s="85"/>
      <c r="W1734" s="197"/>
      <c r="X1734" s="67"/>
      <c r="Y1734" s="179"/>
      <c r="Z1734" s="179"/>
      <c r="AA1734" s="179"/>
    </row>
    <row r="1735" customFormat="false" ht="15.75" hidden="false" customHeight="true" outlineLevel="0" collapsed="false">
      <c r="A1735" s="179"/>
      <c r="B1735" s="192"/>
      <c r="C1735" s="179"/>
      <c r="D1735" s="179"/>
      <c r="E1735" s="179"/>
      <c r="F1735" s="193"/>
      <c r="G1735" s="179"/>
      <c r="H1735" s="179"/>
      <c r="I1735" s="179"/>
      <c r="J1735" s="14"/>
      <c r="K1735" s="179"/>
      <c r="L1735" s="179"/>
      <c r="M1735" s="179"/>
      <c r="N1735" s="193"/>
      <c r="O1735" s="194"/>
      <c r="P1735" s="195"/>
      <c r="Q1735" s="196"/>
      <c r="R1735" s="195"/>
      <c r="S1735" s="195"/>
      <c r="T1735" s="195"/>
      <c r="U1735" s="75"/>
      <c r="V1735" s="85"/>
      <c r="W1735" s="197"/>
      <c r="X1735" s="67"/>
      <c r="Y1735" s="179"/>
      <c r="Z1735" s="179"/>
      <c r="AA1735" s="179"/>
    </row>
    <row r="1736" customFormat="false" ht="15.75" hidden="false" customHeight="true" outlineLevel="0" collapsed="false">
      <c r="A1736" s="179"/>
      <c r="B1736" s="192"/>
      <c r="C1736" s="179"/>
      <c r="D1736" s="179"/>
      <c r="E1736" s="179"/>
      <c r="F1736" s="193"/>
      <c r="G1736" s="179"/>
      <c r="H1736" s="179"/>
      <c r="I1736" s="179"/>
      <c r="J1736" s="14"/>
      <c r="K1736" s="179"/>
      <c r="L1736" s="179"/>
      <c r="M1736" s="179"/>
      <c r="N1736" s="193"/>
      <c r="O1736" s="194"/>
      <c r="P1736" s="195"/>
      <c r="Q1736" s="196"/>
      <c r="R1736" s="195"/>
      <c r="S1736" s="195"/>
      <c r="T1736" s="195"/>
      <c r="U1736" s="75"/>
      <c r="V1736" s="85"/>
      <c r="W1736" s="197"/>
      <c r="X1736" s="67"/>
      <c r="Y1736" s="179"/>
      <c r="Z1736" s="179"/>
      <c r="AA1736" s="179"/>
    </row>
    <row r="1737" customFormat="false" ht="15.75" hidden="false" customHeight="true" outlineLevel="0" collapsed="false">
      <c r="A1737" s="179"/>
      <c r="B1737" s="192"/>
      <c r="C1737" s="179"/>
      <c r="D1737" s="179"/>
      <c r="E1737" s="179"/>
      <c r="F1737" s="193"/>
      <c r="G1737" s="179"/>
      <c r="H1737" s="179"/>
      <c r="I1737" s="179"/>
      <c r="J1737" s="14"/>
      <c r="K1737" s="179"/>
      <c r="L1737" s="179"/>
      <c r="M1737" s="179"/>
      <c r="N1737" s="193"/>
      <c r="O1737" s="194"/>
      <c r="P1737" s="195"/>
      <c r="Q1737" s="196"/>
      <c r="R1737" s="195"/>
      <c r="S1737" s="195"/>
      <c r="T1737" s="195"/>
      <c r="U1737" s="75"/>
      <c r="V1737" s="85"/>
      <c r="W1737" s="197"/>
      <c r="X1737" s="67"/>
      <c r="Y1737" s="179"/>
      <c r="Z1737" s="179"/>
      <c r="AA1737" s="179"/>
    </row>
    <row r="1738" customFormat="false" ht="15.75" hidden="false" customHeight="true" outlineLevel="0" collapsed="false">
      <c r="A1738" s="179"/>
      <c r="B1738" s="192"/>
      <c r="C1738" s="179"/>
      <c r="D1738" s="179"/>
      <c r="E1738" s="179"/>
      <c r="F1738" s="193"/>
      <c r="G1738" s="179"/>
      <c r="H1738" s="179"/>
      <c r="I1738" s="179"/>
      <c r="J1738" s="14"/>
      <c r="K1738" s="179"/>
      <c r="L1738" s="179"/>
      <c r="M1738" s="179"/>
      <c r="N1738" s="193"/>
      <c r="O1738" s="194"/>
      <c r="P1738" s="195"/>
      <c r="Q1738" s="196"/>
      <c r="R1738" s="195"/>
      <c r="S1738" s="195"/>
      <c r="T1738" s="195"/>
      <c r="U1738" s="75"/>
      <c r="V1738" s="85"/>
      <c r="W1738" s="197"/>
      <c r="X1738" s="67"/>
      <c r="Y1738" s="179"/>
      <c r="Z1738" s="179"/>
      <c r="AA1738" s="179"/>
    </row>
    <row r="1739" customFormat="false" ht="15.75" hidden="false" customHeight="true" outlineLevel="0" collapsed="false">
      <c r="A1739" s="179"/>
      <c r="B1739" s="192"/>
      <c r="C1739" s="179"/>
      <c r="D1739" s="179"/>
      <c r="E1739" s="179"/>
      <c r="F1739" s="193"/>
      <c r="G1739" s="179"/>
      <c r="H1739" s="179"/>
      <c r="I1739" s="179"/>
      <c r="J1739" s="14"/>
      <c r="K1739" s="179"/>
      <c r="L1739" s="179"/>
      <c r="M1739" s="179"/>
      <c r="N1739" s="193"/>
      <c r="O1739" s="194"/>
      <c r="P1739" s="195"/>
      <c r="Q1739" s="196"/>
      <c r="R1739" s="195"/>
      <c r="S1739" s="195"/>
      <c r="T1739" s="195"/>
      <c r="U1739" s="75"/>
      <c r="V1739" s="85"/>
      <c r="W1739" s="197"/>
      <c r="X1739" s="67"/>
      <c r="Y1739" s="179"/>
      <c r="Z1739" s="179"/>
      <c r="AA1739" s="179"/>
    </row>
    <row r="1740" customFormat="false" ht="15.75" hidden="false" customHeight="true" outlineLevel="0" collapsed="false">
      <c r="A1740" s="179"/>
      <c r="B1740" s="192"/>
      <c r="C1740" s="179"/>
      <c r="D1740" s="179"/>
      <c r="E1740" s="179"/>
      <c r="F1740" s="193"/>
      <c r="G1740" s="179"/>
      <c r="H1740" s="179"/>
      <c r="I1740" s="179"/>
      <c r="J1740" s="14"/>
      <c r="K1740" s="179"/>
      <c r="L1740" s="179"/>
      <c r="M1740" s="179"/>
      <c r="N1740" s="193"/>
      <c r="O1740" s="194"/>
      <c r="P1740" s="195"/>
      <c r="Q1740" s="196"/>
      <c r="R1740" s="195"/>
      <c r="S1740" s="195"/>
      <c r="T1740" s="195"/>
      <c r="U1740" s="75"/>
      <c r="V1740" s="85"/>
      <c r="W1740" s="197"/>
      <c r="X1740" s="67"/>
      <c r="Y1740" s="179"/>
      <c r="Z1740" s="179"/>
      <c r="AA1740" s="179"/>
    </row>
    <row r="1741" customFormat="false" ht="15.75" hidden="false" customHeight="true" outlineLevel="0" collapsed="false">
      <c r="A1741" s="179"/>
      <c r="B1741" s="192"/>
      <c r="C1741" s="179"/>
      <c r="D1741" s="179"/>
      <c r="E1741" s="179"/>
      <c r="F1741" s="193"/>
      <c r="G1741" s="179"/>
      <c r="H1741" s="179"/>
      <c r="I1741" s="179"/>
      <c r="J1741" s="14"/>
      <c r="K1741" s="179"/>
      <c r="L1741" s="179"/>
      <c r="M1741" s="179"/>
      <c r="N1741" s="193"/>
      <c r="O1741" s="194"/>
      <c r="P1741" s="195"/>
      <c r="Q1741" s="196"/>
      <c r="R1741" s="195"/>
      <c r="S1741" s="195"/>
      <c r="T1741" s="195"/>
      <c r="U1741" s="75"/>
      <c r="V1741" s="85"/>
      <c r="W1741" s="197"/>
      <c r="X1741" s="67"/>
      <c r="Y1741" s="179"/>
      <c r="Z1741" s="179"/>
      <c r="AA1741" s="179"/>
    </row>
    <row r="1742" customFormat="false" ht="15.75" hidden="false" customHeight="true" outlineLevel="0" collapsed="false">
      <c r="A1742" s="179"/>
      <c r="B1742" s="192"/>
      <c r="C1742" s="179"/>
      <c r="D1742" s="179"/>
      <c r="E1742" s="179"/>
      <c r="F1742" s="193"/>
      <c r="G1742" s="179"/>
      <c r="H1742" s="179"/>
      <c r="I1742" s="179"/>
      <c r="J1742" s="14"/>
      <c r="K1742" s="179"/>
      <c r="L1742" s="179"/>
      <c r="M1742" s="179"/>
      <c r="N1742" s="193"/>
      <c r="O1742" s="194"/>
      <c r="P1742" s="195"/>
      <c r="Q1742" s="196"/>
      <c r="R1742" s="195"/>
      <c r="S1742" s="195"/>
      <c r="T1742" s="195"/>
      <c r="U1742" s="75"/>
      <c r="V1742" s="85"/>
      <c r="W1742" s="197"/>
      <c r="X1742" s="67"/>
      <c r="Y1742" s="179"/>
      <c r="Z1742" s="179"/>
      <c r="AA1742" s="179"/>
    </row>
    <row r="1743" customFormat="false" ht="15.75" hidden="false" customHeight="true" outlineLevel="0" collapsed="false">
      <c r="A1743" s="179"/>
      <c r="B1743" s="192"/>
      <c r="C1743" s="179"/>
      <c r="D1743" s="179"/>
      <c r="E1743" s="179"/>
      <c r="F1743" s="193"/>
      <c r="G1743" s="179"/>
      <c r="H1743" s="179"/>
      <c r="I1743" s="179"/>
      <c r="J1743" s="14"/>
      <c r="K1743" s="179"/>
      <c r="L1743" s="179"/>
      <c r="M1743" s="179"/>
      <c r="N1743" s="193"/>
      <c r="O1743" s="194"/>
      <c r="P1743" s="195"/>
      <c r="Q1743" s="196"/>
      <c r="R1743" s="195"/>
      <c r="S1743" s="195"/>
      <c r="T1743" s="195"/>
      <c r="U1743" s="75"/>
      <c r="V1743" s="85"/>
      <c r="W1743" s="197"/>
      <c r="X1743" s="67"/>
      <c r="Y1743" s="179"/>
      <c r="Z1743" s="179"/>
      <c r="AA1743" s="179"/>
    </row>
    <row r="1744" customFormat="false" ht="15.75" hidden="false" customHeight="true" outlineLevel="0" collapsed="false">
      <c r="A1744" s="179"/>
      <c r="B1744" s="192"/>
      <c r="C1744" s="179"/>
      <c r="D1744" s="179"/>
      <c r="E1744" s="179"/>
      <c r="F1744" s="193"/>
      <c r="G1744" s="179"/>
      <c r="H1744" s="179"/>
      <c r="I1744" s="179"/>
      <c r="J1744" s="14"/>
      <c r="K1744" s="179"/>
      <c r="L1744" s="179"/>
      <c r="M1744" s="179"/>
      <c r="N1744" s="193"/>
      <c r="O1744" s="194"/>
      <c r="P1744" s="195"/>
      <c r="Q1744" s="196"/>
      <c r="R1744" s="195"/>
      <c r="S1744" s="195"/>
      <c r="T1744" s="195"/>
      <c r="U1744" s="75"/>
      <c r="V1744" s="85"/>
      <c r="W1744" s="197"/>
      <c r="X1744" s="67"/>
      <c r="Y1744" s="179"/>
      <c r="Z1744" s="179"/>
      <c r="AA1744" s="179"/>
    </row>
    <row r="1745" customFormat="false" ht="15.75" hidden="false" customHeight="true" outlineLevel="0" collapsed="false">
      <c r="A1745" s="179"/>
      <c r="B1745" s="192"/>
      <c r="C1745" s="179"/>
      <c r="D1745" s="179"/>
      <c r="E1745" s="179"/>
      <c r="F1745" s="193"/>
      <c r="G1745" s="179"/>
      <c r="H1745" s="179"/>
      <c r="I1745" s="179"/>
      <c r="J1745" s="14"/>
      <c r="K1745" s="179"/>
      <c r="L1745" s="179"/>
      <c r="M1745" s="179"/>
      <c r="N1745" s="193"/>
      <c r="O1745" s="194"/>
      <c r="P1745" s="195"/>
      <c r="Q1745" s="196"/>
      <c r="R1745" s="195"/>
      <c r="S1745" s="195"/>
      <c r="T1745" s="195"/>
      <c r="U1745" s="75"/>
      <c r="V1745" s="85"/>
      <c r="W1745" s="197"/>
      <c r="X1745" s="67"/>
      <c r="Y1745" s="179"/>
      <c r="Z1745" s="179"/>
      <c r="AA1745" s="179"/>
    </row>
    <row r="1746" customFormat="false" ht="15.75" hidden="false" customHeight="true" outlineLevel="0" collapsed="false">
      <c r="A1746" s="179"/>
      <c r="B1746" s="192"/>
      <c r="C1746" s="179"/>
      <c r="D1746" s="179"/>
      <c r="E1746" s="179"/>
      <c r="F1746" s="193"/>
      <c r="G1746" s="179"/>
      <c r="H1746" s="179"/>
      <c r="I1746" s="179"/>
      <c r="J1746" s="14"/>
      <c r="K1746" s="179"/>
      <c r="L1746" s="179"/>
      <c r="M1746" s="179"/>
      <c r="N1746" s="193"/>
      <c r="O1746" s="194"/>
      <c r="P1746" s="195"/>
      <c r="Q1746" s="196"/>
      <c r="R1746" s="195"/>
      <c r="S1746" s="195"/>
      <c r="T1746" s="195"/>
      <c r="U1746" s="75"/>
      <c r="V1746" s="85"/>
      <c r="W1746" s="197"/>
      <c r="X1746" s="67"/>
      <c r="Y1746" s="179"/>
      <c r="Z1746" s="179"/>
      <c r="AA1746" s="179"/>
    </row>
    <row r="1747" customFormat="false" ht="15.75" hidden="false" customHeight="true" outlineLevel="0" collapsed="false">
      <c r="A1747" s="179"/>
      <c r="B1747" s="192"/>
      <c r="C1747" s="179"/>
      <c r="D1747" s="179"/>
      <c r="E1747" s="179"/>
      <c r="F1747" s="193"/>
      <c r="G1747" s="179"/>
      <c r="H1747" s="179"/>
      <c r="I1747" s="179"/>
      <c r="J1747" s="14"/>
      <c r="K1747" s="179"/>
      <c r="L1747" s="179"/>
      <c r="M1747" s="179"/>
      <c r="N1747" s="193"/>
      <c r="O1747" s="194"/>
      <c r="P1747" s="195"/>
      <c r="Q1747" s="196"/>
      <c r="R1747" s="195"/>
      <c r="S1747" s="195"/>
      <c r="T1747" s="195"/>
      <c r="U1747" s="75"/>
      <c r="V1747" s="85"/>
      <c r="W1747" s="197"/>
      <c r="X1747" s="67"/>
      <c r="Y1747" s="179"/>
      <c r="Z1747" s="179"/>
      <c r="AA1747" s="179"/>
    </row>
    <row r="1748" customFormat="false" ht="15.75" hidden="false" customHeight="true" outlineLevel="0" collapsed="false">
      <c r="A1748" s="179"/>
      <c r="B1748" s="192"/>
      <c r="C1748" s="179"/>
      <c r="D1748" s="179"/>
      <c r="E1748" s="179"/>
      <c r="F1748" s="193"/>
      <c r="G1748" s="179"/>
      <c r="H1748" s="179"/>
      <c r="I1748" s="179"/>
      <c r="J1748" s="14"/>
      <c r="K1748" s="179"/>
      <c r="L1748" s="179"/>
      <c r="M1748" s="179"/>
      <c r="N1748" s="193"/>
      <c r="O1748" s="194"/>
      <c r="P1748" s="195"/>
      <c r="Q1748" s="196"/>
      <c r="R1748" s="195"/>
      <c r="S1748" s="195"/>
      <c r="T1748" s="195"/>
      <c r="U1748" s="75"/>
      <c r="V1748" s="85"/>
      <c r="W1748" s="197"/>
      <c r="X1748" s="67"/>
      <c r="Y1748" s="179"/>
      <c r="Z1748" s="179"/>
      <c r="AA1748" s="179"/>
    </row>
    <row r="1749" customFormat="false" ht="15.75" hidden="false" customHeight="true" outlineLevel="0" collapsed="false">
      <c r="A1749" s="179"/>
      <c r="B1749" s="192"/>
      <c r="C1749" s="179"/>
      <c r="D1749" s="179"/>
      <c r="E1749" s="179"/>
      <c r="F1749" s="193"/>
      <c r="G1749" s="179"/>
      <c r="H1749" s="179"/>
      <c r="I1749" s="179"/>
      <c r="J1749" s="14"/>
      <c r="K1749" s="179"/>
      <c r="L1749" s="179"/>
      <c r="M1749" s="179"/>
      <c r="N1749" s="193"/>
      <c r="O1749" s="194"/>
      <c r="P1749" s="195"/>
      <c r="Q1749" s="196"/>
      <c r="R1749" s="195"/>
      <c r="S1749" s="195"/>
      <c r="T1749" s="195"/>
      <c r="U1749" s="75"/>
      <c r="V1749" s="85"/>
      <c r="W1749" s="197"/>
      <c r="X1749" s="67"/>
      <c r="Y1749" s="179"/>
      <c r="Z1749" s="179"/>
      <c r="AA1749" s="179"/>
    </row>
    <row r="1750" customFormat="false" ht="15.75" hidden="false" customHeight="true" outlineLevel="0" collapsed="false">
      <c r="A1750" s="179"/>
      <c r="B1750" s="192"/>
      <c r="C1750" s="179"/>
      <c r="D1750" s="179"/>
      <c r="E1750" s="179"/>
      <c r="F1750" s="193"/>
      <c r="G1750" s="179"/>
      <c r="H1750" s="179"/>
      <c r="I1750" s="179"/>
      <c r="J1750" s="14"/>
      <c r="K1750" s="179"/>
      <c r="L1750" s="179"/>
      <c r="M1750" s="179"/>
      <c r="N1750" s="193"/>
      <c r="O1750" s="194"/>
      <c r="P1750" s="195"/>
      <c r="Q1750" s="196"/>
      <c r="R1750" s="195"/>
      <c r="S1750" s="195"/>
      <c r="T1750" s="195"/>
      <c r="U1750" s="75"/>
      <c r="V1750" s="85"/>
      <c r="W1750" s="197"/>
      <c r="X1750" s="67"/>
      <c r="Y1750" s="179"/>
      <c r="Z1750" s="179"/>
      <c r="AA1750" s="179"/>
    </row>
    <row r="1751" customFormat="false" ht="15.75" hidden="false" customHeight="true" outlineLevel="0" collapsed="false">
      <c r="A1751" s="179"/>
      <c r="B1751" s="192"/>
      <c r="C1751" s="179"/>
      <c r="D1751" s="179"/>
      <c r="E1751" s="179"/>
      <c r="F1751" s="193"/>
      <c r="G1751" s="179"/>
      <c r="H1751" s="179"/>
      <c r="I1751" s="179"/>
      <c r="J1751" s="14"/>
      <c r="K1751" s="179"/>
      <c r="L1751" s="179"/>
      <c r="M1751" s="179"/>
      <c r="N1751" s="193"/>
      <c r="O1751" s="194"/>
      <c r="P1751" s="195"/>
      <c r="Q1751" s="196"/>
      <c r="R1751" s="195"/>
      <c r="S1751" s="195"/>
      <c r="T1751" s="195"/>
      <c r="U1751" s="75"/>
      <c r="V1751" s="85"/>
      <c r="W1751" s="197"/>
      <c r="X1751" s="67"/>
      <c r="Y1751" s="179"/>
      <c r="Z1751" s="179"/>
      <c r="AA1751" s="179"/>
    </row>
    <row r="1752" customFormat="false" ht="15.75" hidden="false" customHeight="true" outlineLevel="0" collapsed="false">
      <c r="A1752" s="179"/>
      <c r="B1752" s="192"/>
      <c r="C1752" s="179"/>
      <c r="D1752" s="179"/>
      <c r="E1752" s="179"/>
      <c r="F1752" s="193"/>
      <c r="G1752" s="179"/>
      <c r="H1752" s="179"/>
      <c r="I1752" s="179"/>
      <c r="J1752" s="14"/>
      <c r="K1752" s="179"/>
      <c r="L1752" s="179"/>
      <c r="M1752" s="179"/>
      <c r="N1752" s="193"/>
      <c r="O1752" s="194"/>
      <c r="P1752" s="195"/>
      <c r="Q1752" s="196"/>
      <c r="R1752" s="195"/>
      <c r="S1752" s="195"/>
      <c r="T1752" s="195"/>
      <c r="U1752" s="75"/>
      <c r="V1752" s="85"/>
      <c r="W1752" s="197"/>
      <c r="X1752" s="67"/>
      <c r="Y1752" s="179"/>
      <c r="Z1752" s="179"/>
      <c r="AA1752" s="179"/>
    </row>
    <row r="1753" customFormat="false" ht="15.75" hidden="false" customHeight="true" outlineLevel="0" collapsed="false">
      <c r="A1753" s="179"/>
      <c r="B1753" s="192"/>
      <c r="C1753" s="179"/>
      <c r="D1753" s="179"/>
      <c r="E1753" s="179"/>
      <c r="F1753" s="193"/>
      <c r="G1753" s="179"/>
      <c r="H1753" s="179"/>
      <c r="I1753" s="179"/>
      <c r="J1753" s="14"/>
      <c r="K1753" s="179"/>
      <c r="L1753" s="179"/>
      <c r="M1753" s="179"/>
      <c r="N1753" s="193"/>
      <c r="O1753" s="194"/>
      <c r="P1753" s="195"/>
      <c r="Q1753" s="196"/>
      <c r="R1753" s="195"/>
      <c r="S1753" s="195"/>
      <c r="T1753" s="195"/>
      <c r="U1753" s="75"/>
      <c r="V1753" s="85"/>
      <c r="W1753" s="197"/>
      <c r="X1753" s="67"/>
      <c r="Y1753" s="179"/>
      <c r="Z1753" s="179"/>
      <c r="AA1753" s="179"/>
    </row>
    <row r="1754" customFormat="false" ht="15.75" hidden="false" customHeight="true" outlineLevel="0" collapsed="false">
      <c r="A1754" s="179"/>
      <c r="B1754" s="192"/>
      <c r="C1754" s="179"/>
      <c r="D1754" s="179"/>
      <c r="E1754" s="179"/>
      <c r="F1754" s="193"/>
      <c r="G1754" s="179"/>
      <c r="H1754" s="179"/>
      <c r="I1754" s="179"/>
      <c r="J1754" s="14"/>
      <c r="K1754" s="179"/>
      <c r="L1754" s="179"/>
      <c r="M1754" s="179"/>
      <c r="N1754" s="193"/>
      <c r="O1754" s="194"/>
      <c r="P1754" s="195"/>
      <c r="Q1754" s="196"/>
      <c r="R1754" s="195"/>
      <c r="S1754" s="195"/>
      <c r="T1754" s="195"/>
      <c r="U1754" s="75"/>
      <c r="V1754" s="85"/>
      <c r="W1754" s="197"/>
      <c r="X1754" s="67"/>
      <c r="Y1754" s="179"/>
      <c r="Z1754" s="179"/>
      <c r="AA1754" s="179"/>
    </row>
    <row r="1755" customFormat="false" ht="15.75" hidden="false" customHeight="true" outlineLevel="0" collapsed="false">
      <c r="A1755" s="179"/>
      <c r="B1755" s="192"/>
      <c r="C1755" s="179"/>
      <c r="D1755" s="179"/>
      <c r="E1755" s="179"/>
      <c r="F1755" s="193"/>
      <c r="G1755" s="179"/>
      <c r="H1755" s="179"/>
      <c r="I1755" s="179"/>
      <c r="J1755" s="14"/>
      <c r="K1755" s="179"/>
      <c r="L1755" s="179"/>
      <c r="M1755" s="179"/>
      <c r="N1755" s="193"/>
      <c r="O1755" s="194"/>
      <c r="P1755" s="195"/>
      <c r="Q1755" s="196"/>
      <c r="R1755" s="195"/>
      <c r="S1755" s="195"/>
      <c r="T1755" s="195"/>
      <c r="U1755" s="75"/>
      <c r="V1755" s="85"/>
      <c r="W1755" s="197"/>
      <c r="X1755" s="67"/>
      <c r="Y1755" s="179"/>
      <c r="Z1755" s="179"/>
      <c r="AA1755" s="179"/>
    </row>
    <row r="1756" customFormat="false" ht="15.75" hidden="false" customHeight="true" outlineLevel="0" collapsed="false">
      <c r="A1756" s="179"/>
      <c r="B1756" s="192"/>
      <c r="C1756" s="179"/>
      <c r="D1756" s="179"/>
      <c r="E1756" s="179"/>
      <c r="F1756" s="193"/>
      <c r="G1756" s="179"/>
      <c r="H1756" s="179"/>
      <c r="I1756" s="179"/>
      <c r="J1756" s="14"/>
      <c r="K1756" s="179"/>
      <c r="L1756" s="179"/>
      <c r="M1756" s="179"/>
      <c r="N1756" s="193"/>
      <c r="O1756" s="194"/>
      <c r="P1756" s="195"/>
      <c r="Q1756" s="196"/>
      <c r="R1756" s="195"/>
      <c r="S1756" s="195"/>
      <c r="T1756" s="195"/>
      <c r="U1756" s="75"/>
      <c r="V1756" s="85"/>
      <c r="W1756" s="197"/>
      <c r="X1756" s="67"/>
      <c r="Y1756" s="179"/>
      <c r="Z1756" s="179"/>
      <c r="AA1756" s="179"/>
    </row>
    <row r="1757" customFormat="false" ht="15.75" hidden="false" customHeight="true" outlineLevel="0" collapsed="false">
      <c r="A1757" s="179"/>
      <c r="B1757" s="192"/>
      <c r="C1757" s="179"/>
      <c r="D1757" s="179"/>
      <c r="E1757" s="179"/>
      <c r="F1757" s="193"/>
      <c r="G1757" s="179"/>
      <c r="H1757" s="179"/>
      <c r="I1757" s="179"/>
      <c r="J1757" s="14"/>
      <c r="K1757" s="179"/>
      <c r="L1757" s="179"/>
      <c r="M1757" s="179"/>
      <c r="N1757" s="193"/>
      <c r="O1757" s="194"/>
      <c r="P1757" s="195"/>
      <c r="Q1757" s="196"/>
      <c r="R1757" s="195"/>
      <c r="S1757" s="195"/>
      <c r="T1757" s="195"/>
      <c r="U1757" s="75"/>
      <c r="V1757" s="85"/>
      <c r="W1757" s="197"/>
      <c r="X1757" s="67"/>
      <c r="Y1757" s="179"/>
      <c r="Z1757" s="179"/>
      <c r="AA1757" s="179"/>
    </row>
    <row r="1758" customFormat="false" ht="15.75" hidden="false" customHeight="true" outlineLevel="0" collapsed="false">
      <c r="A1758" s="179"/>
      <c r="B1758" s="192"/>
      <c r="C1758" s="179"/>
      <c r="D1758" s="179"/>
      <c r="E1758" s="179"/>
      <c r="F1758" s="193"/>
      <c r="G1758" s="179"/>
      <c r="H1758" s="179"/>
      <c r="I1758" s="179"/>
      <c r="J1758" s="14"/>
      <c r="K1758" s="179"/>
      <c r="L1758" s="179"/>
      <c r="M1758" s="179"/>
      <c r="N1758" s="193"/>
      <c r="O1758" s="194"/>
      <c r="P1758" s="195"/>
      <c r="Q1758" s="196"/>
      <c r="R1758" s="195"/>
      <c r="S1758" s="195"/>
      <c r="T1758" s="195"/>
      <c r="U1758" s="75"/>
      <c r="V1758" s="85"/>
      <c r="W1758" s="197"/>
      <c r="X1758" s="67"/>
      <c r="Y1758" s="179"/>
      <c r="Z1758" s="179"/>
      <c r="AA1758" s="179"/>
    </row>
    <row r="1759" customFormat="false" ht="15.75" hidden="false" customHeight="true" outlineLevel="0" collapsed="false">
      <c r="A1759" s="179"/>
      <c r="B1759" s="192"/>
      <c r="C1759" s="179"/>
      <c r="D1759" s="179"/>
      <c r="E1759" s="179"/>
      <c r="F1759" s="193"/>
      <c r="G1759" s="179"/>
      <c r="H1759" s="179"/>
      <c r="I1759" s="179"/>
      <c r="J1759" s="14"/>
      <c r="K1759" s="179"/>
      <c r="L1759" s="179"/>
      <c r="M1759" s="179"/>
      <c r="N1759" s="193"/>
      <c r="O1759" s="194"/>
      <c r="P1759" s="195"/>
      <c r="Q1759" s="196"/>
      <c r="R1759" s="195"/>
      <c r="S1759" s="195"/>
      <c r="T1759" s="195"/>
      <c r="U1759" s="75"/>
      <c r="V1759" s="85"/>
      <c r="W1759" s="197"/>
      <c r="X1759" s="67"/>
      <c r="Y1759" s="179"/>
      <c r="Z1759" s="179"/>
      <c r="AA1759" s="179"/>
    </row>
    <row r="1760" customFormat="false" ht="15.75" hidden="false" customHeight="true" outlineLevel="0" collapsed="false">
      <c r="A1760" s="179"/>
      <c r="B1760" s="192"/>
      <c r="C1760" s="179"/>
      <c r="D1760" s="179"/>
      <c r="E1760" s="179"/>
      <c r="F1760" s="193"/>
      <c r="G1760" s="179"/>
      <c r="H1760" s="179"/>
      <c r="I1760" s="179"/>
      <c r="J1760" s="14"/>
      <c r="K1760" s="179"/>
      <c r="L1760" s="179"/>
      <c r="M1760" s="179"/>
      <c r="N1760" s="193"/>
      <c r="O1760" s="194"/>
      <c r="P1760" s="195"/>
      <c r="Q1760" s="196"/>
      <c r="R1760" s="195"/>
      <c r="S1760" s="195"/>
      <c r="T1760" s="195"/>
      <c r="U1760" s="75"/>
      <c r="V1760" s="85"/>
      <c r="W1760" s="197"/>
      <c r="X1760" s="67"/>
      <c r="Y1760" s="179"/>
      <c r="Z1760" s="179"/>
      <c r="AA1760" s="179"/>
    </row>
    <row r="1761" customFormat="false" ht="15.75" hidden="false" customHeight="true" outlineLevel="0" collapsed="false">
      <c r="A1761" s="179"/>
      <c r="B1761" s="192"/>
      <c r="C1761" s="179"/>
      <c r="D1761" s="179"/>
      <c r="E1761" s="179"/>
      <c r="F1761" s="193"/>
      <c r="G1761" s="179"/>
      <c r="H1761" s="179"/>
      <c r="I1761" s="179"/>
      <c r="J1761" s="14"/>
      <c r="K1761" s="179"/>
      <c r="L1761" s="179"/>
      <c r="M1761" s="179"/>
      <c r="N1761" s="193"/>
      <c r="O1761" s="194"/>
      <c r="P1761" s="195"/>
      <c r="Q1761" s="196"/>
      <c r="R1761" s="195"/>
      <c r="S1761" s="195"/>
      <c r="T1761" s="195"/>
      <c r="U1761" s="75"/>
      <c r="V1761" s="85"/>
      <c r="W1761" s="197"/>
      <c r="X1761" s="67"/>
      <c r="Y1761" s="179"/>
      <c r="Z1761" s="179"/>
      <c r="AA1761" s="179"/>
    </row>
    <row r="1762" customFormat="false" ht="15.75" hidden="false" customHeight="true" outlineLevel="0" collapsed="false">
      <c r="A1762" s="179"/>
      <c r="B1762" s="192"/>
      <c r="C1762" s="179"/>
      <c r="D1762" s="179"/>
      <c r="E1762" s="179"/>
      <c r="F1762" s="193"/>
      <c r="G1762" s="179"/>
      <c r="H1762" s="179"/>
      <c r="I1762" s="179"/>
      <c r="J1762" s="14"/>
      <c r="K1762" s="179"/>
      <c r="L1762" s="179"/>
      <c r="M1762" s="179"/>
      <c r="N1762" s="193"/>
      <c r="O1762" s="194"/>
      <c r="P1762" s="195"/>
      <c r="Q1762" s="196"/>
      <c r="R1762" s="195"/>
      <c r="S1762" s="195"/>
      <c r="T1762" s="195"/>
      <c r="U1762" s="75"/>
      <c r="V1762" s="85"/>
      <c r="W1762" s="197"/>
      <c r="X1762" s="67"/>
      <c r="Y1762" s="179"/>
      <c r="Z1762" s="179"/>
      <c r="AA1762" s="179"/>
    </row>
    <row r="1763" customFormat="false" ht="15.75" hidden="false" customHeight="true" outlineLevel="0" collapsed="false">
      <c r="A1763" s="179"/>
      <c r="B1763" s="192"/>
      <c r="C1763" s="179"/>
      <c r="D1763" s="179"/>
      <c r="E1763" s="179"/>
      <c r="F1763" s="193"/>
      <c r="G1763" s="179"/>
      <c r="H1763" s="179"/>
      <c r="I1763" s="179"/>
      <c r="J1763" s="14"/>
      <c r="K1763" s="179"/>
      <c r="L1763" s="179"/>
      <c r="M1763" s="179"/>
      <c r="N1763" s="193"/>
      <c r="O1763" s="194"/>
      <c r="P1763" s="195"/>
      <c r="Q1763" s="196"/>
      <c r="R1763" s="195"/>
      <c r="S1763" s="195"/>
      <c r="T1763" s="195"/>
      <c r="U1763" s="75"/>
      <c r="V1763" s="85"/>
      <c r="W1763" s="197"/>
      <c r="X1763" s="67"/>
      <c r="Y1763" s="179"/>
      <c r="Z1763" s="179"/>
      <c r="AA1763" s="179"/>
    </row>
    <row r="1764" customFormat="false" ht="15.75" hidden="false" customHeight="true" outlineLevel="0" collapsed="false">
      <c r="A1764" s="179"/>
      <c r="B1764" s="192"/>
      <c r="C1764" s="179"/>
      <c r="D1764" s="179"/>
      <c r="E1764" s="179"/>
      <c r="F1764" s="193"/>
      <c r="G1764" s="179"/>
      <c r="H1764" s="179"/>
      <c r="I1764" s="179"/>
      <c r="J1764" s="14"/>
      <c r="K1764" s="179"/>
      <c r="L1764" s="179"/>
      <c r="M1764" s="179"/>
      <c r="N1764" s="193"/>
      <c r="O1764" s="194"/>
      <c r="P1764" s="195"/>
      <c r="Q1764" s="196"/>
      <c r="R1764" s="195"/>
      <c r="S1764" s="195"/>
      <c r="T1764" s="195"/>
      <c r="U1764" s="75"/>
      <c r="V1764" s="85"/>
      <c r="W1764" s="197"/>
      <c r="X1764" s="67"/>
      <c r="Y1764" s="179"/>
      <c r="Z1764" s="179"/>
      <c r="AA1764" s="179"/>
    </row>
    <row r="1765" customFormat="false" ht="15.75" hidden="false" customHeight="true" outlineLevel="0" collapsed="false">
      <c r="A1765" s="179"/>
      <c r="B1765" s="192"/>
      <c r="C1765" s="179"/>
      <c r="D1765" s="179"/>
      <c r="E1765" s="179"/>
      <c r="F1765" s="193"/>
      <c r="G1765" s="179"/>
      <c r="H1765" s="179"/>
      <c r="I1765" s="179"/>
      <c r="J1765" s="14"/>
      <c r="K1765" s="179"/>
      <c r="L1765" s="179"/>
      <c r="M1765" s="179"/>
      <c r="N1765" s="193"/>
      <c r="O1765" s="194"/>
      <c r="P1765" s="195"/>
      <c r="Q1765" s="196"/>
      <c r="R1765" s="195"/>
      <c r="S1765" s="195"/>
      <c r="T1765" s="195"/>
      <c r="U1765" s="75"/>
      <c r="V1765" s="85"/>
      <c r="W1765" s="197"/>
      <c r="X1765" s="67"/>
      <c r="Y1765" s="179"/>
      <c r="Z1765" s="179"/>
      <c r="AA1765" s="179"/>
    </row>
    <row r="1766" customFormat="false" ht="15.75" hidden="false" customHeight="true" outlineLevel="0" collapsed="false">
      <c r="A1766" s="179"/>
      <c r="B1766" s="192"/>
      <c r="C1766" s="179"/>
      <c r="D1766" s="179"/>
      <c r="E1766" s="179"/>
      <c r="F1766" s="193"/>
      <c r="G1766" s="179"/>
      <c r="H1766" s="179"/>
      <c r="I1766" s="179"/>
      <c r="J1766" s="14"/>
      <c r="K1766" s="179"/>
      <c r="L1766" s="179"/>
      <c r="M1766" s="179"/>
      <c r="N1766" s="193"/>
      <c r="O1766" s="194"/>
      <c r="P1766" s="195"/>
      <c r="Q1766" s="196"/>
      <c r="R1766" s="195"/>
      <c r="S1766" s="195"/>
      <c r="T1766" s="195"/>
      <c r="U1766" s="75"/>
      <c r="V1766" s="85"/>
      <c r="W1766" s="197"/>
      <c r="X1766" s="67"/>
      <c r="Y1766" s="179"/>
      <c r="Z1766" s="179"/>
      <c r="AA1766" s="179"/>
    </row>
    <row r="1767" customFormat="false" ht="15.75" hidden="false" customHeight="true" outlineLevel="0" collapsed="false">
      <c r="A1767" s="179"/>
      <c r="B1767" s="192"/>
      <c r="C1767" s="179"/>
      <c r="D1767" s="179"/>
      <c r="E1767" s="179"/>
      <c r="F1767" s="193"/>
      <c r="G1767" s="179"/>
      <c r="H1767" s="179"/>
      <c r="I1767" s="179"/>
      <c r="J1767" s="14"/>
      <c r="K1767" s="179"/>
      <c r="L1767" s="179"/>
      <c r="M1767" s="179"/>
      <c r="N1767" s="193"/>
      <c r="O1767" s="194"/>
      <c r="P1767" s="195"/>
      <c r="Q1767" s="196"/>
      <c r="R1767" s="195"/>
      <c r="S1767" s="195"/>
      <c r="T1767" s="195"/>
      <c r="U1767" s="75"/>
      <c r="V1767" s="85"/>
      <c r="W1767" s="197"/>
      <c r="X1767" s="67"/>
      <c r="Y1767" s="179"/>
      <c r="Z1767" s="179"/>
      <c r="AA1767" s="179"/>
    </row>
    <row r="1768" customFormat="false" ht="15.75" hidden="false" customHeight="true" outlineLevel="0" collapsed="false">
      <c r="A1768" s="179"/>
      <c r="B1768" s="192"/>
      <c r="C1768" s="179"/>
      <c r="D1768" s="179"/>
      <c r="E1768" s="179"/>
      <c r="F1768" s="193"/>
      <c r="G1768" s="179"/>
      <c r="H1768" s="179"/>
      <c r="I1768" s="179"/>
      <c r="J1768" s="14"/>
      <c r="K1768" s="179"/>
      <c r="L1768" s="179"/>
      <c r="M1768" s="179"/>
      <c r="N1768" s="193"/>
      <c r="O1768" s="194"/>
      <c r="P1768" s="195"/>
      <c r="Q1768" s="196"/>
      <c r="R1768" s="195"/>
      <c r="S1768" s="195"/>
      <c r="T1768" s="195"/>
      <c r="U1768" s="75"/>
      <c r="V1768" s="85"/>
      <c r="W1768" s="197"/>
      <c r="X1768" s="67"/>
      <c r="Y1768" s="179"/>
      <c r="Z1768" s="179"/>
      <c r="AA1768" s="179"/>
    </row>
    <row r="1769" customFormat="false" ht="15.75" hidden="false" customHeight="true" outlineLevel="0" collapsed="false">
      <c r="A1769" s="179"/>
      <c r="B1769" s="192"/>
      <c r="C1769" s="179"/>
      <c r="D1769" s="179"/>
      <c r="E1769" s="179"/>
      <c r="F1769" s="193"/>
      <c r="G1769" s="179"/>
      <c r="H1769" s="179"/>
      <c r="I1769" s="179"/>
      <c r="J1769" s="14"/>
      <c r="K1769" s="179"/>
      <c r="L1769" s="179"/>
      <c r="M1769" s="179"/>
      <c r="N1769" s="193"/>
      <c r="O1769" s="194"/>
      <c r="P1769" s="195"/>
      <c r="Q1769" s="196"/>
      <c r="R1769" s="195"/>
      <c r="S1769" s="195"/>
      <c r="T1769" s="195"/>
      <c r="U1769" s="75"/>
      <c r="V1769" s="85"/>
      <c r="W1769" s="197"/>
      <c r="X1769" s="67"/>
      <c r="Y1769" s="179"/>
      <c r="Z1769" s="179"/>
      <c r="AA1769" s="179"/>
    </row>
    <row r="1770" customFormat="false" ht="15.75" hidden="false" customHeight="true" outlineLevel="0" collapsed="false">
      <c r="A1770" s="179"/>
      <c r="B1770" s="192"/>
      <c r="C1770" s="179"/>
      <c r="D1770" s="179"/>
      <c r="E1770" s="179"/>
      <c r="F1770" s="193"/>
      <c r="G1770" s="179"/>
      <c r="H1770" s="179"/>
      <c r="I1770" s="179"/>
      <c r="J1770" s="14"/>
      <c r="K1770" s="179"/>
      <c r="L1770" s="179"/>
      <c r="M1770" s="179"/>
      <c r="N1770" s="193"/>
      <c r="O1770" s="194"/>
      <c r="P1770" s="195"/>
      <c r="Q1770" s="196"/>
      <c r="R1770" s="195"/>
      <c r="S1770" s="195"/>
      <c r="T1770" s="195"/>
      <c r="U1770" s="75"/>
      <c r="V1770" s="85"/>
      <c r="W1770" s="197"/>
      <c r="X1770" s="67"/>
      <c r="Y1770" s="179"/>
      <c r="Z1770" s="179"/>
      <c r="AA1770" s="179"/>
    </row>
    <row r="1771" customFormat="false" ht="15.75" hidden="false" customHeight="true" outlineLevel="0" collapsed="false">
      <c r="A1771" s="179"/>
      <c r="B1771" s="192"/>
      <c r="C1771" s="179"/>
      <c r="D1771" s="179"/>
      <c r="E1771" s="179"/>
      <c r="F1771" s="193"/>
      <c r="G1771" s="179"/>
      <c r="H1771" s="179"/>
      <c r="I1771" s="179"/>
      <c r="J1771" s="14"/>
      <c r="K1771" s="179"/>
      <c r="L1771" s="179"/>
      <c r="M1771" s="179"/>
      <c r="N1771" s="193"/>
      <c r="O1771" s="194"/>
      <c r="P1771" s="195"/>
      <c r="Q1771" s="196"/>
      <c r="R1771" s="195"/>
      <c r="S1771" s="195"/>
      <c r="T1771" s="195"/>
      <c r="U1771" s="75"/>
      <c r="V1771" s="85"/>
      <c r="W1771" s="197"/>
      <c r="X1771" s="67"/>
      <c r="Y1771" s="179"/>
      <c r="Z1771" s="179"/>
      <c r="AA1771" s="179"/>
    </row>
    <row r="1772" customFormat="false" ht="15.75" hidden="false" customHeight="true" outlineLevel="0" collapsed="false">
      <c r="A1772" s="179"/>
      <c r="B1772" s="192"/>
      <c r="C1772" s="179"/>
      <c r="D1772" s="179"/>
      <c r="E1772" s="179"/>
      <c r="F1772" s="193"/>
      <c r="G1772" s="179"/>
      <c r="H1772" s="179"/>
      <c r="I1772" s="179"/>
      <c r="J1772" s="14"/>
      <c r="K1772" s="179"/>
      <c r="L1772" s="179"/>
      <c r="M1772" s="179"/>
      <c r="N1772" s="193"/>
      <c r="O1772" s="194"/>
      <c r="P1772" s="195"/>
      <c r="Q1772" s="196"/>
      <c r="R1772" s="195"/>
      <c r="S1772" s="195"/>
      <c r="T1772" s="195"/>
      <c r="U1772" s="75"/>
      <c r="V1772" s="85"/>
      <c r="W1772" s="197"/>
      <c r="X1772" s="67"/>
      <c r="Y1772" s="179"/>
      <c r="Z1772" s="179"/>
      <c r="AA1772" s="179"/>
    </row>
    <row r="1773" customFormat="false" ht="15.75" hidden="false" customHeight="true" outlineLevel="0" collapsed="false">
      <c r="A1773" s="179"/>
      <c r="B1773" s="192"/>
      <c r="C1773" s="179"/>
      <c r="D1773" s="179"/>
      <c r="E1773" s="179"/>
      <c r="F1773" s="193"/>
      <c r="G1773" s="179"/>
      <c r="H1773" s="179"/>
      <c r="I1773" s="179"/>
      <c r="J1773" s="14"/>
      <c r="K1773" s="179"/>
      <c r="L1773" s="179"/>
      <c r="M1773" s="179"/>
      <c r="N1773" s="193"/>
      <c r="O1773" s="194"/>
      <c r="P1773" s="195"/>
      <c r="Q1773" s="196"/>
      <c r="R1773" s="195"/>
      <c r="S1773" s="195"/>
      <c r="T1773" s="195"/>
      <c r="U1773" s="75"/>
      <c r="V1773" s="85"/>
      <c r="W1773" s="197"/>
      <c r="X1773" s="67"/>
      <c r="Y1773" s="179"/>
      <c r="Z1773" s="179"/>
      <c r="AA1773" s="179"/>
    </row>
    <row r="1774" customFormat="false" ht="15.75" hidden="false" customHeight="true" outlineLevel="0" collapsed="false">
      <c r="A1774" s="179"/>
      <c r="B1774" s="192"/>
      <c r="C1774" s="179"/>
      <c r="D1774" s="179"/>
      <c r="E1774" s="179"/>
      <c r="F1774" s="193"/>
      <c r="G1774" s="179"/>
      <c r="H1774" s="179"/>
      <c r="I1774" s="179"/>
      <c r="J1774" s="14"/>
      <c r="K1774" s="179"/>
      <c r="L1774" s="179"/>
      <c r="M1774" s="179"/>
      <c r="N1774" s="193"/>
      <c r="O1774" s="194"/>
      <c r="P1774" s="195"/>
      <c r="Q1774" s="196"/>
      <c r="R1774" s="195"/>
      <c r="S1774" s="195"/>
      <c r="T1774" s="195"/>
      <c r="U1774" s="75"/>
      <c r="V1774" s="85"/>
      <c r="W1774" s="197"/>
      <c r="X1774" s="67"/>
      <c r="Y1774" s="179"/>
      <c r="Z1774" s="179"/>
      <c r="AA1774" s="179"/>
    </row>
    <row r="1775" customFormat="false" ht="15.75" hidden="false" customHeight="true" outlineLevel="0" collapsed="false">
      <c r="A1775" s="179"/>
      <c r="B1775" s="192"/>
      <c r="C1775" s="179"/>
      <c r="D1775" s="179"/>
      <c r="E1775" s="179"/>
      <c r="F1775" s="193"/>
      <c r="G1775" s="179"/>
      <c r="H1775" s="179"/>
      <c r="I1775" s="179"/>
      <c r="J1775" s="14"/>
      <c r="K1775" s="179"/>
      <c r="L1775" s="179"/>
      <c r="M1775" s="179"/>
      <c r="N1775" s="193"/>
      <c r="O1775" s="194"/>
      <c r="P1775" s="195"/>
      <c r="Q1775" s="196"/>
      <c r="R1775" s="195"/>
      <c r="S1775" s="195"/>
      <c r="T1775" s="195"/>
      <c r="U1775" s="75"/>
      <c r="V1775" s="85"/>
      <c r="W1775" s="197"/>
      <c r="X1775" s="67"/>
      <c r="Y1775" s="179"/>
      <c r="Z1775" s="179"/>
      <c r="AA1775" s="179"/>
    </row>
    <row r="1776" customFormat="false" ht="15.75" hidden="false" customHeight="true" outlineLevel="0" collapsed="false">
      <c r="A1776" s="179"/>
      <c r="B1776" s="192"/>
      <c r="C1776" s="179"/>
      <c r="D1776" s="179"/>
      <c r="E1776" s="179"/>
      <c r="F1776" s="193"/>
      <c r="G1776" s="179"/>
      <c r="H1776" s="179"/>
      <c r="I1776" s="179"/>
      <c r="J1776" s="14"/>
      <c r="K1776" s="179"/>
      <c r="L1776" s="179"/>
      <c r="M1776" s="179"/>
      <c r="N1776" s="193"/>
      <c r="O1776" s="194"/>
      <c r="P1776" s="195"/>
      <c r="Q1776" s="196"/>
      <c r="R1776" s="195"/>
      <c r="S1776" s="195"/>
      <c r="T1776" s="195"/>
      <c r="U1776" s="75"/>
      <c r="V1776" s="85"/>
      <c r="W1776" s="197"/>
      <c r="X1776" s="67"/>
      <c r="Y1776" s="179"/>
      <c r="Z1776" s="179"/>
      <c r="AA1776" s="179"/>
    </row>
    <row r="1777" customFormat="false" ht="15.75" hidden="false" customHeight="true" outlineLevel="0" collapsed="false">
      <c r="A1777" s="179"/>
      <c r="B1777" s="192"/>
      <c r="C1777" s="179"/>
      <c r="D1777" s="179"/>
      <c r="E1777" s="179"/>
      <c r="F1777" s="193"/>
      <c r="G1777" s="179"/>
      <c r="H1777" s="179"/>
      <c r="I1777" s="179"/>
      <c r="J1777" s="14"/>
      <c r="K1777" s="179"/>
      <c r="L1777" s="179"/>
      <c r="M1777" s="179"/>
      <c r="N1777" s="193"/>
      <c r="O1777" s="194"/>
      <c r="P1777" s="195"/>
      <c r="Q1777" s="196"/>
      <c r="R1777" s="195"/>
      <c r="S1777" s="195"/>
      <c r="T1777" s="195"/>
      <c r="U1777" s="75"/>
      <c r="V1777" s="85"/>
      <c r="W1777" s="197"/>
      <c r="X1777" s="67"/>
      <c r="Y1777" s="179"/>
      <c r="Z1777" s="179"/>
      <c r="AA1777" s="179"/>
    </row>
    <row r="1778" customFormat="false" ht="15.75" hidden="false" customHeight="true" outlineLevel="0" collapsed="false">
      <c r="A1778" s="179"/>
      <c r="B1778" s="192"/>
      <c r="C1778" s="179"/>
      <c r="D1778" s="179"/>
      <c r="E1778" s="179"/>
      <c r="F1778" s="193"/>
      <c r="G1778" s="179"/>
      <c r="H1778" s="179"/>
      <c r="I1778" s="179"/>
      <c r="J1778" s="14"/>
      <c r="K1778" s="179"/>
      <c r="L1778" s="179"/>
      <c r="M1778" s="179"/>
      <c r="N1778" s="193"/>
      <c r="O1778" s="194"/>
      <c r="P1778" s="195"/>
      <c r="Q1778" s="196"/>
      <c r="R1778" s="195"/>
      <c r="S1778" s="195"/>
      <c r="T1778" s="195"/>
      <c r="U1778" s="75"/>
      <c r="V1778" s="85"/>
      <c r="W1778" s="197"/>
      <c r="X1778" s="67"/>
      <c r="Y1778" s="179"/>
      <c r="Z1778" s="179"/>
      <c r="AA1778" s="179"/>
    </row>
    <row r="1779" customFormat="false" ht="15.75" hidden="false" customHeight="true" outlineLevel="0" collapsed="false">
      <c r="A1779" s="179"/>
      <c r="B1779" s="192"/>
      <c r="C1779" s="179"/>
      <c r="D1779" s="179"/>
      <c r="E1779" s="179"/>
      <c r="F1779" s="193"/>
      <c r="G1779" s="179"/>
      <c r="H1779" s="179"/>
      <c r="I1779" s="179"/>
      <c r="J1779" s="14"/>
      <c r="K1779" s="179"/>
      <c r="L1779" s="179"/>
      <c r="M1779" s="179"/>
      <c r="N1779" s="193"/>
      <c r="O1779" s="194"/>
      <c r="P1779" s="195"/>
      <c r="Q1779" s="196"/>
      <c r="R1779" s="195"/>
      <c r="S1779" s="195"/>
      <c r="T1779" s="195"/>
      <c r="U1779" s="75"/>
      <c r="V1779" s="85"/>
      <c r="W1779" s="197"/>
      <c r="X1779" s="67"/>
      <c r="Y1779" s="179"/>
      <c r="Z1779" s="179"/>
      <c r="AA1779" s="179"/>
    </row>
    <row r="1780" customFormat="false" ht="15.75" hidden="false" customHeight="true" outlineLevel="0" collapsed="false">
      <c r="A1780" s="179"/>
      <c r="B1780" s="192"/>
      <c r="C1780" s="179"/>
      <c r="D1780" s="179"/>
      <c r="E1780" s="179"/>
      <c r="F1780" s="193"/>
      <c r="G1780" s="179"/>
      <c r="H1780" s="179"/>
      <c r="I1780" s="179"/>
      <c r="J1780" s="14"/>
      <c r="K1780" s="179"/>
      <c r="L1780" s="179"/>
      <c r="M1780" s="179"/>
      <c r="N1780" s="193"/>
      <c r="O1780" s="194"/>
      <c r="P1780" s="195"/>
      <c r="Q1780" s="196"/>
      <c r="R1780" s="195"/>
      <c r="S1780" s="195"/>
      <c r="T1780" s="195"/>
      <c r="U1780" s="75"/>
      <c r="V1780" s="85"/>
      <c r="W1780" s="197"/>
      <c r="X1780" s="67"/>
      <c r="Y1780" s="179"/>
      <c r="Z1780" s="179"/>
      <c r="AA1780" s="179"/>
    </row>
    <row r="1781" customFormat="false" ht="15.75" hidden="false" customHeight="true" outlineLevel="0" collapsed="false">
      <c r="A1781" s="179"/>
      <c r="B1781" s="192"/>
      <c r="C1781" s="179"/>
      <c r="D1781" s="179"/>
      <c r="E1781" s="179"/>
      <c r="F1781" s="193"/>
      <c r="G1781" s="179"/>
      <c r="H1781" s="179"/>
      <c r="I1781" s="179"/>
      <c r="J1781" s="14"/>
      <c r="K1781" s="179"/>
      <c r="L1781" s="179"/>
      <c r="M1781" s="179"/>
      <c r="N1781" s="193"/>
      <c r="O1781" s="194"/>
      <c r="P1781" s="195"/>
      <c r="Q1781" s="196"/>
      <c r="R1781" s="195"/>
      <c r="S1781" s="195"/>
      <c r="T1781" s="195"/>
      <c r="U1781" s="75"/>
      <c r="V1781" s="85"/>
      <c r="W1781" s="197"/>
      <c r="X1781" s="67"/>
      <c r="Y1781" s="179"/>
      <c r="Z1781" s="179"/>
      <c r="AA1781" s="179"/>
    </row>
    <row r="1782" customFormat="false" ht="15.75" hidden="false" customHeight="true" outlineLevel="0" collapsed="false">
      <c r="A1782" s="179"/>
      <c r="B1782" s="192"/>
      <c r="C1782" s="179"/>
      <c r="D1782" s="179"/>
      <c r="E1782" s="179"/>
      <c r="F1782" s="193"/>
      <c r="G1782" s="179"/>
      <c r="H1782" s="179"/>
      <c r="I1782" s="179"/>
      <c r="J1782" s="14"/>
      <c r="K1782" s="179"/>
      <c r="L1782" s="179"/>
      <c r="M1782" s="179"/>
      <c r="N1782" s="193"/>
      <c r="O1782" s="194"/>
      <c r="P1782" s="195"/>
      <c r="Q1782" s="196"/>
      <c r="R1782" s="195"/>
      <c r="S1782" s="195"/>
      <c r="T1782" s="195"/>
      <c r="U1782" s="75"/>
      <c r="V1782" s="85"/>
      <c r="W1782" s="197"/>
      <c r="X1782" s="67"/>
      <c r="Y1782" s="179"/>
      <c r="Z1782" s="179"/>
      <c r="AA1782" s="179"/>
    </row>
    <row r="1783" customFormat="false" ht="15.75" hidden="false" customHeight="true" outlineLevel="0" collapsed="false">
      <c r="A1783" s="179"/>
      <c r="B1783" s="192"/>
      <c r="C1783" s="179"/>
      <c r="D1783" s="179"/>
      <c r="E1783" s="179"/>
      <c r="F1783" s="193"/>
      <c r="G1783" s="179"/>
      <c r="H1783" s="179"/>
      <c r="I1783" s="179"/>
      <c r="J1783" s="14"/>
      <c r="K1783" s="179"/>
      <c r="L1783" s="179"/>
      <c r="M1783" s="179"/>
      <c r="N1783" s="193"/>
      <c r="O1783" s="194"/>
      <c r="P1783" s="195"/>
      <c r="Q1783" s="196"/>
      <c r="R1783" s="195"/>
      <c r="S1783" s="195"/>
      <c r="T1783" s="195"/>
      <c r="U1783" s="75"/>
      <c r="V1783" s="85"/>
      <c r="W1783" s="197"/>
      <c r="X1783" s="67"/>
      <c r="Y1783" s="179"/>
      <c r="Z1783" s="179"/>
      <c r="AA1783" s="179"/>
    </row>
    <row r="1784" customFormat="false" ht="15.75" hidden="false" customHeight="true" outlineLevel="0" collapsed="false">
      <c r="A1784" s="179"/>
      <c r="B1784" s="192"/>
      <c r="C1784" s="179"/>
      <c r="D1784" s="179"/>
      <c r="E1784" s="179"/>
      <c r="F1784" s="193"/>
      <c r="G1784" s="179"/>
      <c r="H1784" s="179"/>
      <c r="I1784" s="179"/>
      <c r="J1784" s="14"/>
      <c r="K1784" s="179"/>
      <c r="L1784" s="179"/>
      <c r="M1784" s="179"/>
      <c r="N1784" s="193"/>
      <c r="O1784" s="194"/>
      <c r="P1784" s="195"/>
      <c r="Q1784" s="196"/>
      <c r="R1784" s="195"/>
      <c r="S1784" s="195"/>
      <c r="T1784" s="195"/>
      <c r="U1784" s="75"/>
      <c r="V1784" s="85"/>
      <c r="W1784" s="197"/>
      <c r="X1784" s="67"/>
      <c r="Y1784" s="179"/>
      <c r="Z1784" s="179"/>
      <c r="AA1784" s="179"/>
    </row>
    <row r="1785" customFormat="false" ht="15.75" hidden="false" customHeight="true" outlineLevel="0" collapsed="false">
      <c r="A1785" s="179"/>
      <c r="B1785" s="192"/>
      <c r="C1785" s="179"/>
      <c r="D1785" s="179"/>
      <c r="E1785" s="179"/>
      <c r="F1785" s="193"/>
      <c r="G1785" s="179"/>
      <c r="H1785" s="179"/>
      <c r="I1785" s="179"/>
      <c r="J1785" s="14"/>
      <c r="K1785" s="179"/>
      <c r="L1785" s="179"/>
      <c r="M1785" s="179"/>
      <c r="N1785" s="193"/>
      <c r="O1785" s="194"/>
      <c r="P1785" s="195"/>
      <c r="Q1785" s="196"/>
      <c r="R1785" s="195"/>
      <c r="S1785" s="195"/>
      <c r="T1785" s="195"/>
      <c r="U1785" s="75"/>
      <c r="V1785" s="85"/>
      <c r="W1785" s="197"/>
      <c r="X1785" s="67"/>
      <c r="Y1785" s="179"/>
      <c r="Z1785" s="179"/>
      <c r="AA1785" s="179"/>
    </row>
    <row r="1786" customFormat="false" ht="15.75" hidden="false" customHeight="true" outlineLevel="0" collapsed="false">
      <c r="A1786" s="179"/>
      <c r="B1786" s="192"/>
      <c r="C1786" s="179"/>
      <c r="D1786" s="179"/>
      <c r="E1786" s="179"/>
      <c r="F1786" s="193"/>
      <c r="G1786" s="179"/>
      <c r="H1786" s="179"/>
      <c r="I1786" s="179"/>
      <c r="J1786" s="14"/>
      <c r="K1786" s="179"/>
      <c r="L1786" s="179"/>
      <c r="M1786" s="179"/>
      <c r="N1786" s="193"/>
      <c r="O1786" s="194"/>
      <c r="P1786" s="195"/>
      <c r="Q1786" s="196"/>
      <c r="R1786" s="195"/>
      <c r="S1786" s="195"/>
      <c r="T1786" s="195"/>
      <c r="U1786" s="75"/>
      <c r="V1786" s="85"/>
      <c r="W1786" s="197"/>
      <c r="X1786" s="67"/>
      <c r="Y1786" s="179"/>
      <c r="Z1786" s="179"/>
      <c r="AA1786" s="179"/>
    </row>
    <row r="1787" customFormat="false" ht="15.75" hidden="false" customHeight="true" outlineLevel="0" collapsed="false">
      <c r="A1787" s="179"/>
      <c r="B1787" s="192"/>
      <c r="C1787" s="179"/>
      <c r="D1787" s="179"/>
      <c r="E1787" s="179"/>
      <c r="F1787" s="193"/>
      <c r="G1787" s="179"/>
      <c r="H1787" s="179"/>
      <c r="I1787" s="179"/>
      <c r="J1787" s="14"/>
      <c r="K1787" s="179"/>
      <c r="L1787" s="179"/>
      <c r="M1787" s="179"/>
      <c r="N1787" s="193"/>
      <c r="O1787" s="194"/>
      <c r="P1787" s="195"/>
      <c r="Q1787" s="196"/>
      <c r="R1787" s="195"/>
      <c r="S1787" s="195"/>
      <c r="T1787" s="195"/>
      <c r="U1787" s="75"/>
      <c r="V1787" s="85"/>
      <c r="W1787" s="197"/>
      <c r="X1787" s="67"/>
      <c r="Y1787" s="179"/>
      <c r="Z1787" s="179"/>
      <c r="AA1787" s="179"/>
    </row>
    <row r="1788" customFormat="false" ht="15.75" hidden="false" customHeight="true" outlineLevel="0" collapsed="false">
      <c r="A1788" s="179"/>
      <c r="B1788" s="192"/>
      <c r="C1788" s="179"/>
      <c r="D1788" s="179"/>
      <c r="E1788" s="179"/>
      <c r="F1788" s="193"/>
      <c r="G1788" s="179"/>
      <c r="H1788" s="179"/>
      <c r="I1788" s="179"/>
      <c r="J1788" s="14"/>
      <c r="K1788" s="179"/>
      <c r="L1788" s="179"/>
      <c r="M1788" s="179"/>
      <c r="N1788" s="193"/>
      <c r="O1788" s="194"/>
      <c r="P1788" s="195"/>
      <c r="Q1788" s="196"/>
      <c r="R1788" s="195"/>
      <c r="S1788" s="195"/>
      <c r="T1788" s="195"/>
      <c r="U1788" s="75"/>
      <c r="V1788" s="85"/>
      <c r="W1788" s="197"/>
      <c r="X1788" s="67"/>
      <c r="Y1788" s="179"/>
      <c r="Z1788" s="179"/>
      <c r="AA1788" s="179"/>
    </row>
    <row r="1789" customFormat="false" ht="15.75" hidden="false" customHeight="true" outlineLevel="0" collapsed="false">
      <c r="A1789" s="179"/>
      <c r="B1789" s="192"/>
      <c r="C1789" s="179"/>
      <c r="D1789" s="179"/>
      <c r="E1789" s="179"/>
      <c r="F1789" s="193"/>
      <c r="G1789" s="179"/>
      <c r="H1789" s="179"/>
      <c r="I1789" s="179"/>
      <c r="J1789" s="14"/>
      <c r="K1789" s="179"/>
      <c r="L1789" s="179"/>
      <c r="M1789" s="179"/>
      <c r="N1789" s="193"/>
      <c r="O1789" s="194"/>
      <c r="P1789" s="195"/>
      <c r="Q1789" s="196"/>
      <c r="R1789" s="195"/>
      <c r="S1789" s="195"/>
      <c r="T1789" s="195"/>
      <c r="U1789" s="75"/>
      <c r="V1789" s="85"/>
      <c r="W1789" s="197"/>
      <c r="X1789" s="67"/>
      <c r="Y1789" s="179"/>
      <c r="Z1789" s="179"/>
      <c r="AA1789" s="179"/>
    </row>
    <row r="1790" customFormat="false" ht="15.75" hidden="false" customHeight="true" outlineLevel="0" collapsed="false">
      <c r="A1790" s="179"/>
      <c r="B1790" s="192"/>
      <c r="C1790" s="179"/>
      <c r="D1790" s="179"/>
      <c r="E1790" s="179"/>
      <c r="F1790" s="193"/>
      <c r="G1790" s="179"/>
      <c r="H1790" s="179"/>
      <c r="I1790" s="179"/>
      <c r="J1790" s="14"/>
      <c r="K1790" s="179"/>
      <c r="L1790" s="179"/>
      <c r="M1790" s="179"/>
      <c r="N1790" s="193"/>
      <c r="O1790" s="194"/>
      <c r="P1790" s="195"/>
      <c r="Q1790" s="196"/>
      <c r="R1790" s="195"/>
      <c r="S1790" s="195"/>
      <c r="T1790" s="195"/>
      <c r="U1790" s="75"/>
      <c r="V1790" s="85"/>
      <c r="W1790" s="197"/>
      <c r="X1790" s="67"/>
      <c r="Y1790" s="179"/>
      <c r="Z1790" s="179"/>
      <c r="AA1790" s="179"/>
    </row>
    <row r="1791" customFormat="false" ht="15.75" hidden="false" customHeight="true" outlineLevel="0" collapsed="false">
      <c r="A1791" s="179"/>
      <c r="B1791" s="192"/>
      <c r="C1791" s="179"/>
      <c r="D1791" s="179"/>
      <c r="E1791" s="179"/>
      <c r="F1791" s="193"/>
      <c r="G1791" s="179"/>
      <c r="H1791" s="179"/>
      <c r="I1791" s="179"/>
      <c r="J1791" s="14"/>
      <c r="K1791" s="179"/>
      <c r="L1791" s="179"/>
      <c r="M1791" s="179"/>
      <c r="N1791" s="193"/>
      <c r="O1791" s="194"/>
      <c r="P1791" s="195"/>
      <c r="Q1791" s="196"/>
      <c r="R1791" s="195"/>
      <c r="S1791" s="195"/>
      <c r="T1791" s="195"/>
      <c r="U1791" s="75"/>
      <c r="V1791" s="85"/>
      <c r="W1791" s="197"/>
      <c r="X1791" s="67"/>
      <c r="Y1791" s="179"/>
      <c r="Z1791" s="179"/>
      <c r="AA1791" s="179"/>
    </row>
    <row r="1792" customFormat="false" ht="15.75" hidden="false" customHeight="true" outlineLevel="0" collapsed="false">
      <c r="A1792" s="179"/>
      <c r="B1792" s="192"/>
      <c r="C1792" s="179"/>
      <c r="D1792" s="179"/>
      <c r="E1792" s="179"/>
      <c r="F1792" s="193"/>
      <c r="G1792" s="179"/>
      <c r="H1792" s="179"/>
      <c r="I1792" s="179"/>
      <c r="J1792" s="14"/>
      <c r="K1792" s="179"/>
      <c r="L1792" s="179"/>
      <c r="M1792" s="179"/>
      <c r="N1792" s="193"/>
      <c r="O1792" s="194"/>
      <c r="P1792" s="195"/>
      <c r="Q1792" s="196"/>
      <c r="R1792" s="195"/>
      <c r="S1792" s="195"/>
      <c r="T1792" s="195"/>
      <c r="U1792" s="75"/>
      <c r="V1792" s="85"/>
      <c r="W1792" s="197"/>
      <c r="X1792" s="67"/>
      <c r="Y1792" s="179"/>
      <c r="Z1792" s="179"/>
      <c r="AA1792" s="179"/>
    </row>
    <row r="1793" customFormat="false" ht="15.75" hidden="false" customHeight="true" outlineLevel="0" collapsed="false">
      <c r="A1793" s="179"/>
      <c r="B1793" s="192"/>
      <c r="C1793" s="179"/>
      <c r="D1793" s="179"/>
      <c r="E1793" s="179"/>
      <c r="F1793" s="193"/>
      <c r="G1793" s="179"/>
      <c r="H1793" s="179"/>
      <c r="I1793" s="179"/>
      <c r="J1793" s="14"/>
      <c r="K1793" s="179"/>
      <c r="L1793" s="179"/>
      <c r="M1793" s="179"/>
      <c r="N1793" s="193"/>
      <c r="O1793" s="194"/>
      <c r="P1793" s="195"/>
      <c r="Q1793" s="196"/>
      <c r="R1793" s="195"/>
      <c r="S1793" s="195"/>
      <c r="T1793" s="195"/>
      <c r="U1793" s="75"/>
      <c r="V1793" s="85"/>
      <c r="W1793" s="197"/>
      <c r="X1793" s="67"/>
      <c r="Y1793" s="179"/>
      <c r="Z1793" s="179"/>
      <c r="AA1793" s="179"/>
    </row>
    <row r="1794" customFormat="false" ht="15.75" hidden="false" customHeight="true" outlineLevel="0" collapsed="false">
      <c r="A1794" s="179"/>
      <c r="B1794" s="192"/>
      <c r="C1794" s="179"/>
      <c r="D1794" s="179"/>
      <c r="E1794" s="179"/>
      <c r="F1794" s="193"/>
      <c r="G1794" s="179"/>
      <c r="H1794" s="179"/>
      <c r="I1794" s="179"/>
      <c r="J1794" s="14"/>
      <c r="K1794" s="179"/>
      <c r="L1794" s="179"/>
      <c r="M1794" s="179"/>
      <c r="N1794" s="193"/>
      <c r="O1794" s="194"/>
      <c r="P1794" s="195"/>
      <c r="Q1794" s="196"/>
      <c r="R1794" s="195"/>
      <c r="S1794" s="195"/>
      <c r="T1794" s="195"/>
      <c r="U1794" s="75"/>
      <c r="V1794" s="85"/>
      <c r="W1794" s="197"/>
      <c r="X1794" s="67"/>
      <c r="Y1794" s="179"/>
      <c r="Z1794" s="179"/>
      <c r="AA1794" s="179"/>
    </row>
    <row r="1795" customFormat="false" ht="15.75" hidden="false" customHeight="true" outlineLevel="0" collapsed="false">
      <c r="A1795" s="179"/>
      <c r="B1795" s="192"/>
      <c r="C1795" s="179"/>
      <c r="D1795" s="179"/>
      <c r="E1795" s="179"/>
      <c r="F1795" s="193"/>
      <c r="G1795" s="179"/>
      <c r="H1795" s="179"/>
      <c r="I1795" s="179"/>
      <c r="J1795" s="14"/>
      <c r="K1795" s="179"/>
      <c r="L1795" s="179"/>
      <c r="M1795" s="179"/>
      <c r="N1795" s="193"/>
      <c r="O1795" s="194"/>
      <c r="P1795" s="195"/>
      <c r="Q1795" s="196"/>
      <c r="R1795" s="195"/>
      <c r="S1795" s="195"/>
      <c r="T1795" s="195"/>
      <c r="U1795" s="75"/>
      <c r="V1795" s="85"/>
      <c r="W1795" s="197"/>
      <c r="X1795" s="67"/>
      <c r="Y1795" s="179"/>
      <c r="Z1795" s="179"/>
      <c r="AA1795" s="179"/>
    </row>
    <row r="1796" customFormat="false" ht="15.75" hidden="false" customHeight="true" outlineLevel="0" collapsed="false">
      <c r="A1796" s="179"/>
      <c r="B1796" s="192"/>
      <c r="C1796" s="179"/>
      <c r="D1796" s="179"/>
      <c r="E1796" s="179"/>
      <c r="F1796" s="193"/>
      <c r="G1796" s="179"/>
      <c r="H1796" s="179"/>
      <c r="I1796" s="179"/>
      <c r="J1796" s="14"/>
      <c r="K1796" s="179"/>
      <c r="L1796" s="179"/>
      <c r="M1796" s="179"/>
      <c r="N1796" s="193"/>
      <c r="O1796" s="194"/>
      <c r="P1796" s="195"/>
      <c r="Q1796" s="196"/>
      <c r="R1796" s="195"/>
      <c r="S1796" s="195"/>
      <c r="T1796" s="195"/>
      <c r="U1796" s="75"/>
      <c r="V1796" s="85"/>
      <c r="W1796" s="197"/>
      <c r="X1796" s="67"/>
      <c r="Y1796" s="179"/>
      <c r="Z1796" s="179"/>
      <c r="AA1796" s="179"/>
    </row>
    <row r="1797" customFormat="false" ht="15.75" hidden="false" customHeight="true" outlineLevel="0" collapsed="false">
      <c r="A1797" s="179"/>
      <c r="B1797" s="192"/>
      <c r="C1797" s="179"/>
      <c r="D1797" s="179"/>
      <c r="E1797" s="179"/>
      <c r="F1797" s="193"/>
      <c r="G1797" s="179"/>
      <c r="H1797" s="179"/>
      <c r="I1797" s="179"/>
      <c r="J1797" s="14"/>
      <c r="K1797" s="179"/>
      <c r="L1797" s="179"/>
      <c r="M1797" s="179"/>
      <c r="N1797" s="193"/>
      <c r="O1797" s="194"/>
      <c r="P1797" s="195"/>
      <c r="Q1797" s="196"/>
      <c r="R1797" s="195"/>
      <c r="S1797" s="195"/>
      <c r="T1797" s="195"/>
      <c r="U1797" s="75"/>
      <c r="V1797" s="85"/>
      <c r="W1797" s="197"/>
      <c r="X1797" s="67"/>
      <c r="Y1797" s="179"/>
      <c r="Z1797" s="179"/>
      <c r="AA1797" s="179"/>
    </row>
    <row r="1798" customFormat="false" ht="15.75" hidden="false" customHeight="true" outlineLevel="0" collapsed="false">
      <c r="A1798" s="179"/>
      <c r="B1798" s="192"/>
      <c r="C1798" s="179"/>
      <c r="D1798" s="179"/>
      <c r="E1798" s="179"/>
      <c r="F1798" s="193"/>
      <c r="G1798" s="179"/>
      <c r="H1798" s="179"/>
      <c r="I1798" s="179"/>
      <c r="J1798" s="14"/>
      <c r="K1798" s="179"/>
      <c r="L1798" s="179"/>
      <c r="M1798" s="179"/>
      <c r="N1798" s="193"/>
      <c r="O1798" s="194"/>
      <c r="P1798" s="195"/>
      <c r="Q1798" s="196"/>
      <c r="R1798" s="195"/>
      <c r="S1798" s="195"/>
      <c r="T1798" s="195"/>
      <c r="U1798" s="75"/>
      <c r="V1798" s="85"/>
      <c r="W1798" s="197"/>
      <c r="X1798" s="67"/>
      <c r="Y1798" s="179"/>
      <c r="Z1798" s="179"/>
      <c r="AA1798" s="179"/>
    </row>
    <row r="1799" customFormat="false" ht="15.75" hidden="false" customHeight="true" outlineLevel="0" collapsed="false">
      <c r="A1799" s="179"/>
      <c r="B1799" s="192"/>
      <c r="C1799" s="179"/>
      <c r="D1799" s="179"/>
      <c r="E1799" s="179"/>
      <c r="F1799" s="193"/>
      <c r="G1799" s="179"/>
      <c r="H1799" s="179"/>
      <c r="I1799" s="179"/>
      <c r="J1799" s="14"/>
      <c r="K1799" s="179"/>
      <c r="L1799" s="179"/>
      <c r="M1799" s="179"/>
      <c r="N1799" s="193"/>
      <c r="O1799" s="194"/>
      <c r="P1799" s="195"/>
      <c r="Q1799" s="196"/>
      <c r="R1799" s="195"/>
      <c r="S1799" s="195"/>
      <c r="T1799" s="195"/>
      <c r="U1799" s="75"/>
      <c r="V1799" s="85"/>
      <c r="W1799" s="197"/>
      <c r="X1799" s="67"/>
      <c r="Y1799" s="179"/>
      <c r="Z1799" s="179"/>
      <c r="AA1799" s="179"/>
    </row>
    <row r="1800" customFormat="false" ht="15.75" hidden="false" customHeight="true" outlineLevel="0" collapsed="false">
      <c r="A1800" s="179"/>
      <c r="B1800" s="192"/>
      <c r="C1800" s="179"/>
      <c r="D1800" s="179"/>
      <c r="E1800" s="179"/>
      <c r="F1800" s="193"/>
      <c r="G1800" s="179"/>
      <c r="H1800" s="179"/>
      <c r="I1800" s="179"/>
      <c r="J1800" s="14"/>
      <c r="K1800" s="179"/>
      <c r="L1800" s="179"/>
      <c r="M1800" s="179"/>
      <c r="N1800" s="193"/>
      <c r="O1800" s="194"/>
      <c r="P1800" s="195"/>
      <c r="Q1800" s="196"/>
      <c r="R1800" s="195"/>
      <c r="S1800" s="195"/>
      <c r="T1800" s="195"/>
      <c r="U1800" s="75"/>
      <c r="V1800" s="85"/>
      <c r="W1800" s="197"/>
      <c r="X1800" s="67"/>
      <c r="Y1800" s="179"/>
      <c r="Z1800" s="179"/>
      <c r="AA1800" s="179"/>
    </row>
    <row r="1801" customFormat="false" ht="15.75" hidden="false" customHeight="true" outlineLevel="0" collapsed="false">
      <c r="A1801" s="179"/>
      <c r="B1801" s="192"/>
      <c r="C1801" s="179"/>
      <c r="D1801" s="179"/>
      <c r="E1801" s="179"/>
      <c r="F1801" s="193"/>
      <c r="G1801" s="179"/>
      <c r="H1801" s="179"/>
      <c r="I1801" s="179"/>
      <c r="J1801" s="14"/>
      <c r="K1801" s="179"/>
      <c r="L1801" s="179"/>
      <c r="M1801" s="179"/>
      <c r="N1801" s="193"/>
      <c r="O1801" s="194"/>
      <c r="P1801" s="195"/>
      <c r="Q1801" s="196"/>
      <c r="R1801" s="195"/>
      <c r="S1801" s="195"/>
      <c r="T1801" s="195"/>
      <c r="U1801" s="75"/>
      <c r="V1801" s="85"/>
      <c r="W1801" s="197"/>
      <c r="X1801" s="67"/>
      <c r="Y1801" s="179"/>
      <c r="Z1801" s="179"/>
      <c r="AA1801" s="179"/>
    </row>
    <row r="1802" customFormat="false" ht="15.75" hidden="false" customHeight="true" outlineLevel="0" collapsed="false">
      <c r="A1802" s="179"/>
      <c r="B1802" s="192"/>
      <c r="C1802" s="179"/>
      <c r="D1802" s="179"/>
      <c r="E1802" s="179"/>
      <c r="F1802" s="193"/>
      <c r="G1802" s="179"/>
      <c r="H1802" s="179"/>
      <c r="I1802" s="179"/>
      <c r="J1802" s="14"/>
      <c r="K1802" s="179"/>
      <c r="L1802" s="179"/>
      <c r="M1802" s="179"/>
      <c r="N1802" s="193"/>
      <c r="O1802" s="194"/>
      <c r="P1802" s="195"/>
      <c r="Q1802" s="196"/>
      <c r="R1802" s="195"/>
      <c r="S1802" s="195"/>
      <c r="T1802" s="195"/>
      <c r="U1802" s="75"/>
      <c r="V1802" s="85"/>
      <c r="W1802" s="197"/>
      <c r="X1802" s="67"/>
      <c r="Y1802" s="179"/>
      <c r="Z1802" s="179"/>
      <c r="AA1802" s="179"/>
    </row>
    <row r="1803" customFormat="false" ht="15.75" hidden="false" customHeight="true" outlineLevel="0" collapsed="false">
      <c r="A1803" s="179"/>
      <c r="B1803" s="192"/>
      <c r="C1803" s="179"/>
      <c r="D1803" s="179"/>
      <c r="E1803" s="179"/>
      <c r="F1803" s="193"/>
      <c r="G1803" s="179"/>
      <c r="H1803" s="179"/>
      <c r="I1803" s="179"/>
      <c r="J1803" s="14"/>
      <c r="K1803" s="179"/>
      <c r="L1803" s="179"/>
      <c r="M1803" s="179"/>
      <c r="N1803" s="193"/>
      <c r="O1803" s="194"/>
      <c r="P1803" s="195"/>
      <c r="Q1803" s="196"/>
      <c r="R1803" s="195"/>
      <c r="S1803" s="195"/>
      <c r="T1803" s="195"/>
      <c r="U1803" s="75"/>
      <c r="V1803" s="85"/>
      <c r="W1803" s="197"/>
      <c r="X1803" s="67"/>
      <c r="Y1803" s="179"/>
      <c r="Z1803" s="179"/>
      <c r="AA1803" s="179"/>
    </row>
    <row r="1804" customFormat="false" ht="15.75" hidden="false" customHeight="true" outlineLevel="0" collapsed="false">
      <c r="A1804" s="179"/>
      <c r="B1804" s="192"/>
      <c r="C1804" s="179"/>
      <c r="D1804" s="179"/>
      <c r="E1804" s="179"/>
      <c r="F1804" s="193"/>
      <c r="G1804" s="179"/>
      <c r="H1804" s="179"/>
      <c r="I1804" s="179"/>
      <c r="J1804" s="14"/>
      <c r="K1804" s="179"/>
      <c r="L1804" s="179"/>
      <c r="M1804" s="179"/>
      <c r="N1804" s="193"/>
      <c r="O1804" s="194"/>
      <c r="P1804" s="195"/>
      <c r="Q1804" s="196"/>
      <c r="R1804" s="195"/>
      <c r="S1804" s="195"/>
      <c r="T1804" s="195"/>
      <c r="U1804" s="75"/>
      <c r="V1804" s="85"/>
      <c r="W1804" s="197"/>
      <c r="X1804" s="67"/>
      <c r="Y1804" s="179"/>
      <c r="Z1804" s="179"/>
      <c r="AA1804" s="179"/>
    </row>
    <row r="1805" customFormat="false" ht="15.75" hidden="false" customHeight="true" outlineLevel="0" collapsed="false">
      <c r="A1805" s="179"/>
      <c r="B1805" s="192"/>
      <c r="C1805" s="179"/>
      <c r="D1805" s="179"/>
      <c r="E1805" s="179"/>
      <c r="F1805" s="193"/>
      <c r="G1805" s="179"/>
      <c r="H1805" s="179"/>
      <c r="I1805" s="179"/>
      <c r="J1805" s="14"/>
      <c r="K1805" s="179"/>
      <c r="L1805" s="179"/>
      <c r="M1805" s="179"/>
      <c r="N1805" s="193"/>
      <c r="O1805" s="194"/>
      <c r="P1805" s="195"/>
      <c r="Q1805" s="196"/>
      <c r="R1805" s="195"/>
      <c r="S1805" s="195"/>
      <c r="T1805" s="195"/>
      <c r="U1805" s="75"/>
      <c r="V1805" s="85"/>
      <c r="W1805" s="197"/>
      <c r="X1805" s="67"/>
      <c r="Y1805" s="179"/>
      <c r="Z1805" s="179"/>
      <c r="AA1805" s="179"/>
    </row>
    <row r="1806" customFormat="false" ht="15.75" hidden="false" customHeight="true" outlineLevel="0" collapsed="false">
      <c r="A1806" s="179"/>
      <c r="B1806" s="192"/>
      <c r="C1806" s="179"/>
      <c r="D1806" s="179"/>
      <c r="E1806" s="179"/>
      <c r="F1806" s="193"/>
      <c r="G1806" s="179"/>
      <c r="H1806" s="179"/>
      <c r="I1806" s="179"/>
      <c r="J1806" s="14"/>
      <c r="K1806" s="179"/>
      <c r="L1806" s="179"/>
      <c r="M1806" s="179"/>
      <c r="N1806" s="193"/>
      <c r="O1806" s="194"/>
      <c r="P1806" s="195"/>
      <c r="Q1806" s="196"/>
      <c r="R1806" s="195"/>
      <c r="S1806" s="195"/>
      <c r="T1806" s="195"/>
      <c r="U1806" s="75"/>
      <c r="V1806" s="85"/>
      <c r="W1806" s="197"/>
      <c r="X1806" s="67"/>
      <c r="Y1806" s="179"/>
      <c r="Z1806" s="179"/>
      <c r="AA1806" s="179"/>
    </row>
    <row r="1807" customFormat="false" ht="15.75" hidden="false" customHeight="true" outlineLevel="0" collapsed="false">
      <c r="A1807" s="179"/>
      <c r="B1807" s="192"/>
      <c r="C1807" s="179"/>
      <c r="D1807" s="179"/>
      <c r="E1807" s="179"/>
      <c r="F1807" s="193"/>
      <c r="G1807" s="179"/>
      <c r="H1807" s="179"/>
      <c r="I1807" s="179"/>
      <c r="J1807" s="14"/>
      <c r="K1807" s="179"/>
      <c r="L1807" s="179"/>
      <c r="M1807" s="179"/>
      <c r="N1807" s="193"/>
      <c r="O1807" s="194"/>
      <c r="P1807" s="195"/>
      <c r="Q1807" s="196"/>
      <c r="R1807" s="195"/>
      <c r="S1807" s="195"/>
      <c r="T1807" s="195"/>
      <c r="U1807" s="75"/>
      <c r="V1807" s="85"/>
      <c r="W1807" s="197"/>
      <c r="X1807" s="67"/>
      <c r="Y1807" s="179"/>
      <c r="Z1807" s="179"/>
      <c r="AA1807" s="179"/>
    </row>
    <row r="1808" customFormat="false" ht="15.75" hidden="false" customHeight="true" outlineLevel="0" collapsed="false">
      <c r="A1808" s="179"/>
      <c r="B1808" s="192"/>
      <c r="C1808" s="179"/>
      <c r="D1808" s="179"/>
      <c r="E1808" s="179"/>
      <c r="F1808" s="193"/>
      <c r="G1808" s="179"/>
      <c r="H1808" s="179"/>
      <c r="I1808" s="179"/>
      <c r="J1808" s="14"/>
      <c r="K1808" s="179"/>
      <c r="L1808" s="179"/>
      <c r="M1808" s="179"/>
      <c r="N1808" s="193"/>
      <c r="O1808" s="194"/>
      <c r="P1808" s="195"/>
      <c r="Q1808" s="196"/>
      <c r="R1808" s="195"/>
      <c r="S1808" s="195"/>
      <c r="T1808" s="195"/>
      <c r="U1808" s="75"/>
      <c r="V1808" s="85"/>
      <c r="W1808" s="197"/>
      <c r="X1808" s="67"/>
      <c r="Y1808" s="179"/>
      <c r="Z1808" s="179"/>
      <c r="AA1808" s="179"/>
    </row>
    <row r="1809" customFormat="false" ht="15.75" hidden="false" customHeight="true" outlineLevel="0" collapsed="false">
      <c r="A1809" s="179"/>
      <c r="B1809" s="192"/>
      <c r="C1809" s="179"/>
      <c r="D1809" s="179"/>
      <c r="E1809" s="179"/>
      <c r="F1809" s="193"/>
      <c r="G1809" s="179"/>
      <c r="H1809" s="179"/>
      <c r="I1809" s="179"/>
      <c r="J1809" s="14"/>
      <c r="K1809" s="179"/>
      <c r="L1809" s="179"/>
      <c r="M1809" s="179"/>
      <c r="N1809" s="193"/>
      <c r="O1809" s="194"/>
      <c r="P1809" s="195"/>
      <c r="Q1809" s="196"/>
      <c r="R1809" s="195"/>
      <c r="S1809" s="195"/>
      <c r="T1809" s="195"/>
      <c r="U1809" s="75"/>
      <c r="V1809" s="85"/>
      <c r="W1809" s="197"/>
      <c r="X1809" s="67"/>
      <c r="Y1809" s="179"/>
      <c r="Z1809" s="179"/>
      <c r="AA1809" s="179"/>
    </row>
    <row r="1810" customFormat="false" ht="15.75" hidden="false" customHeight="true" outlineLevel="0" collapsed="false">
      <c r="A1810" s="179"/>
      <c r="B1810" s="192"/>
      <c r="C1810" s="179"/>
      <c r="D1810" s="179"/>
      <c r="E1810" s="179"/>
      <c r="F1810" s="193"/>
      <c r="G1810" s="179"/>
      <c r="H1810" s="179"/>
      <c r="I1810" s="179"/>
      <c r="J1810" s="14"/>
      <c r="K1810" s="179"/>
      <c r="L1810" s="179"/>
      <c r="M1810" s="179"/>
      <c r="N1810" s="193"/>
      <c r="O1810" s="194"/>
      <c r="P1810" s="195"/>
      <c r="Q1810" s="196"/>
      <c r="R1810" s="195"/>
      <c r="S1810" s="195"/>
      <c r="T1810" s="195"/>
      <c r="U1810" s="75"/>
      <c r="V1810" s="85"/>
      <c r="W1810" s="197"/>
      <c r="X1810" s="67"/>
      <c r="Y1810" s="179"/>
      <c r="Z1810" s="179"/>
      <c r="AA1810" s="179"/>
    </row>
    <row r="1811" customFormat="false" ht="15.75" hidden="false" customHeight="true" outlineLevel="0" collapsed="false">
      <c r="A1811" s="179"/>
      <c r="B1811" s="192"/>
      <c r="C1811" s="179"/>
      <c r="D1811" s="179"/>
      <c r="E1811" s="179"/>
      <c r="F1811" s="193"/>
      <c r="G1811" s="179"/>
      <c r="H1811" s="179"/>
      <c r="I1811" s="179"/>
      <c r="J1811" s="14"/>
      <c r="K1811" s="179"/>
      <c r="L1811" s="179"/>
      <c r="M1811" s="179"/>
      <c r="N1811" s="193"/>
      <c r="O1811" s="194"/>
      <c r="P1811" s="195"/>
      <c r="Q1811" s="196"/>
      <c r="R1811" s="195"/>
      <c r="S1811" s="195"/>
      <c r="T1811" s="195"/>
      <c r="U1811" s="75"/>
      <c r="V1811" s="85"/>
      <c r="W1811" s="197"/>
      <c r="X1811" s="67"/>
      <c r="Y1811" s="179"/>
      <c r="Z1811" s="179"/>
      <c r="AA1811" s="179"/>
    </row>
    <row r="1812" customFormat="false" ht="15.75" hidden="false" customHeight="true" outlineLevel="0" collapsed="false">
      <c r="A1812" s="179"/>
      <c r="B1812" s="192"/>
      <c r="C1812" s="179"/>
      <c r="D1812" s="179"/>
      <c r="E1812" s="179"/>
      <c r="F1812" s="193"/>
      <c r="G1812" s="179"/>
      <c r="H1812" s="179"/>
      <c r="I1812" s="179"/>
      <c r="J1812" s="14"/>
      <c r="K1812" s="179"/>
      <c r="L1812" s="179"/>
      <c r="M1812" s="179"/>
      <c r="N1812" s="193"/>
      <c r="O1812" s="194"/>
      <c r="P1812" s="195"/>
      <c r="Q1812" s="196"/>
      <c r="R1812" s="195"/>
      <c r="S1812" s="195"/>
      <c r="T1812" s="195"/>
      <c r="U1812" s="75"/>
      <c r="V1812" s="85"/>
      <c r="W1812" s="197"/>
      <c r="X1812" s="67"/>
      <c r="Y1812" s="179"/>
      <c r="Z1812" s="179"/>
      <c r="AA1812" s="179"/>
    </row>
    <row r="1813" customFormat="false" ht="15.75" hidden="false" customHeight="true" outlineLevel="0" collapsed="false">
      <c r="A1813" s="179"/>
      <c r="B1813" s="192"/>
      <c r="C1813" s="179"/>
      <c r="D1813" s="179"/>
      <c r="E1813" s="179"/>
      <c r="F1813" s="193"/>
      <c r="G1813" s="179"/>
      <c r="H1813" s="179"/>
      <c r="I1813" s="179"/>
      <c r="J1813" s="14"/>
      <c r="K1813" s="179"/>
      <c r="L1813" s="179"/>
      <c r="M1813" s="179"/>
      <c r="N1813" s="193"/>
      <c r="O1813" s="194"/>
      <c r="P1813" s="195"/>
      <c r="Q1813" s="196"/>
      <c r="R1813" s="195"/>
      <c r="S1813" s="195"/>
      <c r="T1813" s="195"/>
      <c r="U1813" s="75"/>
      <c r="V1813" s="85"/>
      <c r="W1813" s="197"/>
      <c r="X1813" s="67"/>
      <c r="Y1813" s="179"/>
      <c r="Z1813" s="179"/>
      <c r="AA1813" s="179"/>
    </row>
    <row r="1814" customFormat="false" ht="15.75" hidden="false" customHeight="true" outlineLevel="0" collapsed="false">
      <c r="A1814" s="179"/>
      <c r="B1814" s="192"/>
      <c r="C1814" s="179"/>
      <c r="D1814" s="179"/>
      <c r="E1814" s="179"/>
      <c r="F1814" s="193"/>
      <c r="G1814" s="179"/>
      <c r="H1814" s="179"/>
      <c r="I1814" s="179"/>
      <c r="J1814" s="14"/>
      <c r="K1814" s="179"/>
      <c r="L1814" s="179"/>
      <c r="M1814" s="179"/>
      <c r="N1814" s="193"/>
      <c r="O1814" s="194"/>
      <c r="P1814" s="195"/>
      <c r="Q1814" s="196"/>
      <c r="R1814" s="195"/>
      <c r="S1814" s="195"/>
      <c r="T1814" s="195"/>
      <c r="U1814" s="75"/>
      <c r="V1814" s="85"/>
      <c r="W1814" s="197"/>
      <c r="X1814" s="67"/>
      <c r="Y1814" s="179"/>
      <c r="Z1814" s="179"/>
      <c r="AA1814" s="179"/>
    </row>
    <row r="1815" customFormat="false" ht="15.75" hidden="false" customHeight="true" outlineLevel="0" collapsed="false">
      <c r="A1815" s="179"/>
      <c r="B1815" s="192"/>
      <c r="C1815" s="179"/>
      <c r="D1815" s="179"/>
      <c r="E1815" s="179"/>
      <c r="F1815" s="193"/>
      <c r="G1815" s="179"/>
      <c r="H1815" s="179"/>
      <c r="I1815" s="179"/>
      <c r="J1815" s="14"/>
      <c r="K1815" s="179"/>
      <c r="L1815" s="179"/>
      <c r="M1815" s="179"/>
      <c r="N1815" s="193"/>
      <c r="O1815" s="194"/>
      <c r="P1815" s="195"/>
      <c r="Q1815" s="196"/>
      <c r="R1815" s="195"/>
      <c r="S1815" s="195"/>
      <c r="T1815" s="195"/>
      <c r="U1815" s="75"/>
      <c r="V1815" s="85"/>
      <c r="W1815" s="197"/>
      <c r="X1815" s="67"/>
      <c r="Y1815" s="179"/>
      <c r="Z1815" s="179"/>
      <c r="AA1815" s="179"/>
    </row>
    <row r="1816" customFormat="false" ht="15.75" hidden="false" customHeight="true" outlineLevel="0" collapsed="false">
      <c r="A1816" s="179"/>
      <c r="B1816" s="192"/>
      <c r="C1816" s="179"/>
      <c r="D1816" s="179"/>
      <c r="E1816" s="179"/>
      <c r="F1816" s="193"/>
      <c r="G1816" s="179"/>
      <c r="H1816" s="179"/>
      <c r="I1816" s="179"/>
      <c r="J1816" s="14"/>
      <c r="K1816" s="179"/>
      <c r="L1816" s="179"/>
      <c r="M1816" s="179"/>
      <c r="N1816" s="193"/>
      <c r="O1816" s="194"/>
      <c r="P1816" s="195"/>
      <c r="Q1816" s="196"/>
      <c r="R1816" s="195"/>
      <c r="S1816" s="195"/>
      <c r="T1816" s="195"/>
      <c r="U1816" s="75"/>
      <c r="V1816" s="85"/>
      <c r="W1816" s="197"/>
      <c r="X1816" s="67"/>
      <c r="Y1816" s="179"/>
      <c r="Z1816" s="179"/>
      <c r="AA1816" s="179"/>
    </row>
    <row r="1817" customFormat="false" ht="15.75" hidden="false" customHeight="true" outlineLevel="0" collapsed="false">
      <c r="A1817" s="179"/>
      <c r="B1817" s="192"/>
      <c r="C1817" s="179"/>
      <c r="D1817" s="179"/>
      <c r="E1817" s="179"/>
      <c r="F1817" s="193"/>
      <c r="G1817" s="179"/>
      <c r="H1817" s="179"/>
      <c r="I1817" s="179"/>
      <c r="J1817" s="14"/>
      <c r="K1817" s="179"/>
      <c r="L1817" s="179"/>
      <c r="M1817" s="179"/>
      <c r="N1817" s="193"/>
      <c r="O1817" s="194"/>
      <c r="P1817" s="195"/>
      <c r="Q1817" s="196"/>
      <c r="R1817" s="195"/>
      <c r="S1817" s="195"/>
      <c r="T1817" s="195"/>
      <c r="U1817" s="75"/>
      <c r="V1817" s="85"/>
      <c r="W1817" s="197"/>
      <c r="X1817" s="67"/>
      <c r="Y1817" s="179"/>
      <c r="Z1817" s="179"/>
      <c r="AA1817" s="179"/>
    </row>
    <row r="1818" customFormat="false" ht="15.75" hidden="false" customHeight="true" outlineLevel="0" collapsed="false">
      <c r="A1818" s="179"/>
      <c r="B1818" s="192"/>
      <c r="C1818" s="179"/>
      <c r="D1818" s="179"/>
      <c r="E1818" s="179"/>
      <c r="F1818" s="193"/>
      <c r="G1818" s="179"/>
      <c r="H1818" s="179"/>
      <c r="I1818" s="179"/>
      <c r="J1818" s="14"/>
      <c r="K1818" s="179"/>
      <c r="L1818" s="179"/>
      <c r="M1818" s="179"/>
      <c r="N1818" s="193"/>
      <c r="O1818" s="194"/>
      <c r="P1818" s="195"/>
      <c r="Q1818" s="196"/>
      <c r="R1818" s="195"/>
      <c r="S1818" s="195"/>
      <c r="T1818" s="195"/>
      <c r="U1818" s="75"/>
      <c r="V1818" s="85"/>
      <c r="W1818" s="197"/>
      <c r="X1818" s="67"/>
      <c r="Y1818" s="179"/>
      <c r="Z1818" s="179"/>
      <c r="AA1818" s="179"/>
    </row>
    <row r="1819" customFormat="false" ht="15.75" hidden="false" customHeight="true" outlineLevel="0" collapsed="false">
      <c r="A1819" s="179"/>
      <c r="B1819" s="192"/>
      <c r="C1819" s="179"/>
      <c r="D1819" s="179"/>
      <c r="E1819" s="179"/>
      <c r="F1819" s="193"/>
      <c r="G1819" s="179"/>
      <c r="H1819" s="179"/>
      <c r="I1819" s="179"/>
      <c r="J1819" s="14"/>
      <c r="K1819" s="179"/>
      <c r="L1819" s="179"/>
      <c r="M1819" s="179"/>
      <c r="N1819" s="193"/>
      <c r="O1819" s="194"/>
      <c r="P1819" s="195"/>
      <c r="Q1819" s="196"/>
      <c r="R1819" s="195"/>
      <c r="S1819" s="195"/>
      <c r="T1819" s="195"/>
      <c r="U1819" s="75"/>
      <c r="V1819" s="85"/>
      <c r="W1819" s="197"/>
      <c r="X1819" s="67"/>
      <c r="Y1819" s="179"/>
      <c r="Z1819" s="179"/>
      <c r="AA1819" s="179"/>
    </row>
    <row r="1820" customFormat="false" ht="15.75" hidden="false" customHeight="true" outlineLevel="0" collapsed="false">
      <c r="A1820" s="179"/>
      <c r="B1820" s="192"/>
      <c r="C1820" s="179"/>
      <c r="D1820" s="179"/>
      <c r="E1820" s="179"/>
      <c r="F1820" s="193"/>
      <c r="G1820" s="179"/>
      <c r="H1820" s="179"/>
      <c r="I1820" s="179"/>
      <c r="J1820" s="14"/>
      <c r="K1820" s="179"/>
      <c r="L1820" s="179"/>
      <c r="M1820" s="179"/>
      <c r="N1820" s="193"/>
      <c r="O1820" s="194"/>
      <c r="P1820" s="195"/>
      <c r="Q1820" s="196"/>
      <c r="R1820" s="195"/>
      <c r="S1820" s="195"/>
      <c r="T1820" s="195"/>
      <c r="U1820" s="75"/>
      <c r="V1820" s="85"/>
      <c r="W1820" s="197"/>
      <c r="X1820" s="67"/>
      <c r="Y1820" s="179"/>
      <c r="Z1820" s="179"/>
      <c r="AA1820" s="179"/>
    </row>
    <row r="1821" customFormat="false" ht="15.75" hidden="false" customHeight="true" outlineLevel="0" collapsed="false">
      <c r="A1821" s="179"/>
      <c r="B1821" s="192"/>
      <c r="C1821" s="179"/>
      <c r="D1821" s="179"/>
      <c r="E1821" s="179"/>
      <c r="F1821" s="193"/>
      <c r="G1821" s="179"/>
      <c r="H1821" s="179"/>
      <c r="I1821" s="179"/>
      <c r="J1821" s="14"/>
      <c r="K1821" s="179"/>
      <c r="L1821" s="179"/>
      <c r="M1821" s="179"/>
      <c r="N1821" s="193"/>
      <c r="O1821" s="194"/>
      <c r="P1821" s="195"/>
      <c r="Q1821" s="196"/>
      <c r="R1821" s="195"/>
      <c r="S1821" s="195"/>
      <c r="T1821" s="195"/>
      <c r="U1821" s="75"/>
      <c r="V1821" s="85"/>
      <c r="W1821" s="197"/>
      <c r="X1821" s="67"/>
      <c r="Y1821" s="179"/>
      <c r="Z1821" s="179"/>
      <c r="AA1821" s="179"/>
    </row>
    <row r="1822" customFormat="false" ht="15.75" hidden="false" customHeight="true" outlineLevel="0" collapsed="false">
      <c r="A1822" s="179"/>
      <c r="B1822" s="192"/>
      <c r="C1822" s="179"/>
      <c r="D1822" s="179"/>
      <c r="E1822" s="179"/>
      <c r="F1822" s="193"/>
      <c r="G1822" s="179"/>
      <c r="H1822" s="179"/>
      <c r="I1822" s="179"/>
      <c r="J1822" s="14"/>
      <c r="K1822" s="179"/>
      <c r="L1822" s="179"/>
      <c r="M1822" s="179"/>
      <c r="N1822" s="193"/>
      <c r="O1822" s="194"/>
      <c r="P1822" s="195"/>
      <c r="Q1822" s="196"/>
      <c r="R1822" s="195"/>
      <c r="S1822" s="195"/>
      <c r="T1822" s="195"/>
      <c r="U1822" s="75"/>
      <c r="V1822" s="85"/>
      <c r="W1822" s="197"/>
      <c r="X1822" s="67"/>
      <c r="Y1822" s="179"/>
      <c r="Z1822" s="179"/>
      <c r="AA1822" s="179"/>
    </row>
    <row r="1823" customFormat="false" ht="15.75" hidden="false" customHeight="true" outlineLevel="0" collapsed="false">
      <c r="A1823" s="179"/>
      <c r="B1823" s="192"/>
      <c r="C1823" s="179"/>
      <c r="D1823" s="179"/>
      <c r="E1823" s="179"/>
      <c r="F1823" s="193"/>
      <c r="G1823" s="179"/>
      <c r="H1823" s="179"/>
      <c r="I1823" s="179"/>
      <c r="J1823" s="14"/>
      <c r="K1823" s="179"/>
      <c r="L1823" s="179"/>
      <c r="M1823" s="179"/>
      <c r="N1823" s="193"/>
      <c r="O1823" s="194"/>
      <c r="P1823" s="195"/>
      <c r="Q1823" s="196"/>
      <c r="R1823" s="195"/>
      <c r="S1823" s="195"/>
      <c r="T1823" s="195"/>
      <c r="U1823" s="75"/>
      <c r="V1823" s="85"/>
      <c r="W1823" s="197"/>
      <c r="X1823" s="67"/>
      <c r="Y1823" s="179"/>
      <c r="Z1823" s="179"/>
      <c r="AA1823" s="179"/>
    </row>
    <row r="1824" customFormat="false" ht="15.75" hidden="false" customHeight="true" outlineLevel="0" collapsed="false">
      <c r="A1824" s="179"/>
      <c r="B1824" s="192"/>
      <c r="C1824" s="179"/>
      <c r="D1824" s="179"/>
      <c r="E1824" s="179"/>
      <c r="F1824" s="193"/>
      <c r="G1824" s="179"/>
      <c r="H1824" s="179"/>
      <c r="I1824" s="179"/>
      <c r="J1824" s="14"/>
      <c r="K1824" s="179"/>
      <c r="L1824" s="179"/>
      <c r="M1824" s="179"/>
      <c r="N1824" s="193"/>
      <c r="O1824" s="194"/>
      <c r="P1824" s="195"/>
      <c r="Q1824" s="196"/>
      <c r="R1824" s="195"/>
      <c r="S1824" s="195"/>
      <c r="T1824" s="195"/>
      <c r="U1824" s="75"/>
      <c r="V1824" s="85"/>
      <c r="W1824" s="197"/>
      <c r="X1824" s="67"/>
      <c r="Y1824" s="179"/>
      <c r="Z1824" s="179"/>
      <c r="AA1824" s="179"/>
    </row>
    <row r="1825" customFormat="false" ht="15.75" hidden="false" customHeight="true" outlineLevel="0" collapsed="false">
      <c r="A1825" s="179"/>
      <c r="B1825" s="192"/>
      <c r="C1825" s="179"/>
      <c r="D1825" s="179"/>
      <c r="E1825" s="179"/>
      <c r="F1825" s="193"/>
      <c r="G1825" s="179"/>
      <c r="H1825" s="179"/>
      <c r="I1825" s="179"/>
      <c r="J1825" s="14"/>
      <c r="K1825" s="179"/>
      <c r="L1825" s="179"/>
      <c r="M1825" s="179"/>
      <c r="N1825" s="193"/>
      <c r="O1825" s="194"/>
      <c r="P1825" s="195"/>
      <c r="Q1825" s="196"/>
      <c r="R1825" s="195"/>
      <c r="S1825" s="195"/>
      <c r="T1825" s="195"/>
      <c r="U1825" s="75"/>
      <c r="V1825" s="85"/>
      <c r="W1825" s="197"/>
      <c r="X1825" s="67"/>
      <c r="Y1825" s="179"/>
      <c r="Z1825" s="179"/>
      <c r="AA1825" s="179"/>
    </row>
    <row r="1826" customFormat="false" ht="15.75" hidden="false" customHeight="true" outlineLevel="0" collapsed="false">
      <c r="A1826" s="179"/>
      <c r="B1826" s="192"/>
      <c r="C1826" s="179"/>
      <c r="D1826" s="179"/>
      <c r="E1826" s="179"/>
      <c r="F1826" s="193"/>
      <c r="G1826" s="179"/>
      <c r="H1826" s="179"/>
      <c r="I1826" s="179"/>
      <c r="J1826" s="14"/>
      <c r="K1826" s="179"/>
      <c r="L1826" s="179"/>
      <c r="M1826" s="179"/>
      <c r="N1826" s="193"/>
      <c r="O1826" s="194"/>
      <c r="P1826" s="195"/>
      <c r="Q1826" s="196"/>
      <c r="R1826" s="195"/>
      <c r="S1826" s="195"/>
      <c r="T1826" s="195"/>
      <c r="U1826" s="75"/>
      <c r="V1826" s="85"/>
      <c r="W1826" s="197"/>
      <c r="X1826" s="67"/>
      <c r="Y1826" s="179"/>
      <c r="Z1826" s="179"/>
      <c r="AA1826" s="179"/>
    </row>
    <row r="1827" customFormat="false" ht="15.75" hidden="false" customHeight="true" outlineLevel="0" collapsed="false">
      <c r="A1827" s="179"/>
      <c r="B1827" s="192"/>
      <c r="C1827" s="179"/>
      <c r="D1827" s="179"/>
      <c r="E1827" s="179"/>
      <c r="F1827" s="193"/>
      <c r="G1827" s="179"/>
      <c r="H1827" s="179"/>
      <c r="I1827" s="179"/>
      <c r="J1827" s="14"/>
      <c r="K1827" s="179"/>
      <c r="L1827" s="179"/>
      <c r="M1827" s="179"/>
      <c r="N1827" s="193"/>
      <c r="O1827" s="194"/>
      <c r="P1827" s="195"/>
      <c r="Q1827" s="196"/>
      <c r="R1827" s="195"/>
      <c r="S1827" s="195"/>
      <c r="T1827" s="195"/>
      <c r="U1827" s="75"/>
      <c r="V1827" s="85"/>
      <c r="W1827" s="197"/>
      <c r="X1827" s="67"/>
      <c r="Y1827" s="179"/>
      <c r="Z1827" s="179"/>
      <c r="AA1827" s="179"/>
    </row>
    <row r="1828" customFormat="false" ht="15.75" hidden="false" customHeight="true" outlineLevel="0" collapsed="false">
      <c r="A1828" s="179"/>
      <c r="B1828" s="192"/>
      <c r="C1828" s="179"/>
      <c r="D1828" s="179"/>
      <c r="E1828" s="179"/>
      <c r="F1828" s="193"/>
      <c r="G1828" s="179"/>
      <c r="H1828" s="179"/>
      <c r="I1828" s="179"/>
      <c r="J1828" s="14"/>
      <c r="K1828" s="179"/>
      <c r="L1828" s="179"/>
      <c r="M1828" s="179"/>
      <c r="N1828" s="193"/>
      <c r="O1828" s="194"/>
      <c r="P1828" s="195"/>
      <c r="Q1828" s="196"/>
      <c r="R1828" s="195"/>
      <c r="S1828" s="195"/>
      <c r="T1828" s="195"/>
      <c r="U1828" s="75"/>
      <c r="V1828" s="85"/>
      <c r="W1828" s="197"/>
      <c r="X1828" s="67"/>
      <c r="Y1828" s="179"/>
      <c r="Z1828" s="179"/>
      <c r="AA1828" s="179"/>
    </row>
    <row r="1829" customFormat="false" ht="15.75" hidden="false" customHeight="true" outlineLevel="0" collapsed="false">
      <c r="A1829" s="179"/>
      <c r="B1829" s="192"/>
      <c r="C1829" s="179"/>
      <c r="D1829" s="179"/>
      <c r="E1829" s="179"/>
      <c r="F1829" s="193"/>
      <c r="G1829" s="179"/>
      <c r="H1829" s="179"/>
      <c r="I1829" s="179"/>
      <c r="J1829" s="14"/>
      <c r="K1829" s="179"/>
      <c r="L1829" s="179"/>
      <c r="M1829" s="179"/>
      <c r="N1829" s="193"/>
      <c r="O1829" s="194"/>
      <c r="P1829" s="195"/>
      <c r="Q1829" s="196"/>
      <c r="R1829" s="195"/>
      <c r="S1829" s="195"/>
      <c r="T1829" s="195"/>
      <c r="U1829" s="75"/>
      <c r="V1829" s="85"/>
      <c r="W1829" s="197"/>
      <c r="X1829" s="67"/>
      <c r="Y1829" s="179"/>
      <c r="Z1829" s="179"/>
      <c r="AA1829" s="179"/>
    </row>
    <row r="1830" customFormat="false" ht="15.75" hidden="false" customHeight="true" outlineLevel="0" collapsed="false">
      <c r="A1830" s="179"/>
      <c r="B1830" s="192"/>
      <c r="C1830" s="179"/>
      <c r="D1830" s="179"/>
      <c r="E1830" s="179"/>
      <c r="F1830" s="193"/>
      <c r="G1830" s="179"/>
      <c r="H1830" s="179"/>
      <c r="I1830" s="179"/>
      <c r="J1830" s="14"/>
      <c r="K1830" s="179"/>
      <c r="L1830" s="179"/>
      <c r="M1830" s="179"/>
      <c r="N1830" s="193"/>
      <c r="O1830" s="194"/>
      <c r="P1830" s="195"/>
      <c r="Q1830" s="196"/>
      <c r="R1830" s="195"/>
      <c r="S1830" s="195"/>
      <c r="T1830" s="195"/>
      <c r="U1830" s="75"/>
      <c r="V1830" s="85"/>
      <c r="W1830" s="197"/>
      <c r="X1830" s="67"/>
      <c r="Y1830" s="179"/>
      <c r="Z1830" s="179"/>
      <c r="AA1830" s="179"/>
    </row>
    <row r="1831" customFormat="false" ht="15.75" hidden="false" customHeight="true" outlineLevel="0" collapsed="false">
      <c r="A1831" s="179"/>
      <c r="B1831" s="192"/>
      <c r="C1831" s="179"/>
      <c r="D1831" s="179"/>
      <c r="E1831" s="179"/>
      <c r="F1831" s="193"/>
      <c r="G1831" s="179"/>
      <c r="H1831" s="179"/>
      <c r="I1831" s="179"/>
      <c r="J1831" s="14"/>
      <c r="K1831" s="179"/>
      <c r="L1831" s="179"/>
      <c r="M1831" s="179"/>
      <c r="N1831" s="193"/>
      <c r="O1831" s="194"/>
      <c r="P1831" s="195"/>
      <c r="Q1831" s="196"/>
      <c r="R1831" s="195"/>
      <c r="S1831" s="195"/>
      <c r="T1831" s="195"/>
      <c r="U1831" s="75"/>
      <c r="V1831" s="85"/>
      <c r="W1831" s="197"/>
      <c r="X1831" s="67"/>
      <c r="Y1831" s="179"/>
      <c r="Z1831" s="179"/>
      <c r="AA1831" s="179"/>
    </row>
    <row r="1832" customFormat="false" ht="15.75" hidden="false" customHeight="true" outlineLevel="0" collapsed="false">
      <c r="A1832" s="179"/>
      <c r="B1832" s="192"/>
      <c r="C1832" s="179"/>
      <c r="D1832" s="179"/>
      <c r="E1832" s="179"/>
      <c r="F1832" s="193"/>
      <c r="G1832" s="179"/>
      <c r="H1832" s="179"/>
      <c r="I1832" s="179"/>
      <c r="J1832" s="14"/>
      <c r="K1832" s="179"/>
      <c r="L1832" s="179"/>
      <c r="M1832" s="179"/>
      <c r="N1832" s="193"/>
      <c r="O1832" s="194"/>
      <c r="P1832" s="195"/>
      <c r="Q1832" s="196"/>
      <c r="R1832" s="195"/>
      <c r="S1832" s="195"/>
      <c r="T1832" s="195"/>
      <c r="U1832" s="75"/>
      <c r="V1832" s="85"/>
      <c r="W1832" s="197"/>
      <c r="X1832" s="67"/>
      <c r="Y1832" s="179"/>
      <c r="Z1832" s="179"/>
      <c r="AA1832" s="179"/>
    </row>
    <row r="1833" customFormat="false" ht="15.75" hidden="false" customHeight="true" outlineLevel="0" collapsed="false">
      <c r="A1833" s="179"/>
      <c r="B1833" s="192"/>
      <c r="C1833" s="179"/>
      <c r="D1833" s="179"/>
      <c r="E1833" s="179"/>
      <c r="F1833" s="193"/>
      <c r="G1833" s="179"/>
      <c r="H1833" s="179"/>
      <c r="I1833" s="179"/>
      <c r="J1833" s="14"/>
      <c r="K1833" s="179"/>
      <c r="L1833" s="179"/>
      <c r="M1833" s="179"/>
      <c r="N1833" s="193"/>
      <c r="O1833" s="194"/>
      <c r="P1833" s="195"/>
      <c r="Q1833" s="196"/>
      <c r="R1833" s="195"/>
      <c r="S1833" s="195"/>
      <c r="T1833" s="195"/>
      <c r="U1833" s="75"/>
      <c r="V1833" s="85"/>
      <c r="W1833" s="197"/>
      <c r="X1833" s="67"/>
      <c r="Y1833" s="179"/>
      <c r="Z1833" s="179"/>
      <c r="AA1833" s="179"/>
    </row>
    <row r="1834" customFormat="false" ht="15.75" hidden="false" customHeight="true" outlineLevel="0" collapsed="false">
      <c r="A1834" s="179"/>
      <c r="B1834" s="192"/>
      <c r="C1834" s="179"/>
      <c r="D1834" s="179"/>
      <c r="E1834" s="179"/>
      <c r="F1834" s="193"/>
      <c r="G1834" s="179"/>
      <c r="H1834" s="179"/>
      <c r="I1834" s="179"/>
      <c r="J1834" s="14"/>
      <c r="K1834" s="179"/>
      <c r="L1834" s="179"/>
      <c r="M1834" s="179"/>
      <c r="N1834" s="193"/>
      <c r="O1834" s="194"/>
      <c r="P1834" s="195"/>
      <c r="Q1834" s="196"/>
      <c r="R1834" s="195"/>
      <c r="S1834" s="195"/>
      <c r="T1834" s="195"/>
      <c r="U1834" s="75"/>
      <c r="V1834" s="85"/>
      <c r="W1834" s="197"/>
      <c r="X1834" s="67"/>
      <c r="Y1834" s="179"/>
      <c r="Z1834" s="179"/>
      <c r="AA1834" s="179"/>
    </row>
    <row r="1835" customFormat="false" ht="15.75" hidden="false" customHeight="true" outlineLevel="0" collapsed="false">
      <c r="A1835" s="179"/>
      <c r="B1835" s="192"/>
      <c r="C1835" s="179"/>
      <c r="D1835" s="179"/>
      <c r="E1835" s="179"/>
      <c r="F1835" s="193"/>
      <c r="G1835" s="179"/>
      <c r="H1835" s="179"/>
      <c r="I1835" s="179"/>
      <c r="J1835" s="14"/>
      <c r="K1835" s="179"/>
      <c r="L1835" s="179"/>
      <c r="M1835" s="179"/>
      <c r="N1835" s="193"/>
      <c r="O1835" s="194"/>
      <c r="P1835" s="195"/>
      <c r="Q1835" s="196"/>
      <c r="R1835" s="195"/>
      <c r="S1835" s="195"/>
      <c r="T1835" s="195"/>
      <c r="U1835" s="75"/>
      <c r="V1835" s="85"/>
      <c r="W1835" s="197"/>
      <c r="X1835" s="67"/>
      <c r="Y1835" s="179"/>
      <c r="Z1835" s="179"/>
      <c r="AA1835" s="179"/>
    </row>
    <row r="1836" customFormat="false" ht="15.75" hidden="false" customHeight="true" outlineLevel="0" collapsed="false">
      <c r="A1836" s="179"/>
      <c r="B1836" s="192"/>
      <c r="C1836" s="179"/>
      <c r="D1836" s="179"/>
      <c r="E1836" s="179"/>
      <c r="F1836" s="193"/>
      <c r="G1836" s="179"/>
      <c r="H1836" s="179"/>
      <c r="I1836" s="179"/>
      <c r="J1836" s="14"/>
      <c r="K1836" s="179"/>
      <c r="L1836" s="179"/>
      <c r="M1836" s="179"/>
      <c r="N1836" s="193"/>
      <c r="O1836" s="194"/>
      <c r="P1836" s="195"/>
      <c r="Q1836" s="196"/>
      <c r="R1836" s="195"/>
      <c r="S1836" s="195"/>
      <c r="T1836" s="195"/>
      <c r="U1836" s="75"/>
      <c r="V1836" s="85"/>
      <c r="W1836" s="197"/>
      <c r="X1836" s="67"/>
      <c r="Y1836" s="179"/>
      <c r="Z1836" s="179"/>
      <c r="AA1836" s="179"/>
    </row>
    <row r="1837" customFormat="false" ht="15.75" hidden="false" customHeight="true" outlineLevel="0" collapsed="false">
      <c r="A1837" s="179"/>
      <c r="B1837" s="192"/>
      <c r="C1837" s="179"/>
      <c r="D1837" s="179"/>
      <c r="E1837" s="179"/>
      <c r="F1837" s="193"/>
      <c r="G1837" s="179"/>
      <c r="H1837" s="179"/>
      <c r="I1837" s="179"/>
      <c r="J1837" s="14"/>
      <c r="K1837" s="179"/>
      <c r="L1837" s="179"/>
      <c r="M1837" s="179"/>
      <c r="N1837" s="193"/>
      <c r="O1837" s="194"/>
      <c r="P1837" s="195"/>
      <c r="Q1837" s="196"/>
      <c r="R1837" s="195"/>
      <c r="S1837" s="195"/>
      <c r="T1837" s="195"/>
      <c r="U1837" s="75"/>
      <c r="V1837" s="85"/>
      <c r="W1837" s="197"/>
      <c r="X1837" s="67"/>
      <c r="Y1837" s="179"/>
      <c r="Z1837" s="179"/>
      <c r="AA1837" s="179"/>
    </row>
    <row r="1838" customFormat="false" ht="15.75" hidden="false" customHeight="true" outlineLevel="0" collapsed="false">
      <c r="A1838" s="179"/>
      <c r="B1838" s="192"/>
      <c r="C1838" s="179"/>
      <c r="D1838" s="179"/>
      <c r="E1838" s="179"/>
      <c r="F1838" s="193"/>
      <c r="G1838" s="179"/>
      <c r="H1838" s="179"/>
      <c r="I1838" s="179"/>
      <c r="J1838" s="14"/>
      <c r="K1838" s="179"/>
      <c r="L1838" s="179"/>
      <c r="M1838" s="179"/>
      <c r="N1838" s="193"/>
      <c r="O1838" s="194"/>
      <c r="P1838" s="195"/>
      <c r="Q1838" s="196"/>
      <c r="R1838" s="195"/>
      <c r="S1838" s="195"/>
      <c r="T1838" s="195"/>
      <c r="U1838" s="75"/>
      <c r="V1838" s="85"/>
      <c r="W1838" s="197"/>
      <c r="X1838" s="67"/>
      <c r="Y1838" s="179"/>
      <c r="Z1838" s="179"/>
      <c r="AA1838" s="179"/>
    </row>
    <row r="1839" customFormat="false" ht="15.75" hidden="false" customHeight="true" outlineLevel="0" collapsed="false">
      <c r="A1839" s="179"/>
      <c r="B1839" s="192"/>
      <c r="C1839" s="179"/>
      <c r="D1839" s="179"/>
      <c r="E1839" s="179"/>
      <c r="F1839" s="193"/>
      <c r="G1839" s="179"/>
      <c r="H1839" s="179"/>
      <c r="I1839" s="179"/>
      <c r="J1839" s="14"/>
      <c r="K1839" s="179"/>
      <c r="L1839" s="179"/>
      <c r="M1839" s="179"/>
      <c r="N1839" s="193"/>
      <c r="O1839" s="194"/>
      <c r="P1839" s="195"/>
      <c r="Q1839" s="196"/>
      <c r="R1839" s="195"/>
      <c r="S1839" s="195"/>
      <c r="T1839" s="195"/>
      <c r="U1839" s="75"/>
      <c r="V1839" s="85"/>
      <c r="W1839" s="197"/>
      <c r="X1839" s="67"/>
      <c r="Y1839" s="179"/>
      <c r="Z1839" s="179"/>
      <c r="AA1839" s="179"/>
    </row>
    <row r="1840" customFormat="false" ht="15.75" hidden="false" customHeight="true" outlineLevel="0" collapsed="false">
      <c r="A1840" s="179"/>
      <c r="B1840" s="192"/>
      <c r="C1840" s="179"/>
      <c r="D1840" s="179"/>
      <c r="E1840" s="179"/>
      <c r="F1840" s="193"/>
      <c r="G1840" s="179"/>
      <c r="H1840" s="179"/>
      <c r="I1840" s="179"/>
      <c r="J1840" s="14"/>
      <c r="K1840" s="179"/>
      <c r="L1840" s="179"/>
      <c r="M1840" s="179"/>
      <c r="N1840" s="193"/>
      <c r="O1840" s="194"/>
      <c r="P1840" s="195"/>
      <c r="Q1840" s="196"/>
      <c r="R1840" s="195"/>
      <c r="S1840" s="195"/>
      <c r="T1840" s="195"/>
      <c r="U1840" s="75"/>
      <c r="V1840" s="85"/>
      <c r="W1840" s="197"/>
      <c r="X1840" s="67"/>
      <c r="Y1840" s="179"/>
      <c r="Z1840" s="179"/>
      <c r="AA1840" s="179"/>
    </row>
    <row r="1841" customFormat="false" ht="15.75" hidden="false" customHeight="true" outlineLevel="0" collapsed="false">
      <c r="A1841" s="179"/>
      <c r="B1841" s="192"/>
      <c r="C1841" s="179"/>
      <c r="D1841" s="179"/>
      <c r="E1841" s="179"/>
      <c r="F1841" s="193"/>
      <c r="G1841" s="179"/>
      <c r="H1841" s="179"/>
      <c r="I1841" s="179"/>
      <c r="J1841" s="14"/>
      <c r="K1841" s="179"/>
      <c r="L1841" s="179"/>
      <c r="M1841" s="179"/>
      <c r="N1841" s="193"/>
      <c r="O1841" s="194"/>
      <c r="P1841" s="195"/>
      <c r="Q1841" s="196"/>
      <c r="R1841" s="195"/>
      <c r="S1841" s="195"/>
      <c r="T1841" s="195"/>
      <c r="U1841" s="75"/>
      <c r="V1841" s="85"/>
      <c r="W1841" s="197"/>
      <c r="X1841" s="67"/>
      <c r="Y1841" s="179"/>
      <c r="Z1841" s="179"/>
      <c r="AA1841" s="179"/>
    </row>
    <row r="1842" customFormat="false" ht="15.75" hidden="false" customHeight="true" outlineLevel="0" collapsed="false">
      <c r="A1842" s="179"/>
      <c r="B1842" s="192"/>
      <c r="C1842" s="179"/>
      <c r="D1842" s="179"/>
      <c r="E1842" s="179"/>
      <c r="F1842" s="193"/>
      <c r="G1842" s="179"/>
      <c r="H1842" s="179"/>
      <c r="I1842" s="179"/>
      <c r="J1842" s="14"/>
      <c r="K1842" s="179"/>
      <c r="L1842" s="179"/>
      <c r="M1842" s="179"/>
      <c r="N1842" s="193"/>
      <c r="O1842" s="194"/>
      <c r="P1842" s="195"/>
      <c r="Q1842" s="196"/>
      <c r="R1842" s="195"/>
      <c r="S1842" s="195"/>
      <c r="T1842" s="195"/>
      <c r="U1842" s="75"/>
      <c r="V1842" s="85"/>
      <c r="W1842" s="197"/>
      <c r="X1842" s="67"/>
      <c r="Y1842" s="179"/>
      <c r="Z1842" s="179"/>
      <c r="AA1842" s="179"/>
    </row>
    <row r="1843" customFormat="false" ht="15.75" hidden="false" customHeight="true" outlineLevel="0" collapsed="false">
      <c r="A1843" s="179"/>
      <c r="B1843" s="192"/>
      <c r="C1843" s="179"/>
      <c r="D1843" s="179"/>
      <c r="E1843" s="179"/>
      <c r="F1843" s="193"/>
      <c r="G1843" s="179"/>
      <c r="H1843" s="179"/>
      <c r="I1843" s="179"/>
      <c r="J1843" s="14"/>
      <c r="K1843" s="179"/>
      <c r="L1843" s="179"/>
      <c r="M1843" s="179"/>
      <c r="N1843" s="193"/>
      <c r="O1843" s="194"/>
      <c r="P1843" s="195"/>
      <c r="Q1843" s="196"/>
      <c r="R1843" s="195"/>
      <c r="S1843" s="195"/>
      <c r="T1843" s="195"/>
      <c r="U1843" s="75"/>
      <c r="V1843" s="85"/>
      <c r="W1843" s="197"/>
      <c r="X1843" s="67"/>
      <c r="Y1843" s="179"/>
      <c r="Z1843" s="179"/>
      <c r="AA1843" s="179"/>
    </row>
    <row r="1844" customFormat="false" ht="15.75" hidden="false" customHeight="true" outlineLevel="0" collapsed="false">
      <c r="A1844" s="179"/>
      <c r="B1844" s="192"/>
      <c r="C1844" s="179"/>
      <c r="D1844" s="179"/>
      <c r="E1844" s="179"/>
      <c r="F1844" s="193"/>
      <c r="G1844" s="179"/>
      <c r="H1844" s="179"/>
      <c r="I1844" s="179"/>
      <c r="J1844" s="14"/>
      <c r="K1844" s="179"/>
      <c r="L1844" s="179"/>
      <c r="M1844" s="179"/>
      <c r="N1844" s="193"/>
      <c r="O1844" s="194"/>
      <c r="P1844" s="195"/>
      <c r="Q1844" s="196"/>
      <c r="R1844" s="195"/>
      <c r="S1844" s="195"/>
      <c r="T1844" s="195"/>
      <c r="U1844" s="75"/>
      <c r="V1844" s="85"/>
      <c r="W1844" s="197"/>
      <c r="X1844" s="67"/>
      <c r="Y1844" s="179"/>
      <c r="Z1844" s="179"/>
      <c r="AA1844" s="179"/>
    </row>
    <row r="1845" customFormat="false" ht="15.75" hidden="false" customHeight="true" outlineLevel="0" collapsed="false">
      <c r="A1845" s="179"/>
      <c r="B1845" s="192"/>
      <c r="C1845" s="179"/>
      <c r="D1845" s="179"/>
      <c r="E1845" s="179"/>
      <c r="F1845" s="193"/>
      <c r="G1845" s="179"/>
      <c r="H1845" s="179"/>
      <c r="I1845" s="179"/>
      <c r="J1845" s="14"/>
      <c r="K1845" s="179"/>
      <c r="L1845" s="179"/>
      <c r="M1845" s="179"/>
      <c r="N1845" s="193"/>
      <c r="O1845" s="194"/>
      <c r="P1845" s="195"/>
      <c r="Q1845" s="196"/>
      <c r="R1845" s="195"/>
      <c r="S1845" s="195"/>
      <c r="T1845" s="195"/>
      <c r="U1845" s="75"/>
      <c r="V1845" s="85"/>
      <c r="W1845" s="197"/>
      <c r="X1845" s="67"/>
      <c r="Y1845" s="179"/>
      <c r="Z1845" s="179"/>
      <c r="AA1845" s="179"/>
    </row>
    <row r="1846" customFormat="false" ht="15.75" hidden="false" customHeight="true" outlineLevel="0" collapsed="false">
      <c r="A1846" s="179"/>
      <c r="B1846" s="192"/>
      <c r="C1846" s="179"/>
      <c r="D1846" s="179"/>
      <c r="E1846" s="179"/>
      <c r="F1846" s="193"/>
      <c r="G1846" s="179"/>
      <c r="H1846" s="179"/>
      <c r="I1846" s="179"/>
      <c r="J1846" s="14"/>
      <c r="K1846" s="179"/>
      <c r="L1846" s="179"/>
      <c r="M1846" s="179"/>
      <c r="N1846" s="193"/>
      <c r="O1846" s="194"/>
      <c r="P1846" s="195"/>
      <c r="Q1846" s="196"/>
      <c r="R1846" s="195"/>
      <c r="S1846" s="195"/>
      <c r="T1846" s="195"/>
      <c r="U1846" s="75"/>
      <c r="V1846" s="85"/>
      <c r="W1846" s="197"/>
      <c r="X1846" s="67"/>
      <c r="Y1846" s="179"/>
      <c r="Z1846" s="179"/>
      <c r="AA1846" s="179"/>
    </row>
    <row r="1847" customFormat="false" ht="15.75" hidden="false" customHeight="true" outlineLevel="0" collapsed="false">
      <c r="A1847" s="179"/>
      <c r="B1847" s="192"/>
      <c r="C1847" s="179"/>
      <c r="D1847" s="179"/>
      <c r="E1847" s="179"/>
      <c r="F1847" s="193"/>
      <c r="G1847" s="179"/>
      <c r="H1847" s="179"/>
      <c r="I1847" s="179"/>
      <c r="J1847" s="14"/>
      <c r="K1847" s="179"/>
      <c r="L1847" s="179"/>
      <c r="M1847" s="179"/>
      <c r="N1847" s="193"/>
      <c r="O1847" s="194"/>
      <c r="P1847" s="195"/>
      <c r="Q1847" s="196"/>
      <c r="R1847" s="195"/>
      <c r="S1847" s="195"/>
      <c r="T1847" s="195"/>
      <c r="U1847" s="75"/>
      <c r="V1847" s="85"/>
      <c r="W1847" s="197"/>
      <c r="X1847" s="67"/>
      <c r="Y1847" s="179"/>
      <c r="Z1847" s="179"/>
      <c r="AA1847" s="179"/>
    </row>
    <row r="1848" customFormat="false" ht="15.75" hidden="false" customHeight="true" outlineLevel="0" collapsed="false">
      <c r="A1848" s="179"/>
      <c r="B1848" s="192"/>
      <c r="C1848" s="179"/>
      <c r="D1848" s="179"/>
      <c r="E1848" s="179"/>
      <c r="F1848" s="193"/>
      <c r="G1848" s="179"/>
      <c r="H1848" s="179"/>
      <c r="I1848" s="179"/>
      <c r="J1848" s="14"/>
      <c r="K1848" s="179"/>
      <c r="L1848" s="179"/>
      <c r="M1848" s="179"/>
      <c r="N1848" s="193"/>
      <c r="O1848" s="194"/>
      <c r="P1848" s="195"/>
      <c r="Q1848" s="196"/>
      <c r="R1848" s="195"/>
      <c r="S1848" s="195"/>
      <c r="T1848" s="195"/>
      <c r="U1848" s="75"/>
      <c r="V1848" s="85"/>
      <c r="W1848" s="197"/>
      <c r="X1848" s="67"/>
      <c r="Y1848" s="179"/>
      <c r="Z1848" s="179"/>
      <c r="AA1848" s="179"/>
    </row>
    <row r="1849" customFormat="false" ht="15.75" hidden="false" customHeight="true" outlineLevel="0" collapsed="false">
      <c r="A1849" s="179"/>
      <c r="B1849" s="192"/>
      <c r="C1849" s="179"/>
      <c r="D1849" s="179"/>
      <c r="E1849" s="179"/>
      <c r="F1849" s="193"/>
      <c r="G1849" s="179"/>
      <c r="H1849" s="179"/>
      <c r="I1849" s="179"/>
      <c r="J1849" s="14"/>
      <c r="K1849" s="179"/>
      <c r="L1849" s="179"/>
      <c r="M1849" s="179"/>
      <c r="N1849" s="193"/>
      <c r="O1849" s="194"/>
      <c r="P1849" s="195"/>
      <c r="Q1849" s="196"/>
      <c r="R1849" s="195"/>
      <c r="S1849" s="195"/>
      <c r="T1849" s="195"/>
      <c r="U1849" s="75"/>
      <c r="V1849" s="85"/>
      <c r="W1849" s="197"/>
      <c r="X1849" s="67"/>
      <c r="Y1849" s="179"/>
      <c r="Z1849" s="179"/>
      <c r="AA1849" s="179"/>
    </row>
    <row r="1850" customFormat="false" ht="15.75" hidden="false" customHeight="true" outlineLevel="0" collapsed="false">
      <c r="A1850" s="179"/>
      <c r="B1850" s="192"/>
      <c r="C1850" s="179"/>
      <c r="D1850" s="179"/>
      <c r="E1850" s="179"/>
      <c r="F1850" s="193"/>
      <c r="G1850" s="179"/>
      <c r="H1850" s="179"/>
      <c r="I1850" s="179"/>
      <c r="J1850" s="14"/>
      <c r="K1850" s="179"/>
      <c r="L1850" s="179"/>
      <c r="M1850" s="179"/>
      <c r="N1850" s="193"/>
      <c r="O1850" s="194"/>
      <c r="P1850" s="195"/>
      <c r="Q1850" s="196"/>
      <c r="R1850" s="195"/>
      <c r="S1850" s="195"/>
      <c r="T1850" s="195"/>
      <c r="U1850" s="75"/>
      <c r="V1850" s="85"/>
      <c r="W1850" s="197"/>
      <c r="X1850" s="67"/>
      <c r="Y1850" s="179"/>
      <c r="Z1850" s="179"/>
      <c r="AA1850" s="179"/>
    </row>
    <row r="1851" customFormat="false" ht="15.75" hidden="false" customHeight="true" outlineLevel="0" collapsed="false">
      <c r="A1851" s="179"/>
      <c r="B1851" s="192"/>
      <c r="C1851" s="179"/>
      <c r="D1851" s="179"/>
      <c r="E1851" s="179"/>
      <c r="F1851" s="193"/>
      <c r="G1851" s="179"/>
      <c r="H1851" s="179"/>
      <c r="I1851" s="179"/>
      <c r="J1851" s="14"/>
      <c r="K1851" s="179"/>
      <c r="L1851" s="179"/>
      <c r="M1851" s="179"/>
      <c r="N1851" s="193"/>
      <c r="O1851" s="194"/>
      <c r="P1851" s="195"/>
      <c r="Q1851" s="196"/>
      <c r="R1851" s="195"/>
      <c r="S1851" s="195"/>
      <c r="T1851" s="195"/>
      <c r="U1851" s="75"/>
      <c r="V1851" s="85"/>
      <c r="W1851" s="197"/>
      <c r="X1851" s="67"/>
      <c r="Y1851" s="179"/>
      <c r="Z1851" s="179"/>
      <c r="AA1851" s="179"/>
    </row>
    <row r="1852" customFormat="false" ht="15.75" hidden="false" customHeight="true" outlineLevel="0" collapsed="false">
      <c r="A1852" s="179"/>
      <c r="B1852" s="192"/>
      <c r="C1852" s="179"/>
      <c r="D1852" s="179"/>
      <c r="E1852" s="179"/>
      <c r="F1852" s="193"/>
      <c r="G1852" s="179"/>
      <c r="H1852" s="179"/>
      <c r="I1852" s="179"/>
      <c r="J1852" s="14"/>
      <c r="K1852" s="179"/>
      <c r="L1852" s="179"/>
      <c r="M1852" s="179"/>
      <c r="N1852" s="193"/>
      <c r="O1852" s="194"/>
      <c r="P1852" s="195"/>
      <c r="Q1852" s="196"/>
      <c r="R1852" s="195"/>
      <c r="S1852" s="195"/>
      <c r="T1852" s="195"/>
      <c r="U1852" s="75"/>
      <c r="V1852" s="85"/>
      <c r="W1852" s="197"/>
      <c r="X1852" s="67"/>
      <c r="Y1852" s="179"/>
      <c r="Z1852" s="179"/>
      <c r="AA1852" s="179"/>
    </row>
    <row r="1853" customFormat="false" ht="15.75" hidden="false" customHeight="true" outlineLevel="0" collapsed="false">
      <c r="A1853" s="179"/>
      <c r="B1853" s="192"/>
      <c r="C1853" s="179"/>
      <c r="D1853" s="179"/>
      <c r="E1853" s="179"/>
      <c r="F1853" s="193"/>
      <c r="G1853" s="179"/>
      <c r="H1853" s="179"/>
      <c r="I1853" s="179"/>
      <c r="J1853" s="14"/>
      <c r="K1853" s="179"/>
      <c r="L1853" s="179"/>
      <c r="M1853" s="179"/>
      <c r="N1853" s="193"/>
      <c r="O1853" s="194"/>
      <c r="P1853" s="195"/>
      <c r="Q1853" s="196"/>
      <c r="R1853" s="195"/>
      <c r="S1853" s="195"/>
      <c r="T1853" s="195"/>
      <c r="U1853" s="75"/>
      <c r="V1853" s="85"/>
      <c r="W1853" s="197"/>
      <c r="X1853" s="67"/>
      <c r="Y1853" s="179"/>
      <c r="Z1853" s="179"/>
      <c r="AA1853" s="179"/>
    </row>
    <row r="1854" customFormat="false" ht="15.75" hidden="false" customHeight="true" outlineLevel="0" collapsed="false">
      <c r="A1854" s="179"/>
      <c r="B1854" s="192"/>
      <c r="C1854" s="179"/>
      <c r="D1854" s="179"/>
      <c r="E1854" s="179"/>
      <c r="F1854" s="193"/>
      <c r="G1854" s="179"/>
      <c r="H1854" s="179"/>
      <c r="I1854" s="179"/>
      <c r="J1854" s="14"/>
      <c r="K1854" s="179"/>
      <c r="L1854" s="179"/>
      <c r="M1854" s="179"/>
      <c r="N1854" s="193"/>
      <c r="O1854" s="194"/>
      <c r="P1854" s="195"/>
      <c r="Q1854" s="196"/>
      <c r="R1854" s="195"/>
      <c r="S1854" s="195"/>
      <c r="T1854" s="195"/>
      <c r="U1854" s="75"/>
      <c r="V1854" s="85"/>
      <c r="W1854" s="197"/>
      <c r="X1854" s="67"/>
      <c r="Y1854" s="179"/>
      <c r="Z1854" s="179"/>
      <c r="AA1854" s="179"/>
    </row>
    <row r="1855" customFormat="false" ht="15.75" hidden="false" customHeight="true" outlineLevel="0" collapsed="false">
      <c r="A1855" s="179"/>
      <c r="B1855" s="192"/>
      <c r="C1855" s="179"/>
      <c r="D1855" s="179"/>
      <c r="E1855" s="179"/>
      <c r="F1855" s="193"/>
      <c r="G1855" s="179"/>
      <c r="H1855" s="179"/>
      <c r="I1855" s="179"/>
      <c r="J1855" s="14"/>
      <c r="K1855" s="179"/>
      <c r="L1855" s="179"/>
      <c r="M1855" s="179"/>
      <c r="N1855" s="193"/>
      <c r="O1855" s="194"/>
      <c r="P1855" s="195"/>
      <c r="Q1855" s="196"/>
      <c r="R1855" s="195"/>
      <c r="S1855" s="195"/>
      <c r="T1855" s="195"/>
      <c r="U1855" s="75"/>
      <c r="V1855" s="85"/>
      <c r="W1855" s="197"/>
      <c r="X1855" s="67"/>
      <c r="Y1855" s="179"/>
      <c r="Z1855" s="179"/>
      <c r="AA1855" s="179"/>
    </row>
    <row r="1856" customFormat="false" ht="15.75" hidden="false" customHeight="true" outlineLevel="0" collapsed="false">
      <c r="A1856" s="179"/>
      <c r="B1856" s="192"/>
      <c r="C1856" s="179"/>
      <c r="D1856" s="179"/>
      <c r="E1856" s="179"/>
      <c r="F1856" s="193"/>
      <c r="G1856" s="179"/>
      <c r="H1856" s="179"/>
      <c r="I1856" s="179"/>
      <c r="J1856" s="14"/>
      <c r="K1856" s="179"/>
      <c r="L1856" s="179"/>
      <c r="M1856" s="179"/>
      <c r="N1856" s="193"/>
      <c r="O1856" s="194"/>
      <c r="P1856" s="195"/>
      <c r="Q1856" s="196"/>
      <c r="R1856" s="195"/>
      <c r="S1856" s="195"/>
      <c r="T1856" s="195"/>
      <c r="U1856" s="75"/>
      <c r="V1856" s="85"/>
      <c r="W1856" s="197"/>
      <c r="X1856" s="67"/>
      <c r="Y1856" s="179"/>
      <c r="Z1856" s="179"/>
      <c r="AA1856" s="179"/>
    </row>
    <row r="1857" customFormat="false" ht="15.75" hidden="false" customHeight="true" outlineLevel="0" collapsed="false">
      <c r="A1857" s="179"/>
      <c r="B1857" s="192"/>
      <c r="C1857" s="179"/>
      <c r="D1857" s="179"/>
      <c r="E1857" s="179"/>
      <c r="F1857" s="193"/>
      <c r="G1857" s="179"/>
      <c r="H1857" s="179"/>
      <c r="I1857" s="179"/>
      <c r="J1857" s="14"/>
      <c r="K1857" s="179"/>
      <c r="L1857" s="179"/>
      <c r="M1857" s="179"/>
      <c r="N1857" s="193"/>
      <c r="O1857" s="194"/>
      <c r="P1857" s="195"/>
      <c r="Q1857" s="196"/>
      <c r="R1857" s="195"/>
      <c r="S1857" s="195"/>
      <c r="T1857" s="195"/>
      <c r="U1857" s="75"/>
      <c r="V1857" s="85"/>
      <c r="W1857" s="197"/>
      <c r="X1857" s="67"/>
      <c r="Y1857" s="179"/>
      <c r="Z1857" s="179"/>
      <c r="AA1857" s="179"/>
    </row>
    <row r="1858" customFormat="false" ht="15.75" hidden="false" customHeight="true" outlineLevel="0" collapsed="false">
      <c r="A1858" s="179"/>
      <c r="B1858" s="192"/>
      <c r="C1858" s="179"/>
      <c r="D1858" s="179"/>
      <c r="E1858" s="179"/>
      <c r="F1858" s="193"/>
      <c r="G1858" s="179"/>
      <c r="H1858" s="179"/>
      <c r="I1858" s="179"/>
      <c r="J1858" s="14"/>
      <c r="K1858" s="179"/>
      <c r="L1858" s="179"/>
      <c r="M1858" s="179"/>
      <c r="N1858" s="193"/>
      <c r="O1858" s="194"/>
      <c r="P1858" s="195"/>
      <c r="Q1858" s="196"/>
      <c r="R1858" s="195"/>
      <c r="S1858" s="195"/>
      <c r="T1858" s="195"/>
      <c r="U1858" s="75"/>
      <c r="V1858" s="85"/>
      <c r="W1858" s="197"/>
      <c r="X1858" s="67"/>
      <c r="Y1858" s="179"/>
      <c r="Z1858" s="179"/>
      <c r="AA1858" s="179"/>
    </row>
    <row r="1859" customFormat="false" ht="15.75" hidden="false" customHeight="true" outlineLevel="0" collapsed="false">
      <c r="A1859" s="179"/>
      <c r="B1859" s="192"/>
      <c r="C1859" s="179"/>
      <c r="D1859" s="179"/>
      <c r="E1859" s="179"/>
      <c r="F1859" s="193"/>
      <c r="G1859" s="179"/>
      <c r="H1859" s="179"/>
      <c r="I1859" s="179"/>
      <c r="J1859" s="14"/>
      <c r="K1859" s="179"/>
      <c r="L1859" s="179"/>
      <c r="M1859" s="179"/>
      <c r="N1859" s="193"/>
      <c r="O1859" s="194"/>
      <c r="P1859" s="195"/>
      <c r="Q1859" s="196"/>
      <c r="R1859" s="195"/>
      <c r="S1859" s="195"/>
      <c r="T1859" s="195"/>
      <c r="U1859" s="75"/>
      <c r="V1859" s="85"/>
      <c r="W1859" s="197"/>
      <c r="X1859" s="67"/>
      <c r="Y1859" s="179"/>
      <c r="Z1859" s="179"/>
      <c r="AA1859" s="179"/>
    </row>
    <row r="1860" customFormat="false" ht="15.75" hidden="false" customHeight="true" outlineLevel="0" collapsed="false">
      <c r="A1860" s="179"/>
      <c r="B1860" s="192"/>
      <c r="C1860" s="179"/>
      <c r="D1860" s="179"/>
      <c r="E1860" s="179"/>
      <c r="F1860" s="193"/>
      <c r="G1860" s="179"/>
      <c r="H1860" s="179"/>
      <c r="I1860" s="179"/>
      <c r="J1860" s="14"/>
      <c r="K1860" s="179"/>
      <c r="L1860" s="179"/>
      <c r="M1860" s="179"/>
      <c r="N1860" s="193"/>
      <c r="O1860" s="194"/>
      <c r="P1860" s="195"/>
      <c r="Q1860" s="196"/>
      <c r="R1860" s="195"/>
      <c r="S1860" s="195"/>
      <c r="T1860" s="195"/>
      <c r="U1860" s="75"/>
      <c r="V1860" s="85"/>
      <c r="W1860" s="197"/>
      <c r="X1860" s="67"/>
      <c r="Y1860" s="179"/>
      <c r="Z1860" s="179"/>
      <c r="AA1860" s="179"/>
    </row>
    <row r="1861" customFormat="false" ht="15.75" hidden="false" customHeight="true" outlineLevel="0" collapsed="false">
      <c r="A1861" s="179"/>
      <c r="B1861" s="192"/>
      <c r="C1861" s="179"/>
      <c r="D1861" s="179"/>
      <c r="E1861" s="179"/>
      <c r="F1861" s="193"/>
      <c r="G1861" s="179"/>
      <c r="H1861" s="179"/>
      <c r="I1861" s="179"/>
      <c r="J1861" s="14"/>
      <c r="K1861" s="179"/>
      <c r="L1861" s="179"/>
      <c r="M1861" s="179"/>
      <c r="N1861" s="193"/>
      <c r="O1861" s="194"/>
      <c r="P1861" s="195"/>
      <c r="Q1861" s="196"/>
      <c r="R1861" s="195"/>
      <c r="S1861" s="195"/>
      <c r="T1861" s="195"/>
      <c r="U1861" s="75"/>
      <c r="V1861" s="85"/>
      <c r="W1861" s="197"/>
      <c r="X1861" s="67"/>
      <c r="Y1861" s="179"/>
      <c r="Z1861" s="179"/>
      <c r="AA1861" s="179"/>
    </row>
    <row r="1862" customFormat="false" ht="15.75" hidden="false" customHeight="true" outlineLevel="0" collapsed="false">
      <c r="A1862" s="179"/>
      <c r="B1862" s="192"/>
      <c r="C1862" s="179"/>
      <c r="D1862" s="179"/>
      <c r="E1862" s="179"/>
      <c r="F1862" s="193"/>
      <c r="G1862" s="179"/>
      <c r="H1862" s="179"/>
      <c r="I1862" s="179"/>
      <c r="J1862" s="14"/>
      <c r="K1862" s="179"/>
      <c r="L1862" s="179"/>
      <c r="M1862" s="179"/>
      <c r="N1862" s="193"/>
      <c r="O1862" s="194"/>
      <c r="P1862" s="195"/>
      <c r="Q1862" s="196"/>
      <c r="R1862" s="195"/>
      <c r="S1862" s="195"/>
      <c r="T1862" s="195"/>
      <c r="U1862" s="75"/>
      <c r="V1862" s="85"/>
      <c r="W1862" s="197"/>
      <c r="X1862" s="67"/>
      <c r="Y1862" s="179"/>
      <c r="Z1862" s="179"/>
      <c r="AA1862" s="179"/>
    </row>
    <row r="1863" customFormat="false" ht="15.75" hidden="false" customHeight="true" outlineLevel="0" collapsed="false">
      <c r="A1863" s="179"/>
      <c r="B1863" s="192"/>
      <c r="C1863" s="179"/>
      <c r="D1863" s="179"/>
      <c r="E1863" s="179"/>
      <c r="F1863" s="193"/>
      <c r="G1863" s="179"/>
      <c r="H1863" s="179"/>
      <c r="I1863" s="179"/>
      <c r="J1863" s="14"/>
      <c r="K1863" s="179"/>
      <c r="L1863" s="179"/>
      <c r="M1863" s="179"/>
      <c r="N1863" s="193"/>
      <c r="O1863" s="194"/>
      <c r="P1863" s="195"/>
      <c r="Q1863" s="196"/>
      <c r="R1863" s="195"/>
      <c r="S1863" s="195"/>
      <c r="T1863" s="195"/>
      <c r="U1863" s="75"/>
      <c r="V1863" s="85"/>
      <c r="W1863" s="197"/>
      <c r="X1863" s="67"/>
      <c r="Y1863" s="179"/>
      <c r="Z1863" s="179"/>
      <c r="AA1863" s="179"/>
    </row>
    <row r="1864" customFormat="false" ht="15.75" hidden="false" customHeight="true" outlineLevel="0" collapsed="false">
      <c r="A1864" s="179"/>
      <c r="B1864" s="192"/>
      <c r="C1864" s="179"/>
      <c r="D1864" s="179"/>
      <c r="E1864" s="179"/>
      <c r="F1864" s="193"/>
      <c r="G1864" s="179"/>
      <c r="H1864" s="179"/>
      <c r="I1864" s="179"/>
      <c r="J1864" s="14"/>
      <c r="K1864" s="179"/>
      <c r="L1864" s="179"/>
      <c r="M1864" s="179"/>
      <c r="N1864" s="193"/>
      <c r="O1864" s="194"/>
      <c r="P1864" s="195"/>
      <c r="Q1864" s="196"/>
      <c r="R1864" s="195"/>
      <c r="S1864" s="195"/>
      <c r="T1864" s="195"/>
      <c r="U1864" s="75"/>
      <c r="V1864" s="85"/>
      <c r="W1864" s="197"/>
      <c r="X1864" s="67"/>
      <c r="Y1864" s="179"/>
      <c r="Z1864" s="179"/>
      <c r="AA1864" s="179"/>
    </row>
    <row r="1865" customFormat="false" ht="15.75" hidden="false" customHeight="true" outlineLevel="0" collapsed="false">
      <c r="A1865" s="179"/>
      <c r="B1865" s="192"/>
      <c r="C1865" s="179"/>
      <c r="D1865" s="179"/>
      <c r="E1865" s="179"/>
      <c r="F1865" s="193"/>
      <c r="G1865" s="179"/>
      <c r="H1865" s="179"/>
      <c r="I1865" s="179"/>
      <c r="J1865" s="14"/>
      <c r="K1865" s="179"/>
      <c r="L1865" s="179"/>
      <c r="M1865" s="179"/>
      <c r="N1865" s="193"/>
      <c r="O1865" s="194"/>
      <c r="P1865" s="195"/>
      <c r="Q1865" s="196"/>
      <c r="R1865" s="195"/>
      <c r="S1865" s="195"/>
      <c r="T1865" s="195"/>
      <c r="U1865" s="75"/>
      <c r="V1865" s="85"/>
      <c r="W1865" s="197"/>
      <c r="X1865" s="67"/>
      <c r="Y1865" s="179"/>
      <c r="Z1865" s="179"/>
      <c r="AA1865" s="179"/>
    </row>
    <row r="1866" customFormat="false" ht="15.75" hidden="false" customHeight="true" outlineLevel="0" collapsed="false">
      <c r="A1866" s="179"/>
      <c r="B1866" s="192"/>
      <c r="C1866" s="179"/>
      <c r="D1866" s="179"/>
      <c r="E1866" s="179"/>
      <c r="F1866" s="193"/>
      <c r="G1866" s="179"/>
      <c r="H1866" s="179"/>
      <c r="I1866" s="179"/>
      <c r="J1866" s="14"/>
      <c r="K1866" s="179"/>
      <c r="L1866" s="179"/>
      <c r="M1866" s="179"/>
      <c r="N1866" s="193"/>
      <c r="O1866" s="194"/>
      <c r="P1866" s="195"/>
      <c r="Q1866" s="196"/>
      <c r="R1866" s="195"/>
      <c r="S1866" s="195"/>
      <c r="T1866" s="195"/>
      <c r="U1866" s="75"/>
      <c r="V1866" s="85"/>
      <c r="W1866" s="197"/>
      <c r="X1866" s="67"/>
      <c r="Y1866" s="179"/>
      <c r="Z1866" s="179"/>
      <c r="AA1866" s="179"/>
    </row>
    <row r="1867" customFormat="false" ht="15.75" hidden="false" customHeight="true" outlineLevel="0" collapsed="false">
      <c r="A1867" s="179"/>
      <c r="B1867" s="192"/>
      <c r="C1867" s="179"/>
      <c r="D1867" s="179"/>
      <c r="E1867" s="179"/>
      <c r="F1867" s="193"/>
      <c r="G1867" s="179"/>
      <c r="H1867" s="179"/>
      <c r="I1867" s="179"/>
      <c r="J1867" s="14"/>
      <c r="K1867" s="179"/>
      <c r="L1867" s="179"/>
      <c r="M1867" s="179"/>
      <c r="N1867" s="193"/>
      <c r="O1867" s="194"/>
      <c r="P1867" s="195"/>
      <c r="Q1867" s="196"/>
      <c r="R1867" s="195"/>
      <c r="S1867" s="195"/>
      <c r="T1867" s="195"/>
      <c r="U1867" s="75"/>
      <c r="V1867" s="85"/>
      <c r="W1867" s="197"/>
      <c r="X1867" s="67"/>
      <c r="Y1867" s="179"/>
      <c r="Z1867" s="179"/>
      <c r="AA1867" s="179"/>
    </row>
    <row r="1868" customFormat="false" ht="15.75" hidden="false" customHeight="true" outlineLevel="0" collapsed="false">
      <c r="A1868" s="179"/>
      <c r="B1868" s="192"/>
      <c r="C1868" s="179"/>
      <c r="D1868" s="179"/>
      <c r="E1868" s="179"/>
      <c r="F1868" s="193"/>
      <c r="G1868" s="179"/>
      <c r="H1868" s="179"/>
      <c r="I1868" s="179"/>
      <c r="J1868" s="14"/>
      <c r="K1868" s="179"/>
      <c r="L1868" s="179"/>
      <c r="M1868" s="179"/>
      <c r="N1868" s="193"/>
      <c r="O1868" s="194"/>
      <c r="P1868" s="195"/>
      <c r="Q1868" s="196"/>
      <c r="R1868" s="195"/>
      <c r="S1868" s="195"/>
      <c r="T1868" s="195"/>
      <c r="U1868" s="75"/>
      <c r="V1868" s="85"/>
      <c r="W1868" s="197"/>
      <c r="X1868" s="67"/>
      <c r="Y1868" s="179"/>
      <c r="Z1868" s="179"/>
      <c r="AA1868" s="179"/>
    </row>
    <row r="1869" customFormat="false" ht="15.75" hidden="false" customHeight="true" outlineLevel="0" collapsed="false">
      <c r="A1869" s="179"/>
      <c r="B1869" s="192"/>
      <c r="C1869" s="179"/>
      <c r="D1869" s="179"/>
      <c r="E1869" s="179"/>
      <c r="F1869" s="193"/>
      <c r="G1869" s="179"/>
      <c r="H1869" s="179"/>
      <c r="I1869" s="179"/>
      <c r="J1869" s="14"/>
      <c r="K1869" s="179"/>
      <c r="L1869" s="179"/>
      <c r="M1869" s="179"/>
      <c r="N1869" s="193"/>
      <c r="O1869" s="194"/>
      <c r="P1869" s="195"/>
      <c r="Q1869" s="196"/>
      <c r="R1869" s="195"/>
      <c r="S1869" s="195"/>
      <c r="T1869" s="195"/>
      <c r="U1869" s="75"/>
      <c r="V1869" s="85"/>
      <c r="W1869" s="197"/>
      <c r="X1869" s="67"/>
      <c r="Y1869" s="179"/>
      <c r="Z1869" s="179"/>
      <c r="AA1869" s="179"/>
    </row>
    <row r="1870" customFormat="false" ht="15.75" hidden="false" customHeight="true" outlineLevel="0" collapsed="false">
      <c r="A1870" s="179"/>
      <c r="B1870" s="192"/>
      <c r="C1870" s="179"/>
      <c r="D1870" s="179"/>
      <c r="E1870" s="179"/>
      <c r="F1870" s="193"/>
      <c r="G1870" s="179"/>
      <c r="H1870" s="179"/>
      <c r="I1870" s="179"/>
      <c r="J1870" s="14"/>
      <c r="K1870" s="179"/>
      <c r="L1870" s="179"/>
      <c r="M1870" s="179"/>
      <c r="N1870" s="193"/>
      <c r="O1870" s="194"/>
      <c r="P1870" s="195"/>
      <c r="Q1870" s="196"/>
      <c r="R1870" s="195"/>
      <c r="S1870" s="195"/>
      <c r="T1870" s="195"/>
      <c r="U1870" s="75"/>
      <c r="V1870" s="85"/>
      <c r="W1870" s="197"/>
      <c r="X1870" s="67"/>
      <c r="Y1870" s="179"/>
      <c r="Z1870" s="179"/>
      <c r="AA1870" s="179"/>
    </row>
    <row r="1871" customFormat="false" ht="15.75" hidden="false" customHeight="true" outlineLevel="0" collapsed="false">
      <c r="A1871" s="179"/>
      <c r="B1871" s="192"/>
      <c r="C1871" s="179"/>
      <c r="D1871" s="179"/>
      <c r="E1871" s="179"/>
      <c r="F1871" s="193"/>
      <c r="G1871" s="179"/>
      <c r="H1871" s="179"/>
      <c r="I1871" s="179"/>
      <c r="J1871" s="14"/>
      <c r="K1871" s="179"/>
      <c r="L1871" s="179"/>
      <c r="M1871" s="179"/>
      <c r="N1871" s="193"/>
      <c r="O1871" s="194"/>
      <c r="P1871" s="195"/>
      <c r="Q1871" s="196"/>
      <c r="R1871" s="195"/>
      <c r="S1871" s="195"/>
      <c r="T1871" s="195"/>
      <c r="U1871" s="75"/>
      <c r="V1871" s="85"/>
      <c r="W1871" s="197"/>
      <c r="X1871" s="67"/>
      <c r="Y1871" s="179"/>
      <c r="Z1871" s="179"/>
      <c r="AA1871" s="179"/>
    </row>
    <row r="1872" customFormat="false" ht="15.75" hidden="false" customHeight="true" outlineLevel="0" collapsed="false">
      <c r="A1872" s="179"/>
      <c r="B1872" s="192"/>
      <c r="C1872" s="179"/>
      <c r="D1872" s="179"/>
      <c r="E1872" s="179"/>
      <c r="F1872" s="193"/>
      <c r="G1872" s="179"/>
      <c r="H1872" s="179"/>
      <c r="I1872" s="179"/>
      <c r="J1872" s="14"/>
      <c r="K1872" s="179"/>
      <c r="L1872" s="179"/>
      <c r="M1872" s="179"/>
      <c r="N1872" s="193"/>
      <c r="O1872" s="194"/>
      <c r="P1872" s="195"/>
      <c r="Q1872" s="196"/>
      <c r="R1872" s="195"/>
      <c r="S1872" s="195"/>
      <c r="T1872" s="195"/>
      <c r="U1872" s="75"/>
      <c r="V1872" s="85"/>
      <c r="W1872" s="197"/>
      <c r="X1872" s="67"/>
      <c r="Y1872" s="179"/>
      <c r="Z1872" s="179"/>
      <c r="AA1872" s="179"/>
    </row>
    <row r="1873" customFormat="false" ht="15.75" hidden="false" customHeight="true" outlineLevel="0" collapsed="false">
      <c r="A1873" s="179"/>
      <c r="B1873" s="192"/>
      <c r="C1873" s="179"/>
      <c r="D1873" s="179"/>
      <c r="E1873" s="179"/>
      <c r="F1873" s="193"/>
      <c r="G1873" s="179"/>
      <c r="H1873" s="179"/>
      <c r="I1873" s="179"/>
      <c r="J1873" s="14"/>
      <c r="K1873" s="179"/>
      <c r="L1873" s="179"/>
      <c r="M1873" s="179"/>
      <c r="N1873" s="193"/>
      <c r="O1873" s="194"/>
      <c r="P1873" s="195"/>
      <c r="Q1873" s="196"/>
      <c r="R1873" s="195"/>
      <c r="S1873" s="195"/>
      <c r="T1873" s="195"/>
      <c r="U1873" s="75"/>
      <c r="V1873" s="85"/>
      <c r="W1873" s="197"/>
      <c r="X1873" s="67"/>
      <c r="Y1873" s="179"/>
      <c r="Z1873" s="179"/>
      <c r="AA1873" s="179"/>
    </row>
    <row r="1874" customFormat="false" ht="15.75" hidden="false" customHeight="true" outlineLevel="0" collapsed="false">
      <c r="A1874" s="179"/>
      <c r="B1874" s="192"/>
      <c r="C1874" s="179"/>
      <c r="D1874" s="179"/>
      <c r="E1874" s="179"/>
      <c r="F1874" s="193"/>
      <c r="G1874" s="179"/>
      <c r="H1874" s="179"/>
      <c r="I1874" s="179"/>
      <c r="J1874" s="14"/>
      <c r="K1874" s="179"/>
      <c r="L1874" s="179"/>
      <c r="M1874" s="179"/>
      <c r="N1874" s="193"/>
      <c r="O1874" s="194"/>
      <c r="P1874" s="195"/>
      <c r="Q1874" s="196"/>
      <c r="R1874" s="195"/>
      <c r="S1874" s="195"/>
      <c r="T1874" s="195"/>
      <c r="U1874" s="75"/>
      <c r="V1874" s="85"/>
      <c r="W1874" s="197"/>
      <c r="X1874" s="67"/>
      <c r="Y1874" s="179"/>
      <c r="Z1874" s="179"/>
      <c r="AA1874" s="179"/>
    </row>
    <row r="1875" customFormat="false" ht="15.75" hidden="false" customHeight="true" outlineLevel="0" collapsed="false">
      <c r="A1875" s="179"/>
      <c r="B1875" s="192"/>
      <c r="C1875" s="179"/>
      <c r="D1875" s="179"/>
      <c r="E1875" s="179"/>
      <c r="F1875" s="193"/>
      <c r="G1875" s="179"/>
      <c r="H1875" s="179"/>
      <c r="I1875" s="179"/>
      <c r="J1875" s="14"/>
      <c r="K1875" s="179"/>
      <c r="L1875" s="179"/>
      <c r="M1875" s="179"/>
      <c r="N1875" s="193"/>
      <c r="O1875" s="194"/>
      <c r="P1875" s="195"/>
      <c r="Q1875" s="196"/>
      <c r="R1875" s="195"/>
      <c r="S1875" s="195"/>
      <c r="T1875" s="195"/>
      <c r="U1875" s="75"/>
      <c r="V1875" s="85"/>
      <c r="W1875" s="197"/>
      <c r="X1875" s="67"/>
      <c r="Y1875" s="179"/>
      <c r="Z1875" s="179"/>
      <c r="AA1875" s="179"/>
    </row>
    <row r="1876" customFormat="false" ht="15.75" hidden="false" customHeight="true" outlineLevel="0" collapsed="false">
      <c r="A1876" s="179"/>
      <c r="B1876" s="192"/>
      <c r="C1876" s="179"/>
      <c r="D1876" s="179"/>
      <c r="E1876" s="179"/>
      <c r="F1876" s="193"/>
      <c r="G1876" s="179"/>
      <c r="H1876" s="179"/>
      <c r="I1876" s="179"/>
      <c r="J1876" s="14"/>
      <c r="K1876" s="179"/>
      <c r="L1876" s="179"/>
      <c r="M1876" s="179"/>
      <c r="N1876" s="193"/>
      <c r="O1876" s="194"/>
      <c r="P1876" s="195"/>
      <c r="Q1876" s="196"/>
      <c r="R1876" s="195"/>
      <c r="S1876" s="195"/>
      <c r="T1876" s="195"/>
      <c r="U1876" s="75"/>
      <c r="V1876" s="85"/>
      <c r="W1876" s="197"/>
      <c r="X1876" s="67"/>
      <c r="Y1876" s="179"/>
      <c r="Z1876" s="179"/>
      <c r="AA1876" s="179"/>
    </row>
    <row r="1877" customFormat="false" ht="15.75" hidden="false" customHeight="true" outlineLevel="0" collapsed="false">
      <c r="A1877" s="179"/>
      <c r="B1877" s="192"/>
      <c r="C1877" s="179"/>
      <c r="D1877" s="179"/>
      <c r="E1877" s="179"/>
      <c r="F1877" s="193"/>
      <c r="G1877" s="179"/>
      <c r="H1877" s="179"/>
      <c r="I1877" s="179"/>
      <c r="J1877" s="14"/>
      <c r="K1877" s="179"/>
      <c r="L1877" s="179"/>
      <c r="M1877" s="179"/>
      <c r="N1877" s="193"/>
      <c r="O1877" s="194"/>
      <c r="P1877" s="195"/>
      <c r="Q1877" s="196"/>
      <c r="R1877" s="195"/>
      <c r="S1877" s="195"/>
      <c r="T1877" s="195"/>
      <c r="U1877" s="75"/>
      <c r="V1877" s="85"/>
      <c r="W1877" s="197"/>
      <c r="X1877" s="67"/>
      <c r="Y1877" s="179"/>
      <c r="Z1877" s="179"/>
      <c r="AA1877" s="179"/>
    </row>
    <row r="1878" customFormat="false" ht="15.75" hidden="false" customHeight="true" outlineLevel="0" collapsed="false">
      <c r="A1878" s="179"/>
      <c r="B1878" s="192"/>
      <c r="C1878" s="179"/>
      <c r="D1878" s="179"/>
      <c r="E1878" s="179"/>
      <c r="F1878" s="193"/>
      <c r="G1878" s="179"/>
      <c r="H1878" s="179"/>
      <c r="I1878" s="179"/>
      <c r="J1878" s="14"/>
      <c r="K1878" s="179"/>
      <c r="L1878" s="179"/>
      <c r="M1878" s="179"/>
      <c r="N1878" s="193"/>
      <c r="O1878" s="194"/>
      <c r="P1878" s="195"/>
      <c r="Q1878" s="196"/>
      <c r="R1878" s="195"/>
      <c r="S1878" s="195"/>
      <c r="T1878" s="195"/>
      <c r="U1878" s="75"/>
      <c r="V1878" s="85"/>
      <c r="W1878" s="197"/>
      <c r="X1878" s="67"/>
      <c r="Y1878" s="179"/>
      <c r="Z1878" s="179"/>
      <c r="AA1878" s="179"/>
    </row>
    <row r="1879" customFormat="false" ht="15.75" hidden="false" customHeight="true" outlineLevel="0" collapsed="false">
      <c r="A1879" s="179"/>
      <c r="B1879" s="192"/>
      <c r="C1879" s="179"/>
      <c r="D1879" s="179"/>
      <c r="E1879" s="179"/>
      <c r="F1879" s="193"/>
      <c r="G1879" s="179"/>
      <c r="H1879" s="179"/>
      <c r="I1879" s="179"/>
      <c r="J1879" s="14"/>
      <c r="K1879" s="179"/>
      <c r="L1879" s="179"/>
      <c r="M1879" s="179"/>
      <c r="N1879" s="193"/>
      <c r="O1879" s="194"/>
      <c r="P1879" s="195"/>
      <c r="Q1879" s="196"/>
      <c r="R1879" s="195"/>
      <c r="S1879" s="195"/>
      <c r="T1879" s="195"/>
      <c r="U1879" s="75"/>
      <c r="V1879" s="85"/>
      <c r="W1879" s="197"/>
      <c r="X1879" s="67"/>
      <c r="Y1879" s="179"/>
      <c r="Z1879" s="179"/>
      <c r="AA1879" s="179"/>
    </row>
    <row r="1880" customFormat="false" ht="15.75" hidden="false" customHeight="true" outlineLevel="0" collapsed="false">
      <c r="A1880" s="179"/>
      <c r="B1880" s="192"/>
      <c r="C1880" s="179"/>
      <c r="D1880" s="179"/>
      <c r="E1880" s="179"/>
      <c r="F1880" s="193"/>
      <c r="G1880" s="179"/>
      <c r="H1880" s="179"/>
      <c r="I1880" s="179"/>
      <c r="J1880" s="14"/>
      <c r="K1880" s="179"/>
      <c r="L1880" s="179"/>
      <c r="M1880" s="179"/>
      <c r="N1880" s="193"/>
      <c r="O1880" s="194"/>
      <c r="P1880" s="195"/>
      <c r="Q1880" s="196"/>
      <c r="R1880" s="195"/>
      <c r="S1880" s="195"/>
      <c r="T1880" s="195"/>
      <c r="U1880" s="75"/>
      <c r="V1880" s="85"/>
      <c r="W1880" s="197"/>
      <c r="X1880" s="67"/>
      <c r="Y1880" s="179"/>
      <c r="Z1880" s="179"/>
      <c r="AA1880" s="179"/>
    </row>
    <row r="1881" customFormat="false" ht="15.75" hidden="false" customHeight="true" outlineLevel="0" collapsed="false">
      <c r="A1881" s="179"/>
      <c r="B1881" s="192"/>
      <c r="C1881" s="179"/>
      <c r="D1881" s="179"/>
      <c r="E1881" s="179"/>
      <c r="F1881" s="193"/>
      <c r="G1881" s="179"/>
      <c r="H1881" s="179"/>
      <c r="I1881" s="179"/>
      <c r="J1881" s="14"/>
      <c r="K1881" s="179"/>
      <c r="L1881" s="179"/>
      <c r="M1881" s="179"/>
      <c r="N1881" s="193"/>
      <c r="O1881" s="194"/>
      <c r="P1881" s="195"/>
      <c r="Q1881" s="196"/>
      <c r="R1881" s="195"/>
      <c r="S1881" s="195"/>
      <c r="T1881" s="195"/>
      <c r="U1881" s="75"/>
      <c r="V1881" s="85"/>
      <c r="W1881" s="197"/>
      <c r="X1881" s="67"/>
      <c r="Y1881" s="179"/>
      <c r="Z1881" s="179"/>
      <c r="AA1881" s="179"/>
    </row>
    <row r="1882" customFormat="false" ht="15.75" hidden="false" customHeight="true" outlineLevel="0" collapsed="false">
      <c r="A1882" s="179"/>
      <c r="B1882" s="192"/>
      <c r="C1882" s="179"/>
      <c r="D1882" s="179"/>
      <c r="E1882" s="179"/>
      <c r="F1882" s="193"/>
      <c r="G1882" s="179"/>
      <c r="H1882" s="179"/>
      <c r="I1882" s="179"/>
      <c r="J1882" s="14"/>
      <c r="K1882" s="179"/>
      <c r="L1882" s="179"/>
      <c r="M1882" s="179"/>
      <c r="N1882" s="193"/>
      <c r="O1882" s="194"/>
      <c r="P1882" s="195"/>
      <c r="Q1882" s="196"/>
      <c r="R1882" s="195"/>
      <c r="S1882" s="195"/>
      <c r="T1882" s="195"/>
      <c r="U1882" s="75"/>
      <c r="V1882" s="85"/>
      <c r="W1882" s="197"/>
      <c r="X1882" s="67"/>
      <c r="Y1882" s="179"/>
      <c r="Z1882" s="179"/>
      <c r="AA1882" s="179"/>
    </row>
    <row r="1883" customFormat="false" ht="15.75" hidden="false" customHeight="true" outlineLevel="0" collapsed="false">
      <c r="A1883" s="179"/>
      <c r="B1883" s="192"/>
      <c r="C1883" s="179"/>
      <c r="D1883" s="179"/>
      <c r="E1883" s="179"/>
      <c r="F1883" s="193"/>
      <c r="G1883" s="179"/>
      <c r="H1883" s="179"/>
      <c r="I1883" s="179"/>
      <c r="J1883" s="14"/>
      <c r="K1883" s="179"/>
      <c r="L1883" s="179"/>
      <c r="M1883" s="179"/>
      <c r="N1883" s="193"/>
      <c r="O1883" s="194"/>
      <c r="P1883" s="195"/>
      <c r="Q1883" s="196"/>
      <c r="R1883" s="195"/>
      <c r="S1883" s="195"/>
      <c r="T1883" s="195"/>
      <c r="U1883" s="75"/>
      <c r="V1883" s="85"/>
      <c r="W1883" s="197"/>
      <c r="X1883" s="67"/>
      <c r="Y1883" s="179"/>
      <c r="Z1883" s="179"/>
      <c r="AA1883" s="179"/>
    </row>
    <row r="1884" customFormat="false" ht="15.75" hidden="false" customHeight="true" outlineLevel="0" collapsed="false">
      <c r="A1884" s="179"/>
      <c r="B1884" s="192"/>
      <c r="C1884" s="179"/>
      <c r="D1884" s="179"/>
      <c r="E1884" s="179"/>
      <c r="F1884" s="193"/>
      <c r="G1884" s="179"/>
      <c r="H1884" s="179"/>
      <c r="I1884" s="179"/>
      <c r="J1884" s="14"/>
      <c r="K1884" s="179"/>
      <c r="L1884" s="179"/>
      <c r="M1884" s="179"/>
      <c r="N1884" s="193"/>
      <c r="O1884" s="194"/>
      <c r="P1884" s="195"/>
      <c r="Q1884" s="196"/>
      <c r="R1884" s="195"/>
      <c r="S1884" s="195"/>
      <c r="T1884" s="195"/>
      <c r="U1884" s="75"/>
      <c r="V1884" s="85"/>
      <c r="W1884" s="197"/>
      <c r="X1884" s="67"/>
      <c r="Y1884" s="179"/>
      <c r="Z1884" s="179"/>
      <c r="AA1884" s="179"/>
    </row>
    <row r="1885" customFormat="false" ht="15.75" hidden="false" customHeight="true" outlineLevel="0" collapsed="false">
      <c r="A1885" s="179"/>
      <c r="B1885" s="192"/>
      <c r="C1885" s="179"/>
      <c r="D1885" s="179"/>
      <c r="E1885" s="179"/>
      <c r="F1885" s="193"/>
      <c r="G1885" s="179"/>
      <c r="H1885" s="179"/>
      <c r="I1885" s="179"/>
      <c r="J1885" s="14"/>
      <c r="K1885" s="179"/>
      <c r="L1885" s="179"/>
      <c r="M1885" s="179"/>
      <c r="N1885" s="193"/>
      <c r="O1885" s="194"/>
      <c r="P1885" s="195"/>
      <c r="Q1885" s="196"/>
      <c r="R1885" s="195"/>
      <c r="S1885" s="195"/>
      <c r="T1885" s="195"/>
      <c r="U1885" s="75"/>
      <c r="V1885" s="85"/>
      <c r="W1885" s="197"/>
      <c r="X1885" s="67"/>
      <c r="Y1885" s="179"/>
      <c r="Z1885" s="179"/>
      <c r="AA1885" s="179"/>
    </row>
    <row r="1886" customFormat="false" ht="15.75" hidden="false" customHeight="true" outlineLevel="0" collapsed="false">
      <c r="A1886" s="179"/>
      <c r="B1886" s="192"/>
      <c r="C1886" s="179"/>
      <c r="D1886" s="179"/>
      <c r="E1886" s="179"/>
      <c r="F1886" s="193"/>
      <c r="G1886" s="179"/>
      <c r="H1886" s="179"/>
      <c r="I1886" s="179"/>
      <c r="J1886" s="14"/>
      <c r="K1886" s="179"/>
      <c r="L1886" s="179"/>
      <c r="M1886" s="179"/>
      <c r="N1886" s="193"/>
      <c r="O1886" s="194"/>
      <c r="P1886" s="195"/>
      <c r="Q1886" s="196"/>
      <c r="R1886" s="195"/>
      <c r="S1886" s="195"/>
      <c r="T1886" s="195"/>
      <c r="U1886" s="75"/>
      <c r="V1886" s="85"/>
      <c r="W1886" s="197"/>
      <c r="X1886" s="67"/>
      <c r="Y1886" s="179"/>
      <c r="Z1886" s="179"/>
      <c r="AA1886" s="179"/>
    </row>
    <row r="1887" customFormat="false" ht="15.75" hidden="false" customHeight="true" outlineLevel="0" collapsed="false">
      <c r="A1887" s="179"/>
      <c r="B1887" s="192"/>
      <c r="C1887" s="179"/>
      <c r="D1887" s="179"/>
      <c r="E1887" s="179"/>
      <c r="F1887" s="193"/>
      <c r="G1887" s="179"/>
      <c r="H1887" s="179"/>
      <c r="I1887" s="179"/>
      <c r="J1887" s="14"/>
      <c r="K1887" s="179"/>
      <c r="L1887" s="179"/>
      <c r="M1887" s="179"/>
      <c r="N1887" s="193"/>
      <c r="O1887" s="194"/>
      <c r="P1887" s="195"/>
      <c r="Q1887" s="196"/>
      <c r="R1887" s="195"/>
      <c r="S1887" s="195"/>
      <c r="T1887" s="195"/>
      <c r="U1887" s="75"/>
      <c r="V1887" s="85"/>
      <c r="W1887" s="197"/>
      <c r="X1887" s="67"/>
      <c r="Y1887" s="179"/>
      <c r="Z1887" s="179"/>
      <c r="AA1887" s="179"/>
    </row>
    <row r="1888" customFormat="false" ht="15.75" hidden="false" customHeight="true" outlineLevel="0" collapsed="false">
      <c r="A1888" s="179"/>
      <c r="B1888" s="192"/>
      <c r="C1888" s="179"/>
      <c r="D1888" s="179"/>
      <c r="E1888" s="179"/>
      <c r="F1888" s="193"/>
      <c r="G1888" s="179"/>
      <c r="H1888" s="179"/>
      <c r="I1888" s="179"/>
      <c r="J1888" s="14"/>
      <c r="K1888" s="179"/>
      <c r="L1888" s="179"/>
      <c r="M1888" s="179"/>
      <c r="N1888" s="193"/>
      <c r="O1888" s="194"/>
      <c r="P1888" s="195"/>
      <c r="Q1888" s="196"/>
      <c r="R1888" s="195"/>
      <c r="S1888" s="195"/>
      <c r="T1888" s="195"/>
      <c r="U1888" s="75"/>
      <c r="V1888" s="85"/>
      <c r="W1888" s="197"/>
      <c r="X1888" s="67"/>
      <c r="Y1888" s="179"/>
      <c r="Z1888" s="179"/>
      <c r="AA1888" s="179"/>
    </row>
    <row r="1889" customFormat="false" ht="15.75" hidden="false" customHeight="true" outlineLevel="0" collapsed="false">
      <c r="A1889" s="179"/>
      <c r="B1889" s="192"/>
      <c r="C1889" s="179"/>
      <c r="D1889" s="179"/>
      <c r="E1889" s="179"/>
      <c r="F1889" s="193"/>
      <c r="G1889" s="179"/>
      <c r="H1889" s="179"/>
      <c r="I1889" s="179"/>
      <c r="J1889" s="14"/>
      <c r="K1889" s="179"/>
      <c r="L1889" s="179"/>
      <c r="M1889" s="179"/>
      <c r="N1889" s="193"/>
      <c r="O1889" s="194"/>
      <c r="P1889" s="195"/>
      <c r="Q1889" s="196"/>
      <c r="R1889" s="195"/>
      <c r="S1889" s="195"/>
      <c r="T1889" s="195"/>
      <c r="U1889" s="75"/>
      <c r="V1889" s="85"/>
      <c r="W1889" s="197"/>
      <c r="X1889" s="67"/>
      <c r="Y1889" s="179"/>
      <c r="Z1889" s="179"/>
      <c r="AA1889" s="179"/>
    </row>
    <row r="1890" customFormat="false" ht="15.75" hidden="false" customHeight="true" outlineLevel="0" collapsed="false">
      <c r="A1890" s="179"/>
      <c r="B1890" s="192"/>
      <c r="C1890" s="179"/>
      <c r="D1890" s="179"/>
      <c r="E1890" s="179"/>
      <c r="F1890" s="193"/>
      <c r="G1890" s="179"/>
      <c r="H1890" s="179"/>
      <c r="I1890" s="179"/>
      <c r="J1890" s="14"/>
      <c r="K1890" s="179"/>
      <c r="L1890" s="179"/>
      <c r="M1890" s="179"/>
      <c r="N1890" s="193"/>
      <c r="O1890" s="194"/>
      <c r="P1890" s="195"/>
      <c r="Q1890" s="196"/>
      <c r="R1890" s="195"/>
      <c r="S1890" s="195"/>
      <c r="T1890" s="195"/>
      <c r="U1890" s="75"/>
      <c r="V1890" s="85"/>
      <c r="W1890" s="197"/>
      <c r="X1890" s="67"/>
      <c r="Y1890" s="179"/>
      <c r="Z1890" s="179"/>
      <c r="AA1890" s="179"/>
    </row>
    <row r="1891" customFormat="false" ht="15.75" hidden="false" customHeight="true" outlineLevel="0" collapsed="false">
      <c r="A1891" s="179"/>
      <c r="B1891" s="192"/>
      <c r="C1891" s="179"/>
      <c r="D1891" s="179"/>
      <c r="E1891" s="179"/>
      <c r="F1891" s="193"/>
      <c r="G1891" s="179"/>
      <c r="H1891" s="179"/>
      <c r="I1891" s="179"/>
      <c r="J1891" s="14"/>
      <c r="K1891" s="179"/>
      <c r="L1891" s="179"/>
      <c r="M1891" s="179"/>
      <c r="N1891" s="193"/>
      <c r="O1891" s="194"/>
      <c r="P1891" s="195"/>
      <c r="Q1891" s="196"/>
      <c r="R1891" s="195"/>
      <c r="S1891" s="195"/>
      <c r="T1891" s="195"/>
      <c r="U1891" s="75"/>
      <c r="V1891" s="85"/>
      <c r="W1891" s="197"/>
      <c r="X1891" s="67"/>
      <c r="Y1891" s="179"/>
      <c r="Z1891" s="179"/>
      <c r="AA1891" s="179"/>
    </row>
    <row r="1892" customFormat="false" ht="15.75" hidden="false" customHeight="true" outlineLevel="0" collapsed="false">
      <c r="A1892" s="179"/>
      <c r="B1892" s="192"/>
      <c r="C1892" s="179"/>
      <c r="D1892" s="179"/>
      <c r="E1892" s="179"/>
      <c r="F1892" s="193"/>
      <c r="G1892" s="179"/>
      <c r="H1892" s="179"/>
      <c r="I1892" s="179"/>
      <c r="J1892" s="14"/>
      <c r="K1892" s="179"/>
      <c r="L1892" s="179"/>
      <c r="M1892" s="179"/>
      <c r="N1892" s="193"/>
      <c r="O1892" s="194"/>
      <c r="P1892" s="195"/>
      <c r="Q1892" s="196"/>
      <c r="R1892" s="195"/>
      <c r="S1892" s="195"/>
      <c r="T1892" s="195"/>
      <c r="U1892" s="75"/>
      <c r="V1892" s="85"/>
      <c r="W1892" s="197"/>
      <c r="X1892" s="67"/>
      <c r="Y1892" s="179"/>
      <c r="Z1892" s="179"/>
      <c r="AA1892" s="179"/>
    </row>
    <row r="1893" customFormat="false" ht="15.75" hidden="false" customHeight="true" outlineLevel="0" collapsed="false">
      <c r="A1893" s="179"/>
      <c r="B1893" s="192"/>
      <c r="C1893" s="179"/>
      <c r="D1893" s="179"/>
      <c r="E1893" s="179"/>
      <c r="F1893" s="193"/>
      <c r="G1893" s="179"/>
      <c r="H1893" s="179"/>
      <c r="I1893" s="179"/>
      <c r="J1893" s="14"/>
      <c r="K1893" s="179"/>
      <c r="L1893" s="179"/>
      <c r="M1893" s="179"/>
      <c r="N1893" s="193"/>
      <c r="O1893" s="194"/>
      <c r="P1893" s="195"/>
      <c r="Q1893" s="196"/>
      <c r="R1893" s="195"/>
      <c r="S1893" s="195"/>
      <c r="T1893" s="195"/>
      <c r="U1893" s="75"/>
      <c r="V1893" s="85"/>
      <c r="W1893" s="197"/>
      <c r="X1893" s="67"/>
      <c r="Y1893" s="179"/>
      <c r="Z1893" s="179"/>
      <c r="AA1893" s="179"/>
    </row>
    <row r="1894" customFormat="false" ht="15.75" hidden="false" customHeight="true" outlineLevel="0" collapsed="false">
      <c r="A1894" s="179"/>
      <c r="B1894" s="192"/>
      <c r="C1894" s="179"/>
      <c r="D1894" s="179"/>
      <c r="E1894" s="179"/>
      <c r="F1894" s="193"/>
      <c r="G1894" s="179"/>
      <c r="H1894" s="179"/>
      <c r="I1894" s="179"/>
      <c r="J1894" s="14"/>
      <c r="K1894" s="179"/>
      <c r="L1894" s="179"/>
      <c r="M1894" s="179"/>
      <c r="N1894" s="193"/>
      <c r="O1894" s="194"/>
      <c r="P1894" s="195"/>
      <c r="Q1894" s="196"/>
      <c r="R1894" s="195"/>
      <c r="S1894" s="195"/>
      <c r="T1894" s="195"/>
      <c r="U1894" s="75"/>
      <c r="V1894" s="85"/>
      <c r="W1894" s="197"/>
      <c r="X1894" s="67"/>
      <c r="Y1894" s="179"/>
      <c r="Z1894" s="179"/>
      <c r="AA1894" s="179"/>
    </row>
    <row r="1895" customFormat="false" ht="15.75" hidden="false" customHeight="true" outlineLevel="0" collapsed="false">
      <c r="A1895" s="179"/>
      <c r="B1895" s="192"/>
      <c r="C1895" s="179"/>
      <c r="D1895" s="179"/>
      <c r="E1895" s="179"/>
      <c r="F1895" s="193"/>
      <c r="G1895" s="179"/>
      <c r="H1895" s="179"/>
      <c r="I1895" s="179"/>
      <c r="J1895" s="14"/>
      <c r="K1895" s="179"/>
      <c r="L1895" s="179"/>
      <c r="M1895" s="179"/>
      <c r="N1895" s="193"/>
      <c r="O1895" s="194"/>
      <c r="P1895" s="195"/>
      <c r="Q1895" s="196"/>
      <c r="R1895" s="195"/>
      <c r="S1895" s="195"/>
      <c r="T1895" s="195"/>
      <c r="U1895" s="75"/>
      <c r="V1895" s="85"/>
      <c r="W1895" s="197"/>
      <c r="X1895" s="67"/>
      <c r="Y1895" s="179"/>
      <c r="Z1895" s="179"/>
      <c r="AA1895" s="179"/>
    </row>
    <row r="1896" customFormat="false" ht="15.75" hidden="false" customHeight="true" outlineLevel="0" collapsed="false">
      <c r="A1896" s="179"/>
      <c r="B1896" s="192"/>
      <c r="C1896" s="179"/>
      <c r="D1896" s="179"/>
      <c r="E1896" s="179"/>
      <c r="F1896" s="193"/>
      <c r="G1896" s="179"/>
      <c r="H1896" s="179"/>
      <c r="I1896" s="179"/>
      <c r="J1896" s="14"/>
      <c r="K1896" s="179"/>
      <c r="L1896" s="179"/>
      <c r="M1896" s="179"/>
      <c r="N1896" s="193"/>
      <c r="O1896" s="194"/>
      <c r="P1896" s="195"/>
      <c r="Q1896" s="196"/>
      <c r="R1896" s="195"/>
      <c r="S1896" s="195"/>
      <c r="T1896" s="195"/>
      <c r="U1896" s="75"/>
      <c r="V1896" s="85"/>
      <c r="W1896" s="197"/>
      <c r="X1896" s="67"/>
      <c r="Y1896" s="179"/>
      <c r="Z1896" s="179"/>
      <c r="AA1896" s="179"/>
    </row>
    <row r="1897" customFormat="false" ht="15.75" hidden="false" customHeight="true" outlineLevel="0" collapsed="false">
      <c r="A1897" s="179"/>
      <c r="B1897" s="192"/>
      <c r="C1897" s="179"/>
      <c r="D1897" s="179"/>
      <c r="E1897" s="179"/>
      <c r="F1897" s="193"/>
      <c r="G1897" s="179"/>
      <c r="H1897" s="179"/>
      <c r="I1897" s="179"/>
      <c r="J1897" s="14"/>
      <c r="K1897" s="179"/>
      <c r="L1897" s="179"/>
      <c r="M1897" s="179"/>
      <c r="N1897" s="193"/>
      <c r="O1897" s="194"/>
      <c r="P1897" s="195"/>
      <c r="Q1897" s="196"/>
      <c r="R1897" s="195"/>
      <c r="S1897" s="195"/>
      <c r="T1897" s="195"/>
      <c r="U1897" s="75"/>
      <c r="V1897" s="85"/>
      <c r="W1897" s="197"/>
      <c r="X1897" s="67"/>
      <c r="Y1897" s="179"/>
      <c r="Z1897" s="179"/>
      <c r="AA1897" s="179"/>
    </row>
    <row r="1898" customFormat="false" ht="15.75" hidden="false" customHeight="true" outlineLevel="0" collapsed="false">
      <c r="A1898" s="179"/>
      <c r="B1898" s="192"/>
      <c r="C1898" s="179"/>
      <c r="D1898" s="179"/>
      <c r="E1898" s="179"/>
      <c r="F1898" s="193"/>
      <c r="G1898" s="179"/>
      <c r="H1898" s="179"/>
      <c r="I1898" s="179"/>
      <c r="J1898" s="14"/>
      <c r="K1898" s="179"/>
      <c r="L1898" s="179"/>
      <c r="M1898" s="179"/>
      <c r="N1898" s="193"/>
      <c r="O1898" s="194"/>
      <c r="P1898" s="195"/>
      <c r="Q1898" s="196"/>
      <c r="R1898" s="195"/>
      <c r="S1898" s="195"/>
      <c r="T1898" s="195"/>
      <c r="U1898" s="75"/>
      <c r="V1898" s="85"/>
      <c r="W1898" s="197"/>
      <c r="X1898" s="67"/>
      <c r="Y1898" s="179"/>
      <c r="Z1898" s="179"/>
      <c r="AA1898" s="179"/>
    </row>
    <row r="1899" customFormat="false" ht="15.75" hidden="false" customHeight="true" outlineLevel="0" collapsed="false">
      <c r="A1899" s="179"/>
      <c r="B1899" s="192"/>
      <c r="C1899" s="179"/>
      <c r="D1899" s="179"/>
      <c r="E1899" s="179"/>
      <c r="F1899" s="193"/>
      <c r="G1899" s="179"/>
      <c r="H1899" s="179"/>
      <c r="I1899" s="179"/>
      <c r="J1899" s="14"/>
      <c r="K1899" s="179"/>
      <c r="L1899" s="179"/>
      <c r="M1899" s="179"/>
      <c r="N1899" s="193"/>
      <c r="O1899" s="194"/>
      <c r="P1899" s="195"/>
      <c r="Q1899" s="196"/>
      <c r="R1899" s="195"/>
      <c r="S1899" s="195"/>
      <c r="T1899" s="195"/>
      <c r="U1899" s="75"/>
      <c r="V1899" s="85"/>
      <c r="W1899" s="197"/>
      <c r="X1899" s="67"/>
      <c r="Y1899" s="179"/>
      <c r="Z1899" s="179"/>
      <c r="AA1899" s="179"/>
    </row>
    <row r="1900" customFormat="false" ht="15.75" hidden="false" customHeight="true" outlineLevel="0" collapsed="false">
      <c r="A1900" s="179"/>
      <c r="B1900" s="192"/>
      <c r="C1900" s="179"/>
      <c r="D1900" s="179"/>
      <c r="E1900" s="179"/>
      <c r="F1900" s="193"/>
      <c r="G1900" s="179"/>
      <c r="H1900" s="179"/>
      <c r="I1900" s="179"/>
      <c r="J1900" s="14"/>
      <c r="K1900" s="179"/>
      <c r="L1900" s="179"/>
      <c r="M1900" s="179"/>
      <c r="N1900" s="193"/>
      <c r="O1900" s="194"/>
      <c r="P1900" s="195"/>
      <c r="Q1900" s="196"/>
      <c r="R1900" s="195"/>
      <c r="S1900" s="195"/>
      <c r="T1900" s="195"/>
      <c r="U1900" s="75"/>
      <c r="V1900" s="85"/>
      <c r="W1900" s="197"/>
      <c r="X1900" s="67"/>
      <c r="Y1900" s="179"/>
      <c r="Z1900" s="179"/>
      <c r="AA1900" s="179"/>
    </row>
    <row r="1901" customFormat="false" ht="15.75" hidden="false" customHeight="true" outlineLevel="0" collapsed="false">
      <c r="A1901" s="179"/>
      <c r="B1901" s="192"/>
      <c r="C1901" s="179"/>
      <c r="D1901" s="179"/>
      <c r="E1901" s="179"/>
      <c r="F1901" s="193"/>
      <c r="G1901" s="179"/>
      <c r="H1901" s="179"/>
      <c r="I1901" s="179"/>
      <c r="J1901" s="14"/>
      <c r="K1901" s="179"/>
      <c r="L1901" s="179"/>
      <c r="M1901" s="179"/>
      <c r="N1901" s="193"/>
      <c r="O1901" s="194"/>
      <c r="P1901" s="195"/>
      <c r="Q1901" s="196"/>
      <c r="R1901" s="195"/>
      <c r="S1901" s="195"/>
      <c r="T1901" s="195"/>
      <c r="U1901" s="75"/>
      <c r="V1901" s="85"/>
      <c r="W1901" s="197"/>
      <c r="X1901" s="67"/>
      <c r="Y1901" s="179"/>
      <c r="Z1901" s="179"/>
      <c r="AA1901" s="179"/>
    </row>
    <row r="1902" customFormat="false" ht="15.75" hidden="false" customHeight="true" outlineLevel="0" collapsed="false">
      <c r="A1902" s="179"/>
      <c r="B1902" s="192"/>
      <c r="C1902" s="179"/>
      <c r="D1902" s="179"/>
      <c r="E1902" s="179"/>
      <c r="F1902" s="193"/>
      <c r="G1902" s="179"/>
      <c r="H1902" s="179"/>
      <c r="I1902" s="179"/>
      <c r="J1902" s="14"/>
      <c r="K1902" s="179"/>
      <c r="L1902" s="179"/>
      <c r="M1902" s="179"/>
      <c r="N1902" s="193"/>
      <c r="O1902" s="194"/>
      <c r="P1902" s="195"/>
      <c r="Q1902" s="196"/>
      <c r="R1902" s="195"/>
      <c r="S1902" s="195"/>
      <c r="T1902" s="195"/>
      <c r="U1902" s="75"/>
      <c r="V1902" s="85"/>
      <c r="W1902" s="197"/>
      <c r="X1902" s="67"/>
      <c r="Y1902" s="179"/>
      <c r="Z1902" s="179"/>
      <c r="AA1902" s="179"/>
    </row>
    <row r="1903" customFormat="false" ht="15.75" hidden="false" customHeight="true" outlineLevel="0" collapsed="false">
      <c r="A1903" s="179"/>
      <c r="B1903" s="192"/>
      <c r="C1903" s="179"/>
      <c r="D1903" s="179"/>
      <c r="E1903" s="179"/>
      <c r="F1903" s="193"/>
      <c r="G1903" s="179"/>
      <c r="H1903" s="179"/>
      <c r="I1903" s="179"/>
      <c r="J1903" s="14"/>
      <c r="K1903" s="179"/>
      <c r="L1903" s="179"/>
      <c r="M1903" s="179"/>
      <c r="N1903" s="193"/>
      <c r="O1903" s="194"/>
      <c r="P1903" s="195"/>
      <c r="Q1903" s="196"/>
      <c r="R1903" s="195"/>
      <c r="S1903" s="195"/>
      <c r="T1903" s="195"/>
      <c r="U1903" s="75"/>
      <c r="V1903" s="85"/>
      <c r="W1903" s="197"/>
      <c r="X1903" s="67"/>
      <c r="Y1903" s="179"/>
      <c r="Z1903" s="179"/>
      <c r="AA1903" s="179"/>
    </row>
    <row r="1904" customFormat="false" ht="15.75" hidden="false" customHeight="true" outlineLevel="0" collapsed="false">
      <c r="A1904" s="179"/>
      <c r="B1904" s="192"/>
      <c r="C1904" s="179"/>
      <c r="D1904" s="179"/>
      <c r="E1904" s="179"/>
      <c r="F1904" s="193"/>
      <c r="G1904" s="179"/>
      <c r="H1904" s="179"/>
      <c r="I1904" s="179"/>
      <c r="J1904" s="14"/>
      <c r="K1904" s="179"/>
      <c r="L1904" s="179"/>
      <c r="M1904" s="179"/>
      <c r="N1904" s="193"/>
      <c r="O1904" s="194"/>
      <c r="P1904" s="195"/>
      <c r="Q1904" s="196"/>
      <c r="R1904" s="195"/>
      <c r="S1904" s="195"/>
      <c r="T1904" s="195"/>
      <c r="U1904" s="75"/>
      <c r="V1904" s="85"/>
      <c r="W1904" s="197"/>
      <c r="X1904" s="67"/>
      <c r="Y1904" s="179"/>
      <c r="Z1904" s="179"/>
      <c r="AA1904" s="179"/>
    </row>
    <row r="1905" customFormat="false" ht="15.75" hidden="false" customHeight="true" outlineLevel="0" collapsed="false">
      <c r="A1905" s="179"/>
      <c r="B1905" s="192"/>
      <c r="C1905" s="179"/>
      <c r="D1905" s="179"/>
      <c r="E1905" s="179"/>
      <c r="F1905" s="193"/>
      <c r="G1905" s="179"/>
      <c r="H1905" s="179"/>
      <c r="I1905" s="179"/>
      <c r="J1905" s="14"/>
      <c r="K1905" s="179"/>
      <c r="L1905" s="179"/>
      <c r="M1905" s="179"/>
      <c r="N1905" s="193"/>
      <c r="O1905" s="194"/>
      <c r="P1905" s="195"/>
      <c r="Q1905" s="196"/>
      <c r="R1905" s="195"/>
      <c r="S1905" s="195"/>
      <c r="T1905" s="195"/>
      <c r="U1905" s="75"/>
      <c r="V1905" s="85"/>
      <c r="W1905" s="197"/>
      <c r="X1905" s="67"/>
      <c r="Y1905" s="179"/>
      <c r="Z1905" s="179"/>
      <c r="AA1905" s="179"/>
    </row>
    <row r="1906" customFormat="false" ht="15.75" hidden="false" customHeight="true" outlineLevel="0" collapsed="false">
      <c r="A1906" s="179"/>
      <c r="B1906" s="192"/>
      <c r="C1906" s="179"/>
      <c r="D1906" s="179"/>
      <c r="E1906" s="179"/>
      <c r="F1906" s="193"/>
      <c r="G1906" s="179"/>
      <c r="H1906" s="179"/>
      <c r="I1906" s="179"/>
      <c r="J1906" s="14"/>
      <c r="K1906" s="179"/>
      <c r="L1906" s="179"/>
      <c r="M1906" s="179"/>
      <c r="N1906" s="193"/>
      <c r="O1906" s="194"/>
      <c r="P1906" s="195"/>
      <c r="Q1906" s="196"/>
      <c r="R1906" s="195"/>
      <c r="S1906" s="195"/>
      <c r="T1906" s="195"/>
      <c r="U1906" s="75"/>
      <c r="V1906" s="85"/>
      <c r="W1906" s="197"/>
      <c r="X1906" s="67"/>
      <c r="Y1906" s="179"/>
      <c r="Z1906" s="179"/>
      <c r="AA1906" s="179"/>
    </row>
    <row r="1907" customFormat="false" ht="15.75" hidden="false" customHeight="true" outlineLevel="0" collapsed="false">
      <c r="A1907" s="179"/>
      <c r="B1907" s="192"/>
      <c r="C1907" s="179"/>
      <c r="D1907" s="179"/>
      <c r="E1907" s="179"/>
      <c r="F1907" s="193"/>
      <c r="G1907" s="179"/>
      <c r="H1907" s="179"/>
      <c r="I1907" s="179"/>
      <c r="J1907" s="14"/>
      <c r="K1907" s="179"/>
      <c r="L1907" s="179"/>
      <c r="M1907" s="179"/>
      <c r="N1907" s="193"/>
      <c r="O1907" s="194"/>
      <c r="P1907" s="195"/>
      <c r="Q1907" s="196"/>
      <c r="R1907" s="195"/>
      <c r="S1907" s="195"/>
      <c r="T1907" s="195"/>
      <c r="U1907" s="75"/>
      <c r="V1907" s="85"/>
      <c r="W1907" s="197"/>
      <c r="X1907" s="67"/>
      <c r="Y1907" s="179"/>
      <c r="Z1907" s="179"/>
      <c r="AA1907" s="179"/>
    </row>
    <row r="1908" customFormat="false" ht="15.75" hidden="false" customHeight="true" outlineLevel="0" collapsed="false">
      <c r="A1908" s="179"/>
      <c r="B1908" s="192"/>
      <c r="C1908" s="179"/>
      <c r="D1908" s="179"/>
      <c r="E1908" s="179"/>
      <c r="F1908" s="193"/>
      <c r="G1908" s="179"/>
      <c r="H1908" s="179"/>
      <c r="I1908" s="179"/>
      <c r="J1908" s="14"/>
      <c r="K1908" s="179"/>
      <c r="L1908" s="179"/>
      <c r="M1908" s="179"/>
      <c r="N1908" s="193"/>
      <c r="O1908" s="194"/>
      <c r="P1908" s="195"/>
      <c r="Q1908" s="196"/>
      <c r="R1908" s="195"/>
      <c r="S1908" s="195"/>
      <c r="T1908" s="195"/>
      <c r="U1908" s="75"/>
      <c r="V1908" s="85"/>
      <c r="W1908" s="197"/>
      <c r="X1908" s="67"/>
      <c r="Y1908" s="179"/>
      <c r="Z1908" s="179"/>
      <c r="AA1908" s="179"/>
    </row>
    <row r="1909" customFormat="false" ht="15.75" hidden="false" customHeight="true" outlineLevel="0" collapsed="false">
      <c r="A1909" s="179"/>
      <c r="B1909" s="192"/>
      <c r="C1909" s="179"/>
      <c r="D1909" s="179"/>
      <c r="E1909" s="179"/>
      <c r="F1909" s="193"/>
      <c r="G1909" s="179"/>
      <c r="H1909" s="179"/>
      <c r="I1909" s="179"/>
      <c r="J1909" s="14"/>
      <c r="K1909" s="179"/>
      <c r="L1909" s="179"/>
      <c r="M1909" s="179"/>
      <c r="N1909" s="193"/>
      <c r="O1909" s="194"/>
      <c r="P1909" s="195"/>
      <c r="Q1909" s="196"/>
      <c r="R1909" s="195"/>
      <c r="S1909" s="195"/>
      <c r="T1909" s="195"/>
      <c r="U1909" s="75"/>
      <c r="V1909" s="85"/>
      <c r="W1909" s="197"/>
      <c r="X1909" s="67"/>
      <c r="Y1909" s="179"/>
      <c r="Z1909" s="179"/>
      <c r="AA1909" s="179"/>
    </row>
    <row r="1910" customFormat="false" ht="15.75" hidden="false" customHeight="true" outlineLevel="0" collapsed="false">
      <c r="A1910" s="179"/>
      <c r="B1910" s="192"/>
      <c r="C1910" s="179"/>
      <c r="D1910" s="179"/>
      <c r="E1910" s="179"/>
      <c r="F1910" s="193"/>
      <c r="G1910" s="179"/>
      <c r="H1910" s="179"/>
      <c r="I1910" s="179"/>
      <c r="J1910" s="14"/>
      <c r="K1910" s="179"/>
      <c r="L1910" s="179"/>
      <c r="M1910" s="179"/>
      <c r="N1910" s="193"/>
      <c r="O1910" s="194"/>
      <c r="P1910" s="195"/>
      <c r="Q1910" s="196"/>
      <c r="R1910" s="195"/>
      <c r="S1910" s="195"/>
      <c r="T1910" s="195"/>
      <c r="U1910" s="75"/>
      <c r="V1910" s="85"/>
      <c r="W1910" s="197"/>
      <c r="X1910" s="67"/>
      <c r="Y1910" s="179"/>
      <c r="Z1910" s="179"/>
      <c r="AA1910" s="179"/>
    </row>
    <row r="1911" customFormat="false" ht="15.75" hidden="false" customHeight="true" outlineLevel="0" collapsed="false">
      <c r="A1911" s="179"/>
      <c r="B1911" s="192"/>
      <c r="C1911" s="179"/>
      <c r="D1911" s="179"/>
      <c r="E1911" s="179"/>
      <c r="F1911" s="193"/>
      <c r="G1911" s="179"/>
      <c r="H1911" s="179"/>
      <c r="I1911" s="179"/>
      <c r="J1911" s="14"/>
      <c r="K1911" s="179"/>
      <c r="L1911" s="179"/>
      <c r="M1911" s="179"/>
      <c r="N1911" s="193"/>
      <c r="O1911" s="194"/>
      <c r="P1911" s="195"/>
      <c r="Q1911" s="196"/>
      <c r="R1911" s="195"/>
      <c r="S1911" s="195"/>
      <c r="T1911" s="195"/>
      <c r="U1911" s="75"/>
      <c r="V1911" s="85"/>
      <c r="W1911" s="197"/>
      <c r="X1911" s="67"/>
      <c r="Y1911" s="179"/>
      <c r="Z1911" s="179"/>
      <c r="AA1911" s="179"/>
    </row>
    <row r="1912" customFormat="false" ht="15.75" hidden="false" customHeight="true" outlineLevel="0" collapsed="false">
      <c r="A1912" s="179"/>
      <c r="B1912" s="192"/>
      <c r="C1912" s="179"/>
      <c r="D1912" s="179"/>
      <c r="E1912" s="179"/>
      <c r="F1912" s="193"/>
      <c r="G1912" s="179"/>
      <c r="H1912" s="179"/>
      <c r="I1912" s="179"/>
      <c r="J1912" s="14"/>
      <c r="K1912" s="179"/>
      <c r="L1912" s="179"/>
      <c r="M1912" s="179"/>
      <c r="N1912" s="193"/>
      <c r="O1912" s="194"/>
      <c r="P1912" s="195"/>
      <c r="Q1912" s="196"/>
      <c r="R1912" s="195"/>
      <c r="S1912" s="195"/>
      <c r="T1912" s="195"/>
      <c r="U1912" s="75"/>
      <c r="V1912" s="85"/>
      <c r="W1912" s="197"/>
      <c r="X1912" s="67"/>
      <c r="Y1912" s="179"/>
      <c r="Z1912" s="179"/>
      <c r="AA1912" s="179"/>
    </row>
    <row r="1913" customFormat="false" ht="15.75" hidden="false" customHeight="true" outlineLevel="0" collapsed="false">
      <c r="A1913" s="179"/>
      <c r="B1913" s="192"/>
      <c r="C1913" s="179"/>
      <c r="D1913" s="179"/>
      <c r="E1913" s="179"/>
      <c r="F1913" s="193"/>
      <c r="G1913" s="179"/>
      <c r="H1913" s="179"/>
      <c r="I1913" s="179"/>
      <c r="J1913" s="14"/>
      <c r="K1913" s="179"/>
      <c r="L1913" s="179"/>
      <c r="M1913" s="179"/>
      <c r="N1913" s="193"/>
      <c r="O1913" s="194"/>
      <c r="P1913" s="195"/>
      <c r="Q1913" s="196"/>
      <c r="R1913" s="195"/>
      <c r="S1913" s="195"/>
      <c r="T1913" s="195"/>
      <c r="U1913" s="75"/>
      <c r="V1913" s="85"/>
      <c r="W1913" s="197"/>
      <c r="X1913" s="67"/>
      <c r="Y1913" s="179"/>
      <c r="Z1913" s="179"/>
      <c r="AA1913" s="179"/>
    </row>
    <row r="1914" customFormat="false" ht="15.75" hidden="false" customHeight="true" outlineLevel="0" collapsed="false">
      <c r="A1914" s="179"/>
      <c r="B1914" s="192"/>
      <c r="C1914" s="179"/>
      <c r="D1914" s="179"/>
      <c r="E1914" s="179"/>
      <c r="F1914" s="193"/>
      <c r="G1914" s="179"/>
      <c r="H1914" s="179"/>
      <c r="I1914" s="179"/>
      <c r="J1914" s="14"/>
      <c r="K1914" s="179"/>
      <c r="L1914" s="179"/>
      <c r="M1914" s="179"/>
      <c r="N1914" s="193"/>
      <c r="O1914" s="194"/>
      <c r="P1914" s="195"/>
      <c r="Q1914" s="196"/>
      <c r="R1914" s="195"/>
      <c r="S1914" s="195"/>
      <c r="T1914" s="195"/>
      <c r="U1914" s="75"/>
      <c r="V1914" s="85"/>
      <c r="W1914" s="197"/>
      <c r="X1914" s="67"/>
      <c r="Y1914" s="179"/>
      <c r="Z1914" s="179"/>
      <c r="AA1914" s="179"/>
    </row>
    <row r="1915" customFormat="false" ht="15.75" hidden="false" customHeight="true" outlineLevel="0" collapsed="false">
      <c r="A1915" s="179"/>
      <c r="B1915" s="192"/>
      <c r="C1915" s="179"/>
      <c r="D1915" s="179"/>
      <c r="E1915" s="179"/>
      <c r="F1915" s="193"/>
      <c r="G1915" s="179"/>
      <c r="H1915" s="179"/>
      <c r="I1915" s="179"/>
      <c r="J1915" s="14"/>
      <c r="K1915" s="179"/>
      <c r="L1915" s="179"/>
      <c r="M1915" s="179"/>
      <c r="N1915" s="193"/>
      <c r="O1915" s="194"/>
      <c r="P1915" s="195"/>
      <c r="Q1915" s="196"/>
      <c r="R1915" s="195"/>
      <c r="S1915" s="195"/>
      <c r="T1915" s="195"/>
      <c r="U1915" s="75"/>
      <c r="V1915" s="85"/>
      <c r="W1915" s="197"/>
      <c r="X1915" s="67"/>
      <c r="Y1915" s="179"/>
      <c r="Z1915" s="179"/>
      <c r="AA1915" s="179"/>
    </row>
    <row r="1916" customFormat="false" ht="15.75" hidden="false" customHeight="true" outlineLevel="0" collapsed="false">
      <c r="A1916" s="179"/>
      <c r="B1916" s="192"/>
      <c r="C1916" s="179"/>
      <c r="D1916" s="179"/>
      <c r="E1916" s="179"/>
      <c r="F1916" s="193"/>
      <c r="G1916" s="179"/>
      <c r="H1916" s="179"/>
      <c r="I1916" s="179"/>
      <c r="J1916" s="14"/>
      <c r="K1916" s="179"/>
      <c r="L1916" s="179"/>
      <c r="M1916" s="179"/>
      <c r="N1916" s="193"/>
      <c r="O1916" s="194"/>
      <c r="P1916" s="195"/>
      <c r="Q1916" s="196"/>
      <c r="R1916" s="195"/>
      <c r="S1916" s="195"/>
      <c r="T1916" s="195"/>
      <c r="U1916" s="75"/>
      <c r="V1916" s="85"/>
      <c r="W1916" s="197"/>
      <c r="X1916" s="67"/>
      <c r="Y1916" s="179"/>
      <c r="Z1916" s="179"/>
      <c r="AA1916" s="179"/>
    </row>
    <row r="1917" customFormat="false" ht="15.75" hidden="false" customHeight="true" outlineLevel="0" collapsed="false">
      <c r="A1917" s="179"/>
      <c r="B1917" s="192"/>
      <c r="C1917" s="179"/>
      <c r="D1917" s="179"/>
      <c r="E1917" s="179"/>
      <c r="F1917" s="193"/>
      <c r="G1917" s="179"/>
      <c r="H1917" s="179"/>
      <c r="I1917" s="179"/>
      <c r="J1917" s="14"/>
      <c r="K1917" s="179"/>
      <c r="L1917" s="179"/>
      <c r="M1917" s="179"/>
      <c r="N1917" s="193"/>
      <c r="O1917" s="194"/>
      <c r="P1917" s="195"/>
      <c r="Q1917" s="196"/>
      <c r="R1917" s="195"/>
      <c r="S1917" s="195"/>
      <c r="T1917" s="195"/>
      <c r="U1917" s="75"/>
      <c r="V1917" s="85"/>
      <c r="W1917" s="197"/>
      <c r="X1917" s="67"/>
      <c r="Y1917" s="179"/>
      <c r="Z1917" s="179"/>
      <c r="AA1917" s="179"/>
    </row>
    <row r="1918" customFormat="false" ht="15.75" hidden="false" customHeight="true" outlineLevel="0" collapsed="false">
      <c r="A1918" s="179"/>
      <c r="B1918" s="192"/>
      <c r="C1918" s="179"/>
      <c r="D1918" s="179"/>
      <c r="E1918" s="179"/>
      <c r="F1918" s="193"/>
      <c r="G1918" s="179"/>
      <c r="H1918" s="179"/>
      <c r="I1918" s="179"/>
      <c r="J1918" s="14"/>
      <c r="K1918" s="179"/>
      <c r="L1918" s="179"/>
      <c r="M1918" s="179"/>
      <c r="N1918" s="193"/>
      <c r="O1918" s="194"/>
      <c r="P1918" s="195"/>
      <c r="Q1918" s="196"/>
      <c r="R1918" s="195"/>
      <c r="S1918" s="195"/>
      <c r="T1918" s="195"/>
      <c r="U1918" s="75"/>
      <c r="V1918" s="85"/>
      <c r="W1918" s="197"/>
      <c r="X1918" s="67"/>
      <c r="Y1918" s="179"/>
      <c r="Z1918" s="179"/>
      <c r="AA1918" s="179"/>
    </row>
    <row r="1919" customFormat="false" ht="15.75" hidden="false" customHeight="true" outlineLevel="0" collapsed="false">
      <c r="A1919" s="179"/>
      <c r="B1919" s="192"/>
      <c r="C1919" s="179"/>
      <c r="D1919" s="179"/>
      <c r="E1919" s="179"/>
      <c r="F1919" s="193"/>
      <c r="G1919" s="179"/>
      <c r="H1919" s="179"/>
      <c r="I1919" s="179"/>
      <c r="J1919" s="14"/>
      <c r="K1919" s="179"/>
      <c r="L1919" s="179"/>
      <c r="M1919" s="179"/>
      <c r="N1919" s="193"/>
      <c r="O1919" s="194"/>
      <c r="P1919" s="195"/>
      <c r="Q1919" s="196"/>
      <c r="R1919" s="195"/>
      <c r="S1919" s="195"/>
      <c r="T1919" s="195"/>
      <c r="U1919" s="75"/>
      <c r="V1919" s="85"/>
      <c r="W1919" s="197"/>
      <c r="X1919" s="67"/>
      <c r="Y1919" s="179"/>
      <c r="Z1919" s="179"/>
      <c r="AA1919" s="179"/>
    </row>
    <row r="1920" customFormat="false" ht="15.75" hidden="false" customHeight="true" outlineLevel="0" collapsed="false">
      <c r="A1920" s="179"/>
      <c r="B1920" s="192"/>
      <c r="C1920" s="179"/>
      <c r="D1920" s="179"/>
      <c r="E1920" s="179"/>
      <c r="F1920" s="193"/>
      <c r="G1920" s="179"/>
      <c r="H1920" s="179"/>
      <c r="I1920" s="179"/>
      <c r="J1920" s="14"/>
      <c r="K1920" s="179"/>
      <c r="L1920" s="179"/>
      <c r="M1920" s="179"/>
      <c r="N1920" s="193"/>
      <c r="O1920" s="194"/>
      <c r="P1920" s="195"/>
      <c r="Q1920" s="196"/>
      <c r="R1920" s="195"/>
      <c r="S1920" s="195"/>
      <c r="T1920" s="195"/>
      <c r="U1920" s="75"/>
      <c r="V1920" s="85"/>
      <c r="W1920" s="197"/>
      <c r="X1920" s="67"/>
      <c r="Y1920" s="179"/>
      <c r="Z1920" s="179"/>
      <c r="AA1920" s="179"/>
    </row>
    <row r="1921" customFormat="false" ht="15.75" hidden="false" customHeight="true" outlineLevel="0" collapsed="false">
      <c r="A1921" s="179"/>
      <c r="B1921" s="192"/>
      <c r="C1921" s="179"/>
      <c r="D1921" s="179"/>
      <c r="E1921" s="179"/>
      <c r="F1921" s="193"/>
      <c r="G1921" s="179"/>
      <c r="H1921" s="179"/>
      <c r="I1921" s="179"/>
      <c r="J1921" s="14"/>
      <c r="K1921" s="179"/>
      <c r="L1921" s="179"/>
      <c r="M1921" s="179"/>
      <c r="N1921" s="193"/>
      <c r="O1921" s="194"/>
      <c r="P1921" s="195"/>
      <c r="Q1921" s="196"/>
      <c r="R1921" s="195"/>
      <c r="S1921" s="195"/>
      <c r="T1921" s="195"/>
      <c r="U1921" s="75"/>
      <c r="V1921" s="85"/>
      <c r="W1921" s="197"/>
      <c r="X1921" s="67"/>
      <c r="Y1921" s="179"/>
      <c r="Z1921" s="179"/>
      <c r="AA1921" s="179"/>
    </row>
    <row r="1922" customFormat="false" ht="15.75" hidden="false" customHeight="true" outlineLevel="0" collapsed="false">
      <c r="A1922" s="179"/>
      <c r="B1922" s="192"/>
      <c r="C1922" s="179"/>
      <c r="D1922" s="179"/>
      <c r="E1922" s="179"/>
      <c r="F1922" s="193"/>
      <c r="G1922" s="179"/>
      <c r="H1922" s="179"/>
      <c r="I1922" s="179"/>
      <c r="J1922" s="14"/>
      <c r="K1922" s="179"/>
      <c r="L1922" s="179"/>
      <c r="M1922" s="179"/>
      <c r="N1922" s="193"/>
      <c r="O1922" s="194"/>
      <c r="P1922" s="195"/>
      <c r="Q1922" s="196"/>
      <c r="R1922" s="195"/>
      <c r="S1922" s="195"/>
      <c r="T1922" s="195"/>
      <c r="U1922" s="75"/>
      <c r="V1922" s="85"/>
      <c r="W1922" s="197"/>
      <c r="X1922" s="67"/>
      <c r="Y1922" s="179"/>
      <c r="Z1922" s="179"/>
      <c r="AA1922" s="179"/>
    </row>
    <row r="1923" customFormat="false" ht="15.75" hidden="false" customHeight="true" outlineLevel="0" collapsed="false">
      <c r="A1923" s="179"/>
      <c r="B1923" s="192"/>
      <c r="C1923" s="179"/>
      <c r="D1923" s="179"/>
      <c r="E1923" s="179"/>
      <c r="F1923" s="193"/>
      <c r="G1923" s="179"/>
      <c r="H1923" s="179"/>
      <c r="I1923" s="179"/>
      <c r="J1923" s="14"/>
      <c r="K1923" s="179"/>
      <c r="L1923" s="179"/>
      <c r="M1923" s="179"/>
      <c r="N1923" s="193"/>
      <c r="O1923" s="194"/>
      <c r="P1923" s="195"/>
      <c r="Q1923" s="196"/>
      <c r="R1923" s="195"/>
      <c r="S1923" s="195"/>
      <c r="T1923" s="195"/>
      <c r="U1923" s="75"/>
      <c r="V1923" s="85"/>
      <c r="W1923" s="197"/>
      <c r="X1923" s="67"/>
      <c r="Y1923" s="179"/>
      <c r="Z1923" s="179"/>
      <c r="AA1923" s="179"/>
    </row>
    <row r="1924" customFormat="false" ht="15.75" hidden="false" customHeight="true" outlineLevel="0" collapsed="false">
      <c r="A1924" s="179"/>
      <c r="B1924" s="192"/>
      <c r="C1924" s="179"/>
      <c r="D1924" s="179"/>
      <c r="E1924" s="179"/>
      <c r="F1924" s="193"/>
      <c r="G1924" s="179"/>
      <c r="H1924" s="179"/>
      <c r="I1924" s="179"/>
      <c r="J1924" s="14"/>
      <c r="K1924" s="179"/>
      <c r="L1924" s="179"/>
      <c r="M1924" s="179"/>
      <c r="N1924" s="193"/>
      <c r="O1924" s="194"/>
      <c r="P1924" s="195"/>
      <c r="Q1924" s="196"/>
      <c r="R1924" s="195"/>
      <c r="S1924" s="195"/>
      <c r="T1924" s="195"/>
      <c r="U1924" s="75"/>
      <c r="V1924" s="85"/>
      <c r="W1924" s="197"/>
      <c r="X1924" s="67"/>
      <c r="Y1924" s="179"/>
      <c r="Z1924" s="179"/>
      <c r="AA1924" s="179"/>
    </row>
    <row r="1925" customFormat="false" ht="15.75" hidden="false" customHeight="true" outlineLevel="0" collapsed="false">
      <c r="A1925" s="179"/>
      <c r="B1925" s="192"/>
      <c r="C1925" s="179"/>
      <c r="D1925" s="179"/>
      <c r="E1925" s="179"/>
      <c r="F1925" s="193"/>
      <c r="G1925" s="179"/>
      <c r="H1925" s="179"/>
      <c r="I1925" s="179"/>
      <c r="J1925" s="14"/>
      <c r="K1925" s="179"/>
      <c r="L1925" s="179"/>
      <c r="M1925" s="179"/>
      <c r="N1925" s="193"/>
      <c r="O1925" s="194"/>
      <c r="P1925" s="195"/>
      <c r="Q1925" s="196"/>
      <c r="R1925" s="195"/>
      <c r="S1925" s="195"/>
      <c r="T1925" s="195"/>
      <c r="U1925" s="75"/>
      <c r="V1925" s="85"/>
      <c r="W1925" s="197"/>
      <c r="X1925" s="67"/>
      <c r="Y1925" s="179"/>
      <c r="Z1925" s="179"/>
      <c r="AA1925" s="179"/>
    </row>
    <row r="1926" customFormat="false" ht="15.75" hidden="false" customHeight="true" outlineLevel="0" collapsed="false">
      <c r="A1926" s="179"/>
      <c r="B1926" s="192"/>
      <c r="C1926" s="179"/>
      <c r="D1926" s="179"/>
      <c r="E1926" s="179"/>
      <c r="F1926" s="193"/>
      <c r="G1926" s="179"/>
      <c r="H1926" s="179"/>
      <c r="I1926" s="179"/>
      <c r="J1926" s="14"/>
      <c r="K1926" s="179"/>
      <c r="L1926" s="179"/>
      <c r="M1926" s="179"/>
      <c r="N1926" s="193"/>
      <c r="O1926" s="194"/>
      <c r="P1926" s="195"/>
      <c r="Q1926" s="196"/>
      <c r="R1926" s="195"/>
      <c r="S1926" s="195"/>
      <c r="T1926" s="195"/>
      <c r="U1926" s="75"/>
      <c r="V1926" s="85"/>
      <c r="W1926" s="197"/>
      <c r="X1926" s="67"/>
      <c r="Y1926" s="179"/>
      <c r="Z1926" s="179"/>
      <c r="AA1926" s="179"/>
    </row>
    <row r="1927" customFormat="false" ht="15.75" hidden="false" customHeight="true" outlineLevel="0" collapsed="false">
      <c r="A1927" s="179"/>
      <c r="B1927" s="192"/>
      <c r="C1927" s="179"/>
      <c r="D1927" s="179"/>
      <c r="E1927" s="179"/>
      <c r="F1927" s="193"/>
      <c r="G1927" s="179"/>
      <c r="H1927" s="179"/>
      <c r="I1927" s="179"/>
      <c r="J1927" s="14"/>
      <c r="K1927" s="179"/>
      <c r="L1927" s="179"/>
      <c r="M1927" s="179"/>
      <c r="N1927" s="193"/>
      <c r="O1927" s="194"/>
      <c r="P1927" s="195"/>
      <c r="Q1927" s="196"/>
      <c r="R1927" s="195"/>
      <c r="S1927" s="195"/>
      <c r="T1927" s="195"/>
      <c r="U1927" s="75"/>
      <c r="V1927" s="85"/>
      <c r="W1927" s="197"/>
      <c r="X1927" s="67"/>
      <c r="Y1927" s="179"/>
      <c r="Z1927" s="179"/>
      <c r="AA1927" s="179"/>
    </row>
    <row r="1928" customFormat="false" ht="15.75" hidden="false" customHeight="true" outlineLevel="0" collapsed="false">
      <c r="A1928" s="179"/>
      <c r="B1928" s="192"/>
      <c r="C1928" s="179"/>
      <c r="D1928" s="179"/>
      <c r="E1928" s="179"/>
      <c r="F1928" s="193"/>
      <c r="G1928" s="179"/>
      <c r="H1928" s="179"/>
      <c r="I1928" s="179"/>
      <c r="J1928" s="14"/>
      <c r="K1928" s="179"/>
      <c r="L1928" s="179"/>
      <c r="M1928" s="179"/>
      <c r="N1928" s="193"/>
      <c r="O1928" s="194"/>
      <c r="P1928" s="195"/>
      <c r="Q1928" s="196"/>
      <c r="R1928" s="195"/>
      <c r="S1928" s="195"/>
      <c r="T1928" s="195"/>
      <c r="U1928" s="75"/>
      <c r="V1928" s="85"/>
      <c r="W1928" s="197"/>
      <c r="X1928" s="67"/>
      <c r="Y1928" s="179"/>
      <c r="Z1928" s="179"/>
      <c r="AA1928" s="179"/>
    </row>
    <row r="1929" customFormat="false" ht="15.75" hidden="false" customHeight="true" outlineLevel="0" collapsed="false">
      <c r="A1929" s="179"/>
      <c r="B1929" s="192"/>
      <c r="C1929" s="179"/>
      <c r="D1929" s="179"/>
      <c r="E1929" s="179"/>
      <c r="F1929" s="193"/>
      <c r="G1929" s="179"/>
      <c r="H1929" s="179"/>
      <c r="I1929" s="179"/>
      <c r="J1929" s="14"/>
      <c r="K1929" s="179"/>
      <c r="L1929" s="179"/>
      <c r="M1929" s="179"/>
      <c r="N1929" s="193"/>
      <c r="O1929" s="194"/>
      <c r="P1929" s="195"/>
      <c r="Q1929" s="196"/>
      <c r="R1929" s="195"/>
      <c r="S1929" s="195"/>
      <c r="T1929" s="195"/>
      <c r="U1929" s="75"/>
      <c r="V1929" s="85"/>
      <c r="W1929" s="197"/>
      <c r="X1929" s="67"/>
      <c r="Y1929" s="179"/>
      <c r="Z1929" s="179"/>
      <c r="AA1929" s="179"/>
    </row>
    <row r="1930" customFormat="false" ht="15.75" hidden="false" customHeight="true" outlineLevel="0" collapsed="false">
      <c r="A1930" s="179"/>
      <c r="B1930" s="192"/>
      <c r="C1930" s="179"/>
      <c r="D1930" s="179"/>
      <c r="E1930" s="179"/>
      <c r="F1930" s="193"/>
      <c r="G1930" s="179"/>
      <c r="H1930" s="179"/>
      <c r="I1930" s="179"/>
      <c r="J1930" s="14"/>
      <c r="K1930" s="179"/>
      <c r="L1930" s="179"/>
      <c r="M1930" s="179"/>
      <c r="N1930" s="193"/>
      <c r="O1930" s="194"/>
      <c r="P1930" s="195"/>
      <c r="Q1930" s="196"/>
      <c r="R1930" s="195"/>
      <c r="S1930" s="195"/>
      <c r="T1930" s="195"/>
      <c r="U1930" s="75"/>
      <c r="V1930" s="85"/>
      <c r="W1930" s="197"/>
      <c r="X1930" s="67"/>
      <c r="Y1930" s="179"/>
      <c r="Z1930" s="179"/>
      <c r="AA1930" s="179"/>
    </row>
    <row r="1931" customFormat="false" ht="15.75" hidden="false" customHeight="true" outlineLevel="0" collapsed="false">
      <c r="A1931" s="179"/>
      <c r="B1931" s="192"/>
      <c r="C1931" s="179"/>
      <c r="D1931" s="179"/>
      <c r="E1931" s="179"/>
      <c r="F1931" s="193"/>
      <c r="G1931" s="179"/>
      <c r="H1931" s="179"/>
      <c r="I1931" s="179"/>
      <c r="J1931" s="14"/>
      <c r="K1931" s="179"/>
      <c r="L1931" s="179"/>
      <c r="M1931" s="179"/>
      <c r="N1931" s="193"/>
      <c r="O1931" s="194"/>
      <c r="P1931" s="195"/>
      <c r="Q1931" s="196"/>
      <c r="R1931" s="195"/>
      <c r="S1931" s="195"/>
      <c r="T1931" s="195"/>
      <c r="U1931" s="75"/>
      <c r="V1931" s="85"/>
      <c r="W1931" s="197"/>
      <c r="X1931" s="67"/>
      <c r="Y1931" s="179"/>
      <c r="Z1931" s="179"/>
      <c r="AA1931" s="179"/>
    </row>
    <row r="1932" customFormat="false" ht="15.75" hidden="false" customHeight="true" outlineLevel="0" collapsed="false">
      <c r="A1932" s="179"/>
      <c r="B1932" s="192"/>
      <c r="C1932" s="179"/>
      <c r="D1932" s="179"/>
      <c r="E1932" s="179"/>
      <c r="F1932" s="193"/>
      <c r="G1932" s="179"/>
      <c r="H1932" s="179"/>
      <c r="I1932" s="179"/>
      <c r="J1932" s="14"/>
      <c r="K1932" s="179"/>
      <c r="L1932" s="179"/>
      <c r="M1932" s="179"/>
      <c r="N1932" s="193"/>
      <c r="O1932" s="194"/>
      <c r="P1932" s="195"/>
      <c r="Q1932" s="196"/>
      <c r="R1932" s="195"/>
      <c r="S1932" s="195"/>
      <c r="T1932" s="195"/>
      <c r="U1932" s="75"/>
      <c r="V1932" s="85"/>
      <c r="W1932" s="197"/>
      <c r="X1932" s="67"/>
      <c r="Y1932" s="179"/>
      <c r="Z1932" s="179"/>
      <c r="AA1932" s="179"/>
    </row>
    <row r="1933" customFormat="false" ht="15.75" hidden="false" customHeight="true" outlineLevel="0" collapsed="false">
      <c r="A1933" s="179"/>
      <c r="B1933" s="192"/>
      <c r="C1933" s="179"/>
      <c r="D1933" s="179"/>
      <c r="E1933" s="179"/>
      <c r="F1933" s="193"/>
      <c r="G1933" s="179"/>
      <c r="H1933" s="179"/>
      <c r="I1933" s="179"/>
      <c r="J1933" s="14"/>
      <c r="K1933" s="179"/>
      <c r="L1933" s="179"/>
      <c r="M1933" s="179"/>
      <c r="N1933" s="193"/>
      <c r="O1933" s="194"/>
      <c r="P1933" s="195"/>
      <c r="Q1933" s="196"/>
      <c r="R1933" s="195"/>
      <c r="S1933" s="195"/>
      <c r="T1933" s="195"/>
      <c r="U1933" s="75"/>
      <c r="V1933" s="85"/>
      <c r="W1933" s="197"/>
      <c r="X1933" s="67"/>
      <c r="Y1933" s="179"/>
      <c r="Z1933" s="179"/>
      <c r="AA1933" s="179"/>
    </row>
    <row r="1934" customFormat="false" ht="15.75" hidden="false" customHeight="true" outlineLevel="0" collapsed="false">
      <c r="A1934" s="179"/>
      <c r="B1934" s="192"/>
      <c r="C1934" s="179"/>
      <c r="D1934" s="179"/>
      <c r="E1934" s="179"/>
      <c r="F1934" s="193"/>
      <c r="G1934" s="179"/>
      <c r="H1934" s="179"/>
      <c r="I1934" s="179"/>
      <c r="J1934" s="14"/>
      <c r="K1934" s="179"/>
      <c r="L1934" s="179"/>
      <c r="M1934" s="179"/>
      <c r="N1934" s="193"/>
      <c r="O1934" s="194"/>
      <c r="P1934" s="195"/>
      <c r="Q1934" s="196"/>
      <c r="R1934" s="195"/>
      <c r="S1934" s="195"/>
      <c r="T1934" s="195"/>
      <c r="U1934" s="75"/>
      <c r="V1934" s="85"/>
      <c r="W1934" s="197"/>
      <c r="X1934" s="67"/>
      <c r="Y1934" s="179"/>
      <c r="Z1934" s="179"/>
      <c r="AA1934" s="179"/>
    </row>
    <row r="1935" customFormat="false" ht="15.75" hidden="false" customHeight="true" outlineLevel="0" collapsed="false">
      <c r="A1935" s="179"/>
      <c r="B1935" s="192"/>
      <c r="C1935" s="179"/>
      <c r="D1935" s="179"/>
      <c r="E1935" s="179"/>
      <c r="F1935" s="193"/>
      <c r="G1935" s="179"/>
      <c r="H1935" s="179"/>
      <c r="I1935" s="179"/>
      <c r="J1935" s="14"/>
      <c r="K1935" s="179"/>
      <c r="L1935" s="179"/>
      <c r="M1935" s="179"/>
      <c r="N1935" s="193"/>
      <c r="O1935" s="194"/>
      <c r="P1935" s="195"/>
      <c r="Q1935" s="196"/>
      <c r="R1935" s="195"/>
      <c r="S1935" s="195"/>
      <c r="T1935" s="195"/>
      <c r="U1935" s="75"/>
      <c r="V1935" s="85"/>
      <c r="W1935" s="197"/>
      <c r="X1935" s="67"/>
      <c r="Y1935" s="179"/>
      <c r="Z1935" s="179"/>
      <c r="AA1935" s="179"/>
    </row>
    <row r="1936" customFormat="false" ht="15.75" hidden="false" customHeight="true" outlineLevel="0" collapsed="false">
      <c r="A1936" s="179"/>
      <c r="B1936" s="192"/>
      <c r="C1936" s="179"/>
      <c r="D1936" s="179"/>
      <c r="E1936" s="179"/>
      <c r="F1936" s="193"/>
      <c r="G1936" s="179"/>
      <c r="H1936" s="179"/>
      <c r="I1936" s="179"/>
      <c r="J1936" s="14"/>
      <c r="K1936" s="179"/>
      <c r="L1936" s="179"/>
      <c r="M1936" s="179"/>
      <c r="N1936" s="193"/>
      <c r="O1936" s="194"/>
      <c r="P1936" s="195"/>
      <c r="Q1936" s="196"/>
      <c r="R1936" s="195"/>
      <c r="S1936" s="195"/>
      <c r="T1936" s="195"/>
      <c r="U1936" s="75"/>
      <c r="V1936" s="85"/>
      <c r="W1936" s="197"/>
      <c r="X1936" s="67"/>
      <c r="Y1936" s="179"/>
      <c r="Z1936" s="179"/>
      <c r="AA1936" s="179"/>
    </row>
    <row r="1937" customFormat="false" ht="15.75" hidden="false" customHeight="true" outlineLevel="0" collapsed="false">
      <c r="A1937" s="179"/>
      <c r="B1937" s="192"/>
      <c r="C1937" s="179"/>
      <c r="D1937" s="179"/>
      <c r="E1937" s="179"/>
      <c r="F1937" s="193"/>
      <c r="G1937" s="179"/>
      <c r="H1937" s="179"/>
      <c r="I1937" s="179"/>
      <c r="J1937" s="14"/>
      <c r="K1937" s="179"/>
      <c r="L1937" s="179"/>
      <c r="M1937" s="179"/>
      <c r="N1937" s="193"/>
      <c r="O1937" s="194"/>
      <c r="P1937" s="195"/>
      <c r="Q1937" s="196"/>
      <c r="R1937" s="195"/>
      <c r="S1937" s="195"/>
      <c r="T1937" s="195"/>
      <c r="U1937" s="75"/>
      <c r="V1937" s="85"/>
      <c r="W1937" s="197"/>
      <c r="X1937" s="67"/>
      <c r="Y1937" s="179"/>
      <c r="Z1937" s="179"/>
      <c r="AA1937" s="179"/>
    </row>
    <row r="1938" customFormat="false" ht="15.75" hidden="false" customHeight="true" outlineLevel="0" collapsed="false">
      <c r="A1938" s="179"/>
      <c r="B1938" s="192"/>
      <c r="C1938" s="179"/>
      <c r="D1938" s="179"/>
      <c r="E1938" s="179"/>
      <c r="F1938" s="193"/>
      <c r="G1938" s="179"/>
      <c r="H1938" s="179"/>
      <c r="I1938" s="179"/>
      <c r="J1938" s="14"/>
      <c r="K1938" s="179"/>
      <c r="L1938" s="179"/>
      <c r="M1938" s="179"/>
      <c r="N1938" s="193"/>
      <c r="O1938" s="194"/>
      <c r="P1938" s="195"/>
      <c r="Q1938" s="196"/>
      <c r="R1938" s="195"/>
      <c r="S1938" s="195"/>
      <c r="T1938" s="195"/>
      <c r="U1938" s="75"/>
      <c r="V1938" s="85"/>
      <c r="W1938" s="197"/>
      <c r="X1938" s="67"/>
      <c r="Y1938" s="179"/>
      <c r="Z1938" s="179"/>
      <c r="AA1938" s="179"/>
    </row>
    <row r="1939" customFormat="false" ht="15.75" hidden="false" customHeight="true" outlineLevel="0" collapsed="false">
      <c r="A1939" s="179"/>
      <c r="B1939" s="192"/>
      <c r="C1939" s="179"/>
      <c r="D1939" s="179"/>
      <c r="E1939" s="179"/>
      <c r="F1939" s="193"/>
      <c r="G1939" s="179"/>
      <c r="H1939" s="179"/>
      <c r="I1939" s="179"/>
      <c r="J1939" s="14"/>
      <c r="K1939" s="179"/>
      <c r="L1939" s="179"/>
      <c r="M1939" s="179"/>
      <c r="N1939" s="193"/>
      <c r="O1939" s="194"/>
      <c r="P1939" s="195"/>
      <c r="Q1939" s="196"/>
      <c r="R1939" s="195"/>
      <c r="S1939" s="195"/>
      <c r="T1939" s="195"/>
      <c r="U1939" s="75"/>
      <c r="V1939" s="85"/>
      <c r="W1939" s="197"/>
      <c r="X1939" s="67"/>
      <c r="Y1939" s="179"/>
      <c r="Z1939" s="179"/>
      <c r="AA1939" s="179"/>
    </row>
    <row r="1940" customFormat="false" ht="15.75" hidden="false" customHeight="true" outlineLevel="0" collapsed="false">
      <c r="A1940" s="179"/>
      <c r="B1940" s="192"/>
      <c r="C1940" s="179"/>
      <c r="D1940" s="179"/>
      <c r="E1940" s="179"/>
      <c r="F1940" s="193"/>
      <c r="G1940" s="179"/>
      <c r="H1940" s="179"/>
      <c r="I1940" s="179"/>
      <c r="J1940" s="14"/>
      <c r="K1940" s="179"/>
      <c r="L1940" s="179"/>
      <c r="M1940" s="179"/>
      <c r="N1940" s="193"/>
      <c r="O1940" s="194"/>
      <c r="P1940" s="195"/>
      <c r="Q1940" s="196"/>
      <c r="R1940" s="195"/>
      <c r="S1940" s="195"/>
      <c r="T1940" s="195"/>
      <c r="U1940" s="75"/>
      <c r="V1940" s="85"/>
      <c r="W1940" s="197"/>
      <c r="X1940" s="67"/>
      <c r="Y1940" s="179"/>
      <c r="Z1940" s="179"/>
      <c r="AA1940" s="179"/>
    </row>
    <row r="1941" customFormat="false" ht="15.75" hidden="false" customHeight="true" outlineLevel="0" collapsed="false">
      <c r="A1941" s="179"/>
      <c r="B1941" s="192"/>
      <c r="C1941" s="179"/>
      <c r="D1941" s="179"/>
      <c r="E1941" s="179"/>
      <c r="F1941" s="193"/>
      <c r="G1941" s="179"/>
      <c r="H1941" s="179"/>
      <c r="I1941" s="179"/>
      <c r="J1941" s="14"/>
      <c r="K1941" s="179"/>
      <c r="L1941" s="179"/>
      <c r="M1941" s="179"/>
      <c r="N1941" s="193"/>
      <c r="O1941" s="194"/>
      <c r="P1941" s="195"/>
      <c r="Q1941" s="196"/>
      <c r="R1941" s="195"/>
      <c r="S1941" s="195"/>
      <c r="T1941" s="195"/>
      <c r="U1941" s="75"/>
      <c r="V1941" s="85"/>
      <c r="W1941" s="197"/>
      <c r="X1941" s="67"/>
      <c r="Y1941" s="179"/>
      <c r="Z1941" s="179"/>
      <c r="AA1941" s="179"/>
    </row>
    <row r="1942" customFormat="false" ht="15.75" hidden="false" customHeight="true" outlineLevel="0" collapsed="false">
      <c r="A1942" s="179"/>
      <c r="B1942" s="192"/>
      <c r="C1942" s="179"/>
      <c r="D1942" s="179"/>
      <c r="E1942" s="179"/>
      <c r="F1942" s="193"/>
      <c r="G1942" s="179"/>
      <c r="H1942" s="179"/>
      <c r="I1942" s="179"/>
      <c r="J1942" s="14"/>
      <c r="K1942" s="179"/>
      <c r="L1942" s="179"/>
      <c r="M1942" s="179"/>
      <c r="N1942" s="193"/>
      <c r="O1942" s="194"/>
      <c r="P1942" s="195"/>
      <c r="Q1942" s="196"/>
      <c r="R1942" s="195"/>
      <c r="S1942" s="195"/>
      <c r="T1942" s="195"/>
      <c r="U1942" s="75"/>
      <c r="V1942" s="85"/>
      <c r="W1942" s="197"/>
      <c r="X1942" s="67"/>
      <c r="Y1942" s="179"/>
      <c r="Z1942" s="179"/>
      <c r="AA1942" s="179"/>
    </row>
    <row r="1943" customFormat="false" ht="15.75" hidden="false" customHeight="true" outlineLevel="0" collapsed="false">
      <c r="A1943" s="179"/>
      <c r="B1943" s="192"/>
      <c r="C1943" s="179"/>
      <c r="D1943" s="179"/>
      <c r="E1943" s="179"/>
      <c r="F1943" s="193"/>
      <c r="G1943" s="179"/>
      <c r="H1943" s="179"/>
      <c r="I1943" s="179"/>
      <c r="J1943" s="14"/>
      <c r="K1943" s="179"/>
      <c r="L1943" s="179"/>
      <c r="M1943" s="179"/>
      <c r="N1943" s="193"/>
      <c r="O1943" s="194"/>
      <c r="P1943" s="195"/>
      <c r="Q1943" s="196"/>
      <c r="R1943" s="195"/>
      <c r="S1943" s="195"/>
      <c r="T1943" s="195"/>
      <c r="U1943" s="75"/>
      <c r="V1943" s="85"/>
      <c r="W1943" s="197"/>
      <c r="X1943" s="67"/>
      <c r="Y1943" s="179"/>
      <c r="Z1943" s="179"/>
      <c r="AA1943" s="179"/>
    </row>
    <row r="1944" customFormat="false" ht="15.75" hidden="false" customHeight="true" outlineLevel="0" collapsed="false">
      <c r="A1944" s="179"/>
      <c r="B1944" s="192"/>
      <c r="C1944" s="179"/>
      <c r="D1944" s="179"/>
      <c r="E1944" s="179"/>
      <c r="F1944" s="193"/>
      <c r="G1944" s="179"/>
      <c r="H1944" s="179"/>
      <c r="I1944" s="179"/>
      <c r="J1944" s="14"/>
      <c r="K1944" s="179"/>
      <c r="L1944" s="179"/>
      <c r="M1944" s="179"/>
      <c r="N1944" s="193"/>
      <c r="O1944" s="194"/>
      <c r="P1944" s="195"/>
      <c r="Q1944" s="196"/>
      <c r="R1944" s="195"/>
      <c r="S1944" s="195"/>
      <c r="T1944" s="195"/>
      <c r="U1944" s="75"/>
      <c r="V1944" s="85"/>
      <c r="W1944" s="197"/>
      <c r="X1944" s="67"/>
      <c r="Y1944" s="179"/>
      <c r="Z1944" s="179"/>
      <c r="AA1944" s="179"/>
    </row>
    <row r="1945" customFormat="false" ht="15.75" hidden="false" customHeight="true" outlineLevel="0" collapsed="false">
      <c r="A1945" s="179"/>
      <c r="B1945" s="192"/>
      <c r="C1945" s="179"/>
      <c r="D1945" s="179"/>
      <c r="E1945" s="179"/>
      <c r="F1945" s="193"/>
      <c r="G1945" s="179"/>
      <c r="H1945" s="179"/>
      <c r="I1945" s="179"/>
      <c r="J1945" s="14"/>
      <c r="K1945" s="179"/>
      <c r="L1945" s="179"/>
      <c r="M1945" s="179"/>
      <c r="N1945" s="193"/>
      <c r="O1945" s="194"/>
      <c r="P1945" s="195"/>
      <c r="Q1945" s="196"/>
      <c r="R1945" s="195"/>
      <c r="S1945" s="195"/>
      <c r="T1945" s="195"/>
      <c r="U1945" s="75"/>
      <c r="V1945" s="85"/>
      <c r="W1945" s="197"/>
      <c r="X1945" s="67"/>
      <c r="Y1945" s="179"/>
      <c r="Z1945" s="179"/>
      <c r="AA1945" s="179"/>
    </row>
    <row r="1946" customFormat="false" ht="15.75" hidden="false" customHeight="true" outlineLevel="0" collapsed="false">
      <c r="A1946" s="179"/>
      <c r="B1946" s="192"/>
      <c r="C1946" s="179"/>
      <c r="D1946" s="179"/>
      <c r="E1946" s="179"/>
      <c r="F1946" s="193"/>
      <c r="G1946" s="179"/>
      <c r="H1946" s="179"/>
      <c r="I1946" s="179"/>
      <c r="J1946" s="14"/>
      <c r="K1946" s="179"/>
      <c r="L1946" s="179"/>
      <c r="M1946" s="179"/>
      <c r="N1946" s="193"/>
      <c r="O1946" s="194"/>
      <c r="P1946" s="195"/>
      <c r="Q1946" s="196"/>
      <c r="R1946" s="195"/>
      <c r="S1946" s="195"/>
      <c r="T1946" s="195"/>
      <c r="U1946" s="75"/>
      <c r="V1946" s="85"/>
      <c r="W1946" s="197"/>
      <c r="X1946" s="67"/>
      <c r="Y1946" s="179"/>
      <c r="Z1946" s="179"/>
      <c r="AA1946" s="179"/>
    </row>
    <row r="1947" customFormat="false" ht="15.75" hidden="false" customHeight="true" outlineLevel="0" collapsed="false">
      <c r="A1947" s="179"/>
      <c r="B1947" s="192"/>
      <c r="C1947" s="179"/>
      <c r="D1947" s="179"/>
      <c r="E1947" s="179"/>
      <c r="F1947" s="193"/>
      <c r="G1947" s="179"/>
      <c r="H1947" s="179"/>
      <c r="I1947" s="179"/>
      <c r="J1947" s="14"/>
      <c r="K1947" s="179"/>
      <c r="L1947" s="179"/>
      <c r="M1947" s="179"/>
      <c r="N1947" s="193"/>
      <c r="O1947" s="194"/>
      <c r="P1947" s="195"/>
      <c r="Q1947" s="196"/>
      <c r="R1947" s="195"/>
      <c r="S1947" s="195"/>
      <c r="T1947" s="195"/>
      <c r="U1947" s="75"/>
      <c r="V1947" s="85"/>
      <c r="W1947" s="197"/>
      <c r="X1947" s="67"/>
      <c r="Y1947" s="179"/>
      <c r="Z1947" s="179"/>
      <c r="AA1947" s="179"/>
    </row>
    <row r="1948" customFormat="false" ht="15.75" hidden="false" customHeight="true" outlineLevel="0" collapsed="false">
      <c r="A1948" s="179"/>
      <c r="B1948" s="192"/>
      <c r="C1948" s="179"/>
      <c r="D1948" s="179"/>
      <c r="E1948" s="179"/>
      <c r="F1948" s="193"/>
      <c r="G1948" s="179"/>
      <c r="H1948" s="179"/>
      <c r="I1948" s="179"/>
      <c r="J1948" s="14"/>
      <c r="K1948" s="179"/>
      <c r="L1948" s="179"/>
      <c r="M1948" s="179"/>
      <c r="N1948" s="193"/>
      <c r="O1948" s="194"/>
      <c r="P1948" s="195"/>
      <c r="Q1948" s="196"/>
      <c r="R1948" s="195"/>
      <c r="S1948" s="195"/>
      <c r="T1948" s="195"/>
      <c r="U1948" s="75"/>
      <c r="V1948" s="85"/>
      <c r="W1948" s="197"/>
      <c r="X1948" s="67"/>
      <c r="Y1948" s="179"/>
      <c r="Z1948" s="179"/>
      <c r="AA1948" s="179"/>
    </row>
    <row r="1949" customFormat="false" ht="15.75" hidden="false" customHeight="true" outlineLevel="0" collapsed="false">
      <c r="A1949" s="179"/>
      <c r="B1949" s="192"/>
      <c r="C1949" s="179"/>
      <c r="D1949" s="179"/>
      <c r="E1949" s="179"/>
      <c r="F1949" s="193"/>
      <c r="G1949" s="179"/>
      <c r="H1949" s="179"/>
      <c r="I1949" s="179"/>
      <c r="J1949" s="14"/>
      <c r="K1949" s="179"/>
      <c r="L1949" s="179"/>
      <c r="M1949" s="179"/>
      <c r="N1949" s="193"/>
      <c r="O1949" s="194"/>
      <c r="P1949" s="195"/>
      <c r="Q1949" s="196"/>
      <c r="R1949" s="195"/>
      <c r="S1949" s="195"/>
      <c r="T1949" s="195"/>
      <c r="U1949" s="75"/>
      <c r="V1949" s="85"/>
      <c r="W1949" s="197"/>
      <c r="X1949" s="67"/>
      <c r="Y1949" s="179"/>
      <c r="Z1949" s="179"/>
      <c r="AA1949" s="179"/>
    </row>
    <row r="1950" customFormat="false" ht="15.75" hidden="false" customHeight="true" outlineLevel="0" collapsed="false">
      <c r="A1950" s="179"/>
      <c r="B1950" s="192"/>
      <c r="C1950" s="179"/>
      <c r="D1950" s="179"/>
      <c r="E1950" s="179"/>
      <c r="F1950" s="193"/>
      <c r="G1950" s="179"/>
      <c r="H1950" s="179"/>
      <c r="I1950" s="179"/>
      <c r="J1950" s="14"/>
      <c r="K1950" s="179"/>
      <c r="L1950" s="179"/>
      <c r="M1950" s="179"/>
      <c r="N1950" s="193"/>
      <c r="O1950" s="194"/>
      <c r="P1950" s="195"/>
      <c r="Q1950" s="196"/>
      <c r="R1950" s="195"/>
      <c r="S1950" s="195"/>
      <c r="T1950" s="195"/>
      <c r="U1950" s="75"/>
      <c r="V1950" s="85"/>
      <c r="W1950" s="197"/>
      <c r="X1950" s="67"/>
      <c r="Y1950" s="179"/>
      <c r="Z1950" s="179"/>
      <c r="AA1950" s="179"/>
    </row>
    <row r="1951" customFormat="false" ht="15.75" hidden="false" customHeight="true" outlineLevel="0" collapsed="false">
      <c r="A1951" s="179"/>
      <c r="B1951" s="192"/>
      <c r="C1951" s="179"/>
      <c r="D1951" s="179"/>
      <c r="E1951" s="179"/>
      <c r="F1951" s="193"/>
      <c r="G1951" s="179"/>
      <c r="H1951" s="179"/>
      <c r="I1951" s="179"/>
      <c r="J1951" s="14"/>
      <c r="K1951" s="179"/>
      <c r="L1951" s="179"/>
      <c r="M1951" s="179"/>
      <c r="N1951" s="193"/>
      <c r="O1951" s="194"/>
      <c r="P1951" s="195"/>
      <c r="Q1951" s="196"/>
      <c r="R1951" s="195"/>
      <c r="S1951" s="195"/>
      <c r="T1951" s="195"/>
      <c r="U1951" s="75"/>
      <c r="V1951" s="85"/>
      <c r="W1951" s="197"/>
      <c r="X1951" s="67"/>
      <c r="Y1951" s="179"/>
      <c r="Z1951" s="179"/>
      <c r="AA1951" s="179"/>
    </row>
    <row r="1952" customFormat="false" ht="15.75" hidden="false" customHeight="true" outlineLevel="0" collapsed="false">
      <c r="A1952" s="179"/>
      <c r="B1952" s="192"/>
      <c r="C1952" s="179"/>
      <c r="D1952" s="179"/>
      <c r="E1952" s="179"/>
      <c r="F1952" s="193"/>
      <c r="G1952" s="179"/>
      <c r="H1952" s="179"/>
      <c r="I1952" s="179"/>
      <c r="J1952" s="14"/>
      <c r="K1952" s="179"/>
      <c r="L1952" s="179"/>
      <c r="M1952" s="179"/>
      <c r="N1952" s="193"/>
      <c r="O1952" s="194"/>
      <c r="P1952" s="195"/>
      <c r="Q1952" s="196"/>
      <c r="R1952" s="195"/>
      <c r="S1952" s="195"/>
      <c r="T1952" s="195"/>
      <c r="U1952" s="75"/>
      <c r="V1952" s="85"/>
      <c r="W1952" s="197"/>
      <c r="X1952" s="67"/>
      <c r="Y1952" s="179"/>
      <c r="Z1952" s="179"/>
      <c r="AA1952" s="179"/>
    </row>
    <row r="1953" customFormat="false" ht="15.75" hidden="false" customHeight="true" outlineLevel="0" collapsed="false">
      <c r="A1953" s="179"/>
      <c r="B1953" s="192"/>
      <c r="C1953" s="179"/>
      <c r="D1953" s="179"/>
      <c r="E1953" s="179"/>
      <c r="F1953" s="193"/>
      <c r="G1953" s="179"/>
      <c r="H1953" s="179"/>
      <c r="I1953" s="179"/>
      <c r="J1953" s="14"/>
      <c r="K1953" s="179"/>
      <c r="L1953" s="179"/>
      <c r="M1953" s="179"/>
      <c r="N1953" s="193"/>
      <c r="O1953" s="194"/>
      <c r="P1953" s="195"/>
      <c r="Q1953" s="196"/>
      <c r="R1953" s="195"/>
      <c r="S1953" s="195"/>
      <c r="T1953" s="195"/>
      <c r="U1953" s="75"/>
      <c r="V1953" s="85"/>
      <c r="W1953" s="197"/>
      <c r="X1953" s="67"/>
      <c r="Y1953" s="179"/>
      <c r="Z1953" s="179"/>
      <c r="AA1953" s="179"/>
    </row>
    <row r="1954" customFormat="false" ht="15.75" hidden="false" customHeight="true" outlineLevel="0" collapsed="false">
      <c r="A1954" s="179"/>
      <c r="B1954" s="192"/>
      <c r="C1954" s="179"/>
      <c r="D1954" s="179"/>
      <c r="E1954" s="179"/>
      <c r="F1954" s="193"/>
      <c r="G1954" s="179"/>
      <c r="H1954" s="179"/>
      <c r="I1954" s="179"/>
      <c r="J1954" s="14"/>
      <c r="K1954" s="179"/>
      <c r="L1954" s="179"/>
      <c r="M1954" s="179"/>
      <c r="N1954" s="193"/>
      <c r="O1954" s="194"/>
      <c r="P1954" s="195"/>
      <c r="Q1954" s="196"/>
      <c r="R1954" s="195"/>
      <c r="S1954" s="195"/>
      <c r="T1954" s="195"/>
      <c r="U1954" s="75"/>
      <c r="V1954" s="85"/>
      <c r="W1954" s="197"/>
      <c r="X1954" s="67"/>
      <c r="Y1954" s="179"/>
      <c r="Z1954" s="179"/>
      <c r="AA1954" s="179"/>
    </row>
    <row r="1955" customFormat="false" ht="15.75" hidden="false" customHeight="true" outlineLevel="0" collapsed="false">
      <c r="A1955" s="179"/>
      <c r="B1955" s="192"/>
      <c r="C1955" s="179"/>
      <c r="D1955" s="179"/>
      <c r="E1955" s="179"/>
      <c r="F1955" s="193"/>
      <c r="G1955" s="179"/>
      <c r="H1955" s="179"/>
      <c r="I1955" s="179"/>
      <c r="J1955" s="14"/>
      <c r="K1955" s="179"/>
      <c r="L1955" s="179"/>
      <c r="M1955" s="179"/>
      <c r="N1955" s="193"/>
      <c r="O1955" s="194"/>
      <c r="P1955" s="195"/>
      <c r="Q1955" s="196"/>
      <c r="R1955" s="195"/>
      <c r="S1955" s="195"/>
      <c r="T1955" s="195"/>
      <c r="U1955" s="75"/>
      <c r="V1955" s="85"/>
      <c r="W1955" s="197"/>
      <c r="X1955" s="67"/>
      <c r="Y1955" s="179"/>
      <c r="Z1955" s="179"/>
      <c r="AA1955" s="179"/>
    </row>
    <row r="1956" customFormat="false" ht="15.75" hidden="false" customHeight="true" outlineLevel="0" collapsed="false">
      <c r="A1956" s="179"/>
      <c r="B1956" s="192"/>
      <c r="C1956" s="179"/>
      <c r="D1956" s="179"/>
      <c r="E1956" s="179"/>
      <c r="F1956" s="193"/>
      <c r="G1956" s="179"/>
      <c r="H1956" s="179"/>
      <c r="I1956" s="179"/>
      <c r="J1956" s="14"/>
      <c r="K1956" s="179"/>
      <c r="L1956" s="179"/>
      <c r="M1956" s="179"/>
      <c r="N1956" s="193"/>
      <c r="O1956" s="194"/>
      <c r="P1956" s="195"/>
      <c r="Q1956" s="196"/>
      <c r="R1956" s="195"/>
      <c r="S1956" s="195"/>
      <c r="T1956" s="195"/>
      <c r="U1956" s="75"/>
      <c r="V1956" s="85"/>
      <c r="W1956" s="197"/>
      <c r="X1956" s="67"/>
      <c r="Y1956" s="179"/>
      <c r="Z1956" s="179"/>
      <c r="AA1956" s="179"/>
    </row>
    <row r="1957" customFormat="false" ht="15.75" hidden="false" customHeight="true" outlineLevel="0" collapsed="false">
      <c r="A1957" s="179"/>
      <c r="B1957" s="192"/>
      <c r="C1957" s="179"/>
      <c r="D1957" s="179"/>
      <c r="E1957" s="179"/>
      <c r="F1957" s="193"/>
      <c r="G1957" s="179"/>
      <c r="H1957" s="179"/>
      <c r="I1957" s="179"/>
      <c r="J1957" s="14"/>
      <c r="K1957" s="179"/>
      <c r="L1957" s="179"/>
      <c r="M1957" s="179"/>
      <c r="N1957" s="193"/>
      <c r="O1957" s="194"/>
      <c r="P1957" s="195"/>
      <c r="Q1957" s="196"/>
      <c r="R1957" s="195"/>
      <c r="S1957" s="195"/>
      <c r="T1957" s="195"/>
      <c r="U1957" s="75"/>
      <c r="V1957" s="85"/>
      <c r="W1957" s="197"/>
      <c r="X1957" s="67"/>
      <c r="Y1957" s="179"/>
      <c r="Z1957" s="179"/>
      <c r="AA1957" s="179"/>
    </row>
    <row r="1958" customFormat="false" ht="15.75" hidden="false" customHeight="true" outlineLevel="0" collapsed="false">
      <c r="A1958" s="179"/>
      <c r="B1958" s="192"/>
      <c r="C1958" s="179"/>
      <c r="D1958" s="179"/>
      <c r="E1958" s="179"/>
      <c r="F1958" s="193"/>
      <c r="G1958" s="179"/>
      <c r="H1958" s="179"/>
      <c r="I1958" s="179"/>
      <c r="J1958" s="14"/>
      <c r="K1958" s="179"/>
      <c r="L1958" s="179"/>
      <c r="M1958" s="179"/>
      <c r="N1958" s="193"/>
      <c r="O1958" s="194"/>
      <c r="P1958" s="195"/>
      <c r="Q1958" s="196"/>
      <c r="R1958" s="195"/>
      <c r="S1958" s="195"/>
      <c r="T1958" s="195"/>
      <c r="U1958" s="75"/>
      <c r="V1958" s="85"/>
      <c r="W1958" s="197"/>
      <c r="X1958" s="67"/>
      <c r="Y1958" s="179"/>
      <c r="Z1958" s="179"/>
      <c r="AA1958" s="179"/>
    </row>
    <row r="1959" customFormat="false" ht="15.75" hidden="false" customHeight="true" outlineLevel="0" collapsed="false">
      <c r="A1959" s="179"/>
      <c r="B1959" s="192"/>
      <c r="C1959" s="179"/>
      <c r="D1959" s="179"/>
      <c r="E1959" s="179"/>
      <c r="F1959" s="193"/>
      <c r="G1959" s="179"/>
      <c r="H1959" s="179"/>
      <c r="I1959" s="179"/>
      <c r="J1959" s="14"/>
      <c r="K1959" s="179"/>
      <c r="L1959" s="179"/>
      <c r="M1959" s="179"/>
      <c r="N1959" s="193"/>
      <c r="O1959" s="194"/>
      <c r="P1959" s="195"/>
      <c r="Q1959" s="196"/>
      <c r="R1959" s="195"/>
      <c r="S1959" s="195"/>
      <c r="T1959" s="195"/>
      <c r="U1959" s="75"/>
      <c r="V1959" s="85"/>
      <c r="W1959" s="197"/>
      <c r="X1959" s="67"/>
      <c r="Y1959" s="179"/>
      <c r="Z1959" s="179"/>
      <c r="AA1959" s="179"/>
    </row>
    <row r="1960" customFormat="false" ht="15.75" hidden="false" customHeight="true" outlineLevel="0" collapsed="false">
      <c r="A1960" s="179"/>
      <c r="B1960" s="192"/>
      <c r="C1960" s="179"/>
      <c r="D1960" s="179"/>
      <c r="E1960" s="179"/>
      <c r="F1960" s="193"/>
      <c r="G1960" s="179"/>
      <c r="H1960" s="179"/>
      <c r="I1960" s="179"/>
      <c r="J1960" s="14"/>
      <c r="K1960" s="179"/>
      <c r="L1960" s="179"/>
      <c r="M1960" s="179"/>
      <c r="N1960" s="193"/>
      <c r="O1960" s="194"/>
      <c r="P1960" s="195"/>
      <c r="Q1960" s="196"/>
      <c r="R1960" s="195"/>
      <c r="S1960" s="195"/>
      <c r="T1960" s="195"/>
      <c r="U1960" s="75"/>
      <c r="V1960" s="85"/>
      <c r="W1960" s="197"/>
      <c r="X1960" s="67"/>
      <c r="Y1960" s="179"/>
      <c r="Z1960" s="179"/>
      <c r="AA1960" s="179"/>
    </row>
    <row r="1961" customFormat="false" ht="15.75" hidden="false" customHeight="true" outlineLevel="0" collapsed="false">
      <c r="A1961" s="179"/>
      <c r="B1961" s="192"/>
      <c r="C1961" s="179"/>
      <c r="D1961" s="179"/>
      <c r="E1961" s="179"/>
      <c r="F1961" s="193"/>
      <c r="G1961" s="179"/>
      <c r="H1961" s="179"/>
      <c r="I1961" s="179"/>
      <c r="J1961" s="14"/>
      <c r="K1961" s="179"/>
      <c r="L1961" s="179"/>
      <c r="M1961" s="179"/>
      <c r="N1961" s="193"/>
      <c r="O1961" s="194"/>
      <c r="P1961" s="195"/>
      <c r="Q1961" s="196"/>
      <c r="R1961" s="195"/>
      <c r="S1961" s="195"/>
      <c r="T1961" s="195"/>
      <c r="U1961" s="75"/>
      <c r="V1961" s="85"/>
      <c r="W1961" s="197"/>
      <c r="X1961" s="67"/>
      <c r="Y1961" s="179"/>
      <c r="Z1961" s="179"/>
      <c r="AA1961" s="179"/>
    </row>
    <row r="1962" customFormat="false" ht="15.75" hidden="false" customHeight="true" outlineLevel="0" collapsed="false">
      <c r="A1962" s="179"/>
      <c r="B1962" s="192"/>
      <c r="C1962" s="179"/>
      <c r="D1962" s="179"/>
      <c r="E1962" s="179"/>
      <c r="F1962" s="193"/>
      <c r="G1962" s="179"/>
      <c r="H1962" s="179"/>
      <c r="I1962" s="179"/>
      <c r="J1962" s="14"/>
      <c r="K1962" s="179"/>
      <c r="L1962" s="179"/>
      <c r="M1962" s="179"/>
      <c r="N1962" s="193"/>
      <c r="O1962" s="194"/>
      <c r="P1962" s="195"/>
      <c r="Q1962" s="196"/>
      <c r="R1962" s="195"/>
      <c r="S1962" s="195"/>
      <c r="T1962" s="195"/>
      <c r="U1962" s="75"/>
      <c r="V1962" s="85"/>
      <c r="W1962" s="197"/>
      <c r="X1962" s="67"/>
      <c r="Y1962" s="179"/>
      <c r="Z1962" s="179"/>
      <c r="AA1962" s="179"/>
    </row>
    <row r="1963" customFormat="false" ht="15.75" hidden="false" customHeight="true" outlineLevel="0" collapsed="false">
      <c r="A1963" s="179"/>
      <c r="B1963" s="192"/>
      <c r="C1963" s="179"/>
      <c r="D1963" s="179"/>
      <c r="E1963" s="179"/>
      <c r="F1963" s="193"/>
      <c r="G1963" s="179"/>
      <c r="H1963" s="179"/>
      <c r="I1963" s="179"/>
      <c r="J1963" s="14"/>
      <c r="K1963" s="179"/>
      <c r="L1963" s="179"/>
      <c r="M1963" s="179"/>
      <c r="N1963" s="193"/>
      <c r="O1963" s="194"/>
      <c r="P1963" s="195"/>
      <c r="Q1963" s="196"/>
      <c r="R1963" s="195"/>
      <c r="S1963" s="195"/>
      <c r="T1963" s="195"/>
      <c r="U1963" s="75"/>
      <c r="V1963" s="85"/>
      <c r="W1963" s="197"/>
      <c r="X1963" s="67"/>
      <c r="Y1963" s="179"/>
      <c r="Z1963" s="179"/>
      <c r="AA1963" s="179"/>
    </row>
    <row r="1964" customFormat="false" ht="15.75" hidden="false" customHeight="true" outlineLevel="0" collapsed="false">
      <c r="A1964" s="179"/>
      <c r="B1964" s="192"/>
      <c r="C1964" s="179"/>
      <c r="D1964" s="179"/>
      <c r="E1964" s="179"/>
      <c r="F1964" s="193"/>
      <c r="G1964" s="179"/>
      <c r="H1964" s="179"/>
      <c r="I1964" s="179"/>
      <c r="J1964" s="14"/>
      <c r="K1964" s="179"/>
      <c r="L1964" s="179"/>
      <c r="M1964" s="179"/>
      <c r="N1964" s="193"/>
      <c r="O1964" s="194"/>
      <c r="P1964" s="195"/>
      <c r="Q1964" s="196"/>
      <c r="R1964" s="195"/>
      <c r="S1964" s="195"/>
      <c r="T1964" s="195"/>
      <c r="U1964" s="75"/>
      <c r="V1964" s="85"/>
      <c r="W1964" s="197"/>
      <c r="X1964" s="67"/>
      <c r="Y1964" s="179"/>
      <c r="Z1964" s="179"/>
      <c r="AA1964" s="179"/>
    </row>
    <row r="1965" customFormat="false" ht="15.75" hidden="false" customHeight="true" outlineLevel="0" collapsed="false">
      <c r="A1965" s="179"/>
      <c r="B1965" s="192"/>
      <c r="C1965" s="179"/>
      <c r="D1965" s="179"/>
      <c r="E1965" s="179"/>
      <c r="F1965" s="193"/>
      <c r="G1965" s="179"/>
      <c r="H1965" s="179"/>
      <c r="I1965" s="179"/>
      <c r="J1965" s="14"/>
      <c r="K1965" s="179"/>
      <c r="L1965" s="179"/>
      <c r="M1965" s="179"/>
      <c r="N1965" s="193"/>
      <c r="O1965" s="194"/>
      <c r="P1965" s="195"/>
      <c r="Q1965" s="196"/>
      <c r="R1965" s="195"/>
      <c r="S1965" s="195"/>
      <c r="T1965" s="195"/>
      <c r="U1965" s="75"/>
      <c r="V1965" s="85"/>
      <c r="W1965" s="197"/>
      <c r="X1965" s="67"/>
      <c r="Y1965" s="179"/>
      <c r="Z1965" s="179"/>
      <c r="AA1965" s="179"/>
    </row>
    <row r="1966" customFormat="false" ht="15.75" hidden="false" customHeight="true" outlineLevel="0" collapsed="false">
      <c r="A1966" s="179"/>
      <c r="B1966" s="192"/>
      <c r="C1966" s="179"/>
      <c r="D1966" s="179"/>
      <c r="E1966" s="179"/>
      <c r="F1966" s="193"/>
      <c r="G1966" s="179"/>
      <c r="H1966" s="179"/>
      <c r="I1966" s="179"/>
      <c r="J1966" s="14"/>
      <c r="K1966" s="179"/>
      <c r="L1966" s="179"/>
      <c r="M1966" s="179"/>
      <c r="N1966" s="193"/>
      <c r="O1966" s="194"/>
      <c r="P1966" s="195"/>
      <c r="Q1966" s="196"/>
      <c r="R1966" s="195"/>
      <c r="S1966" s="195"/>
      <c r="T1966" s="195"/>
      <c r="U1966" s="75"/>
      <c r="V1966" s="85"/>
      <c r="W1966" s="197"/>
      <c r="X1966" s="67"/>
      <c r="Y1966" s="179"/>
      <c r="Z1966" s="179"/>
      <c r="AA1966" s="179"/>
    </row>
    <row r="1967" customFormat="false" ht="15.75" hidden="false" customHeight="true" outlineLevel="0" collapsed="false">
      <c r="A1967" s="179"/>
      <c r="B1967" s="192"/>
      <c r="C1967" s="179"/>
      <c r="D1967" s="179"/>
      <c r="E1967" s="179"/>
      <c r="F1967" s="193"/>
      <c r="G1967" s="179"/>
      <c r="H1967" s="179"/>
      <c r="I1967" s="179"/>
      <c r="J1967" s="14"/>
      <c r="K1967" s="179"/>
      <c r="L1967" s="179"/>
      <c r="M1967" s="179"/>
      <c r="N1967" s="193"/>
      <c r="O1967" s="194"/>
      <c r="P1967" s="195"/>
      <c r="Q1967" s="196"/>
      <c r="R1967" s="195"/>
      <c r="S1967" s="195"/>
      <c r="T1967" s="195"/>
      <c r="U1967" s="75"/>
      <c r="V1967" s="85"/>
      <c r="W1967" s="197"/>
      <c r="X1967" s="67"/>
      <c r="Y1967" s="179"/>
      <c r="Z1967" s="179"/>
      <c r="AA1967" s="179"/>
    </row>
    <row r="1968" customFormat="false" ht="15.75" hidden="false" customHeight="true" outlineLevel="0" collapsed="false">
      <c r="A1968" s="179"/>
      <c r="B1968" s="192"/>
      <c r="C1968" s="179"/>
      <c r="D1968" s="179"/>
      <c r="E1968" s="179"/>
      <c r="F1968" s="193"/>
      <c r="G1968" s="179"/>
      <c r="H1968" s="179"/>
      <c r="I1968" s="179"/>
      <c r="J1968" s="14"/>
      <c r="K1968" s="179"/>
      <c r="L1968" s="179"/>
      <c r="M1968" s="179"/>
      <c r="N1968" s="193"/>
      <c r="O1968" s="194"/>
      <c r="P1968" s="195"/>
      <c r="Q1968" s="196"/>
      <c r="R1968" s="195"/>
      <c r="S1968" s="195"/>
      <c r="T1968" s="195"/>
      <c r="U1968" s="75"/>
      <c r="V1968" s="85"/>
      <c r="W1968" s="197"/>
      <c r="X1968" s="67"/>
      <c r="Y1968" s="179"/>
      <c r="Z1968" s="179"/>
      <c r="AA1968" s="179"/>
    </row>
    <row r="1969" customFormat="false" ht="15.75" hidden="false" customHeight="true" outlineLevel="0" collapsed="false">
      <c r="A1969" s="179"/>
      <c r="B1969" s="192"/>
      <c r="C1969" s="179"/>
      <c r="D1969" s="179"/>
      <c r="E1969" s="179"/>
      <c r="F1969" s="193"/>
      <c r="G1969" s="179"/>
      <c r="H1969" s="179"/>
      <c r="I1969" s="179"/>
      <c r="J1969" s="14"/>
      <c r="K1969" s="179"/>
      <c r="L1969" s="179"/>
      <c r="M1969" s="179"/>
      <c r="N1969" s="193"/>
      <c r="O1969" s="194"/>
      <c r="P1969" s="195"/>
      <c r="Q1969" s="196"/>
      <c r="R1969" s="195"/>
      <c r="S1969" s="195"/>
      <c r="T1969" s="195"/>
      <c r="U1969" s="75"/>
      <c r="V1969" s="85"/>
      <c r="W1969" s="197"/>
      <c r="X1969" s="67"/>
      <c r="Y1969" s="179"/>
      <c r="Z1969" s="179"/>
      <c r="AA1969" s="179"/>
    </row>
    <row r="1970" customFormat="false" ht="15.75" hidden="false" customHeight="true" outlineLevel="0" collapsed="false">
      <c r="A1970" s="179"/>
      <c r="B1970" s="192"/>
      <c r="C1970" s="179"/>
      <c r="D1970" s="179"/>
      <c r="E1970" s="179"/>
      <c r="F1970" s="193"/>
      <c r="G1970" s="179"/>
      <c r="H1970" s="179"/>
      <c r="I1970" s="179"/>
      <c r="J1970" s="14"/>
      <c r="K1970" s="179"/>
      <c r="L1970" s="179"/>
      <c r="M1970" s="179"/>
      <c r="N1970" s="193"/>
      <c r="O1970" s="194"/>
      <c r="P1970" s="195"/>
      <c r="Q1970" s="196"/>
      <c r="R1970" s="195"/>
      <c r="S1970" s="195"/>
      <c r="T1970" s="195"/>
      <c r="U1970" s="75"/>
      <c r="V1970" s="85"/>
      <c r="W1970" s="197"/>
      <c r="X1970" s="67"/>
      <c r="Y1970" s="179"/>
      <c r="Z1970" s="179"/>
      <c r="AA1970" s="179"/>
    </row>
    <row r="1971" customFormat="false" ht="15.75" hidden="false" customHeight="true" outlineLevel="0" collapsed="false">
      <c r="A1971" s="179"/>
      <c r="B1971" s="192"/>
      <c r="C1971" s="179"/>
      <c r="D1971" s="179"/>
      <c r="E1971" s="179"/>
      <c r="F1971" s="193"/>
      <c r="G1971" s="179"/>
      <c r="H1971" s="179"/>
      <c r="I1971" s="179"/>
      <c r="J1971" s="14"/>
      <c r="K1971" s="179"/>
      <c r="L1971" s="179"/>
      <c r="M1971" s="179"/>
      <c r="N1971" s="193"/>
      <c r="O1971" s="194"/>
      <c r="P1971" s="195"/>
      <c r="Q1971" s="196"/>
      <c r="R1971" s="195"/>
      <c r="S1971" s="195"/>
      <c r="T1971" s="195"/>
      <c r="U1971" s="75"/>
      <c r="V1971" s="85"/>
      <c r="W1971" s="197"/>
      <c r="X1971" s="67"/>
      <c r="Y1971" s="179"/>
      <c r="Z1971" s="179"/>
      <c r="AA1971" s="179"/>
    </row>
    <row r="1972" customFormat="false" ht="15.75" hidden="false" customHeight="true" outlineLevel="0" collapsed="false">
      <c r="A1972" s="179"/>
      <c r="B1972" s="192"/>
      <c r="C1972" s="179"/>
      <c r="D1972" s="179"/>
      <c r="E1972" s="179"/>
      <c r="F1972" s="193"/>
      <c r="G1972" s="179"/>
      <c r="H1972" s="179"/>
      <c r="I1972" s="179"/>
      <c r="J1972" s="14"/>
      <c r="K1972" s="179"/>
      <c r="L1972" s="179"/>
      <c r="M1972" s="179"/>
      <c r="N1972" s="193"/>
      <c r="O1972" s="194"/>
      <c r="P1972" s="195"/>
      <c r="Q1972" s="196"/>
      <c r="R1972" s="195"/>
      <c r="S1972" s="195"/>
      <c r="T1972" s="195"/>
      <c r="U1972" s="75"/>
      <c r="V1972" s="85"/>
      <c r="W1972" s="197"/>
      <c r="X1972" s="67"/>
      <c r="Y1972" s="179"/>
      <c r="Z1972" s="179"/>
      <c r="AA1972" s="179"/>
    </row>
    <row r="1973" customFormat="false" ht="15.75" hidden="false" customHeight="true" outlineLevel="0" collapsed="false">
      <c r="A1973" s="179"/>
      <c r="B1973" s="192"/>
      <c r="C1973" s="179"/>
      <c r="D1973" s="179"/>
      <c r="E1973" s="179"/>
      <c r="F1973" s="193"/>
      <c r="G1973" s="179"/>
      <c r="H1973" s="179"/>
      <c r="I1973" s="179"/>
      <c r="J1973" s="14"/>
      <c r="K1973" s="179"/>
      <c r="L1973" s="179"/>
      <c r="M1973" s="179"/>
      <c r="N1973" s="193"/>
      <c r="O1973" s="194"/>
      <c r="P1973" s="195"/>
      <c r="Q1973" s="196"/>
      <c r="R1973" s="195"/>
      <c r="S1973" s="195"/>
      <c r="T1973" s="195"/>
      <c r="U1973" s="75"/>
      <c r="V1973" s="85"/>
      <c r="W1973" s="197"/>
      <c r="X1973" s="67"/>
      <c r="Y1973" s="179"/>
      <c r="Z1973" s="179"/>
      <c r="AA1973" s="179"/>
    </row>
    <row r="1974" customFormat="false" ht="15.75" hidden="false" customHeight="true" outlineLevel="0" collapsed="false">
      <c r="A1974" s="179"/>
      <c r="B1974" s="192"/>
      <c r="C1974" s="179"/>
      <c r="D1974" s="179"/>
      <c r="E1974" s="179"/>
      <c r="F1974" s="193"/>
      <c r="G1974" s="179"/>
      <c r="H1974" s="179"/>
      <c r="I1974" s="179"/>
      <c r="J1974" s="14"/>
      <c r="K1974" s="179"/>
      <c r="L1974" s="179"/>
      <c r="M1974" s="179"/>
      <c r="N1974" s="193"/>
      <c r="O1974" s="194"/>
      <c r="P1974" s="195"/>
      <c r="Q1974" s="196"/>
      <c r="R1974" s="195"/>
      <c r="S1974" s="195"/>
      <c r="T1974" s="195"/>
      <c r="U1974" s="75"/>
      <c r="V1974" s="85"/>
      <c r="W1974" s="197"/>
      <c r="X1974" s="67"/>
      <c r="Y1974" s="179"/>
      <c r="Z1974" s="179"/>
      <c r="AA1974" s="179"/>
    </row>
    <row r="1975" customFormat="false" ht="15.75" hidden="false" customHeight="true" outlineLevel="0" collapsed="false">
      <c r="A1975" s="179"/>
      <c r="B1975" s="192"/>
      <c r="C1975" s="179"/>
      <c r="D1975" s="179"/>
      <c r="E1975" s="179"/>
      <c r="F1975" s="193"/>
      <c r="G1975" s="179"/>
      <c r="H1975" s="179"/>
      <c r="I1975" s="179"/>
      <c r="J1975" s="14"/>
      <c r="K1975" s="179"/>
      <c r="L1975" s="179"/>
      <c r="M1975" s="179"/>
      <c r="N1975" s="193"/>
      <c r="O1975" s="194"/>
      <c r="P1975" s="195"/>
      <c r="Q1975" s="196"/>
      <c r="R1975" s="195"/>
      <c r="S1975" s="195"/>
      <c r="T1975" s="195"/>
      <c r="U1975" s="75"/>
      <c r="V1975" s="85"/>
      <c r="W1975" s="197"/>
      <c r="X1975" s="67"/>
      <c r="Y1975" s="179"/>
      <c r="Z1975" s="179"/>
      <c r="AA1975" s="179"/>
    </row>
    <row r="1976" customFormat="false" ht="15.75" hidden="false" customHeight="true" outlineLevel="0" collapsed="false">
      <c r="A1976" s="179"/>
      <c r="B1976" s="192"/>
      <c r="C1976" s="179"/>
      <c r="D1976" s="179"/>
      <c r="E1976" s="179"/>
      <c r="F1976" s="193"/>
      <c r="G1976" s="179"/>
      <c r="H1976" s="179"/>
      <c r="I1976" s="179"/>
      <c r="J1976" s="14"/>
      <c r="K1976" s="179"/>
      <c r="L1976" s="179"/>
      <c r="M1976" s="179"/>
      <c r="N1976" s="193"/>
      <c r="O1976" s="194"/>
      <c r="P1976" s="195"/>
      <c r="Q1976" s="196"/>
      <c r="R1976" s="195"/>
      <c r="S1976" s="195"/>
      <c r="T1976" s="195"/>
      <c r="U1976" s="75"/>
      <c r="V1976" s="85"/>
      <c r="W1976" s="197"/>
      <c r="X1976" s="67"/>
      <c r="Y1976" s="179"/>
      <c r="Z1976" s="179"/>
      <c r="AA1976" s="179"/>
    </row>
    <row r="1977" customFormat="false" ht="15.75" hidden="false" customHeight="true" outlineLevel="0" collapsed="false">
      <c r="A1977" s="179"/>
      <c r="B1977" s="192"/>
      <c r="C1977" s="179"/>
      <c r="D1977" s="179"/>
      <c r="E1977" s="179"/>
      <c r="F1977" s="193"/>
      <c r="G1977" s="179"/>
      <c r="H1977" s="179"/>
      <c r="I1977" s="179"/>
      <c r="J1977" s="14"/>
      <c r="K1977" s="179"/>
      <c r="L1977" s="179"/>
      <c r="M1977" s="179"/>
      <c r="N1977" s="193"/>
      <c r="O1977" s="194"/>
      <c r="P1977" s="195"/>
      <c r="Q1977" s="196"/>
      <c r="R1977" s="195"/>
      <c r="S1977" s="195"/>
      <c r="T1977" s="195"/>
      <c r="U1977" s="75"/>
      <c r="V1977" s="85"/>
      <c r="W1977" s="197"/>
      <c r="X1977" s="67"/>
      <c r="Y1977" s="179"/>
      <c r="Z1977" s="179"/>
      <c r="AA1977" s="179"/>
    </row>
    <row r="1978" customFormat="false" ht="15.75" hidden="false" customHeight="true" outlineLevel="0" collapsed="false">
      <c r="A1978" s="179"/>
      <c r="B1978" s="192"/>
      <c r="C1978" s="179"/>
      <c r="D1978" s="179"/>
      <c r="E1978" s="179"/>
      <c r="F1978" s="193"/>
      <c r="G1978" s="179"/>
      <c r="H1978" s="179"/>
      <c r="I1978" s="179"/>
      <c r="J1978" s="14"/>
      <c r="K1978" s="179"/>
      <c r="L1978" s="179"/>
      <c r="M1978" s="179"/>
      <c r="N1978" s="193"/>
      <c r="O1978" s="194"/>
      <c r="P1978" s="195"/>
      <c r="Q1978" s="196"/>
      <c r="R1978" s="195"/>
      <c r="S1978" s="195"/>
      <c r="T1978" s="195"/>
      <c r="U1978" s="75"/>
      <c r="V1978" s="85"/>
      <c r="W1978" s="197"/>
      <c r="X1978" s="67"/>
      <c r="Y1978" s="179"/>
      <c r="Z1978" s="179"/>
      <c r="AA1978" s="179"/>
    </row>
    <row r="1979" customFormat="false" ht="15.75" hidden="false" customHeight="true" outlineLevel="0" collapsed="false">
      <c r="A1979" s="179"/>
      <c r="B1979" s="192"/>
      <c r="C1979" s="179"/>
      <c r="D1979" s="179"/>
      <c r="E1979" s="179"/>
      <c r="F1979" s="193"/>
      <c r="G1979" s="179"/>
      <c r="H1979" s="179"/>
      <c r="I1979" s="179"/>
      <c r="J1979" s="14"/>
      <c r="K1979" s="179"/>
      <c r="L1979" s="179"/>
      <c r="M1979" s="179"/>
      <c r="N1979" s="193"/>
      <c r="O1979" s="194"/>
      <c r="P1979" s="195"/>
      <c r="Q1979" s="196"/>
      <c r="R1979" s="195"/>
      <c r="S1979" s="195"/>
      <c r="T1979" s="195"/>
      <c r="U1979" s="75"/>
      <c r="V1979" s="85"/>
      <c r="W1979" s="197"/>
      <c r="X1979" s="67"/>
      <c r="Y1979" s="179"/>
      <c r="Z1979" s="179"/>
      <c r="AA1979" s="179"/>
    </row>
    <row r="1980" customFormat="false" ht="15.75" hidden="false" customHeight="true" outlineLevel="0" collapsed="false">
      <c r="A1980" s="179"/>
      <c r="B1980" s="192"/>
      <c r="C1980" s="179"/>
      <c r="D1980" s="179"/>
      <c r="E1980" s="179"/>
      <c r="F1980" s="193"/>
      <c r="G1980" s="179"/>
      <c r="H1980" s="179"/>
      <c r="I1980" s="179"/>
      <c r="J1980" s="14"/>
      <c r="K1980" s="179"/>
      <c r="L1980" s="179"/>
      <c r="M1980" s="179"/>
      <c r="N1980" s="193"/>
      <c r="O1980" s="194"/>
      <c r="P1980" s="195"/>
      <c r="Q1980" s="196"/>
      <c r="R1980" s="195"/>
      <c r="S1980" s="195"/>
      <c r="T1980" s="195"/>
      <c r="U1980" s="75"/>
      <c r="V1980" s="85"/>
      <c r="W1980" s="197"/>
      <c r="X1980" s="67"/>
      <c r="Y1980" s="179"/>
      <c r="Z1980" s="179"/>
      <c r="AA1980" s="179"/>
    </row>
    <row r="1981" customFormat="false" ht="15.75" hidden="false" customHeight="true" outlineLevel="0" collapsed="false">
      <c r="A1981" s="179"/>
      <c r="B1981" s="192"/>
      <c r="C1981" s="179"/>
      <c r="D1981" s="179"/>
      <c r="E1981" s="179"/>
      <c r="F1981" s="193"/>
      <c r="G1981" s="179"/>
      <c r="H1981" s="179"/>
      <c r="I1981" s="179"/>
      <c r="J1981" s="14"/>
      <c r="K1981" s="179"/>
      <c r="L1981" s="179"/>
      <c r="M1981" s="179"/>
      <c r="N1981" s="193"/>
      <c r="O1981" s="194"/>
      <c r="P1981" s="195"/>
      <c r="Q1981" s="196"/>
      <c r="R1981" s="195"/>
      <c r="S1981" s="195"/>
      <c r="T1981" s="195"/>
      <c r="U1981" s="75"/>
      <c r="V1981" s="85"/>
      <c r="W1981" s="197"/>
      <c r="X1981" s="67"/>
      <c r="Y1981" s="179"/>
      <c r="Z1981" s="179"/>
      <c r="AA1981" s="179"/>
    </row>
    <row r="1982" customFormat="false" ht="15.75" hidden="false" customHeight="true" outlineLevel="0" collapsed="false">
      <c r="A1982" s="179"/>
      <c r="B1982" s="192"/>
      <c r="C1982" s="179"/>
      <c r="D1982" s="179"/>
      <c r="E1982" s="179"/>
      <c r="F1982" s="193"/>
      <c r="G1982" s="179"/>
      <c r="H1982" s="179"/>
      <c r="I1982" s="179"/>
      <c r="J1982" s="14"/>
      <c r="K1982" s="179"/>
      <c r="L1982" s="179"/>
      <c r="M1982" s="179"/>
      <c r="N1982" s="193"/>
      <c r="O1982" s="194"/>
      <c r="P1982" s="195"/>
      <c r="Q1982" s="196"/>
      <c r="R1982" s="195"/>
      <c r="S1982" s="195"/>
      <c r="T1982" s="195"/>
      <c r="U1982" s="75"/>
      <c r="V1982" s="85"/>
      <c r="W1982" s="197"/>
      <c r="X1982" s="67"/>
      <c r="Y1982" s="179"/>
      <c r="Z1982" s="179"/>
      <c r="AA1982" s="179"/>
    </row>
    <row r="1983" customFormat="false" ht="15.75" hidden="false" customHeight="true" outlineLevel="0" collapsed="false">
      <c r="A1983" s="179"/>
      <c r="B1983" s="192"/>
      <c r="C1983" s="179"/>
      <c r="D1983" s="179"/>
      <c r="E1983" s="179"/>
      <c r="F1983" s="193"/>
      <c r="G1983" s="179"/>
      <c r="H1983" s="179"/>
      <c r="I1983" s="179"/>
      <c r="J1983" s="14"/>
      <c r="K1983" s="179"/>
      <c r="L1983" s="179"/>
      <c r="M1983" s="179"/>
      <c r="N1983" s="193"/>
      <c r="O1983" s="194"/>
      <c r="P1983" s="195"/>
      <c r="Q1983" s="196"/>
      <c r="R1983" s="195"/>
      <c r="S1983" s="195"/>
      <c r="T1983" s="195"/>
      <c r="U1983" s="75"/>
      <c r="V1983" s="85"/>
      <c r="W1983" s="197"/>
      <c r="X1983" s="67"/>
      <c r="Y1983" s="179"/>
      <c r="Z1983" s="179"/>
      <c r="AA1983" s="179"/>
    </row>
    <row r="1984" customFormat="false" ht="15.75" hidden="false" customHeight="true" outlineLevel="0" collapsed="false">
      <c r="A1984" s="179"/>
      <c r="B1984" s="192"/>
      <c r="C1984" s="179"/>
      <c r="D1984" s="179"/>
      <c r="E1984" s="179"/>
      <c r="F1984" s="193"/>
      <c r="G1984" s="179"/>
      <c r="H1984" s="179"/>
      <c r="I1984" s="179"/>
      <c r="J1984" s="14"/>
      <c r="K1984" s="179"/>
      <c r="L1984" s="179"/>
      <c r="M1984" s="179"/>
      <c r="N1984" s="193"/>
      <c r="O1984" s="194"/>
      <c r="P1984" s="195"/>
      <c r="Q1984" s="196"/>
      <c r="R1984" s="195"/>
      <c r="S1984" s="195"/>
      <c r="T1984" s="195"/>
      <c r="U1984" s="75"/>
      <c r="V1984" s="85"/>
      <c r="W1984" s="197"/>
      <c r="X1984" s="67"/>
      <c r="Y1984" s="179"/>
      <c r="Z1984" s="179"/>
      <c r="AA1984" s="179"/>
    </row>
    <row r="1985" customFormat="false" ht="15.75" hidden="false" customHeight="true" outlineLevel="0" collapsed="false">
      <c r="A1985" s="179"/>
      <c r="B1985" s="192"/>
      <c r="C1985" s="179"/>
      <c r="D1985" s="179"/>
      <c r="E1985" s="179"/>
      <c r="F1985" s="193"/>
      <c r="G1985" s="179"/>
      <c r="H1985" s="179"/>
      <c r="I1985" s="179"/>
      <c r="J1985" s="14"/>
      <c r="K1985" s="179"/>
      <c r="L1985" s="179"/>
      <c r="M1985" s="179"/>
      <c r="N1985" s="193"/>
      <c r="O1985" s="194"/>
      <c r="P1985" s="195"/>
      <c r="Q1985" s="196"/>
      <c r="R1985" s="195"/>
      <c r="S1985" s="195"/>
      <c r="T1985" s="195"/>
      <c r="U1985" s="75"/>
      <c r="V1985" s="85"/>
      <c r="W1985" s="197"/>
      <c r="X1985" s="67"/>
      <c r="Y1985" s="179"/>
      <c r="Z1985" s="179"/>
      <c r="AA1985" s="179"/>
    </row>
    <row r="1986" customFormat="false" ht="15.75" hidden="false" customHeight="true" outlineLevel="0" collapsed="false">
      <c r="A1986" s="179"/>
      <c r="B1986" s="192"/>
      <c r="C1986" s="179"/>
      <c r="D1986" s="179"/>
      <c r="E1986" s="179"/>
      <c r="F1986" s="193"/>
      <c r="G1986" s="179"/>
      <c r="H1986" s="179"/>
      <c r="I1986" s="179"/>
      <c r="J1986" s="14"/>
      <c r="K1986" s="179"/>
      <c r="L1986" s="179"/>
      <c r="M1986" s="179"/>
      <c r="N1986" s="193"/>
      <c r="O1986" s="194"/>
      <c r="P1986" s="195"/>
      <c r="Q1986" s="196"/>
      <c r="R1986" s="195"/>
      <c r="S1986" s="195"/>
      <c r="T1986" s="195"/>
      <c r="U1986" s="75"/>
      <c r="V1986" s="85"/>
      <c r="W1986" s="197"/>
      <c r="X1986" s="67"/>
      <c r="Y1986" s="179"/>
      <c r="Z1986" s="179"/>
      <c r="AA1986" s="179"/>
    </row>
    <row r="1987" customFormat="false" ht="15.75" hidden="false" customHeight="true" outlineLevel="0" collapsed="false">
      <c r="A1987" s="179"/>
      <c r="B1987" s="192"/>
      <c r="C1987" s="179"/>
      <c r="D1987" s="179"/>
      <c r="E1987" s="179"/>
      <c r="F1987" s="193"/>
      <c r="G1987" s="179"/>
      <c r="H1987" s="179"/>
      <c r="I1987" s="179"/>
      <c r="J1987" s="14"/>
      <c r="K1987" s="179"/>
      <c r="L1987" s="179"/>
      <c r="M1987" s="179"/>
      <c r="N1987" s="193"/>
      <c r="O1987" s="194"/>
      <c r="P1987" s="195"/>
      <c r="Q1987" s="196"/>
      <c r="R1987" s="195"/>
      <c r="S1987" s="195"/>
      <c r="T1987" s="195"/>
      <c r="U1987" s="75"/>
      <c r="V1987" s="85"/>
      <c r="W1987" s="197"/>
      <c r="X1987" s="67"/>
      <c r="Y1987" s="179"/>
      <c r="Z1987" s="179"/>
      <c r="AA1987" s="179"/>
    </row>
    <row r="1988" customFormat="false" ht="15.75" hidden="false" customHeight="true" outlineLevel="0" collapsed="false">
      <c r="A1988" s="179"/>
      <c r="B1988" s="192"/>
      <c r="C1988" s="179"/>
      <c r="D1988" s="179"/>
      <c r="E1988" s="179"/>
      <c r="F1988" s="193"/>
      <c r="G1988" s="179"/>
      <c r="H1988" s="179"/>
      <c r="I1988" s="179"/>
      <c r="J1988" s="14"/>
      <c r="K1988" s="179"/>
      <c r="L1988" s="179"/>
      <c r="M1988" s="179"/>
      <c r="N1988" s="193"/>
      <c r="O1988" s="194"/>
      <c r="P1988" s="195"/>
      <c r="Q1988" s="196"/>
      <c r="R1988" s="195"/>
      <c r="S1988" s="195"/>
      <c r="T1988" s="195"/>
      <c r="U1988" s="75"/>
      <c r="V1988" s="85"/>
      <c r="W1988" s="197"/>
      <c r="X1988" s="67"/>
      <c r="Y1988" s="179"/>
      <c r="Z1988" s="179"/>
      <c r="AA1988" s="179"/>
    </row>
    <row r="1989" customFormat="false" ht="15.75" hidden="false" customHeight="true" outlineLevel="0" collapsed="false">
      <c r="A1989" s="179"/>
      <c r="B1989" s="192"/>
      <c r="C1989" s="179"/>
      <c r="D1989" s="179"/>
      <c r="E1989" s="179"/>
      <c r="F1989" s="193"/>
      <c r="G1989" s="179"/>
      <c r="H1989" s="179"/>
      <c r="I1989" s="179"/>
      <c r="J1989" s="14"/>
      <c r="K1989" s="179"/>
      <c r="L1989" s="179"/>
      <c r="M1989" s="179"/>
      <c r="N1989" s="193"/>
      <c r="O1989" s="194"/>
      <c r="P1989" s="195"/>
      <c r="Q1989" s="196"/>
      <c r="R1989" s="195"/>
      <c r="S1989" s="195"/>
      <c r="T1989" s="195"/>
      <c r="U1989" s="75"/>
      <c r="V1989" s="85"/>
      <c r="W1989" s="197"/>
      <c r="X1989" s="67"/>
      <c r="Y1989" s="179"/>
      <c r="Z1989" s="179"/>
      <c r="AA1989" s="179"/>
    </row>
    <row r="1990" customFormat="false" ht="15.75" hidden="false" customHeight="true" outlineLevel="0" collapsed="false">
      <c r="A1990" s="179"/>
      <c r="B1990" s="192"/>
      <c r="C1990" s="179"/>
      <c r="D1990" s="179"/>
      <c r="E1990" s="179"/>
      <c r="F1990" s="193"/>
      <c r="G1990" s="179"/>
      <c r="H1990" s="179"/>
      <c r="I1990" s="179"/>
      <c r="J1990" s="14"/>
      <c r="K1990" s="179"/>
      <c r="L1990" s="179"/>
      <c r="M1990" s="179"/>
      <c r="N1990" s="193"/>
      <c r="O1990" s="194"/>
      <c r="P1990" s="195"/>
      <c r="Q1990" s="196"/>
      <c r="R1990" s="195"/>
      <c r="S1990" s="195"/>
      <c r="T1990" s="195"/>
      <c r="U1990" s="75"/>
      <c r="V1990" s="85"/>
      <c r="W1990" s="197"/>
      <c r="X1990" s="67"/>
      <c r="Y1990" s="179"/>
      <c r="Z1990" s="179"/>
      <c r="AA1990" s="179"/>
    </row>
    <row r="1991" customFormat="false" ht="15.75" hidden="false" customHeight="true" outlineLevel="0" collapsed="false">
      <c r="A1991" s="179"/>
      <c r="B1991" s="192"/>
      <c r="C1991" s="179"/>
      <c r="D1991" s="179"/>
      <c r="E1991" s="179"/>
      <c r="F1991" s="193"/>
      <c r="G1991" s="179"/>
      <c r="H1991" s="179"/>
      <c r="I1991" s="179"/>
      <c r="J1991" s="14"/>
      <c r="K1991" s="179"/>
      <c r="L1991" s="179"/>
      <c r="M1991" s="179"/>
      <c r="N1991" s="193"/>
      <c r="O1991" s="194"/>
      <c r="P1991" s="195"/>
      <c r="Q1991" s="196"/>
      <c r="R1991" s="195"/>
      <c r="S1991" s="195"/>
      <c r="T1991" s="195"/>
      <c r="U1991" s="75"/>
      <c r="V1991" s="85"/>
      <c r="W1991" s="197"/>
      <c r="X1991" s="67"/>
      <c r="Y1991" s="179"/>
      <c r="Z1991" s="179"/>
      <c r="AA1991" s="179"/>
    </row>
    <row r="1992" customFormat="false" ht="15.75" hidden="false" customHeight="true" outlineLevel="0" collapsed="false">
      <c r="A1992" s="179"/>
      <c r="B1992" s="192"/>
      <c r="C1992" s="179"/>
      <c r="D1992" s="179"/>
      <c r="E1992" s="179"/>
      <c r="F1992" s="193"/>
      <c r="G1992" s="179"/>
      <c r="H1992" s="179"/>
      <c r="I1992" s="179"/>
      <c r="J1992" s="14"/>
      <c r="K1992" s="179"/>
      <c r="L1992" s="179"/>
      <c r="M1992" s="179"/>
      <c r="N1992" s="193"/>
      <c r="O1992" s="194"/>
      <c r="P1992" s="195"/>
      <c r="Q1992" s="196"/>
      <c r="R1992" s="195"/>
      <c r="S1992" s="195"/>
      <c r="T1992" s="195"/>
      <c r="U1992" s="75"/>
      <c r="V1992" s="85"/>
      <c r="W1992" s="197"/>
      <c r="X1992" s="67"/>
      <c r="Y1992" s="179"/>
      <c r="Z1992" s="179"/>
      <c r="AA1992" s="179"/>
    </row>
    <row r="1993" customFormat="false" ht="15.75" hidden="false" customHeight="true" outlineLevel="0" collapsed="false">
      <c r="A1993" s="179"/>
      <c r="B1993" s="192"/>
      <c r="C1993" s="179"/>
      <c r="D1993" s="179"/>
      <c r="E1993" s="179"/>
      <c r="F1993" s="193"/>
      <c r="G1993" s="179"/>
      <c r="H1993" s="179"/>
      <c r="I1993" s="179"/>
      <c r="J1993" s="14"/>
      <c r="K1993" s="179"/>
      <c r="L1993" s="179"/>
      <c r="M1993" s="179"/>
      <c r="N1993" s="193"/>
      <c r="O1993" s="194"/>
      <c r="P1993" s="195"/>
      <c r="Q1993" s="196"/>
      <c r="R1993" s="195"/>
      <c r="S1993" s="195"/>
      <c r="T1993" s="195"/>
      <c r="U1993" s="75"/>
      <c r="V1993" s="85"/>
      <c r="W1993" s="197"/>
      <c r="X1993" s="67"/>
      <c r="Y1993" s="179"/>
      <c r="Z1993" s="179"/>
      <c r="AA1993" s="179"/>
    </row>
    <row r="1994" customFormat="false" ht="15.75" hidden="false" customHeight="true" outlineLevel="0" collapsed="false">
      <c r="A1994" s="179"/>
      <c r="B1994" s="192"/>
      <c r="C1994" s="179"/>
      <c r="D1994" s="179"/>
      <c r="E1994" s="179"/>
      <c r="F1994" s="193"/>
      <c r="G1994" s="179"/>
      <c r="H1994" s="179"/>
      <c r="I1994" s="179"/>
      <c r="J1994" s="14"/>
      <c r="K1994" s="179"/>
      <c r="L1994" s="179"/>
      <c r="M1994" s="179"/>
      <c r="N1994" s="193"/>
      <c r="O1994" s="194"/>
      <c r="P1994" s="195"/>
      <c r="Q1994" s="196"/>
      <c r="R1994" s="195"/>
      <c r="S1994" s="195"/>
      <c r="T1994" s="195"/>
      <c r="U1994" s="75"/>
      <c r="V1994" s="85"/>
      <c r="W1994" s="197"/>
      <c r="X1994" s="67"/>
      <c r="Y1994" s="179"/>
      <c r="Z1994" s="179"/>
      <c r="AA1994" s="179"/>
    </row>
    <row r="1995" customFormat="false" ht="15.75" hidden="false" customHeight="true" outlineLevel="0" collapsed="false">
      <c r="A1995" s="179"/>
      <c r="B1995" s="192"/>
      <c r="C1995" s="179"/>
      <c r="D1995" s="179"/>
      <c r="E1995" s="179"/>
      <c r="F1995" s="193"/>
      <c r="G1995" s="179"/>
      <c r="H1995" s="179"/>
      <c r="I1995" s="179"/>
      <c r="J1995" s="14"/>
      <c r="K1995" s="179"/>
      <c r="L1995" s="179"/>
      <c r="M1995" s="179"/>
      <c r="N1995" s="193"/>
      <c r="O1995" s="194"/>
      <c r="P1995" s="195"/>
      <c r="Q1995" s="196"/>
      <c r="R1995" s="195"/>
      <c r="S1995" s="195"/>
      <c r="T1995" s="195"/>
      <c r="U1995" s="75"/>
      <c r="V1995" s="85"/>
      <c r="W1995" s="197"/>
      <c r="X1995" s="67"/>
      <c r="Y1995" s="179"/>
      <c r="Z1995" s="179"/>
      <c r="AA1995" s="179"/>
    </row>
    <row r="1996" customFormat="false" ht="15.75" hidden="false" customHeight="true" outlineLevel="0" collapsed="false">
      <c r="A1996" s="179"/>
      <c r="B1996" s="192"/>
      <c r="C1996" s="179"/>
      <c r="D1996" s="179"/>
      <c r="E1996" s="179"/>
      <c r="F1996" s="193"/>
      <c r="G1996" s="179"/>
      <c r="H1996" s="179"/>
      <c r="I1996" s="179"/>
      <c r="J1996" s="14"/>
      <c r="K1996" s="179"/>
      <c r="L1996" s="179"/>
      <c r="M1996" s="179"/>
      <c r="N1996" s="193"/>
      <c r="O1996" s="194"/>
      <c r="P1996" s="195"/>
      <c r="Q1996" s="196"/>
      <c r="R1996" s="195"/>
      <c r="S1996" s="195"/>
      <c r="T1996" s="195"/>
      <c r="U1996" s="75"/>
      <c r="V1996" s="85"/>
      <c r="W1996" s="197"/>
      <c r="X1996" s="67"/>
      <c r="Y1996" s="179"/>
      <c r="Z1996" s="179"/>
      <c r="AA1996" s="179"/>
    </row>
    <row r="1997" customFormat="false" ht="15.75" hidden="false" customHeight="true" outlineLevel="0" collapsed="false">
      <c r="A1997" s="179"/>
      <c r="B1997" s="192"/>
      <c r="C1997" s="179"/>
      <c r="D1997" s="179"/>
      <c r="E1997" s="179"/>
      <c r="F1997" s="193"/>
      <c r="G1997" s="179"/>
      <c r="H1997" s="179"/>
      <c r="I1997" s="179"/>
      <c r="J1997" s="14"/>
      <c r="K1997" s="179"/>
      <c r="L1997" s="179"/>
      <c r="M1997" s="179"/>
      <c r="N1997" s="193"/>
      <c r="O1997" s="194"/>
      <c r="P1997" s="195"/>
      <c r="Q1997" s="196"/>
      <c r="R1997" s="195"/>
      <c r="S1997" s="195"/>
      <c r="T1997" s="195"/>
      <c r="U1997" s="75"/>
      <c r="V1997" s="85"/>
      <c r="W1997" s="197"/>
      <c r="X1997" s="67"/>
      <c r="Y1997" s="179"/>
      <c r="Z1997" s="179"/>
      <c r="AA1997" s="179"/>
    </row>
    <row r="1998" customFormat="false" ht="15.75" hidden="false" customHeight="true" outlineLevel="0" collapsed="false">
      <c r="A1998" s="179"/>
      <c r="B1998" s="192"/>
      <c r="C1998" s="179"/>
      <c r="D1998" s="179"/>
      <c r="E1998" s="179"/>
      <c r="F1998" s="193"/>
      <c r="G1998" s="179"/>
      <c r="H1998" s="179"/>
      <c r="I1998" s="179"/>
      <c r="J1998" s="14"/>
      <c r="K1998" s="179"/>
      <c r="L1998" s="179"/>
      <c r="M1998" s="179"/>
      <c r="N1998" s="193"/>
      <c r="O1998" s="194"/>
      <c r="P1998" s="195"/>
      <c r="Q1998" s="196"/>
      <c r="R1998" s="195"/>
      <c r="S1998" s="195"/>
      <c r="T1998" s="195"/>
      <c r="U1998" s="75"/>
      <c r="V1998" s="85"/>
      <c r="W1998" s="197"/>
      <c r="X1998" s="67"/>
      <c r="Y1998" s="179"/>
      <c r="Z1998" s="179"/>
      <c r="AA1998" s="179"/>
    </row>
    <row r="1999" customFormat="false" ht="15.75" hidden="false" customHeight="true" outlineLevel="0" collapsed="false">
      <c r="A1999" s="179"/>
      <c r="B1999" s="192"/>
      <c r="C1999" s="179"/>
      <c r="D1999" s="179"/>
      <c r="E1999" s="179"/>
      <c r="F1999" s="193"/>
      <c r="G1999" s="179"/>
      <c r="H1999" s="179"/>
      <c r="I1999" s="179"/>
      <c r="J1999" s="14"/>
      <c r="K1999" s="179"/>
      <c r="L1999" s="179"/>
      <c r="M1999" s="179"/>
      <c r="N1999" s="193"/>
      <c r="O1999" s="194"/>
      <c r="P1999" s="195"/>
      <c r="Q1999" s="196"/>
      <c r="R1999" s="195"/>
      <c r="S1999" s="195"/>
      <c r="T1999" s="195"/>
      <c r="U1999" s="75"/>
      <c r="V1999" s="85"/>
      <c r="W1999" s="197"/>
      <c r="X1999" s="67"/>
      <c r="Y1999" s="179"/>
      <c r="Z1999" s="179"/>
      <c r="AA1999" s="179"/>
    </row>
    <row r="2000" customFormat="false" ht="15.75" hidden="false" customHeight="true" outlineLevel="0" collapsed="false">
      <c r="A2000" s="179"/>
      <c r="B2000" s="192"/>
      <c r="C2000" s="179"/>
      <c r="D2000" s="179"/>
      <c r="E2000" s="179"/>
      <c r="F2000" s="193"/>
      <c r="G2000" s="179"/>
      <c r="H2000" s="179"/>
      <c r="I2000" s="179"/>
      <c r="J2000" s="14"/>
      <c r="K2000" s="179"/>
      <c r="L2000" s="179"/>
      <c r="M2000" s="179"/>
      <c r="N2000" s="193"/>
      <c r="O2000" s="194"/>
      <c r="P2000" s="195"/>
      <c r="Q2000" s="196"/>
      <c r="R2000" s="195"/>
      <c r="S2000" s="195"/>
      <c r="T2000" s="195"/>
      <c r="U2000" s="75"/>
      <c r="V2000" s="85"/>
      <c r="W2000" s="197"/>
      <c r="X2000" s="67"/>
      <c r="Y2000" s="179"/>
      <c r="Z2000" s="179"/>
      <c r="AA2000" s="179"/>
    </row>
    <row r="2001" customFormat="false" ht="15.75" hidden="false" customHeight="true" outlineLevel="0" collapsed="false">
      <c r="A2001" s="179"/>
      <c r="B2001" s="192"/>
      <c r="C2001" s="179"/>
      <c r="D2001" s="179"/>
      <c r="E2001" s="179"/>
      <c r="F2001" s="193"/>
      <c r="G2001" s="179"/>
      <c r="H2001" s="179"/>
      <c r="I2001" s="179"/>
      <c r="J2001" s="14"/>
      <c r="K2001" s="179"/>
      <c r="L2001" s="179"/>
      <c r="M2001" s="179"/>
      <c r="N2001" s="193"/>
      <c r="O2001" s="194"/>
      <c r="P2001" s="195"/>
      <c r="Q2001" s="196"/>
      <c r="R2001" s="195"/>
      <c r="S2001" s="195"/>
      <c r="T2001" s="195"/>
      <c r="U2001" s="75"/>
      <c r="V2001" s="85"/>
      <c r="W2001" s="197"/>
      <c r="X2001" s="67"/>
      <c r="Y2001" s="179"/>
      <c r="Z2001" s="179"/>
      <c r="AA2001" s="179"/>
    </row>
    <row r="2002" customFormat="false" ht="15.75" hidden="false" customHeight="true" outlineLevel="0" collapsed="false">
      <c r="A2002" s="179"/>
      <c r="B2002" s="192"/>
      <c r="C2002" s="179"/>
      <c r="D2002" s="179"/>
      <c r="E2002" s="179"/>
      <c r="F2002" s="193"/>
      <c r="G2002" s="179"/>
      <c r="H2002" s="179"/>
      <c r="I2002" s="179"/>
      <c r="J2002" s="14"/>
      <c r="K2002" s="179"/>
      <c r="L2002" s="179"/>
      <c r="M2002" s="179"/>
      <c r="N2002" s="193"/>
      <c r="O2002" s="194"/>
      <c r="P2002" s="195"/>
      <c r="Q2002" s="196"/>
      <c r="R2002" s="195"/>
      <c r="S2002" s="195"/>
      <c r="T2002" s="195"/>
      <c r="U2002" s="75"/>
      <c r="V2002" s="85"/>
      <c r="W2002" s="197"/>
      <c r="X2002" s="67"/>
      <c r="Y2002" s="179"/>
      <c r="Z2002" s="179"/>
      <c r="AA2002" s="179"/>
    </row>
    <row r="2003" customFormat="false" ht="15.75" hidden="false" customHeight="true" outlineLevel="0" collapsed="false">
      <c r="A2003" s="179"/>
      <c r="B2003" s="192"/>
      <c r="C2003" s="179"/>
      <c r="D2003" s="179"/>
      <c r="E2003" s="179"/>
      <c r="F2003" s="193"/>
      <c r="G2003" s="179"/>
      <c r="H2003" s="179"/>
      <c r="I2003" s="179"/>
      <c r="J2003" s="14"/>
      <c r="K2003" s="179"/>
      <c r="L2003" s="179"/>
      <c r="M2003" s="179"/>
      <c r="N2003" s="193"/>
      <c r="O2003" s="194"/>
      <c r="P2003" s="195"/>
      <c r="Q2003" s="196"/>
      <c r="R2003" s="195"/>
      <c r="S2003" s="195"/>
      <c r="T2003" s="195"/>
      <c r="U2003" s="75"/>
      <c r="V2003" s="85"/>
      <c r="W2003" s="197"/>
      <c r="X2003" s="67"/>
      <c r="Y2003" s="179"/>
      <c r="Z2003" s="179"/>
      <c r="AA2003" s="179"/>
    </row>
    <row r="2004" customFormat="false" ht="15.75" hidden="false" customHeight="true" outlineLevel="0" collapsed="false">
      <c r="A2004" s="179"/>
      <c r="B2004" s="192"/>
      <c r="C2004" s="179"/>
      <c r="D2004" s="179"/>
      <c r="E2004" s="179"/>
      <c r="F2004" s="193"/>
      <c r="G2004" s="179"/>
      <c r="H2004" s="179"/>
      <c r="I2004" s="179"/>
      <c r="J2004" s="14"/>
      <c r="K2004" s="179"/>
      <c r="L2004" s="179"/>
      <c r="M2004" s="179"/>
      <c r="N2004" s="193"/>
      <c r="O2004" s="194"/>
      <c r="P2004" s="195"/>
      <c r="Q2004" s="196"/>
      <c r="R2004" s="195"/>
      <c r="S2004" s="195"/>
      <c r="T2004" s="195"/>
      <c r="U2004" s="75"/>
      <c r="V2004" s="85"/>
      <c r="W2004" s="197"/>
      <c r="X2004" s="67"/>
      <c r="Y2004" s="179"/>
      <c r="Z2004" s="179"/>
      <c r="AA2004" s="179"/>
    </row>
    <row r="2005" customFormat="false" ht="15.75" hidden="false" customHeight="true" outlineLevel="0" collapsed="false">
      <c r="A2005" s="179"/>
      <c r="B2005" s="192"/>
      <c r="C2005" s="179"/>
      <c r="D2005" s="179"/>
      <c r="E2005" s="179"/>
      <c r="F2005" s="193"/>
      <c r="G2005" s="179"/>
      <c r="H2005" s="179"/>
      <c r="I2005" s="179"/>
      <c r="J2005" s="14"/>
      <c r="K2005" s="179"/>
      <c r="L2005" s="179"/>
      <c r="M2005" s="179"/>
      <c r="N2005" s="193"/>
      <c r="O2005" s="194"/>
      <c r="P2005" s="195"/>
      <c r="Q2005" s="196"/>
      <c r="R2005" s="195"/>
      <c r="S2005" s="195"/>
      <c r="T2005" s="195"/>
      <c r="U2005" s="75"/>
      <c r="V2005" s="85"/>
      <c r="W2005" s="197"/>
      <c r="X2005" s="67"/>
      <c r="Y2005" s="179"/>
      <c r="Z2005" s="179"/>
      <c r="AA2005" s="179"/>
    </row>
    <row r="2006" customFormat="false" ht="15.75" hidden="false" customHeight="true" outlineLevel="0" collapsed="false">
      <c r="A2006" s="179"/>
      <c r="B2006" s="192"/>
      <c r="C2006" s="179"/>
      <c r="D2006" s="179"/>
      <c r="E2006" s="179"/>
      <c r="F2006" s="193"/>
      <c r="G2006" s="179"/>
      <c r="H2006" s="179"/>
      <c r="I2006" s="179"/>
      <c r="J2006" s="14"/>
      <c r="K2006" s="179"/>
      <c r="L2006" s="179"/>
      <c r="M2006" s="179"/>
      <c r="N2006" s="193"/>
      <c r="O2006" s="194"/>
      <c r="P2006" s="195"/>
      <c r="Q2006" s="196"/>
      <c r="R2006" s="195"/>
      <c r="S2006" s="195"/>
      <c r="T2006" s="195"/>
      <c r="U2006" s="75"/>
      <c r="V2006" s="85"/>
      <c r="W2006" s="197"/>
      <c r="X2006" s="67"/>
      <c r="Y2006" s="179"/>
      <c r="Z2006" s="179"/>
      <c r="AA2006" s="179"/>
    </row>
    <row r="2007" customFormat="false" ht="15.75" hidden="false" customHeight="true" outlineLevel="0" collapsed="false">
      <c r="A2007" s="179"/>
      <c r="B2007" s="192"/>
      <c r="C2007" s="179"/>
      <c r="D2007" s="179"/>
      <c r="E2007" s="179"/>
      <c r="F2007" s="193"/>
      <c r="G2007" s="179"/>
      <c r="H2007" s="179"/>
      <c r="I2007" s="179"/>
      <c r="J2007" s="14"/>
      <c r="K2007" s="179"/>
      <c r="L2007" s="179"/>
      <c r="M2007" s="179"/>
      <c r="N2007" s="193"/>
      <c r="O2007" s="194"/>
      <c r="P2007" s="195"/>
      <c r="Q2007" s="196"/>
      <c r="R2007" s="195"/>
      <c r="S2007" s="195"/>
      <c r="T2007" s="195"/>
      <c r="U2007" s="75"/>
      <c r="V2007" s="85"/>
      <c r="W2007" s="197"/>
      <c r="X2007" s="67"/>
      <c r="Y2007" s="179"/>
      <c r="Z2007" s="179"/>
      <c r="AA2007" s="179"/>
    </row>
    <row r="2008" customFormat="false" ht="15.75" hidden="false" customHeight="true" outlineLevel="0" collapsed="false">
      <c r="A2008" s="179"/>
      <c r="B2008" s="192"/>
      <c r="C2008" s="179"/>
      <c r="D2008" s="179"/>
      <c r="E2008" s="179"/>
      <c r="F2008" s="193"/>
      <c r="G2008" s="179"/>
      <c r="H2008" s="179"/>
      <c r="I2008" s="179"/>
      <c r="J2008" s="14"/>
      <c r="K2008" s="179"/>
      <c r="L2008" s="179"/>
      <c r="M2008" s="179"/>
      <c r="N2008" s="193"/>
      <c r="O2008" s="194"/>
      <c r="P2008" s="195"/>
      <c r="Q2008" s="196"/>
      <c r="R2008" s="195"/>
      <c r="S2008" s="195"/>
      <c r="T2008" s="195"/>
      <c r="U2008" s="75"/>
      <c r="V2008" s="85"/>
      <c r="W2008" s="197"/>
      <c r="X2008" s="67"/>
      <c r="Y2008" s="179"/>
      <c r="Z2008" s="179"/>
      <c r="AA2008" s="179"/>
    </row>
    <row r="2009" customFormat="false" ht="15.75" hidden="false" customHeight="true" outlineLevel="0" collapsed="false">
      <c r="A2009" s="179"/>
      <c r="B2009" s="192"/>
      <c r="C2009" s="179"/>
      <c r="D2009" s="179"/>
      <c r="E2009" s="179"/>
      <c r="F2009" s="193"/>
      <c r="G2009" s="179"/>
      <c r="H2009" s="179"/>
      <c r="I2009" s="179"/>
      <c r="J2009" s="14"/>
      <c r="K2009" s="179"/>
      <c r="L2009" s="179"/>
      <c r="M2009" s="179"/>
      <c r="N2009" s="193"/>
      <c r="O2009" s="194"/>
      <c r="P2009" s="195"/>
      <c r="Q2009" s="196"/>
      <c r="R2009" s="195"/>
      <c r="S2009" s="195"/>
      <c r="T2009" s="195"/>
      <c r="U2009" s="75"/>
      <c r="V2009" s="85"/>
      <c r="W2009" s="197"/>
      <c r="X2009" s="67"/>
      <c r="Y2009" s="179"/>
      <c r="Z2009" s="179"/>
      <c r="AA2009" s="179"/>
    </row>
    <row r="2010" customFormat="false" ht="15.75" hidden="false" customHeight="true" outlineLevel="0" collapsed="false">
      <c r="A2010" s="179"/>
      <c r="B2010" s="192"/>
      <c r="C2010" s="179"/>
      <c r="D2010" s="179"/>
      <c r="E2010" s="179"/>
      <c r="F2010" s="193"/>
      <c r="G2010" s="179"/>
      <c r="H2010" s="179"/>
      <c r="I2010" s="179"/>
      <c r="J2010" s="14"/>
      <c r="K2010" s="179"/>
      <c r="L2010" s="179"/>
      <c r="M2010" s="179"/>
      <c r="N2010" s="193"/>
      <c r="O2010" s="194"/>
      <c r="P2010" s="195"/>
      <c r="Q2010" s="196"/>
      <c r="R2010" s="195"/>
      <c r="S2010" s="195"/>
      <c r="T2010" s="195"/>
      <c r="U2010" s="75"/>
      <c r="V2010" s="85"/>
      <c r="W2010" s="197"/>
      <c r="X2010" s="67"/>
      <c r="Y2010" s="179"/>
      <c r="Z2010" s="179"/>
      <c r="AA2010" s="179"/>
    </row>
    <row r="2011" customFormat="false" ht="15.75" hidden="false" customHeight="true" outlineLevel="0" collapsed="false">
      <c r="A2011" s="179"/>
      <c r="B2011" s="192"/>
      <c r="C2011" s="179"/>
      <c r="D2011" s="179"/>
      <c r="E2011" s="179"/>
      <c r="F2011" s="193"/>
      <c r="G2011" s="179"/>
      <c r="H2011" s="179"/>
      <c r="I2011" s="179"/>
      <c r="J2011" s="14"/>
      <c r="K2011" s="179"/>
      <c r="L2011" s="179"/>
      <c r="M2011" s="179"/>
      <c r="N2011" s="193"/>
      <c r="O2011" s="194"/>
      <c r="P2011" s="195"/>
      <c r="Q2011" s="196"/>
      <c r="R2011" s="195"/>
      <c r="S2011" s="195"/>
      <c r="T2011" s="195"/>
      <c r="U2011" s="75"/>
      <c r="V2011" s="85"/>
      <c r="W2011" s="197"/>
      <c r="X2011" s="67"/>
      <c r="Y2011" s="179"/>
      <c r="Z2011" s="179"/>
      <c r="AA2011" s="179"/>
    </row>
    <row r="2012" customFormat="false" ht="15.75" hidden="false" customHeight="true" outlineLevel="0" collapsed="false">
      <c r="A2012" s="179"/>
      <c r="B2012" s="192"/>
      <c r="C2012" s="179"/>
      <c r="D2012" s="179"/>
      <c r="E2012" s="179"/>
      <c r="F2012" s="193"/>
      <c r="G2012" s="179"/>
      <c r="H2012" s="179"/>
      <c r="I2012" s="179"/>
      <c r="J2012" s="14"/>
      <c r="K2012" s="179"/>
      <c r="L2012" s="179"/>
      <c r="M2012" s="179"/>
      <c r="N2012" s="193"/>
      <c r="O2012" s="194"/>
      <c r="P2012" s="195"/>
      <c r="Q2012" s="196"/>
      <c r="R2012" s="195"/>
      <c r="S2012" s="195"/>
      <c r="T2012" s="195"/>
      <c r="U2012" s="75"/>
      <c r="V2012" s="85"/>
      <c r="W2012" s="197"/>
      <c r="X2012" s="67"/>
      <c r="Y2012" s="179"/>
      <c r="Z2012" s="179"/>
      <c r="AA2012" s="179"/>
    </row>
    <row r="2013" customFormat="false" ht="15.75" hidden="false" customHeight="true" outlineLevel="0" collapsed="false">
      <c r="A2013" s="179"/>
      <c r="B2013" s="192"/>
      <c r="C2013" s="179"/>
      <c r="D2013" s="179"/>
      <c r="E2013" s="179"/>
      <c r="F2013" s="193"/>
      <c r="G2013" s="179"/>
      <c r="H2013" s="179"/>
      <c r="I2013" s="179"/>
      <c r="J2013" s="14"/>
      <c r="K2013" s="179"/>
      <c r="L2013" s="179"/>
      <c r="M2013" s="179"/>
      <c r="N2013" s="193"/>
      <c r="O2013" s="194"/>
      <c r="P2013" s="195"/>
      <c r="Q2013" s="196"/>
      <c r="R2013" s="195"/>
      <c r="S2013" s="195"/>
      <c r="T2013" s="195"/>
      <c r="U2013" s="75"/>
      <c r="V2013" s="85"/>
      <c r="W2013" s="197"/>
      <c r="X2013" s="67"/>
      <c r="Y2013" s="179"/>
      <c r="Z2013" s="179"/>
      <c r="AA2013" s="179"/>
    </row>
    <row r="2014" customFormat="false" ht="15.75" hidden="false" customHeight="true" outlineLevel="0" collapsed="false">
      <c r="A2014" s="179"/>
      <c r="B2014" s="192"/>
      <c r="C2014" s="179"/>
      <c r="D2014" s="179"/>
      <c r="E2014" s="179"/>
      <c r="F2014" s="193"/>
      <c r="G2014" s="179"/>
      <c r="H2014" s="179"/>
      <c r="I2014" s="179"/>
      <c r="J2014" s="14"/>
      <c r="K2014" s="179"/>
      <c r="L2014" s="179"/>
      <c r="M2014" s="179"/>
      <c r="N2014" s="193"/>
      <c r="O2014" s="194"/>
      <c r="P2014" s="195"/>
      <c r="Q2014" s="196"/>
      <c r="R2014" s="195"/>
      <c r="S2014" s="195"/>
      <c r="T2014" s="195"/>
      <c r="U2014" s="75"/>
      <c r="V2014" s="85"/>
      <c r="W2014" s="197"/>
      <c r="X2014" s="67"/>
      <c r="Y2014" s="179"/>
      <c r="Z2014" s="179"/>
      <c r="AA2014" s="179"/>
    </row>
    <row r="2015" customFormat="false" ht="15.75" hidden="false" customHeight="true" outlineLevel="0" collapsed="false">
      <c r="A2015" s="179"/>
      <c r="B2015" s="192"/>
      <c r="C2015" s="179"/>
      <c r="D2015" s="179"/>
      <c r="E2015" s="179"/>
      <c r="F2015" s="193"/>
      <c r="G2015" s="179"/>
      <c r="H2015" s="179"/>
      <c r="I2015" s="179"/>
      <c r="J2015" s="14"/>
      <c r="K2015" s="179"/>
      <c r="L2015" s="179"/>
      <c r="M2015" s="179"/>
      <c r="N2015" s="193"/>
      <c r="O2015" s="194"/>
      <c r="P2015" s="195"/>
      <c r="Q2015" s="196"/>
      <c r="R2015" s="195"/>
      <c r="S2015" s="195"/>
      <c r="T2015" s="195"/>
      <c r="U2015" s="75"/>
      <c r="V2015" s="85"/>
      <c r="W2015" s="197"/>
      <c r="X2015" s="67"/>
      <c r="Y2015" s="179"/>
      <c r="Z2015" s="179"/>
      <c r="AA2015" s="179"/>
    </row>
    <row r="2016" customFormat="false" ht="15.75" hidden="false" customHeight="true" outlineLevel="0" collapsed="false">
      <c r="A2016" s="179"/>
      <c r="B2016" s="192"/>
      <c r="C2016" s="179"/>
      <c r="D2016" s="179"/>
      <c r="E2016" s="179"/>
      <c r="F2016" s="193"/>
      <c r="G2016" s="179"/>
      <c r="H2016" s="179"/>
      <c r="I2016" s="179"/>
      <c r="J2016" s="14"/>
      <c r="K2016" s="179"/>
      <c r="L2016" s="179"/>
      <c r="M2016" s="179"/>
      <c r="N2016" s="193"/>
      <c r="O2016" s="194"/>
      <c r="P2016" s="195"/>
      <c r="Q2016" s="196"/>
      <c r="R2016" s="195"/>
      <c r="S2016" s="195"/>
      <c r="T2016" s="195"/>
      <c r="U2016" s="75"/>
      <c r="V2016" s="85"/>
      <c r="W2016" s="197"/>
      <c r="X2016" s="67"/>
      <c r="Y2016" s="179"/>
      <c r="Z2016" s="179"/>
      <c r="AA2016" s="179"/>
    </row>
    <row r="2017" customFormat="false" ht="15.75" hidden="false" customHeight="true" outlineLevel="0" collapsed="false">
      <c r="A2017" s="179"/>
      <c r="B2017" s="192"/>
      <c r="C2017" s="179"/>
      <c r="D2017" s="179"/>
      <c r="E2017" s="179"/>
      <c r="F2017" s="193"/>
      <c r="G2017" s="179"/>
      <c r="H2017" s="179"/>
      <c r="I2017" s="179"/>
      <c r="J2017" s="14"/>
      <c r="K2017" s="179"/>
      <c r="L2017" s="179"/>
      <c r="M2017" s="179"/>
      <c r="N2017" s="193"/>
      <c r="O2017" s="194"/>
      <c r="P2017" s="195"/>
      <c r="Q2017" s="196"/>
      <c r="R2017" s="195"/>
      <c r="S2017" s="195"/>
      <c r="T2017" s="195"/>
      <c r="U2017" s="75"/>
      <c r="V2017" s="85"/>
      <c r="W2017" s="197"/>
      <c r="X2017" s="67"/>
      <c r="Y2017" s="179"/>
      <c r="Z2017" s="179"/>
      <c r="AA2017" s="179"/>
    </row>
    <row r="2018" customFormat="false" ht="15.75" hidden="false" customHeight="true" outlineLevel="0" collapsed="false">
      <c r="A2018" s="179"/>
      <c r="B2018" s="192"/>
      <c r="C2018" s="179"/>
      <c r="D2018" s="179"/>
      <c r="E2018" s="179"/>
      <c r="F2018" s="193"/>
      <c r="G2018" s="179"/>
      <c r="H2018" s="179"/>
      <c r="I2018" s="179"/>
      <c r="J2018" s="14"/>
      <c r="K2018" s="179"/>
      <c r="L2018" s="179"/>
      <c r="M2018" s="179"/>
      <c r="N2018" s="193"/>
      <c r="O2018" s="194"/>
      <c r="P2018" s="195"/>
      <c r="Q2018" s="196"/>
      <c r="R2018" s="195"/>
      <c r="S2018" s="195"/>
      <c r="T2018" s="195"/>
      <c r="U2018" s="75"/>
      <c r="V2018" s="85"/>
      <c r="W2018" s="197"/>
      <c r="X2018" s="67"/>
      <c r="Y2018" s="179"/>
      <c r="Z2018" s="179"/>
      <c r="AA2018" s="179"/>
    </row>
    <row r="2019" customFormat="false" ht="15.75" hidden="false" customHeight="true" outlineLevel="0" collapsed="false">
      <c r="A2019" s="179"/>
      <c r="B2019" s="192"/>
      <c r="C2019" s="179"/>
      <c r="D2019" s="179"/>
      <c r="E2019" s="179"/>
      <c r="F2019" s="193"/>
      <c r="G2019" s="179"/>
      <c r="H2019" s="179"/>
      <c r="I2019" s="179"/>
      <c r="J2019" s="14"/>
      <c r="K2019" s="179"/>
      <c r="L2019" s="179"/>
      <c r="M2019" s="179"/>
      <c r="N2019" s="193"/>
      <c r="O2019" s="194"/>
      <c r="P2019" s="195"/>
      <c r="Q2019" s="196"/>
      <c r="R2019" s="195"/>
      <c r="S2019" s="195"/>
      <c r="T2019" s="195"/>
      <c r="U2019" s="75"/>
      <c r="V2019" s="85"/>
      <c r="W2019" s="197"/>
      <c r="X2019" s="67"/>
      <c r="Y2019" s="179"/>
      <c r="Z2019" s="179"/>
      <c r="AA2019" s="179"/>
    </row>
    <row r="2020" customFormat="false" ht="15.75" hidden="false" customHeight="true" outlineLevel="0" collapsed="false">
      <c r="A2020" s="179"/>
      <c r="B2020" s="192"/>
      <c r="C2020" s="179"/>
      <c r="D2020" s="179"/>
      <c r="E2020" s="179"/>
      <c r="F2020" s="193"/>
      <c r="G2020" s="179"/>
      <c r="H2020" s="179"/>
      <c r="I2020" s="179"/>
      <c r="J2020" s="14"/>
      <c r="K2020" s="179"/>
      <c r="L2020" s="179"/>
      <c r="M2020" s="179"/>
      <c r="N2020" s="193"/>
      <c r="O2020" s="194"/>
      <c r="P2020" s="195"/>
      <c r="Q2020" s="196"/>
      <c r="R2020" s="195"/>
      <c r="S2020" s="195"/>
      <c r="T2020" s="195"/>
      <c r="U2020" s="75"/>
      <c r="V2020" s="85"/>
      <c r="W2020" s="197"/>
      <c r="X2020" s="67"/>
      <c r="Y2020" s="179"/>
      <c r="Z2020" s="179"/>
      <c r="AA2020" s="179"/>
    </row>
    <row r="2021" customFormat="false" ht="15.75" hidden="false" customHeight="true" outlineLevel="0" collapsed="false">
      <c r="A2021" s="179"/>
      <c r="B2021" s="192"/>
      <c r="C2021" s="179"/>
      <c r="D2021" s="179"/>
      <c r="E2021" s="179"/>
      <c r="F2021" s="193"/>
      <c r="G2021" s="179"/>
      <c r="H2021" s="179"/>
      <c r="I2021" s="179"/>
      <c r="J2021" s="14"/>
      <c r="K2021" s="179"/>
      <c r="L2021" s="179"/>
      <c r="M2021" s="179"/>
      <c r="N2021" s="193"/>
      <c r="O2021" s="194"/>
      <c r="P2021" s="195"/>
      <c r="Q2021" s="196"/>
      <c r="R2021" s="195"/>
      <c r="S2021" s="195"/>
      <c r="T2021" s="195"/>
      <c r="U2021" s="75"/>
      <c r="V2021" s="85"/>
      <c r="W2021" s="197"/>
      <c r="X2021" s="67"/>
      <c r="Y2021" s="179"/>
      <c r="Z2021" s="179"/>
      <c r="AA2021" s="179"/>
    </row>
    <row r="2022" customFormat="false" ht="15.75" hidden="false" customHeight="true" outlineLevel="0" collapsed="false">
      <c r="A2022" s="179"/>
      <c r="B2022" s="192"/>
      <c r="C2022" s="179"/>
      <c r="D2022" s="179"/>
      <c r="E2022" s="179"/>
      <c r="F2022" s="193"/>
      <c r="G2022" s="179"/>
      <c r="H2022" s="179"/>
      <c r="I2022" s="179"/>
      <c r="J2022" s="14"/>
      <c r="K2022" s="179"/>
      <c r="L2022" s="179"/>
      <c r="M2022" s="179"/>
      <c r="N2022" s="193"/>
      <c r="O2022" s="194"/>
      <c r="P2022" s="195"/>
      <c r="Q2022" s="196"/>
      <c r="R2022" s="195"/>
      <c r="S2022" s="195"/>
      <c r="T2022" s="195"/>
      <c r="U2022" s="75"/>
      <c r="V2022" s="85"/>
      <c r="W2022" s="197"/>
      <c r="X2022" s="67"/>
      <c r="Y2022" s="179"/>
      <c r="Z2022" s="179"/>
      <c r="AA2022" s="179"/>
    </row>
    <row r="2023" customFormat="false" ht="15.75" hidden="false" customHeight="true" outlineLevel="0" collapsed="false">
      <c r="A2023" s="179"/>
      <c r="B2023" s="192"/>
      <c r="C2023" s="179"/>
      <c r="D2023" s="179"/>
      <c r="E2023" s="179"/>
      <c r="F2023" s="193"/>
      <c r="G2023" s="179"/>
      <c r="H2023" s="179"/>
      <c r="I2023" s="179"/>
      <c r="J2023" s="14"/>
      <c r="K2023" s="179"/>
      <c r="L2023" s="179"/>
      <c r="M2023" s="179"/>
      <c r="N2023" s="193"/>
      <c r="O2023" s="194"/>
      <c r="P2023" s="195"/>
      <c r="Q2023" s="196"/>
      <c r="R2023" s="195"/>
      <c r="S2023" s="195"/>
      <c r="T2023" s="195"/>
      <c r="U2023" s="75"/>
      <c r="V2023" s="85"/>
      <c r="W2023" s="197"/>
      <c r="X2023" s="67"/>
      <c r="Y2023" s="179"/>
      <c r="Z2023" s="179"/>
      <c r="AA2023" s="179"/>
    </row>
    <row r="2024" customFormat="false" ht="15.75" hidden="false" customHeight="true" outlineLevel="0" collapsed="false">
      <c r="A2024" s="179"/>
      <c r="B2024" s="192"/>
      <c r="C2024" s="179"/>
      <c r="D2024" s="179"/>
      <c r="E2024" s="179"/>
      <c r="F2024" s="193"/>
      <c r="G2024" s="179"/>
      <c r="H2024" s="179"/>
      <c r="I2024" s="179"/>
      <c r="J2024" s="14"/>
      <c r="K2024" s="179"/>
      <c r="L2024" s="179"/>
      <c r="M2024" s="179"/>
      <c r="N2024" s="193"/>
      <c r="O2024" s="194"/>
      <c r="P2024" s="195"/>
      <c r="Q2024" s="196"/>
      <c r="R2024" s="195"/>
      <c r="S2024" s="195"/>
      <c r="T2024" s="195"/>
      <c r="U2024" s="75"/>
      <c r="V2024" s="85"/>
      <c r="W2024" s="197"/>
      <c r="X2024" s="67"/>
      <c r="Y2024" s="179"/>
      <c r="Z2024" s="179"/>
      <c r="AA2024" s="179"/>
    </row>
    <row r="2025" customFormat="false" ht="15.75" hidden="false" customHeight="true" outlineLevel="0" collapsed="false">
      <c r="A2025" s="179"/>
      <c r="B2025" s="192"/>
      <c r="C2025" s="179"/>
      <c r="D2025" s="179"/>
      <c r="E2025" s="179"/>
      <c r="F2025" s="193"/>
      <c r="G2025" s="179"/>
      <c r="H2025" s="179"/>
      <c r="I2025" s="179"/>
      <c r="J2025" s="14"/>
      <c r="K2025" s="179"/>
      <c r="L2025" s="179"/>
      <c r="M2025" s="179"/>
      <c r="N2025" s="193"/>
      <c r="O2025" s="194"/>
      <c r="P2025" s="195"/>
      <c r="Q2025" s="196"/>
      <c r="R2025" s="195"/>
      <c r="S2025" s="195"/>
      <c r="T2025" s="195"/>
      <c r="U2025" s="75"/>
      <c r="V2025" s="85"/>
      <c r="W2025" s="197"/>
      <c r="X2025" s="67"/>
      <c r="Y2025" s="179"/>
      <c r="Z2025" s="179"/>
      <c r="AA2025" s="179"/>
    </row>
    <row r="2026" customFormat="false" ht="15.75" hidden="false" customHeight="true" outlineLevel="0" collapsed="false">
      <c r="A2026" s="179"/>
      <c r="B2026" s="192"/>
      <c r="C2026" s="179"/>
      <c r="D2026" s="179"/>
      <c r="E2026" s="179"/>
      <c r="F2026" s="193"/>
      <c r="G2026" s="179"/>
      <c r="H2026" s="179"/>
      <c r="I2026" s="179"/>
      <c r="J2026" s="14"/>
      <c r="K2026" s="179"/>
      <c r="L2026" s="179"/>
      <c r="M2026" s="179"/>
      <c r="N2026" s="193"/>
      <c r="O2026" s="194"/>
      <c r="P2026" s="195"/>
      <c r="Q2026" s="196"/>
      <c r="R2026" s="195"/>
      <c r="S2026" s="195"/>
      <c r="T2026" s="195"/>
      <c r="U2026" s="75"/>
      <c r="V2026" s="85"/>
      <c r="W2026" s="197"/>
      <c r="X2026" s="67"/>
      <c r="Y2026" s="179"/>
      <c r="Z2026" s="179"/>
      <c r="AA2026" s="179"/>
    </row>
    <row r="2027" customFormat="false" ht="15.75" hidden="false" customHeight="true" outlineLevel="0" collapsed="false">
      <c r="A2027" s="179"/>
      <c r="B2027" s="192"/>
      <c r="C2027" s="179"/>
      <c r="D2027" s="179"/>
      <c r="E2027" s="179"/>
      <c r="F2027" s="193"/>
      <c r="G2027" s="179"/>
      <c r="H2027" s="179"/>
      <c r="I2027" s="179"/>
      <c r="J2027" s="14"/>
      <c r="K2027" s="179"/>
      <c r="L2027" s="179"/>
      <c r="M2027" s="179"/>
      <c r="N2027" s="193"/>
      <c r="O2027" s="194"/>
      <c r="P2027" s="195"/>
      <c r="Q2027" s="196"/>
      <c r="R2027" s="195"/>
      <c r="S2027" s="195"/>
      <c r="T2027" s="195"/>
      <c r="U2027" s="75"/>
      <c r="V2027" s="85"/>
      <c r="W2027" s="197"/>
      <c r="X2027" s="67"/>
      <c r="Y2027" s="179"/>
      <c r="Z2027" s="179"/>
      <c r="AA2027" s="179"/>
    </row>
    <row r="2028" customFormat="false" ht="15.75" hidden="false" customHeight="true" outlineLevel="0" collapsed="false">
      <c r="A2028" s="179"/>
      <c r="B2028" s="192"/>
      <c r="C2028" s="179"/>
      <c r="D2028" s="179"/>
      <c r="E2028" s="179"/>
      <c r="F2028" s="193"/>
      <c r="G2028" s="179"/>
      <c r="H2028" s="179"/>
      <c r="I2028" s="179"/>
      <c r="J2028" s="14"/>
      <c r="K2028" s="179"/>
      <c r="L2028" s="179"/>
      <c r="M2028" s="179"/>
      <c r="N2028" s="193"/>
      <c r="O2028" s="194"/>
      <c r="P2028" s="195"/>
      <c r="Q2028" s="196"/>
      <c r="R2028" s="195"/>
      <c r="S2028" s="195"/>
      <c r="T2028" s="195"/>
      <c r="U2028" s="75"/>
      <c r="V2028" s="85"/>
      <c r="W2028" s="197"/>
      <c r="X2028" s="67"/>
      <c r="Y2028" s="179"/>
      <c r="Z2028" s="179"/>
      <c r="AA2028" s="179"/>
    </row>
    <row r="2029" customFormat="false" ht="15.75" hidden="false" customHeight="true" outlineLevel="0" collapsed="false">
      <c r="A2029" s="179"/>
      <c r="B2029" s="192"/>
      <c r="C2029" s="179"/>
      <c r="D2029" s="179"/>
      <c r="E2029" s="179"/>
      <c r="F2029" s="193"/>
      <c r="G2029" s="179"/>
      <c r="H2029" s="179"/>
      <c r="I2029" s="179"/>
      <c r="J2029" s="14"/>
      <c r="K2029" s="179"/>
      <c r="L2029" s="179"/>
      <c r="M2029" s="179"/>
      <c r="N2029" s="193"/>
      <c r="O2029" s="194"/>
      <c r="P2029" s="195"/>
      <c r="Q2029" s="196"/>
      <c r="R2029" s="195"/>
      <c r="S2029" s="195"/>
      <c r="T2029" s="195"/>
      <c r="U2029" s="75"/>
      <c r="V2029" s="85"/>
      <c r="W2029" s="197"/>
      <c r="X2029" s="67"/>
      <c r="Y2029" s="179"/>
      <c r="Z2029" s="179"/>
      <c r="AA2029" s="179"/>
    </row>
    <row r="2030" customFormat="false" ht="15.75" hidden="false" customHeight="true" outlineLevel="0" collapsed="false">
      <c r="A2030" s="179"/>
      <c r="B2030" s="192"/>
      <c r="C2030" s="179"/>
      <c r="D2030" s="179"/>
      <c r="E2030" s="179"/>
      <c r="F2030" s="193"/>
      <c r="G2030" s="179"/>
      <c r="H2030" s="179"/>
      <c r="I2030" s="179"/>
      <c r="J2030" s="14"/>
      <c r="K2030" s="179"/>
      <c r="L2030" s="179"/>
      <c r="M2030" s="179"/>
      <c r="N2030" s="193"/>
      <c r="O2030" s="194"/>
      <c r="P2030" s="195"/>
      <c r="Q2030" s="196"/>
      <c r="R2030" s="195"/>
      <c r="S2030" s="195"/>
      <c r="T2030" s="195"/>
      <c r="U2030" s="75"/>
      <c r="V2030" s="85"/>
      <c r="W2030" s="197"/>
      <c r="X2030" s="67"/>
      <c r="Y2030" s="179"/>
      <c r="Z2030" s="179"/>
      <c r="AA2030" s="179"/>
    </row>
    <row r="2031" customFormat="false" ht="15.75" hidden="false" customHeight="true" outlineLevel="0" collapsed="false">
      <c r="A2031" s="179"/>
      <c r="B2031" s="192"/>
      <c r="C2031" s="179"/>
      <c r="D2031" s="179"/>
      <c r="E2031" s="179"/>
      <c r="F2031" s="193"/>
      <c r="G2031" s="179"/>
      <c r="H2031" s="179"/>
      <c r="I2031" s="179"/>
      <c r="J2031" s="14"/>
      <c r="K2031" s="179"/>
      <c r="L2031" s="179"/>
      <c r="M2031" s="179"/>
      <c r="N2031" s="193"/>
      <c r="O2031" s="194"/>
      <c r="P2031" s="195"/>
      <c r="Q2031" s="196"/>
      <c r="R2031" s="195"/>
      <c r="S2031" s="195"/>
      <c r="T2031" s="195"/>
      <c r="U2031" s="75"/>
      <c r="V2031" s="85"/>
      <c r="W2031" s="197"/>
      <c r="X2031" s="67"/>
      <c r="Y2031" s="179"/>
      <c r="Z2031" s="179"/>
      <c r="AA2031" s="179"/>
    </row>
    <row r="2032" customFormat="false" ht="15.75" hidden="false" customHeight="true" outlineLevel="0" collapsed="false">
      <c r="A2032" s="179"/>
      <c r="B2032" s="192"/>
      <c r="C2032" s="179"/>
      <c r="D2032" s="179"/>
      <c r="E2032" s="179"/>
      <c r="F2032" s="193"/>
      <c r="G2032" s="179"/>
      <c r="H2032" s="179"/>
      <c r="I2032" s="179"/>
      <c r="J2032" s="14"/>
      <c r="K2032" s="179"/>
      <c r="L2032" s="179"/>
      <c r="M2032" s="179"/>
      <c r="N2032" s="193"/>
      <c r="O2032" s="194"/>
      <c r="P2032" s="195"/>
      <c r="Q2032" s="196"/>
      <c r="R2032" s="195"/>
      <c r="S2032" s="195"/>
      <c r="T2032" s="195"/>
      <c r="U2032" s="75"/>
      <c r="V2032" s="85"/>
      <c r="W2032" s="197"/>
      <c r="X2032" s="67"/>
      <c r="Y2032" s="179"/>
      <c r="Z2032" s="179"/>
      <c r="AA2032" s="179"/>
    </row>
    <row r="2033" customFormat="false" ht="15.75" hidden="false" customHeight="true" outlineLevel="0" collapsed="false">
      <c r="A2033" s="179"/>
      <c r="B2033" s="192"/>
      <c r="C2033" s="179"/>
      <c r="D2033" s="179"/>
      <c r="E2033" s="179"/>
      <c r="F2033" s="193"/>
      <c r="G2033" s="179"/>
      <c r="H2033" s="179"/>
      <c r="I2033" s="179"/>
      <c r="J2033" s="14"/>
      <c r="K2033" s="179"/>
      <c r="L2033" s="179"/>
      <c r="M2033" s="179"/>
      <c r="N2033" s="193"/>
      <c r="O2033" s="194"/>
      <c r="P2033" s="195"/>
      <c r="Q2033" s="196"/>
      <c r="R2033" s="195"/>
      <c r="S2033" s="195"/>
      <c r="T2033" s="195"/>
      <c r="U2033" s="75"/>
      <c r="V2033" s="85"/>
      <c r="W2033" s="197"/>
      <c r="X2033" s="67"/>
      <c r="Y2033" s="179"/>
      <c r="Z2033" s="179"/>
      <c r="AA2033" s="179"/>
    </row>
    <row r="2034" customFormat="false" ht="15.75" hidden="false" customHeight="true" outlineLevel="0" collapsed="false">
      <c r="A2034" s="179"/>
      <c r="B2034" s="192"/>
      <c r="C2034" s="179"/>
      <c r="D2034" s="179"/>
      <c r="E2034" s="179"/>
      <c r="F2034" s="193"/>
      <c r="G2034" s="179"/>
      <c r="H2034" s="179"/>
      <c r="I2034" s="179"/>
      <c r="J2034" s="14"/>
      <c r="K2034" s="179"/>
      <c r="L2034" s="179"/>
      <c r="M2034" s="179"/>
      <c r="N2034" s="193"/>
      <c r="O2034" s="194"/>
      <c r="P2034" s="195"/>
      <c r="Q2034" s="196"/>
      <c r="R2034" s="195"/>
      <c r="S2034" s="195"/>
      <c r="T2034" s="195"/>
      <c r="U2034" s="75"/>
      <c r="V2034" s="85"/>
      <c r="W2034" s="197"/>
      <c r="X2034" s="67"/>
      <c r="Y2034" s="179"/>
      <c r="Z2034" s="179"/>
      <c r="AA2034" s="179"/>
    </row>
    <row r="2035" customFormat="false" ht="15.75" hidden="false" customHeight="true" outlineLevel="0" collapsed="false">
      <c r="A2035" s="179"/>
      <c r="B2035" s="192"/>
      <c r="C2035" s="179"/>
      <c r="D2035" s="179"/>
      <c r="E2035" s="179"/>
      <c r="F2035" s="193"/>
      <c r="G2035" s="179"/>
      <c r="H2035" s="179"/>
      <c r="I2035" s="179"/>
      <c r="J2035" s="14"/>
      <c r="K2035" s="179"/>
      <c r="L2035" s="179"/>
      <c r="M2035" s="179"/>
      <c r="N2035" s="193"/>
      <c r="O2035" s="194"/>
      <c r="P2035" s="195"/>
      <c r="Q2035" s="196"/>
      <c r="R2035" s="195"/>
      <c r="S2035" s="195"/>
      <c r="T2035" s="195"/>
      <c r="U2035" s="75"/>
      <c r="V2035" s="85"/>
      <c r="W2035" s="197"/>
      <c r="X2035" s="67"/>
      <c r="Y2035" s="179"/>
      <c r="Z2035" s="179"/>
      <c r="AA2035" s="179"/>
    </row>
    <row r="2036" customFormat="false" ht="15.75" hidden="false" customHeight="true" outlineLevel="0" collapsed="false">
      <c r="A2036" s="179"/>
      <c r="B2036" s="192"/>
      <c r="C2036" s="179"/>
      <c r="D2036" s="179"/>
      <c r="E2036" s="179"/>
      <c r="F2036" s="193"/>
      <c r="G2036" s="179"/>
      <c r="H2036" s="179"/>
      <c r="I2036" s="179"/>
      <c r="J2036" s="14"/>
      <c r="K2036" s="179"/>
      <c r="L2036" s="179"/>
      <c r="M2036" s="179"/>
      <c r="N2036" s="193"/>
      <c r="O2036" s="194"/>
      <c r="P2036" s="195"/>
      <c r="Q2036" s="196"/>
      <c r="R2036" s="195"/>
      <c r="S2036" s="195"/>
      <c r="T2036" s="195"/>
      <c r="U2036" s="75"/>
      <c r="V2036" s="85"/>
      <c r="W2036" s="197"/>
      <c r="X2036" s="67"/>
      <c r="Y2036" s="179"/>
      <c r="Z2036" s="179"/>
      <c r="AA2036" s="179"/>
    </row>
    <row r="2037" customFormat="false" ht="15.75" hidden="false" customHeight="true" outlineLevel="0" collapsed="false">
      <c r="A2037" s="179"/>
      <c r="B2037" s="192"/>
      <c r="C2037" s="179"/>
      <c r="D2037" s="179"/>
      <c r="E2037" s="179"/>
      <c r="F2037" s="193"/>
      <c r="G2037" s="179"/>
      <c r="H2037" s="179"/>
      <c r="I2037" s="179"/>
      <c r="J2037" s="14"/>
      <c r="K2037" s="179"/>
      <c r="L2037" s="179"/>
      <c r="M2037" s="179"/>
      <c r="N2037" s="193"/>
      <c r="O2037" s="194"/>
      <c r="P2037" s="195"/>
      <c r="Q2037" s="196"/>
      <c r="R2037" s="195"/>
      <c r="S2037" s="195"/>
      <c r="T2037" s="195"/>
      <c r="U2037" s="75"/>
      <c r="V2037" s="85"/>
      <c r="W2037" s="197"/>
      <c r="X2037" s="67"/>
      <c r="Y2037" s="179"/>
      <c r="Z2037" s="179"/>
      <c r="AA2037" s="179"/>
    </row>
    <row r="2038" customFormat="false" ht="15.75" hidden="false" customHeight="true" outlineLevel="0" collapsed="false">
      <c r="A2038" s="179"/>
      <c r="B2038" s="192"/>
      <c r="C2038" s="179"/>
      <c r="D2038" s="179"/>
      <c r="E2038" s="179"/>
      <c r="F2038" s="193"/>
      <c r="G2038" s="179"/>
      <c r="H2038" s="179"/>
      <c r="I2038" s="179"/>
      <c r="J2038" s="14"/>
      <c r="K2038" s="179"/>
      <c r="L2038" s="179"/>
      <c r="M2038" s="179"/>
      <c r="N2038" s="193"/>
      <c r="O2038" s="194"/>
      <c r="P2038" s="195"/>
      <c r="Q2038" s="196"/>
      <c r="R2038" s="195"/>
      <c r="S2038" s="195"/>
      <c r="T2038" s="195"/>
      <c r="U2038" s="75"/>
      <c r="V2038" s="85"/>
      <c r="W2038" s="197"/>
      <c r="X2038" s="67"/>
      <c r="Y2038" s="179"/>
      <c r="Z2038" s="179"/>
      <c r="AA2038" s="179"/>
    </row>
    <row r="2039" customFormat="false" ht="15.75" hidden="false" customHeight="true" outlineLevel="0" collapsed="false">
      <c r="A2039" s="179"/>
      <c r="B2039" s="192"/>
      <c r="C2039" s="179"/>
      <c r="D2039" s="179"/>
      <c r="E2039" s="179"/>
      <c r="F2039" s="193"/>
      <c r="G2039" s="179"/>
      <c r="H2039" s="179"/>
      <c r="I2039" s="179"/>
      <c r="J2039" s="14"/>
      <c r="K2039" s="179"/>
      <c r="L2039" s="179"/>
      <c r="M2039" s="179"/>
      <c r="N2039" s="193"/>
      <c r="O2039" s="194"/>
      <c r="P2039" s="195"/>
      <c r="Q2039" s="196"/>
      <c r="R2039" s="195"/>
      <c r="S2039" s="195"/>
      <c r="T2039" s="195"/>
      <c r="U2039" s="75"/>
      <c r="V2039" s="85"/>
      <c r="W2039" s="197"/>
      <c r="X2039" s="67"/>
      <c r="Y2039" s="179"/>
      <c r="Z2039" s="179"/>
      <c r="AA2039" s="179"/>
    </row>
    <row r="2040" customFormat="false" ht="15.75" hidden="false" customHeight="true" outlineLevel="0" collapsed="false">
      <c r="A2040" s="179"/>
      <c r="B2040" s="192"/>
      <c r="C2040" s="179"/>
      <c r="D2040" s="179"/>
      <c r="E2040" s="179"/>
      <c r="F2040" s="193"/>
      <c r="G2040" s="179"/>
      <c r="H2040" s="179"/>
      <c r="I2040" s="179"/>
      <c r="J2040" s="14"/>
      <c r="K2040" s="179"/>
      <c r="L2040" s="179"/>
      <c r="M2040" s="179"/>
      <c r="N2040" s="193"/>
      <c r="O2040" s="194"/>
      <c r="P2040" s="195"/>
      <c r="Q2040" s="196"/>
      <c r="R2040" s="195"/>
      <c r="S2040" s="195"/>
      <c r="T2040" s="195"/>
      <c r="U2040" s="75"/>
      <c r="V2040" s="85"/>
      <c r="W2040" s="197"/>
      <c r="X2040" s="67"/>
      <c r="Y2040" s="179"/>
      <c r="Z2040" s="179"/>
      <c r="AA2040" s="179"/>
    </row>
    <row r="2041" customFormat="false" ht="15.75" hidden="false" customHeight="true" outlineLevel="0" collapsed="false">
      <c r="A2041" s="179"/>
      <c r="B2041" s="192"/>
      <c r="C2041" s="179"/>
      <c r="D2041" s="179"/>
      <c r="E2041" s="179"/>
      <c r="F2041" s="193"/>
      <c r="G2041" s="179"/>
      <c r="H2041" s="179"/>
      <c r="I2041" s="179"/>
      <c r="J2041" s="14"/>
      <c r="K2041" s="179"/>
      <c r="L2041" s="179"/>
      <c r="M2041" s="179"/>
      <c r="N2041" s="193"/>
      <c r="O2041" s="194"/>
      <c r="P2041" s="195"/>
      <c r="Q2041" s="196"/>
      <c r="R2041" s="195"/>
      <c r="S2041" s="195"/>
      <c r="T2041" s="195"/>
      <c r="U2041" s="75"/>
      <c r="V2041" s="85"/>
      <c r="W2041" s="197"/>
      <c r="X2041" s="67"/>
      <c r="Y2041" s="179"/>
      <c r="Z2041" s="179"/>
      <c r="AA2041" s="179"/>
    </row>
    <row r="2042" customFormat="false" ht="15.75" hidden="false" customHeight="true" outlineLevel="0" collapsed="false">
      <c r="A2042" s="179"/>
      <c r="B2042" s="192"/>
      <c r="C2042" s="179"/>
      <c r="D2042" s="179"/>
      <c r="E2042" s="179"/>
      <c r="F2042" s="193"/>
      <c r="G2042" s="179"/>
      <c r="H2042" s="179"/>
      <c r="I2042" s="179"/>
      <c r="J2042" s="14"/>
      <c r="K2042" s="179"/>
      <c r="L2042" s="179"/>
      <c r="M2042" s="179"/>
      <c r="N2042" s="193"/>
      <c r="O2042" s="194"/>
      <c r="P2042" s="195"/>
      <c r="Q2042" s="196"/>
      <c r="R2042" s="195"/>
      <c r="S2042" s="195"/>
      <c r="T2042" s="195"/>
      <c r="U2042" s="75"/>
      <c r="V2042" s="85"/>
      <c r="W2042" s="197"/>
      <c r="X2042" s="67"/>
      <c r="Y2042" s="179"/>
      <c r="Z2042" s="179"/>
      <c r="AA2042" s="179"/>
    </row>
    <row r="2043" customFormat="false" ht="15.75" hidden="false" customHeight="true" outlineLevel="0" collapsed="false">
      <c r="A2043" s="179"/>
      <c r="B2043" s="192"/>
      <c r="C2043" s="179"/>
      <c r="D2043" s="179"/>
      <c r="E2043" s="179"/>
      <c r="F2043" s="193"/>
      <c r="G2043" s="179"/>
      <c r="H2043" s="179"/>
      <c r="I2043" s="179"/>
      <c r="J2043" s="14"/>
      <c r="K2043" s="179"/>
      <c r="L2043" s="179"/>
      <c r="M2043" s="179"/>
      <c r="N2043" s="193"/>
      <c r="O2043" s="194"/>
      <c r="P2043" s="195"/>
      <c r="Q2043" s="196"/>
      <c r="R2043" s="195"/>
      <c r="S2043" s="195"/>
      <c r="T2043" s="195"/>
      <c r="U2043" s="75"/>
      <c r="V2043" s="85"/>
      <c r="W2043" s="197"/>
      <c r="X2043" s="67"/>
      <c r="Y2043" s="179"/>
      <c r="Z2043" s="179"/>
      <c r="AA2043" s="179"/>
    </row>
    <row r="2044" customFormat="false" ht="15.75" hidden="false" customHeight="true" outlineLevel="0" collapsed="false">
      <c r="A2044" s="179"/>
      <c r="B2044" s="192"/>
      <c r="C2044" s="179"/>
      <c r="D2044" s="179"/>
      <c r="E2044" s="179"/>
      <c r="F2044" s="193"/>
      <c r="G2044" s="179"/>
      <c r="H2044" s="179"/>
      <c r="I2044" s="179"/>
      <c r="J2044" s="14"/>
      <c r="K2044" s="179"/>
      <c r="L2044" s="179"/>
      <c r="M2044" s="179"/>
      <c r="N2044" s="193"/>
      <c r="O2044" s="194"/>
      <c r="P2044" s="195"/>
      <c r="Q2044" s="196"/>
      <c r="R2044" s="195"/>
      <c r="S2044" s="195"/>
      <c r="T2044" s="195"/>
      <c r="U2044" s="75"/>
      <c r="V2044" s="85"/>
      <c r="W2044" s="197"/>
      <c r="X2044" s="67"/>
      <c r="Y2044" s="179"/>
      <c r="Z2044" s="179"/>
      <c r="AA2044" s="179"/>
    </row>
    <row r="2045" customFormat="false" ht="15.75" hidden="false" customHeight="true" outlineLevel="0" collapsed="false">
      <c r="A2045" s="179"/>
      <c r="B2045" s="192"/>
      <c r="C2045" s="179"/>
      <c r="D2045" s="179"/>
      <c r="E2045" s="179"/>
      <c r="F2045" s="193"/>
      <c r="G2045" s="179"/>
      <c r="H2045" s="179"/>
      <c r="I2045" s="179"/>
      <c r="J2045" s="14"/>
      <c r="K2045" s="179"/>
      <c r="L2045" s="179"/>
      <c r="M2045" s="179"/>
      <c r="N2045" s="193"/>
      <c r="O2045" s="194"/>
      <c r="P2045" s="195"/>
      <c r="Q2045" s="196"/>
      <c r="R2045" s="195"/>
      <c r="S2045" s="195"/>
      <c r="T2045" s="195"/>
      <c r="U2045" s="75"/>
      <c r="V2045" s="85"/>
      <c r="W2045" s="197"/>
      <c r="X2045" s="67"/>
      <c r="Y2045" s="179"/>
      <c r="Z2045" s="179"/>
      <c r="AA2045" s="179"/>
    </row>
    <row r="2046" customFormat="false" ht="15.75" hidden="false" customHeight="true" outlineLevel="0" collapsed="false">
      <c r="A2046" s="179"/>
      <c r="B2046" s="192"/>
      <c r="C2046" s="179"/>
      <c r="D2046" s="179"/>
      <c r="E2046" s="179"/>
      <c r="F2046" s="193"/>
      <c r="G2046" s="179"/>
      <c r="H2046" s="179"/>
      <c r="I2046" s="179"/>
      <c r="J2046" s="14"/>
      <c r="K2046" s="179"/>
      <c r="L2046" s="179"/>
      <c r="M2046" s="179"/>
      <c r="N2046" s="193"/>
      <c r="O2046" s="194"/>
      <c r="P2046" s="195"/>
      <c r="Q2046" s="196"/>
      <c r="R2046" s="195"/>
      <c r="S2046" s="195"/>
      <c r="T2046" s="195"/>
      <c r="U2046" s="75"/>
      <c r="V2046" s="85"/>
      <c r="W2046" s="197"/>
      <c r="X2046" s="67"/>
      <c r="Y2046" s="179"/>
      <c r="Z2046" s="179"/>
      <c r="AA2046" s="179"/>
    </row>
    <row r="2047" customFormat="false" ht="15.75" hidden="false" customHeight="true" outlineLevel="0" collapsed="false">
      <c r="A2047" s="179"/>
      <c r="B2047" s="192"/>
      <c r="C2047" s="179"/>
      <c r="D2047" s="179"/>
      <c r="E2047" s="179"/>
      <c r="F2047" s="193"/>
      <c r="G2047" s="179"/>
      <c r="H2047" s="179"/>
      <c r="I2047" s="179"/>
      <c r="J2047" s="14"/>
      <c r="K2047" s="179"/>
      <c r="L2047" s="179"/>
      <c r="M2047" s="179"/>
      <c r="N2047" s="193"/>
      <c r="O2047" s="194"/>
      <c r="P2047" s="195"/>
      <c r="Q2047" s="196"/>
      <c r="R2047" s="195"/>
      <c r="S2047" s="195"/>
      <c r="T2047" s="195"/>
      <c r="U2047" s="75"/>
      <c r="V2047" s="85"/>
      <c r="W2047" s="197"/>
      <c r="X2047" s="67"/>
      <c r="Y2047" s="179"/>
      <c r="Z2047" s="179"/>
      <c r="AA2047" s="179"/>
    </row>
    <row r="2048" customFormat="false" ht="15.75" hidden="false" customHeight="true" outlineLevel="0" collapsed="false">
      <c r="A2048" s="179"/>
      <c r="B2048" s="192"/>
      <c r="C2048" s="179"/>
      <c r="D2048" s="179"/>
      <c r="E2048" s="179"/>
      <c r="F2048" s="193"/>
      <c r="G2048" s="179"/>
      <c r="H2048" s="179"/>
      <c r="I2048" s="179"/>
      <c r="J2048" s="14"/>
      <c r="K2048" s="179"/>
      <c r="L2048" s="179"/>
      <c r="M2048" s="179"/>
      <c r="N2048" s="193"/>
      <c r="O2048" s="194"/>
      <c r="P2048" s="195"/>
      <c r="Q2048" s="196"/>
      <c r="R2048" s="195"/>
      <c r="S2048" s="195"/>
      <c r="T2048" s="195"/>
      <c r="U2048" s="75"/>
      <c r="V2048" s="85"/>
      <c r="W2048" s="197"/>
      <c r="X2048" s="67"/>
      <c r="Y2048" s="179"/>
      <c r="Z2048" s="179"/>
      <c r="AA2048" s="179"/>
    </row>
    <row r="2049" customFormat="false" ht="15.75" hidden="false" customHeight="true" outlineLevel="0" collapsed="false">
      <c r="A2049" s="179"/>
      <c r="B2049" s="192"/>
      <c r="C2049" s="179"/>
      <c r="D2049" s="179"/>
      <c r="E2049" s="179"/>
      <c r="F2049" s="193"/>
      <c r="G2049" s="179"/>
      <c r="H2049" s="179"/>
      <c r="I2049" s="179"/>
      <c r="J2049" s="14"/>
      <c r="K2049" s="179"/>
      <c r="L2049" s="179"/>
      <c r="M2049" s="179"/>
      <c r="N2049" s="193"/>
      <c r="O2049" s="194"/>
      <c r="P2049" s="195"/>
      <c r="Q2049" s="196"/>
      <c r="R2049" s="195"/>
      <c r="S2049" s="195"/>
      <c r="T2049" s="195"/>
      <c r="U2049" s="75"/>
      <c r="V2049" s="85"/>
      <c r="W2049" s="197"/>
      <c r="X2049" s="67"/>
      <c r="Y2049" s="179"/>
      <c r="Z2049" s="179"/>
      <c r="AA2049" s="179"/>
    </row>
    <row r="2050" customFormat="false" ht="15.75" hidden="false" customHeight="true" outlineLevel="0" collapsed="false">
      <c r="A2050" s="179"/>
      <c r="B2050" s="192"/>
      <c r="C2050" s="179"/>
      <c r="D2050" s="179"/>
      <c r="E2050" s="179"/>
      <c r="F2050" s="193"/>
      <c r="G2050" s="179"/>
      <c r="H2050" s="179"/>
      <c r="I2050" s="179"/>
      <c r="J2050" s="14"/>
      <c r="K2050" s="179"/>
      <c r="L2050" s="179"/>
      <c r="M2050" s="179"/>
      <c r="N2050" s="193"/>
      <c r="O2050" s="194"/>
      <c r="P2050" s="195"/>
      <c r="Q2050" s="196"/>
      <c r="R2050" s="195"/>
      <c r="S2050" s="195"/>
      <c r="T2050" s="195"/>
      <c r="U2050" s="75"/>
      <c r="V2050" s="85"/>
      <c r="W2050" s="197"/>
      <c r="X2050" s="67"/>
      <c r="Y2050" s="179"/>
      <c r="Z2050" s="179"/>
      <c r="AA2050" s="179"/>
    </row>
    <row r="2051" customFormat="false" ht="15.75" hidden="false" customHeight="true" outlineLevel="0" collapsed="false">
      <c r="A2051" s="179"/>
      <c r="B2051" s="192"/>
      <c r="C2051" s="179"/>
      <c r="D2051" s="179"/>
      <c r="E2051" s="179"/>
      <c r="F2051" s="193"/>
      <c r="G2051" s="179"/>
      <c r="H2051" s="179"/>
      <c r="I2051" s="179"/>
      <c r="J2051" s="14"/>
      <c r="K2051" s="179"/>
      <c r="L2051" s="179"/>
      <c r="M2051" s="179"/>
      <c r="N2051" s="193"/>
      <c r="O2051" s="194"/>
      <c r="P2051" s="195"/>
      <c r="Q2051" s="196"/>
      <c r="R2051" s="195"/>
      <c r="S2051" s="195"/>
      <c r="T2051" s="195"/>
      <c r="U2051" s="75"/>
      <c r="V2051" s="85"/>
      <c r="W2051" s="197"/>
      <c r="X2051" s="67"/>
      <c r="Y2051" s="179"/>
      <c r="Z2051" s="179"/>
      <c r="AA2051" s="179"/>
    </row>
    <row r="2052" customFormat="false" ht="15.75" hidden="false" customHeight="true" outlineLevel="0" collapsed="false">
      <c r="A2052" s="179"/>
      <c r="B2052" s="192"/>
      <c r="C2052" s="179"/>
      <c r="D2052" s="179"/>
      <c r="E2052" s="179"/>
      <c r="F2052" s="193"/>
      <c r="G2052" s="179"/>
      <c r="H2052" s="179"/>
      <c r="I2052" s="179"/>
      <c r="J2052" s="14"/>
      <c r="K2052" s="179"/>
      <c r="L2052" s="179"/>
      <c r="M2052" s="179"/>
      <c r="N2052" s="193"/>
      <c r="O2052" s="194"/>
      <c r="P2052" s="195"/>
      <c r="Q2052" s="196"/>
      <c r="R2052" s="195"/>
      <c r="S2052" s="195"/>
      <c r="T2052" s="195"/>
      <c r="U2052" s="75"/>
      <c r="V2052" s="85"/>
      <c r="W2052" s="197"/>
      <c r="X2052" s="67"/>
      <c r="Y2052" s="179"/>
      <c r="Z2052" s="179"/>
      <c r="AA2052" s="179"/>
    </row>
    <row r="2053" customFormat="false" ht="15.75" hidden="false" customHeight="true" outlineLevel="0" collapsed="false">
      <c r="A2053" s="179"/>
      <c r="B2053" s="192"/>
      <c r="C2053" s="179"/>
      <c r="D2053" s="179"/>
      <c r="E2053" s="179"/>
      <c r="F2053" s="193"/>
      <c r="G2053" s="179"/>
      <c r="H2053" s="179"/>
      <c r="I2053" s="179"/>
      <c r="J2053" s="14"/>
      <c r="K2053" s="179"/>
      <c r="L2053" s="179"/>
      <c r="M2053" s="179"/>
      <c r="N2053" s="193"/>
      <c r="O2053" s="194"/>
      <c r="P2053" s="195"/>
      <c r="Q2053" s="196"/>
      <c r="R2053" s="195"/>
      <c r="S2053" s="195"/>
      <c r="T2053" s="195"/>
      <c r="U2053" s="75"/>
      <c r="V2053" s="85"/>
      <c r="W2053" s="197"/>
      <c r="X2053" s="67"/>
      <c r="Y2053" s="179"/>
      <c r="Z2053" s="179"/>
      <c r="AA2053" s="179"/>
    </row>
    <row r="2054" customFormat="false" ht="15.75" hidden="false" customHeight="true" outlineLevel="0" collapsed="false">
      <c r="A2054" s="179"/>
      <c r="B2054" s="192"/>
      <c r="C2054" s="179"/>
      <c r="D2054" s="179"/>
      <c r="E2054" s="179"/>
      <c r="F2054" s="193"/>
      <c r="G2054" s="179"/>
      <c r="H2054" s="179"/>
      <c r="I2054" s="179"/>
      <c r="J2054" s="14"/>
      <c r="K2054" s="179"/>
      <c r="L2054" s="179"/>
      <c r="M2054" s="179"/>
      <c r="N2054" s="193"/>
      <c r="O2054" s="194"/>
      <c r="P2054" s="195"/>
      <c r="Q2054" s="196"/>
      <c r="R2054" s="195"/>
      <c r="S2054" s="195"/>
      <c r="T2054" s="195"/>
      <c r="U2054" s="75"/>
      <c r="V2054" s="85"/>
      <c r="W2054" s="197"/>
      <c r="X2054" s="67"/>
      <c r="Y2054" s="179"/>
      <c r="Z2054" s="179"/>
      <c r="AA2054" s="179"/>
    </row>
    <row r="2055" customFormat="false" ht="15.75" hidden="false" customHeight="true" outlineLevel="0" collapsed="false">
      <c r="A2055" s="179"/>
      <c r="B2055" s="192"/>
      <c r="C2055" s="179"/>
      <c r="D2055" s="179"/>
      <c r="E2055" s="179"/>
      <c r="F2055" s="193"/>
      <c r="G2055" s="179"/>
      <c r="H2055" s="179"/>
      <c r="I2055" s="179"/>
      <c r="J2055" s="14"/>
      <c r="K2055" s="179"/>
      <c r="L2055" s="179"/>
      <c r="M2055" s="179"/>
      <c r="N2055" s="193"/>
      <c r="O2055" s="194"/>
      <c r="P2055" s="195"/>
      <c r="Q2055" s="196"/>
      <c r="R2055" s="195"/>
      <c r="S2055" s="195"/>
      <c r="T2055" s="195"/>
      <c r="U2055" s="75"/>
      <c r="V2055" s="85"/>
      <c r="W2055" s="197"/>
      <c r="X2055" s="67"/>
      <c r="Y2055" s="179"/>
      <c r="Z2055" s="179"/>
      <c r="AA2055" s="179"/>
    </row>
    <row r="2056" customFormat="false" ht="15.75" hidden="false" customHeight="true" outlineLevel="0" collapsed="false">
      <c r="A2056" s="179"/>
      <c r="B2056" s="192"/>
      <c r="C2056" s="179"/>
      <c r="D2056" s="179"/>
      <c r="E2056" s="179"/>
      <c r="F2056" s="193"/>
      <c r="G2056" s="179"/>
      <c r="H2056" s="179"/>
      <c r="I2056" s="179"/>
      <c r="J2056" s="14"/>
      <c r="K2056" s="179"/>
      <c r="L2056" s="179"/>
      <c r="M2056" s="179"/>
      <c r="N2056" s="193"/>
      <c r="O2056" s="194"/>
      <c r="P2056" s="195"/>
      <c r="Q2056" s="196"/>
      <c r="R2056" s="195"/>
      <c r="S2056" s="195"/>
      <c r="T2056" s="195"/>
      <c r="U2056" s="75"/>
      <c r="V2056" s="85"/>
      <c r="W2056" s="197"/>
      <c r="X2056" s="67"/>
      <c r="Y2056" s="179"/>
      <c r="Z2056" s="179"/>
      <c r="AA2056" s="179"/>
    </row>
    <row r="2057" customFormat="false" ht="15.75" hidden="false" customHeight="true" outlineLevel="0" collapsed="false">
      <c r="A2057" s="179"/>
      <c r="B2057" s="192"/>
      <c r="C2057" s="179"/>
      <c r="D2057" s="179"/>
      <c r="E2057" s="179"/>
      <c r="F2057" s="193"/>
      <c r="G2057" s="179"/>
      <c r="H2057" s="179"/>
      <c r="I2057" s="179"/>
      <c r="J2057" s="14"/>
      <c r="K2057" s="179"/>
      <c r="L2057" s="179"/>
      <c r="M2057" s="179"/>
      <c r="N2057" s="193"/>
      <c r="O2057" s="194"/>
      <c r="P2057" s="195"/>
      <c r="Q2057" s="196"/>
      <c r="R2057" s="195"/>
      <c r="S2057" s="195"/>
      <c r="T2057" s="195"/>
      <c r="U2057" s="75"/>
      <c r="V2057" s="85"/>
      <c r="W2057" s="197"/>
      <c r="X2057" s="67"/>
      <c r="Y2057" s="179"/>
      <c r="Z2057" s="179"/>
      <c r="AA2057" s="179"/>
    </row>
    <row r="2058" customFormat="false" ht="15.75" hidden="false" customHeight="true" outlineLevel="0" collapsed="false">
      <c r="A2058" s="179"/>
      <c r="B2058" s="192"/>
      <c r="C2058" s="179"/>
      <c r="D2058" s="179"/>
      <c r="E2058" s="179"/>
      <c r="F2058" s="193"/>
      <c r="G2058" s="179"/>
      <c r="H2058" s="179"/>
      <c r="I2058" s="179"/>
      <c r="J2058" s="14"/>
      <c r="K2058" s="179"/>
      <c r="L2058" s="179"/>
      <c r="M2058" s="179"/>
      <c r="N2058" s="193"/>
      <c r="O2058" s="194"/>
      <c r="P2058" s="195"/>
      <c r="Q2058" s="196"/>
      <c r="R2058" s="195"/>
      <c r="S2058" s="195"/>
      <c r="T2058" s="195"/>
      <c r="U2058" s="75"/>
      <c r="V2058" s="85"/>
      <c r="W2058" s="197"/>
      <c r="X2058" s="67"/>
      <c r="Y2058" s="179"/>
      <c r="Z2058" s="179"/>
      <c r="AA2058" s="179"/>
    </row>
    <row r="2059" customFormat="false" ht="15.75" hidden="false" customHeight="true" outlineLevel="0" collapsed="false">
      <c r="A2059" s="179"/>
      <c r="B2059" s="192"/>
      <c r="C2059" s="179"/>
      <c r="D2059" s="179"/>
      <c r="E2059" s="179"/>
      <c r="F2059" s="193"/>
      <c r="G2059" s="179"/>
      <c r="H2059" s="179"/>
      <c r="I2059" s="179"/>
      <c r="J2059" s="14"/>
      <c r="K2059" s="179"/>
      <c r="L2059" s="179"/>
      <c r="M2059" s="179"/>
      <c r="N2059" s="193"/>
      <c r="O2059" s="194"/>
      <c r="P2059" s="195"/>
      <c r="Q2059" s="196"/>
      <c r="R2059" s="195"/>
      <c r="S2059" s="195"/>
      <c r="T2059" s="195"/>
      <c r="U2059" s="75"/>
      <c r="V2059" s="85"/>
      <c r="W2059" s="197"/>
      <c r="X2059" s="67"/>
      <c r="Y2059" s="179"/>
      <c r="Z2059" s="179"/>
      <c r="AA2059" s="179"/>
    </row>
    <row r="2060" customFormat="false" ht="15.75" hidden="false" customHeight="true" outlineLevel="0" collapsed="false">
      <c r="A2060" s="179"/>
      <c r="B2060" s="192"/>
      <c r="C2060" s="179"/>
      <c r="D2060" s="179"/>
      <c r="E2060" s="179"/>
      <c r="F2060" s="193"/>
      <c r="G2060" s="179"/>
      <c r="H2060" s="179"/>
      <c r="I2060" s="179"/>
      <c r="J2060" s="14"/>
      <c r="K2060" s="179"/>
      <c r="L2060" s="179"/>
      <c r="M2060" s="179"/>
      <c r="N2060" s="193"/>
      <c r="O2060" s="194"/>
      <c r="P2060" s="195"/>
      <c r="Q2060" s="196"/>
      <c r="R2060" s="195"/>
      <c r="S2060" s="195"/>
      <c r="T2060" s="195"/>
      <c r="U2060" s="75"/>
      <c r="V2060" s="85"/>
      <c r="W2060" s="197"/>
      <c r="X2060" s="67"/>
      <c r="Y2060" s="179"/>
      <c r="Z2060" s="179"/>
      <c r="AA2060" s="179"/>
    </row>
    <row r="2061" customFormat="false" ht="15.75" hidden="false" customHeight="true" outlineLevel="0" collapsed="false">
      <c r="A2061" s="179"/>
      <c r="B2061" s="192"/>
      <c r="C2061" s="179"/>
      <c r="D2061" s="179"/>
      <c r="E2061" s="179"/>
      <c r="F2061" s="193"/>
      <c r="G2061" s="179"/>
      <c r="H2061" s="179"/>
      <c r="I2061" s="179"/>
      <c r="J2061" s="14"/>
      <c r="K2061" s="179"/>
      <c r="L2061" s="179"/>
      <c r="M2061" s="179"/>
      <c r="N2061" s="193"/>
      <c r="O2061" s="194"/>
      <c r="P2061" s="195"/>
      <c r="Q2061" s="196"/>
      <c r="R2061" s="195"/>
      <c r="S2061" s="195"/>
      <c r="T2061" s="195"/>
      <c r="U2061" s="75"/>
      <c r="V2061" s="85"/>
      <c r="W2061" s="197"/>
      <c r="X2061" s="67"/>
      <c r="Y2061" s="179"/>
      <c r="Z2061" s="179"/>
      <c r="AA2061" s="179"/>
    </row>
    <row r="2062" customFormat="false" ht="15.75" hidden="false" customHeight="true" outlineLevel="0" collapsed="false">
      <c r="A2062" s="179"/>
      <c r="B2062" s="192"/>
      <c r="C2062" s="179"/>
      <c r="D2062" s="179"/>
      <c r="E2062" s="179"/>
      <c r="F2062" s="193"/>
      <c r="G2062" s="179"/>
      <c r="H2062" s="179"/>
      <c r="I2062" s="179"/>
      <c r="J2062" s="14"/>
      <c r="K2062" s="179"/>
      <c r="L2062" s="179"/>
      <c r="M2062" s="179"/>
      <c r="N2062" s="193"/>
      <c r="O2062" s="194"/>
      <c r="P2062" s="195"/>
      <c r="Q2062" s="196"/>
      <c r="R2062" s="195"/>
      <c r="S2062" s="195"/>
      <c r="T2062" s="195"/>
      <c r="U2062" s="75"/>
      <c r="V2062" s="85"/>
      <c r="W2062" s="197"/>
      <c r="X2062" s="67"/>
      <c r="Y2062" s="179"/>
      <c r="Z2062" s="179"/>
      <c r="AA2062" s="179"/>
    </row>
    <row r="2063" customFormat="false" ht="15.75" hidden="false" customHeight="true" outlineLevel="0" collapsed="false">
      <c r="A2063" s="179"/>
      <c r="B2063" s="192"/>
      <c r="C2063" s="179"/>
      <c r="D2063" s="179"/>
      <c r="E2063" s="179"/>
      <c r="F2063" s="193"/>
      <c r="G2063" s="179"/>
      <c r="H2063" s="179"/>
      <c r="I2063" s="179"/>
      <c r="J2063" s="14"/>
      <c r="K2063" s="179"/>
      <c r="L2063" s="179"/>
      <c r="M2063" s="179"/>
      <c r="N2063" s="193"/>
      <c r="O2063" s="194"/>
      <c r="P2063" s="195"/>
      <c r="Q2063" s="196"/>
      <c r="R2063" s="195"/>
      <c r="S2063" s="195"/>
      <c r="T2063" s="195"/>
      <c r="U2063" s="75"/>
      <c r="V2063" s="85"/>
      <c r="W2063" s="197"/>
      <c r="X2063" s="67"/>
      <c r="Y2063" s="179"/>
      <c r="Z2063" s="179"/>
      <c r="AA2063" s="179"/>
    </row>
    <row r="2064" customFormat="false" ht="15.75" hidden="false" customHeight="true" outlineLevel="0" collapsed="false">
      <c r="A2064" s="179"/>
      <c r="B2064" s="192"/>
      <c r="C2064" s="179"/>
      <c r="D2064" s="179"/>
      <c r="E2064" s="179"/>
      <c r="F2064" s="193"/>
      <c r="G2064" s="179"/>
      <c r="H2064" s="179"/>
      <c r="I2064" s="179"/>
      <c r="J2064" s="14"/>
      <c r="K2064" s="179"/>
      <c r="L2064" s="179"/>
      <c r="M2064" s="179"/>
      <c r="N2064" s="193"/>
      <c r="O2064" s="194"/>
      <c r="P2064" s="195"/>
      <c r="Q2064" s="196"/>
      <c r="R2064" s="195"/>
      <c r="S2064" s="195"/>
      <c r="T2064" s="195"/>
      <c r="U2064" s="75"/>
      <c r="V2064" s="85"/>
      <c r="W2064" s="197"/>
      <c r="X2064" s="67"/>
      <c r="Y2064" s="179"/>
      <c r="Z2064" s="179"/>
      <c r="AA2064" s="179"/>
    </row>
    <row r="2065" customFormat="false" ht="15.75" hidden="false" customHeight="true" outlineLevel="0" collapsed="false">
      <c r="A2065" s="179"/>
      <c r="B2065" s="192"/>
      <c r="C2065" s="179"/>
      <c r="D2065" s="179"/>
      <c r="E2065" s="179"/>
      <c r="F2065" s="193"/>
      <c r="G2065" s="179"/>
      <c r="H2065" s="179"/>
      <c r="I2065" s="179"/>
      <c r="J2065" s="14"/>
      <c r="K2065" s="179"/>
      <c r="L2065" s="179"/>
      <c r="M2065" s="179"/>
      <c r="N2065" s="193"/>
      <c r="O2065" s="194"/>
      <c r="P2065" s="195"/>
      <c r="Q2065" s="196"/>
      <c r="R2065" s="195"/>
      <c r="S2065" s="195"/>
      <c r="T2065" s="195"/>
      <c r="U2065" s="75"/>
      <c r="V2065" s="85"/>
      <c r="W2065" s="197"/>
      <c r="X2065" s="67"/>
      <c r="Y2065" s="179"/>
      <c r="Z2065" s="179"/>
      <c r="AA2065" s="179"/>
    </row>
    <row r="2066" customFormat="false" ht="15.75" hidden="false" customHeight="true" outlineLevel="0" collapsed="false">
      <c r="A2066" s="179"/>
      <c r="B2066" s="192"/>
      <c r="C2066" s="179"/>
      <c r="D2066" s="179"/>
      <c r="E2066" s="179"/>
      <c r="F2066" s="193"/>
      <c r="G2066" s="179"/>
      <c r="H2066" s="179"/>
      <c r="I2066" s="179"/>
      <c r="J2066" s="14"/>
      <c r="K2066" s="179"/>
      <c r="L2066" s="179"/>
      <c r="M2066" s="179"/>
      <c r="N2066" s="193"/>
      <c r="O2066" s="194"/>
      <c r="P2066" s="195"/>
      <c r="Q2066" s="196"/>
      <c r="R2066" s="195"/>
      <c r="S2066" s="195"/>
      <c r="T2066" s="195"/>
      <c r="U2066" s="75"/>
      <c r="V2066" s="85"/>
      <c r="W2066" s="197"/>
      <c r="X2066" s="67"/>
      <c r="Y2066" s="179"/>
      <c r="Z2066" s="179"/>
      <c r="AA2066" s="179"/>
    </row>
    <row r="2067" customFormat="false" ht="15.75" hidden="false" customHeight="true" outlineLevel="0" collapsed="false">
      <c r="A2067" s="179"/>
      <c r="B2067" s="192"/>
      <c r="C2067" s="179"/>
      <c r="D2067" s="179"/>
      <c r="E2067" s="179"/>
      <c r="F2067" s="193"/>
      <c r="G2067" s="179"/>
      <c r="H2067" s="179"/>
      <c r="I2067" s="179"/>
      <c r="J2067" s="14"/>
      <c r="K2067" s="179"/>
      <c r="L2067" s="179"/>
      <c r="M2067" s="179"/>
      <c r="N2067" s="193"/>
      <c r="O2067" s="194"/>
      <c r="P2067" s="195"/>
      <c r="Q2067" s="196"/>
      <c r="R2067" s="195"/>
      <c r="S2067" s="195"/>
      <c r="T2067" s="195"/>
      <c r="U2067" s="75"/>
      <c r="V2067" s="85"/>
      <c r="W2067" s="197"/>
      <c r="X2067" s="67"/>
      <c r="Y2067" s="179"/>
      <c r="Z2067" s="179"/>
      <c r="AA2067" s="179"/>
    </row>
    <row r="2068" customFormat="false" ht="15.75" hidden="false" customHeight="true" outlineLevel="0" collapsed="false">
      <c r="A2068" s="179"/>
      <c r="B2068" s="192"/>
      <c r="C2068" s="179"/>
      <c r="D2068" s="179"/>
      <c r="E2068" s="179"/>
      <c r="F2068" s="193"/>
      <c r="G2068" s="179"/>
      <c r="H2068" s="179"/>
      <c r="I2068" s="179"/>
      <c r="J2068" s="14"/>
      <c r="K2068" s="179"/>
      <c r="L2068" s="179"/>
      <c r="M2068" s="179"/>
      <c r="N2068" s="193"/>
      <c r="O2068" s="194"/>
      <c r="P2068" s="195"/>
      <c r="Q2068" s="196"/>
      <c r="R2068" s="195"/>
      <c r="S2068" s="195"/>
      <c r="T2068" s="195"/>
      <c r="U2068" s="75"/>
      <c r="V2068" s="85"/>
      <c r="W2068" s="197"/>
      <c r="X2068" s="67"/>
      <c r="Y2068" s="179"/>
      <c r="Z2068" s="179"/>
      <c r="AA2068" s="179"/>
    </row>
    <row r="2069" customFormat="false" ht="15.75" hidden="false" customHeight="true" outlineLevel="0" collapsed="false">
      <c r="A2069" s="179"/>
      <c r="B2069" s="192"/>
      <c r="C2069" s="179"/>
      <c r="D2069" s="179"/>
      <c r="E2069" s="179"/>
      <c r="F2069" s="193"/>
      <c r="G2069" s="179"/>
      <c r="H2069" s="179"/>
      <c r="I2069" s="179"/>
      <c r="J2069" s="14"/>
      <c r="K2069" s="179"/>
      <c r="L2069" s="179"/>
      <c r="M2069" s="179"/>
      <c r="N2069" s="193"/>
      <c r="O2069" s="194"/>
      <c r="P2069" s="195"/>
      <c r="Q2069" s="196"/>
      <c r="R2069" s="195"/>
      <c r="S2069" s="195"/>
      <c r="T2069" s="195"/>
      <c r="U2069" s="75"/>
      <c r="V2069" s="85"/>
      <c r="W2069" s="197"/>
      <c r="X2069" s="67"/>
      <c r="Y2069" s="179"/>
      <c r="Z2069" s="179"/>
      <c r="AA2069" s="179"/>
    </row>
    <row r="2070" customFormat="false" ht="15.75" hidden="false" customHeight="true" outlineLevel="0" collapsed="false">
      <c r="A2070" s="179"/>
      <c r="B2070" s="192"/>
      <c r="C2070" s="179"/>
      <c r="D2070" s="179"/>
      <c r="E2070" s="179"/>
      <c r="F2070" s="193"/>
      <c r="G2070" s="179"/>
      <c r="H2070" s="179"/>
      <c r="I2070" s="179"/>
      <c r="J2070" s="14"/>
      <c r="K2070" s="179"/>
      <c r="L2070" s="179"/>
      <c r="M2070" s="179"/>
      <c r="N2070" s="193"/>
      <c r="O2070" s="194"/>
      <c r="P2070" s="195"/>
      <c r="Q2070" s="196"/>
      <c r="R2070" s="195"/>
      <c r="S2070" s="195"/>
      <c r="T2070" s="195"/>
      <c r="U2070" s="75"/>
      <c r="V2070" s="85"/>
      <c r="W2070" s="197"/>
      <c r="X2070" s="67"/>
      <c r="Y2070" s="179"/>
      <c r="Z2070" s="179"/>
      <c r="AA2070" s="179"/>
    </row>
    <row r="2071" customFormat="false" ht="15.75" hidden="false" customHeight="true" outlineLevel="0" collapsed="false">
      <c r="A2071" s="179"/>
      <c r="B2071" s="192"/>
      <c r="C2071" s="179"/>
      <c r="D2071" s="179"/>
      <c r="E2071" s="179"/>
      <c r="F2071" s="193"/>
      <c r="G2071" s="179"/>
      <c r="H2071" s="179"/>
      <c r="I2071" s="179"/>
      <c r="J2071" s="14"/>
      <c r="K2071" s="179"/>
      <c r="L2071" s="179"/>
      <c r="M2071" s="179"/>
      <c r="N2071" s="193"/>
      <c r="O2071" s="194"/>
      <c r="P2071" s="195"/>
      <c r="Q2071" s="196"/>
      <c r="R2071" s="195"/>
      <c r="S2071" s="195"/>
      <c r="T2071" s="195"/>
      <c r="U2071" s="75"/>
      <c r="V2071" s="85"/>
      <c r="W2071" s="197"/>
      <c r="X2071" s="67"/>
      <c r="Y2071" s="179"/>
      <c r="Z2071" s="179"/>
      <c r="AA2071" s="179"/>
    </row>
    <row r="2072" customFormat="false" ht="15.75" hidden="false" customHeight="true" outlineLevel="0" collapsed="false">
      <c r="A2072" s="179"/>
      <c r="B2072" s="192"/>
      <c r="C2072" s="179"/>
      <c r="D2072" s="179"/>
      <c r="E2072" s="179"/>
      <c r="F2072" s="193"/>
      <c r="G2072" s="179"/>
      <c r="H2072" s="179"/>
      <c r="I2072" s="179"/>
      <c r="J2072" s="14"/>
      <c r="K2072" s="179"/>
      <c r="L2072" s="179"/>
      <c r="M2072" s="179"/>
      <c r="N2072" s="193"/>
      <c r="O2072" s="194"/>
      <c r="P2072" s="195"/>
      <c r="Q2072" s="196"/>
      <c r="R2072" s="195"/>
      <c r="S2072" s="195"/>
      <c r="T2072" s="195"/>
      <c r="U2072" s="75"/>
      <c r="V2072" s="85"/>
      <c r="W2072" s="197"/>
      <c r="X2072" s="67"/>
      <c r="Y2072" s="179"/>
      <c r="Z2072" s="179"/>
      <c r="AA2072" s="179"/>
    </row>
    <row r="2073" customFormat="false" ht="15.75" hidden="false" customHeight="true" outlineLevel="0" collapsed="false">
      <c r="A2073" s="179"/>
      <c r="B2073" s="192"/>
      <c r="C2073" s="179"/>
      <c r="D2073" s="179"/>
      <c r="E2073" s="179"/>
      <c r="F2073" s="193"/>
      <c r="G2073" s="179"/>
      <c r="H2073" s="179"/>
      <c r="I2073" s="179"/>
      <c r="J2073" s="14"/>
      <c r="K2073" s="179"/>
      <c r="L2073" s="179"/>
      <c r="M2073" s="179"/>
      <c r="N2073" s="193"/>
      <c r="O2073" s="194"/>
      <c r="P2073" s="195"/>
      <c r="Q2073" s="196"/>
      <c r="R2073" s="195"/>
      <c r="S2073" s="195"/>
      <c r="T2073" s="195"/>
      <c r="U2073" s="75"/>
      <c r="V2073" s="85"/>
      <c r="W2073" s="197"/>
      <c r="X2073" s="67"/>
      <c r="Y2073" s="179"/>
      <c r="Z2073" s="179"/>
      <c r="AA2073" s="179"/>
    </row>
    <row r="2074" customFormat="false" ht="15.75" hidden="false" customHeight="true" outlineLevel="0" collapsed="false">
      <c r="A2074" s="179"/>
      <c r="B2074" s="192"/>
      <c r="C2074" s="179"/>
      <c r="D2074" s="179"/>
      <c r="E2074" s="179"/>
      <c r="F2074" s="193"/>
      <c r="G2074" s="179"/>
      <c r="H2074" s="179"/>
      <c r="I2074" s="179"/>
      <c r="J2074" s="14"/>
      <c r="K2074" s="179"/>
      <c r="L2074" s="179"/>
      <c r="M2074" s="179"/>
      <c r="N2074" s="193"/>
      <c r="O2074" s="194"/>
      <c r="P2074" s="195"/>
      <c r="Q2074" s="196"/>
      <c r="R2074" s="195"/>
      <c r="S2074" s="195"/>
      <c r="T2074" s="195"/>
      <c r="U2074" s="75"/>
      <c r="V2074" s="85"/>
      <c r="W2074" s="197"/>
      <c r="X2074" s="67"/>
      <c r="Y2074" s="179"/>
      <c r="Z2074" s="179"/>
      <c r="AA2074" s="179"/>
    </row>
    <row r="2075" customFormat="false" ht="15.75" hidden="false" customHeight="true" outlineLevel="0" collapsed="false">
      <c r="A2075" s="179"/>
      <c r="B2075" s="192"/>
      <c r="C2075" s="179"/>
      <c r="D2075" s="179"/>
      <c r="E2075" s="179"/>
      <c r="F2075" s="193"/>
      <c r="G2075" s="179"/>
      <c r="H2075" s="179"/>
      <c r="I2075" s="179"/>
      <c r="J2075" s="14"/>
      <c r="K2075" s="179"/>
      <c r="L2075" s="179"/>
      <c r="M2075" s="179"/>
      <c r="N2075" s="193"/>
      <c r="O2075" s="194"/>
      <c r="P2075" s="195"/>
      <c r="Q2075" s="196"/>
      <c r="R2075" s="195"/>
      <c r="S2075" s="195"/>
      <c r="T2075" s="195"/>
      <c r="U2075" s="75"/>
      <c r="V2075" s="85"/>
      <c r="W2075" s="197"/>
      <c r="X2075" s="67"/>
      <c r="Y2075" s="179"/>
      <c r="Z2075" s="179"/>
      <c r="AA2075" s="179"/>
    </row>
    <row r="2076" customFormat="false" ht="15.75" hidden="false" customHeight="true" outlineLevel="0" collapsed="false">
      <c r="A2076" s="179"/>
      <c r="B2076" s="192"/>
      <c r="C2076" s="179"/>
      <c r="D2076" s="179"/>
      <c r="E2076" s="179"/>
      <c r="F2076" s="193"/>
      <c r="G2076" s="179"/>
      <c r="H2076" s="179"/>
      <c r="I2076" s="179"/>
      <c r="J2076" s="14"/>
      <c r="K2076" s="179"/>
      <c r="L2076" s="179"/>
      <c r="M2076" s="179"/>
      <c r="N2076" s="193"/>
      <c r="O2076" s="194"/>
      <c r="P2076" s="195"/>
      <c r="Q2076" s="196"/>
      <c r="R2076" s="195"/>
      <c r="S2076" s="195"/>
      <c r="T2076" s="195"/>
      <c r="U2076" s="75"/>
      <c r="V2076" s="85"/>
      <c r="W2076" s="197"/>
      <c r="X2076" s="67"/>
      <c r="Y2076" s="179"/>
      <c r="Z2076" s="179"/>
      <c r="AA2076" s="179"/>
    </row>
    <row r="2077" customFormat="false" ht="15.75" hidden="false" customHeight="true" outlineLevel="0" collapsed="false">
      <c r="A2077" s="179"/>
      <c r="B2077" s="192"/>
      <c r="C2077" s="179"/>
      <c r="D2077" s="179"/>
      <c r="E2077" s="179"/>
      <c r="F2077" s="193"/>
      <c r="G2077" s="179"/>
      <c r="H2077" s="179"/>
      <c r="I2077" s="179"/>
      <c r="J2077" s="14"/>
      <c r="K2077" s="179"/>
      <c r="L2077" s="179"/>
      <c r="M2077" s="179"/>
      <c r="N2077" s="193"/>
      <c r="O2077" s="194"/>
      <c r="P2077" s="195"/>
      <c r="Q2077" s="196"/>
      <c r="R2077" s="195"/>
      <c r="S2077" s="195"/>
      <c r="T2077" s="195"/>
      <c r="U2077" s="75"/>
      <c r="V2077" s="85"/>
      <c r="W2077" s="197"/>
      <c r="X2077" s="67"/>
      <c r="Y2077" s="179"/>
      <c r="Z2077" s="179"/>
      <c r="AA2077" s="179"/>
    </row>
    <row r="2078" customFormat="false" ht="15.75" hidden="false" customHeight="true" outlineLevel="0" collapsed="false">
      <c r="A2078" s="179"/>
      <c r="B2078" s="192"/>
      <c r="C2078" s="179"/>
      <c r="D2078" s="179"/>
      <c r="E2078" s="179"/>
      <c r="F2078" s="193"/>
      <c r="G2078" s="179"/>
      <c r="H2078" s="179"/>
      <c r="I2078" s="179"/>
      <c r="J2078" s="14"/>
      <c r="K2078" s="179"/>
      <c r="L2078" s="179"/>
      <c r="M2078" s="179"/>
      <c r="N2078" s="193"/>
      <c r="O2078" s="194"/>
      <c r="P2078" s="195"/>
      <c r="Q2078" s="196"/>
      <c r="R2078" s="195"/>
      <c r="S2078" s="195"/>
      <c r="T2078" s="195"/>
      <c r="U2078" s="75"/>
      <c r="V2078" s="85"/>
      <c r="W2078" s="197"/>
      <c r="X2078" s="67"/>
      <c r="Y2078" s="179"/>
      <c r="Z2078" s="179"/>
      <c r="AA2078" s="179"/>
    </row>
    <row r="2079" customFormat="false" ht="15.75" hidden="false" customHeight="true" outlineLevel="0" collapsed="false">
      <c r="A2079" s="179"/>
      <c r="B2079" s="192"/>
      <c r="C2079" s="179"/>
      <c r="D2079" s="179"/>
      <c r="E2079" s="179"/>
      <c r="F2079" s="193"/>
      <c r="G2079" s="179"/>
      <c r="H2079" s="179"/>
      <c r="I2079" s="179"/>
      <c r="J2079" s="14"/>
      <c r="K2079" s="179"/>
      <c r="L2079" s="179"/>
      <c r="M2079" s="179"/>
      <c r="N2079" s="193"/>
      <c r="O2079" s="194"/>
      <c r="P2079" s="195"/>
      <c r="Q2079" s="196"/>
      <c r="R2079" s="195"/>
      <c r="S2079" s="195"/>
      <c r="T2079" s="195"/>
      <c r="U2079" s="75"/>
      <c r="V2079" s="85"/>
      <c r="W2079" s="197"/>
      <c r="X2079" s="67"/>
      <c r="Y2079" s="179"/>
      <c r="Z2079" s="179"/>
      <c r="AA2079" s="179"/>
    </row>
    <row r="2080" customFormat="false" ht="15.75" hidden="false" customHeight="true" outlineLevel="0" collapsed="false">
      <c r="A2080" s="179"/>
      <c r="B2080" s="192"/>
      <c r="C2080" s="179"/>
      <c r="D2080" s="179"/>
      <c r="E2080" s="179"/>
      <c r="F2080" s="193"/>
      <c r="G2080" s="179"/>
      <c r="H2080" s="179"/>
      <c r="I2080" s="179"/>
      <c r="J2080" s="14"/>
      <c r="K2080" s="179"/>
      <c r="L2080" s="179"/>
      <c r="M2080" s="179"/>
      <c r="N2080" s="193"/>
      <c r="O2080" s="194"/>
      <c r="P2080" s="195"/>
      <c r="Q2080" s="196"/>
      <c r="R2080" s="195"/>
      <c r="S2080" s="195"/>
      <c r="T2080" s="195"/>
      <c r="U2080" s="75"/>
      <c r="V2080" s="85"/>
      <c r="W2080" s="197"/>
      <c r="X2080" s="67"/>
      <c r="Y2080" s="179"/>
      <c r="Z2080" s="179"/>
      <c r="AA2080" s="179"/>
    </row>
    <row r="2081" customFormat="false" ht="15.75" hidden="false" customHeight="true" outlineLevel="0" collapsed="false">
      <c r="A2081" s="179"/>
      <c r="B2081" s="192"/>
      <c r="C2081" s="179"/>
      <c r="D2081" s="179"/>
      <c r="E2081" s="179"/>
      <c r="F2081" s="193"/>
      <c r="G2081" s="179"/>
      <c r="H2081" s="179"/>
      <c r="I2081" s="179"/>
      <c r="J2081" s="14"/>
      <c r="K2081" s="179"/>
      <c r="L2081" s="179"/>
      <c r="M2081" s="179"/>
      <c r="N2081" s="193"/>
      <c r="O2081" s="194"/>
      <c r="P2081" s="195"/>
      <c r="Q2081" s="196"/>
      <c r="R2081" s="195"/>
      <c r="S2081" s="195"/>
      <c r="T2081" s="195"/>
      <c r="U2081" s="75"/>
      <c r="V2081" s="85"/>
      <c r="W2081" s="197"/>
      <c r="X2081" s="67"/>
      <c r="Y2081" s="179"/>
      <c r="Z2081" s="179"/>
      <c r="AA2081" s="179"/>
    </row>
    <row r="2082" customFormat="false" ht="15.75" hidden="false" customHeight="true" outlineLevel="0" collapsed="false">
      <c r="A2082" s="179"/>
      <c r="B2082" s="192"/>
      <c r="C2082" s="179"/>
      <c r="D2082" s="179"/>
      <c r="E2082" s="179"/>
      <c r="F2082" s="193"/>
      <c r="G2082" s="179"/>
      <c r="H2082" s="179"/>
      <c r="I2082" s="179"/>
      <c r="J2082" s="14"/>
      <c r="K2082" s="179"/>
      <c r="L2082" s="179"/>
      <c r="M2082" s="179"/>
      <c r="N2082" s="193"/>
      <c r="O2082" s="194"/>
      <c r="P2082" s="195"/>
      <c r="Q2082" s="196"/>
      <c r="R2082" s="195"/>
      <c r="S2082" s="195"/>
      <c r="T2082" s="195"/>
      <c r="U2082" s="75"/>
      <c r="V2082" s="85"/>
      <c r="W2082" s="197"/>
      <c r="X2082" s="67"/>
      <c r="Y2082" s="179"/>
      <c r="Z2082" s="179"/>
      <c r="AA2082" s="179"/>
    </row>
    <row r="2083" customFormat="false" ht="15.75" hidden="false" customHeight="true" outlineLevel="0" collapsed="false">
      <c r="A2083" s="179"/>
      <c r="B2083" s="192"/>
      <c r="C2083" s="179"/>
      <c r="D2083" s="179"/>
      <c r="E2083" s="179"/>
      <c r="F2083" s="193"/>
      <c r="G2083" s="179"/>
      <c r="H2083" s="179"/>
      <c r="I2083" s="179"/>
      <c r="J2083" s="14"/>
      <c r="K2083" s="179"/>
      <c r="L2083" s="179"/>
      <c r="M2083" s="179"/>
      <c r="N2083" s="193"/>
      <c r="O2083" s="194"/>
      <c r="P2083" s="195"/>
      <c r="Q2083" s="196"/>
      <c r="R2083" s="195"/>
      <c r="S2083" s="195"/>
      <c r="T2083" s="195"/>
      <c r="U2083" s="75"/>
      <c r="V2083" s="85"/>
      <c r="W2083" s="197"/>
      <c r="X2083" s="67"/>
      <c r="Y2083" s="179"/>
      <c r="Z2083" s="179"/>
      <c r="AA2083" s="179"/>
    </row>
    <row r="2084" customFormat="false" ht="15.75" hidden="false" customHeight="true" outlineLevel="0" collapsed="false">
      <c r="A2084" s="179"/>
      <c r="B2084" s="192"/>
      <c r="C2084" s="179"/>
      <c r="D2084" s="179"/>
      <c r="E2084" s="179"/>
      <c r="F2084" s="193"/>
      <c r="G2084" s="179"/>
      <c r="H2084" s="179"/>
      <c r="I2084" s="179"/>
      <c r="J2084" s="14"/>
      <c r="K2084" s="179"/>
      <c r="L2084" s="179"/>
      <c r="M2084" s="179"/>
      <c r="N2084" s="193"/>
      <c r="O2084" s="194"/>
      <c r="P2084" s="195"/>
      <c r="Q2084" s="196"/>
      <c r="R2084" s="195"/>
      <c r="S2084" s="195"/>
      <c r="T2084" s="195"/>
      <c r="U2084" s="75"/>
      <c r="V2084" s="85"/>
      <c r="W2084" s="197"/>
      <c r="X2084" s="67"/>
      <c r="Y2084" s="179"/>
      <c r="Z2084" s="179"/>
      <c r="AA2084" s="179"/>
    </row>
    <row r="2085" customFormat="false" ht="15.75" hidden="false" customHeight="true" outlineLevel="0" collapsed="false">
      <c r="A2085" s="179"/>
      <c r="B2085" s="192"/>
      <c r="C2085" s="179"/>
      <c r="D2085" s="179"/>
      <c r="E2085" s="179"/>
      <c r="F2085" s="193"/>
      <c r="G2085" s="179"/>
      <c r="H2085" s="179"/>
      <c r="I2085" s="179"/>
      <c r="J2085" s="14"/>
      <c r="K2085" s="179"/>
      <c r="L2085" s="179"/>
      <c r="M2085" s="179"/>
      <c r="N2085" s="193"/>
      <c r="O2085" s="194"/>
      <c r="P2085" s="195"/>
      <c r="Q2085" s="196"/>
      <c r="R2085" s="195"/>
      <c r="S2085" s="195"/>
      <c r="T2085" s="195"/>
      <c r="U2085" s="75"/>
      <c r="V2085" s="85"/>
      <c r="W2085" s="197"/>
      <c r="X2085" s="67"/>
      <c r="Y2085" s="179"/>
      <c r="Z2085" s="179"/>
      <c r="AA2085" s="179"/>
    </row>
    <row r="2086" customFormat="false" ht="15.75" hidden="false" customHeight="true" outlineLevel="0" collapsed="false">
      <c r="A2086" s="179"/>
      <c r="B2086" s="192"/>
      <c r="C2086" s="179"/>
      <c r="D2086" s="179"/>
      <c r="E2086" s="179"/>
      <c r="F2086" s="193"/>
      <c r="G2086" s="179"/>
      <c r="H2086" s="179"/>
      <c r="I2086" s="179"/>
      <c r="J2086" s="14"/>
      <c r="K2086" s="179"/>
      <c r="L2086" s="179"/>
      <c r="M2086" s="179"/>
      <c r="N2086" s="193"/>
      <c r="O2086" s="194"/>
      <c r="P2086" s="195"/>
      <c r="Q2086" s="196"/>
      <c r="R2086" s="195"/>
      <c r="S2086" s="195"/>
      <c r="T2086" s="195"/>
      <c r="U2086" s="75"/>
      <c r="V2086" s="85"/>
      <c r="W2086" s="197"/>
      <c r="X2086" s="67"/>
      <c r="Y2086" s="179"/>
      <c r="Z2086" s="179"/>
      <c r="AA2086" s="179"/>
    </row>
    <row r="2087" customFormat="false" ht="15.75" hidden="false" customHeight="true" outlineLevel="0" collapsed="false">
      <c r="A2087" s="179"/>
      <c r="B2087" s="192"/>
      <c r="C2087" s="179"/>
      <c r="D2087" s="179"/>
      <c r="E2087" s="179"/>
      <c r="F2087" s="193"/>
      <c r="G2087" s="179"/>
      <c r="H2087" s="179"/>
      <c r="I2087" s="179"/>
      <c r="J2087" s="14"/>
      <c r="K2087" s="179"/>
      <c r="L2087" s="179"/>
      <c r="M2087" s="179"/>
      <c r="N2087" s="193"/>
      <c r="O2087" s="194"/>
      <c r="P2087" s="195"/>
      <c r="Q2087" s="196"/>
      <c r="R2087" s="195"/>
      <c r="S2087" s="195"/>
      <c r="T2087" s="195"/>
      <c r="U2087" s="75"/>
      <c r="V2087" s="85"/>
      <c r="W2087" s="197"/>
      <c r="X2087" s="67"/>
      <c r="Y2087" s="179"/>
      <c r="Z2087" s="179"/>
      <c r="AA2087" s="179"/>
    </row>
    <row r="2088" customFormat="false" ht="15.75" hidden="false" customHeight="true" outlineLevel="0" collapsed="false">
      <c r="A2088" s="179"/>
      <c r="B2088" s="192"/>
      <c r="C2088" s="179"/>
      <c r="D2088" s="179"/>
      <c r="E2088" s="179"/>
      <c r="F2088" s="193"/>
      <c r="G2088" s="179"/>
      <c r="H2088" s="179"/>
      <c r="I2088" s="179"/>
      <c r="J2088" s="14"/>
      <c r="K2088" s="179"/>
      <c r="L2088" s="179"/>
      <c r="M2088" s="179"/>
      <c r="N2088" s="193"/>
      <c r="O2088" s="194"/>
      <c r="P2088" s="195"/>
      <c r="Q2088" s="196"/>
      <c r="R2088" s="195"/>
      <c r="S2088" s="195"/>
      <c r="T2088" s="195"/>
      <c r="U2088" s="75"/>
      <c r="V2088" s="85"/>
      <c r="W2088" s="197"/>
      <c r="X2088" s="67"/>
      <c r="Y2088" s="179"/>
      <c r="Z2088" s="179"/>
      <c r="AA2088" s="179"/>
    </row>
    <row r="2089" customFormat="false" ht="15.75" hidden="false" customHeight="true" outlineLevel="0" collapsed="false">
      <c r="A2089" s="179"/>
      <c r="B2089" s="192"/>
      <c r="C2089" s="179"/>
      <c r="D2089" s="179"/>
      <c r="E2089" s="179"/>
      <c r="F2089" s="193"/>
      <c r="G2089" s="179"/>
      <c r="H2089" s="179"/>
      <c r="I2089" s="179"/>
      <c r="J2089" s="14"/>
      <c r="K2089" s="179"/>
      <c r="L2089" s="179"/>
      <c r="M2089" s="179"/>
      <c r="N2089" s="193"/>
      <c r="O2089" s="194"/>
      <c r="P2089" s="195"/>
      <c r="Q2089" s="196"/>
      <c r="R2089" s="195"/>
      <c r="S2089" s="195"/>
      <c r="T2089" s="195"/>
      <c r="U2089" s="75"/>
      <c r="V2089" s="85"/>
      <c r="W2089" s="197"/>
      <c r="X2089" s="67"/>
      <c r="Y2089" s="179"/>
      <c r="Z2089" s="179"/>
      <c r="AA2089" s="179"/>
    </row>
    <row r="2090" customFormat="false" ht="15.75" hidden="false" customHeight="true" outlineLevel="0" collapsed="false">
      <c r="A2090" s="179"/>
      <c r="B2090" s="192"/>
      <c r="C2090" s="179"/>
      <c r="D2090" s="179"/>
      <c r="E2090" s="179"/>
      <c r="F2090" s="193"/>
      <c r="G2090" s="179"/>
      <c r="H2090" s="179"/>
      <c r="I2090" s="179"/>
      <c r="J2090" s="14"/>
      <c r="K2090" s="179"/>
      <c r="L2090" s="179"/>
      <c r="M2090" s="179"/>
      <c r="N2090" s="193"/>
      <c r="O2090" s="194"/>
      <c r="P2090" s="195"/>
      <c r="Q2090" s="196"/>
      <c r="R2090" s="195"/>
      <c r="S2090" s="195"/>
      <c r="T2090" s="195"/>
      <c r="U2090" s="75"/>
      <c r="V2090" s="85"/>
      <c r="W2090" s="197"/>
      <c r="X2090" s="67"/>
      <c r="Y2090" s="179"/>
      <c r="Z2090" s="179"/>
      <c r="AA2090" s="179"/>
    </row>
    <row r="2091" customFormat="false" ht="15.75" hidden="false" customHeight="true" outlineLevel="0" collapsed="false">
      <c r="A2091" s="179"/>
      <c r="B2091" s="192"/>
      <c r="C2091" s="179"/>
      <c r="D2091" s="179"/>
      <c r="E2091" s="179"/>
      <c r="F2091" s="193"/>
      <c r="G2091" s="179"/>
      <c r="H2091" s="179"/>
      <c r="I2091" s="179"/>
      <c r="J2091" s="14"/>
      <c r="K2091" s="179"/>
      <c r="L2091" s="179"/>
      <c r="M2091" s="179"/>
      <c r="N2091" s="193"/>
      <c r="O2091" s="194"/>
      <c r="P2091" s="195"/>
      <c r="Q2091" s="196"/>
      <c r="R2091" s="195"/>
      <c r="S2091" s="195"/>
      <c r="T2091" s="195"/>
      <c r="U2091" s="75"/>
      <c r="V2091" s="85"/>
      <c r="W2091" s="197"/>
      <c r="X2091" s="67"/>
      <c r="Y2091" s="179"/>
      <c r="Z2091" s="179"/>
      <c r="AA2091" s="179"/>
    </row>
    <row r="2092" customFormat="false" ht="15.75" hidden="false" customHeight="true" outlineLevel="0" collapsed="false">
      <c r="A2092" s="179"/>
      <c r="B2092" s="192"/>
      <c r="C2092" s="179"/>
      <c r="D2092" s="179"/>
      <c r="E2092" s="179"/>
      <c r="F2092" s="193"/>
      <c r="G2092" s="179"/>
      <c r="H2092" s="179"/>
      <c r="I2092" s="179"/>
      <c r="J2092" s="14"/>
      <c r="K2092" s="179"/>
      <c r="L2092" s="179"/>
      <c r="M2092" s="179"/>
      <c r="N2092" s="193"/>
      <c r="O2092" s="194"/>
      <c r="P2092" s="195"/>
      <c r="Q2092" s="196"/>
      <c r="R2092" s="195"/>
      <c r="S2092" s="195"/>
      <c r="T2092" s="195"/>
      <c r="U2092" s="75"/>
      <c r="V2092" s="85"/>
      <c r="W2092" s="197"/>
      <c r="X2092" s="67"/>
      <c r="Y2092" s="179"/>
      <c r="Z2092" s="179"/>
      <c r="AA2092" s="179"/>
    </row>
    <row r="2093" customFormat="false" ht="15.75" hidden="false" customHeight="true" outlineLevel="0" collapsed="false">
      <c r="A2093" s="179"/>
      <c r="B2093" s="192"/>
      <c r="C2093" s="179"/>
      <c r="D2093" s="179"/>
      <c r="E2093" s="179"/>
      <c r="F2093" s="193"/>
      <c r="G2093" s="179"/>
      <c r="H2093" s="179"/>
      <c r="I2093" s="179"/>
      <c r="J2093" s="14"/>
      <c r="K2093" s="179"/>
      <c r="L2093" s="179"/>
      <c r="M2093" s="179"/>
      <c r="N2093" s="193"/>
      <c r="O2093" s="194"/>
      <c r="P2093" s="195"/>
      <c r="Q2093" s="196"/>
      <c r="R2093" s="195"/>
      <c r="S2093" s="195"/>
      <c r="T2093" s="195"/>
      <c r="U2093" s="75"/>
      <c r="V2093" s="85"/>
      <c r="W2093" s="197"/>
      <c r="X2093" s="67"/>
      <c r="Y2093" s="179"/>
      <c r="Z2093" s="179"/>
      <c r="AA2093" s="179"/>
    </row>
    <row r="2094" customFormat="false" ht="15.75" hidden="false" customHeight="true" outlineLevel="0" collapsed="false">
      <c r="A2094" s="179"/>
      <c r="B2094" s="192"/>
      <c r="C2094" s="179"/>
      <c r="D2094" s="179"/>
      <c r="E2094" s="179"/>
      <c r="F2094" s="193"/>
      <c r="G2094" s="179"/>
      <c r="H2094" s="179"/>
      <c r="I2094" s="179"/>
      <c r="J2094" s="14"/>
      <c r="K2094" s="179"/>
      <c r="L2094" s="179"/>
      <c r="M2094" s="179"/>
      <c r="N2094" s="193"/>
      <c r="O2094" s="194"/>
      <c r="P2094" s="195"/>
      <c r="Q2094" s="196"/>
      <c r="R2094" s="195"/>
      <c r="S2094" s="195"/>
      <c r="T2094" s="195"/>
      <c r="U2094" s="75"/>
      <c r="V2094" s="85"/>
      <c r="W2094" s="197"/>
      <c r="X2094" s="67"/>
      <c r="Y2094" s="179"/>
      <c r="Z2094" s="179"/>
      <c r="AA2094" s="179"/>
    </row>
    <row r="2095" customFormat="false" ht="15.75" hidden="false" customHeight="true" outlineLevel="0" collapsed="false">
      <c r="A2095" s="179"/>
      <c r="B2095" s="192"/>
      <c r="C2095" s="179"/>
      <c r="D2095" s="179"/>
      <c r="E2095" s="179"/>
      <c r="F2095" s="193"/>
      <c r="G2095" s="179"/>
      <c r="H2095" s="179"/>
      <c r="I2095" s="179"/>
      <c r="J2095" s="14"/>
      <c r="K2095" s="179"/>
      <c r="L2095" s="179"/>
      <c r="M2095" s="179"/>
      <c r="N2095" s="193"/>
      <c r="O2095" s="194"/>
      <c r="P2095" s="195"/>
      <c r="Q2095" s="196"/>
      <c r="R2095" s="195"/>
      <c r="S2095" s="195"/>
      <c r="T2095" s="195"/>
      <c r="U2095" s="75"/>
      <c r="V2095" s="85"/>
      <c r="W2095" s="197"/>
      <c r="X2095" s="67"/>
      <c r="Y2095" s="179"/>
      <c r="Z2095" s="179"/>
      <c r="AA2095" s="179"/>
    </row>
    <row r="2096" customFormat="false" ht="15.75" hidden="false" customHeight="true" outlineLevel="0" collapsed="false">
      <c r="A2096" s="179"/>
      <c r="B2096" s="192"/>
      <c r="C2096" s="179"/>
      <c r="D2096" s="179"/>
      <c r="E2096" s="179"/>
      <c r="F2096" s="193"/>
      <c r="G2096" s="179"/>
      <c r="H2096" s="179"/>
      <c r="I2096" s="179"/>
      <c r="J2096" s="14"/>
      <c r="K2096" s="179"/>
      <c r="L2096" s="179"/>
      <c r="M2096" s="179"/>
      <c r="N2096" s="193"/>
      <c r="O2096" s="194"/>
      <c r="P2096" s="195"/>
      <c r="Q2096" s="196"/>
      <c r="R2096" s="195"/>
      <c r="S2096" s="195"/>
      <c r="T2096" s="195"/>
      <c r="U2096" s="75"/>
      <c r="V2096" s="85"/>
      <c r="W2096" s="197"/>
      <c r="X2096" s="67"/>
      <c r="Y2096" s="179"/>
      <c r="Z2096" s="179"/>
      <c r="AA2096" s="179"/>
    </row>
    <row r="2097" customFormat="false" ht="15.75" hidden="false" customHeight="true" outlineLevel="0" collapsed="false">
      <c r="A2097" s="179"/>
      <c r="B2097" s="192"/>
      <c r="C2097" s="179"/>
      <c r="D2097" s="179"/>
      <c r="E2097" s="179"/>
      <c r="F2097" s="193"/>
      <c r="G2097" s="179"/>
      <c r="H2097" s="179"/>
      <c r="I2097" s="179"/>
      <c r="J2097" s="14"/>
      <c r="K2097" s="179"/>
      <c r="L2097" s="179"/>
      <c r="M2097" s="179"/>
      <c r="N2097" s="193"/>
      <c r="O2097" s="194"/>
      <c r="P2097" s="195"/>
      <c r="Q2097" s="196"/>
      <c r="R2097" s="195"/>
      <c r="S2097" s="195"/>
      <c r="T2097" s="195"/>
      <c r="U2097" s="75"/>
      <c r="V2097" s="85"/>
      <c r="W2097" s="197"/>
      <c r="X2097" s="67"/>
      <c r="Y2097" s="179"/>
      <c r="Z2097" s="179"/>
      <c r="AA2097" s="179"/>
    </row>
    <row r="2098" customFormat="false" ht="15.75" hidden="false" customHeight="true" outlineLevel="0" collapsed="false">
      <c r="A2098" s="179"/>
      <c r="B2098" s="192"/>
      <c r="C2098" s="179"/>
      <c r="D2098" s="179"/>
      <c r="E2098" s="179"/>
      <c r="F2098" s="193"/>
      <c r="G2098" s="179"/>
      <c r="H2098" s="179"/>
      <c r="I2098" s="179"/>
      <c r="J2098" s="14"/>
      <c r="K2098" s="179"/>
      <c r="L2098" s="179"/>
      <c r="M2098" s="179"/>
      <c r="N2098" s="193"/>
      <c r="O2098" s="194"/>
      <c r="P2098" s="195"/>
      <c r="Q2098" s="196"/>
      <c r="R2098" s="195"/>
      <c r="S2098" s="195"/>
      <c r="T2098" s="195"/>
      <c r="U2098" s="75"/>
      <c r="V2098" s="85"/>
      <c r="W2098" s="197"/>
      <c r="X2098" s="67"/>
      <c r="Y2098" s="179"/>
      <c r="Z2098" s="179"/>
      <c r="AA2098" s="179"/>
    </row>
    <row r="2099" customFormat="false" ht="15.75" hidden="false" customHeight="true" outlineLevel="0" collapsed="false">
      <c r="A2099" s="179"/>
      <c r="B2099" s="192"/>
      <c r="C2099" s="179"/>
      <c r="D2099" s="179"/>
      <c r="E2099" s="179"/>
      <c r="F2099" s="193"/>
      <c r="G2099" s="179"/>
      <c r="H2099" s="179"/>
      <c r="I2099" s="179"/>
      <c r="J2099" s="14"/>
      <c r="K2099" s="179"/>
      <c r="L2099" s="179"/>
      <c r="M2099" s="179"/>
      <c r="N2099" s="193"/>
      <c r="O2099" s="194"/>
      <c r="P2099" s="195"/>
      <c r="Q2099" s="196"/>
      <c r="R2099" s="195"/>
      <c r="S2099" s="195"/>
      <c r="T2099" s="195"/>
      <c r="U2099" s="75"/>
      <c r="V2099" s="85"/>
      <c r="W2099" s="197"/>
      <c r="X2099" s="67"/>
      <c r="Y2099" s="179"/>
      <c r="Z2099" s="179"/>
      <c r="AA2099" s="179"/>
    </row>
    <row r="2100" customFormat="false" ht="15.75" hidden="false" customHeight="true" outlineLevel="0" collapsed="false">
      <c r="A2100" s="179"/>
      <c r="B2100" s="192"/>
      <c r="C2100" s="179"/>
      <c r="D2100" s="179"/>
      <c r="E2100" s="179"/>
      <c r="F2100" s="193"/>
      <c r="G2100" s="179"/>
      <c r="H2100" s="179"/>
      <c r="I2100" s="179"/>
      <c r="J2100" s="14"/>
      <c r="K2100" s="179"/>
      <c r="L2100" s="179"/>
      <c r="M2100" s="179"/>
      <c r="N2100" s="193"/>
      <c r="O2100" s="194"/>
      <c r="P2100" s="195"/>
      <c r="Q2100" s="196"/>
      <c r="R2100" s="195"/>
      <c r="S2100" s="195"/>
      <c r="T2100" s="195"/>
      <c r="U2100" s="75"/>
      <c r="V2100" s="85"/>
      <c r="W2100" s="197"/>
      <c r="X2100" s="67"/>
      <c r="Y2100" s="179"/>
      <c r="Z2100" s="179"/>
      <c r="AA2100" s="179"/>
    </row>
    <row r="2101" customFormat="false" ht="15.75" hidden="false" customHeight="true" outlineLevel="0" collapsed="false">
      <c r="A2101" s="179"/>
      <c r="B2101" s="192"/>
      <c r="C2101" s="179"/>
      <c r="D2101" s="179"/>
      <c r="E2101" s="179"/>
      <c r="F2101" s="193"/>
      <c r="G2101" s="179"/>
      <c r="H2101" s="179"/>
      <c r="I2101" s="179"/>
      <c r="J2101" s="14"/>
      <c r="K2101" s="179"/>
      <c r="L2101" s="179"/>
      <c r="M2101" s="179"/>
      <c r="N2101" s="193"/>
      <c r="O2101" s="194"/>
      <c r="P2101" s="195"/>
      <c r="Q2101" s="196"/>
      <c r="R2101" s="195"/>
      <c r="S2101" s="195"/>
      <c r="T2101" s="195"/>
      <c r="U2101" s="75"/>
      <c r="V2101" s="85"/>
      <c r="W2101" s="197"/>
      <c r="X2101" s="67"/>
      <c r="Y2101" s="179"/>
      <c r="Z2101" s="179"/>
      <c r="AA2101" s="179"/>
    </row>
    <row r="2102" customFormat="false" ht="15.75" hidden="false" customHeight="true" outlineLevel="0" collapsed="false">
      <c r="A2102" s="179"/>
      <c r="B2102" s="192"/>
      <c r="C2102" s="179"/>
      <c r="D2102" s="179"/>
      <c r="E2102" s="179"/>
      <c r="F2102" s="193"/>
      <c r="G2102" s="179"/>
      <c r="H2102" s="179"/>
      <c r="I2102" s="179"/>
      <c r="J2102" s="14"/>
      <c r="K2102" s="179"/>
      <c r="L2102" s="179"/>
      <c r="M2102" s="179"/>
      <c r="N2102" s="193"/>
      <c r="O2102" s="194"/>
      <c r="P2102" s="195"/>
      <c r="Q2102" s="196"/>
      <c r="R2102" s="195"/>
      <c r="S2102" s="195"/>
      <c r="T2102" s="195"/>
      <c r="U2102" s="75"/>
      <c r="V2102" s="85"/>
      <c r="W2102" s="197"/>
      <c r="X2102" s="67"/>
      <c r="Y2102" s="179"/>
      <c r="Z2102" s="179"/>
      <c r="AA2102" s="179"/>
    </row>
    <row r="2103" customFormat="false" ht="15.75" hidden="false" customHeight="true" outlineLevel="0" collapsed="false">
      <c r="A2103" s="179"/>
      <c r="B2103" s="192"/>
      <c r="C2103" s="179"/>
      <c r="D2103" s="179"/>
      <c r="E2103" s="179"/>
      <c r="F2103" s="193"/>
      <c r="G2103" s="179"/>
      <c r="H2103" s="179"/>
      <c r="I2103" s="179"/>
      <c r="J2103" s="14"/>
      <c r="K2103" s="179"/>
      <c r="L2103" s="179"/>
      <c r="M2103" s="179"/>
      <c r="N2103" s="193"/>
      <c r="O2103" s="194"/>
      <c r="P2103" s="195"/>
      <c r="Q2103" s="196"/>
      <c r="R2103" s="195"/>
      <c r="S2103" s="195"/>
      <c r="T2103" s="195"/>
      <c r="U2103" s="75"/>
      <c r="V2103" s="85"/>
      <c r="W2103" s="197"/>
      <c r="X2103" s="67"/>
      <c r="Y2103" s="179"/>
      <c r="Z2103" s="179"/>
      <c r="AA2103" s="179"/>
    </row>
    <row r="2104" customFormat="false" ht="15.75" hidden="false" customHeight="true" outlineLevel="0" collapsed="false">
      <c r="A2104" s="179"/>
      <c r="B2104" s="192"/>
      <c r="C2104" s="179"/>
      <c r="D2104" s="179"/>
      <c r="E2104" s="179"/>
      <c r="F2104" s="193"/>
      <c r="G2104" s="179"/>
      <c r="H2104" s="179"/>
      <c r="I2104" s="179"/>
      <c r="J2104" s="14"/>
      <c r="K2104" s="179"/>
      <c r="L2104" s="179"/>
      <c r="M2104" s="179"/>
      <c r="N2104" s="193"/>
      <c r="O2104" s="194"/>
      <c r="P2104" s="195"/>
      <c r="Q2104" s="196"/>
      <c r="R2104" s="195"/>
      <c r="S2104" s="195"/>
      <c r="T2104" s="195"/>
      <c r="U2104" s="75"/>
      <c r="V2104" s="85"/>
      <c r="W2104" s="197"/>
      <c r="X2104" s="67"/>
      <c r="Y2104" s="179"/>
      <c r="Z2104" s="179"/>
      <c r="AA2104" s="179"/>
    </row>
    <row r="2105" customFormat="false" ht="15.75" hidden="false" customHeight="true" outlineLevel="0" collapsed="false">
      <c r="A2105" s="179"/>
      <c r="B2105" s="192"/>
      <c r="C2105" s="179"/>
      <c r="D2105" s="179"/>
      <c r="E2105" s="179"/>
      <c r="F2105" s="193"/>
      <c r="G2105" s="179"/>
      <c r="H2105" s="179"/>
      <c r="I2105" s="179"/>
      <c r="J2105" s="14"/>
      <c r="K2105" s="179"/>
      <c r="L2105" s="179"/>
      <c r="M2105" s="179"/>
      <c r="N2105" s="193"/>
      <c r="O2105" s="194"/>
      <c r="P2105" s="195"/>
      <c r="Q2105" s="196"/>
      <c r="R2105" s="195"/>
      <c r="S2105" s="195"/>
      <c r="T2105" s="195"/>
      <c r="U2105" s="75"/>
      <c r="V2105" s="85"/>
      <c r="W2105" s="197"/>
      <c r="X2105" s="67"/>
      <c r="Y2105" s="179"/>
      <c r="Z2105" s="179"/>
      <c r="AA2105" s="179"/>
    </row>
    <row r="2106" customFormat="false" ht="15.75" hidden="false" customHeight="true" outlineLevel="0" collapsed="false">
      <c r="A2106" s="179"/>
      <c r="B2106" s="192"/>
      <c r="C2106" s="179"/>
      <c r="D2106" s="179"/>
      <c r="E2106" s="179"/>
      <c r="F2106" s="193"/>
      <c r="G2106" s="179"/>
      <c r="H2106" s="179"/>
      <c r="I2106" s="179"/>
      <c r="J2106" s="14"/>
      <c r="K2106" s="179"/>
      <c r="L2106" s="179"/>
      <c r="M2106" s="179"/>
      <c r="N2106" s="193"/>
      <c r="O2106" s="194"/>
      <c r="P2106" s="195"/>
      <c r="Q2106" s="196"/>
      <c r="R2106" s="195"/>
      <c r="S2106" s="195"/>
      <c r="T2106" s="195"/>
      <c r="U2106" s="75"/>
      <c r="V2106" s="85"/>
      <c r="W2106" s="197"/>
      <c r="X2106" s="67"/>
      <c r="Y2106" s="179"/>
      <c r="Z2106" s="179"/>
      <c r="AA2106" s="179"/>
    </row>
    <row r="2107" customFormat="false" ht="15.75" hidden="false" customHeight="true" outlineLevel="0" collapsed="false">
      <c r="A2107" s="179"/>
      <c r="B2107" s="192"/>
      <c r="C2107" s="179"/>
      <c r="D2107" s="179"/>
      <c r="E2107" s="179"/>
      <c r="F2107" s="193"/>
      <c r="G2107" s="179"/>
      <c r="H2107" s="179"/>
      <c r="I2107" s="179"/>
      <c r="J2107" s="14"/>
      <c r="K2107" s="179"/>
      <c r="L2107" s="179"/>
      <c r="M2107" s="179"/>
      <c r="N2107" s="193"/>
      <c r="O2107" s="194"/>
      <c r="P2107" s="195"/>
      <c r="Q2107" s="196"/>
      <c r="R2107" s="195"/>
      <c r="S2107" s="195"/>
      <c r="T2107" s="195"/>
      <c r="U2107" s="75"/>
      <c r="V2107" s="85"/>
      <c r="W2107" s="197"/>
      <c r="X2107" s="67"/>
      <c r="Y2107" s="179"/>
      <c r="Z2107" s="179"/>
      <c r="AA2107" s="179"/>
    </row>
    <row r="2108" customFormat="false" ht="15.75" hidden="false" customHeight="true" outlineLevel="0" collapsed="false">
      <c r="A2108" s="179"/>
      <c r="B2108" s="192"/>
      <c r="C2108" s="179"/>
      <c r="D2108" s="179"/>
      <c r="E2108" s="179"/>
      <c r="F2108" s="193"/>
      <c r="G2108" s="179"/>
      <c r="H2108" s="179"/>
      <c r="I2108" s="179"/>
      <c r="J2108" s="14"/>
      <c r="K2108" s="179"/>
      <c r="L2108" s="179"/>
      <c r="M2108" s="179"/>
      <c r="N2108" s="193"/>
      <c r="O2108" s="194"/>
      <c r="P2108" s="195"/>
      <c r="Q2108" s="196"/>
      <c r="R2108" s="195"/>
      <c r="S2108" s="195"/>
      <c r="T2108" s="195"/>
      <c r="U2108" s="75"/>
      <c r="V2108" s="85"/>
      <c r="W2108" s="197"/>
      <c r="X2108" s="67"/>
      <c r="Y2108" s="179"/>
      <c r="Z2108" s="179"/>
      <c r="AA2108" s="179"/>
    </row>
    <row r="2109" customFormat="false" ht="15.75" hidden="false" customHeight="true" outlineLevel="0" collapsed="false">
      <c r="A2109" s="179"/>
      <c r="B2109" s="192"/>
      <c r="C2109" s="179"/>
      <c r="D2109" s="179"/>
      <c r="E2109" s="179"/>
      <c r="F2109" s="193"/>
      <c r="G2109" s="179"/>
      <c r="H2109" s="179"/>
      <c r="I2109" s="179"/>
      <c r="J2109" s="14"/>
      <c r="K2109" s="179"/>
      <c r="L2109" s="179"/>
      <c r="M2109" s="179"/>
      <c r="N2109" s="193"/>
      <c r="O2109" s="194"/>
      <c r="P2109" s="195"/>
      <c r="Q2109" s="196"/>
      <c r="R2109" s="195"/>
      <c r="S2109" s="195"/>
      <c r="T2109" s="195"/>
      <c r="U2109" s="75"/>
      <c r="V2109" s="85"/>
      <c r="W2109" s="197"/>
      <c r="X2109" s="67"/>
      <c r="Y2109" s="179"/>
      <c r="Z2109" s="179"/>
      <c r="AA2109" s="179"/>
    </row>
    <row r="2110" customFormat="false" ht="15.75" hidden="false" customHeight="true" outlineLevel="0" collapsed="false">
      <c r="A2110" s="179"/>
      <c r="B2110" s="192"/>
      <c r="C2110" s="179"/>
      <c r="D2110" s="179"/>
      <c r="E2110" s="179"/>
      <c r="F2110" s="193"/>
      <c r="G2110" s="179"/>
      <c r="H2110" s="179"/>
      <c r="I2110" s="179"/>
      <c r="J2110" s="14"/>
      <c r="K2110" s="179"/>
      <c r="L2110" s="179"/>
      <c r="M2110" s="179"/>
      <c r="N2110" s="193"/>
      <c r="O2110" s="194"/>
      <c r="P2110" s="195"/>
      <c r="Q2110" s="196"/>
      <c r="R2110" s="195"/>
      <c r="S2110" s="195"/>
      <c r="T2110" s="195"/>
      <c r="U2110" s="75"/>
      <c r="V2110" s="85"/>
      <c r="W2110" s="197"/>
      <c r="X2110" s="67"/>
      <c r="Y2110" s="179"/>
      <c r="Z2110" s="179"/>
      <c r="AA2110" s="179"/>
    </row>
    <row r="2111" customFormat="false" ht="15.75" hidden="false" customHeight="true" outlineLevel="0" collapsed="false">
      <c r="A2111" s="179"/>
      <c r="B2111" s="192"/>
      <c r="C2111" s="179"/>
      <c r="D2111" s="179"/>
      <c r="E2111" s="179"/>
      <c r="F2111" s="193"/>
      <c r="G2111" s="179"/>
      <c r="H2111" s="179"/>
      <c r="I2111" s="179"/>
      <c r="J2111" s="14"/>
      <c r="K2111" s="179"/>
      <c r="L2111" s="179"/>
      <c r="M2111" s="179"/>
      <c r="N2111" s="193"/>
      <c r="O2111" s="194"/>
      <c r="P2111" s="195"/>
      <c r="Q2111" s="196"/>
      <c r="R2111" s="195"/>
      <c r="S2111" s="195"/>
      <c r="T2111" s="195"/>
      <c r="U2111" s="75"/>
      <c r="V2111" s="85"/>
      <c r="W2111" s="197"/>
      <c r="X2111" s="67"/>
      <c r="Y2111" s="179"/>
      <c r="Z2111" s="179"/>
      <c r="AA2111" s="179"/>
    </row>
    <row r="2112" customFormat="false" ht="15.75" hidden="false" customHeight="true" outlineLevel="0" collapsed="false">
      <c r="A2112" s="179"/>
      <c r="B2112" s="192"/>
      <c r="C2112" s="179"/>
      <c r="D2112" s="179"/>
      <c r="E2112" s="179"/>
      <c r="F2112" s="193"/>
      <c r="G2112" s="179"/>
      <c r="H2112" s="179"/>
      <c r="I2112" s="179"/>
      <c r="J2112" s="14"/>
      <c r="K2112" s="179"/>
      <c r="L2112" s="179"/>
      <c r="M2112" s="179"/>
      <c r="N2112" s="193"/>
      <c r="O2112" s="194"/>
      <c r="P2112" s="195"/>
      <c r="Q2112" s="196"/>
      <c r="R2112" s="195"/>
      <c r="S2112" s="195"/>
      <c r="T2112" s="195"/>
      <c r="U2112" s="75"/>
      <c r="V2112" s="85"/>
      <c r="W2112" s="197"/>
      <c r="X2112" s="67"/>
      <c r="Y2112" s="179"/>
      <c r="Z2112" s="179"/>
      <c r="AA2112" s="179"/>
    </row>
    <row r="2113" customFormat="false" ht="15.75" hidden="false" customHeight="true" outlineLevel="0" collapsed="false">
      <c r="A2113" s="179"/>
      <c r="B2113" s="192"/>
      <c r="C2113" s="179"/>
      <c r="D2113" s="179"/>
      <c r="E2113" s="179"/>
      <c r="F2113" s="193"/>
      <c r="G2113" s="179"/>
      <c r="H2113" s="179"/>
      <c r="I2113" s="179"/>
      <c r="J2113" s="14"/>
      <c r="K2113" s="179"/>
      <c r="L2113" s="179"/>
      <c r="M2113" s="179"/>
      <c r="N2113" s="193"/>
      <c r="O2113" s="194"/>
      <c r="P2113" s="195"/>
      <c r="Q2113" s="196"/>
      <c r="R2113" s="195"/>
      <c r="S2113" s="195"/>
      <c r="T2113" s="195"/>
      <c r="U2113" s="75"/>
      <c r="V2113" s="85"/>
      <c r="W2113" s="197"/>
      <c r="X2113" s="67"/>
      <c r="Y2113" s="179"/>
      <c r="Z2113" s="179"/>
      <c r="AA2113" s="179"/>
    </row>
    <row r="2114" customFormat="false" ht="15.75" hidden="false" customHeight="true" outlineLevel="0" collapsed="false">
      <c r="A2114" s="179"/>
      <c r="B2114" s="192"/>
      <c r="C2114" s="179"/>
      <c r="D2114" s="179"/>
      <c r="E2114" s="179"/>
      <c r="F2114" s="193"/>
      <c r="G2114" s="179"/>
      <c r="H2114" s="179"/>
      <c r="I2114" s="179"/>
      <c r="J2114" s="14"/>
      <c r="K2114" s="179"/>
      <c r="L2114" s="179"/>
      <c r="M2114" s="179"/>
      <c r="N2114" s="193"/>
      <c r="O2114" s="194"/>
      <c r="P2114" s="195"/>
      <c r="Q2114" s="196"/>
      <c r="R2114" s="195"/>
      <c r="S2114" s="195"/>
      <c r="T2114" s="195"/>
      <c r="U2114" s="75"/>
      <c r="V2114" s="85"/>
      <c r="W2114" s="197"/>
      <c r="X2114" s="67"/>
      <c r="Y2114" s="179"/>
      <c r="Z2114" s="179"/>
      <c r="AA2114" s="179"/>
    </row>
    <row r="2115" customFormat="false" ht="15.75" hidden="false" customHeight="true" outlineLevel="0" collapsed="false">
      <c r="A2115" s="179"/>
      <c r="B2115" s="192"/>
      <c r="C2115" s="179"/>
      <c r="D2115" s="179"/>
      <c r="E2115" s="179"/>
      <c r="F2115" s="193"/>
      <c r="G2115" s="179"/>
      <c r="H2115" s="179"/>
      <c r="I2115" s="179"/>
      <c r="J2115" s="14"/>
      <c r="K2115" s="179"/>
      <c r="L2115" s="179"/>
      <c r="M2115" s="179"/>
      <c r="N2115" s="193"/>
      <c r="O2115" s="194"/>
      <c r="P2115" s="195"/>
      <c r="Q2115" s="196"/>
      <c r="R2115" s="195"/>
      <c r="S2115" s="195"/>
      <c r="T2115" s="195"/>
      <c r="U2115" s="75"/>
      <c r="V2115" s="85"/>
      <c r="W2115" s="197"/>
      <c r="X2115" s="67"/>
      <c r="Y2115" s="179"/>
      <c r="Z2115" s="179"/>
      <c r="AA2115" s="179"/>
    </row>
    <row r="2116" customFormat="false" ht="15.75" hidden="false" customHeight="true" outlineLevel="0" collapsed="false">
      <c r="A2116" s="179"/>
      <c r="B2116" s="192"/>
      <c r="C2116" s="179"/>
      <c r="D2116" s="179"/>
      <c r="E2116" s="179"/>
      <c r="F2116" s="193"/>
      <c r="G2116" s="179"/>
      <c r="H2116" s="179"/>
      <c r="I2116" s="179"/>
      <c r="J2116" s="14"/>
      <c r="K2116" s="179"/>
      <c r="L2116" s="179"/>
      <c r="M2116" s="179"/>
      <c r="N2116" s="193"/>
      <c r="O2116" s="194"/>
      <c r="P2116" s="195"/>
      <c r="Q2116" s="196"/>
      <c r="R2116" s="195"/>
      <c r="S2116" s="195"/>
      <c r="T2116" s="195"/>
      <c r="U2116" s="75"/>
      <c r="V2116" s="85"/>
      <c r="W2116" s="197"/>
      <c r="X2116" s="67"/>
      <c r="Y2116" s="179"/>
      <c r="Z2116" s="179"/>
      <c r="AA2116" s="179"/>
    </row>
    <row r="2117" customFormat="false" ht="15.75" hidden="false" customHeight="true" outlineLevel="0" collapsed="false">
      <c r="A2117" s="179"/>
      <c r="B2117" s="192"/>
      <c r="C2117" s="179"/>
      <c r="D2117" s="179"/>
      <c r="E2117" s="179"/>
      <c r="F2117" s="193"/>
      <c r="G2117" s="179"/>
      <c r="H2117" s="179"/>
      <c r="I2117" s="179"/>
      <c r="J2117" s="14"/>
      <c r="K2117" s="179"/>
      <c r="L2117" s="179"/>
      <c r="M2117" s="179"/>
      <c r="N2117" s="193"/>
      <c r="O2117" s="194"/>
      <c r="P2117" s="195"/>
      <c r="Q2117" s="196"/>
      <c r="R2117" s="195"/>
      <c r="S2117" s="195"/>
      <c r="T2117" s="195"/>
      <c r="U2117" s="75"/>
      <c r="V2117" s="85"/>
      <c r="W2117" s="197"/>
      <c r="X2117" s="67"/>
      <c r="Y2117" s="179"/>
      <c r="Z2117" s="179"/>
      <c r="AA2117" s="179"/>
    </row>
    <row r="2118" customFormat="false" ht="15.75" hidden="false" customHeight="true" outlineLevel="0" collapsed="false">
      <c r="A2118" s="179"/>
      <c r="B2118" s="192"/>
      <c r="C2118" s="179"/>
      <c r="D2118" s="179"/>
      <c r="E2118" s="179"/>
      <c r="F2118" s="193"/>
      <c r="G2118" s="179"/>
      <c r="H2118" s="179"/>
      <c r="I2118" s="179"/>
      <c r="J2118" s="14"/>
      <c r="K2118" s="179"/>
      <c r="L2118" s="179"/>
      <c r="M2118" s="179"/>
      <c r="N2118" s="193"/>
      <c r="O2118" s="194"/>
      <c r="P2118" s="195"/>
      <c r="Q2118" s="196"/>
      <c r="R2118" s="195"/>
      <c r="S2118" s="195"/>
      <c r="T2118" s="195"/>
      <c r="U2118" s="75"/>
      <c r="V2118" s="85"/>
      <c r="W2118" s="197"/>
      <c r="X2118" s="67"/>
      <c r="Y2118" s="179"/>
      <c r="Z2118" s="179"/>
      <c r="AA2118" s="179"/>
    </row>
    <row r="2119" customFormat="false" ht="15.75" hidden="false" customHeight="true" outlineLevel="0" collapsed="false">
      <c r="A2119" s="179"/>
      <c r="B2119" s="192"/>
      <c r="C2119" s="179"/>
      <c r="D2119" s="179"/>
      <c r="E2119" s="179"/>
      <c r="F2119" s="193"/>
      <c r="G2119" s="179"/>
      <c r="H2119" s="179"/>
      <c r="I2119" s="179"/>
      <c r="J2119" s="14"/>
      <c r="K2119" s="179"/>
      <c r="L2119" s="179"/>
      <c r="M2119" s="179"/>
      <c r="N2119" s="193"/>
      <c r="O2119" s="194"/>
      <c r="P2119" s="195"/>
      <c r="Q2119" s="196"/>
      <c r="R2119" s="195"/>
      <c r="S2119" s="195"/>
      <c r="T2119" s="195"/>
      <c r="U2119" s="75"/>
      <c r="V2119" s="85"/>
      <c r="W2119" s="197"/>
      <c r="X2119" s="67"/>
      <c r="Y2119" s="179"/>
      <c r="Z2119" s="179"/>
      <c r="AA2119" s="179"/>
    </row>
    <row r="2120" customFormat="false" ht="15.75" hidden="false" customHeight="true" outlineLevel="0" collapsed="false">
      <c r="A2120" s="179"/>
      <c r="B2120" s="192"/>
      <c r="C2120" s="179"/>
      <c r="D2120" s="179"/>
      <c r="E2120" s="179"/>
      <c r="F2120" s="193"/>
      <c r="G2120" s="179"/>
      <c r="H2120" s="179"/>
      <c r="I2120" s="179"/>
      <c r="J2120" s="14"/>
      <c r="K2120" s="179"/>
      <c r="L2120" s="179"/>
      <c r="M2120" s="179"/>
      <c r="N2120" s="193"/>
      <c r="O2120" s="194"/>
      <c r="P2120" s="195"/>
      <c r="Q2120" s="196"/>
      <c r="R2120" s="195"/>
      <c r="S2120" s="195"/>
      <c r="T2120" s="195"/>
      <c r="U2120" s="75"/>
      <c r="V2120" s="85"/>
      <c r="W2120" s="197"/>
      <c r="X2120" s="67"/>
      <c r="Y2120" s="179"/>
      <c r="Z2120" s="179"/>
      <c r="AA2120" s="179"/>
    </row>
    <row r="2121" customFormat="false" ht="15.75" hidden="false" customHeight="true" outlineLevel="0" collapsed="false">
      <c r="A2121" s="179"/>
      <c r="B2121" s="192"/>
      <c r="C2121" s="179"/>
      <c r="D2121" s="179"/>
      <c r="E2121" s="179"/>
      <c r="F2121" s="193"/>
      <c r="G2121" s="179"/>
      <c r="H2121" s="179"/>
      <c r="I2121" s="179"/>
      <c r="J2121" s="14"/>
      <c r="K2121" s="179"/>
      <c r="L2121" s="179"/>
      <c r="M2121" s="179"/>
      <c r="N2121" s="193"/>
      <c r="O2121" s="194"/>
      <c r="P2121" s="195"/>
      <c r="Q2121" s="196"/>
      <c r="R2121" s="195"/>
      <c r="S2121" s="195"/>
      <c r="T2121" s="195"/>
      <c r="U2121" s="75"/>
      <c r="V2121" s="85"/>
      <c r="W2121" s="197"/>
      <c r="X2121" s="67"/>
      <c r="Y2121" s="179"/>
      <c r="Z2121" s="179"/>
      <c r="AA2121" s="179"/>
    </row>
    <row r="2122" customFormat="false" ht="15.75" hidden="false" customHeight="true" outlineLevel="0" collapsed="false">
      <c r="A2122" s="179"/>
      <c r="B2122" s="192"/>
      <c r="C2122" s="179"/>
      <c r="D2122" s="179"/>
      <c r="E2122" s="179"/>
      <c r="F2122" s="193"/>
      <c r="G2122" s="179"/>
      <c r="H2122" s="179"/>
      <c r="I2122" s="179"/>
      <c r="J2122" s="14"/>
      <c r="K2122" s="179"/>
      <c r="L2122" s="179"/>
      <c r="M2122" s="179"/>
      <c r="N2122" s="193"/>
      <c r="O2122" s="194"/>
      <c r="P2122" s="195"/>
      <c r="Q2122" s="196"/>
      <c r="R2122" s="195"/>
      <c r="S2122" s="195"/>
      <c r="T2122" s="195"/>
      <c r="U2122" s="75"/>
      <c r="V2122" s="85"/>
      <c r="W2122" s="197"/>
      <c r="X2122" s="67"/>
      <c r="Y2122" s="179"/>
      <c r="Z2122" s="179"/>
      <c r="AA2122" s="179"/>
    </row>
    <row r="2123" customFormat="false" ht="15.75" hidden="false" customHeight="true" outlineLevel="0" collapsed="false">
      <c r="A2123" s="179"/>
      <c r="B2123" s="192"/>
      <c r="C2123" s="179"/>
      <c r="D2123" s="179"/>
      <c r="E2123" s="179"/>
      <c r="F2123" s="193"/>
      <c r="G2123" s="179"/>
      <c r="H2123" s="179"/>
      <c r="I2123" s="179"/>
      <c r="J2123" s="14"/>
      <c r="K2123" s="179"/>
      <c r="L2123" s="179"/>
      <c r="M2123" s="179"/>
      <c r="N2123" s="193"/>
      <c r="O2123" s="194"/>
      <c r="P2123" s="195"/>
      <c r="Q2123" s="196"/>
      <c r="R2123" s="195"/>
      <c r="S2123" s="195"/>
      <c r="T2123" s="195"/>
      <c r="U2123" s="75"/>
      <c r="V2123" s="85"/>
      <c r="W2123" s="197"/>
      <c r="X2123" s="67"/>
      <c r="Y2123" s="179"/>
      <c r="Z2123" s="179"/>
      <c r="AA2123" s="179"/>
    </row>
    <row r="2124" customFormat="false" ht="15.75" hidden="false" customHeight="true" outlineLevel="0" collapsed="false">
      <c r="A2124" s="179"/>
      <c r="B2124" s="192"/>
      <c r="C2124" s="179"/>
      <c r="D2124" s="179"/>
      <c r="E2124" s="179"/>
      <c r="F2124" s="193"/>
      <c r="G2124" s="179"/>
      <c r="H2124" s="179"/>
      <c r="I2124" s="179"/>
      <c r="J2124" s="14"/>
      <c r="K2124" s="179"/>
      <c r="L2124" s="179"/>
      <c r="M2124" s="179"/>
      <c r="N2124" s="193"/>
      <c r="O2124" s="194"/>
      <c r="P2124" s="195"/>
      <c r="Q2124" s="196"/>
      <c r="R2124" s="195"/>
      <c r="S2124" s="195"/>
      <c r="T2124" s="195"/>
      <c r="U2124" s="75"/>
      <c r="V2124" s="85"/>
      <c r="W2124" s="197"/>
      <c r="X2124" s="67"/>
      <c r="Y2124" s="179"/>
      <c r="Z2124" s="179"/>
      <c r="AA2124" s="179"/>
    </row>
    <row r="2125" customFormat="false" ht="15.75" hidden="false" customHeight="true" outlineLevel="0" collapsed="false">
      <c r="A2125" s="179"/>
      <c r="B2125" s="192"/>
      <c r="C2125" s="179"/>
      <c r="D2125" s="179"/>
      <c r="E2125" s="179"/>
      <c r="F2125" s="193"/>
      <c r="G2125" s="179"/>
      <c r="H2125" s="179"/>
      <c r="I2125" s="179"/>
      <c r="J2125" s="14"/>
      <c r="K2125" s="179"/>
      <c r="L2125" s="179"/>
      <c r="M2125" s="179"/>
      <c r="N2125" s="193"/>
      <c r="O2125" s="194"/>
      <c r="P2125" s="195"/>
      <c r="Q2125" s="196"/>
      <c r="R2125" s="195"/>
      <c r="S2125" s="195"/>
      <c r="T2125" s="195"/>
      <c r="U2125" s="75"/>
      <c r="V2125" s="85"/>
      <c r="W2125" s="197"/>
      <c r="X2125" s="67"/>
      <c r="Y2125" s="179"/>
      <c r="Z2125" s="179"/>
      <c r="AA2125" s="179"/>
    </row>
    <row r="2126" customFormat="false" ht="15.75" hidden="false" customHeight="true" outlineLevel="0" collapsed="false">
      <c r="A2126" s="179"/>
      <c r="B2126" s="192"/>
      <c r="C2126" s="179"/>
      <c r="D2126" s="179"/>
      <c r="E2126" s="179"/>
      <c r="F2126" s="193"/>
      <c r="G2126" s="179"/>
      <c r="H2126" s="179"/>
      <c r="I2126" s="179"/>
      <c r="J2126" s="14"/>
      <c r="K2126" s="179"/>
      <c r="L2126" s="179"/>
      <c r="M2126" s="179"/>
      <c r="N2126" s="193"/>
      <c r="O2126" s="194"/>
      <c r="P2126" s="195"/>
      <c r="Q2126" s="196"/>
      <c r="R2126" s="195"/>
      <c r="S2126" s="195"/>
      <c r="T2126" s="195"/>
      <c r="U2126" s="75"/>
      <c r="V2126" s="85"/>
      <c r="W2126" s="197"/>
      <c r="X2126" s="67"/>
      <c r="Y2126" s="179"/>
      <c r="Z2126" s="179"/>
      <c r="AA2126" s="179"/>
    </row>
    <row r="2127" customFormat="false" ht="15.75" hidden="false" customHeight="true" outlineLevel="0" collapsed="false">
      <c r="A2127" s="179"/>
      <c r="B2127" s="192"/>
      <c r="C2127" s="179"/>
      <c r="D2127" s="179"/>
      <c r="E2127" s="179"/>
      <c r="F2127" s="193"/>
      <c r="G2127" s="179"/>
      <c r="H2127" s="179"/>
      <c r="I2127" s="179"/>
      <c r="J2127" s="14"/>
      <c r="K2127" s="179"/>
      <c r="L2127" s="179"/>
      <c r="M2127" s="179"/>
      <c r="N2127" s="193"/>
      <c r="O2127" s="194"/>
      <c r="P2127" s="195"/>
      <c r="Q2127" s="196"/>
      <c r="R2127" s="195"/>
      <c r="S2127" s="195"/>
      <c r="T2127" s="195"/>
      <c r="U2127" s="75"/>
      <c r="V2127" s="85"/>
      <c r="W2127" s="197"/>
      <c r="X2127" s="67"/>
      <c r="Y2127" s="179"/>
      <c r="Z2127" s="179"/>
      <c r="AA2127" s="179"/>
    </row>
    <row r="2128" customFormat="false" ht="15.75" hidden="false" customHeight="true" outlineLevel="0" collapsed="false">
      <c r="A2128" s="179"/>
      <c r="B2128" s="192"/>
      <c r="C2128" s="179"/>
      <c r="D2128" s="179"/>
      <c r="E2128" s="179"/>
      <c r="F2128" s="193"/>
      <c r="G2128" s="179"/>
      <c r="H2128" s="179"/>
      <c r="I2128" s="179"/>
      <c r="J2128" s="14"/>
      <c r="K2128" s="179"/>
      <c r="L2128" s="179"/>
      <c r="M2128" s="179"/>
      <c r="N2128" s="193"/>
      <c r="O2128" s="194"/>
      <c r="P2128" s="195"/>
      <c r="Q2128" s="196"/>
      <c r="R2128" s="195"/>
      <c r="S2128" s="195"/>
      <c r="T2128" s="195"/>
      <c r="U2128" s="75"/>
      <c r="V2128" s="85"/>
      <c r="W2128" s="197"/>
      <c r="X2128" s="67"/>
      <c r="Y2128" s="179"/>
      <c r="Z2128" s="179"/>
      <c r="AA2128" s="179"/>
    </row>
    <row r="2129" customFormat="false" ht="15.75" hidden="false" customHeight="true" outlineLevel="0" collapsed="false">
      <c r="A2129" s="179"/>
      <c r="B2129" s="192"/>
      <c r="C2129" s="179"/>
      <c r="D2129" s="179"/>
      <c r="E2129" s="179"/>
      <c r="F2129" s="193"/>
      <c r="G2129" s="179"/>
      <c r="H2129" s="179"/>
      <c r="I2129" s="179"/>
      <c r="J2129" s="14"/>
      <c r="K2129" s="179"/>
      <c r="L2129" s="179"/>
      <c r="M2129" s="179"/>
      <c r="N2129" s="193"/>
      <c r="O2129" s="194"/>
      <c r="P2129" s="195"/>
      <c r="Q2129" s="196"/>
      <c r="R2129" s="195"/>
      <c r="S2129" s="195"/>
      <c r="T2129" s="195"/>
      <c r="U2129" s="75"/>
      <c r="V2129" s="85"/>
      <c r="W2129" s="197"/>
      <c r="X2129" s="67"/>
      <c r="Y2129" s="179"/>
      <c r="Z2129" s="179"/>
      <c r="AA2129" s="179"/>
    </row>
    <row r="2130" customFormat="false" ht="15.75" hidden="false" customHeight="true" outlineLevel="0" collapsed="false">
      <c r="A2130" s="179"/>
      <c r="B2130" s="192"/>
      <c r="C2130" s="179"/>
      <c r="D2130" s="179"/>
      <c r="E2130" s="179"/>
      <c r="F2130" s="193"/>
      <c r="G2130" s="179"/>
      <c r="H2130" s="179"/>
      <c r="I2130" s="179"/>
      <c r="J2130" s="14"/>
      <c r="K2130" s="179"/>
      <c r="L2130" s="179"/>
      <c r="M2130" s="179"/>
      <c r="N2130" s="193"/>
      <c r="O2130" s="194"/>
      <c r="P2130" s="195"/>
      <c r="Q2130" s="196"/>
      <c r="R2130" s="195"/>
      <c r="S2130" s="195"/>
      <c r="T2130" s="195"/>
      <c r="U2130" s="75"/>
      <c r="V2130" s="85"/>
      <c r="W2130" s="197"/>
      <c r="X2130" s="67"/>
      <c r="Y2130" s="179"/>
      <c r="Z2130" s="179"/>
      <c r="AA2130" s="179"/>
    </row>
    <row r="2131" customFormat="false" ht="15.75" hidden="false" customHeight="true" outlineLevel="0" collapsed="false">
      <c r="A2131" s="179"/>
      <c r="B2131" s="192"/>
      <c r="C2131" s="179"/>
      <c r="D2131" s="179"/>
      <c r="E2131" s="179"/>
      <c r="F2131" s="193"/>
      <c r="G2131" s="179"/>
      <c r="H2131" s="179"/>
      <c r="I2131" s="179"/>
      <c r="J2131" s="14"/>
      <c r="K2131" s="179"/>
      <c r="L2131" s="179"/>
      <c r="M2131" s="179"/>
      <c r="N2131" s="193"/>
      <c r="O2131" s="194"/>
      <c r="P2131" s="195"/>
      <c r="Q2131" s="196"/>
      <c r="R2131" s="195"/>
      <c r="S2131" s="195"/>
      <c r="T2131" s="195"/>
      <c r="U2131" s="75"/>
      <c r="V2131" s="85"/>
      <c r="W2131" s="197"/>
      <c r="X2131" s="67"/>
      <c r="Y2131" s="179"/>
      <c r="Z2131" s="179"/>
      <c r="AA2131" s="179"/>
    </row>
    <row r="2132" customFormat="false" ht="15.75" hidden="false" customHeight="true" outlineLevel="0" collapsed="false">
      <c r="A2132" s="179"/>
      <c r="B2132" s="192"/>
      <c r="C2132" s="179"/>
      <c r="D2132" s="179"/>
      <c r="E2132" s="179"/>
      <c r="F2132" s="193"/>
      <c r="G2132" s="179"/>
      <c r="H2132" s="179"/>
      <c r="I2132" s="179"/>
      <c r="J2132" s="14"/>
      <c r="K2132" s="179"/>
      <c r="L2132" s="179"/>
      <c r="M2132" s="179"/>
      <c r="N2132" s="193"/>
      <c r="O2132" s="194"/>
      <c r="P2132" s="195"/>
      <c r="Q2132" s="196"/>
      <c r="R2132" s="195"/>
      <c r="S2132" s="195"/>
      <c r="T2132" s="195"/>
      <c r="U2132" s="75"/>
      <c r="V2132" s="85"/>
      <c r="W2132" s="197"/>
      <c r="X2132" s="67"/>
      <c r="Y2132" s="179"/>
      <c r="Z2132" s="179"/>
      <c r="AA2132" s="179"/>
    </row>
    <row r="2133" customFormat="false" ht="15.75" hidden="false" customHeight="true" outlineLevel="0" collapsed="false">
      <c r="A2133" s="179"/>
      <c r="B2133" s="192"/>
      <c r="C2133" s="179"/>
      <c r="D2133" s="179"/>
      <c r="E2133" s="179"/>
      <c r="F2133" s="193"/>
      <c r="G2133" s="179"/>
      <c r="H2133" s="179"/>
      <c r="I2133" s="179"/>
      <c r="J2133" s="14"/>
      <c r="K2133" s="179"/>
      <c r="L2133" s="179"/>
      <c r="M2133" s="179"/>
      <c r="N2133" s="193"/>
      <c r="O2133" s="194"/>
      <c r="P2133" s="195"/>
      <c r="Q2133" s="196"/>
      <c r="R2133" s="195"/>
      <c r="S2133" s="195"/>
      <c r="T2133" s="195"/>
      <c r="U2133" s="75"/>
      <c r="V2133" s="85"/>
      <c r="W2133" s="197"/>
      <c r="X2133" s="67"/>
      <c r="Y2133" s="179"/>
      <c r="Z2133" s="179"/>
      <c r="AA2133" s="179"/>
    </row>
    <row r="2134" customFormat="false" ht="15.75" hidden="false" customHeight="true" outlineLevel="0" collapsed="false">
      <c r="A2134" s="179"/>
      <c r="B2134" s="192"/>
      <c r="C2134" s="179"/>
      <c r="D2134" s="179"/>
      <c r="E2134" s="179"/>
      <c r="F2134" s="193"/>
      <c r="G2134" s="179"/>
      <c r="H2134" s="179"/>
      <c r="I2134" s="179"/>
      <c r="J2134" s="14"/>
      <c r="K2134" s="179"/>
      <c r="L2134" s="179"/>
      <c r="M2134" s="179"/>
      <c r="N2134" s="193"/>
      <c r="O2134" s="194"/>
      <c r="P2134" s="195"/>
      <c r="Q2134" s="196"/>
      <c r="R2134" s="195"/>
      <c r="S2134" s="195"/>
      <c r="T2134" s="195"/>
      <c r="U2134" s="75"/>
      <c r="V2134" s="85"/>
      <c r="W2134" s="197"/>
      <c r="X2134" s="67"/>
      <c r="Y2134" s="179"/>
      <c r="Z2134" s="179"/>
      <c r="AA2134" s="179"/>
    </row>
    <row r="2135" customFormat="false" ht="15.75" hidden="false" customHeight="true" outlineLevel="0" collapsed="false">
      <c r="A2135" s="179"/>
      <c r="B2135" s="192"/>
      <c r="C2135" s="179"/>
      <c r="D2135" s="179"/>
      <c r="E2135" s="179"/>
      <c r="F2135" s="193"/>
      <c r="G2135" s="179"/>
      <c r="H2135" s="179"/>
      <c r="I2135" s="179"/>
      <c r="J2135" s="14"/>
      <c r="K2135" s="179"/>
      <c r="L2135" s="179"/>
      <c r="M2135" s="179"/>
      <c r="N2135" s="193"/>
      <c r="O2135" s="194"/>
      <c r="P2135" s="195"/>
      <c r="Q2135" s="196"/>
      <c r="R2135" s="195"/>
      <c r="S2135" s="195"/>
      <c r="T2135" s="195"/>
      <c r="U2135" s="75"/>
      <c r="V2135" s="85"/>
      <c r="W2135" s="197"/>
      <c r="X2135" s="67"/>
      <c r="Y2135" s="179"/>
      <c r="Z2135" s="179"/>
      <c r="AA2135" s="179"/>
    </row>
    <row r="2136" customFormat="false" ht="15.75" hidden="false" customHeight="true" outlineLevel="0" collapsed="false">
      <c r="A2136" s="179"/>
      <c r="B2136" s="192"/>
      <c r="C2136" s="179"/>
      <c r="D2136" s="179"/>
      <c r="E2136" s="179"/>
      <c r="F2136" s="193"/>
      <c r="G2136" s="179"/>
      <c r="H2136" s="179"/>
      <c r="I2136" s="179"/>
      <c r="J2136" s="14"/>
      <c r="K2136" s="179"/>
      <c r="L2136" s="179"/>
      <c r="M2136" s="179"/>
      <c r="N2136" s="193"/>
      <c r="O2136" s="194"/>
      <c r="P2136" s="195"/>
      <c r="Q2136" s="196"/>
      <c r="R2136" s="195"/>
      <c r="S2136" s="195"/>
      <c r="T2136" s="195"/>
      <c r="U2136" s="75"/>
      <c r="V2136" s="85"/>
      <c r="W2136" s="197"/>
      <c r="X2136" s="67"/>
      <c r="Y2136" s="179"/>
      <c r="Z2136" s="179"/>
      <c r="AA2136" s="179"/>
    </row>
    <row r="2137" customFormat="false" ht="15.75" hidden="false" customHeight="true" outlineLevel="0" collapsed="false">
      <c r="A2137" s="179"/>
      <c r="B2137" s="192"/>
      <c r="C2137" s="179"/>
      <c r="D2137" s="179"/>
      <c r="E2137" s="179"/>
      <c r="F2137" s="193"/>
      <c r="G2137" s="179"/>
      <c r="H2137" s="179"/>
      <c r="I2137" s="179"/>
      <c r="J2137" s="14"/>
      <c r="K2137" s="179"/>
      <c r="L2137" s="179"/>
      <c r="M2137" s="179"/>
      <c r="N2137" s="193"/>
      <c r="O2137" s="194"/>
      <c r="P2137" s="195"/>
      <c r="Q2137" s="196"/>
      <c r="R2137" s="195"/>
      <c r="S2137" s="195"/>
      <c r="T2137" s="195"/>
      <c r="U2137" s="75"/>
      <c r="V2137" s="85"/>
      <c r="W2137" s="197"/>
      <c r="X2137" s="67"/>
      <c r="Y2137" s="179"/>
      <c r="Z2137" s="179"/>
      <c r="AA2137" s="179"/>
    </row>
    <row r="2138" customFormat="false" ht="15.75" hidden="false" customHeight="true" outlineLevel="0" collapsed="false">
      <c r="A2138" s="179"/>
      <c r="B2138" s="192"/>
      <c r="C2138" s="179"/>
      <c r="D2138" s="179"/>
      <c r="E2138" s="179"/>
      <c r="F2138" s="193"/>
      <c r="G2138" s="179"/>
      <c r="H2138" s="179"/>
      <c r="I2138" s="179"/>
      <c r="J2138" s="14"/>
      <c r="K2138" s="179"/>
      <c r="L2138" s="179"/>
      <c r="M2138" s="179"/>
      <c r="N2138" s="193"/>
      <c r="O2138" s="194"/>
      <c r="P2138" s="195"/>
      <c r="Q2138" s="196"/>
      <c r="R2138" s="195"/>
      <c r="S2138" s="195"/>
      <c r="T2138" s="195"/>
      <c r="U2138" s="75"/>
      <c r="V2138" s="85"/>
      <c r="W2138" s="197"/>
      <c r="X2138" s="67"/>
      <c r="Y2138" s="179"/>
      <c r="Z2138" s="179"/>
      <c r="AA2138" s="179"/>
    </row>
    <row r="2139" customFormat="false" ht="15.75" hidden="false" customHeight="true" outlineLevel="0" collapsed="false">
      <c r="A2139" s="179"/>
      <c r="B2139" s="192"/>
      <c r="C2139" s="179"/>
      <c r="D2139" s="179"/>
      <c r="E2139" s="179"/>
      <c r="F2139" s="193"/>
      <c r="G2139" s="179"/>
      <c r="H2139" s="179"/>
      <c r="I2139" s="179"/>
      <c r="J2139" s="14"/>
      <c r="K2139" s="179"/>
      <c r="L2139" s="179"/>
      <c r="M2139" s="179"/>
      <c r="N2139" s="193"/>
      <c r="O2139" s="194"/>
      <c r="P2139" s="195"/>
      <c r="Q2139" s="196"/>
      <c r="R2139" s="195"/>
      <c r="S2139" s="195"/>
      <c r="T2139" s="195"/>
      <c r="U2139" s="75"/>
      <c r="V2139" s="85"/>
      <c r="W2139" s="197"/>
      <c r="X2139" s="67"/>
      <c r="Y2139" s="179"/>
      <c r="Z2139" s="179"/>
      <c r="AA2139" s="179"/>
    </row>
    <row r="2140" customFormat="false" ht="15.75" hidden="false" customHeight="true" outlineLevel="0" collapsed="false">
      <c r="A2140" s="179"/>
      <c r="B2140" s="192"/>
      <c r="C2140" s="179"/>
      <c r="D2140" s="179"/>
      <c r="E2140" s="179"/>
      <c r="F2140" s="193"/>
      <c r="G2140" s="179"/>
      <c r="H2140" s="179"/>
      <c r="I2140" s="179"/>
      <c r="J2140" s="14"/>
      <c r="K2140" s="179"/>
      <c r="L2140" s="179"/>
      <c r="M2140" s="179"/>
      <c r="N2140" s="193"/>
      <c r="O2140" s="194"/>
      <c r="P2140" s="195"/>
      <c r="Q2140" s="196"/>
      <c r="R2140" s="195"/>
      <c r="S2140" s="195"/>
      <c r="T2140" s="195"/>
      <c r="U2140" s="75"/>
      <c r="V2140" s="85"/>
      <c r="W2140" s="197"/>
      <c r="X2140" s="67"/>
      <c r="Y2140" s="179"/>
      <c r="Z2140" s="179"/>
      <c r="AA2140" s="179"/>
    </row>
    <row r="2141" customFormat="false" ht="15.75" hidden="false" customHeight="true" outlineLevel="0" collapsed="false">
      <c r="A2141" s="179"/>
      <c r="B2141" s="192"/>
      <c r="C2141" s="179"/>
      <c r="D2141" s="179"/>
      <c r="E2141" s="179"/>
      <c r="F2141" s="193"/>
      <c r="G2141" s="179"/>
      <c r="H2141" s="179"/>
      <c r="I2141" s="179"/>
      <c r="J2141" s="14"/>
      <c r="K2141" s="179"/>
      <c r="L2141" s="179"/>
      <c r="M2141" s="179"/>
      <c r="N2141" s="193"/>
      <c r="O2141" s="194"/>
      <c r="P2141" s="195"/>
      <c r="Q2141" s="196"/>
      <c r="R2141" s="195"/>
      <c r="S2141" s="195"/>
      <c r="T2141" s="195"/>
      <c r="U2141" s="75"/>
      <c r="V2141" s="85"/>
      <c r="W2141" s="197"/>
      <c r="X2141" s="67"/>
      <c r="Y2141" s="179"/>
      <c r="Z2141" s="179"/>
      <c r="AA2141" s="179"/>
    </row>
    <row r="2142" customFormat="false" ht="15.75" hidden="false" customHeight="true" outlineLevel="0" collapsed="false">
      <c r="A2142" s="179"/>
      <c r="B2142" s="192"/>
      <c r="C2142" s="179"/>
      <c r="D2142" s="179"/>
      <c r="E2142" s="179"/>
      <c r="F2142" s="193"/>
      <c r="G2142" s="179"/>
      <c r="H2142" s="179"/>
      <c r="I2142" s="179"/>
      <c r="J2142" s="14"/>
      <c r="K2142" s="179"/>
      <c r="L2142" s="179"/>
      <c r="M2142" s="179"/>
      <c r="N2142" s="193"/>
      <c r="O2142" s="194"/>
      <c r="P2142" s="195"/>
      <c r="Q2142" s="196"/>
      <c r="R2142" s="195"/>
      <c r="S2142" s="195"/>
      <c r="T2142" s="195"/>
      <c r="U2142" s="75"/>
      <c r="V2142" s="85"/>
      <c r="W2142" s="197"/>
      <c r="X2142" s="67"/>
      <c r="Y2142" s="179"/>
      <c r="Z2142" s="179"/>
      <c r="AA2142" s="179"/>
    </row>
    <row r="2143" customFormat="false" ht="15.75" hidden="false" customHeight="true" outlineLevel="0" collapsed="false">
      <c r="A2143" s="179"/>
      <c r="B2143" s="192"/>
      <c r="C2143" s="179"/>
      <c r="D2143" s="179"/>
      <c r="E2143" s="179"/>
      <c r="F2143" s="193"/>
      <c r="G2143" s="179"/>
      <c r="H2143" s="179"/>
      <c r="I2143" s="179"/>
      <c r="J2143" s="14"/>
      <c r="K2143" s="179"/>
      <c r="L2143" s="179"/>
      <c r="M2143" s="179"/>
      <c r="N2143" s="193"/>
      <c r="O2143" s="194"/>
      <c r="P2143" s="195"/>
      <c r="Q2143" s="196"/>
      <c r="R2143" s="195"/>
      <c r="S2143" s="195"/>
      <c r="T2143" s="195"/>
      <c r="U2143" s="75"/>
      <c r="V2143" s="85"/>
      <c r="W2143" s="197"/>
      <c r="X2143" s="67"/>
      <c r="Y2143" s="179"/>
      <c r="Z2143" s="179"/>
      <c r="AA2143" s="179"/>
    </row>
    <row r="2144" customFormat="false" ht="15.75" hidden="false" customHeight="true" outlineLevel="0" collapsed="false">
      <c r="A2144" s="179"/>
      <c r="B2144" s="192"/>
      <c r="C2144" s="179"/>
      <c r="D2144" s="179"/>
      <c r="E2144" s="179"/>
      <c r="F2144" s="193"/>
      <c r="G2144" s="179"/>
      <c r="H2144" s="179"/>
      <c r="I2144" s="179"/>
      <c r="J2144" s="14"/>
      <c r="K2144" s="179"/>
      <c r="L2144" s="179"/>
      <c r="M2144" s="179"/>
      <c r="N2144" s="193"/>
      <c r="O2144" s="194"/>
      <c r="P2144" s="195"/>
      <c r="Q2144" s="196"/>
      <c r="R2144" s="195"/>
      <c r="S2144" s="195"/>
      <c r="T2144" s="195"/>
      <c r="U2144" s="75"/>
      <c r="V2144" s="85"/>
      <c r="W2144" s="197"/>
      <c r="X2144" s="67"/>
      <c r="Y2144" s="179"/>
      <c r="Z2144" s="179"/>
      <c r="AA2144" s="179"/>
    </row>
    <row r="2145" customFormat="false" ht="15.75" hidden="false" customHeight="true" outlineLevel="0" collapsed="false">
      <c r="A2145" s="179"/>
      <c r="B2145" s="192"/>
      <c r="C2145" s="179"/>
      <c r="D2145" s="179"/>
      <c r="E2145" s="179"/>
      <c r="F2145" s="193"/>
      <c r="G2145" s="179"/>
      <c r="H2145" s="179"/>
      <c r="I2145" s="179"/>
      <c r="J2145" s="14"/>
      <c r="K2145" s="179"/>
      <c r="L2145" s="179"/>
      <c r="M2145" s="179"/>
      <c r="N2145" s="193"/>
      <c r="O2145" s="194"/>
      <c r="P2145" s="195"/>
      <c r="Q2145" s="196"/>
      <c r="R2145" s="195"/>
      <c r="S2145" s="195"/>
      <c r="T2145" s="195"/>
      <c r="U2145" s="75"/>
      <c r="V2145" s="85"/>
      <c r="W2145" s="197"/>
      <c r="X2145" s="67"/>
      <c r="Y2145" s="179"/>
      <c r="Z2145" s="179"/>
      <c r="AA2145" s="179"/>
    </row>
    <row r="2146" customFormat="false" ht="15.75" hidden="false" customHeight="true" outlineLevel="0" collapsed="false">
      <c r="A2146" s="179"/>
      <c r="B2146" s="192"/>
      <c r="C2146" s="179"/>
      <c r="D2146" s="179"/>
      <c r="E2146" s="179"/>
      <c r="F2146" s="193"/>
      <c r="G2146" s="179"/>
      <c r="H2146" s="179"/>
      <c r="I2146" s="179"/>
      <c r="J2146" s="14"/>
      <c r="K2146" s="179"/>
      <c r="L2146" s="179"/>
      <c r="M2146" s="179"/>
      <c r="N2146" s="193"/>
      <c r="O2146" s="194"/>
      <c r="P2146" s="195"/>
      <c r="Q2146" s="196"/>
      <c r="R2146" s="195"/>
      <c r="S2146" s="195"/>
      <c r="T2146" s="195"/>
      <c r="U2146" s="75"/>
      <c r="V2146" s="85"/>
      <c r="W2146" s="197"/>
      <c r="X2146" s="67"/>
      <c r="Y2146" s="179"/>
      <c r="Z2146" s="179"/>
      <c r="AA2146" s="179"/>
    </row>
    <row r="2147" customFormat="false" ht="15.75" hidden="false" customHeight="true" outlineLevel="0" collapsed="false">
      <c r="A2147" s="179"/>
      <c r="B2147" s="192"/>
      <c r="C2147" s="179"/>
      <c r="D2147" s="179"/>
      <c r="E2147" s="179"/>
      <c r="F2147" s="193"/>
      <c r="G2147" s="179"/>
      <c r="H2147" s="179"/>
      <c r="I2147" s="179"/>
      <c r="J2147" s="14"/>
      <c r="K2147" s="179"/>
      <c r="L2147" s="179"/>
      <c r="M2147" s="179"/>
      <c r="N2147" s="193"/>
      <c r="O2147" s="194"/>
      <c r="P2147" s="195"/>
      <c r="Q2147" s="196"/>
      <c r="R2147" s="195"/>
      <c r="S2147" s="195"/>
      <c r="T2147" s="195"/>
      <c r="U2147" s="75"/>
      <c r="V2147" s="85"/>
      <c r="W2147" s="197"/>
      <c r="X2147" s="67"/>
      <c r="Y2147" s="179"/>
      <c r="Z2147" s="179"/>
      <c r="AA2147" s="179"/>
    </row>
    <row r="2148" customFormat="false" ht="15.75" hidden="false" customHeight="true" outlineLevel="0" collapsed="false">
      <c r="A2148" s="179"/>
      <c r="B2148" s="192"/>
      <c r="C2148" s="179"/>
      <c r="D2148" s="179"/>
      <c r="E2148" s="179"/>
      <c r="F2148" s="193"/>
      <c r="G2148" s="179"/>
      <c r="H2148" s="179"/>
      <c r="I2148" s="179"/>
      <c r="J2148" s="14"/>
      <c r="K2148" s="179"/>
      <c r="L2148" s="179"/>
      <c r="M2148" s="179"/>
      <c r="N2148" s="193"/>
      <c r="O2148" s="194"/>
      <c r="P2148" s="195"/>
      <c r="Q2148" s="196"/>
      <c r="R2148" s="195"/>
      <c r="S2148" s="195"/>
      <c r="T2148" s="195"/>
      <c r="U2148" s="75"/>
      <c r="V2148" s="85"/>
      <c r="W2148" s="197"/>
      <c r="X2148" s="67"/>
      <c r="Y2148" s="179"/>
      <c r="Z2148" s="179"/>
      <c r="AA2148" s="179"/>
    </row>
    <row r="2149" customFormat="false" ht="15.75" hidden="false" customHeight="true" outlineLevel="0" collapsed="false">
      <c r="A2149" s="179"/>
      <c r="B2149" s="192"/>
      <c r="C2149" s="179"/>
      <c r="D2149" s="179"/>
      <c r="E2149" s="179"/>
      <c r="F2149" s="193"/>
      <c r="G2149" s="179"/>
      <c r="H2149" s="179"/>
      <c r="I2149" s="179"/>
      <c r="J2149" s="14"/>
      <c r="K2149" s="179"/>
      <c r="L2149" s="179"/>
      <c r="M2149" s="179"/>
      <c r="N2149" s="193"/>
      <c r="O2149" s="194"/>
      <c r="P2149" s="195"/>
      <c r="Q2149" s="196"/>
      <c r="R2149" s="195"/>
      <c r="S2149" s="195"/>
      <c r="T2149" s="195"/>
      <c r="U2149" s="75"/>
      <c r="V2149" s="85"/>
      <c r="W2149" s="197"/>
      <c r="X2149" s="67"/>
      <c r="Y2149" s="179"/>
      <c r="Z2149" s="179"/>
      <c r="AA2149" s="179"/>
    </row>
    <row r="2150" customFormat="false" ht="15.75" hidden="false" customHeight="true" outlineLevel="0" collapsed="false">
      <c r="A2150" s="179"/>
      <c r="B2150" s="192"/>
      <c r="C2150" s="179"/>
      <c r="D2150" s="179"/>
      <c r="E2150" s="179"/>
      <c r="F2150" s="193"/>
      <c r="G2150" s="179"/>
      <c r="H2150" s="179"/>
      <c r="I2150" s="179"/>
      <c r="J2150" s="14"/>
      <c r="K2150" s="179"/>
      <c r="L2150" s="179"/>
      <c r="M2150" s="179"/>
      <c r="N2150" s="193"/>
      <c r="O2150" s="194"/>
      <c r="P2150" s="195"/>
      <c r="Q2150" s="196"/>
      <c r="R2150" s="195"/>
      <c r="S2150" s="195"/>
      <c r="T2150" s="195"/>
      <c r="U2150" s="75"/>
      <c r="V2150" s="85"/>
      <c r="W2150" s="197"/>
      <c r="X2150" s="67"/>
      <c r="Y2150" s="179"/>
      <c r="Z2150" s="179"/>
      <c r="AA2150" s="179"/>
    </row>
    <row r="2151" customFormat="false" ht="15.75" hidden="false" customHeight="true" outlineLevel="0" collapsed="false">
      <c r="A2151" s="179"/>
      <c r="B2151" s="192"/>
      <c r="C2151" s="179"/>
      <c r="D2151" s="179"/>
      <c r="E2151" s="179"/>
      <c r="F2151" s="193"/>
      <c r="G2151" s="179"/>
      <c r="H2151" s="179"/>
      <c r="I2151" s="179"/>
      <c r="J2151" s="14"/>
      <c r="K2151" s="179"/>
      <c r="L2151" s="179"/>
      <c r="M2151" s="179"/>
      <c r="N2151" s="193"/>
      <c r="O2151" s="194"/>
      <c r="P2151" s="195"/>
      <c r="Q2151" s="196"/>
      <c r="R2151" s="195"/>
      <c r="S2151" s="195"/>
      <c r="T2151" s="195"/>
      <c r="U2151" s="75"/>
      <c r="V2151" s="85"/>
      <c r="W2151" s="197"/>
      <c r="X2151" s="67"/>
      <c r="Y2151" s="179"/>
      <c r="Z2151" s="179"/>
      <c r="AA2151" s="179"/>
    </row>
    <row r="2152" customFormat="false" ht="15.75" hidden="false" customHeight="true" outlineLevel="0" collapsed="false">
      <c r="A2152" s="179"/>
      <c r="B2152" s="192"/>
      <c r="C2152" s="179"/>
      <c r="D2152" s="179"/>
      <c r="E2152" s="179"/>
      <c r="F2152" s="193"/>
      <c r="G2152" s="179"/>
      <c r="H2152" s="179"/>
      <c r="I2152" s="179"/>
      <c r="J2152" s="14"/>
      <c r="K2152" s="179"/>
      <c r="L2152" s="179"/>
      <c r="M2152" s="179"/>
      <c r="N2152" s="193"/>
      <c r="O2152" s="194"/>
      <c r="P2152" s="195"/>
      <c r="Q2152" s="196"/>
      <c r="R2152" s="195"/>
      <c r="S2152" s="195"/>
      <c r="T2152" s="195"/>
      <c r="U2152" s="75"/>
      <c r="V2152" s="85"/>
      <c r="W2152" s="197"/>
      <c r="X2152" s="67"/>
      <c r="Y2152" s="179"/>
      <c r="Z2152" s="179"/>
      <c r="AA2152" s="179"/>
    </row>
    <row r="2153" customFormat="false" ht="15.75" hidden="false" customHeight="true" outlineLevel="0" collapsed="false">
      <c r="A2153" s="179"/>
      <c r="B2153" s="192"/>
      <c r="C2153" s="179"/>
      <c r="D2153" s="179"/>
      <c r="E2153" s="179"/>
      <c r="F2153" s="193"/>
      <c r="G2153" s="179"/>
      <c r="H2153" s="179"/>
      <c r="I2153" s="179"/>
      <c r="J2153" s="14"/>
      <c r="K2153" s="179"/>
      <c r="L2153" s="179"/>
      <c r="M2153" s="179"/>
      <c r="N2153" s="193"/>
      <c r="O2153" s="194"/>
      <c r="P2153" s="195"/>
      <c r="Q2153" s="196"/>
      <c r="R2153" s="195"/>
      <c r="S2153" s="195"/>
      <c r="T2153" s="195"/>
      <c r="U2153" s="75"/>
      <c r="V2153" s="85"/>
      <c r="W2153" s="197"/>
      <c r="X2153" s="67"/>
      <c r="Y2153" s="179"/>
      <c r="Z2153" s="179"/>
      <c r="AA2153" s="179"/>
    </row>
    <row r="2154" customFormat="false" ht="15.75" hidden="false" customHeight="true" outlineLevel="0" collapsed="false">
      <c r="A2154" s="179"/>
      <c r="B2154" s="192"/>
      <c r="C2154" s="179"/>
      <c r="D2154" s="179"/>
      <c r="E2154" s="179"/>
      <c r="F2154" s="193"/>
      <c r="G2154" s="179"/>
      <c r="H2154" s="179"/>
      <c r="I2154" s="179"/>
      <c r="J2154" s="14"/>
      <c r="K2154" s="179"/>
      <c r="L2154" s="179"/>
      <c r="M2154" s="179"/>
      <c r="N2154" s="193"/>
      <c r="O2154" s="194"/>
      <c r="P2154" s="195"/>
      <c r="Q2154" s="196"/>
      <c r="R2154" s="195"/>
      <c r="S2154" s="195"/>
      <c r="T2154" s="195"/>
      <c r="U2154" s="75"/>
      <c r="V2154" s="85"/>
      <c r="W2154" s="197"/>
      <c r="X2154" s="67"/>
      <c r="Y2154" s="179"/>
      <c r="Z2154" s="179"/>
      <c r="AA2154" s="179"/>
    </row>
    <row r="2155" customFormat="false" ht="15.75" hidden="false" customHeight="true" outlineLevel="0" collapsed="false">
      <c r="A2155" s="179"/>
      <c r="B2155" s="192"/>
      <c r="C2155" s="179"/>
      <c r="D2155" s="179"/>
      <c r="E2155" s="179"/>
      <c r="F2155" s="193"/>
      <c r="G2155" s="179"/>
      <c r="H2155" s="179"/>
      <c r="I2155" s="179"/>
      <c r="J2155" s="14"/>
      <c r="K2155" s="179"/>
      <c r="L2155" s="179"/>
      <c r="M2155" s="179"/>
      <c r="N2155" s="193"/>
      <c r="O2155" s="194"/>
      <c r="P2155" s="195"/>
      <c r="Q2155" s="196"/>
      <c r="R2155" s="195"/>
      <c r="S2155" s="195"/>
      <c r="T2155" s="195"/>
      <c r="U2155" s="75"/>
      <c r="V2155" s="85"/>
      <c r="W2155" s="197"/>
      <c r="X2155" s="67"/>
      <c r="Y2155" s="179"/>
      <c r="Z2155" s="179"/>
      <c r="AA2155" s="179"/>
    </row>
    <row r="2156" customFormat="false" ht="15.75" hidden="false" customHeight="true" outlineLevel="0" collapsed="false">
      <c r="A2156" s="179"/>
      <c r="B2156" s="192"/>
      <c r="C2156" s="179"/>
      <c r="D2156" s="179"/>
      <c r="E2156" s="179"/>
      <c r="F2156" s="193"/>
      <c r="G2156" s="179"/>
      <c r="H2156" s="179"/>
      <c r="I2156" s="179"/>
      <c r="J2156" s="14"/>
      <c r="K2156" s="179"/>
      <c r="L2156" s="179"/>
      <c r="M2156" s="179"/>
      <c r="N2156" s="193"/>
      <c r="O2156" s="194"/>
      <c r="P2156" s="195"/>
      <c r="Q2156" s="196"/>
      <c r="R2156" s="195"/>
      <c r="S2156" s="195"/>
      <c r="T2156" s="195"/>
      <c r="U2156" s="75"/>
      <c r="V2156" s="85"/>
      <c r="W2156" s="197"/>
      <c r="X2156" s="67"/>
      <c r="Y2156" s="179"/>
      <c r="Z2156" s="179"/>
      <c r="AA2156" s="179"/>
    </row>
    <row r="2157" customFormat="false" ht="15.75" hidden="false" customHeight="true" outlineLevel="0" collapsed="false">
      <c r="A2157" s="179"/>
      <c r="B2157" s="192"/>
      <c r="C2157" s="179"/>
      <c r="D2157" s="179"/>
      <c r="E2157" s="179"/>
      <c r="F2157" s="193"/>
      <c r="G2157" s="179"/>
      <c r="H2157" s="179"/>
      <c r="I2157" s="179"/>
      <c r="J2157" s="14"/>
      <c r="K2157" s="179"/>
      <c r="L2157" s="179"/>
      <c r="M2157" s="179"/>
      <c r="N2157" s="193"/>
      <c r="O2157" s="194"/>
      <c r="P2157" s="195"/>
      <c r="Q2157" s="196"/>
      <c r="R2157" s="195"/>
      <c r="S2157" s="195"/>
      <c r="T2157" s="195"/>
      <c r="U2157" s="75"/>
      <c r="V2157" s="85"/>
      <c r="W2157" s="197"/>
      <c r="X2157" s="67"/>
      <c r="Y2157" s="179"/>
      <c r="Z2157" s="179"/>
      <c r="AA2157" s="179"/>
    </row>
    <row r="2158" customFormat="false" ht="15.75" hidden="false" customHeight="true" outlineLevel="0" collapsed="false">
      <c r="A2158" s="179"/>
      <c r="B2158" s="192"/>
      <c r="C2158" s="179"/>
      <c r="D2158" s="179"/>
      <c r="E2158" s="179"/>
      <c r="F2158" s="193"/>
      <c r="G2158" s="179"/>
      <c r="H2158" s="179"/>
      <c r="I2158" s="179"/>
      <c r="J2158" s="14"/>
      <c r="K2158" s="179"/>
      <c r="L2158" s="179"/>
      <c r="M2158" s="179"/>
      <c r="N2158" s="193"/>
      <c r="O2158" s="194"/>
      <c r="P2158" s="195"/>
      <c r="Q2158" s="196"/>
      <c r="R2158" s="195"/>
      <c r="S2158" s="195"/>
      <c r="T2158" s="195"/>
      <c r="U2158" s="75"/>
      <c r="V2158" s="85"/>
      <c r="W2158" s="197"/>
      <c r="X2158" s="67"/>
      <c r="Y2158" s="179"/>
      <c r="Z2158" s="179"/>
      <c r="AA2158" s="179"/>
    </row>
    <row r="2159" customFormat="false" ht="15.75" hidden="false" customHeight="true" outlineLevel="0" collapsed="false">
      <c r="A2159" s="179"/>
      <c r="B2159" s="192"/>
      <c r="C2159" s="179"/>
      <c r="D2159" s="179"/>
      <c r="E2159" s="179"/>
      <c r="F2159" s="193"/>
      <c r="G2159" s="179"/>
      <c r="H2159" s="179"/>
      <c r="I2159" s="179"/>
      <c r="J2159" s="14"/>
      <c r="K2159" s="179"/>
      <c r="L2159" s="179"/>
      <c r="M2159" s="179"/>
      <c r="N2159" s="193"/>
      <c r="O2159" s="194"/>
      <c r="P2159" s="195"/>
      <c r="Q2159" s="196"/>
      <c r="R2159" s="195"/>
      <c r="S2159" s="195"/>
      <c r="T2159" s="195"/>
      <c r="U2159" s="75"/>
      <c r="V2159" s="85"/>
      <c r="W2159" s="197"/>
      <c r="X2159" s="67"/>
      <c r="Y2159" s="179"/>
      <c r="Z2159" s="179"/>
      <c r="AA2159" s="179"/>
    </row>
    <row r="2160" customFormat="false" ht="15.75" hidden="false" customHeight="true" outlineLevel="0" collapsed="false">
      <c r="A2160" s="179"/>
      <c r="B2160" s="192"/>
      <c r="C2160" s="179"/>
      <c r="D2160" s="179"/>
      <c r="E2160" s="179"/>
      <c r="F2160" s="193"/>
      <c r="G2160" s="179"/>
      <c r="H2160" s="179"/>
      <c r="I2160" s="179"/>
      <c r="J2160" s="14"/>
      <c r="K2160" s="179"/>
      <c r="L2160" s="179"/>
      <c r="M2160" s="179"/>
      <c r="N2160" s="193"/>
      <c r="O2160" s="194"/>
      <c r="P2160" s="195"/>
      <c r="Q2160" s="196"/>
      <c r="R2160" s="195"/>
      <c r="S2160" s="195"/>
      <c r="T2160" s="195"/>
      <c r="U2160" s="75"/>
      <c r="V2160" s="85"/>
      <c r="W2160" s="197"/>
      <c r="X2160" s="67"/>
      <c r="Y2160" s="179"/>
      <c r="Z2160" s="179"/>
      <c r="AA2160" s="179"/>
    </row>
    <row r="2161" customFormat="false" ht="15.75" hidden="false" customHeight="true" outlineLevel="0" collapsed="false">
      <c r="A2161" s="179"/>
      <c r="B2161" s="192"/>
      <c r="C2161" s="179"/>
      <c r="D2161" s="179"/>
      <c r="E2161" s="179"/>
      <c r="F2161" s="193"/>
      <c r="G2161" s="179"/>
      <c r="H2161" s="179"/>
      <c r="I2161" s="179"/>
      <c r="J2161" s="14"/>
      <c r="K2161" s="179"/>
      <c r="L2161" s="179"/>
      <c r="M2161" s="179"/>
      <c r="N2161" s="193"/>
      <c r="O2161" s="194"/>
      <c r="P2161" s="195"/>
      <c r="Q2161" s="196"/>
      <c r="R2161" s="195"/>
      <c r="S2161" s="195"/>
      <c r="T2161" s="195"/>
      <c r="U2161" s="75"/>
      <c r="V2161" s="85"/>
      <c r="W2161" s="197"/>
      <c r="X2161" s="67"/>
      <c r="Y2161" s="179"/>
      <c r="Z2161" s="179"/>
      <c r="AA2161" s="179"/>
    </row>
    <row r="2162" customFormat="false" ht="15.75" hidden="false" customHeight="true" outlineLevel="0" collapsed="false">
      <c r="A2162" s="179"/>
      <c r="B2162" s="192"/>
      <c r="C2162" s="179"/>
      <c r="D2162" s="179"/>
      <c r="E2162" s="179"/>
      <c r="F2162" s="193"/>
      <c r="G2162" s="179"/>
      <c r="H2162" s="179"/>
      <c r="I2162" s="179"/>
      <c r="J2162" s="14"/>
      <c r="K2162" s="179"/>
      <c r="L2162" s="179"/>
      <c r="M2162" s="179"/>
      <c r="N2162" s="193"/>
      <c r="O2162" s="194"/>
      <c r="P2162" s="195"/>
      <c r="Q2162" s="196"/>
      <c r="R2162" s="195"/>
      <c r="S2162" s="195"/>
      <c r="T2162" s="195"/>
      <c r="U2162" s="75"/>
      <c r="V2162" s="85"/>
      <c r="W2162" s="197"/>
      <c r="X2162" s="67"/>
      <c r="Y2162" s="179"/>
      <c r="Z2162" s="179"/>
      <c r="AA2162" s="179"/>
    </row>
    <row r="2163" customFormat="false" ht="15.75" hidden="false" customHeight="true" outlineLevel="0" collapsed="false">
      <c r="A2163" s="179"/>
      <c r="B2163" s="192"/>
      <c r="C2163" s="179"/>
      <c r="D2163" s="179"/>
      <c r="E2163" s="179"/>
      <c r="F2163" s="193"/>
      <c r="G2163" s="179"/>
      <c r="H2163" s="179"/>
      <c r="I2163" s="179"/>
      <c r="J2163" s="14"/>
      <c r="K2163" s="179"/>
      <c r="L2163" s="179"/>
      <c r="M2163" s="179"/>
      <c r="N2163" s="193"/>
      <c r="O2163" s="194"/>
      <c r="P2163" s="195"/>
      <c r="Q2163" s="196"/>
      <c r="R2163" s="195"/>
      <c r="S2163" s="195"/>
      <c r="T2163" s="195"/>
      <c r="U2163" s="75"/>
      <c r="V2163" s="85"/>
      <c r="W2163" s="197"/>
      <c r="X2163" s="67"/>
      <c r="Y2163" s="179"/>
      <c r="Z2163" s="179"/>
      <c r="AA2163" s="179"/>
    </row>
    <row r="2164" customFormat="false" ht="15.75" hidden="false" customHeight="true" outlineLevel="0" collapsed="false">
      <c r="A2164" s="179"/>
      <c r="B2164" s="192"/>
      <c r="C2164" s="179"/>
      <c r="D2164" s="179"/>
      <c r="E2164" s="179"/>
      <c r="F2164" s="193"/>
      <c r="G2164" s="179"/>
      <c r="H2164" s="179"/>
      <c r="I2164" s="179"/>
      <c r="J2164" s="14"/>
      <c r="K2164" s="179"/>
      <c r="L2164" s="179"/>
      <c r="M2164" s="179"/>
      <c r="N2164" s="193"/>
      <c r="O2164" s="194"/>
      <c r="P2164" s="195"/>
      <c r="Q2164" s="196"/>
      <c r="R2164" s="195"/>
      <c r="S2164" s="195"/>
      <c r="T2164" s="195"/>
      <c r="U2164" s="75"/>
      <c r="V2164" s="85"/>
      <c r="W2164" s="197"/>
      <c r="X2164" s="67"/>
      <c r="Y2164" s="179"/>
      <c r="Z2164" s="179"/>
      <c r="AA2164" s="179"/>
    </row>
    <row r="2165" customFormat="false" ht="15.75" hidden="false" customHeight="true" outlineLevel="0" collapsed="false">
      <c r="A2165" s="179"/>
      <c r="B2165" s="192"/>
      <c r="C2165" s="179"/>
      <c r="D2165" s="179"/>
      <c r="E2165" s="179"/>
      <c r="F2165" s="193"/>
      <c r="G2165" s="179"/>
      <c r="H2165" s="179"/>
      <c r="I2165" s="179"/>
      <c r="J2165" s="14"/>
      <c r="K2165" s="179"/>
      <c r="L2165" s="179"/>
      <c r="M2165" s="179"/>
      <c r="N2165" s="193"/>
      <c r="O2165" s="194"/>
      <c r="P2165" s="195"/>
      <c r="Q2165" s="196"/>
      <c r="R2165" s="195"/>
      <c r="S2165" s="195"/>
      <c r="T2165" s="195"/>
      <c r="U2165" s="75"/>
      <c r="V2165" s="85"/>
      <c r="W2165" s="197"/>
      <c r="X2165" s="67"/>
      <c r="Y2165" s="179"/>
      <c r="Z2165" s="179"/>
      <c r="AA2165" s="179"/>
    </row>
    <row r="2166" customFormat="false" ht="15.75" hidden="false" customHeight="true" outlineLevel="0" collapsed="false">
      <c r="A2166" s="179"/>
      <c r="B2166" s="192"/>
      <c r="C2166" s="179"/>
      <c r="D2166" s="179"/>
      <c r="E2166" s="179"/>
      <c r="F2166" s="193"/>
      <c r="G2166" s="179"/>
      <c r="H2166" s="179"/>
      <c r="I2166" s="179"/>
      <c r="J2166" s="14"/>
      <c r="K2166" s="179"/>
      <c r="L2166" s="179"/>
      <c r="M2166" s="179"/>
      <c r="N2166" s="193"/>
      <c r="O2166" s="194"/>
      <c r="P2166" s="195"/>
      <c r="Q2166" s="196"/>
      <c r="R2166" s="195"/>
      <c r="S2166" s="195"/>
      <c r="T2166" s="195"/>
      <c r="U2166" s="75"/>
      <c r="V2166" s="85"/>
      <c r="W2166" s="197"/>
      <c r="X2166" s="67"/>
      <c r="Y2166" s="179"/>
      <c r="Z2166" s="179"/>
      <c r="AA2166" s="179"/>
    </row>
    <row r="2167" customFormat="false" ht="15.75" hidden="false" customHeight="true" outlineLevel="0" collapsed="false">
      <c r="A2167" s="179"/>
      <c r="B2167" s="192"/>
      <c r="C2167" s="179"/>
      <c r="D2167" s="179"/>
      <c r="E2167" s="179"/>
      <c r="F2167" s="193"/>
      <c r="G2167" s="179"/>
      <c r="H2167" s="179"/>
      <c r="I2167" s="179"/>
      <c r="J2167" s="14"/>
      <c r="K2167" s="179"/>
      <c r="L2167" s="179"/>
      <c r="M2167" s="179"/>
      <c r="N2167" s="193"/>
      <c r="O2167" s="194"/>
      <c r="P2167" s="195"/>
      <c r="Q2167" s="196"/>
      <c r="R2167" s="195"/>
      <c r="S2167" s="195"/>
      <c r="T2167" s="195"/>
      <c r="U2167" s="75"/>
      <c r="V2167" s="85"/>
      <c r="W2167" s="197"/>
      <c r="X2167" s="67"/>
      <c r="Y2167" s="179"/>
      <c r="Z2167" s="179"/>
      <c r="AA2167" s="179"/>
    </row>
    <row r="2168" customFormat="false" ht="15.75" hidden="false" customHeight="true" outlineLevel="0" collapsed="false">
      <c r="A2168" s="179"/>
      <c r="B2168" s="192"/>
      <c r="C2168" s="179"/>
      <c r="D2168" s="179"/>
      <c r="E2168" s="179"/>
      <c r="F2168" s="193"/>
      <c r="G2168" s="179"/>
      <c r="H2168" s="179"/>
      <c r="I2168" s="179"/>
      <c r="J2168" s="14"/>
      <c r="K2168" s="179"/>
      <c r="L2168" s="179"/>
      <c r="M2168" s="179"/>
      <c r="N2168" s="193"/>
      <c r="O2168" s="194"/>
      <c r="P2168" s="195"/>
      <c r="Q2168" s="196"/>
      <c r="R2168" s="195"/>
      <c r="S2168" s="195"/>
      <c r="T2168" s="195"/>
      <c r="U2168" s="75"/>
      <c r="V2168" s="85"/>
      <c r="W2168" s="197"/>
      <c r="X2168" s="67"/>
      <c r="Y2168" s="179"/>
      <c r="Z2168" s="179"/>
      <c r="AA2168" s="179"/>
    </row>
    <row r="2169" customFormat="false" ht="15.75" hidden="false" customHeight="true" outlineLevel="0" collapsed="false">
      <c r="A2169" s="179"/>
      <c r="B2169" s="192"/>
      <c r="C2169" s="179"/>
      <c r="D2169" s="179"/>
      <c r="E2169" s="179"/>
      <c r="F2169" s="193"/>
      <c r="G2169" s="179"/>
      <c r="H2169" s="179"/>
      <c r="I2169" s="179"/>
      <c r="J2169" s="14"/>
      <c r="K2169" s="179"/>
      <c r="L2169" s="179"/>
      <c r="M2169" s="179"/>
      <c r="N2169" s="193"/>
      <c r="O2169" s="194"/>
      <c r="P2169" s="195"/>
      <c r="Q2169" s="196"/>
      <c r="R2169" s="195"/>
      <c r="S2169" s="195"/>
      <c r="T2169" s="195"/>
      <c r="U2169" s="75"/>
      <c r="V2169" s="85"/>
      <c r="W2169" s="197"/>
      <c r="X2169" s="67"/>
      <c r="Y2169" s="179"/>
      <c r="Z2169" s="179"/>
      <c r="AA2169" s="179"/>
    </row>
    <row r="2170" customFormat="false" ht="15.75" hidden="false" customHeight="true" outlineLevel="0" collapsed="false">
      <c r="A2170" s="179"/>
      <c r="B2170" s="192"/>
      <c r="C2170" s="179"/>
      <c r="D2170" s="179"/>
      <c r="E2170" s="179"/>
      <c r="F2170" s="193"/>
      <c r="G2170" s="179"/>
      <c r="H2170" s="179"/>
      <c r="I2170" s="179"/>
      <c r="J2170" s="14"/>
      <c r="K2170" s="179"/>
      <c r="L2170" s="179"/>
      <c r="M2170" s="179"/>
      <c r="N2170" s="193"/>
      <c r="O2170" s="194"/>
      <c r="P2170" s="195"/>
      <c r="Q2170" s="196"/>
      <c r="R2170" s="195"/>
      <c r="S2170" s="195"/>
      <c r="T2170" s="195"/>
      <c r="U2170" s="75"/>
      <c r="V2170" s="85"/>
      <c r="W2170" s="197"/>
      <c r="X2170" s="67"/>
      <c r="Y2170" s="179"/>
      <c r="Z2170" s="179"/>
      <c r="AA2170" s="179"/>
    </row>
    <row r="2171" customFormat="false" ht="15.75" hidden="false" customHeight="true" outlineLevel="0" collapsed="false">
      <c r="A2171" s="179"/>
      <c r="B2171" s="192"/>
      <c r="C2171" s="179"/>
      <c r="D2171" s="179"/>
      <c r="E2171" s="179"/>
      <c r="F2171" s="193"/>
      <c r="G2171" s="179"/>
      <c r="H2171" s="179"/>
      <c r="I2171" s="179"/>
      <c r="J2171" s="14"/>
      <c r="K2171" s="179"/>
      <c r="L2171" s="179"/>
      <c r="M2171" s="179"/>
      <c r="N2171" s="193"/>
      <c r="O2171" s="194"/>
      <c r="P2171" s="195"/>
      <c r="Q2171" s="196"/>
      <c r="R2171" s="195"/>
      <c r="S2171" s="195"/>
      <c r="T2171" s="195"/>
      <c r="U2171" s="75"/>
      <c r="V2171" s="85"/>
      <c r="W2171" s="197"/>
      <c r="X2171" s="67"/>
      <c r="Y2171" s="179"/>
      <c r="Z2171" s="179"/>
      <c r="AA2171" s="179"/>
    </row>
    <row r="2172" customFormat="false" ht="15.75" hidden="false" customHeight="true" outlineLevel="0" collapsed="false">
      <c r="A2172" s="179"/>
      <c r="B2172" s="192"/>
      <c r="C2172" s="179"/>
      <c r="D2172" s="179"/>
      <c r="E2172" s="179"/>
      <c r="F2172" s="193"/>
      <c r="G2172" s="179"/>
      <c r="H2172" s="179"/>
      <c r="I2172" s="179"/>
      <c r="J2172" s="14"/>
      <c r="K2172" s="179"/>
      <c r="L2172" s="179"/>
      <c r="M2172" s="179"/>
      <c r="N2172" s="193"/>
      <c r="O2172" s="194"/>
      <c r="P2172" s="195"/>
      <c r="Q2172" s="196"/>
      <c r="R2172" s="195"/>
      <c r="S2172" s="195"/>
      <c r="T2172" s="195"/>
      <c r="U2172" s="75"/>
      <c r="V2172" s="85"/>
      <c r="W2172" s="197"/>
      <c r="X2172" s="67"/>
      <c r="Y2172" s="179"/>
      <c r="Z2172" s="179"/>
      <c r="AA2172" s="179"/>
    </row>
    <row r="2173" customFormat="false" ht="15.75" hidden="false" customHeight="true" outlineLevel="0" collapsed="false">
      <c r="A2173" s="179"/>
      <c r="B2173" s="192"/>
      <c r="C2173" s="179"/>
      <c r="D2173" s="179"/>
      <c r="E2173" s="179"/>
      <c r="F2173" s="193"/>
      <c r="G2173" s="179"/>
      <c r="H2173" s="179"/>
      <c r="I2173" s="179"/>
      <c r="J2173" s="14"/>
      <c r="K2173" s="179"/>
      <c r="L2173" s="179"/>
      <c r="M2173" s="179"/>
      <c r="N2173" s="193"/>
      <c r="O2173" s="194"/>
      <c r="P2173" s="195"/>
      <c r="Q2173" s="196"/>
      <c r="R2173" s="195"/>
      <c r="S2173" s="195"/>
      <c r="T2173" s="195"/>
      <c r="U2173" s="75"/>
      <c r="V2173" s="85"/>
      <c r="W2173" s="197"/>
      <c r="X2173" s="67"/>
      <c r="Y2173" s="179"/>
      <c r="Z2173" s="179"/>
      <c r="AA2173" s="179"/>
    </row>
    <row r="2174" customFormat="false" ht="15.75" hidden="false" customHeight="true" outlineLevel="0" collapsed="false">
      <c r="A2174" s="179"/>
      <c r="B2174" s="192"/>
      <c r="C2174" s="179"/>
      <c r="D2174" s="179"/>
      <c r="E2174" s="179"/>
      <c r="F2174" s="193"/>
      <c r="G2174" s="179"/>
      <c r="H2174" s="179"/>
      <c r="I2174" s="179"/>
      <c r="J2174" s="14"/>
      <c r="K2174" s="179"/>
      <c r="L2174" s="179"/>
      <c r="M2174" s="179"/>
      <c r="N2174" s="193"/>
      <c r="O2174" s="194"/>
      <c r="P2174" s="195"/>
      <c r="Q2174" s="196"/>
      <c r="R2174" s="195"/>
      <c r="S2174" s="195"/>
      <c r="T2174" s="195"/>
      <c r="U2174" s="75"/>
      <c r="V2174" s="85"/>
      <c r="W2174" s="197"/>
      <c r="X2174" s="67"/>
      <c r="Y2174" s="179"/>
      <c r="Z2174" s="179"/>
      <c r="AA2174" s="179"/>
    </row>
    <row r="2175" customFormat="false" ht="15.75" hidden="false" customHeight="true" outlineLevel="0" collapsed="false">
      <c r="A2175" s="179"/>
      <c r="B2175" s="192"/>
      <c r="C2175" s="179"/>
      <c r="D2175" s="179"/>
      <c r="E2175" s="179"/>
      <c r="F2175" s="193"/>
      <c r="G2175" s="179"/>
      <c r="H2175" s="179"/>
      <c r="I2175" s="179"/>
      <c r="J2175" s="14"/>
      <c r="K2175" s="179"/>
      <c r="L2175" s="179"/>
      <c r="M2175" s="179"/>
      <c r="N2175" s="193"/>
      <c r="O2175" s="194"/>
      <c r="P2175" s="195"/>
      <c r="Q2175" s="196"/>
      <c r="R2175" s="195"/>
      <c r="S2175" s="195"/>
      <c r="T2175" s="195"/>
      <c r="U2175" s="75"/>
      <c r="V2175" s="85"/>
      <c r="W2175" s="197"/>
      <c r="X2175" s="67"/>
      <c r="Y2175" s="179"/>
      <c r="Z2175" s="179"/>
      <c r="AA2175" s="179"/>
    </row>
    <row r="2176" customFormat="false" ht="15.75" hidden="false" customHeight="true" outlineLevel="0" collapsed="false">
      <c r="A2176" s="179"/>
      <c r="B2176" s="192"/>
      <c r="C2176" s="179"/>
      <c r="D2176" s="179"/>
      <c r="E2176" s="179"/>
      <c r="F2176" s="193"/>
      <c r="G2176" s="179"/>
      <c r="H2176" s="179"/>
      <c r="I2176" s="179"/>
      <c r="J2176" s="14"/>
      <c r="K2176" s="179"/>
      <c r="L2176" s="179"/>
      <c r="M2176" s="179"/>
      <c r="N2176" s="193"/>
      <c r="O2176" s="194"/>
      <c r="P2176" s="195"/>
      <c r="Q2176" s="196"/>
      <c r="R2176" s="195"/>
      <c r="S2176" s="195"/>
      <c r="T2176" s="195"/>
      <c r="U2176" s="75"/>
      <c r="V2176" s="85"/>
      <c r="W2176" s="197"/>
      <c r="X2176" s="67"/>
      <c r="Y2176" s="179"/>
      <c r="Z2176" s="179"/>
      <c r="AA2176" s="179"/>
    </row>
    <row r="2177" customFormat="false" ht="15.75" hidden="false" customHeight="true" outlineLevel="0" collapsed="false">
      <c r="A2177" s="179"/>
      <c r="B2177" s="192"/>
      <c r="C2177" s="179"/>
      <c r="D2177" s="179"/>
      <c r="E2177" s="179"/>
      <c r="F2177" s="193"/>
      <c r="G2177" s="179"/>
      <c r="H2177" s="179"/>
      <c r="I2177" s="179"/>
      <c r="J2177" s="14"/>
      <c r="K2177" s="179"/>
      <c r="L2177" s="179"/>
      <c r="M2177" s="179"/>
      <c r="N2177" s="193"/>
      <c r="O2177" s="194"/>
      <c r="P2177" s="195"/>
      <c r="Q2177" s="196"/>
      <c r="R2177" s="195"/>
      <c r="S2177" s="195"/>
      <c r="T2177" s="195"/>
      <c r="U2177" s="75"/>
      <c r="V2177" s="85"/>
      <c r="W2177" s="197"/>
      <c r="X2177" s="67"/>
      <c r="Y2177" s="179"/>
      <c r="Z2177" s="179"/>
      <c r="AA2177" s="179"/>
    </row>
    <row r="2178" customFormat="false" ht="15.75" hidden="false" customHeight="true" outlineLevel="0" collapsed="false">
      <c r="A2178" s="179"/>
      <c r="B2178" s="192"/>
      <c r="C2178" s="179"/>
      <c r="D2178" s="179"/>
      <c r="E2178" s="179"/>
      <c r="F2178" s="193"/>
      <c r="G2178" s="179"/>
      <c r="H2178" s="179"/>
      <c r="I2178" s="179"/>
      <c r="J2178" s="14"/>
      <c r="K2178" s="179"/>
      <c r="L2178" s="179"/>
      <c r="M2178" s="179"/>
      <c r="N2178" s="193"/>
      <c r="O2178" s="194"/>
      <c r="P2178" s="195"/>
      <c r="Q2178" s="196"/>
      <c r="R2178" s="195"/>
      <c r="S2178" s="195"/>
      <c r="T2178" s="195"/>
      <c r="U2178" s="75"/>
      <c r="V2178" s="85"/>
      <c r="W2178" s="197"/>
      <c r="X2178" s="67"/>
      <c r="Y2178" s="179"/>
      <c r="Z2178" s="179"/>
      <c r="AA2178" s="179"/>
    </row>
    <row r="2179" customFormat="false" ht="15.75" hidden="false" customHeight="true" outlineLevel="0" collapsed="false">
      <c r="A2179" s="179"/>
      <c r="B2179" s="192"/>
      <c r="C2179" s="179"/>
      <c r="D2179" s="179"/>
      <c r="E2179" s="179"/>
      <c r="F2179" s="193"/>
      <c r="G2179" s="179"/>
      <c r="H2179" s="179"/>
      <c r="I2179" s="179"/>
      <c r="J2179" s="14"/>
      <c r="K2179" s="179"/>
      <c r="L2179" s="179"/>
      <c r="M2179" s="179"/>
      <c r="N2179" s="193"/>
      <c r="O2179" s="194"/>
      <c r="P2179" s="195"/>
      <c r="Q2179" s="196"/>
      <c r="R2179" s="195"/>
      <c r="S2179" s="195"/>
      <c r="T2179" s="195"/>
      <c r="U2179" s="75"/>
      <c r="V2179" s="85"/>
      <c r="W2179" s="197"/>
      <c r="X2179" s="67"/>
      <c r="Y2179" s="179"/>
      <c r="Z2179" s="179"/>
      <c r="AA2179" s="179"/>
    </row>
    <row r="2180" customFormat="false" ht="15.75" hidden="false" customHeight="true" outlineLevel="0" collapsed="false">
      <c r="A2180" s="179"/>
      <c r="B2180" s="192"/>
      <c r="C2180" s="179"/>
      <c r="D2180" s="179"/>
      <c r="E2180" s="179"/>
      <c r="F2180" s="193"/>
      <c r="G2180" s="179"/>
      <c r="H2180" s="179"/>
      <c r="I2180" s="179"/>
      <c r="J2180" s="14"/>
      <c r="K2180" s="179"/>
      <c r="L2180" s="179"/>
      <c r="M2180" s="179"/>
      <c r="N2180" s="193"/>
      <c r="O2180" s="194"/>
      <c r="P2180" s="195"/>
      <c r="Q2180" s="196"/>
      <c r="R2180" s="195"/>
      <c r="S2180" s="195"/>
      <c r="T2180" s="195"/>
      <c r="U2180" s="75"/>
      <c r="V2180" s="85"/>
      <c r="W2180" s="197"/>
      <c r="X2180" s="67"/>
      <c r="Y2180" s="179"/>
      <c r="Z2180" s="179"/>
      <c r="AA2180" s="179"/>
    </row>
    <row r="2181" customFormat="false" ht="15.75" hidden="false" customHeight="true" outlineLevel="0" collapsed="false">
      <c r="A2181" s="179"/>
      <c r="B2181" s="192"/>
      <c r="C2181" s="179"/>
      <c r="D2181" s="179"/>
      <c r="E2181" s="179"/>
      <c r="F2181" s="193"/>
      <c r="G2181" s="179"/>
      <c r="H2181" s="179"/>
      <c r="I2181" s="179"/>
      <c r="J2181" s="14"/>
      <c r="K2181" s="179"/>
      <c r="L2181" s="179"/>
      <c r="M2181" s="179"/>
      <c r="N2181" s="193"/>
      <c r="O2181" s="194"/>
      <c r="P2181" s="195"/>
      <c r="Q2181" s="196"/>
      <c r="R2181" s="195"/>
      <c r="S2181" s="195"/>
      <c r="T2181" s="195"/>
      <c r="U2181" s="75"/>
      <c r="V2181" s="85"/>
      <c r="W2181" s="197"/>
      <c r="X2181" s="67"/>
      <c r="Y2181" s="179"/>
      <c r="Z2181" s="179"/>
      <c r="AA2181" s="179"/>
    </row>
    <row r="2182" customFormat="false" ht="15.75" hidden="false" customHeight="true" outlineLevel="0" collapsed="false">
      <c r="A2182" s="179"/>
      <c r="B2182" s="192"/>
      <c r="C2182" s="179"/>
      <c r="D2182" s="179"/>
      <c r="E2182" s="179"/>
      <c r="F2182" s="193"/>
      <c r="G2182" s="179"/>
      <c r="H2182" s="179"/>
      <c r="I2182" s="179"/>
      <c r="J2182" s="14"/>
      <c r="K2182" s="179"/>
      <c r="L2182" s="179"/>
      <c r="M2182" s="179"/>
      <c r="N2182" s="193"/>
      <c r="O2182" s="194"/>
      <c r="P2182" s="195"/>
      <c r="Q2182" s="196"/>
      <c r="R2182" s="195"/>
      <c r="S2182" s="195"/>
      <c r="T2182" s="195"/>
      <c r="U2182" s="75"/>
      <c r="V2182" s="85"/>
      <c r="W2182" s="197"/>
      <c r="X2182" s="67"/>
      <c r="Y2182" s="179"/>
      <c r="Z2182" s="179"/>
      <c r="AA2182" s="179"/>
    </row>
    <row r="2183" customFormat="false" ht="15.75" hidden="false" customHeight="true" outlineLevel="0" collapsed="false">
      <c r="A2183" s="179"/>
      <c r="B2183" s="192"/>
      <c r="C2183" s="179"/>
      <c r="D2183" s="179"/>
      <c r="E2183" s="179"/>
      <c r="F2183" s="193"/>
      <c r="G2183" s="179"/>
      <c r="H2183" s="179"/>
      <c r="I2183" s="179"/>
      <c r="J2183" s="14"/>
      <c r="K2183" s="179"/>
      <c r="L2183" s="179"/>
      <c r="M2183" s="179"/>
      <c r="N2183" s="193"/>
      <c r="O2183" s="194"/>
      <c r="P2183" s="195"/>
      <c r="Q2183" s="196"/>
      <c r="R2183" s="195"/>
      <c r="S2183" s="195"/>
      <c r="T2183" s="195"/>
      <c r="U2183" s="75"/>
      <c r="V2183" s="85"/>
      <c r="W2183" s="197"/>
      <c r="X2183" s="67"/>
      <c r="Y2183" s="179"/>
      <c r="Z2183" s="179"/>
      <c r="AA2183" s="179"/>
    </row>
    <row r="2184" customFormat="false" ht="15.75" hidden="false" customHeight="true" outlineLevel="0" collapsed="false">
      <c r="A2184" s="179"/>
      <c r="B2184" s="192"/>
      <c r="C2184" s="179"/>
      <c r="D2184" s="179"/>
      <c r="E2184" s="179"/>
      <c r="F2184" s="193"/>
      <c r="G2184" s="179"/>
      <c r="H2184" s="179"/>
      <c r="I2184" s="179"/>
      <c r="J2184" s="14"/>
      <c r="K2184" s="179"/>
      <c r="L2184" s="179"/>
      <c r="M2184" s="179"/>
      <c r="N2184" s="193"/>
      <c r="O2184" s="194"/>
      <c r="P2184" s="195"/>
      <c r="Q2184" s="196"/>
      <c r="R2184" s="195"/>
      <c r="S2184" s="195"/>
      <c r="T2184" s="195"/>
      <c r="U2184" s="75"/>
      <c r="V2184" s="85"/>
      <c r="W2184" s="197"/>
      <c r="X2184" s="67"/>
      <c r="Y2184" s="179"/>
      <c r="Z2184" s="179"/>
      <c r="AA2184" s="179"/>
    </row>
    <row r="2185" customFormat="false" ht="15.75" hidden="false" customHeight="true" outlineLevel="0" collapsed="false">
      <c r="A2185" s="179"/>
      <c r="B2185" s="192"/>
      <c r="C2185" s="179"/>
      <c r="D2185" s="179"/>
      <c r="E2185" s="179"/>
      <c r="F2185" s="193"/>
      <c r="G2185" s="179"/>
      <c r="H2185" s="179"/>
      <c r="I2185" s="179"/>
      <c r="J2185" s="14"/>
      <c r="K2185" s="179"/>
      <c r="L2185" s="179"/>
      <c r="M2185" s="179"/>
      <c r="N2185" s="193"/>
      <c r="O2185" s="194"/>
      <c r="P2185" s="195"/>
      <c r="Q2185" s="196"/>
      <c r="R2185" s="195"/>
      <c r="S2185" s="195"/>
      <c r="T2185" s="195"/>
      <c r="U2185" s="75"/>
      <c r="V2185" s="85"/>
      <c r="W2185" s="197"/>
      <c r="X2185" s="67"/>
      <c r="Y2185" s="179"/>
      <c r="Z2185" s="179"/>
      <c r="AA2185" s="179"/>
    </row>
    <row r="2186" customFormat="false" ht="15.75" hidden="false" customHeight="true" outlineLevel="0" collapsed="false">
      <c r="A2186" s="179"/>
      <c r="B2186" s="192"/>
      <c r="C2186" s="179"/>
      <c r="D2186" s="179"/>
      <c r="E2186" s="179"/>
      <c r="F2186" s="193"/>
      <c r="G2186" s="179"/>
      <c r="H2186" s="179"/>
      <c r="I2186" s="179"/>
      <c r="J2186" s="14"/>
      <c r="K2186" s="179"/>
      <c r="L2186" s="179"/>
      <c r="M2186" s="179"/>
      <c r="N2186" s="193"/>
      <c r="O2186" s="194"/>
      <c r="P2186" s="195"/>
      <c r="Q2186" s="196"/>
      <c r="R2186" s="195"/>
      <c r="S2186" s="195"/>
      <c r="T2186" s="195"/>
      <c r="U2186" s="75"/>
      <c r="V2186" s="85"/>
      <c r="W2186" s="197"/>
      <c r="X2186" s="67"/>
      <c r="Y2186" s="179"/>
      <c r="Z2186" s="179"/>
      <c r="AA2186" s="179"/>
    </row>
    <row r="2187" customFormat="false" ht="15.75" hidden="false" customHeight="true" outlineLevel="0" collapsed="false">
      <c r="A2187" s="179"/>
      <c r="B2187" s="192"/>
      <c r="C2187" s="179"/>
      <c r="D2187" s="179"/>
      <c r="E2187" s="179"/>
      <c r="F2187" s="193"/>
      <c r="G2187" s="179"/>
      <c r="H2187" s="179"/>
      <c r="I2187" s="179"/>
      <c r="J2187" s="14"/>
      <c r="K2187" s="179"/>
      <c r="L2187" s="179"/>
      <c r="M2187" s="179"/>
      <c r="N2187" s="193"/>
      <c r="O2187" s="194"/>
      <c r="P2187" s="195"/>
      <c r="Q2187" s="196"/>
      <c r="R2187" s="195"/>
      <c r="S2187" s="195"/>
      <c r="T2187" s="195"/>
      <c r="U2187" s="75"/>
      <c r="V2187" s="85"/>
      <c r="W2187" s="197"/>
      <c r="X2187" s="67"/>
      <c r="Y2187" s="179"/>
      <c r="Z2187" s="179"/>
      <c r="AA2187" s="179"/>
    </row>
    <row r="2188" customFormat="false" ht="15.75" hidden="false" customHeight="true" outlineLevel="0" collapsed="false">
      <c r="A2188" s="179"/>
      <c r="B2188" s="192"/>
      <c r="C2188" s="179"/>
      <c r="D2188" s="179"/>
      <c r="E2188" s="179"/>
      <c r="F2188" s="193"/>
      <c r="G2188" s="179"/>
      <c r="H2188" s="179"/>
      <c r="I2188" s="179"/>
      <c r="J2188" s="14"/>
      <c r="K2188" s="179"/>
      <c r="L2188" s="179"/>
      <c r="M2188" s="179"/>
      <c r="N2188" s="193"/>
      <c r="O2188" s="194"/>
      <c r="P2188" s="195"/>
      <c r="Q2188" s="196"/>
      <c r="R2188" s="195"/>
      <c r="S2188" s="195"/>
      <c r="T2188" s="195"/>
      <c r="U2188" s="75"/>
      <c r="V2188" s="85"/>
      <c r="W2188" s="197"/>
      <c r="X2188" s="67"/>
      <c r="Y2188" s="179"/>
      <c r="Z2188" s="179"/>
      <c r="AA2188" s="179"/>
    </row>
    <row r="2189" customFormat="false" ht="15.75" hidden="false" customHeight="true" outlineLevel="0" collapsed="false">
      <c r="A2189" s="179"/>
      <c r="B2189" s="192"/>
      <c r="C2189" s="179"/>
      <c r="D2189" s="179"/>
      <c r="E2189" s="179"/>
      <c r="F2189" s="193"/>
      <c r="G2189" s="179"/>
      <c r="H2189" s="179"/>
      <c r="I2189" s="179"/>
      <c r="J2189" s="14"/>
      <c r="K2189" s="179"/>
      <c r="L2189" s="179"/>
      <c r="M2189" s="179"/>
      <c r="N2189" s="193"/>
      <c r="O2189" s="194"/>
      <c r="P2189" s="195"/>
      <c r="Q2189" s="196"/>
      <c r="R2189" s="195"/>
      <c r="S2189" s="195"/>
      <c r="T2189" s="195"/>
      <c r="U2189" s="75"/>
      <c r="V2189" s="85"/>
      <c r="W2189" s="197"/>
      <c r="X2189" s="67"/>
      <c r="Y2189" s="179"/>
      <c r="Z2189" s="179"/>
      <c r="AA2189" s="179"/>
    </row>
    <row r="2190" customFormat="false" ht="15.75" hidden="false" customHeight="true" outlineLevel="0" collapsed="false">
      <c r="A2190" s="179"/>
      <c r="B2190" s="192"/>
      <c r="C2190" s="179"/>
      <c r="D2190" s="179"/>
      <c r="E2190" s="179"/>
      <c r="F2190" s="193"/>
      <c r="G2190" s="179"/>
      <c r="H2190" s="179"/>
      <c r="I2190" s="179"/>
      <c r="J2190" s="14"/>
      <c r="K2190" s="179"/>
      <c r="L2190" s="179"/>
      <c r="M2190" s="179"/>
      <c r="N2190" s="193"/>
      <c r="O2190" s="194"/>
      <c r="P2190" s="195"/>
      <c r="Q2190" s="196"/>
      <c r="R2190" s="195"/>
      <c r="S2190" s="195"/>
      <c r="T2190" s="195"/>
      <c r="U2190" s="75"/>
      <c r="V2190" s="85"/>
      <c r="W2190" s="197"/>
      <c r="X2190" s="67"/>
      <c r="Y2190" s="179"/>
      <c r="Z2190" s="179"/>
      <c r="AA2190" s="179"/>
    </row>
    <row r="2191" customFormat="false" ht="15.75" hidden="false" customHeight="true" outlineLevel="0" collapsed="false">
      <c r="A2191" s="179"/>
      <c r="B2191" s="192"/>
      <c r="C2191" s="179"/>
      <c r="D2191" s="179"/>
      <c r="E2191" s="179"/>
      <c r="F2191" s="193"/>
      <c r="G2191" s="179"/>
      <c r="H2191" s="179"/>
      <c r="I2191" s="179"/>
      <c r="J2191" s="14"/>
      <c r="K2191" s="179"/>
      <c r="L2191" s="179"/>
      <c r="M2191" s="179"/>
      <c r="N2191" s="193"/>
      <c r="O2191" s="194"/>
      <c r="P2191" s="195"/>
      <c r="Q2191" s="196"/>
      <c r="R2191" s="195"/>
      <c r="S2191" s="195"/>
      <c r="T2191" s="195"/>
      <c r="U2191" s="75"/>
      <c r="V2191" s="85"/>
      <c r="W2191" s="197"/>
      <c r="X2191" s="67"/>
      <c r="Y2191" s="179"/>
      <c r="Z2191" s="179"/>
      <c r="AA2191" s="179"/>
    </row>
    <row r="2192" customFormat="false" ht="15.75" hidden="false" customHeight="true" outlineLevel="0" collapsed="false">
      <c r="A2192" s="179"/>
      <c r="B2192" s="192"/>
      <c r="C2192" s="179"/>
      <c r="D2192" s="179"/>
      <c r="E2192" s="179"/>
      <c r="F2192" s="193"/>
      <c r="G2192" s="179"/>
      <c r="H2192" s="179"/>
      <c r="I2192" s="179"/>
      <c r="J2192" s="14"/>
      <c r="K2192" s="179"/>
      <c r="L2192" s="179"/>
      <c r="M2192" s="179"/>
      <c r="N2192" s="193"/>
      <c r="O2192" s="194"/>
      <c r="P2192" s="195"/>
      <c r="Q2192" s="196"/>
      <c r="R2192" s="195"/>
      <c r="S2192" s="195"/>
      <c r="T2192" s="195"/>
      <c r="U2192" s="75"/>
      <c r="V2192" s="85"/>
      <c r="W2192" s="197"/>
      <c r="X2192" s="67"/>
      <c r="Y2192" s="179"/>
      <c r="Z2192" s="179"/>
      <c r="AA2192" s="179"/>
    </row>
    <row r="2193" customFormat="false" ht="15.75" hidden="false" customHeight="true" outlineLevel="0" collapsed="false">
      <c r="A2193" s="179"/>
      <c r="B2193" s="192"/>
      <c r="C2193" s="179"/>
      <c r="D2193" s="179"/>
      <c r="E2193" s="179"/>
      <c r="F2193" s="193"/>
      <c r="G2193" s="179"/>
      <c r="H2193" s="179"/>
      <c r="I2193" s="179"/>
      <c r="J2193" s="14"/>
      <c r="K2193" s="179"/>
      <c r="L2193" s="179"/>
      <c r="M2193" s="179"/>
      <c r="N2193" s="193"/>
      <c r="O2193" s="194"/>
      <c r="P2193" s="195"/>
      <c r="Q2193" s="196"/>
      <c r="R2193" s="195"/>
      <c r="S2193" s="195"/>
      <c r="T2193" s="195"/>
      <c r="U2193" s="75"/>
      <c r="V2193" s="85"/>
      <c r="W2193" s="197"/>
      <c r="X2193" s="67"/>
      <c r="Y2193" s="179"/>
      <c r="Z2193" s="179"/>
      <c r="AA2193" s="179"/>
    </row>
    <row r="2194" customFormat="false" ht="15.75" hidden="false" customHeight="true" outlineLevel="0" collapsed="false">
      <c r="A2194" s="179"/>
      <c r="B2194" s="192"/>
      <c r="C2194" s="179"/>
      <c r="D2194" s="179"/>
      <c r="E2194" s="179"/>
      <c r="F2194" s="193"/>
      <c r="G2194" s="179"/>
      <c r="H2194" s="179"/>
      <c r="I2194" s="179"/>
      <c r="J2194" s="14"/>
      <c r="K2194" s="179"/>
      <c r="L2194" s="179"/>
      <c r="M2194" s="179"/>
      <c r="N2194" s="193"/>
      <c r="O2194" s="194"/>
      <c r="P2194" s="195"/>
      <c r="Q2194" s="196"/>
      <c r="R2194" s="195"/>
      <c r="S2194" s="195"/>
      <c r="T2194" s="195"/>
      <c r="U2194" s="75"/>
      <c r="V2194" s="85"/>
      <c r="W2194" s="197"/>
      <c r="X2194" s="67"/>
      <c r="Y2194" s="179"/>
      <c r="Z2194" s="179"/>
      <c r="AA2194" s="179"/>
    </row>
    <row r="2195" customFormat="false" ht="15.75" hidden="false" customHeight="true" outlineLevel="0" collapsed="false">
      <c r="A2195" s="179"/>
      <c r="B2195" s="192"/>
      <c r="C2195" s="179"/>
      <c r="D2195" s="179"/>
      <c r="E2195" s="179"/>
      <c r="F2195" s="193"/>
      <c r="G2195" s="179"/>
      <c r="H2195" s="179"/>
      <c r="I2195" s="179"/>
      <c r="J2195" s="14"/>
      <c r="K2195" s="179"/>
      <c r="L2195" s="179"/>
      <c r="M2195" s="179"/>
      <c r="N2195" s="193"/>
      <c r="O2195" s="194"/>
      <c r="P2195" s="195"/>
      <c r="Q2195" s="196"/>
      <c r="R2195" s="195"/>
      <c r="S2195" s="195"/>
      <c r="T2195" s="195"/>
      <c r="U2195" s="75"/>
      <c r="V2195" s="85"/>
      <c r="W2195" s="197"/>
      <c r="X2195" s="67"/>
      <c r="Y2195" s="179"/>
      <c r="Z2195" s="179"/>
      <c r="AA2195" s="179"/>
    </row>
    <row r="2196" customFormat="false" ht="15.75" hidden="false" customHeight="true" outlineLevel="0" collapsed="false">
      <c r="A2196" s="179"/>
      <c r="B2196" s="192"/>
      <c r="C2196" s="179"/>
      <c r="D2196" s="179"/>
      <c r="E2196" s="179"/>
      <c r="F2196" s="193"/>
      <c r="G2196" s="179"/>
      <c r="H2196" s="179"/>
      <c r="I2196" s="179"/>
      <c r="J2196" s="14"/>
      <c r="K2196" s="179"/>
      <c r="L2196" s="179"/>
      <c r="M2196" s="179"/>
      <c r="N2196" s="193"/>
      <c r="O2196" s="194"/>
      <c r="P2196" s="195"/>
      <c r="Q2196" s="196"/>
      <c r="R2196" s="195"/>
      <c r="S2196" s="195"/>
      <c r="T2196" s="195"/>
      <c r="U2196" s="75"/>
      <c r="V2196" s="85"/>
      <c r="W2196" s="197"/>
      <c r="X2196" s="67"/>
      <c r="Y2196" s="179"/>
      <c r="Z2196" s="179"/>
      <c r="AA2196" s="179"/>
    </row>
    <row r="2197" customFormat="false" ht="15.75" hidden="false" customHeight="true" outlineLevel="0" collapsed="false">
      <c r="A2197" s="179"/>
      <c r="B2197" s="192"/>
      <c r="C2197" s="179"/>
      <c r="D2197" s="179"/>
      <c r="E2197" s="179"/>
      <c r="F2197" s="193"/>
      <c r="G2197" s="179"/>
      <c r="H2197" s="179"/>
      <c r="I2197" s="179"/>
      <c r="J2197" s="14"/>
      <c r="K2197" s="179"/>
      <c r="L2197" s="179"/>
      <c r="M2197" s="179"/>
      <c r="N2197" s="193"/>
      <c r="O2197" s="194"/>
      <c r="P2197" s="195"/>
      <c r="Q2197" s="196"/>
      <c r="R2197" s="195"/>
      <c r="S2197" s="195"/>
      <c r="T2197" s="195"/>
      <c r="U2197" s="75"/>
      <c r="V2197" s="85"/>
      <c r="W2197" s="197"/>
      <c r="X2197" s="67"/>
      <c r="Y2197" s="179"/>
      <c r="Z2197" s="179"/>
      <c r="AA2197" s="179"/>
    </row>
    <row r="2198" customFormat="false" ht="15.75" hidden="false" customHeight="true" outlineLevel="0" collapsed="false">
      <c r="A2198" s="179"/>
      <c r="B2198" s="192"/>
      <c r="C2198" s="179"/>
      <c r="D2198" s="179"/>
      <c r="E2198" s="179"/>
      <c r="F2198" s="193"/>
      <c r="G2198" s="179"/>
      <c r="H2198" s="179"/>
      <c r="I2198" s="179"/>
      <c r="J2198" s="14"/>
      <c r="K2198" s="179"/>
      <c r="L2198" s="179"/>
      <c r="M2198" s="179"/>
      <c r="N2198" s="193"/>
      <c r="O2198" s="194"/>
      <c r="P2198" s="195"/>
      <c r="Q2198" s="196"/>
      <c r="R2198" s="195"/>
      <c r="S2198" s="195"/>
      <c r="T2198" s="195"/>
      <c r="U2198" s="75"/>
      <c r="V2198" s="85"/>
      <c r="W2198" s="197"/>
      <c r="X2198" s="67"/>
      <c r="Y2198" s="179"/>
      <c r="Z2198" s="179"/>
      <c r="AA2198" s="179"/>
    </row>
    <row r="2199" customFormat="false" ht="15.75" hidden="false" customHeight="true" outlineLevel="0" collapsed="false">
      <c r="A2199" s="179"/>
      <c r="B2199" s="192"/>
      <c r="C2199" s="179"/>
      <c r="D2199" s="179"/>
      <c r="E2199" s="179"/>
      <c r="F2199" s="193"/>
      <c r="G2199" s="179"/>
      <c r="H2199" s="179"/>
      <c r="I2199" s="179"/>
      <c r="J2199" s="14"/>
      <c r="K2199" s="179"/>
      <c r="L2199" s="179"/>
      <c r="M2199" s="179"/>
      <c r="N2199" s="193"/>
      <c r="O2199" s="194"/>
      <c r="P2199" s="195"/>
      <c r="Q2199" s="196"/>
      <c r="R2199" s="195"/>
      <c r="S2199" s="195"/>
      <c r="T2199" s="195"/>
      <c r="U2199" s="75"/>
      <c r="V2199" s="85"/>
      <c r="W2199" s="197"/>
      <c r="X2199" s="67"/>
      <c r="Y2199" s="179"/>
      <c r="Z2199" s="179"/>
      <c r="AA2199" s="179"/>
    </row>
    <row r="2200" customFormat="false" ht="15.75" hidden="false" customHeight="true" outlineLevel="0" collapsed="false">
      <c r="A2200" s="179"/>
      <c r="B2200" s="192"/>
      <c r="C2200" s="179"/>
      <c r="D2200" s="179"/>
      <c r="E2200" s="179"/>
      <c r="F2200" s="193"/>
      <c r="G2200" s="179"/>
      <c r="H2200" s="179"/>
      <c r="I2200" s="179"/>
      <c r="J2200" s="14"/>
      <c r="K2200" s="179"/>
      <c r="L2200" s="179"/>
      <c r="M2200" s="179"/>
      <c r="N2200" s="193"/>
      <c r="O2200" s="194"/>
      <c r="P2200" s="195"/>
      <c r="Q2200" s="196"/>
      <c r="R2200" s="195"/>
      <c r="S2200" s="195"/>
      <c r="T2200" s="195"/>
      <c r="U2200" s="75"/>
      <c r="V2200" s="85"/>
      <c r="W2200" s="197"/>
      <c r="X2200" s="67"/>
      <c r="Y2200" s="179"/>
      <c r="Z2200" s="179"/>
      <c r="AA2200" s="179"/>
    </row>
    <row r="2201" customFormat="false" ht="15.75" hidden="false" customHeight="true" outlineLevel="0" collapsed="false">
      <c r="A2201" s="179"/>
      <c r="B2201" s="192"/>
      <c r="C2201" s="179"/>
      <c r="D2201" s="179"/>
      <c r="E2201" s="179"/>
      <c r="F2201" s="193"/>
      <c r="G2201" s="179"/>
      <c r="H2201" s="179"/>
      <c r="I2201" s="179"/>
      <c r="J2201" s="14"/>
      <c r="K2201" s="179"/>
      <c r="L2201" s="179"/>
      <c r="M2201" s="179"/>
      <c r="N2201" s="193"/>
      <c r="O2201" s="194"/>
      <c r="P2201" s="195"/>
      <c r="Q2201" s="196"/>
      <c r="R2201" s="195"/>
      <c r="S2201" s="195"/>
      <c r="T2201" s="195"/>
      <c r="U2201" s="75"/>
      <c r="V2201" s="85"/>
      <c r="W2201" s="197"/>
      <c r="X2201" s="67"/>
      <c r="Y2201" s="179"/>
      <c r="Z2201" s="179"/>
      <c r="AA2201" s="179"/>
    </row>
    <row r="2202" customFormat="false" ht="15.75" hidden="false" customHeight="true" outlineLevel="0" collapsed="false">
      <c r="A2202" s="179"/>
      <c r="B2202" s="192"/>
      <c r="C2202" s="179"/>
      <c r="D2202" s="179"/>
      <c r="E2202" s="179"/>
      <c r="F2202" s="193"/>
      <c r="G2202" s="179"/>
      <c r="H2202" s="179"/>
      <c r="I2202" s="179"/>
      <c r="J2202" s="14"/>
      <c r="K2202" s="179"/>
      <c r="L2202" s="179"/>
      <c r="M2202" s="179"/>
      <c r="N2202" s="193"/>
      <c r="O2202" s="194"/>
      <c r="P2202" s="195"/>
      <c r="Q2202" s="196"/>
      <c r="R2202" s="195"/>
      <c r="S2202" s="195"/>
      <c r="T2202" s="195"/>
      <c r="U2202" s="75"/>
      <c r="V2202" s="85"/>
      <c r="W2202" s="197"/>
      <c r="X2202" s="67"/>
      <c r="Y2202" s="179"/>
      <c r="Z2202" s="179"/>
      <c r="AA2202" s="179"/>
    </row>
    <row r="2203" customFormat="false" ht="15.75" hidden="false" customHeight="true" outlineLevel="0" collapsed="false">
      <c r="A2203" s="179"/>
      <c r="B2203" s="192"/>
      <c r="C2203" s="179"/>
      <c r="D2203" s="179"/>
      <c r="E2203" s="179"/>
      <c r="F2203" s="193"/>
      <c r="G2203" s="179"/>
      <c r="H2203" s="179"/>
      <c r="I2203" s="179"/>
      <c r="J2203" s="14"/>
      <c r="K2203" s="179"/>
      <c r="L2203" s="179"/>
      <c r="M2203" s="179"/>
      <c r="N2203" s="193"/>
      <c r="O2203" s="194"/>
      <c r="P2203" s="195"/>
      <c r="Q2203" s="196"/>
      <c r="R2203" s="195"/>
      <c r="S2203" s="195"/>
      <c r="T2203" s="195"/>
      <c r="U2203" s="75"/>
      <c r="V2203" s="85"/>
      <c r="W2203" s="197"/>
      <c r="X2203" s="67"/>
      <c r="Y2203" s="179"/>
      <c r="Z2203" s="179"/>
      <c r="AA2203" s="179"/>
    </row>
    <row r="2204" customFormat="false" ht="15.75" hidden="false" customHeight="true" outlineLevel="0" collapsed="false">
      <c r="A2204" s="179"/>
      <c r="B2204" s="192"/>
      <c r="C2204" s="179"/>
      <c r="D2204" s="179"/>
      <c r="E2204" s="179"/>
      <c r="F2204" s="193"/>
      <c r="G2204" s="179"/>
      <c r="H2204" s="179"/>
      <c r="I2204" s="179"/>
      <c r="J2204" s="14"/>
      <c r="K2204" s="179"/>
      <c r="L2204" s="179"/>
      <c r="M2204" s="179"/>
      <c r="N2204" s="193"/>
      <c r="O2204" s="194"/>
      <c r="P2204" s="195"/>
      <c r="Q2204" s="196"/>
      <c r="R2204" s="195"/>
      <c r="S2204" s="195"/>
      <c r="T2204" s="195"/>
      <c r="U2204" s="75"/>
      <c r="V2204" s="85"/>
      <c r="W2204" s="197"/>
      <c r="X2204" s="67"/>
      <c r="Y2204" s="179"/>
      <c r="Z2204" s="179"/>
      <c r="AA2204" s="179"/>
    </row>
    <row r="2205" customFormat="false" ht="15.75" hidden="false" customHeight="true" outlineLevel="0" collapsed="false">
      <c r="A2205" s="179"/>
      <c r="B2205" s="192"/>
      <c r="C2205" s="179"/>
      <c r="D2205" s="179"/>
      <c r="E2205" s="179"/>
      <c r="F2205" s="193"/>
      <c r="G2205" s="179"/>
      <c r="H2205" s="179"/>
      <c r="I2205" s="179"/>
      <c r="J2205" s="14"/>
      <c r="K2205" s="179"/>
      <c r="L2205" s="179"/>
      <c r="M2205" s="179"/>
      <c r="N2205" s="193"/>
      <c r="O2205" s="194"/>
      <c r="P2205" s="195"/>
      <c r="Q2205" s="196"/>
      <c r="R2205" s="195"/>
      <c r="S2205" s="195"/>
      <c r="T2205" s="195"/>
      <c r="U2205" s="75"/>
      <c r="V2205" s="85"/>
      <c r="W2205" s="197"/>
      <c r="X2205" s="67"/>
      <c r="Y2205" s="179"/>
      <c r="Z2205" s="179"/>
      <c r="AA2205" s="179"/>
    </row>
    <row r="2206" customFormat="false" ht="15.75" hidden="false" customHeight="true" outlineLevel="0" collapsed="false">
      <c r="A2206" s="179"/>
      <c r="B2206" s="192"/>
      <c r="C2206" s="179"/>
      <c r="D2206" s="179"/>
      <c r="E2206" s="179"/>
      <c r="F2206" s="193"/>
      <c r="G2206" s="179"/>
      <c r="H2206" s="179"/>
      <c r="I2206" s="179"/>
      <c r="J2206" s="14"/>
      <c r="K2206" s="179"/>
      <c r="L2206" s="179"/>
      <c r="M2206" s="179"/>
      <c r="N2206" s="193"/>
      <c r="O2206" s="194"/>
      <c r="P2206" s="195"/>
      <c r="Q2206" s="196"/>
      <c r="R2206" s="195"/>
      <c r="S2206" s="195"/>
      <c r="T2206" s="195"/>
      <c r="U2206" s="75"/>
      <c r="V2206" s="85"/>
      <c r="W2206" s="197"/>
      <c r="X2206" s="67"/>
      <c r="Y2206" s="179"/>
      <c r="Z2206" s="179"/>
      <c r="AA2206" s="179"/>
    </row>
    <row r="2207" customFormat="false" ht="15.75" hidden="false" customHeight="true" outlineLevel="0" collapsed="false">
      <c r="A2207" s="179"/>
      <c r="B2207" s="192"/>
      <c r="C2207" s="179"/>
      <c r="D2207" s="179"/>
      <c r="E2207" s="179"/>
      <c r="F2207" s="193"/>
      <c r="G2207" s="179"/>
      <c r="H2207" s="179"/>
      <c r="I2207" s="179"/>
      <c r="J2207" s="14"/>
      <c r="K2207" s="179"/>
      <c r="L2207" s="179"/>
      <c r="M2207" s="179"/>
      <c r="N2207" s="193"/>
      <c r="O2207" s="194"/>
      <c r="P2207" s="195"/>
      <c r="Q2207" s="196"/>
      <c r="R2207" s="195"/>
      <c r="S2207" s="195"/>
      <c r="T2207" s="195"/>
      <c r="U2207" s="75"/>
      <c r="V2207" s="85"/>
      <c r="W2207" s="197"/>
      <c r="X2207" s="67"/>
      <c r="Y2207" s="179"/>
      <c r="Z2207" s="179"/>
      <c r="AA2207" s="179"/>
    </row>
    <row r="2208" customFormat="false" ht="15.75" hidden="false" customHeight="true" outlineLevel="0" collapsed="false">
      <c r="A2208" s="179"/>
      <c r="B2208" s="192"/>
      <c r="C2208" s="179"/>
      <c r="D2208" s="179"/>
      <c r="E2208" s="179"/>
      <c r="F2208" s="193"/>
      <c r="G2208" s="179"/>
      <c r="H2208" s="179"/>
      <c r="I2208" s="179"/>
      <c r="J2208" s="14"/>
      <c r="K2208" s="179"/>
      <c r="L2208" s="179"/>
      <c r="M2208" s="179"/>
      <c r="N2208" s="193"/>
      <c r="O2208" s="194"/>
      <c r="P2208" s="195"/>
      <c r="Q2208" s="196"/>
      <c r="R2208" s="195"/>
      <c r="S2208" s="195"/>
      <c r="T2208" s="195"/>
      <c r="U2208" s="75"/>
      <c r="V2208" s="85"/>
      <c r="W2208" s="197"/>
      <c r="X2208" s="67"/>
      <c r="Y2208" s="179"/>
      <c r="Z2208" s="179"/>
      <c r="AA2208" s="179"/>
    </row>
    <row r="2209" customFormat="false" ht="15.75" hidden="false" customHeight="true" outlineLevel="0" collapsed="false">
      <c r="A2209" s="179"/>
      <c r="B2209" s="192"/>
      <c r="C2209" s="179"/>
      <c r="D2209" s="179"/>
      <c r="E2209" s="179"/>
      <c r="F2209" s="193"/>
      <c r="G2209" s="179"/>
      <c r="H2209" s="179"/>
      <c r="I2209" s="179"/>
      <c r="J2209" s="14"/>
      <c r="K2209" s="179"/>
      <c r="L2209" s="179"/>
      <c r="M2209" s="179"/>
      <c r="N2209" s="193"/>
      <c r="O2209" s="194"/>
      <c r="P2209" s="195"/>
      <c r="Q2209" s="196"/>
      <c r="R2209" s="195"/>
      <c r="S2209" s="195"/>
      <c r="T2209" s="195"/>
      <c r="U2209" s="75"/>
      <c r="V2209" s="85"/>
      <c r="W2209" s="197"/>
      <c r="X2209" s="67"/>
      <c r="Y2209" s="179"/>
      <c r="Z2209" s="179"/>
      <c r="AA2209" s="179"/>
    </row>
    <row r="2210" customFormat="false" ht="15.75" hidden="false" customHeight="true" outlineLevel="0" collapsed="false">
      <c r="A2210" s="179"/>
      <c r="B2210" s="192"/>
      <c r="C2210" s="179"/>
      <c r="D2210" s="179"/>
      <c r="E2210" s="179"/>
      <c r="F2210" s="193"/>
      <c r="G2210" s="179"/>
      <c r="H2210" s="179"/>
      <c r="I2210" s="179"/>
      <c r="J2210" s="14"/>
      <c r="K2210" s="179"/>
      <c r="L2210" s="179"/>
      <c r="M2210" s="179"/>
      <c r="N2210" s="193"/>
      <c r="O2210" s="194"/>
      <c r="P2210" s="195"/>
      <c r="Q2210" s="196"/>
      <c r="R2210" s="195"/>
      <c r="S2210" s="195"/>
      <c r="T2210" s="195"/>
      <c r="U2210" s="75"/>
      <c r="V2210" s="85"/>
      <c r="W2210" s="197"/>
      <c r="X2210" s="67"/>
      <c r="Y2210" s="179"/>
      <c r="Z2210" s="179"/>
      <c r="AA2210" s="179"/>
    </row>
    <row r="2211" customFormat="false" ht="15.75" hidden="false" customHeight="true" outlineLevel="0" collapsed="false">
      <c r="A2211" s="179"/>
      <c r="B2211" s="192"/>
      <c r="C2211" s="179"/>
      <c r="D2211" s="179"/>
      <c r="E2211" s="179"/>
      <c r="F2211" s="193"/>
      <c r="G2211" s="179"/>
      <c r="H2211" s="179"/>
      <c r="I2211" s="179"/>
      <c r="J2211" s="14"/>
      <c r="K2211" s="179"/>
      <c r="L2211" s="179"/>
      <c r="M2211" s="179"/>
      <c r="N2211" s="193"/>
      <c r="O2211" s="194"/>
      <c r="P2211" s="195"/>
      <c r="Q2211" s="196"/>
      <c r="R2211" s="195"/>
      <c r="S2211" s="195"/>
      <c r="T2211" s="195"/>
      <c r="U2211" s="75"/>
      <c r="V2211" s="85"/>
      <c r="W2211" s="197"/>
      <c r="X2211" s="67"/>
      <c r="Y2211" s="179"/>
      <c r="Z2211" s="179"/>
      <c r="AA2211" s="179"/>
    </row>
    <row r="2212" customFormat="false" ht="15.75" hidden="false" customHeight="true" outlineLevel="0" collapsed="false">
      <c r="A2212" s="179"/>
      <c r="B2212" s="192"/>
      <c r="C2212" s="179"/>
      <c r="D2212" s="179"/>
      <c r="E2212" s="179"/>
      <c r="F2212" s="193"/>
      <c r="G2212" s="179"/>
      <c r="H2212" s="179"/>
      <c r="I2212" s="179"/>
      <c r="J2212" s="14"/>
      <c r="K2212" s="179"/>
      <c r="L2212" s="179"/>
      <c r="M2212" s="179"/>
      <c r="N2212" s="193"/>
      <c r="O2212" s="194"/>
      <c r="P2212" s="195"/>
      <c r="Q2212" s="196"/>
      <c r="R2212" s="195"/>
      <c r="S2212" s="195"/>
      <c r="T2212" s="195"/>
      <c r="U2212" s="75"/>
      <c r="V2212" s="85"/>
      <c r="W2212" s="197"/>
      <c r="X2212" s="67"/>
      <c r="Y2212" s="179"/>
      <c r="Z2212" s="179"/>
      <c r="AA2212" s="179"/>
    </row>
    <row r="2213" customFormat="false" ht="15.75" hidden="false" customHeight="true" outlineLevel="0" collapsed="false">
      <c r="A2213" s="179"/>
      <c r="B2213" s="192"/>
      <c r="C2213" s="179"/>
      <c r="D2213" s="179"/>
      <c r="E2213" s="179"/>
      <c r="F2213" s="193"/>
      <c r="G2213" s="179"/>
      <c r="H2213" s="179"/>
      <c r="I2213" s="179"/>
      <c r="J2213" s="14"/>
      <c r="K2213" s="179"/>
      <c r="L2213" s="179"/>
      <c r="M2213" s="179"/>
      <c r="N2213" s="193"/>
      <c r="O2213" s="194"/>
      <c r="P2213" s="195"/>
      <c r="Q2213" s="196"/>
      <c r="R2213" s="195"/>
      <c r="S2213" s="195"/>
      <c r="T2213" s="195"/>
      <c r="U2213" s="75"/>
      <c r="V2213" s="85"/>
      <c r="W2213" s="197"/>
      <c r="X2213" s="67"/>
      <c r="Y2213" s="179"/>
      <c r="Z2213" s="179"/>
      <c r="AA2213" s="179"/>
    </row>
    <row r="2214" customFormat="false" ht="15.75" hidden="false" customHeight="true" outlineLevel="0" collapsed="false">
      <c r="A2214" s="179"/>
      <c r="B2214" s="192"/>
      <c r="C2214" s="179"/>
      <c r="D2214" s="179"/>
      <c r="E2214" s="179"/>
      <c r="F2214" s="193"/>
      <c r="G2214" s="179"/>
      <c r="H2214" s="179"/>
      <c r="I2214" s="179"/>
      <c r="J2214" s="14"/>
      <c r="K2214" s="179"/>
      <c r="L2214" s="179"/>
      <c r="M2214" s="179"/>
      <c r="N2214" s="193"/>
      <c r="O2214" s="194"/>
      <c r="P2214" s="195"/>
      <c r="Q2214" s="196"/>
      <c r="R2214" s="195"/>
      <c r="S2214" s="195"/>
      <c r="T2214" s="195"/>
      <c r="U2214" s="75"/>
      <c r="V2214" s="85"/>
      <c r="W2214" s="197"/>
      <c r="X2214" s="67"/>
      <c r="Y2214" s="179"/>
      <c r="Z2214" s="179"/>
      <c r="AA2214" s="179"/>
    </row>
    <row r="2215" customFormat="false" ht="15.75" hidden="false" customHeight="true" outlineLevel="0" collapsed="false">
      <c r="A2215" s="179"/>
      <c r="B2215" s="192"/>
      <c r="C2215" s="179"/>
      <c r="D2215" s="179"/>
      <c r="E2215" s="179"/>
      <c r="F2215" s="193"/>
      <c r="G2215" s="179"/>
      <c r="H2215" s="179"/>
      <c r="I2215" s="179"/>
      <c r="J2215" s="14"/>
      <c r="K2215" s="179"/>
      <c r="L2215" s="179"/>
      <c r="M2215" s="179"/>
      <c r="N2215" s="193"/>
      <c r="O2215" s="194"/>
      <c r="P2215" s="195"/>
      <c r="Q2215" s="196"/>
      <c r="R2215" s="195"/>
      <c r="S2215" s="195"/>
      <c r="T2215" s="195"/>
      <c r="U2215" s="75"/>
      <c r="V2215" s="85"/>
      <c r="W2215" s="197"/>
      <c r="X2215" s="67"/>
      <c r="Y2215" s="179"/>
      <c r="Z2215" s="179"/>
      <c r="AA2215" s="179"/>
    </row>
    <row r="2216" customFormat="false" ht="15.75" hidden="false" customHeight="true" outlineLevel="0" collapsed="false">
      <c r="A2216" s="179"/>
      <c r="B2216" s="192"/>
      <c r="C2216" s="179"/>
      <c r="D2216" s="179"/>
      <c r="E2216" s="179"/>
      <c r="F2216" s="193"/>
      <c r="G2216" s="179"/>
      <c r="H2216" s="179"/>
      <c r="I2216" s="179"/>
      <c r="J2216" s="14"/>
      <c r="K2216" s="179"/>
      <c r="L2216" s="179"/>
      <c r="M2216" s="179"/>
      <c r="N2216" s="193"/>
      <c r="O2216" s="194"/>
      <c r="P2216" s="195"/>
      <c r="Q2216" s="196"/>
      <c r="R2216" s="195"/>
      <c r="S2216" s="195"/>
      <c r="T2216" s="195"/>
      <c r="U2216" s="75"/>
      <c r="V2216" s="85"/>
      <c r="W2216" s="197"/>
      <c r="X2216" s="67"/>
      <c r="Y2216" s="179"/>
      <c r="Z2216" s="179"/>
      <c r="AA2216" s="179"/>
    </row>
    <row r="2217" customFormat="false" ht="15.75" hidden="false" customHeight="true" outlineLevel="0" collapsed="false">
      <c r="A2217" s="179"/>
      <c r="B2217" s="192"/>
      <c r="C2217" s="179"/>
      <c r="D2217" s="179"/>
      <c r="E2217" s="179"/>
      <c r="F2217" s="193"/>
      <c r="G2217" s="179"/>
      <c r="H2217" s="179"/>
      <c r="I2217" s="179"/>
      <c r="J2217" s="14"/>
      <c r="K2217" s="179"/>
      <c r="L2217" s="179"/>
      <c r="M2217" s="179"/>
      <c r="N2217" s="193"/>
      <c r="O2217" s="194"/>
      <c r="P2217" s="195"/>
      <c r="Q2217" s="196"/>
      <c r="R2217" s="195"/>
      <c r="S2217" s="195"/>
      <c r="T2217" s="195"/>
      <c r="U2217" s="75"/>
      <c r="V2217" s="85"/>
      <c r="W2217" s="197"/>
      <c r="X2217" s="67"/>
      <c r="Y2217" s="179"/>
      <c r="Z2217" s="179"/>
      <c r="AA2217" s="179"/>
    </row>
    <row r="2218" customFormat="false" ht="15.75" hidden="false" customHeight="true" outlineLevel="0" collapsed="false">
      <c r="A2218" s="179"/>
      <c r="B2218" s="192"/>
      <c r="C2218" s="179"/>
      <c r="D2218" s="179"/>
      <c r="E2218" s="179"/>
      <c r="F2218" s="193"/>
      <c r="G2218" s="179"/>
      <c r="H2218" s="179"/>
      <c r="I2218" s="179"/>
      <c r="J2218" s="14"/>
      <c r="K2218" s="179"/>
      <c r="L2218" s="179"/>
      <c r="M2218" s="179"/>
      <c r="N2218" s="193"/>
      <c r="O2218" s="194"/>
      <c r="P2218" s="195"/>
      <c r="Q2218" s="196"/>
      <c r="R2218" s="195"/>
      <c r="S2218" s="195"/>
      <c r="T2218" s="195"/>
      <c r="U2218" s="75"/>
      <c r="V2218" s="85"/>
      <c r="W2218" s="197"/>
      <c r="X2218" s="67"/>
      <c r="Y2218" s="179"/>
      <c r="Z2218" s="179"/>
      <c r="AA2218" s="179"/>
    </row>
    <row r="2219" customFormat="false" ht="15.75" hidden="false" customHeight="true" outlineLevel="0" collapsed="false">
      <c r="A2219" s="179"/>
      <c r="B2219" s="192"/>
      <c r="C2219" s="179"/>
      <c r="D2219" s="179"/>
      <c r="E2219" s="179"/>
      <c r="F2219" s="193"/>
      <c r="G2219" s="179"/>
      <c r="H2219" s="179"/>
      <c r="I2219" s="179"/>
      <c r="J2219" s="14"/>
      <c r="K2219" s="179"/>
      <c r="L2219" s="179"/>
      <c r="M2219" s="179"/>
      <c r="N2219" s="193"/>
      <c r="O2219" s="194"/>
      <c r="P2219" s="195"/>
      <c r="Q2219" s="196"/>
      <c r="R2219" s="195"/>
      <c r="S2219" s="195"/>
      <c r="T2219" s="195"/>
      <c r="U2219" s="75"/>
      <c r="V2219" s="85"/>
      <c r="W2219" s="197"/>
      <c r="X2219" s="67"/>
      <c r="Y2219" s="179"/>
      <c r="Z2219" s="179"/>
      <c r="AA2219" s="179"/>
    </row>
    <row r="2220" customFormat="false" ht="15.75" hidden="false" customHeight="true" outlineLevel="0" collapsed="false">
      <c r="A2220" s="179"/>
      <c r="B2220" s="192"/>
      <c r="C2220" s="179"/>
      <c r="D2220" s="179"/>
      <c r="E2220" s="179"/>
      <c r="F2220" s="193"/>
      <c r="G2220" s="179"/>
      <c r="H2220" s="179"/>
      <c r="I2220" s="179"/>
      <c r="J2220" s="14"/>
      <c r="K2220" s="179"/>
      <c r="L2220" s="179"/>
      <c r="M2220" s="179"/>
      <c r="N2220" s="193"/>
      <c r="O2220" s="194"/>
      <c r="P2220" s="195"/>
      <c r="Q2220" s="196"/>
      <c r="R2220" s="195"/>
      <c r="S2220" s="195"/>
      <c r="T2220" s="195"/>
      <c r="U2220" s="75"/>
      <c r="V2220" s="85"/>
      <c r="W2220" s="197"/>
      <c r="X2220" s="67"/>
      <c r="Y2220" s="179"/>
      <c r="Z2220" s="179"/>
      <c r="AA2220" s="179"/>
    </row>
    <row r="2221" customFormat="false" ht="15.75" hidden="false" customHeight="true" outlineLevel="0" collapsed="false">
      <c r="A2221" s="179"/>
      <c r="B2221" s="192"/>
      <c r="C2221" s="179"/>
      <c r="D2221" s="179"/>
      <c r="E2221" s="179"/>
      <c r="F2221" s="193"/>
      <c r="G2221" s="179"/>
      <c r="H2221" s="179"/>
      <c r="I2221" s="179"/>
      <c r="J2221" s="14"/>
      <c r="K2221" s="179"/>
      <c r="L2221" s="179"/>
      <c r="M2221" s="179"/>
      <c r="N2221" s="193"/>
      <c r="O2221" s="194"/>
      <c r="P2221" s="195"/>
      <c r="Q2221" s="196"/>
      <c r="R2221" s="195"/>
      <c r="S2221" s="195"/>
      <c r="T2221" s="195"/>
      <c r="U2221" s="75"/>
      <c r="V2221" s="85"/>
      <c r="W2221" s="197"/>
      <c r="X2221" s="67"/>
      <c r="Y2221" s="179"/>
      <c r="Z2221" s="179"/>
      <c r="AA2221" s="179"/>
    </row>
    <row r="2222" customFormat="false" ht="15.75" hidden="false" customHeight="true" outlineLevel="0" collapsed="false">
      <c r="A2222" s="179"/>
      <c r="B2222" s="192"/>
      <c r="C2222" s="179"/>
      <c r="D2222" s="179"/>
      <c r="E2222" s="179"/>
      <c r="F2222" s="193"/>
      <c r="G2222" s="179"/>
      <c r="H2222" s="179"/>
      <c r="I2222" s="179"/>
      <c r="J2222" s="14"/>
      <c r="K2222" s="179"/>
      <c r="L2222" s="179"/>
      <c r="M2222" s="179"/>
      <c r="N2222" s="193"/>
      <c r="O2222" s="194"/>
      <c r="P2222" s="195"/>
      <c r="Q2222" s="196"/>
      <c r="R2222" s="195"/>
      <c r="S2222" s="195"/>
      <c r="T2222" s="195"/>
      <c r="U2222" s="75"/>
      <c r="V2222" s="85"/>
      <c r="W2222" s="197"/>
      <c r="X2222" s="67"/>
      <c r="Y2222" s="179"/>
      <c r="Z2222" s="179"/>
      <c r="AA2222" s="179"/>
    </row>
    <row r="2223" customFormat="false" ht="15.75" hidden="false" customHeight="true" outlineLevel="0" collapsed="false">
      <c r="A2223" s="179"/>
      <c r="B2223" s="192"/>
      <c r="C2223" s="179"/>
      <c r="D2223" s="179"/>
      <c r="E2223" s="179"/>
      <c r="F2223" s="193"/>
      <c r="G2223" s="179"/>
      <c r="H2223" s="179"/>
      <c r="I2223" s="179"/>
      <c r="J2223" s="14"/>
      <c r="K2223" s="179"/>
      <c r="L2223" s="179"/>
      <c r="M2223" s="179"/>
      <c r="N2223" s="193"/>
      <c r="O2223" s="194"/>
      <c r="P2223" s="195"/>
      <c r="Q2223" s="196"/>
      <c r="R2223" s="195"/>
      <c r="S2223" s="195"/>
      <c r="T2223" s="195"/>
      <c r="U2223" s="75"/>
      <c r="V2223" s="85"/>
      <c r="W2223" s="197"/>
      <c r="X2223" s="67"/>
      <c r="Y2223" s="179"/>
      <c r="Z2223" s="179"/>
      <c r="AA2223" s="179"/>
    </row>
    <row r="2224" customFormat="false" ht="15.75" hidden="false" customHeight="true" outlineLevel="0" collapsed="false">
      <c r="A2224" s="179"/>
      <c r="B2224" s="192"/>
      <c r="C2224" s="179"/>
      <c r="D2224" s="179"/>
      <c r="E2224" s="179"/>
      <c r="F2224" s="193"/>
      <c r="G2224" s="179"/>
      <c r="H2224" s="179"/>
      <c r="I2224" s="179"/>
      <c r="J2224" s="14"/>
      <c r="K2224" s="179"/>
      <c r="L2224" s="179"/>
      <c r="M2224" s="179"/>
      <c r="N2224" s="193"/>
      <c r="O2224" s="194"/>
      <c r="P2224" s="195"/>
      <c r="Q2224" s="196"/>
      <c r="R2224" s="195"/>
      <c r="S2224" s="195"/>
      <c r="T2224" s="195"/>
      <c r="U2224" s="75"/>
      <c r="V2224" s="85"/>
      <c r="W2224" s="197"/>
      <c r="X2224" s="67"/>
      <c r="Y2224" s="179"/>
      <c r="Z2224" s="179"/>
      <c r="AA2224" s="179"/>
    </row>
    <row r="2225" customFormat="false" ht="15.75" hidden="false" customHeight="true" outlineLevel="0" collapsed="false">
      <c r="A2225" s="179"/>
      <c r="B2225" s="192"/>
      <c r="C2225" s="179"/>
      <c r="D2225" s="179"/>
      <c r="E2225" s="179"/>
      <c r="F2225" s="193"/>
      <c r="G2225" s="179"/>
      <c r="H2225" s="179"/>
      <c r="I2225" s="179"/>
      <c r="J2225" s="14"/>
      <c r="K2225" s="179"/>
      <c r="L2225" s="179"/>
      <c r="M2225" s="179"/>
      <c r="N2225" s="193"/>
      <c r="O2225" s="194"/>
      <c r="P2225" s="195"/>
      <c r="Q2225" s="196"/>
      <c r="R2225" s="195"/>
      <c r="S2225" s="195"/>
      <c r="T2225" s="195"/>
      <c r="U2225" s="75"/>
      <c r="V2225" s="85"/>
      <c r="W2225" s="197"/>
      <c r="X2225" s="67"/>
      <c r="Y2225" s="179"/>
      <c r="Z2225" s="179"/>
      <c r="AA2225" s="179"/>
    </row>
    <row r="2226" customFormat="false" ht="15.75" hidden="false" customHeight="true" outlineLevel="0" collapsed="false">
      <c r="A2226" s="179"/>
      <c r="B2226" s="192"/>
      <c r="C2226" s="179"/>
      <c r="D2226" s="179"/>
      <c r="E2226" s="179"/>
      <c r="F2226" s="193"/>
      <c r="G2226" s="179"/>
      <c r="H2226" s="179"/>
      <c r="I2226" s="179"/>
      <c r="J2226" s="14"/>
      <c r="K2226" s="179"/>
      <c r="L2226" s="179"/>
      <c r="M2226" s="179"/>
      <c r="N2226" s="193"/>
      <c r="O2226" s="194"/>
      <c r="P2226" s="195"/>
      <c r="Q2226" s="196"/>
      <c r="R2226" s="195"/>
      <c r="S2226" s="195"/>
      <c r="T2226" s="195"/>
      <c r="U2226" s="75"/>
      <c r="V2226" s="85"/>
      <c r="W2226" s="197"/>
      <c r="X2226" s="67"/>
      <c r="Y2226" s="179"/>
      <c r="Z2226" s="179"/>
      <c r="AA2226" s="179"/>
    </row>
    <row r="2227" customFormat="false" ht="15.75" hidden="false" customHeight="true" outlineLevel="0" collapsed="false">
      <c r="A2227" s="179"/>
      <c r="B2227" s="192"/>
      <c r="C2227" s="179"/>
      <c r="D2227" s="179"/>
      <c r="E2227" s="179"/>
      <c r="F2227" s="193"/>
      <c r="G2227" s="179"/>
      <c r="H2227" s="179"/>
      <c r="I2227" s="179"/>
      <c r="J2227" s="14"/>
      <c r="K2227" s="179"/>
      <c r="L2227" s="179"/>
      <c r="M2227" s="179"/>
      <c r="N2227" s="193"/>
      <c r="O2227" s="194"/>
      <c r="P2227" s="195"/>
      <c r="Q2227" s="196"/>
      <c r="R2227" s="195"/>
      <c r="S2227" s="195"/>
      <c r="T2227" s="195"/>
      <c r="U2227" s="75"/>
      <c r="V2227" s="85"/>
      <c r="W2227" s="197"/>
      <c r="X2227" s="67"/>
      <c r="Y2227" s="179"/>
      <c r="Z2227" s="179"/>
      <c r="AA2227" s="179"/>
    </row>
    <row r="2228" customFormat="false" ht="15.75" hidden="false" customHeight="true" outlineLevel="0" collapsed="false">
      <c r="A2228" s="179"/>
      <c r="B2228" s="192"/>
      <c r="C2228" s="179"/>
      <c r="D2228" s="179"/>
      <c r="E2228" s="179"/>
      <c r="F2228" s="193"/>
      <c r="G2228" s="179"/>
      <c r="H2228" s="179"/>
      <c r="I2228" s="179"/>
      <c r="J2228" s="14"/>
      <c r="K2228" s="179"/>
      <c r="L2228" s="179"/>
      <c r="M2228" s="179"/>
      <c r="N2228" s="193"/>
      <c r="O2228" s="194"/>
      <c r="P2228" s="195"/>
      <c r="Q2228" s="196"/>
      <c r="R2228" s="195"/>
      <c r="S2228" s="195"/>
      <c r="T2228" s="195"/>
      <c r="U2228" s="75"/>
      <c r="V2228" s="85"/>
      <c r="W2228" s="197"/>
      <c r="X2228" s="67"/>
      <c r="Y2228" s="179"/>
      <c r="Z2228" s="179"/>
      <c r="AA2228" s="179"/>
    </row>
    <row r="2229" customFormat="false" ht="15.75" hidden="false" customHeight="true" outlineLevel="0" collapsed="false">
      <c r="A2229" s="179"/>
      <c r="B2229" s="192"/>
      <c r="C2229" s="179"/>
      <c r="D2229" s="179"/>
      <c r="E2229" s="179"/>
      <c r="F2229" s="193"/>
      <c r="G2229" s="179"/>
      <c r="H2229" s="179"/>
      <c r="I2229" s="179"/>
      <c r="J2229" s="14"/>
      <c r="K2229" s="179"/>
      <c r="L2229" s="179"/>
      <c r="M2229" s="179"/>
      <c r="N2229" s="193"/>
      <c r="O2229" s="194"/>
      <c r="P2229" s="195"/>
      <c r="Q2229" s="196"/>
      <c r="R2229" s="195"/>
      <c r="S2229" s="195"/>
      <c r="T2229" s="195"/>
      <c r="U2229" s="75"/>
      <c r="V2229" s="85"/>
      <c r="W2229" s="197"/>
      <c r="X2229" s="67"/>
      <c r="Y2229" s="179"/>
      <c r="Z2229" s="179"/>
      <c r="AA2229" s="179"/>
    </row>
    <row r="2230" customFormat="false" ht="15.75" hidden="false" customHeight="true" outlineLevel="0" collapsed="false">
      <c r="A2230" s="179"/>
      <c r="B2230" s="192"/>
      <c r="C2230" s="179"/>
      <c r="D2230" s="179"/>
      <c r="E2230" s="179"/>
      <c r="F2230" s="193"/>
      <c r="G2230" s="179"/>
      <c r="H2230" s="179"/>
      <c r="I2230" s="179"/>
      <c r="J2230" s="14"/>
      <c r="K2230" s="179"/>
      <c r="L2230" s="179"/>
      <c r="M2230" s="179"/>
      <c r="N2230" s="193"/>
      <c r="O2230" s="194"/>
      <c r="P2230" s="195"/>
      <c r="Q2230" s="196"/>
      <c r="R2230" s="195"/>
      <c r="S2230" s="195"/>
      <c r="T2230" s="195"/>
      <c r="U2230" s="75"/>
      <c r="V2230" s="85"/>
      <c r="W2230" s="197"/>
      <c r="X2230" s="67"/>
      <c r="Y2230" s="179"/>
      <c r="Z2230" s="179"/>
      <c r="AA2230" s="179"/>
    </row>
    <row r="2231" customFormat="false" ht="15.75" hidden="false" customHeight="true" outlineLevel="0" collapsed="false">
      <c r="A2231" s="179"/>
      <c r="B2231" s="192"/>
      <c r="C2231" s="179"/>
      <c r="D2231" s="179"/>
      <c r="E2231" s="179"/>
      <c r="F2231" s="193"/>
      <c r="G2231" s="179"/>
      <c r="H2231" s="179"/>
      <c r="I2231" s="179"/>
      <c r="J2231" s="14"/>
      <c r="K2231" s="179"/>
      <c r="L2231" s="179"/>
      <c r="M2231" s="179"/>
      <c r="N2231" s="193"/>
      <c r="O2231" s="194"/>
      <c r="P2231" s="195"/>
      <c r="Q2231" s="196"/>
      <c r="R2231" s="195"/>
      <c r="S2231" s="195"/>
      <c r="T2231" s="195"/>
      <c r="U2231" s="75"/>
      <c r="V2231" s="85"/>
      <c r="W2231" s="197"/>
      <c r="X2231" s="67"/>
      <c r="Y2231" s="179"/>
      <c r="Z2231" s="179"/>
      <c r="AA2231" s="179"/>
    </row>
    <row r="2232" customFormat="false" ht="15.75" hidden="false" customHeight="true" outlineLevel="0" collapsed="false">
      <c r="A2232" s="179"/>
      <c r="B2232" s="192"/>
      <c r="C2232" s="179"/>
      <c r="D2232" s="179"/>
      <c r="E2232" s="179"/>
      <c r="F2232" s="193"/>
      <c r="G2232" s="179"/>
      <c r="H2232" s="179"/>
      <c r="I2232" s="179"/>
      <c r="J2232" s="14"/>
      <c r="K2232" s="179"/>
      <c r="L2232" s="179"/>
      <c r="M2232" s="179"/>
      <c r="N2232" s="193"/>
      <c r="O2232" s="194"/>
      <c r="P2232" s="195"/>
      <c r="Q2232" s="196"/>
      <c r="R2232" s="195"/>
      <c r="S2232" s="195"/>
      <c r="T2232" s="195"/>
      <c r="U2232" s="75"/>
      <c r="V2232" s="85"/>
      <c r="W2232" s="197"/>
      <c r="X2232" s="67"/>
      <c r="Y2232" s="179"/>
      <c r="Z2232" s="179"/>
      <c r="AA2232" s="179"/>
    </row>
    <row r="2233" customFormat="false" ht="15.75" hidden="false" customHeight="true" outlineLevel="0" collapsed="false">
      <c r="A2233" s="179"/>
      <c r="B2233" s="192"/>
      <c r="C2233" s="179"/>
      <c r="D2233" s="179"/>
      <c r="E2233" s="179"/>
      <c r="F2233" s="193"/>
      <c r="G2233" s="179"/>
      <c r="H2233" s="179"/>
      <c r="I2233" s="179"/>
      <c r="J2233" s="14"/>
      <c r="K2233" s="179"/>
      <c r="L2233" s="179"/>
      <c r="M2233" s="179"/>
      <c r="N2233" s="193"/>
      <c r="O2233" s="194"/>
      <c r="P2233" s="195"/>
      <c r="Q2233" s="196"/>
      <c r="R2233" s="195"/>
      <c r="S2233" s="195"/>
      <c r="T2233" s="195"/>
      <c r="U2233" s="75"/>
      <c r="V2233" s="85"/>
      <c r="W2233" s="197"/>
      <c r="X2233" s="67"/>
      <c r="Y2233" s="179"/>
      <c r="Z2233" s="179"/>
      <c r="AA2233" s="179"/>
    </row>
    <row r="2234" customFormat="false" ht="15.75" hidden="false" customHeight="true" outlineLevel="0" collapsed="false">
      <c r="A2234" s="179"/>
      <c r="B2234" s="192"/>
      <c r="C2234" s="179"/>
      <c r="D2234" s="179"/>
      <c r="E2234" s="179"/>
      <c r="F2234" s="193"/>
      <c r="G2234" s="179"/>
      <c r="H2234" s="179"/>
      <c r="I2234" s="179"/>
      <c r="J2234" s="14"/>
      <c r="K2234" s="179"/>
      <c r="L2234" s="179"/>
      <c r="M2234" s="179"/>
      <c r="N2234" s="193"/>
      <c r="O2234" s="194"/>
      <c r="P2234" s="195"/>
      <c r="Q2234" s="196"/>
      <c r="R2234" s="195"/>
      <c r="S2234" s="195"/>
      <c r="T2234" s="195"/>
      <c r="U2234" s="75"/>
      <c r="V2234" s="85"/>
      <c r="W2234" s="197"/>
      <c r="X2234" s="67"/>
      <c r="Y2234" s="179"/>
      <c r="Z2234" s="179"/>
      <c r="AA2234" s="179"/>
    </row>
    <row r="2235" customFormat="false" ht="15.75" hidden="false" customHeight="true" outlineLevel="0" collapsed="false">
      <c r="A2235" s="179"/>
      <c r="B2235" s="192"/>
      <c r="C2235" s="179"/>
      <c r="D2235" s="179"/>
      <c r="E2235" s="179"/>
      <c r="F2235" s="193"/>
      <c r="G2235" s="179"/>
      <c r="H2235" s="179"/>
      <c r="I2235" s="179"/>
      <c r="J2235" s="14"/>
      <c r="K2235" s="179"/>
      <c r="L2235" s="179"/>
      <c r="M2235" s="179"/>
      <c r="N2235" s="193"/>
      <c r="O2235" s="194"/>
      <c r="P2235" s="195"/>
      <c r="Q2235" s="196"/>
      <c r="R2235" s="195"/>
      <c r="S2235" s="195"/>
      <c r="T2235" s="195"/>
      <c r="U2235" s="75"/>
      <c r="V2235" s="85"/>
      <c r="W2235" s="197"/>
      <c r="X2235" s="67"/>
      <c r="Y2235" s="179"/>
      <c r="Z2235" s="179"/>
      <c r="AA2235" s="179"/>
    </row>
    <row r="2236" customFormat="false" ht="15.75" hidden="false" customHeight="true" outlineLevel="0" collapsed="false">
      <c r="A2236" s="179"/>
      <c r="B2236" s="192"/>
      <c r="C2236" s="179"/>
      <c r="D2236" s="179"/>
      <c r="E2236" s="179"/>
      <c r="F2236" s="193"/>
      <c r="G2236" s="179"/>
      <c r="H2236" s="179"/>
      <c r="I2236" s="179"/>
      <c r="J2236" s="14"/>
      <c r="K2236" s="179"/>
      <c r="L2236" s="179"/>
      <c r="M2236" s="179"/>
      <c r="N2236" s="193"/>
      <c r="O2236" s="194"/>
      <c r="P2236" s="195"/>
      <c r="Q2236" s="196"/>
      <c r="R2236" s="195"/>
      <c r="S2236" s="195"/>
      <c r="T2236" s="195"/>
      <c r="U2236" s="75"/>
      <c r="V2236" s="85"/>
      <c r="W2236" s="197"/>
      <c r="X2236" s="67"/>
      <c r="Y2236" s="179"/>
      <c r="Z2236" s="179"/>
      <c r="AA2236" s="179"/>
    </row>
    <row r="2237" customFormat="false" ht="15.75" hidden="false" customHeight="true" outlineLevel="0" collapsed="false">
      <c r="A2237" s="179"/>
      <c r="B2237" s="192"/>
      <c r="C2237" s="179"/>
      <c r="D2237" s="179"/>
      <c r="E2237" s="179"/>
      <c r="F2237" s="193"/>
      <c r="G2237" s="179"/>
      <c r="H2237" s="179"/>
      <c r="I2237" s="179"/>
      <c r="J2237" s="14"/>
      <c r="K2237" s="179"/>
      <c r="L2237" s="179"/>
      <c r="M2237" s="179"/>
      <c r="N2237" s="193"/>
      <c r="O2237" s="194"/>
      <c r="P2237" s="195"/>
      <c r="Q2237" s="196"/>
      <c r="R2237" s="195"/>
      <c r="S2237" s="195"/>
      <c r="T2237" s="195"/>
      <c r="U2237" s="75"/>
      <c r="V2237" s="85"/>
      <c r="W2237" s="197"/>
      <c r="X2237" s="67"/>
      <c r="Y2237" s="179"/>
      <c r="Z2237" s="179"/>
      <c r="AA2237" s="179"/>
    </row>
    <row r="2238" customFormat="false" ht="15.75" hidden="false" customHeight="true" outlineLevel="0" collapsed="false">
      <c r="A2238" s="179"/>
      <c r="B2238" s="192"/>
      <c r="C2238" s="179"/>
      <c r="D2238" s="179"/>
      <c r="E2238" s="179"/>
      <c r="F2238" s="193"/>
      <c r="G2238" s="179"/>
      <c r="H2238" s="179"/>
      <c r="I2238" s="179"/>
      <c r="J2238" s="14"/>
      <c r="K2238" s="179"/>
      <c r="L2238" s="179"/>
      <c r="M2238" s="179"/>
      <c r="N2238" s="193"/>
      <c r="O2238" s="194"/>
      <c r="P2238" s="195"/>
      <c r="Q2238" s="196"/>
      <c r="R2238" s="195"/>
      <c r="S2238" s="195"/>
      <c r="T2238" s="195"/>
      <c r="U2238" s="75"/>
      <c r="V2238" s="85"/>
      <c r="W2238" s="197"/>
      <c r="X2238" s="67"/>
      <c r="Y2238" s="179"/>
      <c r="Z2238" s="179"/>
      <c r="AA2238" s="179"/>
    </row>
    <row r="2239" customFormat="false" ht="15.75" hidden="false" customHeight="true" outlineLevel="0" collapsed="false">
      <c r="A2239" s="179"/>
      <c r="B2239" s="192"/>
      <c r="C2239" s="179"/>
      <c r="D2239" s="179"/>
      <c r="E2239" s="179"/>
      <c r="F2239" s="193"/>
      <c r="G2239" s="179"/>
      <c r="H2239" s="179"/>
      <c r="I2239" s="179"/>
      <c r="J2239" s="14"/>
      <c r="K2239" s="179"/>
      <c r="L2239" s="179"/>
      <c r="M2239" s="179"/>
      <c r="N2239" s="193"/>
      <c r="O2239" s="194"/>
      <c r="P2239" s="195"/>
      <c r="Q2239" s="196"/>
      <c r="R2239" s="195"/>
      <c r="S2239" s="195"/>
      <c r="T2239" s="195"/>
      <c r="U2239" s="75"/>
      <c r="V2239" s="85"/>
      <c r="W2239" s="197"/>
      <c r="X2239" s="67"/>
      <c r="Y2239" s="179"/>
      <c r="Z2239" s="179"/>
      <c r="AA2239" s="179"/>
    </row>
    <row r="2240" customFormat="false" ht="15.75" hidden="false" customHeight="true" outlineLevel="0" collapsed="false">
      <c r="A2240" s="179"/>
      <c r="B2240" s="192"/>
      <c r="C2240" s="179"/>
      <c r="D2240" s="179"/>
      <c r="E2240" s="179"/>
      <c r="F2240" s="193"/>
      <c r="G2240" s="179"/>
      <c r="H2240" s="179"/>
      <c r="I2240" s="179"/>
      <c r="J2240" s="14"/>
      <c r="K2240" s="179"/>
      <c r="L2240" s="179"/>
      <c r="M2240" s="179"/>
      <c r="N2240" s="193"/>
      <c r="O2240" s="194"/>
      <c r="P2240" s="195"/>
      <c r="Q2240" s="196"/>
      <c r="R2240" s="195"/>
      <c r="S2240" s="195"/>
      <c r="T2240" s="195"/>
      <c r="U2240" s="75"/>
      <c r="V2240" s="85"/>
      <c r="W2240" s="197"/>
      <c r="X2240" s="67"/>
      <c r="Y2240" s="179"/>
      <c r="Z2240" s="179"/>
      <c r="AA2240" s="179"/>
    </row>
    <row r="2241" customFormat="false" ht="15.75" hidden="false" customHeight="true" outlineLevel="0" collapsed="false">
      <c r="A2241" s="179"/>
      <c r="B2241" s="192"/>
      <c r="C2241" s="179"/>
      <c r="D2241" s="179"/>
      <c r="E2241" s="179"/>
      <c r="F2241" s="193"/>
      <c r="G2241" s="179"/>
      <c r="H2241" s="179"/>
      <c r="I2241" s="179"/>
      <c r="J2241" s="14"/>
      <c r="K2241" s="179"/>
      <c r="L2241" s="179"/>
      <c r="M2241" s="179"/>
      <c r="N2241" s="193"/>
      <c r="O2241" s="194"/>
      <c r="P2241" s="195"/>
      <c r="Q2241" s="196"/>
      <c r="R2241" s="195"/>
      <c r="S2241" s="195"/>
      <c r="T2241" s="195"/>
      <c r="U2241" s="75"/>
      <c r="V2241" s="85"/>
      <c r="W2241" s="197"/>
      <c r="X2241" s="67"/>
      <c r="Y2241" s="179"/>
      <c r="Z2241" s="179"/>
      <c r="AA2241" s="179"/>
    </row>
    <row r="2242" customFormat="false" ht="15.75" hidden="false" customHeight="true" outlineLevel="0" collapsed="false">
      <c r="A2242" s="179"/>
      <c r="B2242" s="192"/>
      <c r="C2242" s="179"/>
      <c r="D2242" s="179"/>
      <c r="E2242" s="179"/>
      <c r="F2242" s="193"/>
      <c r="G2242" s="179"/>
      <c r="H2242" s="179"/>
      <c r="I2242" s="179"/>
      <c r="J2242" s="14"/>
      <c r="K2242" s="179"/>
      <c r="L2242" s="179"/>
      <c r="M2242" s="179"/>
      <c r="N2242" s="193"/>
      <c r="O2242" s="194"/>
      <c r="P2242" s="195"/>
      <c r="Q2242" s="196"/>
      <c r="R2242" s="195"/>
      <c r="S2242" s="195"/>
      <c r="T2242" s="195"/>
      <c r="U2242" s="75"/>
      <c r="V2242" s="85"/>
      <c r="W2242" s="197"/>
      <c r="X2242" s="67"/>
      <c r="Y2242" s="179"/>
      <c r="Z2242" s="179"/>
      <c r="AA2242" s="179"/>
    </row>
    <row r="2243" customFormat="false" ht="15.75" hidden="false" customHeight="true" outlineLevel="0" collapsed="false">
      <c r="A2243" s="179"/>
      <c r="B2243" s="192"/>
      <c r="C2243" s="179"/>
      <c r="D2243" s="179"/>
      <c r="E2243" s="179"/>
      <c r="F2243" s="193"/>
      <c r="G2243" s="179"/>
      <c r="H2243" s="179"/>
      <c r="I2243" s="179"/>
      <c r="J2243" s="14"/>
      <c r="K2243" s="179"/>
      <c r="L2243" s="179"/>
      <c r="M2243" s="179"/>
      <c r="N2243" s="193"/>
      <c r="O2243" s="194"/>
      <c r="P2243" s="195"/>
      <c r="Q2243" s="196"/>
      <c r="R2243" s="195"/>
      <c r="S2243" s="195"/>
      <c r="T2243" s="195"/>
      <c r="U2243" s="75"/>
      <c r="V2243" s="85"/>
      <c r="W2243" s="197"/>
      <c r="X2243" s="67"/>
      <c r="Y2243" s="179"/>
      <c r="Z2243" s="179"/>
      <c r="AA2243" s="179"/>
    </row>
    <row r="2244" customFormat="false" ht="15.75" hidden="false" customHeight="true" outlineLevel="0" collapsed="false">
      <c r="A2244" s="179"/>
      <c r="B2244" s="192"/>
      <c r="C2244" s="179"/>
      <c r="D2244" s="179"/>
      <c r="E2244" s="179"/>
      <c r="F2244" s="193"/>
      <c r="G2244" s="179"/>
      <c r="H2244" s="179"/>
      <c r="I2244" s="179"/>
      <c r="J2244" s="14"/>
      <c r="K2244" s="179"/>
      <c r="L2244" s="179"/>
      <c r="M2244" s="179"/>
      <c r="N2244" s="193"/>
      <c r="O2244" s="194"/>
      <c r="P2244" s="195"/>
      <c r="Q2244" s="196"/>
      <c r="R2244" s="195"/>
      <c r="S2244" s="195"/>
      <c r="T2244" s="195"/>
      <c r="U2244" s="75"/>
      <c r="V2244" s="85"/>
      <c r="W2244" s="197"/>
      <c r="X2244" s="67"/>
      <c r="Y2244" s="179"/>
      <c r="Z2244" s="179"/>
      <c r="AA2244" s="179"/>
    </row>
    <row r="2245" customFormat="false" ht="15.75" hidden="false" customHeight="true" outlineLevel="0" collapsed="false">
      <c r="A2245" s="179"/>
      <c r="B2245" s="192"/>
      <c r="C2245" s="179"/>
      <c r="D2245" s="179"/>
      <c r="E2245" s="179"/>
      <c r="F2245" s="193"/>
      <c r="G2245" s="179"/>
      <c r="H2245" s="179"/>
      <c r="I2245" s="179"/>
      <c r="J2245" s="14"/>
      <c r="K2245" s="179"/>
      <c r="L2245" s="179"/>
      <c r="M2245" s="179"/>
      <c r="N2245" s="193"/>
      <c r="O2245" s="194"/>
      <c r="P2245" s="195"/>
      <c r="Q2245" s="196"/>
      <c r="R2245" s="195"/>
      <c r="S2245" s="195"/>
      <c r="T2245" s="195"/>
      <c r="U2245" s="75"/>
      <c r="V2245" s="85"/>
      <c r="W2245" s="197"/>
      <c r="X2245" s="67"/>
      <c r="Y2245" s="179"/>
      <c r="Z2245" s="179"/>
      <c r="AA2245" s="179"/>
    </row>
    <row r="2246" customFormat="false" ht="15.75" hidden="false" customHeight="true" outlineLevel="0" collapsed="false">
      <c r="A2246" s="179"/>
      <c r="B2246" s="192"/>
      <c r="C2246" s="179"/>
      <c r="D2246" s="179"/>
      <c r="E2246" s="179"/>
      <c r="F2246" s="193"/>
      <c r="G2246" s="179"/>
      <c r="H2246" s="179"/>
      <c r="I2246" s="179"/>
      <c r="J2246" s="14"/>
      <c r="K2246" s="179"/>
      <c r="L2246" s="179"/>
      <c r="M2246" s="179"/>
      <c r="N2246" s="193"/>
      <c r="O2246" s="194"/>
      <c r="P2246" s="195"/>
      <c r="Q2246" s="196"/>
      <c r="R2246" s="195"/>
      <c r="S2246" s="195"/>
      <c r="T2246" s="195"/>
      <c r="U2246" s="75"/>
      <c r="V2246" s="85"/>
      <c r="W2246" s="197"/>
      <c r="X2246" s="67"/>
      <c r="Y2246" s="179"/>
      <c r="Z2246" s="179"/>
      <c r="AA2246" s="179"/>
    </row>
    <row r="2247" customFormat="false" ht="15.75" hidden="false" customHeight="true" outlineLevel="0" collapsed="false">
      <c r="A2247" s="179"/>
      <c r="B2247" s="192"/>
      <c r="C2247" s="179"/>
      <c r="D2247" s="179"/>
      <c r="E2247" s="179"/>
      <c r="F2247" s="193"/>
      <c r="G2247" s="179"/>
      <c r="H2247" s="179"/>
      <c r="I2247" s="179"/>
      <c r="J2247" s="14"/>
      <c r="K2247" s="179"/>
      <c r="L2247" s="179"/>
      <c r="M2247" s="179"/>
      <c r="N2247" s="193"/>
      <c r="O2247" s="194"/>
      <c r="P2247" s="195"/>
      <c r="Q2247" s="196"/>
      <c r="R2247" s="195"/>
      <c r="S2247" s="195"/>
      <c r="T2247" s="195"/>
      <c r="U2247" s="75"/>
      <c r="V2247" s="85"/>
      <c r="W2247" s="197"/>
      <c r="X2247" s="67"/>
      <c r="Y2247" s="179"/>
      <c r="Z2247" s="179"/>
      <c r="AA2247" s="179"/>
    </row>
    <row r="2248" customFormat="false" ht="15.75" hidden="false" customHeight="true" outlineLevel="0" collapsed="false">
      <c r="A2248" s="179"/>
      <c r="B2248" s="192"/>
      <c r="C2248" s="179"/>
      <c r="D2248" s="179"/>
      <c r="E2248" s="179"/>
      <c r="F2248" s="193"/>
      <c r="G2248" s="179"/>
      <c r="H2248" s="179"/>
      <c r="I2248" s="179"/>
      <c r="J2248" s="14"/>
      <c r="K2248" s="179"/>
      <c r="L2248" s="179"/>
      <c r="M2248" s="179"/>
      <c r="N2248" s="193"/>
      <c r="O2248" s="194"/>
      <c r="P2248" s="195"/>
      <c r="Q2248" s="196"/>
      <c r="R2248" s="195"/>
      <c r="S2248" s="195"/>
      <c r="T2248" s="195"/>
      <c r="U2248" s="75"/>
      <c r="V2248" s="85"/>
      <c r="W2248" s="197"/>
      <c r="X2248" s="67"/>
      <c r="Y2248" s="179"/>
      <c r="Z2248" s="179"/>
      <c r="AA2248" s="179"/>
    </row>
    <row r="2249" customFormat="false" ht="15.75" hidden="false" customHeight="true" outlineLevel="0" collapsed="false">
      <c r="A2249" s="179"/>
      <c r="B2249" s="192"/>
      <c r="C2249" s="179"/>
      <c r="D2249" s="179"/>
      <c r="E2249" s="179"/>
      <c r="F2249" s="193"/>
      <c r="G2249" s="179"/>
      <c r="H2249" s="179"/>
      <c r="I2249" s="179"/>
      <c r="J2249" s="14"/>
      <c r="K2249" s="179"/>
      <c r="L2249" s="179"/>
      <c r="M2249" s="179"/>
      <c r="N2249" s="193"/>
      <c r="O2249" s="194"/>
      <c r="P2249" s="195"/>
      <c r="Q2249" s="196"/>
      <c r="R2249" s="195"/>
      <c r="S2249" s="195"/>
      <c r="T2249" s="195"/>
      <c r="U2249" s="75"/>
      <c r="V2249" s="85"/>
      <c r="W2249" s="197"/>
      <c r="X2249" s="67"/>
      <c r="Y2249" s="179"/>
      <c r="Z2249" s="179"/>
      <c r="AA2249" s="179"/>
    </row>
    <row r="2250" customFormat="false" ht="15.75" hidden="false" customHeight="true" outlineLevel="0" collapsed="false">
      <c r="A2250" s="179"/>
      <c r="B2250" s="192"/>
      <c r="C2250" s="179"/>
      <c r="D2250" s="179"/>
      <c r="E2250" s="179"/>
      <c r="F2250" s="193"/>
      <c r="G2250" s="179"/>
      <c r="H2250" s="179"/>
      <c r="I2250" s="179"/>
      <c r="J2250" s="14"/>
      <c r="K2250" s="179"/>
      <c r="L2250" s="179"/>
      <c r="M2250" s="179"/>
      <c r="N2250" s="193"/>
      <c r="O2250" s="194"/>
      <c r="P2250" s="195"/>
      <c r="Q2250" s="196"/>
      <c r="R2250" s="195"/>
      <c r="S2250" s="195"/>
      <c r="T2250" s="195"/>
      <c r="U2250" s="75"/>
      <c r="V2250" s="85"/>
      <c r="W2250" s="197"/>
      <c r="X2250" s="67"/>
      <c r="Y2250" s="179"/>
      <c r="Z2250" s="179"/>
      <c r="AA2250" s="179"/>
    </row>
    <row r="2251" customFormat="false" ht="15.75" hidden="false" customHeight="true" outlineLevel="0" collapsed="false">
      <c r="A2251" s="179"/>
      <c r="B2251" s="192"/>
      <c r="C2251" s="179"/>
      <c r="D2251" s="179"/>
      <c r="E2251" s="179"/>
      <c r="F2251" s="193"/>
      <c r="G2251" s="179"/>
      <c r="H2251" s="179"/>
      <c r="I2251" s="179"/>
      <c r="J2251" s="14"/>
      <c r="K2251" s="179"/>
      <c r="L2251" s="179"/>
      <c r="M2251" s="179"/>
      <c r="N2251" s="193"/>
      <c r="O2251" s="194"/>
      <c r="P2251" s="195"/>
      <c r="Q2251" s="196"/>
      <c r="R2251" s="195"/>
      <c r="S2251" s="195"/>
      <c r="T2251" s="195"/>
      <c r="U2251" s="75"/>
      <c r="V2251" s="85"/>
      <c r="W2251" s="197"/>
      <c r="X2251" s="67"/>
      <c r="Y2251" s="179"/>
      <c r="Z2251" s="179"/>
      <c r="AA2251" s="179"/>
    </row>
    <row r="2252" customFormat="false" ht="15.75" hidden="false" customHeight="true" outlineLevel="0" collapsed="false">
      <c r="A2252" s="179"/>
      <c r="B2252" s="192"/>
      <c r="C2252" s="179"/>
      <c r="D2252" s="179"/>
      <c r="E2252" s="179"/>
      <c r="F2252" s="193"/>
      <c r="G2252" s="179"/>
      <c r="H2252" s="179"/>
      <c r="I2252" s="179"/>
      <c r="J2252" s="14"/>
      <c r="K2252" s="179"/>
      <c r="L2252" s="179"/>
      <c r="M2252" s="179"/>
      <c r="N2252" s="193"/>
      <c r="O2252" s="194"/>
      <c r="P2252" s="195"/>
      <c r="Q2252" s="196"/>
      <c r="R2252" s="195"/>
      <c r="S2252" s="195"/>
      <c r="T2252" s="195"/>
      <c r="U2252" s="75"/>
      <c r="V2252" s="85"/>
      <c r="W2252" s="197"/>
      <c r="X2252" s="67"/>
      <c r="Y2252" s="179"/>
      <c r="Z2252" s="179"/>
      <c r="AA2252" s="179"/>
    </row>
    <row r="2253" customFormat="false" ht="15.75" hidden="false" customHeight="true" outlineLevel="0" collapsed="false">
      <c r="A2253" s="179"/>
      <c r="B2253" s="192"/>
      <c r="C2253" s="179"/>
      <c r="D2253" s="179"/>
      <c r="E2253" s="179"/>
      <c r="F2253" s="193"/>
      <c r="G2253" s="179"/>
      <c r="H2253" s="179"/>
      <c r="I2253" s="179"/>
      <c r="J2253" s="14"/>
      <c r="K2253" s="179"/>
      <c r="L2253" s="179"/>
      <c r="M2253" s="179"/>
      <c r="N2253" s="193"/>
      <c r="O2253" s="194"/>
      <c r="P2253" s="195"/>
      <c r="Q2253" s="196"/>
      <c r="R2253" s="195"/>
      <c r="S2253" s="195"/>
      <c r="T2253" s="195"/>
      <c r="U2253" s="75"/>
      <c r="V2253" s="85"/>
      <c r="W2253" s="197"/>
      <c r="X2253" s="67"/>
      <c r="Y2253" s="179"/>
      <c r="Z2253" s="179"/>
      <c r="AA2253" s="179"/>
    </row>
    <row r="2254" customFormat="false" ht="15.75" hidden="false" customHeight="true" outlineLevel="0" collapsed="false">
      <c r="A2254" s="179"/>
      <c r="B2254" s="192"/>
      <c r="C2254" s="179"/>
      <c r="D2254" s="179"/>
      <c r="E2254" s="179"/>
      <c r="F2254" s="193"/>
      <c r="G2254" s="179"/>
      <c r="H2254" s="179"/>
      <c r="I2254" s="179"/>
      <c r="J2254" s="14"/>
      <c r="K2254" s="179"/>
      <c r="L2254" s="179"/>
      <c r="M2254" s="179"/>
      <c r="N2254" s="193"/>
      <c r="O2254" s="194"/>
      <c r="P2254" s="195"/>
      <c r="Q2254" s="196"/>
      <c r="R2254" s="195"/>
      <c r="S2254" s="195"/>
      <c r="T2254" s="195"/>
      <c r="U2254" s="75"/>
      <c r="V2254" s="85"/>
      <c r="W2254" s="197"/>
      <c r="X2254" s="67"/>
      <c r="Y2254" s="179"/>
      <c r="Z2254" s="179"/>
      <c r="AA2254" s="179"/>
    </row>
    <row r="2255" customFormat="false" ht="15.75" hidden="false" customHeight="true" outlineLevel="0" collapsed="false">
      <c r="A2255" s="179"/>
      <c r="B2255" s="192"/>
      <c r="C2255" s="179"/>
      <c r="D2255" s="179"/>
      <c r="E2255" s="179"/>
      <c r="F2255" s="193"/>
      <c r="G2255" s="179"/>
      <c r="H2255" s="179"/>
      <c r="I2255" s="179"/>
      <c r="J2255" s="14"/>
      <c r="K2255" s="179"/>
      <c r="L2255" s="179"/>
      <c r="M2255" s="179"/>
      <c r="N2255" s="193"/>
      <c r="O2255" s="194"/>
      <c r="P2255" s="195"/>
      <c r="Q2255" s="196"/>
      <c r="R2255" s="195"/>
      <c r="S2255" s="195"/>
      <c r="T2255" s="195"/>
      <c r="U2255" s="75"/>
      <c r="V2255" s="85"/>
      <c r="W2255" s="197"/>
      <c r="X2255" s="67"/>
      <c r="Y2255" s="179"/>
      <c r="Z2255" s="179"/>
      <c r="AA2255" s="179"/>
    </row>
    <row r="2256" customFormat="false" ht="15.75" hidden="false" customHeight="true" outlineLevel="0" collapsed="false">
      <c r="A2256" s="179"/>
      <c r="B2256" s="192"/>
      <c r="C2256" s="179"/>
      <c r="D2256" s="179"/>
      <c r="E2256" s="179"/>
      <c r="F2256" s="193"/>
      <c r="G2256" s="179"/>
      <c r="H2256" s="179"/>
      <c r="I2256" s="179"/>
      <c r="J2256" s="14"/>
      <c r="K2256" s="179"/>
      <c r="L2256" s="179"/>
      <c r="M2256" s="179"/>
      <c r="N2256" s="193"/>
      <c r="O2256" s="194"/>
      <c r="P2256" s="195"/>
      <c r="Q2256" s="196"/>
      <c r="R2256" s="195"/>
      <c r="S2256" s="195"/>
      <c r="T2256" s="195"/>
      <c r="U2256" s="75"/>
      <c r="V2256" s="85"/>
      <c r="W2256" s="197"/>
      <c r="X2256" s="67"/>
      <c r="Y2256" s="179"/>
      <c r="Z2256" s="179"/>
      <c r="AA2256" s="179"/>
    </row>
    <row r="2257" customFormat="false" ht="15.75" hidden="false" customHeight="true" outlineLevel="0" collapsed="false">
      <c r="A2257" s="179"/>
      <c r="B2257" s="192"/>
      <c r="C2257" s="179"/>
      <c r="D2257" s="179"/>
      <c r="E2257" s="179"/>
      <c r="F2257" s="193"/>
      <c r="G2257" s="179"/>
      <c r="H2257" s="179"/>
      <c r="I2257" s="179"/>
      <c r="J2257" s="14"/>
      <c r="K2257" s="179"/>
      <c r="L2257" s="179"/>
      <c r="M2257" s="179"/>
      <c r="N2257" s="193"/>
      <c r="O2257" s="194"/>
      <c r="P2257" s="195"/>
      <c r="Q2257" s="196"/>
      <c r="R2257" s="195"/>
      <c r="S2257" s="195"/>
      <c r="T2257" s="195"/>
      <c r="U2257" s="75"/>
      <c r="V2257" s="85"/>
      <c r="W2257" s="197"/>
      <c r="X2257" s="67"/>
      <c r="Y2257" s="179"/>
      <c r="Z2257" s="179"/>
      <c r="AA2257" s="179"/>
    </row>
    <row r="2258" customFormat="false" ht="15.75" hidden="false" customHeight="true" outlineLevel="0" collapsed="false">
      <c r="A2258" s="179"/>
      <c r="B2258" s="192"/>
      <c r="C2258" s="179"/>
      <c r="D2258" s="179"/>
      <c r="E2258" s="179"/>
      <c r="F2258" s="193"/>
      <c r="G2258" s="179"/>
      <c r="H2258" s="179"/>
      <c r="I2258" s="179"/>
      <c r="J2258" s="14"/>
      <c r="K2258" s="179"/>
      <c r="L2258" s="179"/>
      <c r="M2258" s="179"/>
      <c r="N2258" s="193"/>
      <c r="O2258" s="194"/>
      <c r="P2258" s="195"/>
      <c r="Q2258" s="196"/>
      <c r="R2258" s="195"/>
      <c r="S2258" s="195"/>
      <c r="T2258" s="195"/>
      <c r="U2258" s="75"/>
      <c r="V2258" s="85"/>
      <c r="W2258" s="197"/>
      <c r="X2258" s="67"/>
      <c r="Y2258" s="179"/>
      <c r="Z2258" s="179"/>
      <c r="AA2258" s="179"/>
    </row>
    <row r="2259" customFormat="false" ht="15.75" hidden="false" customHeight="true" outlineLevel="0" collapsed="false">
      <c r="A2259" s="179"/>
      <c r="B2259" s="192"/>
      <c r="C2259" s="179"/>
      <c r="D2259" s="179"/>
      <c r="E2259" s="179"/>
      <c r="F2259" s="193"/>
      <c r="G2259" s="179"/>
      <c r="H2259" s="179"/>
      <c r="I2259" s="179"/>
      <c r="J2259" s="14"/>
      <c r="K2259" s="179"/>
      <c r="L2259" s="179"/>
      <c r="M2259" s="179"/>
      <c r="N2259" s="193"/>
      <c r="O2259" s="194"/>
      <c r="P2259" s="195"/>
      <c r="Q2259" s="196"/>
      <c r="R2259" s="195"/>
      <c r="S2259" s="195"/>
      <c r="T2259" s="195"/>
      <c r="U2259" s="75"/>
      <c r="V2259" s="85"/>
      <c r="W2259" s="197"/>
      <c r="X2259" s="67"/>
      <c r="Y2259" s="179"/>
      <c r="Z2259" s="179"/>
      <c r="AA2259" s="179"/>
    </row>
    <row r="2260" customFormat="false" ht="15.75" hidden="false" customHeight="true" outlineLevel="0" collapsed="false">
      <c r="A2260" s="179"/>
      <c r="B2260" s="192"/>
      <c r="C2260" s="179"/>
      <c r="D2260" s="179"/>
      <c r="E2260" s="179"/>
      <c r="F2260" s="193"/>
      <c r="G2260" s="179"/>
      <c r="H2260" s="179"/>
      <c r="I2260" s="179"/>
      <c r="J2260" s="14"/>
      <c r="K2260" s="179"/>
      <c r="L2260" s="179"/>
      <c r="M2260" s="179"/>
      <c r="N2260" s="193"/>
      <c r="O2260" s="194"/>
      <c r="P2260" s="195"/>
      <c r="Q2260" s="196"/>
      <c r="R2260" s="195"/>
      <c r="S2260" s="195"/>
      <c r="T2260" s="195"/>
      <c r="U2260" s="75"/>
      <c r="V2260" s="85"/>
      <c r="W2260" s="197"/>
      <c r="X2260" s="67"/>
      <c r="Y2260" s="179"/>
      <c r="Z2260" s="179"/>
      <c r="AA2260" s="179"/>
    </row>
    <row r="2261" customFormat="false" ht="15.75" hidden="false" customHeight="true" outlineLevel="0" collapsed="false">
      <c r="A2261" s="179"/>
      <c r="B2261" s="192"/>
      <c r="C2261" s="179"/>
      <c r="D2261" s="179"/>
      <c r="E2261" s="179"/>
      <c r="F2261" s="193"/>
      <c r="G2261" s="179"/>
      <c r="H2261" s="179"/>
      <c r="I2261" s="179"/>
      <c r="J2261" s="14"/>
      <c r="K2261" s="179"/>
      <c r="L2261" s="179"/>
      <c r="M2261" s="179"/>
      <c r="N2261" s="193"/>
      <c r="O2261" s="194"/>
      <c r="P2261" s="195"/>
      <c r="Q2261" s="196"/>
      <c r="R2261" s="195"/>
      <c r="S2261" s="195"/>
      <c r="T2261" s="195"/>
      <c r="U2261" s="75"/>
      <c r="V2261" s="85"/>
      <c r="W2261" s="197"/>
      <c r="X2261" s="67"/>
      <c r="Y2261" s="179"/>
      <c r="Z2261" s="179"/>
      <c r="AA2261" s="179"/>
    </row>
    <row r="2262" customFormat="false" ht="15.75" hidden="false" customHeight="true" outlineLevel="0" collapsed="false">
      <c r="A2262" s="179"/>
      <c r="B2262" s="192"/>
      <c r="C2262" s="179"/>
      <c r="D2262" s="179"/>
      <c r="E2262" s="179"/>
      <c r="F2262" s="193"/>
      <c r="G2262" s="179"/>
      <c r="H2262" s="179"/>
      <c r="I2262" s="179"/>
      <c r="J2262" s="14"/>
      <c r="K2262" s="179"/>
      <c r="L2262" s="179"/>
      <c r="M2262" s="179"/>
      <c r="N2262" s="193"/>
      <c r="O2262" s="194"/>
      <c r="P2262" s="195"/>
      <c r="Q2262" s="196"/>
      <c r="R2262" s="195"/>
      <c r="S2262" s="195"/>
      <c r="T2262" s="195"/>
      <c r="U2262" s="75"/>
      <c r="V2262" s="85"/>
      <c r="W2262" s="197"/>
      <c r="X2262" s="67"/>
      <c r="Y2262" s="179"/>
      <c r="Z2262" s="179"/>
      <c r="AA2262" s="179"/>
    </row>
    <row r="2263" customFormat="false" ht="15.75" hidden="false" customHeight="true" outlineLevel="0" collapsed="false">
      <c r="A2263" s="179"/>
      <c r="B2263" s="192"/>
      <c r="C2263" s="179"/>
      <c r="D2263" s="179"/>
      <c r="E2263" s="179"/>
      <c r="F2263" s="193"/>
      <c r="G2263" s="179"/>
      <c r="H2263" s="179"/>
      <c r="I2263" s="179"/>
      <c r="J2263" s="14"/>
      <c r="K2263" s="179"/>
      <c r="L2263" s="179"/>
      <c r="M2263" s="179"/>
      <c r="N2263" s="193"/>
      <c r="O2263" s="194"/>
      <c r="P2263" s="195"/>
      <c r="Q2263" s="196"/>
      <c r="R2263" s="195"/>
      <c r="S2263" s="195"/>
      <c r="T2263" s="195"/>
      <c r="U2263" s="75"/>
      <c r="V2263" s="85"/>
      <c r="W2263" s="197"/>
      <c r="X2263" s="67"/>
      <c r="Y2263" s="179"/>
      <c r="Z2263" s="179"/>
      <c r="AA2263" s="179"/>
    </row>
    <row r="2264" customFormat="false" ht="15.75" hidden="false" customHeight="true" outlineLevel="0" collapsed="false">
      <c r="A2264" s="179"/>
      <c r="B2264" s="192"/>
      <c r="C2264" s="179"/>
      <c r="D2264" s="179"/>
      <c r="E2264" s="179"/>
      <c r="F2264" s="193"/>
      <c r="G2264" s="179"/>
      <c r="H2264" s="179"/>
      <c r="I2264" s="179"/>
      <c r="J2264" s="14"/>
      <c r="K2264" s="179"/>
      <c r="L2264" s="179"/>
      <c r="M2264" s="179"/>
      <c r="N2264" s="193"/>
      <c r="O2264" s="194"/>
      <c r="P2264" s="195"/>
      <c r="Q2264" s="196"/>
      <c r="R2264" s="195"/>
      <c r="S2264" s="195"/>
      <c r="T2264" s="195"/>
      <c r="U2264" s="75"/>
      <c r="V2264" s="85"/>
      <c r="W2264" s="197"/>
      <c r="X2264" s="67"/>
      <c r="Y2264" s="179"/>
      <c r="Z2264" s="179"/>
      <c r="AA2264" s="179"/>
    </row>
    <row r="2265" customFormat="false" ht="15.75" hidden="false" customHeight="true" outlineLevel="0" collapsed="false">
      <c r="A2265" s="179"/>
      <c r="B2265" s="192"/>
      <c r="C2265" s="179"/>
      <c r="D2265" s="179"/>
      <c r="E2265" s="179"/>
      <c r="F2265" s="193"/>
      <c r="G2265" s="179"/>
      <c r="H2265" s="179"/>
      <c r="I2265" s="179"/>
      <c r="J2265" s="14"/>
      <c r="K2265" s="179"/>
      <c r="L2265" s="179"/>
      <c r="M2265" s="179"/>
      <c r="N2265" s="193"/>
      <c r="O2265" s="194"/>
      <c r="P2265" s="195"/>
      <c r="Q2265" s="196"/>
      <c r="R2265" s="195"/>
      <c r="S2265" s="195"/>
      <c r="T2265" s="195"/>
      <c r="U2265" s="75"/>
      <c r="V2265" s="85"/>
      <c r="W2265" s="197"/>
      <c r="X2265" s="67"/>
      <c r="Y2265" s="179"/>
      <c r="Z2265" s="179"/>
      <c r="AA2265" s="179"/>
    </row>
    <row r="2266" customFormat="false" ht="15.75" hidden="false" customHeight="true" outlineLevel="0" collapsed="false">
      <c r="A2266" s="179"/>
      <c r="B2266" s="192"/>
      <c r="C2266" s="179"/>
      <c r="D2266" s="179"/>
      <c r="E2266" s="179"/>
      <c r="F2266" s="193"/>
      <c r="G2266" s="179"/>
      <c r="H2266" s="179"/>
      <c r="I2266" s="179"/>
      <c r="J2266" s="14"/>
      <c r="K2266" s="179"/>
      <c r="L2266" s="179"/>
      <c r="M2266" s="179"/>
      <c r="N2266" s="193"/>
      <c r="O2266" s="194"/>
      <c r="P2266" s="195"/>
      <c r="Q2266" s="196"/>
      <c r="R2266" s="195"/>
      <c r="S2266" s="195"/>
      <c r="T2266" s="195"/>
      <c r="U2266" s="75"/>
      <c r="V2266" s="85"/>
      <c r="W2266" s="197"/>
      <c r="X2266" s="67"/>
      <c r="Y2266" s="179"/>
      <c r="Z2266" s="179"/>
      <c r="AA2266" s="179"/>
    </row>
    <row r="2267" customFormat="false" ht="15.75" hidden="false" customHeight="true" outlineLevel="0" collapsed="false">
      <c r="A2267" s="179"/>
      <c r="B2267" s="192"/>
      <c r="C2267" s="179"/>
      <c r="D2267" s="179"/>
      <c r="E2267" s="179"/>
      <c r="F2267" s="193"/>
      <c r="G2267" s="179"/>
      <c r="H2267" s="179"/>
      <c r="I2267" s="179"/>
      <c r="J2267" s="14"/>
      <c r="K2267" s="179"/>
      <c r="L2267" s="179"/>
      <c r="M2267" s="179"/>
      <c r="N2267" s="193"/>
      <c r="O2267" s="194"/>
      <c r="P2267" s="195"/>
      <c r="Q2267" s="196"/>
      <c r="R2267" s="195"/>
      <c r="S2267" s="195"/>
      <c r="T2267" s="195"/>
      <c r="U2267" s="75"/>
      <c r="V2267" s="85"/>
      <c r="W2267" s="197"/>
      <c r="X2267" s="67"/>
      <c r="Y2267" s="179"/>
      <c r="Z2267" s="179"/>
      <c r="AA2267" s="179"/>
    </row>
    <row r="2268" customFormat="false" ht="15.75" hidden="false" customHeight="true" outlineLevel="0" collapsed="false">
      <c r="A2268" s="179"/>
      <c r="B2268" s="192"/>
      <c r="C2268" s="179"/>
      <c r="D2268" s="179"/>
      <c r="E2268" s="179"/>
      <c r="F2268" s="193"/>
      <c r="G2268" s="179"/>
      <c r="H2268" s="179"/>
      <c r="I2268" s="179"/>
      <c r="J2268" s="14"/>
      <c r="K2268" s="179"/>
      <c r="L2268" s="179"/>
      <c r="M2268" s="179"/>
      <c r="N2268" s="193"/>
      <c r="O2268" s="194"/>
      <c r="P2268" s="195"/>
      <c r="Q2268" s="196"/>
      <c r="R2268" s="195"/>
      <c r="S2268" s="195"/>
      <c r="T2268" s="195"/>
      <c r="U2268" s="75"/>
      <c r="V2268" s="85"/>
      <c r="W2268" s="197"/>
      <c r="X2268" s="67"/>
      <c r="Y2268" s="179"/>
      <c r="Z2268" s="179"/>
      <c r="AA2268" s="179"/>
    </row>
    <row r="2269" customFormat="false" ht="15.75" hidden="false" customHeight="true" outlineLevel="0" collapsed="false">
      <c r="A2269" s="179"/>
      <c r="B2269" s="192"/>
      <c r="C2269" s="179"/>
      <c r="D2269" s="179"/>
      <c r="E2269" s="179"/>
      <c r="F2269" s="193"/>
      <c r="G2269" s="179"/>
      <c r="H2269" s="179"/>
      <c r="I2269" s="179"/>
      <c r="J2269" s="14"/>
      <c r="K2269" s="179"/>
      <c r="L2269" s="179"/>
      <c r="M2269" s="179"/>
      <c r="N2269" s="193"/>
      <c r="O2269" s="194"/>
      <c r="P2269" s="195"/>
      <c r="Q2269" s="196"/>
      <c r="R2269" s="195"/>
      <c r="S2269" s="195"/>
      <c r="T2269" s="195"/>
      <c r="U2269" s="75"/>
      <c r="V2269" s="85"/>
      <c r="W2269" s="197"/>
      <c r="X2269" s="67"/>
      <c r="Y2269" s="179"/>
      <c r="Z2269" s="179"/>
      <c r="AA2269" s="179"/>
    </row>
    <row r="2270" customFormat="false" ht="15.75" hidden="false" customHeight="true" outlineLevel="0" collapsed="false">
      <c r="A2270" s="179"/>
      <c r="B2270" s="192"/>
      <c r="C2270" s="179"/>
      <c r="D2270" s="179"/>
      <c r="E2270" s="179"/>
      <c r="F2270" s="193"/>
      <c r="G2270" s="179"/>
      <c r="H2270" s="179"/>
      <c r="I2270" s="179"/>
      <c r="J2270" s="14"/>
      <c r="K2270" s="179"/>
      <c r="L2270" s="179"/>
      <c r="M2270" s="179"/>
      <c r="N2270" s="193"/>
      <c r="O2270" s="194"/>
      <c r="P2270" s="195"/>
      <c r="Q2270" s="196"/>
      <c r="R2270" s="195"/>
      <c r="S2270" s="195"/>
      <c r="T2270" s="195"/>
      <c r="U2270" s="75"/>
      <c r="V2270" s="85"/>
      <c r="W2270" s="197"/>
      <c r="X2270" s="67"/>
      <c r="Y2270" s="179"/>
      <c r="Z2270" s="179"/>
      <c r="AA2270" s="179"/>
    </row>
    <row r="2271" customFormat="false" ht="15.75" hidden="false" customHeight="true" outlineLevel="0" collapsed="false">
      <c r="A2271" s="179"/>
      <c r="B2271" s="192"/>
      <c r="C2271" s="179"/>
      <c r="D2271" s="179"/>
      <c r="E2271" s="179"/>
      <c r="F2271" s="193"/>
      <c r="G2271" s="179"/>
      <c r="H2271" s="179"/>
      <c r="I2271" s="179"/>
      <c r="J2271" s="14"/>
      <c r="K2271" s="179"/>
      <c r="L2271" s="179"/>
      <c r="M2271" s="179"/>
      <c r="N2271" s="193"/>
      <c r="O2271" s="194"/>
      <c r="P2271" s="195"/>
      <c r="Q2271" s="196"/>
      <c r="R2271" s="195"/>
      <c r="S2271" s="195"/>
      <c r="T2271" s="195"/>
      <c r="U2271" s="75"/>
      <c r="V2271" s="85"/>
      <c r="W2271" s="197"/>
      <c r="X2271" s="67"/>
      <c r="Y2271" s="179"/>
      <c r="Z2271" s="179"/>
      <c r="AA2271" s="179"/>
    </row>
    <row r="2272" customFormat="false" ht="15.75" hidden="false" customHeight="true" outlineLevel="0" collapsed="false">
      <c r="A2272" s="179"/>
      <c r="B2272" s="192"/>
      <c r="C2272" s="179"/>
      <c r="D2272" s="179"/>
      <c r="E2272" s="179"/>
      <c r="F2272" s="193"/>
      <c r="G2272" s="179"/>
      <c r="H2272" s="179"/>
      <c r="I2272" s="179"/>
      <c r="J2272" s="14"/>
      <c r="K2272" s="179"/>
      <c r="L2272" s="179"/>
      <c r="M2272" s="179"/>
      <c r="N2272" s="193"/>
      <c r="O2272" s="194"/>
      <c r="P2272" s="195"/>
      <c r="Q2272" s="196"/>
      <c r="R2272" s="195"/>
      <c r="S2272" s="195"/>
      <c r="T2272" s="195"/>
      <c r="U2272" s="75"/>
      <c r="V2272" s="85"/>
      <c r="W2272" s="197"/>
      <c r="X2272" s="67"/>
      <c r="Y2272" s="179"/>
      <c r="Z2272" s="179"/>
      <c r="AA2272" s="179"/>
    </row>
    <row r="2273" customFormat="false" ht="15.75" hidden="false" customHeight="true" outlineLevel="0" collapsed="false">
      <c r="A2273" s="179"/>
      <c r="B2273" s="192"/>
      <c r="C2273" s="179"/>
      <c r="D2273" s="179"/>
      <c r="E2273" s="179"/>
      <c r="F2273" s="193"/>
      <c r="G2273" s="179"/>
      <c r="H2273" s="179"/>
      <c r="I2273" s="179"/>
      <c r="J2273" s="14"/>
      <c r="K2273" s="179"/>
      <c r="L2273" s="179"/>
      <c r="M2273" s="179"/>
      <c r="N2273" s="193"/>
      <c r="O2273" s="194"/>
      <c r="P2273" s="195"/>
      <c r="Q2273" s="196"/>
      <c r="R2273" s="195"/>
      <c r="S2273" s="195"/>
      <c r="T2273" s="195"/>
      <c r="U2273" s="75"/>
      <c r="V2273" s="85"/>
      <c r="W2273" s="197"/>
      <c r="X2273" s="67"/>
      <c r="Y2273" s="179"/>
      <c r="Z2273" s="179"/>
      <c r="AA2273" s="179"/>
    </row>
    <row r="2274" customFormat="false" ht="15.75" hidden="false" customHeight="true" outlineLevel="0" collapsed="false">
      <c r="A2274" s="179"/>
      <c r="B2274" s="192"/>
      <c r="C2274" s="179"/>
      <c r="D2274" s="179"/>
      <c r="E2274" s="179"/>
      <c r="F2274" s="193"/>
      <c r="G2274" s="179"/>
      <c r="H2274" s="179"/>
      <c r="I2274" s="179"/>
      <c r="J2274" s="14"/>
      <c r="K2274" s="179"/>
      <c r="L2274" s="179"/>
      <c r="M2274" s="179"/>
      <c r="N2274" s="193"/>
      <c r="O2274" s="194"/>
      <c r="P2274" s="195"/>
      <c r="Q2274" s="196"/>
      <c r="R2274" s="195"/>
      <c r="S2274" s="195"/>
      <c r="T2274" s="195"/>
      <c r="U2274" s="75"/>
      <c r="V2274" s="85"/>
      <c r="W2274" s="197"/>
      <c r="X2274" s="67"/>
      <c r="Y2274" s="179"/>
      <c r="Z2274" s="179"/>
      <c r="AA2274" s="179"/>
    </row>
    <row r="2275" customFormat="false" ht="15.75" hidden="false" customHeight="true" outlineLevel="0" collapsed="false">
      <c r="A2275" s="179"/>
      <c r="B2275" s="192"/>
      <c r="C2275" s="179"/>
      <c r="D2275" s="179"/>
      <c r="E2275" s="179"/>
      <c r="F2275" s="193"/>
      <c r="G2275" s="179"/>
      <c r="H2275" s="179"/>
      <c r="I2275" s="179"/>
      <c r="J2275" s="14"/>
      <c r="K2275" s="179"/>
      <c r="L2275" s="179"/>
      <c r="M2275" s="179"/>
      <c r="N2275" s="193"/>
      <c r="O2275" s="194"/>
      <c r="P2275" s="195"/>
      <c r="Q2275" s="196"/>
      <c r="R2275" s="195"/>
      <c r="S2275" s="195"/>
      <c r="T2275" s="195"/>
      <c r="U2275" s="75"/>
      <c r="V2275" s="85"/>
      <c r="W2275" s="197"/>
      <c r="X2275" s="67"/>
      <c r="Y2275" s="179"/>
      <c r="Z2275" s="179"/>
      <c r="AA2275" s="179"/>
    </row>
    <row r="2276" customFormat="false" ht="15.75" hidden="false" customHeight="true" outlineLevel="0" collapsed="false">
      <c r="A2276" s="179"/>
      <c r="B2276" s="192"/>
      <c r="C2276" s="179"/>
      <c r="D2276" s="179"/>
      <c r="E2276" s="179"/>
      <c r="F2276" s="193"/>
      <c r="G2276" s="179"/>
      <c r="H2276" s="179"/>
      <c r="I2276" s="179"/>
      <c r="J2276" s="14"/>
      <c r="K2276" s="179"/>
      <c r="L2276" s="179"/>
      <c r="M2276" s="179"/>
      <c r="N2276" s="193"/>
      <c r="O2276" s="194"/>
      <c r="P2276" s="195"/>
      <c r="Q2276" s="196"/>
      <c r="R2276" s="195"/>
      <c r="S2276" s="195"/>
      <c r="T2276" s="195"/>
      <c r="U2276" s="75"/>
      <c r="V2276" s="85"/>
      <c r="W2276" s="197"/>
      <c r="X2276" s="67"/>
      <c r="Y2276" s="179"/>
      <c r="Z2276" s="179"/>
      <c r="AA2276" s="179"/>
    </row>
    <row r="2277" customFormat="false" ht="15.75" hidden="false" customHeight="true" outlineLevel="0" collapsed="false">
      <c r="A2277" s="179"/>
      <c r="B2277" s="192"/>
      <c r="C2277" s="179"/>
      <c r="D2277" s="179"/>
      <c r="E2277" s="179"/>
      <c r="F2277" s="193"/>
      <c r="G2277" s="179"/>
      <c r="H2277" s="179"/>
      <c r="I2277" s="179"/>
      <c r="J2277" s="14"/>
      <c r="K2277" s="179"/>
      <c r="L2277" s="179"/>
      <c r="M2277" s="179"/>
      <c r="N2277" s="193"/>
      <c r="O2277" s="194"/>
      <c r="P2277" s="195"/>
      <c r="Q2277" s="196"/>
      <c r="R2277" s="195"/>
      <c r="S2277" s="195"/>
      <c r="T2277" s="195"/>
      <c r="U2277" s="75"/>
      <c r="V2277" s="85"/>
      <c r="W2277" s="197"/>
      <c r="X2277" s="67"/>
      <c r="Y2277" s="179"/>
      <c r="Z2277" s="179"/>
      <c r="AA2277" s="179"/>
    </row>
    <row r="2278" customFormat="false" ht="15.75" hidden="false" customHeight="true" outlineLevel="0" collapsed="false">
      <c r="A2278" s="179"/>
      <c r="B2278" s="192"/>
      <c r="C2278" s="179"/>
      <c r="D2278" s="179"/>
      <c r="E2278" s="179"/>
      <c r="F2278" s="193"/>
      <c r="G2278" s="179"/>
      <c r="H2278" s="179"/>
      <c r="I2278" s="179"/>
      <c r="J2278" s="14"/>
      <c r="K2278" s="179"/>
      <c r="L2278" s="179"/>
      <c r="M2278" s="179"/>
      <c r="N2278" s="193"/>
      <c r="O2278" s="194"/>
      <c r="P2278" s="195"/>
      <c r="Q2278" s="196"/>
      <c r="R2278" s="195"/>
      <c r="S2278" s="195"/>
      <c r="T2278" s="195"/>
      <c r="U2278" s="75"/>
      <c r="V2278" s="85"/>
      <c r="W2278" s="197"/>
      <c r="X2278" s="67"/>
      <c r="Y2278" s="179"/>
      <c r="Z2278" s="179"/>
      <c r="AA2278" s="179"/>
    </row>
    <row r="2279" customFormat="false" ht="15.75" hidden="false" customHeight="true" outlineLevel="0" collapsed="false">
      <c r="A2279" s="179"/>
      <c r="B2279" s="192"/>
      <c r="C2279" s="179"/>
      <c r="D2279" s="179"/>
      <c r="E2279" s="179"/>
      <c r="F2279" s="193"/>
      <c r="G2279" s="179"/>
      <c r="H2279" s="179"/>
      <c r="I2279" s="179"/>
      <c r="J2279" s="14"/>
      <c r="K2279" s="179"/>
      <c r="L2279" s="179"/>
      <c r="M2279" s="179"/>
      <c r="N2279" s="193"/>
      <c r="O2279" s="194"/>
      <c r="P2279" s="195"/>
      <c r="Q2279" s="196"/>
      <c r="R2279" s="195"/>
      <c r="S2279" s="195"/>
      <c r="T2279" s="195"/>
      <c r="U2279" s="75"/>
      <c r="V2279" s="85"/>
      <c r="W2279" s="197"/>
      <c r="X2279" s="67"/>
      <c r="Y2279" s="179"/>
      <c r="Z2279" s="179"/>
      <c r="AA2279" s="179"/>
    </row>
    <row r="2280" customFormat="false" ht="15.75" hidden="false" customHeight="true" outlineLevel="0" collapsed="false">
      <c r="A2280" s="179"/>
      <c r="B2280" s="192"/>
      <c r="C2280" s="179"/>
      <c r="D2280" s="179"/>
      <c r="E2280" s="179"/>
      <c r="F2280" s="193"/>
      <c r="G2280" s="179"/>
      <c r="H2280" s="179"/>
      <c r="I2280" s="179"/>
      <c r="J2280" s="14"/>
      <c r="K2280" s="179"/>
      <c r="L2280" s="179"/>
      <c r="M2280" s="179"/>
      <c r="N2280" s="193"/>
      <c r="O2280" s="194"/>
      <c r="P2280" s="195"/>
      <c r="Q2280" s="196"/>
      <c r="R2280" s="195"/>
      <c r="S2280" s="195"/>
      <c r="T2280" s="195"/>
      <c r="U2280" s="75"/>
      <c r="V2280" s="85"/>
      <c r="W2280" s="197"/>
      <c r="X2280" s="67"/>
      <c r="Y2280" s="179"/>
      <c r="Z2280" s="179"/>
      <c r="AA2280" s="179"/>
    </row>
    <row r="2281" customFormat="false" ht="15.75" hidden="false" customHeight="true" outlineLevel="0" collapsed="false">
      <c r="A2281" s="179"/>
      <c r="B2281" s="192"/>
      <c r="C2281" s="179"/>
      <c r="D2281" s="179"/>
      <c r="E2281" s="179"/>
      <c r="F2281" s="193"/>
      <c r="G2281" s="179"/>
      <c r="H2281" s="179"/>
      <c r="I2281" s="179"/>
      <c r="J2281" s="14"/>
      <c r="K2281" s="179"/>
      <c r="L2281" s="179"/>
      <c r="M2281" s="179"/>
      <c r="N2281" s="193"/>
      <c r="O2281" s="194"/>
      <c r="P2281" s="195"/>
      <c r="Q2281" s="196"/>
      <c r="R2281" s="195"/>
      <c r="S2281" s="195"/>
      <c r="T2281" s="195"/>
      <c r="U2281" s="75"/>
      <c r="V2281" s="85"/>
      <c r="W2281" s="197"/>
      <c r="X2281" s="67"/>
      <c r="Y2281" s="179"/>
      <c r="Z2281" s="179"/>
      <c r="AA2281" s="179"/>
    </row>
    <row r="2282" customFormat="false" ht="15.75" hidden="false" customHeight="true" outlineLevel="0" collapsed="false">
      <c r="A2282" s="179"/>
      <c r="B2282" s="192"/>
      <c r="C2282" s="179"/>
      <c r="D2282" s="179"/>
      <c r="E2282" s="179"/>
      <c r="F2282" s="193"/>
      <c r="G2282" s="179"/>
      <c r="H2282" s="179"/>
      <c r="I2282" s="179"/>
      <c r="J2282" s="14"/>
      <c r="K2282" s="179"/>
      <c r="L2282" s="179"/>
      <c r="M2282" s="179"/>
      <c r="N2282" s="193"/>
      <c r="O2282" s="194"/>
      <c r="P2282" s="195"/>
      <c r="Q2282" s="196"/>
      <c r="R2282" s="195"/>
      <c r="S2282" s="195"/>
      <c r="T2282" s="195"/>
      <c r="U2282" s="75"/>
      <c r="V2282" s="85"/>
      <c r="W2282" s="197"/>
      <c r="X2282" s="67"/>
      <c r="Y2282" s="179"/>
      <c r="Z2282" s="179"/>
      <c r="AA2282" s="179"/>
    </row>
    <row r="2283" customFormat="false" ht="15.75" hidden="false" customHeight="true" outlineLevel="0" collapsed="false">
      <c r="A2283" s="179"/>
      <c r="B2283" s="192"/>
      <c r="C2283" s="179"/>
      <c r="D2283" s="179"/>
      <c r="E2283" s="179"/>
      <c r="F2283" s="193"/>
      <c r="G2283" s="179"/>
      <c r="H2283" s="179"/>
      <c r="I2283" s="179"/>
      <c r="J2283" s="14"/>
      <c r="K2283" s="179"/>
      <c r="L2283" s="179"/>
      <c r="M2283" s="179"/>
      <c r="N2283" s="193"/>
      <c r="O2283" s="194"/>
      <c r="P2283" s="195"/>
      <c r="Q2283" s="196"/>
      <c r="R2283" s="195"/>
      <c r="S2283" s="195"/>
      <c r="T2283" s="195"/>
      <c r="U2283" s="75"/>
      <c r="V2283" s="85"/>
      <c r="W2283" s="197"/>
      <c r="X2283" s="67"/>
      <c r="Y2283" s="179"/>
      <c r="Z2283" s="179"/>
      <c r="AA2283" s="179"/>
    </row>
    <row r="2284" customFormat="false" ht="15.75" hidden="false" customHeight="true" outlineLevel="0" collapsed="false">
      <c r="A2284" s="179"/>
      <c r="B2284" s="192"/>
      <c r="C2284" s="179"/>
      <c r="D2284" s="179"/>
      <c r="E2284" s="179"/>
      <c r="F2284" s="193"/>
      <c r="G2284" s="179"/>
      <c r="H2284" s="179"/>
      <c r="I2284" s="179"/>
      <c r="J2284" s="14"/>
      <c r="K2284" s="179"/>
      <c r="L2284" s="179"/>
      <c r="M2284" s="179"/>
      <c r="N2284" s="193"/>
      <c r="O2284" s="194"/>
      <c r="P2284" s="195"/>
      <c r="Q2284" s="196"/>
      <c r="R2284" s="195"/>
      <c r="S2284" s="195"/>
      <c r="T2284" s="195"/>
      <c r="U2284" s="75"/>
      <c r="V2284" s="85"/>
      <c r="W2284" s="197"/>
      <c r="X2284" s="67"/>
      <c r="Y2284" s="179"/>
      <c r="Z2284" s="179"/>
      <c r="AA2284" s="179"/>
    </row>
    <row r="2285" customFormat="false" ht="15.75" hidden="false" customHeight="true" outlineLevel="0" collapsed="false">
      <c r="A2285" s="179"/>
      <c r="B2285" s="192"/>
      <c r="C2285" s="179"/>
      <c r="D2285" s="179"/>
      <c r="E2285" s="179"/>
      <c r="F2285" s="193"/>
      <c r="G2285" s="179"/>
      <c r="H2285" s="179"/>
      <c r="I2285" s="179"/>
      <c r="J2285" s="14"/>
      <c r="K2285" s="179"/>
      <c r="L2285" s="179"/>
      <c r="M2285" s="179"/>
      <c r="N2285" s="193"/>
      <c r="O2285" s="194"/>
      <c r="P2285" s="195"/>
      <c r="Q2285" s="196"/>
      <c r="R2285" s="195"/>
      <c r="S2285" s="195"/>
      <c r="T2285" s="195"/>
      <c r="U2285" s="75"/>
      <c r="V2285" s="85"/>
      <c r="W2285" s="197"/>
      <c r="X2285" s="67"/>
      <c r="Y2285" s="179"/>
      <c r="Z2285" s="179"/>
      <c r="AA2285" s="179"/>
    </row>
    <row r="2286" customFormat="false" ht="15.75" hidden="false" customHeight="true" outlineLevel="0" collapsed="false">
      <c r="A2286" s="179"/>
      <c r="B2286" s="192"/>
      <c r="C2286" s="179"/>
      <c r="D2286" s="179"/>
      <c r="E2286" s="179"/>
      <c r="F2286" s="193"/>
      <c r="G2286" s="179"/>
      <c r="H2286" s="179"/>
      <c r="I2286" s="179"/>
      <c r="J2286" s="14"/>
      <c r="K2286" s="179"/>
      <c r="L2286" s="179"/>
      <c r="M2286" s="179"/>
      <c r="N2286" s="193"/>
      <c r="O2286" s="194"/>
      <c r="P2286" s="195"/>
      <c r="Q2286" s="196"/>
      <c r="R2286" s="195"/>
      <c r="S2286" s="195"/>
      <c r="T2286" s="195"/>
      <c r="U2286" s="75"/>
      <c r="V2286" s="85"/>
      <c r="W2286" s="197"/>
      <c r="X2286" s="67"/>
      <c r="Y2286" s="179"/>
      <c r="Z2286" s="179"/>
      <c r="AA2286" s="179"/>
    </row>
    <row r="2287" customFormat="false" ht="15.75" hidden="false" customHeight="true" outlineLevel="0" collapsed="false">
      <c r="A2287" s="179"/>
      <c r="B2287" s="192"/>
      <c r="C2287" s="179"/>
      <c r="D2287" s="179"/>
      <c r="E2287" s="179"/>
      <c r="F2287" s="193"/>
      <c r="G2287" s="179"/>
      <c r="H2287" s="179"/>
      <c r="I2287" s="179"/>
      <c r="J2287" s="14"/>
      <c r="K2287" s="179"/>
      <c r="L2287" s="179"/>
      <c r="M2287" s="179"/>
      <c r="N2287" s="193"/>
      <c r="O2287" s="194"/>
      <c r="P2287" s="195"/>
      <c r="Q2287" s="196"/>
      <c r="R2287" s="195"/>
      <c r="S2287" s="195"/>
      <c r="T2287" s="195"/>
      <c r="U2287" s="75"/>
      <c r="V2287" s="85"/>
      <c r="W2287" s="197"/>
      <c r="X2287" s="67"/>
      <c r="Y2287" s="179"/>
      <c r="Z2287" s="179"/>
      <c r="AA2287" s="179"/>
    </row>
    <row r="2288" customFormat="false" ht="15.75" hidden="false" customHeight="true" outlineLevel="0" collapsed="false">
      <c r="A2288" s="179"/>
      <c r="B2288" s="192"/>
      <c r="C2288" s="179"/>
      <c r="D2288" s="179"/>
      <c r="E2288" s="179"/>
      <c r="F2288" s="193"/>
      <c r="G2288" s="179"/>
      <c r="H2288" s="179"/>
      <c r="I2288" s="179"/>
      <c r="J2288" s="14"/>
      <c r="K2288" s="179"/>
      <c r="L2288" s="179"/>
      <c r="M2288" s="179"/>
      <c r="N2288" s="193"/>
      <c r="O2288" s="194"/>
      <c r="P2288" s="195"/>
      <c r="Q2288" s="196"/>
      <c r="R2288" s="195"/>
      <c r="S2288" s="195"/>
      <c r="T2288" s="195"/>
      <c r="U2288" s="75"/>
      <c r="V2288" s="85"/>
      <c r="W2288" s="197"/>
      <c r="X2288" s="67"/>
      <c r="Y2288" s="179"/>
      <c r="Z2288" s="179"/>
      <c r="AA2288" s="179"/>
    </row>
    <row r="2289" customFormat="false" ht="15.75" hidden="false" customHeight="true" outlineLevel="0" collapsed="false">
      <c r="A2289" s="179"/>
      <c r="B2289" s="192"/>
      <c r="C2289" s="179"/>
      <c r="D2289" s="179"/>
      <c r="E2289" s="179"/>
      <c r="F2289" s="193"/>
      <c r="G2289" s="179"/>
      <c r="H2289" s="179"/>
      <c r="I2289" s="179"/>
      <c r="J2289" s="14"/>
      <c r="K2289" s="179"/>
      <c r="L2289" s="179"/>
      <c r="M2289" s="179"/>
      <c r="N2289" s="193"/>
      <c r="O2289" s="194"/>
      <c r="P2289" s="195"/>
      <c r="Q2289" s="196"/>
      <c r="R2289" s="195"/>
      <c r="S2289" s="195"/>
      <c r="T2289" s="195"/>
      <c r="U2289" s="75"/>
      <c r="V2289" s="85"/>
      <c r="W2289" s="197"/>
      <c r="X2289" s="67"/>
      <c r="Y2289" s="179"/>
      <c r="Z2289" s="179"/>
      <c r="AA2289" s="179"/>
    </row>
    <row r="2290" customFormat="false" ht="15.75" hidden="false" customHeight="true" outlineLevel="0" collapsed="false">
      <c r="A2290" s="179"/>
      <c r="B2290" s="192"/>
      <c r="C2290" s="179"/>
      <c r="D2290" s="179"/>
      <c r="E2290" s="179"/>
      <c r="F2290" s="193"/>
      <c r="G2290" s="179"/>
      <c r="H2290" s="179"/>
      <c r="I2290" s="179"/>
      <c r="J2290" s="14"/>
      <c r="K2290" s="179"/>
      <c r="L2290" s="179"/>
      <c r="M2290" s="179"/>
      <c r="N2290" s="193"/>
      <c r="O2290" s="194"/>
      <c r="P2290" s="195"/>
      <c r="Q2290" s="196"/>
      <c r="R2290" s="195"/>
      <c r="S2290" s="195"/>
      <c r="T2290" s="195"/>
      <c r="U2290" s="75"/>
      <c r="V2290" s="85"/>
      <c r="W2290" s="197"/>
      <c r="X2290" s="67"/>
      <c r="Y2290" s="179"/>
      <c r="Z2290" s="179"/>
      <c r="AA2290" s="179"/>
    </row>
    <row r="2291" customFormat="false" ht="15.75" hidden="false" customHeight="true" outlineLevel="0" collapsed="false">
      <c r="A2291" s="179"/>
      <c r="B2291" s="192"/>
      <c r="C2291" s="179"/>
      <c r="D2291" s="179"/>
      <c r="E2291" s="179"/>
      <c r="F2291" s="193"/>
      <c r="G2291" s="179"/>
      <c r="H2291" s="179"/>
      <c r="I2291" s="179"/>
      <c r="J2291" s="14"/>
      <c r="K2291" s="179"/>
      <c r="L2291" s="179"/>
      <c r="M2291" s="179"/>
      <c r="N2291" s="193"/>
      <c r="O2291" s="194"/>
      <c r="P2291" s="195"/>
      <c r="Q2291" s="196"/>
      <c r="R2291" s="195"/>
      <c r="S2291" s="195"/>
      <c r="T2291" s="195"/>
      <c r="U2291" s="75"/>
      <c r="V2291" s="85"/>
      <c r="W2291" s="197"/>
      <c r="X2291" s="67"/>
      <c r="Y2291" s="179"/>
      <c r="Z2291" s="179"/>
      <c r="AA2291" s="179"/>
    </row>
    <row r="2292" customFormat="false" ht="15.75" hidden="false" customHeight="true" outlineLevel="0" collapsed="false">
      <c r="A2292" s="179"/>
      <c r="B2292" s="192"/>
      <c r="C2292" s="179"/>
      <c r="D2292" s="179"/>
      <c r="E2292" s="179"/>
      <c r="F2292" s="193"/>
      <c r="G2292" s="179"/>
      <c r="H2292" s="179"/>
      <c r="I2292" s="179"/>
      <c r="J2292" s="14"/>
      <c r="K2292" s="179"/>
      <c r="L2292" s="179"/>
      <c r="M2292" s="179"/>
      <c r="N2292" s="193"/>
      <c r="O2292" s="194"/>
      <c r="P2292" s="195"/>
      <c r="Q2292" s="196"/>
      <c r="R2292" s="195"/>
      <c r="S2292" s="195"/>
      <c r="T2292" s="195"/>
      <c r="U2292" s="75"/>
      <c r="V2292" s="85"/>
      <c r="W2292" s="197"/>
      <c r="X2292" s="67"/>
      <c r="Y2292" s="179"/>
      <c r="Z2292" s="179"/>
      <c r="AA2292" s="179"/>
    </row>
    <row r="2293" customFormat="false" ht="15.75" hidden="false" customHeight="true" outlineLevel="0" collapsed="false">
      <c r="A2293" s="179"/>
      <c r="B2293" s="192"/>
      <c r="C2293" s="179"/>
      <c r="D2293" s="179"/>
      <c r="E2293" s="179"/>
      <c r="F2293" s="193"/>
      <c r="G2293" s="179"/>
      <c r="H2293" s="179"/>
      <c r="I2293" s="179"/>
      <c r="J2293" s="14"/>
      <c r="K2293" s="179"/>
      <c r="L2293" s="179"/>
      <c r="M2293" s="179"/>
      <c r="N2293" s="193"/>
      <c r="O2293" s="194"/>
      <c r="P2293" s="195"/>
      <c r="Q2293" s="196"/>
      <c r="R2293" s="195"/>
      <c r="S2293" s="195"/>
      <c r="T2293" s="195"/>
      <c r="U2293" s="75"/>
      <c r="V2293" s="85"/>
      <c r="W2293" s="197"/>
      <c r="X2293" s="67"/>
      <c r="Y2293" s="179"/>
      <c r="Z2293" s="179"/>
      <c r="AA2293" s="179"/>
    </row>
    <row r="2294" customFormat="false" ht="15.75" hidden="false" customHeight="true" outlineLevel="0" collapsed="false">
      <c r="A2294" s="179"/>
      <c r="B2294" s="192"/>
      <c r="C2294" s="179"/>
      <c r="D2294" s="179"/>
      <c r="E2294" s="179"/>
      <c r="F2294" s="193"/>
      <c r="G2294" s="179"/>
      <c r="H2294" s="179"/>
      <c r="I2294" s="179"/>
      <c r="J2294" s="14"/>
      <c r="K2294" s="179"/>
      <c r="L2294" s="179"/>
      <c r="M2294" s="179"/>
      <c r="N2294" s="193"/>
      <c r="O2294" s="194"/>
      <c r="P2294" s="195"/>
      <c r="Q2294" s="196"/>
      <c r="R2294" s="195"/>
      <c r="S2294" s="195"/>
      <c r="T2294" s="195"/>
      <c r="U2294" s="75"/>
      <c r="V2294" s="85"/>
      <c r="W2294" s="197"/>
      <c r="X2294" s="67"/>
      <c r="Y2294" s="179"/>
      <c r="Z2294" s="179"/>
      <c r="AA2294" s="179"/>
    </row>
    <row r="2295" customFormat="false" ht="15.75" hidden="false" customHeight="true" outlineLevel="0" collapsed="false">
      <c r="A2295" s="179"/>
      <c r="B2295" s="192"/>
      <c r="C2295" s="179"/>
      <c r="D2295" s="179"/>
      <c r="E2295" s="179"/>
      <c r="F2295" s="193"/>
      <c r="G2295" s="179"/>
      <c r="H2295" s="179"/>
      <c r="I2295" s="179"/>
      <c r="J2295" s="14"/>
      <c r="K2295" s="179"/>
      <c r="L2295" s="179"/>
      <c r="M2295" s="179"/>
      <c r="N2295" s="193"/>
      <c r="O2295" s="194"/>
      <c r="P2295" s="195"/>
      <c r="Q2295" s="196"/>
      <c r="R2295" s="195"/>
      <c r="S2295" s="195"/>
      <c r="T2295" s="195"/>
      <c r="U2295" s="75"/>
      <c r="V2295" s="85"/>
      <c r="W2295" s="197"/>
      <c r="X2295" s="67"/>
      <c r="Y2295" s="179"/>
      <c r="Z2295" s="179"/>
      <c r="AA2295" s="179"/>
    </row>
    <row r="2296" customFormat="false" ht="15.75" hidden="false" customHeight="true" outlineLevel="0" collapsed="false">
      <c r="A2296" s="179"/>
      <c r="B2296" s="192"/>
      <c r="C2296" s="179"/>
      <c r="D2296" s="179"/>
      <c r="E2296" s="179"/>
      <c r="F2296" s="193"/>
      <c r="G2296" s="179"/>
      <c r="H2296" s="179"/>
      <c r="I2296" s="179"/>
      <c r="J2296" s="14"/>
      <c r="K2296" s="179"/>
      <c r="L2296" s="179"/>
      <c r="M2296" s="179"/>
      <c r="N2296" s="193"/>
      <c r="O2296" s="194"/>
      <c r="P2296" s="195"/>
      <c r="Q2296" s="196"/>
      <c r="R2296" s="195"/>
      <c r="S2296" s="195"/>
      <c r="T2296" s="195"/>
      <c r="U2296" s="75"/>
      <c r="V2296" s="85"/>
      <c r="W2296" s="197"/>
      <c r="X2296" s="67"/>
      <c r="Y2296" s="179"/>
      <c r="Z2296" s="179"/>
      <c r="AA2296" s="179"/>
    </row>
    <row r="2297" customFormat="false" ht="15.75" hidden="false" customHeight="true" outlineLevel="0" collapsed="false">
      <c r="A2297" s="179"/>
      <c r="B2297" s="192"/>
      <c r="C2297" s="179"/>
      <c r="D2297" s="179"/>
      <c r="E2297" s="179"/>
      <c r="F2297" s="193"/>
      <c r="G2297" s="179"/>
      <c r="H2297" s="179"/>
      <c r="I2297" s="179"/>
      <c r="J2297" s="14"/>
      <c r="K2297" s="179"/>
      <c r="L2297" s="179"/>
      <c r="M2297" s="179"/>
      <c r="N2297" s="193"/>
      <c r="O2297" s="194"/>
      <c r="P2297" s="195"/>
      <c r="Q2297" s="196"/>
      <c r="R2297" s="195"/>
      <c r="S2297" s="195"/>
      <c r="T2297" s="195"/>
      <c r="U2297" s="75"/>
      <c r="V2297" s="85"/>
      <c r="W2297" s="197"/>
      <c r="X2297" s="67"/>
      <c r="Y2297" s="179"/>
      <c r="Z2297" s="179"/>
      <c r="AA2297" s="179"/>
    </row>
    <row r="2298" customFormat="false" ht="15.75" hidden="false" customHeight="true" outlineLevel="0" collapsed="false">
      <c r="A2298" s="179"/>
      <c r="B2298" s="192"/>
      <c r="C2298" s="179"/>
      <c r="D2298" s="179"/>
      <c r="E2298" s="179"/>
      <c r="F2298" s="193"/>
      <c r="G2298" s="179"/>
      <c r="H2298" s="179"/>
      <c r="I2298" s="179"/>
      <c r="J2298" s="14"/>
      <c r="K2298" s="179"/>
      <c r="L2298" s="179"/>
      <c r="M2298" s="179"/>
      <c r="N2298" s="193"/>
      <c r="O2298" s="194"/>
      <c r="P2298" s="195"/>
      <c r="Q2298" s="196"/>
      <c r="R2298" s="195"/>
      <c r="S2298" s="195"/>
      <c r="T2298" s="195"/>
      <c r="U2298" s="75"/>
      <c r="V2298" s="85"/>
      <c r="W2298" s="197"/>
      <c r="X2298" s="67"/>
      <c r="Y2298" s="179"/>
      <c r="Z2298" s="179"/>
      <c r="AA2298" s="179"/>
    </row>
    <row r="2299" customFormat="false" ht="15.75" hidden="false" customHeight="true" outlineLevel="0" collapsed="false">
      <c r="A2299" s="179"/>
      <c r="B2299" s="192"/>
      <c r="C2299" s="179"/>
      <c r="D2299" s="179"/>
      <c r="E2299" s="179"/>
      <c r="F2299" s="193"/>
      <c r="G2299" s="179"/>
      <c r="H2299" s="179"/>
      <c r="I2299" s="179"/>
      <c r="J2299" s="14"/>
      <c r="K2299" s="179"/>
      <c r="L2299" s="179"/>
      <c r="M2299" s="179"/>
      <c r="N2299" s="193"/>
      <c r="O2299" s="194"/>
      <c r="P2299" s="195"/>
      <c r="Q2299" s="196"/>
      <c r="R2299" s="195"/>
      <c r="S2299" s="195"/>
      <c r="T2299" s="195"/>
      <c r="U2299" s="75"/>
      <c r="V2299" s="85"/>
      <c r="W2299" s="197"/>
      <c r="X2299" s="67"/>
      <c r="Y2299" s="179"/>
      <c r="Z2299" s="179"/>
      <c r="AA2299" s="179"/>
    </row>
    <row r="2300" customFormat="false" ht="15.75" hidden="false" customHeight="true" outlineLevel="0" collapsed="false">
      <c r="A2300" s="179"/>
      <c r="B2300" s="192"/>
      <c r="C2300" s="179"/>
      <c r="D2300" s="179"/>
      <c r="E2300" s="179"/>
      <c r="F2300" s="193"/>
      <c r="G2300" s="179"/>
      <c r="H2300" s="179"/>
      <c r="I2300" s="179"/>
      <c r="J2300" s="14"/>
      <c r="K2300" s="179"/>
      <c r="L2300" s="179"/>
      <c r="M2300" s="179"/>
      <c r="N2300" s="193"/>
      <c r="O2300" s="194"/>
      <c r="P2300" s="195"/>
      <c r="Q2300" s="196"/>
      <c r="R2300" s="195"/>
      <c r="S2300" s="195"/>
      <c r="T2300" s="195"/>
      <c r="U2300" s="75"/>
      <c r="V2300" s="85"/>
      <c r="W2300" s="197"/>
      <c r="X2300" s="67"/>
      <c r="Y2300" s="179"/>
      <c r="Z2300" s="179"/>
      <c r="AA2300" s="179"/>
    </row>
    <row r="2301" customFormat="false" ht="15.75" hidden="false" customHeight="true" outlineLevel="0" collapsed="false">
      <c r="A2301" s="179"/>
      <c r="B2301" s="192"/>
      <c r="C2301" s="179"/>
      <c r="D2301" s="179"/>
      <c r="E2301" s="179"/>
      <c r="F2301" s="193"/>
      <c r="G2301" s="179"/>
      <c r="H2301" s="179"/>
      <c r="I2301" s="179"/>
      <c r="J2301" s="14"/>
      <c r="K2301" s="179"/>
      <c r="L2301" s="179"/>
      <c r="M2301" s="179"/>
      <c r="N2301" s="193"/>
      <c r="O2301" s="194"/>
      <c r="P2301" s="195"/>
      <c r="Q2301" s="196"/>
      <c r="R2301" s="195"/>
      <c r="S2301" s="195"/>
      <c r="T2301" s="195"/>
      <c r="U2301" s="75"/>
      <c r="V2301" s="85"/>
      <c r="W2301" s="197"/>
      <c r="X2301" s="67"/>
      <c r="Y2301" s="179"/>
      <c r="Z2301" s="179"/>
      <c r="AA2301" s="179"/>
    </row>
    <row r="2302" customFormat="false" ht="15.75" hidden="false" customHeight="true" outlineLevel="0" collapsed="false">
      <c r="A2302" s="179"/>
      <c r="B2302" s="192"/>
      <c r="C2302" s="179"/>
      <c r="D2302" s="179"/>
      <c r="E2302" s="179"/>
      <c r="F2302" s="193"/>
      <c r="G2302" s="179"/>
      <c r="H2302" s="179"/>
      <c r="I2302" s="179"/>
      <c r="J2302" s="14"/>
      <c r="K2302" s="179"/>
      <c r="L2302" s="179"/>
      <c r="M2302" s="179"/>
      <c r="N2302" s="193"/>
      <c r="O2302" s="194"/>
      <c r="P2302" s="195"/>
      <c r="Q2302" s="196"/>
      <c r="R2302" s="195"/>
      <c r="S2302" s="195"/>
      <c r="T2302" s="195"/>
      <c r="U2302" s="75"/>
      <c r="V2302" s="85"/>
      <c r="W2302" s="197"/>
      <c r="X2302" s="67"/>
      <c r="Y2302" s="179"/>
      <c r="Z2302" s="179"/>
      <c r="AA2302" s="179"/>
    </row>
    <row r="2303" customFormat="false" ht="15.75" hidden="false" customHeight="true" outlineLevel="0" collapsed="false">
      <c r="A2303" s="179"/>
      <c r="B2303" s="192"/>
      <c r="C2303" s="179"/>
      <c r="D2303" s="179"/>
      <c r="E2303" s="179"/>
      <c r="F2303" s="193"/>
      <c r="G2303" s="179"/>
      <c r="H2303" s="179"/>
      <c r="I2303" s="179"/>
      <c r="J2303" s="14"/>
      <c r="K2303" s="179"/>
      <c r="L2303" s="179"/>
      <c r="M2303" s="179"/>
      <c r="N2303" s="193"/>
      <c r="O2303" s="194"/>
      <c r="P2303" s="195"/>
      <c r="Q2303" s="196"/>
      <c r="R2303" s="195"/>
      <c r="S2303" s="195"/>
      <c r="T2303" s="195"/>
      <c r="U2303" s="75"/>
      <c r="V2303" s="85"/>
      <c r="W2303" s="197"/>
      <c r="X2303" s="67"/>
      <c r="Y2303" s="179"/>
      <c r="Z2303" s="179"/>
      <c r="AA2303" s="179"/>
    </row>
    <row r="2304" customFormat="false" ht="15.75" hidden="false" customHeight="true" outlineLevel="0" collapsed="false">
      <c r="A2304" s="179"/>
      <c r="B2304" s="192"/>
      <c r="C2304" s="179"/>
      <c r="D2304" s="179"/>
      <c r="E2304" s="179"/>
      <c r="F2304" s="193"/>
      <c r="G2304" s="179"/>
      <c r="H2304" s="179"/>
      <c r="I2304" s="179"/>
      <c r="J2304" s="14"/>
      <c r="K2304" s="179"/>
      <c r="L2304" s="179"/>
      <c r="M2304" s="179"/>
      <c r="N2304" s="193"/>
      <c r="O2304" s="194"/>
      <c r="P2304" s="195"/>
      <c r="Q2304" s="196"/>
      <c r="R2304" s="195"/>
      <c r="S2304" s="195"/>
      <c r="T2304" s="195"/>
      <c r="U2304" s="75"/>
      <c r="V2304" s="85"/>
      <c r="W2304" s="197"/>
      <c r="X2304" s="67"/>
      <c r="Y2304" s="179"/>
      <c r="Z2304" s="179"/>
      <c r="AA2304" s="179"/>
    </row>
    <row r="2305" customFormat="false" ht="15.75" hidden="false" customHeight="true" outlineLevel="0" collapsed="false">
      <c r="A2305" s="179"/>
      <c r="B2305" s="192"/>
      <c r="C2305" s="179"/>
      <c r="D2305" s="179"/>
      <c r="E2305" s="179"/>
      <c r="F2305" s="193"/>
      <c r="G2305" s="179"/>
      <c r="H2305" s="179"/>
      <c r="I2305" s="179"/>
      <c r="J2305" s="14"/>
      <c r="K2305" s="179"/>
      <c r="L2305" s="179"/>
      <c r="M2305" s="179"/>
      <c r="N2305" s="193"/>
      <c r="O2305" s="194"/>
      <c r="P2305" s="195"/>
      <c r="Q2305" s="196"/>
      <c r="R2305" s="195"/>
      <c r="S2305" s="195"/>
      <c r="T2305" s="195"/>
      <c r="U2305" s="75"/>
      <c r="V2305" s="85"/>
      <c r="W2305" s="197"/>
      <c r="X2305" s="67"/>
      <c r="Y2305" s="179"/>
      <c r="Z2305" s="179"/>
      <c r="AA2305" s="179"/>
    </row>
    <row r="2306" customFormat="false" ht="15.75" hidden="false" customHeight="true" outlineLevel="0" collapsed="false">
      <c r="A2306" s="179"/>
      <c r="B2306" s="192"/>
      <c r="C2306" s="179"/>
      <c r="D2306" s="179"/>
      <c r="E2306" s="179"/>
      <c r="F2306" s="193"/>
      <c r="G2306" s="179"/>
      <c r="H2306" s="179"/>
      <c r="I2306" s="179"/>
      <c r="J2306" s="14"/>
      <c r="K2306" s="179"/>
      <c r="L2306" s="179"/>
      <c r="M2306" s="179"/>
      <c r="N2306" s="193"/>
      <c r="O2306" s="194"/>
      <c r="P2306" s="195"/>
      <c r="Q2306" s="196"/>
      <c r="R2306" s="195"/>
      <c r="S2306" s="195"/>
      <c r="T2306" s="195"/>
      <c r="U2306" s="75"/>
      <c r="V2306" s="85"/>
      <c r="W2306" s="197"/>
      <c r="X2306" s="67"/>
      <c r="Y2306" s="179"/>
      <c r="Z2306" s="179"/>
      <c r="AA2306" s="179"/>
    </row>
    <row r="2307" customFormat="false" ht="15.75" hidden="false" customHeight="true" outlineLevel="0" collapsed="false">
      <c r="A2307" s="179"/>
      <c r="B2307" s="192"/>
      <c r="C2307" s="179"/>
      <c r="D2307" s="179"/>
      <c r="E2307" s="179"/>
      <c r="F2307" s="193"/>
      <c r="G2307" s="179"/>
      <c r="H2307" s="179"/>
      <c r="I2307" s="179"/>
      <c r="J2307" s="14"/>
      <c r="K2307" s="179"/>
      <c r="L2307" s="179"/>
      <c r="M2307" s="179"/>
      <c r="N2307" s="193"/>
      <c r="O2307" s="194"/>
      <c r="P2307" s="195"/>
      <c r="Q2307" s="196"/>
      <c r="R2307" s="195"/>
      <c r="S2307" s="195"/>
      <c r="T2307" s="195"/>
      <c r="U2307" s="75"/>
      <c r="V2307" s="85"/>
      <c r="W2307" s="197"/>
      <c r="X2307" s="67"/>
      <c r="Y2307" s="179"/>
      <c r="Z2307" s="179"/>
      <c r="AA2307" s="179"/>
    </row>
    <row r="2308" customFormat="false" ht="15.75" hidden="false" customHeight="true" outlineLevel="0" collapsed="false">
      <c r="A2308" s="179"/>
      <c r="B2308" s="192"/>
      <c r="C2308" s="179"/>
      <c r="D2308" s="179"/>
      <c r="E2308" s="179"/>
      <c r="F2308" s="193"/>
      <c r="G2308" s="179"/>
      <c r="H2308" s="179"/>
      <c r="I2308" s="179"/>
      <c r="J2308" s="14"/>
      <c r="K2308" s="179"/>
      <c r="L2308" s="179"/>
      <c r="M2308" s="179"/>
      <c r="N2308" s="193"/>
      <c r="O2308" s="194"/>
      <c r="P2308" s="195"/>
      <c r="Q2308" s="196"/>
      <c r="R2308" s="195"/>
      <c r="S2308" s="195"/>
      <c r="T2308" s="195"/>
      <c r="U2308" s="75"/>
      <c r="V2308" s="85"/>
      <c r="W2308" s="197"/>
      <c r="X2308" s="67"/>
      <c r="Y2308" s="179"/>
      <c r="Z2308" s="179"/>
      <c r="AA2308" s="179"/>
    </row>
    <row r="2309" customFormat="false" ht="15.75" hidden="false" customHeight="true" outlineLevel="0" collapsed="false">
      <c r="A2309" s="179"/>
      <c r="B2309" s="192"/>
      <c r="C2309" s="179"/>
      <c r="D2309" s="179"/>
      <c r="E2309" s="179"/>
      <c r="F2309" s="193"/>
      <c r="G2309" s="179"/>
      <c r="H2309" s="179"/>
      <c r="I2309" s="179"/>
      <c r="J2309" s="14"/>
      <c r="K2309" s="179"/>
      <c r="L2309" s="179"/>
      <c r="M2309" s="179"/>
      <c r="N2309" s="193"/>
      <c r="O2309" s="194"/>
      <c r="P2309" s="195"/>
      <c r="Q2309" s="196"/>
      <c r="R2309" s="195"/>
      <c r="S2309" s="195"/>
      <c r="T2309" s="195"/>
      <c r="U2309" s="75"/>
      <c r="V2309" s="85"/>
      <c r="W2309" s="197"/>
      <c r="X2309" s="67"/>
      <c r="Y2309" s="179"/>
      <c r="Z2309" s="179"/>
      <c r="AA2309" s="179"/>
    </row>
    <row r="2310" customFormat="false" ht="15.75" hidden="false" customHeight="true" outlineLevel="0" collapsed="false">
      <c r="A2310" s="179"/>
      <c r="B2310" s="192"/>
      <c r="C2310" s="179"/>
      <c r="D2310" s="179"/>
      <c r="E2310" s="179"/>
      <c r="F2310" s="193"/>
      <c r="G2310" s="179"/>
      <c r="H2310" s="179"/>
      <c r="I2310" s="179"/>
      <c r="J2310" s="14"/>
      <c r="K2310" s="179"/>
      <c r="L2310" s="179"/>
      <c r="M2310" s="179"/>
      <c r="N2310" s="193"/>
      <c r="O2310" s="194"/>
      <c r="P2310" s="195"/>
      <c r="Q2310" s="196"/>
      <c r="R2310" s="195"/>
      <c r="S2310" s="195"/>
      <c r="T2310" s="195"/>
      <c r="U2310" s="75"/>
      <c r="V2310" s="85"/>
      <c r="W2310" s="197"/>
      <c r="X2310" s="67"/>
      <c r="Y2310" s="179"/>
      <c r="Z2310" s="179"/>
      <c r="AA2310" s="179"/>
    </row>
    <row r="2311" customFormat="false" ht="15.75" hidden="false" customHeight="true" outlineLevel="0" collapsed="false">
      <c r="A2311" s="179"/>
      <c r="B2311" s="192"/>
      <c r="C2311" s="179"/>
      <c r="D2311" s="179"/>
      <c r="E2311" s="179"/>
      <c r="F2311" s="193"/>
      <c r="G2311" s="179"/>
      <c r="H2311" s="179"/>
      <c r="I2311" s="179"/>
      <c r="J2311" s="14"/>
      <c r="K2311" s="179"/>
      <c r="L2311" s="179"/>
      <c r="M2311" s="179"/>
      <c r="N2311" s="193"/>
      <c r="O2311" s="194"/>
      <c r="P2311" s="195"/>
      <c r="Q2311" s="196"/>
      <c r="R2311" s="195"/>
      <c r="S2311" s="195"/>
      <c r="T2311" s="195"/>
      <c r="U2311" s="75"/>
      <c r="V2311" s="85"/>
      <c r="W2311" s="197"/>
      <c r="X2311" s="67"/>
      <c r="Y2311" s="179"/>
      <c r="Z2311" s="179"/>
      <c r="AA2311" s="179"/>
    </row>
    <row r="2312" customFormat="false" ht="15.75" hidden="false" customHeight="true" outlineLevel="0" collapsed="false">
      <c r="A2312" s="179"/>
      <c r="B2312" s="192"/>
      <c r="C2312" s="179"/>
      <c r="D2312" s="179"/>
      <c r="E2312" s="179"/>
      <c r="F2312" s="193"/>
      <c r="G2312" s="179"/>
      <c r="H2312" s="179"/>
      <c r="I2312" s="179"/>
      <c r="J2312" s="14"/>
      <c r="K2312" s="179"/>
      <c r="L2312" s="179"/>
      <c r="M2312" s="179"/>
      <c r="N2312" s="193"/>
      <c r="O2312" s="194"/>
      <c r="P2312" s="195"/>
      <c r="Q2312" s="196"/>
      <c r="R2312" s="195"/>
      <c r="S2312" s="195"/>
      <c r="T2312" s="195"/>
      <c r="U2312" s="75"/>
      <c r="V2312" s="85"/>
      <c r="W2312" s="197"/>
      <c r="X2312" s="67"/>
      <c r="Y2312" s="179"/>
      <c r="Z2312" s="179"/>
      <c r="AA2312" s="179"/>
    </row>
    <row r="2313" customFormat="false" ht="15.75" hidden="false" customHeight="true" outlineLevel="0" collapsed="false">
      <c r="A2313" s="179"/>
      <c r="B2313" s="192"/>
      <c r="C2313" s="179"/>
      <c r="D2313" s="179"/>
      <c r="E2313" s="179"/>
      <c r="F2313" s="193"/>
      <c r="G2313" s="179"/>
      <c r="H2313" s="179"/>
      <c r="I2313" s="179"/>
      <c r="J2313" s="14"/>
      <c r="K2313" s="179"/>
      <c r="L2313" s="179"/>
      <c r="M2313" s="179"/>
      <c r="N2313" s="193"/>
      <c r="O2313" s="194"/>
      <c r="P2313" s="195"/>
      <c r="Q2313" s="196"/>
      <c r="R2313" s="195"/>
      <c r="S2313" s="195"/>
      <c r="T2313" s="195"/>
      <c r="U2313" s="75"/>
      <c r="V2313" s="85"/>
      <c r="W2313" s="197"/>
      <c r="X2313" s="67"/>
      <c r="Y2313" s="179"/>
      <c r="Z2313" s="179"/>
      <c r="AA2313" s="179"/>
    </row>
    <row r="2314" customFormat="false" ht="15.75" hidden="false" customHeight="true" outlineLevel="0" collapsed="false">
      <c r="A2314" s="179"/>
      <c r="B2314" s="192"/>
      <c r="C2314" s="179"/>
      <c r="D2314" s="179"/>
      <c r="E2314" s="179"/>
      <c r="F2314" s="193"/>
      <c r="G2314" s="179"/>
      <c r="H2314" s="179"/>
      <c r="I2314" s="179"/>
      <c r="J2314" s="14"/>
      <c r="K2314" s="179"/>
      <c r="L2314" s="179"/>
      <c r="M2314" s="179"/>
      <c r="N2314" s="193"/>
      <c r="O2314" s="194"/>
      <c r="P2314" s="195"/>
      <c r="Q2314" s="196"/>
      <c r="R2314" s="195"/>
      <c r="S2314" s="195"/>
      <c r="T2314" s="195"/>
      <c r="U2314" s="75"/>
      <c r="V2314" s="85"/>
      <c r="W2314" s="197"/>
      <c r="X2314" s="67"/>
      <c r="Y2314" s="179"/>
      <c r="Z2314" s="179"/>
      <c r="AA2314" s="179"/>
    </row>
    <row r="2315" customFormat="false" ht="15.75" hidden="false" customHeight="true" outlineLevel="0" collapsed="false">
      <c r="A2315" s="179"/>
      <c r="B2315" s="192"/>
      <c r="C2315" s="179"/>
      <c r="D2315" s="179"/>
      <c r="E2315" s="179"/>
      <c r="F2315" s="193"/>
      <c r="G2315" s="179"/>
      <c r="H2315" s="179"/>
      <c r="I2315" s="179"/>
      <c r="J2315" s="14"/>
      <c r="K2315" s="179"/>
      <c r="L2315" s="179"/>
      <c r="M2315" s="179"/>
      <c r="N2315" s="193"/>
      <c r="O2315" s="194"/>
      <c r="P2315" s="195"/>
      <c r="Q2315" s="196"/>
      <c r="R2315" s="195"/>
      <c r="S2315" s="195"/>
      <c r="T2315" s="195"/>
      <c r="U2315" s="75"/>
      <c r="V2315" s="85"/>
      <c r="W2315" s="197"/>
      <c r="X2315" s="67"/>
      <c r="Y2315" s="179"/>
      <c r="Z2315" s="179"/>
      <c r="AA2315" s="179"/>
    </row>
    <row r="2316" customFormat="false" ht="15.75" hidden="false" customHeight="true" outlineLevel="0" collapsed="false">
      <c r="A2316" s="179"/>
      <c r="B2316" s="192"/>
      <c r="C2316" s="179"/>
      <c r="D2316" s="179"/>
      <c r="E2316" s="179"/>
      <c r="F2316" s="193"/>
      <c r="G2316" s="179"/>
      <c r="H2316" s="179"/>
      <c r="I2316" s="179"/>
      <c r="J2316" s="14"/>
      <c r="K2316" s="179"/>
      <c r="L2316" s="179"/>
      <c r="M2316" s="179"/>
      <c r="N2316" s="193"/>
      <c r="O2316" s="194"/>
      <c r="P2316" s="195"/>
      <c r="Q2316" s="196"/>
      <c r="R2316" s="195"/>
      <c r="S2316" s="195"/>
      <c r="T2316" s="195"/>
      <c r="U2316" s="75"/>
      <c r="V2316" s="85"/>
      <c r="W2316" s="197"/>
      <c r="X2316" s="67"/>
      <c r="Y2316" s="179"/>
      <c r="Z2316" s="179"/>
      <c r="AA2316" s="179"/>
    </row>
    <row r="2317" customFormat="false" ht="15.75" hidden="false" customHeight="true" outlineLevel="0" collapsed="false">
      <c r="A2317" s="179"/>
      <c r="B2317" s="192"/>
      <c r="C2317" s="179"/>
      <c r="D2317" s="179"/>
      <c r="E2317" s="179"/>
      <c r="F2317" s="193"/>
      <c r="G2317" s="179"/>
      <c r="H2317" s="179"/>
      <c r="I2317" s="179"/>
      <c r="J2317" s="14"/>
      <c r="K2317" s="179"/>
      <c r="L2317" s="179"/>
      <c r="M2317" s="179"/>
      <c r="N2317" s="193"/>
      <c r="O2317" s="194"/>
      <c r="P2317" s="195"/>
      <c r="Q2317" s="196"/>
      <c r="R2317" s="195"/>
      <c r="S2317" s="195"/>
      <c r="T2317" s="195"/>
      <c r="U2317" s="75"/>
      <c r="V2317" s="85"/>
      <c r="W2317" s="197"/>
      <c r="X2317" s="67"/>
      <c r="Y2317" s="179"/>
      <c r="Z2317" s="179"/>
      <c r="AA2317" s="179"/>
    </row>
    <row r="2318" customFormat="false" ht="15.75" hidden="false" customHeight="true" outlineLevel="0" collapsed="false">
      <c r="A2318" s="179"/>
      <c r="B2318" s="192"/>
      <c r="C2318" s="179"/>
      <c r="D2318" s="179"/>
      <c r="E2318" s="179"/>
      <c r="F2318" s="193"/>
      <c r="G2318" s="179"/>
      <c r="H2318" s="179"/>
      <c r="I2318" s="179"/>
      <c r="J2318" s="14"/>
      <c r="K2318" s="179"/>
      <c r="L2318" s="179"/>
      <c r="M2318" s="179"/>
      <c r="N2318" s="193"/>
      <c r="O2318" s="194"/>
      <c r="P2318" s="195"/>
      <c r="Q2318" s="196"/>
      <c r="R2318" s="195"/>
      <c r="S2318" s="195"/>
      <c r="T2318" s="195"/>
      <c r="U2318" s="75"/>
      <c r="V2318" s="85"/>
      <c r="W2318" s="197"/>
      <c r="X2318" s="67"/>
      <c r="Y2318" s="179"/>
      <c r="Z2318" s="179"/>
      <c r="AA2318" s="179"/>
    </row>
    <row r="2319" customFormat="false" ht="15.75" hidden="false" customHeight="true" outlineLevel="0" collapsed="false">
      <c r="A2319" s="179"/>
      <c r="B2319" s="192"/>
      <c r="C2319" s="179"/>
      <c r="D2319" s="179"/>
      <c r="E2319" s="179"/>
      <c r="F2319" s="193"/>
      <c r="G2319" s="179"/>
      <c r="H2319" s="179"/>
      <c r="I2319" s="179"/>
      <c r="J2319" s="14"/>
      <c r="K2319" s="179"/>
      <c r="L2319" s="179"/>
      <c r="M2319" s="179"/>
      <c r="N2319" s="193"/>
      <c r="O2319" s="194"/>
      <c r="P2319" s="195"/>
      <c r="Q2319" s="196"/>
      <c r="R2319" s="195"/>
      <c r="S2319" s="195"/>
      <c r="T2319" s="195"/>
      <c r="U2319" s="75"/>
      <c r="V2319" s="85"/>
      <c r="W2319" s="197"/>
      <c r="X2319" s="67"/>
      <c r="Y2319" s="179"/>
      <c r="Z2319" s="179"/>
      <c r="AA2319" s="179"/>
    </row>
    <row r="2320" customFormat="false" ht="15.75" hidden="false" customHeight="true" outlineLevel="0" collapsed="false">
      <c r="A2320" s="179"/>
      <c r="B2320" s="192"/>
      <c r="C2320" s="179"/>
      <c r="D2320" s="179"/>
      <c r="E2320" s="179"/>
      <c r="F2320" s="193"/>
      <c r="G2320" s="179"/>
      <c r="H2320" s="179"/>
      <c r="I2320" s="179"/>
      <c r="J2320" s="14"/>
      <c r="K2320" s="179"/>
      <c r="L2320" s="179"/>
      <c r="M2320" s="179"/>
      <c r="N2320" s="193"/>
      <c r="O2320" s="194"/>
      <c r="P2320" s="195"/>
      <c r="Q2320" s="196"/>
      <c r="R2320" s="195"/>
      <c r="S2320" s="195"/>
      <c r="T2320" s="195"/>
      <c r="U2320" s="75"/>
      <c r="V2320" s="85"/>
      <c r="W2320" s="197"/>
      <c r="X2320" s="67"/>
      <c r="Y2320" s="179"/>
      <c r="Z2320" s="179"/>
      <c r="AA2320" s="179"/>
    </row>
    <row r="2321" customFormat="false" ht="15.75" hidden="false" customHeight="true" outlineLevel="0" collapsed="false">
      <c r="A2321" s="179"/>
      <c r="B2321" s="192"/>
      <c r="C2321" s="179"/>
      <c r="D2321" s="179"/>
      <c r="E2321" s="179"/>
      <c r="F2321" s="193"/>
      <c r="G2321" s="179"/>
      <c r="H2321" s="179"/>
      <c r="I2321" s="179"/>
      <c r="J2321" s="14"/>
      <c r="K2321" s="179"/>
      <c r="L2321" s="179"/>
      <c r="M2321" s="179"/>
      <c r="N2321" s="193"/>
      <c r="O2321" s="194"/>
      <c r="P2321" s="195"/>
      <c r="Q2321" s="196"/>
      <c r="R2321" s="195"/>
      <c r="S2321" s="195"/>
      <c r="T2321" s="195"/>
      <c r="U2321" s="75"/>
      <c r="V2321" s="85"/>
      <c r="W2321" s="197"/>
      <c r="X2321" s="67"/>
      <c r="Y2321" s="179"/>
      <c r="Z2321" s="179"/>
      <c r="AA2321" s="179"/>
    </row>
    <row r="2322" customFormat="false" ht="15.75" hidden="false" customHeight="true" outlineLevel="0" collapsed="false">
      <c r="A2322" s="179"/>
      <c r="B2322" s="192"/>
      <c r="C2322" s="179"/>
      <c r="D2322" s="179"/>
      <c r="E2322" s="179"/>
      <c r="F2322" s="193"/>
      <c r="G2322" s="179"/>
      <c r="H2322" s="179"/>
      <c r="I2322" s="179"/>
      <c r="J2322" s="14"/>
      <c r="K2322" s="179"/>
      <c r="L2322" s="179"/>
      <c r="M2322" s="179"/>
      <c r="N2322" s="193"/>
      <c r="O2322" s="194"/>
      <c r="P2322" s="195"/>
      <c r="Q2322" s="196"/>
      <c r="R2322" s="195"/>
      <c r="S2322" s="195"/>
      <c r="T2322" s="195"/>
      <c r="U2322" s="75"/>
      <c r="V2322" s="85"/>
      <c r="W2322" s="197"/>
      <c r="X2322" s="67"/>
      <c r="Y2322" s="179"/>
      <c r="Z2322" s="179"/>
      <c r="AA2322" s="179"/>
    </row>
    <row r="2323" customFormat="false" ht="15.75" hidden="false" customHeight="true" outlineLevel="0" collapsed="false">
      <c r="A2323" s="179"/>
      <c r="B2323" s="192"/>
      <c r="C2323" s="179"/>
      <c r="D2323" s="179"/>
      <c r="E2323" s="179"/>
      <c r="F2323" s="193"/>
      <c r="G2323" s="179"/>
      <c r="H2323" s="179"/>
      <c r="I2323" s="179"/>
      <c r="J2323" s="14"/>
      <c r="K2323" s="179"/>
      <c r="L2323" s="179"/>
      <c r="M2323" s="179"/>
      <c r="N2323" s="193"/>
      <c r="O2323" s="194"/>
      <c r="P2323" s="195"/>
      <c r="Q2323" s="196"/>
      <c r="R2323" s="195"/>
      <c r="S2323" s="195"/>
      <c r="T2323" s="195"/>
      <c r="U2323" s="75"/>
      <c r="V2323" s="85"/>
      <c r="W2323" s="197"/>
      <c r="X2323" s="67"/>
      <c r="Y2323" s="179"/>
      <c r="Z2323" s="179"/>
      <c r="AA2323" s="179"/>
    </row>
    <row r="2324" customFormat="false" ht="15.75" hidden="false" customHeight="true" outlineLevel="0" collapsed="false">
      <c r="A2324" s="179"/>
      <c r="B2324" s="192"/>
      <c r="C2324" s="179"/>
      <c r="D2324" s="179"/>
      <c r="E2324" s="179"/>
      <c r="F2324" s="193"/>
      <c r="G2324" s="179"/>
      <c r="H2324" s="179"/>
      <c r="I2324" s="179"/>
      <c r="J2324" s="14"/>
      <c r="K2324" s="179"/>
      <c r="L2324" s="179"/>
      <c r="M2324" s="179"/>
      <c r="N2324" s="193"/>
      <c r="O2324" s="194"/>
      <c r="P2324" s="195"/>
      <c r="Q2324" s="196"/>
      <c r="R2324" s="195"/>
      <c r="S2324" s="195"/>
      <c r="T2324" s="195"/>
      <c r="U2324" s="75"/>
      <c r="V2324" s="85"/>
      <c r="W2324" s="197"/>
      <c r="X2324" s="67"/>
      <c r="Y2324" s="179"/>
      <c r="Z2324" s="179"/>
      <c r="AA2324" s="179"/>
    </row>
    <row r="2325" customFormat="false" ht="15.75" hidden="false" customHeight="true" outlineLevel="0" collapsed="false">
      <c r="A2325" s="179"/>
      <c r="B2325" s="192"/>
      <c r="C2325" s="179"/>
      <c r="D2325" s="179"/>
      <c r="E2325" s="179"/>
      <c r="F2325" s="193"/>
      <c r="G2325" s="179"/>
      <c r="H2325" s="179"/>
      <c r="I2325" s="179"/>
      <c r="J2325" s="14"/>
      <c r="K2325" s="179"/>
      <c r="L2325" s="179"/>
      <c r="M2325" s="179"/>
      <c r="N2325" s="193"/>
      <c r="O2325" s="194"/>
      <c r="P2325" s="195"/>
      <c r="Q2325" s="196"/>
      <c r="R2325" s="195"/>
      <c r="S2325" s="195"/>
      <c r="T2325" s="195"/>
      <c r="U2325" s="75"/>
      <c r="V2325" s="85"/>
      <c r="W2325" s="197"/>
      <c r="X2325" s="67"/>
      <c r="Y2325" s="179"/>
      <c r="Z2325" s="179"/>
      <c r="AA2325" s="179"/>
    </row>
    <row r="2326" customFormat="false" ht="15.75" hidden="false" customHeight="true" outlineLevel="0" collapsed="false">
      <c r="A2326" s="179"/>
      <c r="B2326" s="192"/>
      <c r="C2326" s="179"/>
      <c r="D2326" s="179"/>
      <c r="E2326" s="179"/>
      <c r="F2326" s="193"/>
      <c r="G2326" s="179"/>
      <c r="H2326" s="179"/>
      <c r="I2326" s="179"/>
      <c r="J2326" s="14"/>
      <c r="K2326" s="179"/>
      <c r="L2326" s="179"/>
      <c r="M2326" s="179"/>
      <c r="N2326" s="193"/>
      <c r="O2326" s="194"/>
      <c r="P2326" s="195"/>
      <c r="Q2326" s="196"/>
      <c r="R2326" s="195"/>
      <c r="S2326" s="195"/>
      <c r="T2326" s="195"/>
      <c r="U2326" s="75"/>
      <c r="V2326" s="85"/>
      <c r="W2326" s="197"/>
      <c r="X2326" s="67"/>
      <c r="Y2326" s="179"/>
      <c r="Z2326" s="179"/>
      <c r="AA2326" s="179"/>
    </row>
    <row r="2327" customFormat="false" ht="15.75" hidden="false" customHeight="true" outlineLevel="0" collapsed="false">
      <c r="A2327" s="179"/>
      <c r="B2327" s="192"/>
      <c r="C2327" s="179"/>
      <c r="D2327" s="179"/>
      <c r="E2327" s="179"/>
      <c r="F2327" s="193"/>
      <c r="G2327" s="179"/>
      <c r="H2327" s="179"/>
      <c r="I2327" s="179"/>
      <c r="J2327" s="14"/>
      <c r="K2327" s="179"/>
      <c r="L2327" s="179"/>
      <c r="M2327" s="179"/>
      <c r="N2327" s="193"/>
      <c r="O2327" s="194"/>
      <c r="P2327" s="195"/>
      <c r="Q2327" s="196"/>
      <c r="R2327" s="195"/>
      <c r="S2327" s="195"/>
      <c r="T2327" s="195"/>
      <c r="U2327" s="75"/>
      <c r="V2327" s="85"/>
      <c r="W2327" s="197"/>
      <c r="X2327" s="67"/>
      <c r="Y2327" s="179"/>
      <c r="Z2327" s="179"/>
      <c r="AA2327" s="179"/>
    </row>
    <row r="2328" customFormat="false" ht="15.75" hidden="false" customHeight="true" outlineLevel="0" collapsed="false">
      <c r="A2328" s="179"/>
      <c r="B2328" s="192"/>
      <c r="C2328" s="179"/>
      <c r="D2328" s="179"/>
      <c r="E2328" s="179"/>
      <c r="F2328" s="193"/>
      <c r="G2328" s="179"/>
      <c r="H2328" s="179"/>
      <c r="I2328" s="179"/>
      <c r="J2328" s="14"/>
      <c r="K2328" s="179"/>
      <c r="L2328" s="179"/>
      <c r="M2328" s="179"/>
      <c r="N2328" s="193"/>
      <c r="O2328" s="194"/>
      <c r="P2328" s="195"/>
      <c r="Q2328" s="196"/>
      <c r="R2328" s="195"/>
      <c r="S2328" s="195"/>
      <c r="T2328" s="195"/>
      <c r="U2328" s="75"/>
      <c r="V2328" s="85"/>
      <c r="W2328" s="197"/>
      <c r="X2328" s="67"/>
      <c r="Y2328" s="179"/>
      <c r="Z2328" s="179"/>
      <c r="AA2328" s="179"/>
    </row>
    <row r="2329" customFormat="false" ht="15.75" hidden="false" customHeight="true" outlineLevel="0" collapsed="false">
      <c r="A2329" s="179"/>
      <c r="B2329" s="192"/>
      <c r="C2329" s="179"/>
      <c r="D2329" s="179"/>
      <c r="E2329" s="179"/>
      <c r="F2329" s="193"/>
      <c r="G2329" s="179"/>
      <c r="H2329" s="179"/>
      <c r="I2329" s="179"/>
      <c r="J2329" s="14"/>
      <c r="K2329" s="179"/>
      <c r="L2329" s="179"/>
      <c r="M2329" s="179"/>
      <c r="N2329" s="193"/>
      <c r="O2329" s="194"/>
      <c r="P2329" s="195"/>
      <c r="Q2329" s="196"/>
      <c r="R2329" s="195"/>
      <c r="S2329" s="195"/>
      <c r="T2329" s="195"/>
      <c r="U2329" s="75"/>
      <c r="V2329" s="85"/>
      <c r="W2329" s="197"/>
      <c r="X2329" s="67"/>
      <c r="Y2329" s="179"/>
      <c r="Z2329" s="179"/>
      <c r="AA2329" s="179"/>
    </row>
    <row r="2330" customFormat="false" ht="15.75" hidden="false" customHeight="true" outlineLevel="0" collapsed="false">
      <c r="A2330" s="179"/>
      <c r="B2330" s="192"/>
      <c r="C2330" s="179"/>
      <c r="D2330" s="179"/>
      <c r="E2330" s="179"/>
      <c r="F2330" s="193"/>
      <c r="G2330" s="179"/>
      <c r="H2330" s="179"/>
      <c r="I2330" s="179"/>
      <c r="J2330" s="14"/>
      <c r="K2330" s="179"/>
      <c r="L2330" s="179"/>
      <c r="M2330" s="179"/>
      <c r="N2330" s="193"/>
      <c r="O2330" s="194"/>
      <c r="P2330" s="195"/>
      <c r="Q2330" s="196"/>
      <c r="R2330" s="195"/>
      <c r="S2330" s="195"/>
      <c r="T2330" s="195"/>
      <c r="U2330" s="75"/>
      <c r="V2330" s="85"/>
      <c r="W2330" s="197"/>
      <c r="X2330" s="67"/>
      <c r="Y2330" s="179"/>
      <c r="Z2330" s="179"/>
      <c r="AA2330" s="179"/>
    </row>
    <row r="2331" customFormat="false" ht="15.75" hidden="false" customHeight="true" outlineLevel="0" collapsed="false">
      <c r="A2331" s="179"/>
      <c r="B2331" s="192"/>
      <c r="C2331" s="179"/>
      <c r="D2331" s="179"/>
      <c r="E2331" s="179"/>
      <c r="F2331" s="193"/>
      <c r="G2331" s="179"/>
      <c r="H2331" s="179"/>
      <c r="I2331" s="179"/>
      <c r="J2331" s="14"/>
      <c r="K2331" s="179"/>
      <c r="L2331" s="179"/>
      <c r="M2331" s="179"/>
      <c r="N2331" s="193"/>
      <c r="O2331" s="194"/>
      <c r="P2331" s="195"/>
      <c r="Q2331" s="196"/>
      <c r="R2331" s="195"/>
      <c r="S2331" s="195"/>
      <c r="T2331" s="195"/>
      <c r="U2331" s="75"/>
      <c r="V2331" s="85"/>
      <c r="W2331" s="197"/>
      <c r="X2331" s="67"/>
      <c r="Y2331" s="179"/>
      <c r="Z2331" s="179"/>
      <c r="AA2331" s="179"/>
    </row>
    <row r="2332" customFormat="false" ht="15.75" hidden="false" customHeight="true" outlineLevel="0" collapsed="false">
      <c r="A2332" s="179"/>
      <c r="B2332" s="192"/>
      <c r="C2332" s="179"/>
      <c r="D2332" s="179"/>
      <c r="E2332" s="179"/>
      <c r="F2332" s="193"/>
      <c r="G2332" s="179"/>
      <c r="H2332" s="179"/>
      <c r="I2332" s="179"/>
      <c r="J2332" s="14"/>
      <c r="K2332" s="179"/>
      <c r="L2332" s="179"/>
      <c r="M2332" s="179"/>
      <c r="N2332" s="193"/>
      <c r="O2332" s="194"/>
      <c r="P2332" s="195"/>
      <c r="Q2332" s="196"/>
      <c r="R2332" s="195"/>
      <c r="S2332" s="195"/>
      <c r="T2332" s="195"/>
      <c r="U2332" s="75"/>
      <c r="V2332" s="85"/>
      <c r="W2332" s="197"/>
      <c r="X2332" s="67"/>
      <c r="Y2332" s="179"/>
      <c r="Z2332" s="179"/>
      <c r="AA2332" s="179"/>
    </row>
    <row r="2333" customFormat="false" ht="15.75" hidden="false" customHeight="true" outlineLevel="0" collapsed="false">
      <c r="A2333" s="179"/>
      <c r="B2333" s="192"/>
      <c r="C2333" s="179"/>
      <c r="D2333" s="179"/>
      <c r="E2333" s="179"/>
      <c r="F2333" s="193"/>
      <c r="G2333" s="179"/>
      <c r="H2333" s="179"/>
      <c r="I2333" s="179"/>
      <c r="J2333" s="14"/>
      <c r="K2333" s="179"/>
      <c r="L2333" s="179"/>
      <c r="M2333" s="179"/>
      <c r="N2333" s="193"/>
      <c r="O2333" s="194"/>
      <c r="P2333" s="195"/>
      <c r="Q2333" s="196"/>
      <c r="R2333" s="195"/>
      <c r="S2333" s="195"/>
      <c r="T2333" s="195"/>
      <c r="U2333" s="75"/>
      <c r="V2333" s="85"/>
      <c r="W2333" s="197"/>
      <c r="X2333" s="67"/>
      <c r="Y2333" s="179"/>
      <c r="Z2333" s="179"/>
      <c r="AA2333" s="179"/>
    </row>
    <row r="2334" customFormat="false" ht="15.75" hidden="false" customHeight="true" outlineLevel="0" collapsed="false">
      <c r="A2334" s="179"/>
      <c r="B2334" s="192"/>
      <c r="C2334" s="179"/>
      <c r="D2334" s="179"/>
      <c r="E2334" s="179"/>
      <c r="F2334" s="193"/>
      <c r="G2334" s="179"/>
      <c r="H2334" s="179"/>
      <c r="I2334" s="179"/>
      <c r="J2334" s="14"/>
      <c r="K2334" s="179"/>
      <c r="L2334" s="179"/>
      <c r="M2334" s="179"/>
      <c r="N2334" s="193"/>
      <c r="O2334" s="194"/>
      <c r="P2334" s="195"/>
      <c r="Q2334" s="196"/>
      <c r="R2334" s="195"/>
      <c r="S2334" s="195"/>
      <c r="T2334" s="195"/>
      <c r="U2334" s="75"/>
      <c r="V2334" s="85"/>
      <c r="W2334" s="197"/>
      <c r="X2334" s="67"/>
      <c r="Y2334" s="179"/>
      <c r="Z2334" s="179"/>
      <c r="AA2334" s="179"/>
    </row>
    <row r="2335" customFormat="false" ht="15.75" hidden="false" customHeight="true" outlineLevel="0" collapsed="false">
      <c r="A2335" s="179"/>
      <c r="B2335" s="192"/>
      <c r="C2335" s="179"/>
      <c r="D2335" s="179"/>
      <c r="E2335" s="179"/>
      <c r="F2335" s="193"/>
      <c r="G2335" s="179"/>
      <c r="H2335" s="179"/>
      <c r="I2335" s="179"/>
      <c r="J2335" s="14"/>
      <c r="K2335" s="179"/>
      <c r="L2335" s="179"/>
      <c r="M2335" s="179"/>
      <c r="N2335" s="193"/>
      <c r="O2335" s="194"/>
      <c r="P2335" s="195"/>
      <c r="Q2335" s="196"/>
      <c r="R2335" s="195"/>
      <c r="S2335" s="195"/>
      <c r="T2335" s="195"/>
      <c r="U2335" s="75"/>
      <c r="V2335" s="85"/>
      <c r="W2335" s="197"/>
      <c r="X2335" s="67"/>
      <c r="Y2335" s="179"/>
      <c r="Z2335" s="179"/>
      <c r="AA2335" s="179"/>
    </row>
    <row r="2336" customFormat="false" ht="15.75" hidden="false" customHeight="true" outlineLevel="0" collapsed="false">
      <c r="A2336" s="179"/>
      <c r="B2336" s="192"/>
      <c r="C2336" s="179"/>
      <c r="D2336" s="179"/>
      <c r="E2336" s="179"/>
      <c r="F2336" s="193"/>
      <c r="G2336" s="179"/>
      <c r="H2336" s="179"/>
      <c r="I2336" s="179"/>
      <c r="J2336" s="14"/>
      <c r="K2336" s="179"/>
      <c r="L2336" s="179"/>
      <c r="M2336" s="179"/>
      <c r="N2336" s="193"/>
      <c r="O2336" s="194"/>
      <c r="P2336" s="195"/>
      <c r="Q2336" s="196"/>
      <c r="R2336" s="195"/>
      <c r="S2336" s="195"/>
      <c r="T2336" s="195"/>
      <c r="U2336" s="75"/>
      <c r="V2336" s="85"/>
      <c r="W2336" s="197"/>
      <c r="X2336" s="67"/>
      <c r="Y2336" s="179"/>
      <c r="Z2336" s="179"/>
      <c r="AA2336" s="179"/>
    </row>
    <row r="2337" customFormat="false" ht="15.75" hidden="false" customHeight="true" outlineLevel="0" collapsed="false">
      <c r="A2337" s="179"/>
      <c r="B2337" s="192"/>
      <c r="C2337" s="179"/>
      <c r="D2337" s="179"/>
      <c r="E2337" s="179"/>
      <c r="F2337" s="193"/>
      <c r="G2337" s="179"/>
      <c r="H2337" s="179"/>
      <c r="I2337" s="179"/>
      <c r="J2337" s="14"/>
      <c r="K2337" s="179"/>
      <c r="L2337" s="179"/>
      <c r="M2337" s="179"/>
      <c r="N2337" s="193"/>
      <c r="O2337" s="194"/>
      <c r="P2337" s="195"/>
      <c r="Q2337" s="196"/>
      <c r="R2337" s="195"/>
      <c r="S2337" s="195"/>
      <c r="T2337" s="195"/>
      <c r="U2337" s="75"/>
      <c r="V2337" s="85"/>
      <c r="W2337" s="197"/>
      <c r="X2337" s="67"/>
      <c r="Y2337" s="179"/>
      <c r="Z2337" s="179"/>
      <c r="AA2337" s="179"/>
    </row>
    <row r="2338" customFormat="false" ht="15.75" hidden="false" customHeight="true" outlineLevel="0" collapsed="false">
      <c r="A2338" s="179"/>
      <c r="B2338" s="192"/>
      <c r="C2338" s="179"/>
      <c r="D2338" s="179"/>
      <c r="E2338" s="179"/>
      <c r="F2338" s="193"/>
      <c r="G2338" s="179"/>
      <c r="H2338" s="179"/>
      <c r="I2338" s="179"/>
      <c r="J2338" s="14"/>
      <c r="K2338" s="179"/>
      <c r="L2338" s="179"/>
      <c r="M2338" s="179"/>
      <c r="N2338" s="193"/>
      <c r="O2338" s="194"/>
      <c r="P2338" s="195"/>
      <c r="Q2338" s="196"/>
      <c r="R2338" s="195"/>
      <c r="S2338" s="195"/>
      <c r="T2338" s="195"/>
      <c r="U2338" s="75"/>
      <c r="V2338" s="85"/>
      <c r="W2338" s="197"/>
      <c r="X2338" s="67"/>
      <c r="Y2338" s="179"/>
      <c r="Z2338" s="179"/>
      <c r="AA2338" s="179"/>
    </row>
    <row r="2339" customFormat="false" ht="15.75" hidden="false" customHeight="true" outlineLevel="0" collapsed="false">
      <c r="A2339" s="179"/>
      <c r="B2339" s="192"/>
      <c r="C2339" s="179"/>
      <c r="D2339" s="179"/>
      <c r="E2339" s="179"/>
      <c r="F2339" s="193"/>
      <c r="G2339" s="179"/>
      <c r="H2339" s="179"/>
      <c r="I2339" s="179"/>
      <c r="J2339" s="14"/>
      <c r="K2339" s="179"/>
      <c r="L2339" s="179"/>
      <c r="M2339" s="179"/>
      <c r="N2339" s="193"/>
      <c r="O2339" s="194"/>
      <c r="P2339" s="195"/>
      <c r="Q2339" s="196"/>
      <c r="R2339" s="195"/>
      <c r="S2339" s="195"/>
      <c r="T2339" s="195"/>
      <c r="U2339" s="75"/>
      <c r="V2339" s="85"/>
      <c r="W2339" s="197"/>
      <c r="X2339" s="67"/>
      <c r="Y2339" s="179"/>
      <c r="Z2339" s="179"/>
      <c r="AA2339" s="179"/>
    </row>
    <row r="2340" customFormat="false" ht="15.75" hidden="false" customHeight="true" outlineLevel="0" collapsed="false">
      <c r="A2340" s="179"/>
      <c r="B2340" s="192"/>
      <c r="C2340" s="179"/>
      <c r="D2340" s="179"/>
      <c r="E2340" s="179"/>
      <c r="F2340" s="193"/>
      <c r="G2340" s="179"/>
      <c r="H2340" s="179"/>
      <c r="I2340" s="179"/>
      <c r="J2340" s="14"/>
      <c r="K2340" s="179"/>
      <c r="L2340" s="179"/>
      <c r="M2340" s="179"/>
      <c r="N2340" s="193"/>
      <c r="O2340" s="194"/>
      <c r="P2340" s="195"/>
      <c r="Q2340" s="196"/>
      <c r="R2340" s="195"/>
      <c r="S2340" s="195"/>
      <c r="T2340" s="195"/>
      <c r="U2340" s="75"/>
      <c r="V2340" s="85"/>
      <c r="W2340" s="197"/>
      <c r="X2340" s="67"/>
      <c r="Y2340" s="179"/>
      <c r="Z2340" s="179"/>
      <c r="AA2340" s="179"/>
    </row>
    <row r="2341" customFormat="false" ht="15.75" hidden="false" customHeight="true" outlineLevel="0" collapsed="false">
      <c r="A2341" s="179"/>
      <c r="B2341" s="192"/>
      <c r="C2341" s="179"/>
      <c r="D2341" s="179"/>
      <c r="E2341" s="179"/>
      <c r="F2341" s="193"/>
      <c r="G2341" s="179"/>
      <c r="H2341" s="179"/>
      <c r="I2341" s="179"/>
      <c r="J2341" s="14"/>
      <c r="K2341" s="179"/>
      <c r="L2341" s="179"/>
      <c r="M2341" s="179"/>
      <c r="N2341" s="193"/>
      <c r="O2341" s="194"/>
      <c r="P2341" s="195"/>
      <c r="Q2341" s="196"/>
      <c r="R2341" s="195"/>
      <c r="S2341" s="195"/>
      <c r="T2341" s="195"/>
      <c r="U2341" s="75"/>
      <c r="V2341" s="85"/>
      <c r="W2341" s="197"/>
      <c r="X2341" s="67"/>
      <c r="Y2341" s="179"/>
      <c r="Z2341" s="179"/>
      <c r="AA2341" s="179"/>
    </row>
    <row r="2342" customFormat="false" ht="15.75" hidden="false" customHeight="true" outlineLevel="0" collapsed="false">
      <c r="A2342" s="179"/>
      <c r="B2342" s="192"/>
      <c r="C2342" s="179"/>
      <c r="D2342" s="179"/>
      <c r="E2342" s="179"/>
      <c r="F2342" s="193"/>
      <c r="G2342" s="179"/>
      <c r="H2342" s="179"/>
      <c r="I2342" s="179"/>
      <c r="J2342" s="14"/>
      <c r="K2342" s="179"/>
      <c r="L2342" s="179"/>
      <c r="M2342" s="179"/>
      <c r="N2342" s="193"/>
      <c r="O2342" s="194"/>
      <c r="P2342" s="195"/>
      <c r="Q2342" s="196"/>
      <c r="R2342" s="195"/>
      <c r="S2342" s="195"/>
      <c r="T2342" s="195"/>
      <c r="U2342" s="75"/>
      <c r="V2342" s="85"/>
      <c r="W2342" s="197"/>
      <c r="X2342" s="67"/>
      <c r="Y2342" s="179"/>
      <c r="Z2342" s="179"/>
      <c r="AA2342" s="179"/>
    </row>
    <row r="2343" customFormat="false" ht="15.75" hidden="false" customHeight="true" outlineLevel="0" collapsed="false">
      <c r="A2343" s="179"/>
      <c r="B2343" s="192"/>
      <c r="C2343" s="179"/>
      <c r="D2343" s="179"/>
      <c r="E2343" s="179"/>
      <c r="F2343" s="193"/>
      <c r="G2343" s="179"/>
      <c r="H2343" s="179"/>
      <c r="I2343" s="179"/>
      <c r="J2343" s="14"/>
      <c r="K2343" s="179"/>
      <c r="L2343" s="179"/>
      <c r="M2343" s="179"/>
      <c r="N2343" s="193"/>
      <c r="O2343" s="194"/>
      <c r="P2343" s="195"/>
      <c r="Q2343" s="196"/>
      <c r="R2343" s="195"/>
      <c r="S2343" s="195"/>
      <c r="T2343" s="195"/>
      <c r="U2343" s="75"/>
      <c r="V2343" s="85"/>
      <c r="W2343" s="197"/>
      <c r="X2343" s="67"/>
      <c r="Y2343" s="179"/>
      <c r="Z2343" s="179"/>
      <c r="AA2343" s="179"/>
    </row>
    <row r="2344" customFormat="false" ht="15.75" hidden="false" customHeight="true" outlineLevel="0" collapsed="false">
      <c r="A2344" s="179"/>
      <c r="B2344" s="192"/>
      <c r="C2344" s="179"/>
      <c r="D2344" s="179"/>
      <c r="E2344" s="179"/>
      <c r="F2344" s="193"/>
      <c r="G2344" s="179"/>
      <c r="H2344" s="179"/>
      <c r="I2344" s="179"/>
      <c r="J2344" s="14"/>
      <c r="K2344" s="179"/>
      <c r="L2344" s="179"/>
      <c r="M2344" s="179"/>
      <c r="N2344" s="193"/>
      <c r="O2344" s="194"/>
      <c r="P2344" s="195"/>
      <c r="Q2344" s="196"/>
      <c r="R2344" s="195"/>
      <c r="S2344" s="195"/>
      <c r="T2344" s="195"/>
      <c r="U2344" s="75"/>
      <c r="V2344" s="85"/>
      <c r="W2344" s="197"/>
      <c r="X2344" s="67"/>
      <c r="Y2344" s="179"/>
      <c r="Z2344" s="179"/>
      <c r="AA2344" s="179"/>
    </row>
    <row r="2345" customFormat="false" ht="15.75" hidden="false" customHeight="true" outlineLevel="0" collapsed="false">
      <c r="A2345" s="179"/>
      <c r="B2345" s="192"/>
      <c r="C2345" s="179"/>
      <c r="D2345" s="179"/>
      <c r="E2345" s="179"/>
      <c r="F2345" s="193"/>
      <c r="G2345" s="179"/>
      <c r="H2345" s="179"/>
      <c r="I2345" s="179"/>
      <c r="J2345" s="14"/>
      <c r="K2345" s="179"/>
      <c r="L2345" s="179"/>
      <c r="M2345" s="179"/>
      <c r="N2345" s="193"/>
      <c r="O2345" s="194"/>
      <c r="P2345" s="195"/>
      <c r="Q2345" s="196"/>
      <c r="R2345" s="195"/>
      <c r="S2345" s="195"/>
      <c r="T2345" s="195"/>
      <c r="U2345" s="75"/>
      <c r="V2345" s="85"/>
      <c r="W2345" s="197"/>
      <c r="X2345" s="67"/>
      <c r="Y2345" s="179"/>
      <c r="Z2345" s="179"/>
      <c r="AA2345" s="179"/>
    </row>
    <row r="2346" customFormat="false" ht="15.75" hidden="false" customHeight="true" outlineLevel="0" collapsed="false">
      <c r="A2346" s="179"/>
      <c r="B2346" s="192"/>
      <c r="C2346" s="179"/>
      <c r="D2346" s="179"/>
      <c r="E2346" s="179"/>
      <c r="F2346" s="193"/>
      <c r="G2346" s="179"/>
      <c r="H2346" s="179"/>
      <c r="I2346" s="179"/>
      <c r="J2346" s="14"/>
      <c r="K2346" s="179"/>
      <c r="L2346" s="179"/>
      <c r="M2346" s="179"/>
      <c r="N2346" s="193"/>
      <c r="O2346" s="194"/>
      <c r="P2346" s="195"/>
      <c r="Q2346" s="196"/>
      <c r="R2346" s="195"/>
      <c r="S2346" s="195"/>
      <c r="T2346" s="195"/>
      <c r="U2346" s="75"/>
      <c r="V2346" s="85"/>
      <c r="W2346" s="197"/>
      <c r="X2346" s="67"/>
      <c r="Y2346" s="179"/>
      <c r="Z2346" s="179"/>
      <c r="AA2346" s="179"/>
    </row>
    <row r="2347" customFormat="false" ht="15.75" hidden="false" customHeight="true" outlineLevel="0" collapsed="false">
      <c r="A2347" s="179"/>
      <c r="B2347" s="192"/>
      <c r="C2347" s="179"/>
      <c r="D2347" s="179"/>
      <c r="E2347" s="179"/>
      <c r="F2347" s="193"/>
      <c r="G2347" s="179"/>
      <c r="H2347" s="179"/>
      <c r="I2347" s="179"/>
      <c r="J2347" s="14"/>
      <c r="K2347" s="179"/>
      <c r="L2347" s="179"/>
      <c r="M2347" s="179"/>
      <c r="N2347" s="193"/>
      <c r="O2347" s="194"/>
      <c r="P2347" s="195"/>
      <c r="Q2347" s="196"/>
      <c r="R2347" s="195"/>
      <c r="S2347" s="195"/>
      <c r="T2347" s="195"/>
      <c r="U2347" s="75"/>
      <c r="V2347" s="85"/>
      <c r="W2347" s="197"/>
      <c r="X2347" s="67"/>
      <c r="Y2347" s="179"/>
      <c r="Z2347" s="179"/>
      <c r="AA2347" s="179"/>
    </row>
    <row r="2348" customFormat="false" ht="15.75" hidden="false" customHeight="true" outlineLevel="0" collapsed="false"/>
    <row r="2349" customFormat="false" ht="15.75" hidden="false" customHeight="true" outlineLevel="0" collapsed="false"/>
    <row r="2350" customFormat="false" ht="15.75" hidden="false" customHeight="true" outlineLevel="0" collapsed="false"/>
    <row r="2351" customFormat="false" ht="15.75" hidden="false" customHeight="true" outlineLevel="0" collapsed="false"/>
    <row r="2352" customFormat="false" ht="15.75" hidden="false" customHeight="true" outlineLevel="0" collapsed="false"/>
    <row r="2353" customFormat="false" ht="15.75" hidden="false" customHeight="true" outlineLevel="0" collapsed="false"/>
    <row r="2354" customFormat="false" ht="15.75" hidden="false" customHeight="true" outlineLevel="0" collapsed="false"/>
    <row r="2355" customFormat="false" ht="15.75" hidden="false" customHeight="true" outlineLevel="0" collapsed="false"/>
    <row r="2356" customFormat="false" ht="15.75" hidden="false" customHeight="true" outlineLevel="0" collapsed="false"/>
    <row r="2357" customFormat="false" ht="15.75" hidden="false" customHeight="true" outlineLevel="0" collapsed="false"/>
    <row r="2358" customFormat="false" ht="15.75" hidden="false" customHeight="true" outlineLevel="0" collapsed="false"/>
    <row r="2359" customFormat="false" ht="15.75" hidden="false" customHeight="true" outlineLevel="0" collapsed="false"/>
    <row r="2360" customFormat="false" ht="15.75" hidden="false" customHeight="true" outlineLevel="0" collapsed="false"/>
    <row r="2361" customFormat="false" ht="15.75" hidden="false" customHeight="true" outlineLevel="0" collapsed="false"/>
    <row r="2362" customFormat="false" ht="15.75" hidden="false" customHeight="true" outlineLevel="0" collapsed="false"/>
    <row r="2363" customFormat="false" ht="15.75" hidden="false" customHeight="true" outlineLevel="0" collapsed="false"/>
    <row r="2364" customFormat="false" ht="15.75" hidden="false" customHeight="true" outlineLevel="0" collapsed="false"/>
    <row r="2365" customFormat="false" ht="15.75" hidden="false" customHeight="true" outlineLevel="0" collapsed="false"/>
    <row r="2366" customFormat="false" ht="15.75" hidden="false" customHeight="true" outlineLevel="0" collapsed="false"/>
    <row r="2367" customFormat="false" ht="15.75" hidden="false" customHeight="true" outlineLevel="0" collapsed="false"/>
    <row r="2368" customFormat="false" ht="15.75" hidden="false" customHeight="true" outlineLevel="0" collapsed="false"/>
    <row r="2369" customFormat="false" ht="15.75" hidden="false" customHeight="true" outlineLevel="0" collapsed="false"/>
    <row r="2370" customFormat="false" ht="15.75" hidden="false" customHeight="true" outlineLevel="0" collapsed="false"/>
    <row r="2371" customFormat="false" ht="15.75" hidden="false" customHeight="true" outlineLevel="0" collapsed="false"/>
    <row r="2372" customFormat="false" ht="15.75" hidden="false" customHeight="true" outlineLevel="0" collapsed="false"/>
    <row r="2373" customFormat="false" ht="15.75" hidden="false" customHeight="true" outlineLevel="0" collapsed="false"/>
    <row r="2374" customFormat="false" ht="15.75" hidden="false" customHeight="true" outlineLevel="0" collapsed="false"/>
    <row r="2375" customFormat="false" ht="15.75" hidden="false" customHeight="true" outlineLevel="0" collapsed="false"/>
    <row r="2376" customFormat="false" ht="15.75" hidden="false" customHeight="true" outlineLevel="0" collapsed="false"/>
    <row r="2377" customFormat="false" ht="15.75" hidden="false" customHeight="true" outlineLevel="0" collapsed="false"/>
    <row r="2378" customFormat="false" ht="15.75" hidden="false" customHeight="true" outlineLevel="0" collapsed="false"/>
    <row r="2379" customFormat="false" ht="15.75" hidden="false" customHeight="true" outlineLevel="0" collapsed="false"/>
    <row r="2380" customFormat="false" ht="15.75" hidden="false" customHeight="true" outlineLevel="0" collapsed="false"/>
    <row r="2381" customFormat="false" ht="15.75" hidden="false" customHeight="true" outlineLevel="0" collapsed="false"/>
    <row r="2382" customFormat="false" ht="15.75" hidden="false" customHeight="true" outlineLevel="0" collapsed="false"/>
    <row r="2383" customFormat="false" ht="15.75" hidden="false" customHeight="true" outlineLevel="0" collapsed="false"/>
    <row r="2384" customFormat="false" ht="15.75" hidden="false" customHeight="true" outlineLevel="0" collapsed="false"/>
    <row r="2385" customFormat="false" ht="15.75" hidden="false" customHeight="true" outlineLevel="0" collapsed="false"/>
    <row r="2386" customFormat="false" ht="15.75" hidden="false" customHeight="true" outlineLevel="0" collapsed="false"/>
    <row r="2387" customFormat="false" ht="15.75" hidden="false" customHeight="true" outlineLevel="0" collapsed="false"/>
    <row r="2388" customFormat="false" ht="15.75" hidden="false" customHeight="true" outlineLevel="0" collapsed="false"/>
    <row r="2389" customFormat="false" ht="15.75" hidden="false" customHeight="true" outlineLevel="0" collapsed="false"/>
    <row r="2390" customFormat="false" ht="15.75" hidden="false" customHeight="true" outlineLevel="0" collapsed="false"/>
    <row r="2391" customFormat="false" ht="15.75" hidden="false" customHeight="true" outlineLevel="0" collapsed="false"/>
    <row r="2392" customFormat="false" ht="15.75" hidden="false" customHeight="true" outlineLevel="0" collapsed="false"/>
    <row r="2393" customFormat="false" ht="15.75" hidden="false" customHeight="true" outlineLevel="0" collapsed="false"/>
    <row r="2394" customFormat="false" ht="15.75" hidden="false" customHeight="true" outlineLevel="0" collapsed="false"/>
    <row r="2395" customFormat="false" ht="15.75" hidden="false" customHeight="true" outlineLevel="0" collapsed="false"/>
    <row r="2396" customFormat="false" ht="15.75" hidden="false" customHeight="true" outlineLevel="0" collapsed="false"/>
    <row r="2397" customFormat="false" ht="15.75" hidden="false" customHeight="true" outlineLevel="0" collapsed="false"/>
    <row r="2398" customFormat="false" ht="15.75" hidden="false" customHeight="true" outlineLevel="0" collapsed="false"/>
    <row r="2399" customFormat="false" ht="15.75" hidden="false" customHeight="true" outlineLevel="0" collapsed="false"/>
    <row r="2400" customFormat="false" ht="15.75" hidden="false" customHeight="true" outlineLevel="0" collapsed="false"/>
    <row r="2401" customFormat="false" ht="15.75" hidden="false" customHeight="true" outlineLevel="0" collapsed="false"/>
    <row r="2402" customFormat="false" ht="15.75" hidden="false" customHeight="true" outlineLevel="0" collapsed="false"/>
    <row r="2403" customFormat="false" ht="15.75" hidden="false" customHeight="true" outlineLevel="0" collapsed="false"/>
    <row r="2404" customFormat="false" ht="15.75" hidden="false" customHeight="true" outlineLevel="0" collapsed="false"/>
    <row r="2405" customFormat="false" ht="15.75" hidden="false" customHeight="true" outlineLevel="0" collapsed="false"/>
    <row r="2406" customFormat="false" ht="15.75" hidden="false" customHeight="true" outlineLevel="0" collapsed="false"/>
    <row r="2407" customFormat="false" ht="15.75" hidden="false" customHeight="true" outlineLevel="0" collapsed="false"/>
    <row r="2408" customFormat="false" ht="15.75" hidden="false" customHeight="true" outlineLevel="0" collapsed="false"/>
    <row r="2409" customFormat="false" ht="15.75" hidden="false" customHeight="true" outlineLevel="0" collapsed="false"/>
    <row r="2410" customFormat="false" ht="15.75" hidden="false" customHeight="true" outlineLevel="0" collapsed="false"/>
    <row r="2411" customFormat="false" ht="15.75" hidden="false" customHeight="true" outlineLevel="0" collapsed="false"/>
    <row r="2412" customFormat="false" ht="15.75" hidden="false" customHeight="true" outlineLevel="0" collapsed="false"/>
    <row r="2413" customFormat="false" ht="15.75" hidden="false" customHeight="true" outlineLevel="0" collapsed="false"/>
    <row r="2414" customFormat="false" ht="15.75" hidden="false" customHeight="true" outlineLevel="0" collapsed="false"/>
    <row r="2415" customFormat="false" ht="15.75" hidden="false" customHeight="true" outlineLevel="0" collapsed="false"/>
    <row r="2416" customFormat="false" ht="15.75" hidden="false" customHeight="true" outlineLevel="0" collapsed="false"/>
    <row r="2417" customFormat="false" ht="15.75" hidden="false" customHeight="true" outlineLevel="0" collapsed="false"/>
    <row r="2418" customFormat="false" ht="15.75" hidden="false" customHeight="true" outlineLevel="0" collapsed="false"/>
    <row r="2419" customFormat="false" ht="15.75" hidden="false" customHeight="true" outlineLevel="0" collapsed="false"/>
    <row r="2420" customFormat="false" ht="15.75" hidden="false" customHeight="true" outlineLevel="0" collapsed="false"/>
    <row r="2421" customFormat="false" ht="15.75" hidden="false" customHeight="true" outlineLevel="0" collapsed="false"/>
    <row r="2422" customFormat="false" ht="15.75" hidden="false" customHeight="true" outlineLevel="0" collapsed="false"/>
    <row r="2423" customFormat="false" ht="15.75" hidden="false" customHeight="true" outlineLevel="0" collapsed="false"/>
    <row r="2424" customFormat="false" ht="15.75" hidden="false" customHeight="true" outlineLevel="0" collapsed="false"/>
    <row r="2425" customFormat="false" ht="15.75" hidden="false" customHeight="true" outlineLevel="0" collapsed="false"/>
    <row r="2426" customFormat="false" ht="15.75" hidden="false" customHeight="true" outlineLevel="0" collapsed="false"/>
    <row r="2427" customFormat="false" ht="15.75" hidden="false" customHeight="true" outlineLevel="0" collapsed="false"/>
    <row r="2428" customFormat="false" ht="15.75" hidden="false" customHeight="true" outlineLevel="0" collapsed="false"/>
    <row r="2429" customFormat="false" ht="15.75" hidden="false" customHeight="true" outlineLevel="0" collapsed="false"/>
    <row r="2430" customFormat="false" ht="15.75" hidden="false" customHeight="true" outlineLevel="0" collapsed="false"/>
    <row r="2431" customFormat="false" ht="15.75" hidden="false" customHeight="true" outlineLevel="0" collapsed="false"/>
    <row r="2432" customFormat="false" ht="15.75" hidden="false" customHeight="true" outlineLevel="0" collapsed="false"/>
    <row r="2433" customFormat="false" ht="15.75" hidden="false" customHeight="true" outlineLevel="0" collapsed="false"/>
    <row r="2434" customFormat="false" ht="15.75" hidden="false" customHeight="true" outlineLevel="0" collapsed="false"/>
    <row r="2435" customFormat="false" ht="15.75" hidden="false" customHeight="true" outlineLevel="0" collapsed="false"/>
    <row r="2436" customFormat="false" ht="15.75" hidden="false" customHeight="true" outlineLevel="0" collapsed="false"/>
    <row r="2437" customFormat="false" ht="15.75" hidden="false" customHeight="true" outlineLevel="0" collapsed="false"/>
    <row r="2438" customFormat="false" ht="15.75" hidden="false" customHeight="true" outlineLevel="0" collapsed="false"/>
    <row r="2439" customFormat="false" ht="15.75" hidden="false" customHeight="true" outlineLevel="0" collapsed="false"/>
    <row r="2440" customFormat="false" ht="15.75" hidden="false" customHeight="true" outlineLevel="0" collapsed="false"/>
    <row r="2441" customFormat="false" ht="15.75" hidden="false" customHeight="true" outlineLevel="0" collapsed="false"/>
    <row r="2442" customFormat="false" ht="15.75" hidden="false" customHeight="true" outlineLevel="0" collapsed="false"/>
    <row r="2443" customFormat="false" ht="15.75" hidden="false" customHeight="true" outlineLevel="0" collapsed="false"/>
    <row r="2444" customFormat="false" ht="15.75" hidden="false" customHeight="true" outlineLevel="0" collapsed="false"/>
    <row r="2445" customFormat="false" ht="15.75" hidden="false" customHeight="true" outlineLevel="0" collapsed="false"/>
    <row r="2446" customFormat="false" ht="15.75" hidden="false" customHeight="true" outlineLevel="0" collapsed="false"/>
    <row r="2447" customFormat="false" ht="15.75" hidden="false" customHeight="true" outlineLevel="0" collapsed="false"/>
    <row r="2448" customFormat="false" ht="15.75" hidden="false" customHeight="true" outlineLevel="0" collapsed="false"/>
    <row r="2449" customFormat="false" ht="15.75" hidden="false" customHeight="true" outlineLevel="0" collapsed="false"/>
    <row r="2450" customFormat="false" ht="15.75" hidden="false" customHeight="true" outlineLevel="0" collapsed="false"/>
    <row r="2451" customFormat="false" ht="15.75" hidden="false" customHeight="true" outlineLevel="0" collapsed="false"/>
    <row r="2452" customFormat="false" ht="15.75" hidden="false" customHeight="true" outlineLevel="0" collapsed="false"/>
    <row r="2453" customFormat="false" ht="15.75" hidden="false" customHeight="true" outlineLevel="0" collapsed="false"/>
    <row r="2454" customFormat="false" ht="15.75" hidden="false" customHeight="true" outlineLevel="0" collapsed="false"/>
    <row r="2455" customFormat="false" ht="15.75" hidden="false" customHeight="true" outlineLevel="0" collapsed="false"/>
    <row r="2456" customFormat="false" ht="15.75" hidden="false" customHeight="true" outlineLevel="0" collapsed="false"/>
    <row r="2457" customFormat="false" ht="15.75" hidden="false" customHeight="true" outlineLevel="0" collapsed="false"/>
    <row r="2458" customFormat="false" ht="15.75" hidden="false" customHeight="true" outlineLevel="0" collapsed="false"/>
    <row r="2459" customFormat="false" ht="15.75" hidden="false" customHeight="true" outlineLevel="0" collapsed="false"/>
    <row r="2460" customFormat="false" ht="15.75" hidden="false" customHeight="true" outlineLevel="0" collapsed="false"/>
    <row r="2461" customFormat="false" ht="15.75" hidden="false" customHeight="true" outlineLevel="0" collapsed="false"/>
    <row r="2462" customFormat="false" ht="15.75" hidden="false" customHeight="true" outlineLevel="0" collapsed="false"/>
    <row r="2463" customFormat="false" ht="15.75" hidden="false" customHeight="true" outlineLevel="0" collapsed="false"/>
    <row r="2464" customFormat="false" ht="15.75" hidden="false" customHeight="true" outlineLevel="0" collapsed="false"/>
    <row r="2465" customFormat="false" ht="15.75" hidden="false" customHeight="true" outlineLevel="0" collapsed="false"/>
    <row r="2466" customFormat="false" ht="15.75" hidden="false" customHeight="true" outlineLevel="0" collapsed="false"/>
    <row r="2467" customFormat="false" ht="15.75" hidden="false" customHeight="true" outlineLevel="0" collapsed="false"/>
    <row r="2468" customFormat="false" ht="15.75" hidden="false" customHeight="true" outlineLevel="0" collapsed="false"/>
    <row r="2469" customFormat="false" ht="15.75" hidden="false" customHeight="true" outlineLevel="0" collapsed="false"/>
    <row r="2470" customFormat="false" ht="15.75" hidden="false" customHeight="true" outlineLevel="0" collapsed="false"/>
    <row r="2471" customFormat="false" ht="15.75" hidden="false" customHeight="true" outlineLevel="0" collapsed="false"/>
    <row r="2472" customFormat="false" ht="15.75" hidden="false" customHeight="true" outlineLevel="0" collapsed="false"/>
    <row r="2473" customFormat="false" ht="15.75" hidden="false" customHeight="true" outlineLevel="0" collapsed="false"/>
    <row r="2474" customFormat="false" ht="15.75" hidden="false" customHeight="true" outlineLevel="0" collapsed="false"/>
    <row r="2475" customFormat="false" ht="15.75" hidden="false" customHeight="true" outlineLevel="0" collapsed="false"/>
    <row r="2476" customFormat="false" ht="15.75" hidden="false" customHeight="true" outlineLevel="0" collapsed="false"/>
    <row r="2477" customFormat="false" ht="15.75" hidden="false" customHeight="true" outlineLevel="0" collapsed="false"/>
    <row r="2478" customFormat="false" ht="15.75" hidden="false" customHeight="true" outlineLevel="0" collapsed="false"/>
    <row r="2479" customFormat="false" ht="15.75" hidden="false" customHeight="true" outlineLevel="0" collapsed="false"/>
    <row r="2480" customFormat="false" ht="15.75" hidden="false" customHeight="true" outlineLevel="0" collapsed="false"/>
    <row r="2481" customFormat="false" ht="15.75" hidden="false" customHeight="true" outlineLevel="0" collapsed="false"/>
    <row r="2482" customFormat="false" ht="15.75" hidden="false" customHeight="true" outlineLevel="0" collapsed="false"/>
    <row r="2483" customFormat="false" ht="15.75" hidden="false" customHeight="true" outlineLevel="0" collapsed="false"/>
    <row r="2484" customFormat="false" ht="15.75" hidden="false" customHeight="true" outlineLevel="0" collapsed="false"/>
    <row r="2485" customFormat="false" ht="15.75" hidden="false" customHeight="true" outlineLevel="0" collapsed="false"/>
    <row r="2486" customFormat="false" ht="15.75" hidden="false" customHeight="true" outlineLevel="0" collapsed="false"/>
    <row r="2487" customFormat="false" ht="15.75" hidden="false" customHeight="true" outlineLevel="0" collapsed="false"/>
    <row r="2488" customFormat="false" ht="15.75" hidden="false" customHeight="true" outlineLevel="0" collapsed="false"/>
    <row r="2489" customFormat="false" ht="15.75" hidden="false" customHeight="true" outlineLevel="0" collapsed="false"/>
    <row r="2490" customFormat="false" ht="15.75" hidden="false" customHeight="true" outlineLevel="0" collapsed="false"/>
    <row r="2491" customFormat="false" ht="15.75" hidden="false" customHeight="true" outlineLevel="0" collapsed="false"/>
    <row r="2492" customFormat="false" ht="15.75" hidden="false" customHeight="true" outlineLevel="0" collapsed="false"/>
    <row r="2493" customFormat="false" ht="15.75" hidden="false" customHeight="true" outlineLevel="0" collapsed="false"/>
    <row r="2494" customFormat="false" ht="15.75" hidden="false" customHeight="true" outlineLevel="0" collapsed="false"/>
    <row r="2495" customFormat="false" ht="15.75" hidden="false" customHeight="true" outlineLevel="0" collapsed="false"/>
    <row r="2496" customFormat="false" ht="15.75" hidden="false" customHeight="true" outlineLevel="0" collapsed="false"/>
    <row r="2497" customFormat="false" ht="15.75" hidden="false" customHeight="true" outlineLevel="0" collapsed="false"/>
    <row r="2498" customFormat="false" ht="15.75" hidden="false" customHeight="true" outlineLevel="0" collapsed="false"/>
    <row r="2499" customFormat="false" ht="15.75" hidden="false" customHeight="true" outlineLevel="0" collapsed="false"/>
    <row r="2500" customFormat="false" ht="15.75" hidden="false" customHeight="true" outlineLevel="0" collapsed="false"/>
    <row r="2501" customFormat="false" ht="15.75" hidden="false" customHeight="true" outlineLevel="0" collapsed="false"/>
    <row r="2502" customFormat="false" ht="15.75" hidden="false" customHeight="true" outlineLevel="0" collapsed="false"/>
    <row r="2503" customFormat="false" ht="15.75" hidden="false" customHeight="true" outlineLevel="0" collapsed="false"/>
    <row r="2504" customFormat="false" ht="15.75" hidden="false" customHeight="true" outlineLevel="0" collapsed="false"/>
    <row r="2505" customFormat="false" ht="15.75" hidden="false" customHeight="true" outlineLevel="0" collapsed="false"/>
    <row r="2506" customFormat="false" ht="15.75" hidden="false" customHeight="true" outlineLevel="0" collapsed="false"/>
    <row r="2507" customFormat="false" ht="15.75" hidden="false" customHeight="true" outlineLevel="0" collapsed="false"/>
    <row r="2508" customFormat="false" ht="15.75" hidden="false" customHeight="true" outlineLevel="0" collapsed="false"/>
    <row r="2509" customFormat="false" ht="15.75" hidden="false" customHeight="true" outlineLevel="0" collapsed="false"/>
    <row r="2510" customFormat="false" ht="15.75" hidden="false" customHeight="true" outlineLevel="0" collapsed="false"/>
    <row r="2511" customFormat="false" ht="15.75" hidden="false" customHeight="true" outlineLevel="0" collapsed="false"/>
    <row r="2512" customFormat="false" ht="15.75" hidden="false" customHeight="true" outlineLevel="0" collapsed="false"/>
    <row r="2513" customFormat="false" ht="15.75" hidden="false" customHeight="true" outlineLevel="0" collapsed="false"/>
    <row r="2514" customFormat="false" ht="15.75" hidden="false" customHeight="true" outlineLevel="0" collapsed="false"/>
    <row r="2515" customFormat="false" ht="15.75" hidden="false" customHeight="true" outlineLevel="0" collapsed="false"/>
    <row r="2516" customFormat="false" ht="15.75" hidden="false" customHeight="true" outlineLevel="0" collapsed="false"/>
    <row r="2517" customFormat="false" ht="15.75" hidden="false" customHeight="true" outlineLevel="0" collapsed="false"/>
    <row r="2518" customFormat="false" ht="15.75" hidden="false" customHeight="true" outlineLevel="0" collapsed="false"/>
    <row r="2519" customFormat="false" ht="15.75" hidden="false" customHeight="true" outlineLevel="0" collapsed="false"/>
    <row r="2520" customFormat="false" ht="15.75" hidden="false" customHeight="true" outlineLevel="0" collapsed="false"/>
    <row r="2521" customFormat="false" ht="15.75" hidden="false" customHeight="true" outlineLevel="0" collapsed="false"/>
    <row r="2522" customFormat="false" ht="15.75" hidden="false" customHeight="true" outlineLevel="0" collapsed="false"/>
    <row r="2523" customFormat="false" ht="15.75" hidden="false" customHeight="true" outlineLevel="0" collapsed="false"/>
    <row r="2524" customFormat="false" ht="15.75" hidden="false" customHeight="true" outlineLevel="0" collapsed="false"/>
    <row r="2525" customFormat="false" ht="15.75" hidden="false" customHeight="true" outlineLevel="0" collapsed="false"/>
    <row r="2526" customFormat="false" ht="15.75" hidden="false" customHeight="true" outlineLevel="0" collapsed="false"/>
    <row r="2527" customFormat="false" ht="15.75" hidden="false" customHeight="true" outlineLevel="0" collapsed="false"/>
    <row r="2528" customFormat="false" ht="15.75" hidden="false" customHeight="true" outlineLevel="0" collapsed="false"/>
    <row r="2529" customFormat="false" ht="15.75" hidden="false" customHeight="true" outlineLevel="0" collapsed="false"/>
    <row r="2530" customFormat="false" ht="15.75" hidden="false" customHeight="true" outlineLevel="0" collapsed="false"/>
    <row r="2531" customFormat="false" ht="15.75" hidden="false" customHeight="true" outlineLevel="0" collapsed="false"/>
    <row r="2532" customFormat="false" ht="15.75" hidden="false" customHeight="true" outlineLevel="0" collapsed="false"/>
    <row r="2533" customFormat="false" ht="15.75" hidden="false" customHeight="true" outlineLevel="0" collapsed="false"/>
    <row r="2534" customFormat="false" ht="15.75" hidden="false" customHeight="true" outlineLevel="0" collapsed="false"/>
    <row r="2535" customFormat="false" ht="15.75" hidden="false" customHeight="true" outlineLevel="0" collapsed="false"/>
    <row r="2536" customFormat="false" ht="15.75" hidden="false" customHeight="true" outlineLevel="0" collapsed="false"/>
    <row r="2537" customFormat="false" ht="15.75" hidden="false" customHeight="true" outlineLevel="0" collapsed="false"/>
    <row r="2538" customFormat="false" ht="15.75" hidden="false" customHeight="true" outlineLevel="0" collapsed="false"/>
    <row r="2539" customFormat="false" ht="15.75" hidden="false" customHeight="true" outlineLevel="0" collapsed="false"/>
    <row r="2540" customFormat="false" ht="15.75" hidden="false" customHeight="true" outlineLevel="0" collapsed="false"/>
    <row r="2541" customFormat="false" ht="15.75" hidden="false" customHeight="true" outlineLevel="0" collapsed="false"/>
    <row r="2542" customFormat="false" ht="15.75" hidden="false" customHeight="true" outlineLevel="0" collapsed="false"/>
    <row r="2543" customFormat="false" ht="15.75" hidden="false" customHeight="true" outlineLevel="0" collapsed="false"/>
    <row r="2544" customFormat="false" ht="15.75" hidden="false" customHeight="true" outlineLevel="0" collapsed="false"/>
    <row r="2545" customFormat="false" ht="15.75" hidden="false" customHeight="true" outlineLevel="0" collapsed="false"/>
    <row r="2546" customFormat="false" ht="15.75" hidden="false" customHeight="true" outlineLevel="0" collapsed="false"/>
    <row r="2547" customFormat="false" ht="15.75" hidden="false" customHeight="true" outlineLevel="0" collapsed="false"/>
    <row r="2548" customFormat="false" ht="15.75" hidden="false" customHeight="true" outlineLevel="0" collapsed="false"/>
    <row r="2549" customFormat="false" ht="15.75" hidden="false" customHeight="true" outlineLevel="0" collapsed="false"/>
    <row r="2550" customFormat="false" ht="15.75" hidden="false" customHeight="true" outlineLevel="0" collapsed="false"/>
    <row r="2551" customFormat="false" ht="15.75" hidden="false" customHeight="true" outlineLevel="0" collapsed="false"/>
    <row r="2552" customFormat="false" ht="15.75" hidden="false" customHeight="true" outlineLevel="0" collapsed="false"/>
    <row r="2553" customFormat="false" ht="15.75" hidden="false" customHeight="true" outlineLevel="0" collapsed="false"/>
    <row r="2554" customFormat="false" ht="15.75" hidden="false" customHeight="true" outlineLevel="0" collapsed="false"/>
    <row r="2555" customFormat="false" ht="15.75" hidden="false" customHeight="true" outlineLevel="0" collapsed="false"/>
    <row r="2556" customFormat="false" ht="15.75" hidden="false" customHeight="true" outlineLevel="0" collapsed="false"/>
    <row r="2557" customFormat="false" ht="15.75" hidden="false" customHeight="true" outlineLevel="0" collapsed="false"/>
    <row r="2558" customFormat="false" ht="15.75" hidden="false" customHeight="true" outlineLevel="0" collapsed="false"/>
    <row r="2559" customFormat="false" ht="15.75" hidden="false" customHeight="true" outlineLevel="0" collapsed="false"/>
    <row r="2560" customFormat="false" ht="15.75" hidden="false" customHeight="true" outlineLevel="0" collapsed="false"/>
    <row r="2561" customFormat="false" ht="15.75" hidden="false" customHeight="true" outlineLevel="0" collapsed="false"/>
    <row r="2562" customFormat="false" ht="15.75" hidden="false" customHeight="true" outlineLevel="0" collapsed="false"/>
    <row r="2563" customFormat="false" ht="15.75" hidden="false" customHeight="true" outlineLevel="0" collapsed="false"/>
    <row r="2564" customFormat="false" ht="15.75" hidden="false" customHeight="true" outlineLevel="0" collapsed="false"/>
    <row r="2565" customFormat="false" ht="15.75" hidden="false" customHeight="true" outlineLevel="0" collapsed="false"/>
    <row r="2566" customFormat="false" ht="15.75" hidden="false" customHeight="true" outlineLevel="0" collapsed="false"/>
    <row r="2567" customFormat="false" ht="15.75" hidden="false" customHeight="true" outlineLevel="0" collapsed="false"/>
    <row r="2568" customFormat="false" ht="15.75" hidden="false" customHeight="true" outlineLevel="0" collapsed="false"/>
    <row r="2569" customFormat="false" ht="15.75" hidden="false" customHeight="true" outlineLevel="0" collapsed="false"/>
    <row r="2570" customFormat="false" ht="15.75" hidden="false" customHeight="true" outlineLevel="0" collapsed="false"/>
    <row r="2571" customFormat="false" ht="15.75" hidden="false" customHeight="true" outlineLevel="0" collapsed="false"/>
    <row r="2572" customFormat="false" ht="15.75" hidden="false" customHeight="true" outlineLevel="0" collapsed="false"/>
    <row r="2573" customFormat="false" ht="15.75" hidden="false" customHeight="true" outlineLevel="0" collapsed="false"/>
    <row r="2574" customFormat="false" ht="15.75" hidden="false" customHeight="true" outlineLevel="0" collapsed="false"/>
    <row r="2575" customFormat="false" ht="15.75" hidden="false" customHeight="true" outlineLevel="0" collapsed="false"/>
    <row r="2576" customFormat="false" ht="15.75" hidden="false" customHeight="true" outlineLevel="0" collapsed="false"/>
    <row r="2577" customFormat="false" ht="15.75" hidden="false" customHeight="true" outlineLevel="0" collapsed="false"/>
    <row r="2578" customFormat="false" ht="15.75" hidden="false" customHeight="true" outlineLevel="0" collapsed="false"/>
    <row r="2579" customFormat="false" ht="15.75" hidden="false" customHeight="true" outlineLevel="0" collapsed="false"/>
    <row r="2580" customFormat="false" ht="15.75" hidden="false" customHeight="true" outlineLevel="0" collapsed="false"/>
    <row r="2581" customFormat="false" ht="15.75" hidden="false" customHeight="true" outlineLevel="0" collapsed="false"/>
    <row r="2582" customFormat="false" ht="15.75" hidden="false" customHeight="true" outlineLevel="0" collapsed="false"/>
    <row r="2583" customFormat="false" ht="15.75" hidden="false" customHeight="true" outlineLevel="0" collapsed="false"/>
    <row r="2584" customFormat="false" ht="15.75" hidden="false" customHeight="true" outlineLevel="0" collapsed="false"/>
    <row r="2585" customFormat="false" ht="15.75" hidden="false" customHeight="true" outlineLevel="0" collapsed="false"/>
    <row r="2586" customFormat="false" ht="15.75" hidden="false" customHeight="true" outlineLevel="0" collapsed="false"/>
    <row r="2587" customFormat="false" ht="15.75" hidden="false" customHeight="true" outlineLevel="0" collapsed="false"/>
    <row r="2588" customFormat="false" ht="15.75" hidden="false" customHeight="true" outlineLevel="0" collapsed="false"/>
    <row r="2589" customFormat="false" ht="15.75" hidden="false" customHeight="true" outlineLevel="0" collapsed="false"/>
    <row r="2590" customFormat="false" ht="15.75" hidden="false" customHeight="true" outlineLevel="0" collapsed="false"/>
    <row r="2591" customFormat="false" ht="15.75" hidden="false" customHeight="true" outlineLevel="0" collapsed="false"/>
    <row r="2592" customFormat="false" ht="15.75" hidden="false" customHeight="true" outlineLevel="0" collapsed="false"/>
    <row r="2593" customFormat="false" ht="15.75" hidden="false" customHeight="true" outlineLevel="0" collapsed="false"/>
    <row r="2594" customFormat="false" ht="15.75" hidden="false" customHeight="true" outlineLevel="0" collapsed="false"/>
    <row r="2595" customFormat="false" ht="15.75" hidden="false" customHeight="true" outlineLevel="0" collapsed="false"/>
    <row r="2596" customFormat="false" ht="15.75" hidden="false" customHeight="true" outlineLevel="0" collapsed="false"/>
    <row r="2597" customFormat="false" ht="15.75" hidden="false" customHeight="true" outlineLevel="0" collapsed="false"/>
    <row r="2598" customFormat="false" ht="15.75" hidden="false" customHeight="true" outlineLevel="0" collapsed="false"/>
    <row r="2599" customFormat="false" ht="15.75" hidden="false" customHeight="true" outlineLevel="0" collapsed="false"/>
    <row r="2600" customFormat="false" ht="15.75" hidden="false" customHeight="true" outlineLevel="0" collapsed="false"/>
    <row r="2601" customFormat="false" ht="15.75" hidden="false" customHeight="true" outlineLevel="0" collapsed="false"/>
    <row r="2602" customFormat="false" ht="15.75" hidden="false" customHeight="true" outlineLevel="0" collapsed="false"/>
    <row r="2603" customFormat="false" ht="15.75" hidden="false" customHeight="true" outlineLevel="0" collapsed="false"/>
    <row r="2604" customFormat="false" ht="15.75" hidden="false" customHeight="true" outlineLevel="0" collapsed="false"/>
    <row r="2605" customFormat="false" ht="15.75" hidden="false" customHeight="true" outlineLevel="0" collapsed="false"/>
    <row r="2606" customFormat="false" ht="15.75" hidden="false" customHeight="true" outlineLevel="0" collapsed="false"/>
    <row r="2607" customFormat="false" ht="15.75" hidden="false" customHeight="true" outlineLevel="0" collapsed="false"/>
    <row r="2608" customFormat="false" ht="15.75" hidden="false" customHeight="true" outlineLevel="0" collapsed="false"/>
    <row r="2609" customFormat="false" ht="15.75" hidden="false" customHeight="true" outlineLevel="0" collapsed="false"/>
    <row r="2610" customFormat="false" ht="15.75" hidden="false" customHeight="true" outlineLevel="0" collapsed="false"/>
    <row r="2611" customFormat="false" ht="15.75" hidden="false" customHeight="true" outlineLevel="0" collapsed="false"/>
    <row r="2612" customFormat="false" ht="15.75" hidden="false" customHeight="true" outlineLevel="0" collapsed="false"/>
    <row r="2613" customFormat="false" ht="15.75" hidden="false" customHeight="true" outlineLevel="0" collapsed="false"/>
    <row r="2614" customFormat="false" ht="15.75" hidden="false" customHeight="true" outlineLevel="0" collapsed="false"/>
    <row r="2615" customFormat="false" ht="15.75" hidden="false" customHeight="true" outlineLevel="0" collapsed="false"/>
    <row r="2616" customFormat="false" ht="15.75" hidden="false" customHeight="true" outlineLevel="0" collapsed="false"/>
    <row r="2617" customFormat="false" ht="15.75" hidden="false" customHeight="true" outlineLevel="0" collapsed="false"/>
    <row r="2618" customFormat="false" ht="15.75" hidden="false" customHeight="true" outlineLevel="0" collapsed="false"/>
    <row r="2619" customFormat="false" ht="15.75" hidden="false" customHeight="true" outlineLevel="0" collapsed="false"/>
    <row r="2620" customFormat="false" ht="15.75" hidden="false" customHeight="true" outlineLevel="0" collapsed="false"/>
    <row r="2621" customFormat="false" ht="15.75" hidden="false" customHeight="true" outlineLevel="0" collapsed="false"/>
    <row r="2622" customFormat="false" ht="15.75" hidden="false" customHeight="true" outlineLevel="0" collapsed="false"/>
    <row r="2623" customFormat="false" ht="15.75" hidden="false" customHeight="true" outlineLevel="0" collapsed="false"/>
    <row r="2624" customFormat="false" ht="15.75" hidden="false" customHeight="true" outlineLevel="0" collapsed="false"/>
    <row r="2625" customFormat="false" ht="15.75" hidden="false" customHeight="true" outlineLevel="0" collapsed="false"/>
    <row r="2626" customFormat="false" ht="15.75" hidden="false" customHeight="true" outlineLevel="0" collapsed="false"/>
    <row r="2627" customFormat="false" ht="15.75" hidden="false" customHeight="true" outlineLevel="0" collapsed="false"/>
    <row r="2628" customFormat="false" ht="15.75" hidden="false" customHeight="true" outlineLevel="0" collapsed="false"/>
    <row r="2629" customFormat="false" ht="15.75" hidden="false" customHeight="true" outlineLevel="0" collapsed="false"/>
    <row r="2630" customFormat="false" ht="15.75" hidden="false" customHeight="true" outlineLevel="0" collapsed="false"/>
    <row r="2631" customFormat="false" ht="15.75" hidden="false" customHeight="true" outlineLevel="0" collapsed="false"/>
    <row r="2632" customFormat="false" ht="15.75" hidden="false" customHeight="true" outlineLevel="0" collapsed="false"/>
    <row r="2633" customFormat="false" ht="15.75" hidden="false" customHeight="true" outlineLevel="0" collapsed="false"/>
    <row r="2634" customFormat="false" ht="15.75" hidden="false" customHeight="true" outlineLevel="0" collapsed="false"/>
    <row r="2635" customFormat="false" ht="15.75" hidden="false" customHeight="true" outlineLevel="0" collapsed="false"/>
    <row r="2636" customFormat="false" ht="15.75" hidden="false" customHeight="true" outlineLevel="0" collapsed="false"/>
    <row r="2637" customFormat="false" ht="15.75" hidden="false" customHeight="true" outlineLevel="0" collapsed="false"/>
    <row r="2638" customFormat="false" ht="15.75" hidden="false" customHeight="true" outlineLevel="0" collapsed="false"/>
    <row r="2639" customFormat="false" ht="15.75" hidden="false" customHeight="true" outlineLevel="0" collapsed="false"/>
    <row r="2640" customFormat="false" ht="15.75" hidden="false" customHeight="true" outlineLevel="0" collapsed="false"/>
    <row r="2641" customFormat="false" ht="15.75" hidden="false" customHeight="true" outlineLevel="0" collapsed="false"/>
    <row r="2642" customFormat="false" ht="15.75" hidden="false" customHeight="true" outlineLevel="0" collapsed="false"/>
    <row r="2643" customFormat="false" ht="15.75" hidden="false" customHeight="true" outlineLevel="0" collapsed="false"/>
    <row r="2644" customFormat="false" ht="15.75" hidden="false" customHeight="true" outlineLevel="0" collapsed="false"/>
    <row r="2645" customFormat="false" ht="15.75" hidden="false" customHeight="true" outlineLevel="0" collapsed="false"/>
    <row r="2646" customFormat="false" ht="15.75" hidden="false" customHeight="true" outlineLevel="0" collapsed="false"/>
    <row r="2647" customFormat="false" ht="15.75" hidden="false" customHeight="true" outlineLevel="0" collapsed="false"/>
    <row r="2648" customFormat="false" ht="15.75" hidden="false" customHeight="true" outlineLevel="0" collapsed="false"/>
    <row r="2649" customFormat="false" ht="15.75" hidden="false" customHeight="true" outlineLevel="0" collapsed="false"/>
    <row r="2650" customFormat="false" ht="15.75" hidden="false" customHeight="true" outlineLevel="0" collapsed="false"/>
    <row r="2651" customFormat="false" ht="15.75" hidden="false" customHeight="true" outlineLevel="0" collapsed="false"/>
    <row r="2652" customFormat="false" ht="15.75" hidden="false" customHeight="true" outlineLevel="0" collapsed="false"/>
    <row r="2653" customFormat="false" ht="15.75" hidden="false" customHeight="true" outlineLevel="0" collapsed="false"/>
    <row r="2654" customFormat="false" ht="15.75" hidden="false" customHeight="true" outlineLevel="0" collapsed="false"/>
    <row r="2655" customFormat="false" ht="15.75" hidden="false" customHeight="true" outlineLevel="0" collapsed="false"/>
    <row r="2656" customFormat="false" ht="15.75" hidden="false" customHeight="true" outlineLevel="0" collapsed="false"/>
    <row r="2657" customFormat="false" ht="15.75" hidden="false" customHeight="true" outlineLevel="0" collapsed="false"/>
    <row r="2658" customFormat="false" ht="15.75" hidden="false" customHeight="true" outlineLevel="0" collapsed="false"/>
    <row r="2659" customFormat="false" ht="15.75" hidden="false" customHeight="true" outlineLevel="0" collapsed="false"/>
    <row r="2660" customFormat="false" ht="15.75" hidden="false" customHeight="true" outlineLevel="0" collapsed="false"/>
    <row r="2661" customFormat="false" ht="15.75" hidden="false" customHeight="true" outlineLevel="0" collapsed="false"/>
    <row r="2662" customFormat="false" ht="15.75" hidden="false" customHeight="true" outlineLevel="0" collapsed="false"/>
    <row r="2663" customFormat="false" ht="15.75" hidden="false" customHeight="true" outlineLevel="0" collapsed="false"/>
    <row r="2664" customFormat="false" ht="15.75" hidden="false" customHeight="true" outlineLevel="0" collapsed="false"/>
    <row r="2665" customFormat="false" ht="15.75" hidden="false" customHeight="true" outlineLevel="0" collapsed="false"/>
    <row r="2666" customFormat="false" ht="15.75" hidden="false" customHeight="true" outlineLevel="0" collapsed="false"/>
    <row r="2667" customFormat="false" ht="15.75" hidden="false" customHeight="true" outlineLevel="0" collapsed="false"/>
    <row r="2668" customFormat="false" ht="15.75" hidden="false" customHeight="true" outlineLevel="0" collapsed="false"/>
    <row r="2669" customFormat="false" ht="15.75" hidden="false" customHeight="true" outlineLevel="0" collapsed="false"/>
    <row r="2670" customFormat="false" ht="15.75" hidden="false" customHeight="true" outlineLevel="0" collapsed="false"/>
    <row r="2671" customFormat="false" ht="15.75" hidden="false" customHeight="true" outlineLevel="0" collapsed="false"/>
    <row r="2672" customFormat="false" ht="15.75" hidden="false" customHeight="true" outlineLevel="0" collapsed="false"/>
    <row r="2673" customFormat="false" ht="15.75" hidden="false" customHeight="true" outlineLevel="0" collapsed="false"/>
    <row r="2674" customFormat="false" ht="15.75" hidden="false" customHeight="true" outlineLevel="0" collapsed="false"/>
    <row r="2675" customFormat="false" ht="15.75" hidden="false" customHeight="true" outlineLevel="0" collapsed="false"/>
    <row r="2676" customFormat="false" ht="15.75" hidden="false" customHeight="true" outlineLevel="0" collapsed="false"/>
    <row r="2677" customFormat="false" ht="15.75" hidden="false" customHeight="true" outlineLevel="0" collapsed="false"/>
    <row r="2678" customFormat="false" ht="15.75" hidden="false" customHeight="true" outlineLevel="0" collapsed="false"/>
    <row r="2679" customFormat="false" ht="15.75" hidden="false" customHeight="true" outlineLevel="0" collapsed="false"/>
    <row r="2680" customFormat="false" ht="15.75" hidden="false" customHeight="true" outlineLevel="0" collapsed="false"/>
    <row r="2681" customFormat="false" ht="15.75" hidden="false" customHeight="true" outlineLevel="0" collapsed="false"/>
    <row r="2682" customFormat="false" ht="15.75" hidden="false" customHeight="true" outlineLevel="0" collapsed="false"/>
    <row r="2683" customFormat="false" ht="15.75" hidden="false" customHeight="true" outlineLevel="0" collapsed="false"/>
    <row r="2684" customFormat="false" ht="15.75" hidden="false" customHeight="true" outlineLevel="0" collapsed="false"/>
    <row r="2685" customFormat="false" ht="15.75" hidden="false" customHeight="true" outlineLevel="0" collapsed="false"/>
    <row r="2686" customFormat="false" ht="15.75" hidden="false" customHeight="true" outlineLevel="0" collapsed="false"/>
    <row r="2687" customFormat="false" ht="15.75" hidden="false" customHeight="true" outlineLevel="0" collapsed="false"/>
    <row r="2688" customFormat="false" ht="15.75" hidden="false" customHeight="true" outlineLevel="0" collapsed="false"/>
    <row r="2689" customFormat="false" ht="15.75" hidden="false" customHeight="true" outlineLevel="0" collapsed="false"/>
    <row r="2690" customFormat="false" ht="15.75" hidden="false" customHeight="true" outlineLevel="0" collapsed="false"/>
    <row r="2691" customFormat="false" ht="15.75" hidden="false" customHeight="true" outlineLevel="0" collapsed="false"/>
    <row r="2692" customFormat="false" ht="15.75" hidden="false" customHeight="true" outlineLevel="0" collapsed="false"/>
    <row r="2693" customFormat="false" ht="15.75" hidden="false" customHeight="true" outlineLevel="0" collapsed="false"/>
    <row r="2694" customFormat="false" ht="15.75" hidden="false" customHeight="true" outlineLevel="0" collapsed="false"/>
    <row r="2695" customFormat="false" ht="15.75" hidden="false" customHeight="true" outlineLevel="0" collapsed="false"/>
    <row r="2696" customFormat="false" ht="15.75" hidden="false" customHeight="true" outlineLevel="0" collapsed="false"/>
    <row r="2697" customFormat="false" ht="15.75" hidden="false" customHeight="true" outlineLevel="0" collapsed="false"/>
    <row r="2698" customFormat="false" ht="15.75" hidden="false" customHeight="true" outlineLevel="0" collapsed="false"/>
    <row r="2699" customFormat="false" ht="15.75" hidden="false" customHeight="true" outlineLevel="0" collapsed="false"/>
    <row r="2700" customFormat="false" ht="15.75" hidden="false" customHeight="true" outlineLevel="0" collapsed="false"/>
    <row r="2701" customFormat="false" ht="15.75" hidden="false" customHeight="true" outlineLevel="0" collapsed="false"/>
    <row r="2702" customFormat="false" ht="15.75" hidden="false" customHeight="true" outlineLevel="0" collapsed="false"/>
    <row r="2703" customFormat="false" ht="15.75" hidden="false" customHeight="true" outlineLevel="0" collapsed="false"/>
    <row r="2704" customFormat="false" ht="15.75" hidden="false" customHeight="true" outlineLevel="0" collapsed="false"/>
    <row r="2705" customFormat="false" ht="15.75" hidden="false" customHeight="true" outlineLevel="0" collapsed="false"/>
    <row r="2706" customFormat="false" ht="15.75" hidden="false" customHeight="true" outlineLevel="0" collapsed="false"/>
    <row r="2707" customFormat="false" ht="15.75" hidden="false" customHeight="true" outlineLevel="0" collapsed="false"/>
    <row r="2708" customFormat="false" ht="15.75" hidden="false" customHeight="true" outlineLevel="0" collapsed="false"/>
    <row r="2709" customFormat="false" ht="15.75" hidden="false" customHeight="true" outlineLevel="0" collapsed="false"/>
    <row r="2710" customFormat="false" ht="15.75" hidden="false" customHeight="true" outlineLevel="0" collapsed="false"/>
    <row r="2711" customFormat="false" ht="15.75" hidden="false" customHeight="true" outlineLevel="0" collapsed="false"/>
    <row r="2712" customFormat="false" ht="15.75" hidden="false" customHeight="true" outlineLevel="0" collapsed="false"/>
    <row r="2713" customFormat="false" ht="15.75" hidden="false" customHeight="true" outlineLevel="0" collapsed="false"/>
    <row r="2714" customFormat="false" ht="15.75" hidden="false" customHeight="true" outlineLevel="0" collapsed="false"/>
    <row r="2715" customFormat="false" ht="15.75" hidden="false" customHeight="true" outlineLevel="0" collapsed="false"/>
    <row r="2716" customFormat="false" ht="15.75" hidden="false" customHeight="true" outlineLevel="0" collapsed="false"/>
    <row r="2717" customFormat="false" ht="15.75" hidden="false" customHeight="true" outlineLevel="0" collapsed="false"/>
    <row r="2718" customFormat="false" ht="15.75" hidden="false" customHeight="true" outlineLevel="0" collapsed="false"/>
    <row r="2719" customFormat="false" ht="15.75" hidden="false" customHeight="true" outlineLevel="0" collapsed="false"/>
    <row r="2720" customFormat="false" ht="15.75" hidden="false" customHeight="true" outlineLevel="0" collapsed="false"/>
    <row r="2721" customFormat="false" ht="15.75" hidden="false" customHeight="true" outlineLevel="0" collapsed="false"/>
    <row r="2722" customFormat="false" ht="15.75" hidden="false" customHeight="true" outlineLevel="0" collapsed="false"/>
    <row r="2723" customFormat="false" ht="15.75" hidden="false" customHeight="true" outlineLevel="0" collapsed="false"/>
    <row r="2724" customFormat="false" ht="15.75" hidden="false" customHeight="true" outlineLevel="0" collapsed="false"/>
    <row r="2725" customFormat="false" ht="15.75" hidden="false" customHeight="true" outlineLevel="0" collapsed="false"/>
    <row r="2726" customFormat="false" ht="15.75" hidden="false" customHeight="true" outlineLevel="0" collapsed="false"/>
    <row r="2727" customFormat="false" ht="15.75" hidden="false" customHeight="true" outlineLevel="0" collapsed="false"/>
    <row r="2728" customFormat="false" ht="15.75" hidden="false" customHeight="true" outlineLevel="0" collapsed="false"/>
    <row r="2729" customFormat="false" ht="15.75" hidden="false" customHeight="true" outlineLevel="0" collapsed="false"/>
    <row r="2730" customFormat="false" ht="15.75" hidden="false" customHeight="true" outlineLevel="0" collapsed="false"/>
    <row r="2731" customFormat="false" ht="15.75" hidden="false" customHeight="true" outlineLevel="0" collapsed="false"/>
    <row r="2732" customFormat="false" ht="15.75" hidden="false" customHeight="true" outlineLevel="0" collapsed="false"/>
    <row r="2733" customFormat="false" ht="15.75" hidden="false" customHeight="true" outlineLevel="0" collapsed="false"/>
    <row r="2734" customFormat="false" ht="15.75" hidden="false" customHeight="true" outlineLevel="0" collapsed="false"/>
    <row r="2735" customFormat="false" ht="15.75" hidden="false" customHeight="true" outlineLevel="0" collapsed="false"/>
    <row r="2736" customFormat="false" ht="15.75" hidden="false" customHeight="true" outlineLevel="0" collapsed="false"/>
    <row r="2737" customFormat="false" ht="15.75" hidden="false" customHeight="true" outlineLevel="0" collapsed="false"/>
    <row r="2738" customFormat="false" ht="15.75" hidden="false" customHeight="true" outlineLevel="0" collapsed="false"/>
    <row r="2739" customFormat="false" ht="15.75" hidden="false" customHeight="true" outlineLevel="0" collapsed="false"/>
    <row r="2740" customFormat="false" ht="15.75" hidden="false" customHeight="true" outlineLevel="0" collapsed="false"/>
    <row r="2741" customFormat="false" ht="15.75" hidden="false" customHeight="true" outlineLevel="0" collapsed="false"/>
    <row r="2742" customFormat="false" ht="15.75" hidden="false" customHeight="true" outlineLevel="0" collapsed="false"/>
    <row r="2743" customFormat="false" ht="15.75" hidden="false" customHeight="true" outlineLevel="0" collapsed="false"/>
    <row r="2744" customFormat="false" ht="15.75" hidden="false" customHeight="true" outlineLevel="0" collapsed="false"/>
    <row r="2745" customFormat="false" ht="15.75" hidden="false" customHeight="true" outlineLevel="0" collapsed="false"/>
    <row r="2746" customFormat="false" ht="15.75" hidden="false" customHeight="true" outlineLevel="0" collapsed="false"/>
    <row r="2747" customFormat="false" ht="15.75" hidden="false" customHeight="true" outlineLevel="0" collapsed="false"/>
    <row r="2748" customFormat="false" ht="15.75" hidden="false" customHeight="true" outlineLevel="0" collapsed="false"/>
    <row r="2749" customFormat="false" ht="15.75" hidden="false" customHeight="true" outlineLevel="0" collapsed="false"/>
    <row r="2750" customFormat="false" ht="15.75" hidden="false" customHeight="true" outlineLevel="0" collapsed="false"/>
    <row r="2751" customFormat="false" ht="15.75" hidden="false" customHeight="true" outlineLevel="0" collapsed="false"/>
    <row r="2752" customFormat="false" ht="15.75" hidden="false" customHeight="true" outlineLevel="0" collapsed="false"/>
    <row r="2753" customFormat="false" ht="15.75" hidden="false" customHeight="true" outlineLevel="0" collapsed="false"/>
    <row r="2754" customFormat="false" ht="15.75" hidden="false" customHeight="true" outlineLevel="0" collapsed="false"/>
    <row r="2755" customFormat="false" ht="15.75" hidden="false" customHeight="true" outlineLevel="0" collapsed="false"/>
    <row r="2756" customFormat="false" ht="15.75" hidden="false" customHeight="true" outlineLevel="0" collapsed="false"/>
    <row r="2757" customFormat="false" ht="15.75" hidden="false" customHeight="true" outlineLevel="0" collapsed="false"/>
    <row r="2758" customFormat="false" ht="15.75" hidden="false" customHeight="true" outlineLevel="0" collapsed="false"/>
    <row r="2759" customFormat="false" ht="15.75" hidden="false" customHeight="true" outlineLevel="0" collapsed="false"/>
    <row r="2760" customFormat="false" ht="15.75" hidden="false" customHeight="true" outlineLevel="0" collapsed="false"/>
    <row r="2761" customFormat="false" ht="15.75" hidden="false" customHeight="true" outlineLevel="0" collapsed="false"/>
    <row r="2762" customFormat="false" ht="15.75" hidden="false" customHeight="true" outlineLevel="0" collapsed="false"/>
    <row r="2763" customFormat="false" ht="15.75" hidden="false" customHeight="true" outlineLevel="0" collapsed="false"/>
    <row r="2764" customFormat="false" ht="15.75" hidden="false" customHeight="true" outlineLevel="0" collapsed="false"/>
    <row r="2765" customFormat="false" ht="15.75" hidden="false" customHeight="true" outlineLevel="0" collapsed="false"/>
    <row r="2766" customFormat="false" ht="15.75" hidden="false" customHeight="true" outlineLevel="0" collapsed="false"/>
    <row r="2767" customFormat="false" ht="15.75" hidden="false" customHeight="true" outlineLevel="0" collapsed="false"/>
    <row r="2768" customFormat="false" ht="15.75" hidden="false" customHeight="true" outlineLevel="0" collapsed="false"/>
    <row r="2769" customFormat="false" ht="15.75" hidden="false" customHeight="true" outlineLevel="0" collapsed="false"/>
    <row r="2770" customFormat="false" ht="15.75" hidden="false" customHeight="true" outlineLevel="0" collapsed="false"/>
    <row r="2771" customFormat="false" ht="15.75" hidden="false" customHeight="true" outlineLevel="0" collapsed="false"/>
    <row r="2772" customFormat="false" ht="15.75" hidden="false" customHeight="true" outlineLevel="0" collapsed="false"/>
    <row r="2773" customFormat="false" ht="15.75" hidden="false" customHeight="true" outlineLevel="0" collapsed="false"/>
    <row r="2774" customFormat="false" ht="15.75" hidden="false" customHeight="true" outlineLevel="0" collapsed="false"/>
    <row r="2775" customFormat="false" ht="15.75" hidden="false" customHeight="true" outlineLevel="0" collapsed="false"/>
    <row r="2776" customFormat="false" ht="15.75" hidden="false" customHeight="true" outlineLevel="0" collapsed="false"/>
    <row r="2777" customFormat="false" ht="15.75" hidden="false" customHeight="true" outlineLevel="0" collapsed="false"/>
    <row r="2778" customFormat="false" ht="15.75" hidden="false" customHeight="true" outlineLevel="0" collapsed="false"/>
    <row r="2779" customFormat="false" ht="15.75" hidden="false" customHeight="true" outlineLevel="0" collapsed="false"/>
    <row r="2780" customFormat="false" ht="15.75" hidden="false" customHeight="true" outlineLevel="0" collapsed="false"/>
    <row r="2781" customFormat="false" ht="15.75" hidden="false" customHeight="true" outlineLevel="0" collapsed="false"/>
    <row r="2782" customFormat="false" ht="15.75" hidden="false" customHeight="true" outlineLevel="0" collapsed="false"/>
    <row r="2783" customFormat="false" ht="15.75" hidden="false" customHeight="true" outlineLevel="0" collapsed="false"/>
    <row r="2784" customFormat="false" ht="15.75" hidden="false" customHeight="true" outlineLevel="0" collapsed="false"/>
    <row r="2785" customFormat="false" ht="15.75" hidden="false" customHeight="true" outlineLevel="0" collapsed="false"/>
    <row r="2786" customFormat="false" ht="15.75" hidden="false" customHeight="true" outlineLevel="0" collapsed="false"/>
    <row r="2787" customFormat="false" ht="15.75" hidden="false" customHeight="true" outlineLevel="0" collapsed="false"/>
    <row r="2788" customFormat="false" ht="15.75" hidden="false" customHeight="true" outlineLevel="0" collapsed="false"/>
    <row r="2789" customFormat="false" ht="15.75" hidden="false" customHeight="true" outlineLevel="0" collapsed="false"/>
    <row r="2790" customFormat="false" ht="15.75" hidden="false" customHeight="true" outlineLevel="0" collapsed="false"/>
    <row r="2791" customFormat="false" ht="15.75" hidden="false" customHeight="true" outlineLevel="0" collapsed="false"/>
    <row r="2792" customFormat="false" ht="15.75" hidden="false" customHeight="true" outlineLevel="0" collapsed="false"/>
    <row r="2793" customFormat="false" ht="15.75" hidden="false" customHeight="true" outlineLevel="0" collapsed="false"/>
    <row r="2794" customFormat="false" ht="15.75" hidden="false" customHeight="true" outlineLevel="0" collapsed="false"/>
    <row r="2795" customFormat="false" ht="15.75" hidden="false" customHeight="true" outlineLevel="0" collapsed="false"/>
    <row r="2796" customFormat="false" ht="15.75" hidden="false" customHeight="true" outlineLevel="0" collapsed="false"/>
    <row r="2797" customFormat="false" ht="15.75" hidden="false" customHeight="true" outlineLevel="0" collapsed="false"/>
    <row r="2798" customFormat="false" ht="15.75" hidden="false" customHeight="true" outlineLevel="0" collapsed="false"/>
    <row r="2799" customFormat="false" ht="15.75" hidden="false" customHeight="true" outlineLevel="0" collapsed="false"/>
    <row r="2800" customFormat="false" ht="15.75" hidden="false" customHeight="true" outlineLevel="0" collapsed="false"/>
    <row r="2801" customFormat="false" ht="15.75" hidden="false" customHeight="true" outlineLevel="0" collapsed="false"/>
    <row r="2802" customFormat="false" ht="15.75" hidden="false" customHeight="true" outlineLevel="0" collapsed="false"/>
    <row r="2803" customFormat="false" ht="15.75" hidden="false" customHeight="true" outlineLevel="0" collapsed="false"/>
    <row r="2804" customFormat="false" ht="15.75" hidden="false" customHeight="true" outlineLevel="0" collapsed="false"/>
    <row r="2805" customFormat="false" ht="15.75" hidden="false" customHeight="true" outlineLevel="0" collapsed="false"/>
    <row r="2806" customFormat="false" ht="15.75" hidden="false" customHeight="true" outlineLevel="0" collapsed="false"/>
    <row r="2807" customFormat="false" ht="15.75" hidden="false" customHeight="true" outlineLevel="0" collapsed="false"/>
    <row r="2808" customFormat="false" ht="15.75" hidden="false" customHeight="true" outlineLevel="0" collapsed="false"/>
    <row r="2809" customFormat="false" ht="15.75" hidden="false" customHeight="true" outlineLevel="0" collapsed="false"/>
    <row r="2810" customFormat="false" ht="15.75" hidden="false" customHeight="true" outlineLevel="0" collapsed="false"/>
    <row r="2811" customFormat="false" ht="15.75" hidden="false" customHeight="true" outlineLevel="0" collapsed="false"/>
    <row r="2812" customFormat="false" ht="15.75" hidden="false" customHeight="true" outlineLevel="0" collapsed="false"/>
    <row r="2813" customFormat="false" ht="15.75" hidden="false" customHeight="true" outlineLevel="0" collapsed="false"/>
    <row r="2814" customFormat="false" ht="15.75" hidden="false" customHeight="true" outlineLevel="0" collapsed="false"/>
    <row r="2815" customFormat="false" ht="15.75" hidden="false" customHeight="true" outlineLevel="0" collapsed="false"/>
    <row r="2816" customFormat="false" ht="15.75" hidden="false" customHeight="true" outlineLevel="0" collapsed="false"/>
    <row r="2817" customFormat="false" ht="15.75" hidden="false" customHeight="true" outlineLevel="0" collapsed="false"/>
    <row r="2818" customFormat="false" ht="15.75" hidden="false" customHeight="true" outlineLevel="0" collapsed="false"/>
    <row r="2819" customFormat="false" ht="15.75" hidden="false" customHeight="true" outlineLevel="0" collapsed="false"/>
    <row r="2820" customFormat="false" ht="15.75" hidden="false" customHeight="true" outlineLevel="0" collapsed="false"/>
    <row r="2821" customFormat="false" ht="15.75" hidden="false" customHeight="true" outlineLevel="0" collapsed="false"/>
    <row r="2822" customFormat="false" ht="15.75" hidden="false" customHeight="true" outlineLevel="0" collapsed="false"/>
    <row r="2823" customFormat="false" ht="15.75" hidden="false" customHeight="true" outlineLevel="0" collapsed="false"/>
    <row r="2824" customFormat="false" ht="15.75" hidden="false" customHeight="true" outlineLevel="0" collapsed="false"/>
    <row r="2825" customFormat="false" ht="15.75" hidden="false" customHeight="true" outlineLevel="0" collapsed="false"/>
    <row r="2826" customFormat="false" ht="15.75" hidden="false" customHeight="true" outlineLevel="0" collapsed="false"/>
    <row r="2827" customFormat="false" ht="15.75" hidden="false" customHeight="true" outlineLevel="0" collapsed="false"/>
    <row r="2828" customFormat="false" ht="15.75" hidden="false" customHeight="true" outlineLevel="0" collapsed="false"/>
    <row r="2829" customFormat="false" ht="15.75" hidden="false" customHeight="true" outlineLevel="0" collapsed="false"/>
    <row r="2830" customFormat="false" ht="15.75" hidden="false" customHeight="true" outlineLevel="0" collapsed="false"/>
    <row r="2831" customFormat="false" ht="15.75" hidden="false" customHeight="true" outlineLevel="0" collapsed="false"/>
    <row r="2832" customFormat="false" ht="15.75" hidden="false" customHeight="true" outlineLevel="0" collapsed="false"/>
    <row r="2833" customFormat="false" ht="15.75" hidden="false" customHeight="true" outlineLevel="0" collapsed="false"/>
    <row r="2834" customFormat="false" ht="15.75" hidden="false" customHeight="true" outlineLevel="0" collapsed="false"/>
    <row r="2835" customFormat="false" ht="15.75" hidden="false" customHeight="true" outlineLevel="0" collapsed="false"/>
    <row r="2836" customFormat="false" ht="15.75" hidden="false" customHeight="true" outlineLevel="0" collapsed="false"/>
    <row r="2837" customFormat="false" ht="15.75" hidden="false" customHeight="true" outlineLevel="0" collapsed="false"/>
    <row r="2838" customFormat="false" ht="15.75" hidden="false" customHeight="true" outlineLevel="0" collapsed="false"/>
    <row r="2839" customFormat="false" ht="15.75" hidden="false" customHeight="true" outlineLevel="0" collapsed="false"/>
    <row r="2840" customFormat="false" ht="15.75" hidden="false" customHeight="true" outlineLevel="0" collapsed="false"/>
    <row r="2841" customFormat="false" ht="15.75" hidden="false" customHeight="true" outlineLevel="0" collapsed="false"/>
    <row r="2842" customFormat="false" ht="15.75" hidden="false" customHeight="true" outlineLevel="0" collapsed="false"/>
    <row r="2843" customFormat="false" ht="15.75" hidden="false" customHeight="true" outlineLevel="0" collapsed="false"/>
    <row r="2844" customFormat="false" ht="15.75" hidden="false" customHeight="true" outlineLevel="0" collapsed="false"/>
    <row r="2845" customFormat="false" ht="15.75" hidden="false" customHeight="true" outlineLevel="0" collapsed="false"/>
    <row r="2846" customFormat="false" ht="15.75" hidden="false" customHeight="true" outlineLevel="0" collapsed="false"/>
    <row r="2847" customFormat="false" ht="15.75" hidden="false" customHeight="true" outlineLevel="0" collapsed="false"/>
    <row r="2848" customFormat="false" ht="15.75" hidden="false" customHeight="true" outlineLevel="0" collapsed="false"/>
    <row r="2849" customFormat="false" ht="15.75" hidden="false" customHeight="true" outlineLevel="0" collapsed="false"/>
    <row r="2850" customFormat="false" ht="15.75" hidden="false" customHeight="true" outlineLevel="0" collapsed="false"/>
    <row r="2851" customFormat="false" ht="15.75" hidden="false" customHeight="true" outlineLevel="0" collapsed="false"/>
    <row r="2852" customFormat="false" ht="15.75" hidden="false" customHeight="true" outlineLevel="0" collapsed="false"/>
    <row r="2853" customFormat="false" ht="15.75" hidden="false" customHeight="true" outlineLevel="0" collapsed="false"/>
    <row r="2854" customFormat="false" ht="15.75" hidden="false" customHeight="true" outlineLevel="0" collapsed="false"/>
    <row r="2855" customFormat="false" ht="15.75" hidden="false" customHeight="true" outlineLevel="0" collapsed="false"/>
    <row r="2856" customFormat="false" ht="15.75" hidden="false" customHeight="true" outlineLevel="0" collapsed="false"/>
    <row r="2857" customFormat="false" ht="15.75" hidden="false" customHeight="true" outlineLevel="0" collapsed="false"/>
    <row r="2858" customFormat="false" ht="15.75" hidden="false" customHeight="true" outlineLevel="0" collapsed="false"/>
    <row r="2859" customFormat="false" ht="15.75" hidden="false" customHeight="true" outlineLevel="0" collapsed="false"/>
    <row r="2860" customFormat="false" ht="15.75" hidden="false" customHeight="true" outlineLevel="0" collapsed="false"/>
    <row r="2861" customFormat="false" ht="15.75" hidden="false" customHeight="true" outlineLevel="0" collapsed="false"/>
    <row r="2862" customFormat="false" ht="15.75" hidden="false" customHeight="true" outlineLevel="0" collapsed="false"/>
    <row r="2863" customFormat="false" ht="15.75" hidden="false" customHeight="true" outlineLevel="0" collapsed="false"/>
    <row r="2864" customFormat="false" ht="15.75" hidden="false" customHeight="true" outlineLevel="0" collapsed="false"/>
    <row r="2865" customFormat="false" ht="15.75" hidden="false" customHeight="true" outlineLevel="0" collapsed="false"/>
    <row r="2866" customFormat="false" ht="15.75" hidden="false" customHeight="true" outlineLevel="0" collapsed="false"/>
    <row r="2867" customFormat="false" ht="15.75" hidden="false" customHeight="true" outlineLevel="0" collapsed="false"/>
    <row r="2868" customFormat="false" ht="15.75" hidden="false" customHeight="true" outlineLevel="0" collapsed="false"/>
    <row r="2869" customFormat="false" ht="15.75" hidden="false" customHeight="true" outlineLevel="0" collapsed="false"/>
    <row r="2870" customFormat="false" ht="15.75" hidden="false" customHeight="true" outlineLevel="0" collapsed="false"/>
    <row r="2871" customFormat="false" ht="15.75" hidden="false" customHeight="true" outlineLevel="0" collapsed="false"/>
    <row r="2872" customFormat="false" ht="15.75" hidden="false" customHeight="true" outlineLevel="0" collapsed="false"/>
    <row r="2873" customFormat="false" ht="15.75" hidden="false" customHeight="true" outlineLevel="0" collapsed="false"/>
    <row r="2874" customFormat="false" ht="15.75" hidden="false" customHeight="true" outlineLevel="0" collapsed="false"/>
    <row r="2875" customFormat="false" ht="15.75" hidden="false" customHeight="true" outlineLevel="0" collapsed="false"/>
    <row r="2876" customFormat="false" ht="15.75" hidden="false" customHeight="true" outlineLevel="0" collapsed="false"/>
    <row r="2877" customFormat="false" ht="15.75" hidden="false" customHeight="true" outlineLevel="0" collapsed="false"/>
    <row r="2878" customFormat="false" ht="15.75" hidden="false" customHeight="true" outlineLevel="0" collapsed="false"/>
    <row r="2879" customFormat="false" ht="15.75" hidden="false" customHeight="true" outlineLevel="0" collapsed="false"/>
    <row r="2880" customFormat="false" ht="15.75" hidden="false" customHeight="true" outlineLevel="0" collapsed="false"/>
    <row r="2881" customFormat="false" ht="15.75" hidden="false" customHeight="true" outlineLevel="0" collapsed="false"/>
    <row r="2882" customFormat="false" ht="15.75" hidden="false" customHeight="true" outlineLevel="0" collapsed="false"/>
    <row r="2883" customFormat="false" ht="15.75" hidden="false" customHeight="true" outlineLevel="0" collapsed="false"/>
    <row r="2884" customFormat="false" ht="15.75" hidden="false" customHeight="true" outlineLevel="0" collapsed="false"/>
    <row r="2885" customFormat="false" ht="15.75" hidden="false" customHeight="true" outlineLevel="0" collapsed="false"/>
    <row r="2886" customFormat="false" ht="15.75" hidden="false" customHeight="true" outlineLevel="0" collapsed="false"/>
    <row r="2887" customFormat="false" ht="15.75" hidden="false" customHeight="true" outlineLevel="0" collapsed="false"/>
    <row r="2888" customFormat="false" ht="15.75" hidden="false" customHeight="true" outlineLevel="0" collapsed="false"/>
    <row r="2889" customFormat="false" ht="15.75" hidden="false" customHeight="true" outlineLevel="0" collapsed="false"/>
    <row r="2890" customFormat="false" ht="15.75" hidden="false" customHeight="true" outlineLevel="0" collapsed="false"/>
    <row r="2891" customFormat="false" ht="15.75" hidden="false" customHeight="true" outlineLevel="0" collapsed="false"/>
    <row r="2892" customFormat="false" ht="15.75" hidden="false" customHeight="true" outlineLevel="0" collapsed="false"/>
    <row r="2893" customFormat="false" ht="15.75" hidden="false" customHeight="true" outlineLevel="0" collapsed="false"/>
    <row r="2894" customFormat="false" ht="15.75" hidden="false" customHeight="true" outlineLevel="0" collapsed="false"/>
    <row r="2895" customFormat="false" ht="15.75" hidden="false" customHeight="true" outlineLevel="0" collapsed="false"/>
    <row r="2896" customFormat="false" ht="15.75" hidden="false" customHeight="true" outlineLevel="0" collapsed="false"/>
    <row r="2897" customFormat="false" ht="15.75" hidden="false" customHeight="true" outlineLevel="0" collapsed="false"/>
    <row r="2898" customFormat="false" ht="15.75" hidden="false" customHeight="true" outlineLevel="0" collapsed="false"/>
    <row r="2899" customFormat="false" ht="15.75" hidden="false" customHeight="true" outlineLevel="0" collapsed="false"/>
    <row r="2900" customFormat="false" ht="15.75" hidden="false" customHeight="true" outlineLevel="0" collapsed="false"/>
    <row r="2901" customFormat="false" ht="15.75" hidden="false" customHeight="true" outlineLevel="0" collapsed="false"/>
    <row r="2902" customFormat="false" ht="15.75" hidden="false" customHeight="true" outlineLevel="0" collapsed="false"/>
    <row r="2903" customFormat="false" ht="15.75" hidden="false" customHeight="true" outlineLevel="0" collapsed="false"/>
    <row r="2904" customFormat="false" ht="15.75" hidden="false" customHeight="true" outlineLevel="0" collapsed="false"/>
    <row r="2905" customFormat="false" ht="15.75" hidden="false" customHeight="true" outlineLevel="0" collapsed="false"/>
    <row r="2906" customFormat="false" ht="15.75" hidden="false" customHeight="true" outlineLevel="0" collapsed="false"/>
    <row r="2907" customFormat="false" ht="15.75" hidden="false" customHeight="true" outlineLevel="0" collapsed="false"/>
    <row r="2908" customFormat="false" ht="15.75" hidden="false" customHeight="true" outlineLevel="0" collapsed="false"/>
    <row r="2909" customFormat="false" ht="15.75" hidden="false" customHeight="true" outlineLevel="0" collapsed="false"/>
    <row r="2910" customFormat="false" ht="15.75" hidden="false" customHeight="true" outlineLevel="0" collapsed="false"/>
    <row r="2911" customFormat="false" ht="15.75" hidden="false" customHeight="true" outlineLevel="0" collapsed="false"/>
    <row r="2912" customFormat="false" ht="15.75" hidden="false" customHeight="true" outlineLevel="0" collapsed="false"/>
    <row r="2913" customFormat="false" ht="15.75" hidden="false" customHeight="true" outlineLevel="0" collapsed="false"/>
    <row r="2914" customFormat="false" ht="15.75" hidden="false" customHeight="true" outlineLevel="0" collapsed="false"/>
    <row r="2915" customFormat="false" ht="15.75" hidden="false" customHeight="true" outlineLevel="0" collapsed="false"/>
    <row r="2916" customFormat="false" ht="15.75" hidden="false" customHeight="true" outlineLevel="0" collapsed="false"/>
    <row r="2917" customFormat="false" ht="15.75" hidden="false" customHeight="true" outlineLevel="0" collapsed="false"/>
    <row r="2918" customFormat="false" ht="15.75" hidden="false" customHeight="true" outlineLevel="0" collapsed="false"/>
    <row r="2919" customFormat="false" ht="15.75" hidden="false" customHeight="true" outlineLevel="0" collapsed="false"/>
    <row r="2920" customFormat="false" ht="15.75" hidden="false" customHeight="true" outlineLevel="0" collapsed="false"/>
    <row r="2921" customFormat="false" ht="15.75" hidden="false" customHeight="true" outlineLevel="0" collapsed="false"/>
    <row r="2922" customFormat="false" ht="15.75" hidden="false" customHeight="true" outlineLevel="0" collapsed="false"/>
    <row r="2923" customFormat="false" ht="15.75" hidden="false" customHeight="true" outlineLevel="0" collapsed="false"/>
    <row r="2924" customFormat="false" ht="15.75" hidden="false" customHeight="true" outlineLevel="0" collapsed="false"/>
    <row r="2925" customFormat="false" ht="15.75" hidden="false" customHeight="true" outlineLevel="0" collapsed="false"/>
    <row r="2926" customFormat="false" ht="15.75" hidden="false" customHeight="true" outlineLevel="0" collapsed="false"/>
    <row r="2927" customFormat="false" ht="15.75" hidden="false" customHeight="true" outlineLevel="0" collapsed="false"/>
    <row r="2928" customFormat="false" ht="15.75" hidden="false" customHeight="true" outlineLevel="0" collapsed="false"/>
    <row r="2929" customFormat="false" ht="15.75" hidden="false" customHeight="true" outlineLevel="0" collapsed="false"/>
    <row r="2930" customFormat="false" ht="15.75" hidden="false" customHeight="true" outlineLevel="0" collapsed="false"/>
    <row r="2931" customFormat="false" ht="15.75" hidden="false" customHeight="true" outlineLevel="0" collapsed="false"/>
    <row r="2932" customFormat="false" ht="15.75" hidden="false" customHeight="true" outlineLevel="0" collapsed="false"/>
    <row r="2933" customFormat="false" ht="15.75" hidden="false" customHeight="true" outlineLevel="0" collapsed="false"/>
    <row r="2934" customFormat="false" ht="15.75" hidden="false" customHeight="true" outlineLevel="0" collapsed="false"/>
    <row r="2935" customFormat="false" ht="15.75" hidden="false" customHeight="true" outlineLevel="0" collapsed="false"/>
    <row r="2936" customFormat="false" ht="15.75" hidden="false" customHeight="true" outlineLevel="0" collapsed="false"/>
    <row r="2937" customFormat="false" ht="15.75" hidden="false" customHeight="true" outlineLevel="0" collapsed="false"/>
    <row r="2938" customFormat="false" ht="15.75" hidden="false" customHeight="true" outlineLevel="0" collapsed="false"/>
    <row r="2939" customFormat="false" ht="15.75" hidden="false" customHeight="true" outlineLevel="0" collapsed="false"/>
    <row r="2940" customFormat="false" ht="15.75" hidden="false" customHeight="true" outlineLevel="0" collapsed="false"/>
    <row r="2941" customFormat="false" ht="15.75" hidden="false" customHeight="true" outlineLevel="0" collapsed="false"/>
    <row r="2942" customFormat="false" ht="15.75" hidden="false" customHeight="true" outlineLevel="0" collapsed="false"/>
    <row r="2943" customFormat="false" ht="15.75" hidden="false" customHeight="true" outlineLevel="0" collapsed="false"/>
    <row r="2944" customFormat="false" ht="15.75" hidden="false" customHeight="true" outlineLevel="0" collapsed="false"/>
    <row r="2945" customFormat="false" ht="15.75" hidden="false" customHeight="true" outlineLevel="0" collapsed="false"/>
    <row r="2946" customFormat="false" ht="15.75" hidden="false" customHeight="true" outlineLevel="0" collapsed="false"/>
    <row r="2947" customFormat="false" ht="15.75" hidden="false" customHeight="true" outlineLevel="0" collapsed="false"/>
    <row r="2948" customFormat="false" ht="15.75" hidden="false" customHeight="true" outlineLevel="0" collapsed="false"/>
    <row r="2949" customFormat="false" ht="15.75" hidden="false" customHeight="true" outlineLevel="0" collapsed="false"/>
    <row r="2950" customFormat="false" ht="15.75" hidden="false" customHeight="true" outlineLevel="0" collapsed="false"/>
    <row r="2951" customFormat="false" ht="15.75" hidden="false" customHeight="true" outlineLevel="0" collapsed="false"/>
    <row r="2952" customFormat="false" ht="15.75" hidden="false" customHeight="true" outlineLevel="0" collapsed="false"/>
    <row r="2953" customFormat="false" ht="15.75" hidden="false" customHeight="true" outlineLevel="0" collapsed="false"/>
    <row r="2954" customFormat="false" ht="15.75" hidden="false" customHeight="true" outlineLevel="0" collapsed="false"/>
    <row r="2955" customFormat="false" ht="15.75" hidden="false" customHeight="true" outlineLevel="0" collapsed="false"/>
    <row r="2956" customFormat="false" ht="15.75" hidden="false" customHeight="true" outlineLevel="0" collapsed="false"/>
    <row r="2957" customFormat="false" ht="15.75" hidden="false" customHeight="true" outlineLevel="0" collapsed="false"/>
    <row r="2958" customFormat="false" ht="15.75" hidden="false" customHeight="true" outlineLevel="0" collapsed="false"/>
    <row r="2959" customFormat="false" ht="15.75" hidden="false" customHeight="true" outlineLevel="0" collapsed="false"/>
    <row r="2960" customFormat="false" ht="15.75" hidden="false" customHeight="true" outlineLevel="0" collapsed="false"/>
    <row r="2961" customFormat="false" ht="15.75" hidden="false" customHeight="true" outlineLevel="0" collapsed="false"/>
    <row r="2962" customFormat="false" ht="15.75" hidden="false" customHeight="true" outlineLevel="0" collapsed="false"/>
    <row r="2963" customFormat="false" ht="15.75" hidden="false" customHeight="true" outlineLevel="0" collapsed="false"/>
    <row r="2964" customFormat="false" ht="15.75" hidden="false" customHeight="true" outlineLevel="0" collapsed="false"/>
    <row r="2965" customFormat="false" ht="15.75" hidden="false" customHeight="true" outlineLevel="0" collapsed="false"/>
    <row r="2966" customFormat="false" ht="15.75" hidden="false" customHeight="true" outlineLevel="0" collapsed="false"/>
    <row r="2967" customFormat="false" ht="15.75" hidden="false" customHeight="true" outlineLevel="0" collapsed="false"/>
    <row r="2968" customFormat="false" ht="15.75" hidden="false" customHeight="true" outlineLevel="0" collapsed="false"/>
    <row r="2969" customFormat="false" ht="15.75" hidden="false" customHeight="true" outlineLevel="0" collapsed="false"/>
    <row r="2970" customFormat="false" ht="15.75" hidden="false" customHeight="true" outlineLevel="0" collapsed="false"/>
    <row r="2971" customFormat="false" ht="15.75" hidden="false" customHeight="true" outlineLevel="0" collapsed="false"/>
    <row r="2972" customFormat="false" ht="15.75" hidden="false" customHeight="true" outlineLevel="0" collapsed="false"/>
    <row r="2973" customFormat="false" ht="15.75" hidden="false" customHeight="true" outlineLevel="0" collapsed="false"/>
    <row r="2974" customFormat="false" ht="15.75" hidden="false" customHeight="true" outlineLevel="0" collapsed="false"/>
    <row r="2975" customFormat="false" ht="15.75" hidden="false" customHeight="true" outlineLevel="0" collapsed="false"/>
    <row r="2976" customFormat="false" ht="15.75" hidden="false" customHeight="true" outlineLevel="0" collapsed="false"/>
    <row r="2977" customFormat="false" ht="15.75" hidden="false" customHeight="true" outlineLevel="0" collapsed="false"/>
    <row r="2978" customFormat="false" ht="15.75" hidden="false" customHeight="true" outlineLevel="0" collapsed="false"/>
    <row r="2979" customFormat="false" ht="15.75" hidden="false" customHeight="true" outlineLevel="0" collapsed="false"/>
    <row r="2980" customFormat="false" ht="15.75" hidden="false" customHeight="true" outlineLevel="0" collapsed="false"/>
    <row r="2981" customFormat="false" ht="15.75" hidden="false" customHeight="true" outlineLevel="0" collapsed="false"/>
    <row r="2982" customFormat="false" ht="15.75" hidden="false" customHeight="true" outlineLevel="0" collapsed="false"/>
    <row r="2983" customFormat="false" ht="15.75" hidden="false" customHeight="true" outlineLevel="0" collapsed="false"/>
    <row r="2984" customFormat="false" ht="15.75" hidden="false" customHeight="true" outlineLevel="0" collapsed="false"/>
    <row r="2985" customFormat="false" ht="15.75" hidden="false" customHeight="true" outlineLevel="0" collapsed="false"/>
    <row r="2986" customFormat="false" ht="15.75" hidden="false" customHeight="true" outlineLevel="0" collapsed="false"/>
    <row r="2987" customFormat="false" ht="15.75" hidden="false" customHeight="true" outlineLevel="0" collapsed="false"/>
    <row r="2988" customFormat="false" ht="15.75" hidden="false" customHeight="true" outlineLevel="0" collapsed="false"/>
    <row r="2989" customFormat="false" ht="15.75" hidden="false" customHeight="true" outlineLevel="0" collapsed="false"/>
    <row r="2990" customFormat="false" ht="15.75" hidden="false" customHeight="true" outlineLevel="0" collapsed="false"/>
    <row r="2991" customFormat="false" ht="15.75" hidden="false" customHeight="true" outlineLevel="0" collapsed="false"/>
    <row r="2992" customFormat="false" ht="15.75" hidden="false" customHeight="true" outlineLevel="0" collapsed="false"/>
    <row r="2993" customFormat="false" ht="15.75" hidden="false" customHeight="true" outlineLevel="0" collapsed="false"/>
    <row r="2994" customFormat="false" ht="15.75" hidden="false" customHeight="true" outlineLevel="0" collapsed="false"/>
    <row r="2995" customFormat="false" ht="15.75" hidden="false" customHeight="true" outlineLevel="0" collapsed="false"/>
    <row r="2996" customFormat="false" ht="15.75" hidden="false" customHeight="true" outlineLevel="0" collapsed="false"/>
    <row r="2997" customFormat="false" ht="15.75" hidden="false" customHeight="true" outlineLevel="0" collapsed="false"/>
    <row r="2998" customFormat="false" ht="15.75" hidden="false" customHeight="true" outlineLevel="0" collapsed="false"/>
    <row r="2999" customFormat="false" ht="15.75" hidden="false" customHeight="true" outlineLevel="0" collapsed="false"/>
    <row r="3000" customFormat="false" ht="15.75" hidden="false" customHeight="true" outlineLevel="0" collapsed="false"/>
    <row r="3001" customFormat="false" ht="15.75" hidden="false" customHeight="true" outlineLevel="0" collapsed="false"/>
    <row r="3002" customFormat="false" ht="15.75" hidden="false" customHeight="true" outlineLevel="0" collapsed="false"/>
    <row r="3003" customFormat="false" ht="15.75" hidden="false" customHeight="true" outlineLevel="0" collapsed="false"/>
    <row r="3004" customFormat="false" ht="15.75" hidden="false" customHeight="true" outlineLevel="0" collapsed="false"/>
    <row r="3005" customFormat="false" ht="15.75" hidden="false" customHeight="true" outlineLevel="0" collapsed="false"/>
    <row r="3006" customFormat="false" ht="15.75" hidden="false" customHeight="true" outlineLevel="0" collapsed="false"/>
    <row r="3007" customFormat="false" ht="15.75" hidden="false" customHeight="true" outlineLevel="0" collapsed="false"/>
    <row r="3008" customFormat="false" ht="15.75" hidden="false" customHeight="true" outlineLevel="0" collapsed="false"/>
    <row r="3009" customFormat="false" ht="15.75" hidden="false" customHeight="true" outlineLevel="0" collapsed="false"/>
    <row r="3010" customFormat="false" ht="15.75" hidden="false" customHeight="true" outlineLevel="0" collapsed="false"/>
    <row r="3011" customFormat="false" ht="15.75" hidden="false" customHeight="true" outlineLevel="0" collapsed="false"/>
    <row r="3012" customFormat="false" ht="15.75" hidden="false" customHeight="true" outlineLevel="0" collapsed="false"/>
    <row r="3013" customFormat="false" ht="15.75" hidden="false" customHeight="true" outlineLevel="0" collapsed="false"/>
    <row r="3014" customFormat="false" ht="15.75" hidden="false" customHeight="true" outlineLevel="0" collapsed="false"/>
    <row r="3015" customFormat="false" ht="15.75" hidden="false" customHeight="true" outlineLevel="0" collapsed="false"/>
    <row r="3016" customFormat="false" ht="15.75" hidden="false" customHeight="true" outlineLevel="0" collapsed="false"/>
    <row r="3017" customFormat="false" ht="15.75" hidden="false" customHeight="true" outlineLevel="0" collapsed="false"/>
    <row r="3018" customFormat="false" ht="15.75" hidden="false" customHeight="true" outlineLevel="0" collapsed="false"/>
    <row r="3019" customFormat="false" ht="15.75" hidden="false" customHeight="true" outlineLevel="0" collapsed="false"/>
    <row r="3020" customFormat="false" ht="15.75" hidden="false" customHeight="true" outlineLevel="0" collapsed="false"/>
    <row r="3021" customFormat="false" ht="15.75" hidden="false" customHeight="true" outlineLevel="0" collapsed="false"/>
    <row r="3022" customFormat="false" ht="15.75" hidden="false" customHeight="true" outlineLevel="0" collapsed="false"/>
    <row r="3023" customFormat="false" ht="15.75" hidden="false" customHeight="true" outlineLevel="0" collapsed="false"/>
    <row r="3024" customFormat="false" ht="15.75" hidden="false" customHeight="true" outlineLevel="0" collapsed="false"/>
    <row r="3025" customFormat="false" ht="15.75" hidden="false" customHeight="true" outlineLevel="0" collapsed="false"/>
    <row r="3026" customFormat="false" ht="15.75" hidden="false" customHeight="true" outlineLevel="0" collapsed="false"/>
    <row r="3027" customFormat="false" ht="15.75" hidden="false" customHeight="true" outlineLevel="0" collapsed="false"/>
    <row r="3028" customFormat="false" ht="15.75" hidden="false" customHeight="true" outlineLevel="0" collapsed="false"/>
    <row r="3029" customFormat="false" ht="15.75" hidden="false" customHeight="true" outlineLevel="0" collapsed="false"/>
    <row r="3030" customFormat="false" ht="15.75" hidden="false" customHeight="true" outlineLevel="0" collapsed="false"/>
    <row r="3031" customFormat="false" ht="15.75" hidden="false" customHeight="true" outlineLevel="0" collapsed="false"/>
    <row r="3032" customFormat="false" ht="15.75" hidden="false" customHeight="true" outlineLevel="0" collapsed="false"/>
    <row r="3033" customFormat="false" ht="15.75" hidden="false" customHeight="true" outlineLevel="0" collapsed="false"/>
    <row r="3034" customFormat="false" ht="15.75" hidden="false" customHeight="true" outlineLevel="0" collapsed="false"/>
    <row r="3035" customFormat="false" ht="15.75" hidden="false" customHeight="true" outlineLevel="0" collapsed="false"/>
    <row r="3036" customFormat="false" ht="15.75" hidden="false" customHeight="true" outlineLevel="0" collapsed="false"/>
    <row r="3037" customFormat="false" ht="15.75" hidden="false" customHeight="true" outlineLevel="0" collapsed="false"/>
    <row r="3038" customFormat="false" ht="15.75" hidden="false" customHeight="true" outlineLevel="0" collapsed="false"/>
    <row r="3039" customFormat="false" ht="15.75" hidden="false" customHeight="true" outlineLevel="0" collapsed="false"/>
    <row r="3040" customFormat="false" ht="15.75" hidden="false" customHeight="true" outlineLevel="0" collapsed="false"/>
    <row r="3041" customFormat="false" ht="15.75" hidden="false" customHeight="true" outlineLevel="0" collapsed="false"/>
    <row r="3042" customFormat="false" ht="15.75" hidden="false" customHeight="true" outlineLevel="0" collapsed="false"/>
    <row r="3043" customFormat="false" ht="15.75" hidden="false" customHeight="true" outlineLevel="0" collapsed="false"/>
    <row r="3044" customFormat="false" ht="15.75" hidden="false" customHeight="true" outlineLevel="0" collapsed="false"/>
    <row r="3045" customFormat="false" ht="15.75" hidden="false" customHeight="true" outlineLevel="0" collapsed="false"/>
    <row r="3046" customFormat="false" ht="15.75" hidden="false" customHeight="true" outlineLevel="0" collapsed="false"/>
    <row r="3047" customFormat="false" ht="15.75" hidden="false" customHeight="true" outlineLevel="0" collapsed="false"/>
    <row r="3048" customFormat="false" ht="15.75" hidden="false" customHeight="true" outlineLevel="0" collapsed="false"/>
    <row r="3049" customFormat="false" ht="15.75" hidden="false" customHeight="true" outlineLevel="0" collapsed="false"/>
    <row r="3050" customFormat="false" ht="15.75" hidden="false" customHeight="true" outlineLevel="0" collapsed="false"/>
    <row r="3051" customFormat="false" ht="15.75" hidden="false" customHeight="true" outlineLevel="0" collapsed="false"/>
    <row r="3052" customFormat="false" ht="15.75" hidden="false" customHeight="true" outlineLevel="0" collapsed="false"/>
    <row r="3053" customFormat="false" ht="15.75" hidden="false" customHeight="true" outlineLevel="0" collapsed="false"/>
    <row r="3054" customFormat="false" ht="15.75" hidden="false" customHeight="true" outlineLevel="0" collapsed="false"/>
    <row r="3055" customFormat="false" ht="15.75" hidden="false" customHeight="true" outlineLevel="0" collapsed="false"/>
    <row r="3056" customFormat="false" ht="15.75" hidden="false" customHeight="true" outlineLevel="0" collapsed="false"/>
    <row r="3057" customFormat="false" ht="15.75" hidden="false" customHeight="true" outlineLevel="0" collapsed="false"/>
    <row r="3058" customFormat="false" ht="15.75" hidden="false" customHeight="true" outlineLevel="0" collapsed="false"/>
    <row r="3059" customFormat="false" ht="15.75" hidden="false" customHeight="true" outlineLevel="0" collapsed="false"/>
    <row r="3060" customFormat="false" ht="15.75" hidden="false" customHeight="true" outlineLevel="0" collapsed="false"/>
    <row r="3061" customFormat="false" ht="15.75" hidden="false" customHeight="true" outlineLevel="0" collapsed="false"/>
    <row r="3062" customFormat="false" ht="15.75" hidden="false" customHeight="true" outlineLevel="0" collapsed="false"/>
    <row r="3063" customFormat="false" ht="15.75" hidden="false" customHeight="true" outlineLevel="0" collapsed="false"/>
    <row r="3064" customFormat="false" ht="15.75" hidden="false" customHeight="true" outlineLevel="0" collapsed="false"/>
    <row r="3065" customFormat="false" ht="15.75" hidden="false" customHeight="true" outlineLevel="0" collapsed="false"/>
    <row r="3066" customFormat="false" ht="15.75" hidden="false" customHeight="true" outlineLevel="0" collapsed="false"/>
    <row r="3067" customFormat="false" ht="15.75" hidden="false" customHeight="true" outlineLevel="0" collapsed="false"/>
    <row r="3068" customFormat="false" ht="15.75" hidden="false" customHeight="true" outlineLevel="0" collapsed="false"/>
    <row r="3069" customFormat="false" ht="15.75" hidden="false" customHeight="true" outlineLevel="0" collapsed="false"/>
    <row r="3070" customFormat="false" ht="15.75" hidden="false" customHeight="true" outlineLevel="0" collapsed="false"/>
    <row r="3071" customFormat="false" ht="15.75" hidden="false" customHeight="true" outlineLevel="0" collapsed="false"/>
    <row r="3072" customFormat="false" ht="15.75" hidden="false" customHeight="true" outlineLevel="0" collapsed="false"/>
    <row r="3073" customFormat="false" ht="15.75" hidden="false" customHeight="true" outlineLevel="0" collapsed="false"/>
    <row r="3074" customFormat="false" ht="15.75" hidden="false" customHeight="true" outlineLevel="0" collapsed="false"/>
    <row r="3075" customFormat="false" ht="15.75" hidden="false" customHeight="true" outlineLevel="0" collapsed="false"/>
    <row r="3076" customFormat="false" ht="15.75" hidden="false" customHeight="true" outlineLevel="0" collapsed="false"/>
    <row r="3077" customFormat="false" ht="15.75" hidden="false" customHeight="true" outlineLevel="0" collapsed="false"/>
    <row r="3078" customFormat="false" ht="15.75" hidden="false" customHeight="true" outlineLevel="0" collapsed="false"/>
    <row r="3079" customFormat="false" ht="15.75" hidden="false" customHeight="true" outlineLevel="0" collapsed="false"/>
    <row r="3080" customFormat="false" ht="15.75" hidden="false" customHeight="true" outlineLevel="0" collapsed="false"/>
    <row r="3081" customFormat="false" ht="15.75" hidden="false" customHeight="true" outlineLevel="0" collapsed="false"/>
    <row r="3082" customFormat="false" ht="15.75" hidden="false" customHeight="true" outlineLevel="0" collapsed="false"/>
    <row r="3083" customFormat="false" ht="15.75" hidden="false" customHeight="true" outlineLevel="0" collapsed="false"/>
    <row r="3084" customFormat="false" ht="15.75" hidden="false" customHeight="true" outlineLevel="0" collapsed="false"/>
    <row r="3085" customFormat="false" ht="15.75" hidden="false" customHeight="true" outlineLevel="0" collapsed="false"/>
    <row r="3086" customFormat="false" ht="15.75" hidden="false" customHeight="true" outlineLevel="0" collapsed="false"/>
    <row r="3087" customFormat="false" ht="15.75" hidden="false" customHeight="true" outlineLevel="0" collapsed="false"/>
    <row r="3088" customFormat="false" ht="15.75" hidden="false" customHeight="true" outlineLevel="0" collapsed="false"/>
    <row r="3089" customFormat="false" ht="15.75" hidden="false" customHeight="true" outlineLevel="0" collapsed="false"/>
    <row r="3090" customFormat="false" ht="15.75" hidden="false" customHeight="true" outlineLevel="0" collapsed="false"/>
    <row r="3091" customFormat="false" ht="15.75" hidden="false" customHeight="true" outlineLevel="0" collapsed="false"/>
    <row r="3092" customFormat="false" ht="15.75" hidden="false" customHeight="true" outlineLevel="0" collapsed="false"/>
    <row r="3093" customFormat="false" ht="15.75" hidden="false" customHeight="true" outlineLevel="0" collapsed="false"/>
    <row r="3094" customFormat="false" ht="15.75" hidden="false" customHeight="true" outlineLevel="0" collapsed="false"/>
    <row r="3095" customFormat="false" ht="15.75" hidden="false" customHeight="true" outlineLevel="0" collapsed="false"/>
    <row r="3096" customFormat="false" ht="15.75" hidden="false" customHeight="true" outlineLevel="0" collapsed="false"/>
    <row r="3097" customFormat="false" ht="15.75" hidden="false" customHeight="true" outlineLevel="0" collapsed="false"/>
    <row r="3098" customFormat="false" ht="15.75" hidden="false" customHeight="true" outlineLevel="0" collapsed="false"/>
    <row r="3099" customFormat="false" ht="15.75" hidden="false" customHeight="true" outlineLevel="0" collapsed="false"/>
    <row r="3100" customFormat="false" ht="15.75" hidden="false" customHeight="true" outlineLevel="0" collapsed="false"/>
    <row r="3101" customFormat="false" ht="15.75" hidden="false" customHeight="true" outlineLevel="0" collapsed="false"/>
    <row r="3102" customFormat="false" ht="15.75" hidden="false" customHeight="true" outlineLevel="0" collapsed="false"/>
    <row r="3103" customFormat="false" ht="15.75" hidden="false" customHeight="true" outlineLevel="0" collapsed="false"/>
    <row r="3104" customFormat="false" ht="15.75" hidden="false" customHeight="true" outlineLevel="0" collapsed="false"/>
    <row r="3105" customFormat="false" ht="15.75" hidden="false" customHeight="true" outlineLevel="0" collapsed="false"/>
    <row r="3106" customFormat="false" ht="15.75" hidden="false" customHeight="true" outlineLevel="0" collapsed="false"/>
    <row r="3107" customFormat="false" ht="15.75" hidden="false" customHeight="true" outlineLevel="0" collapsed="false"/>
    <row r="3108" customFormat="false" ht="15.75" hidden="false" customHeight="true" outlineLevel="0" collapsed="false"/>
    <row r="3109" customFormat="false" ht="15.75" hidden="false" customHeight="true" outlineLevel="0" collapsed="false"/>
    <row r="3110" customFormat="false" ht="15.75" hidden="false" customHeight="true" outlineLevel="0" collapsed="false"/>
    <row r="3111" customFormat="false" ht="15.75" hidden="false" customHeight="true" outlineLevel="0" collapsed="false"/>
    <row r="3112" customFormat="false" ht="15.75" hidden="false" customHeight="true" outlineLevel="0" collapsed="false"/>
    <row r="3113" customFormat="false" ht="15.75" hidden="false" customHeight="true" outlineLevel="0" collapsed="false"/>
    <row r="3114" customFormat="false" ht="15.75" hidden="false" customHeight="true" outlineLevel="0" collapsed="false"/>
    <row r="3115" customFormat="false" ht="15.75" hidden="false" customHeight="true" outlineLevel="0" collapsed="false"/>
    <row r="3116" customFormat="false" ht="15.75" hidden="false" customHeight="true" outlineLevel="0" collapsed="false"/>
    <row r="3117" customFormat="false" ht="15.75" hidden="false" customHeight="true" outlineLevel="0" collapsed="false"/>
    <row r="3118" customFormat="false" ht="15.75" hidden="false" customHeight="true" outlineLevel="0" collapsed="false"/>
    <row r="3119" customFormat="false" ht="15.75" hidden="false" customHeight="true" outlineLevel="0" collapsed="false"/>
    <row r="3120" customFormat="false" ht="15.75" hidden="false" customHeight="true" outlineLevel="0" collapsed="false"/>
    <row r="3121" customFormat="false" ht="15.75" hidden="false" customHeight="true" outlineLevel="0" collapsed="false"/>
    <row r="3122" customFormat="false" ht="15.75" hidden="false" customHeight="true" outlineLevel="0" collapsed="false"/>
    <row r="3123" customFormat="false" ht="15.75" hidden="false" customHeight="true" outlineLevel="0" collapsed="false"/>
    <row r="3124" customFormat="false" ht="15.75" hidden="false" customHeight="true" outlineLevel="0" collapsed="false"/>
    <row r="3125" customFormat="false" ht="15.75" hidden="false" customHeight="true" outlineLevel="0" collapsed="false"/>
    <row r="3126" customFormat="false" ht="15.75" hidden="false" customHeight="true" outlineLevel="0" collapsed="false"/>
    <row r="3127" customFormat="false" ht="15.75" hidden="false" customHeight="true" outlineLevel="0" collapsed="false"/>
    <row r="3128" customFormat="false" ht="15.75" hidden="false" customHeight="true" outlineLevel="0" collapsed="false"/>
    <row r="3129" customFormat="false" ht="15.75" hidden="false" customHeight="true" outlineLevel="0" collapsed="false"/>
    <row r="3130" customFormat="false" ht="15.75" hidden="false" customHeight="true" outlineLevel="0" collapsed="false"/>
    <row r="3131" customFormat="false" ht="15.75" hidden="false" customHeight="true" outlineLevel="0" collapsed="false"/>
    <row r="3132" customFormat="false" ht="15.75" hidden="false" customHeight="true" outlineLevel="0" collapsed="false"/>
    <row r="3133" customFormat="false" ht="15.75" hidden="false" customHeight="true" outlineLevel="0" collapsed="false"/>
    <row r="3134" customFormat="false" ht="15.75" hidden="false" customHeight="true" outlineLevel="0" collapsed="false"/>
    <row r="3135" customFormat="false" ht="15.75" hidden="false" customHeight="true" outlineLevel="0" collapsed="false"/>
    <row r="3136" customFormat="false" ht="15.75" hidden="false" customHeight="true" outlineLevel="0" collapsed="false"/>
    <row r="3137" customFormat="false" ht="15.75" hidden="false" customHeight="true" outlineLevel="0" collapsed="false"/>
    <row r="3138" customFormat="false" ht="15.75" hidden="false" customHeight="true" outlineLevel="0" collapsed="false"/>
    <row r="3139" customFormat="false" ht="15.75" hidden="false" customHeight="true" outlineLevel="0" collapsed="false"/>
    <row r="3140" customFormat="false" ht="15.75" hidden="false" customHeight="true" outlineLevel="0" collapsed="false"/>
    <row r="3141" customFormat="false" ht="15.75" hidden="false" customHeight="true" outlineLevel="0" collapsed="false"/>
    <row r="3142" customFormat="false" ht="15.75" hidden="false" customHeight="true" outlineLevel="0" collapsed="false"/>
    <row r="3143" customFormat="false" ht="15.75" hidden="false" customHeight="true" outlineLevel="0" collapsed="false"/>
    <row r="3144" customFormat="false" ht="15.75" hidden="false" customHeight="true" outlineLevel="0" collapsed="false"/>
    <row r="3145" customFormat="false" ht="15.75" hidden="false" customHeight="true" outlineLevel="0" collapsed="false"/>
    <row r="3146" customFormat="false" ht="15.75" hidden="false" customHeight="true" outlineLevel="0" collapsed="false"/>
    <row r="3147" customFormat="false" ht="15.75" hidden="false" customHeight="true" outlineLevel="0" collapsed="false"/>
    <row r="3148" customFormat="false" ht="15.75" hidden="false" customHeight="true" outlineLevel="0" collapsed="false"/>
    <row r="3149" customFormat="false" ht="15.75" hidden="false" customHeight="true" outlineLevel="0" collapsed="false"/>
    <row r="3150" customFormat="false" ht="15.75" hidden="false" customHeight="true" outlineLevel="0" collapsed="false"/>
    <row r="3151" customFormat="false" ht="15.75" hidden="false" customHeight="true" outlineLevel="0" collapsed="false"/>
    <row r="3152" customFormat="false" ht="15.75" hidden="false" customHeight="true" outlineLevel="0" collapsed="false"/>
    <row r="3153" customFormat="false" ht="15.75" hidden="false" customHeight="true" outlineLevel="0" collapsed="false"/>
    <row r="3154" customFormat="false" ht="15.75" hidden="false" customHeight="true" outlineLevel="0" collapsed="false"/>
    <row r="3155" customFormat="false" ht="15.75" hidden="false" customHeight="true" outlineLevel="0" collapsed="false"/>
    <row r="3156" customFormat="false" ht="15.75" hidden="false" customHeight="true" outlineLevel="0" collapsed="false"/>
    <row r="3157" customFormat="false" ht="15.75" hidden="false" customHeight="true" outlineLevel="0" collapsed="false"/>
    <row r="3158" customFormat="false" ht="15.75" hidden="false" customHeight="true" outlineLevel="0" collapsed="false"/>
    <row r="3159" customFormat="false" ht="15.75" hidden="false" customHeight="true" outlineLevel="0" collapsed="false"/>
    <row r="3160" customFormat="false" ht="15.75" hidden="false" customHeight="true" outlineLevel="0" collapsed="false"/>
    <row r="3161" customFormat="false" ht="15.75" hidden="false" customHeight="true" outlineLevel="0" collapsed="false"/>
    <row r="3162" customFormat="false" ht="15.75" hidden="false" customHeight="true" outlineLevel="0" collapsed="false"/>
    <row r="3163" customFormat="false" ht="15.75" hidden="false" customHeight="true" outlineLevel="0" collapsed="false"/>
    <row r="3164" customFormat="false" ht="15.75" hidden="false" customHeight="true" outlineLevel="0" collapsed="false"/>
    <row r="3165" customFormat="false" ht="15.75" hidden="false" customHeight="true" outlineLevel="0" collapsed="false"/>
    <row r="3166" customFormat="false" ht="15.75" hidden="false" customHeight="true" outlineLevel="0" collapsed="false"/>
    <row r="3167" customFormat="false" ht="15.75" hidden="false" customHeight="true" outlineLevel="0" collapsed="false"/>
    <row r="3168" customFormat="false" ht="15.75" hidden="false" customHeight="true" outlineLevel="0" collapsed="false"/>
    <row r="3169" customFormat="false" ht="15.75" hidden="false" customHeight="true" outlineLevel="0" collapsed="false"/>
    <row r="3170" customFormat="false" ht="15.75" hidden="false" customHeight="true" outlineLevel="0" collapsed="false"/>
    <row r="3171" customFormat="false" ht="15.75" hidden="false" customHeight="true" outlineLevel="0" collapsed="false"/>
    <row r="3172" customFormat="false" ht="15.75" hidden="false" customHeight="true" outlineLevel="0" collapsed="false"/>
    <row r="3173" customFormat="false" ht="15.75" hidden="false" customHeight="true" outlineLevel="0" collapsed="false"/>
    <row r="3174" customFormat="false" ht="15.75" hidden="false" customHeight="true" outlineLevel="0" collapsed="false"/>
    <row r="3175" customFormat="false" ht="15.75" hidden="false" customHeight="true" outlineLevel="0" collapsed="false"/>
    <row r="3176" customFormat="false" ht="15.75" hidden="false" customHeight="true" outlineLevel="0" collapsed="false"/>
    <row r="3177" customFormat="false" ht="15.75" hidden="false" customHeight="true" outlineLevel="0" collapsed="false"/>
    <row r="3178" customFormat="false" ht="15.75" hidden="false" customHeight="true" outlineLevel="0" collapsed="false"/>
    <row r="3179" customFormat="false" ht="15.75" hidden="false" customHeight="true" outlineLevel="0" collapsed="false"/>
    <row r="3180" customFormat="false" ht="15.75" hidden="false" customHeight="true" outlineLevel="0" collapsed="false"/>
    <row r="3181" customFormat="false" ht="15.75" hidden="false" customHeight="true" outlineLevel="0" collapsed="false"/>
    <row r="3182" customFormat="false" ht="15.75" hidden="false" customHeight="true" outlineLevel="0" collapsed="false"/>
    <row r="3183" customFormat="false" ht="15.75" hidden="false" customHeight="true" outlineLevel="0" collapsed="false"/>
    <row r="3184" customFormat="false" ht="15.75" hidden="false" customHeight="true" outlineLevel="0" collapsed="false"/>
    <row r="3185" customFormat="false" ht="15.75" hidden="false" customHeight="true" outlineLevel="0" collapsed="false"/>
    <row r="3186" customFormat="false" ht="15.75" hidden="false" customHeight="true" outlineLevel="0" collapsed="false"/>
    <row r="3187" customFormat="false" ht="15.75" hidden="false" customHeight="true" outlineLevel="0" collapsed="false"/>
    <row r="3188" customFormat="false" ht="15.75" hidden="false" customHeight="true" outlineLevel="0" collapsed="false"/>
    <row r="3189" customFormat="false" ht="15.75" hidden="false" customHeight="true" outlineLevel="0" collapsed="false"/>
    <row r="3190" customFormat="false" ht="15.75" hidden="false" customHeight="true" outlineLevel="0" collapsed="false"/>
    <row r="3191" customFormat="false" ht="15.75" hidden="false" customHeight="true" outlineLevel="0" collapsed="false"/>
    <row r="3192" customFormat="false" ht="15.75" hidden="false" customHeight="true" outlineLevel="0" collapsed="false"/>
    <row r="3193" customFormat="false" ht="15.75" hidden="false" customHeight="true" outlineLevel="0" collapsed="false"/>
    <row r="3194" customFormat="false" ht="15.75" hidden="false" customHeight="true" outlineLevel="0" collapsed="false"/>
    <row r="3195" customFormat="false" ht="15.75" hidden="false" customHeight="true" outlineLevel="0" collapsed="false"/>
    <row r="3196" customFormat="false" ht="15.75" hidden="false" customHeight="true" outlineLevel="0" collapsed="false"/>
    <row r="3197" customFormat="false" ht="15.75" hidden="false" customHeight="true" outlineLevel="0" collapsed="false"/>
    <row r="3198" customFormat="false" ht="15.75" hidden="false" customHeight="true" outlineLevel="0" collapsed="false"/>
    <row r="3199" customFormat="false" ht="15.75" hidden="false" customHeight="true" outlineLevel="0" collapsed="false"/>
    <row r="3200" customFormat="false" ht="15.75" hidden="false" customHeight="true" outlineLevel="0" collapsed="false"/>
    <row r="3201" customFormat="false" ht="15.75" hidden="false" customHeight="true" outlineLevel="0" collapsed="false"/>
    <row r="3202" customFormat="false" ht="15.75" hidden="false" customHeight="true" outlineLevel="0" collapsed="false"/>
    <row r="3203" customFormat="false" ht="15.75" hidden="false" customHeight="true" outlineLevel="0" collapsed="false"/>
    <row r="3204" customFormat="false" ht="15.75" hidden="false" customHeight="true" outlineLevel="0" collapsed="false"/>
    <row r="3205" customFormat="false" ht="15.75" hidden="false" customHeight="true" outlineLevel="0" collapsed="false"/>
    <row r="3206" customFormat="false" ht="15.75" hidden="false" customHeight="true" outlineLevel="0" collapsed="false"/>
    <row r="3207" customFormat="false" ht="15.75" hidden="false" customHeight="true" outlineLevel="0" collapsed="false"/>
    <row r="3208" customFormat="false" ht="15.75" hidden="false" customHeight="true" outlineLevel="0" collapsed="false"/>
    <row r="3209" customFormat="false" ht="15.75" hidden="false" customHeight="true" outlineLevel="0" collapsed="false"/>
    <row r="3210" customFormat="false" ht="15.75" hidden="false" customHeight="true" outlineLevel="0" collapsed="false"/>
    <row r="3211" customFormat="false" ht="15.75" hidden="false" customHeight="true" outlineLevel="0" collapsed="false"/>
    <row r="3212" customFormat="false" ht="15.75" hidden="false" customHeight="true" outlineLevel="0" collapsed="false"/>
    <row r="3213" customFormat="false" ht="15.75" hidden="false" customHeight="true" outlineLevel="0" collapsed="false"/>
    <row r="3214" customFormat="false" ht="15.75" hidden="false" customHeight="true" outlineLevel="0" collapsed="false"/>
    <row r="3215" customFormat="false" ht="15.75" hidden="false" customHeight="true" outlineLevel="0" collapsed="false"/>
    <row r="3216" customFormat="false" ht="15.75" hidden="false" customHeight="true" outlineLevel="0" collapsed="false"/>
    <row r="3217" customFormat="false" ht="15.75" hidden="false" customHeight="true" outlineLevel="0" collapsed="false"/>
    <row r="3218" customFormat="false" ht="15.75" hidden="false" customHeight="true" outlineLevel="0" collapsed="false"/>
    <row r="3219" customFormat="false" ht="15.75" hidden="false" customHeight="true" outlineLevel="0" collapsed="false"/>
    <row r="3220" customFormat="false" ht="15.75" hidden="false" customHeight="true" outlineLevel="0" collapsed="false"/>
    <row r="3221" customFormat="false" ht="15.75" hidden="false" customHeight="true" outlineLevel="0" collapsed="false"/>
    <row r="3222" customFormat="false" ht="15.75" hidden="false" customHeight="true" outlineLevel="0" collapsed="false"/>
    <row r="3223" customFormat="false" ht="15.75" hidden="false" customHeight="true" outlineLevel="0" collapsed="false"/>
    <row r="3224" customFormat="false" ht="15.75" hidden="false" customHeight="true" outlineLevel="0" collapsed="false"/>
    <row r="3225" customFormat="false" ht="15.75" hidden="false" customHeight="true" outlineLevel="0" collapsed="false"/>
    <row r="3226" customFormat="false" ht="15.75" hidden="false" customHeight="true" outlineLevel="0" collapsed="false"/>
    <row r="3227" customFormat="false" ht="15.75" hidden="false" customHeight="true" outlineLevel="0" collapsed="false"/>
    <row r="3228" customFormat="false" ht="15.75" hidden="false" customHeight="true" outlineLevel="0" collapsed="false"/>
    <row r="3229" customFormat="false" ht="15.75" hidden="false" customHeight="true" outlineLevel="0" collapsed="false"/>
    <row r="3230" customFormat="false" ht="15.75" hidden="false" customHeight="true" outlineLevel="0" collapsed="false"/>
    <row r="3231" customFormat="false" ht="15.75" hidden="false" customHeight="true" outlineLevel="0" collapsed="false"/>
    <row r="3232" customFormat="false" ht="15.75" hidden="false" customHeight="true" outlineLevel="0" collapsed="false"/>
    <row r="3233" customFormat="false" ht="15.75" hidden="false" customHeight="true" outlineLevel="0" collapsed="false"/>
    <row r="3234" customFormat="false" ht="15.75" hidden="false" customHeight="true" outlineLevel="0" collapsed="false"/>
    <row r="3235" customFormat="false" ht="15.75" hidden="false" customHeight="true" outlineLevel="0" collapsed="false"/>
    <row r="3236" customFormat="false" ht="15.75" hidden="false" customHeight="true" outlineLevel="0" collapsed="false"/>
    <row r="3237" customFormat="false" ht="15.75" hidden="false" customHeight="true" outlineLevel="0" collapsed="false"/>
    <row r="3238" customFormat="false" ht="15.75" hidden="false" customHeight="true" outlineLevel="0" collapsed="false"/>
    <row r="3239" customFormat="false" ht="15.75" hidden="false" customHeight="true" outlineLevel="0" collapsed="false"/>
    <row r="3240" customFormat="false" ht="15.75" hidden="false" customHeight="true" outlineLevel="0" collapsed="false"/>
    <row r="3241" customFormat="false" ht="15.75" hidden="false" customHeight="true" outlineLevel="0" collapsed="false"/>
    <row r="3242" customFormat="false" ht="15.75" hidden="false" customHeight="true" outlineLevel="0" collapsed="false"/>
    <row r="3243" customFormat="false" ht="15.75" hidden="false" customHeight="true" outlineLevel="0" collapsed="false"/>
    <row r="3244" customFormat="false" ht="15.75" hidden="false" customHeight="true" outlineLevel="0" collapsed="false"/>
    <row r="3245" customFormat="false" ht="15.75" hidden="false" customHeight="true" outlineLevel="0" collapsed="false"/>
    <row r="3246" customFormat="false" ht="15.75" hidden="false" customHeight="true" outlineLevel="0" collapsed="false"/>
    <row r="3247" customFormat="false" ht="15.75" hidden="false" customHeight="true" outlineLevel="0" collapsed="false"/>
    <row r="3248" customFormat="false" ht="15.75" hidden="false" customHeight="true" outlineLevel="0" collapsed="false"/>
    <row r="3249" customFormat="false" ht="15.75" hidden="false" customHeight="true" outlineLevel="0" collapsed="false"/>
    <row r="3250" customFormat="false" ht="15.75" hidden="false" customHeight="true" outlineLevel="0" collapsed="false"/>
    <row r="3251" customFormat="false" ht="15.75" hidden="false" customHeight="true" outlineLevel="0" collapsed="false"/>
    <row r="3252" customFormat="false" ht="15.75" hidden="false" customHeight="true" outlineLevel="0" collapsed="false"/>
    <row r="3253" customFormat="false" ht="15.75" hidden="false" customHeight="true" outlineLevel="0" collapsed="false"/>
    <row r="3254" customFormat="false" ht="15.75" hidden="false" customHeight="true" outlineLevel="0" collapsed="false"/>
    <row r="3255" customFormat="false" ht="15.75" hidden="false" customHeight="true" outlineLevel="0" collapsed="false"/>
    <row r="3256" customFormat="false" ht="15.75" hidden="false" customHeight="true" outlineLevel="0" collapsed="false"/>
    <row r="3257" customFormat="false" ht="15.75" hidden="false" customHeight="true" outlineLevel="0" collapsed="false"/>
    <row r="3258" customFormat="false" ht="15.75" hidden="false" customHeight="true" outlineLevel="0" collapsed="false"/>
    <row r="3259" customFormat="false" ht="15.75" hidden="false" customHeight="true" outlineLevel="0" collapsed="false"/>
    <row r="3260" customFormat="false" ht="15.75" hidden="false" customHeight="true" outlineLevel="0" collapsed="false"/>
    <row r="3261" customFormat="false" ht="15.75" hidden="false" customHeight="true" outlineLevel="0" collapsed="false"/>
    <row r="3262" customFormat="false" ht="15.75" hidden="false" customHeight="true" outlineLevel="0" collapsed="false"/>
    <row r="3263" customFormat="false" ht="15.75" hidden="false" customHeight="true" outlineLevel="0" collapsed="false"/>
    <row r="3264" customFormat="false" ht="15.75" hidden="false" customHeight="true" outlineLevel="0" collapsed="false"/>
    <row r="3265" customFormat="false" ht="15.75" hidden="false" customHeight="true" outlineLevel="0" collapsed="false"/>
    <row r="3266" customFormat="false" ht="15.75" hidden="false" customHeight="true" outlineLevel="0" collapsed="false"/>
    <row r="3267" customFormat="false" ht="15.75" hidden="false" customHeight="true" outlineLevel="0" collapsed="false"/>
    <row r="3268" customFormat="false" ht="15.75" hidden="false" customHeight="true" outlineLevel="0" collapsed="false"/>
    <row r="3269" customFormat="false" ht="15.75" hidden="false" customHeight="true" outlineLevel="0" collapsed="false"/>
    <row r="3270" customFormat="false" ht="15.75" hidden="false" customHeight="true" outlineLevel="0" collapsed="false"/>
    <row r="3271" customFormat="false" ht="15.75" hidden="false" customHeight="true" outlineLevel="0" collapsed="false"/>
    <row r="3272" customFormat="false" ht="15.75" hidden="false" customHeight="true" outlineLevel="0" collapsed="false"/>
    <row r="3273" customFormat="false" ht="15.75" hidden="false" customHeight="true" outlineLevel="0" collapsed="false"/>
    <row r="3274" customFormat="false" ht="15.75" hidden="false" customHeight="true" outlineLevel="0" collapsed="false"/>
    <row r="3275" customFormat="false" ht="15.75" hidden="false" customHeight="true" outlineLevel="0" collapsed="false"/>
    <row r="3276" customFormat="false" ht="15.75" hidden="false" customHeight="true" outlineLevel="0" collapsed="false"/>
    <row r="3277" customFormat="false" ht="15.75" hidden="false" customHeight="true" outlineLevel="0" collapsed="false"/>
    <row r="3278" customFormat="false" ht="15.75" hidden="false" customHeight="true" outlineLevel="0" collapsed="false"/>
    <row r="3279" customFormat="false" ht="15.75" hidden="false" customHeight="true" outlineLevel="0" collapsed="false"/>
    <row r="3280" customFormat="false" ht="15.75" hidden="false" customHeight="true" outlineLevel="0" collapsed="false"/>
    <row r="3281" customFormat="false" ht="15.75" hidden="false" customHeight="true" outlineLevel="0" collapsed="false"/>
    <row r="3282" customFormat="false" ht="15.75" hidden="false" customHeight="true" outlineLevel="0" collapsed="false"/>
    <row r="3283" customFormat="false" ht="15.75" hidden="false" customHeight="true" outlineLevel="0" collapsed="false"/>
    <row r="3284" customFormat="false" ht="15.75" hidden="false" customHeight="true" outlineLevel="0" collapsed="false"/>
    <row r="3285" customFormat="false" ht="15.75" hidden="false" customHeight="true" outlineLevel="0" collapsed="false"/>
    <row r="3286" customFormat="false" ht="15.75" hidden="false" customHeight="true" outlineLevel="0" collapsed="false"/>
    <row r="3287" customFormat="false" ht="15.75" hidden="false" customHeight="true" outlineLevel="0" collapsed="false"/>
    <row r="3288" customFormat="false" ht="15.75" hidden="false" customHeight="true" outlineLevel="0" collapsed="false"/>
    <row r="3289" customFormat="false" ht="15.75" hidden="false" customHeight="true" outlineLevel="0" collapsed="false"/>
    <row r="3290" customFormat="false" ht="15.75" hidden="false" customHeight="true" outlineLevel="0" collapsed="false"/>
    <row r="3291" customFormat="false" ht="15.75" hidden="false" customHeight="true" outlineLevel="0" collapsed="false"/>
    <row r="3292" customFormat="false" ht="15.75" hidden="false" customHeight="true" outlineLevel="0" collapsed="false"/>
    <row r="3293" customFormat="false" ht="15.75" hidden="false" customHeight="true" outlineLevel="0" collapsed="false"/>
    <row r="3294" customFormat="false" ht="15.75" hidden="false" customHeight="true" outlineLevel="0" collapsed="false"/>
    <row r="3295" customFormat="false" ht="15.75" hidden="false" customHeight="true" outlineLevel="0" collapsed="false"/>
    <row r="3296" customFormat="false" ht="15.75" hidden="false" customHeight="true" outlineLevel="0" collapsed="false"/>
    <row r="3297" customFormat="false" ht="15.75" hidden="false" customHeight="true" outlineLevel="0" collapsed="false"/>
    <row r="3298" customFormat="false" ht="15.75" hidden="false" customHeight="true" outlineLevel="0" collapsed="false"/>
    <row r="3299" customFormat="false" ht="15.75" hidden="false" customHeight="true" outlineLevel="0" collapsed="false"/>
    <row r="3300" customFormat="false" ht="15.75" hidden="false" customHeight="true" outlineLevel="0" collapsed="false"/>
    <row r="3301" customFormat="false" ht="15.75" hidden="false" customHeight="true" outlineLevel="0" collapsed="false"/>
    <row r="3302" customFormat="false" ht="15.75" hidden="false" customHeight="true" outlineLevel="0" collapsed="false"/>
    <row r="3303" customFormat="false" ht="15.75" hidden="false" customHeight="true" outlineLevel="0" collapsed="false"/>
    <row r="3304" customFormat="false" ht="15.75" hidden="false" customHeight="true" outlineLevel="0" collapsed="false"/>
    <row r="3305" customFormat="false" ht="15.75" hidden="false" customHeight="true" outlineLevel="0" collapsed="false"/>
    <row r="3306" customFormat="false" ht="15.75" hidden="false" customHeight="true" outlineLevel="0" collapsed="false"/>
    <row r="3307" customFormat="false" ht="15.75" hidden="false" customHeight="true" outlineLevel="0" collapsed="false"/>
    <row r="3308" customFormat="false" ht="15.75" hidden="false" customHeight="true" outlineLevel="0" collapsed="false"/>
    <row r="3309" customFormat="false" ht="15.75" hidden="false" customHeight="true" outlineLevel="0" collapsed="false"/>
    <row r="3310" customFormat="false" ht="15.75" hidden="false" customHeight="true" outlineLevel="0" collapsed="false"/>
    <row r="3311" customFormat="false" ht="15.75" hidden="false" customHeight="true" outlineLevel="0" collapsed="false"/>
    <row r="3312" customFormat="false" ht="15.75" hidden="false" customHeight="true" outlineLevel="0" collapsed="false"/>
    <row r="3313" customFormat="false" ht="15.75" hidden="false" customHeight="true" outlineLevel="0" collapsed="false"/>
    <row r="3314" customFormat="false" ht="15.75" hidden="false" customHeight="true" outlineLevel="0" collapsed="false"/>
    <row r="3315" customFormat="false" ht="15.75" hidden="false" customHeight="true" outlineLevel="0" collapsed="false"/>
    <row r="3316" customFormat="false" ht="15.75" hidden="false" customHeight="true" outlineLevel="0" collapsed="false"/>
    <row r="3317" customFormat="false" ht="15.75" hidden="false" customHeight="true" outlineLevel="0" collapsed="false"/>
    <row r="3318" customFormat="false" ht="15.75" hidden="false" customHeight="true" outlineLevel="0" collapsed="false"/>
    <row r="3319" customFormat="false" ht="15.75" hidden="false" customHeight="true" outlineLevel="0" collapsed="false"/>
    <row r="3320" customFormat="false" ht="15.75" hidden="false" customHeight="true" outlineLevel="0" collapsed="false"/>
    <row r="3321" customFormat="false" ht="15.75" hidden="false" customHeight="true" outlineLevel="0" collapsed="false"/>
    <row r="3322" customFormat="false" ht="15.75" hidden="false" customHeight="true" outlineLevel="0" collapsed="false"/>
    <row r="3323" customFormat="false" ht="15.75" hidden="false" customHeight="true" outlineLevel="0" collapsed="false"/>
    <row r="3324" customFormat="false" ht="15.75" hidden="false" customHeight="true" outlineLevel="0" collapsed="false"/>
    <row r="3325" customFormat="false" ht="15.75" hidden="false" customHeight="true" outlineLevel="0" collapsed="false"/>
    <row r="3326" customFormat="false" ht="15.75" hidden="false" customHeight="true" outlineLevel="0" collapsed="false"/>
    <row r="3327" customFormat="false" ht="15.75" hidden="false" customHeight="true" outlineLevel="0" collapsed="false"/>
    <row r="3328" customFormat="false" ht="15.75" hidden="false" customHeight="true" outlineLevel="0" collapsed="false"/>
    <row r="3329" customFormat="false" ht="15.75" hidden="false" customHeight="true" outlineLevel="0" collapsed="false"/>
    <row r="3330" customFormat="false" ht="15.75" hidden="false" customHeight="true" outlineLevel="0" collapsed="false"/>
    <row r="3331" customFormat="false" ht="15.75" hidden="false" customHeight="true" outlineLevel="0" collapsed="false"/>
    <row r="3332" customFormat="false" ht="15.75" hidden="false" customHeight="true" outlineLevel="0" collapsed="false"/>
    <row r="3333" customFormat="false" ht="15.75" hidden="false" customHeight="true" outlineLevel="0" collapsed="false"/>
    <row r="3334" customFormat="false" ht="15.75" hidden="false" customHeight="true" outlineLevel="0" collapsed="false"/>
    <row r="3335" customFormat="false" ht="15.75" hidden="false" customHeight="true" outlineLevel="0" collapsed="false"/>
    <row r="3336" customFormat="false" ht="15.75" hidden="false" customHeight="true" outlineLevel="0" collapsed="false"/>
    <row r="3337" customFormat="false" ht="15.75" hidden="false" customHeight="true" outlineLevel="0" collapsed="false"/>
    <row r="3338" customFormat="false" ht="15.75" hidden="false" customHeight="true" outlineLevel="0" collapsed="false"/>
    <row r="3339" customFormat="false" ht="15.75" hidden="false" customHeight="true" outlineLevel="0" collapsed="false"/>
    <row r="3340" customFormat="false" ht="15.75" hidden="false" customHeight="true" outlineLevel="0" collapsed="false"/>
    <row r="3341" customFormat="false" ht="15.75" hidden="false" customHeight="true" outlineLevel="0" collapsed="false"/>
    <row r="3342" customFormat="false" ht="15.75" hidden="false" customHeight="true" outlineLevel="0" collapsed="false"/>
    <row r="3343" customFormat="false" ht="15.75" hidden="false" customHeight="true" outlineLevel="0" collapsed="false"/>
    <row r="3344" customFormat="false" ht="15.75" hidden="false" customHeight="true" outlineLevel="0" collapsed="false"/>
    <row r="3345" customFormat="false" ht="15.75" hidden="false" customHeight="true" outlineLevel="0" collapsed="false"/>
    <row r="3346" customFormat="false" ht="15.75" hidden="false" customHeight="true" outlineLevel="0" collapsed="false"/>
    <row r="3347" customFormat="false" ht="15.75" hidden="false" customHeight="true" outlineLevel="0" collapsed="false"/>
    <row r="3348" customFormat="false" ht="15.75" hidden="false" customHeight="true" outlineLevel="0" collapsed="false"/>
    <row r="3349" customFormat="false" ht="15.75" hidden="false" customHeight="true" outlineLevel="0" collapsed="false"/>
    <row r="3350" customFormat="false" ht="15.75" hidden="false" customHeight="true" outlineLevel="0" collapsed="false"/>
    <row r="3351" customFormat="false" ht="15.75" hidden="false" customHeight="true" outlineLevel="0" collapsed="false"/>
    <row r="3352" customFormat="false" ht="15.75" hidden="false" customHeight="true" outlineLevel="0" collapsed="false"/>
    <row r="3353" customFormat="false" ht="15.75" hidden="false" customHeight="true" outlineLevel="0" collapsed="false"/>
    <row r="3354" customFormat="false" ht="15.75" hidden="false" customHeight="true" outlineLevel="0" collapsed="false"/>
    <row r="3355" customFormat="false" ht="15.75" hidden="false" customHeight="true" outlineLevel="0" collapsed="false"/>
    <row r="3356" customFormat="false" ht="15.75" hidden="false" customHeight="true" outlineLevel="0" collapsed="false"/>
    <row r="3357" customFormat="false" ht="15.75" hidden="false" customHeight="true" outlineLevel="0" collapsed="false"/>
    <row r="3358" customFormat="false" ht="15.75" hidden="false" customHeight="true" outlineLevel="0" collapsed="false"/>
    <row r="3359" customFormat="false" ht="15.75" hidden="false" customHeight="true" outlineLevel="0" collapsed="false"/>
    <row r="3360" customFormat="false" ht="15.75" hidden="false" customHeight="true" outlineLevel="0" collapsed="false"/>
    <row r="3361" customFormat="false" ht="15.75" hidden="false" customHeight="true" outlineLevel="0" collapsed="false"/>
    <row r="3362" customFormat="false" ht="15.75" hidden="false" customHeight="true" outlineLevel="0" collapsed="false"/>
    <row r="3363" customFormat="false" ht="15.75" hidden="false" customHeight="true" outlineLevel="0" collapsed="false"/>
    <row r="3364" customFormat="false" ht="15.75" hidden="false" customHeight="true" outlineLevel="0" collapsed="false"/>
    <row r="3365" customFormat="false" ht="15.75" hidden="false" customHeight="true" outlineLevel="0" collapsed="false"/>
    <row r="3366" customFormat="false" ht="15.75" hidden="false" customHeight="true" outlineLevel="0" collapsed="false"/>
    <row r="3367" customFormat="false" ht="15.75" hidden="false" customHeight="true" outlineLevel="0" collapsed="false"/>
    <row r="3368" customFormat="false" ht="15.75" hidden="false" customHeight="true" outlineLevel="0" collapsed="false"/>
    <row r="3369" customFormat="false" ht="15.75" hidden="false" customHeight="true" outlineLevel="0" collapsed="false"/>
    <row r="3370" customFormat="false" ht="15.75" hidden="false" customHeight="true" outlineLevel="0" collapsed="false"/>
    <row r="3371" customFormat="false" ht="15.75" hidden="false" customHeight="true" outlineLevel="0" collapsed="false"/>
    <row r="3372" customFormat="false" ht="15.75" hidden="false" customHeight="true" outlineLevel="0" collapsed="false"/>
    <row r="3373" customFormat="false" ht="15.75" hidden="false" customHeight="true" outlineLevel="0" collapsed="false"/>
    <row r="3374" customFormat="false" ht="15.75" hidden="false" customHeight="true" outlineLevel="0" collapsed="false"/>
    <row r="3375" customFormat="false" ht="15.75" hidden="false" customHeight="true" outlineLevel="0" collapsed="false"/>
    <row r="3376" customFormat="false" ht="15.75" hidden="false" customHeight="true" outlineLevel="0" collapsed="false"/>
    <row r="3377" customFormat="false" ht="15.75" hidden="false" customHeight="true" outlineLevel="0" collapsed="false"/>
    <row r="3378" customFormat="false" ht="15.75" hidden="false" customHeight="true" outlineLevel="0" collapsed="false"/>
    <row r="3379" customFormat="false" ht="15.75" hidden="false" customHeight="true" outlineLevel="0" collapsed="false"/>
    <row r="3380" customFormat="false" ht="15.75" hidden="false" customHeight="true" outlineLevel="0" collapsed="false"/>
    <row r="3381" customFormat="false" ht="15.75" hidden="false" customHeight="true" outlineLevel="0" collapsed="false"/>
    <row r="3382" customFormat="false" ht="15.75" hidden="false" customHeight="true" outlineLevel="0" collapsed="false"/>
    <row r="3383" customFormat="false" ht="15.75" hidden="false" customHeight="true" outlineLevel="0" collapsed="false"/>
    <row r="3384" customFormat="false" ht="15.75" hidden="false" customHeight="true" outlineLevel="0" collapsed="false"/>
    <row r="3385" customFormat="false" ht="15.75" hidden="false" customHeight="true" outlineLevel="0" collapsed="false"/>
    <row r="3386" customFormat="false" ht="15.75" hidden="false" customHeight="true" outlineLevel="0" collapsed="false"/>
    <row r="3387" customFormat="false" ht="15.75" hidden="false" customHeight="true" outlineLevel="0" collapsed="false"/>
    <row r="3388" customFormat="false" ht="15.75" hidden="false" customHeight="true" outlineLevel="0" collapsed="false"/>
    <row r="3389" customFormat="false" ht="15.75" hidden="false" customHeight="true" outlineLevel="0" collapsed="false"/>
    <row r="3390" customFormat="false" ht="15.75" hidden="false" customHeight="true" outlineLevel="0" collapsed="false"/>
    <row r="3391" customFormat="false" ht="15.75" hidden="false" customHeight="true" outlineLevel="0" collapsed="false"/>
    <row r="3392" customFormat="false" ht="15.75" hidden="false" customHeight="true" outlineLevel="0" collapsed="false"/>
    <row r="3393" customFormat="false" ht="15.75" hidden="false" customHeight="true" outlineLevel="0" collapsed="false"/>
    <row r="3394" customFormat="false" ht="15.75" hidden="false" customHeight="true" outlineLevel="0" collapsed="false"/>
    <row r="3395" customFormat="false" ht="15.75" hidden="false" customHeight="true" outlineLevel="0" collapsed="false"/>
    <row r="3396" customFormat="false" ht="15.75" hidden="false" customHeight="true" outlineLevel="0" collapsed="false"/>
    <row r="3397" customFormat="false" ht="15.75" hidden="false" customHeight="true" outlineLevel="0" collapsed="false"/>
    <row r="3398" customFormat="false" ht="15.75" hidden="false" customHeight="true" outlineLevel="0" collapsed="false"/>
    <row r="3399" customFormat="false" ht="15.75" hidden="false" customHeight="true" outlineLevel="0" collapsed="false"/>
    <row r="3400" customFormat="false" ht="15.75" hidden="false" customHeight="true" outlineLevel="0" collapsed="false"/>
    <row r="3401" customFormat="false" ht="15.75" hidden="false" customHeight="true" outlineLevel="0" collapsed="false"/>
    <row r="3402" customFormat="false" ht="15.75" hidden="false" customHeight="true" outlineLevel="0" collapsed="false"/>
    <row r="3403" customFormat="false" ht="15.75" hidden="false" customHeight="true" outlineLevel="0" collapsed="false"/>
    <row r="3404" customFormat="false" ht="15.75" hidden="false" customHeight="true" outlineLevel="0" collapsed="false"/>
    <row r="3405" customFormat="false" ht="15.75" hidden="false" customHeight="true" outlineLevel="0" collapsed="false"/>
    <row r="3406" customFormat="false" ht="15.75" hidden="false" customHeight="true" outlineLevel="0" collapsed="false"/>
    <row r="3407" customFormat="false" ht="15.75" hidden="false" customHeight="true" outlineLevel="0" collapsed="false"/>
    <row r="3408" customFormat="false" ht="15.75" hidden="false" customHeight="true" outlineLevel="0" collapsed="false"/>
    <row r="3409" customFormat="false" ht="15.75" hidden="false" customHeight="true" outlineLevel="0" collapsed="false"/>
    <row r="3410" customFormat="false" ht="15.75" hidden="false" customHeight="true" outlineLevel="0" collapsed="false"/>
    <row r="3411" customFormat="false" ht="15.75" hidden="false" customHeight="true" outlineLevel="0" collapsed="false"/>
    <row r="3412" customFormat="false" ht="15.75" hidden="false" customHeight="true" outlineLevel="0" collapsed="false"/>
    <row r="3413" customFormat="false" ht="15.75" hidden="false" customHeight="true" outlineLevel="0" collapsed="false"/>
    <row r="3414" customFormat="false" ht="15.75" hidden="false" customHeight="true" outlineLevel="0" collapsed="false"/>
    <row r="3415" customFormat="false" ht="15.75" hidden="false" customHeight="true" outlineLevel="0" collapsed="false"/>
    <row r="3416" customFormat="false" ht="15.75" hidden="false" customHeight="true" outlineLevel="0" collapsed="false"/>
    <row r="3417" customFormat="false" ht="15.75" hidden="false" customHeight="true" outlineLevel="0" collapsed="false"/>
    <row r="3418" customFormat="false" ht="15.75" hidden="false" customHeight="true" outlineLevel="0" collapsed="false"/>
    <row r="3419" customFormat="false" ht="15.75" hidden="false" customHeight="true" outlineLevel="0" collapsed="false"/>
    <row r="3420" customFormat="false" ht="15.75" hidden="false" customHeight="true" outlineLevel="0" collapsed="false"/>
    <row r="3421" customFormat="false" ht="15.75" hidden="false" customHeight="true" outlineLevel="0" collapsed="false"/>
    <row r="3422" customFormat="false" ht="15.75" hidden="false" customHeight="true" outlineLevel="0" collapsed="false"/>
    <row r="3423" customFormat="false" ht="15.75" hidden="false" customHeight="true" outlineLevel="0" collapsed="false"/>
    <row r="3424" customFormat="false" ht="15.75" hidden="false" customHeight="true" outlineLevel="0" collapsed="false"/>
    <row r="3425" customFormat="false" ht="15.75" hidden="false" customHeight="true" outlineLevel="0" collapsed="false"/>
    <row r="3426" customFormat="false" ht="15.75" hidden="false" customHeight="true" outlineLevel="0" collapsed="false"/>
    <row r="3427" customFormat="false" ht="15.75" hidden="false" customHeight="true" outlineLevel="0" collapsed="false"/>
    <row r="3428" customFormat="false" ht="15.75" hidden="false" customHeight="true" outlineLevel="0" collapsed="false"/>
    <row r="3429" customFormat="false" ht="15.75" hidden="false" customHeight="true" outlineLevel="0" collapsed="false"/>
    <row r="3430" customFormat="false" ht="15.75" hidden="false" customHeight="true" outlineLevel="0" collapsed="false"/>
    <row r="3431" customFormat="false" ht="15.75" hidden="false" customHeight="true" outlineLevel="0" collapsed="false"/>
    <row r="3432" customFormat="false" ht="15.75" hidden="false" customHeight="true" outlineLevel="0" collapsed="false"/>
    <row r="3433" customFormat="false" ht="15.75" hidden="false" customHeight="true" outlineLevel="0" collapsed="false"/>
    <row r="3434" customFormat="false" ht="15.75" hidden="false" customHeight="true" outlineLevel="0" collapsed="false"/>
    <row r="3435" customFormat="false" ht="15.75" hidden="false" customHeight="true" outlineLevel="0" collapsed="false"/>
    <row r="3436" customFormat="false" ht="15.75" hidden="false" customHeight="true" outlineLevel="0" collapsed="false"/>
    <row r="3437" customFormat="false" ht="15.75" hidden="false" customHeight="true" outlineLevel="0" collapsed="false"/>
    <row r="3438" customFormat="false" ht="15.75" hidden="false" customHeight="true" outlineLevel="0" collapsed="false"/>
    <row r="3439" customFormat="false" ht="15.75" hidden="false" customHeight="true" outlineLevel="0" collapsed="false"/>
    <row r="3440" customFormat="false" ht="15.75" hidden="false" customHeight="true" outlineLevel="0" collapsed="false"/>
    <row r="3441" customFormat="false" ht="15.75" hidden="false" customHeight="true" outlineLevel="0" collapsed="false"/>
    <row r="3442" customFormat="false" ht="15.75" hidden="false" customHeight="true" outlineLevel="0" collapsed="false"/>
    <row r="3443" customFormat="false" ht="15.75" hidden="false" customHeight="true" outlineLevel="0" collapsed="false"/>
    <row r="3444" customFormat="false" ht="15.75" hidden="false" customHeight="true" outlineLevel="0" collapsed="false"/>
    <row r="3445" customFormat="false" ht="15.75" hidden="false" customHeight="true" outlineLevel="0" collapsed="false"/>
    <row r="3446" customFormat="false" ht="15.75" hidden="false" customHeight="true" outlineLevel="0" collapsed="false"/>
    <row r="3447" customFormat="false" ht="15.75" hidden="false" customHeight="true" outlineLevel="0" collapsed="false"/>
    <row r="3448" customFormat="false" ht="15.75" hidden="false" customHeight="true" outlineLevel="0" collapsed="false"/>
    <row r="3449" customFormat="false" ht="15.75" hidden="false" customHeight="true" outlineLevel="0" collapsed="false"/>
    <row r="3450" customFormat="false" ht="15.75" hidden="false" customHeight="true" outlineLevel="0" collapsed="false"/>
    <row r="3451" customFormat="false" ht="15.75" hidden="false" customHeight="true" outlineLevel="0" collapsed="false"/>
    <row r="3452" customFormat="false" ht="15.75" hidden="false" customHeight="true" outlineLevel="0" collapsed="false"/>
    <row r="3453" customFormat="false" ht="15.75" hidden="false" customHeight="true" outlineLevel="0" collapsed="false"/>
    <row r="3454" customFormat="false" ht="15.75" hidden="false" customHeight="true" outlineLevel="0" collapsed="false"/>
    <row r="3455" customFormat="false" ht="15.75" hidden="false" customHeight="true" outlineLevel="0" collapsed="false"/>
    <row r="3456" customFormat="false" ht="15.75" hidden="false" customHeight="true" outlineLevel="0" collapsed="false"/>
    <row r="3457" customFormat="false" ht="15.75" hidden="false" customHeight="true" outlineLevel="0" collapsed="false"/>
    <row r="3458" customFormat="false" ht="15.75" hidden="false" customHeight="true" outlineLevel="0" collapsed="false"/>
    <row r="3459" customFormat="false" ht="15.75" hidden="false" customHeight="true" outlineLevel="0" collapsed="false"/>
    <row r="3460" customFormat="false" ht="15.75" hidden="false" customHeight="true" outlineLevel="0" collapsed="false"/>
    <row r="3461" customFormat="false" ht="15.75" hidden="false" customHeight="true" outlineLevel="0" collapsed="false"/>
    <row r="3462" customFormat="false" ht="15.75" hidden="false" customHeight="true" outlineLevel="0" collapsed="false"/>
    <row r="3463" customFormat="false" ht="15.75" hidden="false" customHeight="true" outlineLevel="0" collapsed="false"/>
    <row r="3464" customFormat="false" ht="15.75" hidden="false" customHeight="true" outlineLevel="0" collapsed="false"/>
    <row r="3465" customFormat="false" ht="15.75" hidden="false" customHeight="true" outlineLevel="0" collapsed="false"/>
    <row r="3466" customFormat="false" ht="15.75" hidden="false" customHeight="true" outlineLevel="0" collapsed="false"/>
    <row r="3467" customFormat="false" ht="15.75" hidden="false" customHeight="true" outlineLevel="0" collapsed="false"/>
    <row r="3468" customFormat="false" ht="15.75" hidden="false" customHeight="true" outlineLevel="0" collapsed="false"/>
    <row r="3469" customFormat="false" ht="15.75" hidden="false" customHeight="true" outlineLevel="0" collapsed="false"/>
    <row r="3470" customFormat="false" ht="15.75" hidden="false" customHeight="true" outlineLevel="0" collapsed="false"/>
    <row r="3471" customFormat="false" ht="15.75" hidden="false" customHeight="true" outlineLevel="0" collapsed="false"/>
    <row r="3472" customFormat="false" ht="15.75" hidden="false" customHeight="true" outlineLevel="0" collapsed="false"/>
    <row r="3473" customFormat="false" ht="15.75" hidden="false" customHeight="true" outlineLevel="0" collapsed="false"/>
    <row r="3474" customFormat="false" ht="15.75" hidden="false" customHeight="true" outlineLevel="0" collapsed="false"/>
    <row r="3475" customFormat="false" ht="15.75" hidden="false" customHeight="true" outlineLevel="0" collapsed="false"/>
    <row r="3476" customFormat="false" ht="15.75" hidden="false" customHeight="true" outlineLevel="0" collapsed="false"/>
    <row r="3477" customFormat="false" ht="15.75" hidden="false" customHeight="true" outlineLevel="0" collapsed="false"/>
    <row r="3478" customFormat="false" ht="15.75" hidden="false" customHeight="true" outlineLevel="0" collapsed="false"/>
    <row r="3479" customFormat="false" ht="15.75" hidden="false" customHeight="true" outlineLevel="0" collapsed="false"/>
    <row r="3480" customFormat="false" ht="15.75" hidden="false" customHeight="true" outlineLevel="0" collapsed="false"/>
    <row r="3481" customFormat="false" ht="15.75" hidden="false" customHeight="true" outlineLevel="0" collapsed="false"/>
    <row r="3482" customFormat="false" ht="15.75" hidden="false" customHeight="true" outlineLevel="0" collapsed="false"/>
    <row r="3483" customFormat="false" ht="15.75" hidden="false" customHeight="true" outlineLevel="0" collapsed="false"/>
    <row r="3484" customFormat="false" ht="15.75" hidden="false" customHeight="true" outlineLevel="0" collapsed="false"/>
    <row r="3485" customFormat="false" ht="15.75" hidden="false" customHeight="true" outlineLevel="0" collapsed="false"/>
    <row r="3486" customFormat="false" ht="15.75" hidden="false" customHeight="true" outlineLevel="0" collapsed="false"/>
    <row r="3487" customFormat="false" ht="15.75" hidden="false" customHeight="true" outlineLevel="0" collapsed="false"/>
    <row r="3488" customFormat="false" ht="15.75" hidden="false" customHeight="true" outlineLevel="0" collapsed="false"/>
    <row r="3489" customFormat="false" ht="15.75" hidden="false" customHeight="true" outlineLevel="0" collapsed="false"/>
    <row r="3490" customFormat="false" ht="15.75" hidden="false" customHeight="true" outlineLevel="0" collapsed="false"/>
    <row r="3491" customFormat="false" ht="15.75" hidden="false" customHeight="true" outlineLevel="0" collapsed="false"/>
    <row r="3492" customFormat="false" ht="15.75" hidden="false" customHeight="true" outlineLevel="0" collapsed="false"/>
    <row r="3493" customFormat="false" ht="15.75" hidden="false" customHeight="true" outlineLevel="0" collapsed="false"/>
    <row r="3494" customFormat="false" ht="15.75" hidden="false" customHeight="true" outlineLevel="0" collapsed="false"/>
    <row r="3495" customFormat="false" ht="15.75" hidden="false" customHeight="true" outlineLevel="0" collapsed="false"/>
    <row r="3496" customFormat="false" ht="15.75" hidden="false" customHeight="true" outlineLevel="0" collapsed="false"/>
    <row r="3497" customFormat="false" ht="15.75" hidden="false" customHeight="true" outlineLevel="0" collapsed="false"/>
    <row r="3498" customFormat="false" ht="15.75" hidden="false" customHeight="true" outlineLevel="0" collapsed="false"/>
    <row r="3499" customFormat="false" ht="15.75" hidden="false" customHeight="true" outlineLevel="0" collapsed="false"/>
    <row r="3500" customFormat="false" ht="15.75" hidden="false" customHeight="true" outlineLevel="0" collapsed="false"/>
    <row r="3501" customFormat="false" ht="15.75" hidden="false" customHeight="true" outlineLevel="0" collapsed="false"/>
    <row r="3502" customFormat="false" ht="15.75" hidden="false" customHeight="true" outlineLevel="0" collapsed="false"/>
    <row r="3503" customFormat="false" ht="15.75" hidden="false" customHeight="true" outlineLevel="0" collapsed="false"/>
    <row r="3504" customFormat="false" ht="15.75" hidden="false" customHeight="true" outlineLevel="0" collapsed="false"/>
    <row r="3505" customFormat="false" ht="15.75" hidden="false" customHeight="true" outlineLevel="0" collapsed="false"/>
    <row r="3506" customFormat="false" ht="15.75" hidden="false" customHeight="true" outlineLevel="0" collapsed="false"/>
    <row r="3507" customFormat="false" ht="15.75" hidden="false" customHeight="true" outlineLevel="0" collapsed="false"/>
    <row r="3508" customFormat="false" ht="15.75" hidden="false" customHeight="true" outlineLevel="0" collapsed="false"/>
    <row r="3509" customFormat="false" ht="15.75" hidden="false" customHeight="true" outlineLevel="0" collapsed="false"/>
    <row r="3510" customFormat="false" ht="15.75" hidden="false" customHeight="true" outlineLevel="0" collapsed="false"/>
    <row r="3511" customFormat="false" ht="15.75" hidden="false" customHeight="true" outlineLevel="0" collapsed="false"/>
    <row r="3512" customFormat="false" ht="15.75" hidden="false" customHeight="true" outlineLevel="0" collapsed="false"/>
    <row r="3513" customFormat="false" ht="15.75" hidden="false" customHeight="true" outlineLevel="0" collapsed="false"/>
    <row r="3514" customFormat="false" ht="15.75" hidden="false" customHeight="true" outlineLevel="0" collapsed="false"/>
    <row r="3515" customFormat="false" ht="15.75" hidden="false" customHeight="true" outlineLevel="0" collapsed="false"/>
    <row r="3516" customFormat="false" ht="15.75" hidden="false" customHeight="true" outlineLevel="0" collapsed="false"/>
    <row r="3517" customFormat="false" ht="15.75" hidden="false" customHeight="true" outlineLevel="0" collapsed="false"/>
    <row r="3518" customFormat="false" ht="15.75" hidden="false" customHeight="true" outlineLevel="0" collapsed="false"/>
    <row r="3519" customFormat="false" ht="15.75" hidden="false" customHeight="true" outlineLevel="0" collapsed="false"/>
    <row r="3520" customFormat="false" ht="15.75" hidden="false" customHeight="true" outlineLevel="0" collapsed="false"/>
    <row r="3521" customFormat="false" ht="15.75" hidden="false" customHeight="true" outlineLevel="0" collapsed="false"/>
    <row r="3522" customFormat="false" ht="15.75" hidden="false" customHeight="true" outlineLevel="0" collapsed="false"/>
    <row r="3523" customFormat="false" ht="15.75" hidden="false" customHeight="true" outlineLevel="0" collapsed="false"/>
    <row r="3524" customFormat="false" ht="15.75" hidden="false" customHeight="true" outlineLevel="0" collapsed="false"/>
    <row r="3525" customFormat="false" ht="15.75" hidden="false" customHeight="true" outlineLevel="0" collapsed="false"/>
    <row r="3526" customFormat="false" ht="15.75" hidden="false" customHeight="true" outlineLevel="0" collapsed="false"/>
    <row r="3527" customFormat="false" ht="15.75" hidden="false" customHeight="true" outlineLevel="0" collapsed="false"/>
    <row r="3528" customFormat="false" ht="15.75" hidden="false" customHeight="true" outlineLevel="0" collapsed="false"/>
    <row r="3529" customFormat="false" ht="15.75" hidden="false" customHeight="true" outlineLevel="0" collapsed="false"/>
    <row r="3530" customFormat="false" ht="15.75" hidden="false" customHeight="true" outlineLevel="0" collapsed="false"/>
    <row r="3531" customFormat="false" ht="15.75" hidden="false" customHeight="true" outlineLevel="0" collapsed="false"/>
    <row r="3532" customFormat="false" ht="15.75" hidden="false" customHeight="true" outlineLevel="0" collapsed="false"/>
    <row r="3533" customFormat="false" ht="15.75" hidden="false" customHeight="true" outlineLevel="0" collapsed="false"/>
    <row r="3534" customFormat="false" ht="15.75" hidden="false" customHeight="true" outlineLevel="0" collapsed="false"/>
    <row r="3535" customFormat="false" ht="15.75" hidden="false" customHeight="true" outlineLevel="0" collapsed="false"/>
    <row r="3536" customFormat="false" ht="15.75" hidden="false" customHeight="true" outlineLevel="0" collapsed="false"/>
    <row r="3537" customFormat="false" ht="15.75" hidden="false" customHeight="true" outlineLevel="0" collapsed="false"/>
    <row r="3538" customFormat="false" ht="15.75" hidden="false" customHeight="true" outlineLevel="0" collapsed="false"/>
    <row r="3539" customFormat="false" ht="15.75" hidden="false" customHeight="true" outlineLevel="0" collapsed="false"/>
    <row r="3540" customFormat="false" ht="15.75" hidden="false" customHeight="true" outlineLevel="0" collapsed="false"/>
    <row r="3541" customFormat="false" ht="15.75" hidden="false" customHeight="true" outlineLevel="0" collapsed="false"/>
    <row r="3542" customFormat="false" ht="15.75" hidden="false" customHeight="true" outlineLevel="0" collapsed="false"/>
    <row r="3543" customFormat="false" ht="15.75" hidden="false" customHeight="true" outlineLevel="0" collapsed="false"/>
    <row r="3544" customFormat="false" ht="15.75" hidden="false" customHeight="true" outlineLevel="0" collapsed="false"/>
    <row r="3545" customFormat="false" ht="15.75" hidden="false" customHeight="true" outlineLevel="0" collapsed="false"/>
    <row r="3546" customFormat="false" ht="15.75" hidden="false" customHeight="true" outlineLevel="0" collapsed="false"/>
    <row r="3547" customFormat="false" ht="15.75" hidden="false" customHeight="true" outlineLevel="0" collapsed="false"/>
    <row r="3548" customFormat="false" ht="15.75" hidden="false" customHeight="true" outlineLevel="0" collapsed="false"/>
    <row r="3549" customFormat="false" ht="15.75" hidden="false" customHeight="true" outlineLevel="0" collapsed="false"/>
    <row r="3550" customFormat="false" ht="15.75" hidden="false" customHeight="true" outlineLevel="0" collapsed="false"/>
    <row r="3551" customFormat="false" ht="15.75" hidden="false" customHeight="true" outlineLevel="0" collapsed="false"/>
    <row r="3552" customFormat="false" ht="15.75" hidden="false" customHeight="true" outlineLevel="0" collapsed="false"/>
    <row r="3553" customFormat="false" ht="15.75" hidden="false" customHeight="true" outlineLevel="0" collapsed="false"/>
    <row r="3554" customFormat="false" ht="15.75" hidden="false" customHeight="true" outlineLevel="0" collapsed="false"/>
    <row r="3555" customFormat="false" ht="15.75" hidden="false" customHeight="true" outlineLevel="0" collapsed="false"/>
    <row r="3556" customFormat="false" ht="15.75" hidden="false" customHeight="true" outlineLevel="0" collapsed="false"/>
    <row r="3557" customFormat="false" ht="15.75" hidden="false" customHeight="true" outlineLevel="0" collapsed="false"/>
    <row r="3558" customFormat="false" ht="15.75" hidden="false" customHeight="true" outlineLevel="0" collapsed="false"/>
    <row r="3559" customFormat="false" ht="15.75" hidden="false" customHeight="true" outlineLevel="0" collapsed="false"/>
    <row r="3560" customFormat="false" ht="15.75" hidden="false" customHeight="true" outlineLevel="0" collapsed="false"/>
    <row r="3561" customFormat="false" ht="15.75" hidden="false" customHeight="true" outlineLevel="0" collapsed="false"/>
    <row r="3562" customFormat="false" ht="15.75" hidden="false" customHeight="true" outlineLevel="0" collapsed="false"/>
    <row r="3563" customFormat="false" ht="15.75" hidden="false" customHeight="true" outlineLevel="0" collapsed="false"/>
    <row r="3564" customFormat="false" ht="15.75" hidden="false" customHeight="true" outlineLevel="0" collapsed="false"/>
    <row r="3565" customFormat="false" ht="15.75" hidden="false" customHeight="true" outlineLevel="0" collapsed="false"/>
    <row r="3566" customFormat="false" ht="15.75" hidden="false" customHeight="true" outlineLevel="0" collapsed="false"/>
    <row r="3567" customFormat="false" ht="15.75" hidden="false" customHeight="true" outlineLevel="0" collapsed="false"/>
    <row r="3568" customFormat="false" ht="15.75" hidden="false" customHeight="true" outlineLevel="0" collapsed="false"/>
    <row r="3569" customFormat="false" ht="15.75" hidden="false" customHeight="true" outlineLevel="0" collapsed="false"/>
    <row r="3570" customFormat="false" ht="15.75" hidden="false" customHeight="true" outlineLevel="0" collapsed="false"/>
    <row r="3571" customFormat="false" ht="15.75" hidden="false" customHeight="true" outlineLevel="0" collapsed="false"/>
    <row r="3572" customFormat="false" ht="15.75" hidden="false" customHeight="true" outlineLevel="0" collapsed="false"/>
    <row r="3573" customFormat="false" ht="15.75" hidden="false" customHeight="true" outlineLevel="0" collapsed="false"/>
    <row r="3574" customFormat="false" ht="15.75" hidden="false" customHeight="true" outlineLevel="0" collapsed="false"/>
    <row r="3575" customFormat="false" ht="15.75" hidden="false" customHeight="true" outlineLevel="0" collapsed="false"/>
    <row r="3576" customFormat="false" ht="15.75" hidden="false" customHeight="true" outlineLevel="0" collapsed="false"/>
    <row r="3577" customFormat="false" ht="15.75" hidden="false" customHeight="true" outlineLevel="0" collapsed="false"/>
    <row r="3578" customFormat="false" ht="15.75" hidden="false" customHeight="true" outlineLevel="0" collapsed="false"/>
    <row r="3579" customFormat="false" ht="15.75" hidden="false" customHeight="true" outlineLevel="0" collapsed="false"/>
    <row r="3580" customFormat="false" ht="15.75" hidden="false" customHeight="true" outlineLevel="0" collapsed="false"/>
    <row r="3581" customFormat="false" ht="15.75" hidden="false" customHeight="true" outlineLevel="0" collapsed="false"/>
    <row r="3582" customFormat="false" ht="15.75" hidden="false" customHeight="true" outlineLevel="0" collapsed="false"/>
    <row r="3583" customFormat="false" ht="15.75" hidden="false" customHeight="true" outlineLevel="0" collapsed="false"/>
    <row r="3584" customFormat="false" ht="15.75" hidden="false" customHeight="true" outlineLevel="0" collapsed="false"/>
    <row r="3585" customFormat="false" ht="15.75" hidden="false" customHeight="true" outlineLevel="0" collapsed="false"/>
    <row r="3586" customFormat="false" ht="15.75" hidden="false" customHeight="true" outlineLevel="0" collapsed="false"/>
    <row r="3587" customFormat="false" ht="15.75" hidden="false" customHeight="true" outlineLevel="0" collapsed="false"/>
    <row r="3588" customFormat="false" ht="15.75" hidden="false" customHeight="true" outlineLevel="0" collapsed="false"/>
    <row r="3589" customFormat="false" ht="15.75" hidden="false" customHeight="true" outlineLevel="0" collapsed="false"/>
    <row r="3590" customFormat="false" ht="15.75" hidden="false" customHeight="true" outlineLevel="0" collapsed="false"/>
    <row r="3591" customFormat="false" ht="15.75" hidden="false" customHeight="true" outlineLevel="0" collapsed="false"/>
    <row r="3592" customFormat="false" ht="15.75" hidden="false" customHeight="true" outlineLevel="0" collapsed="false"/>
    <row r="3593" customFormat="false" ht="15.75" hidden="false" customHeight="true" outlineLevel="0" collapsed="false"/>
    <row r="3594" customFormat="false" ht="15.75" hidden="false" customHeight="true" outlineLevel="0" collapsed="false"/>
    <row r="3595" customFormat="false" ht="15.75" hidden="false" customHeight="true" outlineLevel="0" collapsed="false"/>
    <row r="3596" customFormat="false" ht="15.75" hidden="false" customHeight="true" outlineLevel="0" collapsed="false"/>
    <row r="3597" customFormat="false" ht="15.75" hidden="false" customHeight="true" outlineLevel="0" collapsed="false"/>
    <row r="3598" customFormat="false" ht="15.75" hidden="false" customHeight="true" outlineLevel="0" collapsed="false"/>
    <row r="3599" customFormat="false" ht="15.75" hidden="false" customHeight="true" outlineLevel="0" collapsed="false"/>
    <row r="3600" customFormat="false" ht="15.75" hidden="false" customHeight="true" outlineLevel="0" collapsed="false"/>
    <row r="3601" customFormat="false" ht="15.75" hidden="false" customHeight="true" outlineLevel="0" collapsed="false"/>
    <row r="3602" customFormat="false" ht="15.75" hidden="false" customHeight="true" outlineLevel="0" collapsed="false"/>
    <row r="3603" customFormat="false" ht="15.75" hidden="false" customHeight="true" outlineLevel="0" collapsed="false"/>
    <row r="3604" customFormat="false" ht="15.75" hidden="false" customHeight="true" outlineLevel="0" collapsed="false"/>
    <row r="3605" customFormat="false" ht="15.75" hidden="false" customHeight="true" outlineLevel="0" collapsed="false"/>
    <row r="3606" customFormat="false" ht="15.75" hidden="false" customHeight="true" outlineLevel="0" collapsed="false"/>
    <row r="3607" customFormat="false" ht="15.75" hidden="false" customHeight="true" outlineLevel="0" collapsed="false"/>
    <row r="3608" customFormat="false" ht="15.75" hidden="false" customHeight="true" outlineLevel="0" collapsed="false"/>
    <row r="3609" customFormat="false" ht="15.75" hidden="false" customHeight="true" outlineLevel="0" collapsed="false"/>
    <row r="3610" customFormat="false" ht="15.75" hidden="false" customHeight="true" outlineLevel="0" collapsed="false"/>
    <row r="3611" customFormat="false" ht="15.75" hidden="false" customHeight="true" outlineLevel="0" collapsed="false"/>
    <row r="3612" customFormat="false" ht="15.75" hidden="false" customHeight="true" outlineLevel="0" collapsed="false"/>
    <row r="3613" customFormat="false" ht="15.75" hidden="false" customHeight="true" outlineLevel="0" collapsed="false"/>
    <row r="3614" customFormat="false" ht="15.75" hidden="false" customHeight="true" outlineLevel="0" collapsed="false"/>
    <row r="3615" customFormat="false" ht="15.75" hidden="false" customHeight="true" outlineLevel="0" collapsed="false"/>
    <row r="3616" customFormat="false" ht="15.75" hidden="false" customHeight="true" outlineLevel="0" collapsed="false"/>
    <row r="3617" customFormat="false" ht="15.75" hidden="false" customHeight="true" outlineLevel="0" collapsed="false"/>
    <row r="3618" customFormat="false" ht="15.75" hidden="false" customHeight="true" outlineLevel="0" collapsed="false"/>
    <row r="3619" customFormat="false" ht="15.75" hidden="false" customHeight="true" outlineLevel="0" collapsed="false"/>
    <row r="3620" customFormat="false" ht="15.75" hidden="false" customHeight="true" outlineLevel="0" collapsed="false"/>
    <row r="3621" customFormat="false" ht="15.75" hidden="false" customHeight="true" outlineLevel="0" collapsed="false"/>
    <row r="3622" customFormat="false" ht="15.75" hidden="false" customHeight="true" outlineLevel="0" collapsed="false"/>
    <row r="3623" customFormat="false" ht="15.75" hidden="false" customHeight="true" outlineLevel="0" collapsed="false"/>
    <row r="3624" customFormat="false" ht="15.75" hidden="false" customHeight="true" outlineLevel="0" collapsed="false"/>
    <row r="3625" customFormat="false" ht="15.75" hidden="false" customHeight="true" outlineLevel="0" collapsed="false"/>
    <row r="3626" customFormat="false" ht="15.75" hidden="false" customHeight="true" outlineLevel="0" collapsed="false"/>
    <row r="3627" customFormat="false" ht="15.75" hidden="false" customHeight="true" outlineLevel="0" collapsed="false"/>
    <row r="3628" customFormat="false" ht="15.75" hidden="false" customHeight="true" outlineLevel="0" collapsed="false"/>
    <row r="3629" customFormat="false" ht="15.75" hidden="false" customHeight="true" outlineLevel="0" collapsed="false"/>
    <row r="3630" customFormat="false" ht="15.75" hidden="false" customHeight="true" outlineLevel="0" collapsed="false"/>
    <row r="3631" customFormat="false" ht="15.75" hidden="false" customHeight="true" outlineLevel="0" collapsed="false"/>
    <row r="3632" customFormat="false" ht="15.75" hidden="false" customHeight="true" outlineLevel="0" collapsed="false"/>
    <row r="3633" customFormat="false" ht="15.75" hidden="false" customHeight="true" outlineLevel="0" collapsed="false"/>
    <row r="3634" customFormat="false" ht="15.75" hidden="false" customHeight="true" outlineLevel="0" collapsed="false"/>
    <row r="3635" customFormat="false" ht="15.75" hidden="false" customHeight="true" outlineLevel="0" collapsed="false"/>
    <row r="3636" customFormat="false" ht="15.75" hidden="false" customHeight="true" outlineLevel="0" collapsed="false"/>
    <row r="3637" customFormat="false" ht="15.75" hidden="false" customHeight="true" outlineLevel="0" collapsed="false"/>
    <row r="3638" customFormat="false" ht="15.75" hidden="false" customHeight="true" outlineLevel="0" collapsed="false"/>
    <row r="3639" customFormat="false" ht="15.75" hidden="false" customHeight="true" outlineLevel="0" collapsed="false"/>
    <row r="3640" customFormat="false" ht="15.75" hidden="false" customHeight="true" outlineLevel="0" collapsed="false"/>
    <row r="3641" customFormat="false" ht="15.75" hidden="false" customHeight="true" outlineLevel="0" collapsed="false"/>
    <row r="3642" customFormat="false" ht="15.75" hidden="false" customHeight="true" outlineLevel="0" collapsed="false"/>
    <row r="3643" customFormat="false" ht="15.75" hidden="false" customHeight="true" outlineLevel="0" collapsed="false"/>
    <row r="3644" customFormat="false" ht="15.75" hidden="false" customHeight="true" outlineLevel="0" collapsed="false"/>
    <row r="3645" customFormat="false" ht="15.75" hidden="false" customHeight="true" outlineLevel="0" collapsed="false"/>
    <row r="3646" customFormat="false" ht="15.75" hidden="false" customHeight="true" outlineLevel="0" collapsed="false"/>
    <row r="3647" customFormat="false" ht="15.75" hidden="false" customHeight="true" outlineLevel="0" collapsed="false"/>
    <row r="3648" customFormat="false" ht="15.75" hidden="false" customHeight="true" outlineLevel="0" collapsed="false"/>
    <row r="3649" customFormat="false" ht="15.75" hidden="false" customHeight="true" outlineLevel="0" collapsed="false"/>
    <row r="3650" customFormat="false" ht="15.75" hidden="false" customHeight="true" outlineLevel="0" collapsed="false"/>
    <row r="3651" customFormat="false" ht="15.75" hidden="false" customHeight="true" outlineLevel="0" collapsed="false"/>
    <row r="3652" customFormat="false" ht="15.75" hidden="false" customHeight="true" outlineLevel="0" collapsed="false"/>
    <row r="3653" customFormat="false" ht="15.75" hidden="false" customHeight="true" outlineLevel="0" collapsed="false"/>
    <row r="3654" customFormat="false" ht="15.75" hidden="false" customHeight="true" outlineLevel="0" collapsed="false"/>
    <row r="3655" customFormat="false" ht="15.75" hidden="false" customHeight="true" outlineLevel="0" collapsed="false"/>
    <row r="3656" customFormat="false" ht="15.75" hidden="false" customHeight="true" outlineLevel="0" collapsed="false"/>
    <row r="3657" customFormat="false" ht="15.75" hidden="false" customHeight="true" outlineLevel="0" collapsed="false"/>
    <row r="3658" customFormat="false" ht="15.75" hidden="false" customHeight="true" outlineLevel="0" collapsed="false"/>
    <row r="3659" customFormat="false" ht="15.75" hidden="false" customHeight="true" outlineLevel="0" collapsed="false"/>
    <row r="3660" customFormat="false" ht="15.75" hidden="false" customHeight="true" outlineLevel="0" collapsed="false"/>
    <row r="3661" customFormat="false" ht="15.75" hidden="false" customHeight="true" outlineLevel="0" collapsed="false"/>
    <row r="3662" customFormat="false" ht="15.75" hidden="false" customHeight="true" outlineLevel="0" collapsed="false"/>
    <row r="3663" customFormat="false" ht="15.75" hidden="false" customHeight="true" outlineLevel="0" collapsed="false"/>
    <row r="3664" customFormat="false" ht="15.75" hidden="false" customHeight="true" outlineLevel="0" collapsed="false"/>
    <row r="3665" customFormat="false" ht="15.75" hidden="false" customHeight="true" outlineLevel="0" collapsed="false"/>
    <row r="3666" customFormat="false" ht="15.75" hidden="false" customHeight="true" outlineLevel="0" collapsed="false"/>
    <row r="3667" customFormat="false" ht="15.75" hidden="false" customHeight="true" outlineLevel="0" collapsed="false"/>
    <row r="3668" customFormat="false" ht="15.75" hidden="false" customHeight="true" outlineLevel="0" collapsed="false"/>
    <row r="3669" customFormat="false" ht="15.75" hidden="false" customHeight="true" outlineLevel="0" collapsed="false"/>
    <row r="3670" customFormat="false" ht="15.75" hidden="false" customHeight="true" outlineLevel="0" collapsed="false"/>
    <row r="3671" customFormat="false" ht="15.75" hidden="false" customHeight="true" outlineLevel="0" collapsed="false"/>
    <row r="3672" customFormat="false" ht="15.75" hidden="false" customHeight="true" outlineLevel="0" collapsed="false"/>
    <row r="3673" customFormat="false" ht="15.75" hidden="false" customHeight="true" outlineLevel="0" collapsed="false"/>
    <row r="3674" customFormat="false" ht="15.75" hidden="false" customHeight="true" outlineLevel="0" collapsed="false"/>
    <row r="3675" customFormat="false" ht="15.75" hidden="false" customHeight="true" outlineLevel="0" collapsed="false"/>
    <row r="3676" customFormat="false" ht="15.75" hidden="false" customHeight="true" outlineLevel="0" collapsed="false"/>
    <row r="3677" customFormat="false" ht="15.75" hidden="false" customHeight="true" outlineLevel="0" collapsed="false"/>
    <row r="3678" customFormat="false" ht="15.75" hidden="false" customHeight="true" outlineLevel="0" collapsed="false"/>
    <row r="3679" customFormat="false" ht="15.75" hidden="false" customHeight="true" outlineLevel="0" collapsed="false"/>
    <row r="3680" customFormat="false" ht="15.75" hidden="false" customHeight="true" outlineLevel="0" collapsed="false"/>
    <row r="3681" customFormat="false" ht="15.75" hidden="false" customHeight="true" outlineLevel="0" collapsed="false"/>
    <row r="3682" customFormat="false" ht="15.75" hidden="false" customHeight="true" outlineLevel="0" collapsed="false"/>
    <row r="3683" customFormat="false" ht="15.75" hidden="false" customHeight="true" outlineLevel="0" collapsed="false"/>
    <row r="3684" customFormat="false" ht="15.75" hidden="false" customHeight="true" outlineLevel="0" collapsed="false"/>
    <row r="3685" customFormat="false" ht="15.75" hidden="false" customHeight="true" outlineLevel="0" collapsed="false"/>
    <row r="3686" customFormat="false" ht="15.75" hidden="false" customHeight="true" outlineLevel="0" collapsed="false"/>
    <row r="3687" customFormat="false" ht="15.75" hidden="false" customHeight="true" outlineLevel="0" collapsed="false"/>
    <row r="3688" customFormat="false" ht="15.75" hidden="false" customHeight="true" outlineLevel="0" collapsed="false"/>
    <row r="3689" customFormat="false" ht="15.75" hidden="false" customHeight="true" outlineLevel="0" collapsed="false"/>
    <row r="3690" customFormat="false" ht="15.75" hidden="false" customHeight="true" outlineLevel="0" collapsed="false"/>
    <row r="3691" customFormat="false" ht="15.75" hidden="false" customHeight="true" outlineLevel="0" collapsed="false"/>
    <row r="3692" customFormat="false" ht="15.75" hidden="false" customHeight="true" outlineLevel="0" collapsed="false"/>
    <row r="3693" customFormat="false" ht="15.75" hidden="false" customHeight="true" outlineLevel="0" collapsed="false"/>
    <row r="3694" customFormat="false" ht="15.75" hidden="false" customHeight="true" outlineLevel="0" collapsed="false"/>
    <row r="3695" customFormat="false" ht="15.75" hidden="false" customHeight="true" outlineLevel="0" collapsed="false"/>
    <row r="3696" customFormat="false" ht="15.75" hidden="false" customHeight="true" outlineLevel="0" collapsed="false"/>
    <row r="3697" customFormat="false" ht="15.75" hidden="false" customHeight="true" outlineLevel="0" collapsed="false"/>
    <row r="3698" customFormat="false" ht="15.75" hidden="false" customHeight="true" outlineLevel="0" collapsed="false"/>
    <row r="3699" customFormat="false" ht="15.75" hidden="false" customHeight="true" outlineLevel="0" collapsed="false"/>
    <row r="3700" customFormat="false" ht="15.75" hidden="false" customHeight="true" outlineLevel="0" collapsed="false"/>
    <row r="3701" customFormat="false" ht="15.75" hidden="false" customHeight="true" outlineLevel="0" collapsed="false"/>
    <row r="3702" customFormat="false" ht="15.75" hidden="false" customHeight="true" outlineLevel="0" collapsed="false"/>
    <row r="3703" customFormat="false" ht="15.75" hidden="false" customHeight="true" outlineLevel="0" collapsed="false"/>
    <row r="3704" customFormat="false" ht="15.75" hidden="false" customHeight="true" outlineLevel="0" collapsed="false"/>
    <row r="3705" customFormat="false" ht="15.75" hidden="false" customHeight="true" outlineLevel="0" collapsed="false"/>
    <row r="3706" customFormat="false" ht="15.75" hidden="false" customHeight="true" outlineLevel="0" collapsed="false"/>
    <row r="3707" customFormat="false" ht="15.75" hidden="false" customHeight="true" outlineLevel="0" collapsed="false"/>
    <row r="3708" customFormat="false" ht="15.75" hidden="false" customHeight="true" outlineLevel="0" collapsed="false"/>
    <row r="3709" customFormat="false" ht="15.75" hidden="false" customHeight="true" outlineLevel="0" collapsed="false"/>
    <row r="3710" customFormat="false" ht="15.75" hidden="false" customHeight="true" outlineLevel="0" collapsed="false"/>
    <row r="3711" customFormat="false" ht="15.75" hidden="false" customHeight="true" outlineLevel="0" collapsed="false"/>
    <row r="3712" customFormat="false" ht="15.75" hidden="false" customHeight="true" outlineLevel="0" collapsed="false"/>
    <row r="3713" customFormat="false" ht="15.75" hidden="false" customHeight="true" outlineLevel="0" collapsed="false"/>
    <row r="3714" customFormat="false" ht="15.75" hidden="false" customHeight="true" outlineLevel="0" collapsed="false"/>
    <row r="3715" customFormat="false" ht="15.75" hidden="false" customHeight="true" outlineLevel="0" collapsed="false"/>
    <row r="3716" customFormat="false" ht="15.75" hidden="false" customHeight="true" outlineLevel="0" collapsed="false"/>
    <row r="3717" customFormat="false" ht="15.75" hidden="false" customHeight="true" outlineLevel="0" collapsed="false"/>
    <row r="3718" customFormat="false" ht="15.75" hidden="false" customHeight="true" outlineLevel="0" collapsed="false"/>
    <row r="3719" customFormat="false" ht="15.75" hidden="false" customHeight="true" outlineLevel="0" collapsed="false"/>
    <row r="3720" customFormat="false" ht="15.75" hidden="false" customHeight="true" outlineLevel="0" collapsed="false"/>
    <row r="3721" customFormat="false" ht="15.75" hidden="false" customHeight="true" outlineLevel="0" collapsed="false"/>
    <row r="3722" customFormat="false" ht="15.75" hidden="false" customHeight="true" outlineLevel="0" collapsed="false"/>
    <row r="3723" customFormat="false" ht="15.75" hidden="false" customHeight="true" outlineLevel="0" collapsed="false"/>
    <row r="3724" customFormat="false" ht="15.75" hidden="false" customHeight="true" outlineLevel="0" collapsed="false"/>
    <row r="3725" customFormat="false" ht="15.75" hidden="false" customHeight="true" outlineLevel="0" collapsed="false"/>
    <row r="3726" customFormat="false" ht="15.75" hidden="false" customHeight="true" outlineLevel="0" collapsed="false"/>
    <row r="3727" customFormat="false" ht="15.75" hidden="false" customHeight="true" outlineLevel="0" collapsed="false"/>
    <row r="3728" customFormat="false" ht="15.75" hidden="false" customHeight="true" outlineLevel="0" collapsed="false"/>
    <row r="3729" customFormat="false" ht="15.75" hidden="false" customHeight="true" outlineLevel="0" collapsed="false"/>
    <row r="3730" customFormat="false" ht="15.75" hidden="false" customHeight="true" outlineLevel="0" collapsed="false"/>
    <row r="3731" customFormat="false" ht="15.75" hidden="false" customHeight="true" outlineLevel="0" collapsed="false"/>
    <row r="3732" customFormat="false" ht="15.75" hidden="false" customHeight="true" outlineLevel="0" collapsed="false"/>
    <row r="3733" customFormat="false" ht="15.75" hidden="false" customHeight="true" outlineLevel="0" collapsed="false"/>
    <row r="3734" customFormat="false" ht="15.75" hidden="false" customHeight="true" outlineLevel="0" collapsed="false"/>
    <row r="3735" customFormat="false" ht="15.75" hidden="false" customHeight="true" outlineLevel="0" collapsed="false"/>
    <row r="3736" customFormat="false" ht="15.75" hidden="false" customHeight="true" outlineLevel="0" collapsed="false"/>
    <row r="3737" customFormat="false" ht="15.75" hidden="false" customHeight="true" outlineLevel="0" collapsed="false"/>
    <row r="3738" customFormat="false" ht="15.75" hidden="false" customHeight="true" outlineLevel="0" collapsed="false"/>
    <row r="3739" customFormat="false" ht="15.75" hidden="false" customHeight="true" outlineLevel="0" collapsed="false"/>
    <row r="3740" customFormat="false" ht="15.75" hidden="false" customHeight="true" outlineLevel="0" collapsed="false"/>
    <row r="3741" customFormat="false" ht="15.75" hidden="false" customHeight="true" outlineLevel="0" collapsed="false"/>
    <row r="3742" customFormat="false" ht="15.75" hidden="false" customHeight="true" outlineLevel="0" collapsed="false"/>
    <row r="3743" customFormat="false" ht="15.75" hidden="false" customHeight="true" outlineLevel="0" collapsed="false"/>
    <row r="3744" customFormat="false" ht="15.75" hidden="false" customHeight="true" outlineLevel="0" collapsed="false"/>
    <row r="3745" customFormat="false" ht="15.75" hidden="false" customHeight="true" outlineLevel="0" collapsed="false"/>
    <row r="3746" customFormat="false" ht="15.75" hidden="false" customHeight="true" outlineLevel="0" collapsed="false"/>
    <row r="3747" customFormat="false" ht="15.75" hidden="false" customHeight="true" outlineLevel="0" collapsed="false"/>
    <row r="3748" customFormat="false" ht="15.75" hidden="false" customHeight="true" outlineLevel="0" collapsed="false"/>
    <row r="3749" customFormat="false" ht="15.75" hidden="false" customHeight="true" outlineLevel="0" collapsed="false"/>
    <row r="3750" customFormat="false" ht="15.75" hidden="false" customHeight="true" outlineLevel="0" collapsed="false"/>
    <row r="3751" customFormat="false" ht="15.75" hidden="false" customHeight="true" outlineLevel="0" collapsed="false"/>
    <row r="3752" customFormat="false" ht="15.75" hidden="false" customHeight="true" outlineLevel="0" collapsed="false"/>
    <row r="3753" customFormat="false" ht="15.75" hidden="false" customHeight="true" outlineLevel="0" collapsed="false"/>
    <row r="3754" customFormat="false" ht="15.75" hidden="false" customHeight="true" outlineLevel="0" collapsed="false"/>
    <row r="3755" customFormat="false" ht="15.75" hidden="false" customHeight="true" outlineLevel="0" collapsed="false"/>
    <row r="3756" customFormat="false" ht="15.75" hidden="false" customHeight="true" outlineLevel="0" collapsed="false"/>
    <row r="3757" customFormat="false" ht="15.75" hidden="false" customHeight="true" outlineLevel="0" collapsed="false"/>
    <row r="3758" customFormat="false" ht="15.75" hidden="false" customHeight="true" outlineLevel="0" collapsed="false"/>
    <row r="3759" customFormat="false" ht="15.75" hidden="false" customHeight="true" outlineLevel="0" collapsed="false"/>
    <row r="3760" customFormat="false" ht="15.75" hidden="false" customHeight="true" outlineLevel="0" collapsed="false"/>
    <row r="3761" customFormat="false" ht="15.75" hidden="false" customHeight="true" outlineLevel="0" collapsed="false"/>
    <row r="3762" customFormat="false" ht="15.75" hidden="false" customHeight="true" outlineLevel="0" collapsed="false"/>
    <row r="3763" customFormat="false" ht="15.75" hidden="false" customHeight="true" outlineLevel="0" collapsed="false"/>
    <row r="3764" customFormat="false" ht="15.75" hidden="false" customHeight="true" outlineLevel="0" collapsed="false"/>
    <row r="3765" customFormat="false" ht="15.75" hidden="false" customHeight="true" outlineLevel="0" collapsed="false"/>
    <row r="3766" customFormat="false" ht="15.75" hidden="false" customHeight="true" outlineLevel="0" collapsed="false"/>
    <row r="3767" customFormat="false" ht="15.75" hidden="false" customHeight="true" outlineLevel="0" collapsed="false"/>
    <row r="3768" customFormat="false" ht="15.75" hidden="false" customHeight="true" outlineLevel="0" collapsed="false"/>
    <row r="3769" customFormat="false" ht="15.75" hidden="false" customHeight="true" outlineLevel="0" collapsed="false"/>
    <row r="3770" customFormat="false" ht="15.75" hidden="false" customHeight="true" outlineLevel="0" collapsed="false"/>
    <row r="3771" customFormat="false" ht="15.75" hidden="false" customHeight="true" outlineLevel="0" collapsed="false"/>
    <row r="3772" customFormat="false" ht="15.75" hidden="false" customHeight="true" outlineLevel="0" collapsed="false"/>
    <row r="3773" customFormat="false" ht="15.75" hidden="false" customHeight="true" outlineLevel="0" collapsed="false"/>
    <row r="3774" customFormat="false" ht="15.75" hidden="false" customHeight="true" outlineLevel="0" collapsed="false"/>
    <row r="3775" customFormat="false" ht="15.75" hidden="false" customHeight="true" outlineLevel="0" collapsed="false"/>
    <row r="3776" customFormat="false" ht="15.75" hidden="false" customHeight="true" outlineLevel="0" collapsed="false"/>
    <row r="3777" customFormat="false" ht="15.75" hidden="false" customHeight="true" outlineLevel="0" collapsed="false"/>
    <row r="3778" customFormat="false" ht="15.75" hidden="false" customHeight="true" outlineLevel="0" collapsed="false"/>
    <row r="3779" customFormat="false" ht="15.75" hidden="false" customHeight="true" outlineLevel="0" collapsed="false"/>
    <row r="3780" customFormat="false" ht="15.75" hidden="false" customHeight="true" outlineLevel="0" collapsed="false"/>
    <row r="3781" customFormat="false" ht="15.75" hidden="false" customHeight="true" outlineLevel="0" collapsed="false"/>
    <row r="3782" customFormat="false" ht="15.75" hidden="false" customHeight="true" outlineLevel="0" collapsed="false"/>
    <row r="3783" customFormat="false" ht="15.75" hidden="false" customHeight="true" outlineLevel="0" collapsed="false"/>
    <row r="3784" customFormat="false" ht="15.75" hidden="false" customHeight="true" outlineLevel="0" collapsed="false"/>
    <row r="3785" customFormat="false" ht="15.75" hidden="false" customHeight="true" outlineLevel="0" collapsed="false"/>
    <row r="3786" customFormat="false" ht="15.75" hidden="false" customHeight="true" outlineLevel="0" collapsed="false"/>
    <row r="3787" customFormat="false" ht="15.75" hidden="false" customHeight="true" outlineLevel="0" collapsed="false"/>
    <row r="3788" customFormat="false" ht="15.75" hidden="false" customHeight="true" outlineLevel="0" collapsed="false"/>
    <row r="3789" customFormat="false" ht="15.75" hidden="false" customHeight="true" outlineLevel="0" collapsed="false"/>
    <row r="3790" customFormat="false" ht="15.75" hidden="false" customHeight="true" outlineLevel="0" collapsed="false"/>
    <row r="3791" customFormat="false" ht="15.75" hidden="false" customHeight="true" outlineLevel="0" collapsed="false"/>
    <row r="3792" customFormat="false" ht="15.75" hidden="false" customHeight="true" outlineLevel="0" collapsed="false"/>
    <row r="3793" customFormat="false" ht="15.75" hidden="false" customHeight="true" outlineLevel="0" collapsed="false"/>
    <row r="3794" customFormat="false" ht="15.75" hidden="false" customHeight="true" outlineLevel="0" collapsed="false"/>
    <row r="3795" customFormat="false" ht="15.75" hidden="false" customHeight="true" outlineLevel="0" collapsed="false"/>
    <row r="3796" customFormat="false" ht="15.75" hidden="false" customHeight="true" outlineLevel="0" collapsed="false"/>
    <row r="3797" customFormat="false" ht="15.75" hidden="false" customHeight="true" outlineLevel="0" collapsed="false"/>
    <row r="3798" customFormat="false" ht="15.75" hidden="false" customHeight="true" outlineLevel="0" collapsed="false"/>
    <row r="3799" customFormat="false" ht="15.75" hidden="false" customHeight="true" outlineLevel="0" collapsed="false"/>
    <row r="3800" customFormat="false" ht="15.75" hidden="false" customHeight="true" outlineLevel="0" collapsed="false"/>
    <row r="3801" customFormat="false" ht="15.75" hidden="false" customHeight="true" outlineLevel="0" collapsed="false"/>
    <row r="3802" customFormat="false" ht="15.75" hidden="false" customHeight="true" outlineLevel="0" collapsed="false"/>
    <row r="3803" customFormat="false" ht="15.75" hidden="false" customHeight="true" outlineLevel="0" collapsed="false"/>
    <row r="3804" customFormat="false" ht="15.75" hidden="false" customHeight="true" outlineLevel="0" collapsed="false"/>
    <row r="3805" customFormat="false" ht="15.75" hidden="false" customHeight="true" outlineLevel="0" collapsed="false"/>
    <row r="3806" customFormat="false" ht="15.75" hidden="false" customHeight="true" outlineLevel="0" collapsed="false"/>
    <row r="3807" customFormat="false" ht="15.75" hidden="false" customHeight="true" outlineLevel="0" collapsed="false"/>
    <row r="3808" customFormat="false" ht="15.75" hidden="false" customHeight="true" outlineLevel="0" collapsed="false"/>
    <row r="3809" customFormat="false" ht="15.75" hidden="false" customHeight="true" outlineLevel="0" collapsed="false"/>
    <row r="3810" customFormat="false" ht="15.75" hidden="false" customHeight="true" outlineLevel="0" collapsed="false"/>
    <row r="3811" customFormat="false" ht="15.75" hidden="false" customHeight="true" outlineLevel="0" collapsed="false"/>
    <row r="3812" customFormat="false" ht="15.75" hidden="false" customHeight="true" outlineLevel="0" collapsed="false"/>
    <row r="3813" customFormat="false" ht="15.75" hidden="false" customHeight="true" outlineLevel="0" collapsed="false"/>
    <row r="3814" customFormat="false" ht="15.75" hidden="false" customHeight="true" outlineLevel="0" collapsed="false"/>
    <row r="3815" customFormat="false" ht="15.75" hidden="false" customHeight="true" outlineLevel="0" collapsed="false"/>
    <row r="3816" customFormat="false" ht="15.75" hidden="false" customHeight="true" outlineLevel="0" collapsed="false"/>
    <row r="3817" customFormat="false" ht="15.75" hidden="false" customHeight="true" outlineLevel="0" collapsed="false"/>
    <row r="3818" customFormat="false" ht="15.75" hidden="false" customHeight="true" outlineLevel="0" collapsed="false"/>
    <row r="3819" customFormat="false" ht="15.75" hidden="false" customHeight="true" outlineLevel="0" collapsed="false"/>
    <row r="3820" customFormat="false" ht="15.75" hidden="false" customHeight="true" outlineLevel="0" collapsed="false"/>
    <row r="3821" customFormat="false" ht="15.75" hidden="false" customHeight="true" outlineLevel="0" collapsed="false"/>
    <row r="3822" customFormat="false" ht="15.75" hidden="false" customHeight="true" outlineLevel="0" collapsed="false"/>
    <row r="3823" customFormat="false" ht="15.75" hidden="false" customHeight="true" outlineLevel="0" collapsed="false"/>
    <row r="3824" customFormat="false" ht="15.75" hidden="false" customHeight="true" outlineLevel="0" collapsed="false"/>
    <row r="3825" customFormat="false" ht="15.75" hidden="false" customHeight="true" outlineLevel="0" collapsed="false"/>
    <row r="3826" customFormat="false" ht="15.75" hidden="false" customHeight="true" outlineLevel="0" collapsed="false"/>
    <row r="3827" customFormat="false" ht="15.75" hidden="false" customHeight="true" outlineLevel="0" collapsed="false"/>
    <row r="3828" customFormat="false" ht="15.75" hidden="false" customHeight="true" outlineLevel="0" collapsed="false"/>
    <row r="3829" customFormat="false" ht="15.75" hidden="false" customHeight="true" outlineLevel="0" collapsed="false"/>
    <row r="3830" customFormat="false" ht="15.75" hidden="false" customHeight="true" outlineLevel="0" collapsed="false"/>
    <row r="3831" customFormat="false" ht="15.75" hidden="false" customHeight="true" outlineLevel="0" collapsed="false"/>
    <row r="3832" customFormat="false" ht="15.75" hidden="false" customHeight="true" outlineLevel="0" collapsed="false"/>
    <row r="3833" customFormat="false" ht="15.75" hidden="false" customHeight="true" outlineLevel="0" collapsed="false"/>
    <row r="3834" customFormat="false" ht="15.75" hidden="false" customHeight="true" outlineLevel="0" collapsed="false"/>
    <row r="3835" customFormat="false" ht="15.75" hidden="false" customHeight="true" outlineLevel="0" collapsed="false"/>
    <row r="3836" customFormat="false" ht="15.75" hidden="false" customHeight="true" outlineLevel="0" collapsed="false"/>
    <row r="3837" customFormat="false" ht="15.75" hidden="false" customHeight="true" outlineLevel="0" collapsed="false"/>
    <row r="3838" customFormat="false" ht="15.75" hidden="false" customHeight="true" outlineLevel="0" collapsed="false"/>
    <row r="3839" customFormat="false" ht="15.75" hidden="false" customHeight="true" outlineLevel="0" collapsed="false"/>
    <row r="3840" customFormat="false" ht="15.75" hidden="false" customHeight="true" outlineLevel="0" collapsed="false"/>
    <row r="3841" customFormat="false" ht="15.75" hidden="false" customHeight="true" outlineLevel="0" collapsed="false"/>
    <row r="3842" customFormat="false" ht="15.75" hidden="false" customHeight="true" outlineLevel="0" collapsed="false"/>
    <row r="3843" customFormat="false" ht="15.75" hidden="false" customHeight="true" outlineLevel="0" collapsed="false"/>
    <row r="3844" customFormat="false" ht="15.75" hidden="false" customHeight="true" outlineLevel="0" collapsed="false"/>
    <row r="3845" customFormat="false" ht="15.75" hidden="false" customHeight="true" outlineLevel="0" collapsed="false"/>
    <row r="3846" customFormat="false" ht="15.75" hidden="false" customHeight="true" outlineLevel="0" collapsed="false"/>
    <row r="3847" customFormat="false" ht="15.75" hidden="false" customHeight="true" outlineLevel="0" collapsed="false"/>
    <row r="3848" customFormat="false" ht="15.75" hidden="false" customHeight="true" outlineLevel="0" collapsed="false"/>
    <row r="3849" customFormat="false" ht="15.75" hidden="false" customHeight="true" outlineLevel="0" collapsed="false"/>
    <row r="3850" customFormat="false" ht="15.75" hidden="false" customHeight="true" outlineLevel="0" collapsed="false"/>
    <row r="3851" customFormat="false" ht="15.75" hidden="false" customHeight="true" outlineLevel="0" collapsed="false"/>
    <row r="3852" customFormat="false" ht="15.75" hidden="false" customHeight="true" outlineLevel="0" collapsed="false"/>
    <row r="3853" customFormat="false" ht="15.75" hidden="false" customHeight="true" outlineLevel="0" collapsed="false"/>
    <row r="3854" customFormat="false" ht="15.75" hidden="false" customHeight="true" outlineLevel="0" collapsed="false"/>
    <row r="3855" customFormat="false" ht="15.75" hidden="false" customHeight="true" outlineLevel="0" collapsed="false"/>
    <row r="3856" customFormat="false" ht="15.75" hidden="false" customHeight="true" outlineLevel="0" collapsed="false"/>
    <row r="3857" customFormat="false" ht="15.75" hidden="false" customHeight="true" outlineLevel="0" collapsed="false"/>
    <row r="3858" customFormat="false" ht="15.75" hidden="false" customHeight="true" outlineLevel="0" collapsed="false"/>
    <row r="3859" customFormat="false" ht="15.75" hidden="false" customHeight="true" outlineLevel="0" collapsed="false"/>
    <row r="3860" customFormat="false" ht="15.75" hidden="false" customHeight="true" outlineLevel="0" collapsed="false"/>
    <row r="3861" customFormat="false" ht="15.75" hidden="false" customHeight="true" outlineLevel="0" collapsed="false"/>
    <row r="3862" customFormat="false" ht="15.75" hidden="false" customHeight="true" outlineLevel="0" collapsed="false"/>
    <row r="3863" customFormat="false" ht="15.75" hidden="false" customHeight="true" outlineLevel="0" collapsed="false"/>
    <row r="3864" customFormat="false" ht="15.75" hidden="false" customHeight="true" outlineLevel="0" collapsed="false"/>
    <row r="3865" customFormat="false" ht="15.75" hidden="false" customHeight="true" outlineLevel="0" collapsed="false"/>
    <row r="3866" customFormat="false" ht="15.75" hidden="false" customHeight="true" outlineLevel="0" collapsed="false"/>
    <row r="3867" customFormat="false" ht="15.75" hidden="false" customHeight="true" outlineLevel="0" collapsed="false"/>
    <row r="3868" customFormat="false" ht="15.75" hidden="false" customHeight="true" outlineLevel="0" collapsed="false"/>
    <row r="3869" customFormat="false" ht="15.75" hidden="false" customHeight="true" outlineLevel="0" collapsed="false"/>
    <row r="3870" customFormat="false" ht="15.75" hidden="false" customHeight="true" outlineLevel="0" collapsed="false"/>
    <row r="3871" customFormat="false" ht="15.75" hidden="false" customHeight="true" outlineLevel="0" collapsed="false"/>
    <row r="3872" customFormat="false" ht="15.75" hidden="false" customHeight="true" outlineLevel="0" collapsed="false"/>
    <row r="3873" customFormat="false" ht="15.75" hidden="false" customHeight="true" outlineLevel="0" collapsed="false"/>
    <row r="3874" customFormat="false" ht="15.75" hidden="false" customHeight="true" outlineLevel="0" collapsed="false"/>
    <row r="3875" customFormat="false" ht="15.75" hidden="false" customHeight="true" outlineLevel="0" collapsed="false"/>
    <row r="3876" customFormat="false" ht="15.75" hidden="false" customHeight="true" outlineLevel="0" collapsed="false"/>
    <row r="3877" customFormat="false" ht="15.75" hidden="false" customHeight="true" outlineLevel="0" collapsed="false"/>
    <row r="3878" customFormat="false" ht="15.75" hidden="false" customHeight="true" outlineLevel="0" collapsed="false"/>
    <row r="3879" customFormat="false" ht="15.75" hidden="false" customHeight="true" outlineLevel="0" collapsed="false"/>
    <row r="3880" customFormat="false" ht="15.75" hidden="false" customHeight="true" outlineLevel="0" collapsed="false"/>
    <row r="3881" customFormat="false" ht="15.75" hidden="false" customHeight="true" outlineLevel="0" collapsed="false"/>
    <row r="3882" customFormat="false" ht="15.75" hidden="false" customHeight="true" outlineLevel="0" collapsed="false"/>
    <row r="3883" customFormat="false" ht="15.75" hidden="false" customHeight="true" outlineLevel="0" collapsed="false"/>
    <row r="3884" customFormat="false" ht="15.75" hidden="false" customHeight="true" outlineLevel="0" collapsed="false"/>
    <row r="3885" customFormat="false" ht="15.75" hidden="false" customHeight="true" outlineLevel="0" collapsed="false"/>
    <row r="3886" customFormat="false" ht="15.75" hidden="false" customHeight="true" outlineLevel="0" collapsed="false"/>
    <row r="3887" customFormat="false" ht="15.75" hidden="false" customHeight="true" outlineLevel="0" collapsed="false"/>
    <row r="3888" customFormat="false" ht="15.75" hidden="false" customHeight="true" outlineLevel="0" collapsed="false"/>
    <row r="3889" customFormat="false" ht="15.75" hidden="false" customHeight="true" outlineLevel="0" collapsed="false"/>
    <row r="3890" customFormat="false" ht="15.75" hidden="false" customHeight="true" outlineLevel="0" collapsed="false"/>
    <row r="3891" customFormat="false" ht="15.75" hidden="false" customHeight="true" outlineLevel="0" collapsed="false"/>
    <row r="3892" customFormat="false" ht="15.75" hidden="false" customHeight="true" outlineLevel="0" collapsed="false"/>
    <row r="3893" customFormat="false" ht="15.75" hidden="false" customHeight="true" outlineLevel="0" collapsed="false"/>
    <row r="3894" customFormat="false" ht="15.75" hidden="false" customHeight="true" outlineLevel="0" collapsed="false"/>
    <row r="3895" customFormat="false" ht="15.75" hidden="false" customHeight="true" outlineLevel="0" collapsed="false"/>
    <row r="3896" customFormat="false" ht="15.75" hidden="false" customHeight="true" outlineLevel="0" collapsed="false"/>
    <row r="3897" customFormat="false" ht="15.75" hidden="false" customHeight="true" outlineLevel="0" collapsed="false"/>
    <row r="3898" customFormat="false" ht="15.75" hidden="false" customHeight="true" outlineLevel="0" collapsed="false"/>
    <row r="3899" customFormat="false" ht="15.75" hidden="false" customHeight="true" outlineLevel="0" collapsed="false"/>
    <row r="3900" customFormat="false" ht="15.75" hidden="false" customHeight="true" outlineLevel="0" collapsed="false"/>
    <row r="3901" customFormat="false" ht="15.75" hidden="false" customHeight="true" outlineLevel="0" collapsed="false"/>
    <row r="3902" customFormat="false" ht="15.75" hidden="false" customHeight="true" outlineLevel="0" collapsed="false"/>
    <row r="3903" customFormat="false" ht="15.75" hidden="false" customHeight="true" outlineLevel="0" collapsed="false"/>
    <row r="3904" customFormat="false" ht="15.75" hidden="false" customHeight="true" outlineLevel="0" collapsed="false"/>
    <row r="3905" customFormat="false" ht="15.75" hidden="false" customHeight="true" outlineLevel="0" collapsed="false"/>
    <row r="3906" customFormat="false" ht="15.75" hidden="false" customHeight="true" outlineLevel="0" collapsed="false"/>
    <row r="3907" customFormat="false" ht="15.75" hidden="false" customHeight="true" outlineLevel="0" collapsed="false"/>
    <row r="3908" customFormat="false" ht="15.75" hidden="false" customHeight="true" outlineLevel="0" collapsed="false"/>
    <row r="3909" customFormat="false" ht="15.75" hidden="false" customHeight="true" outlineLevel="0" collapsed="false"/>
    <row r="3910" customFormat="false" ht="15.75" hidden="false" customHeight="true" outlineLevel="0" collapsed="false"/>
    <row r="3911" customFormat="false" ht="15.75" hidden="false" customHeight="true" outlineLevel="0" collapsed="false"/>
    <row r="3912" customFormat="false" ht="15.75" hidden="false" customHeight="true" outlineLevel="0" collapsed="false"/>
    <row r="3913" customFormat="false" ht="15.75" hidden="false" customHeight="true" outlineLevel="0" collapsed="false"/>
    <row r="3914" customFormat="false" ht="15.75" hidden="false" customHeight="true" outlineLevel="0" collapsed="false"/>
    <row r="3915" customFormat="false" ht="15.75" hidden="false" customHeight="true" outlineLevel="0" collapsed="false"/>
    <row r="3916" customFormat="false" ht="15.75" hidden="false" customHeight="true" outlineLevel="0" collapsed="false"/>
    <row r="3917" customFormat="false" ht="15.75" hidden="false" customHeight="true" outlineLevel="0" collapsed="false"/>
    <row r="3918" customFormat="false" ht="15.75" hidden="false" customHeight="true" outlineLevel="0" collapsed="false"/>
    <row r="3919" customFormat="false" ht="15.75" hidden="false" customHeight="true" outlineLevel="0" collapsed="false"/>
    <row r="3920" customFormat="false" ht="15.75" hidden="false" customHeight="true" outlineLevel="0" collapsed="false"/>
    <row r="3921" customFormat="false" ht="15.75" hidden="false" customHeight="true" outlineLevel="0" collapsed="false"/>
    <row r="3922" customFormat="false" ht="15.75" hidden="false" customHeight="true" outlineLevel="0" collapsed="false"/>
    <row r="3923" customFormat="false" ht="15.75" hidden="false" customHeight="true" outlineLevel="0" collapsed="false"/>
    <row r="3924" customFormat="false" ht="15.75" hidden="false" customHeight="true" outlineLevel="0" collapsed="false"/>
    <row r="3925" customFormat="false" ht="15.75" hidden="false" customHeight="true" outlineLevel="0" collapsed="false"/>
    <row r="3926" customFormat="false" ht="15.75" hidden="false" customHeight="true" outlineLevel="0" collapsed="false"/>
    <row r="3927" customFormat="false" ht="15.75" hidden="false" customHeight="true" outlineLevel="0" collapsed="false"/>
    <row r="3928" customFormat="false" ht="15.75" hidden="false" customHeight="true" outlineLevel="0" collapsed="false"/>
    <row r="3929" customFormat="false" ht="15.75" hidden="false" customHeight="true" outlineLevel="0" collapsed="false"/>
    <row r="3930" customFormat="false" ht="15.75" hidden="false" customHeight="true" outlineLevel="0" collapsed="false"/>
    <row r="3931" customFormat="false" ht="15.75" hidden="false" customHeight="true" outlineLevel="0" collapsed="false"/>
    <row r="3932" customFormat="false" ht="15.75" hidden="false" customHeight="true" outlineLevel="0" collapsed="false"/>
    <row r="3933" customFormat="false" ht="15.75" hidden="false" customHeight="true" outlineLevel="0" collapsed="false"/>
    <row r="3934" customFormat="false" ht="15.75" hidden="false" customHeight="true" outlineLevel="0" collapsed="false"/>
    <row r="3935" customFormat="false" ht="15.75" hidden="false" customHeight="true" outlineLevel="0" collapsed="false"/>
    <row r="3936" customFormat="false" ht="15.75" hidden="false" customHeight="true" outlineLevel="0" collapsed="false"/>
    <row r="3937" customFormat="false" ht="15.75" hidden="false" customHeight="true" outlineLevel="0" collapsed="false"/>
    <row r="3938" customFormat="false" ht="15.75" hidden="false" customHeight="true" outlineLevel="0" collapsed="false"/>
    <row r="3939" customFormat="false" ht="15.75" hidden="false" customHeight="true" outlineLevel="0" collapsed="false"/>
    <row r="3940" customFormat="false" ht="15.75" hidden="false" customHeight="true" outlineLevel="0" collapsed="false"/>
    <row r="3941" customFormat="false" ht="15.75" hidden="false" customHeight="true" outlineLevel="0" collapsed="false"/>
    <row r="3942" customFormat="false" ht="15.75" hidden="false" customHeight="true" outlineLevel="0" collapsed="false"/>
    <row r="3943" customFormat="false" ht="15.75" hidden="false" customHeight="true" outlineLevel="0" collapsed="false"/>
    <row r="3944" customFormat="false" ht="15.75" hidden="false" customHeight="true" outlineLevel="0" collapsed="false"/>
    <row r="3945" customFormat="false" ht="15.75" hidden="false" customHeight="true" outlineLevel="0" collapsed="false"/>
    <row r="3946" customFormat="false" ht="15.75" hidden="false" customHeight="true" outlineLevel="0" collapsed="false"/>
    <row r="3947" customFormat="false" ht="15.75" hidden="false" customHeight="true" outlineLevel="0" collapsed="false"/>
    <row r="3948" customFormat="false" ht="15.75" hidden="false" customHeight="true" outlineLevel="0" collapsed="false"/>
    <row r="3949" customFormat="false" ht="15.75" hidden="false" customHeight="true" outlineLevel="0" collapsed="false"/>
    <row r="3950" customFormat="false" ht="15.75" hidden="false" customHeight="true" outlineLevel="0" collapsed="false"/>
    <row r="3951" customFormat="false" ht="15.75" hidden="false" customHeight="true" outlineLevel="0" collapsed="false"/>
    <row r="3952" customFormat="false" ht="15.75" hidden="false" customHeight="true" outlineLevel="0" collapsed="false"/>
    <row r="3953" customFormat="false" ht="15.75" hidden="false" customHeight="true" outlineLevel="0" collapsed="false"/>
    <row r="3954" customFormat="false" ht="15.75" hidden="false" customHeight="true" outlineLevel="0" collapsed="false"/>
    <row r="3955" customFormat="false" ht="15.75" hidden="false" customHeight="true" outlineLevel="0" collapsed="false"/>
    <row r="3956" customFormat="false" ht="15.75" hidden="false" customHeight="true" outlineLevel="0" collapsed="false"/>
    <row r="3957" customFormat="false" ht="15.75" hidden="false" customHeight="true" outlineLevel="0" collapsed="false"/>
    <row r="3958" customFormat="false" ht="15.75" hidden="false" customHeight="true" outlineLevel="0" collapsed="false"/>
    <row r="3959" customFormat="false" ht="15.75" hidden="false" customHeight="true" outlineLevel="0" collapsed="false"/>
    <row r="3960" customFormat="false" ht="15.75" hidden="false" customHeight="true" outlineLevel="0" collapsed="false"/>
    <row r="3961" customFormat="false" ht="15.75" hidden="false" customHeight="true" outlineLevel="0" collapsed="false"/>
    <row r="3962" customFormat="false" ht="15.75" hidden="false" customHeight="true" outlineLevel="0" collapsed="false"/>
    <row r="3963" customFormat="false" ht="15.75" hidden="false" customHeight="true" outlineLevel="0" collapsed="false"/>
    <row r="3964" customFormat="false" ht="15.75" hidden="false" customHeight="true" outlineLevel="0" collapsed="false"/>
    <row r="3965" customFormat="false" ht="15.75" hidden="false" customHeight="true" outlineLevel="0" collapsed="false"/>
    <row r="3966" customFormat="false" ht="15.75" hidden="false" customHeight="true" outlineLevel="0" collapsed="false"/>
    <row r="3967" customFormat="false" ht="15.75" hidden="false" customHeight="true" outlineLevel="0" collapsed="false"/>
    <row r="3968" customFormat="false" ht="15.75" hidden="false" customHeight="true" outlineLevel="0" collapsed="false"/>
    <row r="3969" customFormat="false" ht="15.75" hidden="false" customHeight="true" outlineLevel="0" collapsed="false"/>
    <row r="3970" customFormat="false" ht="15.75" hidden="false" customHeight="true" outlineLevel="0" collapsed="false"/>
    <row r="3971" customFormat="false" ht="15.75" hidden="false" customHeight="true" outlineLevel="0" collapsed="false"/>
    <row r="3972" customFormat="false" ht="15.75" hidden="false" customHeight="true" outlineLevel="0" collapsed="false"/>
    <row r="3973" customFormat="false" ht="15.75" hidden="false" customHeight="true" outlineLevel="0" collapsed="false"/>
    <row r="3974" customFormat="false" ht="15.75" hidden="false" customHeight="true" outlineLevel="0" collapsed="false"/>
    <row r="3975" customFormat="false" ht="15.75" hidden="false" customHeight="true" outlineLevel="0" collapsed="false"/>
    <row r="3976" customFormat="false" ht="15.75" hidden="false" customHeight="true" outlineLevel="0" collapsed="false"/>
    <row r="3977" customFormat="false" ht="15.75" hidden="false" customHeight="true" outlineLevel="0" collapsed="false"/>
    <row r="3978" customFormat="false" ht="15.75" hidden="false" customHeight="true" outlineLevel="0" collapsed="false"/>
    <row r="3979" customFormat="false" ht="15.75" hidden="false" customHeight="true" outlineLevel="0" collapsed="false"/>
    <row r="3980" customFormat="false" ht="15.75" hidden="false" customHeight="true" outlineLevel="0" collapsed="false"/>
    <row r="3981" customFormat="false" ht="15.75" hidden="false" customHeight="true" outlineLevel="0" collapsed="false"/>
    <row r="3982" customFormat="false" ht="15.75" hidden="false" customHeight="true" outlineLevel="0" collapsed="false"/>
    <row r="3983" customFormat="false" ht="15.75" hidden="false" customHeight="true" outlineLevel="0" collapsed="false"/>
    <row r="3984" customFormat="false" ht="15.75" hidden="false" customHeight="true" outlineLevel="0" collapsed="false"/>
  </sheetData>
  <autoFilter ref="A1:X3984"/>
  <dataValidations count="6">
    <dataValidation allowBlank="true" errorStyle="stop" operator="between" showDropDown="false" showErrorMessage="true" showInputMessage="false" sqref="L2:L186" type="list">
      <formula1>"Bonifico,Assegno,Contanti,Carta di credito"</formula1>
      <formula2>0</formula2>
    </dataValidation>
    <dataValidation allowBlank="true" errorStyle="stop" operator="between" showDropDown="false" showErrorMessage="false" showInputMessage="false" sqref="V2:V2347" type="list">
      <formula1>"si,no"</formula1>
      <formula2>0</formula2>
    </dataValidation>
    <dataValidation allowBlank="true" errorStyle="stop" operator="between" prompt=" - " showDropDown="false" showErrorMessage="true" showInputMessage="true" sqref="I2:I2347" type="list">
      <formula1>Legenda!$D$1:$D$258</formula1>
      <formula2>0</formula2>
    </dataValidation>
    <dataValidation allowBlank="true" errorStyle="stop" operator="between" prompt="Scegliere una voce dal menù a tendina" showDropDown="false" showErrorMessage="true" showInputMessage="true" sqref="B2:B2347" type="list">
      <formula1>Legenda!$A$1:$A$19</formula1>
      <formula2>0</formula2>
    </dataValidation>
    <dataValidation allowBlank="true" errorStyle="stop" operator="between" prompt=" - " showDropDown="false" showErrorMessage="true" showInputMessage="true" sqref="Q2:Q2347" type="list">
      <formula1>Legenda!$C$1:$C$5</formula1>
      <formula2>0</formula2>
    </dataValidation>
    <dataValidation allowBlank="true" errorStyle="stop" operator="between" prompt=" - " showDropDown="false" showErrorMessage="true" showInputMessage="true" sqref="K2:K2347" type="list">
      <formula1>Legenda!$F$1:$F$20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3983"/>
  <sheetViews>
    <sheetView showFormulas="false" showGridLines="true" showRowColHeaders="true" showZeros="true" rightToLeft="false" tabSelected="false" showOutlineSymbols="true" defaultGridColor="true" view="normal" topLeftCell="J1" colorId="64" zoomScale="100" zoomScaleNormal="100" zoomScalePageLayoutView="100" workbookViewId="0">
      <pane xSplit="0" ySplit="1" topLeftCell="A2" activePane="bottomLeft" state="frozen"/>
      <selection pane="topLeft" activeCell="J1" activeCellId="0" sqref="J1"/>
      <selection pane="bottomLeft" activeCell="Q1" activeCellId="0" sqref="Q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5.71"/>
    <col collapsed="false" customWidth="true" hidden="false" outlineLevel="0" max="3" min="3" style="0" width="35.43"/>
    <col collapsed="false" customWidth="true" hidden="false" outlineLevel="0" max="4" min="4" style="0" width="28.42"/>
    <col collapsed="false" customWidth="true" hidden="false" outlineLevel="0" max="5" min="5" style="0" width="19"/>
    <col collapsed="false" customWidth="true" hidden="false" outlineLevel="0" max="6" min="6" style="0" width="13.42"/>
    <col collapsed="false" customWidth="true" hidden="false" outlineLevel="0" max="7" min="7" style="0" width="20.57"/>
    <col collapsed="false" customWidth="true" hidden="false" outlineLevel="0" max="9" min="8" style="0" width="12.86"/>
    <col collapsed="false" customWidth="true" hidden="false" outlineLevel="0" max="10" min="10" style="0" width="22"/>
    <col collapsed="false" customWidth="true" hidden="false" outlineLevel="0" max="11" min="11" style="0" width="10.57"/>
    <col collapsed="false" customWidth="true" hidden="false" outlineLevel="0" max="12" min="12" style="0" width="23.42"/>
    <col collapsed="false" customWidth="true" hidden="false" outlineLevel="0" max="13" min="13" style="0" width="12.42"/>
    <col collapsed="false" customWidth="true" hidden="false" outlineLevel="0" max="14" min="14" style="0" width="11"/>
    <col collapsed="false" customWidth="true" hidden="false" outlineLevel="0" max="15" min="15" style="0" width="6.43"/>
    <col collapsed="false" customWidth="true" hidden="false" outlineLevel="0" max="16" min="16" style="0" width="15.57"/>
    <col collapsed="false" customWidth="true" hidden="false" outlineLevel="0" max="17" min="17" style="0" width="14.14"/>
    <col collapsed="false" customWidth="true" hidden="false" outlineLevel="0" max="18" min="18" style="0" width="10.29"/>
    <col collapsed="false" customWidth="true" hidden="false" outlineLevel="0" max="19" min="19" style="0" width="13"/>
    <col collapsed="false" customWidth="true" hidden="false" outlineLevel="0" max="20" min="20" style="0" width="12.86"/>
    <col collapsed="false" customWidth="true" hidden="false" outlineLevel="0" max="21" min="21" style="0" width="9.57"/>
    <col collapsed="false" customWidth="true" hidden="false" outlineLevel="0" max="24" min="22" style="0" width="13.15"/>
    <col collapsed="false" customWidth="true" hidden="false" outlineLevel="0" max="25" min="25" style="0" width="28.86"/>
    <col collapsed="false" customWidth="true" hidden="false" outlineLevel="0" max="26" min="26" style="0" width="41.86"/>
    <col collapsed="false" customWidth="true" hidden="true" outlineLevel="0" max="27" min="27" style="0" width="16.85"/>
    <col collapsed="false" customWidth="true" hidden="true" outlineLevel="0" max="28" min="28" style="0" width="16.43"/>
    <col collapsed="false" customWidth="true" hidden="true" outlineLevel="0" max="29" min="29" style="0" width="29.42"/>
    <col collapsed="false" customWidth="true" hidden="true" outlineLevel="0" max="31" min="30" style="0" width="11.29"/>
    <col collapsed="false" customWidth="true" hidden="true" outlineLevel="0" max="32" min="32" style="0" width="22.57"/>
    <col collapsed="false" customWidth="true" hidden="true" outlineLevel="0" max="33" min="33" style="0" width="19"/>
    <col collapsed="false" customWidth="true" hidden="false" outlineLevel="0" max="34" min="34" style="0" width="16.85"/>
  </cols>
  <sheetData>
    <row r="1" customFormat="false" ht="64.5" hidden="false" customHeight="true" outlineLevel="0" collapsed="false">
      <c r="A1" s="174" t="s">
        <v>236</v>
      </c>
      <c r="B1" s="175" t="s">
        <v>237</v>
      </c>
      <c r="C1" s="175" t="s">
        <v>259</v>
      </c>
      <c r="D1" s="175" t="s">
        <v>260</v>
      </c>
      <c r="E1" s="175" t="s">
        <v>261</v>
      </c>
      <c r="F1" s="175" t="s">
        <v>262</v>
      </c>
      <c r="G1" s="175" t="s">
        <v>242</v>
      </c>
      <c r="H1" s="175" t="s">
        <v>263</v>
      </c>
      <c r="I1" s="175" t="s">
        <v>264</v>
      </c>
      <c r="J1" s="175" t="s">
        <v>265</v>
      </c>
      <c r="K1" s="175" t="s">
        <v>266</v>
      </c>
      <c r="L1" s="175" t="s">
        <v>267</v>
      </c>
      <c r="M1" s="175" t="s">
        <v>268</v>
      </c>
      <c r="N1" s="198" t="s">
        <v>269</v>
      </c>
      <c r="O1" s="176" t="s">
        <v>249</v>
      </c>
      <c r="P1" s="175" t="s">
        <v>247</v>
      </c>
      <c r="Q1" s="198" t="s">
        <v>248</v>
      </c>
      <c r="R1" s="176" t="s">
        <v>249</v>
      </c>
      <c r="S1" s="175" t="s">
        <v>207</v>
      </c>
      <c r="T1" s="175" t="s">
        <v>250</v>
      </c>
      <c r="U1" s="175" t="s">
        <v>251</v>
      </c>
      <c r="V1" s="175" t="s">
        <v>252</v>
      </c>
      <c r="W1" s="175" t="s">
        <v>253</v>
      </c>
      <c r="X1" s="175" t="s">
        <v>254</v>
      </c>
      <c r="Y1" s="199" t="s">
        <v>270</v>
      </c>
      <c r="Z1" s="199" t="s">
        <v>271</v>
      </c>
      <c r="AA1" s="200" t="s">
        <v>256</v>
      </c>
      <c r="AB1" s="200" t="s">
        <v>257</v>
      </c>
      <c r="AC1" s="200" t="s">
        <v>258</v>
      </c>
      <c r="AD1" s="201" t="s">
        <v>272</v>
      </c>
      <c r="AE1" s="201" t="s">
        <v>273</v>
      </c>
      <c r="AF1" s="201" t="s">
        <v>274</v>
      </c>
      <c r="AG1" s="201" t="s">
        <v>275</v>
      </c>
      <c r="AH1" s="202"/>
    </row>
    <row r="2" customFormat="false" ht="13.5" hidden="false" customHeight="true" outlineLevel="0" collapsed="false">
      <c r="A2" s="22" t="n">
        <v>1</v>
      </c>
      <c r="B2" s="180"/>
      <c r="C2" s="22"/>
      <c r="D2" s="22"/>
      <c r="E2" s="22"/>
      <c r="F2" s="22"/>
      <c r="G2" s="22"/>
      <c r="H2" s="183"/>
      <c r="I2" s="183"/>
      <c r="J2" s="22"/>
      <c r="K2" s="191" t="e">
        <f aca="false">VLOOKUP('Altri Costi'!J2,Legenda!$D$1:$F$258,2)</f>
        <v>#N/A</v>
      </c>
      <c r="L2" s="22"/>
      <c r="M2" s="22"/>
      <c r="N2" s="203"/>
      <c r="O2" s="183"/>
      <c r="P2" s="22"/>
      <c r="Q2" s="204"/>
      <c r="R2" s="183"/>
      <c r="S2" s="184" t="n">
        <f aca="false">'Piano Finanziario Annuale'!$F$6</f>
        <v>0</v>
      </c>
      <c r="T2" s="185" t="n">
        <v>0</v>
      </c>
      <c r="U2" s="186"/>
      <c r="V2" s="187" t="n">
        <f aca="false">(T2*U2)</f>
        <v>0</v>
      </c>
      <c r="W2" s="185" t="n">
        <v>0</v>
      </c>
      <c r="X2" s="185" t="n">
        <f aca="false">IF(OR(S2="sì",S2="forfettario 190"),SUM(T2+W2),SUM(T2+V2+W2))</f>
        <v>0</v>
      </c>
      <c r="Y2" s="205"/>
      <c r="Z2" s="205"/>
      <c r="AA2" s="206"/>
      <c r="AB2" s="189" t="n">
        <f aca="false">IF(AA2="SI",X2,0)</f>
        <v>0</v>
      </c>
      <c r="AC2" s="207"/>
      <c r="AD2" s="207"/>
      <c r="AE2" s="207"/>
      <c r="AF2" s="207"/>
      <c r="AG2" s="207"/>
      <c r="AH2" s="208"/>
    </row>
    <row r="3" customFormat="false" ht="13.5" hidden="false" customHeight="true" outlineLevel="0" collapsed="false">
      <c r="A3" s="22" t="n">
        <v>2</v>
      </c>
      <c r="B3" s="180"/>
      <c r="C3" s="22"/>
      <c r="D3" s="22"/>
      <c r="E3" s="22"/>
      <c r="F3" s="22"/>
      <c r="G3" s="22"/>
      <c r="H3" s="183"/>
      <c r="I3" s="183"/>
      <c r="J3" s="22"/>
      <c r="K3" s="191" t="e">
        <f aca="false">VLOOKUP('Altri Costi'!J3,Legenda!$D$1:$F$258,2)</f>
        <v>#N/A</v>
      </c>
      <c r="L3" s="22"/>
      <c r="M3" s="22"/>
      <c r="N3" s="203"/>
      <c r="O3" s="183"/>
      <c r="P3" s="22"/>
      <c r="Q3" s="203"/>
      <c r="R3" s="183"/>
      <c r="S3" s="184" t="n">
        <f aca="false">'Piano Finanziario Annuale'!$F$6</f>
        <v>0</v>
      </c>
      <c r="T3" s="185" t="n">
        <v>0</v>
      </c>
      <c r="U3" s="186"/>
      <c r="V3" s="187" t="n">
        <f aca="false">(T3*U3)</f>
        <v>0</v>
      </c>
      <c r="W3" s="185" t="n">
        <v>0</v>
      </c>
      <c r="X3" s="185" t="n">
        <f aca="false">IF(OR(S3="sì",S3="forfettario 190"),SUM(T3+W3),SUM(T3+V3+W3))</f>
        <v>0</v>
      </c>
      <c r="Y3" s="205"/>
      <c r="Z3" s="205"/>
      <c r="AA3" s="206"/>
      <c r="AB3" s="189" t="n">
        <f aca="false">IF(AA3="SI",X3,0)</f>
        <v>0</v>
      </c>
      <c r="AC3" s="207"/>
      <c r="AD3" s="207"/>
      <c r="AE3" s="207"/>
      <c r="AF3" s="207"/>
      <c r="AG3" s="207"/>
      <c r="AH3" s="208"/>
    </row>
    <row r="4" customFormat="false" ht="13.5" hidden="false" customHeight="true" outlineLevel="0" collapsed="false">
      <c r="A4" s="22" t="n">
        <v>3</v>
      </c>
      <c r="B4" s="180"/>
      <c r="C4" s="22"/>
      <c r="D4" s="22"/>
      <c r="E4" s="22"/>
      <c r="F4" s="22"/>
      <c r="G4" s="22"/>
      <c r="H4" s="183"/>
      <c r="I4" s="183"/>
      <c r="J4" s="22"/>
      <c r="K4" s="191" t="e">
        <f aca="false">VLOOKUP('Altri Costi'!J4,Legenda!$D$1:$F$258,2)</f>
        <v>#N/A</v>
      </c>
      <c r="L4" s="22"/>
      <c r="M4" s="22"/>
      <c r="N4" s="209"/>
      <c r="O4" s="183"/>
      <c r="P4" s="22"/>
      <c r="Q4" s="203"/>
      <c r="R4" s="183"/>
      <c r="S4" s="184" t="n">
        <f aca="false">'Piano Finanziario Annuale'!$F$6</f>
        <v>0</v>
      </c>
      <c r="T4" s="185" t="n">
        <v>0</v>
      </c>
      <c r="U4" s="186"/>
      <c r="V4" s="187" t="n">
        <f aca="false">(T4*U4)</f>
        <v>0</v>
      </c>
      <c r="W4" s="185" t="n">
        <v>0</v>
      </c>
      <c r="X4" s="185" t="n">
        <f aca="false">IF(OR(S4="sì",S4="forfettario 190"),SUM(T4+W4),SUM(T4+V4+W4))</f>
        <v>0</v>
      </c>
      <c r="Y4" s="205"/>
      <c r="Z4" s="205"/>
      <c r="AA4" s="206"/>
      <c r="AB4" s="189" t="n">
        <f aca="false">IF(AA4="SI",X4,0)</f>
        <v>0</v>
      </c>
      <c r="AC4" s="207"/>
      <c r="AD4" s="207"/>
      <c r="AE4" s="207"/>
      <c r="AF4" s="207"/>
      <c r="AG4" s="207"/>
      <c r="AH4" s="208"/>
    </row>
    <row r="5" customFormat="false" ht="13.5" hidden="false" customHeight="true" outlineLevel="0" collapsed="false">
      <c r="A5" s="22" t="n">
        <v>4</v>
      </c>
      <c r="B5" s="180"/>
      <c r="C5" s="22"/>
      <c r="D5" s="22"/>
      <c r="E5" s="22"/>
      <c r="F5" s="22"/>
      <c r="G5" s="22"/>
      <c r="H5" s="183"/>
      <c r="I5" s="183"/>
      <c r="J5" s="22"/>
      <c r="K5" s="191" t="e">
        <f aca="false">VLOOKUP('Altri Costi'!J5,Legenda!$D$1:$F$258,2)</f>
        <v>#N/A</v>
      </c>
      <c r="L5" s="22"/>
      <c r="M5" s="22"/>
      <c r="N5" s="203"/>
      <c r="O5" s="183"/>
      <c r="P5" s="22"/>
      <c r="Q5" s="203"/>
      <c r="R5" s="183"/>
      <c r="S5" s="184" t="n">
        <f aca="false">'Piano Finanziario Annuale'!$F$6</f>
        <v>0</v>
      </c>
      <c r="T5" s="185" t="n">
        <v>0</v>
      </c>
      <c r="U5" s="186"/>
      <c r="V5" s="187" t="n">
        <f aca="false">(T5*U5)</f>
        <v>0</v>
      </c>
      <c r="W5" s="185" t="n">
        <v>0</v>
      </c>
      <c r="X5" s="185" t="n">
        <f aca="false">IF(OR(S5="sì",S5="forfettario 190"),SUM(T5+W5),SUM(T5+V5+W5))</f>
        <v>0</v>
      </c>
      <c r="Y5" s="205"/>
      <c r="Z5" s="205"/>
      <c r="AA5" s="206"/>
      <c r="AB5" s="189" t="n">
        <f aca="false">IF(AA5="SI",X5,0)</f>
        <v>0</v>
      </c>
      <c r="AC5" s="207"/>
      <c r="AD5" s="207"/>
      <c r="AE5" s="207"/>
      <c r="AF5" s="207"/>
      <c r="AG5" s="207"/>
      <c r="AH5" s="208"/>
    </row>
    <row r="6" customFormat="false" ht="13.5" hidden="false" customHeight="true" outlineLevel="0" collapsed="false">
      <c r="A6" s="22" t="n">
        <v>5</v>
      </c>
      <c r="B6" s="180"/>
      <c r="C6" s="22"/>
      <c r="D6" s="22"/>
      <c r="E6" s="22"/>
      <c r="F6" s="22"/>
      <c r="G6" s="22"/>
      <c r="H6" s="183"/>
      <c r="I6" s="183"/>
      <c r="J6" s="22"/>
      <c r="K6" s="191" t="e">
        <f aca="false">VLOOKUP('Altri Costi'!J6,Legenda!$D$1:$F$258,2)</f>
        <v>#N/A</v>
      </c>
      <c r="L6" s="22"/>
      <c r="M6" s="22"/>
      <c r="N6" s="203"/>
      <c r="O6" s="183"/>
      <c r="P6" s="22"/>
      <c r="Q6" s="203"/>
      <c r="R6" s="183"/>
      <c r="S6" s="184" t="n">
        <f aca="false">'Piano Finanziario Annuale'!$F$6</f>
        <v>0</v>
      </c>
      <c r="T6" s="185" t="n">
        <v>0</v>
      </c>
      <c r="U6" s="186"/>
      <c r="V6" s="187" t="n">
        <f aca="false">(T6*U6)</f>
        <v>0</v>
      </c>
      <c r="W6" s="185" t="n">
        <v>0</v>
      </c>
      <c r="X6" s="185" t="n">
        <f aca="false">IF(OR(S6="sì",S6="forfettario 190"),SUM(T6+W6),SUM(T6+V6+W6))</f>
        <v>0</v>
      </c>
      <c r="Y6" s="205"/>
      <c r="Z6" s="205"/>
      <c r="AA6" s="206"/>
      <c r="AB6" s="189" t="n">
        <f aca="false">IF(AA6="SI",X6,0)</f>
        <v>0</v>
      </c>
      <c r="AC6" s="207"/>
      <c r="AD6" s="207"/>
      <c r="AE6" s="207"/>
      <c r="AF6" s="207"/>
      <c r="AG6" s="207"/>
      <c r="AH6" s="208"/>
    </row>
    <row r="7" customFormat="false" ht="13.5" hidden="false" customHeight="true" outlineLevel="0" collapsed="false">
      <c r="A7" s="22" t="n">
        <v>6</v>
      </c>
      <c r="B7" s="180"/>
      <c r="C7" s="22"/>
      <c r="D7" s="22"/>
      <c r="E7" s="22"/>
      <c r="F7" s="22"/>
      <c r="G7" s="22"/>
      <c r="H7" s="183"/>
      <c r="I7" s="183"/>
      <c r="J7" s="22"/>
      <c r="K7" s="191" t="e">
        <f aca="false">VLOOKUP('Altri Costi'!J7,Legenda!$D$1:$F$258,2)</f>
        <v>#N/A</v>
      </c>
      <c r="L7" s="22"/>
      <c r="M7" s="22"/>
      <c r="N7" s="203"/>
      <c r="O7" s="183"/>
      <c r="P7" s="22"/>
      <c r="Q7" s="203"/>
      <c r="R7" s="183"/>
      <c r="S7" s="184" t="n">
        <f aca="false">'Piano Finanziario Annuale'!$F$6</f>
        <v>0</v>
      </c>
      <c r="T7" s="185" t="n">
        <v>0</v>
      </c>
      <c r="U7" s="186"/>
      <c r="V7" s="187" t="n">
        <f aca="false">(T7*U7)</f>
        <v>0</v>
      </c>
      <c r="W7" s="185" t="n">
        <v>0</v>
      </c>
      <c r="X7" s="185" t="n">
        <f aca="false">IF(OR(S7="sì",S7="forfettario 190"),SUM(T7+W7),SUM(T7+V7+W7))</f>
        <v>0</v>
      </c>
      <c r="Y7" s="205"/>
      <c r="Z7" s="205"/>
      <c r="AA7" s="206"/>
      <c r="AB7" s="189" t="n">
        <f aca="false">IF(AA7="SI",X7,0)</f>
        <v>0</v>
      </c>
      <c r="AC7" s="207"/>
      <c r="AD7" s="207"/>
      <c r="AE7" s="207"/>
      <c r="AF7" s="207"/>
      <c r="AG7" s="207"/>
      <c r="AH7" s="208"/>
    </row>
    <row r="8" customFormat="false" ht="13.5" hidden="false" customHeight="true" outlineLevel="0" collapsed="false">
      <c r="A8" s="22" t="n">
        <v>7</v>
      </c>
      <c r="B8" s="180"/>
      <c r="C8" s="22"/>
      <c r="D8" s="22"/>
      <c r="E8" s="22"/>
      <c r="F8" s="22"/>
      <c r="G8" s="210"/>
      <c r="H8" s="183"/>
      <c r="I8" s="183"/>
      <c r="J8" s="22"/>
      <c r="K8" s="191" t="e">
        <f aca="false">VLOOKUP('Altri Costi'!J8,Legenda!$D$1:$F$258,2)</f>
        <v>#N/A</v>
      </c>
      <c r="L8" s="22"/>
      <c r="M8" s="22"/>
      <c r="N8" s="203"/>
      <c r="O8" s="183"/>
      <c r="P8" s="22"/>
      <c r="Q8" s="203"/>
      <c r="R8" s="183"/>
      <c r="S8" s="184" t="n">
        <f aca="false">'Piano Finanziario Annuale'!$F$6</f>
        <v>0</v>
      </c>
      <c r="T8" s="185" t="n">
        <v>0</v>
      </c>
      <c r="U8" s="186"/>
      <c r="V8" s="187" t="n">
        <f aca="false">(T8*U8)</f>
        <v>0</v>
      </c>
      <c r="W8" s="185" t="n">
        <v>0</v>
      </c>
      <c r="X8" s="185" t="n">
        <f aca="false">IF(OR(S8="sì",S8="forfettario 190"),SUM(T8+W8),SUM(T8+V8+W8))</f>
        <v>0</v>
      </c>
      <c r="Y8" s="205"/>
      <c r="Z8" s="205"/>
      <c r="AA8" s="206"/>
      <c r="AB8" s="189" t="n">
        <f aca="false">IF(AA8="SI",X8,0)</f>
        <v>0</v>
      </c>
      <c r="AC8" s="207"/>
      <c r="AD8" s="207"/>
      <c r="AE8" s="207"/>
      <c r="AF8" s="207"/>
      <c r="AG8" s="207"/>
      <c r="AH8" s="208"/>
    </row>
    <row r="9" customFormat="false" ht="13.5" hidden="false" customHeight="true" outlineLevel="0" collapsed="false">
      <c r="A9" s="22" t="n">
        <v>8</v>
      </c>
      <c r="B9" s="180"/>
      <c r="C9" s="22"/>
      <c r="D9" s="22"/>
      <c r="E9" s="22"/>
      <c r="F9" s="22"/>
      <c r="G9" s="210"/>
      <c r="H9" s="183"/>
      <c r="I9" s="183"/>
      <c r="J9" s="22"/>
      <c r="K9" s="191" t="e">
        <f aca="false">VLOOKUP('Altri Costi'!J9,Legenda!$D$1:$F$258,2)</f>
        <v>#N/A</v>
      </c>
      <c r="L9" s="22"/>
      <c r="M9" s="22"/>
      <c r="N9" s="203"/>
      <c r="O9" s="183"/>
      <c r="P9" s="22"/>
      <c r="Q9" s="203"/>
      <c r="R9" s="211"/>
      <c r="S9" s="184" t="n">
        <f aca="false">'Piano Finanziario Annuale'!$F$6</f>
        <v>0</v>
      </c>
      <c r="T9" s="185" t="n">
        <v>0</v>
      </c>
      <c r="U9" s="186"/>
      <c r="V9" s="187" t="n">
        <f aca="false">(T9*U9)</f>
        <v>0</v>
      </c>
      <c r="W9" s="185" t="n">
        <v>0</v>
      </c>
      <c r="X9" s="185" t="n">
        <f aca="false">IF(OR(S9="sì",S9="forfettario 190"),SUM(T9+W9),SUM(T9+V9+W9))</f>
        <v>0</v>
      </c>
      <c r="Y9" s="205"/>
      <c r="Z9" s="205"/>
      <c r="AA9" s="206"/>
      <c r="AB9" s="189" t="n">
        <f aca="false">IF(AA9="SI",X9,0)</f>
        <v>0</v>
      </c>
      <c r="AC9" s="207"/>
      <c r="AD9" s="207"/>
      <c r="AE9" s="207"/>
      <c r="AF9" s="207"/>
      <c r="AG9" s="207"/>
      <c r="AH9" s="208"/>
    </row>
    <row r="10" customFormat="false" ht="13.5" hidden="false" customHeight="true" outlineLevel="0" collapsed="false">
      <c r="A10" s="22" t="n">
        <v>9</v>
      </c>
      <c r="B10" s="180"/>
      <c r="C10" s="22"/>
      <c r="D10" s="22"/>
      <c r="E10" s="22"/>
      <c r="F10" s="22"/>
      <c r="G10" s="210"/>
      <c r="H10" s="183"/>
      <c r="I10" s="183"/>
      <c r="J10" s="22"/>
      <c r="K10" s="191" t="e">
        <f aca="false">VLOOKUP('Altri Costi'!J10,Legenda!$D$1:$F$258,2)</f>
        <v>#N/A</v>
      </c>
      <c r="L10" s="22"/>
      <c r="M10" s="22"/>
      <c r="N10" s="203"/>
      <c r="O10" s="183"/>
      <c r="P10" s="22"/>
      <c r="Q10" s="203"/>
      <c r="R10" s="183"/>
      <c r="S10" s="184" t="n">
        <f aca="false">'Piano Finanziario Annuale'!$F$6</f>
        <v>0</v>
      </c>
      <c r="T10" s="185" t="n">
        <v>0</v>
      </c>
      <c r="U10" s="186"/>
      <c r="V10" s="187" t="n">
        <f aca="false">(T10*U10)</f>
        <v>0</v>
      </c>
      <c r="W10" s="185" t="n">
        <v>0</v>
      </c>
      <c r="X10" s="185" t="n">
        <f aca="false">IF(OR(S10="sì",S10="forfettario 190"),SUM(T10+W10),SUM(T10+V10+W10))</f>
        <v>0</v>
      </c>
      <c r="Y10" s="205"/>
      <c r="Z10" s="205"/>
      <c r="AA10" s="206"/>
      <c r="AB10" s="189" t="n">
        <f aca="false">IF(AA10="SI",X10,0)</f>
        <v>0</v>
      </c>
      <c r="AC10" s="207"/>
      <c r="AD10" s="207"/>
      <c r="AE10" s="207"/>
      <c r="AF10" s="207"/>
      <c r="AG10" s="207"/>
      <c r="AH10" s="208"/>
    </row>
    <row r="11" customFormat="false" ht="13.5" hidden="false" customHeight="true" outlineLevel="0" collapsed="false">
      <c r="A11" s="22" t="n">
        <v>10</v>
      </c>
      <c r="B11" s="180"/>
      <c r="C11" s="22"/>
      <c r="D11" s="22"/>
      <c r="E11" s="22"/>
      <c r="F11" s="22"/>
      <c r="G11" s="210"/>
      <c r="H11" s="183"/>
      <c r="I11" s="183"/>
      <c r="J11" s="22"/>
      <c r="K11" s="191" t="e">
        <f aca="false">VLOOKUP('Altri Costi'!J11,Legenda!$D$1:$F$258,2)</f>
        <v>#N/A</v>
      </c>
      <c r="L11" s="22"/>
      <c r="M11" s="22"/>
      <c r="N11" s="203"/>
      <c r="O11" s="183"/>
      <c r="P11" s="22"/>
      <c r="Q11" s="203"/>
      <c r="R11" s="183"/>
      <c r="S11" s="184" t="n">
        <f aca="false">'Piano Finanziario Annuale'!$F$6</f>
        <v>0</v>
      </c>
      <c r="T11" s="185" t="n">
        <v>0</v>
      </c>
      <c r="U11" s="186"/>
      <c r="V11" s="187" t="n">
        <f aca="false">(T11*U11)</f>
        <v>0</v>
      </c>
      <c r="W11" s="185" t="n">
        <v>0</v>
      </c>
      <c r="X11" s="185" t="n">
        <f aca="false">IF(OR(S11="sì",S11="forfettario 190"),SUM(T11+W11),SUM(T11+V11+W11))</f>
        <v>0</v>
      </c>
      <c r="Y11" s="205"/>
      <c r="Z11" s="205"/>
      <c r="AA11" s="206"/>
      <c r="AB11" s="189" t="n">
        <f aca="false">IF(AA11="SI",X11,0)</f>
        <v>0</v>
      </c>
      <c r="AC11" s="207"/>
      <c r="AD11" s="207"/>
      <c r="AE11" s="207"/>
      <c r="AF11" s="207"/>
      <c r="AG11" s="207"/>
      <c r="AH11" s="208"/>
    </row>
    <row r="12" customFormat="false" ht="13.5" hidden="false" customHeight="true" outlineLevel="0" collapsed="false">
      <c r="A12" s="22" t="n">
        <v>11</v>
      </c>
      <c r="B12" s="180"/>
      <c r="C12" s="22"/>
      <c r="D12" s="22"/>
      <c r="E12" s="22"/>
      <c r="F12" s="22"/>
      <c r="G12" s="22"/>
      <c r="H12" s="183"/>
      <c r="I12" s="183"/>
      <c r="J12" s="22"/>
      <c r="K12" s="191" t="e">
        <f aca="false">VLOOKUP('Altri Costi'!J12,Legenda!$D$1:$F$258,2)</f>
        <v>#N/A</v>
      </c>
      <c r="L12" s="22"/>
      <c r="M12" s="22"/>
      <c r="N12" s="209"/>
      <c r="O12" s="183"/>
      <c r="P12" s="22"/>
      <c r="Q12" s="203"/>
      <c r="R12" s="183"/>
      <c r="S12" s="184" t="n">
        <f aca="false">'Piano Finanziario Annuale'!$F$6</f>
        <v>0</v>
      </c>
      <c r="T12" s="185" t="n">
        <v>0</v>
      </c>
      <c r="U12" s="186"/>
      <c r="V12" s="187" t="n">
        <f aca="false">(T12*U12)</f>
        <v>0</v>
      </c>
      <c r="W12" s="185" t="n">
        <v>0</v>
      </c>
      <c r="X12" s="185" t="n">
        <f aca="false">IF(OR(S12="sì",S12="forfettario 190"),SUM(T12+W12),SUM(T12+V12+W12))</f>
        <v>0</v>
      </c>
      <c r="Y12" s="205"/>
      <c r="Z12" s="205"/>
      <c r="AA12" s="206"/>
      <c r="AB12" s="189" t="n">
        <f aca="false">IF(AA12="SI",X12,0)</f>
        <v>0</v>
      </c>
      <c r="AC12" s="207"/>
      <c r="AD12" s="207"/>
      <c r="AE12" s="207"/>
      <c r="AF12" s="207"/>
      <c r="AG12" s="207"/>
      <c r="AH12" s="208"/>
    </row>
    <row r="13" customFormat="false" ht="13.5" hidden="false" customHeight="true" outlineLevel="0" collapsed="false">
      <c r="A13" s="22" t="n">
        <v>12</v>
      </c>
      <c r="B13" s="180"/>
      <c r="C13" s="22"/>
      <c r="D13" s="22"/>
      <c r="E13" s="22"/>
      <c r="F13" s="22"/>
      <c r="G13" s="22"/>
      <c r="H13" s="183"/>
      <c r="I13" s="183"/>
      <c r="J13" s="22"/>
      <c r="K13" s="191" t="e">
        <f aca="false">VLOOKUP('Altri Costi'!J13,Legenda!$D$1:$F$258,2)</f>
        <v>#N/A</v>
      </c>
      <c r="L13" s="22"/>
      <c r="M13" s="22"/>
      <c r="N13" s="203"/>
      <c r="O13" s="183"/>
      <c r="P13" s="22"/>
      <c r="Q13" s="203"/>
      <c r="R13" s="183"/>
      <c r="S13" s="184" t="n">
        <f aca="false">'Piano Finanziario Annuale'!$F$6</f>
        <v>0</v>
      </c>
      <c r="T13" s="185" t="n">
        <v>0</v>
      </c>
      <c r="U13" s="186"/>
      <c r="V13" s="187" t="n">
        <f aca="false">(T13*U13)</f>
        <v>0</v>
      </c>
      <c r="W13" s="185" t="n">
        <v>0</v>
      </c>
      <c r="X13" s="185" t="n">
        <f aca="false">IF(OR(S13="sì",S13="forfettario 190"),SUM(T13+W13),SUM(T13+V13+W13))</f>
        <v>0</v>
      </c>
      <c r="Y13" s="205"/>
      <c r="Z13" s="205"/>
      <c r="AA13" s="206"/>
      <c r="AB13" s="189" t="n">
        <f aca="false">IF(AA13="SI",X13,0)</f>
        <v>0</v>
      </c>
      <c r="AC13" s="207"/>
      <c r="AD13" s="207"/>
      <c r="AE13" s="207"/>
      <c r="AF13" s="207"/>
      <c r="AG13" s="207"/>
      <c r="AH13" s="208"/>
    </row>
    <row r="14" customFormat="false" ht="13.5" hidden="false" customHeight="true" outlineLevel="0" collapsed="false">
      <c r="A14" s="22" t="n">
        <v>13</v>
      </c>
      <c r="B14" s="180"/>
      <c r="C14" s="22"/>
      <c r="D14" s="22"/>
      <c r="E14" s="22"/>
      <c r="F14" s="22"/>
      <c r="G14" s="210"/>
      <c r="H14" s="183"/>
      <c r="I14" s="183"/>
      <c r="J14" s="22"/>
      <c r="K14" s="191" t="e">
        <f aca="false">VLOOKUP('Altri Costi'!J14,Legenda!$D$1:$F$258,2)</f>
        <v>#N/A</v>
      </c>
      <c r="L14" s="22"/>
      <c r="M14" s="22"/>
      <c r="N14" s="203"/>
      <c r="O14" s="183"/>
      <c r="P14" s="22"/>
      <c r="Q14" s="203"/>
      <c r="R14" s="183"/>
      <c r="S14" s="184" t="n">
        <f aca="false">'Piano Finanziario Annuale'!$F$6</f>
        <v>0</v>
      </c>
      <c r="T14" s="185" t="n">
        <v>0</v>
      </c>
      <c r="U14" s="186"/>
      <c r="V14" s="187" t="n">
        <f aca="false">(T14*U14)</f>
        <v>0</v>
      </c>
      <c r="W14" s="185" t="n">
        <v>0</v>
      </c>
      <c r="X14" s="185" t="n">
        <f aca="false">IF(OR(S14="sì",S14="forfettario 190"),SUM(T14+W14),SUM(T14+V14+W14))</f>
        <v>0</v>
      </c>
      <c r="Y14" s="205"/>
      <c r="Z14" s="205"/>
      <c r="AA14" s="206"/>
      <c r="AB14" s="189" t="n">
        <f aca="false">IF(AA14="SI",X14,0)</f>
        <v>0</v>
      </c>
      <c r="AC14" s="207"/>
      <c r="AD14" s="207"/>
      <c r="AE14" s="207"/>
      <c r="AF14" s="207"/>
      <c r="AG14" s="207"/>
      <c r="AH14" s="208"/>
    </row>
    <row r="15" customFormat="false" ht="13.5" hidden="false" customHeight="true" outlineLevel="0" collapsed="false">
      <c r="A15" s="22" t="n">
        <v>14</v>
      </c>
      <c r="B15" s="180"/>
      <c r="C15" s="22"/>
      <c r="D15" s="22"/>
      <c r="E15" s="22"/>
      <c r="F15" s="22"/>
      <c r="G15" s="210"/>
      <c r="H15" s="183"/>
      <c r="I15" s="183"/>
      <c r="J15" s="22"/>
      <c r="K15" s="191" t="e">
        <f aca="false">VLOOKUP('Altri Costi'!J15,Legenda!$D$1:$F$258,2)</f>
        <v>#N/A</v>
      </c>
      <c r="L15" s="22"/>
      <c r="M15" s="22"/>
      <c r="N15" s="203"/>
      <c r="O15" s="183"/>
      <c r="P15" s="22"/>
      <c r="Q15" s="203"/>
      <c r="R15" s="183"/>
      <c r="S15" s="184" t="n">
        <f aca="false">'Piano Finanziario Annuale'!$F$6</f>
        <v>0</v>
      </c>
      <c r="T15" s="185" t="n">
        <v>0</v>
      </c>
      <c r="U15" s="186"/>
      <c r="V15" s="187" t="n">
        <f aca="false">(T15*U15)</f>
        <v>0</v>
      </c>
      <c r="W15" s="185" t="n">
        <v>0</v>
      </c>
      <c r="X15" s="185" t="n">
        <f aca="false">IF(OR(S15="sì",S15="forfettario 190"),SUM(T15+W15),SUM(T15+V15+W15))</f>
        <v>0</v>
      </c>
      <c r="Y15" s="205"/>
      <c r="Z15" s="205"/>
      <c r="AA15" s="206"/>
      <c r="AB15" s="189" t="n">
        <f aca="false">IF(AA15="SI",X15,0)</f>
        <v>0</v>
      </c>
      <c r="AC15" s="207"/>
      <c r="AD15" s="207"/>
      <c r="AE15" s="207"/>
      <c r="AF15" s="207"/>
      <c r="AG15" s="207"/>
      <c r="AH15" s="208"/>
    </row>
    <row r="16" customFormat="false" ht="13.5" hidden="false" customHeight="true" outlineLevel="0" collapsed="false">
      <c r="A16" s="22" t="n">
        <v>15</v>
      </c>
      <c r="B16" s="180"/>
      <c r="C16" s="22"/>
      <c r="D16" s="22"/>
      <c r="E16" s="22"/>
      <c r="F16" s="22"/>
      <c r="G16" s="210"/>
      <c r="H16" s="183"/>
      <c r="I16" s="183"/>
      <c r="J16" s="22"/>
      <c r="K16" s="191" t="e">
        <f aca="false">VLOOKUP('Altri Costi'!J16,Legenda!$D$1:$F$258,2)</f>
        <v>#N/A</v>
      </c>
      <c r="L16" s="22"/>
      <c r="M16" s="22"/>
      <c r="N16" s="203"/>
      <c r="O16" s="183"/>
      <c r="P16" s="22"/>
      <c r="Q16" s="203"/>
      <c r="R16" s="183"/>
      <c r="S16" s="184" t="n">
        <f aca="false">'Piano Finanziario Annuale'!$F$6</f>
        <v>0</v>
      </c>
      <c r="T16" s="185" t="n">
        <v>0</v>
      </c>
      <c r="U16" s="186"/>
      <c r="V16" s="187" t="n">
        <f aca="false">(T16*U16)</f>
        <v>0</v>
      </c>
      <c r="W16" s="185" t="n">
        <v>0</v>
      </c>
      <c r="X16" s="185" t="n">
        <f aca="false">IF(OR(S16="sì",S16="forfettario 190"),SUM(T16+W16),SUM(T16+V16+W16))</f>
        <v>0</v>
      </c>
      <c r="Y16" s="205"/>
      <c r="Z16" s="205"/>
      <c r="AA16" s="206"/>
      <c r="AB16" s="189" t="n">
        <f aca="false">IF(AA16="SI",X16,0)</f>
        <v>0</v>
      </c>
      <c r="AC16" s="207"/>
      <c r="AD16" s="207"/>
      <c r="AE16" s="207"/>
      <c r="AF16" s="207"/>
      <c r="AG16" s="207"/>
      <c r="AH16" s="208"/>
    </row>
    <row r="17" customFormat="false" ht="13.5" hidden="false" customHeight="true" outlineLevel="0" collapsed="false">
      <c r="A17" s="22" t="n">
        <v>16</v>
      </c>
      <c r="B17" s="180"/>
      <c r="C17" s="22"/>
      <c r="D17" s="22"/>
      <c r="E17" s="22"/>
      <c r="F17" s="22"/>
      <c r="G17" s="210"/>
      <c r="H17" s="183"/>
      <c r="I17" s="183"/>
      <c r="J17" s="22"/>
      <c r="K17" s="191" t="e">
        <f aca="false">VLOOKUP('Altri Costi'!J17,Legenda!$D$1:$F$258,2)</f>
        <v>#N/A</v>
      </c>
      <c r="L17" s="22"/>
      <c r="M17" s="22"/>
      <c r="N17" s="203"/>
      <c r="O17" s="183"/>
      <c r="P17" s="22"/>
      <c r="Q17" s="203"/>
      <c r="R17" s="183"/>
      <c r="S17" s="184" t="n">
        <f aca="false">'Piano Finanziario Annuale'!$F$6</f>
        <v>0</v>
      </c>
      <c r="T17" s="185" t="n">
        <v>0</v>
      </c>
      <c r="U17" s="186"/>
      <c r="V17" s="187" t="n">
        <f aca="false">(T17*U17)</f>
        <v>0</v>
      </c>
      <c r="W17" s="185" t="n">
        <v>0</v>
      </c>
      <c r="X17" s="185" t="n">
        <f aca="false">IF(OR(S17="sì",S17="forfettario 190"),SUM(T17+W17),SUM(T17+V17+W17))</f>
        <v>0</v>
      </c>
      <c r="Y17" s="205"/>
      <c r="Z17" s="205"/>
      <c r="AA17" s="206"/>
      <c r="AB17" s="189" t="n">
        <f aca="false">IF(AA17="SI",X17,0)</f>
        <v>0</v>
      </c>
      <c r="AC17" s="207"/>
      <c r="AD17" s="207"/>
      <c r="AE17" s="207"/>
      <c r="AF17" s="207"/>
      <c r="AG17" s="207"/>
      <c r="AH17" s="208"/>
    </row>
    <row r="18" customFormat="false" ht="13.5" hidden="false" customHeight="true" outlineLevel="0" collapsed="false">
      <c r="A18" s="22" t="n">
        <v>17</v>
      </c>
      <c r="B18" s="180"/>
      <c r="C18" s="22"/>
      <c r="D18" s="22"/>
      <c r="E18" s="22"/>
      <c r="F18" s="22"/>
      <c r="G18" s="210"/>
      <c r="H18" s="183"/>
      <c r="I18" s="183"/>
      <c r="J18" s="22"/>
      <c r="K18" s="191" t="e">
        <f aca="false">VLOOKUP('Altri Costi'!J18,Legenda!$D$1:$F$258,2)</f>
        <v>#N/A</v>
      </c>
      <c r="L18" s="22"/>
      <c r="M18" s="22"/>
      <c r="N18" s="203"/>
      <c r="O18" s="183"/>
      <c r="P18" s="22"/>
      <c r="Q18" s="203"/>
      <c r="R18" s="183"/>
      <c r="S18" s="184" t="n">
        <f aca="false">'Piano Finanziario Annuale'!$F$6</f>
        <v>0</v>
      </c>
      <c r="T18" s="185" t="n">
        <v>0</v>
      </c>
      <c r="U18" s="186"/>
      <c r="V18" s="187" t="n">
        <f aca="false">(T18*U18)</f>
        <v>0</v>
      </c>
      <c r="W18" s="185" t="n">
        <v>0</v>
      </c>
      <c r="X18" s="185" t="n">
        <f aca="false">IF(OR(S18="sì",S18="forfettario 190"),SUM(T18+W18),SUM(T18+V18+W18))</f>
        <v>0</v>
      </c>
      <c r="Y18" s="205"/>
      <c r="Z18" s="205"/>
      <c r="AA18" s="206"/>
      <c r="AB18" s="189" t="n">
        <f aca="false">IF(AA18="SI",X18,0)</f>
        <v>0</v>
      </c>
      <c r="AC18" s="207"/>
      <c r="AD18" s="207"/>
      <c r="AE18" s="207"/>
      <c r="AF18" s="207"/>
      <c r="AG18" s="207"/>
      <c r="AH18" s="208"/>
    </row>
    <row r="19" customFormat="false" ht="13.5" hidden="false" customHeight="true" outlineLevel="0" collapsed="false">
      <c r="A19" s="22" t="n">
        <v>18</v>
      </c>
      <c r="B19" s="180"/>
      <c r="C19" s="22"/>
      <c r="D19" s="22"/>
      <c r="E19" s="22"/>
      <c r="F19" s="22"/>
      <c r="G19" s="210"/>
      <c r="H19" s="183"/>
      <c r="I19" s="183"/>
      <c r="J19" s="22"/>
      <c r="K19" s="191" t="e">
        <f aca="false">VLOOKUP('Altri Costi'!J19,Legenda!$D$1:$F$258,2)</f>
        <v>#N/A</v>
      </c>
      <c r="L19" s="22"/>
      <c r="M19" s="22"/>
      <c r="N19" s="203"/>
      <c r="O19" s="183"/>
      <c r="P19" s="22"/>
      <c r="Q19" s="203"/>
      <c r="R19" s="183"/>
      <c r="S19" s="184" t="n">
        <f aca="false">'Piano Finanziario Annuale'!$F$6</f>
        <v>0</v>
      </c>
      <c r="T19" s="185" t="n">
        <v>0</v>
      </c>
      <c r="U19" s="186"/>
      <c r="V19" s="187" t="n">
        <f aca="false">(T19*U19)</f>
        <v>0</v>
      </c>
      <c r="W19" s="185" t="n">
        <v>0</v>
      </c>
      <c r="X19" s="185" t="n">
        <f aca="false">IF(OR(S19="sì",S19="forfettario 190"),SUM(T19+W19),SUM(T19+V19+W19))</f>
        <v>0</v>
      </c>
      <c r="Y19" s="205"/>
      <c r="Z19" s="205"/>
      <c r="AA19" s="206"/>
      <c r="AB19" s="189" t="n">
        <f aca="false">IF(AA19="SI",X19,0)</f>
        <v>0</v>
      </c>
      <c r="AC19" s="207"/>
      <c r="AD19" s="207"/>
      <c r="AE19" s="207"/>
      <c r="AF19" s="207"/>
      <c r="AG19" s="207"/>
      <c r="AH19" s="208"/>
    </row>
    <row r="20" customFormat="false" ht="13.5" hidden="false" customHeight="true" outlineLevel="0" collapsed="false">
      <c r="A20" s="22" t="n">
        <v>19</v>
      </c>
      <c r="B20" s="180"/>
      <c r="C20" s="22"/>
      <c r="D20" s="22"/>
      <c r="E20" s="22"/>
      <c r="F20" s="22"/>
      <c r="G20" s="210"/>
      <c r="H20" s="183"/>
      <c r="I20" s="183"/>
      <c r="J20" s="22"/>
      <c r="K20" s="191" t="e">
        <f aca="false">VLOOKUP('Altri Costi'!J20,Legenda!$D$1:$F$258,2)</f>
        <v>#N/A</v>
      </c>
      <c r="L20" s="22"/>
      <c r="M20" s="22"/>
      <c r="N20" s="203"/>
      <c r="O20" s="183"/>
      <c r="P20" s="22"/>
      <c r="Q20" s="203"/>
      <c r="R20" s="183"/>
      <c r="S20" s="184" t="n">
        <f aca="false">'Piano Finanziario Annuale'!$F$6</f>
        <v>0</v>
      </c>
      <c r="T20" s="185" t="n">
        <v>0</v>
      </c>
      <c r="U20" s="186"/>
      <c r="V20" s="187" t="n">
        <f aca="false">(T20*U20)</f>
        <v>0</v>
      </c>
      <c r="W20" s="185" t="n">
        <v>0</v>
      </c>
      <c r="X20" s="185" t="n">
        <f aca="false">IF(OR(S20="sì",S20="forfettario 190"),SUM(T20+W20),SUM(T20+V20+W20))</f>
        <v>0</v>
      </c>
      <c r="Y20" s="205"/>
      <c r="Z20" s="205"/>
      <c r="AA20" s="206"/>
      <c r="AB20" s="189" t="n">
        <f aca="false">IF(AA20="SI",X20,0)</f>
        <v>0</v>
      </c>
      <c r="AC20" s="207"/>
      <c r="AD20" s="207"/>
      <c r="AE20" s="207"/>
      <c r="AF20" s="207"/>
      <c r="AG20" s="207"/>
      <c r="AH20" s="208"/>
    </row>
    <row r="21" customFormat="false" ht="13.5" hidden="false" customHeight="true" outlineLevel="0" collapsed="false">
      <c r="A21" s="22" t="n">
        <v>20</v>
      </c>
      <c r="B21" s="180"/>
      <c r="C21" s="22"/>
      <c r="D21" s="22"/>
      <c r="E21" s="22"/>
      <c r="F21" s="22"/>
      <c r="G21" s="210"/>
      <c r="H21" s="183"/>
      <c r="I21" s="183"/>
      <c r="J21" s="22"/>
      <c r="K21" s="191" t="e">
        <f aca="false">VLOOKUP('Altri Costi'!J21,Legenda!$D$1:$F$258,2)</f>
        <v>#N/A</v>
      </c>
      <c r="L21" s="22"/>
      <c r="M21" s="22"/>
      <c r="N21" s="203"/>
      <c r="O21" s="183"/>
      <c r="P21" s="22"/>
      <c r="Q21" s="203"/>
      <c r="R21" s="183"/>
      <c r="S21" s="184" t="n">
        <f aca="false">'Piano Finanziario Annuale'!$F$6</f>
        <v>0</v>
      </c>
      <c r="T21" s="185" t="n">
        <v>0</v>
      </c>
      <c r="U21" s="186"/>
      <c r="V21" s="187" t="n">
        <f aca="false">(T21*U21)</f>
        <v>0</v>
      </c>
      <c r="W21" s="185" t="n">
        <v>0</v>
      </c>
      <c r="X21" s="185" t="n">
        <f aca="false">IF(OR(S21="sì",S21="forfettario 190"),SUM(T21+W21),SUM(T21+V21+W21))</f>
        <v>0</v>
      </c>
      <c r="Y21" s="205"/>
      <c r="Z21" s="205"/>
      <c r="AA21" s="206"/>
      <c r="AB21" s="189" t="n">
        <f aca="false">IF(AA21="SI",X21,0)</f>
        <v>0</v>
      </c>
      <c r="AC21" s="207"/>
      <c r="AD21" s="207"/>
      <c r="AE21" s="207"/>
      <c r="AF21" s="207"/>
      <c r="AG21" s="207"/>
      <c r="AH21" s="208"/>
    </row>
    <row r="22" customFormat="false" ht="13.5" hidden="false" customHeight="true" outlineLevel="0" collapsed="false">
      <c r="A22" s="22" t="n">
        <v>21</v>
      </c>
      <c r="B22" s="180"/>
      <c r="C22" s="22"/>
      <c r="D22" s="22"/>
      <c r="E22" s="22"/>
      <c r="F22" s="22"/>
      <c r="G22" s="210"/>
      <c r="H22" s="183"/>
      <c r="I22" s="183"/>
      <c r="J22" s="22"/>
      <c r="K22" s="191" t="e">
        <f aca="false">VLOOKUP('Altri Costi'!J22,Legenda!$D$1:$F$258,2)</f>
        <v>#N/A</v>
      </c>
      <c r="L22" s="22"/>
      <c r="M22" s="22"/>
      <c r="N22" s="203"/>
      <c r="O22" s="183"/>
      <c r="P22" s="22"/>
      <c r="Q22" s="203"/>
      <c r="R22" s="183"/>
      <c r="S22" s="184" t="n">
        <f aca="false">'Piano Finanziario Annuale'!$F$6</f>
        <v>0</v>
      </c>
      <c r="T22" s="185" t="n">
        <v>0</v>
      </c>
      <c r="U22" s="186"/>
      <c r="V22" s="187" t="n">
        <f aca="false">(T22*U22)</f>
        <v>0</v>
      </c>
      <c r="W22" s="185" t="n">
        <v>0</v>
      </c>
      <c r="X22" s="185" t="n">
        <f aca="false">IF(OR(S22="sì",S22="forfettario 190"),SUM(T22+W22),SUM(T22+V22+W22))</f>
        <v>0</v>
      </c>
      <c r="Y22" s="205"/>
      <c r="Z22" s="205"/>
      <c r="AA22" s="206"/>
      <c r="AB22" s="189" t="n">
        <f aca="false">IF(AA22="SI",X22,0)</f>
        <v>0</v>
      </c>
      <c r="AC22" s="207"/>
      <c r="AD22" s="207"/>
      <c r="AE22" s="207"/>
      <c r="AF22" s="207"/>
      <c r="AG22" s="207"/>
      <c r="AH22" s="208"/>
    </row>
    <row r="23" customFormat="false" ht="13.5" hidden="false" customHeight="true" outlineLevel="0" collapsed="false">
      <c r="A23" s="22" t="n">
        <v>22</v>
      </c>
      <c r="B23" s="180"/>
      <c r="C23" s="22"/>
      <c r="D23" s="22"/>
      <c r="E23" s="22"/>
      <c r="F23" s="22"/>
      <c r="G23" s="22"/>
      <c r="H23" s="183"/>
      <c r="I23" s="183"/>
      <c r="J23" s="22"/>
      <c r="K23" s="191" t="e">
        <f aca="false">VLOOKUP('Altri Costi'!J23,Legenda!$D$1:$F$258,2)</f>
        <v>#N/A</v>
      </c>
      <c r="L23" s="22"/>
      <c r="M23" s="22"/>
      <c r="N23" s="203"/>
      <c r="O23" s="183"/>
      <c r="P23" s="22"/>
      <c r="Q23" s="203"/>
      <c r="R23" s="183"/>
      <c r="S23" s="184" t="n">
        <f aca="false">'Piano Finanziario Annuale'!$F$6</f>
        <v>0</v>
      </c>
      <c r="T23" s="185" t="n">
        <v>0</v>
      </c>
      <c r="U23" s="186"/>
      <c r="V23" s="187" t="n">
        <f aca="false">(T23*U23)</f>
        <v>0</v>
      </c>
      <c r="W23" s="185" t="n">
        <v>0</v>
      </c>
      <c r="X23" s="185" t="n">
        <f aca="false">IF(OR(S23="sì",S23="forfettario 190"),SUM(T23+W23),SUM(T23+V23+W23))</f>
        <v>0</v>
      </c>
      <c r="Y23" s="205"/>
      <c r="Z23" s="205"/>
      <c r="AA23" s="206"/>
      <c r="AB23" s="189" t="n">
        <f aca="false">IF(AA23="SI",X23,0)</f>
        <v>0</v>
      </c>
      <c r="AC23" s="207"/>
      <c r="AD23" s="207"/>
      <c r="AE23" s="207"/>
      <c r="AF23" s="207"/>
      <c r="AG23" s="207"/>
      <c r="AH23" s="208"/>
    </row>
    <row r="24" customFormat="false" ht="13.5" hidden="false" customHeight="true" outlineLevel="0" collapsed="false">
      <c r="A24" s="22" t="n">
        <v>23</v>
      </c>
      <c r="B24" s="180"/>
      <c r="C24" s="22"/>
      <c r="D24" s="22"/>
      <c r="E24" s="22"/>
      <c r="F24" s="22"/>
      <c r="G24" s="22"/>
      <c r="H24" s="183"/>
      <c r="I24" s="183"/>
      <c r="J24" s="22"/>
      <c r="K24" s="191" t="e">
        <f aca="false">VLOOKUP('Altri Costi'!J24,Legenda!$D$1:$F$258,2)</f>
        <v>#N/A</v>
      </c>
      <c r="L24" s="22"/>
      <c r="M24" s="22"/>
      <c r="N24" s="203"/>
      <c r="O24" s="183"/>
      <c r="P24" s="22"/>
      <c r="Q24" s="203"/>
      <c r="R24" s="183"/>
      <c r="S24" s="184" t="n">
        <f aca="false">'Piano Finanziario Annuale'!$F$6</f>
        <v>0</v>
      </c>
      <c r="T24" s="185" t="n">
        <v>0</v>
      </c>
      <c r="U24" s="186"/>
      <c r="V24" s="187" t="n">
        <f aca="false">(T24*U24)</f>
        <v>0</v>
      </c>
      <c r="W24" s="185" t="n">
        <v>0</v>
      </c>
      <c r="X24" s="185" t="n">
        <f aca="false">IF(OR(S24="sì",S24="forfettario 190"),SUM(T24+W24),SUM(T24+V24+W24))</f>
        <v>0</v>
      </c>
      <c r="Y24" s="205"/>
      <c r="Z24" s="205"/>
      <c r="AA24" s="206"/>
      <c r="AB24" s="189" t="n">
        <f aca="false">IF(AA24="SI",X24,0)</f>
        <v>0</v>
      </c>
      <c r="AC24" s="207"/>
      <c r="AD24" s="207"/>
      <c r="AE24" s="207"/>
      <c r="AF24" s="207"/>
      <c r="AG24" s="207"/>
      <c r="AH24" s="208"/>
    </row>
    <row r="25" customFormat="false" ht="13.5" hidden="false" customHeight="true" outlineLevel="0" collapsed="false">
      <c r="A25" s="22" t="n">
        <v>24</v>
      </c>
      <c r="B25" s="180"/>
      <c r="C25" s="22"/>
      <c r="D25" s="22"/>
      <c r="E25" s="22"/>
      <c r="F25" s="22"/>
      <c r="G25" s="22"/>
      <c r="H25" s="183"/>
      <c r="I25" s="183"/>
      <c r="J25" s="22"/>
      <c r="K25" s="191" t="e">
        <f aca="false">VLOOKUP('Altri Costi'!J25,Legenda!$D$1:$F$258,2)</f>
        <v>#N/A</v>
      </c>
      <c r="L25" s="22"/>
      <c r="M25" s="22"/>
      <c r="N25" s="203"/>
      <c r="O25" s="183"/>
      <c r="P25" s="22"/>
      <c r="Q25" s="203"/>
      <c r="R25" s="183"/>
      <c r="S25" s="184" t="n">
        <f aca="false">'Piano Finanziario Annuale'!$F$6</f>
        <v>0</v>
      </c>
      <c r="T25" s="185" t="n">
        <v>0</v>
      </c>
      <c r="U25" s="186"/>
      <c r="V25" s="187" t="n">
        <f aca="false">(T25*U25)</f>
        <v>0</v>
      </c>
      <c r="W25" s="185" t="n">
        <v>0</v>
      </c>
      <c r="X25" s="185" t="n">
        <f aca="false">IF(OR(S25="sì",S25="forfettario 190"),SUM(T25+W25),SUM(T25+V25+W25))</f>
        <v>0</v>
      </c>
      <c r="Y25" s="205"/>
      <c r="Z25" s="205"/>
      <c r="AA25" s="206"/>
      <c r="AB25" s="189" t="n">
        <f aca="false">IF(AA25="SI",X25,0)</f>
        <v>0</v>
      </c>
      <c r="AC25" s="207"/>
      <c r="AD25" s="207"/>
      <c r="AE25" s="207"/>
      <c r="AF25" s="207"/>
      <c r="AG25" s="207"/>
      <c r="AH25" s="208"/>
    </row>
    <row r="26" customFormat="false" ht="13.5" hidden="false" customHeight="true" outlineLevel="0" collapsed="false">
      <c r="A26" s="22" t="n">
        <v>25</v>
      </c>
      <c r="B26" s="180"/>
      <c r="C26" s="22"/>
      <c r="D26" s="22"/>
      <c r="E26" s="22"/>
      <c r="F26" s="22"/>
      <c r="G26" s="210"/>
      <c r="H26" s="183"/>
      <c r="I26" s="183"/>
      <c r="J26" s="22"/>
      <c r="K26" s="191" t="e">
        <f aca="false">VLOOKUP('Altri Costi'!J26,Legenda!$D$1:$F$258,2)</f>
        <v>#N/A</v>
      </c>
      <c r="L26" s="22"/>
      <c r="M26" s="22"/>
      <c r="N26" s="203"/>
      <c r="O26" s="183"/>
      <c r="P26" s="22"/>
      <c r="Q26" s="203"/>
      <c r="R26" s="183"/>
      <c r="S26" s="184" t="n">
        <f aca="false">'Piano Finanziario Annuale'!$F$6</f>
        <v>0</v>
      </c>
      <c r="T26" s="185" t="n">
        <v>0</v>
      </c>
      <c r="U26" s="186"/>
      <c r="V26" s="187" t="n">
        <f aca="false">(T26*U26)</f>
        <v>0</v>
      </c>
      <c r="W26" s="185" t="n">
        <v>0</v>
      </c>
      <c r="X26" s="185" t="n">
        <f aca="false">IF(OR(S26="sì",S26="forfettario 190"),SUM(T26+W26),SUM(T26+V26+W26))</f>
        <v>0</v>
      </c>
      <c r="Y26" s="205"/>
      <c r="Z26" s="205"/>
      <c r="AA26" s="206"/>
      <c r="AB26" s="189" t="n">
        <f aca="false">IF(AA26="SI",X26,0)</f>
        <v>0</v>
      </c>
      <c r="AC26" s="207"/>
      <c r="AD26" s="207"/>
      <c r="AE26" s="207"/>
      <c r="AF26" s="207"/>
      <c r="AG26" s="207"/>
      <c r="AH26" s="208"/>
    </row>
    <row r="27" customFormat="false" ht="13.5" hidden="false" customHeight="true" outlineLevel="0" collapsed="false">
      <c r="A27" s="22" t="n">
        <v>26</v>
      </c>
      <c r="B27" s="180"/>
      <c r="C27" s="22"/>
      <c r="D27" s="22"/>
      <c r="E27" s="22"/>
      <c r="F27" s="22"/>
      <c r="G27" s="210"/>
      <c r="H27" s="183"/>
      <c r="I27" s="183"/>
      <c r="J27" s="22"/>
      <c r="K27" s="191" t="e">
        <f aca="false">VLOOKUP('Altri Costi'!J27,Legenda!$D$1:$F$258,2)</f>
        <v>#N/A</v>
      </c>
      <c r="L27" s="22"/>
      <c r="M27" s="22"/>
      <c r="N27" s="203"/>
      <c r="O27" s="183"/>
      <c r="P27" s="22"/>
      <c r="Q27" s="203"/>
      <c r="R27" s="183"/>
      <c r="S27" s="184" t="n">
        <f aca="false">'Piano Finanziario Annuale'!$F$6</f>
        <v>0</v>
      </c>
      <c r="T27" s="185" t="n">
        <v>0</v>
      </c>
      <c r="U27" s="186"/>
      <c r="V27" s="187" t="n">
        <f aca="false">(T27*U27)</f>
        <v>0</v>
      </c>
      <c r="W27" s="185" t="n">
        <v>0</v>
      </c>
      <c r="X27" s="185" t="n">
        <f aca="false">IF(OR(S27="sì",S27="forfettario 190"),SUM(T27+W27),SUM(T27+V27+W27))</f>
        <v>0</v>
      </c>
      <c r="Y27" s="205"/>
      <c r="Z27" s="205"/>
      <c r="AA27" s="206"/>
      <c r="AB27" s="189" t="n">
        <f aca="false">IF(AA27="SI",X27,0)</f>
        <v>0</v>
      </c>
      <c r="AC27" s="207"/>
      <c r="AD27" s="207"/>
      <c r="AE27" s="207"/>
      <c r="AF27" s="207"/>
      <c r="AG27" s="207"/>
      <c r="AH27" s="208"/>
    </row>
    <row r="28" customFormat="false" ht="13.5" hidden="false" customHeight="true" outlineLevel="0" collapsed="false">
      <c r="A28" s="22" t="n">
        <v>27</v>
      </c>
      <c r="B28" s="180"/>
      <c r="C28" s="22"/>
      <c r="D28" s="22"/>
      <c r="E28" s="22"/>
      <c r="F28" s="22"/>
      <c r="G28" s="210"/>
      <c r="H28" s="183"/>
      <c r="I28" s="183"/>
      <c r="J28" s="22"/>
      <c r="K28" s="191" t="e">
        <f aca="false">VLOOKUP('Altri Costi'!J28,Legenda!$D$1:$F$258,2)</f>
        <v>#N/A</v>
      </c>
      <c r="L28" s="22"/>
      <c r="M28" s="22"/>
      <c r="N28" s="203"/>
      <c r="O28" s="183"/>
      <c r="P28" s="22"/>
      <c r="Q28" s="203"/>
      <c r="R28" s="183"/>
      <c r="S28" s="184" t="n">
        <f aca="false">'Piano Finanziario Annuale'!$F$6</f>
        <v>0</v>
      </c>
      <c r="T28" s="185" t="n">
        <v>0</v>
      </c>
      <c r="U28" s="186"/>
      <c r="V28" s="187" t="n">
        <f aca="false">(T28*U28)</f>
        <v>0</v>
      </c>
      <c r="W28" s="185" t="n">
        <v>0</v>
      </c>
      <c r="X28" s="185" t="n">
        <f aca="false">IF(OR(S28="sì",S28="forfettario 190"),SUM(T28+W28),SUM(T28+V28+W28))</f>
        <v>0</v>
      </c>
      <c r="Y28" s="205"/>
      <c r="Z28" s="205"/>
      <c r="AA28" s="206"/>
      <c r="AB28" s="189" t="n">
        <f aca="false">IF(AA28="SI",X28,0)</f>
        <v>0</v>
      </c>
      <c r="AC28" s="207"/>
      <c r="AD28" s="207"/>
      <c r="AE28" s="207"/>
      <c r="AF28" s="207"/>
      <c r="AG28" s="207"/>
      <c r="AH28" s="208"/>
    </row>
    <row r="29" customFormat="false" ht="13.5" hidden="false" customHeight="true" outlineLevel="0" collapsed="false">
      <c r="A29" s="22" t="n">
        <v>28</v>
      </c>
      <c r="B29" s="180"/>
      <c r="C29" s="22"/>
      <c r="D29" s="22"/>
      <c r="E29" s="22"/>
      <c r="F29" s="22"/>
      <c r="G29" s="210"/>
      <c r="H29" s="183"/>
      <c r="I29" s="183"/>
      <c r="J29" s="22"/>
      <c r="K29" s="191" t="e">
        <f aca="false">VLOOKUP('Altri Costi'!J29,Legenda!$D$1:$F$258,2)</f>
        <v>#N/A</v>
      </c>
      <c r="L29" s="22"/>
      <c r="M29" s="22"/>
      <c r="N29" s="203"/>
      <c r="O29" s="183"/>
      <c r="P29" s="22"/>
      <c r="Q29" s="203"/>
      <c r="R29" s="183"/>
      <c r="S29" s="184" t="n">
        <f aca="false">'Piano Finanziario Annuale'!$F$6</f>
        <v>0</v>
      </c>
      <c r="T29" s="185" t="n">
        <v>0</v>
      </c>
      <c r="U29" s="186"/>
      <c r="V29" s="187" t="n">
        <f aca="false">(T29*U29)</f>
        <v>0</v>
      </c>
      <c r="W29" s="185" t="n">
        <v>0</v>
      </c>
      <c r="X29" s="185" t="n">
        <f aca="false">IF(OR(S29="sì",S29="forfettario 190"),SUM(T29+W29),SUM(T29+V29+W29))</f>
        <v>0</v>
      </c>
      <c r="Y29" s="205"/>
      <c r="Z29" s="205"/>
      <c r="AA29" s="206"/>
      <c r="AB29" s="189" t="n">
        <f aca="false">IF(AA29="SI",X29,0)</f>
        <v>0</v>
      </c>
      <c r="AC29" s="207"/>
      <c r="AD29" s="207"/>
      <c r="AE29" s="207"/>
      <c r="AF29" s="207"/>
      <c r="AG29" s="207"/>
      <c r="AH29" s="208"/>
    </row>
    <row r="30" customFormat="false" ht="13.5" hidden="false" customHeight="true" outlineLevel="0" collapsed="false">
      <c r="A30" s="22" t="n">
        <v>29</v>
      </c>
      <c r="B30" s="180"/>
      <c r="C30" s="22"/>
      <c r="D30" s="22"/>
      <c r="E30" s="22"/>
      <c r="F30" s="22"/>
      <c r="G30" s="210"/>
      <c r="H30" s="183"/>
      <c r="I30" s="183"/>
      <c r="J30" s="22"/>
      <c r="K30" s="191" t="e">
        <f aca="false">VLOOKUP('Altri Costi'!J30,Legenda!$D$1:$F$258,2)</f>
        <v>#N/A</v>
      </c>
      <c r="L30" s="22"/>
      <c r="M30" s="22"/>
      <c r="N30" s="203"/>
      <c r="O30" s="183"/>
      <c r="P30" s="22"/>
      <c r="Q30" s="203"/>
      <c r="R30" s="183"/>
      <c r="S30" s="184" t="n">
        <f aca="false">'Piano Finanziario Annuale'!$F$6</f>
        <v>0</v>
      </c>
      <c r="T30" s="185" t="n">
        <v>0</v>
      </c>
      <c r="U30" s="186"/>
      <c r="V30" s="187" t="n">
        <f aca="false">(T30*U30)</f>
        <v>0</v>
      </c>
      <c r="W30" s="185" t="n">
        <v>0</v>
      </c>
      <c r="X30" s="185" t="n">
        <f aca="false">IF(OR(S30="sì",S30="forfettario 190"),SUM(T30+W30),SUM(T30+V30+W30))</f>
        <v>0</v>
      </c>
      <c r="Y30" s="205"/>
      <c r="Z30" s="205"/>
      <c r="AA30" s="206"/>
      <c r="AB30" s="189" t="n">
        <f aca="false">IF(AA30="SI",X30,0)</f>
        <v>0</v>
      </c>
      <c r="AC30" s="207"/>
      <c r="AD30" s="207"/>
      <c r="AE30" s="207"/>
      <c r="AF30" s="207"/>
      <c r="AG30" s="207"/>
      <c r="AH30" s="208"/>
    </row>
    <row r="31" customFormat="false" ht="13.5" hidden="false" customHeight="true" outlineLevel="0" collapsed="false">
      <c r="A31" s="22" t="n">
        <v>30</v>
      </c>
      <c r="B31" s="180"/>
      <c r="C31" s="22"/>
      <c r="D31" s="22"/>
      <c r="E31" s="22"/>
      <c r="F31" s="22"/>
      <c r="G31" s="210"/>
      <c r="H31" s="183"/>
      <c r="I31" s="183"/>
      <c r="J31" s="22"/>
      <c r="K31" s="191" t="e">
        <f aca="false">VLOOKUP('Altri Costi'!J31,Legenda!$D$1:$F$258,2)</f>
        <v>#N/A</v>
      </c>
      <c r="L31" s="22"/>
      <c r="M31" s="22"/>
      <c r="N31" s="203"/>
      <c r="O31" s="183"/>
      <c r="P31" s="22"/>
      <c r="Q31" s="203"/>
      <c r="R31" s="183"/>
      <c r="S31" s="184" t="n">
        <f aca="false">'Piano Finanziario Annuale'!$F$6</f>
        <v>0</v>
      </c>
      <c r="T31" s="185" t="n">
        <v>0</v>
      </c>
      <c r="U31" s="186"/>
      <c r="V31" s="187" t="n">
        <f aca="false">(T31*U31)</f>
        <v>0</v>
      </c>
      <c r="W31" s="185" t="n">
        <v>0</v>
      </c>
      <c r="X31" s="185" t="n">
        <f aca="false">IF(OR(S31="sì",S31="forfettario 190"),SUM(T31+W31),SUM(T31+V31+W31))</f>
        <v>0</v>
      </c>
      <c r="Y31" s="205"/>
      <c r="Z31" s="205"/>
      <c r="AA31" s="206"/>
      <c r="AB31" s="189" t="n">
        <f aca="false">IF(AA31="SI",X31,0)</f>
        <v>0</v>
      </c>
      <c r="AC31" s="207"/>
      <c r="AD31" s="207"/>
      <c r="AE31" s="207"/>
      <c r="AF31" s="207"/>
      <c r="AG31" s="207"/>
      <c r="AH31" s="208"/>
    </row>
    <row r="32" customFormat="false" ht="13.5" hidden="false" customHeight="true" outlineLevel="0" collapsed="false">
      <c r="A32" s="22" t="n">
        <v>31</v>
      </c>
      <c r="B32" s="180"/>
      <c r="C32" s="22"/>
      <c r="D32" s="22"/>
      <c r="E32" s="22"/>
      <c r="F32" s="22"/>
      <c r="G32" s="22"/>
      <c r="H32" s="183"/>
      <c r="I32" s="183"/>
      <c r="J32" s="22"/>
      <c r="K32" s="191" t="e">
        <f aca="false">VLOOKUP('Altri Costi'!J32,Legenda!$D$1:$F$258,2)</f>
        <v>#N/A</v>
      </c>
      <c r="L32" s="22"/>
      <c r="M32" s="22"/>
      <c r="N32" s="203"/>
      <c r="O32" s="183"/>
      <c r="P32" s="22"/>
      <c r="Q32" s="203"/>
      <c r="R32" s="183"/>
      <c r="S32" s="184" t="n">
        <f aca="false">'Piano Finanziario Annuale'!$F$6</f>
        <v>0</v>
      </c>
      <c r="T32" s="185" t="n">
        <v>0</v>
      </c>
      <c r="U32" s="186"/>
      <c r="V32" s="187" t="n">
        <f aca="false">(T32*U32)</f>
        <v>0</v>
      </c>
      <c r="W32" s="185" t="n">
        <v>0</v>
      </c>
      <c r="X32" s="185" t="n">
        <f aca="false">IF(OR(S32="sì",S32="forfettario 190"),SUM(T32+W32),SUM(T32+V32+W32))</f>
        <v>0</v>
      </c>
      <c r="Y32" s="205"/>
      <c r="Z32" s="205"/>
      <c r="AA32" s="206"/>
      <c r="AB32" s="189" t="n">
        <f aca="false">IF(AA32="SI",X32,0)</f>
        <v>0</v>
      </c>
      <c r="AC32" s="207"/>
      <c r="AD32" s="207"/>
      <c r="AE32" s="207"/>
      <c r="AF32" s="207"/>
      <c r="AG32" s="207"/>
      <c r="AH32" s="208"/>
    </row>
    <row r="33" customFormat="false" ht="13.5" hidden="false" customHeight="true" outlineLevel="0" collapsed="false">
      <c r="A33" s="22" t="n">
        <v>32</v>
      </c>
      <c r="B33" s="180"/>
      <c r="C33" s="22"/>
      <c r="D33" s="22"/>
      <c r="E33" s="22"/>
      <c r="F33" s="22"/>
      <c r="G33" s="210"/>
      <c r="H33" s="183"/>
      <c r="I33" s="183"/>
      <c r="J33" s="22"/>
      <c r="K33" s="191" t="e">
        <f aca="false">VLOOKUP('Altri Costi'!J33,Legenda!$D$1:$F$258,2)</f>
        <v>#N/A</v>
      </c>
      <c r="L33" s="22"/>
      <c r="M33" s="22"/>
      <c r="N33" s="203"/>
      <c r="O33" s="183"/>
      <c r="P33" s="22"/>
      <c r="Q33" s="203"/>
      <c r="R33" s="183"/>
      <c r="S33" s="184" t="n">
        <f aca="false">'Piano Finanziario Annuale'!$F$6</f>
        <v>0</v>
      </c>
      <c r="T33" s="185" t="n">
        <v>0</v>
      </c>
      <c r="U33" s="186"/>
      <c r="V33" s="187" t="n">
        <f aca="false">(T33*U33)</f>
        <v>0</v>
      </c>
      <c r="W33" s="185" t="n">
        <v>0</v>
      </c>
      <c r="X33" s="185" t="n">
        <f aca="false">IF(OR(S33="sì",S33="forfettario 190"),SUM(T33+W33),SUM(T33+V33+W33))</f>
        <v>0</v>
      </c>
      <c r="Y33" s="205"/>
      <c r="Z33" s="205"/>
      <c r="AA33" s="206"/>
      <c r="AB33" s="189" t="n">
        <f aca="false">IF(AA33="SI",X33,0)</f>
        <v>0</v>
      </c>
      <c r="AC33" s="207"/>
      <c r="AD33" s="207"/>
      <c r="AE33" s="207"/>
      <c r="AF33" s="207"/>
      <c r="AG33" s="207"/>
      <c r="AH33" s="208"/>
    </row>
    <row r="34" customFormat="false" ht="13.5" hidden="false" customHeight="true" outlineLevel="0" collapsed="false">
      <c r="A34" s="22" t="n">
        <v>33</v>
      </c>
      <c r="B34" s="180"/>
      <c r="C34" s="22"/>
      <c r="D34" s="22"/>
      <c r="E34" s="22"/>
      <c r="F34" s="22"/>
      <c r="G34" s="22"/>
      <c r="H34" s="183"/>
      <c r="I34" s="183"/>
      <c r="J34" s="22"/>
      <c r="K34" s="191" t="e">
        <f aca="false">VLOOKUP('Altri Costi'!J34,Legenda!$D$1:$F$258,2)</f>
        <v>#N/A</v>
      </c>
      <c r="L34" s="22"/>
      <c r="M34" s="22"/>
      <c r="N34" s="203"/>
      <c r="O34" s="183"/>
      <c r="P34" s="22"/>
      <c r="Q34" s="203"/>
      <c r="R34" s="183"/>
      <c r="S34" s="184" t="n">
        <f aca="false">'Piano Finanziario Annuale'!$F$6</f>
        <v>0</v>
      </c>
      <c r="T34" s="185" t="n">
        <v>0</v>
      </c>
      <c r="U34" s="186"/>
      <c r="V34" s="187" t="n">
        <f aca="false">(T34*U34)</f>
        <v>0</v>
      </c>
      <c r="W34" s="185" t="n">
        <v>0</v>
      </c>
      <c r="X34" s="185" t="n">
        <f aca="false">IF(OR(S34="sì",S34="forfettario 190"),SUM(T34+W34),SUM(T34+V34+W34))</f>
        <v>0</v>
      </c>
      <c r="Y34" s="205"/>
      <c r="Z34" s="205"/>
      <c r="AA34" s="206"/>
      <c r="AB34" s="189" t="n">
        <f aca="false">IF(AA34="SI",X34,0)</f>
        <v>0</v>
      </c>
      <c r="AC34" s="207"/>
      <c r="AD34" s="207"/>
      <c r="AE34" s="207"/>
      <c r="AF34" s="207"/>
      <c r="AG34" s="207"/>
      <c r="AH34" s="208"/>
    </row>
    <row r="35" customFormat="false" ht="13.5" hidden="false" customHeight="true" outlineLevel="0" collapsed="false">
      <c r="A35" s="22" t="n">
        <v>34</v>
      </c>
      <c r="B35" s="180"/>
      <c r="C35" s="22"/>
      <c r="D35" s="22"/>
      <c r="E35" s="22"/>
      <c r="F35" s="22"/>
      <c r="G35" s="210"/>
      <c r="H35" s="183"/>
      <c r="I35" s="183"/>
      <c r="J35" s="22"/>
      <c r="K35" s="191" t="e">
        <f aca="false">VLOOKUP('Altri Costi'!J35,Legenda!$D$1:$F$258,2)</f>
        <v>#N/A</v>
      </c>
      <c r="L35" s="22"/>
      <c r="M35" s="22"/>
      <c r="N35" s="203"/>
      <c r="O35" s="183"/>
      <c r="P35" s="22"/>
      <c r="Q35" s="203"/>
      <c r="R35" s="183"/>
      <c r="S35" s="184" t="n">
        <f aca="false">'Piano Finanziario Annuale'!$F$6</f>
        <v>0</v>
      </c>
      <c r="T35" s="185" t="n">
        <v>0</v>
      </c>
      <c r="U35" s="186"/>
      <c r="V35" s="187" t="n">
        <f aca="false">(T35*U35)</f>
        <v>0</v>
      </c>
      <c r="W35" s="185" t="n">
        <v>0</v>
      </c>
      <c r="X35" s="185" t="n">
        <f aca="false">IF(OR(S35="sì",S35="forfettario 190"),SUM(T35+W35),SUM(T35+V35+W35))</f>
        <v>0</v>
      </c>
      <c r="Y35" s="205"/>
      <c r="Z35" s="205"/>
      <c r="AA35" s="206"/>
      <c r="AB35" s="189" t="n">
        <f aca="false">IF(AA35="SI",X35,0)</f>
        <v>0</v>
      </c>
      <c r="AC35" s="207"/>
      <c r="AD35" s="207"/>
      <c r="AE35" s="207"/>
      <c r="AF35" s="207"/>
      <c r="AG35" s="207"/>
      <c r="AH35" s="208"/>
    </row>
    <row r="36" customFormat="false" ht="13.5" hidden="false" customHeight="true" outlineLevel="0" collapsed="false">
      <c r="A36" s="22" t="n">
        <v>35</v>
      </c>
      <c r="B36" s="180"/>
      <c r="C36" s="22"/>
      <c r="D36" s="22"/>
      <c r="E36" s="22"/>
      <c r="F36" s="22"/>
      <c r="G36" s="210"/>
      <c r="H36" s="183"/>
      <c r="I36" s="183"/>
      <c r="J36" s="22"/>
      <c r="K36" s="191" t="e">
        <f aca="false">VLOOKUP('Altri Costi'!J36,Legenda!$D$1:$F$258,2)</f>
        <v>#N/A</v>
      </c>
      <c r="L36" s="22"/>
      <c r="M36" s="22"/>
      <c r="N36" s="203"/>
      <c r="O36" s="183"/>
      <c r="P36" s="22"/>
      <c r="Q36" s="203"/>
      <c r="R36" s="181"/>
      <c r="S36" s="184" t="n">
        <f aca="false">'Piano Finanziario Annuale'!$F$6</f>
        <v>0</v>
      </c>
      <c r="T36" s="185" t="n">
        <v>0</v>
      </c>
      <c r="U36" s="186"/>
      <c r="V36" s="187" t="n">
        <f aca="false">(T36*U36)</f>
        <v>0</v>
      </c>
      <c r="W36" s="185" t="n">
        <v>0</v>
      </c>
      <c r="X36" s="185" t="n">
        <f aca="false">IF(OR(S36="sì",S36="forfettario 190"),SUM(T36+W36),SUM(T36+V36+W36))</f>
        <v>0</v>
      </c>
      <c r="Y36" s="205"/>
      <c r="Z36" s="205"/>
      <c r="AA36" s="206"/>
      <c r="AB36" s="189" t="n">
        <f aca="false">IF(AA36="SI",X36,0)</f>
        <v>0</v>
      </c>
      <c r="AC36" s="207"/>
      <c r="AD36" s="207"/>
      <c r="AE36" s="207"/>
      <c r="AF36" s="207"/>
      <c r="AG36" s="207"/>
      <c r="AH36" s="208"/>
    </row>
    <row r="37" customFormat="false" ht="13.5" hidden="false" customHeight="true" outlineLevel="0" collapsed="false">
      <c r="A37" s="22" t="n">
        <v>36</v>
      </c>
      <c r="B37" s="180"/>
      <c r="C37" s="22"/>
      <c r="D37" s="22"/>
      <c r="E37" s="22"/>
      <c r="F37" s="22"/>
      <c r="G37" s="22"/>
      <c r="H37" s="183"/>
      <c r="I37" s="183"/>
      <c r="J37" s="22"/>
      <c r="K37" s="191" t="e">
        <f aca="false">VLOOKUP('Altri Costi'!J37,Legenda!$D$1:$F$258,2)</f>
        <v>#N/A</v>
      </c>
      <c r="L37" s="22"/>
      <c r="M37" s="22"/>
      <c r="N37" s="203"/>
      <c r="O37" s="183"/>
      <c r="P37" s="22"/>
      <c r="Q37" s="203"/>
      <c r="R37" s="183"/>
      <c r="S37" s="184" t="n">
        <f aca="false">'Piano Finanziario Annuale'!$F$6</f>
        <v>0</v>
      </c>
      <c r="T37" s="185" t="n">
        <v>0</v>
      </c>
      <c r="U37" s="186"/>
      <c r="V37" s="187" t="n">
        <f aca="false">(T37*U37)</f>
        <v>0</v>
      </c>
      <c r="W37" s="185" t="n">
        <v>0</v>
      </c>
      <c r="X37" s="185" t="n">
        <f aca="false">IF(OR(S37="sì",S37="forfettario 190"),SUM(T37+W37),SUM(T37+V37+W37))</f>
        <v>0</v>
      </c>
      <c r="Y37" s="205"/>
      <c r="Z37" s="205"/>
      <c r="AA37" s="206"/>
      <c r="AB37" s="189" t="n">
        <f aca="false">IF(AA37="SI",X37,0)</f>
        <v>0</v>
      </c>
      <c r="AC37" s="207"/>
      <c r="AD37" s="207"/>
      <c r="AE37" s="207"/>
      <c r="AF37" s="207"/>
      <c r="AG37" s="207"/>
      <c r="AH37" s="208"/>
    </row>
    <row r="38" customFormat="false" ht="13.5" hidden="false" customHeight="true" outlineLevel="0" collapsed="false">
      <c r="A38" s="22" t="n">
        <v>37</v>
      </c>
      <c r="B38" s="180"/>
      <c r="C38" s="22"/>
      <c r="D38" s="22"/>
      <c r="E38" s="22"/>
      <c r="F38" s="22"/>
      <c r="G38" s="210"/>
      <c r="H38" s="212"/>
      <c r="I38" s="212"/>
      <c r="J38" s="22"/>
      <c r="K38" s="191" t="e">
        <f aca="false">VLOOKUP('Altri Costi'!J38,Legenda!$D$1:$F$258,2)</f>
        <v>#N/A</v>
      </c>
      <c r="L38" s="22"/>
      <c r="M38" s="22"/>
      <c r="N38" s="203"/>
      <c r="O38" s="183"/>
      <c r="P38" s="22"/>
      <c r="Q38" s="203"/>
      <c r="R38" s="183"/>
      <c r="S38" s="184" t="n">
        <f aca="false">'Piano Finanziario Annuale'!$F$6</f>
        <v>0</v>
      </c>
      <c r="T38" s="185" t="n">
        <v>0</v>
      </c>
      <c r="U38" s="186"/>
      <c r="V38" s="187" t="n">
        <f aca="false">(T38*U38)</f>
        <v>0</v>
      </c>
      <c r="W38" s="185" t="n">
        <v>0</v>
      </c>
      <c r="X38" s="185" t="n">
        <f aca="false">IF(OR(S38="sì",S38="forfettario 190"),SUM(T38+W38),SUM(T38+V38+W38))</f>
        <v>0</v>
      </c>
      <c r="Y38" s="205"/>
      <c r="Z38" s="205"/>
      <c r="AA38" s="206"/>
      <c r="AB38" s="189" t="n">
        <f aca="false">IF(AA38="SI",X38,0)</f>
        <v>0</v>
      </c>
      <c r="AC38" s="207"/>
      <c r="AD38" s="207"/>
      <c r="AE38" s="207"/>
      <c r="AF38" s="207"/>
      <c r="AG38" s="207"/>
      <c r="AH38" s="208"/>
    </row>
    <row r="39" customFormat="false" ht="13.5" hidden="false" customHeight="true" outlineLevel="0" collapsed="false">
      <c r="A39" s="22" t="n">
        <v>38</v>
      </c>
      <c r="B39" s="180"/>
      <c r="C39" s="22"/>
      <c r="D39" s="22"/>
      <c r="E39" s="22"/>
      <c r="F39" s="22"/>
      <c r="G39" s="210"/>
      <c r="H39" s="183"/>
      <c r="I39" s="183"/>
      <c r="J39" s="22"/>
      <c r="K39" s="191" t="e">
        <f aca="false">VLOOKUP('Altri Costi'!J39,Legenda!$D$1:$F$258,2)</f>
        <v>#N/A</v>
      </c>
      <c r="L39" s="22"/>
      <c r="M39" s="22"/>
      <c r="N39" s="203"/>
      <c r="O39" s="183"/>
      <c r="P39" s="22"/>
      <c r="Q39" s="203"/>
      <c r="R39" s="183"/>
      <c r="S39" s="184" t="n">
        <f aca="false">'Piano Finanziario Annuale'!$F$6</f>
        <v>0</v>
      </c>
      <c r="T39" s="185" t="n">
        <v>0</v>
      </c>
      <c r="U39" s="186"/>
      <c r="V39" s="187" t="n">
        <f aca="false">(T39*U39)</f>
        <v>0</v>
      </c>
      <c r="W39" s="185" t="n">
        <v>0</v>
      </c>
      <c r="X39" s="185" t="n">
        <f aca="false">IF(OR(S39="sì",S39="forfettario 190"),SUM(T39+W39),SUM(T39+V39+W39))</f>
        <v>0</v>
      </c>
      <c r="Y39" s="205"/>
      <c r="Z39" s="205"/>
      <c r="AA39" s="206"/>
      <c r="AB39" s="189" t="n">
        <f aca="false">IF(AA39="SI",X39,0)</f>
        <v>0</v>
      </c>
      <c r="AC39" s="207"/>
      <c r="AD39" s="207"/>
      <c r="AE39" s="207"/>
      <c r="AF39" s="207"/>
      <c r="AG39" s="207"/>
      <c r="AH39" s="208"/>
    </row>
    <row r="40" customFormat="false" ht="13.5" hidden="false" customHeight="true" outlineLevel="0" collapsed="false">
      <c r="A40" s="22" t="n">
        <v>39</v>
      </c>
      <c r="B40" s="180"/>
      <c r="C40" s="22"/>
      <c r="D40" s="22"/>
      <c r="E40" s="22"/>
      <c r="F40" s="22"/>
      <c r="G40" s="210"/>
      <c r="H40" s="183"/>
      <c r="I40" s="183"/>
      <c r="J40" s="22"/>
      <c r="K40" s="191" t="e">
        <f aca="false">VLOOKUP('Altri Costi'!J40,Legenda!$D$1:$F$258,2)</f>
        <v>#N/A</v>
      </c>
      <c r="L40" s="22"/>
      <c r="M40" s="22"/>
      <c r="N40" s="203"/>
      <c r="O40" s="183"/>
      <c r="P40" s="22"/>
      <c r="Q40" s="203"/>
      <c r="R40" s="183"/>
      <c r="S40" s="184" t="n">
        <f aca="false">'Piano Finanziario Annuale'!$F$6</f>
        <v>0</v>
      </c>
      <c r="T40" s="185" t="n">
        <v>0</v>
      </c>
      <c r="U40" s="186"/>
      <c r="V40" s="187" t="n">
        <f aca="false">(T40*U40)</f>
        <v>0</v>
      </c>
      <c r="W40" s="185" t="n">
        <v>0</v>
      </c>
      <c r="X40" s="185" t="n">
        <f aca="false">IF(OR(S40="sì",S40="forfettario 190"),SUM(T40+W40),SUM(T40+V40+W40))</f>
        <v>0</v>
      </c>
      <c r="Y40" s="205"/>
      <c r="Z40" s="205"/>
      <c r="AA40" s="206"/>
      <c r="AB40" s="189" t="n">
        <f aca="false">IF(AA40="SI",X40,0)</f>
        <v>0</v>
      </c>
      <c r="AC40" s="207"/>
      <c r="AD40" s="207"/>
      <c r="AE40" s="207"/>
      <c r="AF40" s="207"/>
      <c r="AG40" s="207"/>
      <c r="AH40" s="208"/>
    </row>
    <row r="41" customFormat="false" ht="13.5" hidden="false" customHeight="true" outlineLevel="0" collapsed="false">
      <c r="A41" s="22" t="n">
        <v>40</v>
      </c>
      <c r="B41" s="180"/>
      <c r="C41" s="22"/>
      <c r="D41" s="22"/>
      <c r="E41" s="22"/>
      <c r="F41" s="22"/>
      <c r="G41" s="210"/>
      <c r="H41" s="183"/>
      <c r="I41" s="183"/>
      <c r="J41" s="22"/>
      <c r="K41" s="191" t="e">
        <f aca="false">VLOOKUP('Altri Costi'!J41,Legenda!$D$1:$F$258,2)</f>
        <v>#N/A</v>
      </c>
      <c r="L41" s="22"/>
      <c r="M41" s="22"/>
      <c r="N41" s="203"/>
      <c r="O41" s="183"/>
      <c r="P41" s="22"/>
      <c r="Q41" s="203"/>
      <c r="R41" s="183"/>
      <c r="S41" s="184" t="n">
        <f aca="false">'Piano Finanziario Annuale'!$F$6</f>
        <v>0</v>
      </c>
      <c r="T41" s="185" t="n">
        <v>0</v>
      </c>
      <c r="U41" s="186"/>
      <c r="V41" s="187" t="n">
        <f aca="false">(T41*U41)</f>
        <v>0</v>
      </c>
      <c r="W41" s="185" t="n">
        <v>0</v>
      </c>
      <c r="X41" s="185" t="n">
        <f aca="false">IF(OR(S41="sì",S41="forfettario 190"),SUM(T41+W41),SUM(T41+V41+W41))</f>
        <v>0</v>
      </c>
      <c r="Y41" s="205"/>
      <c r="Z41" s="205"/>
      <c r="AA41" s="206"/>
      <c r="AB41" s="189" t="n">
        <f aca="false">IF(AA41="SI",X41,0)</f>
        <v>0</v>
      </c>
      <c r="AC41" s="207"/>
      <c r="AD41" s="207"/>
      <c r="AE41" s="207"/>
      <c r="AF41" s="207"/>
      <c r="AG41" s="207"/>
      <c r="AH41" s="208"/>
    </row>
    <row r="42" customFormat="false" ht="13.5" hidden="false" customHeight="true" outlineLevel="0" collapsed="false">
      <c r="A42" s="22" t="n">
        <v>41</v>
      </c>
      <c r="B42" s="180"/>
      <c r="C42" s="22"/>
      <c r="D42" s="22"/>
      <c r="E42" s="22"/>
      <c r="F42" s="22"/>
      <c r="G42" s="210"/>
      <c r="H42" s="183"/>
      <c r="I42" s="183"/>
      <c r="J42" s="22"/>
      <c r="K42" s="191" t="e">
        <f aca="false">VLOOKUP('Altri Costi'!J42,Legenda!$D$1:$F$258,2)</f>
        <v>#N/A</v>
      </c>
      <c r="L42" s="22"/>
      <c r="M42" s="22"/>
      <c r="N42" s="203"/>
      <c r="O42" s="183"/>
      <c r="P42" s="22"/>
      <c r="Q42" s="203"/>
      <c r="R42" s="183"/>
      <c r="S42" s="184" t="n">
        <f aca="false">'Piano Finanziario Annuale'!$F$6</f>
        <v>0</v>
      </c>
      <c r="T42" s="185" t="n">
        <v>0</v>
      </c>
      <c r="U42" s="186"/>
      <c r="V42" s="187" t="n">
        <f aca="false">(T42*U42)</f>
        <v>0</v>
      </c>
      <c r="W42" s="185" t="n">
        <v>0</v>
      </c>
      <c r="X42" s="185" t="n">
        <f aca="false">IF(OR(S42="sì",S42="forfettario 190"),SUM(T42+W42),SUM(T42+V42+W42))</f>
        <v>0</v>
      </c>
      <c r="Y42" s="205"/>
      <c r="Z42" s="205"/>
      <c r="AA42" s="206"/>
      <c r="AB42" s="189" t="n">
        <f aca="false">IF(AA42="SI",X42,0)</f>
        <v>0</v>
      </c>
      <c r="AC42" s="207"/>
      <c r="AD42" s="207"/>
      <c r="AE42" s="207"/>
      <c r="AF42" s="207"/>
      <c r="AG42" s="207"/>
      <c r="AH42" s="208"/>
    </row>
    <row r="43" customFormat="false" ht="13.5" hidden="false" customHeight="true" outlineLevel="0" collapsed="false">
      <c r="A43" s="22" t="n">
        <v>42</v>
      </c>
      <c r="B43" s="180"/>
      <c r="C43" s="22"/>
      <c r="D43" s="22"/>
      <c r="E43" s="22"/>
      <c r="F43" s="22"/>
      <c r="G43" s="210"/>
      <c r="H43" s="183"/>
      <c r="I43" s="183"/>
      <c r="J43" s="22"/>
      <c r="K43" s="191" t="e">
        <f aca="false">VLOOKUP('Altri Costi'!J43,Legenda!$D$1:$F$258,2)</f>
        <v>#N/A</v>
      </c>
      <c r="L43" s="22"/>
      <c r="M43" s="22"/>
      <c r="N43" s="203"/>
      <c r="O43" s="183"/>
      <c r="P43" s="22"/>
      <c r="Q43" s="203"/>
      <c r="R43" s="183"/>
      <c r="S43" s="184" t="n">
        <f aca="false">'Piano Finanziario Annuale'!$F$6</f>
        <v>0</v>
      </c>
      <c r="T43" s="185" t="n">
        <v>0</v>
      </c>
      <c r="U43" s="186"/>
      <c r="V43" s="187" t="n">
        <f aca="false">(T43*U43)</f>
        <v>0</v>
      </c>
      <c r="W43" s="185" t="n">
        <v>0</v>
      </c>
      <c r="X43" s="185" t="n">
        <f aca="false">IF(OR(S43="sì",S43="forfettario 190"),SUM(T43+W43),SUM(T43+V43+W43))</f>
        <v>0</v>
      </c>
      <c r="Y43" s="205"/>
      <c r="Z43" s="205"/>
      <c r="AA43" s="206"/>
      <c r="AB43" s="189" t="n">
        <f aca="false">IF(AA43="SI",X43,0)</f>
        <v>0</v>
      </c>
      <c r="AC43" s="207"/>
      <c r="AD43" s="207"/>
      <c r="AE43" s="207"/>
      <c r="AF43" s="207"/>
      <c r="AG43" s="207"/>
      <c r="AH43" s="208"/>
    </row>
    <row r="44" customFormat="false" ht="13.5" hidden="false" customHeight="true" outlineLevel="0" collapsed="false">
      <c r="A44" s="22" t="n">
        <v>43</v>
      </c>
      <c r="B44" s="180"/>
      <c r="C44" s="22"/>
      <c r="D44" s="22"/>
      <c r="E44" s="22"/>
      <c r="F44" s="22"/>
      <c r="G44" s="22"/>
      <c r="H44" s="183"/>
      <c r="I44" s="183"/>
      <c r="J44" s="22"/>
      <c r="K44" s="191" t="e">
        <f aca="false">VLOOKUP('Altri Costi'!J44,Legenda!$D$1:$F$258,2)</f>
        <v>#N/A</v>
      </c>
      <c r="L44" s="22"/>
      <c r="M44" s="22"/>
      <c r="N44" s="203"/>
      <c r="O44" s="183"/>
      <c r="P44" s="22"/>
      <c r="Q44" s="203"/>
      <c r="R44" s="183"/>
      <c r="S44" s="184" t="n">
        <f aca="false">'Piano Finanziario Annuale'!$F$6</f>
        <v>0</v>
      </c>
      <c r="T44" s="185" t="n">
        <v>0</v>
      </c>
      <c r="U44" s="186"/>
      <c r="V44" s="187" t="n">
        <f aca="false">(T44*U44)</f>
        <v>0</v>
      </c>
      <c r="W44" s="185" t="n">
        <v>0</v>
      </c>
      <c r="X44" s="185" t="n">
        <f aca="false">IF(OR(S44="sì",S44="forfettario 190"),SUM(T44+W44),SUM(T44+V44+W44))</f>
        <v>0</v>
      </c>
      <c r="Y44" s="205"/>
      <c r="Z44" s="205"/>
      <c r="AA44" s="206"/>
      <c r="AB44" s="189" t="n">
        <f aca="false">IF(AA44="SI",X44,0)</f>
        <v>0</v>
      </c>
      <c r="AC44" s="207"/>
      <c r="AD44" s="207"/>
      <c r="AE44" s="207"/>
      <c r="AF44" s="207"/>
      <c r="AG44" s="207"/>
      <c r="AH44" s="208"/>
    </row>
    <row r="45" customFormat="false" ht="13.5" hidden="false" customHeight="true" outlineLevel="0" collapsed="false">
      <c r="A45" s="22" t="n">
        <v>44</v>
      </c>
      <c r="B45" s="180"/>
      <c r="C45" s="22"/>
      <c r="D45" s="22"/>
      <c r="E45" s="22"/>
      <c r="F45" s="22"/>
      <c r="G45" s="210"/>
      <c r="H45" s="183"/>
      <c r="I45" s="183"/>
      <c r="J45" s="22"/>
      <c r="K45" s="191" t="e">
        <f aca="false">VLOOKUP('Altri Costi'!J45,Legenda!$D$1:$F$258,2)</f>
        <v>#N/A</v>
      </c>
      <c r="L45" s="22"/>
      <c r="M45" s="22"/>
      <c r="N45" s="203"/>
      <c r="O45" s="183"/>
      <c r="P45" s="22"/>
      <c r="Q45" s="203"/>
      <c r="R45" s="183"/>
      <c r="S45" s="184" t="n">
        <f aca="false">'Piano Finanziario Annuale'!$F$6</f>
        <v>0</v>
      </c>
      <c r="T45" s="185" t="n">
        <v>0</v>
      </c>
      <c r="U45" s="186"/>
      <c r="V45" s="187" t="n">
        <f aca="false">(T45*U45)</f>
        <v>0</v>
      </c>
      <c r="W45" s="185" t="n">
        <v>0</v>
      </c>
      <c r="X45" s="185" t="n">
        <f aca="false">IF(OR(S45="sì",S45="forfettario 190"),SUM(T45+W45),SUM(T45+V45+W45))</f>
        <v>0</v>
      </c>
      <c r="Y45" s="205"/>
      <c r="Z45" s="205"/>
      <c r="AA45" s="206"/>
      <c r="AB45" s="189" t="n">
        <f aca="false">IF(AA45="SI",X45,0)</f>
        <v>0</v>
      </c>
      <c r="AC45" s="207"/>
      <c r="AD45" s="207"/>
      <c r="AE45" s="207"/>
      <c r="AF45" s="207"/>
      <c r="AG45" s="207"/>
      <c r="AH45" s="208"/>
    </row>
    <row r="46" customFormat="false" ht="13.5" hidden="false" customHeight="true" outlineLevel="0" collapsed="false">
      <c r="A46" s="22" t="n">
        <v>45</v>
      </c>
      <c r="B46" s="180"/>
      <c r="C46" s="22"/>
      <c r="D46" s="22"/>
      <c r="E46" s="22"/>
      <c r="F46" s="22"/>
      <c r="G46" s="22"/>
      <c r="H46" s="183"/>
      <c r="I46" s="183"/>
      <c r="J46" s="22"/>
      <c r="K46" s="191" t="e">
        <f aca="false">VLOOKUP('Altri Costi'!J46,Legenda!$D$1:$F$258,2)</f>
        <v>#N/A</v>
      </c>
      <c r="L46" s="22"/>
      <c r="M46" s="22"/>
      <c r="N46" s="203"/>
      <c r="O46" s="183"/>
      <c r="P46" s="22"/>
      <c r="Q46" s="203"/>
      <c r="R46" s="183"/>
      <c r="S46" s="184" t="n">
        <f aca="false">'Piano Finanziario Annuale'!$F$6</f>
        <v>0</v>
      </c>
      <c r="T46" s="185" t="n">
        <v>0</v>
      </c>
      <c r="U46" s="186"/>
      <c r="V46" s="187" t="n">
        <f aca="false">(T46*U46)</f>
        <v>0</v>
      </c>
      <c r="W46" s="185" t="n">
        <v>0</v>
      </c>
      <c r="X46" s="185" t="n">
        <f aca="false">IF(OR(S46="sì",S46="forfettario 190"),SUM(T46+W46),SUM(T46+V46+W46))</f>
        <v>0</v>
      </c>
      <c r="Y46" s="205"/>
      <c r="Z46" s="205"/>
      <c r="AA46" s="206"/>
      <c r="AB46" s="189" t="n">
        <f aca="false">IF(AA46="SI",X46,0)</f>
        <v>0</v>
      </c>
      <c r="AC46" s="207"/>
      <c r="AD46" s="207"/>
      <c r="AE46" s="207"/>
      <c r="AF46" s="207"/>
      <c r="AG46" s="207"/>
      <c r="AH46" s="208"/>
    </row>
    <row r="47" customFormat="false" ht="13.5" hidden="false" customHeight="true" outlineLevel="0" collapsed="false">
      <c r="A47" s="22" t="n">
        <v>46</v>
      </c>
      <c r="B47" s="180"/>
      <c r="C47" s="22"/>
      <c r="D47" s="22"/>
      <c r="E47" s="22"/>
      <c r="F47" s="22"/>
      <c r="G47" s="22"/>
      <c r="H47" s="183"/>
      <c r="I47" s="183"/>
      <c r="J47" s="22"/>
      <c r="K47" s="191" t="e">
        <f aca="false">VLOOKUP('Altri Costi'!J47,Legenda!$D$1:$F$258,2)</f>
        <v>#N/A</v>
      </c>
      <c r="L47" s="22"/>
      <c r="M47" s="22"/>
      <c r="N47" s="203"/>
      <c r="O47" s="183"/>
      <c r="P47" s="22"/>
      <c r="Q47" s="203"/>
      <c r="R47" s="183"/>
      <c r="S47" s="184" t="n">
        <f aca="false">'Piano Finanziario Annuale'!$F$6</f>
        <v>0</v>
      </c>
      <c r="T47" s="185" t="n">
        <v>0</v>
      </c>
      <c r="U47" s="186"/>
      <c r="V47" s="187" t="n">
        <f aca="false">(T47*U47)</f>
        <v>0</v>
      </c>
      <c r="W47" s="185" t="n">
        <v>0</v>
      </c>
      <c r="X47" s="185" t="n">
        <f aca="false">IF(OR(S47="sì",S47="forfettario 190"),SUM(T47+W47),SUM(T47+V47+W47))</f>
        <v>0</v>
      </c>
      <c r="Y47" s="205"/>
      <c r="Z47" s="205"/>
      <c r="AA47" s="206"/>
      <c r="AB47" s="189" t="n">
        <f aca="false">IF(AA47="SI",X47,0)</f>
        <v>0</v>
      </c>
      <c r="AC47" s="207"/>
      <c r="AD47" s="207"/>
      <c r="AE47" s="207"/>
      <c r="AF47" s="207"/>
      <c r="AG47" s="207"/>
      <c r="AH47" s="208"/>
    </row>
    <row r="48" customFormat="false" ht="13.5" hidden="false" customHeight="true" outlineLevel="0" collapsed="false">
      <c r="A48" s="22" t="n">
        <v>47</v>
      </c>
      <c r="B48" s="180"/>
      <c r="C48" s="22"/>
      <c r="D48" s="22"/>
      <c r="E48" s="22"/>
      <c r="F48" s="22"/>
      <c r="G48" s="22"/>
      <c r="H48" s="183"/>
      <c r="I48" s="183"/>
      <c r="J48" s="22"/>
      <c r="K48" s="191" t="e">
        <f aca="false">VLOOKUP('Altri Costi'!J48,Legenda!$D$1:$F$258,2)</f>
        <v>#N/A</v>
      </c>
      <c r="L48" s="22"/>
      <c r="M48" s="22"/>
      <c r="N48" s="203"/>
      <c r="O48" s="183"/>
      <c r="P48" s="22"/>
      <c r="Q48" s="203"/>
      <c r="R48" s="183"/>
      <c r="S48" s="184" t="n">
        <f aca="false">'Piano Finanziario Annuale'!$F$6</f>
        <v>0</v>
      </c>
      <c r="T48" s="185" t="n">
        <v>0</v>
      </c>
      <c r="U48" s="186"/>
      <c r="V48" s="187" t="n">
        <f aca="false">(T48*U48)</f>
        <v>0</v>
      </c>
      <c r="W48" s="185" t="n">
        <v>0</v>
      </c>
      <c r="X48" s="185" t="n">
        <f aca="false">IF(OR(S48="sì",S48="forfettario 190"),SUM(T48+W48),SUM(T48+V48+W48))</f>
        <v>0</v>
      </c>
      <c r="Y48" s="205"/>
      <c r="Z48" s="205"/>
      <c r="AA48" s="206"/>
      <c r="AB48" s="189" t="n">
        <f aca="false">IF(AA48="SI",X48,0)</f>
        <v>0</v>
      </c>
      <c r="AC48" s="207"/>
      <c r="AD48" s="207"/>
      <c r="AE48" s="207"/>
      <c r="AF48" s="207"/>
      <c r="AG48" s="207"/>
      <c r="AH48" s="208"/>
    </row>
    <row r="49" customFormat="false" ht="13.5" hidden="false" customHeight="true" outlineLevel="0" collapsed="false">
      <c r="A49" s="22" t="n">
        <v>48</v>
      </c>
      <c r="B49" s="180"/>
      <c r="C49" s="22"/>
      <c r="D49" s="22"/>
      <c r="E49" s="22"/>
      <c r="F49" s="22"/>
      <c r="G49" s="22"/>
      <c r="H49" s="183"/>
      <c r="I49" s="183"/>
      <c r="J49" s="22"/>
      <c r="K49" s="191" t="e">
        <f aca="false">VLOOKUP('Altri Costi'!J49,Legenda!$D$1:$F$258,2)</f>
        <v>#N/A</v>
      </c>
      <c r="L49" s="22"/>
      <c r="M49" s="22"/>
      <c r="N49" s="203"/>
      <c r="O49" s="183"/>
      <c r="P49" s="22"/>
      <c r="Q49" s="203"/>
      <c r="R49" s="183"/>
      <c r="S49" s="184" t="n">
        <f aca="false">'Piano Finanziario Annuale'!$F$6</f>
        <v>0</v>
      </c>
      <c r="T49" s="185" t="n">
        <v>0</v>
      </c>
      <c r="U49" s="186"/>
      <c r="V49" s="187" t="n">
        <f aca="false">(T49*U49)</f>
        <v>0</v>
      </c>
      <c r="W49" s="185" t="n">
        <v>0</v>
      </c>
      <c r="X49" s="185" t="n">
        <f aca="false">IF(OR(S49="sì",S49="forfettario 190"),SUM(T49+W49),SUM(T49+V49+W49))</f>
        <v>0</v>
      </c>
      <c r="Y49" s="205"/>
      <c r="Z49" s="205"/>
      <c r="AA49" s="206"/>
      <c r="AB49" s="189" t="n">
        <f aca="false">IF(AA49="SI",X49,0)</f>
        <v>0</v>
      </c>
      <c r="AC49" s="207"/>
      <c r="AD49" s="207"/>
      <c r="AE49" s="207"/>
      <c r="AF49" s="207"/>
      <c r="AG49" s="207"/>
      <c r="AH49" s="208"/>
    </row>
    <row r="50" customFormat="false" ht="13.5" hidden="false" customHeight="true" outlineLevel="0" collapsed="false">
      <c r="A50" s="22" t="n">
        <v>49</v>
      </c>
      <c r="B50" s="180"/>
      <c r="C50" s="22"/>
      <c r="D50" s="22"/>
      <c r="E50" s="22"/>
      <c r="F50" s="22"/>
      <c r="G50" s="22"/>
      <c r="H50" s="183"/>
      <c r="I50" s="183"/>
      <c r="J50" s="22"/>
      <c r="K50" s="191" t="e">
        <f aca="false">VLOOKUP('Altri Costi'!J50,Legenda!$D$1:$F$258,2)</f>
        <v>#N/A</v>
      </c>
      <c r="L50" s="22"/>
      <c r="M50" s="22"/>
      <c r="N50" s="203"/>
      <c r="O50" s="183"/>
      <c r="P50" s="22"/>
      <c r="Q50" s="203"/>
      <c r="R50" s="183"/>
      <c r="S50" s="184" t="n">
        <f aca="false">'Piano Finanziario Annuale'!$F$6</f>
        <v>0</v>
      </c>
      <c r="T50" s="185" t="n">
        <v>0</v>
      </c>
      <c r="U50" s="186"/>
      <c r="V50" s="187" t="n">
        <f aca="false">(T50*U50)</f>
        <v>0</v>
      </c>
      <c r="W50" s="185" t="n">
        <v>0</v>
      </c>
      <c r="X50" s="185" t="n">
        <f aca="false">IF(OR(S50="sì",S50="forfettario 190"),SUM(T50+W50),SUM(T50+V50+W50))</f>
        <v>0</v>
      </c>
      <c r="Y50" s="205"/>
      <c r="Z50" s="205"/>
      <c r="AA50" s="206"/>
      <c r="AB50" s="189" t="n">
        <f aca="false">IF(AA50="SI",X50,0)</f>
        <v>0</v>
      </c>
      <c r="AC50" s="207"/>
      <c r="AD50" s="207"/>
      <c r="AE50" s="207"/>
      <c r="AF50" s="207"/>
      <c r="AG50" s="207"/>
      <c r="AH50" s="208"/>
    </row>
    <row r="51" customFormat="false" ht="13.5" hidden="false" customHeight="true" outlineLevel="0" collapsed="false">
      <c r="A51" s="22" t="n">
        <v>50</v>
      </c>
      <c r="B51" s="180"/>
      <c r="C51" s="22"/>
      <c r="D51" s="22"/>
      <c r="E51" s="22"/>
      <c r="F51" s="22"/>
      <c r="G51" s="22"/>
      <c r="H51" s="183"/>
      <c r="I51" s="183"/>
      <c r="J51" s="22"/>
      <c r="K51" s="191" t="e">
        <f aca="false">VLOOKUP('Altri Costi'!J51,Legenda!$D$1:$F$258,2)</f>
        <v>#N/A</v>
      </c>
      <c r="L51" s="22"/>
      <c r="M51" s="22"/>
      <c r="N51" s="203"/>
      <c r="O51" s="183"/>
      <c r="P51" s="22"/>
      <c r="Q51" s="203"/>
      <c r="R51" s="183"/>
      <c r="S51" s="184" t="n">
        <f aca="false">'Piano Finanziario Annuale'!$F$6</f>
        <v>0</v>
      </c>
      <c r="T51" s="185" t="n">
        <v>0</v>
      </c>
      <c r="U51" s="186"/>
      <c r="V51" s="187" t="n">
        <f aca="false">(T51*U51)</f>
        <v>0</v>
      </c>
      <c r="W51" s="185" t="n">
        <v>0</v>
      </c>
      <c r="X51" s="185" t="n">
        <f aca="false">IF(OR(S51="sì",S51="forfettario 190"),SUM(T51+W51),SUM(T51+V51+W51))</f>
        <v>0</v>
      </c>
      <c r="Y51" s="205"/>
      <c r="Z51" s="205"/>
      <c r="AA51" s="206"/>
      <c r="AB51" s="189" t="n">
        <f aca="false">IF(AA51="SI",X51,0)</f>
        <v>0</v>
      </c>
      <c r="AC51" s="207"/>
      <c r="AD51" s="207"/>
      <c r="AE51" s="207"/>
      <c r="AF51" s="207"/>
      <c r="AG51" s="207"/>
      <c r="AH51" s="208"/>
    </row>
    <row r="52" customFormat="false" ht="13.5" hidden="false" customHeight="true" outlineLevel="0" collapsed="false">
      <c r="A52" s="22" t="n">
        <v>51</v>
      </c>
      <c r="B52" s="180"/>
      <c r="C52" s="22"/>
      <c r="D52" s="22"/>
      <c r="E52" s="22"/>
      <c r="F52" s="22"/>
      <c r="G52" s="22"/>
      <c r="H52" s="183"/>
      <c r="I52" s="183"/>
      <c r="J52" s="22"/>
      <c r="K52" s="191" t="e">
        <f aca="false">VLOOKUP('Altri Costi'!J52,Legenda!$D$1:$F$258,2)</f>
        <v>#N/A</v>
      </c>
      <c r="L52" s="22"/>
      <c r="M52" s="22"/>
      <c r="N52" s="203"/>
      <c r="O52" s="183"/>
      <c r="P52" s="22"/>
      <c r="Q52" s="203"/>
      <c r="R52" s="183"/>
      <c r="S52" s="184" t="n">
        <f aca="false">'Piano Finanziario Annuale'!$F$6</f>
        <v>0</v>
      </c>
      <c r="T52" s="185" t="n">
        <v>0</v>
      </c>
      <c r="U52" s="186"/>
      <c r="V52" s="187" t="n">
        <f aca="false">(T52*U52)</f>
        <v>0</v>
      </c>
      <c r="W52" s="185" t="n">
        <v>0</v>
      </c>
      <c r="X52" s="185" t="n">
        <f aca="false">IF(OR(S52="sì",S52="forfettario 190"),SUM(T52+W52),SUM(T52+V52+W52))</f>
        <v>0</v>
      </c>
      <c r="Y52" s="205"/>
      <c r="Z52" s="205"/>
      <c r="AA52" s="206"/>
      <c r="AB52" s="189" t="n">
        <f aca="false">IF(AA52="SI",X52,0)</f>
        <v>0</v>
      </c>
      <c r="AC52" s="207"/>
      <c r="AD52" s="207"/>
      <c r="AE52" s="207"/>
      <c r="AF52" s="207"/>
      <c r="AG52" s="207"/>
      <c r="AH52" s="208"/>
    </row>
    <row r="53" customFormat="false" ht="13.5" hidden="false" customHeight="true" outlineLevel="0" collapsed="false">
      <c r="A53" s="22" t="n">
        <v>52</v>
      </c>
      <c r="B53" s="180"/>
      <c r="C53" s="22"/>
      <c r="D53" s="22"/>
      <c r="E53" s="22"/>
      <c r="F53" s="22"/>
      <c r="G53" s="22"/>
      <c r="H53" s="183"/>
      <c r="I53" s="183"/>
      <c r="J53" s="22"/>
      <c r="K53" s="191" t="e">
        <f aca="false">VLOOKUP('Altri Costi'!J53,Legenda!$D$1:$F$258,2)</f>
        <v>#N/A</v>
      </c>
      <c r="L53" s="22"/>
      <c r="M53" s="22"/>
      <c r="N53" s="203"/>
      <c r="O53" s="183"/>
      <c r="P53" s="22"/>
      <c r="Q53" s="203"/>
      <c r="R53" s="183"/>
      <c r="S53" s="184" t="n">
        <f aca="false">'Piano Finanziario Annuale'!$F$6</f>
        <v>0</v>
      </c>
      <c r="T53" s="185" t="n">
        <v>0</v>
      </c>
      <c r="U53" s="186"/>
      <c r="V53" s="187" t="n">
        <f aca="false">(T53*U53)</f>
        <v>0</v>
      </c>
      <c r="W53" s="185" t="n">
        <v>0</v>
      </c>
      <c r="X53" s="185" t="n">
        <f aca="false">IF(OR(S53="sì",S53="forfettario 190"),SUM(T53+W53),SUM(T53+V53+W53))</f>
        <v>0</v>
      </c>
      <c r="Y53" s="205"/>
      <c r="Z53" s="205"/>
      <c r="AA53" s="206"/>
      <c r="AB53" s="189" t="n">
        <f aca="false">IF(AA53="SI",X53,0)</f>
        <v>0</v>
      </c>
      <c r="AC53" s="207"/>
      <c r="AD53" s="207"/>
      <c r="AE53" s="207"/>
      <c r="AF53" s="207"/>
      <c r="AG53" s="207"/>
      <c r="AH53" s="208"/>
    </row>
    <row r="54" customFormat="false" ht="13.5" hidden="false" customHeight="true" outlineLevel="0" collapsed="false">
      <c r="A54" s="22" t="n">
        <v>53</v>
      </c>
      <c r="B54" s="180"/>
      <c r="C54" s="22"/>
      <c r="D54" s="22"/>
      <c r="E54" s="22"/>
      <c r="F54" s="22"/>
      <c r="G54" s="22"/>
      <c r="H54" s="183"/>
      <c r="I54" s="183"/>
      <c r="J54" s="22"/>
      <c r="K54" s="191" t="e">
        <f aca="false">VLOOKUP('Altri Costi'!J54,Legenda!$D$1:$F$258,2)</f>
        <v>#N/A</v>
      </c>
      <c r="L54" s="22"/>
      <c r="M54" s="22"/>
      <c r="N54" s="203"/>
      <c r="O54" s="183"/>
      <c r="P54" s="22"/>
      <c r="Q54" s="203"/>
      <c r="R54" s="183"/>
      <c r="S54" s="184" t="n">
        <f aca="false">'Piano Finanziario Annuale'!$F$6</f>
        <v>0</v>
      </c>
      <c r="T54" s="185" t="n">
        <v>0</v>
      </c>
      <c r="U54" s="186"/>
      <c r="V54" s="187" t="n">
        <f aca="false">(T54*U54)</f>
        <v>0</v>
      </c>
      <c r="W54" s="185" t="n">
        <v>0</v>
      </c>
      <c r="X54" s="185" t="n">
        <f aca="false">IF(OR(S54="sì",S54="forfettario 190"),SUM(T54+W54),SUM(T54+V54+W54))</f>
        <v>0</v>
      </c>
      <c r="Y54" s="205"/>
      <c r="Z54" s="205"/>
      <c r="AA54" s="206"/>
      <c r="AB54" s="189" t="n">
        <f aca="false">IF(AA54="SI",X54,0)</f>
        <v>0</v>
      </c>
      <c r="AC54" s="207"/>
      <c r="AD54" s="207"/>
      <c r="AE54" s="207"/>
      <c r="AF54" s="207"/>
      <c r="AG54" s="207"/>
      <c r="AH54" s="208"/>
    </row>
    <row r="55" customFormat="false" ht="13.5" hidden="false" customHeight="true" outlineLevel="0" collapsed="false">
      <c r="A55" s="22" t="n">
        <v>54</v>
      </c>
      <c r="B55" s="180"/>
      <c r="C55" s="22"/>
      <c r="D55" s="22"/>
      <c r="E55" s="22"/>
      <c r="F55" s="22"/>
      <c r="G55" s="22"/>
      <c r="H55" s="183"/>
      <c r="I55" s="183"/>
      <c r="J55" s="22"/>
      <c r="K55" s="191" t="e">
        <f aca="false">VLOOKUP('Altri Costi'!J55,Legenda!$D$1:$F$258,2)</f>
        <v>#N/A</v>
      </c>
      <c r="L55" s="22"/>
      <c r="M55" s="22"/>
      <c r="N55" s="203"/>
      <c r="O55" s="183"/>
      <c r="P55" s="22"/>
      <c r="Q55" s="203"/>
      <c r="R55" s="183"/>
      <c r="S55" s="184" t="n">
        <f aca="false">'Piano Finanziario Annuale'!$F$6</f>
        <v>0</v>
      </c>
      <c r="T55" s="185" t="n">
        <v>0</v>
      </c>
      <c r="U55" s="186"/>
      <c r="V55" s="187" t="n">
        <f aca="false">(T55*U55)</f>
        <v>0</v>
      </c>
      <c r="W55" s="185" t="n">
        <v>0</v>
      </c>
      <c r="X55" s="185" t="n">
        <f aca="false">IF(OR(S55="sì",S55="forfettario 190"),SUM(T55+W55),SUM(T55+V55+W55))</f>
        <v>0</v>
      </c>
      <c r="Y55" s="205"/>
      <c r="Z55" s="205"/>
      <c r="AA55" s="206"/>
      <c r="AB55" s="189" t="n">
        <f aca="false">IF(AA55="SI",X55,0)</f>
        <v>0</v>
      </c>
      <c r="AC55" s="207"/>
      <c r="AD55" s="207"/>
      <c r="AE55" s="207"/>
      <c r="AF55" s="207"/>
      <c r="AG55" s="207"/>
      <c r="AH55" s="208"/>
    </row>
    <row r="56" customFormat="false" ht="13.5" hidden="false" customHeight="true" outlineLevel="0" collapsed="false">
      <c r="A56" s="22" t="n">
        <v>55</v>
      </c>
      <c r="B56" s="180"/>
      <c r="C56" s="22"/>
      <c r="D56" s="22"/>
      <c r="E56" s="22"/>
      <c r="F56" s="22"/>
      <c r="G56" s="22"/>
      <c r="H56" s="183"/>
      <c r="I56" s="183"/>
      <c r="J56" s="22"/>
      <c r="K56" s="191" t="e">
        <f aca="false">VLOOKUP('Altri Costi'!J56,Legenda!$D$1:$F$258,2)</f>
        <v>#N/A</v>
      </c>
      <c r="L56" s="22"/>
      <c r="M56" s="22"/>
      <c r="N56" s="203"/>
      <c r="O56" s="183"/>
      <c r="P56" s="22"/>
      <c r="Q56" s="203"/>
      <c r="R56" s="183"/>
      <c r="S56" s="184" t="n">
        <f aca="false">'Piano Finanziario Annuale'!$F$6</f>
        <v>0</v>
      </c>
      <c r="T56" s="185" t="n">
        <v>0</v>
      </c>
      <c r="U56" s="186"/>
      <c r="V56" s="187" t="n">
        <f aca="false">(T56*U56)</f>
        <v>0</v>
      </c>
      <c r="W56" s="185" t="n">
        <v>0</v>
      </c>
      <c r="X56" s="185" t="n">
        <f aca="false">IF(OR(S56="sì",S56="forfettario 190"),SUM(T56+W56),SUM(T56+V56+W56))</f>
        <v>0</v>
      </c>
      <c r="Y56" s="205"/>
      <c r="Z56" s="205"/>
      <c r="AA56" s="206"/>
      <c r="AB56" s="189" t="n">
        <f aca="false">IF(AA56="SI",X56,0)</f>
        <v>0</v>
      </c>
      <c r="AC56" s="207"/>
      <c r="AD56" s="207"/>
      <c r="AE56" s="207"/>
      <c r="AF56" s="207"/>
      <c r="AG56" s="207"/>
      <c r="AH56" s="208"/>
    </row>
    <row r="57" customFormat="false" ht="13.5" hidden="false" customHeight="true" outlineLevel="0" collapsed="false">
      <c r="A57" s="22" t="n">
        <v>56</v>
      </c>
      <c r="B57" s="180"/>
      <c r="C57" s="22"/>
      <c r="D57" s="22"/>
      <c r="E57" s="22"/>
      <c r="F57" s="22"/>
      <c r="G57" s="22"/>
      <c r="H57" s="183"/>
      <c r="I57" s="183"/>
      <c r="J57" s="22"/>
      <c r="K57" s="191" t="e">
        <f aca="false">VLOOKUP('Altri Costi'!J57,Legenda!$D$1:$F$258,2)</f>
        <v>#N/A</v>
      </c>
      <c r="L57" s="22"/>
      <c r="M57" s="22"/>
      <c r="N57" s="203"/>
      <c r="O57" s="183"/>
      <c r="P57" s="22"/>
      <c r="Q57" s="203"/>
      <c r="R57" s="183"/>
      <c r="S57" s="184" t="n">
        <f aca="false">'Piano Finanziario Annuale'!$F$6</f>
        <v>0</v>
      </c>
      <c r="T57" s="185" t="n">
        <v>0</v>
      </c>
      <c r="U57" s="186"/>
      <c r="V57" s="187" t="n">
        <f aca="false">(T57*U57)</f>
        <v>0</v>
      </c>
      <c r="W57" s="185" t="n">
        <v>0</v>
      </c>
      <c r="X57" s="185" t="n">
        <f aca="false">IF(OR(S57="sì",S57="forfettario 190"),SUM(T57+W57),SUM(T57+V57+W57))</f>
        <v>0</v>
      </c>
      <c r="Y57" s="205"/>
      <c r="Z57" s="205"/>
      <c r="AA57" s="206"/>
      <c r="AB57" s="189" t="n">
        <f aca="false">IF(AA57="SI",X57,0)</f>
        <v>0</v>
      </c>
      <c r="AC57" s="207"/>
      <c r="AD57" s="207"/>
      <c r="AE57" s="207"/>
      <c r="AF57" s="207"/>
      <c r="AG57" s="207"/>
      <c r="AH57" s="208"/>
    </row>
    <row r="58" customFormat="false" ht="13.5" hidden="false" customHeight="true" outlineLevel="0" collapsed="false">
      <c r="A58" s="22" t="n">
        <v>57</v>
      </c>
      <c r="B58" s="180"/>
      <c r="C58" s="22"/>
      <c r="D58" s="22"/>
      <c r="E58" s="22"/>
      <c r="F58" s="22"/>
      <c r="G58" s="22"/>
      <c r="H58" s="183"/>
      <c r="I58" s="183"/>
      <c r="J58" s="22"/>
      <c r="K58" s="191" t="e">
        <f aca="false">VLOOKUP('Altri Costi'!J58,Legenda!$D$1:$F$258,2)</f>
        <v>#N/A</v>
      </c>
      <c r="L58" s="22"/>
      <c r="M58" s="22"/>
      <c r="N58" s="203"/>
      <c r="O58" s="183"/>
      <c r="P58" s="22"/>
      <c r="Q58" s="203"/>
      <c r="R58" s="183"/>
      <c r="S58" s="184" t="n">
        <f aca="false">'Piano Finanziario Annuale'!$F$6</f>
        <v>0</v>
      </c>
      <c r="T58" s="185" t="n">
        <v>0</v>
      </c>
      <c r="U58" s="186"/>
      <c r="V58" s="187" t="n">
        <f aca="false">(T58*U58)</f>
        <v>0</v>
      </c>
      <c r="W58" s="185" t="n">
        <v>0</v>
      </c>
      <c r="X58" s="185" t="n">
        <f aca="false">IF(OR(S58="sì",S58="forfettario 190"),SUM(T58+W58),SUM(T58+V58+W58))</f>
        <v>0</v>
      </c>
      <c r="Y58" s="205"/>
      <c r="Z58" s="205"/>
      <c r="AA58" s="206"/>
      <c r="AB58" s="189" t="n">
        <f aca="false">IF(AA58="SI",X58,0)</f>
        <v>0</v>
      </c>
      <c r="AC58" s="207"/>
      <c r="AD58" s="207"/>
      <c r="AE58" s="207"/>
      <c r="AF58" s="207"/>
      <c r="AG58" s="207"/>
      <c r="AH58" s="208"/>
    </row>
    <row r="59" customFormat="false" ht="13.5" hidden="false" customHeight="true" outlineLevel="0" collapsed="false">
      <c r="A59" s="22" t="n">
        <v>58</v>
      </c>
      <c r="B59" s="180"/>
      <c r="C59" s="22"/>
      <c r="D59" s="22"/>
      <c r="E59" s="22"/>
      <c r="F59" s="22"/>
      <c r="G59" s="22"/>
      <c r="H59" s="183"/>
      <c r="I59" s="183"/>
      <c r="J59" s="22"/>
      <c r="K59" s="191" t="e">
        <f aca="false">VLOOKUP('Altri Costi'!J59,Legenda!$D$1:$F$258,2)</f>
        <v>#N/A</v>
      </c>
      <c r="L59" s="22"/>
      <c r="M59" s="22"/>
      <c r="N59" s="203"/>
      <c r="O59" s="183"/>
      <c r="P59" s="22"/>
      <c r="Q59" s="203"/>
      <c r="R59" s="183"/>
      <c r="S59" s="184" t="n">
        <f aca="false">'Piano Finanziario Annuale'!$F$6</f>
        <v>0</v>
      </c>
      <c r="T59" s="185" t="n">
        <v>0</v>
      </c>
      <c r="U59" s="186"/>
      <c r="V59" s="187" t="n">
        <f aca="false">(T59*U59)</f>
        <v>0</v>
      </c>
      <c r="W59" s="185" t="n">
        <v>0</v>
      </c>
      <c r="X59" s="185" t="n">
        <f aca="false">IF(OR(S59="sì",S59="forfettario 190"),SUM(T59+W59),SUM(T59+V59+W59))</f>
        <v>0</v>
      </c>
      <c r="Y59" s="205"/>
      <c r="Z59" s="205"/>
      <c r="AA59" s="206"/>
      <c r="AB59" s="189" t="n">
        <f aca="false">IF(AA59="SI",X59,0)</f>
        <v>0</v>
      </c>
      <c r="AC59" s="207"/>
      <c r="AD59" s="207"/>
      <c r="AE59" s="207"/>
      <c r="AF59" s="207"/>
      <c r="AG59" s="207"/>
      <c r="AH59" s="208"/>
    </row>
    <row r="60" customFormat="false" ht="13.5" hidden="false" customHeight="true" outlineLevel="0" collapsed="false">
      <c r="A60" s="22" t="n">
        <v>59</v>
      </c>
      <c r="B60" s="180"/>
      <c r="C60" s="22"/>
      <c r="D60" s="22"/>
      <c r="E60" s="22"/>
      <c r="F60" s="22"/>
      <c r="G60" s="22"/>
      <c r="H60" s="183"/>
      <c r="I60" s="183"/>
      <c r="J60" s="22"/>
      <c r="K60" s="191" t="e">
        <f aca="false">VLOOKUP('Altri Costi'!J60,Legenda!$D$1:$F$258,2)</f>
        <v>#N/A</v>
      </c>
      <c r="L60" s="22"/>
      <c r="M60" s="22"/>
      <c r="N60" s="203"/>
      <c r="O60" s="183"/>
      <c r="P60" s="22"/>
      <c r="Q60" s="203"/>
      <c r="R60" s="183"/>
      <c r="S60" s="184" t="n">
        <f aca="false">'Piano Finanziario Annuale'!$F$6</f>
        <v>0</v>
      </c>
      <c r="T60" s="185" t="n">
        <v>0</v>
      </c>
      <c r="U60" s="186"/>
      <c r="V60" s="187" t="n">
        <f aca="false">(T60*U60)</f>
        <v>0</v>
      </c>
      <c r="W60" s="185" t="n">
        <v>0</v>
      </c>
      <c r="X60" s="185" t="n">
        <f aca="false">IF(OR(S60="sì",S60="forfettario 190"),SUM(T60+W60),SUM(T60+V60+W60))</f>
        <v>0</v>
      </c>
      <c r="Y60" s="205"/>
      <c r="Z60" s="205"/>
      <c r="AA60" s="206"/>
      <c r="AB60" s="189" t="n">
        <f aca="false">IF(AA60="SI",X60,0)</f>
        <v>0</v>
      </c>
      <c r="AC60" s="207"/>
      <c r="AD60" s="207"/>
      <c r="AE60" s="207"/>
      <c r="AF60" s="207"/>
      <c r="AG60" s="207"/>
      <c r="AH60" s="208"/>
    </row>
    <row r="61" customFormat="false" ht="13.5" hidden="false" customHeight="true" outlineLevel="0" collapsed="false">
      <c r="A61" s="22" t="n">
        <v>60</v>
      </c>
      <c r="B61" s="180"/>
      <c r="C61" s="22"/>
      <c r="D61" s="22"/>
      <c r="E61" s="22"/>
      <c r="F61" s="22"/>
      <c r="G61" s="22"/>
      <c r="H61" s="183"/>
      <c r="I61" s="183"/>
      <c r="J61" s="22"/>
      <c r="K61" s="191" t="e">
        <f aca="false">VLOOKUP('Altri Costi'!J61,Legenda!$D$1:$F$258,2)</f>
        <v>#N/A</v>
      </c>
      <c r="L61" s="22"/>
      <c r="M61" s="22"/>
      <c r="N61" s="203"/>
      <c r="O61" s="183"/>
      <c r="P61" s="22"/>
      <c r="Q61" s="203"/>
      <c r="R61" s="183"/>
      <c r="S61" s="184" t="n">
        <f aca="false">'Piano Finanziario Annuale'!$F$6</f>
        <v>0</v>
      </c>
      <c r="T61" s="185" t="n">
        <v>0</v>
      </c>
      <c r="U61" s="186"/>
      <c r="V61" s="187" t="n">
        <f aca="false">(T61*U61)</f>
        <v>0</v>
      </c>
      <c r="W61" s="185" t="n">
        <v>0</v>
      </c>
      <c r="X61" s="185" t="n">
        <f aca="false">IF(OR(S61="sì",S61="forfettario 190"),SUM(T61+W61),SUM(T61+V61+W61))</f>
        <v>0</v>
      </c>
      <c r="Y61" s="205"/>
      <c r="Z61" s="205"/>
      <c r="AA61" s="206"/>
      <c r="AB61" s="189" t="n">
        <f aca="false">IF(AA61="SI",X61,0)</f>
        <v>0</v>
      </c>
      <c r="AC61" s="207"/>
      <c r="AD61" s="207"/>
      <c r="AE61" s="207"/>
      <c r="AF61" s="207"/>
      <c r="AG61" s="207"/>
      <c r="AH61" s="208"/>
    </row>
    <row r="62" customFormat="false" ht="13.5" hidden="false" customHeight="true" outlineLevel="0" collapsed="false">
      <c r="A62" s="22" t="n">
        <v>61</v>
      </c>
      <c r="B62" s="180"/>
      <c r="C62" s="22"/>
      <c r="D62" s="22"/>
      <c r="E62" s="22"/>
      <c r="F62" s="22"/>
      <c r="G62" s="22"/>
      <c r="H62" s="183"/>
      <c r="I62" s="183"/>
      <c r="J62" s="22"/>
      <c r="K62" s="191" t="e">
        <f aca="false">VLOOKUP('Altri Costi'!J62,Legenda!$D$1:$F$258,2)</f>
        <v>#N/A</v>
      </c>
      <c r="L62" s="22"/>
      <c r="M62" s="22"/>
      <c r="N62" s="203"/>
      <c r="O62" s="183"/>
      <c r="P62" s="22"/>
      <c r="Q62" s="203"/>
      <c r="R62" s="183"/>
      <c r="S62" s="184" t="n">
        <f aca="false">'Piano Finanziario Annuale'!$F$6</f>
        <v>0</v>
      </c>
      <c r="T62" s="185" t="n">
        <v>0</v>
      </c>
      <c r="U62" s="186"/>
      <c r="V62" s="187" t="n">
        <f aca="false">(T62*U62)</f>
        <v>0</v>
      </c>
      <c r="W62" s="185" t="n">
        <v>0</v>
      </c>
      <c r="X62" s="185" t="n">
        <f aca="false">IF(OR(S62="sì",S62="forfettario 190"),SUM(T62+W62),SUM(T62+V62+W62))</f>
        <v>0</v>
      </c>
      <c r="Y62" s="205"/>
      <c r="Z62" s="205"/>
      <c r="AA62" s="206"/>
      <c r="AB62" s="189" t="n">
        <f aca="false">IF(AA62="SI",X62,0)</f>
        <v>0</v>
      </c>
      <c r="AC62" s="207"/>
      <c r="AD62" s="207"/>
      <c r="AE62" s="207"/>
      <c r="AF62" s="207"/>
      <c r="AG62" s="207"/>
      <c r="AH62" s="208"/>
    </row>
    <row r="63" customFormat="false" ht="13.5" hidden="false" customHeight="true" outlineLevel="0" collapsed="false">
      <c r="A63" s="22" t="n">
        <v>62</v>
      </c>
      <c r="B63" s="180"/>
      <c r="C63" s="22"/>
      <c r="D63" s="22"/>
      <c r="E63" s="22"/>
      <c r="F63" s="22"/>
      <c r="G63" s="22"/>
      <c r="H63" s="183"/>
      <c r="I63" s="183"/>
      <c r="J63" s="22"/>
      <c r="K63" s="191" t="e">
        <f aca="false">VLOOKUP('Altri Costi'!J63,Legenda!$D$1:$F$258,2)</f>
        <v>#N/A</v>
      </c>
      <c r="L63" s="22"/>
      <c r="M63" s="22"/>
      <c r="N63" s="203"/>
      <c r="O63" s="183"/>
      <c r="P63" s="22"/>
      <c r="Q63" s="203"/>
      <c r="R63" s="183"/>
      <c r="S63" s="184" t="n">
        <f aca="false">'Piano Finanziario Annuale'!$F$6</f>
        <v>0</v>
      </c>
      <c r="T63" s="185" t="n">
        <v>0</v>
      </c>
      <c r="U63" s="186"/>
      <c r="V63" s="187" t="n">
        <f aca="false">(T63*U63)</f>
        <v>0</v>
      </c>
      <c r="W63" s="185" t="n">
        <v>0</v>
      </c>
      <c r="X63" s="185" t="n">
        <f aca="false">IF(OR(S63="sì",S63="forfettario 190"),SUM(T63+W63),SUM(T63+V63+W63))</f>
        <v>0</v>
      </c>
      <c r="Y63" s="205"/>
      <c r="Z63" s="205"/>
      <c r="AA63" s="206"/>
      <c r="AB63" s="189" t="n">
        <f aca="false">IF(AA63="SI",X63,0)</f>
        <v>0</v>
      </c>
      <c r="AC63" s="207"/>
      <c r="AD63" s="207"/>
      <c r="AE63" s="207"/>
      <c r="AF63" s="207"/>
      <c r="AG63" s="207"/>
      <c r="AH63" s="208"/>
    </row>
    <row r="64" customFormat="false" ht="13.5" hidden="false" customHeight="true" outlineLevel="0" collapsed="false">
      <c r="A64" s="22" t="n">
        <v>63</v>
      </c>
      <c r="B64" s="180"/>
      <c r="C64" s="22"/>
      <c r="D64" s="22"/>
      <c r="E64" s="22"/>
      <c r="F64" s="22"/>
      <c r="G64" s="22"/>
      <c r="H64" s="183"/>
      <c r="I64" s="183"/>
      <c r="J64" s="22"/>
      <c r="K64" s="191" t="e">
        <f aca="false">VLOOKUP('Altri Costi'!J64,Legenda!$D$1:$F$258,2)</f>
        <v>#N/A</v>
      </c>
      <c r="L64" s="22"/>
      <c r="M64" s="22"/>
      <c r="N64" s="203"/>
      <c r="O64" s="183"/>
      <c r="P64" s="22"/>
      <c r="Q64" s="203"/>
      <c r="R64" s="183"/>
      <c r="S64" s="184" t="n">
        <f aca="false">'Piano Finanziario Annuale'!$F$6</f>
        <v>0</v>
      </c>
      <c r="T64" s="185" t="n">
        <v>0</v>
      </c>
      <c r="U64" s="186"/>
      <c r="V64" s="187" t="n">
        <f aca="false">(T64*U64)</f>
        <v>0</v>
      </c>
      <c r="W64" s="185" t="n">
        <v>0</v>
      </c>
      <c r="X64" s="185" t="n">
        <f aca="false">IF(OR(S64="sì",S64="forfettario 190"),SUM(T64+W64),SUM(T64+V64+W64))</f>
        <v>0</v>
      </c>
      <c r="Y64" s="205"/>
      <c r="Z64" s="205"/>
      <c r="AA64" s="206"/>
      <c r="AB64" s="189" t="n">
        <f aca="false">IF(AA64="SI",X64,0)</f>
        <v>0</v>
      </c>
      <c r="AC64" s="207"/>
      <c r="AD64" s="207"/>
      <c r="AE64" s="207"/>
      <c r="AF64" s="207"/>
      <c r="AG64" s="207"/>
      <c r="AH64" s="208"/>
    </row>
    <row r="65" customFormat="false" ht="13.5" hidden="false" customHeight="true" outlineLevel="0" collapsed="false">
      <c r="A65" s="22" t="n">
        <v>64</v>
      </c>
      <c r="B65" s="180"/>
      <c r="C65" s="22"/>
      <c r="D65" s="22"/>
      <c r="E65" s="22"/>
      <c r="F65" s="22"/>
      <c r="G65" s="22"/>
      <c r="H65" s="183"/>
      <c r="I65" s="183"/>
      <c r="J65" s="22"/>
      <c r="K65" s="191" t="e">
        <f aca="false">VLOOKUP('Altri Costi'!J65,Legenda!$D$1:$F$258,2)</f>
        <v>#N/A</v>
      </c>
      <c r="L65" s="22"/>
      <c r="M65" s="22"/>
      <c r="N65" s="203"/>
      <c r="O65" s="183"/>
      <c r="P65" s="22"/>
      <c r="Q65" s="203"/>
      <c r="R65" s="183"/>
      <c r="S65" s="184" t="n">
        <f aca="false">'Piano Finanziario Annuale'!$F$6</f>
        <v>0</v>
      </c>
      <c r="T65" s="185" t="n">
        <v>0</v>
      </c>
      <c r="U65" s="186"/>
      <c r="V65" s="187" t="n">
        <f aca="false">(T65*U65)</f>
        <v>0</v>
      </c>
      <c r="W65" s="185" t="n">
        <v>0</v>
      </c>
      <c r="X65" s="185" t="n">
        <f aca="false">IF(OR(S65="sì",S65="forfettario 190"),SUM(T65+W65),SUM(T65+V65+W65))</f>
        <v>0</v>
      </c>
      <c r="Y65" s="205"/>
      <c r="Z65" s="205"/>
      <c r="AA65" s="206"/>
      <c r="AB65" s="189" t="n">
        <f aca="false">IF(AA65="SI",X65,0)</f>
        <v>0</v>
      </c>
      <c r="AC65" s="207"/>
      <c r="AD65" s="207"/>
      <c r="AE65" s="207"/>
      <c r="AF65" s="207"/>
      <c r="AG65" s="207"/>
      <c r="AH65" s="208"/>
    </row>
    <row r="66" customFormat="false" ht="13.5" hidden="false" customHeight="true" outlineLevel="0" collapsed="false">
      <c r="A66" s="22" t="n">
        <v>65</v>
      </c>
      <c r="B66" s="180"/>
      <c r="C66" s="22"/>
      <c r="D66" s="22"/>
      <c r="E66" s="22"/>
      <c r="F66" s="22"/>
      <c r="G66" s="22"/>
      <c r="H66" s="183"/>
      <c r="I66" s="183"/>
      <c r="J66" s="22"/>
      <c r="K66" s="191" t="e">
        <f aca="false">VLOOKUP('Altri Costi'!J66,Legenda!$D$1:$F$258,2)</f>
        <v>#N/A</v>
      </c>
      <c r="L66" s="22"/>
      <c r="M66" s="22"/>
      <c r="N66" s="203"/>
      <c r="O66" s="183"/>
      <c r="P66" s="22"/>
      <c r="Q66" s="203"/>
      <c r="R66" s="183"/>
      <c r="S66" s="184" t="n">
        <f aca="false">'Piano Finanziario Annuale'!$F$6</f>
        <v>0</v>
      </c>
      <c r="T66" s="185" t="n">
        <v>0</v>
      </c>
      <c r="U66" s="186"/>
      <c r="V66" s="187" t="n">
        <f aca="false">(T66*U66)</f>
        <v>0</v>
      </c>
      <c r="W66" s="185" t="n">
        <v>0</v>
      </c>
      <c r="X66" s="185" t="n">
        <f aca="false">IF(OR(S66="sì",S66="forfettario 190"),SUM(T66+W66),SUM(T66+V66+W66))</f>
        <v>0</v>
      </c>
      <c r="Y66" s="205"/>
      <c r="Z66" s="205"/>
      <c r="AA66" s="206"/>
      <c r="AB66" s="189" t="n">
        <f aca="false">IF(AA66="SI",X66,0)</f>
        <v>0</v>
      </c>
      <c r="AC66" s="207"/>
      <c r="AD66" s="207"/>
      <c r="AE66" s="207"/>
      <c r="AF66" s="207"/>
      <c r="AG66" s="207"/>
      <c r="AH66" s="208"/>
    </row>
    <row r="67" customFormat="false" ht="13.5" hidden="false" customHeight="true" outlineLevel="0" collapsed="false">
      <c r="A67" s="22" t="n">
        <v>66</v>
      </c>
      <c r="B67" s="180"/>
      <c r="C67" s="22"/>
      <c r="D67" s="22"/>
      <c r="E67" s="22"/>
      <c r="F67" s="22"/>
      <c r="G67" s="22"/>
      <c r="H67" s="183"/>
      <c r="I67" s="183"/>
      <c r="J67" s="22"/>
      <c r="K67" s="191" t="e">
        <f aca="false">VLOOKUP('Altri Costi'!J67,Legenda!$D$1:$F$258,2)</f>
        <v>#N/A</v>
      </c>
      <c r="L67" s="22"/>
      <c r="M67" s="22"/>
      <c r="N67" s="203"/>
      <c r="O67" s="183"/>
      <c r="P67" s="22"/>
      <c r="Q67" s="203"/>
      <c r="R67" s="183"/>
      <c r="S67" s="184" t="n">
        <f aca="false">'Piano Finanziario Annuale'!$F$6</f>
        <v>0</v>
      </c>
      <c r="T67" s="185" t="n">
        <v>0</v>
      </c>
      <c r="U67" s="186"/>
      <c r="V67" s="187" t="n">
        <f aca="false">(T67*U67)</f>
        <v>0</v>
      </c>
      <c r="W67" s="185" t="n">
        <v>0</v>
      </c>
      <c r="X67" s="185" t="n">
        <f aca="false">IF(OR(S67="sì",S67="forfettario 190"),SUM(T67+W67),SUM(T67+V67+W67))</f>
        <v>0</v>
      </c>
      <c r="Y67" s="205"/>
      <c r="Z67" s="205"/>
      <c r="AA67" s="206"/>
      <c r="AB67" s="189" t="n">
        <f aca="false">IF(AA67="SI",X67,0)</f>
        <v>0</v>
      </c>
      <c r="AC67" s="207"/>
      <c r="AD67" s="207"/>
      <c r="AE67" s="207"/>
      <c r="AF67" s="207"/>
      <c r="AG67" s="207"/>
      <c r="AH67" s="208"/>
    </row>
    <row r="68" customFormat="false" ht="13.5" hidden="false" customHeight="true" outlineLevel="0" collapsed="false">
      <c r="A68" s="22" t="n">
        <v>67</v>
      </c>
      <c r="B68" s="180"/>
      <c r="C68" s="22"/>
      <c r="D68" s="22"/>
      <c r="E68" s="22"/>
      <c r="F68" s="22"/>
      <c r="G68" s="22"/>
      <c r="H68" s="183"/>
      <c r="I68" s="183"/>
      <c r="J68" s="22"/>
      <c r="K68" s="191" t="e">
        <f aca="false">VLOOKUP('Altri Costi'!J68,Legenda!$D$1:$F$258,2)</f>
        <v>#N/A</v>
      </c>
      <c r="L68" s="22"/>
      <c r="M68" s="22"/>
      <c r="N68" s="203"/>
      <c r="O68" s="183"/>
      <c r="P68" s="22"/>
      <c r="Q68" s="203"/>
      <c r="R68" s="183"/>
      <c r="S68" s="184" t="n">
        <f aca="false">'Piano Finanziario Annuale'!$F$6</f>
        <v>0</v>
      </c>
      <c r="T68" s="185" t="n">
        <v>0</v>
      </c>
      <c r="U68" s="186"/>
      <c r="V68" s="187" t="n">
        <f aca="false">(T68*U68)</f>
        <v>0</v>
      </c>
      <c r="W68" s="185" t="n">
        <v>0</v>
      </c>
      <c r="X68" s="185" t="n">
        <f aca="false">IF(OR(S68="sì",S68="forfettario 190"),SUM(T68+W68),SUM(T68+V68+W68))</f>
        <v>0</v>
      </c>
      <c r="Y68" s="205"/>
      <c r="Z68" s="205"/>
      <c r="AA68" s="206"/>
      <c r="AB68" s="189" t="n">
        <f aca="false">IF(AA68="SI",X68,0)</f>
        <v>0</v>
      </c>
      <c r="AC68" s="207"/>
      <c r="AD68" s="207"/>
      <c r="AE68" s="207"/>
      <c r="AF68" s="207"/>
      <c r="AG68" s="207"/>
      <c r="AH68" s="208"/>
    </row>
    <row r="69" customFormat="false" ht="13.5" hidden="false" customHeight="true" outlineLevel="0" collapsed="false">
      <c r="A69" s="22" t="n">
        <v>68</v>
      </c>
      <c r="B69" s="180"/>
      <c r="C69" s="22"/>
      <c r="D69" s="22"/>
      <c r="E69" s="22"/>
      <c r="F69" s="22"/>
      <c r="G69" s="22"/>
      <c r="H69" s="183"/>
      <c r="I69" s="183"/>
      <c r="J69" s="22"/>
      <c r="K69" s="191" t="e">
        <f aca="false">VLOOKUP('Altri Costi'!J69,Legenda!$D$1:$F$258,2)</f>
        <v>#N/A</v>
      </c>
      <c r="L69" s="22"/>
      <c r="M69" s="22"/>
      <c r="N69" s="203"/>
      <c r="O69" s="183"/>
      <c r="P69" s="22"/>
      <c r="Q69" s="203"/>
      <c r="R69" s="183"/>
      <c r="S69" s="184" t="n">
        <f aca="false">'Piano Finanziario Annuale'!$F$6</f>
        <v>0</v>
      </c>
      <c r="T69" s="185" t="n">
        <v>0</v>
      </c>
      <c r="U69" s="186"/>
      <c r="V69" s="187" t="n">
        <f aca="false">(T69*U69)</f>
        <v>0</v>
      </c>
      <c r="W69" s="185" t="n">
        <v>0</v>
      </c>
      <c r="X69" s="185" t="n">
        <f aca="false">IF(OR(S69="sì",S69="forfettario 190"),SUM(T69+W69),SUM(T69+V69+W69))</f>
        <v>0</v>
      </c>
      <c r="Y69" s="205"/>
      <c r="Z69" s="205"/>
      <c r="AA69" s="206"/>
      <c r="AB69" s="189" t="n">
        <f aca="false">IF(AA69="SI",X69,0)</f>
        <v>0</v>
      </c>
      <c r="AC69" s="207"/>
      <c r="AD69" s="207"/>
      <c r="AE69" s="207"/>
      <c r="AF69" s="207"/>
      <c r="AG69" s="207"/>
      <c r="AH69" s="208"/>
    </row>
    <row r="70" customFormat="false" ht="13.5" hidden="false" customHeight="true" outlineLevel="0" collapsed="false">
      <c r="A70" s="22" t="n">
        <v>69</v>
      </c>
      <c r="B70" s="180"/>
      <c r="C70" s="22"/>
      <c r="D70" s="22"/>
      <c r="E70" s="22"/>
      <c r="F70" s="22"/>
      <c r="G70" s="22"/>
      <c r="H70" s="183"/>
      <c r="I70" s="183"/>
      <c r="J70" s="22"/>
      <c r="K70" s="191" t="e">
        <f aca="false">VLOOKUP('Altri Costi'!J70,Legenda!$D$1:$F$258,2)</f>
        <v>#N/A</v>
      </c>
      <c r="L70" s="22"/>
      <c r="M70" s="22"/>
      <c r="N70" s="203"/>
      <c r="O70" s="183"/>
      <c r="P70" s="22"/>
      <c r="Q70" s="203"/>
      <c r="R70" s="183"/>
      <c r="S70" s="184" t="n">
        <f aca="false">'Piano Finanziario Annuale'!$F$6</f>
        <v>0</v>
      </c>
      <c r="T70" s="185" t="n">
        <v>0</v>
      </c>
      <c r="U70" s="186"/>
      <c r="V70" s="187" t="n">
        <f aca="false">(T70*U70)</f>
        <v>0</v>
      </c>
      <c r="W70" s="185" t="n">
        <v>0</v>
      </c>
      <c r="X70" s="185" t="n">
        <f aca="false">IF(OR(S70="sì",S70="forfettario 190"),SUM(T70+W70),SUM(T70+V70+W70))</f>
        <v>0</v>
      </c>
      <c r="Y70" s="205"/>
      <c r="Z70" s="205"/>
      <c r="AA70" s="206"/>
      <c r="AB70" s="189" t="n">
        <f aca="false">IF(AA70="SI",X70,0)</f>
        <v>0</v>
      </c>
      <c r="AC70" s="207"/>
      <c r="AD70" s="207"/>
      <c r="AE70" s="207"/>
      <c r="AF70" s="207"/>
      <c r="AG70" s="207"/>
      <c r="AH70" s="208"/>
    </row>
    <row r="71" customFormat="false" ht="13.5" hidden="false" customHeight="true" outlineLevel="0" collapsed="false">
      <c r="A71" s="22" t="n">
        <v>70</v>
      </c>
      <c r="B71" s="180"/>
      <c r="C71" s="22"/>
      <c r="D71" s="22"/>
      <c r="E71" s="22"/>
      <c r="F71" s="22"/>
      <c r="G71" s="22"/>
      <c r="H71" s="183"/>
      <c r="I71" s="183"/>
      <c r="J71" s="22"/>
      <c r="K71" s="191" t="e">
        <f aca="false">VLOOKUP('Altri Costi'!J71,Legenda!$D$1:$F$258,2)</f>
        <v>#N/A</v>
      </c>
      <c r="L71" s="22"/>
      <c r="M71" s="22"/>
      <c r="N71" s="203"/>
      <c r="O71" s="183"/>
      <c r="P71" s="22"/>
      <c r="Q71" s="203"/>
      <c r="R71" s="183"/>
      <c r="S71" s="184" t="n">
        <f aca="false">'Piano Finanziario Annuale'!$F$6</f>
        <v>0</v>
      </c>
      <c r="T71" s="185" t="n">
        <v>0</v>
      </c>
      <c r="U71" s="186"/>
      <c r="V71" s="187" t="n">
        <f aca="false">(T71*U71)</f>
        <v>0</v>
      </c>
      <c r="W71" s="185" t="n">
        <v>0</v>
      </c>
      <c r="X71" s="185" t="n">
        <f aca="false">IF(OR(S71="sì",S71="forfettario 190"),SUM(T71+W71),SUM(T71+V71+W71))</f>
        <v>0</v>
      </c>
      <c r="Y71" s="205"/>
      <c r="Z71" s="205"/>
      <c r="AA71" s="206"/>
      <c r="AB71" s="189" t="n">
        <f aca="false">IF(AA71="SI",X71,0)</f>
        <v>0</v>
      </c>
      <c r="AC71" s="207"/>
      <c r="AD71" s="207"/>
      <c r="AE71" s="207"/>
      <c r="AF71" s="207"/>
      <c r="AG71" s="207"/>
      <c r="AH71" s="208"/>
    </row>
    <row r="72" customFormat="false" ht="13.5" hidden="false" customHeight="true" outlineLevel="0" collapsed="false">
      <c r="A72" s="22" t="n">
        <v>71</v>
      </c>
      <c r="B72" s="180"/>
      <c r="C72" s="22"/>
      <c r="D72" s="22"/>
      <c r="E72" s="22"/>
      <c r="F72" s="22"/>
      <c r="G72" s="22"/>
      <c r="H72" s="183"/>
      <c r="I72" s="183"/>
      <c r="J72" s="22"/>
      <c r="K72" s="191" t="e">
        <f aca="false">VLOOKUP('Altri Costi'!J72,Legenda!$D$1:$F$258,2)</f>
        <v>#N/A</v>
      </c>
      <c r="L72" s="22"/>
      <c r="M72" s="22"/>
      <c r="N72" s="203"/>
      <c r="O72" s="183"/>
      <c r="P72" s="22"/>
      <c r="Q72" s="203"/>
      <c r="R72" s="183"/>
      <c r="S72" s="184" t="n">
        <f aca="false">'Piano Finanziario Annuale'!$F$6</f>
        <v>0</v>
      </c>
      <c r="T72" s="185" t="n">
        <v>0</v>
      </c>
      <c r="U72" s="186"/>
      <c r="V72" s="187" t="n">
        <f aca="false">(T72*U72)</f>
        <v>0</v>
      </c>
      <c r="W72" s="185" t="n">
        <v>0</v>
      </c>
      <c r="X72" s="185" t="n">
        <f aca="false">IF(OR(S72="sì",S72="forfettario 190"),SUM(T72+W72),SUM(T72+V72+W72))</f>
        <v>0</v>
      </c>
      <c r="Y72" s="205"/>
      <c r="Z72" s="205"/>
      <c r="AA72" s="206"/>
      <c r="AB72" s="189" t="n">
        <f aca="false">IF(AA72="SI",X72,0)</f>
        <v>0</v>
      </c>
      <c r="AC72" s="207"/>
      <c r="AD72" s="207"/>
      <c r="AE72" s="207"/>
      <c r="AF72" s="207"/>
      <c r="AG72" s="207"/>
      <c r="AH72" s="208"/>
    </row>
    <row r="73" customFormat="false" ht="13.5" hidden="false" customHeight="true" outlineLevel="0" collapsed="false">
      <c r="A73" s="22" t="n">
        <v>72</v>
      </c>
      <c r="B73" s="180"/>
      <c r="C73" s="22"/>
      <c r="D73" s="22"/>
      <c r="E73" s="22"/>
      <c r="F73" s="22"/>
      <c r="G73" s="22"/>
      <c r="H73" s="183"/>
      <c r="I73" s="183"/>
      <c r="J73" s="22"/>
      <c r="K73" s="191" t="e">
        <f aca="false">VLOOKUP('Altri Costi'!J73,Legenda!$D$1:$F$258,2)</f>
        <v>#N/A</v>
      </c>
      <c r="L73" s="22"/>
      <c r="M73" s="22"/>
      <c r="N73" s="203"/>
      <c r="O73" s="183"/>
      <c r="P73" s="22"/>
      <c r="Q73" s="203"/>
      <c r="R73" s="183"/>
      <c r="S73" s="184" t="n">
        <f aca="false">'Piano Finanziario Annuale'!$F$6</f>
        <v>0</v>
      </c>
      <c r="T73" s="185" t="n">
        <v>0</v>
      </c>
      <c r="U73" s="186"/>
      <c r="V73" s="187" t="n">
        <f aca="false">(T73*U73)</f>
        <v>0</v>
      </c>
      <c r="W73" s="185" t="n">
        <v>0</v>
      </c>
      <c r="X73" s="185" t="n">
        <f aca="false">IF(OR(S73="sì",S73="forfettario 190"),SUM(T73+W73),SUM(T73+V73+W73))</f>
        <v>0</v>
      </c>
      <c r="Y73" s="205"/>
      <c r="Z73" s="205"/>
      <c r="AA73" s="206"/>
      <c r="AB73" s="189" t="n">
        <f aca="false">IF(AA73="SI",X73,0)</f>
        <v>0</v>
      </c>
      <c r="AC73" s="207"/>
      <c r="AD73" s="207"/>
      <c r="AE73" s="207"/>
      <c r="AF73" s="207"/>
      <c r="AG73" s="207"/>
      <c r="AH73" s="208"/>
    </row>
    <row r="74" customFormat="false" ht="13.5" hidden="false" customHeight="true" outlineLevel="0" collapsed="false">
      <c r="A74" s="22" t="n">
        <v>73</v>
      </c>
      <c r="B74" s="180"/>
      <c r="C74" s="22"/>
      <c r="D74" s="22"/>
      <c r="E74" s="22"/>
      <c r="F74" s="22"/>
      <c r="G74" s="22"/>
      <c r="H74" s="183"/>
      <c r="I74" s="183"/>
      <c r="J74" s="22"/>
      <c r="K74" s="191" t="e">
        <f aca="false">VLOOKUP('Altri Costi'!J74,Legenda!$D$1:$F$258,2)</f>
        <v>#N/A</v>
      </c>
      <c r="L74" s="22"/>
      <c r="M74" s="22"/>
      <c r="N74" s="203"/>
      <c r="O74" s="183"/>
      <c r="P74" s="22"/>
      <c r="Q74" s="203"/>
      <c r="R74" s="183"/>
      <c r="S74" s="184" t="n">
        <f aca="false">'Piano Finanziario Annuale'!$F$6</f>
        <v>0</v>
      </c>
      <c r="T74" s="185" t="n">
        <v>0</v>
      </c>
      <c r="U74" s="186"/>
      <c r="V74" s="187" t="n">
        <f aca="false">(T74*U74)</f>
        <v>0</v>
      </c>
      <c r="W74" s="185" t="n">
        <v>0</v>
      </c>
      <c r="X74" s="185" t="n">
        <f aca="false">IF(OR(S74="sì",S74="forfettario 190"),SUM(T74+W74),SUM(T74+V74+W74))</f>
        <v>0</v>
      </c>
      <c r="Y74" s="205"/>
      <c r="Z74" s="205"/>
      <c r="AA74" s="206"/>
      <c r="AB74" s="189" t="n">
        <f aca="false">IF(AA74="SI",X74,0)</f>
        <v>0</v>
      </c>
      <c r="AC74" s="207"/>
      <c r="AD74" s="207"/>
      <c r="AE74" s="207"/>
      <c r="AF74" s="207"/>
      <c r="AG74" s="207"/>
      <c r="AH74" s="208"/>
    </row>
    <row r="75" customFormat="false" ht="13.5" hidden="false" customHeight="true" outlineLevel="0" collapsed="false">
      <c r="A75" s="22" t="n">
        <v>74</v>
      </c>
      <c r="B75" s="180"/>
      <c r="C75" s="22"/>
      <c r="D75" s="22"/>
      <c r="E75" s="22"/>
      <c r="F75" s="22"/>
      <c r="G75" s="22"/>
      <c r="H75" s="183"/>
      <c r="I75" s="183"/>
      <c r="J75" s="22"/>
      <c r="K75" s="191" t="e">
        <f aca="false">VLOOKUP('Altri Costi'!J75,Legenda!$D$1:$F$258,2)</f>
        <v>#N/A</v>
      </c>
      <c r="L75" s="22"/>
      <c r="M75" s="22"/>
      <c r="N75" s="203"/>
      <c r="O75" s="183"/>
      <c r="P75" s="22"/>
      <c r="Q75" s="203"/>
      <c r="R75" s="183"/>
      <c r="S75" s="184" t="n">
        <f aca="false">'Piano Finanziario Annuale'!$F$6</f>
        <v>0</v>
      </c>
      <c r="T75" s="185" t="n">
        <v>0</v>
      </c>
      <c r="U75" s="186"/>
      <c r="V75" s="187" t="n">
        <f aca="false">(T75*U75)</f>
        <v>0</v>
      </c>
      <c r="W75" s="185" t="n">
        <v>0</v>
      </c>
      <c r="X75" s="185" t="n">
        <f aca="false">IF(OR(S75="sì",S75="forfettario 190"),SUM(T75+W75),SUM(T75+V75+W75))</f>
        <v>0</v>
      </c>
      <c r="Y75" s="205"/>
      <c r="Z75" s="205"/>
      <c r="AA75" s="206"/>
      <c r="AB75" s="189" t="n">
        <f aca="false">IF(AA75="SI",X75,0)</f>
        <v>0</v>
      </c>
      <c r="AC75" s="207"/>
      <c r="AD75" s="207"/>
      <c r="AE75" s="207"/>
      <c r="AF75" s="207"/>
      <c r="AG75" s="207"/>
      <c r="AH75" s="208"/>
    </row>
    <row r="76" customFormat="false" ht="13.5" hidden="false" customHeight="true" outlineLevel="0" collapsed="false">
      <c r="A76" s="22" t="n">
        <v>75</v>
      </c>
      <c r="B76" s="180"/>
      <c r="C76" s="22"/>
      <c r="D76" s="22"/>
      <c r="E76" s="22"/>
      <c r="F76" s="22"/>
      <c r="G76" s="22"/>
      <c r="H76" s="183"/>
      <c r="I76" s="183"/>
      <c r="J76" s="22"/>
      <c r="K76" s="191" t="e">
        <f aca="false">VLOOKUP('Altri Costi'!J76,Legenda!$D$1:$F$258,2)</f>
        <v>#N/A</v>
      </c>
      <c r="L76" s="22"/>
      <c r="M76" s="22"/>
      <c r="N76" s="203"/>
      <c r="O76" s="183"/>
      <c r="P76" s="22"/>
      <c r="Q76" s="203"/>
      <c r="R76" s="183"/>
      <c r="S76" s="184" t="n">
        <f aca="false">'Piano Finanziario Annuale'!$F$6</f>
        <v>0</v>
      </c>
      <c r="T76" s="185" t="n">
        <v>0</v>
      </c>
      <c r="U76" s="186"/>
      <c r="V76" s="187" t="n">
        <f aca="false">(T76*U76)</f>
        <v>0</v>
      </c>
      <c r="W76" s="185" t="n">
        <v>0</v>
      </c>
      <c r="X76" s="185" t="n">
        <f aca="false">IF(OR(S76="sì",S76="forfettario 190"),SUM(T76+W76),SUM(T76+V76+W76))</f>
        <v>0</v>
      </c>
      <c r="Y76" s="205"/>
      <c r="Z76" s="205"/>
      <c r="AA76" s="206"/>
      <c r="AB76" s="189" t="n">
        <f aca="false">IF(AA76="SI",X76,0)</f>
        <v>0</v>
      </c>
      <c r="AC76" s="207"/>
      <c r="AD76" s="207"/>
      <c r="AE76" s="207"/>
      <c r="AF76" s="207"/>
      <c r="AG76" s="207"/>
      <c r="AH76" s="208"/>
    </row>
    <row r="77" customFormat="false" ht="13.5" hidden="false" customHeight="true" outlineLevel="0" collapsed="false">
      <c r="A77" s="22" t="n">
        <v>76</v>
      </c>
      <c r="B77" s="180"/>
      <c r="C77" s="22"/>
      <c r="D77" s="22"/>
      <c r="E77" s="22"/>
      <c r="F77" s="22"/>
      <c r="G77" s="22"/>
      <c r="H77" s="183"/>
      <c r="I77" s="183"/>
      <c r="J77" s="22"/>
      <c r="K77" s="191" t="e">
        <f aca="false">VLOOKUP('Altri Costi'!J77,Legenda!$D$1:$F$258,2)</f>
        <v>#N/A</v>
      </c>
      <c r="L77" s="22"/>
      <c r="M77" s="22"/>
      <c r="N77" s="203"/>
      <c r="O77" s="183"/>
      <c r="P77" s="22"/>
      <c r="Q77" s="203"/>
      <c r="R77" s="183"/>
      <c r="S77" s="184" t="n">
        <f aca="false">'Piano Finanziario Annuale'!$F$6</f>
        <v>0</v>
      </c>
      <c r="T77" s="185" t="n">
        <v>0</v>
      </c>
      <c r="U77" s="186"/>
      <c r="V77" s="187" t="n">
        <f aca="false">(T77*U77)</f>
        <v>0</v>
      </c>
      <c r="W77" s="185" t="n">
        <v>0</v>
      </c>
      <c r="X77" s="185" t="n">
        <f aca="false">IF(OR(S77="sì",S77="forfettario 190"),SUM(T77+W77),SUM(T77+V77+W77))</f>
        <v>0</v>
      </c>
      <c r="Y77" s="205"/>
      <c r="Z77" s="205"/>
      <c r="AA77" s="206"/>
      <c r="AB77" s="189" t="n">
        <f aca="false">IF(AA77="SI",X77,0)</f>
        <v>0</v>
      </c>
      <c r="AC77" s="207"/>
      <c r="AD77" s="207"/>
      <c r="AE77" s="207"/>
      <c r="AF77" s="207"/>
      <c r="AG77" s="207"/>
      <c r="AH77" s="208"/>
    </row>
    <row r="78" customFormat="false" ht="13.5" hidden="false" customHeight="true" outlineLevel="0" collapsed="false">
      <c r="A78" s="22" t="n">
        <v>77</v>
      </c>
      <c r="B78" s="180"/>
      <c r="C78" s="22"/>
      <c r="D78" s="22"/>
      <c r="E78" s="22"/>
      <c r="F78" s="22"/>
      <c r="G78" s="22"/>
      <c r="H78" s="183"/>
      <c r="I78" s="183"/>
      <c r="J78" s="22"/>
      <c r="K78" s="191" t="e">
        <f aca="false">VLOOKUP('Altri Costi'!J78,Legenda!$D$1:$F$258,2)</f>
        <v>#N/A</v>
      </c>
      <c r="L78" s="22"/>
      <c r="M78" s="22"/>
      <c r="N78" s="203"/>
      <c r="O78" s="183"/>
      <c r="P78" s="22"/>
      <c r="Q78" s="203"/>
      <c r="R78" s="183"/>
      <c r="S78" s="184" t="n">
        <f aca="false">'Piano Finanziario Annuale'!$F$6</f>
        <v>0</v>
      </c>
      <c r="T78" s="185" t="n">
        <v>0</v>
      </c>
      <c r="U78" s="186"/>
      <c r="V78" s="187" t="n">
        <f aca="false">(T78*U78)</f>
        <v>0</v>
      </c>
      <c r="W78" s="185" t="n">
        <v>0</v>
      </c>
      <c r="X78" s="185" t="n">
        <f aca="false">IF(OR(S78="sì",S78="forfettario 190"),SUM(T78+W78),SUM(T78+V78+W78))</f>
        <v>0</v>
      </c>
      <c r="Y78" s="205"/>
      <c r="Z78" s="205"/>
      <c r="AA78" s="206"/>
      <c r="AB78" s="189" t="n">
        <f aca="false">IF(AA78="SI",X78,0)</f>
        <v>0</v>
      </c>
      <c r="AC78" s="207"/>
      <c r="AD78" s="207"/>
      <c r="AE78" s="207"/>
      <c r="AF78" s="207"/>
      <c r="AG78" s="207"/>
      <c r="AH78" s="208"/>
    </row>
    <row r="79" customFormat="false" ht="13.5" hidden="false" customHeight="true" outlineLevel="0" collapsed="false">
      <c r="A79" s="22" t="n">
        <v>78</v>
      </c>
      <c r="B79" s="180"/>
      <c r="C79" s="22"/>
      <c r="D79" s="22"/>
      <c r="E79" s="22"/>
      <c r="F79" s="22"/>
      <c r="G79" s="22"/>
      <c r="H79" s="183"/>
      <c r="I79" s="183"/>
      <c r="J79" s="22"/>
      <c r="K79" s="191" t="e">
        <f aca="false">VLOOKUP('Altri Costi'!J79,Legenda!$D$1:$F$258,2)</f>
        <v>#N/A</v>
      </c>
      <c r="L79" s="22"/>
      <c r="M79" s="22"/>
      <c r="N79" s="203"/>
      <c r="O79" s="183"/>
      <c r="P79" s="22"/>
      <c r="Q79" s="203"/>
      <c r="R79" s="183"/>
      <c r="S79" s="184" t="n">
        <f aca="false">'Piano Finanziario Annuale'!$F$6</f>
        <v>0</v>
      </c>
      <c r="T79" s="185" t="n">
        <v>0</v>
      </c>
      <c r="U79" s="186"/>
      <c r="V79" s="187" t="n">
        <f aca="false">(T79*U79)</f>
        <v>0</v>
      </c>
      <c r="W79" s="185" t="n">
        <v>0</v>
      </c>
      <c r="X79" s="185" t="n">
        <f aca="false">IF(OR(S79="sì",S79="forfettario 190"),SUM(T79+W79),SUM(T79+V79+W79))</f>
        <v>0</v>
      </c>
      <c r="Y79" s="205"/>
      <c r="Z79" s="205"/>
      <c r="AA79" s="206"/>
      <c r="AB79" s="189" t="n">
        <f aca="false">IF(AA79="SI",X79,0)</f>
        <v>0</v>
      </c>
      <c r="AC79" s="207"/>
      <c r="AD79" s="207"/>
      <c r="AE79" s="207"/>
      <c r="AF79" s="207"/>
      <c r="AG79" s="207"/>
      <c r="AH79" s="208"/>
    </row>
    <row r="80" customFormat="false" ht="13.5" hidden="false" customHeight="true" outlineLevel="0" collapsed="false">
      <c r="A80" s="22" t="n">
        <v>79</v>
      </c>
      <c r="B80" s="180"/>
      <c r="C80" s="22"/>
      <c r="D80" s="22"/>
      <c r="E80" s="22"/>
      <c r="F80" s="22"/>
      <c r="G80" s="22"/>
      <c r="H80" s="183"/>
      <c r="I80" s="183"/>
      <c r="J80" s="22"/>
      <c r="K80" s="191" t="e">
        <f aca="false">VLOOKUP('Altri Costi'!J80,Legenda!$D$1:$F$258,2)</f>
        <v>#N/A</v>
      </c>
      <c r="L80" s="22"/>
      <c r="M80" s="22"/>
      <c r="N80" s="203"/>
      <c r="O80" s="183"/>
      <c r="P80" s="22"/>
      <c r="Q80" s="203"/>
      <c r="R80" s="183"/>
      <c r="S80" s="184" t="n">
        <f aca="false">'Piano Finanziario Annuale'!$F$6</f>
        <v>0</v>
      </c>
      <c r="T80" s="185" t="n">
        <v>0</v>
      </c>
      <c r="U80" s="186"/>
      <c r="V80" s="187" t="n">
        <f aca="false">(T80*U80)</f>
        <v>0</v>
      </c>
      <c r="W80" s="185" t="n">
        <v>0</v>
      </c>
      <c r="X80" s="185" t="n">
        <f aca="false">IF(OR(S80="sì",S80="forfettario 190"),SUM(T80+W80),SUM(T80+V80+W80))</f>
        <v>0</v>
      </c>
      <c r="Y80" s="205"/>
      <c r="Z80" s="205"/>
      <c r="AA80" s="206"/>
      <c r="AB80" s="189" t="n">
        <f aca="false">IF(AA80="SI",X80,0)</f>
        <v>0</v>
      </c>
      <c r="AC80" s="207"/>
      <c r="AD80" s="207"/>
      <c r="AE80" s="207"/>
      <c r="AF80" s="207"/>
      <c r="AG80" s="207"/>
      <c r="AH80" s="208"/>
    </row>
    <row r="81" customFormat="false" ht="13.5" hidden="false" customHeight="true" outlineLevel="0" collapsed="false">
      <c r="A81" s="22" t="n">
        <v>80</v>
      </c>
      <c r="B81" s="180"/>
      <c r="C81" s="22"/>
      <c r="D81" s="22"/>
      <c r="E81" s="22"/>
      <c r="F81" s="22"/>
      <c r="G81" s="22"/>
      <c r="H81" s="183"/>
      <c r="I81" s="183"/>
      <c r="J81" s="22"/>
      <c r="K81" s="191" t="e">
        <f aca="false">VLOOKUP('Altri Costi'!J81,Legenda!$D$1:$F$258,2)</f>
        <v>#N/A</v>
      </c>
      <c r="L81" s="22"/>
      <c r="M81" s="22"/>
      <c r="N81" s="203"/>
      <c r="O81" s="183"/>
      <c r="P81" s="22"/>
      <c r="Q81" s="203"/>
      <c r="R81" s="183"/>
      <c r="S81" s="184" t="n">
        <f aca="false">'Piano Finanziario Annuale'!$F$6</f>
        <v>0</v>
      </c>
      <c r="T81" s="185" t="n">
        <v>0</v>
      </c>
      <c r="U81" s="186"/>
      <c r="V81" s="187" t="n">
        <f aca="false">(T81*U81)</f>
        <v>0</v>
      </c>
      <c r="W81" s="185" t="n">
        <v>0</v>
      </c>
      <c r="X81" s="185" t="n">
        <f aca="false">IF(OR(S81="sì",S81="forfettario 190"),SUM(T81+W81),SUM(T81+V81+W81))</f>
        <v>0</v>
      </c>
      <c r="Y81" s="205"/>
      <c r="Z81" s="205"/>
      <c r="AA81" s="206"/>
      <c r="AB81" s="189" t="n">
        <f aca="false">IF(AA81="SI",X81,0)</f>
        <v>0</v>
      </c>
      <c r="AC81" s="207"/>
      <c r="AD81" s="207"/>
      <c r="AE81" s="207"/>
      <c r="AF81" s="207"/>
      <c r="AG81" s="207"/>
      <c r="AH81" s="208"/>
    </row>
    <row r="82" customFormat="false" ht="13.5" hidden="false" customHeight="true" outlineLevel="0" collapsed="false">
      <c r="A82" s="22" t="n">
        <v>81</v>
      </c>
      <c r="B82" s="180"/>
      <c r="C82" s="22"/>
      <c r="D82" s="22"/>
      <c r="E82" s="22"/>
      <c r="F82" s="22"/>
      <c r="G82" s="22"/>
      <c r="H82" s="183"/>
      <c r="I82" s="183"/>
      <c r="J82" s="22"/>
      <c r="K82" s="191" t="e">
        <f aca="false">VLOOKUP('Altri Costi'!J82,Legenda!$D$1:$F$258,2)</f>
        <v>#N/A</v>
      </c>
      <c r="L82" s="22"/>
      <c r="M82" s="22"/>
      <c r="N82" s="203"/>
      <c r="O82" s="183"/>
      <c r="P82" s="22"/>
      <c r="Q82" s="203"/>
      <c r="R82" s="183"/>
      <c r="S82" s="184" t="n">
        <f aca="false">'Piano Finanziario Annuale'!$F$6</f>
        <v>0</v>
      </c>
      <c r="T82" s="185" t="n">
        <v>0</v>
      </c>
      <c r="U82" s="186"/>
      <c r="V82" s="187" t="n">
        <f aca="false">(T82*U82)</f>
        <v>0</v>
      </c>
      <c r="W82" s="185" t="n">
        <v>0</v>
      </c>
      <c r="X82" s="185" t="n">
        <f aca="false">IF(OR(S82="sì",S82="forfettario 190"),SUM(T82+W82),SUM(T82+V82+W82))</f>
        <v>0</v>
      </c>
      <c r="Y82" s="205"/>
      <c r="Z82" s="205"/>
      <c r="AA82" s="206"/>
      <c r="AB82" s="189" t="n">
        <f aca="false">IF(AA82="SI",X82,0)</f>
        <v>0</v>
      </c>
      <c r="AC82" s="207"/>
      <c r="AD82" s="207"/>
      <c r="AE82" s="207"/>
      <c r="AF82" s="207"/>
      <c r="AG82" s="207"/>
      <c r="AH82" s="208"/>
    </row>
    <row r="83" customFormat="false" ht="13.5" hidden="false" customHeight="true" outlineLevel="0" collapsed="false">
      <c r="A83" s="22" t="n">
        <v>82</v>
      </c>
      <c r="B83" s="180"/>
      <c r="C83" s="22"/>
      <c r="D83" s="22"/>
      <c r="E83" s="22"/>
      <c r="F83" s="22"/>
      <c r="G83" s="22"/>
      <c r="H83" s="183"/>
      <c r="I83" s="183"/>
      <c r="J83" s="22"/>
      <c r="K83" s="191" t="e">
        <f aca="false">VLOOKUP('Altri Costi'!J83,Legenda!$D$1:$F$258,2)</f>
        <v>#N/A</v>
      </c>
      <c r="L83" s="22"/>
      <c r="M83" s="22"/>
      <c r="N83" s="203"/>
      <c r="O83" s="183"/>
      <c r="P83" s="22"/>
      <c r="Q83" s="203"/>
      <c r="R83" s="183"/>
      <c r="S83" s="184" t="n">
        <f aca="false">'Piano Finanziario Annuale'!$F$6</f>
        <v>0</v>
      </c>
      <c r="T83" s="185" t="n">
        <v>0</v>
      </c>
      <c r="U83" s="186"/>
      <c r="V83" s="187" t="n">
        <f aca="false">(T83*U83)</f>
        <v>0</v>
      </c>
      <c r="W83" s="185" t="n">
        <v>0</v>
      </c>
      <c r="X83" s="185" t="n">
        <f aca="false">IF(OR(S83="sì",S83="forfettario 190"),SUM(T83+W83),SUM(T83+V83+W83))</f>
        <v>0</v>
      </c>
      <c r="Y83" s="205"/>
      <c r="Z83" s="205"/>
      <c r="AA83" s="206"/>
      <c r="AB83" s="189" t="n">
        <f aca="false">IF(AA83="SI",X83,0)</f>
        <v>0</v>
      </c>
      <c r="AC83" s="207"/>
      <c r="AD83" s="207"/>
      <c r="AE83" s="207"/>
      <c r="AF83" s="207"/>
      <c r="AG83" s="207"/>
      <c r="AH83" s="208"/>
    </row>
    <row r="84" customFormat="false" ht="13.5" hidden="false" customHeight="true" outlineLevel="0" collapsed="false">
      <c r="A84" s="22" t="n">
        <v>83</v>
      </c>
      <c r="B84" s="180"/>
      <c r="C84" s="22"/>
      <c r="D84" s="22"/>
      <c r="E84" s="22"/>
      <c r="F84" s="22"/>
      <c r="G84" s="22"/>
      <c r="H84" s="183"/>
      <c r="I84" s="183"/>
      <c r="J84" s="22"/>
      <c r="K84" s="191" t="e">
        <f aca="false">VLOOKUP('Altri Costi'!J84,Legenda!$D$1:$F$258,2)</f>
        <v>#N/A</v>
      </c>
      <c r="L84" s="22"/>
      <c r="M84" s="22"/>
      <c r="N84" s="203"/>
      <c r="O84" s="183"/>
      <c r="P84" s="22"/>
      <c r="Q84" s="203"/>
      <c r="R84" s="183"/>
      <c r="S84" s="184" t="n">
        <f aca="false">'Piano Finanziario Annuale'!$F$6</f>
        <v>0</v>
      </c>
      <c r="T84" s="185" t="n">
        <v>0</v>
      </c>
      <c r="U84" s="186"/>
      <c r="V84" s="187" t="n">
        <f aca="false">(T84*U84)</f>
        <v>0</v>
      </c>
      <c r="W84" s="185" t="n">
        <v>0</v>
      </c>
      <c r="X84" s="185" t="n">
        <f aca="false">IF(OR(S84="sì",S84="forfettario 190"),SUM(T84+W84),SUM(T84+V84+W84))</f>
        <v>0</v>
      </c>
      <c r="Y84" s="205"/>
      <c r="Z84" s="205"/>
      <c r="AA84" s="206"/>
      <c r="AB84" s="189" t="n">
        <f aca="false">IF(AA84="SI",X84,0)</f>
        <v>0</v>
      </c>
      <c r="AC84" s="207"/>
      <c r="AD84" s="207"/>
      <c r="AE84" s="207"/>
      <c r="AF84" s="207"/>
      <c r="AG84" s="207"/>
      <c r="AH84" s="208"/>
    </row>
    <row r="85" customFormat="false" ht="13.5" hidden="false" customHeight="true" outlineLevel="0" collapsed="false">
      <c r="A85" s="22" t="n">
        <v>84</v>
      </c>
      <c r="B85" s="180"/>
      <c r="C85" s="22"/>
      <c r="D85" s="22"/>
      <c r="E85" s="22"/>
      <c r="F85" s="22"/>
      <c r="G85" s="22"/>
      <c r="H85" s="183"/>
      <c r="I85" s="183"/>
      <c r="J85" s="22"/>
      <c r="K85" s="191" t="e">
        <f aca="false">VLOOKUP('Altri Costi'!J85,Legenda!$D$1:$F$258,2)</f>
        <v>#N/A</v>
      </c>
      <c r="L85" s="22"/>
      <c r="M85" s="22"/>
      <c r="N85" s="203"/>
      <c r="O85" s="183"/>
      <c r="P85" s="22"/>
      <c r="Q85" s="203"/>
      <c r="R85" s="183"/>
      <c r="S85" s="184" t="n">
        <f aca="false">'Piano Finanziario Annuale'!$F$6</f>
        <v>0</v>
      </c>
      <c r="T85" s="185" t="n">
        <v>0</v>
      </c>
      <c r="U85" s="186"/>
      <c r="V85" s="187" t="n">
        <f aca="false">(T85*U85)</f>
        <v>0</v>
      </c>
      <c r="W85" s="185" t="n">
        <v>0</v>
      </c>
      <c r="X85" s="185" t="n">
        <f aca="false">IF(OR(S85="sì",S85="forfettario 190"),SUM(T85+W85),SUM(T85+V85+W85))</f>
        <v>0</v>
      </c>
      <c r="Y85" s="205"/>
      <c r="Z85" s="205"/>
      <c r="AA85" s="206"/>
      <c r="AB85" s="189" t="n">
        <f aca="false">IF(AA85="SI",X85,0)</f>
        <v>0</v>
      </c>
      <c r="AC85" s="207"/>
      <c r="AD85" s="207"/>
      <c r="AE85" s="207"/>
      <c r="AF85" s="207"/>
      <c r="AG85" s="207"/>
      <c r="AH85" s="208"/>
    </row>
    <row r="86" customFormat="false" ht="13.5" hidden="false" customHeight="true" outlineLevel="0" collapsed="false">
      <c r="A86" s="22" t="n">
        <v>85</v>
      </c>
      <c r="B86" s="180"/>
      <c r="C86" s="22"/>
      <c r="D86" s="22"/>
      <c r="E86" s="22"/>
      <c r="F86" s="22"/>
      <c r="G86" s="22"/>
      <c r="H86" s="183"/>
      <c r="I86" s="183"/>
      <c r="J86" s="22"/>
      <c r="K86" s="191" t="e">
        <f aca="false">VLOOKUP('Altri Costi'!J86,Legenda!$D$1:$F$258,2)</f>
        <v>#N/A</v>
      </c>
      <c r="L86" s="22"/>
      <c r="M86" s="22"/>
      <c r="N86" s="203"/>
      <c r="O86" s="183"/>
      <c r="P86" s="22"/>
      <c r="Q86" s="203"/>
      <c r="R86" s="183"/>
      <c r="S86" s="184" t="n">
        <f aca="false">'Piano Finanziario Annuale'!$F$6</f>
        <v>0</v>
      </c>
      <c r="T86" s="185" t="n">
        <v>0</v>
      </c>
      <c r="U86" s="186"/>
      <c r="V86" s="187" t="n">
        <f aca="false">(T86*U86)</f>
        <v>0</v>
      </c>
      <c r="W86" s="185" t="n">
        <v>0</v>
      </c>
      <c r="X86" s="185" t="n">
        <f aca="false">IF(OR(S86="sì",S86="forfettario 190"),SUM(T86+W86),SUM(T86+V86+W86))</f>
        <v>0</v>
      </c>
      <c r="Y86" s="205"/>
      <c r="Z86" s="205"/>
      <c r="AA86" s="206"/>
      <c r="AB86" s="189" t="n">
        <f aca="false">IF(AA86="SI",X86,0)</f>
        <v>0</v>
      </c>
      <c r="AC86" s="207"/>
      <c r="AD86" s="207"/>
      <c r="AE86" s="207"/>
      <c r="AF86" s="207"/>
      <c r="AG86" s="207"/>
      <c r="AH86" s="208"/>
    </row>
    <row r="87" customFormat="false" ht="13.5" hidden="false" customHeight="true" outlineLevel="0" collapsed="false">
      <c r="A87" s="22" t="n">
        <v>86</v>
      </c>
      <c r="B87" s="180"/>
      <c r="C87" s="22"/>
      <c r="D87" s="22"/>
      <c r="E87" s="22"/>
      <c r="F87" s="22"/>
      <c r="G87" s="22"/>
      <c r="H87" s="183"/>
      <c r="I87" s="183"/>
      <c r="J87" s="22"/>
      <c r="K87" s="191" t="e">
        <f aca="false">VLOOKUP('Altri Costi'!J87,Legenda!$D$1:$F$258,2)</f>
        <v>#N/A</v>
      </c>
      <c r="L87" s="22"/>
      <c r="M87" s="22"/>
      <c r="N87" s="203"/>
      <c r="O87" s="183"/>
      <c r="P87" s="22"/>
      <c r="Q87" s="203"/>
      <c r="R87" s="183"/>
      <c r="S87" s="184" t="n">
        <f aca="false">'Piano Finanziario Annuale'!$F$6</f>
        <v>0</v>
      </c>
      <c r="T87" s="185" t="n">
        <v>0</v>
      </c>
      <c r="U87" s="186"/>
      <c r="V87" s="187" t="n">
        <f aca="false">(T87*U87)</f>
        <v>0</v>
      </c>
      <c r="W87" s="185" t="n">
        <v>0</v>
      </c>
      <c r="X87" s="185" t="n">
        <f aca="false">IF(OR(S87="sì",S87="forfettario 190"),SUM(T87+W87),SUM(T87+V87+W87))</f>
        <v>0</v>
      </c>
      <c r="Y87" s="205"/>
      <c r="Z87" s="205"/>
      <c r="AA87" s="206"/>
      <c r="AB87" s="189" t="n">
        <f aca="false">IF(AA87="SI",X87,0)</f>
        <v>0</v>
      </c>
      <c r="AC87" s="207"/>
      <c r="AD87" s="207"/>
      <c r="AE87" s="207"/>
      <c r="AF87" s="207"/>
      <c r="AG87" s="207"/>
      <c r="AH87" s="208"/>
    </row>
    <row r="88" customFormat="false" ht="13.5" hidden="false" customHeight="true" outlineLevel="0" collapsed="false">
      <c r="A88" s="22" t="n">
        <v>87</v>
      </c>
      <c r="B88" s="180"/>
      <c r="C88" s="22"/>
      <c r="D88" s="22"/>
      <c r="E88" s="22"/>
      <c r="F88" s="22"/>
      <c r="G88" s="22"/>
      <c r="H88" s="183"/>
      <c r="I88" s="183"/>
      <c r="J88" s="22"/>
      <c r="K88" s="191" t="e">
        <f aca="false">VLOOKUP('Altri Costi'!J88,Legenda!$D$1:$F$258,2)</f>
        <v>#N/A</v>
      </c>
      <c r="L88" s="22"/>
      <c r="M88" s="22"/>
      <c r="N88" s="203"/>
      <c r="O88" s="183"/>
      <c r="P88" s="22"/>
      <c r="Q88" s="203"/>
      <c r="R88" s="183"/>
      <c r="S88" s="184" t="n">
        <f aca="false">'Piano Finanziario Annuale'!$F$6</f>
        <v>0</v>
      </c>
      <c r="T88" s="185" t="n">
        <v>0</v>
      </c>
      <c r="U88" s="186"/>
      <c r="V88" s="187" t="n">
        <f aca="false">(T88*U88)</f>
        <v>0</v>
      </c>
      <c r="W88" s="185" t="n">
        <v>0</v>
      </c>
      <c r="X88" s="185" t="n">
        <f aca="false">IF(OR(S88="sì",S88="forfettario 190"),SUM(T88+W88),SUM(T88+V88+W88))</f>
        <v>0</v>
      </c>
      <c r="Y88" s="205"/>
      <c r="Z88" s="205"/>
      <c r="AA88" s="206"/>
      <c r="AB88" s="189" t="n">
        <f aca="false">IF(AA88="SI",X88,0)</f>
        <v>0</v>
      </c>
      <c r="AC88" s="207"/>
      <c r="AD88" s="207"/>
      <c r="AE88" s="207"/>
      <c r="AF88" s="207"/>
      <c r="AG88" s="207"/>
      <c r="AH88" s="208"/>
    </row>
    <row r="89" customFormat="false" ht="13.5" hidden="false" customHeight="true" outlineLevel="0" collapsed="false">
      <c r="A89" s="22" t="n">
        <v>88</v>
      </c>
      <c r="B89" s="180"/>
      <c r="C89" s="22"/>
      <c r="D89" s="22"/>
      <c r="E89" s="22"/>
      <c r="F89" s="22"/>
      <c r="G89" s="22"/>
      <c r="H89" s="183"/>
      <c r="I89" s="183"/>
      <c r="J89" s="22"/>
      <c r="K89" s="191" t="e">
        <f aca="false">VLOOKUP('Altri Costi'!J89,Legenda!$D$1:$F$258,2)</f>
        <v>#N/A</v>
      </c>
      <c r="L89" s="22"/>
      <c r="M89" s="22"/>
      <c r="N89" s="203"/>
      <c r="O89" s="183"/>
      <c r="P89" s="22"/>
      <c r="Q89" s="203"/>
      <c r="R89" s="183"/>
      <c r="S89" s="184" t="n">
        <f aca="false">'Piano Finanziario Annuale'!$F$6</f>
        <v>0</v>
      </c>
      <c r="T89" s="185" t="n">
        <v>0</v>
      </c>
      <c r="U89" s="186"/>
      <c r="V89" s="187" t="n">
        <f aca="false">(T89*U89)</f>
        <v>0</v>
      </c>
      <c r="W89" s="185" t="n">
        <v>0</v>
      </c>
      <c r="X89" s="185" t="n">
        <f aca="false">IF(OR(S89="sì",S89="forfettario 190"),SUM(T89+W89),SUM(T89+V89+W89))</f>
        <v>0</v>
      </c>
      <c r="Y89" s="205"/>
      <c r="Z89" s="205"/>
      <c r="AA89" s="206"/>
      <c r="AB89" s="189" t="n">
        <f aca="false">IF(AA89="SI",X89,0)</f>
        <v>0</v>
      </c>
      <c r="AC89" s="207"/>
      <c r="AD89" s="207"/>
      <c r="AE89" s="207"/>
      <c r="AF89" s="207"/>
      <c r="AG89" s="207"/>
      <c r="AH89" s="208"/>
    </row>
    <row r="90" customFormat="false" ht="13.5" hidden="false" customHeight="true" outlineLevel="0" collapsed="false">
      <c r="A90" s="22" t="n">
        <v>89</v>
      </c>
      <c r="B90" s="180"/>
      <c r="C90" s="22"/>
      <c r="D90" s="22"/>
      <c r="E90" s="22"/>
      <c r="F90" s="22"/>
      <c r="G90" s="22"/>
      <c r="H90" s="183"/>
      <c r="I90" s="183"/>
      <c r="J90" s="22"/>
      <c r="K90" s="191" t="e">
        <f aca="false">VLOOKUP('Altri Costi'!J90,Legenda!$D$1:$F$258,2)</f>
        <v>#N/A</v>
      </c>
      <c r="L90" s="22"/>
      <c r="M90" s="22"/>
      <c r="N90" s="203"/>
      <c r="O90" s="183"/>
      <c r="P90" s="22"/>
      <c r="Q90" s="203"/>
      <c r="R90" s="183"/>
      <c r="S90" s="184" t="n">
        <f aca="false">'Piano Finanziario Annuale'!$F$6</f>
        <v>0</v>
      </c>
      <c r="T90" s="185" t="n">
        <v>0</v>
      </c>
      <c r="U90" s="186"/>
      <c r="V90" s="187" t="n">
        <f aca="false">(T90*U90)</f>
        <v>0</v>
      </c>
      <c r="W90" s="185" t="n">
        <v>0</v>
      </c>
      <c r="X90" s="185" t="n">
        <f aca="false">IF(OR(S90="sì",S90="forfettario 190"),SUM(T90+W90),SUM(T90+V90+W90))</f>
        <v>0</v>
      </c>
      <c r="Y90" s="205"/>
      <c r="Z90" s="205"/>
      <c r="AA90" s="206"/>
      <c r="AB90" s="189" t="n">
        <f aca="false">IF(AA90="SI",X90,0)</f>
        <v>0</v>
      </c>
      <c r="AC90" s="207"/>
      <c r="AD90" s="207"/>
      <c r="AE90" s="207"/>
      <c r="AF90" s="207"/>
      <c r="AG90" s="207"/>
      <c r="AH90" s="208"/>
    </row>
    <row r="91" customFormat="false" ht="13.5" hidden="false" customHeight="true" outlineLevel="0" collapsed="false">
      <c r="A91" s="22" t="n">
        <v>90</v>
      </c>
      <c r="B91" s="180"/>
      <c r="C91" s="22"/>
      <c r="D91" s="22"/>
      <c r="E91" s="22"/>
      <c r="F91" s="22"/>
      <c r="G91" s="22"/>
      <c r="H91" s="183"/>
      <c r="I91" s="183"/>
      <c r="J91" s="22"/>
      <c r="K91" s="191" t="e">
        <f aca="false">VLOOKUP('Altri Costi'!J91,Legenda!$D$1:$F$258,2)</f>
        <v>#N/A</v>
      </c>
      <c r="L91" s="22"/>
      <c r="M91" s="22"/>
      <c r="N91" s="203"/>
      <c r="O91" s="183"/>
      <c r="P91" s="22"/>
      <c r="Q91" s="203"/>
      <c r="R91" s="183"/>
      <c r="S91" s="184" t="n">
        <f aca="false">'Piano Finanziario Annuale'!$F$6</f>
        <v>0</v>
      </c>
      <c r="T91" s="185" t="n">
        <v>0</v>
      </c>
      <c r="U91" s="186"/>
      <c r="V91" s="187" t="n">
        <f aca="false">(T91*U91)</f>
        <v>0</v>
      </c>
      <c r="W91" s="185" t="n">
        <v>0</v>
      </c>
      <c r="X91" s="185" t="n">
        <f aca="false">IF(OR(S91="sì",S91="forfettario 190"),SUM(T91+W91),SUM(T91+V91+W91))</f>
        <v>0</v>
      </c>
      <c r="Y91" s="205"/>
      <c r="Z91" s="205"/>
      <c r="AA91" s="206"/>
      <c r="AB91" s="189" t="n">
        <f aca="false">IF(AA91="SI",X91,0)</f>
        <v>0</v>
      </c>
      <c r="AC91" s="207"/>
      <c r="AD91" s="207"/>
      <c r="AE91" s="207"/>
      <c r="AF91" s="207"/>
      <c r="AG91" s="207"/>
      <c r="AH91" s="208"/>
    </row>
    <row r="92" customFormat="false" ht="13.5" hidden="false" customHeight="true" outlineLevel="0" collapsed="false">
      <c r="A92" s="22" t="n">
        <v>91</v>
      </c>
      <c r="B92" s="180"/>
      <c r="C92" s="22"/>
      <c r="D92" s="22"/>
      <c r="E92" s="22"/>
      <c r="F92" s="22"/>
      <c r="G92" s="22"/>
      <c r="H92" s="183"/>
      <c r="I92" s="183"/>
      <c r="J92" s="22"/>
      <c r="K92" s="191" t="e">
        <f aca="false">VLOOKUP('Altri Costi'!J92,Legenda!$D$1:$F$258,2)</f>
        <v>#N/A</v>
      </c>
      <c r="L92" s="22"/>
      <c r="M92" s="22"/>
      <c r="N92" s="203"/>
      <c r="O92" s="183"/>
      <c r="P92" s="22"/>
      <c r="Q92" s="203"/>
      <c r="R92" s="183"/>
      <c r="S92" s="184" t="n">
        <f aca="false">'Piano Finanziario Annuale'!$F$6</f>
        <v>0</v>
      </c>
      <c r="T92" s="185" t="n">
        <v>0</v>
      </c>
      <c r="U92" s="186"/>
      <c r="V92" s="187" t="n">
        <f aca="false">(T92*U92)</f>
        <v>0</v>
      </c>
      <c r="W92" s="185" t="n">
        <v>0</v>
      </c>
      <c r="X92" s="185" t="n">
        <f aca="false">IF(OR(S92="sì",S92="forfettario 190"),SUM(T92+W92),SUM(T92+V92+W92))</f>
        <v>0</v>
      </c>
      <c r="Y92" s="205"/>
      <c r="Z92" s="205"/>
      <c r="AA92" s="206"/>
      <c r="AB92" s="189" t="n">
        <f aca="false">IF(AA92="SI",X92,0)</f>
        <v>0</v>
      </c>
      <c r="AC92" s="207"/>
      <c r="AD92" s="207"/>
      <c r="AE92" s="207"/>
      <c r="AF92" s="207"/>
      <c r="AG92" s="207"/>
      <c r="AH92" s="208"/>
    </row>
    <row r="93" customFormat="false" ht="13.5" hidden="false" customHeight="true" outlineLevel="0" collapsed="false">
      <c r="A93" s="22" t="n">
        <v>92</v>
      </c>
      <c r="B93" s="180"/>
      <c r="C93" s="22"/>
      <c r="D93" s="22"/>
      <c r="E93" s="22"/>
      <c r="F93" s="22"/>
      <c r="G93" s="22"/>
      <c r="H93" s="183"/>
      <c r="I93" s="183"/>
      <c r="J93" s="22"/>
      <c r="K93" s="191" t="e">
        <f aca="false">VLOOKUP('Altri Costi'!J93,Legenda!$D$1:$F$258,2)</f>
        <v>#N/A</v>
      </c>
      <c r="L93" s="22"/>
      <c r="M93" s="22"/>
      <c r="N93" s="203"/>
      <c r="O93" s="183"/>
      <c r="P93" s="22"/>
      <c r="Q93" s="203"/>
      <c r="R93" s="183"/>
      <c r="S93" s="184" t="n">
        <f aca="false">'Piano Finanziario Annuale'!$F$6</f>
        <v>0</v>
      </c>
      <c r="T93" s="185" t="n">
        <v>0</v>
      </c>
      <c r="U93" s="186"/>
      <c r="V93" s="187" t="n">
        <f aca="false">(T93*U93)</f>
        <v>0</v>
      </c>
      <c r="W93" s="185" t="n">
        <v>0</v>
      </c>
      <c r="X93" s="185" t="n">
        <f aca="false">IF(OR(S93="sì",S93="forfettario 190"),SUM(T93+W93),SUM(T93+V93+W93))</f>
        <v>0</v>
      </c>
      <c r="Y93" s="205"/>
      <c r="Z93" s="205"/>
      <c r="AA93" s="206"/>
      <c r="AB93" s="189" t="n">
        <f aca="false">IF(AA93="SI",X93,0)</f>
        <v>0</v>
      </c>
      <c r="AC93" s="207"/>
      <c r="AD93" s="207"/>
      <c r="AE93" s="207"/>
      <c r="AF93" s="207"/>
      <c r="AG93" s="207"/>
      <c r="AH93" s="208"/>
    </row>
    <row r="94" customFormat="false" ht="13.5" hidden="false" customHeight="true" outlineLevel="0" collapsed="false">
      <c r="A94" s="22" t="n">
        <v>93</v>
      </c>
      <c r="B94" s="180"/>
      <c r="C94" s="22"/>
      <c r="D94" s="22"/>
      <c r="E94" s="22"/>
      <c r="F94" s="22"/>
      <c r="G94" s="22"/>
      <c r="H94" s="183"/>
      <c r="I94" s="183"/>
      <c r="J94" s="22"/>
      <c r="K94" s="191" t="e">
        <f aca="false">VLOOKUP('Altri Costi'!J94,Legenda!$D$1:$F$258,2)</f>
        <v>#N/A</v>
      </c>
      <c r="L94" s="22"/>
      <c r="M94" s="22"/>
      <c r="N94" s="203"/>
      <c r="O94" s="183"/>
      <c r="P94" s="22"/>
      <c r="Q94" s="203"/>
      <c r="R94" s="183"/>
      <c r="S94" s="184" t="n">
        <f aca="false">'Piano Finanziario Annuale'!$F$6</f>
        <v>0</v>
      </c>
      <c r="T94" s="185" t="n">
        <v>0</v>
      </c>
      <c r="U94" s="186"/>
      <c r="V94" s="187" t="n">
        <f aca="false">(T94*U94)</f>
        <v>0</v>
      </c>
      <c r="W94" s="185" t="n">
        <v>0</v>
      </c>
      <c r="X94" s="185" t="n">
        <f aca="false">IF(OR(S94="sì",S94="forfettario 190"),SUM(T94+W94),SUM(T94+V94+W94))</f>
        <v>0</v>
      </c>
      <c r="Y94" s="205"/>
      <c r="Z94" s="205"/>
      <c r="AA94" s="206"/>
      <c r="AB94" s="189" t="n">
        <f aca="false">IF(AA94="SI",X94,0)</f>
        <v>0</v>
      </c>
      <c r="AC94" s="207"/>
      <c r="AD94" s="207"/>
      <c r="AE94" s="207"/>
      <c r="AF94" s="207"/>
      <c r="AG94" s="207"/>
      <c r="AH94" s="208"/>
    </row>
    <row r="95" customFormat="false" ht="13.5" hidden="false" customHeight="true" outlineLevel="0" collapsed="false">
      <c r="A95" s="22" t="n">
        <v>94</v>
      </c>
      <c r="B95" s="180"/>
      <c r="C95" s="22"/>
      <c r="D95" s="22"/>
      <c r="E95" s="22"/>
      <c r="F95" s="22"/>
      <c r="G95" s="22"/>
      <c r="H95" s="183"/>
      <c r="I95" s="183"/>
      <c r="J95" s="22"/>
      <c r="K95" s="191" t="e">
        <f aca="false">VLOOKUP('Altri Costi'!J95,Legenda!$D$1:$F$258,2)</f>
        <v>#N/A</v>
      </c>
      <c r="L95" s="22"/>
      <c r="M95" s="22"/>
      <c r="N95" s="203"/>
      <c r="O95" s="183"/>
      <c r="P95" s="22"/>
      <c r="Q95" s="203"/>
      <c r="R95" s="183"/>
      <c r="S95" s="184" t="n">
        <f aca="false">'Piano Finanziario Annuale'!$F$6</f>
        <v>0</v>
      </c>
      <c r="T95" s="185" t="n">
        <v>0</v>
      </c>
      <c r="U95" s="186"/>
      <c r="V95" s="187" t="n">
        <f aca="false">(T95*U95)</f>
        <v>0</v>
      </c>
      <c r="W95" s="185" t="n">
        <v>0</v>
      </c>
      <c r="X95" s="185" t="n">
        <f aca="false">IF(OR(S95="sì",S95="forfettario 190"),SUM(T95+W95),SUM(T95+V95+W95))</f>
        <v>0</v>
      </c>
      <c r="Y95" s="205"/>
      <c r="Z95" s="205"/>
      <c r="AA95" s="206"/>
      <c r="AB95" s="189" t="n">
        <f aca="false">IF(AA95="SI",X95,0)</f>
        <v>0</v>
      </c>
      <c r="AC95" s="207"/>
      <c r="AD95" s="207"/>
      <c r="AE95" s="207"/>
      <c r="AF95" s="207"/>
      <c r="AG95" s="207"/>
      <c r="AH95" s="208"/>
    </row>
    <row r="96" customFormat="false" ht="13.5" hidden="false" customHeight="true" outlineLevel="0" collapsed="false">
      <c r="A96" s="22" t="n">
        <v>95</v>
      </c>
      <c r="B96" s="180"/>
      <c r="C96" s="22"/>
      <c r="D96" s="22"/>
      <c r="E96" s="22"/>
      <c r="F96" s="22"/>
      <c r="G96" s="22"/>
      <c r="H96" s="183"/>
      <c r="I96" s="183"/>
      <c r="J96" s="22"/>
      <c r="K96" s="191" t="e">
        <f aca="false">VLOOKUP('Altri Costi'!J96,Legenda!$D$1:$F$258,2)</f>
        <v>#N/A</v>
      </c>
      <c r="L96" s="22"/>
      <c r="M96" s="22"/>
      <c r="N96" s="203"/>
      <c r="O96" s="183"/>
      <c r="P96" s="22"/>
      <c r="Q96" s="203"/>
      <c r="R96" s="183"/>
      <c r="S96" s="184" t="n">
        <f aca="false">'Piano Finanziario Annuale'!$F$6</f>
        <v>0</v>
      </c>
      <c r="T96" s="185" t="n">
        <v>0</v>
      </c>
      <c r="U96" s="186"/>
      <c r="V96" s="187" t="n">
        <f aca="false">(T96*U96)</f>
        <v>0</v>
      </c>
      <c r="W96" s="185" t="n">
        <v>0</v>
      </c>
      <c r="X96" s="185" t="n">
        <f aca="false">IF(OR(S96="sì",S96="forfettario 190"),SUM(T96+W96),SUM(T96+V96+W96))</f>
        <v>0</v>
      </c>
      <c r="Y96" s="205"/>
      <c r="Z96" s="205"/>
      <c r="AA96" s="206"/>
      <c r="AB96" s="189" t="n">
        <f aca="false">IF(AA96="SI",X96,0)</f>
        <v>0</v>
      </c>
      <c r="AC96" s="207"/>
      <c r="AD96" s="207"/>
      <c r="AE96" s="207"/>
      <c r="AF96" s="207"/>
      <c r="AG96" s="207"/>
      <c r="AH96" s="208"/>
    </row>
    <row r="97" customFormat="false" ht="13.5" hidden="false" customHeight="true" outlineLevel="0" collapsed="false">
      <c r="A97" s="22" t="n">
        <v>96</v>
      </c>
      <c r="B97" s="180"/>
      <c r="C97" s="22"/>
      <c r="D97" s="22"/>
      <c r="E97" s="22"/>
      <c r="F97" s="22"/>
      <c r="G97" s="22"/>
      <c r="H97" s="183"/>
      <c r="I97" s="183"/>
      <c r="J97" s="22"/>
      <c r="K97" s="191" t="e">
        <f aca="false">VLOOKUP('Altri Costi'!J97,Legenda!$D$1:$F$258,2)</f>
        <v>#N/A</v>
      </c>
      <c r="L97" s="22"/>
      <c r="M97" s="22"/>
      <c r="N97" s="203"/>
      <c r="O97" s="183"/>
      <c r="P97" s="22"/>
      <c r="Q97" s="203"/>
      <c r="R97" s="183"/>
      <c r="S97" s="184" t="n">
        <f aca="false">'Piano Finanziario Annuale'!$F$6</f>
        <v>0</v>
      </c>
      <c r="T97" s="185" t="n">
        <v>0</v>
      </c>
      <c r="U97" s="186"/>
      <c r="V97" s="187" t="n">
        <f aca="false">(T97*U97)</f>
        <v>0</v>
      </c>
      <c r="W97" s="185" t="n">
        <v>0</v>
      </c>
      <c r="X97" s="185" t="n">
        <f aca="false">IF(OR(S97="sì",S97="forfettario 190"),SUM(T97+W97),SUM(T97+V97+W97))</f>
        <v>0</v>
      </c>
      <c r="Y97" s="205"/>
      <c r="Z97" s="205"/>
      <c r="AA97" s="206"/>
      <c r="AB97" s="189" t="n">
        <f aca="false">IF(AA97="SI",X97,0)</f>
        <v>0</v>
      </c>
      <c r="AC97" s="207"/>
      <c r="AD97" s="207"/>
      <c r="AE97" s="207"/>
      <c r="AF97" s="207"/>
      <c r="AG97" s="207"/>
      <c r="AH97" s="208"/>
    </row>
    <row r="98" customFormat="false" ht="13.5" hidden="false" customHeight="true" outlineLevel="0" collapsed="false">
      <c r="A98" s="22" t="n">
        <v>97</v>
      </c>
      <c r="B98" s="180"/>
      <c r="C98" s="22"/>
      <c r="D98" s="22"/>
      <c r="E98" s="22"/>
      <c r="F98" s="22"/>
      <c r="G98" s="22"/>
      <c r="H98" s="183"/>
      <c r="I98" s="183"/>
      <c r="J98" s="22"/>
      <c r="K98" s="191" t="e">
        <f aca="false">VLOOKUP('Altri Costi'!J98,Legenda!$D$1:$F$258,2)</f>
        <v>#N/A</v>
      </c>
      <c r="L98" s="22"/>
      <c r="M98" s="22"/>
      <c r="N98" s="203"/>
      <c r="O98" s="183"/>
      <c r="P98" s="22"/>
      <c r="Q98" s="203"/>
      <c r="R98" s="183"/>
      <c r="S98" s="184" t="n">
        <f aca="false">'Piano Finanziario Annuale'!$F$6</f>
        <v>0</v>
      </c>
      <c r="T98" s="185" t="n">
        <v>0</v>
      </c>
      <c r="U98" s="186"/>
      <c r="V98" s="187" t="n">
        <f aca="false">(T98*U98)</f>
        <v>0</v>
      </c>
      <c r="W98" s="185" t="n">
        <v>0</v>
      </c>
      <c r="X98" s="185" t="n">
        <f aca="false">IF(OR(S98="sì",S98="forfettario 190"),SUM(T98+W98),SUM(T98+V98+W98))</f>
        <v>0</v>
      </c>
      <c r="Y98" s="205"/>
      <c r="Z98" s="205"/>
      <c r="AA98" s="206"/>
      <c r="AB98" s="189" t="n">
        <f aca="false">IF(AA98="SI",X98,0)</f>
        <v>0</v>
      </c>
      <c r="AC98" s="207"/>
      <c r="AD98" s="207"/>
      <c r="AE98" s="207"/>
      <c r="AF98" s="207"/>
      <c r="AG98" s="207"/>
      <c r="AH98" s="208"/>
    </row>
    <row r="99" customFormat="false" ht="13.5" hidden="false" customHeight="true" outlineLevel="0" collapsed="false">
      <c r="A99" s="22" t="n">
        <v>98</v>
      </c>
      <c r="B99" s="180"/>
      <c r="C99" s="22"/>
      <c r="D99" s="22"/>
      <c r="E99" s="22"/>
      <c r="F99" s="22"/>
      <c r="G99" s="22"/>
      <c r="H99" s="183"/>
      <c r="I99" s="183"/>
      <c r="J99" s="22"/>
      <c r="K99" s="191" t="e">
        <f aca="false">VLOOKUP('Altri Costi'!J99,Legenda!$D$1:$F$258,2)</f>
        <v>#N/A</v>
      </c>
      <c r="L99" s="22"/>
      <c r="M99" s="22"/>
      <c r="N99" s="203"/>
      <c r="O99" s="183"/>
      <c r="P99" s="22"/>
      <c r="Q99" s="203"/>
      <c r="R99" s="183"/>
      <c r="S99" s="184" t="n">
        <f aca="false">'Piano Finanziario Annuale'!$F$6</f>
        <v>0</v>
      </c>
      <c r="T99" s="185" t="n">
        <v>0</v>
      </c>
      <c r="U99" s="186"/>
      <c r="V99" s="187" t="n">
        <f aca="false">(T99*U99)</f>
        <v>0</v>
      </c>
      <c r="W99" s="185" t="n">
        <v>0</v>
      </c>
      <c r="X99" s="185" t="n">
        <f aca="false">IF(OR(S99="sì",S99="forfettario 190"),SUM(T99+W99),SUM(T99+V99+W99))</f>
        <v>0</v>
      </c>
      <c r="Y99" s="205"/>
      <c r="Z99" s="205"/>
      <c r="AA99" s="206"/>
      <c r="AB99" s="189" t="n">
        <f aca="false">IF(AA99="SI",X99,0)</f>
        <v>0</v>
      </c>
      <c r="AC99" s="207"/>
      <c r="AD99" s="207"/>
      <c r="AE99" s="207"/>
      <c r="AF99" s="207"/>
      <c r="AG99" s="207"/>
      <c r="AH99" s="208"/>
    </row>
    <row r="100" customFormat="false" ht="13.5" hidden="false" customHeight="true" outlineLevel="0" collapsed="false">
      <c r="A100" s="22" t="n">
        <v>99</v>
      </c>
      <c r="B100" s="180"/>
      <c r="C100" s="22"/>
      <c r="D100" s="22"/>
      <c r="E100" s="22"/>
      <c r="F100" s="22"/>
      <c r="G100" s="22"/>
      <c r="H100" s="183"/>
      <c r="I100" s="183"/>
      <c r="J100" s="22"/>
      <c r="K100" s="191" t="e">
        <f aca="false">VLOOKUP('Altri Costi'!J100,Legenda!$D$1:$F$258,2)</f>
        <v>#N/A</v>
      </c>
      <c r="L100" s="22"/>
      <c r="M100" s="22"/>
      <c r="N100" s="203"/>
      <c r="O100" s="183"/>
      <c r="P100" s="22"/>
      <c r="Q100" s="203"/>
      <c r="R100" s="183"/>
      <c r="S100" s="184" t="n">
        <f aca="false">'Piano Finanziario Annuale'!$F$6</f>
        <v>0</v>
      </c>
      <c r="T100" s="185" t="n">
        <v>0</v>
      </c>
      <c r="U100" s="186"/>
      <c r="V100" s="187" t="n">
        <f aca="false">(T100*U100)</f>
        <v>0</v>
      </c>
      <c r="W100" s="185" t="n">
        <v>0</v>
      </c>
      <c r="X100" s="185" t="n">
        <f aca="false">IF(OR(S100="sì",S100="forfettario 190"),SUM(T100+W100),SUM(T100+V100+W100))</f>
        <v>0</v>
      </c>
      <c r="Y100" s="205"/>
      <c r="Z100" s="205"/>
      <c r="AA100" s="206"/>
      <c r="AB100" s="189" t="n">
        <f aca="false">IF(AA100="SI",X100,0)</f>
        <v>0</v>
      </c>
      <c r="AC100" s="207"/>
      <c r="AD100" s="207"/>
      <c r="AE100" s="207"/>
      <c r="AF100" s="207"/>
      <c r="AG100" s="207"/>
      <c r="AH100" s="208"/>
    </row>
    <row r="101" customFormat="false" ht="13.5" hidden="false" customHeight="true" outlineLevel="0" collapsed="false">
      <c r="A101" s="22" t="n">
        <v>100</v>
      </c>
      <c r="B101" s="180"/>
      <c r="C101" s="22"/>
      <c r="D101" s="22"/>
      <c r="E101" s="22"/>
      <c r="F101" s="22"/>
      <c r="G101" s="22"/>
      <c r="H101" s="183"/>
      <c r="I101" s="183"/>
      <c r="J101" s="22"/>
      <c r="K101" s="191" t="e">
        <f aca="false">VLOOKUP('Altri Costi'!J101,Legenda!$D$1:$F$258,2)</f>
        <v>#N/A</v>
      </c>
      <c r="L101" s="22"/>
      <c r="M101" s="22"/>
      <c r="N101" s="203"/>
      <c r="O101" s="183"/>
      <c r="P101" s="22"/>
      <c r="Q101" s="203"/>
      <c r="R101" s="183"/>
      <c r="S101" s="184" t="n">
        <f aca="false">'Piano Finanziario Annuale'!$F$6</f>
        <v>0</v>
      </c>
      <c r="T101" s="185" t="n">
        <v>0</v>
      </c>
      <c r="U101" s="186"/>
      <c r="V101" s="187" t="n">
        <f aca="false">(T101*U101)</f>
        <v>0</v>
      </c>
      <c r="W101" s="185" t="n">
        <v>0</v>
      </c>
      <c r="X101" s="185" t="n">
        <f aca="false">IF(OR(S101="sì",S101="forfettario 190"),SUM(T101+W101),SUM(T101+V101+W101))</f>
        <v>0</v>
      </c>
      <c r="Y101" s="205"/>
      <c r="Z101" s="205"/>
      <c r="AA101" s="206"/>
      <c r="AB101" s="189" t="n">
        <f aca="false">IF(AA101="SI",X101,0)</f>
        <v>0</v>
      </c>
      <c r="AC101" s="207"/>
      <c r="AD101" s="207"/>
      <c r="AE101" s="207"/>
      <c r="AF101" s="207"/>
      <c r="AG101" s="207"/>
      <c r="AH101" s="208"/>
    </row>
    <row r="102" customFormat="false" ht="13.5" hidden="false" customHeight="true" outlineLevel="0" collapsed="false">
      <c r="A102" s="22" t="n">
        <v>101</v>
      </c>
      <c r="B102" s="180"/>
      <c r="C102" s="22"/>
      <c r="D102" s="22"/>
      <c r="E102" s="22"/>
      <c r="F102" s="22"/>
      <c r="G102" s="22"/>
      <c r="H102" s="183"/>
      <c r="I102" s="183"/>
      <c r="J102" s="22"/>
      <c r="K102" s="191" t="e">
        <f aca="false">VLOOKUP('Altri Costi'!J102,Legenda!$D$1:$F$258,2)</f>
        <v>#N/A</v>
      </c>
      <c r="L102" s="22"/>
      <c r="M102" s="22"/>
      <c r="N102" s="203"/>
      <c r="O102" s="183"/>
      <c r="P102" s="22"/>
      <c r="Q102" s="203"/>
      <c r="R102" s="183"/>
      <c r="S102" s="184" t="n">
        <f aca="false">'Piano Finanziario Annuale'!$F$6</f>
        <v>0</v>
      </c>
      <c r="T102" s="185" t="n">
        <v>0</v>
      </c>
      <c r="U102" s="186"/>
      <c r="V102" s="187" t="n">
        <f aca="false">(T102*U102)</f>
        <v>0</v>
      </c>
      <c r="W102" s="185" t="n">
        <v>0</v>
      </c>
      <c r="X102" s="185" t="n">
        <f aca="false">IF(OR(S102="sì",S102="forfettario 190"),SUM(T102+W102),SUM(T102+V102+W102))</f>
        <v>0</v>
      </c>
      <c r="Y102" s="205"/>
      <c r="Z102" s="205"/>
      <c r="AA102" s="206"/>
      <c r="AB102" s="189" t="n">
        <f aca="false">IF(AA102="SI",X102,0)</f>
        <v>0</v>
      </c>
      <c r="AC102" s="207"/>
      <c r="AD102" s="207"/>
      <c r="AE102" s="207"/>
      <c r="AF102" s="207"/>
      <c r="AG102" s="207"/>
      <c r="AH102" s="208"/>
    </row>
    <row r="103" customFormat="false" ht="13.5" hidden="false" customHeight="true" outlineLevel="0" collapsed="false">
      <c r="A103" s="22" t="n">
        <v>102</v>
      </c>
      <c r="B103" s="180"/>
      <c r="C103" s="22"/>
      <c r="D103" s="22"/>
      <c r="E103" s="22"/>
      <c r="F103" s="22"/>
      <c r="G103" s="22"/>
      <c r="H103" s="183"/>
      <c r="I103" s="183"/>
      <c r="J103" s="22"/>
      <c r="K103" s="191" t="e">
        <f aca="false">VLOOKUP('Altri Costi'!J103,Legenda!$D$1:$F$258,2)</f>
        <v>#N/A</v>
      </c>
      <c r="L103" s="22"/>
      <c r="M103" s="22"/>
      <c r="N103" s="203"/>
      <c r="O103" s="183"/>
      <c r="P103" s="22"/>
      <c r="Q103" s="203"/>
      <c r="R103" s="183"/>
      <c r="S103" s="184" t="n">
        <f aca="false">'Piano Finanziario Annuale'!$F$6</f>
        <v>0</v>
      </c>
      <c r="T103" s="185" t="n">
        <v>0</v>
      </c>
      <c r="U103" s="186"/>
      <c r="V103" s="187" t="n">
        <f aca="false">(T103*U103)</f>
        <v>0</v>
      </c>
      <c r="W103" s="185" t="n">
        <v>0</v>
      </c>
      <c r="X103" s="185" t="n">
        <f aca="false">IF(OR(S103="sì",S103="forfettario 190"),SUM(T103+W103),SUM(T103+V103+W103))</f>
        <v>0</v>
      </c>
      <c r="Y103" s="205"/>
      <c r="Z103" s="205"/>
      <c r="AA103" s="206"/>
      <c r="AB103" s="189" t="n">
        <f aca="false">IF(AA103="SI",X103,0)</f>
        <v>0</v>
      </c>
      <c r="AC103" s="207"/>
      <c r="AD103" s="207"/>
      <c r="AE103" s="207"/>
      <c r="AF103" s="207"/>
      <c r="AG103" s="207"/>
      <c r="AH103" s="208"/>
    </row>
    <row r="104" customFormat="false" ht="13.5" hidden="false" customHeight="true" outlineLevel="0" collapsed="false">
      <c r="A104" s="22" t="n">
        <v>103</v>
      </c>
      <c r="B104" s="180"/>
      <c r="C104" s="22"/>
      <c r="D104" s="22"/>
      <c r="E104" s="22"/>
      <c r="F104" s="22"/>
      <c r="G104" s="22"/>
      <c r="H104" s="183"/>
      <c r="I104" s="183"/>
      <c r="J104" s="22"/>
      <c r="K104" s="191" t="e">
        <f aca="false">VLOOKUP('Altri Costi'!J104,Legenda!$D$1:$F$258,2)</f>
        <v>#N/A</v>
      </c>
      <c r="L104" s="22"/>
      <c r="M104" s="22"/>
      <c r="N104" s="203"/>
      <c r="O104" s="183"/>
      <c r="P104" s="22"/>
      <c r="Q104" s="203"/>
      <c r="R104" s="183"/>
      <c r="S104" s="184" t="n">
        <f aca="false">'Piano Finanziario Annuale'!$F$6</f>
        <v>0</v>
      </c>
      <c r="T104" s="185" t="n">
        <v>0</v>
      </c>
      <c r="U104" s="186"/>
      <c r="V104" s="187" t="n">
        <f aca="false">(T104*U104)</f>
        <v>0</v>
      </c>
      <c r="W104" s="185" t="n">
        <v>0</v>
      </c>
      <c r="X104" s="185" t="n">
        <f aca="false">IF(OR(S104="sì",S104="forfettario 190"),SUM(T104+W104),SUM(T104+V104+W104))</f>
        <v>0</v>
      </c>
      <c r="Y104" s="205"/>
      <c r="Z104" s="205"/>
      <c r="AA104" s="206"/>
      <c r="AB104" s="189" t="n">
        <f aca="false">IF(AA104="SI",X104,0)</f>
        <v>0</v>
      </c>
      <c r="AC104" s="207"/>
      <c r="AD104" s="207"/>
      <c r="AE104" s="207"/>
      <c r="AF104" s="207"/>
      <c r="AG104" s="207"/>
      <c r="AH104" s="208"/>
    </row>
    <row r="105" customFormat="false" ht="13.5" hidden="false" customHeight="true" outlineLevel="0" collapsed="false">
      <c r="A105" s="22" t="n">
        <v>104</v>
      </c>
      <c r="B105" s="180"/>
      <c r="C105" s="22"/>
      <c r="D105" s="22"/>
      <c r="E105" s="22"/>
      <c r="F105" s="22"/>
      <c r="G105" s="22"/>
      <c r="H105" s="183"/>
      <c r="I105" s="183"/>
      <c r="J105" s="22"/>
      <c r="K105" s="191" t="e">
        <f aca="false">VLOOKUP('Altri Costi'!J105,Legenda!$D$1:$F$258,2)</f>
        <v>#N/A</v>
      </c>
      <c r="L105" s="22"/>
      <c r="M105" s="22"/>
      <c r="N105" s="203"/>
      <c r="O105" s="183"/>
      <c r="P105" s="22"/>
      <c r="Q105" s="203"/>
      <c r="R105" s="183"/>
      <c r="S105" s="184" t="n">
        <f aca="false">'Piano Finanziario Annuale'!$F$6</f>
        <v>0</v>
      </c>
      <c r="T105" s="185" t="n">
        <v>0</v>
      </c>
      <c r="U105" s="186"/>
      <c r="V105" s="187" t="n">
        <f aca="false">(T105*U105)</f>
        <v>0</v>
      </c>
      <c r="W105" s="185" t="n">
        <v>0</v>
      </c>
      <c r="X105" s="185" t="n">
        <f aca="false">IF(OR(S105="sì",S105="forfettario 190"),SUM(T105+W105),SUM(T105+V105+W105))</f>
        <v>0</v>
      </c>
      <c r="Y105" s="205"/>
      <c r="Z105" s="205"/>
      <c r="AA105" s="206"/>
      <c r="AB105" s="189" t="n">
        <f aca="false">IF(AA105="SI",X105,0)</f>
        <v>0</v>
      </c>
      <c r="AC105" s="207"/>
      <c r="AD105" s="207"/>
      <c r="AE105" s="207"/>
      <c r="AF105" s="207"/>
      <c r="AG105" s="207"/>
      <c r="AH105" s="208"/>
    </row>
    <row r="106" customFormat="false" ht="13.5" hidden="false" customHeight="true" outlineLevel="0" collapsed="false">
      <c r="A106" s="22" t="n">
        <v>105</v>
      </c>
      <c r="B106" s="180"/>
      <c r="C106" s="22"/>
      <c r="D106" s="22"/>
      <c r="E106" s="22"/>
      <c r="F106" s="22"/>
      <c r="G106" s="22"/>
      <c r="H106" s="183"/>
      <c r="I106" s="183"/>
      <c r="J106" s="22"/>
      <c r="K106" s="191" t="e">
        <f aca="false">VLOOKUP('Altri Costi'!J106,Legenda!$D$1:$F$258,2)</f>
        <v>#N/A</v>
      </c>
      <c r="L106" s="22"/>
      <c r="M106" s="22"/>
      <c r="N106" s="203"/>
      <c r="O106" s="183"/>
      <c r="P106" s="22"/>
      <c r="Q106" s="203"/>
      <c r="R106" s="183"/>
      <c r="S106" s="184" t="n">
        <f aca="false">'Piano Finanziario Annuale'!$F$6</f>
        <v>0</v>
      </c>
      <c r="T106" s="185" t="n">
        <v>0</v>
      </c>
      <c r="U106" s="186"/>
      <c r="V106" s="187" t="n">
        <f aca="false">(T106*U106)</f>
        <v>0</v>
      </c>
      <c r="W106" s="185" t="n">
        <v>0</v>
      </c>
      <c r="X106" s="185" t="n">
        <f aca="false">IF(OR(S106="sì",S106="forfettario 190"),SUM(T106+W106),SUM(T106+V106+W106))</f>
        <v>0</v>
      </c>
      <c r="Y106" s="205"/>
      <c r="Z106" s="205"/>
      <c r="AA106" s="206"/>
      <c r="AB106" s="189" t="n">
        <f aca="false">IF(AA106="SI",X106,0)</f>
        <v>0</v>
      </c>
      <c r="AC106" s="207"/>
      <c r="AD106" s="207"/>
      <c r="AE106" s="207"/>
      <c r="AF106" s="207"/>
      <c r="AG106" s="207"/>
      <c r="AH106" s="208"/>
    </row>
    <row r="107" customFormat="false" ht="13.5" hidden="false" customHeight="true" outlineLevel="0" collapsed="false">
      <c r="A107" s="22" t="n">
        <v>106</v>
      </c>
      <c r="B107" s="180"/>
      <c r="C107" s="22"/>
      <c r="D107" s="22"/>
      <c r="E107" s="22"/>
      <c r="F107" s="22"/>
      <c r="G107" s="22"/>
      <c r="H107" s="183"/>
      <c r="I107" s="183"/>
      <c r="J107" s="22"/>
      <c r="K107" s="191" t="e">
        <f aca="false">VLOOKUP('Altri Costi'!J107,Legenda!$D$1:$F$258,2)</f>
        <v>#N/A</v>
      </c>
      <c r="L107" s="22"/>
      <c r="M107" s="22"/>
      <c r="N107" s="203"/>
      <c r="O107" s="183"/>
      <c r="P107" s="22"/>
      <c r="Q107" s="203"/>
      <c r="R107" s="183"/>
      <c r="S107" s="184" t="n">
        <f aca="false">'Piano Finanziario Annuale'!$F$6</f>
        <v>0</v>
      </c>
      <c r="T107" s="185" t="n">
        <v>0</v>
      </c>
      <c r="U107" s="186"/>
      <c r="V107" s="187" t="n">
        <f aca="false">(T107*U107)</f>
        <v>0</v>
      </c>
      <c r="W107" s="185" t="n">
        <v>0</v>
      </c>
      <c r="X107" s="185" t="n">
        <f aca="false">IF(OR(S107="sì",S107="forfettario 190"),SUM(T107+W107),SUM(T107+V107+W107))</f>
        <v>0</v>
      </c>
      <c r="Y107" s="205"/>
      <c r="Z107" s="205"/>
      <c r="AA107" s="206"/>
      <c r="AB107" s="189" t="n">
        <f aca="false">IF(AA107="SI",X107,0)</f>
        <v>0</v>
      </c>
      <c r="AC107" s="207"/>
      <c r="AD107" s="207"/>
      <c r="AE107" s="207"/>
      <c r="AF107" s="207"/>
      <c r="AG107" s="207"/>
      <c r="AH107" s="208"/>
    </row>
    <row r="108" customFormat="false" ht="13.5" hidden="false" customHeight="true" outlineLevel="0" collapsed="false">
      <c r="A108" s="22" t="n">
        <v>107</v>
      </c>
      <c r="B108" s="180"/>
      <c r="C108" s="22"/>
      <c r="D108" s="22"/>
      <c r="E108" s="22"/>
      <c r="F108" s="22"/>
      <c r="G108" s="22"/>
      <c r="H108" s="183"/>
      <c r="I108" s="183"/>
      <c r="J108" s="22"/>
      <c r="K108" s="191" t="e">
        <f aca="false">VLOOKUP('Altri Costi'!J108,Legenda!$D$1:$F$258,2)</f>
        <v>#N/A</v>
      </c>
      <c r="L108" s="22"/>
      <c r="M108" s="22"/>
      <c r="N108" s="203"/>
      <c r="O108" s="183"/>
      <c r="P108" s="22"/>
      <c r="Q108" s="203"/>
      <c r="R108" s="183"/>
      <c r="S108" s="184" t="n">
        <f aca="false">'Piano Finanziario Annuale'!$F$6</f>
        <v>0</v>
      </c>
      <c r="T108" s="185" t="n">
        <v>0</v>
      </c>
      <c r="U108" s="186"/>
      <c r="V108" s="187" t="n">
        <f aca="false">(T108*U108)</f>
        <v>0</v>
      </c>
      <c r="W108" s="185" t="n">
        <v>0</v>
      </c>
      <c r="X108" s="185" t="n">
        <f aca="false">IF(OR(S108="sì",S108="forfettario 190"),SUM(T108+W108),SUM(T108+V108+W108))</f>
        <v>0</v>
      </c>
      <c r="Y108" s="205"/>
      <c r="Z108" s="205"/>
      <c r="AA108" s="206"/>
      <c r="AB108" s="189" t="n">
        <f aca="false">IF(AA108="SI",X108,0)</f>
        <v>0</v>
      </c>
      <c r="AC108" s="207"/>
      <c r="AD108" s="207"/>
      <c r="AE108" s="207"/>
      <c r="AF108" s="207"/>
      <c r="AG108" s="207"/>
      <c r="AH108" s="208"/>
    </row>
    <row r="109" customFormat="false" ht="13.5" hidden="false" customHeight="true" outlineLevel="0" collapsed="false">
      <c r="A109" s="22" t="n">
        <v>108</v>
      </c>
      <c r="B109" s="180"/>
      <c r="C109" s="22"/>
      <c r="D109" s="22"/>
      <c r="E109" s="22"/>
      <c r="F109" s="22"/>
      <c r="G109" s="22"/>
      <c r="H109" s="183"/>
      <c r="I109" s="183"/>
      <c r="J109" s="22"/>
      <c r="K109" s="191" t="e">
        <f aca="false">VLOOKUP('Altri Costi'!J109,Legenda!$D$1:$F$258,2)</f>
        <v>#N/A</v>
      </c>
      <c r="L109" s="22"/>
      <c r="M109" s="22"/>
      <c r="N109" s="203"/>
      <c r="O109" s="183"/>
      <c r="P109" s="22"/>
      <c r="Q109" s="203"/>
      <c r="R109" s="183"/>
      <c r="S109" s="184" t="n">
        <f aca="false">'Piano Finanziario Annuale'!$F$6</f>
        <v>0</v>
      </c>
      <c r="T109" s="185" t="n">
        <v>0</v>
      </c>
      <c r="U109" s="186"/>
      <c r="V109" s="187" t="n">
        <f aca="false">(T109*U109)</f>
        <v>0</v>
      </c>
      <c r="W109" s="185" t="n">
        <v>0</v>
      </c>
      <c r="X109" s="185" t="n">
        <f aca="false">IF(OR(S109="sì",S109="forfettario 190"),SUM(T109+W109),SUM(T109+V109+W109))</f>
        <v>0</v>
      </c>
      <c r="Y109" s="205"/>
      <c r="Z109" s="205"/>
      <c r="AA109" s="206"/>
      <c r="AB109" s="189" t="n">
        <f aca="false">IF(AA109="SI",X109,0)</f>
        <v>0</v>
      </c>
      <c r="AC109" s="207"/>
      <c r="AD109" s="207"/>
      <c r="AE109" s="207"/>
      <c r="AF109" s="207"/>
      <c r="AG109" s="207"/>
      <c r="AH109" s="208"/>
    </row>
    <row r="110" customFormat="false" ht="13.5" hidden="false" customHeight="true" outlineLevel="0" collapsed="false">
      <c r="A110" s="22" t="n">
        <v>109</v>
      </c>
      <c r="B110" s="180"/>
      <c r="C110" s="22"/>
      <c r="D110" s="22"/>
      <c r="E110" s="22"/>
      <c r="F110" s="22"/>
      <c r="G110" s="22"/>
      <c r="H110" s="183"/>
      <c r="I110" s="183"/>
      <c r="J110" s="22"/>
      <c r="K110" s="191" t="e">
        <f aca="false">VLOOKUP('Altri Costi'!J110,Legenda!$D$1:$F$258,2)</f>
        <v>#N/A</v>
      </c>
      <c r="L110" s="22"/>
      <c r="M110" s="22"/>
      <c r="N110" s="203"/>
      <c r="O110" s="183"/>
      <c r="P110" s="22"/>
      <c r="Q110" s="203"/>
      <c r="R110" s="183"/>
      <c r="S110" s="184" t="n">
        <f aca="false">'Piano Finanziario Annuale'!$F$6</f>
        <v>0</v>
      </c>
      <c r="T110" s="185" t="n">
        <v>0</v>
      </c>
      <c r="U110" s="186"/>
      <c r="V110" s="187" t="n">
        <f aca="false">(T110*U110)</f>
        <v>0</v>
      </c>
      <c r="W110" s="185" t="n">
        <v>0</v>
      </c>
      <c r="X110" s="185" t="n">
        <f aca="false">IF(OR(S110="sì",S110="forfettario 190"),SUM(T110+W110),SUM(T110+V110+W110))</f>
        <v>0</v>
      </c>
      <c r="Y110" s="205"/>
      <c r="Z110" s="205"/>
      <c r="AA110" s="206"/>
      <c r="AB110" s="189" t="n">
        <f aca="false">IF(AA110="SI",X110,0)</f>
        <v>0</v>
      </c>
      <c r="AC110" s="207"/>
      <c r="AD110" s="207"/>
      <c r="AE110" s="207"/>
      <c r="AF110" s="207"/>
      <c r="AG110" s="207"/>
      <c r="AH110" s="208"/>
    </row>
    <row r="111" customFormat="false" ht="13.5" hidden="false" customHeight="true" outlineLevel="0" collapsed="false">
      <c r="A111" s="22" t="n">
        <v>110</v>
      </c>
      <c r="B111" s="180"/>
      <c r="C111" s="22"/>
      <c r="D111" s="22"/>
      <c r="E111" s="22"/>
      <c r="F111" s="22"/>
      <c r="G111" s="22"/>
      <c r="H111" s="183"/>
      <c r="I111" s="183"/>
      <c r="J111" s="22"/>
      <c r="K111" s="191" t="e">
        <f aca="false">VLOOKUP('Altri Costi'!J111,Legenda!$D$1:$F$258,2)</f>
        <v>#N/A</v>
      </c>
      <c r="L111" s="22"/>
      <c r="M111" s="22"/>
      <c r="N111" s="203"/>
      <c r="O111" s="183"/>
      <c r="P111" s="22"/>
      <c r="Q111" s="203"/>
      <c r="R111" s="183"/>
      <c r="S111" s="184" t="n">
        <f aca="false">'Piano Finanziario Annuale'!$F$6</f>
        <v>0</v>
      </c>
      <c r="T111" s="185" t="n">
        <v>0</v>
      </c>
      <c r="U111" s="186"/>
      <c r="V111" s="187" t="n">
        <f aca="false">(T111*U111)</f>
        <v>0</v>
      </c>
      <c r="W111" s="185" t="n">
        <v>0</v>
      </c>
      <c r="X111" s="185" t="n">
        <f aca="false">IF(OR(S111="sì",S111="forfettario 190"),SUM(T111+W111),SUM(T111+V111+W111))</f>
        <v>0</v>
      </c>
      <c r="Y111" s="205"/>
      <c r="Z111" s="205"/>
      <c r="AA111" s="206"/>
      <c r="AB111" s="189" t="n">
        <f aca="false">IF(AA111="SI",X111,0)</f>
        <v>0</v>
      </c>
      <c r="AC111" s="207"/>
      <c r="AD111" s="207"/>
      <c r="AE111" s="207"/>
      <c r="AF111" s="207"/>
      <c r="AG111" s="207"/>
      <c r="AH111" s="208"/>
    </row>
    <row r="112" customFormat="false" ht="13.5" hidden="false" customHeight="true" outlineLevel="0" collapsed="false">
      <c r="A112" s="22" t="n">
        <v>111</v>
      </c>
      <c r="B112" s="180"/>
      <c r="C112" s="22"/>
      <c r="D112" s="22"/>
      <c r="E112" s="22"/>
      <c r="F112" s="22"/>
      <c r="G112" s="22"/>
      <c r="H112" s="183"/>
      <c r="I112" s="183"/>
      <c r="J112" s="22"/>
      <c r="K112" s="191" t="e">
        <f aca="false">VLOOKUP('Altri Costi'!J112,Legenda!$D$1:$F$258,2)</f>
        <v>#N/A</v>
      </c>
      <c r="L112" s="22"/>
      <c r="M112" s="22"/>
      <c r="N112" s="203"/>
      <c r="O112" s="183"/>
      <c r="P112" s="22"/>
      <c r="Q112" s="203"/>
      <c r="R112" s="183"/>
      <c r="S112" s="184" t="n">
        <f aca="false">'Piano Finanziario Annuale'!$F$6</f>
        <v>0</v>
      </c>
      <c r="T112" s="185" t="n">
        <v>0</v>
      </c>
      <c r="U112" s="186"/>
      <c r="V112" s="187" t="n">
        <f aca="false">(T112*U112)</f>
        <v>0</v>
      </c>
      <c r="W112" s="185" t="n">
        <v>0</v>
      </c>
      <c r="X112" s="185" t="n">
        <f aca="false">IF(OR(S112="sì",S112="forfettario 190"),SUM(T112+W112),SUM(T112+V112+W112))</f>
        <v>0</v>
      </c>
      <c r="Y112" s="205"/>
      <c r="Z112" s="205"/>
      <c r="AA112" s="206"/>
      <c r="AB112" s="189" t="n">
        <f aca="false">IF(AA112="SI",X112,0)</f>
        <v>0</v>
      </c>
      <c r="AC112" s="207"/>
      <c r="AD112" s="207"/>
      <c r="AE112" s="207"/>
      <c r="AF112" s="207"/>
      <c r="AG112" s="207"/>
      <c r="AH112" s="208"/>
    </row>
    <row r="113" customFormat="false" ht="13.5" hidden="false" customHeight="true" outlineLevel="0" collapsed="false">
      <c r="A113" s="22" t="n">
        <v>112</v>
      </c>
      <c r="B113" s="180"/>
      <c r="C113" s="22"/>
      <c r="D113" s="22"/>
      <c r="E113" s="22"/>
      <c r="F113" s="22"/>
      <c r="G113" s="22"/>
      <c r="H113" s="183"/>
      <c r="I113" s="183"/>
      <c r="J113" s="22"/>
      <c r="K113" s="191" t="e">
        <f aca="false">VLOOKUP('Altri Costi'!J113,Legenda!$D$1:$F$258,2)</f>
        <v>#N/A</v>
      </c>
      <c r="L113" s="22"/>
      <c r="M113" s="22"/>
      <c r="N113" s="203"/>
      <c r="O113" s="183"/>
      <c r="P113" s="22"/>
      <c r="Q113" s="203"/>
      <c r="R113" s="183"/>
      <c r="S113" s="184" t="n">
        <f aca="false">'Piano Finanziario Annuale'!$F$6</f>
        <v>0</v>
      </c>
      <c r="T113" s="185" t="n">
        <v>0</v>
      </c>
      <c r="U113" s="186"/>
      <c r="V113" s="187" t="n">
        <f aca="false">(T113*U113)</f>
        <v>0</v>
      </c>
      <c r="W113" s="185" t="n">
        <v>0</v>
      </c>
      <c r="X113" s="185" t="n">
        <f aca="false">IF(OR(S113="sì",S113="forfettario 190"),SUM(T113+W113),SUM(T113+V113+W113))</f>
        <v>0</v>
      </c>
      <c r="Y113" s="205"/>
      <c r="Z113" s="205"/>
      <c r="AA113" s="206"/>
      <c r="AB113" s="189" t="n">
        <f aca="false">IF(AA113="SI",X113,0)</f>
        <v>0</v>
      </c>
      <c r="AC113" s="207"/>
      <c r="AD113" s="207"/>
      <c r="AE113" s="207"/>
      <c r="AF113" s="207"/>
      <c r="AG113" s="207"/>
      <c r="AH113" s="208"/>
    </row>
    <row r="114" customFormat="false" ht="13.5" hidden="false" customHeight="true" outlineLevel="0" collapsed="false">
      <c r="A114" s="22" t="n">
        <v>113</v>
      </c>
      <c r="B114" s="180"/>
      <c r="C114" s="22"/>
      <c r="D114" s="22"/>
      <c r="E114" s="22"/>
      <c r="F114" s="22"/>
      <c r="G114" s="22"/>
      <c r="H114" s="183"/>
      <c r="I114" s="183"/>
      <c r="J114" s="22"/>
      <c r="K114" s="191" t="e">
        <f aca="false">VLOOKUP('Altri Costi'!J114,Legenda!$D$1:$F$258,2)</f>
        <v>#N/A</v>
      </c>
      <c r="L114" s="22"/>
      <c r="M114" s="22"/>
      <c r="N114" s="203"/>
      <c r="O114" s="183"/>
      <c r="P114" s="22"/>
      <c r="Q114" s="203"/>
      <c r="R114" s="183"/>
      <c r="S114" s="184" t="n">
        <f aca="false">'Piano Finanziario Annuale'!$F$6</f>
        <v>0</v>
      </c>
      <c r="T114" s="185" t="n">
        <v>0</v>
      </c>
      <c r="U114" s="186"/>
      <c r="V114" s="187" t="n">
        <f aca="false">(T114*U114)</f>
        <v>0</v>
      </c>
      <c r="W114" s="185" t="n">
        <v>0</v>
      </c>
      <c r="X114" s="185" t="n">
        <f aca="false">IF(OR(S114="sì",S114="forfettario 190"),SUM(T114+W114),SUM(T114+V114+W114))</f>
        <v>0</v>
      </c>
      <c r="Y114" s="205"/>
      <c r="Z114" s="205"/>
      <c r="AA114" s="206"/>
      <c r="AB114" s="189" t="n">
        <f aca="false">IF(AA114="SI",X114,0)</f>
        <v>0</v>
      </c>
      <c r="AC114" s="207"/>
      <c r="AD114" s="207"/>
      <c r="AE114" s="207"/>
      <c r="AF114" s="207"/>
      <c r="AG114" s="207"/>
      <c r="AH114" s="208"/>
    </row>
    <row r="115" customFormat="false" ht="13.5" hidden="false" customHeight="true" outlineLevel="0" collapsed="false">
      <c r="A115" s="22" t="n">
        <v>114</v>
      </c>
      <c r="B115" s="180"/>
      <c r="C115" s="22"/>
      <c r="D115" s="22"/>
      <c r="E115" s="22"/>
      <c r="F115" s="22"/>
      <c r="G115" s="22"/>
      <c r="H115" s="183"/>
      <c r="I115" s="183"/>
      <c r="J115" s="22"/>
      <c r="K115" s="191" t="e">
        <f aca="false">VLOOKUP('Altri Costi'!J115,Legenda!$D$1:$F$258,2)</f>
        <v>#N/A</v>
      </c>
      <c r="L115" s="22"/>
      <c r="M115" s="22"/>
      <c r="N115" s="203"/>
      <c r="O115" s="183"/>
      <c r="P115" s="22"/>
      <c r="Q115" s="203"/>
      <c r="R115" s="183"/>
      <c r="S115" s="184" t="n">
        <f aca="false">'Piano Finanziario Annuale'!$F$6</f>
        <v>0</v>
      </c>
      <c r="T115" s="185" t="n">
        <v>0</v>
      </c>
      <c r="U115" s="186"/>
      <c r="V115" s="187" t="n">
        <f aca="false">(T115*U115)</f>
        <v>0</v>
      </c>
      <c r="W115" s="185" t="n">
        <v>0</v>
      </c>
      <c r="X115" s="185" t="n">
        <f aca="false">IF(OR(S115="sì",S115="forfettario 190"),SUM(T115+W115),SUM(T115+V115+W115))</f>
        <v>0</v>
      </c>
      <c r="Y115" s="205"/>
      <c r="Z115" s="205"/>
      <c r="AA115" s="206"/>
      <c r="AB115" s="189" t="n">
        <f aca="false">IF(AA115="SI",X115,0)</f>
        <v>0</v>
      </c>
      <c r="AC115" s="207"/>
      <c r="AD115" s="207"/>
      <c r="AE115" s="207"/>
      <c r="AF115" s="207"/>
      <c r="AG115" s="207"/>
      <c r="AH115" s="208"/>
    </row>
    <row r="116" customFormat="false" ht="13.5" hidden="false" customHeight="true" outlineLevel="0" collapsed="false">
      <c r="A116" s="22" t="n">
        <v>115</v>
      </c>
      <c r="B116" s="180"/>
      <c r="C116" s="22"/>
      <c r="D116" s="22"/>
      <c r="E116" s="22"/>
      <c r="F116" s="22"/>
      <c r="G116" s="22"/>
      <c r="H116" s="183"/>
      <c r="I116" s="183"/>
      <c r="J116" s="22"/>
      <c r="K116" s="191" t="e">
        <f aca="false">VLOOKUP('Altri Costi'!J116,Legenda!$D$1:$F$258,2)</f>
        <v>#N/A</v>
      </c>
      <c r="L116" s="22"/>
      <c r="M116" s="22"/>
      <c r="N116" s="203"/>
      <c r="O116" s="183"/>
      <c r="P116" s="22"/>
      <c r="Q116" s="203"/>
      <c r="R116" s="183"/>
      <c r="S116" s="184" t="n">
        <f aca="false">'Piano Finanziario Annuale'!$F$6</f>
        <v>0</v>
      </c>
      <c r="T116" s="185" t="n">
        <v>0</v>
      </c>
      <c r="U116" s="186"/>
      <c r="V116" s="187" t="n">
        <f aca="false">(T116*U116)</f>
        <v>0</v>
      </c>
      <c r="W116" s="185" t="n">
        <v>0</v>
      </c>
      <c r="X116" s="185" t="n">
        <f aca="false">IF(OR(S116="sì",S116="forfettario 190"),SUM(T116+W116),SUM(T116+V116+W116))</f>
        <v>0</v>
      </c>
      <c r="Y116" s="205"/>
      <c r="Z116" s="205"/>
      <c r="AA116" s="206"/>
      <c r="AB116" s="189" t="n">
        <f aca="false">IF(AA116="SI",X116,0)</f>
        <v>0</v>
      </c>
      <c r="AC116" s="207"/>
      <c r="AD116" s="207"/>
      <c r="AE116" s="207"/>
      <c r="AF116" s="207"/>
      <c r="AG116" s="207"/>
      <c r="AH116" s="208"/>
    </row>
    <row r="117" customFormat="false" ht="13.5" hidden="false" customHeight="true" outlineLevel="0" collapsed="false">
      <c r="A117" s="22" t="n">
        <v>116</v>
      </c>
      <c r="B117" s="180"/>
      <c r="C117" s="22"/>
      <c r="D117" s="22"/>
      <c r="E117" s="22"/>
      <c r="F117" s="22"/>
      <c r="G117" s="22"/>
      <c r="H117" s="183"/>
      <c r="I117" s="183"/>
      <c r="J117" s="22"/>
      <c r="K117" s="191" t="e">
        <f aca="false">VLOOKUP('Altri Costi'!J117,Legenda!$D$1:$F$258,2)</f>
        <v>#N/A</v>
      </c>
      <c r="L117" s="22"/>
      <c r="M117" s="22"/>
      <c r="N117" s="203"/>
      <c r="O117" s="183"/>
      <c r="P117" s="22"/>
      <c r="Q117" s="203"/>
      <c r="R117" s="183"/>
      <c r="S117" s="184" t="n">
        <f aca="false">'Piano Finanziario Annuale'!$F$6</f>
        <v>0</v>
      </c>
      <c r="T117" s="185" t="n">
        <v>0</v>
      </c>
      <c r="U117" s="186"/>
      <c r="V117" s="187" t="n">
        <f aca="false">(T117*U117)</f>
        <v>0</v>
      </c>
      <c r="W117" s="185" t="n">
        <v>0</v>
      </c>
      <c r="X117" s="185" t="n">
        <f aca="false">IF(OR(S117="sì",S117="forfettario 190"),SUM(T117+W117),SUM(T117+V117+W117))</f>
        <v>0</v>
      </c>
      <c r="Y117" s="205"/>
      <c r="Z117" s="205"/>
      <c r="AA117" s="206"/>
      <c r="AB117" s="189" t="n">
        <f aca="false">IF(AA117="SI",X117,0)</f>
        <v>0</v>
      </c>
      <c r="AC117" s="207"/>
      <c r="AD117" s="207"/>
      <c r="AE117" s="207"/>
      <c r="AF117" s="207"/>
      <c r="AG117" s="207"/>
      <c r="AH117" s="208"/>
    </row>
    <row r="118" customFormat="false" ht="13.5" hidden="false" customHeight="true" outlineLevel="0" collapsed="false">
      <c r="A118" s="22" t="n">
        <v>117</v>
      </c>
      <c r="B118" s="180"/>
      <c r="C118" s="22"/>
      <c r="D118" s="22"/>
      <c r="E118" s="22"/>
      <c r="F118" s="22"/>
      <c r="G118" s="22"/>
      <c r="H118" s="183"/>
      <c r="I118" s="183"/>
      <c r="J118" s="22"/>
      <c r="K118" s="191" t="e">
        <f aca="false">VLOOKUP('Altri Costi'!J118,Legenda!$D$1:$F$258,2)</f>
        <v>#N/A</v>
      </c>
      <c r="L118" s="22"/>
      <c r="M118" s="22"/>
      <c r="N118" s="203"/>
      <c r="O118" s="183"/>
      <c r="P118" s="22"/>
      <c r="Q118" s="203"/>
      <c r="R118" s="183"/>
      <c r="S118" s="184" t="n">
        <f aca="false">'Piano Finanziario Annuale'!$F$6</f>
        <v>0</v>
      </c>
      <c r="T118" s="185" t="n">
        <v>0</v>
      </c>
      <c r="U118" s="186"/>
      <c r="V118" s="187" t="n">
        <f aca="false">(T118*U118)</f>
        <v>0</v>
      </c>
      <c r="W118" s="185" t="n">
        <v>0</v>
      </c>
      <c r="X118" s="185" t="n">
        <f aca="false">IF(OR(S118="sì",S118="forfettario 190"),SUM(T118+W118),SUM(T118+V118+W118))</f>
        <v>0</v>
      </c>
      <c r="Y118" s="205"/>
      <c r="Z118" s="205"/>
      <c r="AA118" s="206"/>
      <c r="AB118" s="189" t="n">
        <f aca="false">IF(AA118="SI",X118,0)</f>
        <v>0</v>
      </c>
      <c r="AC118" s="207"/>
      <c r="AD118" s="207"/>
      <c r="AE118" s="207"/>
      <c r="AF118" s="207"/>
      <c r="AG118" s="207"/>
      <c r="AH118" s="208"/>
    </row>
    <row r="119" customFormat="false" ht="13.5" hidden="false" customHeight="true" outlineLevel="0" collapsed="false">
      <c r="A119" s="22" t="n">
        <v>118</v>
      </c>
      <c r="B119" s="180"/>
      <c r="C119" s="22"/>
      <c r="D119" s="22"/>
      <c r="E119" s="22"/>
      <c r="F119" s="22"/>
      <c r="G119" s="22"/>
      <c r="H119" s="183"/>
      <c r="I119" s="183"/>
      <c r="J119" s="22"/>
      <c r="K119" s="191" t="e">
        <f aca="false">VLOOKUP('Altri Costi'!J119,Legenda!$D$1:$F$258,2)</f>
        <v>#N/A</v>
      </c>
      <c r="L119" s="22"/>
      <c r="M119" s="22"/>
      <c r="N119" s="203"/>
      <c r="O119" s="183"/>
      <c r="P119" s="22"/>
      <c r="Q119" s="203"/>
      <c r="R119" s="183"/>
      <c r="S119" s="184" t="n">
        <f aca="false">'Piano Finanziario Annuale'!$F$6</f>
        <v>0</v>
      </c>
      <c r="T119" s="185" t="n">
        <v>0</v>
      </c>
      <c r="U119" s="186"/>
      <c r="V119" s="187" t="n">
        <f aca="false">(T119*U119)</f>
        <v>0</v>
      </c>
      <c r="W119" s="185" t="n">
        <v>0</v>
      </c>
      <c r="X119" s="185" t="n">
        <f aca="false">IF(OR(S119="sì",S119="forfettario 190"),SUM(T119+W119),SUM(T119+V119+W119))</f>
        <v>0</v>
      </c>
      <c r="Y119" s="205"/>
      <c r="Z119" s="205"/>
      <c r="AA119" s="206"/>
      <c r="AB119" s="189" t="n">
        <f aca="false">IF(AA119="SI",X119,0)</f>
        <v>0</v>
      </c>
      <c r="AC119" s="207"/>
      <c r="AD119" s="207"/>
      <c r="AE119" s="207"/>
      <c r="AF119" s="207"/>
      <c r="AG119" s="207"/>
      <c r="AH119" s="208"/>
    </row>
    <row r="120" customFormat="false" ht="13.5" hidden="false" customHeight="true" outlineLevel="0" collapsed="false">
      <c r="A120" s="22" t="n">
        <v>119</v>
      </c>
      <c r="B120" s="180"/>
      <c r="C120" s="22"/>
      <c r="D120" s="22"/>
      <c r="E120" s="22"/>
      <c r="F120" s="22"/>
      <c r="G120" s="22"/>
      <c r="H120" s="183"/>
      <c r="I120" s="183"/>
      <c r="J120" s="22"/>
      <c r="K120" s="191" t="e">
        <f aca="false">VLOOKUP('Altri Costi'!J120,Legenda!$D$1:$F$258,2)</f>
        <v>#N/A</v>
      </c>
      <c r="L120" s="22"/>
      <c r="M120" s="22"/>
      <c r="N120" s="203"/>
      <c r="O120" s="183"/>
      <c r="P120" s="22"/>
      <c r="Q120" s="203"/>
      <c r="R120" s="183"/>
      <c r="S120" s="184" t="n">
        <f aca="false">'Piano Finanziario Annuale'!$F$6</f>
        <v>0</v>
      </c>
      <c r="T120" s="185" t="n">
        <v>0</v>
      </c>
      <c r="U120" s="186"/>
      <c r="V120" s="187" t="n">
        <f aca="false">(T120*U120)</f>
        <v>0</v>
      </c>
      <c r="W120" s="185" t="n">
        <v>0</v>
      </c>
      <c r="X120" s="185" t="n">
        <f aca="false">IF(OR(S120="sì",S120="forfettario 190"),SUM(T120+W120),SUM(T120+V120+W120))</f>
        <v>0</v>
      </c>
      <c r="Y120" s="205"/>
      <c r="Z120" s="205"/>
      <c r="AA120" s="206"/>
      <c r="AB120" s="189" t="n">
        <f aca="false">IF(AA120="SI",X120,0)</f>
        <v>0</v>
      </c>
      <c r="AC120" s="207"/>
      <c r="AD120" s="207"/>
      <c r="AE120" s="207"/>
      <c r="AF120" s="207"/>
      <c r="AG120" s="207"/>
      <c r="AH120" s="208"/>
    </row>
    <row r="121" customFormat="false" ht="13.5" hidden="false" customHeight="true" outlineLevel="0" collapsed="false">
      <c r="A121" s="22" t="n">
        <v>120</v>
      </c>
      <c r="B121" s="180"/>
      <c r="C121" s="22"/>
      <c r="D121" s="22"/>
      <c r="E121" s="22"/>
      <c r="F121" s="22"/>
      <c r="G121" s="22"/>
      <c r="H121" s="183"/>
      <c r="I121" s="183"/>
      <c r="J121" s="22"/>
      <c r="K121" s="191" t="e">
        <f aca="false">VLOOKUP('Altri Costi'!J121,Legenda!$D$1:$F$258,2)</f>
        <v>#N/A</v>
      </c>
      <c r="L121" s="22"/>
      <c r="M121" s="22"/>
      <c r="N121" s="203"/>
      <c r="O121" s="183"/>
      <c r="P121" s="22"/>
      <c r="Q121" s="203"/>
      <c r="R121" s="183"/>
      <c r="S121" s="184" t="n">
        <f aca="false">'Piano Finanziario Annuale'!$F$6</f>
        <v>0</v>
      </c>
      <c r="T121" s="185" t="n">
        <v>0</v>
      </c>
      <c r="U121" s="186"/>
      <c r="V121" s="187" t="n">
        <f aca="false">(T121*U121)</f>
        <v>0</v>
      </c>
      <c r="W121" s="185" t="n">
        <v>0</v>
      </c>
      <c r="X121" s="185" t="n">
        <f aca="false">IF(OR(S121="sì",S121="forfettario 190"),SUM(T121+W121),SUM(T121+V121+W121))</f>
        <v>0</v>
      </c>
      <c r="Y121" s="205"/>
      <c r="Z121" s="205"/>
      <c r="AA121" s="206"/>
      <c r="AB121" s="189" t="n">
        <f aca="false">IF(AA121="SI",X121,0)</f>
        <v>0</v>
      </c>
      <c r="AC121" s="207"/>
      <c r="AD121" s="207"/>
      <c r="AE121" s="207"/>
      <c r="AF121" s="207"/>
      <c r="AG121" s="207"/>
      <c r="AH121" s="208"/>
    </row>
    <row r="122" customFormat="false" ht="13.5" hidden="false" customHeight="true" outlineLevel="0" collapsed="false">
      <c r="A122" s="22" t="n">
        <v>121</v>
      </c>
      <c r="B122" s="180"/>
      <c r="C122" s="22"/>
      <c r="D122" s="22"/>
      <c r="E122" s="22"/>
      <c r="F122" s="22"/>
      <c r="G122" s="22"/>
      <c r="H122" s="183"/>
      <c r="I122" s="183"/>
      <c r="J122" s="22"/>
      <c r="K122" s="191" t="e">
        <f aca="false">VLOOKUP('Altri Costi'!J122,Legenda!$D$1:$F$258,2)</f>
        <v>#N/A</v>
      </c>
      <c r="L122" s="22"/>
      <c r="M122" s="22"/>
      <c r="N122" s="203"/>
      <c r="O122" s="183"/>
      <c r="P122" s="22"/>
      <c r="Q122" s="203"/>
      <c r="R122" s="183"/>
      <c r="S122" s="184" t="n">
        <f aca="false">'Piano Finanziario Annuale'!$F$6</f>
        <v>0</v>
      </c>
      <c r="T122" s="185" t="n">
        <v>0</v>
      </c>
      <c r="U122" s="186"/>
      <c r="V122" s="187" t="n">
        <f aca="false">(T122*U122)</f>
        <v>0</v>
      </c>
      <c r="W122" s="185" t="n">
        <v>0</v>
      </c>
      <c r="X122" s="185" t="n">
        <f aca="false">IF(OR(S122="sì",S122="forfettario 190"),SUM(T122+W122),SUM(T122+V122+W122))</f>
        <v>0</v>
      </c>
      <c r="Y122" s="205"/>
      <c r="Z122" s="205"/>
      <c r="AA122" s="206"/>
      <c r="AB122" s="189" t="n">
        <f aca="false">IF(AA122="SI",X122,0)</f>
        <v>0</v>
      </c>
      <c r="AC122" s="207"/>
      <c r="AD122" s="207"/>
      <c r="AE122" s="207"/>
      <c r="AF122" s="207"/>
      <c r="AG122" s="207"/>
      <c r="AH122" s="208"/>
    </row>
    <row r="123" customFormat="false" ht="13.5" hidden="false" customHeight="true" outlineLevel="0" collapsed="false">
      <c r="A123" s="22" t="n">
        <v>122</v>
      </c>
      <c r="B123" s="180"/>
      <c r="C123" s="22"/>
      <c r="D123" s="22"/>
      <c r="E123" s="22"/>
      <c r="F123" s="22"/>
      <c r="G123" s="22"/>
      <c r="H123" s="183"/>
      <c r="I123" s="183"/>
      <c r="J123" s="22"/>
      <c r="K123" s="191" t="e">
        <f aca="false">VLOOKUP('Altri Costi'!J123,Legenda!$D$1:$F$258,2)</f>
        <v>#N/A</v>
      </c>
      <c r="L123" s="22"/>
      <c r="M123" s="22"/>
      <c r="N123" s="203"/>
      <c r="O123" s="183"/>
      <c r="P123" s="22"/>
      <c r="Q123" s="203"/>
      <c r="R123" s="183"/>
      <c r="S123" s="184" t="n">
        <f aca="false">'Piano Finanziario Annuale'!$F$6</f>
        <v>0</v>
      </c>
      <c r="T123" s="185" t="n">
        <v>0</v>
      </c>
      <c r="U123" s="186"/>
      <c r="V123" s="187" t="n">
        <f aca="false">(T123*U123)</f>
        <v>0</v>
      </c>
      <c r="W123" s="185" t="n">
        <v>0</v>
      </c>
      <c r="X123" s="185" t="n">
        <f aca="false">IF(OR(S123="sì",S123="forfettario 190"),SUM(T123+W123),SUM(T123+V123+W123))</f>
        <v>0</v>
      </c>
      <c r="Y123" s="205"/>
      <c r="Z123" s="205"/>
      <c r="AA123" s="206"/>
      <c r="AB123" s="189" t="n">
        <f aca="false">IF(AA123="SI",X123,0)</f>
        <v>0</v>
      </c>
      <c r="AC123" s="207"/>
      <c r="AD123" s="207"/>
      <c r="AE123" s="207"/>
      <c r="AF123" s="207"/>
      <c r="AG123" s="207"/>
      <c r="AH123" s="208"/>
    </row>
    <row r="124" customFormat="false" ht="13.5" hidden="false" customHeight="true" outlineLevel="0" collapsed="false">
      <c r="A124" s="22" t="n">
        <v>123</v>
      </c>
      <c r="B124" s="180"/>
      <c r="C124" s="22"/>
      <c r="D124" s="22"/>
      <c r="E124" s="22"/>
      <c r="F124" s="22"/>
      <c r="G124" s="22"/>
      <c r="H124" s="183"/>
      <c r="I124" s="183"/>
      <c r="J124" s="22"/>
      <c r="K124" s="191" t="e">
        <f aca="false">VLOOKUP('Altri Costi'!J124,Legenda!$D$1:$F$258,2)</f>
        <v>#N/A</v>
      </c>
      <c r="L124" s="22"/>
      <c r="M124" s="22"/>
      <c r="N124" s="203"/>
      <c r="O124" s="183"/>
      <c r="P124" s="22"/>
      <c r="Q124" s="203"/>
      <c r="R124" s="183"/>
      <c r="S124" s="184" t="n">
        <f aca="false">'Piano Finanziario Annuale'!$F$6</f>
        <v>0</v>
      </c>
      <c r="T124" s="185" t="n">
        <v>0</v>
      </c>
      <c r="U124" s="186"/>
      <c r="V124" s="187" t="n">
        <f aca="false">(T124*U124)</f>
        <v>0</v>
      </c>
      <c r="W124" s="185" t="n">
        <v>0</v>
      </c>
      <c r="X124" s="185" t="n">
        <f aca="false">IF(OR(S124="sì",S124="forfettario 190"),SUM(T124+W124),SUM(T124+V124+W124))</f>
        <v>0</v>
      </c>
      <c r="Y124" s="205"/>
      <c r="Z124" s="205"/>
      <c r="AA124" s="206"/>
      <c r="AB124" s="189" t="n">
        <f aca="false">IF(AA124="SI",X124,0)</f>
        <v>0</v>
      </c>
      <c r="AC124" s="207"/>
      <c r="AD124" s="207"/>
      <c r="AE124" s="207"/>
      <c r="AF124" s="207"/>
      <c r="AG124" s="207"/>
      <c r="AH124" s="208"/>
    </row>
    <row r="125" customFormat="false" ht="13.5" hidden="false" customHeight="true" outlineLevel="0" collapsed="false">
      <c r="A125" s="22" t="n">
        <v>124</v>
      </c>
      <c r="B125" s="180"/>
      <c r="C125" s="22"/>
      <c r="D125" s="22"/>
      <c r="E125" s="22"/>
      <c r="F125" s="22"/>
      <c r="G125" s="22"/>
      <c r="H125" s="183"/>
      <c r="I125" s="183"/>
      <c r="J125" s="22"/>
      <c r="K125" s="191" t="e">
        <f aca="false">VLOOKUP('Altri Costi'!J125,Legenda!$D$1:$F$258,2)</f>
        <v>#N/A</v>
      </c>
      <c r="L125" s="22"/>
      <c r="M125" s="22"/>
      <c r="N125" s="203"/>
      <c r="O125" s="183"/>
      <c r="P125" s="22"/>
      <c r="Q125" s="203"/>
      <c r="R125" s="183"/>
      <c r="S125" s="184" t="n">
        <f aca="false">'Piano Finanziario Annuale'!$F$6</f>
        <v>0</v>
      </c>
      <c r="T125" s="185" t="n">
        <v>0</v>
      </c>
      <c r="U125" s="186"/>
      <c r="V125" s="187" t="n">
        <f aca="false">(T125*U125)</f>
        <v>0</v>
      </c>
      <c r="W125" s="185" t="n">
        <v>0</v>
      </c>
      <c r="X125" s="185" t="n">
        <f aca="false">IF(OR(S125="sì",S125="forfettario 190"),SUM(T125+W125),SUM(T125+V125+W125))</f>
        <v>0</v>
      </c>
      <c r="Y125" s="205"/>
      <c r="Z125" s="205"/>
      <c r="AA125" s="206"/>
      <c r="AB125" s="189" t="n">
        <f aca="false">IF(AA125="SI",X125,0)</f>
        <v>0</v>
      </c>
      <c r="AC125" s="207"/>
      <c r="AD125" s="207"/>
      <c r="AE125" s="207"/>
      <c r="AF125" s="207"/>
      <c r="AG125" s="207"/>
      <c r="AH125" s="208"/>
    </row>
    <row r="126" customFormat="false" ht="13.5" hidden="false" customHeight="true" outlineLevel="0" collapsed="false">
      <c r="A126" s="22" t="n">
        <v>125</v>
      </c>
      <c r="B126" s="180"/>
      <c r="C126" s="22"/>
      <c r="D126" s="22"/>
      <c r="E126" s="22"/>
      <c r="F126" s="22"/>
      <c r="G126" s="22"/>
      <c r="H126" s="183"/>
      <c r="I126" s="183"/>
      <c r="J126" s="22"/>
      <c r="K126" s="191" t="e">
        <f aca="false">VLOOKUP('Altri Costi'!J126,Legenda!$D$1:$F$258,2)</f>
        <v>#N/A</v>
      </c>
      <c r="L126" s="22"/>
      <c r="M126" s="22"/>
      <c r="N126" s="203"/>
      <c r="O126" s="183"/>
      <c r="P126" s="22"/>
      <c r="Q126" s="203"/>
      <c r="R126" s="183"/>
      <c r="S126" s="184" t="n">
        <f aca="false">'Piano Finanziario Annuale'!$F$6</f>
        <v>0</v>
      </c>
      <c r="T126" s="185" t="n">
        <v>0</v>
      </c>
      <c r="U126" s="186"/>
      <c r="V126" s="187" t="n">
        <f aca="false">(T126*U126)</f>
        <v>0</v>
      </c>
      <c r="W126" s="185" t="n">
        <v>0</v>
      </c>
      <c r="X126" s="185" t="n">
        <f aca="false">IF(OR(S126="sì",S126="forfettario 190"),SUM(T126+W126),SUM(T126+V126+W126))</f>
        <v>0</v>
      </c>
      <c r="Y126" s="205"/>
      <c r="Z126" s="205"/>
      <c r="AA126" s="206"/>
      <c r="AB126" s="189" t="n">
        <f aca="false">IF(AA126="SI",X126,0)</f>
        <v>0</v>
      </c>
      <c r="AC126" s="207"/>
      <c r="AD126" s="207"/>
      <c r="AE126" s="207"/>
      <c r="AF126" s="207"/>
      <c r="AG126" s="207"/>
      <c r="AH126" s="208"/>
    </row>
    <row r="127" customFormat="false" ht="13.5" hidden="false" customHeight="true" outlineLevel="0" collapsed="false">
      <c r="A127" s="22" t="n">
        <v>126</v>
      </c>
      <c r="B127" s="180"/>
      <c r="C127" s="22"/>
      <c r="D127" s="22"/>
      <c r="E127" s="22"/>
      <c r="F127" s="22"/>
      <c r="G127" s="22"/>
      <c r="H127" s="183"/>
      <c r="I127" s="183"/>
      <c r="J127" s="22"/>
      <c r="K127" s="191" t="e">
        <f aca="false">VLOOKUP('Altri Costi'!J127,Legenda!$D$1:$F$258,2)</f>
        <v>#N/A</v>
      </c>
      <c r="L127" s="22"/>
      <c r="M127" s="22"/>
      <c r="N127" s="203"/>
      <c r="O127" s="183"/>
      <c r="P127" s="22"/>
      <c r="Q127" s="203"/>
      <c r="R127" s="183"/>
      <c r="S127" s="184" t="n">
        <f aca="false">'Piano Finanziario Annuale'!$F$6</f>
        <v>0</v>
      </c>
      <c r="T127" s="185" t="n">
        <v>0</v>
      </c>
      <c r="U127" s="186"/>
      <c r="V127" s="187" t="n">
        <f aca="false">(T127*U127)</f>
        <v>0</v>
      </c>
      <c r="W127" s="185" t="n">
        <v>0</v>
      </c>
      <c r="X127" s="185" t="n">
        <f aca="false">IF(OR(S127="sì",S127="forfettario 190"),SUM(T127+W127),SUM(T127+V127+W127))</f>
        <v>0</v>
      </c>
      <c r="Y127" s="205"/>
      <c r="Z127" s="205"/>
      <c r="AA127" s="206"/>
      <c r="AB127" s="189" t="n">
        <f aca="false">IF(AA127="SI",X127,0)</f>
        <v>0</v>
      </c>
      <c r="AC127" s="207"/>
      <c r="AD127" s="207"/>
      <c r="AE127" s="207"/>
      <c r="AF127" s="207"/>
      <c r="AG127" s="207"/>
      <c r="AH127" s="208"/>
    </row>
    <row r="128" customFormat="false" ht="13.5" hidden="false" customHeight="true" outlineLevel="0" collapsed="false">
      <c r="A128" s="22" t="n">
        <v>127</v>
      </c>
      <c r="B128" s="180"/>
      <c r="C128" s="22"/>
      <c r="D128" s="22"/>
      <c r="E128" s="22"/>
      <c r="F128" s="22"/>
      <c r="G128" s="22"/>
      <c r="H128" s="183"/>
      <c r="I128" s="183"/>
      <c r="J128" s="22"/>
      <c r="K128" s="191" t="e">
        <f aca="false">VLOOKUP('Altri Costi'!J128,Legenda!$D$1:$F$258,2)</f>
        <v>#N/A</v>
      </c>
      <c r="L128" s="22"/>
      <c r="M128" s="22"/>
      <c r="N128" s="203"/>
      <c r="O128" s="183"/>
      <c r="P128" s="22"/>
      <c r="Q128" s="203"/>
      <c r="R128" s="183"/>
      <c r="S128" s="184" t="n">
        <f aca="false">'Piano Finanziario Annuale'!$F$6</f>
        <v>0</v>
      </c>
      <c r="T128" s="185" t="n">
        <v>0</v>
      </c>
      <c r="U128" s="186"/>
      <c r="V128" s="187" t="n">
        <f aca="false">(T128*U128)</f>
        <v>0</v>
      </c>
      <c r="W128" s="185" t="n">
        <v>0</v>
      </c>
      <c r="X128" s="185" t="n">
        <f aca="false">IF(OR(S128="sì",S128="forfettario 190"),SUM(T128+W128),SUM(T128+V128+W128))</f>
        <v>0</v>
      </c>
      <c r="Y128" s="205"/>
      <c r="Z128" s="205"/>
      <c r="AA128" s="206"/>
      <c r="AB128" s="189" t="n">
        <f aca="false">IF(AA128="SI",X128,0)</f>
        <v>0</v>
      </c>
      <c r="AC128" s="207"/>
      <c r="AD128" s="207"/>
      <c r="AE128" s="207"/>
      <c r="AF128" s="207"/>
      <c r="AG128" s="207"/>
      <c r="AH128" s="208"/>
    </row>
    <row r="129" customFormat="false" ht="13.5" hidden="false" customHeight="true" outlineLevel="0" collapsed="false">
      <c r="A129" s="22" t="n">
        <v>128</v>
      </c>
      <c r="B129" s="180"/>
      <c r="C129" s="22"/>
      <c r="D129" s="22"/>
      <c r="E129" s="22"/>
      <c r="F129" s="22"/>
      <c r="G129" s="22"/>
      <c r="H129" s="183"/>
      <c r="I129" s="183"/>
      <c r="J129" s="22"/>
      <c r="K129" s="191" t="e">
        <f aca="false">VLOOKUP('Altri Costi'!J129,Legenda!$D$1:$F$258,2)</f>
        <v>#N/A</v>
      </c>
      <c r="L129" s="22"/>
      <c r="M129" s="22"/>
      <c r="N129" s="203"/>
      <c r="O129" s="183"/>
      <c r="P129" s="22"/>
      <c r="Q129" s="203"/>
      <c r="R129" s="183"/>
      <c r="S129" s="184" t="n">
        <f aca="false">'Piano Finanziario Annuale'!$F$6</f>
        <v>0</v>
      </c>
      <c r="T129" s="185" t="n">
        <v>0</v>
      </c>
      <c r="U129" s="186"/>
      <c r="V129" s="187" t="n">
        <f aca="false">(T129*U129)</f>
        <v>0</v>
      </c>
      <c r="W129" s="185" t="n">
        <v>0</v>
      </c>
      <c r="X129" s="185" t="n">
        <f aca="false">IF(OR(S129="sì",S129="forfettario 190"),SUM(T129+W129),SUM(T129+V129+W129))</f>
        <v>0</v>
      </c>
      <c r="Y129" s="205"/>
      <c r="Z129" s="205"/>
      <c r="AA129" s="206"/>
      <c r="AB129" s="189" t="n">
        <f aca="false">IF(AA129="SI",X129,0)</f>
        <v>0</v>
      </c>
      <c r="AC129" s="207"/>
      <c r="AD129" s="207"/>
      <c r="AE129" s="207"/>
      <c r="AF129" s="207"/>
      <c r="AG129" s="207"/>
      <c r="AH129" s="208"/>
    </row>
    <row r="130" customFormat="false" ht="13.5" hidden="false" customHeight="true" outlineLevel="0" collapsed="false">
      <c r="A130" s="22" t="n">
        <v>129</v>
      </c>
      <c r="B130" s="180"/>
      <c r="C130" s="22"/>
      <c r="D130" s="22"/>
      <c r="E130" s="22"/>
      <c r="F130" s="22"/>
      <c r="G130" s="22"/>
      <c r="H130" s="183"/>
      <c r="I130" s="183"/>
      <c r="J130" s="22"/>
      <c r="K130" s="191" t="e">
        <f aca="false">VLOOKUP('Altri Costi'!J130,Legenda!$D$1:$F$258,2)</f>
        <v>#N/A</v>
      </c>
      <c r="L130" s="22"/>
      <c r="M130" s="22"/>
      <c r="N130" s="203"/>
      <c r="O130" s="183"/>
      <c r="P130" s="22"/>
      <c r="Q130" s="203"/>
      <c r="R130" s="183"/>
      <c r="S130" s="184" t="n">
        <f aca="false">'Piano Finanziario Annuale'!$F$6</f>
        <v>0</v>
      </c>
      <c r="T130" s="185" t="n">
        <v>0</v>
      </c>
      <c r="U130" s="186"/>
      <c r="V130" s="187" t="n">
        <f aca="false">(T130*U130)</f>
        <v>0</v>
      </c>
      <c r="W130" s="185" t="n">
        <v>0</v>
      </c>
      <c r="X130" s="185" t="n">
        <f aca="false">IF(OR(S130="sì",S130="forfettario 190"),SUM(T130+W130),SUM(T130+V130+W130))</f>
        <v>0</v>
      </c>
      <c r="Y130" s="205"/>
      <c r="Z130" s="205"/>
      <c r="AA130" s="206"/>
      <c r="AB130" s="189" t="n">
        <f aca="false">IF(AA130="SI",X130,0)</f>
        <v>0</v>
      </c>
      <c r="AC130" s="207"/>
      <c r="AD130" s="207"/>
      <c r="AE130" s="207"/>
      <c r="AF130" s="207"/>
      <c r="AG130" s="207"/>
      <c r="AH130" s="208"/>
    </row>
    <row r="131" customFormat="false" ht="13.5" hidden="false" customHeight="true" outlineLevel="0" collapsed="false">
      <c r="A131" s="22" t="n">
        <v>130</v>
      </c>
      <c r="B131" s="180"/>
      <c r="C131" s="22"/>
      <c r="D131" s="22"/>
      <c r="E131" s="22"/>
      <c r="F131" s="22"/>
      <c r="G131" s="22"/>
      <c r="H131" s="183"/>
      <c r="I131" s="183"/>
      <c r="J131" s="22"/>
      <c r="K131" s="191" t="e">
        <f aca="false">VLOOKUP('Altri Costi'!J131,Legenda!$D$1:$F$258,2)</f>
        <v>#N/A</v>
      </c>
      <c r="L131" s="22"/>
      <c r="M131" s="22"/>
      <c r="N131" s="203"/>
      <c r="O131" s="183"/>
      <c r="P131" s="22"/>
      <c r="Q131" s="203"/>
      <c r="R131" s="183"/>
      <c r="S131" s="184" t="n">
        <f aca="false">'Piano Finanziario Annuale'!$F$6</f>
        <v>0</v>
      </c>
      <c r="T131" s="185" t="n">
        <v>0</v>
      </c>
      <c r="U131" s="186"/>
      <c r="V131" s="187" t="n">
        <f aca="false">(T131*U131)</f>
        <v>0</v>
      </c>
      <c r="W131" s="185" t="n">
        <v>0</v>
      </c>
      <c r="X131" s="185" t="n">
        <f aca="false">IF(OR(S131="sì",S131="forfettario 190"),SUM(T131+W131),SUM(T131+V131+W131))</f>
        <v>0</v>
      </c>
      <c r="Y131" s="205"/>
      <c r="Z131" s="205"/>
      <c r="AA131" s="206"/>
      <c r="AB131" s="189" t="n">
        <f aca="false">IF(AA131="SI",X131,0)</f>
        <v>0</v>
      </c>
      <c r="AC131" s="207"/>
      <c r="AD131" s="207"/>
      <c r="AE131" s="207"/>
      <c r="AF131" s="207"/>
      <c r="AG131" s="207"/>
      <c r="AH131" s="208"/>
    </row>
    <row r="132" customFormat="false" ht="13.5" hidden="false" customHeight="true" outlineLevel="0" collapsed="false">
      <c r="A132" s="22" t="n">
        <v>131</v>
      </c>
      <c r="B132" s="180"/>
      <c r="C132" s="22"/>
      <c r="D132" s="22"/>
      <c r="E132" s="22"/>
      <c r="F132" s="22"/>
      <c r="G132" s="22"/>
      <c r="H132" s="183"/>
      <c r="I132" s="183"/>
      <c r="J132" s="22"/>
      <c r="K132" s="191" t="e">
        <f aca="false">VLOOKUP('Altri Costi'!J132,Legenda!$D$1:$F$258,2)</f>
        <v>#N/A</v>
      </c>
      <c r="L132" s="22"/>
      <c r="M132" s="22"/>
      <c r="N132" s="203"/>
      <c r="O132" s="183"/>
      <c r="P132" s="22"/>
      <c r="Q132" s="203"/>
      <c r="R132" s="183"/>
      <c r="S132" s="184" t="n">
        <f aca="false">'Piano Finanziario Annuale'!$F$6</f>
        <v>0</v>
      </c>
      <c r="T132" s="185" t="n">
        <v>0</v>
      </c>
      <c r="U132" s="186"/>
      <c r="V132" s="187" t="n">
        <f aca="false">(T132*U132)</f>
        <v>0</v>
      </c>
      <c r="W132" s="185" t="n">
        <v>0</v>
      </c>
      <c r="X132" s="185" t="n">
        <f aca="false">IF(OR(S132="sì",S132="forfettario 190"),SUM(T132+W132),SUM(T132+V132+W132))</f>
        <v>0</v>
      </c>
      <c r="Y132" s="205"/>
      <c r="Z132" s="205"/>
      <c r="AA132" s="206"/>
      <c r="AB132" s="189" t="n">
        <f aca="false">IF(AA132="SI",X132,0)</f>
        <v>0</v>
      </c>
      <c r="AC132" s="207"/>
      <c r="AD132" s="207"/>
      <c r="AE132" s="207"/>
      <c r="AF132" s="207"/>
      <c r="AG132" s="207"/>
      <c r="AH132" s="208"/>
    </row>
    <row r="133" customFormat="false" ht="13.5" hidden="false" customHeight="true" outlineLevel="0" collapsed="false">
      <c r="A133" s="22" t="n">
        <v>132</v>
      </c>
      <c r="B133" s="180"/>
      <c r="C133" s="22"/>
      <c r="D133" s="22"/>
      <c r="E133" s="22"/>
      <c r="F133" s="22"/>
      <c r="G133" s="22"/>
      <c r="H133" s="183"/>
      <c r="I133" s="183"/>
      <c r="J133" s="22"/>
      <c r="K133" s="191" t="e">
        <f aca="false">VLOOKUP('Altri Costi'!J133,Legenda!$D$1:$F$258,2)</f>
        <v>#N/A</v>
      </c>
      <c r="L133" s="22"/>
      <c r="M133" s="22"/>
      <c r="N133" s="203"/>
      <c r="O133" s="183"/>
      <c r="P133" s="22"/>
      <c r="Q133" s="203"/>
      <c r="R133" s="183"/>
      <c r="S133" s="184" t="n">
        <f aca="false">'Piano Finanziario Annuale'!$F$6</f>
        <v>0</v>
      </c>
      <c r="T133" s="185" t="n">
        <v>0</v>
      </c>
      <c r="U133" s="186"/>
      <c r="V133" s="187" t="n">
        <f aca="false">(T133*U133)</f>
        <v>0</v>
      </c>
      <c r="W133" s="185" t="n">
        <v>0</v>
      </c>
      <c r="X133" s="185" t="n">
        <f aca="false">IF(OR(S133="sì",S133="forfettario 190"),SUM(T133+W133),SUM(T133+V133+W133))</f>
        <v>0</v>
      </c>
      <c r="Y133" s="205"/>
      <c r="Z133" s="205"/>
      <c r="AA133" s="206"/>
      <c r="AB133" s="189" t="n">
        <f aca="false">IF(AA133="SI",X133,0)</f>
        <v>0</v>
      </c>
      <c r="AC133" s="207"/>
      <c r="AD133" s="207"/>
      <c r="AE133" s="207"/>
      <c r="AF133" s="207"/>
      <c r="AG133" s="207"/>
      <c r="AH133" s="208"/>
    </row>
    <row r="134" customFormat="false" ht="13.5" hidden="false" customHeight="true" outlineLevel="0" collapsed="false">
      <c r="A134" s="22" t="n">
        <v>133</v>
      </c>
      <c r="B134" s="180"/>
      <c r="C134" s="22"/>
      <c r="D134" s="22"/>
      <c r="E134" s="22"/>
      <c r="F134" s="22"/>
      <c r="G134" s="22"/>
      <c r="H134" s="183"/>
      <c r="I134" s="183"/>
      <c r="J134" s="22"/>
      <c r="K134" s="191" t="e">
        <f aca="false">VLOOKUP('Altri Costi'!J134,Legenda!$D$1:$F$258,2)</f>
        <v>#N/A</v>
      </c>
      <c r="L134" s="22"/>
      <c r="M134" s="22"/>
      <c r="N134" s="203"/>
      <c r="O134" s="183"/>
      <c r="P134" s="22"/>
      <c r="Q134" s="203"/>
      <c r="R134" s="183"/>
      <c r="S134" s="184" t="n">
        <f aca="false">'Piano Finanziario Annuale'!$F$6</f>
        <v>0</v>
      </c>
      <c r="T134" s="185" t="n">
        <v>0</v>
      </c>
      <c r="U134" s="186"/>
      <c r="V134" s="187" t="n">
        <f aca="false">(T134*U134)</f>
        <v>0</v>
      </c>
      <c r="W134" s="185" t="n">
        <v>0</v>
      </c>
      <c r="X134" s="185" t="n">
        <f aca="false">IF(OR(S134="sì",S134="forfettario 190"),SUM(T134+W134),SUM(T134+V134+W134))</f>
        <v>0</v>
      </c>
      <c r="Y134" s="205"/>
      <c r="Z134" s="205"/>
      <c r="AA134" s="206"/>
      <c r="AB134" s="189" t="n">
        <f aca="false">IF(AA134="SI",X134,0)</f>
        <v>0</v>
      </c>
      <c r="AC134" s="207"/>
      <c r="AD134" s="207"/>
      <c r="AE134" s="207"/>
      <c r="AF134" s="207"/>
      <c r="AG134" s="207"/>
      <c r="AH134" s="208"/>
    </row>
    <row r="135" customFormat="false" ht="13.5" hidden="false" customHeight="true" outlineLevel="0" collapsed="false">
      <c r="A135" s="22" t="n">
        <v>134</v>
      </c>
      <c r="B135" s="180"/>
      <c r="C135" s="22"/>
      <c r="D135" s="22"/>
      <c r="E135" s="22"/>
      <c r="F135" s="22"/>
      <c r="G135" s="22"/>
      <c r="H135" s="183"/>
      <c r="I135" s="183"/>
      <c r="J135" s="22"/>
      <c r="K135" s="191" t="e">
        <f aca="false">VLOOKUP('Altri Costi'!J135,Legenda!$D$1:$F$258,2)</f>
        <v>#N/A</v>
      </c>
      <c r="L135" s="22"/>
      <c r="M135" s="22"/>
      <c r="N135" s="203"/>
      <c r="O135" s="183"/>
      <c r="P135" s="22"/>
      <c r="Q135" s="203"/>
      <c r="R135" s="183"/>
      <c r="S135" s="184" t="n">
        <f aca="false">'Piano Finanziario Annuale'!$F$6</f>
        <v>0</v>
      </c>
      <c r="T135" s="185" t="n">
        <v>0</v>
      </c>
      <c r="U135" s="186"/>
      <c r="V135" s="187" t="n">
        <f aca="false">(T135*U135)</f>
        <v>0</v>
      </c>
      <c r="W135" s="185" t="n">
        <v>0</v>
      </c>
      <c r="X135" s="185" t="n">
        <f aca="false">IF(OR(S135="sì",S135="forfettario 190"),SUM(T135+W135),SUM(T135+V135+W135))</f>
        <v>0</v>
      </c>
      <c r="Y135" s="205"/>
      <c r="Z135" s="205"/>
      <c r="AA135" s="206"/>
      <c r="AB135" s="189" t="n">
        <f aca="false">IF(AA135="SI",X135,0)</f>
        <v>0</v>
      </c>
      <c r="AC135" s="207"/>
      <c r="AD135" s="207"/>
      <c r="AE135" s="207"/>
      <c r="AF135" s="207"/>
      <c r="AG135" s="207"/>
      <c r="AH135" s="208"/>
    </row>
    <row r="136" customFormat="false" ht="13.5" hidden="false" customHeight="true" outlineLevel="0" collapsed="false">
      <c r="A136" s="22" t="n">
        <v>135</v>
      </c>
      <c r="B136" s="180"/>
      <c r="C136" s="22"/>
      <c r="D136" s="22"/>
      <c r="E136" s="22"/>
      <c r="F136" s="22"/>
      <c r="G136" s="22"/>
      <c r="H136" s="183"/>
      <c r="I136" s="183"/>
      <c r="J136" s="22"/>
      <c r="K136" s="191" t="e">
        <f aca="false">VLOOKUP('Altri Costi'!J136,Legenda!$D$1:$F$258,2)</f>
        <v>#N/A</v>
      </c>
      <c r="L136" s="22"/>
      <c r="M136" s="22"/>
      <c r="N136" s="203"/>
      <c r="O136" s="183"/>
      <c r="P136" s="22"/>
      <c r="Q136" s="203"/>
      <c r="R136" s="183"/>
      <c r="S136" s="184" t="n">
        <f aca="false">'Piano Finanziario Annuale'!$F$6</f>
        <v>0</v>
      </c>
      <c r="T136" s="185" t="n">
        <v>0</v>
      </c>
      <c r="U136" s="186"/>
      <c r="V136" s="187" t="n">
        <f aca="false">(T136*U136)</f>
        <v>0</v>
      </c>
      <c r="W136" s="185" t="n">
        <v>0</v>
      </c>
      <c r="X136" s="185" t="n">
        <f aca="false">IF(OR(S136="sì",S136="forfettario 190"),SUM(T136+W136),SUM(T136+V136+W136))</f>
        <v>0</v>
      </c>
      <c r="Y136" s="205"/>
      <c r="Z136" s="205"/>
      <c r="AA136" s="206"/>
      <c r="AB136" s="189" t="n">
        <f aca="false">IF(AA136="SI",X136,0)</f>
        <v>0</v>
      </c>
      <c r="AC136" s="207"/>
      <c r="AD136" s="207"/>
      <c r="AE136" s="207"/>
      <c r="AF136" s="207"/>
      <c r="AG136" s="207"/>
      <c r="AH136" s="208"/>
    </row>
    <row r="137" customFormat="false" ht="13.5" hidden="false" customHeight="true" outlineLevel="0" collapsed="false">
      <c r="A137" s="22" t="n">
        <v>136</v>
      </c>
      <c r="B137" s="180"/>
      <c r="C137" s="22"/>
      <c r="D137" s="22"/>
      <c r="E137" s="22"/>
      <c r="F137" s="22"/>
      <c r="G137" s="22"/>
      <c r="H137" s="183"/>
      <c r="I137" s="183"/>
      <c r="J137" s="22"/>
      <c r="K137" s="191" t="e">
        <f aca="false">VLOOKUP('Altri Costi'!J137,Legenda!$D$1:$F$258,2)</f>
        <v>#N/A</v>
      </c>
      <c r="L137" s="22"/>
      <c r="M137" s="22"/>
      <c r="N137" s="203"/>
      <c r="O137" s="183"/>
      <c r="P137" s="22"/>
      <c r="Q137" s="203"/>
      <c r="R137" s="183"/>
      <c r="S137" s="184" t="n">
        <f aca="false">'Piano Finanziario Annuale'!$F$6</f>
        <v>0</v>
      </c>
      <c r="T137" s="185" t="n">
        <v>0</v>
      </c>
      <c r="U137" s="186"/>
      <c r="V137" s="187" t="n">
        <f aca="false">(T137*U137)</f>
        <v>0</v>
      </c>
      <c r="W137" s="185" t="n">
        <v>0</v>
      </c>
      <c r="X137" s="185" t="n">
        <f aca="false">IF(OR(S137="sì",S137="forfettario 190"),SUM(T137+W137),SUM(T137+V137+W137))</f>
        <v>0</v>
      </c>
      <c r="Y137" s="205"/>
      <c r="Z137" s="205"/>
      <c r="AA137" s="206"/>
      <c r="AB137" s="189" t="n">
        <f aca="false">IF(AA137="SI",X137,0)</f>
        <v>0</v>
      </c>
      <c r="AC137" s="207"/>
      <c r="AD137" s="207"/>
      <c r="AE137" s="207"/>
      <c r="AF137" s="207"/>
      <c r="AG137" s="207"/>
      <c r="AH137" s="208"/>
    </row>
    <row r="138" customFormat="false" ht="13.5" hidden="false" customHeight="true" outlineLevel="0" collapsed="false">
      <c r="A138" s="22" t="n">
        <v>137</v>
      </c>
      <c r="B138" s="180"/>
      <c r="C138" s="22"/>
      <c r="D138" s="22"/>
      <c r="E138" s="22"/>
      <c r="F138" s="22"/>
      <c r="G138" s="22"/>
      <c r="H138" s="183"/>
      <c r="I138" s="183"/>
      <c r="J138" s="22"/>
      <c r="K138" s="191" t="e">
        <f aca="false">VLOOKUP('Altri Costi'!J138,Legenda!$D$1:$F$258,2)</f>
        <v>#N/A</v>
      </c>
      <c r="L138" s="22"/>
      <c r="M138" s="22"/>
      <c r="N138" s="203"/>
      <c r="O138" s="183"/>
      <c r="P138" s="22"/>
      <c r="Q138" s="203"/>
      <c r="R138" s="183"/>
      <c r="S138" s="184" t="n">
        <f aca="false">'Piano Finanziario Annuale'!$F$6</f>
        <v>0</v>
      </c>
      <c r="T138" s="185" t="n">
        <v>0</v>
      </c>
      <c r="U138" s="186"/>
      <c r="V138" s="187" t="n">
        <f aca="false">(T138*U138)</f>
        <v>0</v>
      </c>
      <c r="W138" s="185" t="n">
        <v>0</v>
      </c>
      <c r="X138" s="185" t="n">
        <f aca="false">IF(OR(S138="sì",S138="forfettario 190"),SUM(T138+W138),SUM(T138+V138+W138))</f>
        <v>0</v>
      </c>
      <c r="Y138" s="205"/>
      <c r="Z138" s="205"/>
      <c r="AA138" s="206"/>
      <c r="AB138" s="189" t="n">
        <f aca="false">IF(AA138="SI",X138,0)</f>
        <v>0</v>
      </c>
      <c r="AC138" s="207"/>
      <c r="AD138" s="207"/>
      <c r="AE138" s="207"/>
      <c r="AF138" s="207"/>
      <c r="AG138" s="207"/>
      <c r="AH138" s="208"/>
    </row>
    <row r="139" customFormat="false" ht="13.5" hidden="false" customHeight="true" outlineLevel="0" collapsed="false">
      <c r="A139" s="22" t="n">
        <v>138</v>
      </c>
      <c r="B139" s="180"/>
      <c r="C139" s="22"/>
      <c r="D139" s="22"/>
      <c r="E139" s="22"/>
      <c r="F139" s="22"/>
      <c r="G139" s="22"/>
      <c r="H139" s="183"/>
      <c r="I139" s="183"/>
      <c r="J139" s="22"/>
      <c r="K139" s="191" t="e">
        <f aca="false">VLOOKUP('Altri Costi'!J139,Legenda!$D$1:$F$258,2)</f>
        <v>#N/A</v>
      </c>
      <c r="L139" s="22"/>
      <c r="M139" s="22"/>
      <c r="N139" s="203"/>
      <c r="O139" s="183"/>
      <c r="P139" s="22"/>
      <c r="Q139" s="203"/>
      <c r="R139" s="183"/>
      <c r="S139" s="184" t="n">
        <f aca="false">'Piano Finanziario Annuale'!$F$6</f>
        <v>0</v>
      </c>
      <c r="T139" s="185" t="n">
        <v>0</v>
      </c>
      <c r="U139" s="186"/>
      <c r="V139" s="187" t="n">
        <f aca="false">(T139*U139)</f>
        <v>0</v>
      </c>
      <c r="W139" s="185" t="n">
        <v>0</v>
      </c>
      <c r="X139" s="185" t="n">
        <f aca="false">IF(OR(S139="sì",S139="forfettario 190"),SUM(T139+W139),SUM(T139+V139+W139))</f>
        <v>0</v>
      </c>
      <c r="Y139" s="205"/>
      <c r="Z139" s="205"/>
      <c r="AA139" s="206"/>
      <c r="AB139" s="189" t="n">
        <f aca="false">IF(AA139="SI",X139,0)</f>
        <v>0</v>
      </c>
      <c r="AC139" s="207"/>
      <c r="AD139" s="207"/>
      <c r="AE139" s="207"/>
      <c r="AF139" s="207"/>
      <c r="AG139" s="207"/>
      <c r="AH139" s="208"/>
    </row>
    <row r="140" customFormat="false" ht="13.5" hidden="false" customHeight="true" outlineLevel="0" collapsed="false">
      <c r="A140" s="22" t="n">
        <v>139</v>
      </c>
      <c r="B140" s="180"/>
      <c r="C140" s="22"/>
      <c r="D140" s="22"/>
      <c r="E140" s="22"/>
      <c r="F140" s="22"/>
      <c r="G140" s="22"/>
      <c r="H140" s="183"/>
      <c r="I140" s="183"/>
      <c r="J140" s="22"/>
      <c r="K140" s="191" t="e">
        <f aca="false">VLOOKUP('Altri Costi'!J140,Legenda!$D$1:$F$258,2)</f>
        <v>#N/A</v>
      </c>
      <c r="L140" s="22"/>
      <c r="M140" s="22"/>
      <c r="N140" s="203"/>
      <c r="O140" s="183"/>
      <c r="P140" s="22"/>
      <c r="Q140" s="203"/>
      <c r="R140" s="183"/>
      <c r="S140" s="184" t="n">
        <f aca="false">'Piano Finanziario Annuale'!$F$6</f>
        <v>0</v>
      </c>
      <c r="T140" s="185" t="n">
        <v>0</v>
      </c>
      <c r="U140" s="186"/>
      <c r="V140" s="187" t="n">
        <f aca="false">(T140*U140)</f>
        <v>0</v>
      </c>
      <c r="W140" s="185" t="n">
        <v>0</v>
      </c>
      <c r="X140" s="185" t="n">
        <f aca="false">IF(OR(S140="sì",S140="forfettario 190"),SUM(T140+W140),SUM(T140+V140+W140))</f>
        <v>0</v>
      </c>
      <c r="Y140" s="205"/>
      <c r="Z140" s="205"/>
      <c r="AA140" s="206"/>
      <c r="AB140" s="189" t="n">
        <f aca="false">IF(AA140="SI",X140,0)</f>
        <v>0</v>
      </c>
      <c r="AC140" s="207"/>
      <c r="AD140" s="207"/>
      <c r="AE140" s="207"/>
      <c r="AF140" s="207"/>
      <c r="AG140" s="207"/>
      <c r="AH140" s="208"/>
    </row>
    <row r="141" customFormat="false" ht="13.5" hidden="false" customHeight="true" outlineLevel="0" collapsed="false">
      <c r="A141" s="22" t="n">
        <v>140</v>
      </c>
      <c r="B141" s="180"/>
      <c r="C141" s="22"/>
      <c r="D141" s="22"/>
      <c r="E141" s="22"/>
      <c r="F141" s="22"/>
      <c r="G141" s="22"/>
      <c r="H141" s="183"/>
      <c r="I141" s="183"/>
      <c r="J141" s="22"/>
      <c r="K141" s="191" t="e">
        <f aca="false">VLOOKUP('Altri Costi'!J141,Legenda!$D$1:$F$258,2)</f>
        <v>#N/A</v>
      </c>
      <c r="L141" s="22"/>
      <c r="M141" s="22"/>
      <c r="N141" s="203"/>
      <c r="O141" s="183"/>
      <c r="P141" s="22"/>
      <c r="Q141" s="203"/>
      <c r="R141" s="183"/>
      <c r="S141" s="184" t="n">
        <f aca="false">'Piano Finanziario Annuale'!$F$6</f>
        <v>0</v>
      </c>
      <c r="T141" s="185" t="n">
        <v>0</v>
      </c>
      <c r="U141" s="186"/>
      <c r="V141" s="187" t="n">
        <f aca="false">(T141*U141)</f>
        <v>0</v>
      </c>
      <c r="W141" s="185" t="n">
        <v>0</v>
      </c>
      <c r="X141" s="185" t="n">
        <f aca="false">IF(OR(S141="sì",S141="forfettario 190"),SUM(T141+W141),SUM(T141+V141+W141))</f>
        <v>0</v>
      </c>
      <c r="Y141" s="205"/>
      <c r="Z141" s="205"/>
      <c r="AA141" s="206"/>
      <c r="AB141" s="189" t="n">
        <f aca="false">IF(AA141="SI",X141,0)</f>
        <v>0</v>
      </c>
      <c r="AC141" s="207"/>
      <c r="AD141" s="207"/>
      <c r="AE141" s="207"/>
      <c r="AF141" s="207"/>
      <c r="AG141" s="207"/>
      <c r="AH141" s="208"/>
    </row>
    <row r="142" customFormat="false" ht="13.5" hidden="false" customHeight="true" outlineLevel="0" collapsed="false">
      <c r="A142" s="22" t="n">
        <v>141</v>
      </c>
      <c r="B142" s="180"/>
      <c r="C142" s="22"/>
      <c r="D142" s="22"/>
      <c r="E142" s="22"/>
      <c r="F142" s="22"/>
      <c r="G142" s="22"/>
      <c r="H142" s="183"/>
      <c r="I142" s="183"/>
      <c r="J142" s="22"/>
      <c r="K142" s="191" t="e">
        <f aca="false">VLOOKUP('Altri Costi'!J142,Legenda!$D$1:$F$258,2)</f>
        <v>#N/A</v>
      </c>
      <c r="L142" s="22"/>
      <c r="M142" s="22"/>
      <c r="N142" s="203"/>
      <c r="O142" s="183"/>
      <c r="P142" s="22"/>
      <c r="Q142" s="203"/>
      <c r="R142" s="183"/>
      <c r="S142" s="184" t="n">
        <f aca="false">'Piano Finanziario Annuale'!$F$6</f>
        <v>0</v>
      </c>
      <c r="T142" s="185" t="n">
        <v>0</v>
      </c>
      <c r="U142" s="186"/>
      <c r="V142" s="187" t="n">
        <f aca="false">(T142*U142)</f>
        <v>0</v>
      </c>
      <c r="W142" s="185" t="n">
        <v>0</v>
      </c>
      <c r="X142" s="185" t="n">
        <f aca="false">IF(OR(S142="sì",S142="forfettario 190"),SUM(T142+W142),SUM(T142+V142+W142))</f>
        <v>0</v>
      </c>
      <c r="Y142" s="205"/>
      <c r="Z142" s="205"/>
      <c r="AA142" s="206"/>
      <c r="AB142" s="189" t="n">
        <f aca="false">IF(AA142="SI",X142,0)</f>
        <v>0</v>
      </c>
      <c r="AC142" s="207"/>
      <c r="AD142" s="207"/>
      <c r="AE142" s="207"/>
      <c r="AF142" s="207"/>
      <c r="AG142" s="207"/>
      <c r="AH142" s="208"/>
    </row>
    <row r="143" customFormat="false" ht="13.5" hidden="false" customHeight="true" outlineLevel="0" collapsed="false">
      <c r="A143" s="22" t="n">
        <v>142</v>
      </c>
      <c r="B143" s="180"/>
      <c r="C143" s="22"/>
      <c r="D143" s="22"/>
      <c r="E143" s="22"/>
      <c r="F143" s="22"/>
      <c r="G143" s="22"/>
      <c r="H143" s="183"/>
      <c r="I143" s="183"/>
      <c r="J143" s="22"/>
      <c r="K143" s="191" t="e">
        <f aca="false">VLOOKUP('Altri Costi'!J143,Legenda!$D$1:$F$258,2)</f>
        <v>#N/A</v>
      </c>
      <c r="L143" s="22"/>
      <c r="M143" s="22"/>
      <c r="N143" s="203"/>
      <c r="O143" s="183"/>
      <c r="P143" s="22"/>
      <c r="Q143" s="203"/>
      <c r="R143" s="183"/>
      <c r="S143" s="184" t="n">
        <f aca="false">'Piano Finanziario Annuale'!$F$6</f>
        <v>0</v>
      </c>
      <c r="T143" s="185" t="n">
        <v>0</v>
      </c>
      <c r="U143" s="186"/>
      <c r="V143" s="187" t="n">
        <f aca="false">(T143*U143)</f>
        <v>0</v>
      </c>
      <c r="W143" s="185" t="n">
        <v>0</v>
      </c>
      <c r="X143" s="185" t="n">
        <f aca="false">IF(OR(S143="sì",S143="forfettario 190"),SUM(T143+W143),SUM(T143+V143+W143))</f>
        <v>0</v>
      </c>
      <c r="Y143" s="205"/>
      <c r="Z143" s="205"/>
      <c r="AA143" s="206"/>
      <c r="AB143" s="189" t="n">
        <f aca="false">IF(AA143="SI",X143,0)</f>
        <v>0</v>
      </c>
      <c r="AC143" s="207"/>
      <c r="AD143" s="207"/>
      <c r="AE143" s="207"/>
      <c r="AF143" s="207"/>
      <c r="AG143" s="207"/>
      <c r="AH143" s="208"/>
    </row>
    <row r="144" customFormat="false" ht="13.5" hidden="false" customHeight="true" outlineLevel="0" collapsed="false">
      <c r="A144" s="22" t="n">
        <v>143</v>
      </c>
      <c r="B144" s="180"/>
      <c r="C144" s="22"/>
      <c r="D144" s="22"/>
      <c r="E144" s="22"/>
      <c r="F144" s="22"/>
      <c r="G144" s="22"/>
      <c r="H144" s="183"/>
      <c r="I144" s="183"/>
      <c r="J144" s="22"/>
      <c r="K144" s="191" t="e">
        <f aca="false">VLOOKUP('Altri Costi'!J144,Legenda!$D$1:$F$258,2)</f>
        <v>#N/A</v>
      </c>
      <c r="L144" s="22"/>
      <c r="M144" s="22"/>
      <c r="N144" s="203"/>
      <c r="O144" s="183"/>
      <c r="P144" s="22"/>
      <c r="Q144" s="203"/>
      <c r="R144" s="183"/>
      <c r="S144" s="184" t="n">
        <f aca="false">'Piano Finanziario Annuale'!$F$6</f>
        <v>0</v>
      </c>
      <c r="T144" s="185" t="n">
        <v>0</v>
      </c>
      <c r="U144" s="186"/>
      <c r="V144" s="187" t="n">
        <f aca="false">(T144*U144)</f>
        <v>0</v>
      </c>
      <c r="W144" s="185" t="n">
        <v>0</v>
      </c>
      <c r="X144" s="185" t="n">
        <f aca="false">IF(OR(S144="sì",S144="forfettario 190"),SUM(T144+W144),SUM(T144+V144+W144))</f>
        <v>0</v>
      </c>
      <c r="Y144" s="205"/>
      <c r="Z144" s="205"/>
      <c r="AA144" s="206"/>
      <c r="AB144" s="189" t="n">
        <f aca="false">IF(AA144="SI",X144,0)</f>
        <v>0</v>
      </c>
      <c r="AC144" s="207"/>
      <c r="AD144" s="207"/>
      <c r="AE144" s="207"/>
      <c r="AF144" s="207"/>
      <c r="AG144" s="207"/>
      <c r="AH144" s="208"/>
    </row>
    <row r="145" customFormat="false" ht="13.5" hidden="false" customHeight="true" outlineLevel="0" collapsed="false">
      <c r="A145" s="22" t="n">
        <v>144</v>
      </c>
      <c r="B145" s="180"/>
      <c r="C145" s="22"/>
      <c r="D145" s="22"/>
      <c r="E145" s="22"/>
      <c r="F145" s="22"/>
      <c r="G145" s="22"/>
      <c r="H145" s="183"/>
      <c r="I145" s="183"/>
      <c r="J145" s="22"/>
      <c r="K145" s="191" t="e">
        <f aca="false">VLOOKUP('Altri Costi'!J145,Legenda!$D$1:$F$258,2)</f>
        <v>#N/A</v>
      </c>
      <c r="L145" s="22"/>
      <c r="M145" s="22"/>
      <c r="N145" s="203"/>
      <c r="O145" s="183"/>
      <c r="P145" s="22"/>
      <c r="Q145" s="203"/>
      <c r="R145" s="183"/>
      <c r="S145" s="184" t="n">
        <f aca="false">'Piano Finanziario Annuale'!$F$6</f>
        <v>0</v>
      </c>
      <c r="T145" s="185" t="n">
        <v>0</v>
      </c>
      <c r="U145" s="186"/>
      <c r="V145" s="187" t="n">
        <f aca="false">(T145*U145)</f>
        <v>0</v>
      </c>
      <c r="W145" s="185" t="n">
        <v>0</v>
      </c>
      <c r="X145" s="185" t="n">
        <f aca="false">IF(OR(S145="sì",S145="forfettario 190"),SUM(T145+W145),SUM(T145+V145+W145))</f>
        <v>0</v>
      </c>
      <c r="Y145" s="205"/>
      <c r="Z145" s="205"/>
      <c r="AA145" s="206"/>
      <c r="AB145" s="189" t="n">
        <f aca="false">IF(AA145="SI",X145,0)</f>
        <v>0</v>
      </c>
      <c r="AC145" s="207"/>
      <c r="AD145" s="207"/>
      <c r="AE145" s="207"/>
      <c r="AF145" s="207"/>
      <c r="AG145" s="207"/>
      <c r="AH145" s="208"/>
    </row>
    <row r="146" customFormat="false" ht="13.5" hidden="false" customHeight="true" outlineLevel="0" collapsed="false">
      <c r="A146" s="22" t="n">
        <v>145</v>
      </c>
      <c r="B146" s="180"/>
      <c r="C146" s="22"/>
      <c r="D146" s="22"/>
      <c r="E146" s="22"/>
      <c r="F146" s="22"/>
      <c r="G146" s="22"/>
      <c r="H146" s="183"/>
      <c r="I146" s="183"/>
      <c r="J146" s="22"/>
      <c r="K146" s="191" t="e">
        <f aca="false">VLOOKUP('Altri Costi'!J146,Legenda!$D$1:$F$258,2)</f>
        <v>#N/A</v>
      </c>
      <c r="L146" s="22"/>
      <c r="M146" s="22"/>
      <c r="N146" s="203"/>
      <c r="O146" s="183"/>
      <c r="P146" s="22"/>
      <c r="Q146" s="203"/>
      <c r="R146" s="183"/>
      <c r="S146" s="184" t="n">
        <f aca="false">'Piano Finanziario Annuale'!$F$6</f>
        <v>0</v>
      </c>
      <c r="T146" s="185" t="n">
        <v>0</v>
      </c>
      <c r="U146" s="186"/>
      <c r="V146" s="187" t="n">
        <f aca="false">(T146*U146)</f>
        <v>0</v>
      </c>
      <c r="W146" s="185" t="n">
        <v>0</v>
      </c>
      <c r="X146" s="185" t="n">
        <f aca="false">IF(OR(S146="sì",S146="forfettario 190"),SUM(T146+W146),SUM(T146+V146+W146))</f>
        <v>0</v>
      </c>
      <c r="Y146" s="205"/>
      <c r="Z146" s="205"/>
      <c r="AA146" s="206"/>
      <c r="AB146" s="189" t="n">
        <f aca="false">IF(AA146="SI",X146,0)</f>
        <v>0</v>
      </c>
      <c r="AC146" s="207"/>
      <c r="AD146" s="207"/>
      <c r="AE146" s="207"/>
      <c r="AF146" s="207"/>
      <c r="AG146" s="207"/>
      <c r="AH146" s="208"/>
    </row>
    <row r="147" customFormat="false" ht="13.5" hidden="false" customHeight="true" outlineLevel="0" collapsed="false">
      <c r="A147" s="22" t="n">
        <v>146</v>
      </c>
      <c r="B147" s="180"/>
      <c r="C147" s="22"/>
      <c r="D147" s="22"/>
      <c r="E147" s="22"/>
      <c r="F147" s="22"/>
      <c r="G147" s="22"/>
      <c r="H147" s="183"/>
      <c r="I147" s="183"/>
      <c r="J147" s="22"/>
      <c r="K147" s="191" t="e">
        <f aca="false">VLOOKUP('Altri Costi'!J147,Legenda!$D$1:$F$258,2)</f>
        <v>#N/A</v>
      </c>
      <c r="L147" s="22"/>
      <c r="M147" s="22"/>
      <c r="N147" s="203"/>
      <c r="O147" s="183"/>
      <c r="P147" s="22"/>
      <c r="Q147" s="203"/>
      <c r="R147" s="183"/>
      <c r="S147" s="184" t="n">
        <f aca="false">'Piano Finanziario Annuale'!$F$6</f>
        <v>0</v>
      </c>
      <c r="T147" s="185" t="n">
        <v>0</v>
      </c>
      <c r="U147" s="186"/>
      <c r="V147" s="187" t="n">
        <f aca="false">(T147*U147)</f>
        <v>0</v>
      </c>
      <c r="W147" s="185" t="n">
        <v>0</v>
      </c>
      <c r="X147" s="185" t="n">
        <f aca="false">IF(OR(S147="sì",S147="forfettario 190"),SUM(T147+W147),SUM(T147+V147+W147))</f>
        <v>0</v>
      </c>
      <c r="Y147" s="205"/>
      <c r="Z147" s="205"/>
      <c r="AA147" s="206"/>
      <c r="AB147" s="189" t="n">
        <f aca="false">IF(AA147="SI",X147,0)</f>
        <v>0</v>
      </c>
      <c r="AC147" s="207"/>
      <c r="AD147" s="207"/>
      <c r="AE147" s="207"/>
      <c r="AF147" s="207"/>
      <c r="AG147" s="207"/>
      <c r="AH147" s="208"/>
    </row>
    <row r="148" customFormat="false" ht="13.5" hidden="false" customHeight="true" outlineLevel="0" collapsed="false">
      <c r="A148" s="22" t="n">
        <v>147</v>
      </c>
      <c r="B148" s="180"/>
      <c r="C148" s="22"/>
      <c r="D148" s="22"/>
      <c r="E148" s="22"/>
      <c r="F148" s="22"/>
      <c r="G148" s="22"/>
      <c r="H148" s="183"/>
      <c r="I148" s="183"/>
      <c r="J148" s="22"/>
      <c r="K148" s="191" t="e">
        <f aca="false">VLOOKUP('Altri Costi'!J148,Legenda!$D$1:$F$258,2)</f>
        <v>#N/A</v>
      </c>
      <c r="L148" s="22"/>
      <c r="M148" s="22"/>
      <c r="N148" s="203"/>
      <c r="O148" s="183"/>
      <c r="P148" s="22"/>
      <c r="Q148" s="203"/>
      <c r="R148" s="183"/>
      <c r="S148" s="184" t="n">
        <f aca="false">'Piano Finanziario Annuale'!$F$6</f>
        <v>0</v>
      </c>
      <c r="T148" s="185" t="n">
        <v>0</v>
      </c>
      <c r="U148" s="186"/>
      <c r="V148" s="187" t="n">
        <f aca="false">(T148*U148)</f>
        <v>0</v>
      </c>
      <c r="W148" s="185" t="n">
        <v>0</v>
      </c>
      <c r="X148" s="185" t="n">
        <f aca="false">IF(OR(S148="sì",S148="forfettario 190"),SUM(T148+W148),SUM(T148+V148+W148))</f>
        <v>0</v>
      </c>
      <c r="Y148" s="205"/>
      <c r="Z148" s="205"/>
      <c r="AA148" s="206"/>
      <c r="AB148" s="189" t="n">
        <f aca="false">IF(AA148="SI",X148,0)</f>
        <v>0</v>
      </c>
      <c r="AC148" s="207"/>
      <c r="AD148" s="207"/>
      <c r="AE148" s="207"/>
      <c r="AF148" s="207"/>
      <c r="AG148" s="207"/>
      <c r="AH148" s="208"/>
    </row>
    <row r="149" customFormat="false" ht="13.5" hidden="false" customHeight="true" outlineLevel="0" collapsed="false">
      <c r="A149" s="22" t="n">
        <v>148</v>
      </c>
      <c r="B149" s="180"/>
      <c r="C149" s="22"/>
      <c r="D149" s="22"/>
      <c r="E149" s="22"/>
      <c r="F149" s="22"/>
      <c r="G149" s="22"/>
      <c r="H149" s="183"/>
      <c r="I149" s="183"/>
      <c r="J149" s="22"/>
      <c r="K149" s="191" t="e">
        <f aca="false">VLOOKUP('Altri Costi'!J149,Legenda!$D$1:$F$258,2)</f>
        <v>#N/A</v>
      </c>
      <c r="L149" s="22"/>
      <c r="M149" s="22"/>
      <c r="N149" s="203"/>
      <c r="O149" s="183"/>
      <c r="P149" s="22"/>
      <c r="Q149" s="203"/>
      <c r="R149" s="183"/>
      <c r="S149" s="184" t="n">
        <f aca="false">'Piano Finanziario Annuale'!$F$6</f>
        <v>0</v>
      </c>
      <c r="T149" s="185" t="n">
        <v>0</v>
      </c>
      <c r="U149" s="186"/>
      <c r="V149" s="187" t="n">
        <f aca="false">(T149*U149)</f>
        <v>0</v>
      </c>
      <c r="W149" s="185" t="n">
        <v>0</v>
      </c>
      <c r="X149" s="185" t="n">
        <f aca="false">IF(OR(S149="sì",S149="forfettario 190"),SUM(T149+W149),SUM(T149+V149+W149))</f>
        <v>0</v>
      </c>
      <c r="Y149" s="205"/>
      <c r="Z149" s="205"/>
      <c r="AA149" s="206"/>
      <c r="AB149" s="189" t="n">
        <f aca="false">IF(AA149="SI",X149,0)</f>
        <v>0</v>
      </c>
      <c r="AC149" s="207"/>
      <c r="AD149" s="207"/>
      <c r="AE149" s="207"/>
      <c r="AF149" s="207"/>
      <c r="AG149" s="207"/>
      <c r="AH149" s="208"/>
    </row>
    <row r="150" customFormat="false" ht="13.5" hidden="false" customHeight="true" outlineLevel="0" collapsed="false">
      <c r="A150" s="22" t="n">
        <v>149</v>
      </c>
      <c r="B150" s="180"/>
      <c r="C150" s="22"/>
      <c r="D150" s="22"/>
      <c r="E150" s="22"/>
      <c r="F150" s="22"/>
      <c r="G150" s="22"/>
      <c r="H150" s="183"/>
      <c r="I150" s="183"/>
      <c r="J150" s="22"/>
      <c r="K150" s="191" t="e">
        <f aca="false">VLOOKUP('Altri Costi'!J150,Legenda!$D$1:$F$258,2)</f>
        <v>#N/A</v>
      </c>
      <c r="L150" s="22"/>
      <c r="M150" s="22"/>
      <c r="N150" s="203"/>
      <c r="O150" s="183"/>
      <c r="P150" s="22"/>
      <c r="Q150" s="203"/>
      <c r="R150" s="183"/>
      <c r="S150" s="184" t="n">
        <f aca="false">'Piano Finanziario Annuale'!$F$6</f>
        <v>0</v>
      </c>
      <c r="T150" s="185" t="n">
        <v>0</v>
      </c>
      <c r="U150" s="186"/>
      <c r="V150" s="187" t="n">
        <f aca="false">(T150*U150)</f>
        <v>0</v>
      </c>
      <c r="W150" s="185" t="n">
        <v>0</v>
      </c>
      <c r="X150" s="185" t="n">
        <f aca="false">IF(OR(S150="sì",S150="forfettario 190"),SUM(T150+W150),SUM(T150+V150+W150))</f>
        <v>0</v>
      </c>
      <c r="Y150" s="205"/>
      <c r="Z150" s="205"/>
      <c r="AA150" s="206"/>
      <c r="AB150" s="189" t="n">
        <f aca="false">IF(AA150="SI",X150,0)</f>
        <v>0</v>
      </c>
      <c r="AC150" s="207"/>
      <c r="AD150" s="207"/>
      <c r="AE150" s="207"/>
      <c r="AF150" s="207"/>
      <c r="AG150" s="207"/>
      <c r="AH150" s="208"/>
    </row>
    <row r="151" customFormat="false" ht="13.5" hidden="false" customHeight="true" outlineLevel="0" collapsed="false">
      <c r="A151" s="22" t="n">
        <v>150</v>
      </c>
      <c r="B151" s="180"/>
      <c r="C151" s="22"/>
      <c r="D151" s="22"/>
      <c r="E151" s="22"/>
      <c r="F151" s="22"/>
      <c r="G151" s="22"/>
      <c r="H151" s="183"/>
      <c r="I151" s="183"/>
      <c r="J151" s="22"/>
      <c r="K151" s="191" t="e">
        <f aca="false">VLOOKUP('Altri Costi'!J151,Legenda!$D$1:$F$258,2)</f>
        <v>#N/A</v>
      </c>
      <c r="L151" s="22"/>
      <c r="M151" s="22"/>
      <c r="N151" s="203"/>
      <c r="O151" s="183"/>
      <c r="P151" s="22"/>
      <c r="Q151" s="203"/>
      <c r="R151" s="183"/>
      <c r="S151" s="184" t="n">
        <f aca="false">'Piano Finanziario Annuale'!$F$6</f>
        <v>0</v>
      </c>
      <c r="T151" s="185" t="n">
        <v>0</v>
      </c>
      <c r="U151" s="186"/>
      <c r="V151" s="187" t="n">
        <f aca="false">(T151*U151)</f>
        <v>0</v>
      </c>
      <c r="W151" s="185" t="n">
        <v>0</v>
      </c>
      <c r="X151" s="185" t="n">
        <f aca="false">IF(OR(S151="sì",S151="forfettario 190"),SUM(T151+W151),SUM(T151+V151+W151))</f>
        <v>0</v>
      </c>
      <c r="Y151" s="205"/>
      <c r="Z151" s="205"/>
      <c r="AA151" s="206"/>
      <c r="AB151" s="189" t="n">
        <f aca="false">IF(AA151="SI",X151,0)</f>
        <v>0</v>
      </c>
      <c r="AC151" s="207"/>
      <c r="AD151" s="207"/>
      <c r="AE151" s="207"/>
      <c r="AF151" s="207"/>
      <c r="AG151" s="207"/>
      <c r="AH151" s="208"/>
    </row>
    <row r="152" customFormat="false" ht="13.5" hidden="false" customHeight="true" outlineLevel="0" collapsed="false">
      <c r="A152" s="22" t="n">
        <v>151</v>
      </c>
      <c r="B152" s="180"/>
      <c r="C152" s="22"/>
      <c r="D152" s="22"/>
      <c r="E152" s="22"/>
      <c r="F152" s="22"/>
      <c r="G152" s="22"/>
      <c r="H152" s="183"/>
      <c r="I152" s="183"/>
      <c r="J152" s="22"/>
      <c r="K152" s="191" t="e">
        <f aca="false">VLOOKUP('Altri Costi'!J152,Legenda!$D$1:$F$258,2)</f>
        <v>#N/A</v>
      </c>
      <c r="L152" s="22"/>
      <c r="M152" s="22"/>
      <c r="N152" s="203"/>
      <c r="O152" s="183"/>
      <c r="P152" s="22"/>
      <c r="Q152" s="203"/>
      <c r="R152" s="183"/>
      <c r="S152" s="184" t="n">
        <f aca="false">'Piano Finanziario Annuale'!$F$6</f>
        <v>0</v>
      </c>
      <c r="T152" s="185" t="n">
        <v>0</v>
      </c>
      <c r="U152" s="186"/>
      <c r="V152" s="187" t="n">
        <f aca="false">(T152*U152)</f>
        <v>0</v>
      </c>
      <c r="W152" s="185" t="n">
        <v>0</v>
      </c>
      <c r="X152" s="185" t="n">
        <f aca="false">IF(OR(S152="sì",S152="forfettario 190"),SUM(T152+W152),SUM(T152+V152+W152))</f>
        <v>0</v>
      </c>
      <c r="Y152" s="205"/>
      <c r="Z152" s="205"/>
      <c r="AA152" s="206"/>
      <c r="AB152" s="189" t="n">
        <f aca="false">IF(AA152="SI",X152,0)</f>
        <v>0</v>
      </c>
      <c r="AC152" s="207"/>
      <c r="AD152" s="207"/>
      <c r="AE152" s="207"/>
      <c r="AF152" s="207"/>
      <c r="AG152" s="207"/>
      <c r="AH152" s="208"/>
    </row>
    <row r="153" customFormat="false" ht="13.5" hidden="false" customHeight="true" outlineLevel="0" collapsed="false">
      <c r="A153" s="22" t="n">
        <v>152</v>
      </c>
      <c r="B153" s="180"/>
      <c r="C153" s="22"/>
      <c r="D153" s="22"/>
      <c r="E153" s="22"/>
      <c r="F153" s="22"/>
      <c r="G153" s="22"/>
      <c r="H153" s="183"/>
      <c r="I153" s="183"/>
      <c r="J153" s="22"/>
      <c r="K153" s="191" t="e">
        <f aca="false">VLOOKUP('Altri Costi'!J153,Legenda!$D$1:$F$258,2)</f>
        <v>#N/A</v>
      </c>
      <c r="L153" s="22"/>
      <c r="M153" s="22"/>
      <c r="N153" s="203"/>
      <c r="O153" s="183"/>
      <c r="P153" s="22"/>
      <c r="Q153" s="203"/>
      <c r="R153" s="183"/>
      <c r="S153" s="184" t="n">
        <f aca="false">'Piano Finanziario Annuale'!$F$6</f>
        <v>0</v>
      </c>
      <c r="T153" s="185" t="n">
        <v>0</v>
      </c>
      <c r="U153" s="186"/>
      <c r="V153" s="187" t="n">
        <f aca="false">(T153*U153)</f>
        <v>0</v>
      </c>
      <c r="W153" s="185" t="n">
        <v>0</v>
      </c>
      <c r="X153" s="185" t="n">
        <f aca="false">IF(OR(S153="sì",S153="forfettario 190"),SUM(T153+W153),SUM(T153+V153+W153))</f>
        <v>0</v>
      </c>
      <c r="Y153" s="205"/>
      <c r="Z153" s="205"/>
      <c r="AA153" s="206"/>
      <c r="AB153" s="189" t="n">
        <f aca="false">IF(AA153="SI",X153,0)</f>
        <v>0</v>
      </c>
      <c r="AC153" s="207"/>
      <c r="AD153" s="207"/>
      <c r="AE153" s="207"/>
      <c r="AF153" s="207"/>
      <c r="AG153" s="207"/>
      <c r="AH153" s="208"/>
    </row>
    <row r="154" customFormat="false" ht="13.5" hidden="false" customHeight="true" outlineLevel="0" collapsed="false">
      <c r="A154" s="22" t="n">
        <v>153</v>
      </c>
      <c r="B154" s="180"/>
      <c r="C154" s="22"/>
      <c r="D154" s="22"/>
      <c r="E154" s="22"/>
      <c r="F154" s="22"/>
      <c r="G154" s="22"/>
      <c r="H154" s="183"/>
      <c r="I154" s="183"/>
      <c r="J154" s="22"/>
      <c r="K154" s="191" t="e">
        <f aca="false">VLOOKUP('Altri Costi'!J154,Legenda!$D$1:$F$258,2)</f>
        <v>#N/A</v>
      </c>
      <c r="L154" s="22"/>
      <c r="M154" s="22"/>
      <c r="N154" s="203"/>
      <c r="O154" s="183"/>
      <c r="P154" s="22"/>
      <c r="Q154" s="203"/>
      <c r="R154" s="183"/>
      <c r="S154" s="184" t="n">
        <f aca="false">'Piano Finanziario Annuale'!$F$6</f>
        <v>0</v>
      </c>
      <c r="T154" s="185" t="n">
        <v>0</v>
      </c>
      <c r="U154" s="186"/>
      <c r="V154" s="187" t="n">
        <f aca="false">(T154*U154)</f>
        <v>0</v>
      </c>
      <c r="W154" s="185" t="n">
        <v>0</v>
      </c>
      <c r="X154" s="185" t="n">
        <f aca="false">IF(OR(S154="sì",S154="forfettario 190"),SUM(T154+W154),SUM(T154+V154+W154))</f>
        <v>0</v>
      </c>
      <c r="Y154" s="205"/>
      <c r="Z154" s="205"/>
      <c r="AA154" s="206"/>
      <c r="AB154" s="189" t="n">
        <f aca="false">IF(AA154="SI",X154,0)</f>
        <v>0</v>
      </c>
      <c r="AC154" s="207"/>
      <c r="AD154" s="207"/>
      <c r="AE154" s="207"/>
      <c r="AF154" s="207"/>
      <c r="AG154" s="207"/>
      <c r="AH154" s="208"/>
    </row>
    <row r="155" customFormat="false" ht="13.5" hidden="false" customHeight="true" outlineLevel="0" collapsed="false">
      <c r="A155" s="22" t="n">
        <v>154</v>
      </c>
      <c r="B155" s="180"/>
      <c r="C155" s="22"/>
      <c r="D155" s="22"/>
      <c r="E155" s="22"/>
      <c r="F155" s="22"/>
      <c r="G155" s="22"/>
      <c r="H155" s="183"/>
      <c r="I155" s="183"/>
      <c r="J155" s="22"/>
      <c r="K155" s="191" t="e">
        <f aca="false">VLOOKUP('Altri Costi'!J155,Legenda!$D$1:$F$258,2)</f>
        <v>#N/A</v>
      </c>
      <c r="L155" s="22"/>
      <c r="M155" s="22"/>
      <c r="N155" s="203"/>
      <c r="O155" s="183"/>
      <c r="P155" s="22"/>
      <c r="Q155" s="203"/>
      <c r="R155" s="183"/>
      <c r="S155" s="184" t="n">
        <f aca="false">'Piano Finanziario Annuale'!$F$6</f>
        <v>0</v>
      </c>
      <c r="T155" s="185" t="n">
        <v>0</v>
      </c>
      <c r="U155" s="186"/>
      <c r="V155" s="187" t="n">
        <f aca="false">(T155*U155)</f>
        <v>0</v>
      </c>
      <c r="W155" s="185" t="n">
        <v>0</v>
      </c>
      <c r="X155" s="185" t="n">
        <f aca="false">IF(OR(S155="sì",S155="forfettario 190"),SUM(T155+W155),SUM(T155+V155+W155))</f>
        <v>0</v>
      </c>
      <c r="Y155" s="205"/>
      <c r="Z155" s="205"/>
      <c r="AA155" s="206"/>
      <c r="AB155" s="189" t="n">
        <f aca="false">IF(AA155="SI",X155,0)</f>
        <v>0</v>
      </c>
      <c r="AC155" s="207"/>
      <c r="AD155" s="207"/>
      <c r="AE155" s="207"/>
      <c r="AF155" s="207"/>
      <c r="AG155" s="207"/>
      <c r="AH155" s="208"/>
    </row>
    <row r="156" customFormat="false" ht="13.5" hidden="false" customHeight="true" outlineLevel="0" collapsed="false">
      <c r="A156" s="22" t="n">
        <v>155</v>
      </c>
      <c r="B156" s="180"/>
      <c r="C156" s="22"/>
      <c r="D156" s="22"/>
      <c r="E156" s="22"/>
      <c r="F156" s="22"/>
      <c r="G156" s="22"/>
      <c r="H156" s="183"/>
      <c r="I156" s="183"/>
      <c r="J156" s="22"/>
      <c r="K156" s="191" t="e">
        <f aca="false">VLOOKUP('Altri Costi'!J156,Legenda!$D$1:$F$258,2)</f>
        <v>#N/A</v>
      </c>
      <c r="L156" s="22"/>
      <c r="M156" s="22"/>
      <c r="N156" s="203"/>
      <c r="O156" s="183"/>
      <c r="P156" s="22"/>
      <c r="Q156" s="203"/>
      <c r="R156" s="183"/>
      <c r="S156" s="184" t="n">
        <f aca="false">'Piano Finanziario Annuale'!$F$6</f>
        <v>0</v>
      </c>
      <c r="T156" s="185" t="n">
        <v>0</v>
      </c>
      <c r="U156" s="186"/>
      <c r="V156" s="187" t="n">
        <f aca="false">(T156*U156)</f>
        <v>0</v>
      </c>
      <c r="W156" s="185" t="n">
        <v>0</v>
      </c>
      <c r="X156" s="185" t="n">
        <f aca="false">IF(OR(S156="sì",S156="forfettario 190"),SUM(T156+W156),SUM(T156+V156+W156))</f>
        <v>0</v>
      </c>
      <c r="Y156" s="205"/>
      <c r="Z156" s="205"/>
      <c r="AA156" s="206"/>
      <c r="AB156" s="189" t="n">
        <f aca="false">IF(AA156="SI",X156,0)</f>
        <v>0</v>
      </c>
      <c r="AC156" s="207"/>
      <c r="AD156" s="207"/>
      <c r="AE156" s="207"/>
      <c r="AF156" s="207"/>
      <c r="AG156" s="207"/>
      <c r="AH156" s="208"/>
    </row>
    <row r="157" customFormat="false" ht="13.5" hidden="false" customHeight="true" outlineLevel="0" collapsed="false">
      <c r="A157" s="22" t="n">
        <v>156</v>
      </c>
      <c r="B157" s="180"/>
      <c r="C157" s="22"/>
      <c r="D157" s="22"/>
      <c r="E157" s="22"/>
      <c r="F157" s="22"/>
      <c r="G157" s="22"/>
      <c r="H157" s="183"/>
      <c r="I157" s="183"/>
      <c r="J157" s="22"/>
      <c r="K157" s="191" t="e">
        <f aca="false">VLOOKUP('Altri Costi'!J157,Legenda!$D$1:$F$258,2)</f>
        <v>#N/A</v>
      </c>
      <c r="L157" s="22"/>
      <c r="M157" s="22"/>
      <c r="N157" s="203"/>
      <c r="O157" s="183"/>
      <c r="P157" s="22"/>
      <c r="Q157" s="203"/>
      <c r="R157" s="183"/>
      <c r="S157" s="184" t="n">
        <f aca="false">'Piano Finanziario Annuale'!$F$6</f>
        <v>0</v>
      </c>
      <c r="T157" s="185" t="n">
        <v>0</v>
      </c>
      <c r="U157" s="186"/>
      <c r="V157" s="187" t="n">
        <f aca="false">(T157*U157)</f>
        <v>0</v>
      </c>
      <c r="W157" s="185" t="n">
        <v>0</v>
      </c>
      <c r="X157" s="185" t="n">
        <f aca="false">IF(OR(S157="sì",S157="forfettario 190"),SUM(T157+W157),SUM(T157+V157+W157))</f>
        <v>0</v>
      </c>
      <c r="Y157" s="205"/>
      <c r="Z157" s="205"/>
      <c r="AA157" s="206"/>
      <c r="AB157" s="189" t="n">
        <f aca="false">IF(AA157="SI",X157,0)</f>
        <v>0</v>
      </c>
      <c r="AC157" s="207"/>
      <c r="AD157" s="207"/>
      <c r="AE157" s="207"/>
      <c r="AF157" s="207"/>
      <c r="AG157" s="207"/>
      <c r="AH157" s="208"/>
    </row>
    <row r="158" customFormat="false" ht="13.5" hidden="false" customHeight="true" outlineLevel="0" collapsed="false">
      <c r="A158" s="22" t="n">
        <v>157</v>
      </c>
      <c r="B158" s="180"/>
      <c r="C158" s="22"/>
      <c r="D158" s="22"/>
      <c r="E158" s="22"/>
      <c r="F158" s="22"/>
      <c r="G158" s="22"/>
      <c r="H158" s="183"/>
      <c r="I158" s="183"/>
      <c r="J158" s="22"/>
      <c r="K158" s="191" t="e">
        <f aca="false">VLOOKUP('Altri Costi'!J158,Legenda!$D$1:$F$258,2)</f>
        <v>#N/A</v>
      </c>
      <c r="L158" s="22"/>
      <c r="M158" s="22"/>
      <c r="N158" s="203"/>
      <c r="O158" s="183"/>
      <c r="P158" s="22"/>
      <c r="Q158" s="203"/>
      <c r="R158" s="183"/>
      <c r="S158" s="184" t="n">
        <f aca="false">'Piano Finanziario Annuale'!$F$6</f>
        <v>0</v>
      </c>
      <c r="T158" s="185" t="n">
        <v>0</v>
      </c>
      <c r="U158" s="186"/>
      <c r="V158" s="187" t="n">
        <f aca="false">(T158*U158)</f>
        <v>0</v>
      </c>
      <c r="W158" s="185" t="n">
        <v>0</v>
      </c>
      <c r="X158" s="185" t="n">
        <f aca="false">IF(OR(S158="sì",S158="forfettario 190"),SUM(T158+W158),SUM(T158+V158+W158))</f>
        <v>0</v>
      </c>
      <c r="Y158" s="205"/>
      <c r="Z158" s="205"/>
      <c r="AA158" s="206"/>
      <c r="AB158" s="189" t="n">
        <f aca="false">IF(AA158="SI",X158,0)</f>
        <v>0</v>
      </c>
      <c r="AC158" s="207"/>
      <c r="AD158" s="207"/>
      <c r="AE158" s="207"/>
      <c r="AF158" s="207"/>
      <c r="AG158" s="207"/>
      <c r="AH158" s="208"/>
    </row>
    <row r="159" customFormat="false" ht="13.5" hidden="false" customHeight="true" outlineLevel="0" collapsed="false">
      <c r="A159" s="22" t="n">
        <v>158</v>
      </c>
      <c r="B159" s="180"/>
      <c r="C159" s="22"/>
      <c r="D159" s="22"/>
      <c r="E159" s="22"/>
      <c r="F159" s="22"/>
      <c r="G159" s="22"/>
      <c r="H159" s="183"/>
      <c r="I159" s="183"/>
      <c r="J159" s="22"/>
      <c r="K159" s="191" t="e">
        <f aca="false">VLOOKUP('Altri Costi'!J159,Legenda!$D$1:$F$258,2)</f>
        <v>#N/A</v>
      </c>
      <c r="L159" s="22"/>
      <c r="M159" s="22"/>
      <c r="N159" s="203"/>
      <c r="O159" s="183"/>
      <c r="P159" s="22"/>
      <c r="Q159" s="203"/>
      <c r="R159" s="183"/>
      <c r="S159" s="184" t="n">
        <f aca="false">'Piano Finanziario Annuale'!$F$6</f>
        <v>0</v>
      </c>
      <c r="T159" s="185" t="n">
        <v>0</v>
      </c>
      <c r="U159" s="186"/>
      <c r="V159" s="187" t="n">
        <f aca="false">(T159*U159)</f>
        <v>0</v>
      </c>
      <c r="W159" s="185" t="n">
        <v>0</v>
      </c>
      <c r="X159" s="185" t="n">
        <f aca="false">IF(OR(S159="sì",S159="forfettario 190"),SUM(T159+W159),SUM(T159+V159+W159))</f>
        <v>0</v>
      </c>
      <c r="Y159" s="205"/>
      <c r="Z159" s="205"/>
      <c r="AA159" s="206"/>
      <c r="AB159" s="189" t="n">
        <f aca="false">IF(AA159="SI",X159,0)</f>
        <v>0</v>
      </c>
      <c r="AC159" s="207"/>
      <c r="AD159" s="207"/>
      <c r="AE159" s="207"/>
      <c r="AF159" s="207"/>
      <c r="AG159" s="207"/>
      <c r="AH159" s="208"/>
    </row>
    <row r="160" customFormat="false" ht="13.5" hidden="false" customHeight="true" outlineLevel="0" collapsed="false">
      <c r="A160" s="22" t="n">
        <v>159</v>
      </c>
      <c r="B160" s="180"/>
      <c r="C160" s="22"/>
      <c r="D160" s="22"/>
      <c r="E160" s="22"/>
      <c r="F160" s="22"/>
      <c r="G160" s="22"/>
      <c r="H160" s="183"/>
      <c r="I160" s="183"/>
      <c r="J160" s="22"/>
      <c r="K160" s="191" t="e">
        <f aca="false">VLOOKUP('Altri Costi'!J160,Legenda!$D$1:$F$258,2)</f>
        <v>#N/A</v>
      </c>
      <c r="L160" s="22"/>
      <c r="M160" s="22"/>
      <c r="N160" s="203"/>
      <c r="O160" s="183"/>
      <c r="P160" s="22"/>
      <c r="Q160" s="203"/>
      <c r="R160" s="183"/>
      <c r="S160" s="184" t="n">
        <f aca="false">'Piano Finanziario Annuale'!$F$6</f>
        <v>0</v>
      </c>
      <c r="T160" s="185" t="n">
        <v>0</v>
      </c>
      <c r="U160" s="186"/>
      <c r="V160" s="187" t="n">
        <f aca="false">(T160*U160)</f>
        <v>0</v>
      </c>
      <c r="W160" s="185" t="n">
        <v>0</v>
      </c>
      <c r="X160" s="185" t="n">
        <f aca="false">IF(OR(S160="sì",S160="forfettario 190"),SUM(T160+W160),SUM(T160+V160+W160))</f>
        <v>0</v>
      </c>
      <c r="Y160" s="205"/>
      <c r="Z160" s="205"/>
      <c r="AA160" s="206"/>
      <c r="AB160" s="189" t="n">
        <f aca="false">IF(AA160="SI",X160,0)</f>
        <v>0</v>
      </c>
      <c r="AC160" s="207"/>
      <c r="AD160" s="207"/>
      <c r="AE160" s="207"/>
      <c r="AF160" s="207"/>
      <c r="AG160" s="207"/>
      <c r="AH160" s="208"/>
    </row>
    <row r="161" customFormat="false" ht="13.5" hidden="false" customHeight="true" outlineLevel="0" collapsed="false">
      <c r="A161" s="22" t="n">
        <v>160</v>
      </c>
      <c r="B161" s="180"/>
      <c r="C161" s="22"/>
      <c r="D161" s="22"/>
      <c r="E161" s="22"/>
      <c r="F161" s="22"/>
      <c r="G161" s="22"/>
      <c r="H161" s="183"/>
      <c r="I161" s="183"/>
      <c r="J161" s="22"/>
      <c r="K161" s="191" t="e">
        <f aca="false">VLOOKUP('Altri Costi'!J161,Legenda!$D$1:$F$258,2)</f>
        <v>#N/A</v>
      </c>
      <c r="L161" s="22"/>
      <c r="M161" s="22"/>
      <c r="N161" s="203"/>
      <c r="O161" s="183"/>
      <c r="P161" s="22"/>
      <c r="Q161" s="203"/>
      <c r="R161" s="183"/>
      <c r="S161" s="184" t="n">
        <f aca="false">'Piano Finanziario Annuale'!$F$6</f>
        <v>0</v>
      </c>
      <c r="T161" s="185" t="n">
        <v>0</v>
      </c>
      <c r="U161" s="186"/>
      <c r="V161" s="187" t="n">
        <f aca="false">(T161*U161)</f>
        <v>0</v>
      </c>
      <c r="W161" s="185" t="n">
        <v>0</v>
      </c>
      <c r="X161" s="185" t="n">
        <f aca="false">IF(OR(S161="sì",S161="forfettario 190"),SUM(T161+W161),SUM(T161+V161+W161))</f>
        <v>0</v>
      </c>
      <c r="Y161" s="205"/>
      <c r="Z161" s="205"/>
      <c r="AA161" s="206"/>
      <c r="AB161" s="189" t="n">
        <f aca="false">IF(AA161="SI",X161,0)</f>
        <v>0</v>
      </c>
      <c r="AC161" s="207"/>
      <c r="AD161" s="207"/>
      <c r="AE161" s="207"/>
      <c r="AF161" s="207"/>
      <c r="AG161" s="207"/>
      <c r="AH161" s="208"/>
    </row>
    <row r="162" customFormat="false" ht="13.5" hidden="false" customHeight="true" outlineLevel="0" collapsed="false">
      <c r="A162" s="22" t="n">
        <v>161</v>
      </c>
      <c r="B162" s="180"/>
      <c r="C162" s="22"/>
      <c r="D162" s="22"/>
      <c r="E162" s="22"/>
      <c r="F162" s="22"/>
      <c r="G162" s="22"/>
      <c r="H162" s="183"/>
      <c r="I162" s="183"/>
      <c r="J162" s="22"/>
      <c r="K162" s="191" t="e">
        <f aca="false">VLOOKUP('Altri Costi'!J162,Legenda!$D$1:$F$258,2)</f>
        <v>#N/A</v>
      </c>
      <c r="L162" s="22"/>
      <c r="M162" s="22"/>
      <c r="N162" s="203"/>
      <c r="O162" s="183"/>
      <c r="P162" s="22"/>
      <c r="Q162" s="203"/>
      <c r="R162" s="183"/>
      <c r="S162" s="184" t="n">
        <f aca="false">'Piano Finanziario Annuale'!$F$6</f>
        <v>0</v>
      </c>
      <c r="T162" s="185" t="n">
        <v>0</v>
      </c>
      <c r="U162" s="186"/>
      <c r="V162" s="187" t="n">
        <f aca="false">(T162*U162)</f>
        <v>0</v>
      </c>
      <c r="W162" s="185" t="n">
        <v>0</v>
      </c>
      <c r="X162" s="185" t="n">
        <f aca="false">IF(OR(S162="sì",S162="forfettario 190"),SUM(T162+W162),SUM(T162+V162+W162))</f>
        <v>0</v>
      </c>
      <c r="Y162" s="205"/>
      <c r="Z162" s="205"/>
      <c r="AA162" s="206"/>
      <c r="AB162" s="189" t="n">
        <f aca="false">IF(AA162="SI",X162,0)</f>
        <v>0</v>
      </c>
      <c r="AC162" s="207"/>
      <c r="AD162" s="207"/>
      <c r="AE162" s="207"/>
      <c r="AF162" s="207"/>
      <c r="AG162" s="207"/>
      <c r="AH162" s="208"/>
    </row>
    <row r="163" customFormat="false" ht="13.5" hidden="false" customHeight="true" outlineLevel="0" collapsed="false">
      <c r="A163" s="22" t="n">
        <v>162</v>
      </c>
      <c r="B163" s="180"/>
      <c r="C163" s="22"/>
      <c r="D163" s="22"/>
      <c r="E163" s="22"/>
      <c r="F163" s="22"/>
      <c r="G163" s="22"/>
      <c r="H163" s="183"/>
      <c r="I163" s="183"/>
      <c r="J163" s="22"/>
      <c r="K163" s="191" t="e">
        <f aca="false">VLOOKUP('Altri Costi'!J163,Legenda!$D$1:$F$258,2)</f>
        <v>#N/A</v>
      </c>
      <c r="L163" s="22"/>
      <c r="M163" s="22"/>
      <c r="N163" s="203"/>
      <c r="O163" s="183"/>
      <c r="P163" s="22"/>
      <c r="Q163" s="203"/>
      <c r="R163" s="183"/>
      <c r="S163" s="184" t="n">
        <f aca="false">'Piano Finanziario Annuale'!$F$6</f>
        <v>0</v>
      </c>
      <c r="T163" s="185" t="n">
        <v>0</v>
      </c>
      <c r="U163" s="186"/>
      <c r="V163" s="187" t="n">
        <f aca="false">(T163*U163)</f>
        <v>0</v>
      </c>
      <c r="W163" s="185" t="n">
        <v>0</v>
      </c>
      <c r="X163" s="185" t="n">
        <f aca="false">IF(OR(S163="sì",S163="forfettario 190"),SUM(T163+W163),SUM(T163+V163+W163))</f>
        <v>0</v>
      </c>
      <c r="Y163" s="205"/>
      <c r="Z163" s="205"/>
      <c r="AA163" s="206"/>
      <c r="AB163" s="189" t="n">
        <f aca="false">IF(AA163="SI",X163,0)</f>
        <v>0</v>
      </c>
      <c r="AC163" s="207"/>
      <c r="AD163" s="207"/>
      <c r="AE163" s="207"/>
      <c r="AF163" s="207"/>
      <c r="AG163" s="207"/>
      <c r="AH163" s="208"/>
    </row>
    <row r="164" customFormat="false" ht="13.5" hidden="false" customHeight="true" outlineLevel="0" collapsed="false">
      <c r="A164" s="22" t="n">
        <v>163</v>
      </c>
      <c r="B164" s="180"/>
      <c r="C164" s="22"/>
      <c r="D164" s="22"/>
      <c r="E164" s="22"/>
      <c r="F164" s="22"/>
      <c r="G164" s="22"/>
      <c r="H164" s="183"/>
      <c r="I164" s="183"/>
      <c r="J164" s="22"/>
      <c r="K164" s="191" t="e">
        <f aca="false">VLOOKUP('Altri Costi'!J164,Legenda!$D$1:$F$258,2)</f>
        <v>#N/A</v>
      </c>
      <c r="L164" s="22"/>
      <c r="M164" s="22"/>
      <c r="N164" s="203"/>
      <c r="O164" s="183"/>
      <c r="P164" s="22"/>
      <c r="Q164" s="203"/>
      <c r="R164" s="183"/>
      <c r="S164" s="184" t="n">
        <f aca="false">'Piano Finanziario Annuale'!$F$6</f>
        <v>0</v>
      </c>
      <c r="T164" s="185" t="n">
        <v>0</v>
      </c>
      <c r="U164" s="186"/>
      <c r="V164" s="187" t="n">
        <f aca="false">(T164*U164)</f>
        <v>0</v>
      </c>
      <c r="W164" s="185" t="n">
        <v>0</v>
      </c>
      <c r="X164" s="185" t="n">
        <f aca="false">IF(OR(S164="sì",S164="forfettario 190"),SUM(T164+W164),SUM(T164+V164+W164))</f>
        <v>0</v>
      </c>
      <c r="Y164" s="205"/>
      <c r="Z164" s="205"/>
      <c r="AA164" s="206"/>
      <c r="AB164" s="189" t="n">
        <f aca="false">IF(AA164="SI",X164,0)</f>
        <v>0</v>
      </c>
      <c r="AC164" s="207"/>
      <c r="AD164" s="207"/>
      <c r="AE164" s="207"/>
      <c r="AF164" s="207"/>
      <c r="AG164" s="207"/>
      <c r="AH164" s="208"/>
    </row>
    <row r="165" customFormat="false" ht="13.5" hidden="false" customHeight="true" outlineLevel="0" collapsed="false">
      <c r="A165" s="22" t="n">
        <v>164</v>
      </c>
      <c r="B165" s="180"/>
      <c r="C165" s="22"/>
      <c r="D165" s="22"/>
      <c r="E165" s="22"/>
      <c r="F165" s="22"/>
      <c r="G165" s="22"/>
      <c r="H165" s="183"/>
      <c r="I165" s="183"/>
      <c r="J165" s="22"/>
      <c r="K165" s="191" t="e">
        <f aca="false">VLOOKUP('Altri Costi'!J165,Legenda!$D$1:$F$258,2)</f>
        <v>#N/A</v>
      </c>
      <c r="L165" s="22"/>
      <c r="M165" s="22"/>
      <c r="N165" s="203"/>
      <c r="O165" s="183"/>
      <c r="P165" s="22"/>
      <c r="Q165" s="203"/>
      <c r="R165" s="183"/>
      <c r="S165" s="184" t="n">
        <f aca="false">'Piano Finanziario Annuale'!$F$6</f>
        <v>0</v>
      </c>
      <c r="T165" s="185" t="n">
        <v>0</v>
      </c>
      <c r="U165" s="186"/>
      <c r="V165" s="187" t="n">
        <f aca="false">(T165*U165)</f>
        <v>0</v>
      </c>
      <c r="W165" s="185" t="n">
        <v>0</v>
      </c>
      <c r="X165" s="185" t="n">
        <f aca="false">IF(OR(S165="sì",S165="forfettario 190"),SUM(T165+W165),SUM(T165+V165+W165))</f>
        <v>0</v>
      </c>
      <c r="Y165" s="205"/>
      <c r="Z165" s="205"/>
      <c r="AA165" s="206"/>
      <c r="AB165" s="189" t="n">
        <f aca="false">IF(AA165="SI",X165,0)</f>
        <v>0</v>
      </c>
      <c r="AC165" s="207"/>
      <c r="AD165" s="207"/>
      <c r="AE165" s="207"/>
      <c r="AF165" s="207"/>
      <c r="AG165" s="207"/>
      <c r="AH165" s="208"/>
    </row>
    <row r="166" customFormat="false" ht="13.5" hidden="false" customHeight="true" outlineLevel="0" collapsed="false">
      <c r="A166" s="22" t="n">
        <v>165</v>
      </c>
      <c r="B166" s="180"/>
      <c r="C166" s="22"/>
      <c r="D166" s="22"/>
      <c r="E166" s="22"/>
      <c r="F166" s="22"/>
      <c r="G166" s="22"/>
      <c r="H166" s="183"/>
      <c r="I166" s="183"/>
      <c r="J166" s="22"/>
      <c r="K166" s="191" t="e">
        <f aca="false">VLOOKUP('Altri Costi'!J166,Legenda!$D$1:$F$258,2)</f>
        <v>#N/A</v>
      </c>
      <c r="L166" s="22"/>
      <c r="M166" s="22"/>
      <c r="N166" s="203"/>
      <c r="O166" s="183"/>
      <c r="P166" s="22"/>
      <c r="Q166" s="203"/>
      <c r="R166" s="183"/>
      <c r="S166" s="184" t="n">
        <f aca="false">'Piano Finanziario Annuale'!$F$6</f>
        <v>0</v>
      </c>
      <c r="T166" s="185" t="n">
        <v>0</v>
      </c>
      <c r="U166" s="186"/>
      <c r="V166" s="187" t="n">
        <f aca="false">(T166*U166)</f>
        <v>0</v>
      </c>
      <c r="W166" s="185" t="n">
        <v>0</v>
      </c>
      <c r="X166" s="185" t="n">
        <f aca="false">IF(OR(S166="sì",S166="forfettario 190"),SUM(T166+W166),SUM(T166+V166+W166))</f>
        <v>0</v>
      </c>
      <c r="Y166" s="205"/>
      <c r="Z166" s="205"/>
      <c r="AA166" s="206"/>
      <c r="AB166" s="189" t="n">
        <f aca="false">IF(AA166="SI",X166,0)</f>
        <v>0</v>
      </c>
      <c r="AC166" s="207"/>
      <c r="AD166" s="207"/>
      <c r="AE166" s="207"/>
      <c r="AF166" s="207"/>
      <c r="AG166" s="207"/>
      <c r="AH166" s="208"/>
    </row>
    <row r="167" customFormat="false" ht="13.5" hidden="false" customHeight="true" outlineLevel="0" collapsed="false">
      <c r="A167" s="22" t="n">
        <v>166</v>
      </c>
      <c r="B167" s="180"/>
      <c r="C167" s="22"/>
      <c r="D167" s="22"/>
      <c r="E167" s="22"/>
      <c r="F167" s="22"/>
      <c r="G167" s="22"/>
      <c r="H167" s="183"/>
      <c r="I167" s="183"/>
      <c r="J167" s="22"/>
      <c r="K167" s="191" t="e">
        <f aca="false">VLOOKUP('Altri Costi'!J167,Legenda!$D$1:$F$258,2)</f>
        <v>#N/A</v>
      </c>
      <c r="L167" s="22"/>
      <c r="M167" s="22"/>
      <c r="N167" s="203"/>
      <c r="O167" s="183"/>
      <c r="P167" s="22"/>
      <c r="Q167" s="203"/>
      <c r="R167" s="183"/>
      <c r="S167" s="184" t="n">
        <f aca="false">'Piano Finanziario Annuale'!$F$6</f>
        <v>0</v>
      </c>
      <c r="T167" s="185" t="n">
        <v>0</v>
      </c>
      <c r="U167" s="186"/>
      <c r="V167" s="187" t="n">
        <f aca="false">(T167*U167)</f>
        <v>0</v>
      </c>
      <c r="W167" s="185" t="n">
        <v>0</v>
      </c>
      <c r="X167" s="185" t="n">
        <f aca="false">IF(OR(S167="sì",S167="forfettario 190"),SUM(T167+W167),SUM(T167+V167+W167))</f>
        <v>0</v>
      </c>
      <c r="Y167" s="205"/>
      <c r="Z167" s="205"/>
      <c r="AA167" s="206"/>
      <c r="AB167" s="189" t="n">
        <f aca="false">IF(AA167="SI",X167,0)</f>
        <v>0</v>
      </c>
      <c r="AC167" s="207"/>
      <c r="AD167" s="207"/>
      <c r="AE167" s="207"/>
      <c r="AF167" s="207"/>
      <c r="AG167" s="207"/>
      <c r="AH167" s="208"/>
    </row>
    <row r="168" customFormat="false" ht="13.5" hidden="false" customHeight="true" outlineLevel="0" collapsed="false">
      <c r="A168" s="22" t="n">
        <v>167</v>
      </c>
      <c r="B168" s="180"/>
      <c r="C168" s="22"/>
      <c r="D168" s="22"/>
      <c r="E168" s="22"/>
      <c r="F168" s="22"/>
      <c r="G168" s="22"/>
      <c r="H168" s="183"/>
      <c r="I168" s="183"/>
      <c r="J168" s="22"/>
      <c r="K168" s="191" t="e">
        <f aca="false">VLOOKUP('Altri Costi'!J168,Legenda!$D$1:$F$258,2)</f>
        <v>#N/A</v>
      </c>
      <c r="L168" s="22"/>
      <c r="M168" s="22"/>
      <c r="N168" s="203"/>
      <c r="O168" s="183"/>
      <c r="P168" s="22"/>
      <c r="Q168" s="203"/>
      <c r="R168" s="183"/>
      <c r="S168" s="184" t="n">
        <f aca="false">'Piano Finanziario Annuale'!$F$6</f>
        <v>0</v>
      </c>
      <c r="T168" s="185" t="n">
        <v>0</v>
      </c>
      <c r="U168" s="186"/>
      <c r="V168" s="187" t="n">
        <f aca="false">(T168*U168)</f>
        <v>0</v>
      </c>
      <c r="W168" s="185" t="n">
        <v>0</v>
      </c>
      <c r="X168" s="185" t="n">
        <f aca="false">IF(OR(S168="sì",S168="forfettario 190"),SUM(T168+W168),SUM(T168+V168+W168))</f>
        <v>0</v>
      </c>
      <c r="Y168" s="205"/>
      <c r="Z168" s="205"/>
      <c r="AA168" s="206"/>
      <c r="AB168" s="189" t="n">
        <f aca="false">IF(AA168="SI",X168,0)</f>
        <v>0</v>
      </c>
      <c r="AC168" s="207"/>
      <c r="AD168" s="207"/>
      <c r="AE168" s="207"/>
      <c r="AF168" s="207"/>
      <c r="AG168" s="207"/>
      <c r="AH168" s="208"/>
    </row>
    <row r="169" customFormat="false" ht="13.5" hidden="false" customHeight="true" outlineLevel="0" collapsed="false">
      <c r="A169" s="22" t="n">
        <v>168</v>
      </c>
      <c r="B169" s="180"/>
      <c r="C169" s="22"/>
      <c r="D169" s="22"/>
      <c r="E169" s="22"/>
      <c r="F169" s="22"/>
      <c r="G169" s="22"/>
      <c r="H169" s="183"/>
      <c r="I169" s="183"/>
      <c r="J169" s="22"/>
      <c r="K169" s="191" t="e">
        <f aca="false">VLOOKUP('Altri Costi'!J169,Legenda!$D$1:$F$258,2)</f>
        <v>#N/A</v>
      </c>
      <c r="L169" s="22"/>
      <c r="M169" s="22"/>
      <c r="N169" s="203"/>
      <c r="O169" s="183"/>
      <c r="P169" s="22"/>
      <c r="Q169" s="203"/>
      <c r="R169" s="183"/>
      <c r="S169" s="184" t="n">
        <f aca="false">'Piano Finanziario Annuale'!$F$6</f>
        <v>0</v>
      </c>
      <c r="T169" s="185" t="n">
        <v>0</v>
      </c>
      <c r="U169" s="186"/>
      <c r="V169" s="187" t="n">
        <f aca="false">(T169*U169)</f>
        <v>0</v>
      </c>
      <c r="W169" s="185" t="n">
        <v>0</v>
      </c>
      <c r="X169" s="185" t="n">
        <f aca="false">IF(OR(S169="sì",S169="forfettario 190"),SUM(T169+W169),SUM(T169+V169+W169))</f>
        <v>0</v>
      </c>
      <c r="Y169" s="205"/>
      <c r="Z169" s="205"/>
      <c r="AA169" s="206"/>
      <c r="AB169" s="189" t="n">
        <f aca="false">IF(AA169="SI",X169,0)</f>
        <v>0</v>
      </c>
      <c r="AC169" s="207"/>
      <c r="AD169" s="207"/>
      <c r="AE169" s="207"/>
      <c r="AF169" s="207"/>
      <c r="AG169" s="207"/>
      <c r="AH169" s="208"/>
    </row>
    <row r="170" customFormat="false" ht="13.5" hidden="false" customHeight="true" outlineLevel="0" collapsed="false">
      <c r="A170" s="22" t="n">
        <v>169</v>
      </c>
      <c r="B170" s="180"/>
      <c r="C170" s="22"/>
      <c r="D170" s="22"/>
      <c r="E170" s="22"/>
      <c r="F170" s="22"/>
      <c r="G170" s="22"/>
      <c r="H170" s="183"/>
      <c r="I170" s="183"/>
      <c r="J170" s="22"/>
      <c r="K170" s="191" t="e">
        <f aca="false">VLOOKUP('Altri Costi'!J170,Legenda!$D$1:$F$258,2)</f>
        <v>#N/A</v>
      </c>
      <c r="L170" s="22"/>
      <c r="M170" s="22"/>
      <c r="N170" s="203"/>
      <c r="O170" s="183"/>
      <c r="P170" s="22"/>
      <c r="Q170" s="203"/>
      <c r="R170" s="183"/>
      <c r="S170" s="184" t="n">
        <f aca="false">'Piano Finanziario Annuale'!$F$6</f>
        <v>0</v>
      </c>
      <c r="T170" s="185" t="n">
        <v>0</v>
      </c>
      <c r="U170" s="186"/>
      <c r="V170" s="187" t="n">
        <f aca="false">(T170*U170)</f>
        <v>0</v>
      </c>
      <c r="W170" s="185" t="n">
        <v>0</v>
      </c>
      <c r="X170" s="185" t="n">
        <f aca="false">IF(OR(S170="sì",S170="forfettario 190"),SUM(T170+W170),SUM(T170+V170+W170))</f>
        <v>0</v>
      </c>
      <c r="Y170" s="205"/>
      <c r="Z170" s="205"/>
      <c r="AA170" s="206"/>
      <c r="AB170" s="189" t="n">
        <f aca="false">IF(AA170="SI",X170,0)</f>
        <v>0</v>
      </c>
      <c r="AC170" s="207"/>
      <c r="AD170" s="207"/>
      <c r="AE170" s="207"/>
      <c r="AF170" s="207"/>
      <c r="AG170" s="207"/>
      <c r="AH170" s="208"/>
    </row>
    <row r="171" customFormat="false" ht="13.5" hidden="false" customHeight="true" outlineLevel="0" collapsed="false">
      <c r="A171" s="22" t="n">
        <v>170</v>
      </c>
      <c r="B171" s="180"/>
      <c r="C171" s="22"/>
      <c r="D171" s="22"/>
      <c r="E171" s="22"/>
      <c r="F171" s="22"/>
      <c r="G171" s="22"/>
      <c r="H171" s="183"/>
      <c r="I171" s="183"/>
      <c r="J171" s="22"/>
      <c r="K171" s="191" t="e">
        <f aca="false">VLOOKUP('Altri Costi'!J171,Legenda!$D$1:$F$258,2)</f>
        <v>#N/A</v>
      </c>
      <c r="L171" s="22"/>
      <c r="M171" s="22"/>
      <c r="N171" s="203"/>
      <c r="O171" s="183"/>
      <c r="P171" s="22"/>
      <c r="Q171" s="203"/>
      <c r="R171" s="183"/>
      <c r="S171" s="184" t="n">
        <f aca="false">'Piano Finanziario Annuale'!$F$6</f>
        <v>0</v>
      </c>
      <c r="T171" s="185" t="n">
        <v>0</v>
      </c>
      <c r="U171" s="186"/>
      <c r="V171" s="187" t="n">
        <f aca="false">(T171*U171)</f>
        <v>0</v>
      </c>
      <c r="W171" s="185" t="n">
        <v>0</v>
      </c>
      <c r="X171" s="185" t="n">
        <f aca="false">IF(OR(S171="sì",S171="forfettario 190"),SUM(T171+W171),SUM(T171+V171+W171))</f>
        <v>0</v>
      </c>
      <c r="Y171" s="205"/>
      <c r="Z171" s="205"/>
      <c r="AA171" s="206"/>
      <c r="AB171" s="189" t="n">
        <f aca="false">IF(AA171="SI",X171,0)</f>
        <v>0</v>
      </c>
      <c r="AC171" s="207"/>
      <c r="AD171" s="207"/>
      <c r="AE171" s="207"/>
      <c r="AF171" s="207"/>
      <c r="AG171" s="207"/>
      <c r="AH171" s="208"/>
    </row>
    <row r="172" customFormat="false" ht="13.5" hidden="false" customHeight="true" outlineLevel="0" collapsed="false">
      <c r="A172" s="22" t="n">
        <v>171</v>
      </c>
      <c r="B172" s="180"/>
      <c r="C172" s="22"/>
      <c r="D172" s="22"/>
      <c r="E172" s="22"/>
      <c r="F172" s="22"/>
      <c r="G172" s="22"/>
      <c r="H172" s="183"/>
      <c r="I172" s="183"/>
      <c r="J172" s="22"/>
      <c r="K172" s="191" t="e">
        <f aca="false">VLOOKUP('Altri Costi'!J172,Legenda!$D$1:$F$258,2)</f>
        <v>#N/A</v>
      </c>
      <c r="L172" s="22"/>
      <c r="M172" s="22"/>
      <c r="N172" s="203"/>
      <c r="O172" s="183"/>
      <c r="P172" s="22"/>
      <c r="Q172" s="203"/>
      <c r="R172" s="183"/>
      <c r="S172" s="184" t="n">
        <f aca="false">'Piano Finanziario Annuale'!$F$6</f>
        <v>0</v>
      </c>
      <c r="T172" s="185" t="n">
        <v>0</v>
      </c>
      <c r="U172" s="186"/>
      <c r="V172" s="187" t="n">
        <f aca="false">(T172*U172)</f>
        <v>0</v>
      </c>
      <c r="W172" s="185" t="n">
        <v>0</v>
      </c>
      <c r="X172" s="185" t="n">
        <f aca="false">IF(OR(S172="sì",S172="forfettario 190"),SUM(T172+W172),SUM(T172+V172+W172))</f>
        <v>0</v>
      </c>
      <c r="Y172" s="205"/>
      <c r="Z172" s="205"/>
      <c r="AA172" s="206"/>
      <c r="AB172" s="189" t="n">
        <f aca="false">IF(AA172="SI",X172,0)</f>
        <v>0</v>
      </c>
      <c r="AC172" s="207"/>
      <c r="AD172" s="207"/>
      <c r="AE172" s="207"/>
      <c r="AF172" s="207"/>
      <c r="AG172" s="207"/>
      <c r="AH172" s="208"/>
    </row>
    <row r="173" customFormat="false" ht="13.5" hidden="false" customHeight="true" outlineLevel="0" collapsed="false">
      <c r="A173" s="22" t="n">
        <v>172</v>
      </c>
      <c r="B173" s="180"/>
      <c r="C173" s="22"/>
      <c r="D173" s="22"/>
      <c r="E173" s="22"/>
      <c r="F173" s="22"/>
      <c r="G173" s="22"/>
      <c r="H173" s="183"/>
      <c r="I173" s="183"/>
      <c r="J173" s="22"/>
      <c r="K173" s="191" t="e">
        <f aca="false">VLOOKUP('Altri Costi'!J173,Legenda!$D$1:$F$258,2)</f>
        <v>#N/A</v>
      </c>
      <c r="L173" s="22"/>
      <c r="M173" s="22"/>
      <c r="N173" s="203"/>
      <c r="O173" s="183"/>
      <c r="P173" s="22"/>
      <c r="Q173" s="203"/>
      <c r="R173" s="183"/>
      <c r="S173" s="184" t="n">
        <f aca="false">'Piano Finanziario Annuale'!$F$6</f>
        <v>0</v>
      </c>
      <c r="T173" s="185" t="n">
        <v>0</v>
      </c>
      <c r="U173" s="186"/>
      <c r="V173" s="187" t="n">
        <f aca="false">(T173*U173)</f>
        <v>0</v>
      </c>
      <c r="W173" s="185" t="n">
        <v>0</v>
      </c>
      <c r="X173" s="185" t="n">
        <f aca="false">IF(OR(S173="sì",S173="forfettario 190"),SUM(T173+W173),SUM(T173+V173+W173))</f>
        <v>0</v>
      </c>
      <c r="Y173" s="205"/>
      <c r="Z173" s="205"/>
      <c r="AA173" s="206"/>
      <c r="AB173" s="189" t="n">
        <f aca="false">IF(AA173="SI",X173,0)</f>
        <v>0</v>
      </c>
      <c r="AC173" s="207"/>
      <c r="AD173" s="207"/>
      <c r="AE173" s="207"/>
      <c r="AF173" s="207"/>
      <c r="AG173" s="207"/>
      <c r="AH173" s="208"/>
    </row>
    <row r="174" customFormat="false" ht="13.5" hidden="false" customHeight="true" outlineLevel="0" collapsed="false">
      <c r="A174" s="22" t="n">
        <v>173</v>
      </c>
      <c r="B174" s="180"/>
      <c r="C174" s="22"/>
      <c r="D174" s="22"/>
      <c r="E174" s="22"/>
      <c r="F174" s="22"/>
      <c r="G174" s="22"/>
      <c r="H174" s="183"/>
      <c r="I174" s="183"/>
      <c r="J174" s="22"/>
      <c r="K174" s="191" t="e">
        <f aca="false">VLOOKUP('Altri Costi'!J174,Legenda!$D$1:$F$258,2)</f>
        <v>#N/A</v>
      </c>
      <c r="L174" s="22"/>
      <c r="M174" s="22"/>
      <c r="N174" s="203"/>
      <c r="O174" s="183"/>
      <c r="P174" s="22"/>
      <c r="Q174" s="203"/>
      <c r="R174" s="183"/>
      <c r="S174" s="184" t="n">
        <f aca="false">'Piano Finanziario Annuale'!$F$6</f>
        <v>0</v>
      </c>
      <c r="T174" s="185" t="n">
        <v>0</v>
      </c>
      <c r="U174" s="186"/>
      <c r="V174" s="187" t="n">
        <f aca="false">(T174*U174)</f>
        <v>0</v>
      </c>
      <c r="W174" s="185" t="n">
        <v>0</v>
      </c>
      <c r="X174" s="185" t="n">
        <f aca="false">IF(OR(S174="sì",S174="forfettario 190"),SUM(T174+W174),SUM(T174+V174+W174))</f>
        <v>0</v>
      </c>
      <c r="Y174" s="205"/>
      <c r="Z174" s="205"/>
      <c r="AA174" s="206"/>
      <c r="AB174" s="189" t="n">
        <f aca="false">IF(AA174="SI",X174,0)</f>
        <v>0</v>
      </c>
      <c r="AC174" s="207"/>
      <c r="AD174" s="207"/>
      <c r="AE174" s="207"/>
      <c r="AF174" s="207"/>
      <c r="AG174" s="207"/>
      <c r="AH174" s="208"/>
    </row>
    <row r="175" customFormat="false" ht="13.5" hidden="false" customHeight="true" outlineLevel="0" collapsed="false">
      <c r="A175" s="22" t="n">
        <v>174</v>
      </c>
      <c r="B175" s="180"/>
      <c r="C175" s="22"/>
      <c r="D175" s="22"/>
      <c r="E175" s="22"/>
      <c r="F175" s="22"/>
      <c r="G175" s="22"/>
      <c r="H175" s="183"/>
      <c r="I175" s="183"/>
      <c r="J175" s="22"/>
      <c r="K175" s="191" t="e">
        <f aca="false">VLOOKUP('Altri Costi'!J175,Legenda!$D$1:$F$258,2)</f>
        <v>#N/A</v>
      </c>
      <c r="L175" s="22"/>
      <c r="M175" s="22"/>
      <c r="N175" s="203"/>
      <c r="O175" s="183"/>
      <c r="P175" s="22"/>
      <c r="Q175" s="203"/>
      <c r="R175" s="183"/>
      <c r="S175" s="184" t="n">
        <f aca="false">'Piano Finanziario Annuale'!$F$6</f>
        <v>0</v>
      </c>
      <c r="T175" s="185" t="n">
        <v>0</v>
      </c>
      <c r="U175" s="186"/>
      <c r="V175" s="187" t="n">
        <f aca="false">(T175*U175)</f>
        <v>0</v>
      </c>
      <c r="W175" s="185" t="n">
        <v>0</v>
      </c>
      <c r="X175" s="185" t="n">
        <f aca="false">IF(OR(S175="sì",S175="forfettario 190"),SUM(T175+W175),SUM(T175+V175+W175))</f>
        <v>0</v>
      </c>
      <c r="Y175" s="205"/>
      <c r="Z175" s="205"/>
      <c r="AA175" s="206"/>
      <c r="AB175" s="189" t="n">
        <f aca="false">IF(AA175="SI",X175,0)</f>
        <v>0</v>
      </c>
      <c r="AC175" s="207"/>
      <c r="AD175" s="207"/>
      <c r="AE175" s="207"/>
      <c r="AF175" s="207"/>
      <c r="AG175" s="207"/>
      <c r="AH175" s="208"/>
    </row>
    <row r="176" customFormat="false" ht="13.5" hidden="false" customHeight="true" outlineLevel="0" collapsed="false">
      <c r="A176" s="22" t="n">
        <v>175</v>
      </c>
      <c r="B176" s="180"/>
      <c r="C176" s="22"/>
      <c r="D176" s="22"/>
      <c r="E176" s="22"/>
      <c r="F176" s="22"/>
      <c r="G176" s="22"/>
      <c r="H176" s="183"/>
      <c r="I176" s="183"/>
      <c r="J176" s="22"/>
      <c r="K176" s="191" t="e">
        <f aca="false">VLOOKUP('Altri Costi'!J176,Legenda!$D$1:$F$258,2)</f>
        <v>#N/A</v>
      </c>
      <c r="L176" s="22"/>
      <c r="M176" s="22"/>
      <c r="N176" s="203"/>
      <c r="O176" s="183"/>
      <c r="P176" s="22"/>
      <c r="Q176" s="203"/>
      <c r="R176" s="183"/>
      <c r="S176" s="184" t="n">
        <f aca="false">'Piano Finanziario Annuale'!$F$6</f>
        <v>0</v>
      </c>
      <c r="T176" s="185" t="n">
        <v>0</v>
      </c>
      <c r="U176" s="186"/>
      <c r="V176" s="187" t="n">
        <f aca="false">(T176*U176)</f>
        <v>0</v>
      </c>
      <c r="W176" s="185" t="n">
        <v>0</v>
      </c>
      <c r="X176" s="185" t="n">
        <f aca="false">IF(OR(S176="sì",S176="forfettario 190"),SUM(T176+W176),SUM(T176+V176+W176))</f>
        <v>0</v>
      </c>
      <c r="Y176" s="205"/>
      <c r="Z176" s="205"/>
      <c r="AA176" s="206"/>
      <c r="AB176" s="189" t="n">
        <f aca="false">IF(AA176="SI",X176,0)</f>
        <v>0</v>
      </c>
      <c r="AC176" s="207"/>
      <c r="AD176" s="207"/>
      <c r="AE176" s="207"/>
      <c r="AF176" s="207"/>
      <c r="AG176" s="207"/>
      <c r="AH176" s="208"/>
    </row>
    <row r="177" customFormat="false" ht="13.5" hidden="false" customHeight="true" outlineLevel="0" collapsed="false">
      <c r="A177" s="22" t="n">
        <v>176</v>
      </c>
      <c r="B177" s="180"/>
      <c r="C177" s="22"/>
      <c r="D177" s="22"/>
      <c r="E177" s="22"/>
      <c r="F177" s="22"/>
      <c r="G177" s="22"/>
      <c r="H177" s="183"/>
      <c r="I177" s="183"/>
      <c r="J177" s="22"/>
      <c r="K177" s="191" t="e">
        <f aca="false">VLOOKUP('Altri Costi'!J177,Legenda!$D$1:$F$258,2)</f>
        <v>#N/A</v>
      </c>
      <c r="L177" s="22"/>
      <c r="M177" s="22"/>
      <c r="N177" s="203"/>
      <c r="O177" s="183"/>
      <c r="P177" s="22"/>
      <c r="Q177" s="203"/>
      <c r="R177" s="183"/>
      <c r="S177" s="184" t="n">
        <f aca="false">'Piano Finanziario Annuale'!$F$6</f>
        <v>0</v>
      </c>
      <c r="T177" s="185" t="n">
        <v>0</v>
      </c>
      <c r="U177" s="186"/>
      <c r="V177" s="187" t="n">
        <f aca="false">(T177*U177)</f>
        <v>0</v>
      </c>
      <c r="W177" s="185" t="n">
        <v>0</v>
      </c>
      <c r="X177" s="185" t="n">
        <f aca="false">IF(OR(S177="sì",S177="forfettario 190"),SUM(T177+W177),SUM(T177+V177+W177))</f>
        <v>0</v>
      </c>
      <c r="Y177" s="205"/>
      <c r="Z177" s="205"/>
      <c r="AA177" s="206"/>
      <c r="AB177" s="189" t="n">
        <f aca="false">IF(AA177="SI",X177,0)</f>
        <v>0</v>
      </c>
      <c r="AC177" s="207"/>
      <c r="AD177" s="207"/>
      <c r="AE177" s="207"/>
      <c r="AF177" s="207"/>
      <c r="AG177" s="207"/>
      <c r="AH177" s="208"/>
    </row>
    <row r="178" customFormat="false" ht="13.5" hidden="false" customHeight="true" outlineLevel="0" collapsed="false">
      <c r="A178" s="22" t="n">
        <v>177</v>
      </c>
      <c r="B178" s="180"/>
      <c r="C178" s="22"/>
      <c r="D178" s="22"/>
      <c r="E178" s="22"/>
      <c r="F178" s="22"/>
      <c r="G178" s="22"/>
      <c r="H178" s="183"/>
      <c r="I178" s="183"/>
      <c r="J178" s="22"/>
      <c r="K178" s="191" t="e">
        <f aca="false">VLOOKUP('Altri Costi'!J178,Legenda!$D$1:$F$258,2)</f>
        <v>#N/A</v>
      </c>
      <c r="L178" s="22"/>
      <c r="M178" s="22"/>
      <c r="N178" s="203"/>
      <c r="O178" s="183"/>
      <c r="P178" s="22"/>
      <c r="Q178" s="203"/>
      <c r="R178" s="183"/>
      <c r="S178" s="184" t="n">
        <f aca="false">'Piano Finanziario Annuale'!$F$6</f>
        <v>0</v>
      </c>
      <c r="T178" s="185" t="n">
        <v>0</v>
      </c>
      <c r="U178" s="186"/>
      <c r="V178" s="187" t="n">
        <f aca="false">(T178*U178)</f>
        <v>0</v>
      </c>
      <c r="W178" s="185" t="n">
        <v>0</v>
      </c>
      <c r="X178" s="185" t="n">
        <f aca="false">IF(OR(S178="sì",S178="forfettario 190"),SUM(T178+W178),SUM(T178+V178+W178))</f>
        <v>0</v>
      </c>
      <c r="Y178" s="205"/>
      <c r="Z178" s="205"/>
      <c r="AA178" s="206"/>
      <c r="AB178" s="189" t="n">
        <f aca="false">IF(AA178="SI",X178,0)</f>
        <v>0</v>
      </c>
      <c r="AC178" s="207"/>
      <c r="AD178" s="207"/>
      <c r="AE178" s="207"/>
      <c r="AF178" s="207"/>
      <c r="AG178" s="207"/>
      <c r="AH178" s="208"/>
    </row>
    <row r="179" customFormat="false" ht="13.5" hidden="false" customHeight="true" outlineLevel="0" collapsed="false">
      <c r="A179" s="22" t="n">
        <v>178</v>
      </c>
      <c r="B179" s="180"/>
      <c r="C179" s="22"/>
      <c r="D179" s="22"/>
      <c r="E179" s="22"/>
      <c r="F179" s="22"/>
      <c r="G179" s="22"/>
      <c r="H179" s="183"/>
      <c r="I179" s="183"/>
      <c r="J179" s="22"/>
      <c r="K179" s="191" t="e">
        <f aca="false">VLOOKUP('Altri Costi'!J179,Legenda!$D$1:$F$258,2)</f>
        <v>#N/A</v>
      </c>
      <c r="L179" s="22"/>
      <c r="M179" s="22"/>
      <c r="N179" s="203"/>
      <c r="O179" s="183"/>
      <c r="P179" s="22"/>
      <c r="Q179" s="203"/>
      <c r="R179" s="183"/>
      <c r="S179" s="184" t="n">
        <f aca="false">'Piano Finanziario Annuale'!$F$6</f>
        <v>0</v>
      </c>
      <c r="T179" s="185" t="n">
        <v>0</v>
      </c>
      <c r="U179" s="186"/>
      <c r="V179" s="187" t="n">
        <f aca="false">(T179*U179)</f>
        <v>0</v>
      </c>
      <c r="W179" s="185" t="n">
        <v>0</v>
      </c>
      <c r="X179" s="185" t="n">
        <f aca="false">IF(OR(S179="sì",S179="forfettario 190"),SUM(T179+W179),SUM(T179+V179+W179))</f>
        <v>0</v>
      </c>
      <c r="Y179" s="205"/>
      <c r="Z179" s="205"/>
      <c r="AA179" s="206"/>
      <c r="AB179" s="189" t="n">
        <f aca="false">IF(AA179="SI",X179,0)</f>
        <v>0</v>
      </c>
      <c r="AC179" s="207"/>
      <c r="AD179" s="207"/>
      <c r="AE179" s="207"/>
      <c r="AF179" s="207"/>
      <c r="AG179" s="207"/>
      <c r="AH179" s="208"/>
    </row>
    <row r="180" customFormat="false" ht="13.5" hidden="false" customHeight="true" outlineLevel="0" collapsed="false">
      <c r="A180" s="22" t="n">
        <v>179</v>
      </c>
      <c r="B180" s="180"/>
      <c r="C180" s="22"/>
      <c r="D180" s="22"/>
      <c r="E180" s="22"/>
      <c r="F180" s="22"/>
      <c r="G180" s="22"/>
      <c r="H180" s="183"/>
      <c r="I180" s="183"/>
      <c r="J180" s="22"/>
      <c r="K180" s="191" t="e">
        <f aca="false">VLOOKUP('Altri Costi'!J180,Legenda!$D$1:$F$258,2)</f>
        <v>#N/A</v>
      </c>
      <c r="L180" s="22"/>
      <c r="M180" s="22"/>
      <c r="N180" s="203"/>
      <c r="O180" s="183"/>
      <c r="P180" s="22"/>
      <c r="Q180" s="203"/>
      <c r="R180" s="183"/>
      <c r="S180" s="184" t="n">
        <f aca="false">'Piano Finanziario Annuale'!$F$6</f>
        <v>0</v>
      </c>
      <c r="T180" s="185" t="n">
        <v>0</v>
      </c>
      <c r="U180" s="186"/>
      <c r="V180" s="187" t="n">
        <f aca="false">(T180*U180)</f>
        <v>0</v>
      </c>
      <c r="W180" s="185" t="n">
        <v>0</v>
      </c>
      <c r="X180" s="185" t="n">
        <f aca="false">IF(OR(S180="sì",S180="forfettario 190"),SUM(T180+W180),SUM(T180+V180+W180))</f>
        <v>0</v>
      </c>
      <c r="Y180" s="205"/>
      <c r="Z180" s="205"/>
      <c r="AA180" s="206"/>
      <c r="AB180" s="189" t="n">
        <f aca="false">IF(AA180="SI",X180,0)</f>
        <v>0</v>
      </c>
      <c r="AC180" s="207"/>
      <c r="AD180" s="207"/>
      <c r="AE180" s="207"/>
      <c r="AF180" s="207"/>
      <c r="AG180" s="207"/>
      <c r="AH180" s="208"/>
    </row>
    <row r="181" customFormat="false" ht="13.5" hidden="false" customHeight="true" outlineLevel="0" collapsed="false">
      <c r="A181" s="22" t="n">
        <v>180</v>
      </c>
      <c r="B181" s="180"/>
      <c r="C181" s="22"/>
      <c r="D181" s="22"/>
      <c r="E181" s="22"/>
      <c r="F181" s="22"/>
      <c r="G181" s="22"/>
      <c r="H181" s="183"/>
      <c r="I181" s="183"/>
      <c r="J181" s="22"/>
      <c r="K181" s="191" t="e">
        <f aca="false">VLOOKUP('Altri Costi'!J181,Legenda!$D$1:$F$258,2)</f>
        <v>#N/A</v>
      </c>
      <c r="L181" s="22"/>
      <c r="M181" s="22"/>
      <c r="N181" s="203"/>
      <c r="O181" s="183"/>
      <c r="P181" s="22"/>
      <c r="Q181" s="203"/>
      <c r="R181" s="183"/>
      <c r="S181" s="184" t="n">
        <f aca="false">'Piano Finanziario Annuale'!$F$6</f>
        <v>0</v>
      </c>
      <c r="T181" s="185" t="n">
        <v>0</v>
      </c>
      <c r="U181" s="186"/>
      <c r="V181" s="187" t="n">
        <f aca="false">(T181*U181)</f>
        <v>0</v>
      </c>
      <c r="W181" s="185" t="n">
        <v>0</v>
      </c>
      <c r="X181" s="185" t="n">
        <f aca="false">IF(OR(S181="sì",S181="forfettario 190"),SUM(T181+W181),SUM(T181+V181+W181))</f>
        <v>0</v>
      </c>
      <c r="Y181" s="205"/>
      <c r="Z181" s="205"/>
      <c r="AA181" s="206"/>
      <c r="AB181" s="189" t="n">
        <f aca="false">IF(AA181="SI",X181,0)</f>
        <v>0</v>
      </c>
      <c r="AC181" s="207"/>
      <c r="AD181" s="207"/>
      <c r="AE181" s="207"/>
      <c r="AF181" s="207"/>
      <c r="AG181" s="207"/>
      <c r="AH181" s="208"/>
    </row>
    <row r="182" customFormat="false" ht="13.5" hidden="false" customHeight="true" outlineLevel="0" collapsed="false">
      <c r="A182" s="22" t="n">
        <v>181</v>
      </c>
      <c r="B182" s="180"/>
      <c r="C182" s="22"/>
      <c r="D182" s="22"/>
      <c r="E182" s="22"/>
      <c r="F182" s="22"/>
      <c r="G182" s="22"/>
      <c r="H182" s="183"/>
      <c r="I182" s="183"/>
      <c r="J182" s="22"/>
      <c r="K182" s="191" t="e">
        <f aca="false">VLOOKUP('Altri Costi'!J182,Legenda!$D$1:$F$258,2)</f>
        <v>#N/A</v>
      </c>
      <c r="L182" s="22"/>
      <c r="M182" s="22"/>
      <c r="N182" s="203"/>
      <c r="O182" s="183"/>
      <c r="P182" s="22"/>
      <c r="Q182" s="203"/>
      <c r="R182" s="183"/>
      <c r="S182" s="184" t="n">
        <f aca="false">'Piano Finanziario Annuale'!$F$6</f>
        <v>0</v>
      </c>
      <c r="T182" s="185" t="n">
        <v>0</v>
      </c>
      <c r="U182" s="186"/>
      <c r="V182" s="187" t="n">
        <f aca="false">(T182*U182)</f>
        <v>0</v>
      </c>
      <c r="W182" s="185" t="n">
        <v>0</v>
      </c>
      <c r="X182" s="185" t="n">
        <f aca="false">IF(OR(S182="sì",S182="forfettario 190"),SUM(T182+W182),SUM(T182+V182+W182))</f>
        <v>0</v>
      </c>
      <c r="Y182" s="205"/>
      <c r="Z182" s="205"/>
      <c r="AA182" s="206"/>
      <c r="AB182" s="189" t="n">
        <f aca="false">IF(AA182="SI",X182,0)</f>
        <v>0</v>
      </c>
      <c r="AC182" s="207"/>
      <c r="AD182" s="207"/>
      <c r="AE182" s="207"/>
      <c r="AF182" s="207"/>
      <c r="AG182" s="207"/>
      <c r="AH182" s="208"/>
    </row>
    <row r="183" customFormat="false" ht="13.5" hidden="false" customHeight="true" outlineLevel="0" collapsed="false">
      <c r="A183" s="22" t="n">
        <v>182</v>
      </c>
      <c r="B183" s="180"/>
      <c r="C183" s="22"/>
      <c r="D183" s="22"/>
      <c r="E183" s="22"/>
      <c r="F183" s="22"/>
      <c r="G183" s="22"/>
      <c r="H183" s="183"/>
      <c r="I183" s="183"/>
      <c r="J183" s="22"/>
      <c r="K183" s="191" t="e">
        <f aca="false">VLOOKUP('Altri Costi'!J183,Legenda!$D$1:$F$258,2)</f>
        <v>#N/A</v>
      </c>
      <c r="L183" s="22"/>
      <c r="M183" s="22"/>
      <c r="N183" s="203"/>
      <c r="O183" s="183"/>
      <c r="P183" s="22"/>
      <c r="Q183" s="203"/>
      <c r="R183" s="183"/>
      <c r="S183" s="184" t="n">
        <f aca="false">'Piano Finanziario Annuale'!$F$6</f>
        <v>0</v>
      </c>
      <c r="T183" s="185" t="n">
        <v>0</v>
      </c>
      <c r="U183" s="186"/>
      <c r="V183" s="187" t="n">
        <f aca="false">(T183*U183)</f>
        <v>0</v>
      </c>
      <c r="W183" s="185" t="n">
        <v>0</v>
      </c>
      <c r="X183" s="185" t="n">
        <f aca="false">IF(OR(S183="sì",S183="forfettario 190"),SUM(T183+W183),SUM(T183+V183+W183))</f>
        <v>0</v>
      </c>
      <c r="Y183" s="205"/>
      <c r="Z183" s="205"/>
      <c r="AA183" s="206"/>
      <c r="AB183" s="189" t="n">
        <f aca="false">IF(AA183="SI",X183,0)</f>
        <v>0</v>
      </c>
      <c r="AC183" s="207"/>
      <c r="AD183" s="207"/>
      <c r="AE183" s="207"/>
      <c r="AF183" s="207"/>
      <c r="AG183" s="207"/>
      <c r="AH183" s="208"/>
    </row>
    <row r="184" customFormat="false" ht="13.5" hidden="false" customHeight="true" outlineLevel="0" collapsed="false">
      <c r="A184" s="22" t="n">
        <v>183</v>
      </c>
      <c r="B184" s="180"/>
      <c r="C184" s="22"/>
      <c r="D184" s="22"/>
      <c r="E184" s="22"/>
      <c r="F184" s="22"/>
      <c r="G184" s="22"/>
      <c r="H184" s="183"/>
      <c r="I184" s="183"/>
      <c r="J184" s="22"/>
      <c r="K184" s="191" t="e">
        <f aca="false">VLOOKUP('Altri Costi'!J184,Legenda!$D$1:$F$258,2)</f>
        <v>#N/A</v>
      </c>
      <c r="L184" s="22"/>
      <c r="M184" s="22"/>
      <c r="N184" s="203"/>
      <c r="O184" s="183"/>
      <c r="P184" s="22"/>
      <c r="Q184" s="203"/>
      <c r="R184" s="183"/>
      <c r="S184" s="184" t="n">
        <f aca="false">'Piano Finanziario Annuale'!$F$6</f>
        <v>0</v>
      </c>
      <c r="T184" s="185" t="n">
        <v>0</v>
      </c>
      <c r="U184" s="186"/>
      <c r="V184" s="187" t="n">
        <f aca="false">(T184*U184)</f>
        <v>0</v>
      </c>
      <c r="W184" s="185" t="n">
        <v>0</v>
      </c>
      <c r="X184" s="185" t="n">
        <f aca="false">IF(OR(S184="sì",S184="forfettario 190"),SUM(T184+W184),SUM(T184+V184+W184))</f>
        <v>0</v>
      </c>
      <c r="Y184" s="205"/>
      <c r="Z184" s="205"/>
      <c r="AA184" s="206"/>
      <c r="AB184" s="189" t="n">
        <f aca="false">IF(AA184="SI",X184,0)</f>
        <v>0</v>
      </c>
      <c r="AC184" s="207"/>
      <c r="AD184" s="207"/>
      <c r="AE184" s="207"/>
      <c r="AF184" s="207"/>
      <c r="AG184" s="207"/>
      <c r="AH184" s="208"/>
    </row>
    <row r="185" customFormat="false" ht="13.5" hidden="false" customHeight="true" outlineLevel="0" collapsed="false">
      <c r="A185" s="22" t="n">
        <v>184</v>
      </c>
      <c r="B185" s="180"/>
      <c r="C185" s="22"/>
      <c r="D185" s="22"/>
      <c r="E185" s="22"/>
      <c r="F185" s="22"/>
      <c r="G185" s="22"/>
      <c r="H185" s="183"/>
      <c r="I185" s="183"/>
      <c r="J185" s="22"/>
      <c r="K185" s="191" t="e">
        <f aca="false">VLOOKUP('Altri Costi'!J185,Legenda!$D$1:$F$258,2)</f>
        <v>#N/A</v>
      </c>
      <c r="L185" s="22"/>
      <c r="M185" s="22"/>
      <c r="N185" s="203"/>
      <c r="O185" s="183"/>
      <c r="P185" s="22"/>
      <c r="Q185" s="203"/>
      <c r="R185" s="183"/>
      <c r="S185" s="184" t="n">
        <f aca="false">'Piano Finanziario Annuale'!$F$6</f>
        <v>0</v>
      </c>
      <c r="T185" s="185" t="n">
        <v>0</v>
      </c>
      <c r="U185" s="186"/>
      <c r="V185" s="187" t="n">
        <f aca="false">(T185*U185)</f>
        <v>0</v>
      </c>
      <c r="W185" s="185" t="n">
        <v>0</v>
      </c>
      <c r="X185" s="185" t="n">
        <f aca="false">IF(OR(S185="sì",S185="forfettario 190"),SUM(T185+W185),SUM(T185+V185+W185))</f>
        <v>0</v>
      </c>
      <c r="Y185" s="205"/>
      <c r="Z185" s="205"/>
      <c r="AA185" s="206"/>
      <c r="AB185" s="189" t="n">
        <f aca="false">IF(AA185="SI",X185,0)</f>
        <v>0</v>
      </c>
      <c r="AC185" s="207"/>
      <c r="AD185" s="207"/>
      <c r="AE185" s="207"/>
      <c r="AF185" s="207"/>
      <c r="AG185" s="207"/>
      <c r="AH185" s="208"/>
    </row>
    <row r="186" customFormat="false" ht="13.5" hidden="false" customHeight="true" outlineLevel="0" collapsed="false">
      <c r="A186" s="22" t="n">
        <v>185</v>
      </c>
      <c r="B186" s="180"/>
      <c r="C186" s="22"/>
      <c r="D186" s="22"/>
      <c r="E186" s="22"/>
      <c r="F186" s="22"/>
      <c r="G186" s="22"/>
      <c r="H186" s="183"/>
      <c r="I186" s="183"/>
      <c r="J186" s="22"/>
      <c r="K186" s="191" t="e">
        <f aca="false">VLOOKUP('Altri Costi'!J186,Legenda!$D$1:$F$258,2)</f>
        <v>#N/A</v>
      </c>
      <c r="L186" s="22"/>
      <c r="M186" s="22"/>
      <c r="N186" s="203"/>
      <c r="O186" s="183"/>
      <c r="P186" s="22"/>
      <c r="Q186" s="203"/>
      <c r="R186" s="183"/>
      <c r="S186" s="184" t="n">
        <f aca="false">'Piano Finanziario Annuale'!$F$6</f>
        <v>0</v>
      </c>
      <c r="T186" s="185" t="n">
        <v>0</v>
      </c>
      <c r="U186" s="186"/>
      <c r="V186" s="187" t="n">
        <f aca="false">(T186*U186)</f>
        <v>0</v>
      </c>
      <c r="W186" s="185" t="n">
        <v>0</v>
      </c>
      <c r="X186" s="185" t="n">
        <f aca="false">IF(OR(S186="sì",S186="forfettario 190"),SUM(T186+W186),SUM(T186+V186+W186))</f>
        <v>0</v>
      </c>
      <c r="Y186" s="205"/>
      <c r="Z186" s="205"/>
      <c r="AA186" s="206"/>
      <c r="AB186" s="189" t="n">
        <f aca="false">IF(AA186="SI",X186,0)</f>
        <v>0</v>
      </c>
      <c r="AC186" s="207"/>
      <c r="AD186" s="207"/>
      <c r="AE186" s="207"/>
      <c r="AF186" s="207"/>
      <c r="AG186" s="207"/>
      <c r="AH186" s="208"/>
    </row>
    <row r="187" customFormat="false" ht="13.5" hidden="false" customHeight="true" outlineLevel="0" collapsed="false">
      <c r="A187" s="22" t="n">
        <v>186</v>
      </c>
      <c r="B187" s="180"/>
      <c r="C187" s="22"/>
      <c r="D187" s="22"/>
      <c r="E187" s="22"/>
      <c r="F187" s="22"/>
      <c r="G187" s="22"/>
      <c r="H187" s="183"/>
      <c r="I187" s="183"/>
      <c r="J187" s="22"/>
      <c r="K187" s="191" t="e">
        <f aca="false">VLOOKUP('Altri Costi'!J187,Legenda!$D$1:$F$258,2)</f>
        <v>#N/A</v>
      </c>
      <c r="L187" s="22"/>
      <c r="M187" s="22"/>
      <c r="N187" s="203"/>
      <c r="O187" s="183"/>
      <c r="P187" s="22"/>
      <c r="Q187" s="203"/>
      <c r="R187" s="183"/>
      <c r="S187" s="184" t="n">
        <f aca="false">'Piano Finanziario Annuale'!$F$6</f>
        <v>0</v>
      </c>
      <c r="T187" s="185" t="n">
        <v>0</v>
      </c>
      <c r="U187" s="186"/>
      <c r="V187" s="187" t="n">
        <f aca="false">(T187*U187)</f>
        <v>0</v>
      </c>
      <c r="W187" s="185" t="n">
        <v>0</v>
      </c>
      <c r="X187" s="185" t="n">
        <f aca="false">IF(OR(S187="sì",S187="forfettario 190"),SUM(T187+W187),SUM(T187+V187+W187))</f>
        <v>0</v>
      </c>
      <c r="Y187" s="205"/>
      <c r="Z187" s="205"/>
      <c r="AA187" s="206"/>
      <c r="AB187" s="189" t="n">
        <f aca="false">IF(AA187="SI",X187,0)</f>
        <v>0</v>
      </c>
      <c r="AC187" s="207"/>
      <c r="AD187" s="207"/>
      <c r="AE187" s="207"/>
      <c r="AF187" s="207"/>
      <c r="AG187" s="207"/>
      <c r="AH187" s="208"/>
    </row>
    <row r="188" customFormat="false" ht="13.5" hidden="false" customHeight="true" outlineLevel="0" collapsed="false">
      <c r="A188" s="22" t="n">
        <v>187</v>
      </c>
      <c r="B188" s="180"/>
      <c r="C188" s="22"/>
      <c r="D188" s="22"/>
      <c r="E188" s="22"/>
      <c r="F188" s="22"/>
      <c r="G188" s="22"/>
      <c r="H188" s="183"/>
      <c r="I188" s="183"/>
      <c r="J188" s="22"/>
      <c r="K188" s="191" t="e">
        <f aca="false">VLOOKUP('Altri Costi'!J188,Legenda!$D$1:$F$258,2)</f>
        <v>#N/A</v>
      </c>
      <c r="L188" s="22"/>
      <c r="M188" s="22"/>
      <c r="N188" s="203"/>
      <c r="O188" s="183"/>
      <c r="P188" s="22"/>
      <c r="Q188" s="203"/>
      <c r="R188" s="183"/>
      <c r="S188" s="184" t="n">
        <f aca="false">'Piano Finanziario Annuale'!$F$6</f>
        <v>0</v>
      </c>
      <c r="T188" s="185" t="n">
        <v>0</v>
      </c>
      <c r="U188" s="186"/>
      <c r="V188" s="187" t="n">
        <f aca="false">(T188*U188)</f>
        <v>0</v>
      </c>
      <c r="W188" s="185" t="n">
        <v>0</v>
      </c>
      <c r="X188" s="185" t="n">
        <f aca="false">IF(OR(S188="sì",S188="forfettario 190"),SUM(T188+W188),SUM(T188+V188+W188))</f>
        <v>0</v>
      </c>
      <c r="Y188" s="205"/>
      <c r="Z188" s="205"/>
      <c r="AA188" s="206"/>
      <c r="AB188" s="189" t="n">
        <f aca="false">IF(AA188="SI",X188,0)</f>
        <v>0</v>
      </c>
      <c r="AC188" s="207"/>
      <c r="AD188" s="207"/>
      <c r="AE188" s="207"/>
      <c r="AF188" s="207"/>
      <c r="AG188" s="207"/>
      <c r="AH188" s="208"/>
    </row>
    <row r="189" customFormat="false" ht="13.5" hidden="false" customHeight="true" outlineLevel="0" collapsed="false">
      <c r="A189" s="22" t="n">
        <v>188</v>
      </c>
      <c r="B189" s="180"/>
      <c r="C189" s="22"/>
      <c r="D189" s="22"/>
      <c r="E189" s="22"/>
      <c r="F189" s="22"/>
      <c r="G189" s="22"/>
      <c r="H189" s="183"/>
      <c r="I189" s="183"/>
      <c r="J189" s="22"/>
      <c r="K189" s="191" t="e">
        <f aca="false">VLOOKUP('Altri Costi'!J189,Legenda!$D$1:$F$258,2)</f>
        <v>#N/A</v>
      </c>
      <c r="L189" s="22"/>
      <c r="M189" s="22"/>
      <c r="N189" s="203"/>
      <c r="O189" s="183"/>
      <c r="P189" s="22"/>
      <c r="Q189" s="203"/>
      <c r="R189" s="183"/>
      <c r="S189" s="184" t="n">
        <f aca="false">'Piano Finanziario Annuale'!$F$6</f>
        <v>0</v>
      </c>
      <c r="T189" s="185" t="n">
        <v>0</v>
      </c>
      <c r="U189" s="186"/>
      <c r="V189" s="187" t="n">
        <f aca="false">(T189*U189)</f>
        <v>0</v>
      </c>
      <c r="W189" s="185" t="n">
        <v>0</v>
      </c>
      <c r="X189" s="185" t="n">
        <f aca="false">IF(OR(S189="sì",S189="forfettario 190"),SUM(T189+W189),SUM(T189+V189+W189))</f>
        <v>0</v>
      </c>
      <c r="Y189" s="205"/>
      <c r="Z189" s="205"/>
      <c r="AA189" s="206"/>
      <c r="AB189" s="189" t="n">
        <f aca="false">IF(AA189="SI",X189,0)</f>
        <v>0</v>
      </c>
      <c r="AC189" s="207"/>
      <c r="AD189" s="207"/>
      <c r="AE189" s="207"/>
      <c r="AF189" s="207"/>
      <c r="AG189" s="207"/>
      <c r="AH189" s="208"/>
    </row>
    <row r="190" customFormat="false" ht="13.5" hidden="false" customHeight="true" outlineLevel="0" collapsed="false">
      <c r="A190" s="22" t="n">
        <v>189</v>
      </c>
      <c r="B190" s="180"/>
      <c r="C190" s="22"/>
      <c r="D190" s="22"/>
      <c r="E190" s="22"/>
      <c r="F190" s="22"/>
      <c r="G190" s="22"/>
      <c r="H190" s="183"/>
      <c r="I190" s="183"/>
      <c r="J190" s="22"/>
      <c r="K190" s="191" t="e">
        <f aca="false">VLOOKUP('Altri Costi'!J190,Legenda!$D$1:$F$258,2)</f>
        <v>#N/A</v>
      </c>
      <c r="L190" s="22"/>
      <c r="M190" s="22"/>
      <c r="N190" s="203"/>
      <c r="O190" s="183"/>
      <c r="P190" s="22"/>
      <c r="Q190" s="203"/>
      <c r="R190" s="183"/>
      <c r="S190" s="184" t="n">
        <f aca="false">'Piano Finanziario Annuale'!$F$6</f>
        <v>0</v>
      </c>
      <c r="T190" s="185" t="n">
        <v>0</v>
      </c>
      <c r="U190" s="186"/>
      <c r="V190" s="187" t="n">
        <f aca="false">(T190*U190)</f>
        <v>0</v>
      </c>
      <c r="W190" s="185" t="n">
        <v>0</v>
      </c>
      <c r="X190" s="185" t="n">
        <f aca="false">IF(OR(S190="sì",S190="forfettario 190"),SUM(T190+W190),SUM(T190+V190+W190))</f>
        <v>0</v>
      </c>
      <c r="Y190" s="205"/>
      <c r="Z190" s="205"/>
      <c r="AA190" s="206"/>
      <c r="AB190" s="189" t="n">
        <f aca="false">IF(AA190="SI",X190,0)</f>
        <v>0</v>
      </c>
      <c r="AC190" s="207"/>
      <c r="AD190" s="207"/>
      <c r="AE190" s="207"/>
      <c r="AF190" s="207"/>
      <c r="AG190" s="207"/>
      <c r="AH190" s="208"/>
    </row>
    <row r="191" customFormat="false" ht="13.5" hidden="false" customHeight="true" outlineLevel="0" collapsed="false">
      <c r="A191" s="22" t="n">
        <v>190</v>
      </c>
      <c r="B191" s="180"/>
      <c r="C191" s="22"/>
      <c r="D191" s="22"/>
      <c r="E191" s="22"/>
      <c r="F191" s="22"/>
      <c r="G191" s="22"/>
      <c r="H191" s="183"/>
      <c r="I191" s="183"/>
      <c r="J191" s="22"/>
      <c r="K191" s="191" t="e">
        <f aca="false">VLOOKUP('Altri Costi'!J191,Legenda!$D$1:$F$258,2)</f>
        <v>#N/A</v>
      </c>
      <c r="L191" s="22"/>
      <c r="M191" s="22"/>
      <c r="N191" s="203"/>
      <c r="O191" s="183"/>
      <c r="P191" s="22"/>
      <c r="Q191" s="203"/>
      <c r="R191" s="183"/>
      <c r="S191" s="184" t="n">
        <f aca="false">'Piano Finanziario Annuale'!$F$6</f>
        <v>0</v>
      </c>
      <c r="T191" s="185" t="n">
        <v>0</v>
      </c>
      <c r="U191" s="186"/>
      <c r="V191" s="187" t="n">
        <f aca="false">(T191*U191)</f>
        <v>0</v>
      </c>
      <c r="W191" s="185" t="n">
        <v>0</v>
      </c>
      <c r="X191" s="185" t="n">
        <f aca="false">IF(OR(S191="sì",S191="forfettario 190"),SUM(T191+W191),SUM(T191+V191+W191))</f>
        <v>0</v>
      </c>
      <c r="Y191" s="205"/>
      <c r="Z191" s="205"/>
      <c r="AA191" s="206"/>
      <c r="AB191" s="189" t="n">
        <f aca="false">IF(AA191="SI",X191,0)</f>
        <v>0</v>
      </c>
      <c r="AC191" s="207"/>
      <c r="AD191" s="207"/>
      <c r="AE191" s="207"/>
      <c r="AF191" s="207"/>
      <c r="AG191" s="207"/>
      <c r="AH191" s="208"/>
    </row>
    <row r="192" customFormat="false" ht="13.5" hidden="false" customHeight="true" outlineLevel="0" collapsed="false">
      <c r="A192" s="22" t="n">
        <v>191</v>
      </c>
      <c r="B192" s="180"/>
      <c r="C192" s="22"/>
      <c r="D192" s="22"/>
      <c r="E192" s="22"/>
      <c r="F192" s="22"/>
      <c r="G192" s="22"/>
      <c r="H192" s="183"/>
      <c r="I192" s="183"/>
      <c r="J192" s="22"/>
      <c r="K192" s="191" t="e">
        <f aca="false">VLOOKUP('Altri Costi'!J192,Legenda!$D$1:$F$258,2)</f>
        <v>#N/A</v>
      </c>
      <c r="L192" s="22"/>
      <c r="M192" s="22"/>
      <c r="N192" s="203"/>
      <c r="O192" s="183"/>
      <c r="P192" s="22"/>
      <c r="Q192" s="203"/>
      <c r="R192" s="183"/>
      <c r="S192" s="184" t="n">
        <f aca="false">'Piano Finanziario Annuale'!$F$6</f>
        <v>0</v>
      </c>
      <c r="T192" s="185" t="n">
        <v>0</v>
      </c>
      <c r="U192" s="186"/>
      <c r="V192" s="187" t="n">
        <f aca="false">(T192*U192)</f>
        <v>0</v>
      </c>
      <c r="W192" s="185" t="n">
        <v>0</v>
      </c>
      <c r="X192" s="185" t="n">
        <f aca="false">IF(OR(S192="sì",S192="forfettario 190"),SUM(T192+W192),SUM(T192+V192+W192))</f>
        <v>0</v>
      </c>
      <c r="Y192" s="205"/>
      <c r="Z192" s="205"/>
      <c r="AA192" s="206"/>
      <c r="AB192" s="189" t="n">
        <f aca="false">IF(AA192="SI",X192,0)</f>
        <v>0</v>
      </c>
      <c r="AC192" s="207"/>
      <c r="AD192" s="207"/>
      <c r="AE192" s="207"/>
      <c r="AF192" s="207"/>
      <c r="AG192" s="207"/>
      <c r="AH192" s="208"/>
    </row>
    <row r="193" customFormat="false" ht="13.5" hidden="false" customHeight="true" outlineLevel="0" collapsed="false">
      <c r="A193" s="22" t="n">
        <v>192</v>
      </c>
      <c r="B193" s="180"/>
      <c r="C193" s="22"/>
      <c r="D193" s="22"/>
      <c r="E193" s="22"/>
      <c r="F193" s="22"/>
      <c r="G193" s="22"/>
      <c r="H193" s="183"/>
      <c r="I193" s="183"/>
      <c r="J193" s="22"/>
      <c r="K193" s="191" t="e">
        <f aca="false">VLOOKUP('Altri Costi'!J193,Legenda!$D$1:$F$258,2)</f>
        <v>#N/A</v>
      </c>
      <c r="L193" s="22"/>
      <c r="M193" s="22"/>
      <c r="N193" s="203"/>
      <c r="O193" s="183"/>
      <c r="P193" s="22"/>
      <c r="Q193" s="203"/>
      <c r="R193" s="183"/>
      <c r="S193" s="184" t="n">
        <f aca="false">'Piano Finanziario Annuale'!$F$6</f>
        <v>0</v>
      </c>
      <c r="T193" s="185" t="n">
        <v>0</v>
      </c>
      <c r="U193" s="186"/>
      <c r="V193" s="187" t="n">
        <f aca="false">(T193*U193)</f>
        <v>0</v>
      </c>
      <c r="W193" s="185" t="n">
        <v>0</v>
      </c>
      <c r="X193" s="185" t="n">
        <f aca="false">IF(OR(S193="sì",S193="forfettario 190"),SUM(T193+W193),SUM(T193+V193+W193))</f>
        <v>0</v>
      </c>
      <c r="Y193" s="205"/>
      <c r="Z193" s="205"/>
      <c r="AA193" s="206"/>
      <c r="AB193" s="189" t="n">
        <f aca="false">IF(AA193="SI",X193,0)</f>
        <v>0</v>
      </c>
      <c r="AC193" s="207"/>
      <c r="AD193" s="207"/>
      <c r="AE193" s="207"/>
      <c r="AF193" s="207"/>
      <c r="AG193" s="207"/>
      <c r="AH193" s="208"/>
    </row>
    <row r="194" customFormat="false" ht="13.5" hidden="false" customHeight="true" outlineLevel="0" collapsed="false">
      <c r="A194" s="22" t="n">
        <v>193</v>
      </c>
      <c r="B194" s="180"/>
      <c r="C194" s="22"/>
      <c r="D194" s="22"/>
      <c r="E194" s="22"/>
      <c r="F194" s="22"/>
      <c r="G194" s="22"/>
      <c r="H194" s="183"/>
      <c r="I194" s="183"/>
      <c r="J194" s="22"/>
      <c r="K194" s="191" t="e">
        <f aca="false">VLOOKUP('Altri Costi'!J194,Legenda!$D$1:$F$258,2)</f>
        <v>#N/A</v>
      </c>
      <c r="L194" s="22"/>
      <c r="M194" s="22"/>
      <c r="N194" s="203"/>
      <c r="O194" s="183"/>
      <c r="P194" s="22"/>
      <c r="Q194" s="203"/>
      <c r="R194" s="183"/>
      <c r="S194" s="184" t="n">
        <f aca="false">'Piano Finanziario Annuale'!$F$6</f>
        <v>0</v>
      </c>
      <c r="T194" s="185" t="n">
        <v>0</v>
      </c>
      <c r="U194" s="186"/>
      <c r="V194" s="187" t="n">
        <f aca="false">(T194*U194)</f>
        <v>0</v>
      </c>
      <c r="W194" s="185" t="n">
        <v>0</v>
      </c>
      <c r="X194" s="185" t="n">
        <f aca="false">IF(OR(S194="sì",S194="forfettario 190"),SUM(T194+W194),SUM(T194+V194+W194))</f>
        <v>0</v>
      </c>
      <c r="Y194" s="205"/>
      <c r="Z194" s="205"/>
      <c r="AA194" s="206"/>
      <c r="AB194" s="189" t="n">
        <f aca="false">IF(AA194="SI",X194,0)</f>
        <v>0</v>
      </c>
      <c r="AC194" s="207"/>
      <c r="AD194" s="207"/>
      <c r="AE194" s="207"/>
      <c r="AF194" s="207"/>
      <c r="AG194" s="207"/>
      <c r="AH194" s="208"/>
    </row>
    <row r="195" customFormat="false" ht="13.5" hidden="false" customHeight="true" outlineLevel="0" collapsed="false">
      <c r="A195" s="22" t="n">
        <v>194</v>
      </c>
      <c r="B195" s="180"/>
      <c r="C195" s="22"/>
      <c r="D195" s="22"/>
      <c r="E195" s="22"/>
      <c r="F195" s="22"/>
      <c r="G195" s="22"/>
      <c r="H195" s="183"/>
      <c r="I195" s="183"/>
      <c r="J195" s="22"/>
      <c r="K195" s="191" t="e">
        <f aca="false">VLOOKUP('Altri Costi'!J195,Legenda!$D$1:$F$258,2)</f>
        <v>#N/A</v>
      </c>
      <c r="L195" s="22"/>
      <c r="M195" s="22"/>
      <c r="N195" s="203"/>
      <c r="O195" s="183"/>
      <c r="P195" s="22"/>
      <c r="Q195" s="203"/>
      <c r="R195" s="183"/>
      <c r="S195" s="184" t="n">
        <f aca="false">'Piano Finanziario Annuale'!$F$6</f>
        <v>0</v>
      </c>
      <c r="T195" s="185" t="n">
        <v>0</v>
      </c>
      <c r="U195" s="186"/>
      <c r="V195" s="187" t="n">
        <f aca="false">(T195*U195)</f>
        <v>0</v>
      </c>
      <c r="W195" s="185" t="n">
        <v>0</v>
      </c>
      <c r="X195" s="185" t="n">
        <f aca="false">IF(OR(S195="sì",S195="forfettario 190"),SUM(T195+W195),SUM(T195+V195+W195))</f>
        <v>0</v>
      </c>
      <c r="Y195" s="205"/>
      <c r="Z195" s="205"/>
      <c r="AA195" s="206"/>
      <c r="AB195" s="189" t="n">
        <f aca="false">IF(AA195="SI",X195,0)</f>
        <v>0</v>
      </c>
      <c r="AC195" s="207"/>
      <c r="AD195" s="207"/>
      <c r="AE195" s="207"/>
      <c r="AF195" s="207"/>
      <c r="AG195" s="207"/>
      <c r="AH195" s="208"/>
    </row>
    <row r="196" customFormat="false" ht="13.5" hidden="false" customHeight="true" outlineLevel="0" collapsed="false">
      <c r="A196" s="22" t="n">
        <v>195</v>
      </c>
      <c r="B196" s="180"/>
      <c r="C196" s="22"/>
      <c r="D196" s="22"/>
      <c r="E196" s="22"/>
      <c r="F196" s="22"/>
      <c r="G196" s="22"/>
      <c r="H196" s="183"/>
      <c r="I196" s="183"/>
      <c r="J196" s="22"/>
      <c r="K196" s="191" t="e">
        <f aca="false">VLOOKUP('Altri Costi'!J196,Legenda!$D$1:$F$258,2)</f>
        <v>#N/A</v>
      </c>
      <c r="L196" s="22"/>
      <c r="M196" s="22"/>
      <c r="N196" s="203"/>
      <c r="O196" s="183"/>
      <c r="P196" s="22"/>
      <c r="Q196" s="203"/>
      <c r="R196" s="183"/>
      <c r="S196" s="184" t="n">
        <f aca="false">'Piano Finanziario Annuale'!$F$6</f>
        <v>0</v>
      </c>
      <c r="T196" s="185" t="n">
        <v>0</v>
      </c>
      <c r="U196" s="186"/>
      <c r="V196" s="187" t="n">
        <f aca="false">(T196*U196)</f>
        <v>0</v>
      </c>
      <c r="W196" s="185" t="n">
        <v>0</v>
      </c>
      <c r="X196" s="185" t="n">
        <f aca="false">IF(OR(S196="sì",S196="forfettario 190"),SUM(T196+W196),SUM(T196+V196+W196))</f>
        <v>0</v>
      </c>
      <c r="Y196" s="205"/>
      <c r="Z196" s="205"/>
      <c r="AA196" s="206"/>
      <c r="AB196" s="189" t="n">
        <f aca="false">IF(AA196="SI",X196,0)</f>
        <v>0</v>
      </c>
      <c r="AC196" s="207"/>
      <c r="AD196" s="207"/>
      <c r="AE196" s="207"/>
      <c r="AF196" s="207"/>
      <c r="AG196" s="207"/>
      <c r="AH196" s="208"/>
    </row>
    <row r="197" customFormat="false" ht="13.5" hidden="false" customHeight="true" outlineLevel="0" collapsed="false">
      <c r="A197" s="22" t="n">
        <v>196</v>
      </c>
      <c r="B197" s="180"/>
      <c r="C197" s="22"/>
      <c r="D197" s="22"/>
      <c r="E197" s="22"/>
      <c r="F197" s="22"/>
      <c r="G197" s="22"/>
      <c r="H197" s="183"/>
      <c r="I197" s="183"/>
      <c r="J197" s="22"/>
      <c r="K197" s="191" t="e">
        <f aca="false">VLOOKUP('Altri Costi'!J197,Legenda!$D$1:$F$258,2)</f>
        <v>#N/A</v>
      </c>
      <c r="L197" s="22"/>
      <c r="M197" s="22"/>
      <c r="N197" s="203"/>
      <c r="O197" s="183"/>
      <c r="P197" s="22"/>
      <c r="Q197" s="203"/>
      <c r="R197" s="183"/>
      <c r="S197" s="184" t="n">
        <f aca="false">'Piano Finanziario Annuale'!$F$6</f>
        <v>0</v>
      </c>
      <c r="T197" s="185" t="n">
        <v>0</v>
      </c>
      <c r="U197" s="186"/>
      <c r="V197" s="187" t="n">
        <f aca="false">(T197*U197)</f>
        <v>0</v>
      </c>
      <c r="W197" s="185" t="n">
        <v>0</v>
      </c>
      <c r="X197" s="185" t="n">
        <f aca="false">IF(OR(S197="sì",S197="forfettario 190"),SUM(T197+W197),SUM(T197+V197+W197))</f>
        <v>0</v>
      </c>
      <c r="Y197" s="205"/>
      <c r="Z197" s="205"/>
      <c r="AA197" s="206"/>
      <c r="AB197" s="189" t="n">
        <f aca="false">IF(AA197="SI",X197,0)</f>
        <v>0</v>
      </c>
      <c r="AC197" s="207"/>
      <c r="AD197" s="207"/>
      <c r="AE197" s="207"/>
      <c r="AF197" s="207"/>
      <c r="AG197" s="207"/>
      <c r="AH197" s="208"/>
    </row>
    <row r="198" customFormat="false" ht="13.5" hidden="false" customHeight="true" outlineLevel="0" collapsed="false">
      <c r="A198" s="22" t="n">
        <v>197</v>
      </c>
      <c r="B198" s="180"/>
      <c r="C198" s="22"/>
      <c r="D198" s="22"/>
      <c r="E198" s="22"/>
      <c r="F198" s="22"/>
      <c r="G198" s="22"/>
      <c r="H198" s="183"/>
      <c r="I198" s="183"/>
      <c r="J198" s="22"/>
      <c r="K198" s="191" t="e">
        <f aca="false">VLOOKUP('Altri Costi'!J198,Legenda!$D$1:$F$258,2)</f>
        <v>#N/A</v>
      </c>
      <c r="L198" s="22"/>
      <c r="M198" s="22"/>
      <c r="N198" s="203"/>
      <c r="O198" s="183"/>
      <c r="P198" s="22"/>
      <c r="Q198" s="203"/>
      <c r="R198" s="183"/>
      <c r="S198" s="184" t="n">
        <f aca="false">'Piano Finanziario Annuale'!$F$6</f>
        <v>0</v>
      </c>
      <c r="T198" s="185" t="n">
        <v>0</v>
      </c>
      <c r="U198" s="186"/>
      <c r="V198" s="187" t="n">
        <f aca="false">(T198*U198)</f>
        <v>0</v>
      </c>
      <c r="W198" s="185" t="n">
        <v>0</v>
      </c>
      <c r="X198" s="185" t="n">
        <f aca="false">IF(OR(S198="sì",S198="forfettario 190"),SUM(T198+W198),SUM(T198+V198+W198))</f>
        <v>0</v>
      </c>
      <c r="Y198" s="205"/>
      <c r="Z198" s="205"/>
      <c r="AA198" s="206"/>
      <c r="AB198" s="189" t="n">
        <f aca="false">IF(AA198="SI",X198,0)</f>
        <v>0</v>
      </c>
      <c r="AC198" s="207"/>
      <c r="AD198" s="207"/>
      <c r="AE198" s="207"/>
      <c r="AF198" s="207"/>
      <c r="AG198" s="207"/>
      <c r="AH198" s="208"/>
    </row>
    <row r="199" customFormat="false" ht="13.5" hidden="false" customHeight="true" outlineLevel="0" collapsed="false">
      <c r="A199" s="22" t="n">
        <v>198</v>
      </c>
      <c r="B199" s="180"/>
      <c r="C199" s="22"/>
      <c r="D199" s="22"/>
      <c r="E199" s="22"/>
      <c r="F199" s="22"/>
      <c r="G199" s="22"/>
      <c r="H199" s="183"/>
      <c r="I199" s="183"/>
      <c r="J199" s="22"/>
      <c r="K199" s="191" t="e">
        <f aca="false">VLOOKUP('Altri Costi'!J199,Legenda!$D$1:$F$258,2)</f>
        <v>#N/A</v>
      </c>
      <c r="L199" s="22"/>
      <c r="M199" s="22"/>
      <c r="N199" s="203"/>
      <c r="O199" s="183"/>
      <c r="P199" s="22"/>
      <c r="Q199" s="203"/>
      <c r="R199" s="183"/>
      <c r="S199" s="184" t="n">
        <f aca="false">'Piano Finanziario Annuale'!$F$6</f>
        <v>0</v>
      </c>
      <c r="T199" s="185" t="n">
        <v>0</v>
      </c>
      <c r="U199" s="186"/>
      <c r="V199" s="187" t="n">
        <f aca="false">(T199*U199)</f>
        <v>0</v>
      </c>
      <c r="W199" s="185" t="n">
        <v>0</v>
      </c>
      <c r="X199" s="185" t="n">
        <f aca="false">IF(OR(S199="sì",S199="forfettario 190"),SUM(T199+W199),SUM(T199+V199+W199))</f>
        <v>0</v>
      </c>
      <c r="Y199" s="205"/>
      <c r="Z199" s="205"/>
      <c r="AA199" s="206"/>
      <c r="AB199" s="189" t="n">
        <f aca="false">IF(AA199="SI",X199,0)</f>
        <v>0</v>
      </c>
      <c r="AC199" s="207"/>
      <c r="AD199" s="207"/>
      <c r="AE199" s="207"/>
      <c r="AF199" s="207"/>
      <c r="AG199" s="207"/>
      <c r="AH199" s="208"/>
    </row>
    <row r="200" customFormat="false" ht="13.5" hidden="false" customHeight="true" outlineLevel="0" collapsed="false">
      <c r="A200" s="22" t="n">
        <v>199</v>
      </c>
      <c r="B200" s="180"/>
      <c r="C200" s="22"/>
      <c r="D200" s="22"/>
      <c r="E200" s="22"/>
      <c r="F200" s="22"/>
      <c r="G200" s="22"/>
      <c r="H200" s="183"/>
      <c r="I200" s="183"/>
      <c r="J200" s="22"/>
      <c r="K200" s="191" t="e">
        <f aca="false">VLOOKUP('Altri Costi'!J200,Legenda!$D$1:$F$258,2)</f>
        <v>#N/A</v>
      </c>
      <c r="L200" s="22"/>
      <c r="M200" s="22"/>
      <c r="N200" s="203"/>
      <c r="O200" s="183"/>
      <c r="P200" s="22"/>
      <c r="Q200" s="203"/>
      <c r="R200" s="183"/>
      <c r="S200" s="184" t="n">
        <f aca="false">'Piano Finanziario Annuale'!$F$6</f>
        <v>0</v>
      </c>
      <c r="T200" s="185" t="n">
        <v>0</v>
      </c>
      <c r="U200" s="186"/>
      <c r="V200" s="187" t="n">
        <f aca="false">(T200*U200)</f>
        <v>0</v>
      </c>
      <c r="W200" s="185" t="n">
        <v>0</v>
      </c>
      <c r="X200" s="185" t="n">
        <f aca="false">IF(OR(S200="sì",S200="forfettario 190"),SUM(T200+W200),SUM(T200+V200+W200))</f>
        <v>0</v>
      </c>
      <c r="Y200" s="205"/>
      <c r="Z200" s="205"/>
      <c r="AA200" s="206"/>
      <c r="AB200" s="189" t="n">
        <f aca="false">IF(AA200="SI",X200,0)</f>
        <v>0</v>
      </c>
      <c r="AC200" s="207"/>
      <c r="AD200" s="207"/>
      <c r="AE200" s="207"/>
      <c r="AF200" s="207"/>
      <c r="AG200" s="207"/>
      <c r="AH200" s="208"/>
    </row>
    <row r="201" customFormat="false" ht="13.5" hidden="false" customHeight="true" outlineLevel="0" collapsed="false">
      <c r="A201" s="22" t="n">
        <v>200</v>
      </c>
      <c r="B201" s="180"/>
      <c r="C201" s="22"/>
      <c r="D201" s="22"/>
      <c r="E201" s="22"/>
      <c r="F201" s="22"/>
      <c r="G201" s="22"/>
      <c r="H201" s="183"/>
      <c r="I201" s="183"/>
      <c r="J201" s="22"/>
      <c r="K201" s="191" t="e">
        <f aca="false">VLOOKUP('Altri Costi'!J201,Legenda!$D$1:$F$258,2)</f>
        <v>#N/A</v>
      </c>
      <c r="L201" s="22"/>
      <c r="M201" s="22"/>
      <c r="N201" s="203"/>
      <c r="O201" s="183"/>
      <c r="P201" s="22"/>
      <c r="Q201" s="203"/>
      <c r="R201" s="183"/>
      <c r="S201" s="184" t="n">
        <f aca="false">'Piano Finanziario Annuale'!$F$6</f>
        <v>0</v>
      </c>
      <c r="T201" s="185" t="n">
        <v>0</v>
      </c>
      <c r="U201" s="186"/>
      <c r="V201" s="187" t="n">
        <f aca="false">(T201*U201)</f>
        <v>0</v>
      </c>
      <c r="W201" s="185" t="n">
        <v>0</v>
      </c>
      <c r="X201" s="185" t="n">
        <f aca="false">IF(OR(S201="sì",S201="forfettario 190"),SUM(T201+W201),SUM(T201+V201+W201))</f>
        <v>0</v>
      </c>
      <c r="Y201" s="205"/>
      <c r="Z201" s="205"/>
      <c r="AA201" s="206"/>
      <c r="AB201" s="189" t="n">
        <f aca="false">IF(AA201="SI",X201,0)</f>
        <v>0</v>
      </c>
      <c r="AC201" s="207"/>
      <c r="AD201" s="207"/>
      <c r="AE201" s="207"/>
      <c r="AF201" s="207"/>
      <c r="AG201" s="207"/>
      <c r="AH201" s="208"/>
    </row>
    <row r="202" customFormat="false" ht="13.5" hidden="false" customHeight="true" outlineLevel="0" collapsed="false">
      <c r="A202" s="22" t="n">
        <v>201</v>
      </c>
      <c r="B202" s="180"/>
      <c r="C202" s="22"/>
      <c r="D202" s="22"/>
      <c r="E202" s="22"/>
      <c r="F202" s="22"/>
      <c r="G202" s="22"/>
      <c r="H202" s="183"/>
      <c r="I202" s="183"/>
      <c r="J202" s="22"/>
      <c r="K202" s="191" t="e">
        <f aca="false">VLOOKUP('Altri Costi'!J202,Legenda!$D$1:$F$258,2)</f>
        <v>#N/A</v>
      </c>
      <c r="L202" s="22"/>
      <c r="M202" s="22"/>
      <c r="N202" s="203"/>
      <c r="O202" s="183"/>
      <c r="P202" s="22"/>
      <c r="Q202" s="203"/>
      <c r="R202" s="183"/>
      <c r="S202" s="184" t="n">
        <f aca="false">'Piano Finanziario Annuale'!$F$6</f>
        <v>0</v>
      </c>
      <c r="T202" s="185" t="n">
        <v>0</v>
      </c>
      <c r="U202" s="186"/>
      <c r="V202" s="187" t="n">
        <f aca="false">(T202*U202)</f>
        <v>0</v>
      </c>
      <c r="W202" s="185" t="n">
        <v>0</v>
      </c>
      <c r="X202" s="185" t="n">
        <f aca="false">IF(OR(S202="sì",S202="forfettario 190"),SUM(T202+W202),SUM(T202+V202+W202))</f>
        <v>0</v>
      </c>
      <c r="Y202" s="205"/>
      <c r="Z202" s="205"/>
      <c r="AA202" s="206"/>
      <c r="AB202" s="189" t="n">
        <f aca="false">IF(AA202="SI",X202,0)</f>
        <v>0</v>
      </c>
      <c r="AC202" s="207"/>
      <c r="AD202" s="207"/>
      <c r="AE202" s="207"/>
      <c r="AF202" s="207"/>
      <c r="AG202" s="207"/>
      <c r="AH202" s="208"/>
    </row>
    <row r="203" customFormat="false" ht="13.5" hidden="false" customHeight="true" outlineLevel="0" collapsed="false">
      <c r="A203" s="22" t="n">
        <v>202</v>
      </c>
      <c r="B203" s="180"/>
      <c r="C203" s="22"/>
      <c r="D203" s="22"/>
      <c r="E203" s="22"/>
      <c r="F203" s="22"/>
      <c r="G203" s="22"/>
      <c r="H203" s="183"/>
      <c r="I203" s="183"/>
      <c r="J203" s="22"/>
      <c r="K203" s="191" t="e">
        <f aca="false">VLOOKUP('Altri Costi'!J203,Legenda!$D$1:$F$258,2)</f>
        <v>#N/A</v>
      </c>
      <c r="L203" s="22"/>
      <c r="M203" s="22"/>
      <c r="N203" s="203"/>
      <c r="O203" s="183"/>
      <c r="P203" s="22"/>
      <c r="Q203" s="203"/>
      <c r="R203" s="183"/>
      <c r="S203" s="184" t="n">
        <f aca="false">'Piano Finanziario Annuale'!$F$6</f>
        <v>0</v>
      </c>
      <c r="T203" s="185" t="n">
        <v>0</v>
      </c>
      <c r="U203" s="186"/>
      <c r="V203" s="187" t="n">
        <f aca="false">(T203*U203)</f>
        <v>0</v>
      </c>
      <c r="W203" s="185" t="n">
        <v>0</v>
      </c>
      <c r="X203" s="185" t="n">
        <f aca="false">IF(OR(S203="sì",S203="forfettario 190"),SUM(T203+W203),SUM(T203+V203+W203))</f>
        <v>0</v>
      </c>
      <c r="Y203" s="205"/>
      <c r="Z203" s="205"/>
      <c r="AA203" s="206"/>
      <c r="AB203" s="189" t="n">
        <f aca="false">IF(AA203="SI",X203,0)</f>
        <v>0</v>
      </c>
      <c r="AC203" s="207"/>
      <c r="AD203" s="207"/>
      <c r="AE203" s="207"/>
      <c r="AF203" s="207"/>
      <c r="AG203" s="207"/>
      <c r="AH203" s="208"/>
    </row>
    <row r="204" customFormat="false" ht="13.5" hidden="false" customHeight="true" outlineLevel="0" collapsed="false">
      <c r="A204" s="22" t="n">
        <v>203</v>
      </c>
      <c r="B204" s="180"/>
      <c r="C204" s="22"/>
      <c r="D204" s="22"/>
      <c r="E204" s="22"/>
      <c r="F204" s="22"/>
      <c r="G204" s="22"/>
      <c r="H204" s="183"/>
      <c r="I204" s="183"/>
      <c r="J204" s="22"/>
      <c r="K204" s="191" t="e">
        <f aca="false">VLOOKUP('Altri Costi'!J204,Legenda!$D$1:$F$258,2)</f>
        <v>#N/A</v>
      </c>
      <c r="L204" s="22"/>
      <c r="M204" s="22"/>
      <c r="N204" s="203"/>
      <c r="O204" s="183"/>
      <c r="P204" s="22"/>
      <c r="Q204" s="203"/>
      <c r="R204" s="183"/>
      <c r="S204" s="184" t="n">
        <f aca="false">'Piano Finanziario Annuale'!$F$6</f>
        <v>0</v>
      </c>
      <c r="T204" s="185" t="n">
        <v>0</v>
      </c>
      <c r="U204" s="186"/>
      <c r="V204" s="187" t="n">
        <f aca="false">(T204*U204)</f>
        <v>0</v>
      </c>
      <c r="W204" s="185" t="n">
        <v>0</v>
      </c>
      <c r="X204" s="185" t="n">
        <f aca="false">IF(OR(S204="sì",S204="forfettario 190"),SUM(T204+W204),SUM(T204+V204+W204))</f>
        <v>0</v>
      </c>
      <c r="Y204" s="205"/>
      <c r="Z204" s="205"/>
      <c r="AA204" s="206"/>
      <c r="AB204" s="189" t="n">
        <f aca="false">IF(AA204="SI",X204,0)</f>
        <v>0</v>
      </c>
      <c r="AC204" s="207"/>
      <c r="AD204" s="207"/>
      <c r="AE204" s="207"/>
      <c r="AF204" s="207"/>
      <c r="AG204" s="207"/>
      <c r="AH204" s="208"/>
    </row>
    <row r="205" customFormat="false" ht="13.5" hidden="false" customHeight="true" outlineLevel="0" collapsed="false">
      <c r="A205" s="22" t="n">
        <v>204</v>
      </c>
      <c r="B205" s="180"/>
      <c r="C205" s="22"/>
      <c r="D205" s="22"/>
      <c r="E205" s="22"/>
      <c r="F205" s="22"/>
      <c r="G205" s="22"/>
      <c r="H205" s="183"/>
      <c r="I205" s="183"/>
      <c r="J205" s="22"/>
      <c r="K205" s="191" t="e">
        <f aca="false">VLOOKUP('Altri Costi'!J205,Legenda!$D$1:$F$258,2)</f>
        <v>#N/A</v>
      </c>
      <c r="L205" s="22"/>
      <c r="M205" s="22"/>
      <c r="N205" s="203"/>
      <c r="O205" s="183"/>
      <c r="P205" s="22"/>
      <c r="Q205" s="203"/>
      <c r="R205" s="183"/>
      <c r="S205" s="184" t="n">
        <f aca="false">'Piano Finanziario Annuale'!$F$6</f>
        <v>0</v>
      </c>
      <c r="T205" s="185" t="n">
        <v>0</v>
      </c>
      <c r="U205" s="186"/>
      <c r="V205" s="187" t="n">
        <f aca="false">(T205*U205)</f>
        <v>0</v>
      </c>
      <c r="W205" s="185" t="n">
        <v>0</v>
      </c>
      <c r="X205" s="185" t="n">
        <f aca="false">IF(OR(S205="sì",S205="forfettario 190"),SUM(T205+W205),SUM(T205+V205+W205))</f>
        <v>0</v>
      </c>
      <c r="Y205" s="205"/>
      <c r="Z205" s="205"/>
      <c r="AA205" s="206"/>
      <c r="AB205" s="189" t="n">
        <f aca="false">IF(AA205="SI",X205,0)</f>
        <v>0</v>
      </c>
      <c r="AC205" s="207"/>
      <c r="AD205" s="207"/>
      <c r="AE205" s="207"/>
      <c r="AF205" s="207"/>
      <c r="AG205" s="207"/>
      <c r="AH205" s="208"/>
    </row>
    <row r="206" customFormat="false" ht="13.5" hidden="false" customHeight="true" outlineLevel="0" collapsed="false">
      <c r="A206" s="22" t="n">
        <v>205</v>
      </c>
      <c r="B206" s="180"/>
      <c r="C206" s="22"/>
      <c r="D206" s="22"/>
      <c r="E206" s="22"/>
      <c r="F206" s="22"/>
      <c r="G206" s="22"/>
      <c r="H206" s="183"/>
      <c r="I206" s="183"/>
      <c r="J206" s="22"/>
      <c r="K206" s="191" t="e">
        <f aca="false">VLOOKUP('Altri Costi'!J206,Legenda!$D$1:$F$258,2)</f>
        <v>#N/A</v>
      </c>
      <c r="L206" s="22"/>
      <c r="M206" s="22"/>
      <c r="N206" s="203"/>
      <c r="O206" s="183"/>
      <c r="P206" s="22"/>
      <c r="Q206" s="203"/>
      <c r="R206" s="183"/>
      <c r="S206" s="184" t="n">
        <f aca="false">'Piano Finanziario Annuale'!$F$6</f>
        <v>0</v>
      </c>
      <c r="T206" s="185" t="n">
        <v>0</v>
      </c>
      <c r="U206" s="186"/>
      <c r="V206" s="187" t="n">
        <f aca="false">(T206*U206)</f>
        <v>0</v>
      </c>
      <c r="W206" s="185" t="n">
        <v>0</v>
      </c>
      <c r="X206" s="185" t="n">
        <f aca="false">IF(OR(S206="sì",S206="forfettario 190"),SUM(T206+W206),SUM(T206+V206+W206))</f>
        <v>0</v>
      </c>
      <c r="Y206" s="205"/>
      <c r="Z206" s="205"/>
      <c r="AA206" s="206"/>
      <c r="AB206" s="189" t="n">
        <f aca="false">IF(AA206="SI",X206,0)</f>
        <v>0</v>
      </c>
      <c r="AC206" s="207"/>
      <c r="AD206" s="207"/>
      <c r="AE206" s="207"/>
      <c r="AF206" s="207"/>
      <c r="AG206" s="207"/>
      <c r="AH206" s="208"/>
    </row>
    <row r="207" customFormat="false" ht="13.5" hidden="false" customHeight="true" outlineLevel="0" collapsed="false">
      <c r="A207" s="22" t="n">
        <v>206</v>
      </c>
      <c r="B207" s="180"/>
      <c r="C207" s="22"/>
      <c r="D207" s="22"/>
      <c r="E207" s="22"/>
      <c r="F207" s="22"/>
      <c r="G207" s="22"/>
      <c r="H207" s="183"/>
      <c r="I207" s="183"/>
      <c r="J207" s="22"/>
      <c r="K207" s="191" t="e">
        <f aca="false">VLOOKUP('Altri Costi'!J207,Legenda!$D$1:$F$258,2)</f>
        <v>#N/A</v>
      </c>
      <c r="L207" s="22"/>
      <c r="M207" s="22"/>
      <c r="N207" s="203"/>
      <c r="O207" s="183"/>
      <c r="P207" s="22"/>
      <c r="Q207" s="203"/>
      <c r="R207" s="183"/>
      <c r="S207" s="184" t="n">
        <f aca="false">'Piano Finanziario Annuale'!$F$6</f>
        <v>0</v>
      </c>
      <c r="T207" s="185" t="n">
        <v>0</v>
      </c>
      <c r="U207" s="186"/>
      <c r="V207" s="187" t="n">
        <f aca="false">(T207*U207)</f>
        <v>0</v>
      </c>
      <c r="W207" s="185" t="n">
        <v>0</v>
      </c>
      <c r="X207" s="185" t="n">
        <f aca="false">IF(OR(S207="sì",S207="forfettario 190"),SUM(T207+W207),SUM(T207+V207+W207))</f>
        <v>0</v>
      </c>
      <c r="Y207" s="205"/>
      <c r="Z207" s="205"/>
      <c r="AA207" s="206"/>
      <c r="AB207" s="189" t="n">
        <f aca="false">IF(AA207="SI",X207,0)</f>
        <v>0</v>
      </c>
      <c r="AC207" s="207"/>
      <c r="AD207" s="207"/>
      <c r="AE207" s="207"/>
      <c r="AF207" s="207"/>
      <c r="AG207" s="207"/>
      <c r="AH207" s="208"/>
    </row>
    <row r="208" customFormat="false" ht="13.5" hidden="false" customHeight="true" outlineLevel="0" collapsed="false">
      <c r="A208" s="22" t="n">
        <v>207</v>
      </c>
      <c r="B208" s="180"/>
      <c r="C208" s="22"/>
      <c r="D208" s="22"/>
      <c r="E208" s="22"/>
      <c r="F208" s="22"/>
      <c r="G208" s="22"/>
      <c r="H208" s="183"/>
      <c r="I208" s="183"/>
      <c r="J208" s="22"/>
      <c r="K208" s="191" t="e">
        <f aca="false">VLOOKUP('Altri Costi'!J208,Legenda!$D$1:$F$258,2)</f>
        <v>#N/A</v>
      </c>
      <c r="L208" s="22"/>
      <c r="M208" s="22"/>
      <c r="N208" s="203"/>
      <c r="O208" s="183"/>
      <c r="P208" s="22"/>
      <c r="Q208" s="203"/>
      <c r="R208" s="183"/>
      <c r="S208" s="184" t="n">
        <f aca="false">'Piano Finanziario Annuale'!$F$6</f>
        <v>0</v>
      </c>
      <c r="T208" s="185" t="n">
        <v>0</v>
      </c>
      <c r="U208" s="186"/>
      <c r="V208" s="187" t="n">
        <f aca="false">(T208*U208)</f>
        <v>0</v>
      </c>
      <c r="W208" s="185" t="n">
        <v>0</v>
      </c>
      <c r="X208" s="185" t="n">
        <f aca="false">IF(OR(S208="sì",S208="forfettario 190"),SUM(T208+W208),SUM(T208+V208+W208))</f>
        <v>0</v>
      </c>
      <c r="Y208" s="205"/>
      <c r="Z208" s="205"/>
      <c r="AA208" s="206"/>
      <c r="AB208" s="189" t="n">
        <f aca="false">IF(AA208="SI",X208,0)</f>
        <v>0</v>
      </c>
      <c r="AC208" s="207"/>
      <c r="AD208" s="207"/>
      <c r="AE208" s="207"/>
      <c r="AF208" s="207"/>
      <c r="AG208" s="207"/>
      <c r="AH208" s="208"/>
    </row>
    <row r="209" customFormat="false" ht="13.5" hidden="false" customHeight="true" outlineLevel="0" collapsed="false">
      <c r="A209" s="22" t="n">
        <v>208</v>
      </c>
      <c r="B209" s="180"/>
      <c r="C209" s="22"/>
      <c r="D209" s="22"/>
      <c r="E209" s="22"/>
      <c r="F209" s="22"/>
      <c r="G209" s="22"/>
      <c r="H209" s="183"/>
      <c r="I209" s="183"/>
      <c r="J209" s="22"/>
      <c r="K209" s="191" t="e">
        <f aca="false">VLOOKUP('Altri Costi'!J209,Legenda!$D$1:$F$258,2)</f>
        <v>#N/A</v>
      </c>
      <c r="L209" s="22"/>
      <c r="M209" s="22"/>
      <c r="N209" s="203"/>
      <c r="O209" s="183"/>
      <c r="P209" s="22"/>
      <c r="Q209" s="203"/>
      <c r="R209" s="183"/>
      <c r="S209" s="184" t="n">
        <f aca="false">'Piano Finanziario Annuale'!$F$6</f>
        <v>0</v>
      </c>
      <c r="T209" s="185" t="n">
        <v>0</v>
      </c>
      <c r="U209" s="186"/>
      <c r="V209" s="187" t="n">
        <f aca="false">(T209*U209)</f>
        <v>0</v>
      </c>
      <c r="W209" s="185" t="n">
        <v>0</v>
      </c>
      <c r="X209" s="185" t="n">
        <f aca="false">IF(OR(S209="sì",S209="forfettario 190"),SUM(T209+W209),SUM(T209+V209+W209))</f>
        <v>0</v>
      </c>
      <c r="Y209" s="205"/>
      <c r="Z209" s="205"/>
      <c r="AA209" s="206"/>
      <c r="AB209" s="189" t="n">
        <f aca="false">IF(AA209="SI",X209,0)</f>
        <v>0</v>
      </c>
      <c r="AC209" s="207"/>
      <c r="AD209" s="207"/>
      <c r="AE209" s="207"/>
      <c r="AF209" s="207"/>
      <c r="AG209" s="207"/>
      <c r="AH209" s="208"/>
    </row>
    <row r="210" customFormat="false" ht="13.5" hidden="false" customHeight="true" outlineLevel="0" collapsed="false">
      <c r="A210" s="22" t="n">
        <v>209</v>
      </c>
      <c r="B210" s="180"/>
      <c r="C210" s="22"/>
      <c r="D210" s="22"/>
      <c r="E210" s="22"/>
      <c r="F210" s="22"/>
      <c r="G210" s="22"/>
      <c r="H210" s="183"/>
      <c r="I210" s="183"/>
      <c r="J210" s="22"/>
      <c r="K210" s="191" t="e">
        <f aca="false">VLOOKUP('Altri Costi'!J210,Legenda!$D$1:$F$258,2)</f>
        <v>#N/A</v>
      </c>
      <c r="L210" s="22"/>
      <c r="M210" s="22"/>
      <c r="N210" s="203"/>
      <c r="O210" s="183"/>
      <c r="P210" s="22"/>
      <c r="Q210" s="203"/>
      <c r="R210" s="183"/>
      <c r="S210" s="184" t="n">
        <f aca="false">'Piano Finanziario Annuale'!$F$6</f>
        <v>0</v>
      </c>
      <c r="T210" s="185" t="n">
        <v>0</v>
      </c>
      <c r="U210" s="186"/>
      <c r="V210" s="187" t="n">
        <f aca="false">(T210*U210)</f>
        <v>0</v>
      </c>
      <c r="W210" s="185" t="n">
        <v>0</v>
      </c>
      <c r="X210" s="185" t="n">
        <f aca="false">IF(OR(S210="sì",S210="forfettario 190"),SUM(T210+W210),SUM(T210+V210+W210))</f>
        <v>0</v>
      </c>
      <c r="Y210" s="205"/>
      <c r="Z210" s="205"/>
      <c r="AA210" s="206"/>
      <c r="AB210" s="189" t="n">
        <f aca="false">IF(AA210="SI",X210,0)</f>
        <v>0</v>
      </c>
      <c r="AC210" s="207"/>
      <c r="AD210" s="207"/>
      <c r="AE210" s="207"/>
      <c r="AF210" s="207"/>
      <c r="AG210" s="207"/>
      <c r="AH210" s="208"/>
    </row>
    <row r="211" customFormat="false" ht="13.5" hidden="false" customHeight="true" outlineLevel="0" collapsed="false">
      <c r="A211" s="22" t="n">
        <v>210</v>
      </c>
      <c r="B211" s="180"/>
      <c r="C211" s="22"/>
      <c r="D211" s="22"/>
      <c r="E211" s="22"/>
      <c r="F211" s="22"/>
      <c r="G211" s="22"/>
      <c r="H211" s="183"/>
      <c r="I211" s="183"/>
      <c r="J211" s="22"/>
      <c r="K211" s="191" t="e">
        <f aca="false">VLOOKUP('Altri Costi'!J211,Legenda!$D$1:$F$258,2)</f>
        <v>#N/A</v>
      </c>
      <c r="L211" s="22"/>
      <c r="M211" s="22"/>
      <c r="N211" s="203"/>
      <c r="O211" s="183"/>
      <c r="P211" s="22"/>
      <c r="Q211" s="203"/>
      <c r="R211" s="183"/>
      <c r="S211" s="184" t="n">
        <f aca="false">'Piano Finanziario Annuale'!$F$6</f>
        <v>0</v>
      </c>
      <c r="T211" s="185" t="n">
        <v>0</v>
      </c>
      <c r="U211" s="186"/>
      <c r="V211" s="187" t="n">
        <f aca="false">(T211*U211)</f>
        <v>0</v>
      </c>
      <c r="W211" s="185" t="n">
        <v>0</v>
      </c>
      <c r="X211" s="185" t="n">
        <f aca="false">IF(OR(S211="sì",S211="forfettario 190"),SUM(T211+W211),SUM(T211+V211+W211))</f>
        <v>0</v>
      </c>
      <c r="Y211" s="205"/>
      <c r="Z211" s="205"/>
      <c r="AA211" s="206"/>
      <c r="AB211" s="189" t="n">
        <f aca="false">IF(AA211="SI",X211,0)</f>
        <v>0</v>
      </c>
      <c r="AC211" s="207"/>
      <c r="AD211" s="207"/>
      <c r="AE211" s="207"/>
      <c r="AF211" s="207"/>
      <c r="AG211" s="207"/>
      <c r="AH211" s="208"/>
    </row>
    <row r="212" customFormat="false" ht="13.5" hidden="false" customHeight="true" outlineLevel="0" collapsed="false">
      <c r="A212" s="22" t="n">
        <v>211</v>
      </c>
      <c r="B212" s="180"/>
      <c r="C212" s="22"/>
      <c r="D212" s="22"/>
      <c r="E212" s="22"/>
      <c r="F212" s="22"/>
      <c r="G212" s="22"/>
      <c r="H212" s="183"/>
      <c r="I212" s="183"/>
      <c r="J212" s="22"/>
      <c r="K212" s="191" t="e">
        <f aca="false">VLOOKUP('Altri Costi'!J212,Legenda!$D$1:$F$258,2)</f>
        <v>#N/A</v>
      </c>
      <c r="L212" s="22"/>
      <c r="M212" s="22"/>
      <c r="N212" s="203"/>
      <c r="O212" s="183"/>
      <c r="P212" s="22"/>
      <c r="Q212" s="203"/>
      <c r="R212" s="183"/>
      <c r="S212" s="184" t="n">
        <f aca="false">'Piano Finanziario Annuale'!$F$6</f>
        <v>0</v>
      </c>
      <c r="T212" s="185" t="n">
        <v>0</v>
      </c>
      <c r="U212" s="186"/>
      <c r="V212" s="187" t="n">
        <f aca="false">(T212*U212)</f>
        <v>0</v>
      </c>
      <c r="W212" s="185" t="n">
        <v>0</v>
      </c>
      <c r="X212" s="185" t="n">
        <f aca="false">IF(OR(S212="sì",S212="forfettario 190"),SUM(T212+W212),SUM(T212+V212+W212))</f>
        <v>0</v>
      </c>
      <c r="Y212" s="205"/>
      <c r="Z212" s="205"/>
      <c r="AA212" s="206"/>
      <c r="AB212" s="189" t="n">
        <f aca="false">IF(AA212="SI",X212,0)</f>
        <v>0</v>
      </c>
      <c r="AC212" s="207"/>
      <c r="AD212" s="207"/>
      <c r="AE212" s="207"/>
      <c r="AF212" s="207"/>
      <c r="AG212" s="207"/>
      <c r="AH212" s="208"/>
    </row>
    <row r="213" customFormat="false" ht="13.5" hidden="false" customHeight="true" outlineLevel="0" collapsed="false">
      <c r="A213" s="22" t="n">
        <v>212</v>
      </c>
      <c r="B213" s="180"/>
      <c r="C213" s="22"/>
      <c r="D213" s="22"/>
      <c r="E213" s="22"/>
      <c r="F213" s="22"/>
      <c r="G213" s="22"/>
      <c r="H213" s="183"/>
      <c r="I213" s="183"/>
      <c r="J213" s="22"/>
      <c r="K213" s="191" t="e">
        <f aca="false">VLOOKUP('Altri Costi'!J213,Legenda!$D$1:$F$258,2)</f>
        <v>#N/A</v>
      </c>
      <c r="L213" s="22"/>
      <c r="M213" s="22"/>
      <c r="N213" s="203"/>
      <c r="O213" s="183"/>
      <c r="P213" s="22"/>
      <c r="Q213" s="203"/>
      <c r="R213" s="183"/>
      <c r="S213" s="184" t="n">
        <f aca="false">'Piano Finanziario Annuale'!$F$6</f>
        <v>0</v>
      </c>
      <c r="T213" s="185" t="n">
        <v>0</v>
      </c>
      <c r="U213" s="186"/>
      <c r="V213" s="187" t="n">
        <f aca="false">(T213*U213)</f>
        <v>0</v>
      </c>
      <c r="W213" s="185" t="n">
        <v>0</v>
      </c>
      <c r="X213" s="185" t="n">
        <f aca="false">IF(OR(S213="sì",S213="forfettario 190"),SUM(T213+W213),SUM(T213+V213+W213))</f>
        <v>0</v>
      </c>
      <c r="Y213" s="205"/>
      <c r="Z213" s="205"/>
      <c r="AA213" s="206"/>
      <c r="AB213" s="189" t="n">
        <f aca="false">IF(AA213="SI",X213,0)</f>
        <v>0</v>
      </c>
      <c r="AC213" s="207"/>
      <c r="AD213" s="207"/>
      <c r="AE213" s="207"/>
      <c r="AF213" s="207"/>
      <c r="AG213" s="207"/>
      <c r="AH213" s="208"/>
    </row>
    <row r="214" customFormat="false" ht="13.5" hidden="false" customHeight="true" outlineLevel="0" collapsed="false">
      <c r="A214" s="22" t="n">
        <v>213</v>
      </c>
      <c r="B214" s="180"/>
      <c r="C214" s="22"/>
      <c r="D214" s="22"/>
      <c r="E214" s="22"/>
      <c r="F214" s="22"/>
      <c r="G214" s="22"/>
      <c r="H214" s="183"/>
      <c r="I214" s="183"/>
      <c r="J214" s="22"/>
      <c r="K214" s="191" t="e">
        <f aca="false">VLOOKUP('Altri Costi'!J214,Legenda!$D$1:$F$258,2)</f>
        <v>#N/A</v>
      </c>
      <c r="L214" s="22"/>
      <c r="M214" s="22"/>
      <c r="N214" s="203"/>
      <c r="O214" s="183"/>
      <c r="P214" s="22"/>
      <c r="Q214" s="203"/>
      <c r="R214" s="183"/>
      <c r="S214" s="184" t="n">
        <f aca="false">'Piano Finanziario Annuale'!$F$6</f>
        <v>0</v>
      </c>
      <c r="T214" s="185" t="n">
        <v>0</v>
      </c>
      <c r="U214" s="186"/>
      <c r="V214" s="187" t="n">
        <f aca="false">(T214*U214)</f>
        <v>0</v>
      </c>
      <c r="W214" s="185" t="n">
        <v>0</v>
      </c>
      <c r="X214" s="185" t="n">
        <f aca="false">IF(OR(S214="sì",S214="forfettario 190"),SUM(T214+W214),SUM(T214+V214+W214))</f>
        <v>0</v>
      </c>
      <c r="Y214" s="205"/>
      <c r="Z214" s="205"/>
      <c r="AA214" s="206"/>
      <c r="AB214" s="189" t="n">
        <f aca="false">IF(AA214="SI",X214,0)</f>
        <v>0</v>
      </c>
      <c r="AC214" s="207"/>
      <c r="AD214" s="207"/>
      <c r="AE214" s="207"/>
      <c r="AF214" s="207"/>
      <c r="AG214" s="207"/>
      <c r="AH214" s="208"/>
    </row>
    <row r="215" customFormat="false" ht="13.5" hidden="false" customHeight="true" outlineLevel="0" collapsed="false">
      <c r="A215" s="22" t="n">
        <v>214</v>
      </c>
      <c r="B215" s="180"/>
      <c r="C215" s="22"/>
      <c r="D215" s="22"/>
      <c r="E215" s="22"/>
      <c r="F215" s="22"/>
      <c r="G215" s="22"/>
      <c r="H215" s="183"/>
      <c r="I215" s="183"/>
      <c r="J215" s="22"/>
      <c r="K215" s="191" t="e">
        <f aca="false">VLOOKUP('Altri Costi'!J215,Legenda!$D$1:$F$258,2)</f>
        <v>#N/A</v>
      </c>
      <c r="L215" s="22"/>
      <c r="M215" s="22"/>
      <c r="N215" s="203"/>
      <c r="O215" s="183"/>
      <c r="P215" s="22"/>
      <c r="Q215" s="203"/>
      <c r="R215" s="183"/>
      <c r="S215" s="184" t="n">
        <f aca="false">'Piano Finanziario Annuale'!$F$6</f>
        <v>0</v>
      </c>
      <c r="T215" s="185" t="n">
        <v>0</v>
      </c>
      <c r="U215" s="186"/>
      <c r="V215" s="187" t="n">
        <f aca="false">(T215*U215)</f>
        <v>0</v>
      </c>
      <c r="W215" s="185" t="n">
        <v>0</v>
      </c>
      <c r="X215" s="185" t="n">
        <f aca="false">IF(OR(S215="sì",S215="forfettario 190"),SUM(T215+W215),SUM(T215+V215+W215))</f>
        <v>0</v>
      </c>
      <c r="Y215" s="205"/>
      <c r="Z215" s="205"/>
      <c r="AA215" s="206"/>
      <c r="AB215" s="189" t="n">
        <f aca="false">IF(AA215="SI",X215,0)</f>
        <v>0</v>
      </c>
      <c r="AC215" s="207"/>
      <c r="AD215" s="207"/>
      <c r="AE215" s="207"/>
      <c r="AF215" s="207"/>
      <c r="AG215" s="207"/>
      <c r="AH215" s="208"/>
    </row>
    <row r="216" customFormat="false" ht="13.5" hidden="false" customHeight="true" outlineLevel="0" collapsed="false">
      <c r="A216" s="22" t="n">
        <v>215</v>
      </c>
      <c r="B216" s="180"/>
      <c r="C216" s="22"/>
      <c r="D216" s="22"/>
      <c r="E216" s="22"/>
      <c r="F216" s="22"/>
      <c r="G216" s="22"/>
      <c r="H216" s="183"/>
      <c r="I216" s="183"/>
      <c r="J216" s="22"/>
      <c r="K216" s="191" t="e">
        <f aca="false">VLOOKUP('Altri Costi'!J216,Legenda!$D$1:$F$258,2)</f>
        <v>#N/A</v>
      </c>
      <c r="L216" s="22"/>
      <c r="M216" s="22"/>
      <c r="N216" s="203"/>
      <c r="O216" s="183"/>
      <c r="P216" s="22"/>
      <c r="Q216" s="203"/>
      <c r="R216" s="183"/>
      <c r="S216" s="184" t="n">
        <f aca="false">'Piano Finanziario Annuale'!$F$6</f>
        <v>0</v>
      </c>
      <c r="T216" s="185" t="n">
        <v>0</v>
      </c>
      <c r="U216" s="186"/>
      <c r="V216" s="187" t="n">
        <f aca="false">(T216*U216)</f>
        <v>0</v>
      </c>
      <c r="W216" s="185" t="n">
        <v>0</v>
      </c>
      <c r="X216" s="185" t="n">
        <f aca="false">IF(OR(S216="sì",S216="forfettario 190"),SUM(T216+W216),SUM(T216+V216+W216))</f>
        <v>0</v>
      </c>
      <c r="Y216" s="205"/>
      <c r="Z216" s="205"/>
      <c r="AA216" s="206"/>
      <c r="AB216" s="189" t="n">
        <f aca="false">IF(AA216="SI",X216,0)</f>
        <v>0</v>
      </c>
      <c r="AC216" s="207"/>
      <c r="AD216" s="207"/>
      <c r="AE216" s="207"/>
      <c r="AF216" s="207"/>
      <c r="AG216" s="207"/>
      <c r="AH216" s="208"/>
    </row>
    <row r="217" customFormat="false" ht="13.5" hidden="false" customHeight="true" outlineLevel="0" collapsed="false">
      <c r="A217" s="22" t="n">
        <v>216</v>
      </c>
      <c r="B217" s="180"/>
      <c r="C217" s="22"/>
      <c r="D217" s="22"/>
      <c r="E217" s="22"/>
      <c r="F217" s="22"/>
      <c r="G217" s="22"/>
      <c r="H217" s="183"/>
      <c r="I217" s="183"/>
      <c r="J217" s="22"/>
      <c r="K217" s="191" t="e">
        <f aca="false">VLOOKUP('Altri Costi'!J217,Legenda!$D$1:$F$258,2)</f>
        <v>#N/A</v>
      </c>
      <c r="L217" s="22"/>
      <c r="M217" s="22"/>
      <c r="N217" s="203"/>
      <c r="O217" s="183"/>
      <c r="P217" s="22"/>
      <c r="Q217" s="203"/>
      <c r="R217" s="183"/>
      <c r="S217" s="184" t="n">
        <f aca="false">'Piano Finanziario Annuale'!$F$6</f>
        <v>0</v>
      </c>
      <c r="T217" s="185" t="n">
        <v>0</v>
      </c>
      <c r="U217" s="186"/>
      <c r="V217" s="187" t="n">
        <f aca="false">(T217*U217)</f>
        <v>0</v>
      </c>
      <c r="W217" s="185" t="n">
        <v>0</v>
      </c>
      <c r="X217" s="185" t="n">
        <f aca="false">IF(OR(S217="sì",S217="forfettario 190"),SUM(T217+W217),SUM(T217+V217+W217))</f>
        <v>0</v>
      </c>
      <c r="Y217" s="205"/>
      <c r="Z217" s="205"/>
      <c r="AA217" s="206"/>
      <c r="AB217" s="189" t="n">
        <f aca="false">IF(AA217="SI",X217,0)</f>
        <v>0</v>
      </c>
      <c r="AC217" s="207"/>
      <c r="AD217" s="207"/>
      <c r="AE217" s="207"/>
      <c r="AF217" s="207"/>
      <c r="AG217" s="207"/>
      <c r="AH217" s="208"/>
    </row>
    <row r="218" customFormat="false" ht="13.5" hidden="false" customHeight="true" outlineLevel="0" collapsed="false">
      <c r="A218" s="22" t="n">
        <v>217</v>
      </c>
      <c r="B218" s="180"/>
      <c r="C218" s="22"/>
      <c r="D218" s="22"/>
      <c r="E218" s="22"/>
      <c r="F218" s="22"/>
      <c r="G218" s="22"/>
      <c r="H218" s="183"/>
      <c r="I218" s="183"/>
      <c r="J218" s="22"/>
      <c r="K218" s="191" t="e">
        <f aca="false">VLOOKUP('Altri Costi'!J218,Legenda!$D$1:$F$258,2)</f>
        <v>#N/A</v>
      </c>
      <c r="L218" s="22"/>
      <c r="M218" s="22"/>
      <c r="N218" s="203"/>
      <c r="O218" s="183"/>
      <c r="P218" s="22"/>
      <c r="Q218" s="203"/>
      <c r="R218" s="183"/>
      <c r="S218" s="184" t="n">
        <f aca="false">'Piano Finanziario Annuale'!$F$6</f>
        <v>0</v>
      </c>
      <c r="T218" s="185" t="n">
        <v>0</v>
      </c>
      <c r="U218" s="186"/>
      <c r="V218" s="187" t="n">
        <f aca="false">(T218*U218)</f>
        <v>0</v>
      </c>
      <c r="W218" s="185" t="n">
        <v>0</v>
      </c>
      <c r="X218" s="185" t="n">
        <f aca="false">IF(OR(S218="sì",S218="forfettario 190"),SUM(T218+W218),SUM(T218+V218+W218))</f>
        <v>0</v>
      </c>
      <c r="Y218" s="205"/>
      <c r="Z218" s="205"/>
      <c r="AA218" s="206"/>
      <c r="AB218" s="189" t="n">
        <f aca="false">IF(AA218="SI",X218,0)</f>
        <v>0</v>
      </c>
      <c r="AC218" s="207"/>
      <c r="AD218" s="207"/>
      <c r="AE218" s="207"/>
      <c r="AF218" s="207"/>
      <c r="AG218" s="207"/>
      <c r="AH218" s="208"/>
    </row>
    <row r="219" customFormat="false" ht="13.5" hidden="false" customHeight="true" outlineLevel="0" collapsed="false">
      <c r="A219" s="22" t="n">
        <v>218</v>
      </c>
      <c r="B219" s="180"/>
      <c r="C219" s="22"/>
      <c r="D219" s="22"/>
      <c r="E219" s="22"/>
      <c r="F219" s="22"/>
      <c r="G219" s="22"/>
      <c r="H219" s="183"/>
      <c r="I219" s="183"/>
      <c r="J219" s="22"/>
      <c r="K219" s="191" t="e">
        <f aca="false">VLOOKUP('Altri Costi'!J219,Legenda!$D$1:$F$258,2)</f>
        <v>#N/A</v>
      </c>
      <c r="L219" s="22"/>
      <c r="M219" s="22"/>
      <c r="N219" s="203"/>
      <c r="O219" s="183"/>
      <c r="P219" s="22"/>
      <c r="Q219" s="203"/>
      <c r="R219" s="183"/>
      <c r="S219" s="184" t="n">
        <f aca="false">'Piano Finanziario Annuale'!$F$6</f>
        <v>0</v>
      </c>
      <c r="T219" s="185" t="n">
        <v>0</v>
      </c>
      <c r="U219" s="186"/>
      <c r="V219" s="187" t="n">
        <f aca="false">(T219*U219)</f>
        <v>0</v>
      </c>
      <c r="W219" s="185" t="n">
        <v>0</v>
      </c>
      <c r="X219" s="185" t="n">
        <f aca="false">IF(OR(S219="sì",S219="forfettario 190"),SUM(T219+W219),SUM(T219+V219+W219))</f>
        <v>0</v>
      </c>
      <c r="Y219" s="205"/>
      <c r="Z219" s="205"/>
      <c r="AA219" s="206"/>
      <c r="AB219" s="189" t="n">
        <f aca="false">IF(AA219="SI",X219,0)</f>
        <v>0</v>
      </c>
      <c r="AC219" s="207"/>
      <c r="AD219" s="207"/>
      <c r="AE219" s="207"/>
      <c r="AF219" s="207"/>
      <c r="AG219" s="207"/>
      <c r="AH219" s="208"/>
    </row>
    <row r="220" customFormat="false" ht="13.5" hidden="false" customHeight="true" outlineLevel="0" collapsed="false">
      <c r="A220" s="22" t="n">
        <v>219</v>
      </c>
      <c r="B220" s="180"/>
      <c r="C220" s="22"/>
      <c r="D220" s="22"/>
      <c r="E220" s="22"/>
      <c r="F220" s="22"/>
      <c r="G220" s="22"/>
      <c r="H220" s="183"/>
      <c r="I220" s="183"/>
      <c r="J220" s="22"/>
      <c r="K220" s="191" t="e">
        <f aca="false">VLOOKUP('Altri Costi'!J220,Legenda!$D$1:$F$258,2)</f>
        <v>#N/A</v>
      </c>
      <c r="L220" s="22"/>
      <c r="M220" s="22"/>
      <c r="N220" s="203"/>
      <c r="O220" s="183"/>
      <c r="P220" s="22"/>
      <c r="Q220" s="203"/>
      <c r="R220" s="183"/>
      <c r="S220" s="184" t="n">
        <f aca="false">'Piano Finanziario Annuale'!$F$6</f>
        <v>0</v>
      </c>
      <c r="T220" s="185" t="n">
        <v>0</v>
      </c>
      <c r="U220" s="186"/>
      <c r="V220" s="187" t="n">
        <f aca="false">(T220*U220)</f>
        <v>0</v>
      </c>
      <c r="W220" s="185" t="n">
        <v>0</v>
      </c>
      <c r="X220" s="185" t="n">
        <f aca="false">IF(OR(S220="sì",S220="forfettario 190"),SUM(T220+W220),SUM(T220+V220+W220))</f>
        <v>0</v>
      </c>
      <c r="Y220" s="205"/>
      <c r="Z220" s="205"/>
      <c r="AA220" s="206"/>
      <c r="AB220" s="189" t="n">
        <f aca="false">IF(AA220="SI",X220,0)</f>
        <v>0</v>
      </c>
      <c r="AC220" s="207"/>
      <c r="AD220" s="207"/>
      <c r="AE220" s="207"/>
      <c r="AF220" s="207"/>
      <c r="AG220" s="207"/>
      <c r="AH220" s="208"/>
    </row>
    <row r="221" customFormat="false" ht="13.5" hidden="false" customHeight="true" outlineLevel="0" collapsed="false">
      <c r="A221" s="22" t="n">
        <v>220</v>
      </c>
      <c r="B221" s="180"/>
      <c r="C221" s="22"/>
      <c r="D221" s="22"/>
      <c r="E221" s="22"/>
      <c r="F221" s="22"/>
      <c r="G221" s="22"/>
      <c r="H221" s="183"/>
      <c r="I221" s="183"/>
      <c r="J221" s="22"/>
      <c r="K221" s="191" t="e">
        <f aca="false">VLOOKUP('Altri Costi'!J221,Legenda!$D$1:$F$258,2)</f>
        <v>#N/A</v>
      </c>
      <c r="L221" s="22"/>
      <c r="M221" s="22"/>
      <c r="N221" s="203"/>
      <c r="O221" s="183"/>
      <c r="P221" s="22"/>
      <c r="Q221" s="203"/>
      <c r="R221" s="183"/>
      <c r="S221" s="184" t="n">
        <f aca="false">'Piano Finanziario Annuale'!$F$6</f>
        <v>0</v>
      </c>
      <c r="T221" s="185" t="n">
        <v>0</v>
      </c>
      <c r="U221" s="186"/>
      <c r="V221" s="187" t="n">
        <f aca="false">(T221*U221)</f>
        <v>0</v>
      </c>
      <c r="W221" s="185" t="n">
        <v>0</v>
      </c>
      <c r="X221" s="185" t="n">
        <f aca="false">IF(OR(S221="sì",S221="forfettario 190"),SUM(T221+W221),SUM(T221+V221+W221))</f>
        <v>0</v>
      </c>
      <c r="Y221" s="205"/>
      <c r="Z221" s="205"/>
      <c r="AA221" s="206"/>
      <c r="AB221" s="189" t="n">
        <f aca="false">IF(AA221="SI",X221,0)</f>
        <v>0</v>
      </c>
      <c r="AC221" s="207"/>
      <c r="AD221" s="207"/>
      <c r="AE221" s="207"/>
      <c r="AF221" s="207"/>
      <c r="AG221" s="207"/>
      <c r="AH221" s="208"/>
    </row>
    <row r="222" customFormat="false" ht="13.5" hidden="false" customHeight="true" outlineLevel="0" collapsed="false">
      <c r="A222" s="22" t="n">
        <v>221</v>
      </c>
      <c r="B222" s="180"/>
      <c r="C222" s="22"/>
      <c r="D222" s="22"/>
      <c r="E222" s="22"/>
      <c r="F222" s="22"/>
      <c r="G222" s="22"/>
      <c r="H222" s="183"/>
      <c r="I222" s="183"/>
      <c r="J222" s="22"/>
      <c r="K222" s="191" t="e">
        <f aca="false">VLOOKUP('Altri Costi'!J222,Legenda!$D$1:$F$258,2)</f>
        <v>#N/A</v>
      </c>
      <c r="L222" s="22"/>
      <c r="M222" s="22"/>
      <c r="N222" s="203"/>
      <c r="O222" s="183"/>
      <c r="P222" s="22"/>
      <c r="Q222" s="203"/>
      <c r="R222" s="183"/>
      <c r="S222" s="184" t="n">
        <f aca="false">'Piano Finanziario Annuale'!$F$6</f>
        <v>0</v>
      </c>
      <c r="T222" s="185" t="n">
        <v>0</v>
      </c>
      <c r="U222" s="186"/>
      <c r="V222" s="187" t="n">
        <f aca="false">(T222*U222)</f>
        <v>0</v>
      </c>
      <c r="W222" s="185" t="n">
        <v>0</v>
      </c>
      <c r="X222" s="185" t="n">
        <f aca="false">IF(OR(S222="sì",S222="forfettario 190"),SUM(T222+W222),SUM(T222+V222+W222))</f>
        <v>0</v>
      </c>
      <c r="Y222" s="205"/>
      <c r="Z222" s="205"/>
      <c r="AA222" s="206"/>
      <c r="AB222" s="189" t="n">
        <f aca="false">IF(AA222="SI",X222,0)</f>
        <v>0</v>
      </c>
      <c r="AC222" s="207"/>
      <c r="AD222" s="207"/>
      <c r="AE222" s="207"/>
      <c r="AF222" s="207"/>
      <c r="AG222" s="207"/>
      <c r="AH222" s="208"/>
    </row>
    <row r="223" customFormat="false" ht="13.5" hidden="false" customHeight="true" outlineLevel="0" collapsed="false">
      <c r="A223" s="22" t="n">
        <v>222</v>
      </c>
      <c r="B223" s="180"/>
      <c r="C223" s="22"/>
      <c r="D223" s="22"/>
      <c r="E223" s="22"/>
      <c r="F223" s="22"/>
      <c r="G223" s="22"/>
      <c r="H223" s="183"/>
      <c r="I223" s="183"/>
      <c r="J223" s="22"/>
      <c r="K223" s="191" t="e">
        <f aca="false">VLOOKUP('Altri Costi'!J223,Legenda!$D$1:$F$258,2)</f>
        <v>#N/A</v>
      </c>
      <c r="L223" s="22"/>
      <c r="M223" s="22"/>
      <c r="N223" s="203"/>
      <c r="O223" s="183"/>
      <c r="P223" s="22"/>
      <c r="Q223" s="203"/>
      <c r="R223" s="183"/>
      <c r="S223" s="184" t="n">
        <f aca="false">'Piano Finanziario Annuale'!$F$6</f>
        <v>0</v>
      </c>
      <c r="T223" s="185" t="n">
        <v>0</v>
      </c>
      <c r="U223" s="186"/>
      <c r="V223" s="187" t="n">
        <f aca="false">(T223*U223)</f>
        <v>0</v>
      </c>
      <c r="W223" s="185" t="n">
        <v>0</v>
      </c>
      <c r="X223" s="185" t="n">
        <f aca="false">IF(OR(S223="sì",S223="forfettario 190"),SUM(T223+W223),SUM(T223+V223+W223))</f>
        <v>0</v>
      </c>
      <c r="Y223" s="205"/>
      <c r="Z223" s="205"/>
      <c r="AA223" s="206"/>
      <c r="AB223" s="189" t="n">
        <f aca="false">IF(AA223="SI",X223,0)</f>
        <v>0</v>
      </c>
      <c r="AC223" s="207"/>
      <c r="AD223" s="207"/>
      <c r="AE223" s="207"/>
      <c r="AF223" s="207"/>
      <c r="AG223" s="207"/>
      <c r="AH223" s="208"/>
    </row>
    <row r="224" customFormat="false" ht="13.5" hidden="false" customHeight="true" outlineLevel="0" collapsed="false">
      <c r="A224" s="22" t="n">
        <v>223</v>
      </c>
      <c r="B224" s="180"/>
      <c r="C224" s="22"/>
      <c r="D224" s="22"/>
      <c r="E224" s="22"/>
      <c r="F224" s="22"/>
      <c r="G224" s="22"/>
      <c r="H224" s="183"/>
      <c r="I224" s="183"/>
      <c r="J224" s="22"/>
      <c r="K224" s="191" t="e">
        <f aca="false">VLOOKUP('Altri Costi'!J224,Legenda!$D$1:$F$258,2)</f>
        <v>#N/A</v>
      </c>
      <c r="L224" s="22"/>
      <c r="M224" s="22"/>
      <c r="N224" s="203"/>
      <c r="O224" s="183"/>
      <c r="P224" s="22"/>
      <c r="Q224" s="203"/>
      <c r="R224" s="183"/>
      <c r="S224" s="184" t="n">
        <f aca="false">'Piano Finanziario Annuale'!$F$6</f>
        <v>0</v>
      </c>
      <c r="T224" s="185" t="n">
        <v>0</v>
      </c>
      <c r="U224" s="186"/>
      <c r="V224" s="187" t="n">
        <f aca="false">(T224*U224)</f>
        <v>0</v>
      </c>
      <c r="W224" s="185" t="n">
        <v>0</v>
      </c>
      <c r="X224" s="185" t="n">
        <f aca="false">IF(OR(S224="sì",S224="forfettario 190"),SUM(T224+W224),SUM(T224+V224+W224))</f>
        <v>0</v>
      </c>
      <c r="Y224" s="205"/>
      <c r="Z224" s="205"/>
      <c r="AA224" s="206"/>
      <c r="AB224" s="189" t="n">
        <f aca="false">IF(AA224="SI",X224,0)</f>
        <v>0</v>
      </c>
      <c r="AC224" s="207"/>
      <c r="AD224" s="207"/>
      <c r="AE224" s="207"/>
      <c r="AF224" s="207"/>
      <c r="AG224" s="207"/>
      <c r="AH224" s="208"/>
    </row>
    <row r="225" customFormat="false" ht="13.5" hidden="false" customHeight="true" outlineLevel="0" collapsed="false">
      <c r="A225" s="22" t="n">
        <v>224</v>
      </c>
      <c r="B225" s="180"/>
      <c r="C225" s="22"/>
      <c r="D225" s="22"/>
      <c r="E225" s="22"/>
      <c r="F225" s="22"/>
      <c r="G225" s="22"/>
      <c r="H225" s="183"/>
      <c r="I225" s="183"/>
      <c r="J225" s="22"/>
      <c r="K225" s="191" t="e">
        <f aca="false">VLOOKUP('Altri Costi'!J225,Legenda!$D$1:$F$258,2)</f>
        <v>#N/A</v>
      </c>
      <c r="L225" s="22"/>
      <c r="M225" s="22"/>
      <c r="N225" s="203"/>
      <c r="O225" s="183"/>
      <c r="P225" s="22"/>
      <c r="Q225" s="203"/>
      <c r="R225" s="183"/>
      <c r="S225" s="184" t="n">
        <f aca="false">'Piano Finanziario Annuale'!$F$6</f>
        <v>0</v>
      </c>
      <c r="T225" s="185" t="n">
        <v>0</v>
      </c>
      <c r="U225" s="186"/>
      <c r="V225" s="187" t="n">
        <f aca="false">(T225*U225)</f>
        <v>0</v>
      </c>
      <c r="W225" s="185" t="n">
        <v>0</v>
      </c>
      <c r="X225" s="185" t="n">
        <f aca="false">IF(OR(S225="sì",S225="forfettario 190"),SUM(T225+W225),SUM(T225+V225+W225))</f>
        <v>0</v>
      </c>
      <c r="Y225" s="205"/>
      <c r="Z225" s="205"/>
      <c r="AA225" s="206"/>
      <c r="AB225" s="189" t="n">
        <f aca="false">IF(AA225="SI",X225,0)</f>
        <v>0</v>
      </c>
      <c r="AC225" s="207"/>
      <c r="AD225" s="207"/>
      <c r="AE225" s="207"/>
      <c r="AF225" s="207"/>
      <c r="AG225" s="207"/>
      <c r="AH225" s="208"/>
    </row>
    <row r="226" customFormat="false" ht="13.5" hidden="false" customHeight="true" outlineLevel="0" collapsed="false">
      <c r="A226" s="22" t="n">
        <v>225</v>
      </c>
      <c r="B226" s="180"/>
      <c r="C226" s="22"/>
      <c r="D226" s="22"/>
      <c r="E226" s="22"/>
      <c r="F226" s="22"/>
      <c r="G226" s="22"/>
      <c r="H226" s="183"/>
      <c r="I226" s="183"/>
      <c r="J226" s="22"/>
      <c r="K226" s="191" t="e">
        <f aca="false">VLOOKUP('Altri Costi'!J226,Legenda!$D$1:$F$258,2)</f>
        <v>#N/A</v>
      </c>
      <c r="L226" s="22"/>
      <c r="M226" s="22"/>
      <c r="N226" s="203"/>
      <c r="O226" s="183"/>
      <c r="P226" s="22"/>
      <c r="Q226" s="203"/>
      <c r="R226" s="183"/>
      <c r="S226" s="184" t="n">
        <f aca="false">'Piano Finanziario Annuale'!$F$6</f>
        <v>0</v>
      </c>
      <c r="T226" s="185" t="n">
        <v>0</v>
      </c>
      <c r="U226" s="186"/>
      <c r="V226" s="187" t="n">
        <f aca="false">(T226*U226)</f>
        <v>0</v>
      </c>
      <c r="W226" s="185" t="n">
        <v>0</v>
      </c>
      <c r="X226" s="185" t="n">
        <f aca="false">IF(OR(S226="sì",S226="forfettario 190"),SUM(T226+W226),SUM(T226+V226+W226))</f>
        <v>0</v>
      </c>
      <c r="Y226" s="205"/>
      <c r="Z226" s="205"/>
      <c r="AA226" s="206"/>
      <c r="AB226" s="189" t="n">
        <f aca="false">IF(AA226="SI",X226,0)</f>
        <v>0</v>
      </c>
      <c r="AC226" s="207"/>
      <c r="AD226" s="207"/>
      <c r="AE226" s="207"/>
      <c r="AF226" s="207"/>
      <c r="AG226" s="207"/>
      <c r="AH226" s="208"/>
    </row>
    <row r="227" customFormat="false" ht="13.5" hidden="false" customHeight="true" outlineLevel="0" collapsed="false">
      <c r="A227" s="22" t="n">
        <v>226</v>
      </c>
      <c r="B227" s="180"/>
      <c r="C227" s="22"/>
      <c r="D227" s="22"/>
      <c r="E227" s="22"/>
      <c r="F227" s="22"/>
      <c r="G227" s="22"/>
      <c r="H227" s="183"/>
      <c r="I227" s="183"/>
      <c r="J227" s="22"/>
      <c r="K227" s="191" t="e">
        <f aca="false">VLOOKUP('Altri Costi'!J227,Legenda!$D$1:$F$258,2)</f>
        <v>#N/A</v>
      </c>
      <c r="L227" s="22"/>
      <c r="M227" s="22"/>
      <c r="N227" s="203"/>
      <c r="O227" s="183"/>
      <c r="P227" s="22"/>
      <c r="Q227" s="203"/>
      <c r="R227" s="183"/>
      <c r="S227" s="184" t="n">
        <f aca="false">'Piano Finanziario Annuale'!$F$6</f>
        <v>0</v>
      </c>
      <c r="T227" s="185" t="n">
        <v>0</v>
      </c>
      <c r="U227" s="186"/>
      <c r="V227" s="187" t="n">
        <f aca="false">(T227*U227)</f>
        <v>0</v>
      </c>
      <c r="W227" s="185" t="n">
        <v>0</v>
      </c>
      <c r="X227" s="185" t="n">
        <f aca="false">IF(OR(S227="sì",S227="forfettario 190"),SUM(T227+W227),SUM(T227+V227+W227))</f>
        <v>0</v>
      </c>
      <c r="Y227" s="205"/>
      <c r="Z227" s="205"/>
      <c r="AA227" s="206"/>
      <c r="AB227" s="189" t="n">
        <f aca="false">IF(AA227="SI",X227,0)</f>
        <v>0</v>
      </c>
      <c r="AC227" s="207"/>
      <c r="AD227" s="207"/>
      <c r="AE227" s="207"/>
      <c r="AF227" s="207"/>
      <c r="AG227" s="207"/>
      <c r="AH227" s="208"/>
    </row>
    <row r="228" customFormat="false" ht="13.5" hidden="false" customHeight="true" outlineLevel="0" collapsed="false">
      <c r="A228" s="22" t="n">
        <v>227</v>
      </c>
      <c r="B228" s="180"/>
      <c r="C228" s="22"/>
      <c r="D228" s="22"/>
      <c r="E228" s="22"/>
      <c r="F228" s="22"/>
      <c r="G228" s="22"/>
      <c r="H228" s="183"/>
      <c r="I228" s="183"/>
      <c r="J228" s="22"/>
      <c r="K228" s="191" t="e">
        <f aca="false">VLOOKUP('Altri Costi'!J228,Legenda!$D$1:$F$258,2)</f>
        <v>#N/A</v>
      </c>
      <c r="L228" s="22"/>
      <c r="M228" s="22"/>
      <c r="N228" s="203"/>
      <c r="O228" s="183"/>
      <c r="P228" s="22"/>
      <c r="Q228" s="203"/>
      <c r="R228" s="183"/>
      <c r="S228" s="184" t="n">
        <f aca="false">'Piano Finanziario Annuale'!$F$6</f>
        <v>0</v>
      </c>
      <c r="T228" s="185" t="n">
        <v>0</v>
      </c>
      <c r="U228" s="186"/>
      <c r="V228" s="187" t="n">
        <f aca="false">(T228*U228)</f>
        <v>0</v>
      </c>
      <c r="W228" s="185" t="n">
        <v>0</v>
      </c>
      <c r="X228" s="185" t="n">
        <f aca="false">IF(OR(S228="sì",S228="forfettario 190"),SUM(T228+W228),SUM(T228+V228+W228))</f>
        <v>0</v>
      </c>
      <c r="Y228" s="205"/>
      <c r="Z228" s="205"/>
      <c r="AA228" s="206"/>
      <c r="AB228" s="189" t="n">
        <f aca="false">IF(AA228="SI",X228,0)</f>
        <v>0</v>
      </c>
      <c r="AC228" s="207"/>
      <c r="AD228" s="207"/>
      <c r="AE228" s="207"/>
      <c r="AF228" s="207"/>
      <c r="AG228" s="207"/>
      <c r="AH228" s="208"/>
    </row>
    <row r="229" customFormat="false" ht="13.5" hidden="false" customHeight="true" outlineLevel="0" collapsed="false">
      <c r="A229" s="22" t="n">
        <v>228</v>
      </c>
      <c r="B229" s="180"/>
      <c r="C229" s="22"/>
      <c r="D229" s="22"/>
      <c r="E229" s="22"/>
      <c r="F229" s="22"/>
      <c r="G229" s="22"/>
      <c r="H229" s="183"/>
      <c r="I229" s="183"/>
      <c r="J229" s="22"/>
      <c r="K229" s="191" t="e">
        <f aca="false">VLOOKUP('Altri Costi'!J229,Legenda!$D$1:$F$258,2)</f>
        <v>#N/A</v>
      </c>
      <c r="L229" s="22"/>
      <c r="M229" s="22"/>
      <c r="N229" s="203"/>
      <c r="O229" s="183"/>
      <c r="P229" s="22"/>
      <c r="Q229" s="203"/>
      <c r="R229" s="183"/>
      <c r="S229" s="184" t="n">
        <f aca="false">'Piano Finanziario Annuale'!$F$6</f>
        <v>0</v>
      </c>
      <c r="T229" s="185" t="n">
        <v>0</v>
      </c>
      <c r="U229" s="186"/>
      <c r="V229" s="187" t="n">
        <f aca="false">(T229*U229)</f>
        <v>0</v>
      </c>
      <c r="W229" s="185" t="n">
        <v>0</v>
      </c>
      <c r="X229" s="185" t="n">
        <f aca="false">IF(OR(S229="sì",S229="forfettario 190"),SUM(T229+W229),SUM(T229+V229+W229))</f>
        <v>0</v>
      </c>
      <c r="Y229" s="205"/>
      <c r="Z229" s="205"/>
      <c r="AA229" s="206"/>
      <c r="AB229" s="189" t="n">
        <f aca="false">IF(AA229="SI",X229,0)</f>
        <v>0</v>
      </c>
      <c r="AC229" s="207"/>
      <c r="AD229" s="207"/>
      <c r="AE229" s="207"/>
      <c r="AF229" s="207"/>
      <c r="AG229" s="207"/>
      <c r="AH229" s="208"/>
    </row>
    <row r="230" customFormat="false" ht="13.5" hidden="false" customHeight="true" outlineLevel="0" collapsed="false">
      <c r="A230" s="22" t="n">
        <v>229</v>
      </c>
      <c r="B230" s="180"/>
      <c r="C230" s="22"/>
      <c r="D230" s="22"/>
      <c r="E230" s="22"/>
      <c r="F230" s="22"/>
      <c r="G230" s="22"/>
      <c r="H230" s="183"/>
      <c r="I230" s="183"/>
      <c r="J230" s="22"/>
      <c r="K230" s="191" t="e">
        <f aca="false">VLOOKUP('Altri Costi'!J230,Legenda!$D$1:$F$258,2)</f>
        <v>#N/A</v>
      </c>
      <c r="L230" s="22"/>
      <c r="M230" s="22"/>
      <c r="N230" s="203"/>
      <c r="O230" s="183"/>
      <c r="P230" s="22"/>
      <c r="Q230" s="203"/>
      <c r="R230" s="183"/>
      <c r="S230" s="184" t="n">
        <f aca="false">'Piano Finanziario Annuale'!$F$6</f>
        <v>0</v>
      </c>
      <c r="T230" s="185" t="n">
        <v>0</v>
      </c>
      <c r="U230" s="186"/>
      <c r="V230" s="187" t="n">
        <f aca="false">(T230*U230)</f>
        <v>0</v>
      </c>
      <c r="W230" s="185" t="n">
        <v>0</v>
      </c>
      <c r="X230" s="185" t="n">
        <f aca="false">IF(OR(S230="sì",S230="forfettario 190"),SUM(T230+W230),SUM(T230+V230+W230))</f>
        <v>0</v>
      </c>
      <c r="Y230" s="205"/>
      <c r="Z230" s="205"/>
      <c r="AA230" s="206"/>
      <c r="AB230" s="189" t="n">
        <f aca="false">IF(AA230="SI",X230,0)</f>
        <v>0</v>
      </c>
      <c r="AC230" s="207"/>
      <c r="AD230" s="207"/>
      <c r="AE230" s="207"/>
      <c r="AF230" s="207"/>
      <c r="AG230" s="207"/>
      <c r="AH230" s="208"/>
    </row>
    <row r="231" customFormat="false" ht="13.5" hidden="false" customHeight="true" outlineLevel="0" collapsed="false">
      <c r="A231" s="22" t="n">
        <v>230</v>
      </c>
      <c r="B231" s="180"/>
      <c r="C231" s="22"/>
      <c r="D231" s="22"/>
      <c r="E231" s="22"/>
      <c r="F231" s="22"/>
      <c r="G231" s="22"/>
      <c r="H231" s="183"/>
      <c r="I231" s="183"/>
      <c r="J231" s="22"/>
      <c r="K231" s="191" t="e">
        <f aca="false">VLOOKUP('Altri Costi'!J231,Legenda!$D$1:$F$258,2)</f>
        <v>#N/A</v>
      </c>
      <c r="L231" s="22"/>
      <c r="M231" s="22"/>
      <c r="N231" s="203"/>
      <c r="O231" s="183"/>
      <c r="P231" s="22"/>
      <c r="Q231" s="203"/>
      <c r="R231" s="183"/>
      <c r="S231" s="184" t="n">
        <f aca="false">'Piano Finanziario Annuale'!$F$6</f>
        <v>0</v>
      </c>
      <c r="T231" s="185" t="n">
        <v>0</v>
      </c>
      <c r="U231" s="186"/>
      <c r="V231" s="187" t="n">
        <f aca="false">(T231*U231)</f>
        <v>0</v>
      </c>
      <c r="W231" s="185" t="n">
        <v>0</v>
      </c>
      <c r="X231" s="185" t="n">
        <f aca="false">IF(OR(S231="sì",S231="forfettario 190"),SUM(T231+W231),SUM(T231+V231+W231))</f>
        <v>0</v>
      </c>
      <c r="Y231" s="205"/>
      <c r="Z231" s="205"/>
      <c r="AA231" s="206"/>
      <c r="AB231" s="189" t="n">
        <f aca="false">IF(AA231="SI",X231,0)</f>
        <v>0</v>
      </c>
      <c r="AC231" s="207"/>
      <c r="AD231" s="207"/>
      <c r="AE231" s="207"/>
      <c r="AF231" s="207"/>
      <c r="AG231" s="207"/>
      <c r="AH231" s="208"/>
    </row>
    <row r="232" customFormat="false" ht="13.5" hidden="false" customHeight="true" outlineLevel="0" collapsed="false">
      <c r="A232" s="22" t="n">
        <v>231</v>
      </c>
      <c r="B232" s="180"/>
      <c r="C232" s="22"/>
      <c r="D232" s="22"/>
      <c r="E232" s="22"/>
      <c r="F232" s="22"/>
      <c r="G232" s="22"/>
      <c r="H232" s="183"/>
      <c r="I232" s="183"/>
      <c r="J232" s="22"/>
      <c r="K232" s="191" t="e">
        <f aca="false">VLOOKUP('Altri Costi'!J232,Legenda!$D$1:$F$258,2)</f>
        <v>#N/A</v>
      </c>
      <c r="L232" s="22"/>
      <c r="M232" s="22"/>
      <c r="N232" s="203"/>
      <c r="O232" s="183"/>
      <c r="P232" s="22"/>
      <c r="Q232" s="203"/>
      <c r="R232" s="183"/>
      <c r="S232" s="184" t="n">
        <f aca="false">'Piano Finanziario Annuale'!$F$6</f>
        <v>0</v>
      </c>
      <c r="T232" s="185" t="n">
        <v>0</v>
      </c>
      <c r="U232" s="186"/>
      <c r="V232" s="187" t="n">
        <f aca="false">(T232*U232)</f>
        <v>0</v>
      </c>
      <c r="W232" s="185" t="n">
        <v>0</v>
      </c>
      <c r="X232" s="185" t="n">
        <f aca="false">IF(OR(S232="sì",S232="forfettario 190"),SUM(T232+W232),SUM(T232+V232+W232))</f>
        <v>0</v>
      </c>
      <c r="Y232" s="205"/>
      <c r="Z232" s="205"/>
      <c r="AA232" s="206"/>
      <c r="AB232" s="189" t="n">
        <f aca="false">IF(AA232="SI",X232,0)</f>
        <v>0</v>
      </c>
      <c r="AC232" s="207"/>
      <c r="AD232" s="207"/>
      <c r="AE232" s="207"/>
      <c r="AF232" s="207"/>
      <c r="AG232" s="207"/>
      <c r="AH232" s="208"/>
    </row>
    <row r="233" customFormat="false" ht="13.5" hidden="false" customHeight="true" outlineLevel="0" collapsed="false">
      <c r="A233" s="22" t="n">
        <v>232</v>
      </c>
      <c r="B233" s="180"/>
      <c r="C233" s="22"/>
      <c r="D233" s="22"/>
      <c r="E233" s="22"/>
      <c r="F233" s="22"/>
      <c r="G233" s="22"/>
      <c r="H233" s="183"/>
      <c r="I233" s="183"/>
      <c r="J233" s="22"/>
      <c r="K233" s="191" t="e">
        <f aca="false">VLOOKUP('Altri Costi'!J233,Legenda!$D$1:$F$258,2)</f>
        <v>#N/A</v>
      </c>
      <c r="L233" s="22"/>
      <c r="M233" s="22"/>
      <c r="N233" s="203"/>
      <c r="O233" s="183"/>
      <c r="P233" s="22"/>
      <c r="Q233" s="203"/>
      <c r="R233" s="183"/>
      <c r="S233" s="184" t="n">
        <f aca="false">'Piano Finanziario Annuale'!$F$6</f>
        <v>0</v>
      </c>
      <c r="T233" s="185" t="n">
        <v>0</v>
      </c>
      <c r="U233" s="186"/>
      <c r="V233" s="187" t="n">
        <f aca="false">(T233*U233)</f>
        <v>0</v>
      </c>
      <c r="W233" s="185" t="n">
        <v>0</v>
      </c>
      <c r="X233" s="185" t="n">
        <f aca="false">IF(OR(S233="sì",S233="forfettario 190"),SUM(T233+W233),SUM(T233+V233+W233))</f>
        <v>0</v>
      </c>
      <c r="Y233" s="205"/>
      <c r="Z233" s="205"/>
      <c r="AA233" s="206"/>
      <c r="AB233" s="189" t="n">
        <f aca="false">IF(AA233="SI",X233,0)</f>
        <v>0</v>
      </c>
      <c r="AC233" s="207"/>
      <c r="AD233" s="207"/>
      <c r="AE233" s="207"/>
      <c r="AF233" s="207"/>
      <c r="AG233" s="207"/>
      <c r="AH233" s="208"/>
    </row>
    <row r="234" customFormat="false" ht="13.5" hidden="false" customHeight="true" outlineLevel="0" collapsed="false">
      <c r="A234" s="22" t="n">
        <v>233</v>
      </c>
      <c r="B234" s="180"/>
      <c r="C234" s="22"/>
      <c r="D234" s="22"/>
      <c r="E234" s="22"/>
      <c r="F234" s="22"/>
      <c r="G234" s="22"/>
      <c r="H234" s="183"/>
      <c r="I234" s="183"/>
      <c r="J234" s="22"/>
      <c r="K234" s="191" t="e">
        <f aca="false">VLOOKUP('Altri Costi'!J234,Legenda!$D$1:$F$258,2)</f>
        <v>#N/A</v>
      </c>
      <c r="L234" s="22"/>
      <c r="M234" s="22"/>
      <c r="N234" s="203"/>
      <c r="O234" s="183"/>
      <c r="P234" s="22"/>
      <c r="Q234" s="203"/>
      <c r="R234" s="183"/>
      <c r="S234" s="184" t="n">
        <f aca="false">'Piano Finanziario Annuale'!$F$6</f>
        <v>0</v>
      </c>
      <c r="T234" s="185" t="n">
        <v>0</v>
      </c>
      <c r="U234" s="186"/>
      <c r="V234" s="187" t="n">
        <f aca="false">(T234*U234)</f>
        <v>0</v>
      </c>
      <c r="W234" s="185" t="n">
        <v>0</v>
      </c>
      <c r="X234" s="185" t="n">
        <f aca="false">IF(OR(S234="sì",S234="forfettario 190"),SUM(T234+W234),SUM(T234+V234+W234))</f>
        <v>0</v>
      </c>
      <c r="Y234" s="205"/>
      <c r="Z234" s="205"/>
      <c r="AA234" s="206"/>
      <c r="AB234" s="189" t="n">
        <f aca="false">IF(AA234="SI",X234,0)</f>
        <v>0</v>
      </c>
      <c r="AC234" s="207"/>
      <c r="AD234" s="207"/>
      <c r="AE234" s="207"/>
      <c r="AF234" s="207"/>
      <c r="AG234" s="207"/>
      <c r="AH234" s="208"/>
    </row>
    <row r="235" customFormat="false" ht="13.5" hidden="false" customHeight="true" outlineLevel="0" collapsed="false">
      <c r="A235" s="22" t="n">
        <v>234</v>
      </c>
      <c r="B235" s="180"/>
      <c r="C235" s="22"/>
      <c r="D235" s="22"/>
      <c r="E235" s="22"/>
      <c r="F235" s="22"/>
      <c r="G235" s="22"/>
      <c r="H235" s="183"/>
      <c r="I235" s="183"/>
      <c r="J235" s="22"/>
      <c r="K235" s="191" t="e">
        <f aca="false">VLOOKUP('Altri Costi'!J235,Legenda!$D$1:$F$258,2)</f>
        <v>#N/A</v>
      </c>
      <c r="L235" s="22"/>
      <c r="M235" s="22"/>
      <c r="N235" s="203"/>
      <c r="O235" s="183"/>
      <c r="P235" s="22"/>
      <c r="Q235" s="203"/>
      <c r="R235" s="183"/>
      <c r="S235" s="184" t="n">
        <f aca="false">'Piano Finanziario Annuale'!$F$6</f>
        <v>0</v>
      </c>
      <c r="T235" s="185" t="n">
        <v>0</v>
      </c>
      <c r="U235" s="186"/>
      <c r="V235" s="187" t="n">
        <f aca="false">(T235*U235)</f>
        <v>0</v>
      </c>
      <c r="W235" s="185" t="n">
        <v>0</v>
      </c>
      <c r="X235" s="185" t="n">
        <f aca="false">IF(OR(S235="sì",S235="forfettario 190"),SUM(T235+W235),SUM(T235+V235+W235))</f>
        <v>0</v>
      </c>
      <c r="Y235" s="205"/>
      <c r="Z235" s="205"/>
      <c r="AA235" s="206"/>
      <c r="AB235" s="189" t="n">
        <f aca="false">IF(AA235="SI",X235,0)</f>
        <v>0</v>
      </c>
      <c r="AC235" s="207"/>
      <c r="AD235" s="207"/>
      <c r="AE235" s="207"/>
      <c r="AF235" s="207"/>
      <c r="AG235" s="207"/>
      <c r="AH235" s="208"/>
    </row>
    <row r="236" customFormat="false" ht="13.5" hidden="false" customHeight="true" outlineLevel="0" collapsed="false">
      <c r="A236" s="22" t="n">
        <v>235</v>
      </c>
      <c r="B236" s="180"/>
      <c r="C236" s="22"/>
      <c r="D236" s="22"/>
      <c r="E236" s="22"/>
      <c r="F236" s="22"/>
      <c r="G236" s="22"/>
      <c r="H236" s="183"/>
      <c r="I236" s="183"/>
      <c r="J236" s="22"/>
      <c r="K236" s="191" t="e">
        <f aca="false">VLOOKUP('Altri Costi'!J236,Legenda!$D$1:$F$258,2)</f>
        <v>#N/A</v>
      </c>
      <c r="L236" s="22"/>
      <c r="M236" s="22"/>
      <c r="N236" s="203"/>
      <c r="O236" s="183"/>
      <c r="P236" s="22"/>
      <c r="Q236" s="203"/>
      <c r="R236" s="183"/>
      <c r="S236" s="184" t="n">
        <f aca="false">'Piano Finanziario Annuale'!$F$6</f>
        <v>0</v>
      </c>
      <c r="T236" s="185" t="n">
        <v>0</v>
      </c>
      <c r="U236" s="186"/>
      <c r="V236" s="187" t="n">
        <f aca="false">(T236*U236)</f>
        <v>0</v>
      </c>
      <c r="W236" s="185" t="n">
        <v>0</v>
      </c>
      <c r="X236" s="185" t="n">
        <f aca="false">IF(OR(S236="sì",S236="forfettario 190"),SUM(T236+W236),SUM(T236+V236+W236))</f>
        <v>0</v>
      </c>
      <c r="Y236" s="205"/>
      <c r="Z236" s="205"/>
      <c r="AA236" s="206"/>
      <c r="AB236" s="189" t="n">
        <f aca="false">IF(AA236="SI",X236,0)</f>
        <v>0</v>
      </c>
      <c r="AC236" s="207"/>
      <c r="AD236" s="207"/>
      <c r="AE236" s="207"/>
      <c r="AF236" s="207"/>
      <c r="AG236" s="207"/>
      <c r="AH236" s="208"/>
    </row>
    <row r="237" customFormat="false" ht="13.5" hidden="false" customHeight="true" outlineLevel="0" collapsed="false">
      <c r="A237" s="22" t="n">
        <v>236</v>
      </c>
      <c r="B237" s="180"/>
      <c r="C237" s="22"/>
      <c r="D237" s="22"/>
      <c r="E237" s="22"/>
      <c r="F237" s="22"/>
      <c r="G237" s="22"/>
      <c r="H237" s="183"/>
      <c r="I237" s="183"/>
      <c r="J237" s="22"/>
      <c r="K237" s="191" t="e">
        <f aca="false">VLOOKUP('Altri Costi'!J237,Legenda!$D$1:$F$258,2)</f>
        <v>#N/A</v>
      </c>
      <c r="L237" s="22"/>
      <c r="M237" s="22"/>
      <c r="N237" s="203"/>
      <c r="O237" s="183"/>
      <c r="P237" s="22"/>
      <c r="Q237" s="203"/>
      <c r="R237" s="183"/>
      <c r="S237" s="184" t="n">
        <f aca="false">'Piano Finanziario Annuale'!$F$6</f>
        <v>0</v>
      </c>
      <c r="T237" s="185" t="n">
        <v>0</v>
      </c>
      <c r="U237" s="186"/>
      <c r="V237" s="187" t="n">
        <f aca="false">(T237*U237)</f>
        <v>0</v>
      </c>
      <c r="W237" s="185" t="n">
        <v>0</v>
      </c>
      <c r="X237" s="185" t="n">
        <f aca="false">IF(OR(S237="sì",S237="forfettario 190"),SUM(T237+W237),SUM(T237+V237+W237))</f>
        <v>0</v>
      </c>
      <c r="Y237" s="205"/>
      <c r="Z237" s="205"/>
      <c r="AA237" s="206"/>
      <c r="AB237" s="189" t="n">
        <f aca="false">IF(AA237="SI",X237,0)</f>
        <v>0</v>
      </c>
      <c r="AC237" s="207"/>
      <c r="AD237" s="207"/>
      <c r="AE237" s="207"/>
      <c r="AF237" s="207"/>
      <c r="AG237" s="207"/>
      <c r="AH237" s="208"/>
    </row>
    <row r="238" customFormat="false" ht="13.5" hidden="false" customHeight="true" outlineLevel="0" collapsed="false">
      <c r="A238" s="22" t="n">
        <v>237</v>
      </c>
      <c r="B238" s="180"/>
      <c r="C238" s="22"/>
      <c r="D238" s="22"/>
      <c r="E238" s="22"/>
      <c r="F238" s="22"/>
      <c r="G238" s="22"/>
      <c r="H238" s="183"/>
      <c r="I238" s="183"/>
      <c r="J238" s="22"/>
      <c r="K238" s="191" t="e">
        <f aca="false">VLOOKUP('Altri Costi'!J238,Legenda!$D$1:$F$258,2)</f>
        <v>#N/A</v>
      </c>
      <c r="L238" s="22"/>
      <c r="M238" s="22"/>
      <c r="N238" s="203"/>
      <c r="O238" s="183"/>
      <c r="P238" s="22"/>
      <c r="Q238" s="203"/>
      <c r="R238" s="183"/>
      <c r="S238" s="184" t="n">
        <f aca="false">'Piano Finanziario Annuale'!$F$6</f>
        <v>0</v>
      </c>
      <c r="T238" s="185" t="n">
        <v>0</v>
      </c>
      <c r="U238" s="186"/>
      <c r="V238" s="187" t="n">
        <f aca="false">(T238*U238)</f>
        <v>0</v>
      </c>
      <c r="W238" s="185" t="n">
        <v>0</v>
      </c>
      <c r="X238" s="185" t="n">
        <f aca="false">IF(OR(S238="sì",S238="forfettario 190"),SUM(T238+W238),SUM(T238+V238+W238))</f>
        <v>0</v>
      </c>
      <c r="Y238" s="205"/>
      <c r="Z238" s="205"/>
      <c r="AA238" s="206"/>
      <c r="AB238" s="189" t="n">
        <f aca="false">IF(AA238="SI",X238,0)</f>
        <v>0</v>
      </c>
      <c r="AC238" s="207"/>
      <c r="AD238" s="207"/>
      <c r="AE238" s="207"/>
      <c r="AF238" s="207"/>
      <c r="AG238" s="207"/>
      <c r="AH238" s="208"/>
    </row>
    <row r="239" customFormat="false" ht="13.5" hidden="false" customHeight="true" outlineLevel="0" collapsed="false">
      <c r="A239" s="22" t="n">
        <v>238</v>
      </c>
      <c r="B239" s="180"/>
      <c r="C239" s="22"/>
      <c r="D239" s="22"/>
      <c r="E239" s="22"/>
      <c r="F239" s="22"/>
      <c r="G239" s="22"/>
      <c r="H239" s="183"/>
      <c r="I239" s="183"/>
      <c r="J239" s="22"/>
      <c r="K239" s="191" t="e">
        <f aca="false">VLOOKUP('Altri Costi'!J239,Legenda!$D$1:$F$258,2)</f>
        <v>#N/A</v>
      </c>
      <c r="L239" s="22"/>
      <c r="M239" s="22"/>
      <c r="N239" s="203"/>
      <c r="O239" s="183"/>
      <c r="P239" s="22"/>
      <c r="Q239" s="203"/>
      <c r="R239" s="183"/>
      <c r="S239" s="184" t="n">
        <f aca="false">'Piano Finanziario Annuale'!$F$6</f>
        <v>0</v>
      </c>
      <c r="T239" s="185" t="n">
        <v>0</v>
      </c>
      <c r="U239" s="186"/>
      <c r="V239" s="187" t="n">
        <f aca="false">(T239*U239)</f>
        <v>0</v>
      </c>
      <c r="W239" s="185" t="n">
        <v>0</v>
      </c>
      <c r="X239" s="185" t="n">
        <f aca="false">IF(OR(S239="sì",S239="forfettario 190"),SUM(T239+W239),SUM(T239+V239+W239))</f>
        <v>0</v>
      </c>
      <c r="Y239" s="205"/>
      <c r="Z239" s="205"/>
      <c r="AA239" s="206"/>
      <c r="AB239" s="189" t="n">
        <f aca="false">IF(AA239="SI",X239,0)</f>
        <v>0</v>
      </c>
      <c r="AC239" s="207"/>
      <c r="AD239" s="207"/>
      <c r="AE239" s="207"/>
      <c r="AF239" s="207"/>
      <c r="AG239" s="207"/>
      <c r="AH239" s="208"/>
    </row>
    <row r="240" customFormat="false" ht="13.5" hidden="false" customHeight="true" outlineLevel="0" collapsed="false">
      <c r="A240" s="22" t="n">
        <v>239</v>
      </c>
      <c r="B240" s="180"/>
      <c r="C240" s="22"/>
      <c r="D240" s="22"/>
      <c r="E240" s="22"/>
      <c r="F240" s="22"/>
      <c r="G240" s="22"/>
      <c r="H240" s="183"/>
      <c r="I240" s="183"/>
      <c r="J240" s="22"/>
      <c r="K240" s="191" t="e">
        <f aca="false">VLOOKUP('Altri Costi'!J240,Legenda!$D$1:$F$258,2)</f>
        <v>#N/A</v>
      </c>
      <c r="L240" s="22"/>
      <c r="M240" s="22"/>
      <c r="N240" s="203"/>
      <c r="O240" s="183"/>
      <c r="P240" s="22"/>
      <c r="Q240" s="203"/>
      <c r="R240" s="183"/>
      <c r="S240" s="184" t="n">
        <f aca="false">'Piano Finanziario Annuale'!$F$6</f>
        <v>0</v>
      </c>
      <c r="T240" s="185" t="n">
        <v>0</v>
      </c>
      <c r="U240" s="186"/>
      <c r="V240" s="187" t="n">
        <f aca="false">(T240*U240)</f>
        <v>0</v>
      </c>
      <c r="W240" s="185" t="n">
        <v>0</v>
      </c>
      <c r="X240" s="185" t="n">
        <f aca="false">IF(OR(S240="sì",S240="forfettario 190"),SUM(T240+W240),SUM(T240+V240+W240))</f>
        <v>0</v>
      </c>
      <c r="Y240" s="205"/>
      <c r="Z240" s="205"/>
      <c r="AA240" s="206"/>
      <c r="AB240" s="189" t="n">
        <f aca="false">IF(AA240="SI",X240,0)</f>
        <v>0</v>
      </c>
      <c r="AC240" s="207"/>
      <c r="AD240" s="207"/>
      <c r="AE240" s="207"/>
      <c r="AF240" s="207"/>
      <c r="AG240" s="207"/>
      <c r="AH240" s="208"/>
    </row>
    <row r="241" customFormat="false" ht="13.5" hidden="false" customHeight="true" outlineLevel="0" collapsed="false">
      <c r="A241" s="22" t="n">
        <v>240</v>
      </c>
      <c r="B241" s="180"/>
      <c r="C241" s="22"/>
      <c r="D241" s="22"/>
      <c r="E241" s="22"/>
      <c r="F241" s="22"/>
      <c r="G241" s="22"/>
      <c r="H241" s="183"/>
      <c r="I241" s="183"/>
      <c r="J241" s="22"/>
      <c r="K241" s="191" t="e">
        <f aca="false">VLOOKUP('Altri Costi'!J241,Legenda!$D$1:$F$258,2)</f>
        <v>#N/A</v>
      </c>
      <c r="L241" s="22"/>
      <c r="M241" s="22"/>
      <c r="N241" s="203"/>
      <c r="O241" s="183"/>
      <c r="P241" s="22"/>
      <c r="Q241" s="203"/>
      <c r="R241" s="183"/>
      <c r="S241" s="184" t="n">
        <f aca="false">'Piano Finanziario Annuale'!$F$6</f>
        <v>0</v>
      </c>
      <c r="T241" s="185" t="n">
        <v>0</v>
      </c>
      <c r="U241" s="186"/>
      <c r="V241" s="187" t="n">
        <f aca="false">(T241*U241)</f>
        <v>0</v>
      </c>
      <c r="W241" s="185" t="n">
        <v>0</v>
      </c>
      <c r="X241" s="185" t="n">
        <f aca="false">IF(OR(S241="sì",S241="forfettario 190"),SUM(T241+W241),SUM(T241+V241+W241))</f>
        <v>0</v>
      </c>
      <c r="Y241" s="205"/>
      <c r="Z241" s="205"/>
      <c r="AA241" s="206"/>
      <c r="AB241" s="189" t="n">
        <f aca="false">IF(AA241="SI",X241,0)</f>
        <v>0</v>
      </c>
      <c r="AC241" s="207"/>
      <c r="AD241" s="207"/>
      <c r="AE241" s="207"/>
      <c r="AF241" s="207"/>
      <c r="AG241" s="207"/>
      <c r="AH241" s="208"/>
    </row>
    <row r="242" customFormat="false" ht="13.5" hidden="false" customHeight="true" outlineLevel="0" collapsed="false">
      <c r="A242" s="22" t="n">
        <v>241</v>
      </c>
      <c r="B242" s="180"/>
      <c r="C242" s="22"/>
      <c r="D242" s="22"/>
      <c r="E242" s="22"/>
      <c r="F242" s="22"/>
      <c r="G242" s="22"/>
      <c r="H242" s="183"/>
      <c r="I242" s="183"/>
      <c r="J242" s="22"/>
      <c r="K242" s="191" t="e">
        <f aca="false">VLOOKUP('Altri Costi'!J242,Legenda!$D$1:$F$258,2)</f>
        <v>#N/A</v>
      </c>
      <c r="L242" s="22"/>
      <c r="M242" s="22"/>
      <c r="N242" s="203"/>
      <c r="O242" s="183"/>
      <c r="P242" s="22"/>
      <c r="Q242" s="203"/>
      <c r="R242" s="183"/>
      <c r="S242" s="184" t="n">
        <f aca="false">'Piano Finanziario Annuale'!$F$6</f>
        <v>0</v>
      </c>
      <c r="T242" s="185" t="n">
        <v>0</v>
      </c>
      <c r="U242" s="186"/>
      <c r="V242" s="187" t="n">
        <f aca="false">(T242*U242)</f>
        <v>0</v>
      </c>
      <c r="W242" s="185" t="n">
        <v>0</v>
      </c>
      <c r="X242" s="185" t="n">
        <f aca="false">IF(OR(S242="sì",S242="forfettario 190"),SUM(T242+W242),SUM(T242+V242+W242))</f>
        <v>0</v>
      </c>
      <c r="Y242" s="205"/>
      <c r="Z242" s="205"/>
      <c r="AA242" s="206"/>
      <c r="AB242" s="189" t="n">
        <f aca="false">IF(AA242="SI",X242,0)</f>
        <v>0</v>
      </c>
      <c r="AC242" s="207"/>
      <c r="AD242" s="207"/>
      <c r="AE242" s="207"/>
      <c r="AF242" s="207"/>
      <c r="AG242" s="207"/>
      <c r="AH242" s="208"/>
    </row>
    <row r="243" customFormat="false" ht="13.5" hidden="false" customHeight="true" outlineLevel="0" collapsed="false">
      <c r="A243" s="22" t="n">
        <v>242</v>
      </c>
      <c r="B243" s="180"/>
      <c r="C243" s="22"/>
      <c r="D243" s="22"/>
      <c r="E243" s="22"/>
      <c r="F243" s="22"/>
      <c r="G243" s="22"/>
      <c r="H243" s="183"/>
      <c r="I243" s="183"/>
      <c r="J243" s="22"/>
      <c r="K243" s="191" t="e">
        <f aca="false">VLOOKUP('Altri Costi'!J243,Legenda!$D$1:$F$258,2)</f>
        <v>#N/A</v>
      </c>
      <c r="L243" s="22"/>
      <c r="M243" s="22"/>
      <c r="N243" s="203"/>
      <c r="O243" s="183"/>
      <c r="P243" s="22"/>
      <c r="Q243" s="203"/>
      <c r="R243" s="183"/>
      <c r="S243" s="184" t="n">
        <f aca="false">'Piano Finanziario Annuale'!$F$6</f>
        <v>0</v>
      </c>
      <c r="T243" s="185" t="n">
        <v>0</v>
      </c>
      <c r="U243" s="186"/>
      <c r="V243" s="187" t="n">
        <f aca="false">(T243*U243)</f>
        <v>0</v>
      </c>
      <c r="W243" s="185" t="n">
        <v>0</v>
      </c>
      <c r="X243" s="185" t="n">
        <f aca="false">IF(OR(S243="sì",S243="forfettario 190"),SUM(T243+W243),SUM(T243+V243+W243))</f>
        <v>0</v>
      </c>
      <c r="Y243" s="205"/>
      <c r="Z243" s="205"/>
      <c r="AA243" s="206"/>
      <c r="AB243" s="189" t="n">
        <f aca="false">IF(AA243="SI",X243,0)</f>
        <v>0</v>
      </c>
      <c r="AC243" s="207"/>
      <c r="AD243" s="207"/>
      <c r="AE243" s="207"/>
      <c r="AF243" s="207"/>
      <c r="AG243" s="207"/>
      <c r="AH243" s="208"/>
    </row>
    <row r="244" customFormat="false" ht="13.5" hidden="false" customHeight="true" outlineLevel="0" collapsed="false">
      <c r="A244" s="22" t="n">
        <v>243</v>
      </c>
      <c r="B244" s="180"/>
      <c r="C244" s="22"/>
      <c r="D244" s="22"/>
      <c r="E244" s="22"/>
      <c r="F244" s="22"/>
      <c r="G244" s="22"/>
      <c r="H244" s="183"/>
      <c r="I244" s="183"/>
      <c r="J244" s="22"/>
      <c r="K244" s="191" t="e">
        <f aca="false">VLOOKUP('Altri Costi'!J244,Legenda!$D$1:$F$258,2)</f>
        <v>#N/A</v>
      </c>
      <c r="L244" s="22"/>
      <c r="M244" s="22"/>
      <c r="N244" s="203"/>
      <c r="O244" s="183"/>
      <c r="P244" s="22"/>
      <c r="Q244" s="203"/>
      <c r="R244" s="183"/>
      <c r="S244" s="184" t="n">
        <f aca="false">'Piano Finanziario Annuale'!$F$6</f>
        <v>0</v>
      </c>
      <c r="T244" s="185" t="n">
        <v>0</v>
      </c>
      <c r="U244" s="186"/>
      <c r="V244" s="187" t="n">
        <f aca="false">(T244*U244)</f>
        <v>0</v>
      </c>
      <c r="W244" s="185" t="n">
        <v>0</v>
      </c>
      <c r="X244" s="185" t="n">
        <f aca="false">IF(OR(S244="sì",S244="forfettario 190"),SUM(T244+W244),SUM(T244+V244+W244))</f>
        <v>0</v>
      </c>
      <c r="Y244" s="205"/>
      <c r="Z244" s="205"/>
      <c r="AA244" s="206"/>
      <c r="AB244" s="189" t="n">
        <f aca="false">IF(AA244="SI",X244,0)</f>
        <v>0</v>
      </c>
      <c r="AC244" s="207"/>
      <c r="AD244" s="207"/>
      <c r="AE244" s="207"/>
      <c r="AF244" s="207"/>
      <c r="AG244" s="207"/>
      <c r="AH244" s="208"/>
    </row>
    <row r="245" customFormat="false" ht="13.5" hidden="false" customHeight="true" outlineLevel="0" collapsed="false">
      <c r="A245" s="22" t="n">
        <v>244</v>
      </c>
      <c r="B245" s="180"/>
      <c r="C245" s="22"/>
      <c r="D245" s="22"/>
      <c r="E245" s="22"/>
      <c r="F245" s="22"/>
      <c r="G245" s="22"/>
      <c r="H245" s="183"/>
      <c r="I245" s="183"/>
      <c r="J245" s="22"/>
      <c r="K245" s="191" t="e">
        <f aca="false">VLOOKUP('Altri Costi'!J245,Legenda!$D$1:$F$258,2)</f>
        <v>#N/A</v>
      </c>
      <c r="L245" s="22"/>
      <c r="M245" s="22"/>
      <c r="N245" s="203"/>
      <c r="O245" s="183"/>
      <c r="P245" s="22"/>
      <c r="Q245" s="203"/>
      <c r="R245" s="183"/>
      <c r="S245" s="184" t="n">
        <f aca="false">'Piano Finanziario Annuale'!$F$6</f>
        <v>0</v>
      </c>
      <c r="T245" s="185" t="n">
        <v>0</v>
      </c>
      <c r="U245" s="186"/>
      <c r="V245" s="187" t="n">
        <f aca="false">(T245*U245)</f>
        <v>0</v>
      </c>
      <c r="W245" s="185" t="n">
        <v>0</v>
      </c>
      <c r="X245" s="185" t="n">
        <f aca="false">IF(OR(S245="sì",S245="forfettario 190"),SUM(T245+W245),SUM(T245+V245+W245))</f>
        <v>0</v>
      </c>
      <c r="Y245" s="205"/>
      <c r="Z245" s="205"/>
      <c r="AA245" s="206"/>
      <c r="AB245" s="189" t="n">
        <f aca="false">IF(AA245="SI",X245,0)</f>
        <v>0</v>
      </c>
      <c r="AC245" s="207"/>
      <c r="AD245" s="207"/>
      <c r="AE245" s="207"/>
      <c r="AF245" s="207"/>
      <c r="AG245" s="207"/>
      <c r="AH245" s="208"/>
    </row>
    <row r="246" customFormat="false" ht="13.5" hidden="false" customHeight="true" outlineLevel="0" collapsed="false">
      <c r="A246" s="22" t="n">
        <v>245</v>
      </c>
      <c r="B246" s="180"/>
      <c r="C246" s="22"/>
      <c r="D246" s="22"/>
      <c r="E246" s="22"/>
      <c r="F246" s="22"/>
      <c r="G246" s="22"/>
      <c r="H246" s="183"/>
      <c r="I246" s="183"/>
      <c r="J246" s="22"/>
      <c r="K246" s="191" t="e">
        <f aca="false">VLOOKUP('Altri Costi'!J246,Legenda!$D$1:$F$258,2)</f>
        <v>#N/A</v>
      </c>
      <c r="L246" s="22"/>
      <c r="M246" s="22"/>
      <c r="N246" s="203"/>
      <c r="O246" s="183"/>
      <c r="P246" s="22"/>
      <c r="Q246" s="203"/>
      <c r="R246" s="183"/>
      <c r="S246" s="184" t="n">
        <f aca="false">'Piano Finanziario Annuale'!$F$6</f>
        <v>0</v>
      </c>
      <c r="T246" s="185" t="n">
        <v>0</v>
      </c>
      <c r="U246" s="186"/>
      <c r="V246" s="187" t="n">
        <f aca="false">(T246*U246)</f>
        <v>0</v>
      </c>
      <c r="W246" s="185" t="n">
        <v>0</v>
      </c>
      <c r="X246" s="185" t="n">
        <f aca="false">IF(OR(S246="sì",S246="forfettario 190"),SUM(T246+W246),SUM(T246+V246+W246))</f>
        <v>0</v>
      </c>
      <c r="Y246" s="205"/>
      <c r="Z246" s="205"/>
      <c r="AA246" s="206"/>
      <c r="AB246" s="189" t="n">
        <f aca="false">IF(AA246="SI",X246,0)</f>
        <v>0</v>
      </c>
      <c r="AC246" s="207"/>
      <c r="AD246" s="207"/>
      <c r="AE246" s="207"/>
      <c r="AF246" s="207"/>
      <c r="AG246" s="207"/>
      <c r="AH246" s="208"/>
    </row>
    <row r="247" customFormat="false" ht="13.5" hidden="false" customHeight="true" outlineLevel="0" collapsed="false">
      <c r="A247" s="22" t="n">
        <v>246</v>
      </c>
      <c r="B247" s="180"/>
      <c r="C247" s="22"/>
      <c r="D247" s="22"/>
      <c r="E247" s="22"/>
      <c r="F247" s="22"/>
      <c r="G247" s="22"/>
      <c r="H247" s="183"/>
      <c r="I247" s="183"/>
      <c r="J247" s="22"/>
      <c r="K247" s="191" t="e">
        <f aca="false">VLOOKUP('Altri Costi'!J247,Legenda!$D$1:$F$258,2)</f>
        <v>#N/A</v>
      </c>
      <c r="L247" s="22"/>
      <c r="M247" s="22"/>
      <c r="N247" s="203"/>
      <c r="O247" s="183"/>
      <c r="P247" s="22"/>
      <c r="Q247" s="203"/>
      <c r="R247" s="183"/>
      <c r="S247" s="184" t="n">
        <f aca="false">'Piano Finanziario Annuale'!$F$6</f>
        <v>0</v>
      </c>
      <c r="T247" s="185" t="n">
        <v>0</v>
      </c>
      <c r="U247" s="186"/>
      <c r="V247" s="187" t="n">
        <f aca="false">(T247*U247)</f>
        <v>0</v>
      </c>
      <c r="W247" s="185" t="n">
        <v>0</v>
      </c>
      <c r="X247" s="185" t="n">
        <f aca="false">IF(OR(S247="sì",S247="forfettario 190"),SUM(T247+W247),SUM(T247+V247+W247))</f>
        <v>0</v>
      </c>
      <c r="Y247" s="205"/>
      <c r="Z247" s="205"/>
      <c r="AA247" s="206"/>
      <c r="AB247" s="189" t="n">
        <f aca="false">IF(AA247="SI",X247,0)</f>
        <v>0</v>
      </c>
      <c r="AC247" s="207"/>
      <c r="AD247" s="207"/>
      <c r="AE247" s="207"/>
      <c r="AF247" s="207"/>
      <c r="AG247" s="207"/>
      <c r="AH247" s="208"/>
    </row>
    <row r="248" customFormat="false" ht="13.5" hidden="false" customHeight="true" outlineLevel="0" collapsed="false">
      <c r="A248" s="22" t="n">
        <v>247</v>
      </c>
      <c r="B248" s="180"/>
      <c r="C248" s="22"/>
      <c r="D248" s="22"/>
      <c r="E248" s="22"/>
      <c r="F248" s="22"/>
      <c r="G248" s="22"/>
      <c r="H248" s="183"/>
      <c r="I248" s="183"/>
      <c r="J248" s="22"/>
      <c r="K248" s="191" t="e">
        <f aca="false">VLOOKUP('Altri Costi'!J248,Legenda!$D$1:$F$258,2)</f>
        <v>#N/A</v>
      </c>
      <c r="L248" s="22"/>
      <c r="M248" s="22"/>
      <c r="N248" s="203"/>
      <c r="O248" s="183"/>
      <c r="P248" s="22"/>
      <c r="Q248" s="203"/>
      <c r="R248" s="183"/>
      <c r="S248" s="184" t="n">
        <f aca="false">'Piano Finanziario Annuale'!$F$6</f>
        <v>0</v>
      </c>
      <c r="T248" s="185" t="n">
        <v>0</v>
      </c>
      <c r="U248" s="186"/>
      <c r="V248" s="187" t="n">
        <f aca="false">(T248*U248)</f>
        <v>0</v>
      </c>
      <c r="W248" s="185" t="n">
        <v>0</v>
      </c>
      <c r="X248" s="185" t="n">
        <f aca="false">IF(OR(S248="sì",S248="forfettario 190"),SUM(T248+W248),SUM(T248+V248+W248))</f>
        <v>0</v>
      </c>
      <c r="Y248" s="205"/>
      <c r="Z248" s="205"/>
      <c r="AA248" s="206"/>
      <c r="AB248" s="189" t="n">
        <f aca="false">IF(AA248="SI",X248,0)</f>
        <v>0</v>
      </c>
      <c r="AC248" s="207"/>
      <c r="AD248" s="207"/>
      <c r="AE248" s="207"/>
      <c r="AF248" s="207"/>
      <c r="AG248" s="207"/>
      <c r="AH248" s="208"/>
    </row>
    <row r="249" customFormat="false" ht="13.5" hidden="false" customHeight="true" outlineLevel="0" collapsed="false">
      <c r="A249" s="22" t="n">
        <v>248</v>
      </c>
      <c r="B249" s="180"/>
      <c r="C249" s="22"/>
      <c r="D249" s="22"/>
      <c r="E249" s="22"/>
      <c r="F249" s="22"/>
      <c r="G249" s="22"/>
      <c r="H249" s="183"/>
      <c r="I249" s="183"/>
      <c r="J249" s="22"/>
      <c r="K249" s="191" t="e">
        <f aca="false">VLOOKUP('Altri Costi'!J249,Legenda!$D$1:$F$258,2)</f>
        <v>#N/A</v>
      </c>
      <c r="L249" s="22"/>
      <c r="M249" s="22"/>
      <c r="N249" s="203"/>
      <c r="O249" s="183"/>
      <c r="P249" s="22"/>
      <c r="Q249" s="203"/>
      <c r="R249" s="183"/>
      <c r="S249" s="184" t="n">
        <f aca="false">'Piano Finanziario Annuale'!$F$6</f>
        <v>0</v>
      </c>
      <c r="T249" s="185" t="n">
        <v>0</v>
      </c>
      <c r="U249" s="186"/>
      <c r="V249" s="187" t="n">
        <f aca="false">(T249*U249)</f>
        <v>0</v>
      </c>
      <c r="W249" s="185" t="n">
        <v>0</v>
      </c>
      <c r="X249" s="185" t="n">
        <f aca="false">IF(OR(S249="sì",S249="forfettario 190"),SUM(T249+W249),SUM(T249+V249+W249))</f>
        <v>0</v>
      </c>
      <c r="Y249" s="205"/>
      <c r="Z249" s="205"/>
      <c r="AA249" s="206"/>
      <c r="AB249" s="189" t="n">
        <f aca="false">IF(AA249="SI",X249,0)</f>
        <v>0</v>
      </c>
      <c r="AC249" s="207"/>
      <c r="AD249" s="207"/>
      <c r="AE249" s="207"/>
      <c r="AF249" s="207"/>
      <c r="AG249" s="207"/>
      <c r="AH249" s="208"/>
    </row>
    <row r="250" customFormat="false" ht="13.5" hidden="false" customHeight="true" outlineLevel="0" collapsed="false">
      <c r="A250" s="22" t="n">
        <v>249</v>
      </c>
      <c r="B250" s="180"/>
      <c r="C250" s="22"/>
      <c r="D250" s="22"/>
      <c r="E250" s="22"/>
      <c r="F250" s="22"/>
      <c r="G250" s="22"/>
      <c r="H250" s="183"/>
      <c r="I250" s="183"/>
      <c r="J250" s="22"/>
      <c r="K250" s="191" t="e">
        <f aca="false">VLOOKUP('Altri Costi'!J250,Legenda!$D$1:$F$258,2)</f>
        <v>#N/A</v>
      </c>
      <c r="L250" s="22"/>
      <c r="M250" s="22"/>
      <c r="N250" s="203"/>
      <c r="O250" s="183"/>
      <c r="P250" s="22"/>
      <c r="Q250" s="203"/>
      <c r="R250" s="183"/>
      <c r="S250" s="184" t="n">
        <f aca="false">'Piano Finanziario Annuale'!$F$6</f>
        <v>0</v>
      </c>
      <c r="T250" s="185" t="n">
        <v>0</v>
      </c>
      <c r="U250" s="186"/>
      <c r="V250" s="187" t="n">
        <f aca="false">(T250*U250)</f>
        <v>0</v>
      </c>
      <c r="W250" s="185" t="n">
        <v>0</v>
      </c>
      <c r="X250" s="185" t="n">
        <f aca="false">IF(OR(S250="sì",S250="forfettario 190"),SUM(T250+W250),SUM(T250+V250+W250))</f>
        <v>0</v>
      </c>
      <c r="Y250" s="205"/>
      <c r="Z250" s="205"/>
      <c r="AA250" s="206"/>
      <c r="AB250" s="189" t="n">
        <f aca="false">IF(AA250="SI",X250,0)</f>
        <v>0</v>
      </c>
      <c r="AC250" s="207"/>
      <c r="AD250" s="207"/>
      <c r="AE250" s="207"/>
      <c r="AF250" s="207"/>
      <c r="AG250" s="207"/>
      <c r="AH250" s="208"/>
    </row>
    <row r="251" customFormat="false" ht="13.5" hidden="false" customHeight="true" outlineLevel="0" collapsed="false">
      <c r="A251" s="22" t="n">
        <v>250</v>
      </c>
      <c r="B251" s="180"/>
      <c r="C251" s="22"/>
      <c r="D251" s="22"/>
      <c r="E251" s="22"/>
      <c r="F251" s="22"/>
      <c r="G251" s="22"/>
      <c r="H251" s="183"/>
      <c r="I251" s="183"/>
      <c r="J251" s="22"/>
      <c r="K251" s="191" t="e">
        <f aca="false">VLOOKUP('Altri Costi'!J251,Legenda!$D$1:$F$258,2)</f>
        <v>#N/A</v>
      </c>
      <c r="L251" s="22"/>
      <c r="M251" s="22"/>
      <c r="N251" s="203"/>
      <c r="O251" s="183"/>
      <c r="P251" s="22"/>
      <c r="Q251" s="203"/>
      <c r="R251" s="183"/>
      <c r="S251" s="184" t="n">
        <f aca="false">'Piano Finanziario Annuale'!$F$6</f>
        <v>0</v>
      </c>
      <c r="T251" s="185" t="n">
        <v>0</v>
      </c>
      <c r="U251" s="186"/>
      <c r="V251" s="187" t="n">
        <f aca="false">(T251*U251)</f>
        <v>0</v>
      </c>
      <c r="W251" s="185" t="n">
        <v>0</v>
      </c>
      <c r="X251" s="185" t="n">
        <f aca="false">IF(OR(S251="sì",S251="forfettario 190"),SUM(T251+W251),SUM(T251+V251+W251))</f>
        <v>0</v>
      </c>
      <c r="Y251" s="205"/>
      <c r="Z251" s="205"/>
      <c r="AA251" s="206"/>
      <c r="AB251" s="189" t="n">
        <f aca="false">IF(AA251="SI",X251,0)</f>
        <v>0</v>
      </c>
      <c r="AC251" s="207"/>
      <c r="AD251" s="207"/>
      <c r="AE251" s="207"/>
      <c r="AF251" s="207"/>
      <c r="AG251" s="207"/>
      <c r="AH251" s="208"/>
    </row>
    <row r="252" customFormat="false" ht="13.5" hidden="false" customHeight="true" outlineLevel="0" collapsed="false">
      <c r="A252" s="22" t="n">
        <v>251</v>
      </c>
      <c r="B252" s="180"/>
      <c r="C252" s="22"/>
      <c r="D252" s="22"/>
      <c r="E252" s="22"/>
      <c r="F252" s="22"/>
      <c r="G252" s="22"/>
      <c r="H252" s="183"/>
      <c r="I252" s="183"/>
      <c r="J252" s="22"/>
      <c r="K252" s="191" t="e">
        <f aca="false">VLOOKUP('Altri Costi'!J252,Legenda!$D$1:$F$258,2)</f>
        <v>#N/A</v>
      </c>
      <c r="L252" s="22"/>
      <c r="M252" s="22"/>
      <c r="N252" s="203"/>
      <c r="O252" s="183"/>
      <c r="P252" s="22"/>
      <c r="Q252" s="203"/>
      <c r="R252" s="183"/>
      <c r="S252" s="184" t="n">
        <f aca="false">'Piano Finanziario Annuale'!$F$6</f>
        <v>0</v>
      </c>
      <c r="T252" s="185" t="n">
        <v>0</v>
      </c>
      <c r="U252" s="186"/>
      <c r="V252" s="187" t="n">
        <f aca="false">(T252*U252)</f>
        <v>0</v>
      </c>
      <c r="W252" s="185" t="n">
        <v>0</v>
      </c>
      <c r="X252" s="185" t="n">
        <f aca="false">IF(OR(S252="sì",S252="forfettario 190"),SUM(T252+W252),SUM(T252+V252+W252))</f>
        <v>0</v>
      </c>
      <c r="Y252" s="205"/>
      <c r="Z252" s="205"/>
      <c r="AA252" s="206"/>
      <c r="AB252" s="189" t="n">
        <f aca="false">IF(AA252="SI",X252,0)</f>
        <v>0</v>
      </c>
      <c r="AC252" s="207"/>
      <c r="AD252" s="207"/>
      <c r="AE252" s="207"/>
      <c r="AF252" s="207"/>
      <c r="AG252" s="207"/>
      <c r="AH252" s="208"/>
    </row>
    <row r="253" customFormat="false" ht="13.5" hidden="false" customHeight="true" outlineLevel="0" collapsed="false">
      <c r="A253" s="22" t="n">
        <v>252</v>
      </c>
      <c r="B253" s="180"/>
      <c r="C253" s="22"/>
      <c r="D253" s="22"/>
      <c r="E253" s="22"/>
      <c r="F253" s="22"/>
      <c r="G253" s="22"/>
      <c r="H253" s="183"/>
      <c r="I253" s="183"/>
      <c r="J253" s="22"/>
      <c r="K253" s="191" t="e">
        <f aca="false">VLOOKUP('Altri Costi'!J253,Legenda!$D$1:$F$258,2)</f>
        <v>#N/A</v>
      </c>
      <c r="L253" s="22"/>
      <c r="M253" s="22"/>
      <c r="N253" s="203"/>
      <c r="O253" s="183"/>
      <c r="P253" s="22"/>
      <c r="Q253" s="203"/>
      <c r="R253" s="183"/>
      <c r="S253" s="184" t="n">
        <f aca="false">'Piano Finanziario Annuale'!$F$6</f>
        <v>0</v>
      </c>
      <c r="T253" s="185" t="n">
        <v>0</v>
      </c>
      <c r="U253" s="186"/>
      <c r="V253" s="187" t="n">
        <f aca="false">(T253*U253)</f>
        <v>0</v>
      </c>
      <c r="W253" s="185" t="n">
        <v>0</v>
      </c>
      <c r="X253" s="185" t="n">
        <f aca="false">IF(OR(S253="sì",S253="forfettario 190"),SUM(T253+W253),SUM(T253+V253+W253))</f>
        <v>0</v>
      </c>
      <c r="Y253" s="205"/>
      <c r="Z253" s="205"/>
      <c r="AA253" s="206"/>
      <c r="AB253" s="189" t="n">
        <f aca="false">IF(AA253="SI",X253,0)</f>
        <v>0</v>
      </c>
      <c r="AC253" s="207"/>
      <c r="AD253" s="207"/>
      <c r="AE253" s="207"/>
      <c r="AF253" s="207"/>
      <c r="AG253" s="207"/>
      <c r="AH253" s="208"/>
    </row>
    <row r="254" customFormat="false" ht="13.5" hidden="false" customHeight="true" outlineLevel="0" collapsed="false">
      <c r="A254" s="22" t="n">
        <v>253</v>
      </c>
      <c r="B254" s="180"/>
      <c r="C254" s="22"/>
      <c r="D254" s="22"/>
      <c r="E254" s="22"/>
      <c r="F254" s="22"/>
      <c r="G254" s="22"/>
      <c r="H254" s="183"/>
      <c r="I254" s="183"/>
      <c r="J254" s="22"/>
      <c r="K254" s="191" t="e">
        <f aca="false">VLOOKUP('Altri Costi'!J254,Legenda!$D$1:$F$258,2)</f>
        <v>#N/A</v>
      </c>
      <c r="L254" s="22"/>
      <c r="M254" s="22"/>
      <c r="N254" s="203"/>
      <c r="O254" s="183"/>
      <c r="P254" s="22"/>
      <c r="Q254" s="203"/>
      <c r="R254" s="183"/>
      <c r="S254" s="184" t="n">
        <f aca="false">'Piano Finanziario Annuale'!$F$6</f>
        <v>0</v>
      </c>
      <c r="T254" s="185" t="n">
        <v>0</v>
      </c>
      <c r="U254" s="186"/>
      <c r="V254" s="187" t="n">
        <f aca="false">(T254*U254)</f>
        <v>0</v>
      </c>
      <c r="W254" s="185" t="n">
        <v>0</v>
      </c>
      <c r="X254" s="185" t="n">
        <f aca="false">IF(OR(S254="sì",S254="forfettario 190"),SUM(T254+W254),SUM(T254+V254+W254))</f>
        <v>0</v>
      </c>
      <c r="Y254" s="205"/>
      <c r="Z254" s="205"/>
      <c r="AA254" s="206"/>
      <c r="AB254" s="189" t="n">
        <f aca="false">IF(AA254="SI",X254,0)</f>
        <v>0</v>
      </c>
      <c r="AC254" s="207"/>
      <c r="AD254" s="207"/>
      <c r="AE254" s="207"/>
      <c r="AF254" s="207"/>
      <c r="AG254" s="207"/>
      <c r="AH254" s="208"/>
    </row>
    <row r="255" customFormat="false" ht="13.5" hidden="false" customHeight="true" outlineLevel="0" collapsed="false">
      <c r="A255" s="22" t="n">
        <v>254</v>
      </c>
      <c r="B255" s="180"/>
      <c r="C255" s="22"/>
      <c r="D255" s="22"/>
      <c r="E255" s="22"/>
      <c r="F255" s="22"/>
      <c r="G255" s="22"/>
      <c r="H255" s="183"/>
      <c r="I255" s="183"/>
      <c r="J255" s="22"/>
      <c r="K255" s="191" t="e">
        <f aca="false">VLOOKUP('Altri Costi'!J255,Legenda!$D$1:$F$258,2)</f>
        <v>#N/A</v>
      </c>
      <c r="L255" s="22"/>
      <c r="M255" s="22"/>
      <c r="N255" s="203"/>
      <c r="O255" s="183"/>
      <c r="P255" s="22"/>
      <c r="Q255" s="203"/>
      <c r="R255" s="183"/>
      <c r="S255" s="184" t="n">
        <f aca="false">'Piano Finanziario Annuale'!$F$6</f>
        <v>0</v>
      </c>
      <c r="T255" s="185" t="n">
        <v>0</v>
      </c>
      <c r="U255" s="186"/>
      <c r="V255" s="187" t="n">
        <f aca="false">(T255*U255)</f>
        <v>0</v>
      </c>
      <c r="W255" s="185" t="n">
        <v>0</v>
      </c>
      <c r="X255" s="185" t="n">
        <f aca="false">IF(OR(S255="sì",S255="forfettario 190"),SUM(T255+W255),SUM(T255+V255+W255))</f>
        <v>0</v>
      </c>
      <c r="Y255" s="205"/>
      <c r="Z255" s="205"/>
      <c r="AA255" s="206"/>
      <c r="AB255" s="189" t="n">
        <f aca="false">IF(AA255="SI",X255,0)</f>
        <v>0</v>
      </c>
      <c r="AC255" s="207"/>
      <c r="AD255" s="207"/>
      <c r="AE255" s="207"/>
      <c r="AF255" s="207"/>
      <c r="AG255" s="207"/>
      <c r="AH255" s="208"/>
    </row>
    <row r="256" customFormat="false" ht="13.5" hidden="false" customHeight="true" outlineLevel="0" collapsed="false">
      <c r="A256" s="22" t="n">
        <v>255</v>
      </c>
      <c r="B256" s="180"/>
      <c r="C256" s="22"/>
      <c r="D256" s="22"/>
      <c r="E256" s="22"/>
      <c r="F256" s="22"/>
      <c r="G256" s="22"/>
      <c r="H256" s="183"/>
      <c r="I256" s="183"/>
      <c r="J256" s="22"/>
      <c r="K256" s="191" t="e">
        <f aca="false">VLOOKUP('Altri Costi'!J256,Legenda!$D$1:$F$258,2)</f>
        <v>#N/A</v>
      </c>
      <c r="L256" s="22"/>
      <c r="M256" s="22"/>
      <c r="N256" s="203"/>
      <c r="O256" s="183"/>
      <c r="P256" s="22"/>
      <c r="Q256" s="203"/>
      <c r="R256" s="183"/>
      <c r="S256" s="184" t="n">
        <f aca="false">'Piano Finanziario Annuale'!$F$6</f>
        <v>0</v>
      </c>
      <c r="T256" s="185" t="n">
        <v>0</v>
      </c>
      <c r="U256" s="186"/>
      <c r="V256" s="187" t="n">
        <f aca="false">(T256*U256)</f>
        <v>0</v>
      </c>
      <c r="W256" s="185" t="n">
        <v>0</v>
      </c>
      <c r="X256" s="185" t="n">
        <f aca="false">IF(OR(S256="sì",S256="forfettario 190"),SUM(T256+W256),SUM(T256+V256+W256))</f>
        <v>0</v>
      </c>
      <c r="Y256" s="205"/>
      <c r="Z256" s="205"/>
      <c r="AA256" s="206"/>
      <c r="AB256" s="189" t="n">
        <f aca="false">IF(AA256="SI",X256,0)</f>
        <v>0</v>
      </c>
      <c r="AC256" s="207"/>
      <c r="AD256" s="207"/>
      <c r="AE256" s="207"/>
      <c r="AF256" s="207"/>
      <c r="AG256" s="207"/>
      <c r="AH256" s="208"/>
    </row>
    <row r="257" customFormat="false" ht="13.5" hidden="false" customHeight="true" outlineLevel="0" collapsed="false">
      <c r="A257" s="22" t="n">
        <v>256</v>
      </c>
      <c r="B257" s="180"/>
      <c r="C257" s="22"/>
      <c r="D257" s="22"/>
      <c r="E257" s="22"/>
      <c r="F257" s="22"/>
      <c r="G257" s="22"/>
      <c r="H257" s="183"/>
      <c r="I257" s="183"/>
      <c r="J257" s="22"/>
      <c r="K257" s="191" t="e">
        <f aca="false">VLOOKUP('Altri Costi'!J257,Legenda!$D$1:$F$258,2)</f>
        <v>#N/A</v>
      </c>
      <c r="L257" s="22"/>
      <c r="M257" s="22"/>
      <c r="N257" s="203"/>
      <c r="O257" s="183"/>
      <c r="P257" s="22"/>
      <c r="Q257" s="203"/>
      <c r="R257" s="183"/>
      <c r="S257" s="184" t="n">
        <f aca="false">'Piano Finanziario Annuale'!$F$6</f>
        <v>0</v>
      </c>
      <c r="T257" s="185" t="n">
        <v>0</v>
      </c>
      <c r="U257" s="186"/>
      <c r="V257" s="187" t="n">
        <f aca="false">(T257*U257)</f>
        <v>0</v>
      </c>
      <c r="W257" s="185" t="n">
        <v>0</v>
      </c>
      <c r="X257" s="185" t="n">
        <f aca="false">IF(OR(S257="sì",S257="forfettario 190"),SUM(T257+W257),SUM(T257+V257+W257))</f>
        <v>0</v>
      </c>
      <c r="Y257" s="205"/>
      <c r="Z257" s="205"/>
      <c r="AA257" s="206"/>
      <c r="AB257" s="189" t="n">
        <f aca="false">IF(AA257="SI",X257,0)</f>
        <v>0</v>
      </c>
      <c r="AC257" s="207"/>
      <c r="AD257" s="207"/>
      <c r="AE257" s="207"/>
      <c r="AF257" s="207"/>
      <c r="AG257" s="207"/>
      <c r="AH257" s="208"/>
    </row>
    <row r="258" customFormat="false" ht="13.5" hidden="false" customHeight="true" outlineLevel="0" collapsed="false">
      <c r="A258" s="22" t="n">
        <v>257</v>
      </c>
      <c r="B258" s="180"/>
      <c r="C258" s="22"/>
      <c r="D258" s="22"/>
      <c r="E258" s="22"/>
      <c r="F258" s="22"/>
      <c r="G258" s="22"/>
      <c r="H258" s="183"/>
      <c r="I258" s="183"/>
      <c r="J258" s="22"/>
      <c r="K258" s="191" t="e">
        <f aca="false">VLOOKUP('Altri Costi'!J258,Legenda!$D$1:$F$258,2)</f>
        <v>#N/A</v>
      </c>
      <c r="L258" s="22"/>
      <c r="M258" s="22"/>
      <c r="N258" s="203"/>
      <c r="O258" s="183"/>
      <c r="P258" s="22"/>
      <c r="Q258" s="203"/>
      <c r="R258" s="183"/>
      <c r="S258" s="184" t="n">
        <f aca="false">'Piano Finanziario Annuale'!$F$6</f>
        <v>0</v>
      </c>
      <c r="T258" s="185" t="n">
        <v>0</v>
      </c>
      <c r="U258" s="186"/>
      <c r="V258" s="187" t="n">
        <f aca="false">(T258*U258)</f>
        <v>0</v>
      </c>
      <c r="W258" s="185" t="n">
        <v>0</v>
      </c>
      <c r="X258" s="185" t="n">
        <f aca="false">IF(OR(S258="sì",S258="forfettario 190"),SUM(T258+W258),SUM(T258+V258+W258))</f>
        <v>0</v>
      </c>
      <c r="Y258" s="205"/>
      <c r="Z258" s="205"/>
      <c r="AA258" s="206"/>
      <c r="AB258" s="189" t="n">
        <f aca="false">IF(AA258="SI",X258,0)</f>
        <v>0</v>
      </c>
      <c r="AC258" s="207"/>
      <c r="AD258" s="207"/>
      <c r="AE258" s="207"/>
      <c r="AF258" s="207"/>
      <c r="AG258" s="207"/>
      <c r="AH258" s="208"/>
    </row>
    <row r="259" customFormat="false" ht="13.5" hidden="false" customHeight="true" outlineLevel="0" collapsed="false">
      <c r="A259" s="22" t="n">
        <v>258</v>
      </c>
      <c r="B259" s="180"/>
      <c r="C259" s="22"/>
      <c r="D259" s="22"/>
      <c r="E259" s="22"/>
      <c r="F259" s="22"/>
      <c r="G259" s="22"/>
      <c r="H259" s="183"/>
      <c r="I259" s="183"/>
      <c r="J259" s="22"/>
      <c r="K259" s="191" t="e">
        <f aca="false">VLOOKUP('Altri Costi'!J259,Legenda!$D$1:$F$258,2)</f>
        <v>#N/A</v>
      </c>
      <c r="L259" s="22"/>
      <c r="M259" s="22"/>
      <c r="N259" s="203"/>
      <c r="O259" s="183"/>
      <c r="P259" s="22"/>
      <c r="Q259" s="203"/>
      <c r="R259" s="183"/>
      <c r="S259" s="184" t="n">
        <f aca="false">'Piano Finanziario Annuale'!$F$6</f>
        <v>0</v>
      </c>
      <c r="T259" s="185" t="n">
        <v>0</v>
      </c>
      <c r="U259" s="186"/>
      <c r="V259" s="187" t="n">
        <f aca="false">(T259*U259)</f>
        <v>0</v>
      </c>
      <c r="W259" s="185" t="n">
        <v>0</v>
      </c>
      <c r="X259" s="185" t="n">
        <f aca="false">IF(OR(S259="sì",S259="forfettario 190"),SUM(T259+W259),SUM(T259+V259+W259))</f>
        <v>0</v>
      </c>
      <c r="Y259" s="205"/>
      <c r="Z259" s="205"/>
      <c r="AA259" s="206"/>
      <c r="AB259" s="189" t="n">
        <f aca="false">IF(AA259="SI",X259,0)</f>
        <v>0</v>
      </c>
      <c r="AC259" s="207"/>
      <c r="AD259" s="207"/>
      <c r="AE259" s="207"/>
      <c r="AF259" s="207"/>
      <c r="AG259" s="207"/>
      <c r="AH259" s="208"/>
    </row>
    <row r="260" customFormat="false" ht="13.5" hidden="false" customHeight="true" outlineLevel="0" collapsed="false">
      <c r="A260" s="22" t="n">
        <v>259</v>
      </c>
      <c r="B260" s="180"/>
      <c r="C260" s="22"/>
      <c r="D260" s="22"/>
      <c r="E260" s="22"/>
      <c r="F260" s="22"/>
      <c r="G260" s="22"/>
      <c r="H260" s="183"/>
      <c r="I260" s="183"/>
      <c r="J260" s="22"/>
      <c r="K260" s="191" t="e">
        <f aca="false">VLOOKUP('Altri Costi'!J260,Legenda!$D$1:$F$258,2)</f>
        <v>#N/A</v>
      </c>
      <c r="L260" s="22"/>
      <c r="M260" s="22"/>
      <c r="N260" s="203"/>
      <c r="O260" s="183"/>
      <c r="P260" s="22"/>
      <c r="Q260" s="203"/>
      <c r="R260" s="183"/>
      <c r="S260" s="184" t="n">
        <f aca="false">'Piano Finanziario Annuale'!$F$6</f>
        <v>0</v>
      </c>
      <c r="T260" s="185" t="n">
        <v>0</v>
      </c>
      <c r="U260" s="186"/>
      <c r="V260" s="187" t="n">
        <f aca="false">(T260*U260)</f>
        <v>0</v>
      </c>
      <c r="W260" s="185" t="n">
        <v>0</v>
      </c>
      <c r="X260" s="185" t="n">
        <f aca="false">IF(OR(S260="sì",S260="forfettario 190"),SUM(T260+W260),SUM(T260+V260+W260))</f>
        <v>0</v>
      </c>
      <c r="Y260" s="205"/>
      <c r="Z260" s="205"/>
      <c r="AA260" s="206"/>
      <c r="AB260" s="189" t="n">
        <f aca="false">IF(AA260="SI",X260,0)</f>
        <v>0</v>
      </c>
      <c r="AC260" s="207"/>
      <c r="AD260" s="207"/>
      <c r="AE260" s="207"/>
      <c r="AF260" s="207"/>
      <c r="AG260" s="207"/>
      <c r="AH260" s="208"/>
    </row>
    <row r="261" customFormat="false" ht="13.5" hidden="false" customHeight="true" outlineLevel="0" collapsed="false">
      <c r="A261" s="22" t="n">
        <v>260</v>
      </c>
      <c r="B261" s="180"/>
      <c r="C261" s="22"/>
      <c r="D261" s="22"/>
      <c r="E261" s="22"/>
      <c r="F261" s="22"/>
      <c r="G261" s="22"/>
      <c r="H261" s="183"/>
      <c r="I261" s="183"/>
      <c r="J261" s="22"/>
      <c r="K261" s="191" t="e">
        <f aca="false">VLOOKUP('Altri Costi'!J261,Legenda!$D$1:$F$258,2)</f>
        <v>#N/A</v>
      </c>
      <c r="L261" s="22"/>
      <c r="M261" s="22"/>
      <c r="N261" s="203"/>
      <c r="O261" s="183"/>
      <c r="P261" s="22"/>
      <c r="Q261" s="203"/>
      <c r="R261" s="183"/>
      <c r="S261" s="184" t="n">
        <f aca="false">'Piano Finanziario Annuale'!$F$6</f>
        <v>0</v>
      </c>
      <c r="T261" s="185" t="n">
        <v>0</v>
      </c>
      <c r="U261" s="186"/>
      <c r="V261" s="187" t="n">
        <f aca="false">(T261*U261)</f>
        <v>0</v>
      </c>
      <c r="W261" s="185" t="n">
        <v>0</v>
      </c>
      <c r="X261" s="185" t="n">
        <f aca="false">IF(OR(S261="sì",S261="forfettario 190"),SUM(T261+W261),SUM(T261+V261+W261))</f>
        <v>0</v>
      </c>
      <c r="Y261" s="205"/>
      <c r="Z261" s="205"/>
      <c r="AA261" s="206"/>
      <c r="AB261" s="189" t="n">
        <f aca="false">IF(AA261="SI",X261,0)</f>
        <v>0</v>
      </c>
      <c r="AC261" s="207"/>
      <c r="AD261" s="207"/>
      <c r="AE261" s="207"/>
      <c r="AF261" s="207"/>
      <c r="AG261" s="207"/>
      <c r="AH261" s="208"/>
    </row>
    <row r="262" customFormat="false" ht="13.5" hidden="false" customHeight="true" outlineLevel="0" collapsed="false">
      <c r="A262" s="22" t="n">
        <v>261</v>
      </c>
      <c r="B262" s="180"/>
      <c r="C262" s="22"/>
      <c r="D262" s="22"/>
      <c r="E262" s="22"/>
      <c r="F262" s="22"/>
      <c r="G262" s="22"/>
      <c r="H262" s="183"/>
      <c r="I262" s="183"/>
      <c r="J262" s="22"/>
      <c r="K262" s="191" t="e">
        <f aca="false">VLOOKUP('Altri Costi'!J262,Legenda!$D$1:$F$258,2)</f>
        <v>#N/A</v>
      </c>
      <c r="L262" s="22"/>
      <c r="M262" s="22"/>
      <c r="N262" s="203"/>
      <c r="O262" s="183"/>
      <c r="P262" s="22"/>
      <c r="Q262" s="203"/>
      <c r="R262" s="183"/>
      <c r="S262" s="184" t="n">
        <f aca="false">'Piano Finanziario Annuale'!$F$6</f>
        <v>0</v>
      </c>
      <c r="T262" s="185" t="n">
        <v>0</v>
      </c>
      <c r="U262" s="186"/>
      <c r="V262" s="187" t="n">
        <f aca="false">(T262*U262)</f>
        <v>0</v>
      </c>
      <c r="W262" s="185" t="n">
        <v>0</v>
      </c>
      <c r="X262" s="185" t="n">
        <f aca="false">IF(OR(S262="sì",S262="forfettario 190"),SUM(T262+W262),SUM(T262+V262+W262))</f>
        <v>0</v>
      </c>
      <c r="Y262" s="205"/>
      <c r="Z262" s="205"/>
      <c r="AA262" s="206"/>
      <c r="AB262" s="189" t="n">
        <f aca="false">IF(AA262="SI",X262,0)</f>
        <v>0</v>
      </c>
      <c r="AC262" s="207"/>
      <c r="AD262" s="207"/>
      <c r="AE262" s="207"/>
      <c r="AF262" s="207"/>
      <c r="AG262" s="207"/>
      <c r="AH262" s="208"/>
    </row>
    <row r="263" customFormat="false" ht="13.5" hidden="false" customHeight="true" outlineLevel="0" collapsed="false">
      <c r="A263" s="22" t="n">
        <v>262</v>
      </c>
      <c r="B263" s="180"/>
      <c r="C263" s="22"/>
      <c r="D263" s="22"/>
      <c r="E263" s="22"/>
      <c r="F263" s="22"/>
      <c r="G263" s="22"/>
      <c r="H263" s="183"/>
      <c r="I263" s="183"/>
      <c r="J263" s="22"/>
      <c r="K263" s="191" t="e">
        <f aca="false">VLOOKUP('Altri Costi'!J263,Legenda!$D$1:$F$258,2)</f>
        <v>#N/A</v>
      </c>
      <c r="L263" s="22"/>
      <c r="M263" s="22"/>
      <c r="N263" s="203"/>
      <c r="O263" s="183"/>
      <c r="P263" s="22"/>
      <c r="Q263" s="203"/>
      <c r="R263" s="183"/>
      <c r="S263" s="184" t="n">
        <f aca="false">'Piano Finanziario Annuale'!$F$6</f>
        <v>0</v>
      </c>
      <c r="T263" s="185" t="n">
        <v>0</v>
      </c>
      <c r="U263" s="186"/>
      <c r="V263" s="187" t="n">
        <f aca="false">(T263*U263)</f>
        <v>0</v>
      </c>
      <c r="W263" s="185" t="n">
        <v>0</v>
      </c>
      <c r="X263" s="185" t="n">
        <f aca="false">IF(OR(S263="sì",S263="forfettario 190"),SUM(T263+W263),SUM(T263+V263+W263))</f>
        <v>0</v>
      </c>
      <c r="Y263" s="205"/>
      <c r="Z263" s="205"/>
      <c r="AA263" s="206"/>
      <c r="AB263" s="189" t="n">
        <f aca="false">IF(AA263="SI",X263,0)</f>
        <v>0</v>
      </c>
      <c r="AC263" s="207"/>
      <c r="AD263" s="207"/>
      <c r="AE263" s="207"/>
      <c r="AF263" s="207"/>
      <c r="AG263" s="207"/>
      <c r="AH263" s="208"/>
    </row>
    <row r="264" customFormat="false" ht="13.5" hidden="false" customHeight="true" outlineLevel="0" collapsed="false">
      <c r="A264" s="22" t="n">
        <v>263</v>
      </c>
      <c r="B264" s="180"/>
      <c r="C264" s="22"/>
      <c r="D264" s="22"/>
      <c r="E264" s="22"/>
      <c r="F264" s="22"/>
      <c r="G264" s="22"/>
      <c r="H264" s="183"/>
      <c r="I264" s="183"/>
      <c r="J264" s="22"/>
      <c r="K264" s="191" t="e">
        <f aca="false">VLOOKUP('Altri Costi'!J264,Legenda!$D$1:$F$258,2)</f>
        <v>#N/A</v>
      </c>
      <c r="L264" s="22"/>
      <c r="M264" s="22"/>
      <c r="N264" s="203"/>
      <c r="O264" s="183"/>
      <c r="P264" s="22"/>
      <c r="Q264" s="203"/>
      <c r="R264" s="183"/>
      <c r="S264" s="184" t="n">
        <f aca="false">'Piano Finanziario Annuale'!$F$6</f>
        <v>0</v>
      </c>
      <c r="T264" s="185" t="n">
        <v>0</v>
      </c>
      <c r="U264" s="186"/>
      <c r="V264" s="187" t="n">
        <f aca="false">(T264*U264)</f>
        <v>0</v>
      </c>
      <c r="W264" s="185" t="n">
        <v>0</v>
      </c>
      <c r="X264" s="185" t="n">
        <f aca="false">IF(OR(S264="sì",S264="forfettario 190"),SUM(T264+W264),SUM(T264+V264+W264))</f>
        <v>0</v>
      </c>
      <c r="Y264" s="205"/>
      <c r="Z264" s="205"/>
      <c r="AA264" s="206"/>
      <c r="AB264" s="189" t="n">
        <f aca="false">IF(AA264="SI",X264,0)</f>
        <v>0</v>
      </c>
      <c r="AC264" s="207"/>
      <c r="AD264" s="207"/>
      <c r="AE264" s="207"/>
      <c r="AF264" s="207"/>
      <c r="AG264" s="207"/>
      <c r="AH264" s="208"/>
    </row>
    <row r="265" customFormat="false" ht="13.5" hidden="false" customHeight="true" outlineLevel="0" collapsed="false">
      <c r="A265" s="22" t="n">
        <v>264</v>
      </c>
      <c r="B265" s="180"/>
      <c r="C265" s="22"/>
      <c r="D265" s="22"/>
      <c r="E265" s="22"/>
      <c r="F265" s="22"/>
      <c r="G265" s="22"/>
      <c r="H265" s="183"/>
      <c r="I265" s="183"/>
      <c r="J265" s="22"/>
      <c r="K265" s="191" t="e">
        <f aca="false">VLOOKUP('Altri Costi'!J265,Legenda!$D$1:$F$258,2)</f>
        <v>#N/A</v>
      </c>
      <c r="L265" s="22"/>
      <c r="M265" s="22"/>
      <c r="N265" s="203"/>
      <c r="O265" s="183"/>
      <c r="P265" s="22"/>
      <c r="Q265" s="203"/>
      <c r="R265" s="183"/>
      <c r="S265" s="184" t="n">
        <f aca="false">'Piano Finanziario Annuale'!$F$6</f>
        <v>0</v>
      </c>
      <c r="T265" s="185" t="n">
        <v>0</v>
      </c>
      <c r="U265" s="186"/>
      <c r="V265" s="187" t="n">
        <f aca="false">(T265*U265)</f>
        <v>0</v>
      </c>
      <c r="W265" s="185" t="n">
        <v>0</v>
      </c>
      <c r="X265" s="185" t="n">
        <f aca="false">IF(OR(S265="sì",S265="forfettario 190"),SUM(T265+W265),SUM(T265+V265+W265))</f>
        <v>0</v>
      </c>
      <c r="Y265" s="205"/>
      <c r="Z265" s="205"/>
      <c r="AA265" s="206"/>
      <c r="AB265" s="189" t="n">
        <f aca="false">IF(AA265="SI",X265,0)</f>
        <v>0</v>
      </c>
      <c r="AC265" s="207"/>
      <c r="AD265" s="207"/>
      <c r="AE265" s="207"/>
      <c r="AF265" s="207"/>
      <c r="AG265" s="207"/>
      <c r="AH265" s="208"/>
    </row>
    <row r="266" customFormat="false" ht="13.5" hidden="false" customHeight="true" outlineLevel="0" collapsed="false">
      <c r="A266" s="22" t="n">
        <v>265</v>
      </c>
      <c r="B266" s="180"/>
      <c r="C266" s="22"/>
      <c r="D266" s="22"/>
      <c r="E266" s="22"/>
      <c r="F266" s="22"/>
      <c r="G266" s="22"/>
      <c r="H266" s="183"/>
      <c r="I266" s="183"/>
      <c r="J266" s="22"/>
      <c r="K266" s="191" t="e">
        <f aca="false">VLOOKUP('Altri Costi'!J266,Legenda!$D$1:$F$258,2)</f>
        <v>#N/A</v>
      </c>
      <c r="L266" s="22"/>
      <c r="M266" s="22"/>
      <c r="N266" s="203"/>
      <c r="O266" s="183"/>
      <c r="P266" s="22"/>
      <c r="Q266" s="203"/>
      <c r="R266" s="183"/>
      <c r="S266" s="184" t="n">
        <f aca="false">'Piano Finanziario Annuale'!$F$6</f>
        <v>0</v>
      </c>
      <c r="T266" s="185" t="n">
        <v>0</v>
      </c>
      <c r="U266" s="186"/>
      <c r="V266" s="187" t="n">
        <f aca="false">(T266*U266)</f>
        <v>0</v>
      </c>
      <c r="W266" s="185" t="n">
        <v>0</v>
      </c>
      <c r="X266" s="185" t="n">
        <f aca="false">IF(OR(S266="sì",S266="forfettario 190"),SUM(T266+W266),SUM(T266+V266+W266))</f>
        <v>0</v>
      </c>
      <c r="Y266" s="205"/>
      <c r="Z266" s="205"/>
      <c r="AA266" s="206"/>
      <c r="AB266" s="189" t="n">
        <f aca="false">IF(AA266="SI",X266,0)</f>
        <v>0</v>
      </c>
      <c r="AC266" s="207"/>
      <c r="AD266" s="207"/>
      <c r="AE266" s="207"/>
      <c r="AF266" s="207"/>
      <c r="AG266" s="207"/>
      <c r="AH266" s="208"/>
    </row>
    <row r="267" customFormat="false" ht="13.5" hidden="false" customHeight="true" outlineLevel="0" collapsed="false">
      <c r="A267" s="22" t="n">
        <v>266</v>
      </c>
      <c r="B267" s="180"/>
      <c r="C267" s="22"/>
      <c r="D267" s="22"/>
      <c r="E267" s="22"/>
      <c r="F267" s="22"/>
      <c r="G267" s="22"/>
      <c r="H267" s="183"/>
      <c r="I267" s="183"/>
      <c r="J267" s="22"/>
      <c r="K267" s="191" t="e">
        <f aca="false">VLOOKUP('Altri Costi'!J267,Legenda!$D$1:$F$258,2)</f>
        <v>#N/A</v>
      </c>
      <c r="L267" s="22"/>
      <c r="M267" s="22"/>
      <c r="N267" s="203"/>
      <c r="O267" s="183"/>
      <c r="P267" s="22"/>
      <c r="Q267" s="203"/>
      <c r="R267" s="183"/>
      <c r="S267" s="184" t="n">
        <f aca="false">'Piano Finanziario Annuale'!$F$6</f>
        <v>0</v>
      </c>
      <c r="T267" s="185" t="n">
        <v>0</v>
      </c>
      <c r="U267" s="186"/>
      <c r="V267" s="187" t="n">
        <f aca="false">(T267*U267)</f>
        <v>0</v>
      </c>
      <c r="W267" s="185" t="n">
        <v>0</v>
      </c>
      <c r="X267" s="185" t="n">
        <f aca="false">IF(OR(S267="sì",S267="forfettario 190"),SUM(T267+W267),SUM(T267+V267+W267))</f>
        <v>0</v>
      </c>
      <c r="Y267" s="205"/>
      <c r="Z267" s="205"/>
      <c r="AA267" s="206"/>
      <c r="AB267" s="189" t="n">
        <f aca="false">IF(AA267="SI",X267,0)</f>
        <v>0</v>
      </c>
      <c r="AC267" s="207"/>
      <c r="AD267" s="207"/>
      <c r="AE267" s="207"/>
      <c r="AF267" s="207"/>
      <c r="AG267" s="207"/>
      <c r="AH267" s="208"/>
    </row>
    <row r="268" customFormat="false" ht="13.5" hidden="false" customHeight="true" outlineLevel="0" collapsed="false">
      <c r="A268" s="22" t="n">
        <v>267</v>
      </c>
      <c r="B268" s="180"/>
      <c r="C268" s="22"/>
      <c r="D268" s="22"/>
      <c r="E268" s="22"/>
      <c r="F268" s="22"/>
      <c r="G268" s="22"/>
      <c r="H268" s="183"/>
      <c r="I268" s="183"/>
      <c r="J268" s="22"/>
      <c r="K268" s="191" t="e">
        <f aca="false">VLOOKUP('Altri Costi'!J268,Legenda!$D$1:$F$258,2)</f>
        <v>#N/A</v>
      </c>
      <c r="L268" s="22"/>
      <c r="M268" s="22"/>
      <c r="N268" s="203"/>
      <c r="O268" s="183"/>
      <c r="P268" s="22"/>
      <c r="Q268" s="203"/>
      <c r="R268" s="183"/>
      <c r="S268" s="184" t="n">
        <f aca="false">'Piano Finanziario Annuale'!$F$6</f>
        <v>0</v>
      </c>
      <c r="T268" s="185" t="n">
        <v>0</v>
      </c>
      <c r="U268" s="186"/>
      <c r="V268" s="187" t="n">
        <f aca="false">(T268*U268)</f>
        <v>0</v>
      </c>
      <c r="W268" s="185" t="n">
        <v>0</v>
      </c>
      <c r="X268" s="185" t="n">
        <f aca="false">IF(OR(S268="sì",S268="forfettario 190"),SUM(T268+W268),SUM(T268+V268+W268))</f>
        <v>0</v>
      </c>
      <c r="Y268" s="205"/>
      <c r="Z268" s="205"/>
      <c r="AA268" s="206"/>
      <c r="AB268" s="189" t="n">
        <f aca="false">IF(AA268="SI",X268,0)</f>
        <v>0</v>
      </c>
      <c r="AC268" s="207"/>
      <c r="AD268" s="207"/>
      <c r="AE268" s="207"/>
      <c r="AF268" s="207"/>
      <c r="AG268" s="207"/>
      <c r="AH268" s="208"/>
    </row>
    <row r="269" customFormat="false" ht="13.5" hidden="false" customHeight="true" outlineLevel="0" collapsed="false">
      <c r="A269" s="22" t="n">
        <v>268</v>
      </c>
      <c r="B269" s="180"/>
      <c r="C269" s="22"/>
      <c r="D269" s="22"/>
      <c r="E269" s="22"/>
      <c r="F269" s="22"/>
      <c r="G269" s="22"/>
      <c r="H269" s="183"/>
      <c r="I269" s="183"/>
      <c r="J269" s="22"/>
      <c r="K269" s="191" t="e">
        <f aca="false">VLOOKUP('Altri Costi'!J269,Legenda!$D$1:$F$258,2)</f>
        <v>#N/A</v>
      </c>
      <c r="L269" s="22"/>
      <c r="M269" s="22"/>
      <c r="N269" s="203"/>
      <c r="O269" s="183"/>
      <c r="P269" s="22"/>
      <c r="Q269" s="203"/>
      <c r="R269" s="183"/>
      <c r="S269" s="184" t="n">
        <f aca="false">'Piano Finanziario Annuale'!$F$6</f>
        <v>0</v>
      </c>
      <c r="T269" s="185" t="n">
        <v>0</v>
      </c>
      <c r="U269" s="186"/>
      <c r="V269" s="187" t="n">
        <f aca="false">(T269*U269)</f>
        <v>0</v>
      </c>
      <c r="W269" s="185" t="n">
        <v>0</v>
      </c>
      <c r="X269" s="185" t="n">
        <f aca="false">IF(OR(S269="sì",S269="forfettario 190"),SUM(T269+W269),SUM(T269+V269+W269))</f>
        <v>0</v>
      </c>
      <c r="Y269" s="205"/>
      <c r="Z269" s="205"/>
      <c r="AA269" s="206"/>
      <c r="AB269" s="189" t="n">
        <f aca="false">IF(AA269="SI",X269,0)</f>
        <v>0</v>
      </c>
      <c r="AC269" s="207"/>
      <c r="AD269" s="207"/>
      <c r="AE269" s="207"/>
      <c r="AF269" s="207"/>
      <c r="AG269" s="207"/>
      <c r="AH269" s="208"/>
    </row>
    <row r="270" customFormat="false" ht="13.5" hidden="false" customHeight="true" outlineLevel="0" collapsed="false">
      <c r="A270" s="22" t="n">
        <v>269</v>
      </c>
      <c r="B270" s="180"/>
      <c r="C270" s="22"/>
      <c r="D270" s="22"/>
      <c r="E270" s="22"/>
      <c r="F270" s="22"/>
      <c r="G270" s="22"/>
      <c r="H270" s="183"/>
      <c r="I270" s="183"/>
      <c r="J270" s="22"/>
      <c r="K270" s="191" t="e">
        <f aca="false">VLOOKUP('Altri Costi'!J270,Legenda!$D$1:$F$258,2)</f>
        <v>#N/A</v>
      </c>
      <c r="L270" s="22"/>
      <c r="M270" s="22"/>
      <c r="N270" s="203"/>
      <c r="O270" s="183"/>
      <c r="P270" s="22"/>
      <c r="Q270" s="203"/>
      <c r="R270" s="183"/>
      <c r="S270" s="184" t="n">
        <f aca="false">'Piano Finanziario Annuale'!$F$6</f>
        <v>0</v>
      </c>
      <c r="T270" s="185" t="n">
        <v>0</v>
      </c>
      <c r="U270" s="186"/>
      <c r="V270" s="187" t="n">
        <f aca="false">(T270*U270)</f>
        <v>0</v>
      </c>
      <c r="W270" s="185" t="n">
        <v>0</v>
      </c>
      <c r="X270" s="185" t="n">
        <f aca="false">IF(OR(S270="sì",S270="forfettario 190"),SUM(T270+W270),SUM(T270+V270+W270))</f>
        <v>0</v>
      </c>
      <c r="Y270" s="205"/>
      <c r="Z270" s="205"/>
      <c r="AA270" s="206"/>
      <c r="AB270" s="189" t="n">
        <f aca="false">IF(AA270="SI",X270,0)</f>
        <v>0</v>
      </c>
      <c r="AC270" s="207"/>
      <c r="AD270" s="207"/>
      <c r="AE270" s="207"/>
      <c r="AF270" s="207"/>
      <c r="AG270" s="207"/>
      <c r="AH270" s="208"/>
    </row>
    <row r="271" customFormat="false" ht="13.5" hidden="false" customHeight="true" outlineLevel="0" collapsed="false">
      <c r="A271" s="22" t="n">
        <v>270</v>
      </c>
      <c r="B271" s="180"/>
      <c r="C271" s="22"/>
      <c r="D271" s="22"/>
      <c r="E271" s="22"/>
      <c r="F271" s="22"/>
      <c r="G271" s="22"/>
      <c r="H271" s="183"/>
      <c r="I271" s="183"/>
      <c r="J271" s="22"/>
      <c r="K271" s="191" t="e">
        <f aca="false">VLOOKUP('Altri Costi'!J271,Legenda!$D$1:$F$258,2)</f>
        <v>#N/A</v>
      </c>
      <c r="L271" s="22"/>
      <c r="M271" s="22"/>
      <c r="N271" s="203"/>
      <c r="O271" s="183"/>
      <c r="P271" s="22"/>
      <c r="Q271" s="203"/>
      <c r="R271" s="183"/>
      <c r="S271" s="184" t="n">
        <f aca="false">'Piano Finanziario Annuale'!$F$6</f>
        <v>0</v>
      </c>
      <c r="T271" s="185" t="n">
        <v>0</v>
      </c>
      <c r="U271" s="186"/>
      <c r="V271" s="187" t="n">
        <f aca="false">(T271*U271)</f>
        <v>0</v>
      </c>
      <c r="W271" s="185" t="n">
        <v>0</v>
      </c>
      <c r="X271" s="185" t="n">
        <f aca="false">IF(OR(S271="sì",S271="forfettario 190"),SUM(T271+W271),SUM(T271+V271+W271))</f>
        <v>0</v>
      </c>
      <c r="Y271" s="205"/>
      <c r="Z271" s="205"/>
      <c r="AA271" s="206"/>
      <c r="AB271" s="189" t="n">
        <f aca="false">IF(AA271="SI",X271,0)</f>
        <v>0</v>
      </c>
      <c r="AC271" s="207"/>
      <c r="AD271" s="207"/>
      <c r="AE271" s="207"/>
      <c r="AF271" s="207"/>
      <c r="AG271" s="207"/>
      <c r="AH271" s="208"/>
    </row>
    <row r="272" customFormat="false" ht="13.5" hidden="false" customHeight="true" outlineLevel="0" collapsed="false">
      <c r="A272" s="22" t="n">
        <v>271</v>
      </c>
      <c r="B272" s="180"/>
      <c r="C272" s="22"/>
      <c r="D272" s="22"/>
      <c r="E272" s="22"/>
      <c r="F272" s="22"/>
      <c r="G272" s="22"/>
      <c r="H272" s="183"/>
      <c r="I272" s="183"/>
      <c r="J272" s="22"/>
      <c r="K272" s="191" t="e">
        <f aca="false">VLOOKUP('Altri Costi'!J272,Legenda!$D$1:$F$258,2)</f>
        <v>#N/A</v>
      </c>
      <c r="L272" s="22"/>
      <c r="M272" s="22"/>
      <c r="N272" s="203"/>
      <c r="O272" s="183"/>
      <c r="P272" s="22"/>
      <c r="Q272" s="203"/>
      <c r="R272" s="183"/>
      <c r="S272" s="184" t="n">
        <f aca="false">'Piano Finanziario Annuale'!$F$6</f>
        <v>0</v>
      </c>
      <c r="T272" s="185" t="n">
        <v>0</v>
      </c>
      <c r="U272" s="186"/>
      <c r="V272" s="187" t="n">
        <f aca="false">(T272*U272)</f>
        <v>0</v>
      </c>
      <c r="W272" s="185" t="n">
        <v>0</v>
      </c>
      <c r="X272" s="185" t="n">
        <f aca="false">IF(OR(S272="sì",S272="forfettario 190"),SUM(T272+W272),SUM(T272+V272+W272))</f>
        <v>0</v>
      </c>
      <c r="Y272" s="205"/>
      <c r="Z272" s="205"/>
      <c r="AA272" s="206"/>
      <c r="AB272" s="189" t="n">
        <f aca="false">IF(AA272="SI",X272,0)</f>
        <v>0</v>
      </c>
      <c r="AC272" s="207"/>
      <c r="AD272" s="207"/>
      <c r="AE272" s="207"/>
      <c r="AF272" s="207"/>
      <c r="AG272" s="207"/>
      <c r="AH272" s="208"/>
    </row>
    <row r="273" customFormat="false" ht="13.5" hidden="false" customHeight="true" outlineLevel="0" collapsed="false">
      <c r="A273" s="22" t="n">
        <v>272</v>
      </c>
      <c r="B273" s="180"/>
      <c r="C273" s="22"/>
      <c r="D273" s="22"/>
      <c r="E273" s="22"/>
      <c r="F273" s="22"/>
      <c r="G273" s="22"/>
      <c r="H273" s="183"/>
      <c r="I273" s="183"/>
      <c r="J273" s="22"/>
      <c r="K273" s="191" t="e">
        <f aca="false">VLOOKUP('Altri Costi'!J273,Legenda!$D$1:$F$258,2)</f>
        <v>#N/A</v>
      </c>
      <c r="L273" s="22"/>
      <c r="M273" s="22"/>
      <c r="N273" s="203"/>
      <c r="O273" s="183"/>
      <c r="P273" s="22"/>
      <c r="Q273" s="203"/>
      <c r="R273" s="183"/>
      <c r="S273" s="184" t="n">
        <f aca="false">'Piano Finanziario Annuale'!$F$6</f>
        <v>0</v>
      </c>
      <c r="T273" s="185" t="n">
        <v>0</v>
      </c>
      <c r="U273" s="186"/>
      <c r="V273" s="187" t="n">
        <f aca="false">(T273*U273)</f>
        <v>0</v>
      </c>
      <c r="W273" s="185" t="n">
        <v>0</v>
      </c>
      <c r="X273" s="185" t="n">
        <f aca="false">IF(OR(S273="sì",S273="forfettario 190"),SUM(T273+W273),SUM(T273+V273+W273))</f>
        <v>0</v>
      </c>
      <c r="Y273" s="205"/>
      <c r="Z273" s="205"/>
      <c r="AA273" s="206"/>
      <c r="AB273" s="189" t="n">
        <f aca="false">IF(AA273="SI",X273,0)</f>
        <v>0</v>
      </c>
      <c r="AC273" s="207"/>
      <c r="AD273" s="207"/>
      <c r="AE273" s="207"/>
      <c r="AF273" s="207"/>
      <c r="AG273" s="207"/>
      <c r="AH273" s="208"/>
    </row>
    <row r="274" customFormat="false" ht="13.5" hidden="false" customHeight="true" outlineLevel="0" collapsed="false">
      <c r="A274" s="22" t="n">
        <v>273</v>
      </c>
      <c r="B274" s="180"/>
      <c r="C274" s="22"/>
      <c r="D274" s="22"/>
      <c r="E274" s="22"/>
      <c r="F274" s="22"/>
      <c r="G274" s="22"/>
      <c r="H274" s="183"/>
      <c r="I274" s="183"/>
      <c r="J274" s="22"/>
      <c r="K274" s="191" t="e">
        <f aca="false">VLOOKUP('Altri Costi'!J274,Legenda!$D$1:$F$258,2)</f>
        <v>#N/A</v>
      </c>
      <c r="L274" s="22"/>
      <c r="M274" s="22"/>
      <c r="N274" s="203"/>
      <c r="O274" s="183"/>
      <c r="P274" s="22"/>
      <c r="Q274" s="203"/>
      <c r="R274" s="183"/>
      <c r="S274" s="184" t="n">
        <f aca="false">'Piano Finanziario Annuale'!$F$6</f>
        <v>0</v>
      </c>
      <c r="T274" s="185" t="n">
        <v>0</v>
      </c>
      <c r="U274" s="186"/>
      <c r="V274" s="187" t="n">
        <f aca="false">(T274*U274)</f>
        <v>0</v>
      </c>
      <c r="W274" s="185" t="n">
        <v>0</v>
      </c>
      <c r="X274" s="185" t="n">
        <f aca="false">IF(OR(S274="sì",S274="forfettario 190"),SUM(T274+W274),SUM(T274+V274+W274))</f>
        <v>0</v>
      </c>
      <c r="Y274" s="205"/>
      <c r="Z274" s="205"/>
      <c r="AA274" s="206"/>
      <c r="AB274" s="189" t="n">
        <f aca="false">IF(AA274="SI",X274,0)</f>
        <v>0</v>
      </c>
      <c r="AC274" s="207"/>
      <c r="AD274" s="207"/>
      <c r="AE274" s="207"/>
      <c r="AF274" s="207"/>
      <c r="AG274" s="207"/>
      <c r="AH274" s="208"/>
    </row>
    <row r="275" customFormat="false" ht="13.5" hidden="false" customHeight="true" outlineLevel="0" collapsed="false">
      <c r="A275" s="22" t="n">
        <v>274</v>
      </c>
      <c r="B275" s="180"/>
      <c r="C275" s="22"/>
      <c r="D275" s="22"/>
      <c r="E275" s="22"/>
      <c r="F275" s="22"/>
      <c r="G275" s="22"/>
      <c r="H275" s="183"/>
      <c r="I275" s="183"/>
      <c r="J275" s="22"/>
      <c r="K275" s="191" t="e">
        <f aca="false">VLOOKUP('Altri Costi'!J275,Legenda!$D$1:$F$258,2)</f>
        <v>#N/A</v>
      </c>
      <c r="L275" s="22"/>
      <c r="M275" s="22"/>
      <c r="N275" s="203"/>
      <c r="O275" s="183"/>
      <c r="P275" s="22"/>
      <c r="Q275" s="203"/>
      <c r="R275" s="183"/>
      <c r="S275" s="184" t="n">
        <f aca="false">'Piano Finanziario Annuale'!$F$6</f>
        <v>0</v>
      </c>
      <c r="T275" s="185" t="n">
        <v>0</v>
      </c>
      <c r="U275" s="186"/>
      <c r="V275" s="187" t="n">
        <f aca="false">(T275*U275)</f>
        <v>0</v>
      </c>
      <c r="W275" s="185" t="n">
        <v>0</v>
      </c>
      <c r="X275" s="185" t="n">
        <f aca="false">IF(OR(S275="sì",S275="forfettario 190"),SUM(T275+W275),SUM(T275+V275+W275))</f>
        <v>0</v>
      </c>
      <c r="Y275" s="205"/>
      <c r="Z275" s="205"/>
      <c r="AA275" s="206"/>
      <c r="AB275" s="189" t="n">
        <f aca="false">IF(AA275="SI",X275,0)</f>
        <v>0</v>
      </c>
      <c r="AC275" s="207"/>
      <c r="AD275" s="207"/>
      <c r="AE275" s="207"/>
      <c r="AF275" s="207"/>
      <c r="AG275" s="207"/>
      <c r="AH275" s="208"/>
    </row>
    <row r="276" customFormat="false" ht="13.5" hidden="false" customHeight="true" outlineLevel="0" collapsed="false">
      <c r="A276" s="22" t="n">
        <v>275</v>
      </c>
      <c r="B276" s="180"/>
      <c r="C276" s="22"/>
      <c r="D276" s="22"/>
      <c r="E276" s="22"/>
      <c r="F276" s="22"/>
      <c r="G276" s="22"/>
      <c r="H276" s="183"/>
      <c r="I276" s="183"/>
      <c r="J276" s="22"/>
      <c r="K276" s="191" t="e">
        <f aca="false">VLOOKUP('Altri Costi'!J276,Legenda!$D$1:$F$258,2)</f>
        <v>#N/A</v>
      </c>
      <c r="L276" s="22"/>
      <c r="M276" s="22"/>
      <c r="N276" s="203"/>
      <c r="O276" s="183"/>
      <c r="P276" s="22"/>
      <c r="Q276" s="203"/>
      <c r="R276" s="183"/>
      <c r="S276" s="184" t="n">
        <f aca="false">'Piano Finanziario Annuale'!$F$6</f>
        <v>0</v>
      </c>
      <c r="T276" s="185" t="n">
        <v>0</v>
      </c>
      <c r="U276" s="186"/>
      <c r="V276" s="187" t="n">
        <f aca="false">(T276*U276)</f>
        <v>0</v>
      </c>
      <c r="W276" s="185" t="n">
        <v>0</v>
      </c>
      <c r="X276" s="185" t="n">
        <f aca="false">IF(OR(S276="sì",S276="forfettario 190"),SUM(T276+W276),SUM(T276+V276+W276))</f>
        <v>0</v>
      </c>
      <c r="Y276" s="205"/>
      <c r="Z276" s="205"/>
      <c r="AA276" s="206"/>
      <c r="AB276" s="189" t="n">
        <f aca="false">IF(AA276="SI",X276,0)</f>
        <v>0</v>
      </c>
      <c r="AC276" s="207"/>
      <c r="AD276" s="207"/>
      <c r="AE276" s="207"/>
      <c r="AF276" s="207"/>
      <c r="AG276" s="207"/>
      <c r="AH276" s="208"/>
    </row>
    <row r="277" customFormat="false" ht="13.5" hidden="false" customHeight="true" outlineLevel="0" collapsed="false">
      <c r="A277" s="22" t="n">
        <v>276</v>
      </c>
      <c r="B277" s="180"/>
      <c r="C277" s="22"/>
      <c r="D277" s="22"/>
      <c r="E277" s="22"/>
      <c r="F277" s="22"/>
      <c r="G277" s="22"/>
      <c r="H277" s="183"/>
      <c r="I277" s="183"/>
      <c r="J277" s="22"/>
      <c r="K277" s="191" t="e">
        <f aca="false">VLOOKUP('Altri Costi'!J277,Legenda!$D$1:$F$258,2)</f>
        <v>#N/A</v>
      </c>
      <c r="L277" s="22"/>
      <c r="M277" s="22"/>
      <c r="N277" s="203"/>
      <c r="O277" s="183"/>
      <c r="P277" s="22"/>
      <c r="Q277" s="203"/>
      <c r="R277" s="183"/>
      <c r="S277" s="184" t="n">
        <f aca="false">'Piano Finanziario Annuale'!$F$6</f>
        <v>0</v>
      </c>
      <c r="T277" s="185" t="n">
        <v>0</v>
      </c>
      <c r="U277" s="186"/>
      <c r="V277" s="187" t="n">
        <f aca="false">(T277*U277)</f>
        <v>0</v>
      </c>
      <c r="W277" s="185" t="n">
        <v>0</v>
      </c>
      <c r="X277" s="185" t="n">
        <f aca="false">IF(OR(S277="sì",S277="forfettario 190"),SUM(T277+W277),SUM(T277+V277+W277))</f>
        <v>0</v>
      </c>
      <c r="Y277" s="205"/>
      <c r="Z277" s="205"/>
      <c r="AA277" s="206"/>
      <c r="AB277" s="189" t="n">
        <f aca="false">IF(AA277="SI",X277,0)</f>
        <v>0</v>
      </c>
      <c r="AC277" s="207"/>
      <c r="AD277" s="207"/>
      <c r="AE277" s="207"/>
      <c r="AF277" s="207"/>
      <c r="AG277" s="207"/>
      <c r="AH277" s="208"/>
    </row>
    <row r="278" customFormat="false" ht="13.5" hidden="false" customHeight="true" outlineLevel="0" collapsed="false">
      <c r="A278" s="22" t="n">
        <v>277</v>
      </c>
      <c r="B278" s="180"/>
      <c r="C278" s="22"/>
      <c r="D278" s="22"/>
      <c r="E278" s="22"/>
      <c r="F278" s="22"/>
      <c r="G278" s="22"/>
      <c r="H278" s="183"/>
      <c r="I278" s="183"/>
      <c r="J278" s="22"/>
      <c r="K278" s="191" t="e">
        <f aca="false">VLOOKUP('Altri Costi'!J278,Legenda!$D$1:$F$258,2)</f>
        <v>#N/A</v>
      </c>
      <c r="L278" s="22"/>
      <c r="M278" s="22"/>
      <c r="N278" s="203"/>
      <c r="O278" s="183"/>
      <c r="P278" s="22"/>
      <c r="Q278" s="203"/>
      <c r="R278" s="183"/>
      <c r="S278" s="184" t="n">
        <f aca="false">'Piano Finanziario Annuale'!$F$6</f>
        <v>0</v>
      </c>
      <c r="T278" s="185" t="n">
        <v>0</v>
      </c>
      <c r="U278" s="186"/>
      <c r="V278" s="187" t="n">
        <f aca="false">(T278*U278)</f>
        <v>0</v>
      </c>
      <c r="W278" s="185" t="n">
        <v>0</v>
      </c>
      <c r="X278" s="185" t="n">
        <f aca="false">IF(OR(S278="sì",S278="forfettario 190"),SUM(T278+W278),SUM(T278+V278+W278))</f>
        <v>0</v>
      </c>
      <c r="Y278" s="205"/>
      <c r="Z278" s="205"/>
      <c r="AA278" s="206"/>
      <c r="AB278" s="189" t="n">
        <f aca="false">IF(AA278="SI",X278,0)</f>
        <v>0</v>
      </c>
      <c r="AC278" s="207"/>
      <c r="AD278" s="207"/>
      <c r="AE278" s="207"/>
      <c r="AF278" s="207"/>
      <c r="AG278" s="207"/>
      <c r="AH278" s="208"/>
    </row>
    <row r="279" customFormat="false" ht="13.5" hidden="false" customHeight="true" outlineLevel="0" collapsed="false">
      <c r="A279" s="22" t="n">
        <v>278</v>
      </c>
      <c r="B279" s="180"/>
      <c r="C279" s="22"/>
      <c r="D279" s="22"/>
      <c r="E279" s="22"/>
      <c r="F279" s="22"/>
      <c r="G279" s="22"/>
      <c r="H279" s="183"/>
      <c r="I279" s="183"/>
      <c r="J279" s="22"/>
      <c r="K279" s="191" t="e">
        <f aca="false">VLOOKUP('Altri Costi'!J279,Legenda!$D$1:$F$258,2)</f>
        <v>#N/A</v>
      </c>
      <c r="L279" s="22"/>
      <c r="M279" s="22"/>
      <c r="N279" s="203"/>
      <c r="O279" s="183"/>
      <c r="P279" s="22"/>
      <c r="Q279" s="203"/>
      <c r="R279" s="183"/>
      <c r="S279" s="184" t="n">
        <f aca="false">'Piano Finanziario Annuale'!$F$6</f>
        <v>0</v>
      </c>
      <c r="T279" s="185" t="n">
        <v>0</v>
      </c>
      <c r="U279" s="186"/>
      <c r="V279" s="187" t="n">
        <f aca="false">(T279*U279)</f>
        <v>0</v>
      </c>
      <c r="W279" s="185" t="n">
        <v>0</v>
      </c>
      <c r="X279" s="185" t="n">
        <f aca="false">IF(OR(S279="sì",S279="forfettario 190"),SUM(T279+W279),SUM(T279+V279+W279))</f>
        <v>0</v>
      </c>
      <c r="Y279" s="205"/>
      <c r="Z279" s="205"/>
      <c r="AA279" s="206"/>
      <c r="AB279" s="189" t="n">
        <f aca="false">IF(AA279="SI",X279,0)</f>
        <v>0</v>
      </c>
      <c r="AC279" s="207"/>
      <c r="AD279" s="207"/>
      <c r="AE279" s="207"/>
      <c r="AF279" s="207"/>
      <c r="AG279" s="207"/>
      <c r="AH279" s="208"/>
    </row>
    <row r="280" customFormat="false" ht="13.5" hidden="false" customHeight="true" outlineLevel="0" collapsed="false">
      <c r="A280" s="22" t="n">
        <v>279</v>
      </c>
      <c r="B280" s="180"/>
      <c r="C280" s="22"/>
      <c r="D280" s="22"/>
      <c r="E280" s="22"/>
      <c r="F280" s="22"/>
      <c r="G280" s="22"/>
      <c r="H280" s="183"/>
      <c r="I280" s="183"/>
      <c r="J280" s="22"/>
      <c r="K280" s="191" t="e">
        <f aca="false">VLOOKUP('Altri Costi'!J280,Legenda!$D$1:$F$258,2)</f>
        <v>#N/A</v>
      </c>
      <c r="L280" s="22"/>
      <c r="M280" s="22"/>
      <c r="N280" s="203"/>
      <c r="O280" s="183"/>
      <c r="P280" s="22"/>
      <c r="Q280" s="203"/>
      <c r="R280" s="183"/>
      <c r="S280" s="184" t="n">
        <f aca="false">'Piano Finanziario Annuale'!$F$6</f>
        <v>0</v>
      </c>
      <c r="T280" s="185" t="n">
        <v>0</v>
      </c>
      <c r="U280" s="186"/>
      <c r="V280" s="187" t="n">
        <f aca="false">(T280*U280)</f>
        <v>0</v>
      </c>
      <c r="W280" s="185" t="n">
        <v>0</v>
      </c>
      <c r="X280" s="185" t="n">
        <f aca="false">IF(OR(S280="sì",S280="forfettario 190"),SUM(T280+W280),SUM(T280+V280+W280))</f>
        <v>0</v>
      </c>
      <c r="Y280" s="205"/>
      <c r="Z280" s="205"/>
      <c r="AA280" s="206"/>
      <c r="AB280" s="189" t="n">
        <f aca="false">IF(AA280="SI",X280,0)</f>
        <v>0</v>
      </c>
      <c r="AC280" s="207"/>
      <c r="AD280" s="207"/>
      <c r="AE280" s="207"/>
      <c r="AF280" s="207"/>
      <c r="AG280" s="207"/>
      <c r="AH280" s="208"/>
    </row>
    <row r="281" customFormat="false" ht="13.5" hidden="false" customHeight="true" outlineLevel="0" collapsed="false">
      <c r="A281" s="22" t="n">
        <v>280</v>
      </c>
      <c r="B281" s="180"/>
      <c r="C281" s="22"/>
      <c r="D281" s="22"/>
      <c r="E281" s="22"/>
      <c r="F281" s="22"/>
      <c r="G281" s="22"/>
      <c r="H281" s="183"/>
      <c r="I281" s="183"/>
      <c r="J281" s="22"/>
      <c r="K281" s="191" t="e">
        <f aca="false">VLOOKUP('Altri Costi'!J281,Legenda!$D$1:$F$258,2)</f>
        <v>#N/A</v>
      </c>
      <c r="L281" s="22"/>
      <c r="M281" s="22"/>
      <c r="N281" s="203"/>
      <c r="O281" s="183"/>
      <c r="P281" s="22"/>
      <c r="Q281" s="203"/>
      <c r="R281" s="183"/>
      <c r="S281" s="184" t="n">
        <f aca="false">'Piano Finanziario Annuale'!$F$6</f>
        <v>0</v>
      </c>
      <c r="T281" s="185" t="n">
        <v>0</v>
      </c>
      <c r="U281" s="186"/>
      <c r="V281" s="187" t="n">
        <f aca="false">(T281*U281)</f>
        <v>0</v>
      </c>
      <c r="W281" s="185" t="n">
        <v>0</v>
      </c>
      <c r="X281" s="185" t="n">
        <f aca="false">IF(OR(S281="sì",S281="forfettario 190"),SUM(T281+W281),SUM(T281+V281+W281))</f>
        <v>0</v>
      </c>
      <c r="Y281" s="205"/>
      <c r="Z281" s="205"/>
      <c r="AA281" s="206"/>
      <c r="AB281" s="189" t="n">
        <f aca="false">IF(AA281="SI",X281,0)</f>
        <v>0</v>
      </c>
      <c r="AC281" s="207"/>
      <c r="AD281" s="207"/>
      <c r="AE281" s="207"/>
      <c r="AF281" s="207"/>
      <c r="AG281" s="207"/>
      <c r="AH281" s="208"/>
    </row>
    <row r="282" customFormat="false" ht="13.5" hidden="false" customHeight="true" outlineLevel="0" collapsed="false">
      <c r="A282" s="22" t="n">
        <v>281</v>
      </c>
      <c r="B282" s="180"/>
      <c r="C282" s="22"/>
      <c r="D282" s="22"/>
      <c r="E282" s="22"/>
      <c r="F282" s="22"/>
      <c r="G282" s="22"/>
      <c r="H282" s="183"/>
      <c r="I282" s="183"/>
      <c r="J282" s="22"/>
      <c r="K282" s="191" t="e">
        <f aca="false">VLOOKUP('Altri Costi'!J282,Legenda!$D$1:$F$258,2)</f>
        <v>#N/A</v>
      </c>
      <c r="L282" s="22"/>
      <c r="M282" s="22"/>
      <c r="N282" s="203"/>
      <c r="O282" s="183"/>
      <c r="P282" s="22"/>
      <c r="Q282" s="203"/>
      <c r="R282" s="183"/>
      <c r="S282" s="184" t="n">
        <f aca="false">'Piano Finanziario Annuale'!$F$6</f>
        <v>0</v>
      </c>
      <c r="T282" s="185" t="n">
        <v>0</v>
      </c>
      <c r="U282" s="186"/>
      <c r="V282" s="187" t="n">
        <f aca="false">(T282*U282)</f>
        <v>0</v>
      </c>
      <c r="W282" s="185" t="n">
        <v>0</v>
      </c>
      <c r="X282" s="185" t="n">
        <f aca="false">IF(OR(S282="sì",S282="forfettario 190"),SUM(T282+W282),SUM(T282+V282+W282))</f>
        <v>0</v>
      </c>
      <c r="Y282" s="205"/>
      <c r="Z282" s="205"/>
      <c r="AA282" s="206"/>
      <c r="AB282" s="189" t="n">
        <f aca="false">IF(AA282="SI",X282,0)</f>
        <v>0</v>
      </c>
      <c r="AC282" s="207"/>
      <c r="AD282" s="207"/>
      <c r="AE282" s="207"/>
      <c r="AF282" s="207"/>
      <c r="AG282" s="207"/>
      <c r="AH282" s="208"/>
    </row>
    <row r="283" customFormat="false" ht="13.5" hidden="false" customHeight="true" outlineLevel="0" collapsed="false">
      <c r="A283" s="22" t="n">
        <v>282</v>
      </c>
      <c r="B283" s="180"/>
      <c r="C283" s="22"/>
      <c r="D283" s="22"/>
      <c r="E283" s="22"/>
      <c r="F283" s="22"/>
      <c r="G283" s="22"/>
      <c r="H283" s="183"/>
      <c r="I283" s="183"/>
      <c r="J283" s="22"/>
      <c r="K283" s="191" t="e">
        <f aca="false">VLOOKUP('Altri Costi'!J283,Legenda!$D$1:$F$258,2)</f>
        <v>#N/A</v>
      </c>
      <c r="L283" s="22"/>
      <c r="M283" s="22"/>
      <c r="N283" s="203"/>
      <c r="O283" s="183"/>
      <c r="P283" s="22"/>
      <c r="Q283" s="203"/>
      <c r="R283" s="183"/>
      <c r="S283" s="184" t="n">
        <f aca="false">'Piano Finanziario Annuale'!$F$6</f>
        <v>0</v>
      </c>
      <c r="T283" s="185" t="n">
        <v>0</v>
      </c>
      <c r="U283" s="186"/>
      <c r="V283" s="187" t="n">
        <f aca="false">(T283*U283)</f>
        <v>0</v>
      </c>
      <c r="W283" s="185" t="n">
        <v>0</v>
      </c>
      <c r="X283" s="185" t="n">
        <f aca="false">IF(OR(S283="sì",S283="forfettario 190"),SUM(T283+W283),SUM(T283+V283+W283))</f>
        <v>0</v>
      </c>
      <c r="Y283" s="205"/>
      <c r="Z283" s="205"/>
      <c r="AA283" s="206"/>
      <c r="AB283" s="189" t="n">
        <f aca="false">IF(AA283="SI",X283,0)</f>
        <v>0</v>
      </c>
      <c r="AC283" s="207"/>
      <c r="AD283" s="207"/>
      <c r="AE283" s="207"/>
      <c r="AF283" s="207"/>
      <c r="AG283" s="207"/>
      <c r="AH283" s="208"/>
    </row>
    <row r="284" customFormat="false" ht="13.5" hidden="false" customHeight="true" outlineLevel="0" collapsed="false">
      <c r="A284" s="22" t="n">
        <v>283</v>
      </c>
      <c r="B284" s="180"/>
      <c r="C284" s="22"/>
      <c r="D284" s="22"/>
      <c r="E284" s="22"/>
      <c r="F284" s="22"/>
      <c r="G284" s="22"/>
      <c r="H284" s="183"/>
      <c r="I284" s="183"/>
      <c r="J284" s="22"/>
      <c r="K284" s="191" t="e">
        <f aca="false">VLOOKUP('Altri Costi'!J284,Legenda!$D$1:$F$258,2)</f>
        <v>#N/A</v>
      </c>
      <c r="L284" s="22"/>
      <c r="M284" s="22"/>
      <c r="N284" s="203"/>
      <c r="O284" s="183"/>
      <c r="P284" s="22"/>
      <c r="Q284" s="203"/>
      <c r="R284" s="183"/>
      <c r="S284" s="184" t="n">
        <f aca="false">'Piano Finanziario Annuale'!$F$6</f>
        <v>0</v>
      </c>
      <c r="T284" s="185" t="n">
        <v>0</v>
      </c>
      <c r="U284" s="186"/>
      <c r="V284" s="187" t="n">
        <f aca="false">(T284*U284)</f>
        <v>0</v>
      </c>
      <c r="W284" s="185" t="n">
        <v>0</v>
      </c>
      <c r="X284" s="185" t="n">
        <f aca="false">IF(OR(S284="sì",S284="forfettario 190"),SUM(T284+W284),SUM(T284+V284+W284))</f>
        <v>0</v>
      </c>
      <c r="Y284" s="205"/>
      <c r="Z284" s="205"/>
      <c r="AA284" s="206"/>
      <c r="AB284" s="189" t="n">
        <f aca="false">IF(AA284="SI",X284,0)</f>
        <v>0</v>
      </c>
      <c r="AC284" s="207"/>
      <c r="AD284" s="207"/>
      <c r="AE284" s="207"/>
      <c r="AF284" s="207"/>
      <c r="AG284" s="207"/>
      <c r="AH284" s="208"/>
    </row>
    <row r="285" customFormat="false" ht="13.5" hidden="false" customHeight="true" outlineLevel="0" collapsed="false">
      <c r="A285" s="22" t="n">
        <v>284</v>
      </c>
      <c r="B285" s="180"/>
      <c r="C285" s="22"/>
      <c r="D285" s="22"/>
      <c r="E285" s="22"/>
      <c r="F285" s="22"/>
      <c r="G285" s="22"/>
      <c r="H285" s="183"/>
      <c r="I285" s="183"/>
      <c r="J285" s="22"/>
      <c r="K285" s="191" t="e">
        <f aca="false">VLOOKUP('Altri Costi'!J285,Legenda!$D$1:$F$258,2)</f>
        <v>#N/A</v>
      </c>
      <c r="L285" s="22"/>
      <c r="M285" s="22"/>
      <c r="N285" s="203"/>
      <c r="O285" s="183"/>
      <c r="P285" s="22"/>
      <c r="Q285" s="203"/>
      <c r="R285" s="183"/>
      <c r="S285" s="184" t="n">
        <f aca="false">'Piano Finanziario Annuale'!$F$6</f>
        <v>0</v>
      </c>
      <c r="T285" s="185" t="n">
        <v>0</v>
      </c>
      <c r="U285" s="186"/>
      <c r="V285" s="187" t="n">
        <f aca="false">(T285*U285)</f>
        <v>0</v>
      </c>
      <c r="W285" s="185" t="n">
        <v>0</v>
      </c>
      <c r="X285" s="185" t="n">
        <f aca="false">IF(OR(S285="sì",S285="forfettario 190"),SUM(T285+W285),SUM(T285+V285+W285))</f>
        <v>0</v>
      </c>
      <c r="Y285" s="205"/>
      <c r="Z285" s="205"/>
      <c r="AA285" s="206"/>
      <c r="AB285" s="189" t="n">
        <f aca="false">IF(AA285="SI",X285,0)</f>
        <v>0</v>
      </c>
      <c r="AC285" s="207"/>
      <c r="AD285" s="207"/>
      <c r="AE285" s="207"/>
      <c r="AF285" s="207"/>
      <c r="AG285" s="207"/>
      <c r="AH285" s="208"/>
    </row>
    <row r="286" customFormat="false" ht="13.5" hidden="false" customHeight="true" outlineLevel="0" collapsed="false">
      <c r="A286" s="22" t="n">
        <v>285</v>
      </c>
      <c r="B286" s="180"/>
      <c r="C286" s="22"/>
      <c r="D286" s="22"/>
      <c r="E286" s="22"/>
      <c r="F286" s="22"/>
      <c r="G286" s="22"/>
      <c r="H286" s="183"/>
      <c r="I286" s="183"/>
      <c r="J286" s="22"/>
      <c r="K286" s="191" t="e">
        <f aca="false">VLOOKUP('Altri Costi'!J286,Legenda!$D$1:$F$258,2)</f>
        <v>#N/A</v>
      </c>
      <c r="L286" s="22"/>
      <c r="M286" s="22"/>
      <c r="N286" s="203"/>
      <c r="O286" s="183"/>
      <c r="P286" s="22"/>
      <c r="Q286" s="203"/>
      <c r="R286" s="183"/>
      <c r="S286" s="184" t="n">
        <f aca="false">'Piano Finanziario Annuale'!$F$6</f>
        <v>0</v>
      </c>
      <c r="T286" s="185" t="n">
        <v>0</v>
      </c>
      <c r="U286" s="186"/>
      <c r="V286" s="187" t="n">
        <f aca="false">(T286*U286)</f>
        <v>0</v>
      </c>
      <c r="W286" s="185" t="n">
        <v>0</v>
      </c>
      <c r="X286" s="185" t="n">
        <f aca="false">IF(OR(S286="sì",S286="forfettario 190"),SUM(T286+W286),SUM(T286+V286+W286))</f>
        <v>0</v>
      </c>
      <c r="Y286" s="205"/>
      <c r="Z286" s="205"/>
      <c r="AA286" s="206"/>
      <c r="AB286" s="189" t="n">
        <f aca="false">IF(AA286="SI",X286,0)</f>
        <v>0</v>
      </c>
      <c r="AC286" s="207"/>
      <c r="AD286" s="207"/>
      <c r="AE286" s="207"/>
      <c r="AF286" s="207"/>
      <c r="AG286" s="207"/>
      <c r="AH286" s="208"/>
    </row>
    <row r="287" customFormat="false" ht="13.5" hidden="false" customHeight="true" outlineLevel="0" collapsed="false">
      <c r="A287" s="22" t="n">
        <v>286</v>
      </c>
      <c r="B287" s="180"/>
      <c r="C287" s="22"/>
      <c r="D287" s="22"/>
      <c r="E287" s="22"/>
      <c r="F287" s="22"/>
      <c r="G287" s="22"/>
      <c r="H287" s="183"/>
      <c r="I287" s="183"/>
      <c r="J287" s="22"/>
      <c r="K287" s="191" t="e">
        <f aca="false">VLOOKUP('Altri Costi'!J287,Legenda!$D$1:$F$258,2)</f>
        <v>#N/A</v>
      </c>
      <c r="L287" s="22"/>
      <c r="M287" s="22"/>
      <c r="N287" s="203"/>
      <c r="O287" s="183"/>
      <c r="P287" s="22"/>
      <c r="Q287" s="203"/>
      <c r="R287" s="183"/>
      <c r="S287" s="184" t="n">
        <f aca="false">'Piano Finanziario Annuale'!$F$6</f>
        <v>0</v>
      </c>
      <c r="T287" s="185" t="n">
        <v>0</v>
      </c>
      <c r="U287" s="186"/>
      <c r="V287" s="187" t="n">
        <f aca="false">(T287*U287)</f>
        <v>0</v>
      </c>
      <c r="W287" s="185" t="n">
        <v>0</v>
      </c>
      <c r="X287" s="185" t="n">
        <f aca="false">IF(OR(S287="sì",S287="forfettario 190"),SUM(T287+W287),SUM(T287+V287+W287))</f>
        <v>0</v>
      </c>
      <c r="Y287" s="205"/>
      <c r="Z287" s="205"/>
      <c r="AA287" s="206"/>
      <c r="AB287" s="189" t="n">
        <f aca="false">IF(AA287="SI",X287,0)</f>
        <v>0</v>
      </c>
      <c r="AC287" s="207"/>
      <c r="AD287" s="207"/>
      <c r="AE287" s="207"/>
      <c r="AF287" s="207"/>
      <c r="AG287" s="207"/>
      <c r="AH287" s="208"/>
    </row>
    <row r="288" customFormat="false" ht="13.5" hidden="false" customHeight="true" outlineLevel="0" collapsed="false">
      <c r="A288" s="22" t="n">
        <v>287</v>
      </c>
      <c r="B288" s="180"/>
      <c r="C288" s="22"/>
      <c r="D288" s="22"/>
      <c r="E288" s="22"/>
      <c r="F288" s="22"/>
      <c r="G288" s="22"/>
      <c r="H288" s="183"/>
      <c r="I288" s="183"/>
      <c r="J288" s="22"/>
      <c r="K288" s="191" t="e">
        <f aca="false">VLOOKUP('Altri Costi'!J288,Legenda!$D$1:$F$258,2)</f>
        <v>#N/A</v>
      </c>
      <c r="L288" s="22"/>
      <c r="M288" s="22"/>
      <c r="N288" s="203"/>
      <c r="O288" s="183"/>
      <c r="P288" s="22"/>
      <c r="Q288" s="203"/>
      <c r="R288" s="183"/>
      <c r="S288" s="184" t="n">
        <f aca="false">'Piano Finanziario Annuale'!$F$6</f>
        <v>0</v>
      </c>
      <c r="T288" s="185" t="n">
        <v>0</v>
      </c>
      <c r="U288" s="186"/>
      <c r="V288" s="187" t="n">
        <f aca="false">(T288*U288)</f>
        <v>0</v>
      </c>
      <c r="W288" s="185" t="n">
        <v>0</v>
      </c>
      <c r="X288" s="185" t="n">
        <f aca="false">IF(OR(S288="sì",S288="forfettario 190"),SUM(T288+W288),SUM(T288+V288+W288))</f>
        <v>0</v>
      </c>
      <c r="Y288" s="205"/>
      <c r="Z288" s="205"/>
      <c r="AA288" s="206"/>
      <c r="AB288" s="189" t="n">
        <f aca="false">IF(AA288="SI",X288,0)</f>
        <v>0</v>
      </c>
      <c r="AC288" s="207"/>
      <c r="AD288" s="207"/>
      <c r="AE288" s="207"/>
      <c r="AF288" s="207"/>
      <c r="AG288" s="207"/>
      <c r="AH288" s="208"/>
    </row>
    <row r="289" customFormat="false" ht="13.5" hidden="false" customHeight="true" outlineLevel="0" collapsed="false">
      <c r="A289" s="22" t="n">
        <v>288</v>
      </c>
      <c r="B289" s="180"/>
      <c r="C289" s="22"/>
      <c r="D289" s="22"/>
      <c r="E289" s="22"/>
      <c r="F289" s="22"/>
      <c r="G289" s="22"/>
      <c r="H289" s="183"/>
      <c r="I289" s="183"/>
      <c r="J289" s="22"/>
      <c r="K289" s="191" t="e">
        <f aca="false">VLOOKUP('Altri Costi'!J289,Legenda!$D$1:$F$258,2)</f>
        <v>#N/A</v>
      </c>
      <c r="L289" s="22"/>
      <c r="M289" s="22"/>
      <c r="N289" s="203"/>
      <c r="O289" s="183"/>
      <c r="P289" s="22"/>
      <c r="Q289" s="203"/>
      <c r="R289" s="183"/>
      <c r="S289" s="184" t="n">
        <f aca="false">'Piano Finanziario Annuale'!$F$6</f>
        <v>0</v>
      </c>
      <c r="T289" s="185" t="n">
        <v>0</v>
      </c>
      <c r="U289" s="186"/>
      <c r="V289" s="187" t="n">
        <f aca="false">(T289*U289)</f>
        <v>0</v>
      </c>
      <c r="W289" s="185" t="n">
        <v>0</v>
      </c>
      <c r="X289" s="185" t="n">
        <f aca="false">IF(OR(S289="sì",S289="forfettario 190"),SUM(T289+W289),SUM(T289+V289+W289))</f>
        <v>0</v>
      </c>
      <c r="Y289" s="205"/>
      <c r="Z289" s="205"/>
      <c r="AA289" s="206"/>
      <c r="AB289" s="189" t="n">
        <f aca="false">IF(AA289="SI",X289,0)</f>
        <v>0</v>
      </c>
      <c r="AC289" s="207"/>
      <c r="AD289" s="207"/>
      <c r="AE289" s="207"/>
      <c r="AF289" s="207"/>
      <c r="AG289" s="207"/>
      <c r="AH289" s="208"/>
    </row>
    <row r="290" customFormat="false" ht="13.5" hidden="false" customHeight="true" outlineLevel="0" collapsed="false">
      <c r="A290" s="22" t="n">
        <v>289</v>
      </c>
      <c r="B290" s="180"/>
      <c r="C290" s="22"/>
      <c r="D290" s="22"/>
      <c r="E290" s="22"/>
      <c r="F290" s="22"/>
      <c r="G290" s="22"/>
      <c r="H290" s="183"/>
      <c r="I290" s="183"/>
      <c r="J290" s="22"/>
      <c r="K290" s="191" t="e">
        <f aca="false">VLOOKUP('Altri Costi'!J290,Legenda!$D$1:$F$258,2)</f>
        <v>#N/A</v>
      </c>
      <c r="L290" s="22"/>
      <c r="M290" s="22"/>
      <c r="N290" s="203"/>
      <c r="O290" s="183"/>
      <c r="P290" s="22"/>
      <c r="Q290" s="203"/>
      <c r="R290" s="183"/>
      <c r="S290" s="184" t="n">
        <f aca="false">'Piano Finanziario Annuale'!$F$6</f>
        <v>0</v>
      </c>
      <c r="T290" s="185" t="n">
        <v>0</v>
      </c>
      <c r="U290" s="186"/>
      <c r="V290" s="187" t="n">
        <f aca="false">(T290*U290)</f>
        <v>0</v>
      </c>
      <c r="W290" s="185" t="n">
        <v>0</v>
      </c>
      <c r="X290" s="185" t="n">
        <f aca="false">IF(OR(S290="sì",S290="forfettario 190"),SUM(T290+W290),SUM(T290+V290+W290))</f>
        <v>0</v>
      </c>
      <c r="Y290" s="205"/>
      <c r="Z290" s="205"/>
      <c r="AA290" s="206"/>
      <c r="AB290" s="189" t="n">
        <f aca="false">IF(AA290="SI",X290,0)</f>
        <v>0</v>
      </c>
      <c r="AC290" s="207"/>
      <c r="AD290" s="207"/>
      <c r="AE290" s="207"/>
      <c r="AF290" s="207"/>
      <c r="AG290" s="207"/>
      <c r="AH290" s="208"/>
    </row>
    <row r="291" customFormat="false" ht="13.5" hidden="false" customHeight="true" outlineLevel="0" collapsed="false">
      <c r="A291" s="22" t="n">
        <v>290</v>
      </c>
      <c r="B291" s="180"/>
      <c r="C291" s="22"/>
      <c r="D291" s="22"/>
      <c r="E291" s="22"/>
      <c r="F291" s="22"/>
      <c r="G291" s="22"/>
      <c r="H291" s="183"/>
      <c r="I291" s="183"/>
      <c r="J291" s="22"/>
      <c r="K291" s="191" t="e">
        <f aca="false">VLOOKUP('Altri Costi'!J291,Legenda!$D$1:$F$258,2)</f>
        <v>#N/A</v>
      </c>
      <c r="L291" s="22"/>
      <c r="M291" s="22"/>
      <c r="N291" s="203"/>
      <c r="O291" s="183"/>
      <c r="P291" s="22"/>
      <c r="Q291" s="203"/>
      <c r="R291" s="183"/>
      <c r="S291" s="184" t="n">
        <f aca="false">'Piano Finanziario Annuale'!$F$6</f>
        <v>0</v>
      </c>
      <c r="T291" s="185" t="n">
        <v>0</v>
      </c>
      <c r="U291" s="186"/>
      <c r="V291" s="187" t="n">
        <f aca="false">(T291*U291)</f>
        <v>0</v>
      </c>
      <c r="W291" s="185" t="n">
        <v>0</v>
      </c>
      <c r="X291" s="185" t="n">
        <f aca="false">IF(OR(S291="sì",S291="forfettario 190"),SUM(T291+W291),SUM(T291+V291+W291))</f>
        <v>0</v>
      </c>
      <c r="Y291" s="205"/>
      <c r="Z291" s="205"/>
      <c r="AA291" s="206"/>
      <c r="AB291" s="189" t="n">
        <f aca="false">IF(AA291="SI",X291,0)</f>
        <v>0</v>
      </c>
      <c r="AC291" s="207"/>
      <c r="AD291" s="207"/>
      <c r="AE291" s="207"/>
      <c r="AF291" s="207"/>
      <c r="AG291" s="207"/>
      <c r="AH291" s="208"/>
    </row>
    <row r="292" customFormat="false" ht="13.5" hidden="false" customHeight="true" outlineLevel="0" collapsed="false">
      <c r="A292" s="22" t="n">
        <v>291</v>
      </c>
      <c r="B292" s="180"/>
      <c r="C292" s="22"/>
      <c r="D292" s="22"/>
      <c r="E292" s="22"/>
      <c r="F292" s="22"/>
      <c r="G292" s="22"/>
      <c r="H292" s="183"/>
      <c r="I292" s="183"/>
      <c r="J292" s="22"/>
      <c r="K292" s="191" t="e">
        <f aca="false">VLOOKUP('Altri Costi'!J292,Legenda!$D$1:$F$258,2)</f>
        <v>#N/A</v>
      </c>
      <c r="L292" s="22"/>
      <c r="M292" s="22"/>
      <c r="N292" s="203"/>
      <c r="O292" s="183"/>
      <c r="P292" s="22"/>
      <c r="Q292" s="203"/>
      <c r="R292" s="183"/>
      <c r="S292" s="184" t="n">
        <f aca="false">'Piano Finanziario Annuale'!$F$6</f>
        <v>0</v>
      </c>
      <c r="T292" s="185" t="n">
        <v>0</v>
      </c>
      <c r="U292" s="186"/>
      <c r="V292" s="187" t="n">
        <f aca="false">(T292*U292)</f>
        <v>0</v>
      </c>
      <c r="W292" s="185" t="n">
        <v>0</v>
      </c>
      <c r="X292" s="185" t="n">
        <f aca="false">IF(OR(S292="sì",S292="forfettario 190"),SUM(T292+W292),SUM(T292+V292+W292))</f>
        <v>0</v>
      </c>
      <c r="Y292" s="205"/>
      <c r="Z292" s="205"/>
      <c r="AA292" s="206"/>
      <c r="AB292" s="189" t="n">
        <f aca="false">IF(AA292="SI",X292,0)</f>
        <v>0</v>
      </c>
      <c r="AC292" s="207"/>
      <c r="AD292" s="207"/>
      <c r="AE292" s="207"/>
      <c r="AF292" s="207"/>
      <c r="AG292" s="207"/>
      <c r="AH292" s="208"/>
    </row>
    <row r="293" customFormat="false" ht="13.5" hidden="false" customHeight="true" outlineLevel="0" collapsed="false">
      <c r="A293" s="22" t="n">
        <v>292</v>
      </c>
      <c r="B293" s="180"/>
      <c r="C293" s="22"/>
      <c r="D293" s="22"/>
      <c r="E293" s="22"/>
      <c r="F293" s="22"/>
      <c r="G293" s="22"/>
      <c r="H293" s="183"/>
      <c r="I293" s="183"/>
      <c r="J293" s="22"/>
      <c r="K293" s="191" t="e">
        <f aca="false">VLOOKUP('Altri Costi'!J293,Legenda!$D$1:$F$258,2)</f>
        <v>#N/A</v>
      </c>
      <c r="L293" s="22"/>
      <c r="M293" s="22"/>
      <c r="N293" s="203"/>
      <c r="O293" s="183"/>
      <c r="P293" s="22"/>
      <c r="Q293" s="203"/>
      <c r="R293" s="183"/>
      <c r="S293" s="184" t="n">
        <f aca="false">'Piano Finanziario Annuale'!$F$6</f>
        <v>0</v>
      </c>
      <c r="T293" s="185" t="n">
        <v>0</v>
      </c>
      <c r="U293" s="186"/>
      <c r="V293" s="187" t="n">
        <f aca="false">(T293*U293)</f>
        <v>0</v>
      </c>
      <c r="W293" s="185" t="n">
        <v>0</v>
      </c>
      <c r="X293" s="185" t="n">
        <f aca="false">IF(OR(S293="sì",S293="forfettario 190"),SUM(T293+W293),SUM(T293+V293+W293))</f>
        <v>0</v>
      </c>
      <c r="Y293" s="205"/>
      <c r="Z293" s="205"/>
      <c r="AA293" s="206"/>
      <c r="AB293" s="189" t="n">
        <f aca="false">IF(AA293="SI",X293,0)</f>
        <v>0</v>
      </c>
      <c r="AC293" s="207"/>
      <c r="AD293" s="207"/>
      <c r="AE293" s="207"/>
      <c r="AF293" s="207"/>
      <c r="AG293" s="207"/>
      <c r="AH293" s="208"/>
    </row>
    <row r="294" customFormat="false" ht="13.5" hidden="false" customHeight="true" outlineLevel="0" collapsed="false">
      <c r="A294" s="22" t="n">
        <v>293</v>
      </c>
      <c r="B294" s="180"/>
      <c r="C294" s="22"/>
      <c r="D294" s="22"/>
      <c r="E294" s="22"/>
      <c r="F294" s="22"/>
      <c r="G294" s="22"/>
      <c r="H294" s="183"/>
      <c r="I294" s="183"/>
      <c r="J294" s="22"/>
      <c r="K294" s="191" t="e">
        <f aca="false">VLOOKUP('Altri Costi'!J294,Legenda!$D$1:$F$258,2)</f>
        <v>#N/A</v>
      </c>
      <c r="L294" s="22"/>
      <c r="M294" s="22"/>
      <c r="N294" s="203"/>
      <c r="O294" s="183"/>
      <c r="P294" s="22"/>
      <c r="Q294" s="203"/>
      <c r="R294" s="183"/>
      <c r="S294" s="184" t="n">
        <f aca="false">'Piano Finanziario Annuale'!$F$6</f>
        <v>0</v>
      </c>
      <c r="T294" s="185" t="n">
        <v>0</v>
      </c>
      <c r="U294" s="186"/>
      <c r="V294" s="187" t="n">
        <f aca="false">(T294*U294)</f>
        <v>0</v>
      </c>
      <c r="W294" s="185" t="n">
        <v>0</v>
      </c>
      <c r="X294" s="185" t="n">
        <f aca="false">IF(OR(S294="sì",S294="forfettario 190"),SUM(T294+W294),SUM(T294+V294+W294))</f>
        <v>0</v>
      </c>
      <c r="Y294" s="205"/>
      <c r="Z294" s="205"/>
      <c r="AA294" s="206"/>
      <c r="AB294" s="189" t="n">
        <f aca="false">IF(AA294="SI",X294,0)</f>
        <v>0</v>
      </c>
      <c r="AC294" s="207"/>
      <c r="AD294" s="207"/>
      <c r="AE294" s="207"/>
      <c r="AF294" s="207"/>
      <c r="AG294" s="207"/>
      <c r="AH294" s="208"/>
    </row>
    <row r="295" customFormat="false" ht="13.5" hidden="false" customHeight="true" outlineLevel="0" collapsed="false">
      <c r="A295" s="22" t="n">
        <v>294</v>
      </c>
      <c r="B295" s="180"/>
      <c r="C295" s="22"/>
      <c r="D295" s="22"/>
      <c r="E295" s="22"/>
      <c r="F295" s="22"/>
      <c r="G295" s="22"/>
      <c r="H295" s="183"/>
      <c r="I295" s="183"/>
      <c r="J295" s="22"/>
      <c r="K295" s="191" t="e">
        <f aca="false">VLOOKUP('Altri Costi'!J295,Legenda!$D$1:$F$258,2)</f>
        <v>#N/A</v>
      </c>
      <c r="L295" s="22"/>
      <c r="M295" s="22"/>
      <c r="N295" s="203"/>
      <c r="O295" s="183"/>
      <c r="P295" s="22"/>
      <c r="Q295" s="203"/>
      <c r="R295" s="183"/>
      <c r="S295" s="184" t="n">
        <f aca="false">'Piano Finanziario Annuale'!$F$6</f>
        <v>0</v>
      </c>
      <c r="T295" s="185" t="n">
        <v>0</v>
      </c>
      <c r="U295" s="186"/>
      <c r="V295" s="187" t="n">
        <f aca="false">(T295*U295)</f>
        <v>0</v>
      </c>
      <c r="W295" s="185" t="n">
        <v>0</v>
      </c>
      <c r="X295" s="185" t="n">
        <f aca="false">IF(OR(S295="sì",S295="forfettario 190"),SUM(T295+W295),SUM(T295+V295+W295))</f>
        <v>0</v>
      </c>
      <c r="Y295" s="205"/>
      <c r="Z295" s="205"/>
      <c r="AA295" s="206"/>
      <c r="AB295" s="189" t="n">
        <f aca="false">IF(AA295="SI",X295,0)</f>
        <v>0</v>
      </c>
      <c r="AC295" s="207"/>
      <c r="AD295" s="207"/>
      <c r="AE295" s="207"/>
      <c r="AF295" s="207"/>
      <c r="AG295" s="207"/>
      <c r="AH295" s="208"/>
    </row>
    <row r="296" customFormat="false" ht="13.5" hidden="false" customHeight="true" outlineLevel="0" collapsed="false">
      <c r="A296" s="22" t="n">
        <v>295</v>
      </c>
      <c r="B296" s="180"/>
      <c r="C296" s="22"/>
      <c r="D296" s="22"/>
      <c r="E296" s="22"/>
      <c r="F296" s="22"/>
      <c r="G296" s="22"/>
      <c r="H296" s="183"/>
      <c r="I296" s="183"/>
      <c r="J296" s="22"/>
      <c r="K296" s="191" t="e">
        <f aca="false">VLOOKUP('Altri Costi'!J296,Legenda!$D$1:$F$258,2)</f>
        <v>#N/A</v>
      </c>
      <c r="L296" s="22"/>
      <c r="M296" s="22"/>
      <c r="N296" s="203"/>
      <c r="O296" s="183"/>
      <c r="P296" s="22"/>
      <c r="Q296" s="203"/>
      <c r="R296" s="183"/>
      <c r="S296" s="184" t="n">
        <f aca="false">'Piano Finanziario Annuale'!$F$6</f>
        <v>0</v>
      </c>
      <c r="T296" s="185" t="n">
        <v>0</v>
      </c>
      <c r="U296" s="186"/>
      <c r="V296" s="187" t="n">
        <f aca="false">(T296*U296)</f>
        <v>0</v>
      </c>
      <c r="W296" s="185" t="n">
        <v>0</v>
      </c>
      <c r="X296" s="185" t="n">
        <f aca="false">IF(OR(S296="sì",S296="forfettario 190"),SUM(T296+W296),SUM(T296+V296+W296))</f>
        <v>0</v>
      </c>
      <c r="Y296" s="205"/>
      <c r="Z296" s="205"/>
      <c r="AA296" s="206"/>
      <c r="AB296" s="189" t="n">
        <f aca="false">IF(AA296="SI",X296,0)</f>
        <v>0</v>
      </c>
      <c r="AC296" s="207"/>
      <c r="AD296" s="207"/>
      <c r="AE296" s="207"/>
      <c r="AF296" s="207"/>
      <c r="AG296" s="207"/>
      <c r="AH296" s="208"/>
    </row>
    <row r="297" customFormat="false" ht="13.5" hidden="false" customHeight="true" outlineLevel="0" collapsed="false">
      <c r="A297" s="22" t="n">
        <v>296</v>
      </c>
      <c r="B297" s="180"/>
      <c r="C297" s="22"/>
      <c r="D297" s="22"/>
      <c r="E297" s="22"/>
      <c r="F297" s="22"/>
      <c r="G297" s="22"/>
      <c r="H297" s="183"/>
      <c r="I297" s="183"/>
      <c r="J297" s="22"/>
      <c r="K297" s="191" t="e">
        <f aca="false">VLOOKUP('Altri Costi'!J297,Legenda!$D$1:$F$258,2)</f>
        <v>#N/A</v>
      </c>
      <c r="L297" s="22"/>
      <c r="M297" s="22"/>
      <c r="N297" s="203"/>
      <c r="O297" s="183"/>
      <c r="P297" s="22"/>
      <c r="Q297" s="203"/>
      <c r="R297" s="183"/>
      <c r="S297" s="184" t="n">
        <f aca="false">'Piano Finanziario Annuale'!$F$6</f>
        <v>0</v>
      </c>
      <c r="T297" s="185" t="n">
        <v>0</v>
      </c>
      <c r="U297" s="186"/>
      <c r="V297" s="187" t="n">
        <f aca="false">(T297*U297)</f>
        <v>0</v>
      </c>
      <c r="W297" s="185" t="n">
        <v>0</v>
      </c>
      <c r="X297" s="185" t="n">
        <f aca="false">IF(OR(S297="sì",S297="forfettario 190"),SUM(T297+W297),SUM(T297+V297+W297))</f>
        <v>0</v>
      </c>
      <c r="Y297" s="205"/>
      <c r="Z297" s="205"/>
      <c r="AA297" s="206"/>
      <c r="AB297" s="189" t="n">
        <f aca="false">IF(AA297="SI",X297,0)</f>
        <v>0</v>
      </c>
      <c r="AC297" s="207"/>
      <c r="AD297" s="207"/>
      <c r="AE297" s="207"/>
      <c r="AF297" s="207"/>
      <c r="AG297" s="207"/>
      <c r="AH297" s="208"/>
    </row>
    <row r="298" customFormat="false" ht="13.5" hidden="false" customHeight="true" outlineLevel="0" collapsed="false">
      <c r="A298" s="22" t="n">
        <v>297</v>
      </c>
      <c r="B298" s="180"/>
      <c r="C298" s="22"/>
      <c r="D298" s="22"/>
      <c r="E298" s="22"/>
      <c r="F298" s="22"/>
      <c r="G298" s="22"/>
      <c r="H298" s="183"/>
      <c r="I298" s="183"/>
      <c r="J298" s="22"/>
      <c r="K298" s="191" t="e">
        <f aca="false">VLOOKUP('Altri Costi'!J298,Legenda!$D$1:$F$258,2)</f>
        <v>#N/A</v>
      </c>
      <c r="L298" s="22"/>
      <c r="M298" s="22"/>
      <c r="N298" s="203"/>
      <c r="O298" s="183"/>
      <c r="P298" s="22"/>
      <c r="Q298" s="203"/>
      <c r="R298" s="183"/>
      <c r="S298" s="184" t="n">
        <f aca="false">'Piano Finanziario Annuale'!$F$6</f>
        <v>0</v>
      </c>
      <c r="T298" s="185" t="n">
        <v>0</v>
      </c>
      <c r="U298" s="186"/>
      <c r="V298" s="187" t="n">
        <f aca="false">(T298*U298)</f>
        <v>0</v>
      </c>
      <c r="W298" s="185" t="n">
        <v>0</v>
      </c>
      <c r="X298" s="185" t="n">
        <f aca="false">IF(OR(S298="sì",S298="forfettario 190"),SUM(T298+W298),SUM(T298+V298+W298))</f>
        <v>0</v>
      </c>
      <c r="Y298" s="205"/>
      <c r="Z298" s="205"/>
      <c r="AA298" s="206"/>
      <c r="AB298" s="189" t="n">
        <f aca="false">IF(AA298="SI",X298,0)</f>
        <v>0</v>
      </c>
      <c r="AC298" s="207"/>
      <c r="AD298" s="207"/>
      <c r="AE298" s="207"/>
      <c r="AF298" s="207"/>
      <c r="AG298" s="207"/>
      <c r="AH298" s="208"/>
    </row>
    <row r="299" customFormat="false" ht="13.5" hidden="false" customHeight="true" outlineLevel="0" collapsed="false">
      <c r="A299" s="22" t="n">
        <v>298</v>
      </c>
      <c r="B299" s="180"/>
      <c r="C299" s="22"/>
      <c r="D299" s="22"/>
      <c r="E299" s="22"/>
      <c r="F299" s="22"/>
      <c r="G299" s="22"/>
      <c r="H299" s="183"/>
      <c r="I299" s="183"/>
      <c r="J299" s="22"/>
      <c r="K299" s="191" t="e">
        <f aca="false">VLOOKUP('Altri Costi'!J299,Legenda!$D$1:$F$258,2)</f>
        <v>#N/A</v>
      </c>
      <c r="L299" s="22"/>
      <c r="M299" s="22"/>
      <c r="N299" s="203"/>
      <c r="O299" s="183"/>
      <c r="P299" s="22"/>
      <c r="Q299" s="203"/>
      <c r="R299" s="183"/>
      <c r="S299" s="184" t="n">
        <f aca="false">'Piano Finanziario Annuale'!$F$6</f>
        <v>0</v>
      </c>
      <c r="T299" s="185" t="n">
        <v>0</v>
      </c>
      <c r="U299" s="186"/>
      <c r="V299" s="187" t="n">
        <f aca="false">(T299*U299)</f>
        <v>0</v>
      </c>
      <c r="W299" s="185" t="n">
        <v>0</v>
      </c>
      <c r="X299" s="185" t="n">
        <f aca="false">IF(OR(S299="sì",S299="forfettario 190"),SUM(T299+W299),SUM(T299+V299+W299))</f>
        <v>0</v>
      </c>
      <c r="Y299" s="205"/>
      <c r="Z299" s="205"/>
      <c r="AA299" s="206"/>
      <c r="AB299" s="189" t="n">
        <f aca="false">IF(AA299="SI",X299,0)</f>
        <v>0</v>
      </c>
      <c r="AC299" s="207"/>
      <c r="AD299" s="207"/>
      <c r="AE299" s="207"/>
      <c r="AF299" s="207"/>
      <c r="AG299" s="207"/>
      <c r="AH299" s="208"/>
    </row>
    <row r="300" customFormat="false" ht="13.5" hidden="false" customHeight="true" outlineLevel="0" collapsed="false">
      <c r="A300" s="22" t="n">
        <v>299</v>
      </c>
      <c r="B300" s="180"/>
      <c r="C300" s="22"/>
      <c r="D300" s="22"/>
      <c r="E300" s="22"/>
      <c r="F300" s="22"/>
      <c r="G300" s="22"/>
      <c r="H300" s="183"/>
      <c r="I300" s="183"/>
      <c r="J300" s="22"/>
      <c r="K300" s="191" t="e">
        <f aca="false">VLOOKUP('Altri Costi'!J300,Legenda!$D$1:$F$258,2)</f>
        <v>#N/A</v>
      </c>
      <c r="L300" s="22"/>
      <c r="M300" s="22"/>
      <c r="N300" s="203"/>
      <c r="O300" s="183"/>
      <c r="P300" s="22"/>
      <c r="Q300" s="203"/>
      <c r="R300" s="183"/>
      <c r="S300" s="184" t="n">
        <f aca="false">'Piano Finanziario Annuale'!$F$6</f>
        <v>0</v>
      </c>
      <c r="T300" s="185" t="n">
        <v>0</v>
      </c>
      <c r="U300" s="186"/>
      <c r="V300" s="187" t="n">
        <f aca="false">(T300*U300)</f>
        <v>0</v>
      </c>
      <c r="W300" s="185" t="n">
        <v>0</v>
      </c>
      <c r="X300" s="185" t="n">
        <f aca="false">IF(OR(S300="sì",S300="forfettario 190"),SUM(T300+W300),SUM(T300+V300+W300))</f>
        <v>0</v>
      </c>
      <c r="Y300" s="205"/>
      <c r="Z300" s="205"/>
      <c r="AA300" s="206"/>
      <c r="AB300" s="189" t="n">
        <f aca="false">IF(AA300="SI",X300,0)</f>
        <v>0</v>
      </c>
      <c r="AC300" s="207"/>
      <c r="AD300" s="207"/>
      <c r="AE300" s="207"/>
      <c r="AF300" s="207"/>
      <c r="AG300" s="207"/>
      <c r="AH300" s="208"/>
    </row>
    <row r="301" customFormat="false" ht="13.5" hidden="false" customHeight="true" outlineLevel="0" collapsed="false">
      <c r="A301" s="22" t="n">
        <v>300</v>
      </c>
      <c r="B301" s="180"/>
      <c r="C301" s="22"/>
      <c r="D301" s="22"/>
      <c r="E301" s="22"/>
      <c r="F301" s="22"/>
      <c r="G301" s="22"/>
      <c r="H301" s="183"/>
      <c r="I301" s="183"/>
      <c r="J301" s="22"/>
      <c r="K301" s="191" t="e">
        <f aca="false">VLOOKUP('Altri Costi'!J301,Legenda!$D$1:$F$258,2)</f>
        <v>#N/A</v>
      </c>
      <c r="L301" s="22"/>
      <c r="M301" s="22"/>
      <c r="N301" s="203"/>
      <c r="O301" s="183"/>
      <c r="P301" s="22"/>
      <c r="Q301" s="203"/>
      <c r="R301" s="183"/>
      <c r="S301" s="184" t="n">
        <f aca="false">'Piano Finanziario Annuale'!$F$6</f>
        <v>0</v>
      </c>
      <c r="T301" s="185" t="n">
        <v>0</v>
      </c>
      <c r="U301" s="186"/>
      <c r="V301" s="187" t="n">
        <f aca="false">(T301*U301)</f>
        <v>0</v>
      </c>
      <c r="W301" s="185" t="n">
        <v>0</v>
      </c>
      <c r="X301" s="185" t="n">
        <f aca="false">IF(OR(S301="sì",S301="forfettario 190"),SUM(T301+W301),SUM(T301+V301+W301))</f>
        <v>0</v>
      </c>
      <c r="Y301" s="205"/>
      <c r="Z301" s="205"/>
      <c r="AA301" s="206"/>
      <c r="AB301" s="189" t="n">
        <f aca="false">IF(AA301="SI",X301,0)</f>
        <v>0</v>
      </c>
      <c r="AC301" s="207"/>
      <c r="AD301" s="207"/>
      <c r="AE301" s="207"/>
      <c r="AF301" s="207"/>
      <c r="AG301" s="207"/>
      <c r="AH301" s="208"/>
    </row>
    <row r="302" customFormat="false" ht="13.5" hidden="false" customHeight="true" outlineLevel="0" collapsed="false">
      <c r="A302" s="22" t="n">
        <v>301</v>
      </c>
      <c r="B302" s="180"/>
      <c r="C302" s="22"/>
      <c r="D302" s="22"/>
      <c r="E302" s="22"/>
      <c r="F302" s="22"/>
      <c r="G302" s="22"/>
      <c r="H302" s="183"/>
      <c r="I302" s="183"/>
      <c r="J302" s="22"/>
      <c r="K302" s="191" t="e">
        <f aca="false">VLOOKUP('Altri Costi'!J302,Legenda!$D$1:$F$258,2)</f>
        <v>#N/A</v>
      </c>
      <c r="L302" s="22"/>
      <c r="M302" s="22"/>
      <c r="N302" s="203"/>
      <c r="O302" s="183"/>
      <c r="P302" s="22"/>
      <c r="Q302" s="203"/>
      <c r="R302" s="183"/>
      <c r="S302" s="184" t="n">
        <f aca="false">'Piano Finanziario Annuale'!$F$6</f>
        <v>0</v>
      </c>
      <c r="T302" s="185" t="n">
        <v>0</v>
      </c>
      <c r="U302" s="186"/>
      <c r="V302" s="187" t="n">
        <f aca="false">(T302*U302)</f>
        <v>0</v>
      </c>
      <c r="W302" s="185" t="n">
        <v>0</v>
      </c>
      <c r="X302" s="185" t="n">
        <f aca="false">IF(OR(S302="sì",S302="forfettario 190"),SUM(T302+W302),SUM(T302+V302+W302))</f>
        <v>0</v>
      </c>
      <c r="Y302" s="205"/>
      <c r="Z302" s="205"/>
      <c r="AA302" s="206"/>
      <c r="AB302" s="189" t="n">
        <f aca="false">IF(AA302="SI",X302,0)</f>
        <v>0</v>
      </c>
      <c r="AC302" s="207"/>
      <c r="AD302" s="207"/>
      <c r="AE302" s="207"/>
      <c r="AF302" s="207"/>
      <c r="AG302" s="207"/>
      <c r="AH302" s="208"/>
    </row>
    <row r="303" customFormat="false" ht="13.5" hidden="false" customHeight="true" outlineLevel="0" collapsed="false">
      <c r="A303" s="22" t="n">
        <v>302</v>
      </c>
      <c r="B303" s="180"/>
      <c r="C303" s="22"/>
      <c r="D303" s="22"/>
      <c r="E303" s="22"/>
      <c r="F303" s="22"/>
      <c r="G303" s="22"/>
      <c r="H303" s="183"/>
      <c r="I303" s="183"/>
      <c r="J303" s="22"/>
      <c r="K303" s="191" t="e">
        <f aca="false">VLOOKUP('Altri Costi'!J303,Legenda!$D$1:$F$258,2)</f>
        <v>#N/A</v>
      </c>
      <c r="L303" s="22"/>
      <c r="M303" s="22"/>
      <c r="N303" s="203"/>
      <c r="O303" s="183"/>
      <c r="P303" s="22"/>
      <c r="Q303" s="203"/>
      <c r="R303" s="183"/>
      <c r="S303" s="184" t="n">
        <f aca="false">'Piano Finanziario Annuale'!$F$6</f>
        <v>0</v>
      </c>
      <c r="T303" s="185" t="n">
        <v>0</v>
      </c>
      <c r="U303" s="186"/>
      <c r="V303" s="187" t="n">
        <f aca="false">(T303*U303)</f>
        <v>0</v>
      </c>
      <c r="W303" s="185" t="n">
        <v>0</v>
      </c>
      <c r="X303" s="185" t="n">
        <f aca="false">IF(OR(S303="sì",S303="forfettario 190"),SUM(T303+W303),SUM(T303+V303+W303))</f>
        <v>0</v>
      </c>
      <c r="Y303" s="205"/>
      <c r="Z303" s="205"/>
      <c r="AA303" s="206"/>
      <c r="AB303" s="189" t="n">
        <f aca="false">IF(AA303="SI",X303,0)</f>
        <v>0</v>
      </c>
      <c r="AC303" s="207"/>
      <c r="AD303" s="207"/>
      <c r="AE303" s="207"/>
      <c r="AF303" s="207"/>
      <c r="AG303" s="207"/>
      <c r="AH303" s="208"/>
    </row>
    <row r="304" customFormat="false" ht="13.5" hidden="false" customHeight="true" outlineLevel="0" collapsed="false">
      <c r="A304" s="22" t="n">
        <v>303</v>
      </c>
      <c r="B304" s="180"/>
      <c r="C304" s="22"/>
      <c r="D304" s="22"/>
      <c r="E304" s="22"/>
      <c r="F304" s="22"/>
      <c r="G304" s="22"/>
      <c r="H304" s="183"/>
      <c r="I304" s="183"/>
      <c r="J304" s="22"/>
      <c r="K304" s="191" t="e">
        <f aca="false">VLOOKUP('Altri Costi'!J304,Legenda!$D$1:$F$258,2)</f>
        <v>#N/A</v>
      </c>
      <c r="L304" s="22"/>
      <c r="M304" s="22"/>
      <c r="N304" s="203"/>
      <c r="O304" s="183"/>
      <c r="P304" s="22"/>
      <c r="Q304" s="203"/>
      <c r="R304" s="183"/>
      <c r="S304" s="184" t="n">
        <f aca="false">'Piano Finanziario Annuale'!$F$6</f>
        <v>0</v>
      </c>
      <c r="T304" s="185" t="n">
        <v>0</v>
      </c>
      <c r="U304" s="186"/>
      <c r="V304" s="187" t="n">
        <f aca="false">(T304*U304)</f>
        <v>0</v>
      </c>
      <c r="W304" s="185" t="n">
        <v>0</v>
      </c>
      <c r="X304" s="185" t="n">
        <f aca="false">IF(OR(S304="sì",S304="forfettario 190"),SUM(T304+W304),SUM(T304+V304+W304))</f>
        <v>0</v>
      </c>
      <c r="Y304" s="205"/>
      <c r="Z304" s="205"/>
      <c r="AA304" s="206"/>
      <c r="AB304" s="189" t="n">
        <f aca="false">IF(AA304="SI",X304,0)</f>
        <v>0</v>
      </c>
      <c r="AC304" s="207"/>
      <c r="AD304" s="207"/>
      <c r="AE304" s="207"/>
      <c r="AF304" s="207"/>
      <c r="AG304" s="207"/>
      <c r="AH304" s="208"/>
    </row>
    <row r="305" customFormat="false" ht="13.5" hidden="false" customHeight="true" outlineLevel="0" collapsed="false">
      <c r="A305" s="22" t="n">
        <v>304</v>
      </c>
      <c r="B305" s="180"/>
      <c r="C305" s="22"/>
      <c r="D305" s="22"/>
      <c r="E305" s="22"/>
      <c r="F305" s="22"/>
      <c r="G305" s="22"/>
      <c r="H305" s="183"/>
      <c r="I305" s="183"/>
      <c r="J305" s="22"/>
      <c r="K305" s="191" t="e">
        <f aca="false">VLOOKUP('Altri Costi'!J305,Legenda!$D$1:$F$258,2)</f>
        <v>#N/A</v>
      </c>
      <c r="L305" s="22"/>
      <c r="M305" s="22"/>
      <c r="N305" s="203"/>
      <c r="O305" s="183"/>
      <c r="P305" s="22"/>
      <c r="Q305" s="203"/>
      <c r="R305" s="183"/>
      <c r="S305" s="184" t="n">
        <f aca="false">'Piano Finanziario Annuale'!$F$6</f>
        <v>0</v>
      </c>
      <c r="T305" s="185" t="n">
        <v>0</v>
      </c>
      <c r="U305" s="186"/>
      <c r="V305" s="187" t="n">
        <f aca="false">(T305*U305)</f>
        <v>0</v>
      </c>
      <c r="W305" s="185" t="n">
        <v>0</v>
      </c>
      <c r="X305" s="185" t="n">
        <f aca="false">IF(OR(S305="sì",S305="forfettario 190"),SUM(T305+W305),SUM(T305+V305+W305))</f>
        <v>0</v>
      </c>
      <c r="Y305" s="205"/>
      <c r="Z305" s="205"/>
      <c r="AA305" s="206"/>
      <c r="AB305" s="189" t="n">
        <f aca="false">IF(AA305="SI",X305,0)</f>
        <v>0</v>
      </c>
      <c r="AC305" s="207"/>
      <c r="AD305" s="207"/>
      <c r="AE305" s="207"/>
      <c r="AF305" s="207"/>
      <c r="AG305" s="207"/>
      <c r="AH305" s="208"/>
    </row>
    <row r="306" customFormat="false" ht="13.5" hidden="false" customHeight="true" outlineLevel="0" collapsed="false">
      <c r="A306" s="22" t="n">
        <v>305</v>
      </c>
      <c r="B306" s="180"/>
      <c r="C306" s="22"/>
      <c r="D306" s="22"/>
      <c r="E306" s="22"/>
      <c r="F306" s="22"/>
      <c r="G306" s="22"/>
      <c r="H306" s="183"/>
      <c r="I306" s="183"/>
      <c r="J306" s="22"/>
      <c r="K306" s="191" t="e">
        <f aca="false">VLOOKUP('Altri Costi'!J306,Legenda!$D$1:$F$258,2)</f>
        <v>#N/A</v>
      </c>
      <c r="L306" s="22"/>
      <c r="M306" s="22"/>
      <c r="N306" s="203"/>
      <c r="O306" s="183"/>
      <c r="P306" s="22"/>
      <c r="Q306" s="203"/>
      <c r="R306" s="183"/>
      <c r="S306" s="184" t="n">
        <f aca="false">'Piano Finanziario Annuale'!$F$6</f>
        <v>0</v>
      </c>
      <c r="T306" s="185" t="n">
        <v>0</v>
      </c>
      <c r="U306" s="186"/>
      <c r="V306" s="187" t="n">
        <f aca="false">(T306*U306)</f>
        <v>0</v>
      </c>
      <c r="W306" s="185" t="n">
        <v>0</v>
      </c>
      <c r="X306" s="185" t="n">
        <f aca="false">IF(OR(S306="sì",S306="forfettario 190"),SUM(T306+W306),SUM(T306+V306+W306))</f>
        <v>0</v>
      </c>
      <c r="Y306" s="205"/>
      <c r="Z306" s="205"/>
      <c r="AA306" s="206"/>
      <c r="AB306" s="189" t="n">
        <f aca="false">IF(AA306="SI",X306,0)</f>
        <v>0</v>
      </c>
      <c r="AC306" s="207"/>
      <c r="AD306" s="207"/>
      <c r="AE306" s="207"/>
      <c r="AF306" s="207"/>
      <c r="AG306" s="207"/>
      <c r="AH306" s="208"/>
    </row>
    <row r="307" customFormat="false" ht="13.5" hidden="false" customHeight="true" outlineLevel="0" collapsed="false">
      <c r="A307" s="22" t="n">
        <v>306</v>
      </c>
      <c r="B307" s="180"/>
      <c r="C307" s="22"/>
      <c r="D307" s="22"/>
      <c r="E307" s="22"/>
      <c r="F307" s="22"/>
      <c r="G307" s="22"/>
      <c r="H307" s="183"/>
      <c r="I307" s="183"/>
      <c r="J307" s="22"/>
      <c r="K307" s="191" t="e">
        <f aca="false">VLOOKUP('Altri Costi'!J307,Legenda!$D$1:$F$258,2)</f>
        <v>#N/A</v>
      </c>
      <c r="L307" s="22"/>
      <c r="M307" s="22"/>
      <c r="N307" s="203"/>
      <c r="O307" s="183"/>
      <c r="P307" s="22"/>
      <c r="Q307" s="203"/>
      <c r="R307" s="183"/>
      <c r="S307" s="184" t="n">
        <f aca="false">'Piano Finanziario Annuale'!$F$6</f>
        <v>0</v>
      </c>
      <c r="T307" s="185" t="n">
        <v>0</v>
      </c>
      <c r="U307" s="186"/>
      <c r="V307" s="187" t="n">
        <f aca="false">(T307*U307)</f>
        <v>0</v>
      </c>
      <c r="W307" s="185" t="n">
        <v>0</v>
      </c>
      <c r="X307" s="185" t="n">
        <f aca="false">IF(OR(S307="sì",S307="forfettario 190"),SUM(T307+W307),SUM(T307+V307+W307))</f>
        <v>0</v>
      </c>
      <c r="Y307" s="205"/>
      <c r="Z307" s="205"/>
      <c r="AA307" s="206"/>
      <c r="AB307" s="189" t="n">
        <f aca="false">IF(AA307="SI",X307,0)</f>
        <v>0</v>
      </c>
      <c r="AC307" s="207"/>
      <c r="AD307" s="207"/>
      <c r="AE307" s="207"/>
      <c r="AF307" s="207"/>
      <c r="AG307" s="207"/>
      <c r="AH307" s="208"/>
    </row>
    <row r="308" customFormat="false" ht="13.5" hidden="false" customHeight="true" outlineLevel="0" collapsed="false">
      <c r="A308" s="22" t="n">
        <v>307</v>
      </c>
      <c r="B308" s="180"/>
      <c r="C308" s="22"/>
      <c r="D308" s="22"/>
      <c r="E308" s="22"/>
      <c r="F308" s="22"/>
      <c r="G308" s="22"/>
      <c r="H308" s="183"/>
      <c r="I308" s="183"/>
      <c r="J308" s="22"/>
      <c r="K308" s="191" t="e">
        <f aca="false">VLOOKUP('Altri Costi'!J308,Legenda!$D$1:$F$258,2)</f>
        <v>#N/A</v>
      </c>
      <c r="L308" s="22"/>
      <c r="M308" s="22"/>
      <c r="N308" s="203"/>
      <c r="O308" s="183"/>
      <c r="P308" s="22"/>
      <c r="Q308" s="203"/>
      <c r="R308" s="183"/>
      <c r="S308" s="184" t="n">
        <f aca="false">'Piano Finanziario Annuale'!$F$6</f>
        <v>0</v>
      </c>
      <c r="T308" s="185" t="n">
        <v>0</v>
      </c>
      <c r="U308" s="186"/>
      <c r="V308" s="187" t="n">
        <f aca="false">(T308*U308)</f>
        <v>0</v>
      </c>
      <c r="W308" s="185" t="n">
        <v>0</v>
      </c>
      <c r="X308" s="185" t="n">
        <f aca="false">IF(OR(S308="sì",S308="forfettario 190"),SUM(T308+W308),SUM(T308+V308+W308))</f>
        <v>0</v>
      </c>
      <c r="Y308" s="205"/>
      <c r="Z308" s="205"/>
      <c r="AA308" s="206"/>
      <c r="AB308" s="189" t="n">
        <f aca="false">IF(AA308="SI",X308,0)</f>
        <v>0</v>
      </c>
      <c r="AC308" s="207"/>
      <c r="AD308" s="207"/>
      <c r="AE308" s="207"/>
      <c r="AF308" s="207"/>
      <c r="AG308" s="207"/>
      <c r="AH308" s="208"/>
    </row>
    <row r="309" customFormat="false" ht="13.5" hidden="false" customHeight="true" outlineLevel="0" collapsed="false">
      <c r="A309" s="22" t="n">
        <v>308</v>
      </c>
      <c r="B309" s="180"/>
      <c r="C309" s="22"/>
      <c r="D309" s="22"/>
      <c r="E309" s="22"/>
      <c r="F309" s="22"/>
      <c r="G309" s="22"/>
      <c r="H309" s="183"/>
      <c r="I309" s="183"/>
      <c r="J309" s="22"/>
      <c r="K309" s="191" t="e">
        <f aca="false">VLOOKUP('Altri Costi'!J309,Legenda!$D$1:$F$258,2)</f>
        <v>#N/A</v>
      </c>
      <c r="L309" s="22"/>
      <c r="M309" s="22"/>
      <c r="N309" s="203"/>
      <c r="O309" s="183"/>
      <c r="P309" s="22"/>
      <c r="Q309" s="203"/>
      <c r="R309" s="183"/>
      <c r="S309" s="184" t="n">
        <f aca="false">'Piano Finanziario Annuale'!$F$6</f>
        <v>0</v>
      </c>
      <c r="T309" s="185" t="n">
        <v>0</v>
      </c>
      <c r="U309" s="186"/>
      <c r="V309" s="187" t="n">
        <f aca="false">(T309*U309)</f>
        <v>0</v>
      </c>
      <c r="W309" s="185" t="n">
        <v>0</v>
      </c>
      <c r="X309" s="185" t="n">
        <f aca="false">IF(OR(S309="sì",S309="forfettario 190"),SUM(T309+W309),SUM(T309+V309+W309))</f>
        <v>0</v>
      </c>
      <c r="Y309" s="205"/>
      <c r="Z309" s="205"/>
      <c r="AA309" s="206"/>
      <c r="AB309" s="189" t="n">
        <f aca="false">IF(AA309="SI",X309,0)</f>
        <v>0</v>
      </c>
      <c r="AC309" s="207"/>
      <c r="AD309" s="207"/>
      <c r="AE309" s="207"/>
      <c r="AF309" s="207"/>
      <c r="AG309" s="207"/>
      <c r="AH309" s="208"/>
    </row>
    <row r="310" customFormat="false" ht="13.5" hidden="false" customHeight="true" outlineLevel="0" collapsed="false">
      <c r="A310" s="22" t="n">
        <v>309</v>
      </c>
      <c r="B310" s="180"/>
      <c r="C310" s="22"/>
      <c r="D310" s="22"/>
      <c r="E310" s="22"/>
      <c r="F310" s="22"/>
      <c r="G310" s="22"/>
      <c r="H310" s="183"/>
      <c r="I310" s="183"/>
      <c r="J310" s="22"/>
      <c r="K310" s="191" t="e">
        <f aca="false">VLOOKUP('Altri Costi'!J310,Legenda!$D$1:$F$258,2)</f>
        <v>#N/A</v>
      </c>
      <c r="L310" s="22"/>
      <c r="M310" s="22"/>
      <c r="N310" s="203"/>
      <c r="O310" s="183"/>
      <c r="P310" s="22"/>
      <c r="Q310" s="203"/>
      <c r="R310" s="183"/>
      <c r="S310" s="184" t="n">
        <f aca="false">'Piano Finanziario Annuale'!$F$6</f>
        <v>0</v>
      </c>
      <c r="T310" s="185" t="n">
        <v>0</v>
      </c>
      <c r="U310" s="186"/>
      <c r="V310" s="187" t="n">
        <f aca="false">(T310*U310)</f>
        <v>0</v>
      </c>
      <c r="W310" s="185" t="n">
        <v>0</v>
      </c>
      <c r="X310" s="185" t="n">
        <f aca="false">IF(OR(S310="sì",S310="forfettario 190"),SUM(T310+W310),SUM(T310+V310+W310))</f>
        <v>0</v>
      </c>
      <c r="Y310" s="205"/>
      <c r="Z310" s="205"/>
      <c r="AA310" s="206"/>
      <c r="AB310" s="189" t="n">
        <f aca="false">IF(AA310="SI",X310,0)</f>
        <v>0</v>
      </c>
      <c r="AC310" s="207"/>
      <c r="AD310" s="207"/>
      <c r="AE310" s="207"/>
      <c r="AF310" s="207"/>
      <c r="AG310" s="207"/>
      <c r="AH310" s="208"/>
    </row>
    <row r="311" customFormat="false" ht="13.5" hidden="false" customHeight="true" outlineLevel="0" collapsed="false">
      <c r="A311" s="22" t="n">
        <v>310</v>
      </c>
      <c r="B311" s="180"/>
      <c r="C311" s="22"/>
      <c r="D311" s="22"/>
      <c r="E311" s="22"/>
      <c r="F311" s="22"/>
      <c r="G311" s="22"/>
      <c r="H311" s="183"/>
      <c r="I311" s="183"/>
      <c r="J311" s="22"/>
      <c r="K311" s="191" t="e">
        <f aca="false">VLOOKUP('Altri Costi'!J311,Legenda!$D$1:$F$258,2)</f>
        <v>#N/A</v>
      </c>
      <c r="L311" s="22"/>
      <c r="M311" s="22"/>
      <c r="N311" s="203"/>
      <c r="O311" s="183"/>
      <c r="P311" s="22"/>
      <c r="Q311" s="203"/>
      <c r="R311" s="183"/>
      <c r="S311" s="184" t="n">
        <f aca="false">'Piano Finanziario Annuale'!$F$6</f>
        <v>0</v>
      </c>
      <c r="T311" s="185" t="n">
        <v>0</v>
      </c>
      <c r="U311" s="186"/>
      <c r="V311" s="187" t="n">
        <f aca="false">(T311*U311)</f>
        <v>0</v>
      </c>
      <c r="W311" s="185" t="n">
        <v>0</v>
      </c>
      <c r="X311" s="185" t="n">
        <f aca="false">IF(OR(S311="sì",S311="forfettario 190"),SUM(T311+W311),SUM(T311+V311+W311))</f>
        <v>0</v>
      </c>
      <c r="Y311" s="205"/>
      <c r="Z311" s="205"/>
      <c r="AA311" s="206"/>
      <c r="AB311" s="189" t="n">
        <f aca="false">IF(AA311="SI",X311,0)</f>
        <v>0</v>
      </c>
      <c r="AC311" s="207"/>
      <c r="AD311" s="207"/>
      <c r="AE311" s="207"/>
      <c r="AF311" s="207"/>
      <c r="AG311" s="207"/>
      <c r="AH311" s="208"/>
    </row>
    <row r="312" customFormat="false" ht="13.5" hidden="false" customHeight="true" outlineLevel="0" collapsed="false">
      <c r="A312" s="22" t="n">
        <v>311</v>
      </c>
      <c r="B312" s="180"/>
      <c r="C312" s="22"/>
      <c r="D312" s="22"/>
      <c r="E312" s="22"/>
      <c r="F312" s="22"/>
      <c r="G312" s="22"/>
      <c r="H312" s="183"/>
      <c r="I312" s="183"/>
      <c r="J312" s="22"/>
      <c r="K312" s="191" t="e">
        <f aca="false">VLOOKUP('Altri Costi'!J312,Legenda!$D$1:$F$258,2)</f>
        <v>#N/A</v>
      </c>
      <c r="L312" s="22"/>
      <c r="M312" s="22"/>
      <c r="N312" s="203"/>
      <c r="O312" s="183"/>
      <c r="P312" s="22"/>
      <c r="Q312" s="203"/>
      <c r="R312" s="183"/>
      <c r="S312" s="184" t="n">
        <f aca="false">'Piano Finanziario Annuale'!$F$6</f>
        <v>0</v>
      </c>
      <c r="T312" s="185" t="n">
        <v>0</v>
      </c>
      <c r="U312" s="186"/>
      <c r="V312" s="187" t="n">
        <f aca="false">(T312*U312)</f>
        <v>0</v>
      </c>
      <c r="W312" s="185" t="n">
        <v>0</v>
      </c>
      <c r="X312" s="185" t="n">
        <f aca="false">IF(OR(S312="sì",S312="forfettario 190"),SUM(T312+W312),SUM(T312+V312+W312))</f>
        <v>0</v>
      </c>
      <c r="Y312" s="205"/>
      <c r="Z312" s="205"/>
      <c r="AA312" s="206"/>
      <c r="AB312" s="189" t="n">
        <f aca="false">IF(AA312="SI",X312,0)</f>
        <v>0</v>
      </c>
      <c r="AC312" s="207"/>
      <c r="AD312" s="207"/>
      <c r="AE312" s="207"/>
      <c r="AF312" s="207"/>
      <c r="AG312" s="207"/>
      <c r="AH312" s="208"/>
    </row>
    <row r="313" customFormat="false" ht="13.5" hidden="false" customHeight="true" outlineLevel="0" collapsed="false">
      <c r="A313" s="22" t="n">
        <v>312</v>
      </c>
      <c r="B313" s="180"/>
      <c r="C313" s="22"/>
      <c r="D313" s="22"/>
      <c r="E313" s="22"/>
      <c r="F313" s="22"/>
      <c r="G313" s="22"/>
      <c r="H313" s="183"/>
      <c r="I313" s="183"/>
      <c r="J313" s="22"/>
      <c r="K313" s="191" t="e">
        <f aca="false">VLOOKUP('Altri Costi'!J313,Legenda!$D$1:$F$258,2)</f>
        <v>#N/A</v>
      </c>
      <c r="L313" s="22"/>
      <c r="M313" s="22"/>
      <c r="N313" s="203"/>
      <c r="O313" s="183"/>
      <c r="P313" s="22"/>
      <c r="Q313" s="203"/>
      <c r="R313" s="183"/>
      <c r="S313" s="184" t="n">
        <f aca="false">'Piano Finanziario Annuale'!$F$6</f>
        <v>0</v>
      </c>
      <c r="T313" s="185" t="n">
        <v>0</v>
      </c>
      <c r="U313" s="186"/>
      <c r="V313" s="187" t="n">
        <f aca="false">(T313*U313)</f>
        <v>0</v>
      </c>
      <c r="W313" s="185" t="n">
        <v>0</v>
      </c>
      <c r="X313" s="185" t="n">
        <f aca="false">IF(OR(S313="sì",S313="forfettario 190"),SUM(T313+W313),SUM(T313+V313+W313))</f>
        <v>0</v>
      </c>
      <c r="Y313" s="205"/>
      <c r="Z313" s="205"/>
      <c r="AA313" s="206"/>
      <c r="AB313" s="189" t="n">
        <f aca="false">IF(AA313="SI",X313,0)</f>
        <v>0</v>
      </c>
      <c r="AC313" s="207"/>
      <c r="AD313" s="207"/>
      <c r="AE313" s="207"/>
      <c r="AF313" s="207"/>
      <c r="AG313" s="207"/>
      <c r="AH313" s="208"/>
    </row>
    <row r="314" customFormat="false" ht="13.5" hidden="false" customHeight="true" outlineLevel="0" collapsed="false">
      <c r="A314" s="22" t="n">
        <v>313</v>
      </c>
      <c r="B314" s="180"/>
      <c r="C314" s="22"/>
      <c r="D314" s="22"/>
      <c r="E314" s="22"/>
      <c r="F314" s="22"/>
      <c r="G314" s="22"/>
      <c r="H314" s="183"/>
      <c r="I314" s="183"/>
      <c r="J314" s="22"/>
      <c r="K314" s="191" t="e">
        <f aca="false">VLOOKUP('Altri Costi'!J314,Legenda!$D$1:$F$258,2)</f>
        <v>#N/A</v>
      </c>
      <c r="L314" s="22"/>
      <c r="M314" s="22"/>
      <c r="N314" s="203"/>
      <c r="O314" s="183"/>
      <c r="P314" s="22"/>
      <c r="Q314" s="203"/>
      <c r="R314" s="183"/>
      <c r="S314" s="184" t="n">
        <f aca="false">'Piano Finanziario Annuale'!$F$6</f>
        <v>0</v>
      </c>
      <c r="T314" s="185" t="n">
        <v>0</v>
      </c>
      <c r="U314" s="186"/>
      <c r="V314" s="187" t="n">
        <f aca="false">(T314*U314)</f>
        <v>0</v>
      </c>
      <c r="W314" s="185" t="n">
        <v>0</v>
      </c>
      <c r="X314" s="185" t="n">
        <f aca="false">IF(OR(S314="sì",S314="forfettario 190"),SUM(T314+W314),SUM(T314+V314+W314))</f>
        <v>0</v>
      </c>
      <c r="Y314" s="205"/>
      <c r="Z314" s="205"/>
      <c r="AA314" s="206"/>
      <c r="AB314" s="189" t="n">
        <f aca="false">IF(AA314="SI",X314,0)</f>
        <v>0</v>
      </c>
      <c r="AC314" s="207"/>
      <c r="AD314" s="207"/>
      <c r="AE314" s="207"/>
      <c r="AF314" s="207"/>
      <c r="AG314" s="207"/>
      <c r="AH314" s="208"/>
    </row>
    <row r="315" customFormat="false" ht="13.5" hidden="false" customHeight="true" outlineLevel="0" collapsed="false">
      <c r="A315" s="22" t="n">
        <v>314</v>
      </c>
      <c r="B315" s="180"/>
      <c r="C315" s="22"/>
      <c r="D315" s="22"/>
      <c r="E315" s="22"/>
      <c r="F315" s="22"/>
      <c r="G315" s="22"/>
      <c r="H315" s="183"/>
      <c r="I315" s="183"/>
      <c r="J315" s="22"/>
      <c r="K315" s="191" t="e">
        <f aca="false">VLOOKUP('Altri Costi'!J315,Legenda!$D$1:$F$258,2)</f>
        <v>#N/A</v>
      </c>
      <c r="L315" s="22"/>
      <c r="M315" s="22"/>
      <c r="N315" s="203"/>
      <c r="O315" s="183"/>
      <c r="P315" s="22"/>
      <c r="Q315" s="203"/>
      <c r="R315" s="183"/>
      <c r="S315" s="184" t="n">
        <f aca="false">'Piano Finanziario Annuale'!$F$6</f>
        <v>0</v>
      </c>
      <c r="T315" s="185" t="n">
        <v>0</v>
      </c>
      <c r="U315" s="186"/>
      <c r="V315" s="187" t="n">
        <f aca="false">(T315*U315)</f>
        <v>0</v>
      </c>
      <c r="W315" s="185" t="n">
        <v>0</v>
      </c>
      <c r="X315" s="185" t="n">
        <f aca="false">IF(OR(S315="sì",S315="forfettario 190"),SUM(T315+W315),SUM(T315+V315+W315))</f>
        <v>0</v>
      </c>
      <c r="Y315" s="205"/>
      <c r="Z315" s="205"/>
      <c r="AA315" s="206"/>
      <c r="AB315" s="189" t="n">
        <f aca="false">IF(AA315="SI",X315,0)</f>
        <v>0</v>
      </c>
      <c r="AC315" s="207"/>
      <c r="AD315" s="207"/>
      <c r="AE315" s="207"/>
      <c r="AF315" s="207"/>
      <c r="AG315" s="207"/>
      <c r="AH315" s="208"/>
    </row>
    <row r="316" customFormat="false" ht="13.5" hidden="false" customHeight="true" outlineLevel="0" collapsed="false">
      <c r="A316" s="22" t="n">
        <v>315</v>
      </c>
      <c r="B316" s="180"/>
      <c r="C316" s="22"/>
      <c r="D316" s="22"/>
      <c r="E316" s="22"/>
      <c r="F316" s="22"/>
      <c r="G316" s="22"/>
      <c r="H316" s="183"/>
      <c r="I316" s="183"/>
      <c r="J316" s="22"/>
      <c r="K316" s="191" t="e">
        <f aca="false">VLOOKUP('Altri Costi'!J316,Legenda!$D$1:$F$258,2)</f>
        <v>#N/A</v>
      </c>
      <c r="L316" s="22"/>
      <c r="M316" s="22"/>
      <c r="N316" s="203"/>
      <c r="O316" s="183"/>
      <c r="P316" s="22"/>
      <c r="Q316" s="203"/>
      <c r="R316" s="183"/>
      <c r="S316" s="184" t="n">
        <f aca="false">'Piano Finanziario Annuale'!$F$6</f>
        <v>0</v>
      </c>
      <c r="T316" s="185" t="n">
        <v>0</v>
      </c>
      <c r="U316" s="186"/>
      <c r="V316" s="187" t="n">
        <f aca="false">(T316*U316)</f>
        <v>0</v>
      </c>
      <c r="W316" s="185" t="n">
        <v>0</v>
      </c>
      <c r="X316" s="185" t="n">
        <f aca="false">IF(OR(S316="sì",S316="forfettario 190"),SUM(T316+W316),SUM(T316+V316+W316))</f>
        <v>0</v>
      </c>
      <c r="Y316" s="205"/>
      <c r="Z316" s="205"/>
      <c r="AA316" s="206"/>
      <c r="AB316" s="189" t="n">
        <f aca="false">IF(AA316="SI",X316,0)</f>
        <v>0</v>
      </c>
      <c r="AC316" s="207"/>
      <c r="AD316" s="207"/>
      <c r="AE316" s="207"/>
      <c r="AF316" s="207"/>
      <c r="AG316" s="207"/>
      <c r="AH316" s="208"/>
    </row>
    <row r="317" customFormat="false" ht="13.5" hidden="false" customHeight="true" outlineLevel="0" collapsed="false">
      <c r="A317" s="22" t="n">
        <v>316</v>
      </c>
      <c r="B317" s="180"/>
      <c r="C317" s="22"/>
      <c r="D317" s="22"/>
      <c r="E317" s="22"/>
      <c r="F317" s="22"/>
      <c r="G317" s="22"/>
      <c r="H317" s="183"/>
      <c r="I317" s="183"/>
      <c r="J317" s="22"/>
      <c r="K317" s="191" t="e">
        <f aca="false">VLOOKUP('Altri Costi'!J317,Legenda!$D$1:$F$258,2)</f>
        <v>#N/A</v>
      </c>
      <c r="L317" s="22"/>
      <c r="M317" s="22"/>
      <c r="N317" s="203"/>
      <c r="O317" s="183"/>
      <c r="P317" s="22"/>
      <c r="Q317" s="203"/>
      <c r="R317" s="183"/>
      <c r="S317" s="184" t="n">
        <f aca="false">'Piano Finanziario Annuale'!$F$6</f>
        <v>0</v>
      </c>
      <c r="T317" s="185" t="n">
        <v>0</v>
      </c>
      <c r="U317" s="186"/>
      <c r="V317" s="187" t="n">
        <f aca="false">(T317*U317)</f>
        <v>0</v>
      </c>
      <c r="W317" s="185" t="n">
        <v>0</v>
      </c>
      <c r="X317" s="185" t="n">
        <f aca="false">IF(OR(S317="sì",S317="forfettario 190"),SUM(T317+W317),SUM(T317+V317+W317))</f>
        <v>0</v>
      </c>
      <c r="Y317" s="205"/>
      <c r="Z317" s="205"/>
      <c r="AA317" s="206"/>
      <c r="AB317" s="189" t="n">
        <f aca="false">IF(AA317="SI",X317,0)</f>
        <v>0</v>
      </c>
      <c r="AC317" s="207"/>
      <c r="AD317" s="207"/>
      <c r="AE317" s="207"/>
      <c r="AF317" s="207"/>
      <c r="AG317" s="207"/>
      <c r="AH317" s="208"/>
    </row>
    <row r="318" customFormat="false" ht="13.5" hidden="false" customHeight="true" outlineLevel="0" collapsed="false">
      <c r="A318" s="22" t="n">
        <v>317</v>
      </c>
      <c r="B318" s="180"/>
      <c r="C318" s="22"/>
      <c r="D318" s="22"/>
      <c r="E318" s="22"/>
      <c r="F318" s="22"/>
      <c r="G318" s="22"/>
      <c r="H318" s="183"/>
      <c r="I318" s="183"/>
      <c r="J318" s="22"/>
      <c r="K318" s="191" t="e">
        <f aca="false">VLOOKUP('Altri Costi'!J318,Legenda!$D$1:$F$258,2)</f>
        <v>#N/A</v>
      </c>
      <c r="L318" s="22"/>
      <c r="M318" s="22"/>
      <c r="N318" s="203"/>
      <c r="O318" s="183"/>
      <c r="P318" s="22"/>
      <c r="Q318" s="203"/>
      <c r="R318" s="183"/>
      <c r="S318" s="184" t="n">
        <f aca="false">'Piano Finanziario Annuale'!$F$6</f>
        <v>0</v>
      </c>
      <c r="T318" s="185" t="n">
        <v>0</v>
      </c>
      <c r="U318" s="186"/>
      <c r="V318" s="187" t="n">
        <f aca="false">(T318*U318)</f>
        <v>0</v>
      </c>
      <c r="W318" s="185" t="n">
        <v>0</v>
      </c>
      <c r="X318" s="185" t="n">
        <f aca="false">IF(OR(S318="sì",S318="forfettario 190"),SUM(T318+W318),SUM(T318+V318+W318))</f>
        <v>0</v>
      </c>
      <c r="Y318" s="205"/>
      <c r="Z318" s="205"/>
      <c r="AA318" s="206"/>
      <c r="AB318" s="189" t="n">
        <f aca="false">IF(AA318="SI",X318,0)</f>
        <v>0</v>
      </c>
      <c r="AC318" s="207"/>
      <c r="AD318" s="207"/>
      <c r="AE318" s="207"/>
      <c r="AF318" s="207"/>
      <c r="AG318" s="207"/>
      <c r="AH318" s="208"/>
    </row>
    <row r="319" customFormat="false" ht="13.5" hidden="false" customHeight="true" outlineLevel="0" collapsed="false">
      <c r="A319" s="22" t="n">
        <v>318</v>
      </c>
      <c r="B319" s="180"/>
      <c r="C319" s="22"/>
      <c r="D319" s="22"/>
      <c r="E319" s="22"/>
      <c r="F319" s="22"/>
      <c r="G319" s="22"/>
      <c r="H319" s="183"/>
      <c r="I319" s="183"/>
      <c r="J319" s="22"/>
      <c r="K319" s="191" t="e">
        <f aca="false">VLOOKUP('Altri Costi'!J319,Legenda!$D$1:$F$258,2)</f>
        <v>#N/A</v>
      </c>
      <c r="L319" s="22"/>
      <c r="M319" s="22"/>
      <c r="N319" s="203"/>
      <c r="O319" s="183"/>
      <c r="P319" s="22"/>
      <c r="Q319" s="203"/>
      <c r="R319" s="183"/>
      <c r="S319" s="184" t="n">
        <f aca="false">'Piano Finanziario Annuale'!$F$6</f>
        <v>0</v>
      </c>
      <c r="T319" s="185" t="n">
        <v>0</v>
      </c>
      <c r="U319" s="186"/>
      <c r="V319" s="187" t="n">
        <f aca="false">(T319*U319)</f>
        <v>0</v>
      </c>
      <c r="W319" s="185" t="n">
        <v>0</v>
      </c>
      <c r="X319" s="185" t="n">
        <f aca="false">IF(OR(S319="sì",S319="forfettario 190"),SUM(T319+W319),SUM(T319+V319+W319))</f>
        <v>0</v>
      </c>
      <c r="Y319" s="205"/>
      <c r="Z319" s="205"/>
      <c r="AA319" s="206"/>
      <c r="AB319" s="189" t="n">
        <f aca="false">IF(AA319="SI",X319,0)</f>
        <v>0</v>
      </c>
      <c r="AC319" s="207"/>
      <c r="AD319" s="207"/>
      <c r="AE319" s="207"/>
      <c r="AF319" s="207"/>
      <c r="AG319" s="207"/>
      <c r="AH319" s="208"/>
    </row>
    <row r="320" customFormat="false" ht="13.5" hidden="false" customHeight="true" outlineLevel="0" collapsed="false">
      <c r="A320" s="22" t="n">
        <v>319</v>
      </c>
      <c r="B320" s="180"/>
      <c r="C320" s="22"/>
      <c r="D320" s="22"/>
      <c r="E320" s="22"/>
      <c r="F320" s="22"/>
      <c r="G320" s="22"/>
      <c r="H320" s="183"/>
      <c r="I320" s="183"/>
      <c r="J320" s="22"/>
      <c r="K320" s="191" t="e">
        <f aca="false">VLOOKUP('Altri Costi'!J320,Legenda!$D$1:$F$258,2)</f>
        <v>#N/A</v>
      </c>
      <c r="L320" s="22"/>
      <c r="M320" s="22"/>
      <c r="N320" s="203"/>
      <c r="O320" s="183"/>
      <c r="P320" s="22"/>
      <c r="Q320" s="203"/>
      <c r="R320" s="183"/>
      <c r="S320" s="184" t="n">
        <f aca="false">'Piano Finanziario Annuale'!$F$6</f>
        <v>0</v>
      </c>
      <c r="T320" s="185" t="n">
        <v>0</v>
      </c>
      <c r="U320" s="186"/>
      <c r="V320" s="187" t="n">
        <f aca="false">(T320*U320)</f>
        <v>0</v>
      </c>
      <c r="W320" s="185" t="n">
        <v>0</v>
      </c>
      <c r="X320" s="185" t="n">
        <f aca="false">IF(OR(S320="sì",S320="forfettario 190"),SUM(T320+W320),SUM(T320+V320+W320))</f>
        <v>0</v>
      </c>
      <c r="Y320" s="205"/>
      <c r="Z320" s="205"/>
      <c r="AA320" s="206"/>
      <c r="AB320" s="189" t="n">
        <f aca="false">IF(AA320="SI",X320,0)</f>
        <v>0</v>
      </c>
      <c r="AC320" s="207"/>
      <c r="AD320" s="207"/>
      <c r="AE320" s="207"/>
      <c r="AF320" s="207"/>
      <c r="AG320" s="207"/>
      <c r="AH320" s="208"/>
    </row>
    <row r="321" customFormat="false" ht="13.5" hidden="false" customHeight="true" outlineLevel="0" collapsed="false">
      <c r="A321" s="22" t="n">
        <v>320</v>
      </c>
      <c r="B321" s="180"/>
      <c r="C321" s="22"/>
      <c r="D321" s="22"/>
      <c r="E321" s="22"/>
      <c r="F321" s="22"/>
      <c r="G321" s="22"/>
      <c r="H321" s="183"/>
      <c r="I321" s="183"/>
      <c r="J321" s="22"/>
      <c r="K321" s="191" t="e">
        <f aca="false">VLOOKUP('Altri Costi'!J321,Legenda!$D$1:$F$258,2)</f>
        <v>#N/A</v>
      </c>
      <c r="L321" s="22"/>
      <c r="M321" s="22"/>
      <c r="N321" s="203"/>
      <c r="O321" s="183"/>
      <c r="P321" s="22"/>
      <c r="Q321" s="203"/>
      <c r="R321" s="183"/>
      <c r="S321" s="184" t="n">
        <f aca="false">'Piano Finanziario Annuale'!$F$6</f>
        <v>0</v>
      </c>
      <c r="T321" s="185" t="n">
        <v>0</v>
      </c>
      <c r="U321" s="186"/>
      <c r="V321" s="187" t="n">
        <f aca="false">(T321*U321)</f>
        <v>0</v>
      </c>
      <c r="W321" s="185" t="n">
        <v>0</v>
      </c>
      <c r="X321" s="185" t="n">
        <f aca="false">IF(OR(S321="sì",S321="forfettario 190"),SUM(T321+W321),SUM(T321+V321+W321))</f>
        <v>0</v>
      </c>
      <c r="Y321" s="205"/>
      <c r="Z321" s="205"/>
      <c r="AA321" s="206"/>
      <c r="AB321" s="189" t="n">
        <f aca="false">IF(AA321="SI",X321,0)</f>
        <v>0</v>
      </c>
      <c r="AC321" s="207"/>
      <c r="AD321" s="207"/>
      <c r="AE321" s="207"/>
      <c r="AF321" s="207"/>
      <c r="AG321" s="207"/>
      <c r="AH321" s="208"/>
    </row>
    <row r="322" customFormat="false" ht="13.5" hidden="false" customHeight="true" outlineLevel="0" collapsed="false">
      <c r="A322" s="22" t="n">
        <v>321</v>
      </c>
      <c r="B322" s="180"/>
      <c r="C322" s="22"/>
      <c r="D322" s="22"/>
      <c r="E322" s="22"/>
      <c r="F322" s="22"/>
      <c r="G322" s="22"/>
      <c r="H322" s="183"/>
      <c r="I322" s="183"/>
      <c r="J322" s="22"/>
      <c r="K322" s="191" t="e">
        <f aca="false">VLOOKUP('Altri Costi'!J322,Legenda!$D$1:$F$258,2)</f>
        <v>#N/A</v>
      </c>
      <c r="L322" s="22"/>
      <c r="M322" s="22"/>
      <c r="N322" s="203"/>
      <c r="O322" s="183"/>
      <c r="P322" s="22"/>
      <c r="Q322" s="203"/>
      <c r="R322" s="183"/>
      <c r="S322" s="184" t="n">
        <f aca="false">'Piano Finanziario Annuale'!$F$6</f>
        <v>0</v>
      </c>
      <c r="T322" s="185" t="n">
        <v>0</v>
      </c>
      <c r="U322" s="186"/>
      <c r="V322" s="187" t="n">
        <f aca="false">(T322*U322)</f>
        <v>0</v>
      </c>
      <c r="W322" s="185" t="n">
        <v>0</v>
      </c>
      <c r="X322" s="185" t="n">
        <f aca="false">IF(OR(S322="sì",S322="forfettario 190"),SUM(T322+W322),SUM(T322+V322+W322))</f>
        <v>0</v>
      </c>
      <c r="Y322" s="205"/>
      <c r="Z322" s="205"/>
      <c r="AA322" s="206"/>
      <c r="AB322" s="189" t="n">
        <f aca="false">IF(AA322="SI",X322,0)</f>
        <v>0</v>
      </c>
      <c r="AC322" s="207"/>
      <c r="AD322" s="207"/>
      <c r="AE322" s="207"/>
      <c r="AF322" s="207"/>
      <c r="AG322" s="207"/>
      <c r="AH322" s="208"/>
    </row>
    <row r="323" customFormat="false" ht="13.5" hidden="false" customHeight="true" outlineLevel="0" collapsed="false">
      <c r="A323" s="22" t="n">
        <v>322</v>
      </c>
      <c r="B323" s="180"/>
      <c r="C323" s="22"/>
      <c r="D323" s="22"/>
      <c r="E323" s="22"/>
      <c r="F323" s="22"/>
      <c r="G323" s="22"/>
      <c r="H323" s="183"/>
      <c r="I323" s="183"/>
      <c r="J323" s="22"/>
      <c r="K323" s="191" t="e">
        <f aca="false">VLOOKUP('Altri Costi'!J323,Legenda!$D$1:$F$258,2)</f>
        <v>#N/A</v>
      </c>
      <c r="L323" s="22"/>
      <c r="M323" s="22"/>
      <c r="N323" s="203"/>
      <c r="O323" s="183"/>
      <c r="P323" s="22"/>
      <c r="Q323" s="203"/>
      <c r="R323" s="183"/>
      <c r="S323" s="184" t="n">
        <f aca="false">'Piano Finanziario Annuale'!$F$6</f>
        <v>0</v>
      </c>
      <c r="T323" s="185" t="n">
        <v>0</v>
      </c>
      <c r="U323" s="186"/>
      <c r="V323" s="187" t="n">
        <f aca="false">(T323*U323)</f>
        <v>0</v>
      </c>
      <c r="W323" s="185" t="n">
        <v>0</v>
      </c>
      <c r="X323" s="185" t="n">
        <f aca="false">IF(OR(S323="sì",S323="forfettario 190"),SUM(T323+W323),SUM(T323+V323+W323))</f>
        <v>0</v>
      </c>
      <c r="Y323" s="205"/>
      <c r="Z323" s="205"/>
      <c r="AA323" s="206"/>
      <c r="AB323" s="189" t="n">
        <f aca="false">IF(AA323="SI",X323,0)</f>
        <v>0</v>
      </c>
      <c r="AC323" s="207"/>
      <c r="AD323" s="207"/>
      <c r="AE323" s="207"/>
      <c r="AF323" s="207"/>
      <c r="AG323" s="207"/>
      <c r="AH323" s="208"/>
    </row>
    <row r="324" customFormat="false" ht="13.5" hidden="false" customHeight="true" outlineLevel="0" collapsed="false">
      <c r="A324" s="22" t="n">
        <v>323</v>
      </c>
      <c r="B324" s="180"/>
      <c r="C324" s="22"/>
      <c r="D324" s="22"/>
      <c r="E324" s="22"/>
      <c r="F324" s="22"/>
      <c r="G324" s="22"/>
      <c r="H324" s="183"/>
      <c r="I324" s="183"/>
      <c r="J324" s="22"/>
      <c r="K324" s="191" t="e">
        <f aca="false">VLOOKUP('Altri Costi'!J324,Legenda!$D$1:$F$258,2)</f>
        <v>#N/A</v>
      </c>
      <c r="L324" s="22"/>
      <c r="M324" s="22"/>
      <c r="N324" s="203"/>
      <c r="O324" s="183"/>
      <c r="P324" s="22"/>
      <c r="Q324" s="203"/>
      <c r="R324" s="183"/>
      <c r="S324" s="184" t="n">
        <f aca="false">'Piano Finanziario Annuale'!$F$6</f>
        <v>0</v>
      </c>
      <c r="T324" s="185" t="n">
        <v>0</v>
      </c>
      <c r="U324" s="186"/>
      <c r="V324" s="187" t="n">
        <f aca="false">(T324*U324)</f>
        <v>0</v>
      </c>
      <c r="W324" s="185" t="n">
        <v>0</v>
      </c>
      <c r="X324" s="185" t="n">
        <f aca="false">IF(OR(S324="sì",S324="forfettario 190"),SUM(T324+W324),SUM(T324+V324+W324))</f>
        <v>0</v>
      </c>
      <c r="Y324" s="205"/>
      <c r="Z324" s="205"/>
      <c r="AA324" s="206"/>
      <c r="AB324" s="189" t="n">
        <f aca="false">IF(AA324="SI",X324,0)</f>
        <v>0</v>
      </c>
      <c r="AC324" s="207"/>
      <c r="AD324" s="207"/>
      <c r="AE324" s="207"/>
      <c r="AF324" s="207"/>
      <c r="AG324" s="207"/>
      <c r="AH324" s="208"/>
    </row>
    <row r="325" customFormat="false" ht="13.5" hidden="false" customHeight="true" outlineLevel="0" collapsed="false">
      <c r="A325" s="22" t="n">
        <v>324</v>
      </c>
      <c r="B325" s="180"/>
      <c r="C325" s="22"/>
      <c r="D325" s="22"/>
      <c r="E325" s="22"/>
      <c r="F325" s="22"/>
      <c r="G325" s="22"/>
      <c r="H325" s="183"/>
      <c r="I325" s="183"/>
      <c r="J325" s="22"/>
      <c r="K325" s="191" t="e">
        <f aca="false">VLOOKUP('Altri Costi'!J325,Legenda!$D$1:$F$258,2)</f>
        <v>#N/A</v>
      </c>
      <c r="L325" s="22"/>
      <c r="M325" s="22"/>
      <c r="N325" s="203"/>
      <c r="O325" s="183"/>
      <c r="P325" s="22"/>
      <c r="Q325" s="203"/>
      <c r="R325" s="183"/>
      <c r="S325" s="184" t="n">
        <f aca="false">'Piano Finanziario Annuale'!$F$6</f>
        <v>0</v>
      </c>
      <c r="T325" s="185" t="n">
        <v>0</v>
      </c>
      <c r="U325" s="186"/>
      <c r="V325" s="187" t="n">
        <f aca="false">(T325*U325)</f>
        <v>0</v>
      </c>
      <c r="W325" s="185" t="n">
        <v>0</v>
      </c>
      <c r="X325" s="185" t="n">
        <f aca="false">IF(OR(S325="sì",S325="forfettario 190"),SUM(T325+W325),SUM(T325+V325+W325))</f>
        <v>0</v>
      </c>
      <c r="Y325" s="205"/>
      <c r="Z325" s="205"/>
      <c r="AA325" s="206"/>
      <c r="AB325" s="189" t="n">
        <f aca="false">IF(AA325="SI",X325,0)</f>
        <v>0</v>
      </c>
      <c r="AC325" s="207"/>
      <c r="AD325" s="207"/>
      <c r="AE325" s="207"/>
      <c r="AF325" s="207"/>
      <c r="AG325" s="207"/>
      <c r="AH325" s="208"/>
    </row>
    <row r="326" customFormat="false" ht="13.5" hidden="false" customHeight="true" outlineLevel="0" collapsed="false">
      <c r="A326" s="22" t="n">
        <v>325</v>
      </c>
      <c r="B326" s="180"/>
      <c r="C326" s="22"/>
      <c r="D326" s="22"/>
      <c r="E326" s="22"/>
      <c r="F326" s="22"/>
      <c r="G326" s="22"/>
      <c r="H326" s="183"/>
      <c r="I326" s="183"/>
      <c r="J326" s="22"/>
      <c r="K326" s="191" t="e">
        <f aca="false">VLOOKUP('Altri Costi'!J326,Legenda!$D$1:$F$258,2)</f>
        <v>#N/A</v>
      </c>
      <c r="L326" s="22"/>
      <c r="M326" s="22"/>
      <c r="N326" s="203"/>
      <c r="O326" s="183"/>
      <c r="P326" s="22"/>
      <c r="Q326" s="203"/>
      <c r="R326" s="183"/>
      <c r="S326" s="184" t="n">
        <f aca="false">'Piano Finanziario Annuale'!$F$6</f>
        <v>0</v>
      </c>
      <c r="T326" s="185" t="n">
        <v>0</v>
      </c>
      <c r="U326" s="186"/>
      <c r="V326" s="187" t="n">
        <f aca="false">(T326*U326)</f>
        <v>0</v>
      </c>
      <c r="W326" s="185" t="n">
        <v>0</v>
      </c>
      <c r="X326" s="185" t="n">
        <f aca="false">IF(OR(S326="sì",S326="forfettario 190"),SUM(T326+W326),SUM(T326+V326+W326))</f>
        <v>0</v>
      </c>
      <c r="Y326" s="205"/>
      <c r="Z326" s="205"/>
      <c r="AA326" s="206"/>
      <c r="AB326" s="189" t="n">
        <f aca="false">IF(AA326="SI",X326,0)</f>
        <v>0</v>
      </c>
      <c r="AC326" s="207"/>
      <c r="AD326" s="207"/>
      <c r="AE326" s="207"/>
      <c r="AF326" s="207"/>
      <c r="AG326" s="207"/>
      <c r="AH326" s="208"/>
    </row>
    <row r="327" customFormat="false" ht="13.5" hidden="false" customHeight="true" outlineLevel="0" collapsed="false">
      <c r="A327" s="22" t="n">
        <v>326</v>
      </c>
      <c r="B327" s="180"/>
      <c r="C327" s="22"/>
      <c r="D327" s="22"/>
      <c r="E327" s="22"/>
      <c r="F327" s="22"/>
      <c r="G327" s="22"/>
      <c r="H327" s="183"/>
      <c r="I327" s="183"/>
      <c r="J327" s="22"/>
      <c r="K327" s="191" t="e">
        <f aca="false">VLOOKUP('Altri Costi'!J327,Legenda!$D$1:$F$258,2)</f>
        <v>#N/A</v>
      </c>
      <c r="L327" s="22"/>
      <c r="M327" s="22"/>
      <c r="N327" s="203"/>
      <c r="O327" s="183"/>
      <c r="P327" s="22"/>
      <c r="Q327" s="203"/>
      <c r="R327" s="183"/>
      <c r="S327" s="184" t="n">
        <f aca="false">'Piano Finanziario Annuale'!$F$6</f>
        <v>0</v>
      </c>
      <c r="T327" s="185" t="n">
        <v>0</v>
      </c>
      <c r="U327" s="186"/>
      <c r="V327" s="187" t="n">
        <f aca="false">(T327*U327)</f>
        <v>0</v>
      </c>
      <c r="W327" s="185" t="n">
        <v>0</v>
      </c>
      <c r="X327" s="185" t="n">
        <f aca="false">IF(OR(S327="sì",S327="forfettario 190"),SUM(T327+W327),SUM(T327+V327+W327))</f>
        <v>0</v>
      </c>
      <c r="Y327" s="205"/>
      <c r="Z327" s="205"/>
      <c r="AA327" s="206"/>
      <c r="AB327" s="189" t="n">
        <f aca="false">IF(AA327="SI",X327,0)</f>
        <v>0</v>
      </c>
      <c r="AC327" s="207"/>
      <c r="AD327" s="207"/>
      <c r="AE327" s="207"/>
      <c r="AF327" s="207"/>
      <c r="AG327" s="207"/>
      <c r="AH327" s="208"/>
    </row>
    <row r="328" customFormat="false" ht="13.5" hidden="false" customHeight="true" outlineLevel="0" collapsed="false">
      <c r="A328" s="22" t="n">
        <v>327</v>
      </c>
      <c r="B328" s="180"/>
      <c r="C328" s="22"/>
      <c r="D328" s="22"/>
      <c r="E328" s="22"/>
      <c r="F328" s="22"/>
      <c r="G328" s="22"/>
      <c r="H328" s="183"/>
      <c r="I328" s="183"/>
      <c r="J328" s="22"/>
      <c r="K328" s="191" t="e">
        <f aca="false">VLOOKUP('Altri Costi'!J328,Legenda!$D$1:$F$258,2)</f>
        <v>#N/A</v>
      </c>
      <c r="L328" s="22"/>
      <c r="M328" s="22"/>
      <c r="N328" s="203"/>
      <c r="O328" s="183"/>
      <c r="P328" s="22"/>
      <c r="Q328" s="203"/>
      <c r="R328" s="183"/>
      <c r="S328" s="184" t="n">
        <f aca="false">'Piano Finanziario Annuale'!$F$6</f>
        <v>0</v>
      </c>
      <c r="T328" s="185" t="n">
        <v>0</v>
      </c>
      <c r="U328" s="186"/>
      <c r="V328" s="187" t="n">
        <f aca="false">(T328*U328)</f>
        <v>0</v>
      </c>
      <c r="W328" s="185" t="n">
        <v>0</v>
      </c>
      <c r="X328" s="185" t="n">
        <f aca="false">IF(OR(S328="sì",S328="forfettario 190"),SUM(T328+W328),SUM(T328+V328+W328))</f>
        <v>0</v>
      </c>
      <c r="Y328" s="205"/>
      <c r="Z328" s="205"/>
      <c r="AA328" s="206"/>
      <c r="AB328" s="189" t="n">
        <f aca="false">IF(AA328="SI",X328,0)</f>
        <v>0</v>
      </c>
      <c r="AC328" s="207"/>
      <c r="AD328" s="207"/>
      <c r="AE328" s="207"/>
      <c r="AF328" s="207"/>
      <c r="AG328" s="207"/>
      <c r="AH328" s="208"/>
    </row>
    <row r="329" customFormat="false" ht="13.5" hidden="false" customHeight="true" outlineLevel="0" collapsed="false">
      <c r="A329" s="22" t="n">
        <v>328</v>
      </c>
      <c r="B329" s="180"/>
      <c r="C329" s="22"/>
      <c r="D329" s="22"/>
      <c r="E329" s="22"/>
      <c r="F329" s="22"/>
      <c r="G329" s="22"/>
      <c r="H329" s="183"/>
      <c r="I329" s="183"/>
      <c r="J329" s="22"/>
      <c r="K329" s="191" t="e">
        <f aca="false">VLOOKUP('Altri Costi'!J329,Legenda!$D$1:$F$258,2)</f>
        <v>#N/A</v>
      </c>
      <c r="L329" s="22"/>
      <c r="M329" s="22"/>
      <c r="N329" s="203"/>
      <c r="O329" s="183"/>
      <c r="P329" s="22"/>
      <c r="Q329" s="203"/>
      <c r="R329" s="183"/>
      <c r="S329" s="184" t="n">
        <f aca="false">'Piano Finanziario Annuale'!$F$6</f>
        <v>0</v>
      </c>
      <c r="T329" s="185" t="n">
        <v>0</v>
      </c>
      <c r="U329" s="186"/>
      <c r="V329" s="187" t="n">
        <f aca="false">(T329*U329)</f>
        <v>0</v>
      </c>
      <c r="W329" s="185" t="n">
        <v>0</v>
      </c>
      <c r="X329" s="185" t="n">
        <f aca="false">IF(OR(S329="sì",S329="forfettario 190"),SUM(T329+W329),SUM(T329+V329+W329))</f>
        <v>0</v>
      </c>
      <c r="Y329" s="205"/>
      <c r="Z329" s="205"/>
      <c r="AA329" s="206"/>
      <c r="AB329" s="189" t="n">
        <f aca="false">IF(AA329="SI",X329,0)</f>
        <v>0</v>
      </c>
      <c r="AC329" s="207"/>
      <c r="AD329" s="207"/>
      <c r="AE329" s="207"/>
      <c r="AF329" s="207"/>
      <c r="AG329" s="207"/>
      <c r="AH329" s="208"/>
    </row>
    <row r="330" customFormat="false" ht="13.5" hidden="false" customHeight="true" outlineLevel="0" collapsed="false">
      <c r="A330" s="22" t="n">
        <v>329</v>
      </c>
      <c r="B330" s="180"/>
      <c r="C330" s="22"/>
      <c r="D330" s="22"/>
      <c r="E330" s="22"/>
      <c r="F330" s="22"/>
      <c r="G330" s="22"/>
      <c r="H330" s="183"/>
      <c r="I330" s="183"/>
      <c r="J330" s="22"/>
      <c r="K330" s="191" t="e">
        <f aca="false">VLOOKUP('Altri Costi'!J330,Legenda!$D$1:$F$258,2)</f>
        <v>#N/A</v>
      </c>
      <c r="L330" s="22"/>
      <c r="M330" s="22"/>
      <c r="N330" s="203"/>
      <c r="O330" s="183"/>
      <c r="P330" s="22"/>
      <c r="Q330" s="203"/>
      <c r="R330" s="183"/>
      <c r="S330" s="184" t="n">
        <f aca="false">'Piano Finanziario Annuale'!$F$6</f>
        <v>0</v>
      </c>
      <c r="T330" s="185" t="n">
        <v>0</v>
      </c>
      <c r="U330" s="186"/>
      <c r="V330" s="187" t="n">
        <f aca="false">(T330*U330)</f>
        <v>0</v>
      </c>
      <c r="W330" s="185" t="n">
        <v>0</v>
      </c>
      <c r="X330" s="185" t="n">
        <f aca="false">IF(OR(S330="sì",S330="forfettario 190"),SUM(T330+W330),SUM(T330+V330+W330))</f>
        <v>0</v>
      </c>
      <c r="Y330" s="205"/>
      <c r="Z330" s="205"/>
      <c r="AA330" s="206"/>
      <c r="AB330" s="189" t="n">
        <f aca="false">IF(AA330="SI",X330,0)</f>
        <v>0</v>
      </c>
      <c r="AC330" s="207"/>
      <c r="AD330" s="207"/>
      <c r="AE330" s="207"/>
      <c r="AF330" s="207"/>
      <c r="AG330" s="207"/>
      <c r="AH330" s="208"/>
    </row>
    <row r="331" customFormat="false" ht="13.5" hidden="false" customHeight="true" outlineLevel="0" collapsed="false">
      <c r="A331" s="22" t="n">
        <v>330</v>
      </c>
      <c r="B331" s="180"/>
      <c r="C331" s="22"/>
      <c r="D331" s="22"/>
      <c r="E331" s="22"/>
      <c r="F331" s="22"/>
      <c r="G331" s="22"/>
      <c r="H331" s="183"/>
      <c r="I331" s="183"/>
      <c r="J331" s="22"/>
      <c r="K331" s="191" t="e">
        <f aca="false">VLOOKUP('Altri Costi'!J331,Legenda!$D$1:$F$258,2)</f>
        <v>#N/A</v>
      </c>
      <c r="L331" s="22"/>
      <c r="M331" s="22"/>
      <c r="N331" s="203"/>
      <c r="O331" s="183"/>
      <c r="P331" s="22"/>
      <c r="Q331" s="203"/>
      <c r="R331" s="183"/>
      <c r="S331" s="184" t="n">
        <f aca="false">'Piano Finanziario Annuale'!$F$6</f>
        <v>0</v>
      </c>
      <c r="T331" s="185" t="n">
        <v>0</v>
      </c>
      <c r="U331" s="186"/>
      <c r="V331" s="187" t="n">
        <f aca="false">(T331*U331)</f>
        <v>0</v>
      </c>
      <c r="W331" s="185" t="n">
        <v>0</v>
      </c>
      <c r="X331" s="185" t="n">
        <f aca="false">IF(OR(S331="sì",S331="forfettario 190"),SUM(T331+W331),SUM(T331+V331+W331))</f>
        <v>0</v>
      </c>
      <c r="Y331" s="205"/>
      <c r="Z331" s="205"/>
      <c r="AA331" s="206"/>
      <c r="AB331" s="189" t="n">
        <f aca="false">IF(AA331="SI",X331,0)</f>
        <v>0</v>
      </c>
      <c r="AC331" s="207"/>
      <c r="AD331" s="207"/>
      <c r="AE331" s="207"/>
      <c r="AF331" s="207"/>
      <c r="AG331" s="207"/>
      <c r="AH331" s="208"/>
    </row>
    <row r="332" customFormat="false" ht="13.5" hidden="false" customHeight="true" outlineLevel="0" collapsed="false">
      <c r="A332" s="22" t="n">
        <v>331</v>
      </c>
      <c r="B332" s="180"/>
      <c r="C332" s="22"/>
      <c r="D332" s="22"/>
      <c r="E332" s="22"/>
      <c r="F332" s="22"/>
      <c r="G332" s="22"/>
      <c r="H332" s="183"/>
      <c r="I332" s="183"/>
      <c r="J332" s="22"/>
      <c r="K332" s="191" t="e">
        <f aca="false">VLOOKUP('Altri Costi'!J332,Legenda!$D$1:$F$258,2)</f>
        <v>#N/A</v>
      </c>
      <c r="L332" s="22"/>
      <c r="M332" s="22"/>
      <c r="N332" s="203"/>
      <c r="O332" s="183"/>
      <c r="P332" s="22"/>
      <c r="Q332" s="203"/>
      <c r="R332" s="183"/>
      <c r="S332" s="184" t="n">
        <f aca="false">'Piano Finanziario Annuale'!$F$6</f>
        <v>0</v>
      </c>
      <c r="T332" s="185" t="n">
        <v>0</v>
      </c>
      <c r="U332" s="186"/>
      <c r="V332" s="187" t="n">
        <f aca="false">(T332*U332)</f>
        <v>0</v>
      </c>
      <c r="W332" s="185" t="n">
        <v>0</v>
      </c>
      <c r="X332" s="185" t="n">
        <f aca="false">IF(OR(S332="sì",S332="forfettario 190"),SUM(T332+W332),SUM(T332+V332+W332))</f>
        <v>0</v>
      </c>
      <c r="Y332" s="205"/>
      <c r="Z332" s="205"/>
      <c r="AA332" s="206"/>
      <c r="AB332" s="189" t="n">
        <f aca="false">IF(AA332="SI",X332,0)</f>
        <v>0</v>
      </c>
      <c r="AC332" s="207"/>
      <c r="AD332" s="207"/>
      <c r="AE332" s="207"/>
      <c r="AF332" s="207"/>
      <c r="AG332" s="207"/>
      <c r="AH332" s="208"/>
    </row>
    <row r="333" customFormat="false" ht="13.5" hidden="false" customHeight="true" outlineLevel="0" collapsed="false">
      <c r="A333" s="22" t="n">
        <v>332</v>
      </c>
      <c r="B333" s="180"/>
      <c r="C333" s="22"/>
      <c r="D333" s="22"/>
      <c r="E333" s="22"/>
      <c r="F333" s="22"/>
      <c r="G333" s="22"/>
      <c r="H333" s="183"/>
      <c r="I333" s="183"/>
      <c r="J333" s="22"/>
      <c r="K333" s="191" t="e">
        <f aca="false">VLOOKUP('Altri Costi'!J333,Legenda!$D$1:$F$258,2)</f>
        <v>#N/A</v>
      </c>
      <c r="L333" s="22"/>
      <c r="M333" s="22"/>
      <c r="N333" s="203"/>
      <c r="O333" s="183"/>
      <c r="P333" s="22"/>
      <c r="Q333" s="203"/>
      <c r="R333" s="183"/>
      <c r="S333" s="184" t="n">
        <f aca="false">'Piano Finanziario Annuale'!$F$6</f>
        <v>0</v>
      </c>
      <c r="T333" s="185" t="n">
        <v>0</v>
      </c>
      <c r="U333" s="186"/>
      <c r="V333" s="187" t="n">
        <f aca="false">(T333*U333)</f>
        <v>0</v>
      </c>
      <c r="W333" s="185" t="n">
        <v>0</v>
      </c>
      <c r="X333" s="185" t="n">
        <f aca="false">IF(OR(S333="sì",S333="forfettario 190"),SUM(T333+W333),SUM(T333+V333+W333))</f>
        <v>0</v>
      </c>
      <c r="Y333" s="205"/>
      <c r="Z333" s="205"/>
      <c r="AA333" s="206"/>
      <c r="AB333" s="189" t="n">
        <f aca="false">IF(AA333="SI",X333,0)</f>
        <v>0</v>
      </c>
      <c r="AC333" s="207"/>
      <c r="AD333" s="207"/>
      <c r="AE333" s="207"/>
      <c r="AF333" s="207"/>
      <c r="AG333" s="207"/>
      <c r="AH333" s="208"/>
    </row>
    <row r="334" customFormat="false" ht="13.5" hidden="false" customHeight="true" outlineLevel="0" collapsed="false">
      <c r="A334" s="22" t="n">
        <v>333</v>
      </c>
      <c r="B334" s="180"/>
      <c r="C334" s="22"/>
      <c r="D334" s="22"/>
      <c r="E334" s="22"/>
      <c r="F334" s="22"/>
      <c r="G334" s="22"/>
      <c r="H334" s="183"/>
      <c r="I334" s="183"/>
      <c r="J334" s="22"/>
      <c r="K334" s="191" t="e">
        <f aca="false">VLOOKUP('Altri Costi'!J334,Legenda!$D$1:$F$258,2)</f>
        <v>#N/A</v>
      </c>
      <c r="L334" s="22"/>
      <c r="M334" s="22"/>
      <c r="N334" s="203"/>
      <c r="O334" s="183"/>
      <c r="P334" s="22"/>
      <c r="Q334" s="203"/>
      <c r="R334" s="183"/>
      <c r="S334" s="184" t="n">
        <f aca="false">'Piano Finanziario Annuale'!$F$6</f>
        <v>0</v>
      </c>
      <c r="T334" s="185" t="n">
        <v>0</v>
      </c>
      <c r="U334" s="186"/>
      <c r="V334" s="187" t="n">
        <f aca="false">(T334*U334)</f>
        <v>0</v>
      </c>
      <c r="W334" s="185" t="n">
        <v>0</v>
      </c>
      <c r="X334" s="185" t="n">
        <f aca="false">IF(OR(S334="sì",S334="forfettario 190"),SUM(T334+W334),SUM(T334+V334+W334))</f>
        <v>0</v>
      </c>
      <c r="Y334" s="205"/>
      <c r="Z334" s="205"/>
      <c r="AA334" s="206"/>
      <c r="AB334" s="189" t="n">
        <f aca="false">IF(AA334="SI",X334,0)</f>
        <v>0</v>
      </c>
      <c r="AC334" s="207"/>
      <c r="AD334" s="207"/>
      <c r="AE334" s="207"/>
      <c r="AF334" s="207"/>
      <c r="AG334" s="207"/>
      <c r="AH334" s="208"/>
    </row>
    <row r="335" customFormat="false" ht="13.5" hidden="false" customHeight="true" outlineLevel="0" collapsed="false">
      <c r="A335" s="22" t="n">
        <v>334</v>
      </c>
      <c r="B335" s="180"/>
      <c r="C335" s="22"/>
      <c r="D335" s="22"/>
      <c r="E335" s="22"/>
      <c r="F335" s="22"/>
      <c r="G335" s="22"/>
      <c r="H335" s="183"/>
      <c r="I335" s="183"/>
      <c r="J335" s="22"/>
      <c r="K335" s="191" t="e">
        <f aca="false">VLOOKUP('Altri Costi'!J335,Legenda!$D$1:$F$258,2)</f>
        <v>#N/A</v>
      </c>
      <c r="L335" s="22"/>
      <c r="M335" s="22"/>
      <c r="N335" s="203"/>
      <c r="O335" s="183"/>
      <c r="P335" s="22"/>
      <c r="Q335" s="203"/>
      <c r="R335" s="183"/>
      <c r="S335" s="184" t="n">
        <f aca="false">'Piano Finanziario Annuale'!$F$6</f>
        <v>0</v>
      </c>
      <c r="T335" s="185" t="n">
        <v>0</v>
      </c>
      <c r="U335" s="186"/>
      <c r="V335" s="187" t="n">
        <f aca="false">(T335*U335)</f>
        <v>0</v>
      </c>
      <c r="W335" s="185" t="n">
        <v>0</v>
      </c>
      <c r="X335" s="185" t="n">
        <f aca="false">IF(OR(S335="sì",S335="forfettario 190"),SUM(T335+W335),SUM(T335+V335+W335))</f>
        <v>0</v>
      </c>
      <c r="Y335" s="205"/>
      <c r="Z335" s="205"/>
      <c r="AA335" s="206"/>
      <c r="AB335" s="189" t="n">
        <f aca="false">IF(AA335="SI",X335,0)</f>
        <v>0</v>
      </c>
      <c r="AC335" s="207"/>
      <c r="AD335" s="207"/>
      <c r="AE335" s="207"/>
      <c r="AF335" s="207"/>
      <c r="AG335" s="207"/>
      <c r="AH335" s="208"/>
    </row>
    <row r="336" customFormat="false" ht="13.5" hidden="false" customHeight="true" outlineLevel="0" collapsed="false">
      <c r="A336" s="22" t="n">
        <v>335</v>
      </c>
      <c r="B336" s="180"/>
      <c r="C336" s="22"/>
      <c r="D336" s="22"/>
      <c r="E336" s="22"/>
      <c r="F336" s="22"/>
      <c r="G336" s="22"/>
      <c r="H336" s="183"/>
      <c r="I336" s="183"/>
      <c r="J336" s="22"/>
      <c r="K336" s="191" t="e">
        <f aca="false">VLOOKUP('Altri Costi'!J336,Legenda!$D$1:$F$258,2)</f>
        <v>#N/A</v>
      </c>
      <c r="L336" s="22"/>
      <c r="M336" s="22"/>
      <c r="N336" s="203"/>
      <c r="O336" s="183"/>
      <c r="P336" s="22"/>
      <c r="Q336" s="203"/>
      <c r="R336" s="183"/>
      <c r="S336" s="184" t="n">
        <f aca="false">'Piano Finanziario Annuale'!$F$6</f>
        <v>0</v>
      </c>
      <c r="T336" s="185" t="n">
        <v>0</v>
      </c>
      <c r="U336" s="186"/>
      <c r="V336" s="187" t="n">
        <f aca="false">(T336*U336)</f>
        <v>0</v>
      </c>
      <c r="W336" s="185" t="n">
        <v>0</v>
      </c>
      <c r="X336" s="185" t="n">
        <f aca="false">IF(OR(S336="sì",S336="forfettario 190"),SUM(T336+W336),SUM(T336+V336+W336))</f>
        <v>0</v>
      </c>
      <c r="Y336" s="205"/>
      <c r="Z336" s="205"/>
      <c r="AA336" s="206"/>
      <c r="AB336" s="189" t="n">
        <f aca="false">IF(AA336="SI",X336,0)</f>
        <v>0</v>
      </c>
      <c r="AC336" s="207"/>
      <c r="AD336" s="207"/>
      <c r="AE336" s="207"/>
      <c r="AF336" s="207"/>
      <c r="AG336" s="207"/>
      <c r="AH336" s="208"/>
    </row>
    <row r="337" customFormat="false" ht="13.5" hidden="false" customHeight="true" outlineLevel="0" collapsed="false">
      <c r="A337" s="22" t="n">
        <v>336</v>
      </c>
      <c r="B337" s="180"/>
      <c r="C337" s="22"/>
      <c r="D337" s="22"/>
      <c r="E337" s="22"/>
      <c r="F337" s="22"/>
      <c r="G337" s="22"/>
      <c r="H337" s="183"/>
      <c r="I337" s="183"/>
      <c r="J337" s="22"/>
      <c r="K337" s="191" t="e">
        <f aca="false">VLOOKUP('Altri Costi'!J337,Legenda!$D$1:$F$258,2)</f>
        <v>#N/A</v>
      </c>
      <c r="L337" s="22"/>
      <c r="M337" s="22"/>
      <c r="N337" s="203"/>
      <c r="O337" s="183"/>
      <c r="P337" s="22"/>
      <c r="Q337" s="203"/>
      <c r="R337" s="183"/>
      <c r="S337" s="184" t="n">
        <f aca="false">'Piano Finanziario Annuale'!$F$6</f>
        <v>0</v>
      </c>
      <c r="T337" s="185" t="n">
        <v>0</v>
      </c>
      <c r="U337" s="186"/>
      <c r="V337" s="187" t="n">
        <f aca="false">(T337*U337)</f>
        <v>0</v>
      </c>
      <c r="W337" s="185" t="n">
        <v>0</v>
      </c>
      <c r="X337" s="185" t="n">
        <f aca="false">IF(OR(S337="sì",S337="forfettario 190"),SUM(T337+W337),SUM(T337+V337+W337))</f>
        <v>0</v>
      </c>
      <c r="Y337" s="205"/>
      <c r="Z337" s="205"/>
      <c r="AA337" s="206"/>
      <c r="AB337" s="189" t="n">
        <f aca="false">IF(AA337="SI",X337,0)</f>
        <v>0</v>
      </c>
      <c r="AC337" s="207"/>
      <c r="AD337" s="207"/>
      <c r="AE337" s="207"/>
      <c r="AF337" s="207"/>
      <c r="AG337" s="207"/>
      <c r="AH337" s="208"/>
    </row>
    <row r="338" customFormat="false" ht="13.5" hidden="false" customHeight="true" outlineLevel="0" collapsed="false">
      <c r="A338" s="22" t="n">
        <v>337</v>
      </c>
      <c r="B338" s="180"/>
      <c r="C338" s="22"/>
      <c r="D338" s="22"/>
      <c r="E338" s="22"/>
      <c r="F338" s="22"/>
      <c r="G338" s="22"/>
      <c r="H338" s="183"/>
      <c r="I338" s="183"/>
      <c r="J338" s="22"/>
      <c r="K338" s="191" t="e">
        <f aca="false">VLOOKUP('Altri Costi'!J338,Legenda!$D$1:$F$258,2)</f>
        <v>#N/A</v>
      </c>
      <c r="L338" s="22"/>
      <c r="M338" s="22"/>
      <c r="N338" s="203"/>
      <c r="O338" s="183"/>
      <c r="P338" s="22"/>
      <c r="Q338" s="203"/>
      <c r="R338" s="183"/>
      <c r="S338" s="184" t="n">
        <f aca="false">'Piano Finanziario Annuale'!$F$6</f>
        <v>0</v>
      </c>
      <c r="T338" s="185" t="n">
        <v>0</v>
      </c>
      <c r="U338" s="186"/>
      <c r="V338" s="187" t="n">
        <f aca="false">(T338*U338)</f>
        <v>0</v>
      </c>
      <c r="W338" s="185" t="n">
        <v>0</v>
      </c>
      <c r="X338" s="185" t="n">
        <f aca="false">IF(OR(S338="sì",S338="forfettario 190"),SUM(T338+W338),SUM(T338+V338+W338))</f>
        <v>0</v>
      </c>
      <c r="Y338" s="205"/>
      <c r="Z338" s="205"/>
      <c r="AA338" s="206"/>
      <c r="AB338" s="189" t="n">
        <f aca="false">IF(AA338="SI",X338,0)</f>
        <v>0</v>
      </c>
      <c r="AC338" s="207"/>
      <c r="AD338" s="207"/>
      <c r="AE338" s="207"/>
      <c r="AF338" s="207"/>
      <c r="AG338" s="207"/>
      <c r="AH338" s="208"/>
    </row>
    <row r="339" customFormat="false" ht="13.5" hidden="false" customHeight="true" outlineLevel="0" collapsed="false">
      <c r="A339" s="22" t="n">
        <v>338</v>
      </c>
      <c r="B339" s="180"/>
      <c r="C339" s="22"/>
      <c r="D339" s="22"/>
      <c r="E339" s="22"/>
      <c r="F339" s="22"/>
      <c r="G339" s="22"/>
      <c r="H339" s="183"/>
      <c r="I339" s="183"/>
      <c r="J339" s="22"/>
      <c r="K339" s="191" t="e">
        <f aca="false">VLOOKUP('Altri Costi'!J339,Legenda!$D$1:$F$258,2)</f>
        <v>#N/A</v>
      </c>
      <c r="L339" s="22"/>
      <c r="M339" s="22"/>
      <c r="N339" s="203"/>
      <c r="O339" s="183"/>
      <c r="P339" s="22"/>
      <c r="Q339" s="203"/>
      <c r="R339" s="183"/>
      <c r="S339" s="184" t="n">
        <f aca="false">'Piano Finanziario Annuale'!$F$6</f>
        <v>0</v>
      </c>
      <c r="T339" s="185" t="n">
        <v>0</v>
      </c>
      <c r="U339" s="186"/>
      <c r="V339" s="187" t="n">
        <f aca="false">(T339*U339)</f>
        <v>0</v>
      </c>
      <c r="W339" s="185" t="n">
        <v>0</v>
      </c>
      <c r="X339" s="185" t="n">
        <f aca="false">IF(OR(S339="sì",S339="forfettario 190"),SUM(T339+W339),SUM(T339+V339+W339))</f>
        <v>0</v>
      </c>
      <c r="Y339" s="205"/>
      <c r="Z339" s="205"/>
      <c r="AA339" s="206"/>
      <c r="AB339" s="189" t="n">
        <f aca="false">IF(AA339="SI",X339,0)</f>
        <v>0</v>
      </c>
      <c r="AC339" s="207"/>
      <c r="AD339" s="207"/>
      <c r="AE339" s="207"/>
      <c r="AF339" s="207"/>
      <c r="AG339" s="207"/>
      <c r="AH339" s="208"/>
    </row>
    <row r="340" customFormat="false" ht="13.5" hidden="false" customHeight="true" outlineLevel="0" collapsed="false">
      <c r="A340" s="22" t="n">
        <v>339</v>
      </c>
      <c r="B340" s="180"/>
      <c r="C340" s="22"/>
      <c r="D340" s="22"/>
      <c r="E340" s="22"/>
      <c r="F340" s="22"/>
      <c r="G340" s="22"/>
      <c r="H340" s="183"/>
      <c r="I340" s="183"/>
      <c r="J340" s="22"/>
      <c r="K340" s="191" t="e">
        <f aca="false">VLOOKUP('Altri Costi'!J340,Legenda!$D$1:$F$258,2)</f>
        <v>#N/A</v>
      </c>
      <c r="L340" s="22"/>
      <c r="M340" s="22"/>
      <c r="N340" s="203"/>
      <c r="O340" s="183"/>
      <c r="P340" s="22"/>
      <c r="Q340" s="203"/>
      <c r="R340" s="183"/>
      <c r="S340" s="184" t="n">
        <f aca="false">'Piano Finanziario Annuale'!$F$6</f>
        <v>0</v>
      </c>
      <c r="T340" s="185" t="n">
        <v>0</v>
      </c>
      <c r="U340" s="186"/>
      <c r="V340" s="187" t="n">
        <f aca="false">(T340*U340)</f>
        <v>0</v>
      </c>
      <c r="W340" s="185" t="n">
        <v>0</v>
      </c>
      <c r="X340" s="185" t="n">
        <f aca="false">IF(OR(S340="sì",S340="forfettario 190"),SUM(T340+W340),SUM(T340+V340+W340))</f>
        <v>0</v>
      </c>
      <c r="Y340" s="205"/>
      <c r="Z340" s="205"/>
      <c r="AA340" s="206"/>
      <c r="AB340" s="189" t="n">
        <f aca="false">IF(AA340="SI",X340,0)</f>
        <v>0</v>
      </c>
      <c r="AC340" s="207"/>
      <c r="AD340" s="207"/>
      <c r="AE340" s="207"/>
      <c r="AF340" s="207"/>
      <c r="AG340" s="207"/>
      <c r="AH340" s="208"/>
    </row>
    <row r="341" customFormat="false" ht="13.5" hidden="false" customHeight="true" outlineLevel="0" collapsed="false">
      <c r="A341" s="22" t="n">
        <v>340</v>
      </c>
      <c r="B341" s="180"/>
      <c r="C341" s="22"/>
      <c r="D341" s="22"/>
      <c r="E341" s="22"/>
      <c r="F341" s="22"/>
      <c r="G341" s="22"/>
      <c r="H341" s="183"/>
      <c r="I341" s="183"/>
      <c r="J341" s="22"/>
      <c r="K341" s="191" t="e">
        <f aca="false">VLOOKUP('Altri Costi'!J341,Legenda!$D$1:$F$258,2)</f>
        <v>#N/A</v>
      </c>
      <c r="L341" s="22"/>
      <c r="M341" s="22"/>
      <c r="N341" s="203"/>
      <c r="O341" s="183"/>
      <c r="P341" s="22"/>
      <c r="Q341" s="203"/>
      <c r="R341" s="183"/>
      <c r="S341" s="184" t="n">
        <f aca="false">'Piano Finanziario Annuale'!$F$6</f>
        <v>0</v>
      </c>
      <c r="T341" s="185" t="n">
        <v>0</v>
      </c>
      <c r="U341" s="186"/>
      <c r="V341" s="187" t="n">
        <f aca="false">(T341*U341)</f>
        <v>0</v>
      </c>
      <c r="W341" s="185" t="n">
        <v>0</v>
      </c>
      <c r="X341" s="185" t="n">
        <f aca="false">IF(OR(S341="sì",S341="forfettario 190"),SUM(T341+W341),SUM(T341+V341+W341))</f>
        <v>0</v>
      </c>
      <c r="Y341" s="205"/>
      <c r="Z341" s="205"/>
      <c r="AA341" s="206"/>
      <c r="AB341" s="189" t="n">
        <f aca="false">IF(AA341="SI",X341,0)</f>
        <v>0</v>
      </c>
      <c r="AC341" s="207"/>
      <c r="AD341" s="207"/>
      <c r="AE341" s="207"/>
      <c r="AF341" s="207"/>
      <c r="AG341" s="207"/>
      <c r="AH341" s="208"/>
    </row>
    <row r="342" customFormat="false" ht="13.5" hidden="false" customHeight="true" outlineLevel="0" collapsed="false">
      <c r="A342" s="22" t="n">
        <v>341</v>
      </c>
      <c r="B342" s="180"/>
      <c r="C342" s="22"/>
      <c r="D342" s="22"/>
      <c r="E342" s="22"/>
      <c r="F342" s="22"/>
      <c r="G342" s="22"/>
      <c r="H342" s="183"/>
      <c r="I342" s="183"/>
      <c r="J342" s="22"/>
      <c r="K342" s="191" t="e">
        <f aca="false">VLOOKUP('Altri Costi'!J342,Legenda!$D$1:$F$258,2)</f>
        <v>#N/A</v>
      </c>
      <c r="L342" s="22"/>
      <c r="M342" s="22"/>
      <c r="N342" s="203"/>
      <c r="O342" s="183"/>
      <c r="P342" s="22"/>
      <c r="Q342" s="203"/>
      <c r="R342" s="183"/>
      <c r="S342" s="184" t="n">
        <f aca="false">'Piano Finanziario Annuale'!$F$6</f>
        <v>0</v>
      </c>
      <c r="T342" s="185" t="n">
        <v>0</v>
      </c>
      <c r="U342" s="186"/>
      <c r="V342" s="187" t="n">
        <f aca="false">(T342*U342)</f>
        <v>0</v>
      </c>
      <c r="W342" s="185" t="n">
        <v>0</v>
      </c>
      <c r="X342" s="185" t="n">
        <f aca="false">IF(OR(S342="sì",S342="forfettario 190"),SUM(T342+W342),SUM(T342+V342+W342))</f>
        <v>0</v>
      </c>
      <c r="Y342" s="205"/>
      <c r="Z342" s="205"/>
      <c r="AA342" s="206"/>
      <c r="AB342" s="189" t="n">
        <f aca="false">IF(AA342="SI",X342,0)</f>
        <v>0</v>
      </c>
      <c r="AC342" s="207"/>
      <c r="AD342" s="207"/>
      <c r="AE342" s="207"/>
      <c r="AF342" s="207"/>
      <c r="AG342" s="207"/>
      <c r="AH342" s="208"/>
    </row>
    <row r="343" customFormat="false" ht="13.5" hidden="false" customHeight="true" outlineLevel="0" collapsed="false">
      <c r="A343" s="22" t="n">
        <v>342</v>
      </c>
      <c r="B343" s="180"/>
      <c r="C343" s="22"/>
      <c r="D343" s="22"/>
      <c r="E343" s="22"/>
      <c r="F343" s="22"/>
      <c r="G343" s="22"/>
      <c r="H343" s="183"/>
      <c r="I343" s="183"/>
      <c r="J343" s="22"/>
      <c r="K343" s="191" t="e">
        <f aca="false">VLOOKUP('Altri Costi'!J343,Legenda!$D$1:$F$258,2)</f>
        <v>#N/A</v>
      </c>
      <c r="L343" s="22"/>
      <c r="M343" s="22"/>
      <c r="N343" s="203"/>
      <c r="O343" s="183"/>
      <c r="P343" s="22"/>
      <c r="Q343" s="203"/>
      <c r="R343" s="183"/>
      <c r="S343" s="184" t="n">
        <f aca="false">'Piano Finanziario Annuale'!$F$6</f>
        <v>0</v>
      </c>
      <c r="T343" s="185" t="n">
        <v>0</v>
      </c>
      <c r="U343" s="186"/>
      <c r="V343" s="187" t="n">
        <f aca="false">(T343*U343)</f>
        <v>0</v>
      </c>
      <c r="W343" s="185" t="n">
        <v>0</v>
      </c>
      <c r="X343" s="185" t="n">
        <f aca="false">IF(OR(S343="sì",S343="forfettario 190"),SUM(T343+W343),SUM(T343+V343+W343))</f>
        <v>0</v>
      </c>
      <c r="Y343" s="205"/>
      <c r="Z343" s="205"/>
      <c r="AA343" s="206"/>
      <c r="AB343" s="189" t="n">
        <f aca="false">IF(AA343="SI",X343,0)</f>
        <v>0</v>
      </c>
      <c r="AC343" s="207"/>
      <c r="AD343" s="207"/>
      <c r="AE343" s="207"/>
      <c r="AF343" s="207"/>
      <c r="AG343" s="207"/>
      <c r="AH343" s="208"/>
    </row>
    <row r="344" customFormat="false" ht="13.5" hidden="false" customHeight="true" outlineLevel="0" collapsed="false">
      <c r="A344" s="22" t="n">
        <v>343</v>
      </c>
      <c r="B344" s="180"/>
      <c r="C344" s="22"/>
      <c r="D344" s="22"/>
      <c r="E344" s="22"/>
      <c r="F344" s="22"/>
      <c r="G344" s="22"/>
      <c r="H344" s="183"/>
      <c r="I344" s="183"/>
      <c r="J344" s="22"/>
      <c r="K344" s="191" t="e">
        <f aca="false">VLOOKUP('Altri Costi'!J344,Legenda!$D$1:$F$258,2)</f>
        <v>#N/A</v>
      </c>
      <c r="L344" s="22"/>
      <c r="M344" s="22"/>
      <c r="N344" s="203"/>
      <c r="O344" s="183"/>
      <c r="P344" s="22"/>
      <c r="Q344" s="203"/>
      <c r="R344" s="183"/>
      <c r="S344" s="184" t="n">
        <f aca="false">'Piano Finanziario Annuale'!$F$6</f>
        <v>0</v>
      </c>
      <c r="T344" s="185" t="n">
        <v>0</v>
      </c>
      <c r="U344" s="186"/>
      <c r="V344" s="187" t="n">
        <f aca="false">(T344*U344)</f>
        <v>0</v>
      </c>
      <c r="W344" s="185" t="n">
        <v>0</v>
      </c>
      <c r="X344" s="185" t="n">
        <f aca="false">IF(OR(S344="sì",S344="forfettario 190"),SUM(T344+W344),SUM(T344+V344+W344))</f>
        <v>0</v>
      </c>
      <c r="Y344" s="205"/>
      <c r="Z344" s="205"/>
      <c r="AA344" s="206"/>
      <c r="AB344" s="189" t="n">
        <f aca="false">IF(AA344="SI",X344,0)</f>
        <v>0</v>
      </c>
      <c r="AC344" s="207"/>
      <c r="AD344" s="207"/>
      <c r="AE344" s="207"/>
      <c r="AF344" s="207"/>
      <c r="AG344" s="207"/>
      <c r="AH344" s="208"/>
    </row>
    <row r="345" customFormat="false" ht="13.5" hidden="false" customHeight="true" outlineLevel="0" collapsed="false">
      <c r="A345" s="22" t="n">
        <v>344</v>
      </c>
      <c r="B345" s="180"/>
      <c r="C345" s="22"/>
      <c r="D345" s="22"/>
      <c r="E345" s="22"/>
      <c r="F345" s="22"/>
      <c r="G345" s="22"/>
      <c r="H345" s="183"/>
      <c r="I345" s="183"/>
      <c r="J345" s="22"/>
      <c r="K345" s="191" t="e">
        <f aca="false">VLOOKUP('Altri Costi'!J345,Legenda!$D$1:$F$258,2)</f>
        <v>#N/A</v>
      </c>
      <c r="L345" s="22"/>
      <c r="M345" s="22"/>
      <c r="N345" s="203"/>
      <c r="O345" s="183"/>
      <c r="P345" s="22"/>
      <c r="Q345" s="203"/>
      <c r="R345" s="183"/>
      <c r="S345" s="184" t="n">
        <f aca="false">'Piano Finanziario Annuale'!$F$6</f>
        <v>0</v>
      </c>
      <c r="T345" s="185" t="n">
        <v>0</v>
      </c>
      <c r="U345" s="186"/>
      <c r="V345" s="187" t="n">
        <f aca="false">(T345*U345)</f>
        <v>0</v>
      </c>
      <c r="W345" s="185" t="n">
        <v>0</v>
      </c>
      <c r="X345" s="185" t="n">
        <f aca="false">IF(OR(S345="sì",S345="forfettario 190"),SUM(T345+W345),SUM(T345+V345+W345))</f>
        <v>0</v>
      </c>
      <c r="Y345" s="205"/>
      <c r="Z345" s="205"/>
      <c r="AA345" s="206"/>
      <c r="AB345" s="189" t="n">
        <f aca="false">IF(AA345="SI",X345,0)</f>
        <v>0</v>
      </c>
      <c r="AC345" s="207"/>
      <c r="AD345" s="207"/>
      <c r="AE345" s="207"/>
      <c r="AF345" s="207"/>
      <c r="AG345" s="207"/>
      <c r="AH345" s="208"/>
    </row>
    <row r="346" customFormat="false" ht="13.5" hidden="false" customHeight="true" outlineLevel="0" collapsed="false">
      <c r="A346" s="22" t="n">
        <v>345</v>
      </c>
      <c r="B346" s="180"/>
      <c r="C346" s="22"/>
      <c r="D346" s="22"/>
      <c r="E346" s="22"/>
      <c r="F346" s="22"/>
      <c r="G346" s="22"/>
      <c r="H346" s="183"/>
      <c r="I346" s="183"/>
      <c r="J346" s="22"/>
      <c r="K346" s="191" t="e">
        <f aca="false">VLOOKUP('Altri Costi'!J346,Legenda!$D$1:$F$258,2)</f>
        <v>#N/A</v>
      </c>
      <c r="L346" s="22"/>
      <c r="M346" s="22"/>
      <c r="N346" s="203"/>
      <c r="O346" s="183"/>
      <c r="P346" s="22"/>
      <c r="Q346" s="203"/>
      <c r="R346" s="183"/>
      <c r="S346" s="184" t="n">
        <f aca="false">'Piano Finanziario Annuale'!$F$6</f>
        <v>0</v>
      </c>
      <c r="T346" s="185" t="n">
        <v>0</v>
      </c>
      <c r="U346" s="186"/>
      <c r="V346" s="187" t="n">
        <f aca="false">(T346*U346)</f>
        <v>0</v>
      </c>
      <c r="W346" s="185" t="n">
        <v>0</v>
      </c>
      <c r="X346" s="185" t="n">
        <f aca="false">IF(OR(S346="sì",S346="forfettario 190"),SUM(T346+W346),SUM(T346+V346+W346))</f>
        <v>0</v>
      </c>
      <c r="Y346" s="205"/>
      <c r="Z346" s="205"/>
      <c r="AA346" s="206"/>
      <c r="AB346" s="189" t="n">
        <f aca="false">IF(AA346="SI",X346,0)</f>
        <v>0</v>
      </c>
      <c r="AC346" s="207"/>
      <c r="AD346" s="207"/>
      <c r="AE346" s="207"/>
      <c r="AF346" s="207"/>
      <c r="AG346" s="207"/>
      <c r="AH346" s="208"/>
    </row>
    <row r="347" customFormat="false" ht="13.5" hidden="false" customHeight="true" outlineLevel="0" collapsed="false">
      <c r="A347" s="22" t="n">
        <v>346</v>
      </c>
      <c r="B347" s="180"/>
      <c r="C347" s="22"/>
      <c r="D347" s="22"/>
      <c r="E347" s="22"/>
      <c r="F347" s="22"/>
      <c r="G347" s="22"/>
      <c r="H347" s="183"/>
      <c r="I347" s="183"/>
      <c r="J347" s="22"/>
      <c r="K347" s="191" t="e">
        <f aca="false">VLOOKUP('Altri Costi'!J347,Legenda!$D$1:$F$258,2)</f>
        <v>#N/A</v>
      </c>
      <c r="L347" s="22"/>
      <c r="M347" s="22"/>
      <c r="N347" s="203"/>
      <c r="O347" s="183"/>
      <c r="P347" s="22"/>
      <c r="Q347" s="203"/>
      <c r="R347" s="183"/>
      <c r="S347" s="184" t="n">
        <f aca="false">'Piano Finanziario Annuale'!$F$6</f>
        <v>0</v>
      </c>
      <c r="T347" s="185" t="n">
        <v>0</v>
      </c>
      <c r="U347" s="186"/>
      <c r="V347" s="187" t="n">
        <f aca="false">(T347*U347)</f>
        <v>0</v>
      </c>
      <c r="W347" s="185" t="n">
        <v>0</v>
      </c>
      <c r="X347" s="185" t="n">
        <f aca="false">IF(OR(S347="sì",S347="forfettario 190"),SUM(T347+W347),SUM(T347+V347+W347))</f>
        <v>0</v>
      </c>
      <c r="Y347" s="205"/>
      <c r="Z347" s="205"/>
      <c r="AA347" s="206"/>
      <c r="AB347" s="189" t="n">
        <f aca="false">IF(AA347="SI",X347,0)</f>
        <v>0</v>
      </c>
      <c r="AC347" s="207"/>
      <c r="AD347" s="207"/>
      <c r="AE347" s="207"/>
      <c r="AF347" s="207"/>
      <c r="AG347" s="207"/>
      <c r="AH347" s="208"/>
    </row>
    <row r="348" customFormat="false" ht="13.5" hidden="false" customHeight="true" outlineLevel="0" collapsed="false">
      <c r="A348" s="22" t="n">
        <v>347</v>
      </c>
      <c r="B348" s="180"/>
      <c r="C348" s="22"/>
      <c r="D348" s="22"/>
      <c r="E348" s="22"/>
      <c r="F348" s="22"/>
      <c r="G348" s="22"/>
      <c r="H348" s="183"/>
      <c r="I348" s="183"/>
      <c r="J348" s="22"/>
      <c r="K348" s="191" t="e">
        <f aca="false">VLOOKUP('Altri Costi'!J348,Legenda!$D$1:$F$258,2)</f>
        <v>#N/A</v>
      </c>
      <c r="L348" s="22"/>
      <c r="M348" s="22"/>
      <c r="N348" s="203"/>
      <c r="O348" s="183"/>
      <c r="P348" s="22"/>
      <c r="Q348" s="203"/>
      <c r="R348" s="183"/>
      <c r="S348" s="184" t="n">
        <f aca="false">'Piano Finanziario Annuale'!$F$6</f>
        <v>0</v>
      </c>
      <c r="T348" s="185" t="n">
        <v>0</v>
      </c>
      <c r="U348" s="186"/>
      <c r="V348" s="187" t="n">
        <f aca="false">(T348*U348)</f>
        <v>0</v>
      </c>
      <c r="W348" s="185" t="n">
        <v>0</v>
      </c>
      <c r="X348" s="185" t="n">
        <f aca="false">IF(OR(S348="sì",S348="forfettario 190"),SUM(T348+W348),SUM(T348+V348+W348))</f>
        <v>0</v>
      </c>
      <c r="Y348" s="205"/>
      <c r="Z348" s="205"/>
      <c r="AA348" s="206"/>
      <c r="AB348" s="189" t="n">
        <f aca="false">IF(AA348="SI",X348,0)</f>
        <v>0</v>
      </c>
      <c r="AC348" s="207"/>
      <c r="AD348" s="207"/>
      <c r="AE348" s="207"/>
      <c r="AF348" s="207"/>
      <c r="AG348" s="207"/>
      <c r="AH348" s="208"/>
    </row>
    <row r="349" customFormat="false" ht="13.5" hidden="false" customHeight="true" outlineLevel="0" collapsed="false">
      <c r="A349" s="22" t="n">
        <v>348</v>
      </c>
      <c r="B349" s="180"/>
      <c r="C349" s="22"/>
      <c r="D349" s="22"/>
      <c r="E349" s="22"/>
      <c r="F349" s="22"/>
      <c r="G349" s="22"/>
      <c r="H349" s="183"/>
      <c r="I349" s="183"/>
      <c r="J349" s="22"/>
      <c r="K349" s="191" t="e">
        <f aca="false">VLOOKUP('Altri Costi'!J349,Legenda!$D$1:$F$258,2)</f>
        <v>#N/A</v>
      </c>
      <c r="L349" s="22"/>
      <c r="M349" s="22"/>
      <c r="N349" s="203"/>
      <c r="O349" s="183"/>
      <c r="P349" s="22"/>
      <c r="Q349" s="203"/>
      <c r="R349" s="183"/>
      <c r="S349" s="184" t="n">
        <f aca="false">'Piano Finanziario Annuale'!$F$6</f>
        <v>0</v>
      </c>
      <c r="T349" s="185" t="n">
        <v>0</v>
      </c>
      <c r="U349" s="186"/>
      <c r="V349" s="187" t="n">
        <f aca="false">(T349*U349)</f>
        <v>0</v>
      </c>
      <c r="W349" s="185" t="n">
        <v>0</v>
      </c>
      <c r="X349" s="185" t="n">
        <f aca="false">IF(OR(S349="sì",S349="forfettario 190"),SUM(T349+W349),SUM(T349+V349+W349))</f>
        <v>0</v>
      </c>
      <c r="Y349" s="205"/>
      <c r="Z349" s="205"/>
      <c r="AA349" s="206"/>
      <c r="AB349" s="189" t="n">
        <f aca="false">IF(AA349="SI",X349,0)</f>
        <v>0</v>
      </c>
      <c r="AC349" s="207"/>
      <c r="AD349" s="207"/>
      <c r="AE349" s="207"/>
      <c r="AF349" s="207"/>
      <c r="AG349" s="207"/>
      <c r="AH349" s="208"/>
    </row>
    <row r="350" customFormat="false" ht="13.5" hidden="false" customHeight="true" outlineLevel="0" collapsed="false">
      <c r="A350" s="22" t="n">
        <v>349</v>
      </c>
      <c r="B350" s="180"/>
      <c r="C350" s="22"/>
      <c r="D350" s="22"/>
      <c r="E350" s="22"/>
      <c r="F350" s="22"/>
      <c r="G350" s="22"/>
      <c r="H350" s="183"/>
      <c r="I350" s="183"/>
      <c r="J350" s="22"/>
      <c r="K350" s="191" t="e">
        <f aca="false">VLOOKUP('Altri Costi'!J350,Legenda!$D$1:$F$258,2)</f>
        <v>#N/A</v>
      </c>
      <c r="L350" s="22"/>
      <c r="M350" s="22"/>
      <c r="N350" s="203"/>
      <c r="O350" s="183"/>
      <c r="P350" s="22"/>
      <c r="Q350" s="203"/>
      <c r="R350" s="183"/>
      <c r="S350" s="184" t="n">
        <f aca="false">'Piano Finanziario Annuale'!$F$6</f>
        <v>0</v>
      </c>
      <c r="T350" s="185" t="n">
        <v>0</v>
      </c>
      <c r="U350" s="186"/>
      <c r="V350" s="187" t="n">
        <f aca="false">(T350*U350)</f>
        <v>0</v>
      </c>
      <c r="W350" s="185" t="n">
        <v>0</v>
      </c>
      <c r="X350" s="185" t="n">
        <f aca="false">IF(OR(S350="sì",S350="forfettario 190"),SUM(T350+W350),SUM(T350+V350+W350))</f>
        <v>0</v>
      </c>
      <c r="Y350" s="205"/>
      <c r="Z350" s="205"/>
      <c r="AA350" s="206"/>
      <c r="AB350" s="189" t="n">
        <f aca="false">IF(AA350="SI",X350,0)</f>
        <v>0</v>
      </c>
      <c r="AC350" s="207"/>
      <c r="AD350" s="207"/>
      <c r="AE350" s="207"/>
      <c r="AF350" s="207"/>
      <c r="AG350" s="207"/>
      <c r="AH350" s="208"/>
    </row>
    <row r="351" customFormat="false" ht="13.5" hidden="false" customHeight="true" outlineLevel="0" collapsed="false">
      <c r="A351" s="22" t="n">
        <v>350</v>
      </c>
      <c r="B351" s="180"/>
      <c r="C351" s="22"/>
      <c r="D351" s="22"/>
      <c r="E351" s="22"/>
      <c r="F351" s="22"/>
      <c r="G351" s="22"/>
      <c r="H351" s="183"/>
      <c r="I351" s="183"/>
      <c r="J351" s="22"/>
      <c r="K351" s="191" t="e">
        <f aca="false">VLOOKUP('Altri Costi'!J351,Legenda!$D$1:$F$258,2)</f>
        <v>#N/A</v>
      </c>
      <c r="L351" s="22"/>
      <c r="M351" s="22"/>
      <c r="N351" s="203"/>
      <c r="O351" s="183"/>
      <c r="P351" s="22"/>
      <c r="Q351" s="203"/>
      <c r="R351" s="183"/>
      <c r="S351" s="184" t="n">
        <f aca="false">'Piano Finanziario Annuale'!$F$6</f>
        <v>0</v>
      </c>
      <c r="T351" s="185" t="n">
        <v>0</v>
      </c>
      <c r="U351" s="186"/>
      <c r="V351" s="187" t="n">
        <f aca="false">(T351*U351)</f>
        <v>0</v>
      </c>
      <c r="W351" s="185" t="n">
        <v>0</v>
      </c>
      <c r="X351" s="185" t="n">
        <f aca="false">IF(OR(S351="sì",S351="forfettario 190"),SUM(T351+W351),SUM(T351+V351+W351))</f>
        <v>0</v>
      </c>
      <c r="Y351" s="205"/>
      <c r="Z351" s="205"/>
      <c r="AA351" s="206"/>
      <c r="AB351" s="189" t="n">
        <f aca="false">IF(AA351="SI",X351,0)</f>
        <v>0</v>
      </c>
      <c r="AC351" s="207"/>
      <c r="AD351" s="207"/>
      <c r="AE351" s="207"/>
      <c r="AF351" s="207"/>
      <c r="AG351" s="207"/>
      <c r="AH351" s="208"/>
    </row>
    <row r="352" customFormat="false" ht="13.5" hidden="false" customHeight="true" outlineLevel="0" collapsed="false">
      <c r="A352" s="22" t="n">
        <v>351</v>
      </c>
      <c r="B352" s="180"/>
      <c r="C352" s="22"/>
      <c r="D352" s="22"/>
      <c r="E352" s="22"/>
      <c r="F352" s="22"/>
      <c r="G352" s="22"/>
      <c r="H352" s="183"/>
      <c r="I352" s="183"/>
      <c r="J352" s="22"/>
      <c r="K352" s="191" t="e">
        <f aca="false">VLOOKUP('Altri Costi'!J352,Legenda!$D$1:$F$258,2)</f>
        <v>#N/A</v>
      </c>
      <c r="L352" s="22"/>
      <c r="M352" s="22"/>
      <c r="N352" s="203"/>
      <c r="O352" s="183"/>
      <c r="P352" s="22"/>
      <c r="Q352" s="203"/>
      <c r="R352" s="183"/>
      <c r="S352" s="184" t="n">
        <f aca="false">'Piano Finanziario Annuale'!$F$6</f>
        <v>0</v>
      </c>
      <c r="T352" s="185" t="n">
        <v>0</v>
      </c>
      <c r="U352" s="186"/>
      <c r="V352" s="187" t="n">
        <f aca="false">(T352*U352)</f>
        <v>0</v>
      </c>
      <c r="W352" s="185" t="n">
        <v>0</v>
      </c>
      <c r="X352" s="185" t="n">
        <f aca="false">IF(OR(S352="sì",S352="forfettario 190"),SUM(T352+W352),SUM(T352+V352+W352))</f>
        <v>0</v>
      </c>
      <c r="Y352" s="205"/>
      <c r="Z352" s="205"/>
      <c r="AA352" s="206"/>
      <c r="AB352" s="189" t="n">
        <f aca="false">IF(AA352="SI",X352,0)</f>
        <v>0</v>
      </c>
      <c r="AC352" s="207"/>
      <c r="AD352" s="207"/>
      <c r="AE352" s="207"/>
      <c r="AF352" s="207"/>
      <c r="AG352" s="207"/>
      <c r="AH352" s="208"/>
    </row>
    <row r="353" customFormat="false" ht="13.5" hidden="false" customHeight="true" outlineLevel="0" collapsed="false">
      <c r="A353" s="22" t="n">
        <v>352</v>
      </c>
      <c r="B353" s="180"/>
      <c r="C353" s="22"/>
      <c r="D353" s="22"/>
      <c r="E353" s="22"/>
      <c r="F353" s="22"/>
      <c r="G353" s="22"/>
      <c r="H353" s="183"/>
      <c r="I353" s="183"/>
      <c r="J353" s="22"/>
      <c r="K353" s="191" t="e">
        <f aca="false">VLOOKUP('Altri Costi'!J353,Legenda!$D$1:$F$258,2)</f>
        <v>#N/A</v>
      </c>
      <c r="L353" s="22"/>
      <c r="M353" s="22"/>
      <c r="N353" s="203"/>
      <c r="O353" s="183"/>
      <c r="P353" s="22"/>
      <c r="Q353" s="203"/>
      <c r="R353" s="183"/>
      <c r="S353" s="184" t="n">
        <f aca="false">'Piano Finanziario Annuale'!$F$6</f>
        <v>0</v>
      </c>
      <c r="T353" s="185" t="n">
        <v>0</v>
      </c>
      <c r="U353" s="186"/>
      <c r="V353" s="187" t="n">
        <f aca="false">(T353*U353)</f>
        <v>0</v>
      </c>
      <c r="W353" s="185" t="n">
        <v>0</v>
      </c>
      <c r="X353" s="185" t="n">
        <f aca="false">IF(OR(S353="sì",S353="forfettario 190"),SUM(T353+W353),SUM(T353+V353+W353))</f>
        <v>0</v>
      </c>
      <c r="Y353" s="205"/>
      <c r="Z353" s="205"/>
      <c r="AA353" s="206"/>
      <c r="AB353" s="189" t="n">
        <f aca="false">IF(AA353="SI",X353,0)</f>
        <v>0</v>
      </c>
      <c r="AC353" s="207"/>
      <c r="AD353" s="207"/>
      <c r="AE353" s="207"/>
      <c r="AF353" s="207"/>
      <c r="AG353" s="207"/>
      <c r="AH353" s="208"/>
    </row>
    <row r="354" customFormat="false" ht="13.5" hidden="false" customHeight="true" outlineLevel="0" collapsed="false">
      <c r="A354" s="22" t="n">
        <v>353</v>
      </c>
      <c r="B354" s="180"/>
      <c r="C354" s="22"/>
      <c r="D354" s="22"/>
      <c r="E354" s="22"/>
      <c r="F354" s="22"/>
      <c r="G354" s="22"/>
      <c r="H354" s="183"/>
      <c r="I354" s="183"/>
      <c r="J354" s="22"/>
      <c r="K354" s="191" t="e">
        <f aca="false">VLOOKUP('Altri Costi'!J354,Legenda!$D$1:$F$258,2)</f>
        <v>#N/A</v>
      </c>
      <c r="L354" s="22"/>
      <c r="M354" s="22"/>
      <c r="N354" s="203"/>
      <c r="O354" s="183"/>
      <c r="P354" s="22"/>
      <c r="Q354" s="203"/>
      <c r="R354" s="183"/>
      <c r="S354" s="184" t="n">
        <f aca="false">'Piano Finanziario Annuale'!$F$6</f>
        <v>0</v>
      </c>
      <c r="T354" s="185" t="n">
        <v>0</v>
      </c>
      <c r="U354" s="186"/>
      <c r="V354" s="187" t="n">
        <f aca="false">(T354*U354)</f>
        <v>0</v>
      </c>
      <c r="W354" s="185" t="n">
        <v>0</v>
      </c>
      <c r="X354" s="185" t="n">
        <f aca="false">IF(OR(S354="sì",S354="forfettario 190"),SUM(T354+W354),SUM(T354+V354+W354))</f>
        <v>0</v>
      </c>
      <c r="Y354" s="205"/>
      <c r="Z354" s="205"/>
      <c r="AA354" s="206"/>
      <c r="AB354" s="189" t="n">
        <f aca="false">IF(AA354="SI",X354,0)</f>
        <v>0</v>
      </c>
      <c r="AC354" s="207"/>
      <c r="AD354" s="207"/>
      <c r="AE354" s="207"/>
      <c r="AF354" s="207"/>
      <c r="AG354" s="207"/>
      <c r="AH354" s="208"/>
    </row>
    <row r="355" customFormat="false" ht="13.5" hidden="false" customHeight="true" outlineLevel="0" collapsed="false">
      <c r="A355" s="22" t="n">
        <v>354</v>
      </c>
      <c r="B355" s="180"/>
      <c r="C355" s="22"/>
      <c r="D355" s="22"/>
      <c r="E355" s="22"/>
      <c r="F355" s="22"/>
      <c r="G355" s="22"/>
      <c r="H355" s="183"/>
      <c r="I355" s="183"/>
      <c r="J355" s="22"/>
      <c r="K355" s="191" t="e">
        <f aca="false">VLOOKUP('Altri Costi'!J355,Legenda!$D$1:$F$258,2)</f>
        <v>#N/A</v>
      </c>
      <c r="L355" s="22"/>
      <c r="M355" s="22"/>
      <c r="N355" s="203"/>
      <c r="O355" s="183"/>
      <c r="P355" s="22"/>
      <c r="Q355" s="203"/>
      <c r="R355" s="183"/>
      <c r="S355" s="184" t="n">
        <f aca="false">'Piano Finanziario Annuale'!$F$6</f>
        <v>0</v>
      </c>
      <c r="T355" s="185" t="n">
        <v>0</v>
      </c>
      <c r="U355" s="186"/>
      <c r="V355" s="187" t="n">
        <f aca="false">(T355*U355)</f>
        <v>0</v>
      </c>
      <c r="W355" s="185" t="n">
        <v>0</v>
      </c>
      <c r="X355" s="185" t="n">
        <f aca="false">IF(OR(S355="sì",S355="forfettario 190"),SUM(T355+W355),SUM(T355+V355+W355))</f>
        <v>0</v>
      </c>
      <c r="Y355" s="205"/>
      <c r="Z355" s="205"/>
      <c r="AA355" s="206"/>
      <c r="AB355" s="189" t="n">
        <f aca="false">IF(AA355="SI",X355,0)</f>
        <v>0</v>
      </c>
      <c r="AC355" s="207"/>
      <c r="AD355" s="207"/>
      <c r="AE355" s="207"/>
      <c r="AF355" s="207"/>
      <c r="AG355" s="207"/>
      <c r="AH355" s="208"/>
    </row>
    <row r="356" customFormat="false" ht="13.5" hidden="false" customHeight="true" outlineLevel="0" collapsed="false">
      <c r="A356" s="22" t="n">
        <v>355</v>
      </c>
      <c r="B356" s="180"/>
      <c r="C356" s="22"/>
      <c r="D356" s="22"/>
      <c r="E356" s="22"/>
      <c r="F356" s="22"/>
      <c r="G356" s="22"/>
      <c r="H356" s="183"/>
      <c r="I356" s="183"/>
      <c r="J356" s="22"/>
      <c r="K356" s="191" t="e">
        <f aca="false">VLOOKUP('Altri Costi'!J356,Legenda!$D$1:$F$258,2)</f>
        <v>#N/A</v>
      </c>
      <c r="L356" s="22"/>
      <c r="M356" s="22"/>
      <c r="N356" s="203"/>
      <c r="O356" s="183"/>
      <c r="P356" s="22"/>
      <c r="Q356" s="203"/>
      <c r="R356" s="183"/>
      <c r="S356" s="184" t="n">
        <f aca="false">'Piano Finanziario Annuale'!$F$6</f>
        <v>0</v>
      </c>
      <c r="T356" s="185" t="n">
        <v>0</v>
      </c>
      <c r="U356" s="186"/>
      <c r="V356" s="187" t="n">
        <f aca="false">(T356*U356)</f>
        <v>0</v>
      </c>
      <c r="W356" s="185" t="n">
        <v>0</v>
      </c>
      <c r="X356" s="185" t="n">
        <f aca="false">IF(OR(S356="sì",S356="forfettario 190"),SUM(T356+W356),SUM(T356+V356+W356))</f>
        <v>0</v>
      </c>
      <c r="Y356" s="205"/>
      <c r="Z356" s="205"/>
      <c r="AA356" s="206"/>
      <c r="AB356" s="189" t="n">
        <f aca="false">IF(AA356="SI",X356,0)</f>
        <v>0</v>
      </c>
      <c r="AC356" s="207"/>
      <c r="AD356" s="207"/>
      <c r="AE356" s="207"/>
      <c r="AF356" s="207"/>
      <c r="AG356" s="207"/>
      <c r="AH356" s="208"/>
    </row>
    <row r="357" customFormat="false" ht="13.5" hidden="false" customHeight="true" outlineLevel="0" collapsed="false">
      <c r="A357" s="22" t="n">
        <v>356</v>
      </c>
      <c r="B357" s="180"/>
      <c r="C357" s="22"/>
      <c r="D357" s="22"/>
      <c r="E357" s="22"/>
      <c r="F357" s="22"/>
      <c r="G357" s="22"/>
      <c r="H357" s="183"/>
      <c r="I357" s="183"/>
      <c r="J357" s="22"/>
      <c r="K357" s="191" t="e">
        <f aca="false">VLOOKUP('Altri Costi'!J357,Legenda!$D$1:$F$258,2)</f>
        <v>#N/A</v>
      </c>
      <c r="L357" s="22"/>
      <c r="M357" s="22"/>
      <c r="N357" s="203"/>
      <c r="O357" s="183"/>
      <c r="P357" s="22"/>
      <c r="Q357" s="203"/>
      <c r="R357" s="183"/>
      <c r="S357" s="184" t="n">
        <f aca="false">'Piano Finanziario Annuale'!$F$6</f>
        <v>0</v>
      </c>
      <c r="T357" s="185" t="n">
        <v>0</v>
      </c>
      <c r="U357" s="186"/>
      <c r="V357" s="187" t="n">
        <f aca="false">(T357*U357)</f>
        <v>0</v>
      </c>
      <c r="W357" s="185" t="n">
        <v>0</v>
      </c>
      <c r="X357" s="185" t="n">
        <f aca="false">IF(OR(S357="sì",S357="forfettario 190"),SUM(T357+W357),SUM(T357+V357+W357))</f>
        <v>0</v>
      </c>
      <c r="Y357" s="205"/>
      <c r="Z357" s="205"/>
      <c r="AA357" s="206"/>
      <c r="AB357" s="189" t="n">
        <f aca="false">IF(AA357="SI",X357,0)</f>
        <v>0</v>
      </c>
      <c r="AC357" s="207"/>
      <c r="AD357" s="207"/>
      <c r="AE357" s="207"/>
      <c r="AF357" s="207"/>
      <c r="AG357" s="207"/>
      <c r="AH357" s="208"/>
    </row>
    <row r="358" customFormat="false" ht="13.5" hidden="false" customHeight="true" outlineLevel="0" collapsed="false">
      <c r="A358" s="22" t="n">
        <v>357</v>
      </c>
      <c r="B358" s="180"/>
      <c r="C358" s="22"/>
      <c r="D358" s="22"/>
      <c r="E358" s="22"/>
      <c r="F358" s="22"/>
      <c r="G358" s="22"/>
      <c r="H358" s="183"/>
      <c r="I358" s="183"/>
      <c r="J358" s="22"/>
      <c r="K358" s="191" t="e">
        <f aca="false">VLOOKUP('Altri Costi'!J358,Legenda!$D$1:$F$258,2)</f>
        <v>#N/A</v>
      </c>
      <c r="L358" s="22"/>
      <c r="M358" s="22"/>
      <c r="N358" s="203"/>
      <c r="O358" s="183"/>
      <c r="P358" s="22"/>
      <c r="Q358" s="203"/>
      <c r="R358" s="183"/>
      <c r="S358" s="184" t="n">
        <f aca="false">'Piano Finanziario Annuale'!$F$6</f>
        <v>0</v>
      </c>
      <c r="T358" s="185" t="n">
        <v>0</v>
      </c>
      <c r="U358" s="186"/>
      <c r="V358" s="187" t="n">
        <f aca="false">(T358*U358)</f>
        <v>0</v>
      </c>
      <c r="W358" s="185" t="n">
        <v>0</v>
      </c>
      <c r="X358" s="185" t="n">
        <f aca="false">IF(OR(S358="sì",S358="forfettario 190"),SUM(T358+W358),SUM(T358+V358+W358))</f>
        <v>0</v>
      </c>
      <c r="Y358" s="205"/>
      <c r="Z358" s="205"/>
      <c r="AA358" s="206"/>
      <c r="AB358" s="189" t="n">
        <f aca="false">IF(AA358="SI",X358,0)</f>
        <v>0</v>
      </c>
      <c r="AC358" s="207"/>
      <c r="AD358" s="207"/>
      <c r="AE358" s="207"/>
      <c r="AF358" s="207"/>
      <c r="AG358" s="207"/>
      <c r="AH358" s="208"/>
    </row>
    <row r="359" customFormat="false" ht="13.5" hidden="false" customHeight="true" outlineLevel="0" collapsed="false">
      <c r="A359" s="22" t="n">
        <v>358</v>
      </c>
      <c r="B359" s="180"/>
      <c r="C359" s="22"/>
      <c r="D359" s="22"/>
      <c r="E359" s="22"/>
      <c r="F359" s="22"/>
      <c r="G359" s="22"/>
      <c r="H359" s="183"/>
      <c r="I359" s="183"/>
      <c r="J359" s="22"/>
      <c r="K359" s="191" t="e">
        <f aca="false">VLOOKUP('Altri Costi'!J359,Legenda!$D$1:$F$258,2)</f>
        <v>#N/A</v>
      </c>
      <c r="L359" s="22"/>
      <c r="M359" s="22"/>
      <c r="N359" s="203"/>
      <c r="O359" s="183"/>
      <c r="P359" s="22"/>
      <c r="Q359" s="203"/>
      <c r="R359" s="183"/>
      <c r="S359" s="184" t="n">
        <f aca="false">'Piano Finanziario Annuale'!$F$6</f>
        <v>0</v>
      </c>
      <c r="T359" s="185" t="n">
        <v>0</v>
      </c>
      <c r="U359" s="186"/>
      <c r="V359" s="187" t="n">
        <f aca="false">(T359*U359)</f>
        <v>0</v>
      </c>
      <c r="W359" s="185" t="n">
        <v>0</v>
      </c>
      <c r="X359" s="185" t="n">
        <f aca="false">IF(OR(S359="sì",S359="forfettario 190"),SUM(T359+W359),SUM(T359+V359+W359))</f>
        <v>0</v>
      </c>
      <c r="Y359" s="205"/>
      <c r="Z359" s="205"/>
      <c r="AA359" s="206"/>
      <c r="AB359" s="189" t="n">
        <f aca="false">IF(AA359="SI",X359,0)</f>
        <v>0</v>
      </c>
      <c r="AC359" s="207"/>
      <c r="AD359" s="207"/>
      <c r="AE359" s="207"/>
      <c r="AF359" s="207"/>
      <c r="AG359" s="207"/>
      <c r="AH359" s="208"/>
    </row>
    <row r="360" customFormat="false" ht="13.5" hidden="false" customHeight="true" outlineLevel="0" collapsed="false">
      <c r="A360" s="22" t="n">
        <v>359</v>
      </c>
      <c r="B360" s="180"/>
      <c r="C360" s="22"/>
      <c r="D360" s="22"/>
      <c r="E360" s="22"/>
      <c r="F360" s="22"/>
      <c r="G360" s="22"/>
      <c r="H360" s="183"/>
      <c r="I360" s="183"/>
      <c r="J360" s="22"/>
      <c r="K360" s="191" t="e">
        <f aca="false">VLOOKUP('Altri Costi'!J360,Legenda!$D$1:$F$258,2)</f>
        <v>#N/A</v>
      </c>
      <c r="L360" s="22"/>
      <c r="M360" s="22"/>
      <c r="N360" s="203"/>
      <c r="O360" s="183"/>
      <c r="P360" s="22"/>
      <c r="Q360" s="203"/>
      <c r="R360" s="183"/>
      <c r="S360" s="184" t="n">
        <f aca="false">'Piano Finanziario Annuale'!$F$6</f>
        <v>0</v>
      </c>
      <c r="T360" s="185" t="n">
        <v>0</v>
      </c>
      <c r="U360" s="186"/>
      <c r="V360" s="187" t="n">
        <f aca="false">(T360*U360)</f>
        <v>0</v>
      </c>
      <c r="W360" s="185" t="n">
        <v>0</v>
      </c>
      <c r="X360" s="185" t="n">
        <f aca="false">IF(OR(S360="sì",S360="forfettario 190"),SUM(T360+W360),SUM(T360+V360+W360))</f>
        <v>0</v>
      </c>
      <c r="Y360" s="205"/>
      <c r="Z360" s="205"/>
      <c r="AA360" s="206"/>
      <c r="AB360" s="189" t="n">
        <f aca="false">IF(AA360="SI",X360,0)</f>
        <v>0</v>
      </c>
      <c r="AC360" s="207"/>
      <c r="AD360" s="207"/>
      <c r="AE360" s="207"/>
      <c r="AF360" s="207"/>
      <c r="AG360" s="207"/>
      <c r="AH360" s="208"/>
    </row>
    <row r="361" customFormat="false" ht="13.5" hidden="false" customHeight="true" outlineLevel="0" collapsed="false">
      <c r="A361" s="22" t="n">
        <v>360</v>
      </c>
      <c r="B361" s="180"/>
      <c r="C361" s="22"/>
      <c r="D361" s="22"/>
      <c r="E361" s="22"/>
      <c r="F361" s="22"/>
      <c r="G361" s="22"/>
      <c r="H361" s="183"/>
      <c r="I361" s="183"/>
      <c r="J361" s="22"/>
      <c r="K361" s="191" t="e">
        <f aca="false">VLOOKUP('Altri Costi'!J361,Legenda!$D$1:$F$258,2)</f>
        <v>#N/A</v>
      </c>
      <c r="L361" s="22"/>
      <c r="M361" s="22"/>
      <c r="N361" s="203"/>
      <c r="O361" s="183"/>
      <c r="P361" s="22"/>
      <c r="Q361" s="203"/>
      <c r="R361" s="183"/>
      <c r="S361" s="184" t="n">
        <f aca="false">'Piano Finanziario Annuale'!$F$6</f>
        <v>0</v>
      </c>
      <c r="T361" s="185" t="n">
        <v>0</v>
      </c>
      <c r="U361" s="186"/>
      <c r="V361" s="187" t="n">
        <f aca="false">(T361*U361)</f>
        <v>0</v>
      </c>
      <c r="W361" s="185" t="n">
        <v>0</v>
      </c>
      <c r="X361" s="185" t="n">
        <f aca="false">IF(OR(S361="sì",S361="forfettario 190"),SUM(T361+W361),SUM(T361+V361+W361))</f>
        <v>0</v>
      </c>
      <c r="Y361" s="205"/>
      <c r="Z361" s="205"/>
      <c r="AA361" s="206"/>
      <c r="AB361" s="189" t="n">
        <f aca="false">IF(AA361="SI",X361,0)</f>
        <v>0</v>
      </c>
      <c r="AC361" s="207"/>
      <c r="AD361" s="207"/>
      <c r="AE361" s="207"/>
      <c r="AF361" s="207"/>
      <c r="AG361" s="207"/>
      <c r="AH361" s="208"/>
    </row>
    <row r="362" customFormat="false" ht="13.5" hidden="false" customHeight="true" outlineLevel="0" collapsed="false">
      <c r="A362" s="22" t="n">
        <v>361</v>
      </c>
      <c r="B362" s="180"/>
      <c r="C362" s="22"/>
      <c r="D362" s="22"/>
      <c r="E362" s="22"/>
      <c r="F362" s="22"/>
      <c r="G362" s="22"/>
      <c r="H362" s="183"/>
      <c r="I362" s="183"/>
      <c r="J362" s="22"/>
      <c r="K362" s="191" t="e">
        <f aca="false">VLOOKUP('Altri Costi'!J362,Legenda!$D$1:$F$258,2)</f>
        <v>#N/A</v>
      </c>
      <c r="L362" s="22"/>
      <c r="M362" s="22"/>
      <c r="N362" s="203"/>
      <c r="O362" s="183"/>
      <c r="P362" s="22"/>
      <c r="Q362" s="203"/>
      <c r="R362" s="183"/>
      <c r="S362" s="184" t="n">
        <f aca="false">'Piano Finanziario Annuale'!$F$6</f>
        <v>0</v>
      </c>
      <c r="T362" s="185" t="n">
        <v>0</v>
      </c>
      <c r="U362" s="186"/>
      <c r="V362" s="187" t="n">
        <f aca="false">(T362*U362)</f>
        <v>0</v>
      </c>
      <c r="W362" s="185" t="n">
        <v>0</v>
      </c>
      <c r="X362" s="185" t="n">
        <f aca="false">IF(OR(S362="sì",S362="forfettario 190"),SUM(T362+W362),SUM(T362+V362+W362))</f>
        <v>0</v>
      </c>
      <c r="Y362" s="205"/>
      <c r="Z362" s="205"/>
      <c r="AA362" s="206"/>
      <c r="AB362" s="189" t="n">
        <f aca="false">IF(AA362="SI",X362,0)</f>
        <v>0</v>
      </c>
      <c r="AC362" s="207"/>
      <c r="AD362" s="207"/>
      <c r="AE362" s="207"/>
      <c r="AF362" s="207"/>
      <c r="AG362" s="207"/>
      <c r="AH362" s="208"/>
    </row>
    <row r="363" customFormat="false" ht="13.5" hidden="false" customHeight="true" outlineLevel="0" collapsed="false">
      <c r="A363" s="22" t="n">
        <v>362</v>
      </c>
      <c r="B363" s="180"/>
      <c r="C363" s="22"/>
      <c r="D363" s="22"/>
      <c r="E363" s="22"/>
      <c r="F363" s="22"/>
      <c r="G363" s="22"/>
      <c r="H363" s="183"/>
      <c r="I363" s="183"/>
      <c r="J363" s="22"/>
      <c r="K363" s="191" t="e">
        <f aca="false">VLOOKUP('Altri Costi'!J363,Legenda!$D$1:$F$258,2)</f>
        <v>#N/A</v>
      </c>
      <c r="L363" s="22"/>
      <c r="M363" s="22"/>
      <c r="N363" s="203"/>
      <c r="O363" s="183"/>
      <c r="P363" s="22"/>
      <c r="Q363" s="203"/>
      <c r="R363" s="183"/>
      <c r="S363" s="184" t="n">
        <f aca="false">'Piano Finanziario Annuale'!$F$6</f>
        <v>0</v>
      </c>
      <c r="T363" s="185" t="n">
        <v>0</v>
      </c>
      <c r="U363" s="186"/>
      <c r="V363" s="187" t="n">
        <f aca="false">(T363*U363)</f>
        <v>0</v>
      </c>
      <c r="W363" s="185" t="n">
        <v>0</v>
      </c>
      <c r="X363" s="185" t="n">
        <f aca="false">IF(OR(S363="sì",S363="forfettario 190"),SUM(T363+W363),SUM(T363+V363+W363))</f>
        <v>0</v>
      </c>
      <c r="Y363" s="205"/>
      <c r="Z363" s="205"/>
      <c r="AA363" s="206"/>
      <c r="AB363" s="189" t="n">
        <f aca="false">IF(AA363="SI",X363,0)</f>
        <v>0</v>
      </c>
      <c r="AC363" s="207"/>
      <c r="AD363" s="207"/>
      <c r="AE363" s="207"/>
      <c r="AF363" s="207"/>
      <c r="AG363" s="207"/>
      <c r="AH363" s="208"/>
    </row>
    <row r="364" customFormat="false" ht="13.5" hidden="false" customHeight="true" outlineLevel="0" collapsed="false">
      <c r="A364" s="22" t="n">
        <v>363</v>
      </c>
      <c r="B364" s="180"/>
      <c r="C364" s="22"/>
      <c r="D364" s="22"/>
      <c r="E364" s="22"/>
      <c r="F364" s="22"/>
      <c r="G364" s="22"/>
      <c r="H364" s="183"/>
      <c r="I364" s="183"/>
      <c r="J364" s="22"/>
      <c r="K364" s="191" t="e">
        <f aca="false">VLOOKUP('Altri Costi'!J364,Legenda!$D$1:$F$258,2)</f>
        <v>#N/A</v>
      </c>
      <c r="L364" s="22"/>
      <c r="M364" s="22"/>
      <c r="N364" s="203"/>
      <c r="O364" s="183"/>
      <c r="P364" s="22"/>
      <c r="Q364" s="203"/>
      <c r="R364" s="183"/>
      <c r="S364" s="184" t="n">
        <f aca="false">'Piano Finanziario Annuale'!$F$6</f>
        <v>0</v>
      </c>
      <c r="T364" s="185" t="n">
        <v>0</v>
      </c>
      <c r="U364" s="186"/>
      <c r="V364" s="187" t="n">
        <f aca="false">(T364*U364)</f>
        <v>0</v>
      </c>
      <c r="W364" s="185" t="n">
        <v>0</v>
      </c>
      <c r="X364" s="185" t="n">
        <f aca="false">IF(OR(S364="sì",S364="forfettario 190"),SUM(T364+W364),SUM(T364+V364+W364))</f>
        <v>0</v>
      </c>
      <c r="Y364" s="205"/>
      <c r="Z364" s="205"/>
      <c r="AA364" s="206"/>
      <c r="AB364" s="189" t="n">
        <f aca="false">IF(AA364="SI",X364,0)</f>
        <v>0</v>
      </c>
      <c r="AC364" s="207"/>
      <c r="AD364" s="207"/>
      <c r="AE364" s="207"/>
      <c r="AF364" s="207"/>
      <c r="AG364" s="207"/>
      <c r="AH364" s="208"/>
    </row>
    <row r="365" customFormat="false" ht="13.5" hidden="false" customHeight="true" outlineLevel="0" collapsed="false">
      <c r="A365" s="22" t="n">
        <v>364</v>
      </c>
      <c r="B365" s="180"/>
      <c r="C365" s="22"/>
      <c r="D365" s="22"/>
      <c r="E365" s="22"/>
      <c r="F365" s="22"/>
      <c r="G365" s="22"/>
      <c r="H365" s="183"/>
      <c r="I365" s="183"/>
      <c r="J365" s="22"/>
      <c r="K365" s="191" t="e">
        <f aca="false">VLOOKUP('Altri Costi'!J365,Legenda!$D$1:$F$258,2)</f>
        <v>#N/A</v>
      </c>
      <c r="L365" s="22"/>
      <c r="M365" s="22"/>
      <c r="N365" s="203"/>
      <c r="O365" s="183"/>
      <c r="P365" s="22"/>
      <c r="Q365" s="203"/>
      <c r="R365" s="183"/>
      <c r="S365" s="184" t="n">
        <f aca="false">'Piano Finanziario Annuale'!$F$6</f>
        <v>0</v>
      </c>
      <c r="T365" s="185" t="n">
        <v>0</v>
      </c>
      <c r="U365" s="186"/>
      <c r="V365" s="187" t="n">
        <f aca="false">(T365*U365)</f>
        <v>0</v>
      </c>
      <c r="W365" s="185" t="n">
        <v>0</v>
      </c>
      <c r="X365" s="185" t="n">
        <f aca="false">IF(OR(S365="sì",S365="forfettario 190"),SUM(T365+W365),SUM(T365+V365+W365))</f>
        <v>0</v>
      </c>
      <c r="Y365" s="205"/>
      <c r="Z365" s="205"/>
      <c r="AA365" s="206"/>
      <c r="AB365" s="189" t="n">
        <f aca="false">IF(AA365="SI",X365,0)</f>
        <v>0</v>
      </c>
      <c r="AC365" s="207"/>
      <c r="AD365" s="207"/>
      <c r="AE365" s="207"/>
      <c r="AF365" s="207"/>
      <c r="AG365" s="207"/>
      <c r="AH365" s="208"/>
    </row>
    <row r="366" customFormat="false" ht="13.5" hidden="false" customHeight="true" outlineLevel="0" collapsed="false">
      <c r="A366" s="22" t="n">
        <v>365</v>
      </c>
      <c r="B366" s="180"/>
      <c r="C366" s="22"/>
      <c r="D366" s="22"/>
      <c r="E366" s="22"/>
      <c r="F366" s="22"/>
      <c r="G366" s="22"/>
      <c r="H366" s="183"/>
      <c r="I366" s="183"/>
      <c r="J366" s="22"/>
      <c r="K366" s="191" t="e">
        <f aca="false">VLOOKUP('Altri Costi'!J366,Legenda!$D$1:$F$258,2)</f>
        <v>#N/A</v>
      </c>
      <c r="L366" s="22"/>
      <c r="M366" s="22"/>
      <c r="N366" s="203"/>
      <c r="O366" s="183"/>
      <c r="P366" s="22"/>
      <c r="Q366" s="203"/>
      <c r="R366" s="183"/>
      <c r="S366" s="184" t="n">
        <f aca="false">'Piano Finanziario Annuale'!$F$6</f>
        <v>0</v>
      </c>
      <c r="T366" s="185" t="n">
        <v>0</v>
      </c>
      <c r="U366" s="186"/>
      <c r="V366" s="187" t="n">
        <f aca="false">(T366*U366)</f>
        <v>0</v>
      </c>
      <c r="W366" s="185" t="n">
        <v>0</v>
      </c>
      <c r="X366" s="185" t="n">
        <f aca="false">IF(OR(S366="sì",S366="forfettario 190"),SUM(T366+W366),SUM(T366+V366+W366))</f>
        <v>0</v>
      </c>
      <c r="Y366" s="205"/>
      <c r="Z366" s="205"/>
      <c r="AA366" s="206"/>
      <c r="AB366" s="189" t="n">
        <f aca="false">IF(AA366="SI",X366,0)</f>
        <v>0</v>
      </c>
      <c r="AC366" s="207"/>
      <c r="AD366" s="207"/>
      <c r="AE366" s="207"/>
      <c r="AF366" s="207"/>
      <c r="AG366" s="207"/>
      <c r="AH366" s="208"/>
    </row>
    <row r="367" customFormat="false" ht="13.5" hidden="false" customHeight="true" outlineLevel="0" collapsed="false">
      <c r="A367" s="22" t="n">
        <v>366</v>
      </c>
      <c r="B367" s="180"/>
      <c r="C367" s="22"/>
      <c r="D367" s="22"/>
      <c r="E367" s="22"/>
      <c r="F367" s="22"/>
      <c r="G367" s="22"/>
      <c r="H367" s="183"/>
      <c r="I367" s="183"/>
      <c r="J367" s="22"/>
      <c r="K367" s="191" t="e">
        <f aca="false">VLOOKUP('Altri Costi'!J367,Legenda!$D$1:$F$258,2)</f>
        <v>#N/A</v>
      </c>
      <c r="L367" s="22"/>
      <c r="M367" s="22"/>
      <c r="N367" s="203"/>
      <c r="O367" s="183"/>
      <c r="P367" s="22"/>
      <c r="Q367" s="203"/>
      <c r="R367" s="183"/>
      <c r="S367" s="184" t="n">
        <f aca="false">'Piano Finanziario Annuale'!$F$6</f>
        <v>0</v>
      </c>
      <c r="T367" s="185" t="n">
        <v>0</v>
      </c>
      <c r="U367" s="186"/>
      <c r="V367" s="187" t="n">
        <f aca="false">(T367*U367)</f>
        <v>0</v>
      </c>
      <c r="W367" s="185" t="n">
        <v>0</v>
      </c>
      <c r="X367" s="185" t="n">
        <f aca="false">IF(OR(S367="sì",S367="forfettario 190"),SUM(T367+W367),SUM(T367+V367+W367))</f>
        <v>0</v>
      </c>
      <c r="Y367" s="205"/>
      <c r="Z367" s="205"/>
      <c r="AA367" s="206"/>
      <c r="AB367" s="189" t="n">
        <f aca="false">IF(AA367="SI",X367,0)</f>
        <v>0</v>
      </c>
      <c r="AC367" s="207"/>
      <c r="AD367" s="207"/>
      <c r="AE367" s="207"/>
      <c r="AF367" s="207"/>
      <c r="AG367" s="207"/>
      <c r="AH367" s="208"/>
    </row>
    <row r="368" customFormat="false" ht="13.5" hidden="false" customHeight="true" outlineLevel="0" collapsed="false">
      <c r="A368" s="22" t="n">
        <v>367</v>
      </c>
      <c r="B368" s="180"/>
      <c r="C368" s="22"/>
      <c r="D368" s="22"/>
      <c r="E368" s="22"/>
      <c r="F368" s="22"/>
      <c r="G368" s="22"/>
      <c r="H368" s="183"/>
      <c r="I368" s="183"/>
      <c r="J368" s="22"/>
      <c r="K368" s="191" t="e">
        <f aca="false">VLOOKUP('Altri Costi'!J368,Legenda!$D$1:$F$258,2)</f>
        <v>#N/A</v>
      </c>
      <c r="L368" s="22"/>
      <c r="M368" s="22"/>
      <c r="N368" s="203"/>
      <c r="O368" s="183"/>
      <c r="P368" s="22"/>
      <c r="Q368" s="203"/>
      <c r="R368" s="183"/>
      <c r="S368" s="184" t="n">
        <f aca="false">'Piano Finanziario Annuale'!$F$6</f>
        <v>0</v>
      </c>
      <c r="T368" s="185" t="n">
        <v>0</v>
      </c>
      <c r="U368" s="186"/>
      <c r="V368" s="187" t="n">
        <f aca="false">(T368*U368)</f>
        <v>0</v>
      </c>
      <c r="W368" s="185" t="n">
        <v>0</v>
      </c>
      <c r="X368" s="185" t="n">
        <f aca="false">IF(OR(S368="sì",S368="forfettario 190"),SUM(T368+W368),SUM(T368+V368+W368))</f>
        <v>0</v>
      </c>
      <c r="Y368" s="205"/>
      <c r="Z368" s="205"/>
      <c r="AA368" s="206"/>
      <c r="AB368" s="189" t="n">
        <f aca="false">IF(AA368="SI",X368,0)</f>
        <v>0</v>
      </c>
      <c r="AC368" s="207"/>
      <c r="AD368" s="207"/>
      <c r="AE368" s="207"/>
      <c r="AF368" s="207"/>
      <c r="AG368" s="207"/>
      <c r="AH368" s="208"/>
    </row>
    <row r="369" customFormat="false" ht="13.5" hidden="false" customHeight="true" outlineLevel="0" collapsed="false">
      <c r="A369" s="22" t="n">
        <v>368</v>
      </c>
      <c r="B369" s="180"/>
      <c r="C369" s="22"/>
      <c r="D369" s="22"/>
      <c r="E369" s="22"/>
      <c r="F369" s="22"/>
      <c r="G369" s="22"/>
      <c r="H369" s="183"/>
      <c r="I369" s="183"/>
      <c r="J369" s="22"/>
      <c r="K369" s="191" t="e">
        <f aca="false">VLOOKUP('Altri Costi'!J369,Legenda!$D$1:$F$258,2)</f>
        <v>#N/A</v>
      </c>
      <c r="L369" s="22"/>
      <c r="M369" s="22"/>
      <c r="N369" s="203"/>
      <c r="O369" s="183"/>
      <c r="P369" s="22"/>
      <c r="Q369" s="203"/>
      <c r="R369" s="183"/>
      <c r="S369" s="184" t="n">
        <f aca="false">'Piano Finanziario Annuale'!$F$6</f>
        <v>0</v>
      </c>
      <c r="T369" s="185" t="n">
        <v>0</v>
      </c>
      <c r="U369" s="186"/>
      <c r="V369" s="187" t="n">
        <f aca="false">(T369*U369)</f>
        <v>0</v>
      </c>
      <c r="W369" s="185" t="n">
        <v>0</v>
      </c>
      <c r="X369" s="185" t="n">
        <f aca="false">IF(OR(S369="sì",S369="forfettario 190"),SUM(T369+W369),SUM(T369+V369+W369))</f>
        <v>0</v>
      </c>
      <c r="Y369" s="205"/>
      <c r="Z369" s="205"/>
      <c r="AA369" s="206"/>
      <c r="AB369" s="189" t="n">
        <f aca="false">IF(AA369="SI",X369,0)</f>
        <v>0</v>
      </c>
      <c r="AC369" s="207"/>
      <c r="AD369" s="207"/>
      <c r="AE369" s="207"/>
      <c r="AF369" s="207"/>
      <c r="AG369" s="207"/>
      <c r="AH369" s="208"/>
    </row>
    <row r="370" customFormat="false" ht="13.5" hidden="false" customHeight="true" outlineLevel="0" collapsed="false">
      <c r="A370" s="22" t="n">
        <v>369</v>
      </c>
      <c r="B370" s="180"/>
      <c r="C370" s="22"/>
      <c r="D370" s="22"/>
      <c r="E370" s="22"/>
      <c r="F370" s="22"/>
      <c r="G370" s="22"/>
      <c r="H370" s="183"/>
      <c r="I370" s="183"/>
      <c r="J370" s="22"/>
      <c r="K370" s="191" t="e">
        <f aca="false">VLOOKUP('Altri Costi'!J370,Legenda!$D$1:$F$258,2)</f>
        <v>#N/A</v>
      </c>
      <c r="L370" s="22"/>
      <c r="M370" s="22"/>
      <c r="N370" s="203"/>
      <c r="O370" s="183"/>
      <c r="P370" s="22"/>
      <c r="Q370" s="203"/>
      <c r="R370" s="183"/>
      <c r="S370" s="184" t="n">
        <f aca="false">'Piano Finanziario Annuale'!$F$6</f>
        <v>0</v>
      </c>
      <c r="T370" s="185" t="n">
        <v>0</v>
      </c>
      <c r="U370" s="186"/>
      <c r="V370" s="187" t="n">
        <f aca="false">(T370*U370)</f>
        <v>0</v>
      </c>
      <c r="W370" s="185" t="n">
        <v>0</v>
      </c>
      <c r="X370" s="185" t="n">
        <f aca="false">IF(OR(S370="sì",S370="forfettario 190"),SUM(T370+W370),SUM(T370+V370+W370))</f>
        <v>0</v>
      </c>
      <c r="Y370" s="205"/>
      <c r="Z370" s="205"/>
      <c r="AA370" s="206"/>
      <c r="AB370" s="189" t="n">
        <f aca="false">IF(AA370="SI",X370,0)</f>
        <v>0</v>
      </c>
      <c r="AC370" s="207"/>
      <c r="AD370" s="207"/>
      <c r="AE370" s="207"/>
      <c r="AF370" s="207"/>
      <c r="AG370" s="207"/>
      <c r="AH370" s="208"/>
    </row>
    <row r="371" customFormat="false" ht="13.5" hidden="false" customHeight="true" outlineLevel="0" collapsed="false">
      <c r="A371" s="22" t="n">
        <v>370</v>
      </c>
      <c r="B371" s="180"/>
      <c r="C371" s="22"/>
      <c r="D371" s="22"/>
      <c r="E371" s="22"/>
      <c r="F371" s="22"/>
      <c r="G371" s="22"/>
      <c r="H371" s="183"/>
      <c r="I371" s="183"/>
      <c r="J371" s="22"/>
      <c r="K371" s="191" t="e">
        <f aca="false">VLOOKUP('Altri Costi'!J371,Legenda!$D$1:$F$258,2)</f>
        <v>#N/A</v>
      </c>
      <c r="L371" s="22"/>
      <c r="M371" s="22"/>
      <c r="N371" s="203"/>
      <c r="O371" s="183"/>
      <c r="P371" s="22"/>
      <c r="Q371" s="203"/>
      <c r="R371" s="183"/>
      <c r="S371" s="184" t="n">
        <f aca="false">'Piano Finanziario Annuale'!$F$6</f>
        <v>0</v>
      </c>
      <c r="T371" s="185" t="n">
        <v>0</v>
      </c>
      <c r="U371" s="186"/>
      <c r="V371" s="187" t="n">
        <f aca="false">(T371*U371)</f>
        <v>0</v>
      </c>
      <c r="W371" s="185" t="n">
        <v>0</v>
      </c>
      <c r="X371" s="185" t="n">
        <f aca="false">IF(OR(S371="sì",S371="forfettario 190"),SUM(T371+W371),SUM(T371+V371+W371))</f>
        <v>0</v>
      </c>
      <c r="Y371" s="205"/>
      <c r="Z371" s="205"/>
      <c r="AA371" s="206"/>
      <c r="AB371" s="189" t="n">
        <f aca="false">IF(AA371="SI",X371,0)</f>
        <v>0</v>
      </c>
      <c r="AC371" s="207"/>
      <c r="AD371" s="207"/>
      <c r="AE371" s="207"/>
      <c r="AF371" s="207"/>
      <c r="AG371" s="207"/>
      <c r="AH371" s="208"/>
    </row>
    <row r="372" customFormat="false" ht="13.5" hidden="false" customHeight="true" outlineLevel="0" collapsed="false">
      <c r="A372" s="22" t="n">
        <v>371</v>
      </c>
      <c r="B372" s="180"/>
      <c r="C372" s="22"/>
      <c r="D372" s="22"/>
      <c r="E372" s="22"/>
      <c r="F372" s="22"/>
      <c r="G372" s="22"/>
      <c r="H372" s="183"/>
      <c r="I372" s="183"/>
      <c r="J372" s="22"/>
      <c r="K372" s="191" t="e">
        <f aca="false">VLOOKUP('Altri Costi'!J372,Legenda!$D$1:$F$258,2)</f>
        <v>#N/A</v>
      </c>
      <c r="L372" s="22"/>
      <c r="M372" s="22"/>
      <c r="N372" s="203"/>
      <c r="O372" s="183"/>
      <c r="P372" s="22"/>
      <c r="Q372" s="203"/>
      <c r="R372" s="183"/>
      <c r="S372" s="184" t="n">
        <f aca="false">'Piano Finanziario Annuale'!$F$6</f>
        <v>0</v>
      </c>
      <c r="T372" s="185" t="n">
        <v>0</v>
      </c>
      <c r="U372" s="186"/>
      <c r="V372" s="187" t="n">
        <f aca="false">(T372*U372)</f>
        <v>0</v>
      </c>
      <c r="W372" s="185" t="n">
        <v>0</v>
      </c>
      <c r="X372" s="185" t="n">
        <f aca="false">IF(OR(S372="sì",S372="forfettario 190"),SUM(T372+W372),SUM(T372+V372+W372))</f>
        <v>0</v>
      </c>
      <c r="Y372" s="205"/>
      <c r="Z372" s="205"/>
      <c r="AA372" s="206"/>
      <c r="AB372" s="189" t="n">
        <f aca="false">IF(AA372="SI",X372,0)</f>
        <v>0</v>
      </c>
      <c r="AC372" s="207"/>
      <c r="AD372" s="207"/>
      <c r="AE372" s="207"/>
      <c r="AF372" s="207"/>
      <c r="AG372" s="207"/>
      <c r="AH372" s="208"/>
    </row>
    <row r="373" customFormat="false" ht="13.5" hidden="false" customHeight="true" outlineLevel="0" collapsed="false">
      <c r="A373" s="22" t="n">
        <v>372</v>
      </c>
      <c r="B373" s="180"/>
      <c r="C373" s="22"/>
      <c r="D373" s="22"/>
      <c r="E373" s="22"/>
      <c r="F373" s="22"/>
      <c r="G373" s="22"/>
      <c r="H373" s="183"/>
      <c r="I373" s="183"/>
      <c r="J373" s="22"/>
      <c r="K373" s="191" t="e">
        <f aca="false">VLOOKUP('Altri Costi'!J373,Legenda!$D$1:$F$258,2)</f>
        <v>#N/A</v>
      </c>
      <c r="L373" s="22"/>
      <c r="M373" s="22"/>
      <c r="N373" s="203"/>
      <c r="O373" s="183"/>
      <c r="P373" s="22"/>
      <c r="Q373" s="203"/>
      <c r="R373" s="183"/>
      <c r="S373" s="184" t="n">
        <f aca="false">'Piano Finanziario Annuale'!$F$6</f>
        <v>0</v>
      </c>
      <c r="T373" s="185" t="n">
        <v>0</v>
      </c>
      <c r="U373" s="186"/>
      <c r="V373" s="187" t="n">
        <f aca="false">(T373*U373)</f>
        <v>0</v>
      </c>
      <c r="W373" s="185" t="n">
        <v>0</v>
      </c>
      <c r="X373" s="185" t="n">
        <f aca="false">IF(OR(S373="sì",S373="forfettario 190"),SUM(T373+W373),SUM(T373+V373+W373))</f>
        <v>0</v>
      </c>
      <c r="Y373" s="205"/>
      <c r="Z373" s="205"/>
      <c r="AA373" s="206"/>
      <c r="AB373" s="189" t="n">
        <f aca="false">IF(AA373="SI",X373,0)</f>
        <v>0</v>
      </c>
      <c r="AC373" s="207"/>
      <c r="AD373" s="207"/>
      <c r="AE373" s="207"/>
      <c r="AF373" s="207"/>
      <c r="AG373" s="207"/>
      <c r="AH373" s="208"/>
    </row>
    <row r="374" customFormat="false" ht="13.5" hidden="false" customHeight="true" outlineLevel="0" collapsed="false">
      <c r="A374" s="22" t="n">
        <v>373</v>
      </c>
      <c r="B374" s="180"/>
      <c r="C374" s="22"/>
      <c r="D374" s="22"/>
      <c r="E374" s="22"/>
      <c r="F374" s="22"/>
      <c r="G374" s="22"/>
      <c r="H374" s="183"/>
      <c r="I374" s="183"/>
      <c r="J374" s="22"/>
      <c r="K374" s="191" t="e">
        <f aca="false">VLOOKUP('Altri Costi'!J374,Legenda!$D$1:$F$258,2)</f>
        <v>#N/A</v>
      </c>
      <c r="L374" s="22"/>
      <c r="M374" s="22"/>
      <c r="N374" s="203"/>
      <c r="O374" s="183"/>
      <c r="P374" s="22"/>
      <c r="Q374" s="203"/>
      <c r="R374" s="183"/>
      <c r="S374" s="184" t="n">
        <f aca="false">'Piano Finanziario Annuale'!$F$6</f>
        <v>0</v>
      </c>
      <c r="T374" s="185" t="n">
        <v>0</v>
      </c>
      <c r="U374" s="186"/>
      <c r="V374" s="187" t="n">
        <f aca="false">(T374*U374)</f>
        <v>0</v>
      </c>
      <c r="W374" s="185" t="n">
        <v>0</v>
      </c>
      <c r="X374" s="185" t="n">
        <f aca="false">IF(OR(S374="sì",S374="forfettario 190"),SUM(T374+W374),SUM(T374+V374+W374))</f>
        <v>0</v>
      </c>
      <c r="Y374" s="205"/>
      <c r="Z374" s="205"/>
      <c r="AA374" s="206"/>
      <c r="AB374" s="189" t="n">
        <f aca="false">IF(AA374="SI",X374,0)</f>
        <v>0</v>
      </c>
      <c r="AC374" s="207"/>
      <c r="AD374" s="207"/>
      <c r="AE374" s="207"/>
      <c r="AF374" s="207"/>
      <c r="AG374" s="207"/>
      <c r="AH374" s="208"/>
    </row>
    <row r="375" customFormat="false" ht="13.5" hidden="false" customHeight="true" outlineLevel="0" collapsed="false">
      <c r="A375" s="22" t="n">
        <v>374</v>
      </c>
      <c r="B375" s="180"/>
      <c r="C375" s="22"/>
      <c r="D375" s="22"/>
      <c r="E375" s="22"/>
      <c r="F375" s="22"/>
      <c r="G375" s="22"/>
      <c r="H375" s="183"/>
      <c r="I375" s="183"/>
      <c r="J375" s="22"/>
      <c r="K375" s="191" t="e">
        <f aca="false">VLOOKUP('Altri Costi'!J375,Legenda!$D$1:$F$258,2)</f>
        <v>#N/A</v>
      </c>
      <c r="L375" s="22"/>
      <c r="M375" s="22"/>
      <c r="N375" s="203"/>
      <c r="O375" s="183"/>
      <c r="P375" s="22"/>
      <c r="Q375" s="203"/>
      <c r="R375" s="183"/>
      <c r="S375" s="184" t="n">
        <f aca="false">'Piano Finanziario Annuale'!$F$6</f>
        <v>0</v>
      </c>
      <c r="T375" s="185" t="n">
        <v>0</v>
      </c>
      <c r="U375" s="186"/>
      <c r="V375" s="187" t="n">
        <f aca="false">(T375*U375)</f>
        <v>0</v>
      </c>
      <c r="W375" s="185" t="n">
        <v>0</v>
      </c>
      <c r="X375" s="185" t="n">
        <f aca="false">IF(OR(S375="sì",S375="forfettario 190"),SUM(T375+W375),SUM(T375+V375+W375))</f>
        <v>0</v>
      </c>
      <c r="Y375" s="205"/>
      <c r="Z375" s="205"/>
      <c r="AA375" s="206"/>
      <c r="AB375" s="189" t="n">
        <f aca="false">IF(AA375="SI",X375,0)</f>
        <v>0</v>
      </c>
      <c r="AC375" s="207"/>
      <c r="AD375" s="207"/>
      <c r="AE375" s="207"/>
      <c r="AF375" s="207"/>
      <c r="AG375" s="207"/>
      <c r="AH375" s="208"/>
    </row>
    <row r="376" customFormat="false" ht="13.5" hidden="false" customHeight="true" outlineLevel="0" collapsed="false">
      <c r="A376" s="22" t="n">
        <v>375</v>
      </c>
      <c r="B376" s="180"/>
      <c r="C376" s="22"/>
      <c r="D376" s="22"/>
      <c r="E376" s="22"/>
      <c r="F376" s="22"/>
      <c r="G376" s="22"/>
      <c r="H376" s="183"/>
      <c r="I376" s="183"/>
      <c r="J376" s="22"/>
      <c r="K376" s="191" t="e">
        <f aca="false">VLOOKUP('Altri Costi'!J376,Legenda!$D$1:$F$258,2)</f>
        <v>#N/A</v>
      </c>
      <c r="L376" s="22"/>
      <c r="M376" s="22"/>
      <c r="N376" s="203"/>
      <c r="O376" s="183"/>
      <c r="P376" s="22"/>
      <c r="Q376" s="203"/>
      <c r="R376" s="183"/>
      <c r="S376" s="184" t="n">
        <f aca="false">'Piano Finanziario Annuale'!$F$6</f>
        <v>0</v>
      </c>
      <c r="T376" s="185" t="n">
        <v>0</v>
      </c>
      <c r="U376" s="186"/>
      <c r="V376" s="187" t="n">
        <f aca="false">(T376*U376)</f>
        <v>0</v>
      </c>
      <c r="W376" s="185" t="n">
        <v>0</v>
      </c>
      <c r="X376" s="185" t="n">
        <f aca="false">IF(OR(S376="sì",S376="forfettario 190"),SUM(T376+W376),SUM(T376+V376+W376))</f>
        <v>0</v>
      </c>
      <c r="Y376" s="205"/>
      <c r="Z376" s="205"/>
      <c r="AA376" s="206"/>
      <c r="AB376" s="189" t="n">
        <f aca="false">IF(AA376="SI",X376,0)</f>
        <v>0</v>
      </c>
      <c r="AC376" s="207"/>
      <c r="AD376" s="207"/>
      <c r="AE376" s="207"/>
      <c r="AF376" s="207"/>
      <c r="AG376" s="207"/>
      <c r="AH376" s="208"/>
    </row>
    <row r="377" customFormat="false" ht="13.5" hidden="false" customHeight="true" outlineLevel="0" collapsed="false">
      <c r="A377" s="22" t="n">
        <v>376</v>
      </c>
      <c r="B377" s="180"/>
      <c r="C377" s="22"/>
      <c r="D377" s="22"/>
      <c r="E377" s="22"/>
      <c r="F377" s="22"/>
      <c r="G377" s="22"/>
      <c r="H377" s="183"/>
      <c r="I377" s="183"/>
      <c r="J377" s="22"/>
      <c r="K377" s="191" t="e">
        <f aca="false">VLOOKUP('Altri Costi'!J377,Legenda!$D$1:$F$258,2)</f>
        <v>#N/A</v>
      </c>
      <c r="L377" s="22"/>
      <c r="M377" s="22"/>
      <c r="N377" s="203"/>
      <c r="O377" s="183"/>
      <c r="P377" s="22"/>
      <c r="Q377" s="203"/>
      <c r="R377" s="183"/>
      <c r="S377" s="184" t="n">
        <f aca="false">'Piano Finanziario Annuale'!$F$6</f>
        <v>0</v>
      </c>
      <c r="T377" s="185" t="n">
        <v>0</v>
      </c>
      <c r="U377" s="186"/>
      <c r="V377" s="187" t="n">
        <f aca="false">(T377*U377)</f>
        <v>0</v>
      </c>
      <c r="W377" s="185" t="n">
        <v>0</v>
      </c>
      <c r="X377" s="185" t="n">
        <f aca="false">IF(OR(S377="sì",S377="forfettario 190"),SUM(T377+W377),SUM(T377+V377+W377))</f>
        <v>0</v>
      </c>
      <c r="Y377" s="205"/>
      <c r="Z377" s="205"/>
      <c r="AA377" s="206"/>
      <c r="AB377" s="189" t="n">
        <f aca="false">IF(AA377="SI",X377,0)</f>
        <v>0</v>
      </c>
      <c r="AC377" s="207"/>
      <c r="AD377" s="207"/>
      <c r="AE377" s="207"/>
      <c r="AF377" s="207"/>
      <c r="AG377" s="207"/>
      <c r="AH377" s="208"/>
    </row>
    <row r="378" customFormat="false" ht="13.5" hidden="false" customHeight="true" outlineLevel="0" collapsed="false">
      <c r="A378" s="22" t="n">
        <v>377</v>
      </c>
      <c r="B378" s="180"/>
      <c r="C378" s="22"/>
      <c r="D378" s="22"/>
      <c r="E378" s="22"/>
      <c r="F378" s="22"/>
      <c r="G378" s="22"/>
      <c r="H378" s="183"/>
      <c r="I378" s="183"/>
      <c r="J378" s="22"/>
      <c r="K378" s="191" t="e">
        <f aca="false">VLOOKUP('Altri Costi'!J378,Legenda!$D$1:$F$258,2)</f>
        <v>#N/A</v>
      </c>
      <c r="L378" s="22"/>
      <c r="M378" s="22"/>
      <c r="N378" s="203"/>
      <c r="O378" s="183"/>
      <c r="P378" s="22"/>
      <c r="Q378" s="203"/>
      <c r="R378" s="183"/>
      <c r="S378" s="184" t="n">
        <f aca="false">'Piano Finanziario Annuale'!$F$6</f>
        <v>0</v>
      </c>
      <c r="T378" s="185" t="n">
        <v>0</v>
      </c>
      <c r="U378" s="186"/>
      <c r="V378" s="187" t="n">
        <f aca="false">(T378*U378)</f>
        <v>0</v>
      </c>
      <c r="W378" s="185" t="n">
        <v>0</v>
      </c>
      <c r="X378" s="185" t="n">
        <f aca="false">IF(OR(S378="sì",S378="forfettario 190"),SUM(T378+W378),SUM(T378+V378+W378))</f>
        <v>0</v>
      </c>
      <c r="Y378" s="205"/>
      <c r="Z378" s="205"/>
      <c r="AA378" s="206"/>
      <c r="AB378" s="189" t="n">
        <f aca="false">IF(AA378="SI",X378,0)</f>
        <v>0</v>
      </c>
      <c r="AC378" s="207"/>
      <c r="AD378" s="207"/>
      <c r="AE378" s="207"/>
      <c r="AF378" s="207"/>
      <c r="AG378" s="207"/>
      <c r="AH378" s="208"/>
    </row>
    <row r="379" customFormat="false" ht="13.5" hidden="false" customHeight="true" outlineLevel="0" collapsed="false">
      <c r="A379" s="22" t="n">
        <v>378</v>
      </c>
      <c r="B379" s="180"/>
      <c r="C379" s="22"/>
      <c r="D379" s="22"/>
      <c r="E379" s="22"/>
      <c r="F379" s="22"/>
      <c r="G379" s="22"/>
      <c r="H379" s="183"/>
      <c r="I379" s="183"/>
      <c r="J379" s="22"/>
      <c r="K379" s="191" t="e">
        <f aca="false">VLOOKUP('Altri Costi'!J379,Legenda!$D$1:$F$258,2)</f>
        <v>#N/A</v>
      </c>
      <c r="L379" s="22"/>
      <c r="M379" s="22"/>
      <c r="N379" s="203"/>
      <c r="O379" s="183"/>
      <c r="P379" s="22"/>
      <c r="Q379" s="203"/>
      <c r="R379" s="183"/>
      <c r="S379" s="184" t="n">
        <f aca="false">'Piano Finanziario Annuale'!$F$6</f>
        <v>0</v>
      </c>
      <c r="T379" s="185" t="n">
        <v>0</v>
      </c>
      <c r="U379" s="186"/>
      <c r="V379" s="187" t="n">
        <f aca="false">(T379*U379)</f>
        <v>0</v>
      </c>
      <c r="W379" s="185" t="n">
        <v>0</v>
      </c>
      <c r="X379" s="185" t="n">
        <f aca="false">IF(OR(S379="sì",S379="forfettario 190"),SUM(T379+W379),SUM(T379+V379+W379))</f>
        <v>0</v>
      </c>
      <c r="Y379" s="205"/>
      <c r="Z379" s="205"/>
      <c r="AA379" s="206"/>
      <c r="AB379" s="189" t="n">
        <f aca="false">IF(AA379="SI",X379,0)</f>
        <v>0</v>
      </c>
      <c r="AC379" s="207"/>
      <c r="AD379" s="207"/>
      <c r="AE379" s="207"/>
      <c r="AF379" s="207"/>
      <c r="AG379" s="207"/>
      <c r="AH379" s="208"/>
    </row>
    <row r="380" customFormat="false" ht="13.5" hidden="false" customHeight="true" outlineLevel="0" collapsed="false">
      <c r="A380" s="22" t="n">
        <v>379</v>
      </c>
      <c r="B380" s="180"/>
      <c r="C380" s="22"/>
      <c r="D380" s="22"/>
      <c r="E380" s="22"/>
      <c r="F380" s="22"/>
      <c r="G380" s="22"/>
      <c r="H380" s="183"/>
      <c r="I380" s="183"/>
      <c r="J380" s="22"/>
      <c r="K380" s="191" t="e">
        <f aca="false">VLOOKUP('Altri Costi'!J380,Legenda!$D$1:$F$258,2)</f>
        <v>#N/A</v>
      </c>
      <c r="L380" s="22"/>
      <c r="M380" s="22"/>
      <c r="N380" s="203"/>
      <c r="O380" s="183"/>
      <c r="P380" s="22"/>
      <c r="Q380" s="203"/>
      <c r="R380" s="183"/>
      <c r="S380" s="184" t="n">
        <f aca="false">'Piano Finanziario Annuale'!$F$6</f>
        <v>0</v>
      </c>
      <c r="T380" s="185" t="n">
        <v>0</v>
      </c>
      <c r="U380" s="186"/>
      <c r="V380" s="187" t="n">
        <f aca="false">(T380*U380)</f>
        <v>0</v>
      </c>
      <c r="W380" s="185" t="n">
        <v>0</v>
      </c>
      <c r="X380" s="185" t="n">
        <f aca="false">IF(OR(S380="sì",S380="forfettario 190"),SUM(T380+W380),SUM(T380+V380+W380))</f>
        <v>0</v>
      </c>
      <c r="Y380" s="205"/>
      <c r="Z380" s="205"/>
      <c r="AA380" s="206"/>
      <c r="AB380" s="189" t="n">
        <f aca="false">IF(AA380="SI",X380,0)</f>
        <v>0</v>
      </c>
      <c r="AC380" s="207"/>
      <c r="AD380" s="207"/>
      <c r="AE380" s="207"/>
      <c r="AF380" s="207"/>
      <c r="AG380" s="207"/>
      <c r="AH380" s="208"/>
    </row>
    <row r="381" customFormat="false" ht="13.5" hidden="false" customHeight="true" outlineLevel="0" collapsed="false">
      <c r="A381" s="22" t="n">
        <v>380</v>
      </c>
      <c r="B381" s="180"/>
      <c r="C381" s="22"/>
      <c r="D381" s="22"/>
      <c r="E381" s="22"/>
      <c r="F381" s="22"/>
      <c r="G381" s="22"/>
      <c r="H381" s="183"/>
      <c r="I381" s="183"/>
      <c r="J381" s="22"/>
      <c r="K381" s="191" t="e">
        <f aca="false">VLOOKUP('Altri Costi'!J381,Legenda!$D$1:$F$258,2)</f>
        <v>#N/A</v>
      </c>
      <c r="L381" s="22"/>
      <c r="M381" s="22"/>
      <c r="N381" s="203"/>
      <c r="O381" s="183"/>
      <c r="P381" s="22"/>
      <c r="Q381" s="203"/>
      <c r="R381" s="183"/>
      <c r="S381" s="184" t="n">
        <f aca="false">'Piano Finanziario Annuale'!$F$6</f>
        <v>0</v>
      </c>
      <c r="T381" s="185" t="n">
        <v>0</v>
      </c>
      <c r="U381" s="186"/>
      <c r="V381" s="187" t="n">
        <f aca="false">(T381*U381)</f>
        <v>0</v>
      </c>
      <c r="W381" s="185" t="n">
        <v>0</v>
      </c>
      <c r="X381" s="185" t="n">
        <f aca="false">IF(OR(S381="sì",S381="forfettario 190"),SUM(T381+W381),SUM(T381+V381+W381))</f>
        <v>0</v>
      </c>
      <c r="Y381" s="205"/>
      <c r="Z381" s="205"/>
      <c r="AA381" s="206"/>
      <c r="AB381" s="189" t="n">
        <f aca="false">IF(AA381="SI",X381,0)</f>
        <v>0</v>
      </c>
      <c r="AC381" s="207"/>
      <c r="AD381" s="207"/>
      <c r="AE381" s="207"/>
      <c r="AF381" s="207"/>
      <c r="AG381" s="207"/>
      <c r="AH381" s="208"/>
    </row>
    <row r="382" customFormat="false" ht="13.5" hidden="false" customHeight="true" outlineLevel="0" collapsed="false">
      <c r="A382" s="22" t="n">
        <v>381</v>
      </c>
      <c r="B382" s="180"/>
      <c r="C382" s="22"/>
      <c r="D382" s="22"/>
      <c r="E382" s="22"/>
      <c r="F382" s="22"/>
      <c r="G382" s="22"/>
      <c r="H382" s="183"/>
      <c r="I382" s="183"/>
      <c r="J382" s="22"/>
      <c r="K382" s="191" t="e">
        <f aca="false">VLOOKUP('Altri Costi'!J382,Legenda!$D$1:$F$258,2)</f>
        <v>#N/A</v>
      </c>
      <c r="L382" s="22"/>
      <c r="M382" s="22"/>
      <c r="N382" s="203"/>
      <c r="O382" s="183"/>
      <c r="P382" s="22"/>
      <c r="Q382" s="203"/>
      <c r="R382" s="183"/>
      <c r="S382" s="184" t="n">
        <f aca="false">'Piano Finanziario Annuale'!$F$6</f>
        <v>0</v>
      </c>
      <c r="T382" s="185" t="n">
        <v>0</v>
      </c>
      <c r="U382" s="186"/>
      <c r="V382" s="187" t="n">
        <f aca="false">(T382*U382)</f>
        <v>0</v>
      </c>
      <c r="W382" s="185" t="n">
        <v>0</v>
      </c>
      <c r="X382" s="185" t="n">
        <f aca="false">IF(OR(S382="sì",S382="forfettario 190"),SUM(T382+W382),SUM(T382+V382+W382))</f>
        <v>0</v>
      </c>
      <c r="Y382" s="205"/>
      <c r="Z382" s="205"/>
      <c r="AA382" s="206"/>
      <c r="AB382" s="189" t="n">
        <f aca="false">IF(AA382="SI",X382,0)</f>
        <v>0</v>
      </c>
      <c r="AC382" s="207"/>
      <c r="AD382" s="207"/>
      <c r="AE382" s="207"/>
      <c r="AF382" s="207"/>
      <c r="AG382" s="207"/>
      <c r="AH382" s="208"/>
    </row>
    <row r="383" customFormat="false" ht="13.5" hidden="false" customHeight="true" outlineLevel="0" collapsed="false">
      <c r="A383" s="22" t="n">
        <v>382</v>
      </c>
      <c r="B383" s="180"/>
      <c r="C383" s="22"/>
      <c r="D383" s="22"/>
      <c r="E383" s="22"/>
      <c r="F383" s="22"/>
      <c r="G383" s="22"/>
      <c r="H383" s="183"/>
      <c r="I383" s="183"/>
      <c r="J383" s="22"/>
      <c r="K383" s="191" t="e">
        <f aca="false">VLOOKUP('Altri Costi'!J383,Legenda!$D$1:$F$258,2)</f>
        <v>#N/A</v>
      </c>
      <c r="L383" s="22"/>
      <c r="M383" s="22"/>
      <c r="N383" s="203"/>
      <c r="O383" s="183"/>
      <c r="P383" s="22"/>
      <c r="Q383" s="203"/>
      <c r="R383" s="183"/>
      <c r="S383" s="184" t="n">
        <f aca="false">'Piano Finanziario Annuale'!$F$6</f>
        <v>0</v>
      </c>
      <c r="T383" s="185" t="n">
        <v>0</v>
      </c>
      <c r="U383" s="186"/>
      <c r="V383" s="187" t="n">
        <f aca="false">(T383*U383)</f>
        <v>0</v>
      </c>
      <c r="W383" s="185" t="n">
        <v>0</v>
      </c>
      <c r="X383" s="185" t="n">
        <f aca="false">IF(OR(S383="sì",S383="forfettario 190"),SUM(T383+W383),SUM(T383+V383+W383))</f>
        <v>0</v>
      </c>
      <c r="Y383" s="205"/>
      <c r="Z383" s="205"/>
      <c r="AA383" s="206"/>
      <c r="AB383" s="189" t="n">
        <f aca="false">IF(AA383="SI",X383,0)</f>
        <v>0</v>
      </c>
      <c r="AC383" s="207"/>
      <c r="AD383" s="207"/>
      <c r="AE383" s="207"/>
      <c r="AF383" s="207"/>
      <c r="AG383" s="207"/>
      <c r="AH383" s="208"/>
    </row>
    <row r="384" customFormat="false" ht="13.5" hidden="false" customHeight="true" outlineLevel="0" collapsed="false">
      <c r="A384" s="22" t="n">
        <v>383</v>
      </c>
      <c r="B384" s="180"/>
      <c r="C384" s="22"/>
      <c r="D384" s="22"/>
      <c r="E384" s="22"/>
      <c r="F384" s="22"/>
      <c r="G384" s="22"/>
      <c r="H384" s="183"/>
      <c r="I384" s="183"/>
      <c r="J384" s="22"/>
      <c r="K384" s="191" t="e">
        <f aca="false">VLOOKUP('Altri Costi'!J384,Legenda!$D$1:$F$258,2)</f>
        <v>#N/A</v>
      </c>
      <c r="L384" s="22"/>
      <c r="M384" s="22"/>
      <c r="N384" s="203"/>
      <c r="O384" s="183"/>
      <c r="P384" s="22"/>
      <c r="Q384" s="203"/>
      <c r="R384" s="183"/>
      <c r="S384" s="184" t="n">
        <f aca="false">'Piano Finanziario Annuale'!$F$6</f>
        <v>0</v>
      </c>
      <c r="T384" s="185" t="n">
        <v>0</v>
      </c>
      <c r="U384" s="186"/>
      <c r="V384" s="187" t="n">
        <f aca="false">(T384*U384)</f>
        <v>0</v>
      </c>
      <c r="W384" s="185" t="n">
        <v>0</v>
      </c>
      <c r="X384" s="185" t="n">
        <f aca="false">IF(OR(S384="sì",S384="forfettario 190"),SUM(T384+W384),SUM(T384+V384+W384))</f>
        <v>0</v>
      </c>
      <c r="Y384" s="205"/>
      <c r="Z384" s="205"/>
      <c r="AA384" s="206"/>
      <c r="AB384" s="189" t="n">
        <f aca="false">IF(AA384="SI",X384,0)</f>
        <v>0</v>
      </c>
      <c r="AC384" s="207"/>
      <c r="AD384" s="207"/>
      <c r="AE384" s="207"/>
      <c r="AF384" s="207"/>
      <c r="AG384" s="207"/>
      <c r="AH384" s="208"/>
    </row>
    <row r="385" customFormat="false" ht="13.5" hidden="false" customHeight="true" outlineLevel="0" collapsed="false">
      <c r="A385" s="22" t="n">
        <v>384</v>
      </c>
      <c r="B385" s="180"/>
      <c r="C385" s="22"/>
      <c r="D385" s="22"/>
      <c r="E385" s="22"/>
      <c r="F385" s="22"/>
      <c r="G385" s="22"/>
      <c r="H385" s="183"/>
      <c r="I385" s="183"/>
      <c r="J385" s="22"/>
      <c r="K385" s="191" t="e">
        <f aca="false">VLOOKUP('Altri Costi'!J385,Legenda!$D$1:$F$258,2)</f>
        <v>#N/A</v>
      </c>
      <c r="L385" s="22"/>
      <c r="M385" s="22"/>
      <c r="N385" s="203"/>
      <c r="O385" s="183"/>
      <c r="P385" s="22"/>
      <c r="Q385" s="203"/>
      <c r="R385" s="183"/>
      <c r="S385" s="184" t="n">
        <f aca="false">'Piano Finanziario Annuale'!$F$6</f>
        <v>0</v>
      </c>
      <c r="T385" s="185" t="n">
        <v>0</v>
      </c>
      <c r="U385" s="186"/>
      <c r="V385" s="187" t="n">
        <f aca="false">(T385*U385)</f>
        <v>0</v>
      </c>
      <c r="W385" s="185" t="n">
        <v>0</v>
      </c>
      <c r="X385" s="185" t="n">
        <f aca="false">IF(OR(S385="sì",S385="forfettario 190"),SUM(T385+W385),SUM(T385+V385+W385))</f>
        <v>0</v>
      </c>
      <c r="Y385" s="205"/>
      <c r="Z385" s="205"/>
      <c r="AA385" s="206"/>
      <c r="AB385" s="189" t="n">
        <f aca="false">IF(AA385="SI",X385,0)</f>
        <v>0</v>
      </c>
      <c r="AC385" s="207"/>
      <c r="AD385" s="207"/>
      <c r="AE385" s="207"/>
      <c r="AF385" s="207"/>
      <c r="AG385" s="207"/>
      <c r="AH385" s="208"/>
    </row>
    <row r="386" customFormat="false" ht="13.5" hidden="false" customHeight="true" outlineLevel="0" collapsed="false">
      <c r="A386" s="22" t="n">
        <v>385</v>
      </c>
      <c r="B386" s="180"/>
      <c r="C386" s="22"/>
      <c r="D386" s="22"/>
      <c r="E386" s="22"/>
      <c r="F386" s="22"/>
      <c r="G386" s="22"/>
      <c r="H386" s="183"/>
      <c r="I386" s="183"/>
      <c r="J386" s="22"/>
      <c r="K386" s="191" t="e">
        <f aca="false">VLOOKUP('Altri Costi'!J386,Legenda!$D$1:$F$258,2)</f>
        <v>#N/A</v>
      </c>
      <c r="L386" s="22"/>
      <c r="M386" s="22"/>
      <c r="N386" s="203"/>
      <c r="O386" s="183"/>
      <c r="P386" s="22"/>
      <c r="Q386" s="203"/>
      <c r="R386" s="183"/>
      <c r="S386" s="184" t="n">
        <f aca="false">'Piano Finanziario Annuale'!$F$6</f>
        <v>0</v>
      </c>
      <c r="T386" s="185" t="n">
        <v>0</v>
      </c>
      <c r="U386" s="186"/>
      <c r="V386" s="187" t="n">
        <f aca="false">(T386*U386)</f>
        <v>0</v>
      </c>
      <c r="W386" s="185" t="n">
        <v>0</v>
      </c>
      <c r="X386" s="185" t="n">
        <f aca="false">IF(OR(S386="sì",S386="forfettario 190"),SUM(T386+W386),SUM(T386+V386+W386))</f>
        <v>0</v>
      </c>
      <c r="Y386" s="205"/>
      <c r="Z386" s="205"/>
      <c r="AA386" s="206"/>
      <c r="AB386" s="189" t="n">
        <f aca="false">IF(AA386="SI",X386,0)</f>
        <v>0</v>
      </c>
      <c r="AC386" s="207"/>
      <c r="AD386" s="207"/>
      <c r="AE386" s="207"/>
      <c r="AF386" s="207"/>
      <c r="AG386" s="207"/>
      <c r="AH386" s="208"/>
    </row>
    <row r="387" customFormat="false" ht="13.5" hidden="false" customHeight="true" outlineLevel="0" collapsed="false">
      <c r="A387" s="22" t="n">
        <v>386</v>
      </c>
      <c r="B387" s="180"/>
      <c r="C387" s="22"/>
      <c r="D387" s="22"/>
      <c r="E387" s="22"/>
      <c r="F387" s="22"/>
      <c r="G387" s="22"/>
      <c r="H387" s="183"/>
      <c r="I387" s="183"/>
      <c r="J387" s="22"/>
      <c r="K387" s="191" t="e">
        <f aca="false">VLOOKUP('Altri Costi'!J387,Legenda!$D$1:$F$258,2)</f>
        <v>#N/A</v>
      </c>
      <c r="L387" s="22"/>
      <c r="M387" s="22"/>
      <c r="N387" s="203"/>
      <c r="O387" s="183"/>
      <c r="P387" s="22"/>
      <c r="Q387" s="203"/>
      <c r="R387" s="183"/>
      <c r="S387" s="184" t="n">
        <f aca="false">'Piano Finanziario Annuale'!$F$6</f>
        <v>0</v>
      </c>
      <c r="T387" s="185" t="n">
        <v>0</v>
      </c>
      <c r="U387" s="186"/>
      <c r="V387" s="187" t="n">
        <f aca="false">(T387*U387)</f>
        <v>0</v>
      </c>
      <c r="W387" s="185" t="n">
        <v>0</v>
      </c>
      <c r="X387" s="185" t="n">
        <f aca="false">IF(OR(S387="sì",S387="forfettario 190"),SUM(T387+W387),SUM(T387+V387+W387))</f>
        <v>0</v>
      </c>
      <c r="Y387" s="205"/>
      <c r="Z387" s="205"/>
      <c r="AA387" s="206"/>
      <c r="AB387" s="189" t="n">
        <f aca="false">IF(AA387="SI",X387,0)</f>
        <v>0</v>
      </c>
      <c r="AC387" s="207"/>
      <c r="AD387" s="207"/>
      <c r="AE387" s="207"/>
      <c r="AF387" s="207"/>
      <c r="AG387" s="207"/>
      <c r="AH387" s="208"/>
    </row>
    <row r="388" customFormat="false" ht="13.5" hidden="false" customHeight="true" outlineLevel="0" collapsed="false">
      <c r="A388" s="22" t="n">
        <v>387</v>
      </c>
      <c r="B388" s="180"/>
      <c r="C388" s="22"/>
      <c r="D388" s="22"/>
      <c r="E388" s="22"/>
      <c r="F388" s="22"/>
      <c r="G388" s="22"/>
      <c r="H388" s="183"/>
      <c r="I388" s="183"/>
      <c r="J388" s="22"/>
      <c r="K388" s="191" t="e">
        <f aca="false">VLOOKUP('Altri Costi'!J388,Legenda!$D$1:$F$258,2)</f>
        <v>#N/A</v>
      </c>
      <c r="L388" s="22"/>
      <c r="M388" s="22"/>
      <c r="N388" s="203"/>
      <c r="O388" s="183"/>
      <c r="P388" s="22"/>
      <c r="Q388" s="203"/>
      <c r="R388" s="183"/>
      <c r="S388" s="184" t="n">
        <f aca="false">'Piano Finanziario Annuale'!$F$6</f>
        <v>0</v>
      </c>
      <c r="T388" s="185" t="n">
        <v>0</v>
      </c>
      <c r="U388" s="186"/>
      <c r="V388" s="187" t="n">
        <f aca="false">(T388*U388)</f>
        <v>0</v>
      </c>
      <c r="W388" s="185" t="n">
        <v>0</v>
      </c>
      <c r="X388" s="185" t="n">
        <f aca="false">IF(OR(S388="sì",S388="forfettario 190"),SUM(T388+W388),SUM(T388+V388+W388))</f>
        <v>0</v>
      </c>
      <c r="Y388" s="205"/>
      <c r="Z388" s="205"/>
      <c r="AA388" s="206"/>
      <c r="AB388" s="189" t="n">
        <f aca="false">IF(AA388="SI",X388,0)</f>
        <v>0</v>
      </c>
      <c r="AC388" s="207"/>
      <c r="AD388" s="207"/>
      <c r="AE388" s="207"/>
      <c r="AF388" s="207"/>
      <c r="AG388" s="207"/>
      <c r="AH388" s="208"/>
    </row>
    <row r="389" customFormat="false" ht="13.5" hidden="false" customHeight="true" outlineLevel="0" collapsed="false">
      <c r="A389" s="22" t="n">
        <v>388</v>
      </c>
      <c r="B389" s="180"/>
      <c r="C389" s="22"/>
      <c r="D389" s="22"/>
      <c r="E389" s="22"/>
      <c r="F389" s="22"/>
      <c r="G389" s="22"/>
      <c r="H389" s="183"/>
      <c r="I389" s="183"/>
      <c r="J389" s="22"/>
      <c r="K389" s="191" t="e">
        <f aca="false">VLOOKUP('Altri Costi'!J389,Legenda!$D$1:$F$258,2)</f>
        <v>#N/A</v>
      </c>
      <c r="L389" s="22"/>
      <c r="M389" s="22"/>
      <c r="N389" s="203"/>
      <c r="O389" s="183"/>
      <c r="P389" s="22"/>
      <c r="Q389" s="203"/>
      <c r="R389" s="183"/>
      <c r="S389" s="184" t="n">
        <f aca="false">'Piano Finanziario Annuale'!$F$6</f>
        <v>0</v>
      </c>
      <c r="T389" s="185" t="n">
        <v>0</v>
      </c>
      <c r="U389" s="186"/>
      <c r="V389" s="187" t="n">
        <f aca="false">(T389*U389)</f>
        <v>0</v>
      </c>
      <c r="W389" s="185" t="n">
        <v>0</v>
      </c>
      <c r="X389" s="185" t="n">
        <f aca="false">IF(OR(S389="sì",S389="forfettario 190"),SUM(T389+W389),SUM(T389+V389+W389))</f>
        <v>0</v>
      </c>
      <c r="Y389" s="205"/>
      <c r="Z389" s="205"/>
      <c r="AA389" s="206"/>
      <c r="AB389" s="189" t="n">
        <f aca="false">IF(AA389="SI",X389,0)</f>
        <v>0</v>
      </c>
      <c r="AC389" s="207"/>
      <c r="AD389" s="207"/>
      <c r="AE389" s="207"/>
      <c r="AF389" s="207"/>
      <c r="AG389" s="207"/>
      <c r="AH389" s="208"/>
    </row>
    <row r="390" customFormat="false" ht="13.5" hidden="false" customHeight="true" outlineLevel="0" collapsed="false">
      <c r="A390" s="22" t="n">
        <v>389</v>
      </c>
      <c r="B390" s="180"/>
      <c r="C390" s="22"/>
      <c r="D390" s="22"/>
      <c r="E390" s="22"/>
      <c r="F390" s="22"/>
      <c r="G390" s="22"/>
      <c r="H390" s="183"/>
      <c r="I390" s="183"/>
      <c r="J390" s="22"/>
      <c r="K390" s="191" t="e">
        <f aca="false">VLOOKUP('Altri Costi'!J390,Legenda!$D$1:$F$258,2)</f>
        <v>#N/A</v>
      </c>
      <c r="L390" s="22"/>
      <c r="M390" s="22"/>
      <c r="N390" s="203"/>
      <c r="O390" s="183"/>
      <c r="P390" s="22"/>
      <c r="Q390" s="203"/>
      <c r="R390" s="183"/>
      <c r="S390" s="184" t="n">
        <f aca="false">'Piano Finanziario Annuale'!$F$6</f>
        <v>0</v>
      </c>
      <c r="T390" s="185" t="n">
        <v>0</v>
      </c>
      <c r="U390" s="186"/>
      <c r="V390" s="187" t="n">
        <f aca="false">(T390*U390)</f>
        <v>0</v>
      </c>
      <c r="W390" s="185" t="n">
        <v>0</v>
      </c>
      <c r="X390" s="185" t="n">
        <f aca="false">IF(OR(S390="sì",S390="forfettario 190"),SUM(T390+W390),SUM(T390+V390+W390))</f>
        <v>0</v>
      </c>
      <c r="Y390" s="205"/>
      <c r="Z390" s="205"/>
      <c r="AA390" s="206"/>
      <c r="AB390" s="189" t="n">
        <f aca="false">IF(AA390="SI",X390,0)</f>
        <v>0</v>
      </c>
      <c r="AC390" s="207"/>
      <c r="AD390" s="207"/>
      <c r="AE390" s="207"/>
      <c r="AF390" s="207"/>
      <c r="AG390" s="207"/>
      <c r="AH390" s="208"/>
    </row>
    <row r="391" customFormat="false" ht="13.5" hidden="false" customHeight="true" outlineLevel="0" collapsed="false">
      <c r="A391" s="22" t="n">
        <v>390</v>
      </c>
      <c r="B391" s="180"/>
      <c r="C391" s="22"/>
      <c r="D391" s="22"/>
      <c r="E391" s="22"/>
      <c r="F391" s="22"/>
      <c r="G391" s="22"/>
      <c r="H391" s="183"/>
      <c r="I391" s="183"/>
      <c r="J391" s="22"/>
      <c r="K391" s="191" t="e">
        <f aca="false">VLOOKUP('Altri Costi'!J391,Legenda!$D$1:$F$258,2)</f>
        <v>#N/A</v>
      </c>
      <c r="L391" s="22"/>
      <c r="M391" s="22"/>
      <c r="N391" s="203"/>
      <c r="O391" s="183"/>
      <c r="P391" s="22"/>
      <c r="Q391" s="203"/>
      <c r="R391" s="183"/>
      <c r="S391" s="184" t="n">
        <f aca="false">'Piano Finanziario Annuale'!$F$6</f>
        <v>0</v>
      </c>
      <c r="T391" s="185" t="n">
        <v>0</v>
      </c>
      <c r="U391" s="186"/>
      <c r="V391" s="187" t="n">
        <f aca="false">(T391*U391)</f>
        <v>0</v>
      </c>
      <c r="W391" s="185" t="n">
        <v>0</v>
      </c>
      <c r="X391" s="185" t="n">
        <f aca="false">IF(OR(S391="sì",S391="forfettario 190"),SUM(T391+W391),SUM(T391+V391+W391))</f>
        <v>0</v>
      </c>
      <c r="Y391" s="205"/>
      <c r="Z391" s="205"/>
      <c r="AA391" s="206"/>
      <c r="AB391" s="189" t="n">
        <f aca="false">IF(AA391="SI",X391,0)</f>
        <v>0</v>
      </c>
      <c r="AC391" s="207"/>
      <c r="AD391" s="207"/>
      <c r="AE391" s="207"/>
      <c r="AF391" s="207"/>
      <c r="AG391" s="207"/>
      <c r="AH391" s="208"/>
    </row>
    <row r="392" customFormat="false" ht="13.5" hidden="false" customHeight="true" outlineLevel="0" collapsed="false">
      <c r="A392" s="22" t="n">
        <v>391</v>
      </c>
      <c r="B392" s="180"/>
      <c r="C392" s="22"/>
      <c r="D392" s="22"/>
      <c r="E392" s="22"/>
      <c r="F392" s="22"/>
      <c r="G392" s="22"/>
      <c r="H392" s="183"/>
      <c r="I392" s="183"/>
      <c r="J392" s="22"/>
      <c r="K392" s="191" t="e">
        <f aca="false">VLOOKUP('Altri Costi'!J392,Legenda!$D$1:$F$258,2)</f>
        <v>#N/A</v>
      </c>
      <c r="L392" s="22"/>
      <c r="M392" s="22"/>
      <c r="N392" s="203"/>
      <c r="O392" s="183"/>
      <c r="P392" s="22"/>
      <c r="Q392" s="203"/>
      <c r="R392" s="183"/>
      <c r="S392" s="184" t="n">
        <f aca="false">'Piano Finanziario Annuale'!$F$6</f>
        <v>0</v>
      </c>
      <c r="T392" s="185" t="n">
        <v>0</v>
      </c>
      <c r="U392" s="186"/>
      <c r="V392" s="187" t="n">
        <f aca="false">(T392*U392)</f>
        <v>0</v>
      </c>
      <c r="W392" s="185" t="n">
        <v>0</v>
      </c>
      <c r="X392" s="185" t="n">
        <f aca="false">IF(OR(S392="sì",S392="forfettario 190"),SUM(T392+W392),SUM(T392+V392+W392))</f>
        <v>0</v>
      </c>
      <c r="Y392" s="205"/>
      <c r="Z392" s="205"/>
      <c r="AA392" s="206"/>
      <c r="AB392" s="189" t="n">
        <f aca="false">IF(AA392="SI",X392,0)</f>
        <v>0</v>
      </c>
      <c r="AC392" s="207"/>
      <c r="AD392" s="207"/>
      <c r="AE392" s="207"/>
      <c r="AF392" s="207"/>
      <c r="AG392" s="207"/>
      <c r="AH392" s="208"/>
    </row>
    <row r="393" customFormat="false" ht="13.5" hidden="false" customHeight="true" outlineLevel="0" collapsed="false">
      <c r="A393" s="22" t="n">
        <v>392</v>
      </c>
      <c r="B393" s="180"/>
      <c r="C393" s="22"/>
      <c r="D393" s="22"/>
      <c r="E393" s="22"/>
      <c r="F393" s="22"/>
      <c r="G393" s="22"/>
      <c r="H393" s="183"/>
      <c r="I393" s="183"/>
      <c r="J393" s="22"/>
      <c r="K393" s="191" t="e">
        <f aca="false">VLOOKUP('Altri Costi'!J393,Legenda!$D$1:$F$258,2)</f>
        <v>#N/A</v>
      </c>
      <c r="L393" s="22"/>
      <c r="M393" s="22"/>
      <c r="N393" s="203"/>
      <c r="O393" s="183"/>
      <c r="P393" s="22"/>
      <c r="Q393" s="203"/>
      <c r="R393" s="183"/>
      <c r="S393" s="184" t="n">
        <f aca="false">'Piano Finanziario Annuale'!$F$6</f>
        <v>0</v>
      </c>
      <c r="T393" s="185" t="n">
        <v>0</v>
      </c>
      <c r="U393" s="186"/>
      <c r="V393" s="187" t="n">
        <f aca="false">(T393*U393)</f>
        <v>0</v>
      </c>
      <c r="W393" s="185" t="n">
        <v>0</v>
      </c>
      <c r="X393" s="185" t="n">
        <f aca="false">IF(OR(S393="sì",S393="forfettario 190"),SUM(T393+W393),SUM(T393+V393+W393))</f>
        <v>0</v>
      </c>
      <c r="Y393" s="205"/>
      <c r="Z393" s="205"/>
      <c r="AA393" s="206"/>
      <c r="AB393" s="189" t="n">
        <f aca="false">IF(AA393="SI",X393,0)</f>
        <v>0</v>
      </c>
      <c r="AC393" s="207"/>
      <c r="AD393" s="207"/>
      <c r="AE393" s="207"/>
      <c r="AF393" s="207"/>
      <c r="AG393" s="207"/>
      <c r="AH393" s="208"/>
    </row>
    <row r="394" customFormat="false" ht="13.5" hidden="false" customHeight="true" outlineLevel="0" collapsed="false">
      <c r="A394" s="22" t="n">
        <v>393</v>
      </c>
      <c r="B394" s="180"/>
      <c r="C394" s="22"/>
      <c r="D394" s="22"/>
      <c r="E394" s="22"/>
      <c r="F394" s="22"/>
      <c r="G394" s="22"/>
      <c r="H394" s="183"/>
      <c r="I394" s="183"/>
      <c r="J394" s="22"/>
      <c r="K394" s="191" t="e">
        <f aca="false">VLOOKUP('Altri Costi'!J394,Legenda!$D$1:$F$258,2)</f>
        <v>#N/A</v>
      </c>
      <c r="L394" s="22"/>
      <c r="M394" s="22"/>
      <c r="N394" s="203"/>
      <c r="O394" s="183"/>
      <c r="P394" s="22"/>
      <c r="Q394" s="203"/>
      <c r="R394" s="183"/>
      <c r="S394" s="184" t="n">
        <f aca="false">'Piano Finanziario Annuale'!$F$6</f>
        <v>0</v>
      </c>
      <c r="T394" s="185" t="n">
        <v>0</v>
      </c>
      <c r="U394" s="186"/>
      <c r="V394" s="187" t="n">
        <f aca="false">(T394*U394)</f>
        <v>0</v>
      </c>
      <c r="W394" s="185" t="n">
        <v>0</v>
      </c>
      <c r="X394" s="185" t="n">
        <f aca="false">IF(OR(S394="sì",S394="forfettario 190"),SUM(T394+W394),SUM(T394+V394+W394))</f>
        <v>0</v>
      </c>
      <c r="Y394" s="205"/>
      <c r="Z394" s="205"/>
      <c r="AA394" s="206"/>
      <c r="AB394" s="189" t="n">
        <f aca="false">IF(AA394="SI",X394,0)</f>
        <v>0</v>
      </c>
      <c r="AC394" s="207"/>
      <c r="AD394" s="207"/>
      <c r="AE394" s="207"/>
      <c r="AF394" s="207"/>
      <c r="AG394" s="207"/>
      <c r="AH394" s="208"/>
    </row>
    <row r="395" customFormat="false" ht="13.5" hidden="false" customHeight="true" outlineLevel="0" collapsed="false">
      <c r="A395" s="22" t="n">
        <v>394</v>
      </c>
      <c r="B395" s="180"/>
      <c r="C395" s="22"/>
      <c r="D395" s="22"/>
      <c r="E395" s="22"/>
      <c r="F395" s="22"/>
      <c r="G395" s="22"/>
      <c r="H395" s="183"/>
      <c r="I395" s="183"/>
      <c r="J395" s="22"/>
      <c r="K395" s="191" t="e">
        <f aca="false">VLOOKUP('Altri Costi'!J395,Legenda!$D$1:$F$258,2)</f>
        <v>#N/A</v>
      </c>
      <c r="L395" s="22"/>
      <c r="M395" s="22"/>
      <c r="N395" s="203"/>
      <c r="O395" s="183"/>
      <c r="P395" s="22"/>
      <c r="Q395" s="203"/>
      <c r="R395" s="183"/>
      <c r="S395" s="184" t="n">
        <f aca="false">'Piano Finanziario Annuale'!$F$6</f>
        <v>0</v>
      </c>
      <c r="T395" s="185" t="n">
        <v>0</v>
      </c>
      <c r="U395" s="186"/>
      <c r="V395" s="187" t="n">
        <f aca="false">(T395*U395)</f>
        <v>0</v>
      </c>
      <c r="W395" s="185" t="n">
        <v>0</v>
      </c>
      <c r="X395" s="185" t="n">
        <f aca="false">IF(OR(S395="sì",S395="forfettario 190"),SUM(T395+W395),SUM(T395+V395+W395))</f>
        <v>0</v>
      </c>
      <c r="Y395" s="205"/>
      <c r="Z395" s="205"/>
      <c r="AA395" s="206"/>
      <c r="AB395" s="189" t="n">
        <f aca="false">IF(AA395="SI",X395,0)</f>
        <v>0</v>
      </c>
      <c r="AC395" s="207"/>
      <c r="AD395" s="207"/>
      <c r="AE395" s="207"/>
      <c r="AF395" s="207"/>
      <c r="AG395" s="207"/>
      <c r="AH395" s="208"/>
    </row>
    <row r="396" customFormat="false" ht="13.5" hidden="false" customHeight="true" outlineLevel="0" collapsed="false">
      <c r="A396" s="22" t="n">
        <v>395</v>
      </c>
      <c r="B396" s="180"/>
      <c r="C396" s="22"/>
      <c r="D396" s="22"/>
      <c r="E396" s="22"/>
      <c r="F396" s="22"/>
      <c r="G396" s="22"/>
      <c r="H396" s="183"/>
      <c r="I396" s="183"/>
      <c r="J396" s="22"/>
      <c r="K396" s="191" t="e">
        <f aca="false">VLOOKUP('Altri Costi'!J396,Legenda!$D$1:$F$258,2)</f>
        <v>#N/A</v>
      </c>
      <c r="L396" s="22"/>
      <c r="M396" s="22"/>
      <c r="N396" s="203"/>
      <c r="O396" s="183"/>
      <c r="P396" s="22"/>
      <c r="Q396" s="203"/>
      <c r="R396" s="183"/>
      <c r="S396" s="184" t="n">
        <f aca="false">'Piano Finanziario Annuale'!$F$6</f>
        <v>0</v>
      </c>
      <c r="T396" s="185" t="n">
        <v>0</v>
      </c>
      <c r="U396" s="186"/>
      <c r="V396" s="187" t="n">
        <f aca="false">(T396*U396)</f>
        <v>0</v>
      </c>
      <c r="W396" s="185" t="n">
        <v>0</v>
      </c>
      <c r="X396" s="185" t="n">
        <f aca="false">IF(OR(S396="sì",S396="forfettario 190"),SUM(T396+W396),SUM(T396+V396+W396))</f>
        <v>0</v>
      </c>
      <c r="Y396" s="205"/>
      <c r="Z396" s="205"/>
      <c r="AA396" s="206"/>
      <c r="AB396" s="189" t="n">
        <f aca="false">IF(AA396="SI",X396,0)</f>
        <v>0</v>
      </c>
      <c r="AC396" s="207"/>
      <c r="AD396" s="207"/>
      <c r="AE396" s="207"/>
      <c r="AF396" s="207"/>
      <c r="AG396" s="207"/>
      <c r="AH396" s="208"/>
    </row>
    <row r="397" customFormat="false" ht="13.5" hidden="false" customHeight="true" outlineLevel="0" collapsed="false">
      <c r="A397" s="22" t="n">
        <v>396</v>
      </c>
      <c r="B397" s="180"/>
      <c r="C397" s="22"/>
      <c r="D397" s="22"/>
      <c r="E397" s="22"/>
      <c r="F397" s="22"/>
      <c r="G397" s="22"/>
      <c r="H397" s="183"/>
      <c r="I397" s="183"/>
      <c r="J397" s="22"/>
      <c r="K397" s="191" t="e">
        <f aca="false">VLOOKUP('Altri Costi'!J397,Legenda!$D$1:$F$258,2)</f>
        <v>#N/A</v>
      </c>
      <c r="L397" s="22"/>
      <c r="M397" s="22"/>
      <c r="N397" s="203"/>
      <c r="O397" s="183"/>
      <c r="P397" s="22"/>
      <c r="Q397" s="203"/>
      <c r="R397" s="183"/>
      <c r="S397" s="184" t="n">
        <f aca="false">'Piano Finanziario Annuale'!$F$6</f>
        <v>0</v>
      </c>
      <c r="T397" s="185" t="n">
        <v>0</v>
      </c>
      <c r="U397" s="186"/>
      <c r="V397" s="187" t="n">
        <f aca="false">(T397*U397)</f>
        <v>0</v>
      </c>
      <c r="W397" s="185" t="n">
        <v>0</v>
      </c>
      <c r="X397" s="185" t="n">
        <f aca="false">IF(OR(S397="sì",S397="forfettario 190"),SUM(T397+W397),SUM(T397+V397+W397))</f>
        <v>0</v>
      </c>
      <c r="Y397" s="205"/>
      <c r="Z397" s="205"/>
      <c r="AA397" s="206"/>
      <c r="AB397" s="189" t="n">
        <f aca="false">IF(AA397="SI",X397,0)</f>
        <v>0</v>
      </c>
      <c r="AC397" s="207"/>
      <c r="AD397" s="207"/>
      <c r="AE397" s="207"/>
      <c r="AF397" s="207"/>
      <c r="AG397" s="207"/>
      <c r="AH397" s="208"/>
    </row>
    <row r="398" customFormat="false" ht="13.5" hidden="false" customHeight="true" outlineLevel="0" collapsed="false">
      <c r="A398" s="22" t="n">
        <v>397</v>
      </c>
      <c r="B398" s="180"/>
      <c r="C398" s="22"/>
      <c r="D398" s="22"/>
      <c r="E398" s="22"/>
      <c r="F398" s="22"/>
      <c r="G398" s="22"/>
      <c r="H398" s="183"/>
      <c r="I398" s="183"/>
      <c r="J398" s="22"/>
      <c r="K398" s="191" t="e">
        <f aca="false">VLOOKUP('Altri Costi'!J398,Legenda!$D$1:$F$258,2)</f>
        <v>#N/A</v>
      </c>
      <c r="L398" s="22"/>
      <c r="M398" s="22"/>
      <c r="N398" s="203"/>
      <c r="O398" s="183"/>
      <c r="P398" s="22"/>
      <c r="Q398" s="203"/>
      <c r="R398" s="183"/>
      <c r="S398" s="184" t="n">
        <f aca="false">'Piano Finanziario Annuale'!$F$6</f>
        <v>0</v>
      </c>
      <c r="T398" s="185" t="n">
        <v>0</v>
      </c>
      <c r="U398" s="186"/>
      <c r="V398" s="187" t="n">
        <f aca="false">(T398*U398)</f>
        <v>0</v>
      </c>
      <c r="W398" s="185" t="n">
        <v>0</v>
      </c>
      <c r="X398" s="185" t="n">
        <f aca="false">IF(OR(S398="sì",S398="forfettario 190"),SUM(T398+W398),SUM(T398+V398+W398))</f>
        <v>0</v>
      </c>
      <c r="Y398" s="205"/>
      <c r="Z398" s="205"/>
      <c r="AA398" s="206"/>
      <c r="AB398" s="189" t="n">
        <f aca="false">IF(AA398="SI",X398,0)</f>
        <v>0</v>
      </c>
      <c r="AC398" s="207"/>
      <c r="AD398" s="207"/>
      <c r="AE398" s="207"/>
      <c r="AF398" s="207"/>
      <c r="AG398" s="207"/>
      <c r="AH398" s="208"/>
    </row>
    <row r="399" customFormat="false" ht="13.5" hidden="false" customHeight="true" outlineLevel="0" collapsed="false">
      <c r="A399" s="22" t="n">
        <v>398</v>
      </c>
      <c r="B399" s="180"/>
      <c r="C399" s="22"/>
      <c r="D399" s="22"/>
      <c r="E399" s="22"/>
      <c r="F399" s="22"/>
      <c r="G399" s="22"/>
      <c r="H399" s="183"/>
      <c r="I399" s="183"/>
      <c r="J399" s="22"/>
      <c r="K399" s="191" t="e">
        <f aca="false">VLOOKUP('Altri Costi'!J399,Legenda!$D$1:$F$258,2)</f>
        <v>#N/A</v>
      </c>
      <c r="L399" s="22"/>
      <c r="M399" s="22"/>
      <c r="N399" s="203"/>
      <c r="O399" s="183"/>
      <c r="P399" s="22"/>
      <c r="Q399" s="203"/>
      <c r="R399" s="183"/>
      <c r="S399" s="184" t="n">
        <f aca="false">'Piano Finanziario Annuale'!$F$6</f>
        <v>0</v>
      </c>
      <c r="T399" s="185" t="n">
        <v>0</v>
      </c>
      <c r="U399" s="186"/>
      <c r="V399" s="187" t="n">
        <f aca="false">(T399*U399)</f>
        <v>0</v>
      </c>
      <c r="W399" s="185" t="n">
        <v>0</v>
      </c>
      <c r="X399" s="185" t="n">
        <f aca="false">IF(OR(S399="sì",S399="forfettario 190"),SUM(T399+W399),SUM(T399+V399+W399))</f>
        <v>0</v>
      </c>
      <c r="Y399" s="205"/>
      <c r="Z399" s="205"/>
      <c r="AA399" s="206"/>
      <c r="AB399" s="189" t="n">
        <f aca="false">IF(AA399="SI",X399,0)</f>
        <v>0</v>
      </c>
      <c r="AC399" s="207"/>
      <c r="AD399" s="207"/>
      <c r="AE399" s="207"/>
      <c r="AF399" s="207"/>
      <c r="AG399" s="207"/>
      <c r="AH399" s="208"/>
    </row>
    <row r="400" customFormat="false" ht="13.5" hidden="false" customHeight="true" outlineLevel="0" collapsed="false">
      <c r="A400" s="22" t="n">
        <v>399</v>
      </c>
      <c r="B400" s="180"/>
      <c r="C400" s="22"/>
      <c r="D400" s="22"/>
      <c r="E400" s="22"/>
      <c r="F400" s="22"/>
      <c r="G400" s="22"/>
      <c r="H400" s="183"/>
      <c r="I400" s="183"/>
      <c r="J400" s="22"/>
      <c r="K400" s="191" t="e">
        <f aca="false">VLOOKUP('Altri Costi'!J400,Legenda!$D$1:$F$258,2)</f>
        <v>#N/A</v>
      </c>
      <c r="L400" s="22"/>
      <c r="M400" s="22"/>
      <c r="N400" s="203"/>
      <c r="O400" s="183"/>
      <c r="P400" s="22"/>
      <c r="Q400" s="203"/>
      <c r="R400" s="183"/>
      <c r="S400" s="184" t="n">
        <f aca="false">'Piano Finanziario Annuale'!$F$6</f>
        <v>0</v>
      </c>
      <c r="T400" s="185" t="n">
        <v>0</v>
      </c>
      <c r="U400" s="186"/>
      <c r="V400" s="187" t="n">
        <f aca="false">(T400*U400)</f>
        <v>0</v>
      </c>
      <c r="W400" s="185" t="n">
        <v>0</v>
      </c>
      <c r="X400" s="185" t="n">
        <f aca="false">IF(OR(S400="sì",S400="forfettario 190"),SUM(T400+W400),SUM(T400+V400+W400))</f>
        <v>0</v>
      </c>
      <c r="Y400" s="205"/>
      <c r="Z400" s="205"/>
      <c r="AA400" s="206"/>
      <c r="AB400" s="189" t="n">
        <f aca="false">IF(AA400="SI",X400,0)</f>
        <v>0</v>
      </c>
      <c r="AC400" s="207"/>
      <c r="AD400" s="207"/>
      <c r="AE400" s="207"/>
      <c r="AF400" s="207"/>
      <c r="AG400" s="207"/>
      <c r="AH400" s="208"/>
    </row>
    <row r="401" customFormat="false" ht="13.5" hidden="false" customHeight="true" outlineLevel="0" collapsed="false">
      <c r="A401" s="22" t="n">
        <v>400</v>
      </c>
      <c r="B401" s="180"/>
      <c r="C401" s="22"/>
      <c r="D401" s="22"/>
      <c r="E401" s="22"/>
      <c r="F401" s="22"/>
      <c r="G401" s="22"/>
      <c r="H401" s="183"/>
      <c r="I401" s="183"/>
      <c r="J401" s="22"/>
      <c r="K401" s="191" t="e">
        <f aca="false">VLOOKUP('Altri Costi'!J401,Legenda!$D$1:$F$258,2)</f>
        <v>#N/A</v>
      </c>
      <c r="L401" s="22"/>
      <c r="M401" s="22"/>
      <c r="N401" s="203"/>
      <c r="O401" s="183"/>
      <c r="P401" s="22"/>
      <c r="Q401" s="203"/>
      <c r="R401" s="183"/>
      <c r="S401" s="184" t="n">
        <f aca="false">'Piano Finanziario Annuale'!$F$6</f>
        <v>0</v>
      </c>
      <c r="T401" s="185" t="n">
        <v>0</v>
      </c>
      <c r="U401" s="186"/>
      <c r="V401" s="187" t="n">
        <f aca="false">(T401*U401)</f>
        <v>0</v>
      </c>
      <c r="W401" s="185" t="n">
        <v>0</v>
      </c>
      <c r="X401" s="185" t="n">
        <f aca="false">IF(OR(S401="sì",S401="forfettario 190"),SUM(T401+W401),SUM(T401+V401+W401))</f>
        <v>0</v>
      </c>
      <c r="Y401" s="205"/>
      <c r="Z401" s="205"/>
      <c r="AA401" s="206"/>
      <c r="AB401" s="189" t="n">
        <f aca="false">IF(AA401="SI",X401,0)</f>
        <v>0</v>
      </c>
      <c r="AC401" s="207"/>
      <c r="AD401" s="207"/>
      <c r="AE401" s="207"/>
      <c r="AF401" s="207"/>
      <c r="AG401" s="207"/>
      <c r="AH401" s="208"/>
    </row>
    <row r="402" customFormat="false" ht="13.5" hidden="false" customHeight="true" outlineLevel="0" collapsed="false">
      <c r="A402" s="22" t="n">
        <v>401</v>
      </c>
      <c r="B402" s="180"/>
      <c r="C402" s="22"/>
      <c r="D402" s="22"/>
      <c r="E402" s="22"/>
      <c r="F402" s="22"/>
      <c r="G402" s="22"/>
      <c r="H402" s="183"/>
      <c r="I402" s="183"/>
      <c r="J402" s="22"/>
      <c r="K402" s="191" t="e">
        <f aca="false">VLOOKUP('Altri Costi'!J402,Legenda!$D$1:$F$258,2)</f>
        <v>#N/A</v>
      </c>
      <c r="L402" s="22"/>
      <c r="M402" s="22"/>
      <c r="N402" s="203"/>
      <c r="O402" s="183"/>
      <c r="P402" s="22"/>
      <c r="Q402" s="203"/>
      <c r="R402" s="183"/>
      <c r="S402" s="184" t="n">
        <f aca="false">'Piano Finanziario Annuale'!$F$6</f>
        <v>0</v>
      </c>
      <c r="T402" s="185" t="n">
        <v>0</v>
      </c>
      <c r="U402" s="186"/>
      <c r="V402" s="187" t="n">
        <f aca="false">(T402*U402)</f>
        <v>0</v>
      </c>
      <c r="W402" s="185" t="n">
        <v>0</v>
      </c>
      <c r="X402" s="185" t="n">
        <f aca="false">IF(OR(S402="sì",S402="forfettario 190"),SUM(T402+W402),SUM(T402+V402+W402))</f>
        <v>0</v>
      </c>
      <c r="Y402" s="205"/>
      <c r="Z402" s="205"/>
      <c r="AA402" s="206"/>
      <c r="AB402" s="189" t="n">
        <f aca="false">IF(AA402="SI",X402,0)</f>
        <v>0</v>
      </c>
      <c r="AC402" s="207"/>
      <c r="AD402" s="207"/>
      <c r="AE402" s="207"/>
      <c r="AF402" s="207"/>
      <c r="AG402" s="207"/>
      <c r="AH402" s="208"/>
    </row>
    <row r="403" customFormat="false" ht="13.5" hidden="false" customHeight="true" outlineLevel="0" collapsed="false">
      <c r="A403" s="22" t="n">
        <v>402</v>
      </c>
      <c r="B403" s="180"/>
      <c r="C403" s="22"/>
      <c r="D403" s="22"/>
      <c r="E403" s="22"/>
      <c r="F403" s="22"/>
      <c r="G403" s="22"/>
      <c r="H403" s="183"/>
      <c r="I403" s="183"/>
      <c r="J403" s="22"/>
      <c r="K403" s="191" t="e">
        <f aca="false">VLOOKUP('Altri Costi'!J403,Legenda!$D$1:$F$258,2)</f>
        <v>#N/A</v>
      </c>
      <c r="L403" s="22"/>
      <c r="M403" s="22"/>
      <c r="N403" s="203"/>
      <c r="O403" s="183"/>
      <c r="P403" s="22"/>
      <c r="Q403" s="203"/>
      <c r="R403" s="183"/>
      <c r="S403" s="184" t="n">
        <f aca="false">'Piano Finanziario Annuale'!$F$6</f>
        <v>0</v>
      </c>
      <c r="T403" s="185" t="n">
        <v>0</v>
      </c>
      <c r="U403" s="186"/>
      <c r="V403" s="187" t="n">
        <f aca="false">(T403*U403)</f>
        <v>0</v>
      </c>
      <c r="W403" s="185" t="n">
        <v>0</v>
      </c>
      <c r="X403" s="185" t="n">
        <f aca="false">IF(OR(S403="sì",S403="forfettario 190"),SUM(T403+W403),SUM(T403+V403+W403))</f>
        <v>0</v>
      </c>
      <c r="Y403" s="205"/>
      <c r="Z403" s="205"/>
      <c r="AA403" s="206"/>
      <c r="AB403" s="189" t="n">
        <f aca="false">IF(AA403="SI",X403,0)</f>
        <v>0</v>
      </c>
      <c r="AC403" s="207"/>
      <c r="AD403" s="207"/>
      <c r="AE403" s="207"/>
      <c r="AF403" s="207"/>
      <c r="AG403" s="207"/>
      <c r="AH403" s="208"/>
    </row>
    <row r="404" customFormat="false" ht="13.5" hidden="false" customHeight="true" outlineLevel="0" collapsed="false">
      <c r="A404" s="22" t="n">
        <v>403</v>
      </c>
      <c r="B404" s="180"/>
      <c r="C404" s="22"/>
      <c r="D404" s="22"/>
      <c r="E404" s="22"/>
      <c r="F404" s="22"/>
      <c r="G404" s="22"/>
      <c r="H404" s="183"/>
      <c r="I404" s="183"/>
      <c r="J404" s="22"/>
      <c r="K404" s="191" t="e">
        <f aca="false">VLOOKUP('Altri Costi'!J404,Legenda!$D$1:$F$258,2)</f>
        <v>#N/A</v>
      </c>
      <c r="L404" s="22"/>
      <c r="M404" s="22"/>
      <c r="N404" s="203"/>
      <c r="O404" s="183"/>
      <c r="P404" s="22"/>
      <c r="Q404" s="203"/>
      <c r="R404" s="183"/>
      <c r="S404" s="184" t="n">
        <f aca="false">'Piano Finanziario Annuale'!$F$6</f>
        <v>0</v>
      </c>
      <c r="T404" s="185" t="n">
        <v>0</v>
      </c>
      <c r="U404" s="186"/>
      <c r="V404" s="187" t="n">
        <f aca="false">(T404*U404)</f>
        <v>0</v>
      </c>
      <c r="W404" s="185" t="n">
        <v>0</v>
      </c>
      <c r="X404" s="185" t="n">
        <f aca="false">IF(OR(S404="sì",S404="forfettario 190"),SUM(T404+W404),SUM(T404+V404+W404))</f>
        <v>0</v>
      </c>
      <c r="Y404" s="205"/>
      <c r="Z404" s="205"/>
      <c r="AA404" s="206"/>
      <c r="AB404" s="189" t="n">
        <f aca="false">IF(AA404="SI",X404,0)</f>
        <v>0</v>
      </c>
      <c r="AC404" s="207"/>
      <c r="AD404" s="207"/>
      <c r="AE404" s="207"/>
      <c r="AF404" s="207"/>
      <c r="AG404" s="207"/>
      <c r="AH404" s="208"/>
    </row>
    <row r="405" customFormat="false" ht="13.5" hidden="false" customHeight="true" outlineLevel="0" collapsed="false">
      <c r="A405" s="22" t="n">
        <v>404</v>
      </c>
      <c r="B405" s="180"/>
      <c r="C405" s="22"/>
      <c r="D405" s="22"/>
      <c r="E405" s="22"/>
      <c r="F405" s="22"/>
      <c r="G405" s="22"/>
      <c r="H405" s="183"/>
      <c r="I405" s="183"/>
      <c r="J405" s="22"/>
      <c r="K405" s="191" t="e">
        <f aca="false">VLOOKUP('Altri Costi'!J405,Legenda!$D$1:$F$258,2)</f>
        <v>#N/A</v>
      </c>
      <c r="L405" s="22"/>
      <c r="M405" s="22"/>
      <c r="N405" s="203"/>
      <c r="O405" s="183"/>
      <c r="P405" s="22"/>
      <c r="Q405" s="203"/>
      <c r="R405" s="183"/>
      <c r="S405" s="184" t="n">
        <f aca="false">'Piano Finanziario Annuale'!$F$6</f>
        <v>0</v>
      </c>
      <c r="T405" s="185" t="n">
        <v>0</v>
      </c>
      <c r="U405" s="186"/>
      <c r="V405" s="187" t="n">
        <f aca="false">(T405*U405)</f>
        <v>0</v>
      </c>
      <c r="W405" s="185" t="n">
        <v>0</v>
      </c>
      <c r="X405" s="185" t="n">
        <f aca="false">IF(OR(S405="sì",S405="forfettario 190"),SUM(T405+W405),SUM(T405+V405+W405))</f>
        <v>0</v>
      </c>
      <c r="Y405" s="205"/>
      <c r="Z405" s="205"/>
      <c r="AA405" s="206"/>
      <c r="AB405" s="189" t="n">
        <f aca="false">IF(AA405="SI",X405,0)</f>
        <v>0</v>
      </c>
      <c r="AC405" s="207"/>
      <c r="AD405" s="207"/>
      <c r="AE405" s="207"/>
      <c r="AF405" s="207"/>
      <c r="AG405" s="207"/>
      <c r="AH405" s="208"/>
    </row>
    <row r="406" customFormat="false" ht="13.5" hidden="false" customHeight="true" outlineLevel="0" collapsed="false">
      <c r="A406" s="22" t="n">
        <v>405</v>
      </c>
      <c r="B406" s="180"/>
      <c r="C406" s="22"/>
      <c r="D406" s="22"/>
      <c r="E406" s="22"/>
      <c r="F406" s="22"/>
      <c r="G406" s="22"/>
      <c r="H406" s="183"/>
      <c r="I406" s="183"/>
      <c r="J406" s="22"/>
      <c r="K406" s="191" t="e">
        <f aca="false">VLOOKUP('Altri Costi'!J406,Legenda!$D$1:$F$258,2)</f>
        <v>#N/A</v>
      </c>
      <c r="L406" s="22"/>
      <c r="M406" s="22"/>
      <c r="N406" s="203"/>
      <c r="O406" s="183"/>
      <c r="P406" s="22"/>
      <c r="Q406" s="203"/>
      <c r="R406" s="183"/>
      <c r="S406" s="184" t="n">
        <f aca="false">'Piano Finanziario Annuale'!$F$6</f>
        <v>0</v>
      </c>
      <c r="T406" s="185" t="n">
        <v>0</v>
      </c>
      <c r="U406" s="186"/>
      <c r="V406" s="187" t="n">
        <f aca="false">(T406*U406)</f>
        <v>0</v>
      </c>
      <c r="W406" s="185" t="n">
        <v>0</v>
      </c>
      <c r="X406" s="185" t="n">
        <f aca="false">IF(OR(S406="sì",S406="forfettario 190"),SUM(T406+W406),SUM(T406+V406+W406))</f>
        <v>0</v>
      </c>
      <c r="Y406" s="205"/>
      <c r="Z406" s="205"/>
      <c r="AA406" s="206"/>
      <c r="AB406" s="189" t="n">
        <f aca="false">IF(AA406="SI",X406,0)</f>
        <v>0</v>
      </c>
      <c r="AC406" s="207"/>
      <c r="AD406" s="207"/>
      <c r="AE406" s="207"/>
      <c r="AF406" s="207"/>
      <c r="AG406" s="207"/>
      <c r="AH406" s="208"/>
    </row>
    <row r="407" customFormat="false" ht="13.5" hidden="false" customHeight="true" outlineLevel="0" collapsed="false">
      <c r="A407" s="22" t="n">
        <v>406</v>
      </c>
      <c r="B407" s="180"/>
      <c r="C407" s="22"/>
      <c r="D407" s="22"/>
      <c r="E407" s="22"/>
      <c r="F407" s="22"/>
      <c r="G407" s="22"/>
      <c r="H407" s="183"/>
      <c r="I407" s="183"/>
      <c r="J407" s="22"/>
      <c r="K407" s="191" t="e">
        <f aca="false">VLOOKUP('Altri Costi'!J407,Legenda!$D$1:$F$258,2)</f>
        <v>#N/A</v>
      </c>
      <c r="L407" s="22"/>
      <c r="M407" s="22"/>
      <c r="N407" s="203"/>
      <c r="O407" s="183"/>
      <c r="P407" s="22"/>
      <c r="Q407" s="203"/>
      <c r="R407" s="183"/>
      <c r="S407" s="184" t="n">
        <f aca="false">'Piano Finanziario Annuale'!$F$6</f>
        <v>0</v>
      </c>
      <c r="T407" s="185" t="n">
        <v>0</v>
      </c>
      <c r="U407" s="186"/>
      <c r="V407" s="187" t="n">
        <f aca="false">(T407*U407)</f>
        <v>0</v>
      </c>
      <c r="W407" s="185" t="n">
        <v>0</v>
      </c>
      <c r="X407" s="185" t="n">
        <f aca="false">IF(OR(S407="sì",S407="forfettario 190"),SUM(T407+W407),SUM(T407+V407+W407))</f>
        <v>0</v>
      </c>
      <c r="Y407" s="205"/>
      <c r="Z407" s="205"/>
      <c r="AA407" s="206"/>
      <c r="AB407" s="189" t="n">
        <f aca="false">IF(AA407="SI",X407,0)</f>
        <v>0</v>
      </c>
      <c r="AC407" s="207"/>
      <c r="AD407" s="207"/>
      <c r="AE407" s="207"/>
      <c r="AF407" s="207"/>
      <c r="AG407" s="207"/>
      <c r="AH407" s="208"/>
    </row>
    <row r="408" customFormat="false" ht="13.5" hidden="false" customHeight="true" outlineLevel="0" collapsed="false">
      <c r="A408" s="22" t="n">
        <v>407</v>
      </c>
      <c r="B408" s="180"/>
      <c r="C408" s="22"/>
      <c r="D408" s="22"/>
      <c r="E408" s="22"/>
      <c r="F408" s="22"/>
      <c r="G408" s="22"/>
      <c r="H408" s="183"/>
      <c r="I408" s="183"/>
      <c r="J408" s="22"/>
      <c r="K408" s="191" t="e">
        <f aca="false">VLOOKUP('Altri Costi'!J408,Legenda!$D$1:$F$258,2)</f>
        <v>#N/A</v>
      </c>
      <c r="L408" s="22"/>
      <c r="M408" s="22"/>
      <c r="N408" s="203"/>
      <c r="O408" s="183"/>
      <c r="P408" s="22"/>
      <c r="Q408" s="203"/>
      <c r="R408" s="183"/>
      <c r="S408" s="184" t="n">
        <f aca="false">'Piano Finanziario Annuale'!$F$6</f>
        <v>0</v>
      </c>
      <c r="T408" s="185" t="n">
        <v>0</v>
      </c>
      <c r="U408" s="186"/>
      <c r="V408" s="187" t="n">
        <f aca="false">(T408*U408)</f>
        <v>0</v>
      </c>
      <c r="W408" s="185" t="n">
        <v>0</v>
      </c>
      <c r="X408" s="185" t="n">
        <f aca="false">IF(OR(S408="sì",S408="forfettario 190"),SUM(T408+W408),SUM(T408+V408+W408))</f>
        <v>0</v>
      </c>
      <c r="Y408" s="205"/>
      <c r="Z408" s="205"/>
      <c r="AA408" s="206"/>
      <c r="AB408" s="189" t="n">
        <f aca="false">IF(AA408="SI",X408,0)</f>
        <v>0</v>
      </c>
      <c r="AC408" s="207"/>
      <c r="AD408" s="207"/>
      <c r="AE408" s="207"/>
      <c r="AF408" s="207"/>
      <c r="AG408" s="207"/>
      <c r="AH408" s="208"/>
    </row>
    <row r="409" customFormat="false" ht="13.5" hidden="false" customHeight="true" outlineLevel="0" collapsed="false">
      <c r="A409" s="22" t="n">
        <v>408</v>
      </c>
      <c r="B409" s="180"/>
      <c r="C409" s="22"/>
      <c r="D409" s="22"/>
      <c r="E409" s="22"/>
      <c r="F409" s="22"/>
      <c r="G409" s="22"/>
      <c r="H409" s="183"/>
      <c r="I409" s="183"/>
      <c r="J409" s="22"/>
      <c r="K409" s="191" t="e">
        <f aca="false">VLOOKUP('Altri Costi'!J409,Legenda!$D$1:$F$258,2)</f>
        <v>#N/A</v>
      </c>
      <c r="L409" s="22"/>
      <c r="M409" s="22"/>
      <c r="N409" s="203"/>
      <c r="O409" s="183"/>
      <c r="P409" s="22"/>
      <c r="Q409" s="203"/>
      <c r="R409" s="183"/>
      <c r="S409" s="184" t="n">
        <f aca="false">'Piano Finanziario Annuale'!$F$6</f>
        <v>0</v>
      </c>
      <c r="T409" s="185" t="n">
        <v>0</v>
      </c>
      <c r="U409" s="186"/>
      <c r="V409" s="187" t="n">
        <f aca="false">(T409*U409)</f>
        <v>0</v>
      </c>
      <c r="W409" s="185" t="n">
        <v>0</v>
      </c>
      <c r="X409" s="185" t="n">
        <f aca="false">IF(OR(S409="sì",S409="forfettario 190"),SUM(T409+W409),SUM(T409+V409+W409))</f>
        <v>0</v>
      </c>
      <c r="Y409" s="205"/>
      <c r="Z409" s="205"/>
      <c r="AA409" s="206"/>
      <c r="AB409" s="189" t="n">
        <f aca="false">IF(AA409="SI",X409,0)</f>
        <v>0</v>
      </c>
      <c r="AC409" s="207"/>
      <c r="AD409" s="207"/>
      <c r="AE409" s="207"/>
      <c r="AF409" s="207"/>
      <c r="AG409" s="207"/>
      <c r="AH409" s="208"/>
    </row>
    <row r="410" customFormat="false" ht="13.5" hidden="false" customHeight="true" outlineLevel="0" collapsed="false">
      <c r="A410" s="22" t="n">
        <v>409</v>
      </c>
      <c r="B410" s="180"/>
      <c r="C410" s="22"/>
      <c r="D410" s="22"/>
      <c r="E410" s="22"/>
      <c r="F410" s="22"/>
      <c r="G410" s="22"/>
      <c r="H410" s="183"/>
      <c r="I410" s="183"/>
      <c r="J410" s="22"/>
      <c r="K410" s="191" t="e">
        <f aca="false">VLOOKUP('Altri Costi'!J410,Legenda!$D$1:$F$258,2)</f>
        <v>#N/A</v>
      </c>
      <c r="L410" s="22"/>
      <c r="M410" s="22"/>
      <c r="N410" s="203"/>
      <c r="O410" s="183"/>
      <c r="P410" s="22"/>
      <c r="Q410" s="203"/>
      <c r="R410" s="183"/>
      <c r="S410" s="184" t="n">
        <f aca="false">'Piano Finanziario Annuale'!$F$6</f>
        <v>0</v>
      </c>
      <c r="T410" s="185" t="n">
        <v>0</v>
      </c>
      <c r="U410" s="186"/>
      <c r="V410" s="187" t="n">
        <f aca="false">(T410*U410)</f>
        <v>0</v>
      </c>
      <c r="W410" s="185" t="n">
        <v>0</v>
      </c>
      <c r="X410" s="185" t="n">
        <f aca="false">IF(OR(S410="sì",S410="forfettario 190"),SUM(T410+W410),SUM(T410+V410+W410))</f>
        <v>0</v>
      </c>
      <c r="Y410" s="205"/>
      <c r="Z410" s="205"/>
      <c r="AA410" s="206"/>
      <c r="AB410" s="189" t="n">
        <f aca="false">IF(AA410="SI",X410,0)</f>
        <v>0</v>
      </c>
      <c r="AC410" s="207"/>
      <c r="AD410" s="207"/>
      <c r="AE410" s="207"/>
      <c r="AF410" s="207"/>
      <c r="AG410" s="207"/>
      <c r="AH410" s="208"/>
    </row>
    <row r="411" customFormat="false" ht="13.5" hidden="false" customHeight="true" outlineLevel="0" collapsed="false">
      <c r="A411" s="22" t="n">
        <v>410</v>
      </c>
      <c r="B411" s="180"/>
      <c r="C411" s="22"/>
      <c r="D411" s="22"/>
      <c r="E411" s="22"/>
      <c r="F411" s="22"/>
      <c r="G411" s="22"/>
      <c r="H411" s="183"/>
      <c r="I411" s="183"/>
      <c r="J411" s="22"/>
      <c r="K411" s="191" t="e">
        <f aca="false">VLOOKUP('Altri Costi'!J411,Legenda!$D$1:$F$258,2)</f>
        <v>#N/A</v>
      </c>
      <c r="L411" s="22"/>
      <c r="M411" s="22"/>
      <c r="N411" s="203"/>
      <c r="O411" s="183"/>
      <c r="P411" s="22"/>
      <c r="Q411" s="203"/>
      <c r="R411" s="183"/>
      <c r="S411" s="184" t="n">
        <f aca="false">'Piano Finanziario Annuale'!$F$6</f>
        <v>0</v>
      </c>
      <c r="T411" s="185" t="n">
        <v>0</v>
      </c>
      <c r="U411" s="186"/>
      <c r="V411" s="187" t="n">
        <f aca="false">(T411*U411)</f>
        <v>0</v>
      </c>
      <c r="W411" s="185" t="n">
        <v>0</v>
      </c>
      <c r="X411" s="185" t="n">
        <f aca="false">IF(OR(S411="sì",S411="forfettario 190"),SUM(T411+W411),SUM(T411+V411+W411))</f>
        <v>0</v>
      </c>
      <c r="Y411" s="205"/>
      <c r="Z411" s="205"/>
      <c r="AA411" s="206"/>
      <c r="AB411" s="189" t="n">
        <f aca="false">IF(AA411="SI",X411,0)</f>
        <v>0</v>
      </c>
      <c r="AC411" s="207"/>
      <c r="AD411" s="207"/>
      <c r="AE411" s="207"/>
      <c r="AF411" s="207"/>
      <c r="AG411" s="207"/>
      <c r="AH411" s="208"/>
    </row>
    <row r="412" customFormat="false" ht="13.5" hidden="false" customHeight="true" outlineLevel="0" collapsed="false">
      <c r="A412" s="22" t="n">
        <v>411</v>
      </c>
      <c r="B412" s="180"/>
      <c r="C412" s="22"/>
      <c r="D412" s="22"/>
      <c r="E412" s="22"/>
      <c r="F412" s="22"/>
      <c r="G412" s="22"/>
      <c r="H412" s="183"/>
      <c r="I412" s="183"/>
      <c r="J412" s="22"/>
      <c r="K412" s="191" t="e">
        <f aca="false">VLOOKUP('Altri Costi'!J412,Legenda!$D$1:$F$258,2)</f>
        <v>#N/A</v>
      </c>
      <c r="L412" s="22"/>
      <c r="M412" s="22"/>
      <c r="N412" s="203"/>
      <c r="O412" s="183"/>
      <c r="P412" s="22"/>
      <c r="Q412" s="203"/>
      <c r="R412" s="183"/>
      <c r="S412" s="184" t="n">
        <f aca="false">'Piano Finanziario Annuale'!$F$6</f>
        <v>0</v>
      </c>
      <c r="T412" s="185" t="n">
        <v>0</v>
      </c>
      <c r="U412" s="186"/>
      <c r="V412" s="187" t="n">
        <f aca="false">(T412*U412)</f>
        <v>0</v>
      </c>
      <c r="W412" s="185" t="n">
        <v>0</v>
      </c>
      <c r="X412" s="185" t="n">
        <f aca="false">IF(OR(S412="sì",S412="forfettario 190"),SUM(T412+W412),SUM(T412+V412+W412))</f>
        <v>0</v>
      </c>
      <c r="Y412" s="205"/>
      <c r="Z412" s="205"/>
      <c r="AA412" s="206"/>
      <c r="AB412" s="189" t="n">
        <f aca="false">IF(AA412="SI",X412,0)</f>
        <v>0</v>
      </c>
      <c r="AC412" s="207"/>
      <c r="AD412" s="207"/>
      <c r="AE412" s="207"/>
      <c r="AF412" s="207"/>
      <c r="AG412" s="207"/>
      <c r="AH412" s="208"/>
    </row>
    <row r="413" customFormat="false" ht="13.5" hidden="false" customHeight="true" outlineLevel="0" collapsed="false">
      <c r="A413" s="22" t="n">
        <v>412</v>
      </c>
      <c r="B413" s="180"/>
      <c r="C413" s="22"/>
      <c r="D413" s="22"/>
      <c r="E413" s="22"/>
      <c r="F413" s="22"/>
      <c r="G413" s="22"/>
      <c r="H413" s="183"/>
      <c r="I413" s="183"/>
      <c r="J413" s="22"/>
      <c r="K413" s="191" t="e">
        <f aca="false">VLOOKUP('Altri Costi'!J413,Legenda!$D$1:$F$258,2)</f>
        <v>#N/A</v>
      </c>
      <c r="L413" s="22"/>
      <c r="M413" s="22"/>
      <c r="N413" s="203"/>
      <c r="O413" s="183"/>
      <c r="P413" s="22"/>
      <c r="Q413" s="203"/>
      <c r="R413" s="183"/>
      <c r="S413" s="184" t="n">
        <f aca="false">'Piano Finanziario Annuale'!$F$6</f>
        <v>0</v>
      </c>
      <c r="T413" s="185" t="n">
        <v>0</v>
      </c>
      <c r="U413" s="186"/>
      <c r="V413" s="187" t="n">
        <f aca="false">(T413*U413)</f>
        <v>0</v>
      </c>
      <c r="W413" s="185" t="n">
        <v>0</v>
      </c>
      <c r="X413" s="185" t="n">
        <f aca="false">IF(OR(S413="sì",S413="forfettario 190"),SUM(T413+W413),SUM(T413+V413+W413))</f>
        <v>0</v>
      </c>
      <c r="Y413" s="205"/>
      <c r="Z413" s="205"/>
      <c r="AA413" s="206"/>
      <c r="AB413" s="189" t="n">
        <f aca="false">IF(AA413="SI",X413,0)</f>
        <v>0</v>
      </c>
      <c r="AC413" s="207"/>
      <c r="AD413" s="207"/>
      <c r="AE413" s="207"/>
      <c r="AF413" s="207"/>
      <c r="AG413" s="207"/>
      <c r="AH413" s="208"/>
    </row>
    <row r="414" customFormat="false" ht="13.5" hidden="false" customHeight="true" outlineLevel="0" collapsed="false">
      <c r="A414" s="22" t="n">
        <v>413</v>
      </c>
      <c r="B414" s="180"/>
      <c r="C414" s="22"/>
      <c r="D414" s="22"/>
      <c r="E414" s="22"/>
      <c r="F414" s="22"/>
      <c r="G414" s="22"/>
      <c r="H414" s="183"/>
      <c r="I414" s="183"/>
      <c r="J414" s="22"/>
      <c r="K414" s="191" t="e">
        <f aca="false">VLOOKUP('Altri Costi'!J414,Legenda!$D$1:$F$258,2)</f>
        <v>#N/A</v>
      </c>
      <c r="L414" s="22"/>
      <c r="M414" s="22"/>
      <c r="N414" s="203"/>
      <c r="O414" s="183"/>
      <c r="P414" s="22"/>
      <c r="Q414" s="203"/>
      <c r="R414" s="183"/>
      <c r="S414" s="184" t="n">
        <f aca="false">'Piano Finanziario Annuale'!$F$6</f>
        <v>0</v>
      </c>
      <c r="T414" s="185" t="n">
        <v>0</v>
      </c>
      <c r="U414" s="186"/>
      <c r="V414" s="187" t="n">
        <f aca="false">(T414*U414)</f>
        <v>0</v>
      </c>
      <c r="W414" s="185" t="n">
        <v>0</v>
      </c>
      <c r="X414" s="185" t="n">
        <f aca="false">IF(OR(S414="sì",S414="forfettario 190"),SUM(T414+W414),SUM(T414+V414+W414))</f>
        <v>0</v>
      </c>
      <c r="Y414" s="205"/>
      <c r="Z414" s="205"/>
      <c r="AA414" s="206"/>
      <c r="AB414" s="189" t="n">
        <f aca="false">IF(AA414="SI",X414,0)</f>
        <v>0</v>
      </c>
      <c r="AC414" s="207"/>
      <c r="AD414" s="207"/>
      <c r="AE414" s="207"/>
      <c r="AF414" s="207"/>
      <c r="AG414" s="207"/>
      <c r="AH414" s="208"/>
    </row>
    <row r="415" customFormat="false" ht="13.5" hidden="false" customHeight="true" outlineLevel="0" collapsed="false">
      <c r="A415" s="22" t="n">
        <v>414</v>
      </c>
      <c r="B415" s="180"/>
      <c r="C415" s="22"/>
      <c r="D415" s="22"/>
      <c r="E415" s="22"/>
      <c r="F415" s="22"/>
      <c r="G415" s="22"/>
      <c r="H415" s="183"/>
      <c r="I415" s="183"/>
      <c r="J415" s="22"/>
      <c r="K415" s="191" t="e">
        <f aca="false">VLOOKUP('Altri Costi'!J415,Legenda!$D$1:$F$258,2)</f>
        <v>#N/A</v>
      </c>
      <c r="L415" s="22"/>
      <c r="M415" s="22"/>
      <c r="N415" s="203"/>
      <c r="O415" s="183"/>
      <c r="P415" s="22"/>
      <c r="Q415" s="203"/>
      <c r="R415" s="183"/>
      <c r="S415" s="184" t="n">
        <f aca="false">'Piano Finanziario Annuale'!$F$6</f>
        <v>0</v>
      </c>
      <c r="T415" s="185" t="n">
        <v>0</v>
      </c>
      <c r="U415" s="186"/>
      <c r="V415" s="187" t="n">
        <f aca="false">(T415*U415)</f>
        <v>0</v>
      </c>
      <c r="W415" s="185" t="n">
        <v>0</v>
      </c>
      <c r="X415" s="185" t="n">
        <f aca="false">IF(OR(S415="sì",S415="forfettario 190"),SUM(T415+W415),SUM(T415+V415+W415))</f>
        <v>0</v>
      </c>
      <c r="Y415" s="205"/>
      <c r="Z415" s="205"/>
      <c r="AA415" s="206"/>
      <c r="AB415" s="189" t="n">
        <f aca="false">IF(AA415="SI",X415,0)</f>
        <v>0</v>
      </c>
      <c r="AC415" s="207"/>
      <c r="AD415" s="207"/>
      <c r="AE415" s="207"/>
      <c r="AF415" s="207"/>
      <c r="AG415" s="207"/>
      <c r="AH415" s="208"/>
    </row>
    <row r="416" customFormat="false" ht="13.5" hidden="false" customHeight="true" outlineLevel="0" collapsed="false">
      <c r="A416" s="22" t="n">
        <v>415</v>
      </c>
      <c r="B416" s="180"/>
      <c r="C416" s="22"/>
      <c r="D416" s="22"/>
      <c r="E416" s="22"/>
      <c r="F416" s="22"/>
      <c r="G416" s="22"/>
      <c r="H416" s="183"/>
      <c r="I416" s="183"/>
      <c r="J416" s="22"/>
      <c r="K416" s="191" t="e">
        <f aca="false">VLOOKUP('Altri Costi'!J416,Legenda!$D$1:$F$258,2)</f>
        <v>#N/A</v>
      </c>
      <c r="L416" s="22"/>
      <c r="M416" s="22"/>
      <c r="N416" s="203"/>
      <c r="O416" s="183"/>
      <c r="P416" s="22"/>
      <c r="Q416" s="203"/>
      <c r="R416" s="183"/>
      <c r="S416" s="184" t="n">
        <f aca="false">'Piano Finanziario Annuale'!$F$6</f>
        <v>0</v>
      </c>
      <c r="T416" s="185" t="n">
        <v>0</v>
      </c>
      <c r="U416" s="186"/>
      <c r="V416" s="187" t="n">
        <f aca="false">(T416*U416)</f>
        <v>0</v>
      </c>
      <c r="W416" s="185" t="n">
        <v>0</v>
      </c>
      <c r="X416" s="185" t="n">
        <f aca="false">IF(OR(S416="sì",S416="forfettario 190"),SUM(T416+W416),SUM(T416+V416+W416))</f>
        <v>0</v>
      </c>
      <c r="Y416" s="205"/>
      <c r="Z416" s="205"/>
      <c r="AA416" s="206"/>
      <c r="AB416" s="189" t="n">
        <f aca="false">IF(AA416="SI",X416,0)</f>
        <v>0</v>
      </c>
      <c r="AC416" s="207"/>
      <c r="AD416" s="207"/>
      <c r="AE416" s="207"/>
      <c r="AF416" s="207"/>
      <c r="AG416" s="207"/>
      <c r="AH416" s="208"/>
    </row>
    <row r="417" customFormat="false" ht="13.5" hidden="false" customHeight="true" outlineLevel="0" collapsed="false">
      <c r="A417" s="22" t="n">
        <v>416</v>
      </c>
      <c r="B417" s="180"/>
      <c r="C417" s="22"/>
      <c r="D417" s="22"/>
      <c r="E417" s="22"/>
      <c r="F417" s="22"/>
      <c r="G417" s="22"/>
      <c r="H417" s="183"/>
      <c r="I417" s="183"/>
      <c r="J417" s="22"/>
      <c r="K417" s="191" t="e">
        <f aca="false">VLOOKUP('Altri Costi'!J417,Legenda!$D$1:$F$258,2)</f>
        <v>#N/A</v>
      </c>
      <c r="L417" s="22"/>
      <c r="M417" s="22"/>
      <c r="N417" s="203"/>
      <c r="O417" s="183"/>
      <c r="P417" s="22"/>
      <c r="Q417" s="203"/>
      <c r="R417" s="183"/>
      <c r="S417" s="184" t="n">
        <f aca="false">'Piano Finanziario Annuale'!$F$6</f>
        <v>0</v>
      </c>
      <c r="T417" s="185" t="n">
        <v>0</v>
      </c>
      <c r="U417" s="186"/>
      <c r="V417" s="187" t="n">
        <f aca="false">(T417*U417)</f>
        <v>0</v>
      </c>
      <c r="W417" s="185" t="n">
        <v>0</v>
      </c>
      <c r="X417" s="185" t="n">
        <f aca="false">IF(OR(S417="sì",S417="forfettario 190"),SUM(T417+W417),SUM(T417+V417+W417))</f>
        <v>0</v>
      </c>
      <c r="Y417" s="205"/>
      <c r="Z417" s="205"/>
      <c r="AA417" s="206"/>
      <c r="AB417" s="189" t="n">
        <f aca="false">IF(AA417="SI",X417,0)</f>
        <v>0</v>
      </c>
      <c r="AC417" s="207"/>
      <c r="AD417" s="207"/>
      <c r="AE417" s="207"/>
      <c r="AF417" s="207"/>
      <c r="AG417" s="207"/>
      <c r="AH417" s="208"/>
    </row>
    <row r="418" customFormat="false" ht="13.5" hidden="false" customHeight="true" outlineLevel="0" collapsed="false">
      <c r="A418" s="22" t="n">
        <v>417</v>
      </c>
      <c r="B418" s="180"/>
      <c r="C418" s="22"/>
      <c r="D418" s="22"/>
      <c r="E418" s="22"/>
      <c r="F418" s="22"/>
      <c r="G418" s="22"/>
      <c r="H418" s="183"/>
      <c r="I418" s="183"/>
      <c r="J418" s="22"/>
      <c r="K418" s="191" t="e">
        <f aca="false">VLOOKUP('Altri Costi'!J418,Legenda!$D$1:$F$258,2)</f>
        <v>#N/A</v>
      </c>
      <c r="L418" s="22"/>
      <c r="M418" s="22"/>
      <c r="N418" s="203"/>
      <c r="O418" s="183"/>
      <c r="P418" s="22"/>
      <c r="Q418" s="203"/>
      <c r="R418" s="183"/>
      <c r="S418" s="184" t="n">
        <f aca="false">'Piano Finanziario Annuale'!$F$6</f>
        <v>0</v>
      </c>
      <c r="T418" s="185" t="n">
        <v>0</v>
      </c>
      <c r="U418" s="186"/>
      <c r="V418" s="187" t="n">
        <f aca="false">(T418*U418)</f>
        <v>0</v>
      </c>
      <c r="W418" s="185" t="n">
        <v>0</v>
      </c>
      <c r="X418" s="185" t="n">
        <f aca="false">IF(OR(S418="sì",S418="forfettario 190"),SUM(T418+W418),SUM(T418+V418+W418))</f>
        <v>0</v>
      </c>
      <c r="Y418" s="205"/>
      <c r="Z418" s="205"/>
      <c r="AA418" s="206"/>
      <c r="AB418" s="189" t="n">
        <f aca="false">IF(AA418="SI",X418,0)</f>
        <v>0</v>
      </c>
      <c r="AC418" s="207"/>
      <c r="AD418" s="207"/>
      <c r="AE418" s="207"/>
      <c r="AF418" s="207"/>
      <c r="AG418" s="207"/>
      <c r="AH418" s="208"/>
    </row>
    <row r="419" customFormat="false" ht="13.5" hidden="false" customHeight="true" outlineLevel="0" collapsed="false">
      <c r="A419" s="22" t="n">
        <v>418</v>
      </c>
      <c r="B419" s="180"/>
      <c r="C419" s="22"/>
      <c r="D419" s="22"/>
      <c r="E419" s="22"/>
      <c r="F419" s="22"/>
      <c r="G419" s="22"/>
      <c r="H419" s="183"/>
      <c r="I419" s="183"/>
      <c r="J419" s="22"/>
      <c r="K419" s="191" t="e">
        <f aca="false">VLOOKUP('Altri Costi'!J419,Legenda!$D$1:$F$258,2)</f>
        <v>#N/A</v>
      </c>
      <c r="L419" s="22"/>
      <c r="M419" s="22"/>
      <c r="N419" s="203"/>
      <c r="O419" s="183"/>
      <c r="P419" s="22"/>
      <c r="Q419" s="203"/>
      <c r="R419" s="183"/>
      <c r="S419" s="184" t="n">
        <f aca="false">'Piano Finanziario Annuale'!$F$6</f>
        <v>0</v>
      </c>
      <c r="T419" s="185" t="n">
        <v>0</v>
      </c>
      <c r="U419" s="186"/>
      <c r="V419" s="187" t="n">
        <f aca="false">(T419*U419)</f>
        <v>0</v>
      </c>
      <c r="W419" s="185" t="n">
        <v>0</v>
      </c>
      <c r="X419" s="185" t="n">
        <f aca="false">IF(OR(S419="sì",S419="forfettario 190"),SUM(T419+W419),SUM(T419+V419+W419))</f>
        <v>0</v>
      </c>
      <c r="Y419" s="205"/>
      <c r="Z419" s="205"/>
      <c r="AA419" s="206"/>
      <c r="AB419" s="189" t="n">
        <f aca="false">IF(AA419="SI",X419,0)</f>
        <v>0</v>
      </c>
      <c r="AC419" s="207"/>
      <c r="AD419" s="207"/>
      <c r="AE419" s="207"/>
      <c r="AF419" s="207"/>
      <c r="AG419" s="207"/>
      <c r="AH419" s="208"/>
    </row>
    <row r="420" customFormat="false" ht="13.5" hidden="false" customHeight="true" outlineLevel="0" collapsed="false">
      <c r="A420" s="22" t="n">
        <v>419</v>
      </c>
      <c r="B420" s="180"/>
      <c r="C420" s="22"/>
      <c r="D420" s="22"/>
      <c r="E420" s="22"/>
      <c r="F420" s="22"/>
      <c r="G420" s="22"/>
      <c r="H420" s="183"/>
      <c r="I420" s="183"/>
      <c r="J420" s="22"/>
      <c r="K420" s="191" t="e">
        <f aca="false">VLOOKUP('Altri Costi'!J420,Legenda!$D$1:$F$258,2)</f>
        <v>#N/A</v>
      </c>
      <c r="L420" s="22"/>
      <c r="M420" s="22"/>
      <c r="N420" s="203"/>
      <c r="O420" s="183"/>
      <c r="P420" s="22"/>
      <c r="Q420" s="203"/>
      <c r="R420" s="183"/>
      <c r="S420" s="184" t="n">
        <f aca="false">'Piano Finanziario Annuale'!$F$6</f>
        <v>0</v>
      </c>
      <c r="T420" s="185" t="n">
        <v>0</v>
      </c>
      <c r="U420" s="186"/>
      <c r="V420" s="187" t="n">
        <f aca="false">(T420*U420)</f>
        <v>0</v>
      </c>
      <c r="W420" s="185" t="n">
        <v>0</v>
      </c>
      <c r="X420" s="185" t="n">
        <f aca="false">IF(OR(S420="sì",S420="forfettario 190"),SUM(T420+W420),SUM(T420+V420+W420))</f>
        <v>0</v>
      </c>
      <c r="Y420" s="205"/>
      <c r="Z420" s="205"/>
      <c r="AA420" s="206"/>
      <c r="AB420" s="189" t="n">
        <f aca="false">IF(AA420="SI",X420,0)</f>
        <v>0</v>
      </c>
      <c r="AC420" s="207"/>
      <c r="AD420" s="207"/>
      <c r="AE420" s="207"/>
      <c r="AF420" s="207"/>
      <c r="AG420" s="207"/>
      <c r="AH420" s="208"/>
    </row>
    <row r="421" customFormat="false" ht="13.5" hidden="false" customHeight="true" outlineLevel="0" collapsed="false">
      <c r="A421" s="22" t="n">
        <v>420</v>
      </c>
      <c r="B421" s="180"/>
      <c r="C421" s="22"/>
      <c r="D421" s="22"/>
      <c r="E421" s="22"/>
      <c r="F421" s="22"/>
      <c r="G421" s="22"/>
      <c r="H421" s="183"/>
      <c r="I421" s="183"/>
      <c r="J421" s="22"/>
      <c r="K421" s="191" t="e">
        <f aca="false">VLOOKUP('Altri Costi'!J421,Legenda!$D$1:$F$258,2)</f>
        <v>#N/A</v>
      </c>
      <c r="L421" s="22"/>
      <c r="M421" s="22"/>
      <c r="N421" s="203"/>
      <c r="O421" s="183"/>
      <c r="P421" s="22"/>
      <c r="Q421" s="203"/>
      <c r="R421" s="183"/>
      <c r="S421" s="184" t="n">
        <f aca="false">'Piano Finanziario Annuale'!$F$6</f>
        <v>0</v>
      </c>
      <c r="T421" s="185" t="n">
        <v>0</v>
      </c>
      <c r="U421" s="186"/>
      <c r="V421" s="187" t="n">
        <f aca="false">(T421*U421)</f>
        <v>0</v>
      </c>
      <c r="W421" s="185" t="n">
        <v>0</v>
      </c>
      <c r="X421" s="185" t="n">
        <f aca="false">IF(OR(S421="sì",S421="forfettario 190"),SUM(T421+W421),SUM(T421+V421+W421))</f>
        <v>0</v>
      </c>
      <c r="Y421" s="205"/>
      <c r="Z421" s="205"/>
      <c r="AA421" s="206"/>
      <c r="AB421" s="189" t="n">
        <f aca="false">IF(AA421="SI",X421,0)</f>
        <v>0</v>
      </c>
      <c r="AC421" s="207"/>
      <c r="AD421" s="207"/>
      <c r="AE421" s="207"/>
      <c r="AF421" s="207"/>
      <c r="AG421" s="207"/>
      <c r="AH421" s="208"/>
    </row>
    <row r="422" customFormat="false" ht="13.5" hidden="false" customHeight="true" outlineLevel="0" collapsed="false">
      <c r="A422" s="22" t="n">
        <v>421</v>
      </c>
      <c r="B422" s="180"/>
      <c r="C422" s="22"/>
      <c r="D422" s="22"/>
      <c r="E422" s="22"/>
      <c r="F422" s="22"/>
      <c r="G422" s="22"/>
      <c r="H422" s="183"/>
      <c r="I422" s="183"/>
      <c r="J422" s="22"/>
      <c r="K422" s="191" t="e">
        <f aca="false">VLOOKUP('Altri Costi'!J422,Legenda!$D$1:$F$258,2)</f>
        <v>#N/A</v>
      </c>
      <c r="L422" s="22"/>
      <c r="M422" s="22"/>
      <c r="N422" s="203"/>
      <c r="O422" s="183"/>
      <c r="P422" s="22"/>
      <c r="Q422" s="203"/>
      <c r="R422" s="183"/>
      <c r="S422" s="184" t="n">
        <f aca="false">'Piano Finanziario Annuale'!$F$6</f>
        <v>0</v>
      </c>
      <c r="T422" s="185" t="n">
        <v>0</v>
      </c>
      <c r="U422" s="186"/>
      <c r="V422" s="187" t="n">
        <f aca="false">(T422*U422)</f>
        <v>0</v>
      </c>
      <c r="W422" s="185" t="n">
        <v>0</v>
      </c>
      <c r="X422" s="185" t="n">
        <f aca="false">IF(OR(S422="sì",S422="forfettario 190"),SUM(T422+W422),SUM(T422+V422+W422))</f>
        <v>0</v>
      </c>
      <c r="Y422" s="205"/>
      <c r="Z422" s="205"/>
      <c r="AA422" s="206"/>
      <c r="AB422" s="189" t="n">
        <f aca="false">IF(AA422="SI",X422,0)</f>
        <v>0</v>
      </c>
      <c r="AC422" s="207"/>
      <c r="AD422" s="207"/>
      <c r="AE422" s="207"/>
      <c r="AF422" s="207"/>
      <c r="AG422" s="207"/>
      <c r="AH422" s="208"/>
    </row>
    <row r="423" customFormat="false" ht="13.5" hidden="false" customHeight="true" outlineLevel="0" collapsed="false">
      <c r="A423" s="22" t="n">
        <v>422</v>
      </c>
      <c r="B423" s="180"/>
      <c r="C423" s="22"/>
      <c r="D423" s="22"/>
      <c r="E423" s="22"/>
      <c r="F423" s="22"/>
      <c r="G423" s="22"/>
      <c r="H423" s="183"/>
      <c r="I423" s="183"/>
      <c r="J423" s="22"/>
      <c r="K423" s="191" t="e">
        <f aca="false">VLOOKUP('Altri Costi'!J423,Legenda!$D$1:$F$258,2)</f>
        <v>#N/A</v>
      </c>
      <c r="L423" s="22"/>
      <c r="M423" s="22"/>
      <c r="N423" s="203"/>
      <c r="O423" s="183"/>
      <c r="P423" s="22"/>
      <c r="Q423" s="203"/>
      <c r="R423" s="183"/>
      <c r="S423" s="184" t="n">
        <f aca="false">'Piano Finanziario Annuale'!$F$6</f>
        <v>0</v>
      </c>
      <c r="T423" s="185" t="n">
        <v>0</v>
      </c>
      <c r="U423" s="186"/>
      <c r="V423" s="187" t="n">
        <f aca="false">(T423*U423)</f>
        <v>0</v>
      </c>
      <c r="W423" s="185" t="n">
        <v>0</v>
      </c>
      <c r="X423" s="185" t="n">
        <f aca="false">IF(OR(S423="sì",S423="forfettario 190"),SUM(T423+W423),SUM(T423+V423+W423))</f>
        <v>0</v>
      </c>
      <c r="Y423" s="205"/>
      <c r="Z423" s="205"/>
      <c r="AA423" s="206"/>
      <c r="AB423" s="189" t="n">
        <f aca="false">IF(AA423="SI",X423,0)</f>
        <v>0</v>
      </c>
      <c r="AC423" s="207"/>
      <c r="AD423" s="207"/>
      <c r="AE423" s="207"/>
      <c r="AF423" s="207"/>
      <c r="AG423" s="207"/>
      <c r="AH423" s="208"/>
    </row>
    <row r="424" customFormat="false" ht="13.5" hidden="false" customHeight="true" outlineLevel="0" collapsed="false">
      <c r="A424" s="22" t="n">
        <v>423</v>
      </c>
      <c r="B424" s="180"/>
      <c r="C424" s="22"/>
      <c r="D424" s="22"/>
      <c r="E424" s="22"/>
      <c r="F424" s="22"/>
      <c r="G424" s="22"/>
      <c r="H424" s="183"/>
      <c r="I424" s="183"/>
      <c r="J424" s="22"/>
      <c r="K424" s="191" t="e">
        <f aca="false">VLOOKUP('Altri Costi'!J424,Legenda!$D$1:$F$258,2)</f>
        <v>#N/A</v>
      </c>
      <c r="L424" s="22"/>
      <c r="M424" s="22"/>
      <c r="N424" s="203"/>
      <c r="O424" s="183"/>
      <c r="P424" s="22"/>
      <c r="Q424" s="203"/>
      <c r="R424" s="183"/>
      <c r="S424" s="184" t="n">
        <f aca="false">'Piano Finanziario Annuale'!$F$6</f>
        <v>0</v>
      </c>
      <c r="T424" s="185" t="n">
        <v>0</v>
      </c>
      <c r="U424" s="186"/>
      <c r="V424" s="187" t="n">
        <f aca="false">(T424*U424)</f>
        <v>0</v>
      </c>
      <c r="W424" s="185" t="n">
        <v>0</v>
      </c>
      <c r="X424" s="185" t="n">
        <f aca="false">IF(OR(S424="sì",S424="forfettario 190"),SUM(T424+W424),SUM(T424+V424+W424))</f>
        <v>0</v>
      </c>
      <c r="Y424" s="205"/>
      <c r="Z424" s="205"/>
      <c r="AA424" s="206"/>
      <c r="AB424" s="189" t="n">
        <f aca="false">IF(AA424="SI",X424,0)</f>
        <v>0</v>
      </c>
      <c r="AC424" s="207"/>
      <c r="AD424" s="207"/>
      <c r="AE424" s="207"/>
      <c r="AF424" s="207"/>
      <c r="AG424" s="207"/>
      <c r="AH424" s="208"/>
    </row>
    <row r="425" customFormat="false" ht="13.5" hidden="false" customHeight="true" outlineLevel="0" collapsed="false">
      <c r="A425" s="22" t="n">
        <v>424</v>
      </c>
      <c r="B425" s="180"/>
      <c r="C425" s="22"/>
      <c r="D425" s="22"/>
      <c r="E425" s="22"/>
      <c r="F425" s="22"/>
      <c r="G425" s="22"/>
      <c r="H425" s="183"/>
      <c r="I425" s="183"/>
      <c r="J425" s="22"/>
      <c r="K425" s="191" t="e">
        <f aca="false">VLOOKUP('Altri Costi'!J425,Legenda!$D$1:$F$258,2)</f>
        <v>#N/A</v>
      </c>
      <c r="L425" s="22"/>
      <c r="M425" s="22"/>
      <c r="N425" s="203"/>
      <c r="O425" s="183"/>
      <c r="P425" s="22"/>
      <c r="Q425" s="203"/>
      <c r="R425" s="183"/>
      <c r="S425" s="184" t="n">
        <f aca="false">'Piano Finanziario Annuale'!$F$6</f>
        <v>0</v>
      </c>
      <c r="T425" s="185" t="n">
        <v>0</v>
      </c>
      <c r="U425" s="186"/>
      <c r="V425" s="187" t="n">
        <f aca="false">(T425*U425)</f>
        <v>0</v>
      </c>
      <c r="W425" s="185" t="n">
        <v>0</v>
      </c>
      <c r="X425" s="185" t="n">
        <f aca="false">IF(OR(S425="sì",S425="forfettario 190"),SUM(T425+W425),SUM(T425+V425+W425))</f>
        <v>0</v>
      </c>
      <c r="Y425" s="205"/>
      <c r="Z425" s="205"/>
      <c r="AA425" s="206"/>
      <c r="AB425" s="189" t="n">
        <f aca="false">IF(AA425="SI",X425,0)</f>
        <v>0</v>
      </c>
      <c r="AC425" s="207"/>
      <c r="AD425" s="207"/>
      <c r="AE425" s="207"/>
      <c r="AF425" s="207"/>
      <c r="AG425" s="207"/>
      <c r="AH425" s="208"/>
    </row>
    <row r="426" customFormat="false" ht="13.5" hidden="false" customHeight="true" outlineLevel="0" collapsed="false">
      <c r="A426" s="22" t="n">
        <v>425</v>
      </c>
      <c r="B426" s="180"/>
      <c r="C426" s="22"/>
      <c r="D426" s="22"/>
      <c r="E426" s="22"/>
      <c r="F426" s="22"/>
      <c r="G426" s="22"/>
      <c r="H426" s="183"/>
      <c r="I426" s="183"/>
      <c r="J426" s="22"/>
      <c r="K426" s="191" t="e">
        <f aca="false">VLOOKUP('Altri Costi'!J426,Legenda!$D$1:$F$258,2)</f>
        <v>#N/A</v>
      </c>
      <c r="L426" s="22"/>
      <c r="M426" s="22"/>
      <c r="N426" s="203"/>
      <c r="O426" s="183"/>
      <c r="P426" s="22"/>
      <c r="Q426" s="203"/>
      <c r="R426" s="183"/>
      <c r="S426" s="184" t="n">
        <f aca="false">'Piano Finanziario Annuale'!$F$6</f>
        <v>0</v>
      </c>
      <c r="T426" s="185" t="n">
        <v>0</v>
      </c>
      <c r="U426" s="186"/>
      <c r="V426" s="187" t="n">
        <f aca="false">(T426*U426)</f>
        <v>0</v>
      </c>
      <c r="W426" s="185" t="n">
        <v>0</v>
      </c>
      <c r="X426" s="185" t="n">
        <f aca="false">IF(OR(S426="sì",S426="forfettario 190"),SUM(T426+W426),SUM(T426+V426+W426))</f>
        <v>0</v>
      </c>
      <c r="Y426" s="205"/>
      <c r="Z426" s="205"/>
      <c r="AA426" s="206"/>
      <c r="AB426" s="189" t="n">
        <f aca="false">IF(AA426="SI",X426,0)</f>
        <v>0</v>
      </c>
      <c r="AC426" s="207"/>
      <c r="AD426" s="207"/>
      <c r="AE426" s="207"/>
      <c r="AF426" s="207"/>
      <c r="AG426" s="207"/>
      <c r="AH426" s="208"/>
    </row>
    <row r="427" customFormat="false" ht="13.5" hidden="false" customHeight="true" outlineLevel="0" collapsed="false">
      <c r="A427" s="22" t="n">
        <v>426</v>
      </c>
      <c r="B427" s="180"/>
      <c r="C427" s="22"/>
      <c r="D427" s="22"/>
      <c r="E427" s="22"/>
      <c r="F427" s="22"/>
      <c r="G427" s="22"/>
      <c r="H427" s="183"/>
      <c r="I427" s="183"/>
      <c r="J427" s="22"/>
      <c r="K427" s="191" t="e">
        <f aca="false">VLOOKUP('Altri Costi'!J427,Legenda!$D$1:$F$258,2)</f>
        <v>#N/A</v>
      </c>
      <c r="L427" s="22"/>
      <c r="M427" s="22"/>
      <c r="N427" s="203"/>
      <c r="O427" s="183"/>
      <c r="P427" s="22"/>
      <c r="Q427" s="203"/>
      <c r="R427" s="183"/>
      <c r="S427" s="184" t="n">
        <f aca="false">'Piano Finanziario Annuale'!$F$6</f>
        <v>0</v>
      </c>
      <c r="T427" s="185" t="n">
        <v>0</v>
      </c>
      <c r="U427" s="186"/>
      <c r="V427" s="187" t="n">
        <f aca="false">(T427*U427)</f>
        <v>0</v>
      </c>
      <c r="W427" s="185" t="n">
        <v>0</v>
      </c>
      <c r="X427" s="185" t="n">
        <f aca="false">IF(OR(S427="sì",S427="forfettario 190"),SUM(T427+W427),SUM(T427+V427+W427))</f>
        <v>0</v>
      </c>
      <c r="Y427" s="205"/>
      <c r="Z427" s="205"/>
      <c r="AA427" s="206"/>
      <c r="AB427" s="189" t="n">
        <f aca="false">IF(AA427="SI",X427,0)</f>
        <v>0</v>
      </c>
      <c r="AC427" s="207"/>
      <c r="AD427" s="207"/>
      <c r="AE427" s="207"/>
      <c r="AF427" s="207"/>
      <c r="AG427" s="207"/>
      <c r="AH427" s="208"/>
    </row>
    <row r="428" customFormat="false" ht="13.5" hidden="false" customHeight="true" outlineLevel="0" collapsed="false">
      <c r="A428" s="22" t="n">
        <v>427</v>
      </c>
      <c r="B428" s="180"/>
      <c r="C428" s="22"/>
      <c r="D428" s="22"/>
      <c r="E428" s="22"/>
      <c r="F428" s="22"/>
      <c r="G428" s="22"/>
      <c r="H428" s="183"/>
      <c r="I428" s="183"/>
      <c r="J428" s="22"/>
      <c r="K428" s="191" t="e">
        <f aca="false">VLOOKUP('Altri Costi'!J428,Legenda!$D$1:$F$258,2)</f>
        <v>#N/A</v>
      </c>
      <c r="L428" s="22"/>
      <c r="M428" s="22"/>
      <c r="N428" s="203"/>
      <c r="O428" s="183"/>
      <c r="P428" s="22"/>
      <c r="Q428" s="203"/>
      <c r="R428" s="183"/>
      <c r="S428" s="184" t="n">
        <f aca="false">'Piano Finanziario Annuale'!$F$6</f>
        <v>0</v>
      </c>
      <c r="T428" s="185" t="n">
        <v>0</v>
      </c>
      <c r="U428" s="186"/>
      <c r="V428" s="187" t="n">
        <f aca="false">(T428*U428)</f>
        <v>0</v>
      </c>
      <c r="W428" s="185" t="n">
        <v>0</v>
      </c>
      <c r="X428" s="185" t="n">
        <f aca="false">IF(OR(S428="sì",S428="forfettario 190"),SUM(T428+W428),SUM(T428+V428+W428))</f>
        <v>0</v>
      </c>
      <c r="Y428" s="205"/>
      <c r="Z428" s="205"/>
      <c r="AA428" s="206"/>
      <c r="AB428" s="189" t="n">
        <f aca="false">IF(AA428="SI",X428,0)</f>
        <v>0</v>
      </c>
      <c r="AC428" s="207"/>
      <c r="AD428" s="207"/>
      <c r="AE428" s="207"/>
      <c r="AF428" s="207"/>
      <c r="AG428" s="207"/>
      <c r="AH428" s="208"/>
    </row>
    <row r="429" customFormat="false" ht="13.5" hidden="false" customHeight="true" outlineLevel="0" collapsed="false">
      <c r="A429" s="22" t="n">
        <v>428</v>
      </c>
      <c r="B429" s="180"/>
      <c r="C429" s="22"/>
      <c r="D429" s="22"/>
      <c r="E429" s="22"/>
      <c r="F429" s="22"/>
      <c r="G429" s="22"/>
      <c r="H429" s="183"/>
      <c r="I429" s="183"/>
      <c r="J429" s="22"/>
      <c r="K429" s="191" t="e">
        <f aca="false">VLOOKUP('Altri Costi'!J429,Legenda!$D$1:$F$258,2)</f>
        <v>#N/A</v>
      </c>
      <c r="L429" s="22"/>
      <c r="M429" s="22"/>
      <c r="N429" s="203"/>
      <c r="O429" s="183"/>
      <c r="P429" s="22"/>
      <c r="Q429" s="203"/>
      <c r="R429" s="183"/>
      <c r="S429" s="184" t="n">
        <f aca="false">'Piano Finanziario Annuale'!$F$6</f>
        <v>0</v>
      </c>
      <c r="T429" s="185" t="n">
        <v>0</v>
      </c>
      <c r="U429" s="186"/>
      <c r="V429" s="187" t="n">
        <f aca="false">(T429*U429)</f>
        <v>0</v>
      </c>
      <c r="W429" s="185" t="n">
        <v>0</v>
      </c>
      <c r="X429" s="185" t="n">
        <f aca="false">IF(OR(S429="sì",S429="forfettario 190"),SUM(T429+W429),SUM(T429+V429+W429))</f>
        <v>0</v>
      </c>
      <c r="Y429" s="205"/>
      <c r="Z429" s="205"/>
      <c r="AA429" s="206"/>
      <c r="AB429" s="189" t="n">
        <f aca="false">IF(AA429="SI",X429,0)</f>
        <v>0</v>
      </c>
      <c r="AC429" s="207"/>
      <c r="AD429" s="207"/>
      <c r="AE429" s="207"/>
      <c r="AF429" s="207"/>
      <c r="AG429" s="207"/>
      <c r="AH429" s="208"/>
    </row>
    <row r="430" customFormat="false" ht="13.5" hidden="false" customHeight="true" outlineLevel="0" collapsed="false">
      <c r="A430" s="22" t="n">
        <v>429</v>
      </c>
      <c r="B430" s="180"/>
      <c r="C430" s="22"/>
      <c r="D430" s="22"/>
      <c r="E430" s="22"/>
      <c r="F430" s="22"/>
      <c r="G430" s="22"/>
      <c r="H430" s="183"/>
      <c r="I430" s="183"/>
      <c r="J430" s="22"/>
      <c r="K430" s="191" t="e">
        <f aca="false">VLOOKUP('Altri Costi'!J430,Legenda!$D$1:$F$258,2)</f>
        <v>#N/A</v>
      </c>
      <c r="L430" s="22"/>
      <c r="M430" s="22"/>
      <c r="N430" s="203"/>
      <c r="O430" s="183"/>
      <c r="P430" s="22"/>
      <c r="Q430" s="203"/>
      <c r="R430" s="183"/>
      <c r="S430" s="184" t="n">
        <f aca="false">'Piano Finanziario Annuale'!$F$6</f>
        <v>0</v>
      </c>
      <c r="T430" s="185" t="n">
        <v>0</v>
      </c>
      <c r="U430" s="186"/>
      <c r="V430" s="187" t="n">
        <f aca="false">(T430*U430)</f>
        <v>0</v>
      </c>
      <c r="W430" s="185" t="n">
        <v>0</v>
      </c>
      <c r="X430" s="185" t="n">
        <f aca="false">IF(OR(S430="sì",S430="forfettario 190"),SUM(T430+W430),SUM(T430+V430+W430))</f>
        <v>0</v>
      </c>
      <c r="Y430" s="205"/>
      <c r="Z430" s="205"/>
      <c r="AA430" s="206"/>
      <c r="AB430" s="189" t="n">
        <f aca="false">IF(AA430="SI",X430,0)</f>
        <v>0</v>
      </c>
      <c r="AC430" s="207"/>
      <c r="AD430" s="207"/>
      <c r="AE430" s="207"/>
      <c r="AF430" s="207"/>
      <c r="AG430" s="207"/>
      <c r="AH430" s="208"/>
    </row>
    <row r="431" customFormat="false" ht="13.5" hidden="false" customHeight="true" outlineLevel="0" collapsed="false">
      <c r="A431" s="22" t="n">
        <v>430</v>
      </c>
      <c r="B431" s="180"/>
      <c r="C431" s="22"/>
      <c r="D431" s="22"/>
      <c r="E431" s="22"/>
      <c r="F431" s="22"/>
      <c r="G431" s="22"/>
      <c r="H431" s="183"/>
      <c r="I431" s="183"/>
      <c r="J431" s="22"/>
      <c r="K431" s="191" t="e">
        <f aca="false">VLOOKUP('Altri Costi'!J431,Legenda!$D$1:$F$258,2)</f>
        <v>#N/A</v>
      </c>
      <c r="L431" s="22"/>
      <c r="M431" s="22"/>
      <c r="N431" s="203"/>
      <c r="O431" s="183"/>
      <c r="P431" s="22"/>
      <c r="Q431" s="203"/>
      <c r="R431" s="183"/>
      <c r="S431" s="184" t="n">
        <f aca="false">'Piano Finanziario Annuale'!$F$6</f>
        <v>0</v>
      </c>
      <c r="T431" s="185" t="n">
        <v>0</v>
      </c>
      <c r="U431" s="186"/>
      <c r="V431" s="187" t="n">
        <f aca="false">(T431*U431)</f>
        <v>0</v>
      </c>
      <c r="W431" s="185" t="n">
        <v>0</v>
      </c>
      <c r="X431" s="185" t="n">
        <f aca="false">IF(OR(S431="sì",S431="forfettario 190"),SUM(T431+W431),SUM(T431+V431+W431))</f>
        <v>0</v>
      </c>
      <c r="Y431" s="205"/>
      <c r="Z431" s="205"/>
      <c r="AA431" s="206"/>
      <c r="AB431" s="189" t="n">
        <f aca="false">IF(AA431="SI",X431,0)</f>
        <v>0</v>
      </c>
      <c r="AC431" s="207"/>
      <c r="AD431" s="207"/>
      <c r="AE431" s="207"/>
      <c r="AF431" s="207"/>
      <c r="AG431" s="207"/>
      <c r="AH431" s="208"/>
    </row>
    <row r="432" customFormat="false" ht="13.5" hidden="false" customHeight="true" outlineLevel="0" collapsed="false">
      <c r="A432" s="22" t="n">
        <v>431</v>
      </c>
      <c r="B432" s="180"/>
      <c r="C432" s="22"/>
      <c r="D432" s="22"/>
      <c r="E432" s="22"/>
      <c r="F432" s="22"/>
      <c r="G432" s="22"/>
      <c r="H432" s="183"/>
      <c r="I432" s="183"/>
      <c r="J432" s="22"/>
      <c r="K432" s="191" t="e">
        <f aca="false">VLOOKUP('Altri Costi'!J432,Legenda!$D$1:$F$258,2)</f>
        <v>#N/A</v>
      </c>
      <c r="L432" s="22"/>
      <c r="M432" s="22"/>
      <c r="N432" s="203"/>
      <c r="O432" s="183"/>
      <c r="P432" s="22"/>
      <c r="Q432" s="203"/>
      <c r="R432" s="183"/>
      <c r="S432" s="184" t="n">
        <f aca="false">'Piano Finanziario Annuale'!$F$6</f>
        <v>0</v>
      </c>
      <c r="T432" s="185" t="n">
        <v>0</v>
      </c>
      <c r="U432" s="186"/>
      <c r="V432" s="187" t="n">
        <f aca="false">(T432*U432)</f>
        <v>0</v>
      </c>
      <c r="W432" s="185" t="n">
        <v>0</v>
      </c>
      <c r="X432" s="185" t="n">
        <f aca="false">IF(OR(S432="sì",S432="forfettario 190"),SUM(T432+W432),SUM(T432+V432+W432))</f>
        <v>0</v>
      </c>
      <c r="Y432" s="205"/>
      <c r="Z432" s="205"/>
      <c r="AA432" s="206"/>
      <c r="AB432" s="189" t="n">
        <f aca="false">IF(AA432="SI",X432,0)</f>
        <v>0</v>
      </c>
      <c r="AC432" s="207"/>
      <c r="AD432" s="207"/>
      <c r="AE432" s="207"/>
      <c r="AF432" s="207"/>
      <c r="AG432" s="207"/>
      <c r="AH432" s="208"/>
    </row>
    <row r="433" customFormat="false" ht="13.5" hidden="false" customHeight="true" outlineLevel="0" collapsed="false">
      <c r="A433" s="22" t="n">
        <v>432</v>
      </c>
      <c r="B433" s="180"/>
      <c r="C433" s="22"/>
      <c r="D433" s="22"/>
      <c r="E433" s="22"/>
      <c r="F433" s="22"/>
      <c r="G433" s="22"/>
      <c r="H433" s="183"/>
      <c r="I433" s="183"/>
      <c r="J433" s="22"/>
      <c r="K433" s="191" t="e">
        <f aca="false">VLOOKUP('Altri Costi'!J433,Legenda!$D$1:$F$258,2)</f>
        <v>#N/A</v>
      </c>
      <c r="L433" s="22"/>
      <c r="M433" s="22"/>
      <c r="N433" s="203"/>
      <c r="O433" s="183"/>
      <c r="P433" s="22"/>
      <c r="Q433" s="203"/>
      <c r="R433" s="183"/>
      <c r="S433" s="184" t="n">
        <f aca="false">'Piano Finanziario Annuale'!$F$6</f>
        <v>0</v>
      </c>
      <c r="T433" s="185" t="n">
        <v>0</v>
      </c>
      <c r="U433" s="186"/>
      <c r="V433" s="187" t="n">
        <f aca="false">(T433*U433)</f>
        <v>0</v>
      </c>
      <c r="W433" s="185" t="n">
        <v>0</v>
      </c>
      <c r="X433" s="185" t="n">
        <f aca="false">IF(OR(S433="sì",S433="forfettario 190"),SUM(T433+W433),SUM(T433+V433+W433))</f>
        <v>0</v>
      </c>
      <c r="Y433" s="205"/>
      <c r="Z433" s="205"/>
      <c r="AA433" s="206"/>
      <c r="AB433" s="189" t="n">
        <f aca="false">IF(AA433="SI",X433,0)</f>
        <v>0</v>
      </c>
      <c r="AC433" s="207"/>
      <c r="AD433" s="207"/>
      <c r="AE433" s="207"/>
      <c r="AF433" s="207"/>
      <c r="AG433" s="207"/>
      <c r="AH433" s="208"/>
    </row>
    <row r="434" customFormat="false" ht="13.5" hidden="false" customHeight="true" outlineLevel="0" collapsed="false">
      <c r="A434" s="22" t="n">
        <v>433</v>
      </c>
      <c r="B434" s="180"/>
      <c r="C434" s="22"/>
      <c r="D434" s="22"/>
      <c r="E434" s="22"/>
      <c r="F434" s="22"/>
      <c r="G434" s="22"/>
      <c r="H434" s="183"/>
      <c r="I434" s="183"/>
      <c r="J434" s="22"/>
      <c r="K434" s="191" t="e">
        <f aca="false">VLOOKUP('Altri Costi'!J434,Legenda!$D$1:$F$258,2)</f>
        <v>#N/A</v>
      </c>
      <c r="L434" s="22"/>
      <c r="M434" s="22"/>
      <c r="N434" s="203"/>
      <c r="O434" s="183"/>
      <c r="P434" s="22"/>
      <c r="Q434" s="203"/>
      <c r="R434" s="183"/>
      <c r="S434" s="184" t="n">
        <f aca="false">'Piano Finanziario Annuale'!$F$6</f>
        <v>0</v>
      </c>
      <c r="T434" s="185" t="n">
        <v>0</v>
      </c>
      <c r="U434" s="186"/>
      <c r="V434" s="187" t="n">
        <f aca="false">(T434*U434)</f>
        <v>0</v>
      </c>
      <c r="W434" s="185" t="n">
        <v>0</v>
      </c>
      <c r="X434" s="185" t="n">
        <f aca="false">IF(OR(S434="sì",S434="forfettario 190"),SUM(T434+W434),SUM(T434+V434+W434))</f>
        <v>0</v>
      </c>
      <c r="Y434" s="205"/>
      <c r="Z434" s="205"/>
      <c r="AA434" s="206"/>
      <c r="AB434" s="189" t="n">
        <f aca="false">IF(AA434="SI",X434,0)</f>
        <v>0</v>
      </c>
      <c r="AC434" s="207"/>
      <c r="AD434" s="207"/>
      <c r="AE434" s="207"/>
      <c r="AF434" s="207"/>
      <c r="AG434" s="207"/>
      <c r="AH434" s="208"/>
    </row>
    <row r="435" customFormat="false" ht="13.5" hidden="false" customHeight="true" outlineLevel="0" collapsed="false">
      <c r="A435" s="22" t="n">
        <v>434</v>
      </c>
      <c r="B435" s="180"/>
      <c r="C435" s="22"/>
      <c r="D435" s="22"/>
      <c r="E435" s="22"/>
      <c r="F435" s="22"/>
      <c r="G435" s="22"/>
      <c r="H435" s="183"/>
      <c r="I435" s="183"/>
      <c r="J435" s="22"/>
      <c r="K435" s="191" t="e">
        <f aca="false">VLOOKUP('Altri Costi'!J435,Legenda!$D$1:$F$258,2)</f>
        <v>#N/A</v>
      </c>
      <c r="L435" s="22"/>
      <c r="M435" s="22"/>
      <c r="N435" s="203"/>
      <c r="O435" s="183"/>
      <c r="P435" s="22"/>
      <c r="Q435" s="203"/>
      <c r="R435" s="183"/>
      <c r="S435" s="184" t="n">
        <f aca="false">'Piano Finanziario Annuale'!$F$6</f>
        <v>0</v>
      </c>
      <c r="T435" s="185" t="n">
        <v>0</v>
      </c>
      <c r="U435" s="186"/>
      <c r="V435" s="187" t="n">
        <f aca="false">(T435*U435)</f>
        <v>0</v>
      </c>
      <c r="W435" s="185" t="n">
        <v>0</v>
      </c>
      <c r="X435" s="185" t="n">
        <f aca="false">IF(OR(S435="sì",S435="forfettario 190"),SUM(T435+W435),SUM(T435+V435+W435))</f>
        <v>0</v>
      </c>
      <c r="Y435" s="205"/>
      <c r="Z435" s="205"/>
      <c r="AA435" s="206"/>
      <c r="AB435" s="189" t="n">
        <f aca="false">IF(AA435="SI",X435,0)</f>
        <v>0</v>
      </c>
      <c r="AC435" s="207"/>
      <c r="AD435" s="207"/>
      <c r="AE435" s="207"/>
      <c r="AF435" s="207"/>
      <c r="AG435" s="207"/>
      <c r="AH435" s="208"/>
    </row>
    <row r="436" customFormat="false" ht="13.5" hidden="false" customHeight="true" outlineLevel="0" collapsed="false">
      <c r="A436" s="22" t="n">
        <v>435</v>
      </c>
      <c r="B436" s="180"/>
      <c r="C436" s="22"/>
      <c r="D436" s="22"/>
      <c r="E436" s="22"/>
      <c r="F436" s="22"/>
      <c r="G436" s="22"/>
      <c r="H436" s="183"/>
      <c r="I436" s="183"/>
      <c r="J436" s="22"/>
      <c r="K436" s="191" t="e">
        <f aca="false">VLOOKUP('Altri Costi'!J436,Legenda!$D$1:$F$258,2)</f>
        <v>#N/A</v>
      </c>
      <c r="L436" s="22"/>
      <c r="M436" s="22"/>
      <c r="N436" s="203"/>
      <c r="O436" s="183"/>
      <c r="P436" s="22"/>
      <c r="Q436" s="203"/>
      <c r="R436" s="183"/>
      <c r="S436" s="184" t="n">
        <f aca="false">'Piano Finanziario Annuale'!$F$6</f>
        <v>0</v>
      </c>
      <c r="T436" s="185" t="n">
        <v>0</v>
      </c>
      <c r="U436" s="186"/>
      <c r="V436" s="187" t="n">
        <f aca="false">(T436*U436)</f>
        <v>0</v>
      </c>
      <c r="W436" s="185" t="n">
        <v>0</v>
      </c>
      <c r="X436" s="185" t="n">
        <f aca="false">IF(OR(S436="sì",S436="forfettario 190"),SUM(T436+W436),SUM(T436+V436+W436))</f>
        <v>0</v>
      </c>
      <c r="Y436" s="205"/>
      <c r="Z436" s="205"/>
      <c r="AA436" s="206"/>
      <c r="AB436" s="189" t="n">
        <f aca="false">IF(AA436="SI",X436,0)</f>
        <v>0</v>
      </c>
      <c r="AC436" s="207"/>
      <c r="AD436" s="207"/>
      <c r="AE436" s="207"/>
      <c r="AF436" s="207"/>
      <c r="AG436" s="207"/>
      <c r="AH436" s="208"/>
    </row>
    <row r="437" customFormat="false" ht="13.5" hidden="false" customHeight="true" outlineLevel="0" collapsed="false">
      <c r="A437" s="22" t="n">
        <v>436</v>
      </c>
      <c r="B437" s="180"/>
      <c r="C437" s="22"/>
      <c r="D437" s="22"/>
      <c r="E437" s="22"/>
      <c r="F437" s="22"/>
      <c r="G437" s="22"/>
      <c r="H437" s="183"/>
      <c r="I437" s="183"/>
      <c r="J437" s="22"/>
      <c r="K437" s="191" t="e">
        <f aca="false">VLOOKUP('Altri Costi'!J437,Legenda!$D$1:$F$258,2)</f>
        <v>#N/A</v>
      </c>
      <c r="L437" s="22"/>
      <c r="M437" s="22"/>
      <c r="N437" s="203"/>
      <c r="O437" s="183"/>
      <c r="P437" s="22"/>
      <c r="Q437" s="203"/>
      <c r="R437" s="183"/>
      <c r="S437" s="184" t="n">
        <f aca="false">'Piano Finanziario Annuale'!$F$6</f>
        <v>0</v>
      </c>
      <c r="T437" s="185" t="n">
        <v>0</v>
      </c>
      <c r="U437" s="186"/>
      <c r="V437" s="187" t="n">
        <f aca="false">(T437*U437)</f>
        <v>0</v>
      </c>
      <c r="W437" s="185" t="n">
        <v>0</v>
      </c>
      <c r="X437" s="185" t="n">
        <f aca="false">IF(OR(S437="sì",S437="forfettario 190"),SUM(T437+W437),SUM(T437+V437+W437))</f>
        <v>0</v>
      </c>
      <c r="Y437" s="205"/>
      <c r="Z437" s="205"/>
      <c r="AA437" s="206"/>
      <c r="AB437" s="189" t="n">
        <f aca="false">IF(AA437="SI",X437,0)</f>
        <v>0</v>
      </c>
      <c r="AC437" s="207"/>
      <c r="AD437" s="207"/>
      <c r="AE437" s="207"/>
      <c r="AF437" s="207"/>
      <c r="AG437" s="207"/>
      <c r="AH437" s="208"/>
    </row>
    <row r="438" customFormat="false" ht="13.5" hidden="false" customHeight="true" outlineLevel="0" collapsed="false">
      <c r="A438" s="22" t="n">
        <v>437</v>
      </c>
      <c r="B438" s="180"/>
      <c r="C438" s="22"/>
      <c r="D438" s="22"/>
      <c r="E438" s="22"/>
      <c r="F438" s="22"/>
      <c r="G438" s="22"/>
      <c r="H438" s="183"/>
      <c r="I438" s="183"/>
      <c r="J438" s="22"/>
      <c r="K438" s="191" t="e">
        <f aca="false">VLOOKUP('Altri Costi'!J438,Legenda!$D$1:$F$258,2)</f>
        <v>#N/A</v>
      </c>
      <c r="L438" s="22"/>
      <c r="M438" s="22"/>
      <c r="N438" s="203"/>
      <c r="O438" s="183"/>
      <c r="P438" s="22"/>
      <c r="Q438" s="203"/>
      <c r="R438" s="183"/>
      <c r="S438" s="184" t="n">
        <f aca="false">'Piano Finanziario Annuale'!$F$6</f>
        <v>0</v>
      </c>
      <c r="T438" s="185" t="n">
        <v>0</v>
      </c>
      <c r="U438" s="186"/>
      <c r="V438" s="187" t="n">
        <f aca="false">(T438*U438)</f>
        <v>0</v>
      </c>
      <c r="W438" s="185" t="n">
        <v>0</v>
      </c>
      <c r="X438" s="185" t="n">
        <f aca="false">IF(OR(S438="sì",S438="forfettario 190"),SUM(T438+W438),SUM(T438+V438+W438))</f>
        <v>0</v>
      </c>
      <c r="Y438" s="205"/>
      <c r="Z438" s="205"/>
      <c r="AA438" s="206"/>
      <c r="AB438" s="189" t="n">
        <f aca="false">IF(AA438="SI",X438,0)</f>
        <v>0</v>
      </c>
      <c r="AC438" s="207"/>
      <c r="AD438" s="207"/>
      <c r="AE438" s="207"/>
      <c r="AF438" s="207"/>
      <c r="AG438" s="207"/>
      <c r="AH438" s="208"/>
    </row>
    <row r="439" customFormat="false" ht="13.5" hidden="false" customHeight="true" outlineLevel="0" collapsed="false">
      <c r="A439" s="22" t="n">
        <v>438</v>
      </c>
      <c r="B439" s="180"/>
      <c r="C439" s="22"/>
      <c r="D439" s="22"/>
      <c r="E439" s="22"/>
      <c r="F439" s="22"/>
      <c r="G439" s="22"/>
      <c r="H439" s="183"/>
      <c r="I439" s="183"/>
      <c r="J439" s="22"/>
      <c r="K439" s="191" t="e">
        <f aca="false">VLOOKUP('Altri Costi'!J439,Legenda!$D$1:$F$258,2)</f>
        <v>#N/A</v>
      </c>
      <c r="L439" s="22"/>
      <c r="M439" s="22"/>
      <c r="N439" s="203"/>
      <c r="O439" s="183"/>
      <c r="P439" s="22"/>
      <c r="Q439" s="203"/>
      <c r="R439" s="183"/>
      <c r="S439" s="184" t="n">
        <f aca="false">'Piano Finanziario Annuale'!$F$6</f>
        <v>0</v>
      </c>
      <c r="T439" s="185" t="n">
        <v>0</v>
      </c>
      <c r="U439" s="186"/>
      <c r="V439" s="187" t="n">
        <f aca="false">(T439*U439)</f>
        <v>0</v>
      </c>
      <c r="W439" s="185" t="n">
        <v>0</v>
      </c>
      <c r="X439" s="185" t="n">
        <f aca="false">IF(OR(S439="sì",S439="forfettario 190"),SUM(T439+W439),SUM(T439+V439+W439))</f>
        <v>0</v>
      </c>
      <c r="Y439" s="205"/>
      <c r="Z439" s="205"/>
      <c r="AA439" s="206"/>
      <c r="AB439" s="189" t="n">
        <f aca="false">IF(AA439="SI",X439,0)</f>
        <v>0</v>
      </c>
      <c r="AC439" s="207"/>
      <c r="AD439" s="207"/>
      <c r="AE439" s="207"/>
      <c r="AF439" s="207"/>
      <c r="AG439" s="207"/>
      <c r="AH439" s="208"/>
    </row>
    <row r="440" customFormat="false" ht="13.5" hidden="false" customHeight="true" outlineLevel="0" collapsed="false">
      <c r="A440" s="22" t="n">
        <v>439</v>
      </c>
      <c r="B440" s="180"/>
      <c r="C440" s="22"/>
      <c r="D440" s="22"/>
      <c r="E440" s="22"/>
      <c r="F440" s="22"/>
      <c r="G440" s="22"/>
      <c r="H440" s="183"/>
      <c r="I440" s="183"/>
      <c r="J440" s="22"/>
      <c r="K440" s="191" t="e">
        <f aca="false">VLOOKUP('Altri Costi'!J440,Legenda!$D$1:$F$258,2)</f>
        <v>#N/A</v>
      </c>
      <c r="L440" s="22"/>
      <c r="M440" s="22"/>
      <c r="N440" s="203"/>
      <c r="O440" s="183"/>
      <c r="P440" s="22"/>
      <c r="Q440" s="203"/>
      <c r="R440" s="183"/>
      <c r="S440" s="184" t="n">
        <f aca="false">'Piano Finanziario Annuale'!$F$6</f>
        <v>0</v>
      </c>
      <c r="T440" s="185" t="n">
        <v>0</v>
      </c>
      <c r="U440" s="186"/>
      <c r="V440" s="187" t="n">
        <f aca="false">(T440*U440)</f>
        <v>0</v>
      </c>
      <c r="W440" s="185" t="n">
        <v>0</v>
      </c>
      <c r="X440" s="185" t="n">
        <f aca="false">IF(OR(S440="sì",S440="forfettario 190"),SUM(T440+W440),SUM(T440+V440+W440))</f>
        <v>0</v>
      </c>
      <c r="Y440" s="205"/>
      <c r="Z440" s="205"/>
      <c r="AA440" s="206"/>
      <c r="AB440" s="189" t="n">
        <f aca="false">IF(AA440="SI",X440,0)</f>
        <v>0</v>
      </c>
      <c r="AC440" s="207"/>
      <c r="AD440" s="207"/>
      <c r="AE440" s="207"/>
      <c r="AF440" s="207"/>
      <c r="AG440" s="207"/>
      <c r="AH440" s="208"/>
    </row>
    <row r="441" customFormat="false" ht="13.5" hidden="false" customHeight="true" outlineLevel="0" collapsed="false">
      <c r="A441" s="22" t="n">
        <v>440</v>
      </c>
      <c r="B441" s="180"/>
      <c r="C441" s="22"/>
      <c r="D441" s="22"/>
      <c r="E441" s="22"/>
      <c r="F441" s="22"/>
      <c r="G441" s="22"/>
      <c r="H441" s="183"/>
      <c r="I441" s="183"/>
      <c r="J441" s="22"/>
      <c r="K441" s="191" t="e">
        <f aca="false">VLOOKUP('Altri Costi'!J441,Legenda!$D$1:$F$258,2)</f>
        <v>#N/A</v>
      </c>
      <c r="L441" s="22"/>
      <c r="M441" s="22"/>
      <c r="N441" s="203"/>
      <c r="O441" s="183"/>
      <c r="P441" s="22"/>
      <c r="Q441" s="203"/>
      <c r="R441" s="183"/>
      <c r="S441" s="184" t="n">
        <f aca="false">'Piano Finanziario Annuale'!$F$6</f>
        <v>0</v>
      </c>
      <c r="T441" s="185" t="n">
        <v>0</v>
      </c>
      <c r="U441" s="186"/>
      <c r="V441" s="187" t="n">
        <f aca="false">(T441*U441)</f>
        <v>0</v>
      </c>
      <c r="W441" s="185" t="n">
        <v>0</v>
      </c>
      <c r="X441" s="185" t="n">
        <f aca="false">IF(OR(S441="sì",S441="forfettario 190"),SUM(T441+W441),SUM(T441+V441+W441))</f>
        <v>0</v>
      </c>
      <c r="Y441" s="205"/>
      <c r="Z441" s="205"/>
      <c r="AA441" s="206"/>
      <c r="AB441" s="189" t="n">
        <f aca="false">IF(AA441="SI",X441,0)</f>
        <v>0</v>
      </c>
      <c r="AC441" s="207"/>
      <c r="AD441" s="207"/>
      <c r="AE441" s="207"/>
      <c r="AF441" s="207"/>
      <c r="AG441" s="207"/>
      <c r="AH441" s="208"/>
    </row>
    <row r="442" customFormat="false" ht="13.5" hidden="false" customHeight="true" outlineLevel="0" collapsed="false">
      <c r="A442" s="22" t="n">
        <v>441</v>
      </c>
      <c r="B442" s="180"/>
      <c r="C442" s="22"/>
      <c r="D442" s="22"/>
      <c r="E442" s="22"/>
      <c r="F442" s="22"/>
      <c r="G442" s="22"/>
      <c r="H442" s="183"/>
      <c r="I442" s="183"/>
      <c r="J442" s="22"/>
      <c r="K442" s="191" t="e">
        <f aca="false">VLOOKUP('Altri Costi'!J442,Legenda!$D$1:$F$258,2)</f>
        <v>#N/A</v>
      </c>
      <c r="L442" s="22"/>
      <c r="M442" s="22"/>
      <c r="N442" s="203"/>
      <c r="O442" s="183"/>
      <c r="P442" s="22"/>
      <c r="Q442" s="203"/>
      <c r="R442" s="183"/>
      <c r="S442" s="184" t="n">
        <f aca="false">'Piano Finanziario Annuale'!$F$6</f>
        <v>0</v>
      </c>
      <c r="T442" s="185" t="n">
        <v>0</v>
      </c>
      <c r="U442" s="186"/>
      <c r="V442" s="187" t="n">
        <f aca="false">(T442*U442)</f>
        <v>0</v>
      </c>
      <c r="W442" s="185" t="n">
        <v>0</v>
      </c>
      <c r="X442" s="185" t="n">
        <f aca="false">IF(OR(S442="sì",S442="forfettario 190"),SUM(T442+W442),SUM(T442+V442+W442))</f>
        <v>0</v>
      </c>
      <c r="Y442" s="205"/>
      <c r="Z442" s="205"/>
      <c r="AA442" s="206"/>
      <c r="AB442" s="189" t="n">
        <f aca="false">IF(AA442="SI",X442,0)</f>
        <v>0</v>
      </c>
      <c r="AC442" s="207"/>
      <c r="AD442" s="207"/>
      <c r="AE442" s="207"/>
      <c r="AF442" s="207"/>
      <c r="AG442" s="207"/>
      <c r="AH442" s="208"/>
    </row>
    <row r="443" customFormat="false" ht="13.5" hidden="false" customHeight="true" outlineLevel="0" collapsed="false">
      <c r="A443" s="22" t="n">
        <v>442</v>
      </c>
      <c r="B443" s="180"/>
      <c r="C443" s="22"/>
      <c r="D443" s="22"/>
      <c r="E443" s="22"/>
      <c r="F443" s="22"/>
      <c r="G443" s="22"/>
      <c r="H443" s="183"/>
      <c r="I443" s="183"/>
      <c r="J443" s="22"/>
      <c r="K443" s="191" t="e">
        <f aca="false">VLOOKUP('Altri Costi'!J443,Legenda!$D$1:$F$258,2)</f>
        <v>#N/A</v>
      </c>
      <c r="L443" s="22"/>
      <c r="M443" s="22"/>
      <c r="N443" s="203"/>
      <c r="O443" s="183"/>
      <c r="P443" s="22"/>
      <c r="Q443" s="203"/>
      <c r="R443" s="183"/>
      <c r="S443" s="184" t="n">
        <f aca="false">'Piano Finanziario Annuale'!$F$6</f>
        <v>0</v>
      </c>
      <c r="T443" s="185" t="n">
        <v>0</v>
      </c>
      <c r="U443" s="186"/>
      <c r="V443" s="187" t="n">
        <f aca="false">(T443*U443)</f>
        <v>0</v>
      </c>
      <c r="W443" s="185" t="n">
        <v>0</v>
      </c>
      <c r="X443" s="185" t="n">
        <f aca="false">IF(OR(S443="sì",S443="forfettario 190"),SUM(T443+W443),SUM(T443+V443+W443))</f>
        <v>0</v>
      </c>
      <c r="Y443" s="205"/>
      <c r="Z443" s="205"/>
      <c r="AA443" s="206"/>
      <c r="AB443" s="189" t="n">
        <f aca="false">IF(AA443="SI",X443,0)</f>
        <v>0</v>
      </c>
      <c r="AC443" s="207"/>
      <c r="AD443" s="207"/>
      <c r="AE443" s="207"/>
      <c r="AF443" s="207"/>
      <c r="AG443" s="207"/>
      <c r="AH443" s="208"/>
    </row>
    <row r="444" customFormat="false" ht="13.5" hidden="false" customHeight="true" outlineLevel="0" collapsed="false">
      <c r="A444" s="22" t="n">
        <v>443</v>
      </c>
      <c r="B444" s="180"/>
      <c r="C444" s="22"/>
      <c r="D444" s="22"/>
      <c r="E444" s="22"/>
      <c r="F444" s="22"/>
      <c r="G444" s="22"/>
      <c r="H444" s="183"/>
      <c r="I444" s="183"/>
      <c r="J444" s="22"/>
      <c r="K444" s="191" t="e">
        <f aca="false">VLOOKUP('Altri Costi'!J444,Legenda!$D$1:$F$258,2)</f>
        <v>#N/A</v>
      </c>
      <c r="L444" s="22"/>
      <c r="M444" s="22"/>
      <c r="N444" s="203"/>
      <c r="O444" s="183"/>
      <c r="P444" s="22"/>
      <c r="Q444" s="203"/>
      <c r="R444" s="183"/>
      <c r="S444" s="184" t="n">
        <f aca="false">'Piano Finanziario Annuale'!$F$6</f>
        <v>0</v>
      </c>
      <c r="T444" s="185" t="n">
        <v>0</v>
      </c>
      <c r="U444" s="186"/>
      <c r="V444" s="187" t="n">
        <f aca="false">(T444*U444)</f>
        <v>0</v>
      </c>
      <c r="W444" s="185" t="n">
        <v>0</v>
      </c>
      <c r="X444" s="185" t="n">
        <f aca="false">IF(OR(S444="sì",S444="forfettario 190"),SUM(T444+W444),SUM(T444+V444+W444))</f>
        <v>0</v>
      </c>
      <c r="Y444" s="205"/>
      <c r="Z444" s="205"/>
      <c r="AA444" s="206"/>
      <c r="AB444" s="189" t="n">
        <f aca="false">IF(AA444="SI",X444,0)</f>
        <v>0</v>
      </c>
      <c r="AC444" s="207"/>
      <c r="AD444" s="207"/>
      <c r="AE444" s="207"/>
      <c r="AF444" s="207"/>
      <c r="AG444" s="207"/>
      <c r="AH444" s="208"/>
    </row>
    <row r="445" customFormat="false" ht="13.5" hidden="false" customHeight="true" outlineLevel="0" collapsed="false">
      <c r="A445" s="22" t="n">
        <v>444</v>
      </c>
      <c r="B445" s="180"/>
      <c r="C445" s="22"/>
      <c r="D445" s="22"/>
      <c r="E445" s="22"/>
      <c r="F445" s="22"/>
      <c r="G445" s="22"/>
      <c r="H445" s="183"/>
      <c r="I445" s="183"/>
      <c r="J445" s="22"/>
      <c r="K445" s="191" t="e">
        <f aca="false">VLOOKUP('Altri Costi'!J445,Legenda!$D$1:$F$258,2)</f>
        <v>#N/A</v>
      </c>
      <c r="L445" s="22"/>
      <c r="M445" s="22"/>
      <c r="N445" s="203"/>
      <c r="O445" s="183"/>
      <c r="P445" s="22"/>
      <c r="Q445" s="203"/>
      <c r="R445" s="183"/>
      <c r="S445" s="184" t="n">
        <f aca="false">'Piano Finanziario Annuale'!$F$6</f>
        <v>0</v>
      </c>
      <c r="T445" s="185" t="n">
        <v>0</v>
      </c>
      <c r="U445" s="186"/>
      <c r="V445" s="187" t="n">
        <f aca="false">(T445*U445)</f>
        <v>0</v>
      </c>
      <c r="W445" s="185" t="n">
        <v>0</v>
      </c>
      <c r="X445" s="185" t="n">
        <f aca="false">IF(OR(S445="sì",S445="forfettario 190"),SUM(T445+W445),SUM(T445+V445+W445))</f>
        <v>0</v>
      </c>
      <c r="Y445" s="205"/>
      <c r="Z445" s="205"/>
      <c r="AA445" s="206"/>
      <c r="AB445" s="189" t="n">
        <f aca="false">IF(AA445="SI",X445,0)</f>
        <v>0</v>
      </c>
      <c r="AC445" s="207"/>
      <c r="AD445" s="207"/>
      <c r="AE445" s="207"/>
      <c r="AF445" s="207"/>
      <c r="AG445" s="207"/>
      <c r="AH445" s="208"/>
    </row>
    <row r="446" customFormat="false" ht="13.5" hidden="false" customHeight="true" outlineLevel="0" collapsed="false">
      <c r="A446" s="22" t="n">
        <v>445</v>
      </c>
      <c r="B446" s="180"/>
      <c r="C446" s="22"/>
      <c r="D446" s="22"/>
      <c r="E446" s="22"/>
      <c r="F446" s="22"/>
      <c r="G446" s="22"/>
      <c r="H446" s="183"/>
      <c r="I446" s="183"/>
      <c r="J446" s="22"/>
      <c r="K446" s="191" t="e">
        <f aca="false">VLOOKUP('Altri Costi'!J446,Legenda!$D$1:$F$258,2)</f>
        <v>#N/A</v>
      </c>
      <c r="L446" s="22"/>
      <c r="M446" s="22"/>
      <c r="N446" s="203"/>
      <c r="O446" s="183"/>
      <c r="P446" s="22"/>
      <c r="Q446" s="203"/>
      <c r="R446" s="183"/>
      <c r="S446" s="184" t="n">
        <f aca="false">'Piano Finanziario Annuale'!$F$6</f>
        <v>0</v>
      </c>
      <c r="T446" s="185" t="n">
        <v>0</v>
      </c>
      <c r="U446" s="186"/>
      <c r="V446" s="187" t="n">
        <f aca="false">(T446*U446)</f>
        <v>0</v>
      </c>
      <c r="W446" s="185" t="n">
        <v>0</v>
      </c>
      <c r="X446" s="185" t="n">
        <f aca="false">IF(OR(S446="sì",S446="forfettario 190"),SUM(T446+W446),SUM(T446+V446+W446))</f>
        <v>0</v>
      </c>
      <c r="Y446" s="205"/>
      <c r="Z446" s="205"/>
      <c r="AA446" s="206"/>
      <c r="AB446" s="189" t="n">
        <f aca="false">IF(AA446="SI",X446,0)</f>
        <v>0</v>
      </c>
      <c r="AC446" s="207"/>
      <c r="AD446" s="207"/>
      <c r="AE446" s="207"/>
      <c r="AF446" s="207"/>
      <c r="AG446" s="207"/>
      <c r="AH446" s="208"/>
    </row>
    <row r="447" customFormat="false" ht="13.5" hidden="false" customHeight="true" outlineLevel="0" collapsed="false">
      <c r="A447" s="22" t="n">
        <v>446</v>
      </c>
      <c r="B447" s="180"/>
      <c r="C447" s="22"/>
      <c r="D447" s="22"/>
      <c r="E447" s="22"/>
      <c r="F447" s="22"/>
      <c r="G447" s="22"/>
      <c r="H447" s="183"/>
      <c r="I447" s="183"/>
      <c r="J447" s="22"/>
      <c r="K447" s="191" t="e">
        <f aca="false">VLOOKUP('Altri Costi'!J447,Legenda!$D$1:$F$258,2)</f>
        <v>#N/A</v>
      </c>
      <c r="L447" s="22"/>
      <c r="M447" s="22"/>
      <c r="N447" s="203"/>
      <c r="O447" s="183"/>
      <c r="P447" s="22"/>
      <c r="Q447" s="203"/>
      <c r="R447" s="183"/>
      <c r="S447" s="184" t="n">
        <f aca="false">'Piano Finanziario Annuale'!$F$6</f>
        <v>0</v>
      </c>
      <c r="T447" s="185" t="n">
        <v>0</v>
      </c>
      <c r="U447" s="186"/>
      <c r="V447" s="187" t="n">
        <f aca="false">(T447*U447)</f>
        <v>0</v>
      </c>
      <c r="W447" s="185" t="n">
        <v>0</v>
      </c>
      <c r="X447" s="185" t="n">
        <f aca="false">IF(OR(S447="sì",S447="forfettario 190"),SUM(T447+W447),SUM(T447+V447+W447))</f>
        <v>0</v>
      </c>
      <c r="Y447" s="205"/>
      <c r="Z447" s="205"/>
      <c r="AA447" s="206"/>
      <c r="AB447" s="189" t="n">
        <f aca="false">IF(AA447="SI",X447,0)</f>
        <v>0</v>
      </c>
      <c r="AC447" s="207"/>
      <c r="AD447" s="207"/>
      <c r="AE447" s="207"/>
      <c r="AF447" s="207"/>
      <c r="AG447" s="207"/>
      <c r="AH447" s="208"/>
    </row>
    <row r="448" customFormat="false" ht="13.5" hidden="false" customHeight="true" outlineLevel="0" collapsed="false">
      <c r="A448" s="22" t="n">
        <v>447</v>
      </c>
      <c r="B448" s="180"/>
      <c r="C448" s="22"/>
      <c r="D448" s="22"/>
      <c r="E448" s="22"/>
      <c r="F448" s="22"/>
      <c r="G448" s="22"/>
      <c r="H448" s="183"/>
      <c r="I448" s="183"/>
      <c r="J448" s="22"/>
      <c r="K448" s="191" t="e">
        <f aca="false">VLOOKUP('Altri Costi'!J448,Legenda!$D$1:$F$258,2)</f>
        <v>#N/A</v>
      </c>
      <c r="L448" s="22"/>
      <c r="M448" s="22"/>
      <c r="N448" s="203"/>
      <c r="O448" s="183"/>
      <c r="P448" s="22"/>
      <c r="Q448" s="203"/>
      <c r="R448" s="183"/>
      <c r="S448" s="184" t="n">
        <f aca="false">'Piano Finanziario Annuale'!$F$6</f>
        <v>0</v>
      </c>
      <c r="T448" s="185" t="n">
        <v>0</v>
      </c>
      <c r="U448" s="186"/>
      <c r="V448" s="187" t="n">
        <f aca="false">(T448*U448)</f>
        <v>0</v>
      </c>
      <c r="W448" s="185" t="n">
        <v>0</v>
      </c>
      <c r="X448" s="185" t="n">
        <f aca="false">IF(OR(S448="sì",S448="forfettario 190"),SUM(T448+W448),SUM(T448+V448+W448))</f>
        <v>0</v>
      </c>
      <c r="Y448" s="205"/>
      <c r="Z448" s="205"/>
      <c r="AA448" s="206"/>
      <c r="AB448" s="189" t="n">
        <f aca="false">IF(AA448="SI",X448,0)</f>
        <v>0</v>
      </c>
      <c r="AC448" s="207"/>
      <c r="AD448" s="207"/>
      <c r="AE448" s="207"/>
      <c r="AF448" s="207"/>
      <c r="AG448" s="207"/>
      <c r="AH448" s="208"/>
    </row>
    <row r="449" customFormat="false" ht="13.5" hidden="false" customHeight="true" outlineLevel="0" collapsed="false">
      <c r="A449" s="22" t="n">
        <v>448</v>
      </c>
      <c r="B449" s="180"/>
      <c r="C449" s="22"/>
      <c r="D449" s="22"/>
      <c r="E449" s="22"/>
      <c r="F449" s="22"/>
      <c r="G449" s="22"/>
      <c r="H449" s="183"/>
      <c r="I449" s="183"/>
      <c r="J449" s="22"/>
      <c r="K449" s="191" t="e">
        <f aca="false">VLOOKUP('Altri Costi'!J449,Legenda!$D$1:$F$258,2)</f>
        <v>#N/A</v>
      </c>
      <c r="L449" s="22"/>
      <c r="M449" s="22"/>
      <c r="N449" s="203"/>
      <c r="O449" s="183"/>
      <c r="P449" s="22"/>
      <c r="Q449" s="203"/>
      <c r="R449" s="183"/>
      <c r="S449" s="184" t="n">
        <f aca="false">'Piano Finanziario Annuale'!$F$6</f>
        <v>0</v>
      </c>
      <c r="T449" s="185" t="n">
        <v>0</v>
      </c>
      <c r="U449" s="186"/>
      <c r="V449" s="187" t="n">
        <f aca="false">(T449*U449)</f>
        <v>0</v>
      </c>
      <c r="W449" s="185" t="n">
        <v>0</v>
      </c>
      <c r="X449" s="185" t="n">
        <f aca="false">IF(OR(S449="sì",S449="forfettario 190"),SUM(T449+W449),SUM(T449+V449+W449))</f>
        <v>0</v>
      </c>
      <c r="Y449" s="205"/>
      <c r="Z449" s="205"/>
      <c r="AA449" s="206"/>
      <c r="AB449" s="189" t="n">
        <f aca="false">IF(AA449="SI",X449,0)</f>
        <v>0</v>
      </c>
      <c r="AC449" s="207"/>
      <c r="AD449" s="207"/>
      <c r="AE449" s="207"/>
      <c r="AF449" s="207"/>
      <c r="AG449" s="207"/>
      <c r="AH449" s="208"/>
    </row>
    <row r="450" customFormat="false" ht="13.5" hidden="false" customHeight="true" outlineLevel="0" collapsed="false">
      <c r="A450" s="22" t="n">
        <v>449</v>
      </c>
      <c r="B450" s="180"/>
      <c r="C450" s="22"/>
      <c r="D450" s="22"/>
      <c r="E450" s="22"/>
      <c r="F450" s="22"/>
      <c r="G450" s="22"/>
      <c r="H450" s="183"/>
      <c r="I450" s="183"/>
      <c r="J450" s="22"/>
      <c r="K450" s="191" t="e">
        <f aca="false">VLOOKUP('Altri Costi'!J450,Legenda!$D$1:$F$258,2)</f>
        <v>#N/A</v>
      </c>
      <c r="L450" s="22"/>
      <c r="M450" s="22"/>
      <c r="N450" s="203"/>
      <c r="O450" s="183"/>
      <c r="P450" s="22"/>
      <c r="Q450" s="203"/>
      <c r="R450" s="183"/>
      <c r="S450" s="184" t="n">
        <f aca="false">'Piano Finanziario Annuale'!$F$6</f>
        <v>0</v>
      </c>
      <c r="T450" s="185" t="n">
        <v>0</v>
      </c>
      <c r="U450" s="186"/>
      <c r="V450" s="187" t="n">
        <f aca="false">(T450*U450)</f>
        <v>0</v>
      </c>
      <c r="W450" s="185" t="n">
        <v>0</v>
      </c>
      <c r="X450" s="185" t="n">
        <f aca="false">IF(OR(S450="sì",S450="forfettario 190"),SUM(T450+W450),SUM(T450+V450+W450))</f>
        <v>0</v>
      </c>
      <c r="Y450" s="205"/>
      <c r="Z450" s="205"/>
      <c r="AA450" s="206"/>
      <c r="AB450" s="189" t="n">
        <f aca="false">IF(AA450="SI",X450,0)</f>
        <v>0</v>
      </c>
      <c r="AC450" s="207"/>
      <c r="AD450" s="207"/>
      <c r="AE450" s="207"/>
      <c r="AF450" s="207"/>
      <c r="AG450" s="207"/>
      <c r="AH450" s="208"/>
    </row>
    <row r="451" customFormat="false" ht="13.5" hidden="false" customHeight="true" outlineLevel="0" collapsed="false">
      <c r="A451" s="22" t="n">
        <v>450</v>
      </c>
      <c r="B451" s="180"/>
      <c r="C451" s="22"/>
      <c r="D451" s="22"/>
      <c r="E451" s="22"/>
      <c r="F451" s="22"/>
      <c r="G451" s="22"/>
      <c r="H451" s="183"/>
      <c r="I451" s="183"/>
      <c r="J451" s="22"/>
      <c r="K451" s="191" t="e">
        <f aca="false">VLOOKUP('Altri Costi'!J451,Legenda!$D$1:$F$258,2)</f>
        <v>#N/A</v>
      </c>
      <c r="L451" s="22"/>
      <c r="M451" s="22"/>
      <c r="N451" s="203"/>
      <c r="O451" s="183"/>
      <c r="P451" s="22"/>
      <c r="Q451" s="203"/>
      <c r="R451" s="183"/>
      <c r="S451" s="184" t="n">
        <f aca="false">'Piano Finanziario Annuale'!$F$6</f>
        <v>0</v>
      </c>
      <c r="T451" s="185" t="n">
        <v>0</v>
      </c>
      <c r="U451" s="186"/>
      <c r="V451" s="187" t="n">
        <f aca="false">(T451*U451)</f>
        <v>0</v>
      </c>
      <c r="W451" s="185" t="n">
        <v>0</v>
      </c>
      <c r="X451" s="185" t="n">
        <f aca="false">IF(OR(S451="sì",S451="forfettario 190"),SUM(T451+W451),SUM(T451+V451+W451))</f>
        <v>0</v>
      </c>
      <c r="Y451" s="205"/>
      <c r="Z451" s="205"/>
      <c r="AA451" s="206"/>
      <c r="AB451" s="189" t="n">
        <f aca="false">IF(AA451="SI",X451,0)</f>
        <v>0</v>
      </c>
      <c r="AC451" s="207"/>
      <c r="AD451" s="207"/>
      <c r="AE451" s="207"/>
      <c r="AF451" s="207"/>
      <c r="AG451" s="207"/>
      <c r="AH451" s="208"/>
    </row>
    <row r="452" customFormat="false" ht="13.5" hidden="false" customHeight="true" outlineLevel="0" collapsed="false">
      <c r="A452" s="22" t="n">
        <v>451</v>
      </c>
      <c r="B452" s="180"/>
      <c r="C452" s="22"/>
      <c r="D452" s="22"/>
      <c r="E452" s="22"/>
      <c r="F452" s="22"/>
      <c r="G452" s="22"/>
      <c r="H452" s="183"/>
      <c r="I452" s="183"/>
      <c r="J452" s="22"/>
      <c r="K452" s="191" t="e">
        <f aca="false">VLOOKUP('Altri Costi'!J452,Legenda!$D$1:$F$258,2)</f>
        <v>#N/A</v>
      </c>
      <c r="L452" s="22"/>
      <c r="M452" s="22"/>
      <c r="N452" s="203"/>
      <c r="O452" s="183"/>
      <c r="P452" s="22"/>
      <c r="Q452" s="203"/>
      <c r="R452" s="183"/>
      <c r="S452" s="184" t="n">
        <f aca="false">'Piano Finanziario Annuale'!$F$6</f>
        <v>0</v>
      </c>
      <c r="T452" s="185" t="n">
        <v>0</v>
      </c>
      <c r="U452" s="186"/>
      <c r="V452" s="187" t="n">
        <f aca="false">(T452*U452)</f>
        <v>0</v>
      </c>
      <c r="W452" s="185" t="n">
        <v>0</v>
      </c>
      <c r="X452" s="185" t="n">
        <f aca="false">IF(OR(S452="sì",S452="forfettario 190"),SUM(T452+W452),SUM(T452+V452+W452))</f>
        <v>0</v>
      </c>
      <c r="Y452" s="205"/>
      <c r="Z452" s="205"/>
      <c r="AA452" s="206"/>
      <c r="AB452" s="189" t="n">
        <f aca="false">IF(AA452="SI",X452,0)</f>
        <v>0</v>
      </c>
      <c r="AC452" s="207"/>
      <c r="AD452" s="207"/>
      <c r="AE452" s="207"/>
      <c r="AF452" s="207"/>
      <c r="AG452" s="207"/>
      <c r="AH452" s="208"/>
    </row>
    <row r="453" customFormat="false" ht="13.5" hidden="false" customHeight="true" outlineLevel="0" collapsed="false">
      <c r="A453" s="22" t="n">
        <v>452</v>
      </c>
      <c r="B453" s="180"/>
      <c r="C453" s="22"/>
      <c r="D453" s="22"/>
      <c r="E453" s="22"/>
      <c r="F453" s="22"/>
      <c r="G453" s="22"/>
      <c r="H453" s="183"/>
      <c r="I453" s="183"/>
      <c r="J453" s="22"/>
      <c r="K453" s="191" t="e">
        <f aca="false">VLOOKUP('Altri Costi'!J453,Legenda!$D$1:$F$258,2)</f>
        <v>#N/A</v>
      </c>
      <c r="L453" s="22"/>
      <c r="M453" s="22"/>
      <c r="N453" s="203"/>
      <c r="O453" s="183"/>
      <c r="P453" s="22"/>
      <c r="Q453" s="203"/>
      <c r="R453" s="183"/>
      <c r="S453" s="184" t="n">
        <f aca="false">'Piano Finanziario Annuale'!$F$6</f>
        <v>0</v>
      </c>
      <c r="T453" s="185" t="n">
        <v>0</v>
      </c>
      <c r="U453" s="186"/>
      <c r="V453" s="187" t="n">
        <f aca="false">(T453*U453)</f>
        <v>0</v>
      </c>
      <c r="W453" s="185" t="n">
        <v>0</v>
      </c>
      <c r="X453" s="185" t="n">
        <f aca="false">IF(OR(S453="sì",S453="forfettario 190"),SUM(T453+W453),SUM(T453+V453+W453))</f>
        <v>0</v>
      </c>
      <c r="Y453" s="205"/>
      <c r="Z453" s="205"/>
      <c r="AA453" s="206"/>
      <c r="AB453" s="189" t="n">
        <f aca="false">IF(AA453="SI",X453,0)</f>
        <v>0</v>
      </c>
      <c r="AC453" s="207"/>
      <c r="AD453" s="207"/>
      <c r="AE453" s="207"/>
      <c r="AF453" s="207"/>
      <c r="AG453" s="207"/>
      <c r="AH453" s="208"/>
    </row>
    <row r="454" customFormat="false" ht="13.5" hidden="false" customHeight="true" outlineLevel="0" collapsed="false">
      <c r="A454" s="22" t="n">
        <v>453</v>
      </c>
      <c r="B454" s="180"/>
      <c r="C454" s="22"/>
      <c r="D454" s="22"/>
      <c r="E454" s="22"/>
      <c r="F454" s="22"/>
      <c r="G454" s="22"/>
      <c r="H454" s="183"/>
      <c r="I454" s="183"/>
      <c r="J454" s="22"/>
      <c r="K454" s="191" t="e">
        <f aca="false">VLOOKUP('Altri Costi'!J454,Legenda!$D$1:$F$258,2)</f>
        <v>#N/A</v>
      </c>
      <c r="L454" s="22"/>
      <c r="M454" s="22"/>
      <c r="N454" s="203"/>
      <c r="O454" s="183"/>
      <c r="P454" s="22"/>
      <c r="Q454" s="203"/>
      <c r="R454" s="183"/>
      <c r="S454" s="184" t="n">
        <f aca="false">'Piano Finanziario Annuale'!$F$6</f>
        <v>0</v>
      </c>
      <c r="T454" s="185" t="n">
        <v>0</v>
      </c>
      <c r="U454" s="186"/>
      <c r="V454" s="187" t="n">
        <f aca="false">(T454*U454)</f>
        <v>0</v>
      </c>
      <c r="W454" s="185" t="n">
        <v>0</v>
      </c>
      <c r="X454" s="185" t="n">
        <f aca="false">IF(OR(S454="sì",S454="forfettario 190"),SUM(T454+W454),SUM(T454+V454+W454))</f>
        <v>0</v>
      </c>
      <c r="Y454" s="205"/>
      <c r="Z454" s="205"/>
      <c r="AA454" s="206"/>
      <c r="AB454" s="189" t="n">
        <f aca="false">IF(AA454="SI",X454,0)</f>
        <v>0</v>
      </c>
      <c r="AC454" s="207"/>
      <c r="AD454" s="207"/>
      <c r="AE454" s="207"/>
      <c r="AF454" s="207"/>
      <c r="AG454" s="207"/>
      <c r="AH454" s="208"/>
    </row>
    <row r="455" customFormat="false" ht="13.5" hidden="false" customHeight="true" outlineLevel="0" collapsed="false">
      <c r="A455" s="22" t="n">
        <v>454</v>
      </c>
      <c r="B455" s="180"/>
      <c r="C455" s="22"/>
      <c r="D455" s="22"/>
      <c r="E455" s="22"/>
      <c r="F455" s="22"/>
      <c r="G455" s="22"/>
      <c r="H455" s="183"/>
      <c r="I455" s="183"/>
      <c r="J455" s="22"/>
      <c r="K455" s="191" t="e">
        <f aca="false">VLOOKUP('Altri Costi'!J455,Legenda!$D$1:$F$258,2)</f>
        <v>#N/A</v>
      </c>
      <c r="L455" s="22"/>
      <c r="M455" s="22"/>
      <c r="N455" s="203"/>
      <c r="O455" s="183"/>
      <c r="P455" s="22"/>
      <c r="Q455" s="203"/>
      <c r="R455" s="183"/>
      <c r="S455" s="184" t="n">
        <f aca="false">'Piano Finanziario Annuale'!$F$6</f>
        <v>0</v>
      </c>
      <c r="T455" s="185" t="n">
        <v>0</v>
      </c>
      <c r="U455" s="186"/>
      <c r="V455" s="187" t="n">
        <f aca="false">(T455*U455)</f>
        <v>0</v>
      </c>
      <c r="W455" s="185" t="n">
        <v>0</v>
      </c>
      <c r="X455" s="185" t="n">
        <f aca="false">IF(OR(S455="sì",S455="forfettario 190"),SUM(T455+W455),SUM(T455+V455+W455))</f>
        <v>0</v>
      </c>
      <c r="Y455" s="205"/>
      <c r="Z455" s="205"/>
      <c r="AA455" s="206"/>
      <c r="AB455" s="189" t="n">
        <f aca="false">IF(AA455="SI",X455,0)</f>
        <v>0</v>
      </c>
      <c r="AC455" s="207"/>
      <c r="AD455" s="207"/>
      <c r="AE455" s="207"/>
      <c r="AF455" s="207"/>
      <c r="AG455" s="207"/>
      <c r="AH455" s="208"/>
    </row>
    <row r="456" customFormat="false" ht="13.5" hidden="false" customHeight="true" outlineLevel="0" collapsed="false">
      <c r="A456" s="22" t="n">
        <v>455</v>
      </c>
      <c r="B456" s="180"/>
      <c r="C456" s="22"/>
      <c r="D456" s="22"/>
      <c r="E456" s="22"/>
      <c r="F456" s="22"/>
      <c r="G456" s="22"/>
      <c r="H456" s="183"/>
      <c r="I456" s="183"/>
      <c r="J456" s="22"/>
      <c r="K456" s="191" t="e">
        <f aca="false">VLOOKUP('Altri Costi'!J456,Legenda!$D$1:$F$258,2)</f>
        <v>#N/A</v>
      </c>
      <c r="L456" s="22"/>
      <c r="M456" s="22"/>
      <c r="N456" s="203"/>
      <c r="O456" s="183"/>
      <c r="P456" s="22"/>
      <c r="Q456" s="203"/>
      <c r="R456" s="183"/>
      <c r="S456" s="184" t="n">
        <f aca="false">'Piano Finanziario Annuale'!$F$6</f>
        <v>0</v>
      </c>
      <c r="T456" s="185" t="n">
        <v>0</v>
      </c>
      <c r="U456" s="186"/>
      <c r="V456" s="187" t="n">
        <f aca="false">(T456*U456)</f>
        <v>0</v>
      </c>
      <c r="W456" s="185" t="n">
        <v>0</v>
      </c>
      <c r="X456" s="185" t="n">
        <f aca="false">IF(OR(S456="sì",S456="forfettario 190"),SUM(T456+W456),SUM(T456+V456+W456))</f>
        <v>0</v>
      </c>
      <c r="Y456" s="205"/>
      <c r="Z456" s="205"/>
      <c r="AA456" s="206"/>
      <c r="AB456" s="189" t="n">
        <f aca="false">IF(AA456="SI",X456,0)</f>
        <v>0</v>
      </c>
      <c r="AC456" s="207"/>
      <c r="AD456" s="207"/>
      <c r="AE456" s="207"/>
      <c r="AF456" s="207"/>
      <c r="AG456" s="207"/>
      <c r="AH456" s="208"/>
    </row>
    <row r="457" customFormat="false" ht="13.5" hidden="false" customHeight="true" outlineLevel="0" collapsed="false">
      <c r="A457" s="22" t="n">
        <v>456</v>
      </c>
      <c r="B457" s="180"/>
      <c r="C457" s="22"/>
      <c r="D457" s="22"/>
      <c r="E457" s="22"/>
      <c r="F457" s="22"/>
      <c r="G457" s="22"/>
      <c r="H457" s="183"/>
      <c r="I457" s="183"/>
      <c r="J457" s="22"/>
      <c r="K457" s="191" t="e">
        <f aca="false">VLOOKUP('Altri Costi'!J457,Legenda!$D$1:$F$258,2)</f>
        <v>#N/A</v>
      </c>
      <c r="L457" s="22"/>
      <c r="M457" s="22"/>
      <c r="N457" s="203"/>
      <c r="O457" s="183"/>
      <c r="P457" s="22"/>
      <c r="Q457" s="203"/>
      <c r="R457" s="183"/>
      <c r="S457" s="184" t="n">
        <f aca="false">'Piano Finanziario Annuale'!$F$6</f>
        <v>0</v>
      </c>
      <c r="T457" s="185" t="n">
        <v>0</v>
      </c>
      <c r="U457" s="186"/>
      <c r="V457" s="187" t="n">
        <f aca="false">(T457*U457)</f>
        <v>0</v>
      </c>
      <c r="W457" s="185" t="n">
        <v>0</v>
      </c>
      <c r="X457" s="185" t="n">
        <f aca="false">IF(OR(S457="sì",S457="forfettario 190"),SUM(T457+W457),SUM(T457+V457+W457))</f>
        <v>0</v>
      </c>
      <c r="Y457" s="205"/>
      <c r="Z457" s="205"/>
      <c r="AA457" s="206"/>
      <c r="AB457" s="189" t="n">
        <f aca="false">IF(AA457="SI",X457,0)</f>
        <v>0</v>
      </c>
      <c r="AC457" s="207"/>
      <c r="AD457" s="207"/>
      <c r="AE457" s="207"/>
      <c r="AF457" s="207"/>
      <c r="AG457" s="207"/>
      <c r="AH457" s="208"/>
    </row>
    <row r="458" customFormat="false" ht="13.5" hidden="false" customHeight="true" outlineLevel="0" collapsed="false">
      <c r="A458" s="22" t="n">
        <v>457</v>
      </c>
      <c r="B458" s="180"/>
      <c r="C458" s="22"/>
      <c r="D458" s="22"/>
      <c r="E458" s="22"/>
      <c r="F458" s="22"/>
      <c r="G458" s="22"/>
      <c r="H458" s="183"/>
      <c r="I458" s="183"/>
      <c r="J458" s="22"/>
      <c r="K458" s="191" t="e">
        <f aca="false">VLOOKUP('Altri Costi'!J458,Legenda!$D$1:$F$258,2)</f>
        <v>#N/A</v>
      </c>
      <c r="L458" s="22"/>
      <c r="M458" s="22"/>
      <c r="N458" s="203"/>
      <c r="O458" s="183"/>
      <c r="P458" s="22"/>
      <c r="Q458" s="203"/>
      <c r="R458" s="183"/>
      <c r="S458" s="184" t="n">
        <f aca="false">'Piano Finanziario Annuale'!$F$6</f>
        <v>0</v>
      </c>
      <c r="T458" s="185" t="n">
        <v>0</v>
      </c>
      <c r="U458" s="186"/>
      <c r="V458" s="187" t="n">
        <f aca="false">(T458*U458)</f>
        <v>0</v>
      </c>
      <c r="W458" s="185" t="n">
        <v>0</v>
      </c>
      <c r="X458" s="185" t="n">
        <f aca="false">IF(OR(S458="sì",S458="forfettario 190"),SUM(T458+W458),SUM(T458+V458+W458))</f>
        <v>0</v>
      </c>
      <c r="Y458" s="205"/>
      <c r="Z458" s="205"/>
      <c r="AA458" s="206"/>
      <c r="AB458" s="189" t="n">
        <f aca="false">IF(AA458="SI",X458,0)</f>
        <v>0</v>
      </c>
      <c r="AC458" s="207"/>
      <c r="AD458" s="207"/>
      <c r="AE458" s="207"/>
      <c r="AF458" s="207"/>
      <c r="AG458" s="207"/>
      <c r="AH458" s="208"/>
    </row>
    <row r="459" customFormat="false" ht="13.5" hidden="false" customHeight="true" outlineLevel="0" collapsed="false">
      <c r="A459" s="22" t="n">
        <v>458</v>
      </c>
      <c r="B459" s="180"/>
      <c r="C459" s="22"/>
      <c r="D459" s="22"/>
      <c r="E459" s="22"/>
      <c r="F459" s="22"/>
      <c r="G459" s="22"/>
      <c r="H459" s="183"/>
      <c r="I459" s="183"/>
      <c r="J459" s="22"/>
      <c r="K459" s="191" t="e">
        <f aca="false">VLOOKUP('Altri Costi'!J459,Legenda!$D$1:$F$258,2)</f>
        <v>#N/A</v>
      </c>
      <c r="L459" s="22"/>
      <c r="M459" s="22"/>
      <c r="N459" s="203"/>
      <c r="O459" s="183"/>
      <c r="P459" s="22"/>
      <c r="Q459" s="203"/>
      <c r="R459" s="183"/>
      <c r="S459" s="184" t="n">
        <f aca="false">'Piano Finanziario Annuale'!$F$6</f>
        <v>0</v>
      </c>
      <c r="T459" s="185" t="n">
        <v>0</v>
      </c>
      <c r="U459" s="186"/>
      <c r="V459" s="187" t="n">
        <f aca="false">(T459*U459)</f>
        <v>0</v>
      </c>
      <c r="W459" s="185" t="n">
        <v>0</v>
      </c>
      <c r="X459" s="185" t="n">
        <f aca="false">IF(OR(S459="sì",S459="forfettario 190"),SUM(T459+W459),SUM(T459+V459+W459))</f>
        <v>0</v>
      </c>
      <c r="Y459" s="205"/>
      <c r="Z459" s="205"/>
      <c r="AA459" s="206"/>
      <c r="AB459" s="189" t="n">
        <f aca="false">IF(AA459="SI",X459,0)</f>
        <v>0</v>
      </c>
      <c r="AC459" s="207"/>
      <c r="AD459" s="207"/>
      <c r="AE459" s="207"/>
      <c r="AF459" s="207"/>
      <c r="AG459" s="207"/>
      <c r="AH459" s="208"/>
    </row>
    <row r="460" customFormat="false" ht="13.5" hidden="false" customHeight="true" outlineLevel="0" collapsed="false">
      <c r="A460" s="22" t="n">
        <v>459</v>
      </c>
      <c r="B460" s="180"/>
      <c r="C460" s="22"/>
      <c r="D460" s="22"/>
      <c r="E460" s="22"/>
      <c r="F460" s="22"/>
      <c r="G460" s="22"/>
      <c r="H460" s="183"/>
      <c r="I460" s="183"/>
      <c r="J460" s="22"/>
      <c r="K460" s="191" t="e">
        <f aca="false">VLOOKUP('Altri Costi'!J460,Legenda!$D$1:$F$258,2)</f>
        <v>#N/A</v>
      </c>
      <c r="L460" s="22"/>
      <c r="M460" s="22"/>
      <c r="N460" s="203"/>
      <c r="O460" s="183"/>
      <c r="P460" s="22"/>
      <c r="Q460" s="203"/>
      <c r="R460" s="183"/>
      <c r="S460" s="184" t="n">
        <f aca="false">'Piano Finanziario Annuale'!$F$6</f>
        <v>0</v>
      </c>
      <c r="T460" s="185" t="n">
        <v>0</v>
      </c>
      <c r="U460" s="186"/>
      <c r="V460" s="187" t="n">
        <f aca="false">(T460*U460)</f>
        <v>0</v>
      </c>
      <c r="W460" s="185" t="n">
        <v>0</v>
      </c>
      <c r="X460" s="185" t="n">
        <f aca="false">IF(OR(S460="sì",S460="forfettario 190"),SUM(T460+W460),SUM(T460+V460+W460))</f>
        <v>0</v>
      </c>
      <c r="Y460" s="205"/>
      <c r="Z460" s="205"/>
      <c r="AA460" s="206"/>
      <c r="AB460" s="189" t="n">
        <f aca="false">IF(AA460="SI",X460,0)</f>
        <v>0</v>
      </c>
      <c r="AC460" s="207"/>
      <c r="AD460" s="207"/>
      <c r="AE460" s="207"/>
      <c r="AF460" s="207"/>
      <c r="AG460" s="207"/>
      <c r="AH460" s="208"/>
    </row>
    <row r="461" customFormat="false" ht="13.5" hidden="false" customHeight="true" outlineLevel="0" collapsed="false">
      <c r="A461" s="22" t="n">
        <v>460</v>
      </c>
      <c r="B461" s="180"/>
      <c r="C461" s="22"/>
      <c r="D461" s="22"/>
      <c r="E461" s="22"/>
      <c r="F461" s="22"/>
      <c r="G461" s="22"/>
      <c r="H461" s="183"/>
      <c r="I461" s="183"/>
      <c r="J461" s="22"/>
      <c r="K461" s="191" t="e">
        <f aca="false">VLOOKUP('Altri Costi'!J461,Legenda!$D$1:$F$258,2)</f>
        <v>#N/A</v>
      </c>
      <c r="L461" s="22"/>
      <c r="M461" s="22"/>
      <c r="N461" s="203"/>
      <c r="O461" s="183"/>
      <c r="P461" s="22"/>
      <c r="Q461" s="203"/>
      <c r="R461" s="183"/>
      <c r="S461" s="184" t="n">
        <f aca="false">'Piano Finanziario Annuale'!$F$6</f>
        <v>0</v>
      </c>
      <c r="T461" s="185" t="n">
        <v>0</v>
      </c>
      <c r="U461" s="186"/>
      <c r="V461" s="187" t="n">
        <f aca="false">(T461*U461)</f>
        <v>0</v>
      </c>
      <c r="W461" s="185" t="n">
        <v>0</v>
      </c>
      <c r="X461" s="185" t="n">
        <f aca="false">IF(OR(S461="sì",S461="forfettario 190"),SUM(T461+W461),SUM(T461+V461+W461))</f>
        <v>0</v>
      </c>
      <c r="Y461" s="205"/>
      <c r="Z461" s="205"/>
      <c r="AA461" s="206"/>
      <c r="AB461" s="189" t="n">
        <f aca="false">IF(AA461="SI",X461,0)</f>
        <v>0</v>
      </c>
      <c r="AC461" s="207"/>
      <c r="AD461" s="207"/>
      <c r="AE461" s="207"/>
      <c r="AF461" s="207"/>
      <c r="AG461" s="207"/>
      <c r="AH461" s="208"/>
    </row>
    <row r="462" customFormat="false" ht="13.5" hidden="false" customHeight="true" outlineLevel="0" collapsed="false">
      <c r="A462" s="22" t="n">
        <v>461</v>
      </c>
      <c r="B462" s="180"/>
      <c r="C462" s="22"/>
      <c r="D462" s="22"/>
      <c r="E462" s="22"/>
      <c r="F462" s="22"/>
      <c r="G462" s="22"/>
      <c r="H462" s="183"/>
      <c r="I462" s="183"/>
      <c r="J462" s="22"/>
      <c r="K462" s="191" t="e">
        <f aca="false">VLOOKUP('Altri Costi'!J462,Legenda!$D$1:$F$258,2)</f>
        <v>#N/A</v>
      </c>
      <c r="L462" s="22"/>
      <c r="M462" s="22"/>
      <c r="N462" s="203"/>
      <c r="O462" s="183"/>
      <c r="P462" s="22"/>
      <c r="Q462" s="203"/>
      <c r="R462" s="183"/>
      <c r="S462" s="184" t="n">
        <f aca="false">'Piano Finanziario Annuale'!$F$6</f>
        <v>0</v>
      </c>
      <c r="T462" s="185" t="n">
        <v>0</v>
      </c>
      <c r="U462" s="186"/>
      <c r="V462" s="187" t="n">
        <f aca="false">(T462*U462)</f>
        <v>0</v>
      </c>
      <c r="W462" s="185" t="n">
        <v>0</v>
      </c>
      <c r="X462" s="185" t="n">
        <f aca="false">IF(OR(S462="sì",S462="forfettario 190"),SUM(T462+W462),SUM(T462+V462+W462))</f>
        <v>0</v>
      </c>
      <c r="Y462" s="205"/>
      <c r="Z462" s="205"/>
      <c r="AA462" s="206"/>
      <c r="AB462" s="189" t="n">
        <f aca="false">IF(AA462="SI",X462,0)</f>
        <v>0</v>
      </c>
      <c r="AC462" s="207"/>
      <c r="AD462" s="207"/>
      <c r="AE462" s="207"/>
      <c r="AF462" s="207"/>
      <c r="AG462" s="207"/>
      <c r="AH462" s="208"/>
    </row>
    <row r="463" customFormat="false" ht="13.5" hidden="false" customHeight="true" outlineLevel="0" collapsed="false">
      <c r="A463" s="22" t="n">
        <v>462</v>
      </c>
      <c r="B463" s="180"/>
      <c r="C463" s="22"/>
      <c r="D463" s="22"/>
      <c r="E463" s="22"/>
      <c r="F463" s="22"/>
      <c r="G463" s="22"/>
      <c r="H463" s="183"/>
      <c r="I463" s="183"/>
      <c r="J463" s="22"/>
      <c r="K463" s="191" t="e">
        <f aca="false">VLOOKUP('Altri Costi'!J463,Legenda!$D$1:$F$258,2)</f>
        <v>#N/A</v>
      </c>
      <c r="L463" s="22"/>
      <c r="M463" s="22"/>
      <c r="N463" s="203"/>
      <c r="O463" s="183"/>
      <c r="P463" s="22"/>
      <c r="Q463" s="203"/>
      <c r="R463" s="183"/>
      <c r="S463" s="184" t="n">
        <f aca="false">'Piano Finanziario Annuale'!$F$6</f>
        <v>0</v>
      </c>
      <c r="T463" s="185" t="n">
        <v>0</v>
      </c>
      <c r="U463" s="186"/>
      <c r="V463" s="187" t="n">
        <f aca="false">(T463*U463)</f>
        <v>0</v>
      </c>
      <c r="W463" s="185" t="n">
        <v>0</v>
      </c>
      <c r="X463" s="185" t="n">
        <f aca="false">IF(OR(S463="sì",S463="forfettario 190"),SUM(T463+W463),SUM(T463+V463+W463))</f>
        <v>0</v>
      </c>
      <c r="Y463" s="205"/>
      <c r="Z463" s="205"/>
      <c r="AA463" s="206"/>
      <c r="AB463" s="189" t="n">
        <f aca="false">IF(AA463="SI",X463,0)</f>
        <v>0</v>
      </c>
      <c r="AC463" s="207"/>
      <c r="AD463" s="207"/>
      <c r="AE463" s="207"/>
      <c r="AF463" s="207"/>
      <c r="AG463" s="207"/>
      <c r="AH463" s="208"/>
    </row>
    <row r="464" customFormat="false" ht="13.5" hidden="false" customHeight="true" outlineLevel="0" collapsed="false">
      <c r="A464" s="22" t="n">
        <v>463</v>
      </c>
      <c r="B464" s="180"/>
      <c r="C464" s="22"/>
      <c r="D464" s="22"/>
      <c r="E464" s="22"/>
      <c r="F464" s="22"/>
      <c r="G464" s="22"/>
      <c r="H464" s="183"/>
      <c r="I464" s="183"/>
      <c r="J464" s="22"/>
      <c r="K464" s="191" t="e">
        <f aca="false">VLOOKUP('Altri Costi'!J464,Legenda!$D$1:$F$258,2)</f>
        <v>#N/A</v>
      </c>
      <c r="L464" s="22"/>
      <c r="M464" s="22"/>
      <c r="N464" s="203"/>
      <c r="O464" s="183"/>
      <c r="P464" s="22"/>
      <c r="Q464" s="203"/>
      <c r="R464" s="183"/>
      <c r="S464" s="184" t="n">
        <f aca="false">'Piano Finanziario Annuale'!$F$6</f>
        <v>0</v>
      </c>
      <c r="T464" s="185" t="n">
        <v>0</v>
      </c>
      <c r="U464" s="186"/>
      <c r="V464" s="187" t="n">
        <f aca="false">(T464*U464)</f>
        <v>0</v>
      </c>
      <c r="W464" s="185" t="n">
        <v>0</v>
      </c>
      <c r="X464" s="185" t="n">
        <f aca="false">IF(OR(S464="sì",S464="forfettario 190"),SUM(T464+W464),SUM(T464+V464+W464))</f>
        <v>0</v>
      </c>
      <c r="Y464" s="205"/>
      <c r="Z464" s="205"/>
      <c r="AA464" s="206"/>
      <c r="AB464" s="189" t="n">
        <f aca="false">IF(AA464="SI",X464,0)</f>
        <v>0</v>
      </c>
      <c r="AC464" s="207"/>
      <c r="AD464" s="207"/>
      <c r="AE464" s="207"/>
      <c r="AF464" s="207"/>
      <c r="AG464" s="207"/>
      <c r="AH464" s="208"/>
    </row>
    <row r="465" customFormat="false" ht="13.5" hidden="false" customHeight="true" outlineLevel="0" collapsed="false">
      <c r="A465" s="22" t="n">
        <v>464</v>
      </c>
      <c r="B465" s="180"/>
      <c r="C465" s="22"/>
      <c r="D465" s="22"/>
      <c r="E465" s="22"/>
      <c r="F465" s="22"/>
      <c r="G465" s="22"/>
      <c r="H465" s="183"/>
      <c r="I465" s="183"/>
      <c r="J465" s="22"/>
      <c r="K465" s="191" t="e">
        <f aca="false">VLOOKUP('Altri Costi'!J465,Legenda!$D$1:$F$258,2)</f>
        <v>#N/A</v>
      </c>
      <c r="L465" s="22"/>
      <c r="M465" s="22"/>
      <c r="N465" s="203"/>
      <c r="O465" s="183"/>
      <c r="P465" s="22"/>
      <c r="Q465" s="203"/>
      <c r="R465" s="183"/>
      <c r="S465" s="184" t="n">
        <f aca="false">'Piano Finanziario Annuale'!$F$6</f>
        <v>0</v>
      </c>
      <c r="T465" s="185" t="n">
        <v>0</v>
      </c>
      <c r="U465" s="186"/>
      <c r="V465" s="187" t="n">
        <f aca="false">(T465*U465)</f>
        <v>0</v>
      </c>
      <c r="W465" s="185" t="n">
        <v>0</v>
      </c>
      <c r="X465" s="185" t="n">
        <f aca="false">IF(OR(S465="sì",S465="forfettario 190"),SUM(T465+W465),SUM(T465+V465+W465))</f>
        <v>0</v>
      </c>
      <c r="Y465" s="205"/>
      <c r="Z465" s="205"/>
      <c r="AA465" s="206"/>
      <c r="AB465" s="189" t="n">
        <f aca="false">IF(AA465="SI",X465,0)</f>
        <v>0</v>
      </c>
      <c r="AC465" s="207"/>
      <c r="AD465" s="207"/>
      <c r="AE465" s="207"/>
      <c r="AF465" s="207"/>
      <c r="AG465" s="207"/>
      <c r="AH465" s="208"/>
    </row>
    <row r="466" customFormat="false" ht="13.5" hidden="false" customHeight="true" outlineLevel="0" collapsed="false">
      <c r="A466" s="22" t="n">
        <v>465</v>
      </c>
      <c r="B466" s="180"/>
      <c r="C466" s="22"/>
      <c r="D466" s="22"/>
      <c r="E466" s="22"/>
      <c r="F466" s="22"/>
      <c r="G466" s="22"/>
      <c r="H466" s="183"/>
      <c r="I466" s="183"/>
      <c r="J466" s="22"/>
      <c r="K466" s="191" t="e">
        <f aca="false">VLOOKUP('Altri Costi'!J466,Legenda!$D$1:$F$258,2)</f>
        <v>#N/A</v>
      </c>
      <c r="L466" s="22"/>
      <c r="M466" s="22"/>
      <c r="N466" s="203"/>
      <c r="O466" s="183"/>
      <c r="P466" s="22"/>
      <c r="Q466" s="203"/>
      <c r="R466" s="183"/>
      <c r="S466" s="184" t="n">
        <f aca="false">'Piano Finanziario Annuale'!$F$6</f>
        <v>0</v>
      </c>
      <c r="T466" s="185" t="n">
        <v>0</v>
      </c>
      <c r="U466" s="186"/>
      <c r="V466" s="187" t="n">
        <f aca="false">(T466*U466)</f>
        <v>0</v>
      </c>
      <c r="W466" s="185" t="n">
        <v>0</v>
      </c>
      <c r="X466" s="185" t="n">
        <f aca="false">IF(OR(S466="sì",S466="forfettario 190"),SUM(T466+W466),SUM(T466+V466+W466))</f>
        <v>0</v>
      </c>
      <c r="Y466" s="205"/>
      <c r="Z466" s="205"/>
      <c r="AA466" s="206"/>
      <c r="AB466" s="189" t="n">
        <f aca="false">IF(AA466="SI",X466,0)</f>
        <v>0</v>
      </c>
      <c r="AC466" s="207"/>
      <c r="AD466" s="207"/>
      <c r="AE466" s="207"/>
      <c r="AF466" s="207"/>
      <c r="AG466" s="207"/>
      <c r="AH466" s="208"/>
    </row>
    <row r="467" customFormat="false" ht="13.5" hidden="false" customHeight="true" outlineLevel="0" collapsed="false">
      <c r="A467" s="22" t="n">
        <v>466</v>
      </c>
      <c r="B467" s="180"/>
      <c r="C467" s="22"/>
      <c r="D467" s="22"/>
      <c r="E467" s="22"/>
      <c r="F467" s="22"/>
      <c r="G467" s="22"/>
      <c r="H467" s="183"/>
      <c r="I467" s="183"/>
      <c r="J467" s="22"/>
      <c r="K467" s="191" t="e">
        <f aca="false">VLOOKUP('Altri Costi'!J467,Legenda!$D$1:$F$258,2)</f>
        <v>#N/A</v>
      </c>
      <c r="L467" s="22"/>
      <c r="M467" s="22"/>
      <c r="N467" s="203"/>
      <c r="O467" s="183"/>
      <c r="P467" s="22"/>
      <c r="Q467" s="203"/>
      <c r="R467" s="183"/>
      <c r="S467" s="184" t="n">
        <f aca="false">'Piano Finanziario Annuale'!$F$6</f>
        <v>0</v>
      </c>
      <c r="T467" s="185" t="n">
        <v>0</v>
      </c>
      <c r="U467" s="186"/>
      <c r="V467" s="187" t="n">
        <f aca="false">(T467*U467)</f>
        <v>0</v>
      </c>
      <c r="W467" s="185" t="n">
        <v>0</v>
      </c>
      <c r="X467" s="185" t="n">
        <f aca="false">IF(OR(S467="sì",S467="forfettario 190"),SUM(T467+W467),SUM(T467+V467+W467))</f>
        <v>0</v>
      </c>
      <c r="Y467" s="205"/>
      <c r="Z467" s="205"/>
      <c r="AA467" s="206"/>
      <c r="AB467" s="189" t="n">
        <f aca="false">IF(AA467="SI",X467,0)</f>
        <v>0</v>
      </c>
      <c r="AC467" s="207"/>
      <c r="AD467" s="207"/>
      <c r="AE467" s="207"/>
      <c r="AF467" s="207"/>
      <c r="AG467" s="207"/>
      <c r="AH467" s="208"/>
    </row>
    <row r="468" customFormat="false" ht="13.5" hidden="false" customHeight="true" outlineLevel="0" collapsed="false">
      <c r="A468" s="22" t="n">
        <v>467</v>
      </c>
      <c r="B468" s="180"/>
      <c r="C468" s="22"/>
      <c r="D468" s="22"/>
      <c r="E468" s="22"/>
      <c r="F468" s="22"/>
      <c r="G468" s="22"/>
      <c r="H468" s="183"/>
      <c r="I468" s="183"/>
      <c r="J468" s="22"/>
      <c r="K468" s="191" t="e">
        <f aca="false">VLOOKUP('Altri Costi'!J468,Legenda!$D$1:$F$258,2)</f>
        <v>#N/A</v>
      </c>
      <c r="L468" s="22"/>
      <c r="M468" s="22"/>
      <c r="N468" s="203"/>
      <c r="O468" s="183"/>
      <c r="P468" s="22"/>
      <c r="Q468" s="203"/>
      <c r="R468" s="183"/>
      <c r="S468" s="184" t="n">
        <f aca="false">'Piano Finanziario Annuale'!$F$6</f>
        <v>0</v>
      </c>
      <c r="T468" s="185" t="n">
        <v>0</v>
      </c>
      <c r="U468" s="186"/>
      <c r="V468" s="187" t="n">
        <f aca="false">(T468*U468)</f>
        <v>0</v>
      </c>
      <c r="W468" s="185" t="n">
        <v>0</v>
      </c>
      <c r="X468" s="185" t="n">
        <f aca="false">IF(OR(S468="sì",S468="forfettario 190"),SUM(T468+W468),SUM(T468+V468+W468))</f>
        <v>0</v>
      </c>
      <c r="Y468" s="205"/>
      <c r="Z468" s="205"/>
      <c r="AA468" s="206"/>
      <c r="AB468" s="189" t="n">
        <f aca="false">IF(AA468="SI",X468,0)</f>
        <v>0</v>
      </c>
      <c r="AC468" s="207"/>
      <c r="AD468" s="207"/>
      <c r="AE468" s="207"/>
      <c r="AF468" s="207"/>
      <c r="AG468" s="207"/>
      <c r="AH468" s="208"/>
    </row>
    <row r="469" customFormat="false" ht="13.5" hidden="false" customHeight="true" outlineLevel="0" collapsed="false">
      <c r="A469" s="22" t="n">
        <v>468</v>
      </c>
      <c r="B469" s="180"/>
      <c r="C469" s="22"/>
      <c r="D469" s="22"/>
      <c r="E469" s="22"/>
      <c r="F469" s="22"/>
      <c r="G469" s="22"/>
      <c r="H469" s="183"/>
      <c r="I469" s="183"/>
      <c r="J469" s="22"/>
      <c r="K469" s="191" t="e">
        <f aca="false">VLOOKUP('Altri Costi'!J469,Legenda!$D$1:$F$258,2)</f>
        <v>#N/A</v>
      </c>
      <c r="L469" s="22"/>
      <c r="M469" s="22"/>
      <c r="N469" s="203"/>
      <c r="O469" s="183"/>
      <c r="P469" s="22"/>
      <c r="Q469" s="203"/>
      <c r="R469" s="183"/>
      <c r="S469" s="184" t="n">
        <f aca="false">'Piano Finanziario Annuale'!$F$6</f>
        <v>0</v>
      </c>
      <c r="T469" s="185" t="n">
        <v>0</v>
      </c>
      <c r="U469" s="186"/>
      <c r="V469" s="187" t="n">
        <f aca="false">(T469*U469)</f>
        <v>0</v>
      </c>
      <c r="W469" s="185" t="n">
        <v>0</v>
      </c>
      <c r="X469" s="185" t="n">
        <f aca="false">IF(OR(S469="sì",S469="forfettario 190"),SUM(T469+W469),SUM(T469+V469+W469))</f>
        <v>0</v>
      </c>
      <c r="Y469" s="205"/>
      <c r="Z469" s="205"/>
      <c r="AA469" s="206"/>
      <c r="AB469" s="189" t="n">
        <f aca="false">IF(AA469="SI",X469,0)</f>
        <v>0</v>
      </c>
      <c r="AC469" s="207"/>
      <c r="AD469" s="207"/>
      <c r="AE469" s="207"/>
      <c r="AF469" s="207"/>
      <c r="AG469" s="207"/>
      <c r="AH469" s="208"/>
    </row>
    <row r="470" customFormat="false" ht="13.5" hidden="false" customHeight="true" outlineLevel="0" collapsed="false">
      <c r="A470" s="22" t="n">
        <v>469</v>
      </c>
      <c r="B470" s="180"/>
      <c r="C470" s="22"/>
      <c r="D470" s="22"/>
      <c r="E470" s="22"/>
      <c r="F470" s="22"/>
      <c r="G470" s="22"/>
      <c r="H470" s="183"/>
      <c r="I470" s="183"/>
      <c r="J470" s="22"/>
      <c r="K470" s="191" t="e">
        <f aca="false">VLOOKUP('Altri Costi'!J470,Legenda!$D$1:$F$258,2)</f>
        <v>#N/A</v>
      </c>
      <c r="L470" s="22"/>
      <c r="M470" s="22"/>
      <c r="N470" s="203"/>
      <c r="O470" s="183"/>
      <c r="P470" s="22"/>
      <c r="Q470" s="203"/>
      <c r="R470" s="183"/>
      <c r="S470" s="184" t="n">
        <f aca="false">'Piano Finanziario Annuale'!$F$6</f>
        <v>0</v>
      </c>
      <c r="T470" s="185" t="n">
        <v>0</v>
      </c>
      <c r="U470" s="186"/>
      <c r="V470" s="187" t="n">
        <f aca="false">(T470*U470)</f>
        <v>0</v>
      </c>
      <c r="W470" s="185" t="n">
        <v>0</v>
      </c>
      <c r="X470" s="185" t="n">
        <f aca="false">IF(OR(S470="sì",S470="forfettario 190"),SUM(T470+W470),SUM(T470+V470+W470))</f>
        <v>0</v>
      </c>
      <c r="Y470" s="205"/>
      <c r="Z470" s="205"/>
      <c r="AA470" s="206"/>
      <c r="AB470" s="189" t="n">
        <f aca="false">IF(AA470="SI",X470,0)</f>
        <v>0</v>
      </c>
      <c r="AC470" s="207"/>
      <c r="AD470" s="207"/>
      <c r="AE470" s="207"/>
      <c r="AF470" s="207"/>
      <c r="AG470" s="207"/>
      <c r="AH470" s="208"/>
    </row>
    <row r="471" customFormat="false" ht="13.5" hidden="false" customHeight="true" outlineLevel="0" collapsed="false">
      <c r="A471" s="22" t="n">
        <v>470</v>
      </c>
      <c r="B471" s="180"/>
      <c r="C471" s="22"/>
      <c r="D471" s="22"/>
      <c r="E471" s="22"/>
      <c r="F471" s="22"/>
      <c r="G471" s="22"/>
      <c r="H471" s="183"/>
      <c r="I471" s="183"/>
      <c r="J471" s="22"/>
      <c r="K471" s="191" t="e">
        <f aca="false">VLOOKUP('Altri Costi'!J471,Legenda!$D$1:$F$258,2)</f>
        <v>#N/A</v>
      </c>
      <c r="L471" s="22"/>
      <c r="M471" s="22"/>
      <c r="N471" s="203"/>
      <c r="O471" s="183"/>
      <c r="P471" s="22"/>
      <c r="Q471" s="203"/>
      <c r="R471" s="183"/>
      <c r="S471" s="184" t="n">
        <f aca="false">'Piano Finanziario Annuale'!$F$6</f>
        <v>0</v>
      </c>
      <c r="T471" s="185" t="n">
        <v>0</v>
      </c>
      <c r="U471" s="186"/>
      <c r="V471" s="187" t="n">
        <f aca="false">(T471*U471)</f>
        <v>0</v>
      </c>
      <c r="W471" s="185" t="n">
        <v>0</v>
      </c>
      <c r="X471" s="185" t="n">
        <f aca="false">IF(OR(S471="sì",S471="forfettario 190"),SUM(T471+W471),SUM(T471+V471+W471))</f>
        <v>0</v>
      </c>
      <c r="Y471" s="205"/>
      <c r="Z471" s="205"/>
      <c r="AA471" s="206"/>
      <c r="AB471" s="189" t="n">
        <f aca="false">IF(AA471="SI",X471,0)</f>
        <v>0</v>
      </c>
      <c r="AC471" s="207"/>
      <c r="AD471" s="207"/>
      <c r="AE471" s="207"/>
      <c r="AF471" s="207"/>
      <c r="AG471" s="207"/>
      <c r="AH471" s="208"/>
    </row>
    <row r="472" customFormat="false" ht="13.5" hidden="false" customHeight="true" outlineLevel="0" collapsed="false">
      <c r="A472" s="22" t="n">
        <v>471</v>
      </c>
      <c r="B472" s="180"/>
      <c r="C472" s="22"/>
      <c r="D472" s="22"/>
      <c r="E472" s="22"/>
      <c r="F472" s="22"/>
      <c r="G472" s="22"/>
      <c r="H472" s="183"/>
      <c r="I472" s="183"/>
      <c r="J472" s="22"/>
      <c r="K472" s="191" t="e">
        <f aca="false">VLOOKUP('Altri Costi'!J472,Legenda!$D$1:$F$258,2)</f>
        <v>#N/A</v>
      </c>
      <c r="L472" s="22"/>
      <c r="M472" s="22"/>
      <c r="N472" s="203"/>
      <c r="O472" s="183"/>
      <c r="P472" s="22"/>
      <c r="Q472" s="203"/>
      <c r="R472" s="183"/>
      <c r="S472" s="184" t="n">
        <f aca="false">'Piano Finanziario Annuale'!$F$6</f>
        <v>0</v>
      </c>
      <c r="T472" s="185" t="n">
        <v>0</v>
      </c>
      <c r="U472" s="186"/>
      <c r="V472" s="187" t="n">
        <f aca="false">(T472*U472)</f>
        <v>0</v>
      </c>
      <c r="W472" s="185" t="n">
        <v>0</v>
      </c>
      <c r="X472" s="185" t="n">
        <f aca="false">IF(OR(S472="sì",S472="forfettario 190"),SUM(T472+W472),SUM(T472+V472+W472))</f>
        <v>0</v>
      </c>
      <c r="Y472" s="205"/>
      <c r="Z472" s="205"/>
      <c r="AA472" s="206"/>
      <c r="AB472" s="189" t="n">
        <f aca="false">IF(AA472="SI",X472,0)</f>
        <v>0</v>
      </c>
      <c r="AC472" s="207"/>
      <c r="AD472" s="207"/>
      <c r="AE472" s="207"/>
      <c r="AF472" s="207"/>
      <c r="AG472" s="207"/>
      <c r="AH472" s="208"/>
    </row>
    <row r="473" customFormat="false" ht="13.5" hidden="false" customHeight="true" outlineLevel="0" collapsed="false">
      <c r="A473" s="22" t="n">
        <v>472</v>
      </c>
      <c r="B473" s="180"/>
      <c r="C473" s="22"/>
      <c r="D473" s="22"/>
      <c r="E473" s="22"/>
      <c r="F473" s="22"/>
      <c r="G473" s="22"/>
      <c r="H473" s="183"/>
      <c r="I473" s="183"/>
      <c r="J473" s="22"/>
      <c r="K473" s="191" t="e">
        <f aca="false">VLOOKUP('Altri Costi'!J473,Legenda!$D$1:$F$258,2)</f>
        <v>#N/A</v>
      </c>
      <c r="L473" s="22"/>
      <c r="M473" s="22"/>
      <c r="N473" s="203"/>
      <c r="O473" s="183"/>
      <c r="P473" s="22"/>
      <c r="Q473" s="203"/>
      <c r="R473" s="183"/>
      <c r="S473" s="184" t="n">
        <f aca="false">'Piano Finanziario Annuale'!$F$6</f>
        <v>0</v>
      </c>
      <c r="T473" s="185" t="n">
        <v>0</v>
      </c>
      <c r="U473" s="186"/>
      <c r="V473" s="187" t="n">
        <f aca="false">(T473*U473)</f>
        <v>0</v>
      </c>
      <c r="W473" s="185" t="n">
        <v>0</v>
      </c>
      <c r="X473" s="185" t="n">
        <f aca="false">IF(OR(S473="sì",S473="forfettario 190"),SUM(T473+W473),SUM(T473+V473+W473))</f>
        <v>0</v>
      </c>
      <c r="Y473" s="205"/>
      <c r="Z473" s="205"/>
      <c r="AA473" s="206"/>
      <c r="AB473" s="189" t="n">
        <f aca="false">IF(AA473="SI",X473,0)</f>
        <v>0</v>
      </c>
      <c r="AC473" s="207"/>
      <c r="AD473" s="207"/>
      <c r="AE473" s="207"/>
      <c r="AF473" s="207"/>
      <c r="AG473" s="207"/>
      <c r="AH473" s="208"/>
    </row>
    <row r="474" customFormat="false" ht="13.5" hidden="false" customHeight="true" outlineLevel="0" collapsed="false">
      <c r="A474" s="22" t="n">
        <v>473</v>
      </c>
      <c r="B474" s="180"/>
      <c r="C474" s="22"/>
      <c r="D474" s="22"/>
      <c r="E474" s="22"/>
      <c r="F474" s="22"/>
      <c r="G474" s="22"/>
      <c r="H474" s="183"/>
      <c r="I474" s="183"/>
      <c r="J474" s="22"/>
      <c r="K474" s="191" t="e">
        <f aca="false">VLOOKUP('Altri Costi'!J474,Legenda!$D$1:$F$258,2)</f>
        <v>#N/A</v>
      </c>
      <c r="L474" s="22"/>
      <c r="M474" s="22"/>
      <c r="N474" s="203"/>
      <c r="O474" s="183"/>
      <c r="P474" s="22"/>
      <c r="Q474" s="203"/>
      <c r="R474" s="183"/>
      <c r="S474" s="184" t="n">
        <f aca="false">'Piano Finanziario Annuale'!$F$6</f>
        <v>0</v>
      </c>
      <c r="T474" s="185" t="n">
        <v>0</v>
      </c>
      <c r="U474" s="186"/>
      <c r="V474" s="187" t="n">
        <f aca="false">(T474*U474)</f>
        <v>0</v>
      </c>
      <c r="W474" s="185" t="n">
        <v>0</v>
      </c>
      <c r="X474" s="185" t="n">
        <f aca="false">IF(OR(S474="sì",S474="forfettario 190"),SUM(T474+W474),SUM(T474+V474+W474))</f>
        <v>0</v>
      </c>
      <c r="Y474" s="205"/>
      <c r="Z474" s="205"/>
      <c r="AA474" s="206"/>
      <c r="AB474" s="189" t="n">
        <f aca="false">IF(AA474="SI",X474,0)</f>
        <v>0</v>
      </c>
      <c r="AC474" s="207"/>
      <c r="AD474" s="207"/>
      <c r="AE474" s="207"/>
      <c r="AF474" s="207"/>
      <c r="AG474" s="207"/>
      <c r="AH474" s="208"/>
    </row>
    <row r="475" customFormat="false" ht="13.5" hidden="false" customHeight="true" outlineLevel="0" collapsed="false">
      <c r="A475" s="22" t="n">
        <v>474</v>
      </c>
      <c r="B475" s="180"/>
      <c r="C475" s="22"/>
      <c r="D475" s="22"/>
      <c r="E475" s="22"/>
      <c r="F475" s="22"/>
      <c r="G475" s="22"/>
      <c r="H475" s="183"/>
      <c r="I475" s="183"/>
      <c r="J475" s="22"/>
      <c r="K475" s="191" t="e">
        <f aca="false">VLOOKUP('Altri Costi'!J475,Legenda!$D$1:$F$258,2)</f>
        <v>#N/A</v>
      </c>
      <c r="L475" s="22"/>
      <c r="M475" s="22"/>
      <c r="N475" s="203"/>
      <c r="O475" s="183"/>
      <c r="P475" s="22"/>
      <c r="Q475" s="203"/>
      <c r="R475" s="183"/>
      <c r="S475" s="184" t="n">
        <f aca="false">'Piano Finanziario Annuale'!$F$6</f>
        <v>0</v>
      </c>
      <c r="T475" s="185" t="n">
        <v>0</v>
      </c>
      <c r="U475" s="186"/>
      <c r="V475" s="187" t="n">
        <f aca="false">(T475*U475)</f>
        <v>0</v>
      </c>
      <c r="W475" s="185" t="n">
        <v>0</v>
      </c>
      <c r="X475" s="185" t="n">
        <f aca="false">IF(OR(S475="sì",S475="forfettario 190"),SUM(T475+W475),SUM(T475+V475+W475))</f>
        <v>0</v>
      </c>
      <c r="Y475" s="205"/>
      <c r="Z475" s="205"/>
      <c r="AA475" s="206"/>
      <c r="AB475" s="189" t="n">
        <f aca="false">IF(AA475="SI",X475,0)</f>
        <v>0</v>
      </c>
      <c r="AC475" s="207"/>
      <c r="AD475" s="207"/>
      <c r="AE475" s="207"/>
      <c r="AF475" s="207"/>
      <c r="AG475" s="207"/>
      <c r="AH475" s="208"/>
    </row>
    <row r="476" customFormat="false" ht="13.5" hidden="false" customHeight="true" outlineLevel="0" collapsed="false">
      <c r="A476" s="22" t="n">
        <v>475</v>
      </c>
      <c r="B476" s="180"/>
      <c r="C476" s="22"/>
      <c r="D476" s="22"/>
      <c r="E476" s="22"/>
      <c r="F476" s="22"/>
      <c r="G476" s="22"/>
      <c r="H476" s="183"/>
      <c r="I476" s="183"/>
      <c r="J476" s="22"/>
      <c r="K476" s="191" t="e">
        <f aca="false">VLOOKUP('Altri Costi'!J476,Legenda!$D$1:$F$258,2)</f>
        <v>#N/A</v>
      </c>
      <c r="L476" s="22"/>
      <c r="M476" s="22"/>
      <c r="N476" s="203"/>
      <c r="O476" s="183"/>
      <c r="P476" s="22"/>
      <c r="Q476" s="203"/>
      <c r="R476" s="183"/>
      <c r="S476" s="184" t="n">
        <f aca="false">'Piano Finanziario Annuale'!$F$6</f>
        <v>0</v>
      </c>
      <c r="T476" s="185" t="n">
        <v>0</v>
      </c>
      <c r="U476" s="186"/>
      <c r="V476" s="187" t="n">
        <f aca="false">(T476*U476)</f>
        <v>0</v>
      </c>
      <c r="W476" s="185" t="n">
        <v>0</v>
      </c>
      <c r="X476" s="185" t="n">
        <f aca="false">IF(OR(S476="sì",S476="forfettario 190"),SUM(T476+W476),SUM(T476+V476+W476))</f>
        <v>0</v>
      </c>
      <c r="Y476" s="205"/>
      <c r="Z476" s="205"/>
      <c r="AA476" s="206"/>
      <c r="AB476" s="189" t="n">
        <f aca="false">IF(AA476="SI",X476,0)</f>
        <v>0</v>
      </c>
      <c r="AC476" s="207"/>
      <c r="AD476" s="207"/>
      <c r="AE476" s="207"/>
      <c r="AF476" s="207"/>
      <c r="AG476" s="207"/>
      <c r="AH476" s="208"/>
    </row>
    <row r="477" customFormat="false" ht="13.5" hidden="false" customHeight="true" outlineLevel="0" collapsed="false">
      <c r="A477" s="22" t="n">
        <v>476</v>
      </c>
      <c r="B477" s="180"/>
      <c r="C477" s="22"/>
      <c r="D477" s="22"/>
      <c r="E477" s="22"/>
      <c r="F477" s="22"/>
      <c r="G477" s="22"/>
      <c r="H477" s="183"/>
      <c r="I477" s="183"/>
      <c r="J477" s="22"/>
      <c r="K477" s="191" t="e">
        <f aca="false">VLOOKUP('Altri Costi'!J477,Legenda!$D$1:$F$258,2)</f>
        <v>#N/A</v>
      </c>
      <c r="L477" s="22"/>
      <c r="M477" s="22"/>
      <c r="N477" s="203"/>
      <c r="O477" s="183"/>
      <c r="P477" s="22"/>
      <c r="Q477" s="203"/>
      <c r="R477" s="183"/>
      <c r="S477" s="184" t="n">
        <f aca="false">'Piano Finanziario Annuale'!$F$6</f>
        <v>0</v>
      </c>
      <c r="T477" s="185" t="n">
        <v>0</v>
      </c>
      <c r="U477" s="186"/>
      <c r="V477" s="187" t="n">
        <f aca="false">(T477*U477)</f>
        <v>0</v>
      </c>
      <c r="W477" s="185" t="n">
        <v>0</v>
      </c>
      <c r="X477" s="185" t="n">
        <f aca="false">IF(OR(S477="sì",S477="forfettario 190"),SUM(T477+W477),SUM(T477+V477+W477))</f>
        <v>0</v>
      </c>
      <c r="Y477" s="205"/>
      <c r="Z477" s="205"/>
      <c r="AA477" s="206"/>
      <c r="AB477" s="189" t="n">
        <f aca="false">IF(AA477="SI",X477,0)</f>
        <v>0</v>
      </c>
      <c r="AC477" s="207"/>
      <c r="AD477" s="207"/>
      <c r="AE477" s="207"/>
      <c r="AF477" s="207"/>
      <c r="AG477" s="207"/>
      <c r="AH477" s="208"/>
    </row>
    <row r="478" customFormat="false" ht="13.5" hidden="false" customHeight="true" outlineLevel="0" collapsed="false">
      <c r="A478" s="22" t="n">
        <v>477</v>
      </c>
      <c r="B478" s="180"/>
      <c r="C478" s="22"/>
      <c r="D478" s="22"/>
      <c r="E478" s="22"/>
      <c r="F478" s="22"/>
      <c r="G478" s="22"/>
      <c r="H478" s="183"/>
      <c r="I478" s="183"/>
      <c r="J478" s="22"/>
      <c r="K478" s="191" t="e">
        <f aca="false">VLOOKUP('Altri Costi'!J478,Legenda!$D$1:$F$258,2)</f>
        <v>#N/A</v>
      </c>
      <c r="L478" s="22"/>
      <c r="M478" s="22"/>
      <c r="N478" s="203"/>
      <c r="O478" s="183"/>
      <c r="P478" s="22"/>
      <c r="Q478" s="203"/>
      <c r="R478" s="183"/>
      <c r="S478" s="184" t="n">
        <f aca="false">'Piano Finanziario Annuale'!$F$6</f>
        <v>0</v>
      </c>
      <c r="T478" s="185" t="n">
        <v>0</v>
      </c>
      <c r="U478" s="186"/>
      <c r="V478" s="187" t="n">
        <f aca="false">(T478*U478)</f>
        <v>0</v>
      </c>
      <c r="W478" s="185" t="n">
        <v>0</v>
      </c>
      <c r="X478" s="185" t="n">
        <f aca="false">IF(OR(S478="sì",S478="forfettario 190"),SUM(T478+W478),SUM(T478+V478+W478))</f>
        <v>0</v>
      </c>
      <c r="Y478" s="205"/>
      <c r="Z478" s="205"/>
      <c r="AA478" s="206"/>
      <c r="AB478" s="189" t="n">
        <f aca="false">IF(AA478="SI",X478,0)</f>
        <v>0</v>
      </c>
      <c r="AC478" s="207"/>
      <c r="AD478" s="207"/>
      <c r="AE478" s="207"/>
      <c r="AF478" s="207"/>
      <c r="AG478" s="207"/>
      <c r="AH478" s="208"/>
    </row>
    <row r="479" customFormat="false" ht="13.5" hidden="false" customHeight="true" outlineLevel="0" collapsed="false">
      <c r="A479" s="22" t="n">
        <v>478</v>
      </c>
      <c r="B479" s="180"/>
      <c r="C479" s="22"/>
      <c r="D479" s="22"/>
      <c r="E479" s="22"/>
      <c r="F479" s="22"/>
      <c r="G479" s="22"/>
      <c r="H479" s="183"/>
      <c r="I479" s="183"/>
      <c r="J479" s="22"/>
      <c r="K479" s="191" t="e">
        <f aca="false">VLOOKUP('Altri Costi'!J479,Legenda!$D$1:$F$258,2)</f>
        <v>#N/A</v>
      </c>
      <c r="L479" s="22"/>
      <c r="M479" s="22"/>
      <c r="N479" s="203"/>
      <c r="O479" s="183"/>
      <c r="P479" s="22"/>
      <c r="Q479" s="203"/>
      <c r="R479" s="183"/>
      <c r="S479" s="184" t="n">
        <f aca="false">'Piano Finanziario Annuale'!$F$6</f>
        <v>0</v>
      </c>
      <c r="T479" s="185" t="n">
        <v>0</v>
      </c>
      <c r="U479" s="186"/>
      <c r="V479" s="187" t="n">
        <f aca="false">(T479*U479)</f>
        <v>0</v>
      </c>
      <c r="W479" s="185" t="n">
        <v>0</v>
      </c>
      <c r="X479" s="185" t="n">
        <f aca="false">IF(OR(S479="sì",S479="forfettario 190"),SUM(T479+W479),SUM(T479+V479+W479))</f>
        <v>0</v>
      </c>
      <c r="Y479" s="205"/>
      <c r="Z479" s="205"/>
      <c r="AA479" s="206"/>
      <c r="AB479" s="189" t="n">
        <f aca="false">IF(AA479="SI",X479,0)</f>
        <v>0</v>
      </c>
      <c r="AC479" s="207"/>
      <c r="AD479" s="207"/>
      <c r="AE479" s="207"/>
      <c r="AF479" s="207"/>
      <c r="AG479" s="207"/>
      <c r="AH479" s="208"/>
    </row>
    <row r="480" customFormat="false" ht="13.5" hidden="false" customHeight="true" outlineLevel="0" collapsed="false">
      <c r="A480" s="22" t="n">
        <v>479</v>
      </c>
      <c r="B480" s="180"/>
      <c r="C480" s="22"/>
      <c r="D480" s="22"/>
      <c r="E480" s="22"/>
      <c r="F480" s="22"/>
      <c r="G480" s="22"/>
      <c r="H480" s="183"/>
      <c r="I480" s="183"/>
      <c r="J480" s="22"/>
      <c r="K480" s="191" t="e">
        <f aca="false">VLOOKUP('Altri Costi'!J480,Legenda!$D$1:$F$258,2)</f>
        <v>#N/A</v>
      </c>
      <c r="L480" s="22"/>
      <c r="M480" s="22"/>
      <c r="N480" s="203"/>
      <c r="O480" s="183"/>
      <c r="P480" s="22"/>
      <c r="Q480" s="203"/>
      <c r="R480" s="183"/>
      <c r="S480" s="184" t="n">
        <f aca="false">'Piano Finanziario Annuale'!$F$6</f>
        <v>0</v>
      </c>
      <c r="T480" s="185" t="n">
        <v>0</v>
      </c>
      <c r="U480" s="186"/>
      <c r="V480" s="187" t="n">
        <f aca="false">(T480*U480)</f>
        <v>0</v>
      </c>
      <c r="W480" s="185" t="n">
        <v>0</v>
      </c>
      <c r="X480" s="185" t="n">
        <f aca="false">IF(OR(S480="sì",S480="forfettario 190"),SUM(T480+W480),SUM(T480+V480+W480))</f>
        <v>0</v>
      </c>
      <c r="Y480" s="205"/>
      <c r="Z480" s="205"/>
      <c r="AA480" s="206"/>
      <c r="AB480" s="189" t="n">
        <f aca="false">IF(AA480="SI",X480,0)</f>
        <v>0</v>
      </c>
      <c r="AC480" s="207"/>
      <c r="AD480" s="207"/>
      <c r="AE480" s="207"/>
      <c r="AF480" s="207"/>
      <c r="AG480" s="207"/>
      <c r="AH480" s="208"/>
    </row>
    <row r="481" customFormat="false" ht="13.5" hidden="false" customHeight="true" outlineLevel="0" collapsed="false">
      <c r="A481" s="22" t="n">
        <v>480</v>
      </c>
      <c r="B481" s="180"/>
      <c r="C481" s="22"/>
      <c r="D481" s="22"/>
      <c r="E481" s="22"/>
      <c r="F481" s="22"/>
      <c r="G481" s="22"/>
      <c r="H481" s="183"/>
      <c r="I481" s="183"/>
      <c r="J481" s="22"/>
      <c r="K481" s="191" t="e">
        <f aca="false">VLOOKUP('Altri Costi'!J481,Legenda!$D$1:$F$258,2)</f>
        <v>#N/A</v>
      </c>
      <c r="L481" s="22"/>
      <c r="M481" s="22"/>
      <c r="N481" s="203"/>
      <c r="O481" s="183"/>
      <c r="P481" s="22"/>
      <c r="Q481" s="203"/>
      <c r="R481" s="183"/>
      <c r="S481" s="184" t="n">
        <f aca="false">'Piano Finanziario Annuale'!$F$6</f>
        <v>0</v>
      </c>
      <c r="T481" s="185" t="n">
        <v>0</v>
      </c>
      <c r="U481" s="186"/>
      <c r="V481" s="187" t="n">
        <f aca="false">(T481*U481)</f>
        <v>0</v>
      </c>
      <c r="W481" s="185" t="n">
        <v>0</v>
      </c>
      <c r="X481" s="185" t="n">
        <f aca="false">IF(OR(S481="sì",S481="forfettario 190"),SUM(T481+W481),SUM(T481+V481+W481))</f>
        <v>0</v>
      </c>
      <c r="Y481" s="205"/>
      <c r="Z481" s="205"/>
      <c r="AA481" s="206"/>
      <c r="AB481" s="189" t="n">
        <f aca="false">IF(AA481="SI",X481,0)</f>
        <v>0</v>
      </c>
      <c r="AC481" s="207"/>
      <c r="AD481" s="207"/>
      <c r="AE481" s="207"/>
      <c r="AF481" s="207"/>
      <c r="AG481" s="207"/>
      <c r="AH481" s="208"/>
    </row>
    <row r="482" customFormat="false" ht="13.5" hidden="false" customHeight="true" outlineLevel="0" collapsed="false">
      <c r="A482" s="22" t="n">
        <v>481</v>
      </c>
      <c r="B482" s="180"/>
      <c r="C482" s="22"/>
      <c r="D482" s="22"/>
      <c r="E482" s="22"/>
      <c r="F482" s="22"/>
      <c r="G482" s="22"/>
      <c r="H482" s="183"/>
      <c r="I482" s="183"/>
      <c r="J482" s="22"/>
      <c r="K482" s="191" t="e">
        <f aca="false">VLOOKUP('Altri Costi'!J482,Legenda!$D$1:$F$258,2)</f>
        <v>#N/A</v>
      </c>
      <c r="L482" s="22"/>
      <c r="M482" s="22"/>
      <c r="N482" s="203"/>
      <c r="O482" s="183"/>
      <c r="P482" s="22"/>
      <c r="Q482" s="203"/>
      <c r="R482" s="183"/>
      <c r="S482" s="184" t="n">
        <f aca="false">'Piano Finanziario Annuale'!$F$6</f>
        <v>0</v>
      </c>
      <c r="T482" s="185" t="n">
        <v>0</v>
      </c>
      <c r="U482" s="186"/>
      <c r="V482" s="187" t="n">
        <f aca="false">(T482*U482)</f>
        <v>0</v>
      </c>
      <c r="W482" s="185" t="n">
        <v>0</v>
      </c>
      <c r="X482" s="185" t="n">
        <f aca="false">IF(OR(S482="sì",S482="forfettario 190"),SUM(T482+W482),SUM(T482+V482+W482))</f>
        <v>0</v>
      </c>
      <c r="Y482" s="205"/>
      <c r="Z482" s="205"/>
      <c r="AA482" s="206"/>
      <c r="AB482" s="189" t="n">
        <f aca="false">IF(AA482="SI",X482,0)</f>
        <v>0</v>
      </c>
      <c r="AC482" s="207"/>
      <c r="AD482" s="207"/>
      <c r="AE482" s="207"/>
      <c r="AF482" s="207"/>
      <c r="AG482" s="207"/>
      <c r="AH482" s="208"/>
    </row>
    <row r="483" customFormat="false" ht="13.5" hidden="false" customHeight="true" outlineLevel="0" collapsed="false">
      <c r="A483" s="22" t="n">
        <v>482</v>
      </c>
      <c r="B483" s="180"/>
      <c r="C483" s="22"/>
      <c r="D483" s="22"/>
      <c r="E483" s="22"/>
      <c r="F483" s="22"/>
      <c r="G483" s="22"/>
      <c r="H483" s="183"/>
      <c r="I483" s="183"/>
      <c r="J483" s="22"/>
      <c r="K483" s="191" t="e">
        <f aca="false">VLOOKUP('Altri Costi'!J483,Legenda!$D$1:$F$258,2)</f>
        <v>#N/A</v>
      </c>
      <c r="L483" s="22"/>
      <c r="M483" s="22"/>
      <c r="N483" s="203"/>
      <c r="O483" s="183"/>
      <c r="P483" s="22"/>
      <c r="Q483" s="203"/>
      <c r="R483" s="183"/>
      <c r="S483" s="184" t="n">
        <f aca="false">'Piano Finanziario Annuale'!$F$6</f>
        <v>0</v>
      </c>
      <c r="T483" s="185" t="n">
        <v>0</v>
      </c>
      <c r="U483" s="186"/>
      <c r="V483" s="187" t="n">
        <f aca="false">(T483*U483)</f>
        <v>0</v>
      </c>
      <c r="W483" s="185" t="n">
        <v>0</v>
      </c>
      <c r="X483" s="185" t="n">
        <f aca="false">IF(OR(S483="sì",S483="forfettario 190"),SUM(T483+W483),SUM(T483+V483+W483))</f>
        <v>0</v>
      </c>
      <c r="Y483" s="205"/>
      <c r="Z483" s="205"/>
      <c r="AA483" s="206"/>
      <c r="AB483" s="189" t="n">
        <f aca="false">IF(AA483="SI",X483,0)</f>
        <v>0</v>
      </c>
      <c r="AC483" s="207"/>
      <c r="AD483" s="207"/>
      <c r="AE483" s="207"/>
      <c r="AF483" s="207"/>
      <c r="AG483" s="207"/>
      <c r="AH483" s="208"/>
    </row>
    <row r="484" customFormat="false" ht="13.5" hidden="false" customHeight="true" outlineLevel="0" collapsed="false">
      <c r="A484" s="22" t="n">
        <v>483</v>
      </c>
      <c r="B484" s="180"/>
      <c r="C484" s="22"/>
      <c r="D484" s="22"/>
      <c r="E484" s="22"/>
      <c r="F484" s="22"/>
      <c r="G484" s="22"/>
      <c r="H484" s="183"/>
      <c r="I484" s="183"/>
      <c r="J484" s="22"/>
      <c r="K484" s="191" t="e">
        <f aca="false">VLOOKUP('Altri Costi'!J484,Legenda!$D$1:$F$258,2)</f>
        <v>#N/A</v>
      </c>
      <c r="L484" s="22"/>
      <c r="M484" s="22"/>
      <c r="N484" s="203"/>
      <c r="O484" s="183"/>
      <c r="P484" s="22"/>
      <c r="Q484" s="203"/>
      <c r="R484" s="183"/>
      <c r="S484" s="184" t="n">
        <f aca="false">'Piano Finanziario Annuale'!$F$6</f>
        <v>0</v>
      </c>
      <c r="T484" s="185" t="n">
        <v>0</v>
      </c>
      <c r="U484" s="186"/>
      <c r="V484" s="187" t="n">
        <f aca="false">(T484*U484)</f>
        <v>0</v>
      </c>
      <c r="W484" s="185" t="n">
        <v>0</v>
      </c>
      <c r="X484" s="185" t="n">
        <f aca="false">IF(OR(S484="sì",S484="forfettario 190"),SUM(T484+W484),SUM(T484+V484+W484))</f>
        <v>0</v>
      </c>
      <c r="Y484" s="205"/>
      <c r="Z484" s="205"/>
      <c r="AA484" s="206"/>
      <c r="AB484" s="189" t="n">
        <f aca="false">IF(AA484="SI",X484,0)</f>
        <v>0</v>
      </c>
      <c r="AC484" s="207"/>
      <c r="AD484" s="207"/>
      <c r="AE484" s="207"/>
      <c r="AF484" s="207"/>
      <c r="AG484" s="207"/>
      <c r="AH484" s="208"/>
    </row>
    <row r="485" customFormat="false" ht="13.5" hidden="false" customHeight="true" outlineLevel="0" collapsed="false">
      <c r="A485" s="22" t="n">
        <v>484</v>
      </c>
      <c r="B485" s="180"/>
      <c r="C485" s="22"/>
      <c r="D485" s="22"/>
      <c r="E485" s="22"/>
      <c r="F485" s="22"/>
      <c r="G485" s="22"/>
      <c r="H485" s="183"/>
      <c r="I485" s="183"/>
      <c r="J485" s="22"/>
      <c r="K485" s="191" t="e">
        <f aca="false">VLOOKUP('Altri Costi'!J485,Legenda!$D$1:$F$258,2)</f>
        <v>#N/A</v>
      </c>
      <c r="L485" s="22"/>
      <c r="M485" s="22"/>
      <c r="N485" s="203"/>
      <c r="O485" s="183"/>
      <c r="P485" s="22"/>
      <c r="Q485" s="203"/>
      <c r="R485" s="183"/>
      <c r="S485" s="184" t="n">
        <f aca="false">'Piano Finanziario Annuale'!$F$6</f>
        <v>0</v>
      </c>
      <c r="T485" s="185" t="n">
        <v>0</v>
      </c>
      <c r="U485" s="186"/>
      <c r="V485" s="187" t="n">
        <f aca="false">(T485*U485)</f>
        <v>0</v>
      </c>
      <c r="W485" s="185" t="n">
        <v>0</v>
      </c>
      <c r="X485" s="185" t="n">
        <f aca="false">IF(OR(S485="sì",S485="forfettario 190"),SUM(T485+W485),SUM(T485+V485+W485))</f>
        <v>0</v>
      </c>
      <c r="Y485" s="205"/>
      <c r="Z485" s="205"/>
      <c r="AA485" s="206"/>
      <c r="AB485" s="189" t="n">
        <f aca="false">IF(AA485="SI",X485,0)</f>
        <v>0</v>
      </c>
      <c r="AC485" s="207"/>
      <c r="AD485" s="207"/>
      <c r="AE485" s="207"/>
      <c r="AF485" s="207"/>
      <c r="AG485" s="207"/>
      <c r="AH485" s="208"/>
    </row>
    <row r="486" customFormat="false" ht="13.5" hidden="false" customHeight="true" outlineLevel="0" collapsed="false">
      <c r="A486" s="22" t="n">
        <v>485</v>
      </c>
      <c r="B486" s="180"/>
      <c r="C486" s="22"/>
      <c r="D486" s="22"/>
      <c r="E486" s="22"/>
      <c r="F486" s="22"/>
      <c r="G486" s="22"/>
      <c r="H486" s="183"/>
      <c r="I486" s="183"/>
      <c r="J486" s="22"/>
      <c r="K486" s="191" t="e">
        <f aca="false">VLOOKUP('Altri Costi'!J486,Legenda!$D$1:$F$258,2)</f>
        <v>#N/A</v>
      </c>
      <c r="L486" s="22"/>
      <c r="M486" s="22"/>
      <c r="N486" s="203"/>
      <c r="O486" s="183"/>
      <c r="P486" s="22"/>
      <c r="Q486" s="203"/>
      <c r="R486" s="183"/>
      <c r="S486" s="184" t="n">
        <f aca="false">'Piano Finanziario Annuale'!$F$6</f>
        <v>0</v>
      </c>
      <c r="T486" s="185" t="n">
        <v>0</v>
      </c>
      <c r="U486" s="186"/>
      <c r="V486" s="187" t="n">
        <f aca="false">(T486*U486)</f>
        <v>0</v>
      </c>
      <c r="W486" s="185" t="n">
        <v>0</v>
      </c>
      <c r="X486" s="185" t="n">
        <f aca="false">IF(OR(S486="sì",S486="forfettario 190"),SUM(T486+W486),SUM(T486+V486+W486))</f>
        <v>0</v>
      </c>
      <c r="Y486" s="205"/>
      <c r="Z486" s="205"/>
      <c r="AA486" s="206"/>
      <c r="AB486" s="189" t="n">
        <f aca="false">IF(AA486="SI",X486,0)</f>
        <v>0</v>
      </c>
      <c r="AC486" s="207"/>
      <c r="AD486" s="207"/>
      <c r="AE486" s="207"/>
      <c r="AF486" s="207"/>
      <c r="AG486" s="207"/>
      <c r="AH486" s="208"/>
    </row>
    <row r="487" customFormat="false" ht="13.5" hidden="false" customHeight="true" outlineLevel="0" collapsed="false">
      <c r="A487" s="22" t="n">
        <v>486</v>
      </c>
      <c r="B487" s="180"/>
      <c r="C487" s="22"/>
      <c r="D487" s="22"/>
      <c r="E487" s="22"/>
      <c r="F487" s="22"/>
      <c r="G487" s="22"/>
      <c r="H487" s="183"/>
      <c r="I487" s="183"/>
      <c r="J487" s="22"/>
      <c r="K487" s="191" t="e">
        <f aca="false">VLOOKUP('Altri Costi'!J487,Legenda!$D$1:$F$258,2)</f>
        <v>#N/A</v>
      </c>
      <c r="L487" s="22"/>
      <c r="M487" s="22"/>
      <c r="N487" s="203"/>
      <c r="O487" s="183"/>
      <c r="P487" s="22"/>
      <c r="Q487" s="203"/>
      <c r="R487" s="183"/>
      <c r="S487" s="184" t="n">
        <f aca="false">'Piano Finanziario Annuale'!$F$6</f>
        <v>0</v>
      </c>
      <c r="T487" s="185" t="n">
        <v>0</v>
      </c>
      <c r="U487" s="186"/>
      <c r="V487" s="187" t="n">
        <f aca="false">(T487*U487)</f>
        <v>0</v>
      </c>
      <c r="W487" s="185" t="n">
        <v>0</v>
      </c>
      <c r="X487" s="185" t="n">
        <f aca="false">IF(OR(S487="sì",S487="forfettario 190"),SUM(T487+W487),SUM(T487+V487+W487))</f>
        <v>0</v>
      </c>
      <c r="Y487" s="205"/>
      <c r="Z487" s="205"/>
      <c r="AA487" s="206"/>
      <c r="AB487" s="189" t="n">
        <f aca="false">IF(AA487="SI",X487,0)</f>
        <v>0</v>
      </c>
      <c r="AC487" s="207"/>
      <c r="AD487" s="207"/>
      <c r="AE487" s="207"/>
      <c r="AF487" s="207"/>
      <c r="AG487" s="207"/>
      <c r="AH487" s="208"/>
    </row>
    <row r="488" customFormat="false" ht="13.5" hidden="false" customHeight="true" outlineLevel="0" collapsed="false">
      <c r="A488" s="22" t="n">
        <v>487</v>
      </c>
      <c r="B488" s="180"/>
      <c r="C488" s="22"/>
      <c r="D488" s="22"/>
      <c r="E488" s="22"/>
      <c r="F488" s="22"/>
      <c r="G488" s="22"/>
      <c r="H488" s="183"/>
      <c r="I488" s="183"/>
      <c r="J488" s="22"/>
      <c r="K488" s="191" t="e">
        <f aca="false">VLOOKUP('Altri Costi'!J488,Legenda!$D$1:$F$258,2)</f>
        <v>#N/A</v>
      </c>
      <c r="L488" s="22"/>
      <c r="M488" s="22"/>
      <c r="N488" s="203"/>
      <c r="O488" s="183"/>
      <c r="P488" s="22"/>
      <c r="Q488" s="203"/>
      <c r="R488" s="183"/>
      <c r="S488" s="184" t="n">
        <f aca="false">'Piano Finanziario Annuale'!$F$6</f>
        <v>0</v>
      </c>
      <c r="T488" s="185" t="n">
        <v>0</v>
      </c>
      <c r="U488" s="186"/>
      <c r="V488" s="187" t="n">
        <f aca="false">(T488*U488)</f>
        <v>0</v>
      </c>
      <c r="W488" s="185" t="n">
        <v>0</v>
      </c>
      <c r="X488" s="185" t="n">
        <f aca="false">IF(OR(S488="sì",S488="forfettario 190"),SUM(T488+W488),SUM(T488+V488+W488))</f>
        <v>0</v>
      </c>
      <c r="Y488" s="205"/>
      <c r="Z488" s="205"/>
      <c r="AA488" s="206"/>
      <c r="AB488" s="189" t="n">
        <f aca="false">IF(AA488="SI",X488,0)</f>
        <v>0</v>
      </c>
      <c r="AC488" s="207"/>
      <c r="AD488" s="207"/>
      <c r="AE488" s="207"/>
      <c r="AF488" s="207"/>
      <c r="AG488" s="207"/>
      <c r="AH488" s="208"/>
    </row>
    <row r="489" customFormat="false" ht="13.5" hidden="false" customHeight="true" outlineLevel="0" collapsed="false">
      <c r="A489" s="22" t="n">
        <v>488</v>
      </c>
      <c r="B489" s="180"/>
      <c r="C489" s="22"/>
      <c r="D489" s="22"/>
      <c r="E489" s="22"/>
      <c r="F489" s="22"/>
      <c r="G489" s="22"/>
      <c r="H489" s="183"/>
      <c r="I489" s="183"/>
      <c r="J489" s="22"/>
      <c r="K489" s="191" t="e">
        <f aca="false">VLOOKUP('Altri Costi'!J489,Legenda!$D$1:$F$258,2)</f>
        <v>#N/A</v>
      </c>
      <c r="L489" s="22"/>
      <c r="M489" s="22"/>
      <c r="N489" s="203"/>
      <c r="O489" s="183"/>
      <c r="P489" s="22"/>
      <c r="Q489" s="203"/>
      <c r="R489" s="183"/>
      <c r="S489" s="184" t="n">
        <f aca="false">'Piano Finanziario Annuale'!$F$6</f>
        <v>0</v>
      </c>
      <c r="T489" s="185" t="n">
        <v>0</v>
      </c>
      <c r="U489" s="186"/>
      <c r="V489" s="187" t="n">
        <f aca="false">(T489*U489)</f>
        <v>0</v>
      </c>
      <c r="W489" s="185" t="n">
        <v>0</v>
      </c>
      <c r="X489" s="185" t="n">
        <f aca="false">IF(OR(S489="sì",S489="forfettario 190"),SUM(T489+W489),SUM(T489+V489+W489))</f>
        <v>0</v>
      </c>
      <c r="Y489" s="205"/>
      <c r="Z489" s="205"/>
      <c r="AA489" s="206"/>
      <c r="AB489" s="189" t="n">
        <f aca="false">IF(AA489="SI",X489,0)</f>
        <v>0</v>
      </c>
      <c r="AC489" s="207"/>
      <c r="AD489" s="207"/>
      <c r="AE489" s="207"/>
      <c r="AF489" s="207"/>
      <c r="AG489" s="207"/>
      <c r="AH489" s="208"/>
    </row>
    <row r="490" customFormat="false" ht="13.5" hidden="false" customHeight="true" outlineLevel="0" collapsed="false">
      <c r="A490" s="22" t="n">
        <v>489</v>
      </c>
      <c r="B490" s="180"/>
      <c r="C490" s="22"/>
      <c r="D490" s="22"/>
      <c r="E490" s="22"/>
      <c r="F490" s="22"/>
      <c r="G490" s="22"/>
      <c r="H490" s="183"/>
      <c r="I490" s="183"/>
      <c r="J490" s="22"/>
      <c r="K490" s="191" t="e">
        <f aca="false">VLOOKUP('Altri Costi'!J490,Legenda!$D$1:$F$258,2)</f>
        <v>#N/A</v>
      </c>
      <c r="L490" s="22"/>
      <c r="M490" s="22"/>
      <c r="N490" s="203"/>
      <c r="O490" s="183"/>
      <c r="P490" s="22"/>
      <c r="Q490" s="203"/>
      <c r="R490" s="183"/>
      <c r="S490" s="184" t="n">
        <f aca="false">'Piano Finanziario Annuale'!$F$6</f>
        <v>0</v>
      </c>
      <c r="T490" s="185" t="n">
        <v>0</v>
      </c>
      <c r="U490" s="186"/>
      <c r="V490" s="187" t="n">
        <f aca="false">(T490*U490)</f>
        <v>0</v>
      </c>
      <c r="W490" s="185" t="n">
        <v>0</v>
      </c>
      <c r="X490" s="185" t="n">
        <f aca="false">IF(OR(S490="sì",S490="forfettario 190"),SUM(T490+W490),SUM(T490+V490+W490))</f>
        <v>0</v>
      </c>
      <c r="Y490" s="205"/>
      <c r="Z490" s="205"/>
      <c r="AA490" s="206"/>
      <c r="AB490" s="189" t="n">
        <f aca="false">IF(AA490="SI",X490,0)</f>
        <v>0</v>
      </c>
      <c r="AC490" s="207"/>
      <c r="AD490" s="207"/>
      <c r="AE490" s="207"/>
      <c r="AF490" s="207"/>
      <c r="AG490" s="207"/>
      <c r="AH490" s="208"/>
    </row>
    <row r="491" customFormat="false" ht="13.5" hidden="false" customHeight="true" outlineLevel="0" collapsed="false">
      <c r="A491" s="22" t="n">
        <v>490</v>
      </c>
      <c r="B491" s="180"/>
      <c r="C491" s="22"/>
      <c r="D491" s="22"/>
      <c r="E491" s="22"/>
      <c r="F491" s="22"/>
      <c r="G491" s="22"/>
      <c r="H491" s="183"/>
      <c r="I491" s="183"/>
      <c r="J491" s="22"/>
      <c r="K491" s="191" t="e">
        <f aca="false">VLOOKUP('Altri Costi'!J491,Legenda!$D$1:$F$258,2)</f>
        <v>#N/A</v>
      </c>
      <c r="L491" s="22"/>
      <c r="M491" s="22"/>
      <c r="N491" s="203"/>
      <c r="O491" s="183"/>
      <c r="P491" s="22"/>
      <c r="Q491" s="203"/>
      <c r="R491" s="183"/>
      <c r="S491" s="184" t="n">
        <f aca="false">'Piano Finanziario Annuale'!$F$6</f>
        <v>0</v>
      </c>
      <c r="T491" s="185" t="n">
        <v>0</v>
      </c>
      <c r="U491" s="186"/>
      <c r="V491" s="187" t="n">
        <f aca="false">(T491*U491)</f>
        <v>0</v>
      </c>
      <c r="W491" s="185" t="n">
        <v>0</v>
      </c>
      <c r="X491" s="185" t="n">
        <f aca="false">IF(OR(S491="sì",S491="forfettario 190"),SUM(T491+W491),SUM(T491+V491+W491))</f>
        <v>0</v>
      </c>
      <c r="Y491" s="205"/>
      <c r="Z491" s="205"/>
      <c r="AA491" s="206"/>
      <c r="AB491" s="189" t="n">
        <f aca="false">IF(AA491="SI",X491,0)</f>
        <v>0</v>
      </c>
      <c r="AC491" s="207"/>
      <c r="AD491" s="207"/>
      <c r="AE491" s="207"/>
      <c r="AF491" s="207"/>
      <c r="AG491" s="207"/>
      <c r="AH491" s="208"/>
    </row>
    <row r="492" customFormat="false" ht="13.5" hidden="false" customHeight="true" outlineLevel="0" collapsed="false">
      <c r="A492" s="22" t="n">
        <v>491</v>
      </c>
      <c r="B492" s="180"/>
      <c r="C492" s="22"/>
      <c r="D492" s="22"/>
      <c r="E492" s="22"/>
      <c r="F492" s="22"/>
      <c r="G492" s="22"/>
      <c r="H492" s="183"/>
      <c r="I492" s="183"/>
      <c r="J492" s="22"/>
      <c r="K492" s="191" t="e">
        <f aca="false">VLOOKUP('Altri Costi'!J492,Legenda!$D$1:$F$258,2)</f>
        <v>#N/A</v>
      </c>
      <c r="L492" s="22"/>
      <c r="M492" s="22"/>
      <c r="N492" s="203"/>
      <c r="O492" s="183"/>
      <c r="P492" s="22"/>
      <c r="Q492" s="203"/>
      <c r="R492" s="183"/>
      <c r="S492" s="184" t="n">
        <f aca="false">'Piano Finanziario Annuale'!$F$6</f>
        <v>0</v>
      </c>
      <c r="T492" s="185" t="n">
        <v>0</v>
      </c>
      <c r="U492" s="186"/>
      <c r="V492" s="187" t="n">
        <f aca="false">(T492*U492)</f>
        <v>0</v>
      </c>
      <c r="W492" s="185" t="n">
        <v>0</v>
      </c>
      <c r="X492" s="185" t="n">
        <f aca="false">IF(OR(S492="sì",S492="forfettario 190"),SUM(T492+W492),SUM(T492+V492+W492))</f>
        <v>0</v>
      </c>
      <c r="Y492" s="205"/>
      <c r="Z492" s="205"/>
      <c r="AA492" s="206"/>
      <c r="AB492" s="189" t="n">
        <f aca="false">IF(AA492="SI",X492,0)</f>
        <v>0</v>
      </c>
      <c r="AC492" s="207"/>
      <c r="AD492" s="207"/>
      <c r="AE492" s="207"/>
      <c r="AF492" s="207"/>
      <c r="AG492" s="207"/>
      <c r="AH492" s="208"/>
    </row>
    <row r="493" customFormat="false" ht="13.5" hidden="false" customHeight="true" outlineLevel="0" collapsed="false">
      <c r="A493" s="22" t="n">
        <v>492</v>
      </c>
      <c r="B493" s="180"/>
      <c r="C493" s="22"/>
      <c r="D493" s="22"/>
      <c r="E493" s="22"/>
      <c r="F493" s="22"/>
      <c r="G493" s="22"/>
      <c r="H493" s="183"/>
      <c r="I493" s="183"/>
      <c r="J493" s="22"/>
      <c r="K493" s="191" t="e">
        <f aca="false">VLOOKUP('Altri Costi'!J493,Legenda!$D$1:$F$258,2)</f>
        <v>#N/A</v>
      </c>
      <c r="L493" s="22"/>
      <c r="M493" s="22"/>
      <c r="N493" s="203"/>
      <c r="O493" s="183"/>
      <c r="P493" s="22"/>
      <c r="Q493" s="203"/>
      <c r="R493" s="183"/>
      <c r="S493" s="184" t="n">
        <f aca="false">'Piano Finanziario Annuale'!$F$6</f>
        <v>0</v>
      </c>
      <c r="T493" s="185" t="n">
        <v>0</v>
      </c>
      <c r="U493" s="186"/>
      <c r="V493" s="187" t="n">
        <f aca="false">(T493*U493)</f>
        <v>0</v>
      </c>
      <c r="W493" s="185" t="n">
        <v>0</v>
      </c>
      <c r="X493" s="185" t="n">
        <f aca="false">IF(OR(S493="sì",S493="forfettario 190"),SUM(T493+W493),SUM(T493+V493+W493))</f>
        <v>0</v>
      </c>
      <c r="Y493" s="205"/>
      <c r="Z493" s="205"/>
      <c r="AA493" s="206"/>
      <c r="AB493" s="189" t="n">
        <f aca="false">IF(AA493="SI",X493,0)</f>
        <v>0</v>
      </c>
      <c r="AC493" s="207"/>
      <c r="AD493" s="207"/>
      <c r="AE493" s="207"/>
      <c r="AF493" s="207"/>
      <c r="AG493" s="207"/>
      <c r="AH493" s="208"/>
    </row>
    <row r="494" customFormat="false" ht="13.5" hidden="false" customHeight="true" outlineLevel="0" collapsed="false">
      <c r="A494" s="22" t="n">
        <v>493</v>
      </c>
      <c r="B494" s="180"/>
      <c r="C494" s="22"/>
      <c r="D494" s="22"/>
      <c r="E494" s="22"/>
      <c r="F494" s="22"/>
      <c r="G494" s="22"/>
      <c r="H494" s="183"/>
      <c r="I494" s="183"/>
      <c r="J494" s="22"/>
      <c r="K494" s="191" t="e">
        <f aca="false">VLOOKUP('Altri Costi'!J494,Legenda!$D$1:$F$258,2)</f>
        <v>#N/A</v>
      </c>
      <c r="L494" s="22"/>
      <c r="M494" s="22"/>
      <c r="N494" s="203"/>
      <c r="O494" s="183"/>
      <c r="P494" s="22"/>
      <c r="Q494" s="203"/>
      <c r="R494" s="183"/>
      <c r="S494" s="184" t="n">
        <f aca="false">'Piano Finanziario Annuale'!$F$6</f>
        <v>0</v>
      </c>
      <c r="T494" s="185" t="n">
        <v>0</v>
      </c>
      <c r="U494" s="186"/>
      <c r="V494" s="187" t="n">
        <f aca="false">(T494*U494)</f>
        <v>0</v>
      </c>
      <c r="W494" s="185" t="n">
        <v>0</v>
      </c>
      <c r="X494" s="185" t="n">
        <f aca="false">IF(OR(S494="sì",S494="forfettario 190"),SUM(T494+W494),SUM(T494+V494+W494))</f>
        <v>0</v>
      </c>
      <c r="Y494" s="205"/>
      <c r="Z494" s="205"/>
      <c r="AA494" s="206"/>
      <c r="AB494" s="189" t="n">
        <f aca="false">IF(AA494="SI",X494,0)</f>
        <v>0</v>
      </c>
      <c r="AC494" s="207"/>
      <c r="AD494" s="207"/>
      <c r="AE494" s="207"/>
      <c r="AF494" s="207"/>
      <c r="AG494" s="207"/>
      <c r="AH494" s="208"/>
    </row>
    <row r="495" customFormat="false" ht="13.5" hidden="false" customHeight="true" outlineLevel="0" collapsed="false">
      <c r="A495" s="22" t="n">
        <v>494</v>
      </c>
      <c r="B495" s="180"/>
      <c r="C495" s="22"/>
      <c r="D495" s="22"/>
      <c r="E495" s="22"/>
      <c r="F495" s="22"/>
      <c r="G495" s="22"/>
      <c r="H495" s="183"/>
      <c r="I495" s="183"/>
      <c r="J495" s="22"/>
      <c r="K495" s="191" t="e">
        <f aca="false">VLOOKUP('Altri Costi'!J495,Legenda!$D$1:$F$258,2)</f>
        <v>#N/A</v>
      </c>
      <c r="L495" s="22"/>
      <c r="M495" s="22"/>
      <c r="N495" s="203"/>
      <c r="O495" s="183"/>
      <c r="P495" s="22"/>
      <c r="Q495" s="203"/>
      <c r="R495" s="183"/>
      <c r="S495" s="184" t="n">
        <f aca="false">'Piano Finanziario Annuale'!$F$6</f>
        <v>0</v>
      </c>
      <c r="T495" s="185" t="n">
        <v>0</v>
      </c>
      <c r="U495" s="186"/>
      <c r="V495" s="187" t="n">
        <f aca="false">(T495*U495)</f>
        <v>0</v>
      </c>
      <c r="W495" s="185" t="n">
        <v>0</v>
      </c>
      <c r="X495" s="185" t="n">
        <f aca="false">IF(OR(S495="sì",S495="forfettario 190"),SUM(T495+W495),SUM(T495+V495+W495))</f>
        <v>0</v>
      </c>
      <c r="Y495" s="205"/>
      <c r="Z495" s="205"/>
      <c r="AA495" s="206"/>
      <c r="AB495" s="189" t="n">
        <f aca="false">IF(AA495="SI",X495,0)</f>
        <v>0</v>
      </c>
      <c r="AC495" s="207"/>
      <c r="AD495" s="207"/>
      <c r="AE495" s="207"/>
      <c r="AF495" s="207"/>
      <c r="AG495" s="207"/>
      <c r="AH495" s="208"/>
    </row>
    <row r="496" customFormat="false" ht="13.5" hidden="false" customHeight="true" outlineLevel="0" collapsed="false">
      <c r="A496" s="22" t="n">
        <v>495</v>
      </c>
      <c r="B496" s="180"/>
      <c r="C496" s="22"/>
      <c r="D496" s="22"/>
      <c r="E496" s="22"/>
      <c r="F496" s="22"/>
      <c r="G496" s="22"/>
      <c r="H496" s="183"/>
      <c r="I496" s="183"/>
      <c r="J496" s="22"/>
      <c r="K496" s="191" t="e">
        <f aca="false">VLOOKUP('Altri Costi'!J496,Legenda!$D$1:$F$258,2)</f>
        <v>#N/A</v>
      </c>
      <c r="L496" s="22"/>
      <c r="M496" s="22"/>
      <c r="N496" s="203"/>
      <c r="O496" s="183"/>
      <c r="P496" s="22"/>
      <c r="Q496" s="203"/>
      <c r="R496" s="183"/>
      <c r="S496" s="184" t="n">
        <f aca="false">'Piano Finanziario Annuale'!$F$6</f>
        <v>0</v>
      </c>
      <c r="T496" s="185" t="n">
        <v>0</v>
      </c>
      <c r="U496" s="186"/>
      <c r="V496" s="187" t="n">
        <f aca="false">(T496*U496)</f>
        <v>0</v>
      </c>
      <c r="W496" s="185" t="n">
        <v>0</v>
      </c>
      <c r="X496" s="185" t="n">
        <f aca="false">IF(OR(S496="sì",S496="forfettario 190"),SUM(T496+W496),SUM(T496+V496+W496))</f>
        <v>0</v>
      </c>
      <c r="Y496" s="205"/>
      <c r="Z496" s="205"/>
      <c r="AA496" s="206"/>
      <c r="AB496" s="189" t="n">
        <f aca="false">IF(AA496="SI",X496,0)</f>
        <v>0</v>
      </c>
      <c r="AC496" s="207"/>
      <c r="AD496" s="207"/>
      <c r="AE496" s="207"/>
      <c r="AF496" s="207"/>
      <c r="AG496" s="207"/>
      <c r="AH496" s="208"/>
    </row>
    <row r="497" customFormat="false" ht="13.5" hidden="false" customHeight="true" outlineLevel="0" collapsed="false">
      <c r="A497" s="22" t="n">
        <v>496</v>
      </c>
      <c r="B497" s="180"/>
      <c r="C497" s="22"/>
      <c r="D497" s="22"/>
      <c r="E497" s="22"/>
      <c r="F497" s="22"/>
      <c r="G497" s="22"/>
      <c r="H497" s="183"/>
      <c r="I497" s="183"/>
      <c r="J497" s="22"/>
      <c r="K497" s="191" t="e">
        <f aca="false">VLOOKUP('Altri Costi'!J497,Legenda!$D$1:$F$258,2)</f>
        <v>#N/A</v>
      </c>
      <c r="L497" s="22"/>
      <c r="M497" s="22"/>
      <c r="N497" s="203"/>
      <c r="O497" s="183"/>
      <c r="P497" s="22"/>
      <c r="Q497" s="203"/>
      <c r="R497" s="183"/>
      <c r="S497" s="184" t="n">
        <f aca="false">'Piano Finanziario Annuale'!$F$6</f>
        <v>0</v>
      </c>
      <c r="T497" s="185" t="n">
        <v>0</v>
      </c>
      <c r="U497" s="186"/>
      <c r="V497" s="187" t="n">
        <f aca="false">(T497*U497)</f>
        <v>0</v>
      </c>
      <c r="W497" s="185" t="n">
        <v>0</v>
      </c>
      <c r="X497" s="185" t="n">
        <f aca="false">IF(OR(S497="sì",S497="forfettario 190"),SUM(T497+W497),SUM(T497+V497+W497))</f>
        <v>0</v>
      </c>
      <c r="Y497" s="205"/>
      <c r="Z497" s="205"/>
      <c r="AA497" s="206"/>
      <c r="AB497" s="189" t="n">
        <f aca="false">IF(AA497="SI",X497,0)</f>
        <v>0</v>
      </c>
      <c r="AC497" s="207"/>
      <c r="AD497" s="207"/>
      <c r="AE497" s="207"/>
      <c r="AF497" s="207"/>
      <c r="AG497" s="207"/>
      <c r="AH497" s="208"/>
    </row>
    <row r="498" customFormat="false" ht="13.5" hidden="false" customHeight="true" outlineLevel="0" collapsed="false">
      <c r="A498" s="22" t="n">
        <v>497</v>
      </c>
      <c r="B498" s="180"/>
      <c r="C498" s="22"/>
      <c r="D498" s="22"/>
      <c r="E498" s="22"/>
      <c r="F498" s="22"/>
      <c r="G498" s="22"/>
      <c r="H498" s="183"/>
      <c r="I498" s="183"/>
      <c r="J498" s="22"/>
      <c r="K498" s="191" t="e">
        <f aca="false">VLOOKUP('Altri Costi'!J498,Legenda!$D$1:$F$258,2)</f>
        <v>#N/A</v>
      </c>
      <c r="L498" s="22"/>
      <c r="M498" s="22"/>
      <c r="N498" s="203"/>
      <c r="O498" s="183"/>
      <c r="P498" s="22"/>
      <c r="Q498" s="203"/>
      <c r="R498" s="183"/>
      <c r="S498" s="184" t="n">
        <f aca="false">'Piano Finanziario Annuale'!$F$6</f>
        <v>0</v>
      </c>
      <c r="T498" s="185" t="n">
        <v>0</v>
      </c>
      <c r="U498" s="186"/>
      <c r="V498" s="187" t="n">
        <f aca="false">(T498*U498)</f>
        <v>0</v>
      </c>
      <c r="W498" s="185" t="n">
        <v>0</v>
      </c>
      <c r="X498" s="185" t="n">
        <f aca="false">IF(OR(S498="sì",S498="forfettario 190"),SUM(T498+W498),SUM(T498+V498+W498))</f>
        <v>0</v>
      </c>
      <c r="Y498" s="205"/>
      <c r="Z498" s="205"/>
      <c r="AA498" s="206"/>
      <c r="AB498" s="189" t="n">
        <f aca="false">IF(AA498="SI",X498,0)</f>
        <v>0</v>
      </c>
      <c r="AC498" s="207"/>
      <c r="AD498" s="207"/>
      <c r="AE498" s="207"/>
      <c r="AF498" s="207"/>
      <c r="AG498" s="207"/>
      <c r="AH498" s="208"/>
    </row>
    <row r="499" customFormat="false" ht="13.5" hidden="false" customHeight="true" outlineLevel="0" collapsed="false">
      <c r="A499" s="22" t="n">
        <v>498</v>
      </c>
      <c r="B499" s="180"/>
      <c r="C499" s="22"/>
      <c r="D499" s="22"/>
      <c r="E499" s="22"/>
      <c r="F499" s="22"/>
      <c r="G499" s="22"/>
      <c r="H499" s="183"/>
      <c r="I499" s="183"/>
      <c r="J499" s="22"/>
      <c r="K499" s="191" t="e">
        <f aca="false">VLOOKUP('Altri Costi'!J499,Legenda!$D$1:$F$258,2)</f>
        <v>#N/A</v>
      </c>
      <c r="L499" s="22"/>
      <c r="M499" s="22"/>
      <c r="N499" s="203"/>
      <c r="O499" s="183"/>
      <c r="P499" s="22"/>
      <c r="Q499" s="203"/>
      <c r="R499" s="183"/>
      <c r="S499" s="184" t="n">
        <f aca="false">'Piano Finanziario Annuale'!$F$6</f>
        <v>0</v>
      </c>
      <c r="T499" s="185" t="n">
        <v>0</v>
      </c>
      <c r="U499" s="186"/>
      <c r="V499" s="187" t="n">
        <f aca="false">(T499*U499)</f>
        <v>0</v>
      </c>
      <c r="W499" s="185" t="n">
        <v>0</v>
      </c>
      <c r="X499" s="185" t="n">
        <f aca="false">IF(OR(S499="sì",S499="forfettario 190"),SUM(T499+W499),SUM(T499+V499+W499))</f>
        <v>0</v>
      </c>
      <c r="Y499" s="205"/>
      <c r="Z499" s="205"/>
      <c r="AA499" s="206"/>
      <c r="AB499" s="189" t="n">
        <f aca="false">IF(AA499="SI",X499,0)</f>
        <v>0</v>
      </c>
      <c r="AC499" s="207"/>
      <c r="AD499" s="207"/>
      <c r="AE499" s="207"/>
      <c r="AF499" s="207"/>
      <c r="AG499" s="207"/>
      <c r="AH499" s="208"/>
    </row>
    <row r="500" customFormat="false" ht="13.5" hidden="false" customHeight="true" outlineLevel="0" collapsed="false">
      <c r="A500" s="22" t="n">
        <v>499</v>
      </c>
      <c r="B500" s="180"/>
      <c r="C500" s="22"/>
      <c r="D500" s="22"/>
      <c r="E500" s="22"/>
      <c r="F500" s="22"/>
      <c r="G500" s="22"/>
      <c r="H500" s="183"/>
      <c r="I500" s="183"/>
      <c r="J500" s="22"/>
      <c r="K500" s="191" t="e">
        <f aca="false">VLOOKUP('Altri Costi'!J500,Legenda!$D$1:$F$258,2)</f>
        <v>#N/A</v>
      </c>
      <c r="L500" s="22"/>
      <c r="M500" s="22"/>
      <c r="N500" s="203"/>
      <c r="O500" s="183"/>
      <c r="P500" s="22"/>
      <c r="Q500" s="203"/>
      <c r="R500" s="183"/>
      <c r="S500" s="184" t="n">
        <f aca="false">'Piano Finanziario Annuale'!$F$6</f>
        <v>0</v>
      </c>
      <c r="T500" s="185" t="n">
        <v>0</v>
      </c>
      <c r="U500" s="186"/>
      <c r="V500" s="187" t="n">
        <f aca="false">(T500*U500)</f>
        <v>0</v>
      </c>
      <c r="W500" s="185" t="n">
        <v>0</v>
      </c>
      <c r="X500" s="185" t="n">
        <f aca="false">IF(OR(S500="sì",S500="forfettario 190"),SUM(T500+W500),SUM(T500+V500+W500))</f>
        <v>0</v>
      </c>
      <c r="Y500" s="205"/>
      <c r="Z500" s="205"/>
      <c r="AA500" s="206"/>
      <c r="AB500" s="189" t="n">
        <f aca="false">IF(AA500="SI",X500,0)</f>
        <v>0</v>
      </c>
      <c r="AC500" s="207"/>
      <c r="AD500" s="207"/>
      <c r="AE500" s="207"/>
      <c r="AF500" s="207"/>
      <c r="AG500" s="207"/>
      <c r="AH500" s="208"/>
    </row>
    <row r="501" customFormat="false" ht="13.5" hidden="false" customHeight="true" outlineLevel="0" collapsed="false">
      <c r="A501" s="22" t="n">
        <v>500</v>
      </c>
      <c r="B501" s="180"/>
      <c r="C501" s="22"/>
      <c r="D501" s="22"/>
      <c r="E501" s="22"/>
      <c r="F501" s="22"/>
      <c r="G501" s="22"/>
      <c r="H501" s="183"/>
      <c r="I501" s="183"/>
      <c r="J501" s="22"/>
      <c r="K501" s="191" t="e">
        <f aca="false">VLOOKUP('Altri Costi'!J501,Legenda!$D$1:$F$258,2)</f>
        <v>#N/A</v>
      </c>
      <c r="L501" s="22"/>
      <c r="M501" s="22"/>
      <c r="N501" s="203"/>
      <c r="O501" s="183"/>
      <c r="P501" s="22"/>
      <c r="Q501" s="203"/>
      <c r="R501" s="183"/>
      <c r="S501" s="184" t="n">
        <f aca="false">'Piano Finanziario Annuale'!$F$6</f>
        <v>0</v>
      </c>
      <c r="T501" s="185" t="n">
        <v>0</v>
      </c>
      <c r="U501" s="186"/>
      <c r="V501" s="187" t="n">
        <f aca="false">(T501*U501)</f>
        <v>0</v>
      </c>
      <c r="W501" s="185" t="n">
        <v>0</v>
      </c>
      <c r="X501" s="185" t="n">
        <f aca="false">IF(OR(S501="sì",S501="forfettario 190"),SUM(T501+W501),SUM(T501+V501+W501))</f>
        <v>0</v>
      </c>
      <c r="Y501" s="205"/>
      <c r="Z501" s="205"/>
      <c r="AA501" s="206"/>
      <c r="AB501" s="189" t="n">
        <f aca="false">IF(AA501="SI",X501,0)</f>
        <v>0</v>
      </c>
      <c r="AC501" s="207"/>
      <c r="AD501" s="207"/>
      <c r="AE501" s="207"/>
      <c r="AF501" s="207"/>
      <c r="AG501" s="207"/>
      <c r="AH501" s="208"/>
    </row>
    <row r="502" customFormat="false" ht="13.5" hidden="false" customHeight="true" outlineLevel="0" collapsed="false">
      <c r="A502" s="22" t="n">
        <v>501</v>
      </c>
      <c r="B502" s="180"/>
      <c r="C502" s="22"/>
      <c r="D502" s="22"/>
      <c r="E502" s="22"/>
      <c r="F502" s="22"/>
      <c r="G502" s="22"/>
      <c r="H502" s="183"/>
      <c r="I502" s="183"/>
      <c r="J502" s="22"/>
      <c r="K502" s="191" t="e">
        <f aca="false">VLOOKUP('Altri Costi'!J502,Legenda!$D$1:$F$258,2)</f>
        <v>#N/A</v>
      </c>
      <c r="L502" s="22"/>
      <c r="M502" s="22"/>
      <c r="N502" s="203"/>
      <c r="O502" s="183"/>
      <c r="P502" s="22"/>
      <c r="Q502" s="203"/>
      <c r="R502" s="183"/>
      <c r="S502" s="184" t="n">
        <f aca="false">'Piano Finanziario Annuale'!$F$6</f>
        <v>0</v>
      </c>
      <c r="T502" s="185" t="n">
        <v>0</v>
      </c>
      <c r="U502" s="186"/>
      <c r="V502" s="187" t="n">
        <f aca="false">(T502*U502)</f>
        <v>0</v>
      </c>
      <c r="W502" s="185" t="n">
        <v>0</v>
      </c>
      <c r="X502" s="185" t="n">
        <f aca="false">IF(OR(S502="sì",S502="forfettario 190"),SUM(T502+W502),SUM(T502+V502+W502))</f>
        <v>0</v>
      </c>
      <c r="Y502" s="205"/>
      <c r="Z502" s="205"/>
      <c r="AA502" s="206"/>
      <c r="AB502" s="189" t="n">
        <f aca="false">IF(AA502="SI",X502,0)</f>
        <v>0</v>
      </c>
      <c r="AC502" s="207"/>
      <c r="AD502" s="207"/>
      <c r="AE502" s="207"/>
      <c r="AF502" s="207"/>
      <c r="AG502" s="207"/>
      <c r="AH502" s="208"/>
    </row>
    <row r="503" customFormat="false" ht="13.5" hidden="false" customHeight="true" outlineLevel="0" collapsed="false">
      <c r="A503" s="22" t="n">
        <v>502</v>
      </c>
      <c r="B503" s="180"/>
      <c r="C503" s="22"/>
      <c r="D503" s="22"/>
      <c r="E503" s="22"/>
      <c r="F503" s="22"/>
      <c r="G503" s="22"/>
      <c r="H503" s="183"/>
      <c r="I503" s="183"/>
      <c r="J503" s="22"/>
      <c r="K503" s="191" t="e">
        <f aca="false">VLOOKUP('Altri Costi'!J503,Legenda!$D$1:$F$258,2)</f>
        <v>#N/A</v>
      </c>
      <c r="L503" s="22"/>
      <c r="M503" s="22"/>
      <c r="N503" s="203"/>
      <c r="O503" s="183"/>
      <c r="P503" s="22"/>
      <c r="Q503" s="203"/>
      <c r="R503" s="183"/>
      <c r="S503" s="184" t="n">
        <f aca="false">'Piano Finanziario Annuale'!$F$6</f>
        <v>0</v>
      </c>
      <c r="T503" s="185" t="n">
        <v>0</v>
      </c>
      <c r="U503" s="186"/>
      <c r="V503" s="187" t="n">
        <f aca="false">(T503*U503)</f>
        <v>0</v>
      </c>
      <c r="W503" s="185" t="n">
        <v>0</v>
      </c>
      <c r="X503" s="185" t="n">
        <f aca="false">IF(OR(S503="sì",S503="forfettario 190"),SUM(T503+W503),SUM(T503+V503+W503))</f>
        <v>0</v>
      </c>
      <c r="Y503" s="205"/>
      <c r="Z503" s="205"/>
      <c r="AA503" s="206"/>
      <c r="AB503" s="189" t="n">
        <f aca="false">IF(AA503="SI",X503,0)</f>
        <v>0</v>
      </c>
      <c r="AC503" s="207"/>
      <c r="AD503" s="207"/>
      <c r="AE503" s="207"/>
      <c r="AF503" s="207"/>
      <c r="AG503" s="207"/>
      <c r="AH503" s="208"/>
    </row>
    <row r="504" customFormat="false" ht="13.5" hidden="false" customHeight="true" outlineLevel="0" collapsed="false">
      <c r="A504" s="22" t="n">
        <v>503</v>
      </c>
      <c r="B504" s="180"/>
      <c r="C504" s="22"/>
      <c r="D504" s="22"/>
      <c r="E504" s="22"/>
      <c r="F504" s="22"/>
      <c r="G504" s="22"/>
      <c r="H504" s="183"/>
      <c r="I504" s="183"/>
      <c r="J504" s="22"/>
      <c r="K504" s="191" t="e">
        <f aca="false">VLOOKUP('Altri Costi'!J504,Legenda!$D$1:$F$258,2)</f>
        <v>#N/A</v>
      </c>
      <c r="L504" s="22"/>
      <c r="M504" s="22"/>
      <c r="N504" s="203"/>
      <c r="O504" s="183"/>
      <c r="P504" s="22"/>
      <c r="Q504" s="203"/>
      <c r="R504" s="183"/>
      <c r="S504" s="184" t="n">
        <f aca="false">'Piano Finanziario Annuale'!$F$6</f>
        <v>0</v>
      </c>
      <c r="T504" s="185" t="n">
        <v>0</v>
      </c>
      <c r="U504" s="186"/>
      <c r="V504" s="187" t="n">
        <f aca="false">(T504*U504)</f>
        <v>0</v>
      </c>
      <c r="W504" s="185" t="n">
        <v>0</v>
      </c>
      <c r="X504" s="185" t="n">
        <f aca="false">IF(OR(S504="sì",S504="forfettario 190"),SUM(T504+W504),SUM(T504+V504+W504))</f>
        <v>0</v>
      </c>
      <c r="Y504" s="205"/>
      <c r="Z504" s="205"/>
      <c r="AA504" s="206"/>
      <c r="AB504" s="189" t="n">
        <f aca="false">IF(AA504="SI",X504,0)</f>
        <v>0</v>
      </c>
      <c r="AC504" s="207"/>
      <c r="AD504" s="207"/>
      <c r="AE504" s="207"/>
      <c r="AF504" s="207"/>
      <c r="AG504" s="207"/>
      <c r="AH504" s="208"/>
    </row>
    <row r="505" customFormat="false" ht="13.5" hidden="false" customHeight="true" outlineLevel="0" collapsed="false">
      <c r="A505" s="22" t="n">
        <v>504</v>
      </c>
      <c r="B505" s="180"/>
      <c r="C505" s="22"/>
      <c r="D505" s="22"/>
      <c r="E505" s="22"/>
      <c r="F505" s="22"/>
      <c r="G505" s="22"/>
      <c r="H505" s="183"/>
      <c r="I505" s="183"/>
      <c r="J505" s="22"/>
      <c r="K505" s="191" t="e">
        <f aca="false">VLOOKUP('Altri Costi'!J505,Legenda!$D$1:$F$258,2)</f>
        <v>#N/A</v>
      </c>
      <c r="L505" s="22"/>
      <c r="M505" s="22"/>
      <c r="N505" s="203"/>
      <c r="O505" s="183"/>
      <c r="P505" s="22"/>
      <c r="Q505" s="203"/>
      <c r="R505" s="183"/>
      <c r="S505" s="184" t="n">
        <f aca="false">'Piano Finanziario Annuale'!$F$6</f>
        <v>0</v>
      </c>
      <c r="T505" s="185" t="n">
        <v>0</v>
      </c>
      <c r="U505" s="186"/>
      <c r="V505" s="187" t="n">
        <f aca="false">(T505*U505)</f>
        <v>0</v>
      </c>
      <c r="W505" s="185" t="n">
        <v>0</v>
      </c>
      <c r="X505" s="185" t="n">
        <f aca="false">IF(OR(S505="sì",S505="forfettario 190"),SUM(T505+W505),SUM(T505+V505+W505))</f>
        <v>0</v>
      </c>
      <c r="Y505" s="205"/>
      <c r="Z505" s="205"/>
      <c r="AA505" s="206"/>
      <c r="AB505" s="189" t="n">
        <f aca="false">IF(AA505="SI",X505,0)</f>
        <v>0</v>
      </c>
      <c r="AC505" s="207"/>
      <c r="AD505" s="207"/>
      <c r="AE505" s="207"/>
      <c r="AF505" s="207"/>
      <c r="AG505" s="207"/>
      <c r="AH505" s="208"/>
    </row>
    <row r="506" customFormat="false" ht="13.5" hidden="false" customHeight="true" outlineLevel="0" collapsed="false">
      <c r="A506" s="22" t="n">
        <v>505</v>
      </c>
      <c r="B506" s="180"/>
      <c r="C506" s="22"/>
      <c r="D506" s="22"/>
      <c r="E506" s="22"/>
      <c r="F506" s="22"/>
      <c r="G506" s="22"/>
      <c r="H506" s="183"/>
      <c r="I506" s="183"/>
      <c r="J506" s="22"/>
      <c r="K506" s="191" t="e">
        <f aca="false">VLOOKUP('Altri Costi'!J506,Legenda!$D$1:$F$258,2)</f>
        <v>#N/A</v>
      </c>
      <c r="L506" s="22"/>
      <c r="M506" s="22"/>
      <c r="N506" s="203"/>
      <c r="O506" s="183"/>
      <c r="P506" s="22"/>
      <c r="Q506" s="203"/>
      <c r="R506" s="183"/>
      <c r="S506" s="184" t="n">
        <f aca="false">'Piano Finanziario Annuale'!$F$6</f>
        <v>0</v>
      </c>
      <c r="T506" s="185" t="n">
        <v>0</v>
      </c>
      <c r="U506" s="186"/>
      <c r="V506" s="187" t="n">
        <f aca="false">(T506*U506)</f>
        <v>0</v>
      </c>
      <c r="W506" s="185" t="n">
        <v>0</v>
      </c>
      <c r="X506" s="185" t="n">
        <f aca="false">IF(OR(S506="sì",S506="forfettario 190"),SUM(T506+W506),SUM(T506+V506+W506))</f>
        <v>0</v>
      </c>
      <c r="Y506" s="205"/>
      <c r="Z506" s="205"/>
      <c r="AA506" s="206"/>
      <c r="AB506" s="189" t="n">
        <f aca="false">IF(AA506="SI",X506,0)</f>
        <v>0</v>
      </c>
      <c r="AC506" s="207"/>
      <c r="AD506" s="207"/>
      <c r="AE506" s="207"/>
      <c r="AF506" s="207"/>
      <c r="AG506" s="207"/>
      <c r="AH506" s="208"/>
    </row>
    <row r="507" customFormat="false" ht="13.5" hidden="false" customHeight="true" outlineLevel="0" collapsed="false">
      <c r="A507" s="22" t="n">
        <v>506</v>
      </c>
      <c r="B507" s="180"/>
      <c r="C507" s="22"/>
      <c r="D507" s="22"/>
      <c r="E507" s="22"/>
      <c r="F507" s="22"/>
      <c r="G507" s="22"/>
      <c r="H507" s="183"/>
      <c r="I507" s="183"/>
      <c r="J507" s="22"/>
      <c r="K507" s="191" t="e">
        <f aca="false">VLOOKUP('Altri Costi'!J507,Legenda!$D$1:$F$258,2)</f>
        <v>#N/A</v>
      </c>
      <c r="L507" s="22"/>
      <c r="M507" s="22"/>
      <c r="N507" s="203"/>
      <c r="O507" s="183"/>
      <c r="P507" s="22"/>
      <c r="Q507" s="203"/>
      <c r="R507" s="183"/>
      <c r="S507" s="184" t="n">
        <f aca="false">'Piano Finanziario Annuale'!$F$6</f>
        <v>0</v>
      </c>
      <c r="T507" s="185" t="n">
        <v>0</v>
      </c>
      <c r="U507" s="186"/>
      <c r="V507" s="187" t="n">
        <f aca="false">(T507*U507)</f>
        <v>0</v>
      </c>
      <c r="W507" s="185" t="n">
        <v>0</v>
      </c>
      <c r="X507" s="185" t="n">
        <f aca="false">IF(OR(S507="sì",S507="forfettario 190"),SUM(T507+W507),SUM(T507+V507+W507))</f>
        <v>0</v>
      </c>
      <c r="Y507" s="205"/>
      <c r="Z507" s="205"/>
      <c r="AA507" s="206"/>
      <c r="AB507" s="189" t="n">
        <f aca="false">IF(AA507="SI",X507,0)</f>
        <v>0</v>
      </c>
      <c r="AC507" s="207"/>
      <c r="AD507" s="207"/>
      <c r="AE507" s="207"/>
      <c r="AF507" s="207"/>
      <c r="AG507" s="207"/>
      <c r="AH507" s="208"/>
    </row>
    <row r="508" customFormat="false" ht="13.5" hidden="false" customHeight="true" outlineLevel="0" collapsed="false">
      <c r="A508" s="22" t="n">
        <v>507</v>
      </c>
      <c r="B508" s="180"/>
      <c r="C508" s="22"/>
      <c r="D508" s="22"/>
      <c r="E508" s="22"/>
      <c r="F508" s="22"/>
      <c r="G508" s="22"/>
      <c r="H508" s="183"/>
      <c r="I508" s="183"/>
      <c r="J508" s="22"/>
      <c r="K508" s="191" t="e">
        <f aca="false">VLOOKUP('Altri Costi'!J508,Legenda!$D$1:$F$258,2)</f>
        <v>#N/A</v>
      </c>
      <c r="L508" s="22"/>
      <c r="M508" s="22"/>
      <c r="N508" s="203"/>
      <c r="O508" s="183"/>
      <c r="P508" s="22"/>
      <c r="Q508" s="203"/>
      <c r="R508" s="183"/>
      <c r="S508" s="184" t="n">
        <f aca="false">'Piano Finanziario Annuale'!$F$6</f>
        <v>0</v>
      </c>
      <c r="T508" s="185" t="n">
        <v>0</v>
      </c>
      <c r="U508" s="186"/>
      <c r="V508" s="187" t="n">
        <f aca="false">(T508*U508)</f>
        <v>0</v>
      </c>
      <c r="W508" s="185" t="n">
        <v>0</v>
      </c>
      <c r="X508" s="185" t="n">
        <f aca="false">IF(OR(S508="sì",S508="forfettario 190"),SUM(T508+W508),SUM(T508+V508+W508))</f>
        <v>0</v>
      </c>
      <c r="Y508" s="205"/>
      <c r="Z508" s="205"/>
      <c r="AA508" s="206"/>
      <c r="AB508" s="189" t="n">
        <f aca="false">IF(AA508="SI",X508,0)</f>
        <v>0</v>
      </c>
      <c r="AC508" s="207"/>
      <c r="AD508" s="207"/>
      <c r="AE508" s="207"/>
      <c r="AF508" s="207"/>
      <c r="AG508" s="207"/>
      <c r="AH508" s="208"/>
    </row>
    <row r="509" customFormat="false" ht="13.5" hidden="false" customHeight="true" outlineLevel="0" collapsed="false">
      <c r="A509" s="22" t="n">
        <v>508</v>
      </c>
      <c r="B509" s="180"/>
      <c r="C509" s="22"/>
      <c r="D509" s="22"/>
      <c r="E509" s="22"/>
      <c r="F509" s="22"/>
      <c r="G509" s="22"/>
      <c r="H509" s="183"/>
      <c r="I509" s="183"/>
      <c r="J509" s="22"/>
      <c r="K509" s="191" t="e">
        <f aca="false">VLOOKUP('Altri Costi'!J509,Legenda!$D$1:$F$258,2)</f>
        <v>#N/A</v>
      </c>
      <c r="L509" s="22"/>
      <c r="M509" s="22"/>
      <c r="N509" s="203"/>
      <c r="O509" s="183"/>
      <c r="P509" s="22"/>
      <c r="Q509" s="203"/>
      <c r="R509" s="183"/>
      <c r="S509" s="184" t="n">
        <f aca="false">'Piano Finanziario Annuale'!$F$6</f>
        <v>0</v>
      </c>
      <c r="T509" s="185" t="n">
        <v>0</v>
      </c>
      <c r="U509" s="186"/>
      <c r="V509" s="187" t="n">
        <f aca="false">(T509*U509)</f>
        <v>0</v>
      </c>
      <c r="W509" s="185" t="n">
        <v>0</v>
      </c>
      <c r="X509" s="185" t="n">
        <f aca="false">IF(OR(S509="sì",S509="forfettario 190"),SUM(T509+W509),SUM(T509+V509+W509))</f>
        <v>0</v>
      </c>
      <c r="Y509" s="205"/>
      <c r="Z509" s="205"/>
      <c r="AA509" s="206"/>
      <c r="AB509" s="189" t="n">
        <f aca="false">IF(AA509="SI",X509,0)</f>
        <v>0</v>
      </c>
      <c r="AC509" s="207"/>
      <c r="AD509" s="207"/>
      <c r="AE509" s="207"/>
      <c r="AF509" s="207"/>
      <c r="AG509" s="207"/>
      <c r="AH509" s="208"/>
    </row>
    <row r="510" customFormat="false" ht="13.5" hidden="false" customHeight="true" outlineLevel="0" collapsed="false">
      <c r="A510" s="22" t="n">
        <v>509</v>
      </c>
      <c r="B510" s="180"/>
      <c r="C510" s="22"/>
      <c r="D510" s="22"/>
      <c r="E510" s="22"/>
      <c r="F510" s="22"/>
      <c r="G510" s="22"/>
      <c r="H510" s="183"/>
      <c r="I510" s="183"/>
      <c r="J510" s="22"/>
      <c r="K510" s="191" t="e">
        <f aca="false">VLOOKUP('Altri Costi'!J510,Legenda!$D$1:$F$258,2)</f>
        <v>#N/A</v>
      </c>
      <c r="L510" s="22"/>
      <c r="M510" s="22"/>
      <c r="N510" s="203"/>
      <c r="O510" s="183"/>
      <c r="P510" s="22"/>
      <c r="Q510" s="203"/>
      <c r="R510" s="183"/>
      <c r="S510" s="184" t="n">
        <f aca="false">'Piano Finanziario Annuale'!$F$6</f>
        <v>0</v>
      </c>
      <c r="T510" s="185" t="n">
        <v>0</v>
      </c>
      <c r="U510" s="186"/>
      <c r="V510" s="187" t="n">
        <f aca="false">(T510*U510)</f>
        <v>0</v>
      </c>
      <c r="W510" s="185" t="n">
        <v>0</v>
      </c>
      <c r="X510" s="185" t="n">
        <f aca="false">IF(OR(S510="sì",S510="forfettario 190"),SUM(T510+W510),SUM(T510+V510+W510))</f>
        <v>0</v>
      </c>
      <c r="Y510" s="205"/>
      <c r="Z510" s="205"/>
      <c r="AA510" s="206"/>
      <c r="AB510" s="189" t="n">
        <f aca="false">IF(AA510="SI",X510,0)</f>
        <v>0</v>
      </c>
      <c r="AC510" s="207"/>
      <c r="AD510" s="207"/>
      <c r="AE510" s="207"/>
      <c r="AF510" s="207"/>
      <c r="AG510" s="207"/>
      <c r="AH510" s="208"/>
    </row>
    <row r="511" customFormat="false" ht="13.5" hidden="false" customHeight="true" outlineLevel="0" collapsed="false">
      <c r="A511" s="22" t="n">
        <v>510</v>
      </c>
      <c r="B511" s="180"/>
      <c r="C511" s="22"/>
      <c r="D511" s="22"/>
      <c r="E511" s="22"/>
      <c r="F511" s="22"/>
      <c r="G511" s="22"/>
      <c r="H511" s="183"/>
      <c r="I511" s="183"/>
      <c r="J511" s="22"/>
      <c r="K511" s="191" t="e">
        <f aca="false">VLOOKUP('Altri Costi'!J511,Legenda!$D$1:$F$258,2)</f>
        <v>#N/A</v>
      </c>
      <c r="L511" s="22"/>
      <c r="M511" s="22"/>
      <c r="N511" s="203"/>
      <c r="O511" s="183"/>
      <c r="P511" s="22"/>
      <c r="Q511" s="203"/>
      <c r="R511" s="183"/>
      <c r="S511" s="184" t="n">
        <f aca="false">'Piano Finanziario Annuale'!$F$6</f>
        <v>0</v>
      </c>
      <c r="T511" s="185" t="n">
        <v>0</v>
      </c>
      <c r="U511" s="186"/>
      <c r="V511" s="187" t="n">
        <f aca="false">(T511*U511)</f>
        <v>0</v>
      </c>
      <c r="W511" s="185" t="n">
        <v>0</v>
      </c>
      <c r="X511" s="185" t="n">
        <f aca="false">IF(OR(S511="sì",S511="forfettario 190"),SUM(T511+W511),SUM(T511+V511+W511))</f>
        <v>0</v>
      </c>
      <c r="Y511" s="205"/>
      <c r="Z511" s="205"/>
      <c r="AA511" s="206"/>
      <c r="AB511" s="189" t="n">
        <f aca="false">IF(AA511="SI",X511,0)</f>
        <v>0</v>
      </c>
      <c r="AC511" s="207"/>
      <c r="AD511" s="207"/>
      <c r="AE511" s="207"/>
      <c r="AF511" s="207"/>
      <c r="AG511" s="207"/>
      <c r="AH511" s="208"/>
    </row>
    <row r="512" customFormat="false" ht="13.5" hidden="false" customHeight="true" outlineLevel="0" collapsed="false">
      <c r="A512" s="22" t="n">
        <v>511</v>
      </c>
      <c r="B512" s="180"/>
      <c r="C512" s="22"/>
      <c r="D512" s="22"/>
      <c r="E512" s="22"/>
      <c r="F512" s="22"/>
      <c r="G512" s="22"/>
      <c r="H512" s="183"/>
      <c r="I512" s="183"/>
      <c r="J512" s="22"/>
      <c r="K512" s="191" t="e">
        <f aca="false">VLOOKUP('Altri Costi'!J512,Legenda!$D$1:$F$258,2)</f>
        <v>#N/A</v>
      </c>
      <c r="L512" s="22"/>
      <c r="M512" s="22"/>
      <c r="N512" s="203"/>
      <c r="O512" s="183"/>
      <c r="P512" s="22"/>
      <c r="Q512" s="203"/>
      <c r="R512" s="183"/>
      <c r="S512" s="184" t="n">
        <f aca="false">'Piano Finanziario Annuale'!$F$6</f>
        <v>0</v>
      </c>
      <c r="T512" s="185" t="n">
        <v>0</v>
      </c>
      <c r="U512" s="186"/>
      <c r="V512" s="187" t="n">
        <f aca="false">(T512*U512)</f>
        <v>0</v>
      </c>
      <c r="W512" s="185" t="n">
        <v>0</v>
      </c>
      <c r="X512" s="185" t="n">
        <f aca="false">IF(OR(S512="sì",S512="forfettario 190"),SUM(T512+W512),SUM(T512+V512+W512))</f>
        <v>0</v>
      </c>
      <c r="Y512" s="205"/>
      <c r="Z512" s="205"/>
      <c r="AA512" s="206"/>
      <c r="AB512" s="189" t="n">
        <f aca="false">IF(AA512="SI",X512,0)</f>
        <v>0</v>
      </c>
      <c r="AC512" s="207"/>
      <c r="AD512" s="207"/>
      <c r="AE512" s="207"/>
      <c r="AF512" s="207"/>
      <c r="AG512" s="207"/>
      <c r="AH512" s="208"/>
    </row>
    <row r="513" customFormat="false" ht="13.5" hidden="false" customHeight="true" outlineLevel="0" collapsed="false">
      <c r="A513" s="22" t="n">
        <v>512</v>
      </c>
      <c r="B513" s="180"/>
      <c r="C513" s="22"/>
      <c r="D513" s="22"/>
      <c r="E513" s="22"/>
      <c r="F513" s="22"/>
      <c r="G513" s="22"/>
      <c r="H513" s="183"/>
      <c r="I513" s="183"/>
      <c r="J513" s="22"/>
      <c r="K513" s="191" t="e">
        <f aca="false">VLOOKUP('Altri Costi'!J513,Legenda!$D$1:$F$258,2)</f>
        <v>#N/A</v>
      </c>
      <c r="L513" s="22"/>
      <c r="M513" s="22"/>
      <c r="N513" s="203"/>
      <c r="O513" s="183"/>
      <c r="P513" s="22"/>
      <c r="Q513" s="203"/>
      <c r="R513" s="183"/>
      <c r="S513" s="184" t="n">
        <f aca="false">'Piano Finanziario Annuale'!$F$6</f>
        <v>0</v>
      </c>
      <c r="T513" s="185" t="n">
        <v>0</v>
      </c>
      <c r="U513" s="186"/>
      <c r="V513" s="187" t="n">
        <f aca="false">(T513*U513)</f>
        <v>0</v>
      </c>
      <c r="W513" s="185" t="n">
        <v>0</v>
      </c>
      <c r="X513" s="185" t="n">
        <f aca="false">IF(OR(S513="sì",S513="forfettario 190"),SUM(T513+W513),SUM(T513+V513+W513))</f>
        <v>0</v>
      </c>
      <c r="Y513" s="205"/>
      <c r="Z513" s="205"/>
      <c r="AA513" s="206"/>
      <c r="AB513" s="189" t="n">
        <f aca="false">IF(AA513="SI",X513,0)</f>
        <v>0</v>
      </c>
      <c r="AC513" s="207"/>
      <c r="AD513" s="207"/>
      <c r="AE513" s="207"/>
      <c r="AF513" s="207"/>
      <c r="AG513" s="207"/>
      <c r="AH513" s="208"/>
    </row>
    <row r="514" customFormat="false" ht="13.5" hidden="false" customHeight="true" outlineLevel="0" collapsed="false">
      <c r="A514" s="22" t="n">
        <v>513</v>
      </c>
      <c r="B514" s="180"/>
      <c r="C514" s="22"/>
      <c r="D514" s="22"/>
      <c r="E514" s="22"/>
      <c r="F514" s="22"/>
      <c r="G514" s="22"/>
      <c r="H514" s="183"/>
      <c r="I514" s="183"/>
      <c r="J514" s="22"/>
      <c r="K514" s="191" t="e">
        <f aca="false">VLOOKUP('Altri Costi'!J514,Legenda!$D$1:$F$258,2)</f>
        <v>#N/A</v>
      </c>
      <c r="L514" s="22"/>
      <c r="M514" s="22"/>
      <c r="N514" s="203"/>
      <c r="O514" s="183"/>
      <c r="P514" s="22"/>
      <c r="Q514" s="203"/>
      <c r="R514" s="183"/>
      <c r="S514" s="184" t="n">
        <f aca="false">'Piano Finanziario Annuale'!$F$6</f>
        <v>0</v>
      </c>
      <c r="T514" s="185" t="n">
        <v>0</v>
      </c>
      <c r="U514" s="186"/>
      <c r="V514" s="187" t="n">
        <f aca="false">(T514*U514)</f>
        <v>0</v>
      </c>
      <c r="W514" s="185" t="n">
        <v>0</v>
      </c>
      <c r="X514" s="185" t="n">
        <f aca="false">IF(OR(S514="sì",S514="forfettario 190"),SUM(T514+W514),SUM(T514+V514+W514))</f>
        <v>0</v>
      </c>
      <c r="Y514" s="205"/>
      <c r="Z514" s="205"/>
      <c r="AA514" s="206"/>
      <c r="AB514" s="189" t="n">
        <f aca="false">IF(AA514="SI",X514,0)</f>
        <v>0</v>
      </c>
      <c r="AC514" s="207"/>
      <c r="AD514" s="207"/>
      <c r="AE514" s="207"/>
      <c r="AF514" s="207"/>
      <c r="AG514" s="207"/>
      <c r="AH514" s="208"/>
    </row>
    <row r="515" customFormat="false" ht="13.5" hidden="false" customHeight="true" outlineLevel="0" collapsed="false">
      <c r="A515" s="22" t="n">
        <v>514</v>
      </c>
      <c r="B515" s="180"/>
      <c r="C515" s="22"/>
      <c r="D515" s="22"/>
      <c r="E515" s="22"/>
      <c r="F515" s="22"/>
      <c r="G515" s="22"/>
      <c r="H515" s="183"/>
      <c r="I515" s="183"/>
      <c r="J515" s="22"/>
      <c r="K515" s="191" t="e">
        <f aca="false">VLOOKUP('Altri Costi'!J515,Legenda!$D$1:$F$258,2)</f>
        <v>#N/A</v>
      </c>
      <c r="L515" s="22"/>
      <c r="M515" s="22"/>
      <c r="N515" s="203"/>
      <c r="O515" s="183"/>
      <c r="P515" s="22"/>
      <c r="Q515" s="203"/>
      <c r="R515" s="183"/>
      <c r="S515" s="184" t="n">
        <f aca="false">'Piano Finanziario Annuale'!$F$6</f>
        <v>0</v>
      </c>
      <c r="T515" s="185" t="n">
        <v>0</v>
      </c>
      <c r="U515" s="186"/>
      <c r="V515" s="187" t="n">
        <f aca="false">(T515*U515)</f>
        <v>0</v>
      </c>
      <c r="W515" s="185" t="n">
        <v>0</v>
      </c>
      <c r="X515" s="185" t="n">
        <f aca="false">IF(OR(S515="sì",S515="forfettario 190"),SUM(T515+W515),SUM(T515+V515+W515))</f>
        <v>0</v>
      </c>
      <c r="Y515" s="205"/>
      <c r="Z515" s="205"/>
      <c r="AA515" s="206"/>
      <c r="AB515" s="189" t="n">
        <f aca="false">IF(AA515="SI",X515,0)</f>
        <v>0</v>
      </c>
      <c r="AC515" s="207"/>
      <c r="AD515" s="207"/>
      <c r="AE515" s="207"/>
      <c r="AF515" s="207"/>
      <c r="AG515" s="207"/>
      <c r="AH515" s="208"/>
    </row>
    <row r="516" customFormat="false" ht="13.5" hidden="false" customHeight="true" outlineLevel="0" collapsed="false">
      <c r="A516" s="22" t="n">
        <v>515</v>
      </c>
      <c r="B516" s="180"/>
      <c r="C516" s="22"/>
      <c r="D516" s="22"/>
      <c r="E516" s="22"/>
      <c r="F516" s="22"/>
      <c r="G516" s="22"/>
      <c r="H516" s="183"/>
      <c r="I516" s="183"/>
      <c r="J516" s="22"/>
      <c r="K516" s="191" t="e">
        <f aca="false">VLOOKUP('Altri Costi'!J516,Legenda!$D$1:$F$258,2)</f>
        <v>#N/A</v>
      </c>
      <c r="L516" s="22"/>
      <c r="M516" s="22"/>
      <c r="N516" s="203"/>
      <c r="O516" s="183"/>
      <c r="P516" s="22"/>
      <c r="Q516" s="203"/>
      <c r="R516" s="183"/>
      <c r="S516" s="184" t="n">
        <f aca="false">'Piano Finanziario Annuale'!$F$6</f>
        <v>0</v>
      </c>
      <c r="T516" s="185" t="n">
        <v>0</v>
      </c>
      <c r="U516" s="186"/>
      <c r="V516" s="187" t="n">
        <f aca="false">(T516*U516)</f>
        <v>0</v>
      </c>
      <c r="W516" s="185" t="n">
        <v>0</v>
      </c>
      <c r="X516" s="185" t="n">
        <f aca="false">IF(OR(S516="sì",S516="forfettario 190"),SUM(T516+W516),SUM(T516+V516+W516))</f>
        <v>0</v>
      </c>
      <c r="Y516" s="205"/>
      <c r="Z516" s="205"/>
      <c r="AA516" s="206"/>
      <c r="AB516" s="189" t="n">
        <f aca="false">IF(AA516="SI",X516,0)</f>
        <v>0</v>
      </c>
      <c r="AC516" s="207"/>
      <c r="AD516" s="207"/>
      <c r="AE516" s="207"/>
      <c r="AF516" s="207"/>
      <c r="AG516" s="207"/>
      <c r="AH516" s="208"/>
    </row>
    <row r="517" customFormat="false" ht="13.5" hidden="false" customHeight="true" outlineLevel="0" collapsed="false">
      <c r="A517" s="22" t="n">
        <v>516</v>
      </c>
      <c r="B517" s="180"/>
      <c r="C517" s="22"/>
      <c r="D517" s="22"/>
      <c r="E517" s="22"/>
      <c r="F517" s="22"/>
      <c r="G517" s="22"/>
      <c r="H517" s="183"/>
      <c r="I517" s="183"/>
      <c r="J517" s="22"/>
      <c r="K517" s="191" t="e">
        <f aca="false">VLOOKUP('Altri Costi'!J517,Legenda!$D$1:$F$258,2)</f>
        <v>#N/A</v>
      </c>
      <c r="L517" s="22"/>
      <c r="M517" s="22"/>
      <c r="N517" s="203"/>
      <c r="O517" s="183"/>
      <c r="P517" s="22"/>
      <c r="Q517" s="203"/>
      <c r="R517" s="183"/>
      <c r="S517" s="184" t="n">
        <f aca="false">'Piano Finanziario Annuale'!$F$6</f>
        <v>0</v>
      </c>
      <c r="T517" s="185" t="n">
        <v>0</v>
      </c>
      <c r="U517" s="186"/>
      <c r="V517" s="187" t="n">
        <f aca="false">(T517*U517)</f>
        <v>0</v>
      </c>
      <c r="W517" s="185" t="n">
        <v>0</v>
      </c>
      <c r="X517" s="185" t="n">
        <f aca="false">IF(OR(S517="sì",S517="forfettario 190"),SUM(T517+W517),SUM(T517+V517+W517))</f>
        <v>0</v>
      </c>
      <c r="Y517" s="205"/>
      <c r="Z517" s="205"/>
      <c r="AA517" s="206"/>
      <c r="AB517" s="189" t="n">
        <f aca="false">IF(AA517="SI",X517,0)</f>
        <v>0</v>
      </c>
      <c r="AC517" s="207"/>
      <c r="AD517" s="207"/>
      <c r="AE517" s="207"/>
      <c r="AF517" s="207"/>
      <c r="AG517" s="207"/>
      <c r="AH517" s="208"/>
    </row>
    <row r="518" customFormat="false" ht="13.5" hidden="false" customHeight="true" outlineLevel="0" collapsed="false">
      <c r="A518" s="22" t="n">
        <v>517</v>
      </c>
      <c r="B518" s="180"/>
      <c r="C518" s="22"/>
      <c r="D518" s="22"/>
      <c r="E518" s="22"/>
      <c r="F518" s="22"/>
      <c r="G518" s="22"/>
      <c r="H518" s="183"/>
      <c r="I518" s="183"/>
      <c r="J518" s="22"/>
      <c r="K518" s="191" t="e">
        <f aca="false">VLOOKUP('Altri Costi'!J518,Legenda!$D$1:$F$258,2)</f>
        <v>#N/A</v>
      </c>
      <c r="L518" s="22"/>
      <c r="M518" s="22"/>
      <c r="N518" s="203"/>
      <c r="O518" s="183"/>
      <c r="P518" s="22"/>
      <c r="Q518" s="203"/>
      <c r="R518" s="183"/>
      <c r="S518" s="184" t="n">
        <f aca="false">'Piano Finanziario Annuale'!$F$6</f>
        <v>0</v>
      </c>
      <c r="T518" s="185" t="n">
        <v>0</v>
      </c>
      <c r="U518" s="186"/>
      <c r="V518" s="187" t="n">
        <f aca="false">(T518*U518)</f>
        <v>0</v>
      </c>
      <c r="W518" s="185" t="n">
        <v>0</v>
      </c>
      <c r="X518" s="185" t="n">
        <f aca="false">IF(OR(S518="sì",S518="forfettario 190"),SUM(T518+W518),SUM(T518+V518+W518))</f>
        <v>0</v>
      </c>
      <c r="Y518" s="205"/>
      <c r="Z518" s="205"/>
      <c r="AA518" s="206"/>
      <c r="AB518" s="189" t="n">
        <f aca="false">IF(AA518="SI",X518,0)</f>
        <v>0</v>
      </c>
      <c r="AC518" s="207"/>
      <c r="AD518" s="207"/>
      <c r="AE518" s="207"/>
      <c r="AF518" s="207"/>
      <c r="AG518" s="207"/>
      <c r="AH518" s="208"/>
    </row>
    <row r="519" customFormat="false" ht="13.5" hidden="false" customHeight="true" outlineLevel="0" collapsed="false">
      <c r="A519" s="22" t="n">
        <v>518</v>
      </c>
      <c r="B519" s="180"/>
      <c r="C519" s="22"/>
      <c r="D519" s="22"/>
      <c r="E519" s="22"/>
      <c r="F519" s="22"/>
      <c r="G519" s="22"/>
      <c r="H519" s="183"/>
      <c r="I519" s="183"/>
      <c r="J519" s="22"/>
      <c r="K519" s="191" t="e">
        <f aca="false">VLOOKUP('Altri Costi'!J519,Legenda!$D$1:$F$258,2)</f>
        <v>#N/A</v>
      </c>
      <c r="L519" s="22"/>
      <c r="M519" s="22"/>
      <c r="N519" s="203"/>
      <c r="O519" s="183"/>
      <c r="P519" s="22"/>
      <c r="Q519" s="203"/>
      <c r="R519" s="183"/>
      <c r="S519" s="184" t="n">
        <f aca="false">'Piano Finanziario Annuale'!$F$6</f>
        <v>0</v>
      </c>
      <c r="T519" s="185" t="n">
        <v>0</v>
      </c>
      <c r="U519" s="186"/>
      <c r="V519" s="187" t="n">
        <f aca="false">(T519*U519)</f>
        <v>0</v>
      </c>
      <c r="W519" s="185" t="n">
        <v>0</v>
      </c>
      <c r="X519" s="185" t="n">
        <f aca="false">IF(OR(S519="sì",S519="forfettario 190"),SUM(T519+W519),SUM(T519+V519+W519))</f>
        <v>0</v>
      </c>
      <c r="Y519" s="205"/>
      <c r="Z519" s="205"/>
      <c r="AA519" s="206"/>
      <c r="AB519" s="189" t="n">
        <f aca="false">IF(AA519="SI",X519,0)</f>
        <v>0</v>
      </c>
      <c r="AC519" s="207"/>
      <c r="AD519" s="207"/>
      <c r="AE519" s="207"/>
      <c r="AF519" s="207"/>
      <c r="AG519" s="207"/>
      <c r="AH519" s="208"/>
    </row>
    <row r="520" customFormat="false" ht="13.5" hidden="false" customHeight="true" outlineLevel="0" collapsed="false">
      <c r="A520" s="22" t="n">
        <v>519</v>
      </c>
      <c r="B520" s="180"/>
      <c r="C520" s="22"/>
      <c r="D520" s="22"/>
      <c r="E520" s="22"/>
      <c r="F520" s="22"/>
      <c r="G520" s="22"/>
      <c r="H520" s="183"/>
      <c r="I520" s="183"/>
      <c r="J520" s="22"/>
      <c r="K520" s="191" t="e">
        <f aca="false">VLOOKUP('Altri Costi'!J520,Legenda!$D$1:$F$258,2)</f>
        <v>#N/A</v>
      </c>
      <c r="L520" s="22"/>
      <c r="M520" s="22"/>
      <c r="N520" s="203"/>
      <c r="O520" s="183"/>
      <c r="P520" s="22"/>
      <c r="Q520" s="203"/>
      <c r="R520" s="183"/>
      <c r="S520" s="184" t="n">
        <f aca="false">'Piano Finanziario Annuale'!$F$6</f>
        <v>0</v>
      </c>
      <c r="T520" s="185" t="n">
        <v>0</v>
      </c>
      <c r="U520" s="186"/>
      <c r="V520" s="187" t="n">
        <f aca="false">(T520*U520)</f>
        <v>0</v>
      </c>
      <c r="W520" s="185" t="n">
        <v>0</v>
      </c>
      <c r="X520" s="185" t="n">
        <f aca="false">IF(OR(S520="sì",S520="forfettario 190"),SUM(T520+W520),SUM(T520+V520+W520))</f>
        <v>0</v>
      </c>
      <c r="Y520" s="205"/>
      <c r="Z520" s="205"/>
      <c r="AA520" s="206"/>
      <c r="AB520" s="189" t="n">
        <f aca="false">IF(AA520="SI",X520,0)</f>
        <v>0</v>
      </c>
      <c r="AC520" s="207"/>
      <c r="AD520" s="207"/>
      <c r="AE520" s="207"/>
      <c r="AF520" s="207"/>
      <c r="AG520" s="207"/>
      <c r="AH520" s="208"/>
    </row>
    <row r="521" customFormat="false" ht="13.5" hidden="false" customHeight="true" outlineLevel="0" collapsed="false">
      <c r="A521" s="22" t="n">
        <v>520</v>
      </c>
      <c r="B521" s="180"/>
      <c r="C521" s="22"/>
      <c r="D521" s="22"/>
      <c r="E521" s="22"/>
      <c r="F521" s="22"/>
      <c r="G521" s="22"/>
      <c r="H521" s="183"/>
      <c r="I521" s="183"/>
      <c r="J521" s="22"/>
      <c r="K521" s="191" t="e">
        <f aca="false">VLOOKUP('Altri Costi'!J521,Legenda!$D$1:$F$258,2)</f>
        <v>#N/A</v>
      </c>
      <c r="L521" s="22"/>
      <c r="M521" s="22"/>
      <c r="N521" s="203"/>
      <c r="O521" s="183"/>
      <c r="P521" s="22"/>
      <c r="Q521" s="203"/>
      <c r="R521" s="183"/>
      <c r="S521" s="184" t="n">
        <f aca="false">'Piano Finanziario Annuale'!$F$6</f>
        <v>0</v>
      </c>
      <c r="T521" s="185" t="n">
        <v>0</v>
      </c>
      <c r="U521" s="186"/>
      <c r="V521" s="187" t="n">
        <f aca="false">(T521*U521)</f>
        <v>0</v>
      </c>
      <c r="W521" s="185" t="n">
        <v>0</v>
      </c>
      <c r="X521" s="185" t="n">
        <f aca="false">IF(OR(S521="sì",S521="forfettario 190"),SUM(T521+W521),SUM(T521+V521+W521))</f>
        <v>0</v>
      </c>
      <c r="Y521" s="205"/>
      <c r="Z521" s="205"/>
      <c r="AA521" s="206"/>
      <c r="AB521" s="189" t="n">
        <f aca="false">IF(AA521="SI",X521,0)</f>
        <v>0</v>
      </c>
      <c r="AC521" s="207"/>
      <c r="AD521" s="207"/>
      <c r="AE521" s="207"/>
      <c r="AF521" s="207"/>
      <c r="AG521" s="207"/>
      <c r="AH521" s="208"/>
    </row>
    <row r="522" customFormat="false" ht="13.5" hidden="false" customHeight="true" outlineLevel="0" collapsed="false">
      <c r="A522" s="22" t="n">
        <v>521</v>
      </c>
      <c r="B522" s="180"/>
      <c r="C522" s="22"/>
      <c r="D522" s="22"/>
      <c r="E522" s="22"/>
      <c r="F522" s="22"/>
      <c r="G522" s="22"/>
      <c r="H522" s="183"/>
      <c r="I522" s="183"/>
      <c r="J522" s="22"/>
      <c r="K522" s="191" t="e">
        <f aca="false">VLOOKUP('Altri Costi'!J522,Legenda!$D$1:$F$258,2)</f>
        <v>#N/A</v>
      </c>
      <c r="L522" s="22"/>
      <c r="M522" s="22"/>
      <c r="N522" s="203"/>
      <c r="O522" s="183"/>
      <c r="P522" s="22"/>
      <c r="Q522" s="203"/>
      <c r="R522" s="183"/>
      <c r="S522" s="184" t="n">
        <f aca="false">'Piano Finanziario Annuale'!$F$6</f>
        <v>0</v>
      </c>
      <c r="T522" s="185" t="n">
        <v>0</v>
      </c>
      <c r="U522" s="186"/>
      <c r="V522" s="187" t="n">
        <f aca="false">(T522*U522)</f>
        <v>0</v>
      </c>
      <c r="W522" s="185" t="n">
        <v>0</v>
      </c>
      <c r="X522" s="185" t="n">
        <f aca="false">IF(OR(S522="sì",S522="forfettario 190"),SUM(T522+W522),SUM(T522+V522+W522))</f>
        <v>0</v>
      </c>
      <c r="Y522" s="205"/>
      <c r="Z522" s="205"/>
      <c r="AA522" s="206"/>
      <c r="AB522" s="189" t="n">
        <f aca="false">IF(AA522="SI",X522,0)</f>
        <v>0</v>
      </c>
      <c r="AC522" s="207"/>
      <c r="AD522" s="207"/>
      <c r="AE522" s="207"/>
      <c r="AF522" s="207"/>
      <c r="AG522" s="207"/>
      <c r="AH522" s="208"/>
    </row>
    <row r="523" customFormat="false" ht="13.5" hidden="false" customHeight="true" outlineLevel="0" collapsed="false">
      <c r="A523" s="22" t="n">
        <v>522</v>
      </c>
      <c r="B523" s="180"/>
      <c r="C523" s="22"/>
      <c r="D523" s="22"/>
      <c r="E523" s="22"/>
      <c r="F523" s="22"/>
      <c r="G523" s="22"/>
      <c r="H523" s="183"/>
      <c r="I523" s="183"/>
      <c r="J523" s="22"/>
      <c r="K523" s="191" t="e">
        <f aca="false">VLOOKUP('Altri Costi'!J523,Legenda!$D$1:$F$258,2)</f>
        <v>#N/A</v>
      </c>
      <c r="L523" s="22"/>
      <c r="M523" s="22"/>
      <c r="N523" s="203"/>
      <c r="O523" s="183"/>
      <c r="P523" s="22"/>
      <c r="Q523" s="203"/>
      <c r="R523" s="183"/>
      <c r="S523" s="184" t="n">
        <f aca="false">'Piano Finanziario Annuale'!$F$6</f>
        <v>0</v>
      </c>
      <c r="T523" s="185" t="n">
        <v>0</v>
      </c>
      <c r="U523" s="186"/>
      <c r="V523" s="187" t="n">
        <f aca="false">(T523*U523)</f>
        <v>0</v>
      </c>
      <c r="W523" s="185" t="n">
        <v>0</v>
      </c>
      <c r="X523" s="185" t="n">
        <f aca="false">IF(OR(S523="sì",S523="forfettario 190"),SUM(T523+W523),SUM(T523+V523+W523))</f>
        <v>0</v>
      </c>
      <c r="Y523" s="205"/>
      <c r="Z523" s="205"/>
      <c r="AA523" s="206"/>
      <c r="AB523" s="189" t="n">
        <f aca="false">IF(AA523="SI",X523,0)</f>
        <v>0</v>
      </c>
      <c r="AC523" s="207"/>
      <c r="AD523" s="207"/>
      <c r="AE523" s="207"/>
      <c r="AF523" s="207"/>
      <c r="AG523" s="207"/>
      <c r="AH523" s="208"/>
    </row>
    <row r="524" customFormat="false" ht="13.5" hidden="false" customHeight="true" outlineLevel="0" collapsed="false">
      <c r="A524" s="22" t="n">
        <v>523</v>
      </c>
      <c r="B524" s="180"/>
      <c r="C524" s="22"/>
      <c r="D524" s="22"/>
      <c r="E524" s="22"/>
      <c r="F524" s="22"/>
      <c r="G524" s="22"/>
      <c r="H524" s="183"/>
      <c r="I524" s="183"/>
      <c r="J524" s="22"/>
      <c r="K524" s="191" t="e">
        <f aca="false">VLOOKUP('Altri Costi'!J524,Legenda!$D$1:$F$258,2)</f>
        <v>#N/A</v>
      </c>
      <c r="L524" s="22"/>
      <c r="M524" s="22"/>
      <c r="N524" s="203"/>
      <c r="O524" s="183"/>
      <c r="P524" s="22"/>
      <c r="Q524" s="203"/>
      <c r="R524" s="183"/>
      <c r="S524" s="184" t="n">
        <f aca="false">'Piano Finanziario Annuale'!$F$6</f>
        <v>0</v>
      </c>
      <c r="T524" s="185" t="n">
        <v>0</v>
      </c>
      <c r="U524" s="186"/>
      <c r="V524" s="187" t="n">
        <f aca="false">(T524*U524)</f>
        <v>0</v>
      </c>
      <c r="W524" s="185" t="n">
        <v>0</v>
      </c>
      <c r="X524" s="185" t="n">
        <f aca="false">IF(OR(S524="sì",S524="forfettario 190"),SUM(T524+W524),SUM(T524+V524+W524))</f>
        <v>0</v>
      </c>
      <c r="Y524" s="205"/>
      <c r="Z524" s="205"/>
      <c r="AA524" s="206"/>
      <c r="AB524" s="189" t="n">
        <f aca="false">IF(AA524="SI",X524,0)</f>
        <v>0</v>
      </c>
      <c r="AC524" s="207"/>
      <c r="AD524" s="207"/>
      <c r="AE524" s="207"/>
      <c r="AF524" s="207"/>
      <c r="AG524" s="207"/>
      <c r="AH524" s="208"/>
    </row>
    <row r="525" customFormat="false" ht="13.5" hidden="false" customHeight="true" outlineLevel="0" collapsed="false">
      <c r="A525" s="22" t="n">
        <v>524</v>
      </c>
      <c r="B525" s="180"/>
      <c r="C525" s="22"/>
      <c r="D525" s="22"/>
      <c r="E525" s="22"/>
      <c r="F525" s="22"/>
      <c r="G525" s="22"/>
      <c r="H525" s="183"/>
      <c r="I525" s="183"/>
      <c r="J525" s="22"/>
      <c r="K525" s="191" t="e">
        <f aca="false">VLOOKUP('Altri Costi'!J525,Legenda!$D$1:$F$258,2)</f>
        <v>#N/A</v>
      </c>
      <c r="L525" s="22"/>
      <c r="M525" s="22"/>
      <c r="N525" s="203"/>
      <c r="O525" s="183"/>
      <c r="P525" s="22"/>
      <c r="Q525" s="203"/>
      <c r="R525" s="183"/>
      <c r="S525" s="184" t="n">
        <f aca="false">'Piano Finanziario Annuale'!$F$6</f>
        <v>0</v>
      </c>
      <c r="T525" s="185" t="n">
        <v>0</v>
      </c>
      <c r="U525" s="186"/>
      <c r="V525" s="187" t="n">
        <f aca="false">(T525*U525)</f>
        <v>0</v>
      </c>
      <c r="W525" s="185" t="n">
        <v>0</v>
      </c>
      <c r="X525" s="185" t="n">
        <f aca="false">IF(OR(S525="sì",S525="forfettario 190"),SUM(T525+W525),SUM(T525+V525+W525))</f>
        <v>0</v>
      </c>
      <c r="Y525" s="205"/>
      <c r="Z525" s="205"/>
      <c r="AA525" s="206"/>
      <c r="AB525" s="189" t="n">
        <f aca="false">IF(AA525="SI",X525,0)</f>
        <v>0</v>
      </c>
      <c r="AC525" s="207"/>
      <c r="AD525" s="207"/>
      <c r="AE525" s="207"/>
      <c r="AF525" s="207"/>
      <c r="AG525" s="207"/>
      <c r="AH525" s="208"/>
    </row>
    <row r="526" customFormat="false" ht="13.5" hidden="false" customHeight="true" outlineLevel="0" collapsed="false">
      <c r="A526" s="22" t="n">
        <v>525</v>
      </c>
      <c r="B526" s="180"/>
      <c r="C526" s="22"/>
      <c r="D526" s="22"/>
      <c r="E526" s="22"/>
      <c r="F526" s="22"/>
      <c r="G526" s="22"/>
      <c r="H526" s="183"/>
      <c r="I526" s="183"/>
      <c r="J526" s="22"/>
      <c r="K526" s="191" t="e">
        <f aca="false">VLOOKUP('Altri Costi'!J526,Legenda!$D$1:$F$258,2)</f>
        <v>#N/A</v>
      </c>
      <c r="L526" s="22"/>
      <c r="M526" s="22"/>
      <c r="N526" s="203"/>
      <c r="O526" s="183"/>
      <c r="P526" s="22"/>
      <c r="Q526" s="203"/>
      <c r="R526" s="183"/>
      <c r="S526" s="184" t="n">
        <f aca="false">'Piano Finanziario Annuale'!$F$6</f>
        <v>0</v>
      </c>
      <c r="T526" s="185" t="n">
        <v>0</v>
      </c>
      <c r="U526" s="186"/>
      <c r="V526" s="187" t="n">
        <f aca="false">(T526*U526)</f>
        <v>0</v>
      </c>
      <c r="W526" s="185" t="n">
        <v>0</v>
      </c>
      <c r="X526" s="185" t="n">
        <f aca="false">IF(OR(S526="sì",S526="forfettario 190"),SUM(T526+W526),SUM(T526+V526+W526))</f>
        <v>0</v>
      </c>
      <c r="Y526" s="205"/>
      <c r="Z526" s="205"/>
      <c r="AA526" s="206"/>
      <c r="AB526" s="189" t="n">
        <f aca="false">IF(AA526="SI",X526,0)</f>
        <v>0</v>
      </c>
      <c r="AC526" s="207"/>
      <c r="AD526" s="207"/>
      <c r="AE526" s="207"/>
      <c r="AF526" s="207"/>
      <c r="AG526" s="207"/>
      <c r="AH526" s="208"/>
    </row>
    <row r="527" customFormat="false" ht="13.5" hidden="false" customHeight="true" outlineLevel="0" collapsed="false">
      <c r="A527" s="22" t="n">
        <v>526</v>
      </c>
      <c r="B527" s="180"/>
      <c r="C527" s="22"/>
      <c r="D527" s="22"/>
      <c r="E527" s="22"/>
      <c r="F527" s="22"/>
      <c r="G527" s="22"/>
      <c r="H527" s="183"/>
      <c r="I527" s="183"/>
      <c r="J527" s="22"/>
      <c r="K527" s="191" t="e">
        <f aca="false">VLOOKUP('Altri Costi'!J527,Legenda!$D$1:$F$258,2)</f>
        <v>#N/A</v>
      </c>
      <c r="L527" s="22"/>
      <c r="M527" s="22"/>
      <c r="N527" s="203"/>
      <c r="O527" s="183"/>
      <c r="P527" s="22"/>
      <c r="Q527" s="203"/>
      <c r="R527" s="183"/>
      <c r="S527" s="184" t="n">
        <f aca="false">'Piano Finanziario Annuale'!$F$6</f>
        <v>0</v>
      </c>
      <c r="T527" s="185" t="n">
        <v>0</v>
      </c>
      <c r="U527" s="186"/>
      <c r="V527" s="187" t="n">
        <f aca="false">(T527*U527)</f>
        <v>0</v>
      </c>
      <c r="W527" s="185" t="n">
        <v>0</v>
      </c>
      <c r="X527" s="185" t="n">
        <f aca="false">IF(OR(S527="sì",S527="forfettario 190"),SUM(T527+W527),SUM(T527+V527+W527))</f>
        <v>0</v>
      </c>
      <c r="Y527" s="205"/>
      <c r="Z527" s="205"/>
      <c r="AA527" s="206"/>
      <c r="AB527" s="189" t="n">
        <f aca="false">IF(AA527="SI",X527,0)</f>
        <v>0</v>
      </c>
      <c r="AC527" s="207"/>
      <c r="AD527" s="207"/>
      <c r="AE527" s="207"/>
      <c r="AF527" s="207"/>
      <c r="AG527" s="207"/>
      <c r="AH527" s="208"/>
    </row>
    <row r="528" customFormat="false" ht="13.5" hidden="false" customHeight="true" outlineLevel="0" collapsed="false">
      <c r="A528" s="22" t="n">
        <v>527</v>
      </c>
      <c r="B528" s="180"/>
      <c r="C528" s="22"/>
      <c r="D528" s="22"/>
      <c r="E528" s="22"/>
      <c r="F528" s="22"/>
      <c r="G528" s="22"/>
      <c r="H528" s="183"/>
      <c r="I528" s="183"/>
      <c r="J528" s="22"/>
      <c r="K528" s="191" t="e">
        <f aca="false">VLOOKUP('Altri Costi'!J528,Legenda!$D$1:$F$258,2)</f>
        <v>#N/A</v>
      </c>
      <c r="L528" s="22"/>
      <c r="M528" s="22"/>
      <c r="N528" s="203"/>
      <c r="O528" s="183"/>
      <c r="P528" s="22"/>
      <c r="Q528" s="203"/>
      <c r="R528" s="183"/>
      <c r="S528" s="184" t="n">
        <f aca="false">'Piano Finanziario Annuale'!$F$6</f>
        <v>0</v>
      </c>
      <c r="T528" s="185" t="n">
        <v>0</v>
      </c>
      <c r="U528" s="186"/>
      <c r="V528" s="187" t="n">
        <f aca="false">(T528*U528)</f>
        <v>0</v>
      </c>
      <c r="W528" s="185" t="n">
        <v>0</v>
      </c>
      <c r="X528" s="185" t="n">
        <f aca="false">IF(OR(S528="sì",S528="forfettario 190"),SUM(T528+W528),SUM(T528+V528+W528))</f>
        <v>0</v>
      </c>
      <c r="Y528" s="205"/>
      <c r="Z528" s="205"/>
      <c r="AA528" s="206"/>
      <c r="AB528" s="189" t="n">
        <f aca="false">IF(AA528="SI",X528,0)</f>
        <v>0</v>
      </c>
      <c r="AC528" s="207"/>
      <c r="AD528" s="207"/>
      <c r="AE528" s="207"/>
      <c r="AF528" s="207"/>
      <c r="AG528" s="207"/>
      <c r="AH528" s="208"/>
    </row>
    <row r="529" customFormat="false" ht="13.5" hidden="false" customHeight="true" outlineLevel="0" collapsed="false">
      <c r="A529" s="22" t="n">
        <v>528</v>
      </c>
      <c r="B529" s="180"/>
      <c r="C529" s="22"/>
      <c r="D529" s="22"/>
      <c r="E529" s="22"/>
      <c r="F529" s="22"/>
      <c r="G529" s="22"/>
      <c r="H529" s="183"/>
      <c r="I529" s="183"/>
      <c r="J529" s="22"/>
      <c r="K529" s="191" t="e">
        <f aca="false">VLOOKUP('Altri Costi'!J529,Legenda!$D$1:$F$258,2)</f>
        <v>#N/A</v>
      </c>
      <c r="L529" s="22"/>
      <c r="M529" s="22"/>
      <c r="N529" s="203"/>
      <c r="O529" s="183"/>
      <c r="P529" s="22"/>
      <c r="Q529" s="203"/>
      <c r="R529" s="183"/>
      <c r="S529" s="184" t="n">
        <f aca="false">'Piano Finanziario Annuale'!$F$6</f>
        <v>0</v>
      </c>
      <c r="T529" s="185" t="n">
        <v>0</v>
      </c>
      <c r="U529" s="186"/>
      <c r="V529" s="187" t="n">
        <f aca="false">(T529*U529)</f>
        <v>0</v>
      </c>
      <c r="W529" s="185" t="n">
        <v>0</v>
      </c>
      <c r="X529" s="185" t="n">
        <f aca="false">IF(OR(S529="sì",S529="forfettario 190"),SUM(T529+W529),SUM(T529+V529+W529))</f>
        <v>0</v>
      </c>
      <c r="Y529" s="205"/>
      <c r="Z529" s="205"/>
      <c r="AA529" s="206"/>
      <c r="AB529" s="189" t="n">
        <f aca="false">IF(AA529="SI",X529,0)</f>
        <v>0</v>
      </c>
      <c r="AC529" s="207"/>
      <c r="AD529" s="207"/>
      <c r="AE529" s="207"/>
      <c r="AF529" s="207"/>
      <c r="AG529" s="207"/>
      <c r="AH529" s="208"/>
    </row>
    <row r="530" customFormat="false" ht="13.5" hidden="false" customHeight="true" outlineLevel="0" collapsed="false">
      <c r="A530" s="22" t="n">
        <v>529</v>
      </c>
      <c r="B530" s="180"/>
      <c r="C530" s="22"/>
      <c r="D530" s="22"/>
      <c r="E530" s="22"/>
      <c r="F530" s="22"/>
      <c r="G530" s="22"/>
      <c r="H530" s="183"/>
      <c r="I530" s="183"/>
      <c r="J530" s="22"/>
      <c r="K530" s="191" t="e">
        <f aca="false">VLOOKUP('Altri Costi'!J530,Legenda!$D$1:$F$258,2)</f>
        <v>#N/A</v>
      </c>
      <c r="L530" s="22"/>
      <c r="M530" s="22"/>
      <c r="N530" s="203"/>
      <c r="O530" s="183"/>
      <c r="P530" s="22"/>
      <c r="Q530" s="203"/>
      <c r="R530" s="183"/>
      <c r="S530" s="184" t="n">
        <f aca="false">'Piano Finanziario Annuale'!$F$6</f>
        <v>0</v>
      </c>
      <c r="T530" s="185" t="n">
        <v>0</v>
      </c>
      <c r="U530" s="186"/>
      <c r="V530" s="187" t="n">
        <f aca="false">(T530*U530)</f>
        <v>0</v>
      </c>
      <c r="W530" s="185" t="n">
        <v>0</v>
      </c>
      <c r="X530" s="185" t="n">
        <f aca="false">IF(OR(S530="sì",S530="forfettario 190"),SUM(T530+W530),SUM(T530+V530+W530))</f>
        <v>0</v>
      </c>
      <c r="Y530" s="205"/>
      <c r="Z530" s="205"/>
      <c r="AA530" s="206"/>
      <c r="AB530" s="189" t="n">
        <f aca="false">IF(AA530="SI",X530,0)</f>
        <v>0</v>
      </c>
      <c r="AC530" s="207"/>
      <c r="AD530" s="207"/>
      <c r="AE530" s="207"/>
      <c r="AF530" s="207"/>
      <c r="AG530" s="207"/>
      <c r="AH530" s="208"/>
    </row>
    <row r="531" customFormat="false" ht="13.5" hidden="false" customHeight="true" outlineLevel="0" collapsed="false">
      <c r="A531" s="22" t="n">
        <v>530</v>
      </c>
      <c r="B531" s="180"/>
      <c r="C531" s="22"/>
      <c r="D531" s="22"/>
      <c r="E531" s="22"/>
      <c r="F531" s="22"/>
      <c r="G531" s="22"/>
      <c r="H531" s="183"/>
      <c r="I531" s="183"/>
      <c r="J531" s="22"/>
      <c r="K531" s="191" t="e">
        <f aca="false">VLOOKUP('Altri Costi'!J531,Legenda!$D$1:$F$258,2)</f>
        <v>#N/A</v>
      </c>
      <c r="L531" s="22"/>
      <c r="M531" s="22"/>
      <c r="N531" s="203"/>
      <c r="O531" s="183"/>
      <c r="P531" s="22"/>
      <c r="Q531" s="203"/>
      <c r="R531" s="183"/>
      <c r="S531" s="184" t="n">
        <f aca="false">'Piano Finanziario Annuale'!$F$6</f>
        <v>0</v>
      </c>
      <c r="T531" s="185" t="n">
        <v>0</v>
      </c>
      <c r="U531" s="186"/>
      <c r="V531" s="187" t="n">
        <f aca="false">(T531*U531)</f>
        <v>0</v>
      </c>
      <c r="W531" s="185" t="n">
        <v>0</v>
      </c>
      <c r="X531" s="185" t="n">
        <f aca="false">IF(OR(S531="sì",S531="forfettario 190"),SUM(T531+W531),SUM(T531+V531+W531))</f>
        <v>0</v>
      </c>
      <c r="Y531" s="205"/>
      <c r="Z531" s="205"/>
      <c r="AA531" s="206"/>
      <c r="AB531" s="189" t="n">
        <f aca="false">IF(AA531="SI",X531,0)</f>
        <v>0</v>
      </c>
      <c r="AC531" s="207"/>
      <c r="AD531" s="207"/>
      <c r="AE531" s="207"/>
      <c r="AF531" s="207"/>
      <c r="AG531" s="207"/>
      <c r="AH531" s="208"/>
    </row>
    <row r="532" customFormat="false" ht="13.5" hidden="false" customHeight="true" outlineLevel="0" collapsed="false">
      <c r="A532" s="22" t="n">
        <v>531</v>
      </c>
      <c r="B532" s="180"/>
      <c r="C532" s="22"/>
      <c r="D532" s="22"/>
      <c r="E532" s="22"/>
      <c r="F532" s="22"/>
      <c r="G532" s="22"/>
      <c r="H532" s="183"/>
      <c r="I532" s="183"/>
      <c r="J532" s="22"/>
      <c r="K532" s="191" t="e">
        <f aca="false">VLOOKUP('Altri Costi'!J532,Legenda!$D$1:$F$258,2)</f>
        <v>#N/A</v>
      </c>
      <c r="L532" s="22"/>
      <c r="M532" s="22"/>
      <c r="N532" s="203"/>
      <c r="O532" s="183"/>
      <c r="P532" s="22"/>
      <c r="Q532" s="203"/>
      <c r="R532" s="183"/>
      <c r="S532" s="184" t="n">
        <f aca="false">'Piano Finanziario Annuale'!$F$6</f>
        <v>0</v>
      </c>
      <c r="T532" s="185" t="n">
        <v>0</v>
      </c>
      <c r="U532" s="186"/>
      <c r="V532" s="187" t="n">
        <f aca="false">(T532*U532)</f>
        <v>0</v>
      </c>
      <c r="W532" s="185" t="n">
        <v>0</v>
      </c>
      <c r="X532" s="185" t="n">
        <f aca="false">IF(OR(S532="sì",S532="forfettario 190"),SUM(T532+W532),SUM(T532+V532+W532))</f>
        <v>0</v>
      </c>
      <c r="Y532" s="205"/>
      <c r="Z532" s="205"/>
      <c r="AA532" s="206"/>
      <c r="AB532" s="189" t="n">
        <f aca="false">IF(AA532="SI",X532,0)</f>
        <v>0</v>
      </c>
      <c r="AC532" s="207"/>
      <c r="AD532" s="207"/>
      <c r="AE532" s="207"/>
      <c r="AF532" s="207"/>
      <c r="AG532" s="207"/>
      <c r="AH532" s="208"/>
    </row>
    <row r="533" customFormat="false" ht="13.5" hidden="false" customHeight="true" outlineLevel="0" collapsed="false">
      <c r="A533" s="22" t="n">
        <v>532</v>
      </c>
      <c r="B533" s="180"/>
      <c r="C533" s="22"/>
      <c r="D533" s="22"/>
      <c r="E533" s="22"/>
      <c r="F533" s="22"/>
      <c r="G533" s="22"/>
      <c r="H533" s="183"/>
      <c r="I533" s="183"/>
      <c r="J533" s="22"/>
      <c r="K533" s="191" t="e">
        <f aca="false">VLOOKUP('Altri Costi'!J533,Legenda!$D$1:$F$258,2)</f>
        <v>#N/A</v>
      </c>
      <c r="L533" s="22"/>
      <c r="M533" s="22"/>
      <c r="N533" s="203"/>
      <c r="O533" s="183"/>
      <c r="P533" s="22"/>
      <c r="Q533" s="203"/>
      <c r="R533" s="183"/>
      <c r="S533" s="184" t="n">
        <f aca="false">'Piano Finanziario Annuale'!$F$6</f>
        <v>0</v>
      </c>
      <c r="T533" s="185" t="n">
        <v>0</v>
      </c>
      <c r="U533" s="186"/>
      <c r="V533" s="187" t="n">
        <f aca="false">(T533*U533)</f>
        <v>0</v>
      </c>
      <c r="W533" s="185" t="n">
        <v>0</v>
      </c>
      <c r="X533" s="185" t="n">
        <f aca="false">IF(OR(S533="sì",S533="forfettario 190"),SUM(T533+W533),SUM(T533+V533+W533))</f>
        <v>0</v>
      </c>
      <c r="Y533" s="205"/>
      <c r="Z533" s="205"/>
      <c r="AA533" s="206"/>
      <c r="AB533" s="189" t="n">
        <f aca="false">IF(AA533="SI",X533,0)</f>
        <v>0</v>
      </c>
      <c r="AC533" s="207"/>
      <c r="AD533" s="207"/>
      <c r="AE533" s="207"/>
      <c r="AF533" s="207"/>
      <c r="AG533" s="207"/>
      <c r="AH533" s="208"/>
    </row>
    <row r="534" customFormat="false" ht="13.5" hidden="false" customHeight="true" outlineLevel="0" collapsed="false">
      <c r="A534" s="22" t="n">
        <v>533</v>
      </c>
      <c r="B534" s="180"/>
      <c r="C534" s="22"/>
      <c r="D534" s="22"/>
      <c r="E534" s="22"/>
      <c r="F534" s="22"/>
      <c r="G534" s="22"/>
      <c r="H534" s="183"/>
      <c r="I534" s="183"/>
      <c r="J534" s="22"/>
      <c r="K534" s="191" t="e">
        <f aca="false">VLOOKUP('Altri Costi'!J534,Legenda!$D$1:$F$258,2)</f>
        <v>#N/A</v>
      </c>
      <c r="L534" s="22"/>
      <c r="M534" s="22"/>
      <c r="N534" s="203"/>
      <c r="O534" s="183"/>
      <c r="P534" s="22"/>
      <c r="Q534" s="203"/>
      <c r="R534" s="183"/>
      <c r="S534" s="184" t="n">
        <f aca="false">'Piano Finanziario Annuale'!$F$6</f>
        <v>0</v>
      </c>
      <c r="T534" s="185" t="n">
        <v>0</v>
      </c>
      <c r="U534" s="186"/>
      <c r="V534" s="187" t="n">
        <f aca="false">(T534*U534)</f>
        <v>0</v>
      </c>
      <c r="W534" s="185" t="n">
        <v>0</v>
      </c>
      <c r="X534" s="185" t="n">
        <f aca="false">IF(OR(S534="sì",S534="forfettario 190"),SUM(T534+W534),SUM(T534+V534+W534))</f>
        <v>0</v>
      </c>
      <c r="Y534" s="205"/>
      <c r="Z534" s="205"/>
      <c r="AA534" s="206"/>
      <c r="AB534" s="189" t="n">
        <f aca="false">IF(AA534="SI",X534,0)</f>
        <v>0</v>
      </c>
      <c r="AC534" s="207"/>
      <c r="AD534" s="207"/>
      <c r="AE534" s="207"/>
      <c r="AF534" s="207"/>
      <c r="AG534" s="207"/>
      <c r="AH534" s="208"/>
    </row>
    <row r="535" customFormat="false" ht="13.5" hidden="false" customHeight="true" outlineLevel="0" collapsed="false">
      <c r="A535" s="22" t="n">
        <v>534</v>
      </c>
      <c r="B535" s="180"/>
      <c r="C535" s="22"/>
      <c r="D535" s="22"/>
      <c r="E535" s="22"/>
      <c r="F535" s="22"/>
      <c r="G535" s="22"/>
      <c r="H535" s="183"/>
      <c r="I535" s="183"/>
      <c r="J535" s="22"/>
      <c r="K535" s="191" t="e">
        <f aca="false">VLOOKUP('Altri Costi'!J535,Legenda!$D$1:$F$258,2)</f>
        <v>#N/A</v>
      </c>
      <c r="L535" s="22"/>
      <c r="M535" s="22"/>
      <c r="N535" s="203"/>
      <c r="O535" s="183"/>
      <c r="P535" s="22"/>
      <c r="Q535" s="203"/>
      <c r="R535" s="183"/>
      <c r="S535" s="184" t="n">
        <f aca="false">'Piano Finanziario Annuale'!$F$6</f>
        <v>0</v>
      </c>
      <c r="T535" s="185" t="n">
        <v>0</v>
      </c>
      <c r="U535" s="186"/>
      <c r="V535" s="187" t="n">
        <f aca="false">(T535*U535)</f>
        <v>0</v>
      </c>
      <c r="W535" s="185" t="n">
        <v>0</v>
      </c>
      <c r="X535" s="185" t="n">
        <f aca="false">IF(OR(S535="sì",S535="forfettario 190"),SUM(T535+W535),SUM(T535+V535+W535))</f>
        <v>0</v>
      </c>
      <c r="Y535" s="205"/>
      <c r="Z535" s="205"/>
      <c r="AA535" s="206"/>
      <c r="AB535" s="189" t="n">
        <f aca="false">IF(AA535="SI",X535,0)</f>
        <v>0</v>
      </c>
      <c r="AC535" s="207"/>
      <c r="AD535" s="207"/>
      <c r="AE535" s="207"/>
      <c r="AF535" s="207"/>
      <c r="AG535" s="207"/>
      <c r="AH535" s="208"/>
    </row>
    <row r="536" customFormat="false" ht="13.5" hidden="false" customHeight="true" outlineLevel="0" collapsed="false">
      <c r="A536" s="22" t="n">
        <v>535</v>
      </c>
      <c r="B536" s="180"/>
      <c r="C536" s="22"/>
      <c r="D536" s="22"/>
      <c r="E536" s="22"/>
      <c r="F536" s="22"/>
      <c r="G536" s="22"/>
      <c r="H536" s="183"/>
      <c r="I536" s="183"/>
      <c r="J536" s="22"/>
      <c r="K536" s="191" t="e">
        <f aca="false">VLOOKUP('Altri Costi'!J536,Legenda!$D$1:$F$258,2)</f>
        <v>#N/A</v>
      </c>
      <c r="L536" s="22"/>
      <c r="M536" s="22"/>
      <c r="N536" s="203"/>
      <c r="O536" s="183"/>
      <c r="P536" s="22"/>
      <c r="Q536" s="203"/>
      <c r="R536" s="183"/>
      <c r="S536" s="184" t="n">
        <f aca="false">'Piano Finanziario Annuale'!$F$6</f>
        <v>0</v>
      </c>
      <c r="T536" s="185" t="n">
        <v>0</v>
      </c>
      <c r="U536" s="186"/>
      <c r="V536" s="187" t="n">
        <f aca="false">(T536*U536)</f>
        <v>0</v>
      </c>
      <c r="W536" s="185" t="n">
        <v>0</v>
      </c>
      <c r="X536" s="185" t="n">
        <f aca="false">IF(OR(S536="sì",S536="forfettario 190"),SUM(T536+W536),SUM(T536+V536+W536))</f>
        <v>0</v>
      </c>
      <c r="Y536" s="205"/>
      <c r="Z536" s="205"/>
      <c r="AA536" s="206"/>
      <c r="AB536" s="189" t="n">
        <f aca="false">IF(AA536="SI",X536,0)</f>
        <v>0</v>
      </c>
      <c r="AC536" s="207"/>
      <c r="AD536" s="207"/>
      <c r="AE536" s="207"/>
      <c r="AF536" s="207"/>
      <c r="AG536" s="207"/>
      <c r="AH536" s="208"/>
    </row>
    <row r="537" customFormat="false" ht="13.5" hidden="false" customHeight="true" outlineLevel="0" collapsed="false">
      <c r="A537" s="22" t="n">
        <v>536</v>
      </c>
      <c r="B537" s="180"/>
      <c r="C537" s="22"/>
      <c r="D537" s="22"/>
      <c r="E537" s="22"/>
      <c r="F537" s="22"/>
      <c r="G537" s="22"/>
      <c r="H537" s="183"/>
      <c r="I537" s="183"/>
      <c r="J537" s="22"/>
      <c r="K537" s="191" t="e">
        <f aca="false">VLOOKUP('Altri Costi'!J537,Legenda!$D$1:$F$258,2)</f>
        <v>#N/A</v>
      </c>
      <c r="L537" s="22"/>
      <c r="M537" s="22"/>
      <c r="N537" s="203"/>
      <c r="O537" s="183"/>
      <c r="P537" s="22"/>
      <c r="Q537" s="203"/>
      <c r="R537" s="183"/>
      <c r="S537" s="184" t="n">
        <f aca="false">'Piano Finanziario Annuale'!$F$6</f>
        <v>0</v>
      </c>
      <c r="T537" s="185" t="n">
        <v>0</v>
      </c>
      <c r="U537" s="186"/>
      <c r="V537" s="187" t="n">
        <f aca="false">(T537*U537)</f>
        <v>0</v>
      </c>
      <c r="W537" s="185" t="n">
        <v>0</v>
      </c>
      <c r="X537" s="185" t="n">
        <f aca="false">IF(OR(S537="sì",S537="forfettario 190"),SUM(T537+W537),SUM(T537+V537+W537))</f>
        <v>0</v>
      </c>
      <c r="Y537" s="205"/>
      <c r="Z537" s="205"/>
      <c r="AA537" s="206"/>
      <c r="AB537" s="189" t="n">
        <f aca="false">IF(AA537="SI",X537,0)</f>
        <v>0</v>
      </c>
      <c r="AC537" s="207"/>
      <c r="AD537" s="207"/>
      <c r="AE537" s="207"/>
      <c r="AF537" s="207"/>
      <c r="AG537" s="207"/>
      <c r="AH537" s="208"/>
    </row>
    <row r="538" customFormat="false" ht="13.5" hidden="false" customHeight="true" outlineLevel="0" collapsed="false">
      <c r="A538" s="22" t="n">
        <v>537</v>
      </c>
      <c r="B538" s="180"/>
      <c r="C538" s="22"/>
      <c r="D538" s="22"/>
      <c r="E538" s="22"/>
      <c r="F538" s="22"/>
      <c r="G538" s="22"/>
      <c r="H538" s="183"/>
      <c r="I538" s="183"/>
      <c r="J538" s="22"/>
      <c r="K538" s="191" t="e">
        <f aca="false">VLOOKUP('Altri Costi'!J538,Legenda!$D$1:$F$258,2)</f>
        <v>#N/A</v>
      </c>
      <c r="L538" s="22"/>
      <c r="M538" s="22"/>
      <c r="N538" s="203"/>
      <c r="O538" s="183"/>
      <c r="P538" s="22"/>
      <c r="Q538" s="203"/>
      <c r="R538" s="183"/>
      <c r="S538" s="184" t="n">
        <f aca="false">'Piano Finanziario Annuale'!$F$6</f>
        <v>0</v>
      </c>
      <c r="T538" s="185" t="n">
        <v>0</v>
      </c>
      <c r="U538" s="186"/>
      <c r="V538" s="187" t="n">
        <f aca="false">(T538*U538)</f>
        <v>0</v>
      </c>
      <c r="W538" s="185" t="n">
        <v>0</v>
      </c>
      <c r="X538" s="185" t="n">
        <f aca="false">IF(OR(S538="sì",S538="forfettario 190"),SUM(T538+W538),SUM(T538+V538+W538))</f>
        <v>0</v>
      </c>
      <c r="Y538" s="205"/>
      <c r="Z538" s="205"/>
      <c r="AA538" s="206"/>
      <c r="AB538" s="189" t="n">
        <f aca="false">IF(AA538="SI",X538,0)</f>
        <v>0</v>
      </c>
      <c r="AC538" s="207"/>
      <c r="AD538" s="207"/>
      <c r="AE538" s="207"/>
      <c r="AF538" s="207"/>
      <c r="AG538" s="207"/>
      <c r="AH538" s="208"/>
    </row>
    <row r="539" customFormat="false" ht="13.5" hidden="false" customHeight="true" outlineLevel="0" collapsed="false">
      <c r="A539" s="22" t="n">
        <v>538</v>
      </c>
      <c r="B539" s="180"/>
      <c r="C539" s="22"/>
      <c r="D539" s="22"/>
      <c r="E539" s="22"/>
      <c r="F539" s="22"/>
      <c r="G539" s="22"/>
      <c r="H539" s="183"/>
      <c r="I539" s="183"/>
      <c r="J539" s="22"/>
      <c r="K539" s="191" t="e">
        <f aca="false">VLOOKUP('Altri Costi'!J539,Legenda!$D$1:$F$258,2)</f>
        <v>#N/A</v>
      </c>
      <c r="L539" s="22"/>
      <c r="M539" s="22"/>
      <c r="N539" s="203"/>
      <c r="O539" s="183"/>
      <c r="P539" s="22"/>
      <c r="Q539" s="203"/>
      <c r="R539" s="183"/>
      <c r="S539" s="184" t="n">
        <f aca="false">'Piano Finanziario Annuale'!$F$6</f>
        <v>0</v>
      </c>
      <c r="T539" s="185" t="n">
        <v>0</v>
      </c>
      <c r="U539" s="186"/>
      <c r="V539" s="187" t="n">
        <f aca="false">(T539*U539)</f>
        <v>0</v>
      </c>
      <c r="W539" s="185" t="n">
        <v>0</v>
      </c>
      <c r="X539" s="185" t="n">
        <f aca="false">IF(OR(S539="sì",S539="forfettario 190"),SUM(T539+W539),SUM(T539+V539+W539))</f>
        <v>0</v>
      </c>
      <c r="Y539" s="205"/>
      <c r="Z539" s="205"/>
      <c r="AA539" s="206"/>
      <c r="AB539" s="189" t="n">
        <f aca="false">IF(AA539="SI",X539,0)</f>
        <v>0</v>
      </c>
      <c r="AC539" s="207"/>
      <c r="AD539" s="207"/>
      <c r="AE539" s="207"/>
      <c r="AF539" s="207"/>
      <c r="AG539" s="207"/>
      <c r="AH539" s="208"/>
    </row>
    <row r="540" customFormat="false" ht="13.5" hidden="false" customHeight="true" outlineLevel="0" collapsed="false">
      <c r="A540" s="22" t="n">
        <v>539</v>
      </c>
      <c r="B540" s="180"/>
      <c r="C540" s="22"/>
      <c r="D540" s="22"/>
      <c r="E540" s="22"/>
      <c r="F540" s="22"/>
      <c r="G540" s="22"/>
      <c r="H540" s="183"/>
      <c r="I540" s="183"/>
      <c r="J540" s="22"/>
      <c r="K540" s="191" t="e">
        <f aca="false">VLOOKUP('Altri Costi'!J540,Legenda!$D$1:$F$258,2)</f>
        <v>#N/A</v>
      </c>
      <c r="L540" s="22"/>
      <c r="M540" s="22"/>
      <c r="N540" s="203"/>
      <c r="O540" s="183"/>
      <c r="P540" s="22"/>
      <c r="Q540" s="203"/>
      <c r="R540" s="183"/>
      <c r="S540" s="184" t="n">
        <f aca="false">'Piano Finanziario Annuale'!$F$6</f>
        <v>0</v>
      </c>
      <c r="T540" s="185" t="n">
        <v>0</v>
      </c>
      <c r="U540" s="186"/>
      <c r="V540" s="187" t="n">
        <f aca="false">(T540*U540)</f>
        <v>0</v>
      </c>
      <c r="W540" s="185" t="n">
        <v>0</v>
      </c>
      <c r="X540" s="185" t="n">
        <f aca="false">IF(OR(S540="sì",S540="forfettario 190"),SUM(T540+W540),SUM(T540+V540+W540))</f>
        <v>0</v>
      </c>
      <c r="Y540" s="205"/>
      <c r="Z540" s="205"/>
      <c r="AA540" s="206"/>
      <c r="AB540" s="189" t="n">
        <f aca="false">IF(AA540="SI",X540,0)</f>
        <v>0</v>
      </c>
      <c r="AC540" s="207"/>
      <c r="AD540" s="207"/>
      <c r="AE540" s="207"/>
      <c r="AF540" s="207"/>
      <c r="AG540" s="207"/>
      <c r="AH540" s="208"/>
    </row>
    <row r="541" customFormat="false" ht="13.5" hidden="false" customHeight="true" outlineLevel="0" collapsed="false">
      <c r="A541" s="22" t="n">
        <v>540</v>
      </c>
      <c r="B541" s="180"/>
      <c r="C541" s="22"/>
      <c r="D541" s="22"/>
      <c r="E541" s="22"/>
      <c r="F541" s="22"/>
      <c r="G541" s="22"/>
      <c r="H541" s="183"/>
      <c r="I541" s="183"/>
      <c r="J541" s="22"/>
      <c r="K541" s="191" t="e">
        <f aca="false">VLOOKUP('Altri Costi'!J541,Legenda!$D$1:$F$258,2)</f>
        <v>#N/A</v>
      </c>
      <c r="L541" s="22"/>
      <c r="M541" s="22"/>
      <c r="N541" s="203"/>
      <c r="O541" s="183"/>
      <c r="P541" s="22"/>
      <c r="Q541" s="203"/>
      <c r="R541" s="183"/>
      <c r="S541" s="184" t="n">
        <f aca="false">'Piano Finanziario Annuale'!$F$6</f>
        <v>0</v>
      </c>
      <c r="T541" s="185" t="n">
        <v>0</v>
      </c>
      <c r="U541" s="186"/>
      <c r="V541" s="187" t="n">
        <f aca="false">(T541*U541)</f>
        <v>0</v>
      </c>
      <c r="W541" s="185" t="n">
        <v>0</v>
      </c>
      <c r="X541" s="185" t="n">
        <f aca="false">IF(OR(S541="sì",S541="forfettario 190"),SUM(T541+W541),SUM(T541+V541+W541))</f>
        <v>0</v>
      </c>
      <c r="Y541" s="205"/>
      <c r="Z541" s="205"/>
      <c r="AA541" s="206"/>
      <c r="AB541" s="189" t="n">
        <f aca="false">IF(AA541="SI",X541,0)</f>
        <v>0</v>
      </c>
      <c r="AC541" s="207"/>
      <c r="AD541" s="207"/>
      <c r="AE541" s="207"/>
      <c r="AF541" s="207"/>
      <c r="AG541" s="207"/>
      <c r="AH541" s="208"/>
    </row>
    <row r="542" customFormat="false" ht="13.5" hidden="false" customHeight="true" outlineLevel="0" collapsed="false">
      <c r="A542" s="22" t="n">
        <v>541</v>
      </c>
      <c r="B542" s="180"/>
      <c r="C542" s="22"/>
      <c r="D542" s="22"/>
      <c r="E542" s="22"/>
      <c r="F542" s="22"/>
      <c r="G542" s="22"/>
      <c r="H542" s="183"/>
      <c r="I542" s="183"/>
      <c r="J542" s="22"/>
      <c r="K542" s="191" t="e">
        <f aca="false">VLOOKUP('Altri Costi'!J542,Legenda!$D$1:$F$258,2)</f>
        <v>#N/A</v>
      </c>
      <c r="L542" s="22"/>
      <c r="M542" s="22"/>
      <c r="N542" s="203"/>
      <c r="O542" s="183"/>
      <c r="P542" s="22"/>
      <c r="Q542" s="203"/>
      <c r="R542" s="183"/>
      <c r="S542" s="184" t="n">
        <f aca="false">'Piano Finanziario Annuale'!$F$6</f>
        <v>0</v>
      </c>
      <c r="T542" s="185" t="n">
        <v>0</v>
      </c>
      <c r="U542" s="186"/>
      <c r="V542" s="187" t="n">
        <f aca="false">(T542*U542)</f>
        <v>0</v>
      </c>
      <c r="W542" s="185" t="n">
        <v>0</v>
      </c>
      <c r="X542" s="185" t="n">
        <f aca="false">IF(OR(S542="sì",S542="forfettario 190"),SUM(T542+W542),SUM(T542+V542+W542))</f>
        <v>0</v>
      </c>
      <c r="Y542" s="205"/>
      <c r="Z542" s="205"/>
      <c r="AA542" s="206"/>
      <c r="AB542" s="189" t="n">
        <f aca="false">IF(AA542="SI",X542,0)</f>
        <v>0</v>
      </c>
      <c r="AC542" s="207"/>
      <c r="AD542" s="207"/>
      <c r="AE542" s="207"/>
      <c r="AF542" s="207"/>
      <c r="AG542" s="207"/>
      <c r="AH542" s="208"/>
    </row>
    <row r="543" customFormat="false" ht="13.5" hidden="false" customHeight="true" outlineLevel="0" collapsed="false">
      <c r="A543" s="22" t="n">
        <v>542</v>
      </c>
      <c r="B543" s="180"/>
      <c r="C543" s="22"/>
      <c r="D543" s="22"/>
      <c r="E543" s="22"/>
      <c r="F543" s="22"/>
      <c r="G543" s="22"/>
      <c r="H543" s="183"/>
      <c r="I543" s="183"/>
      <c r="J543" s="22"/>
      <c r="K543" s="191" t="e">
        <f aca="false">VLOOKUP('Altri Costi'!J543,Legenda!$D$1:$F$258,2)</f>
        <v>#N/A</v>
      </c>
      <c r="L543" s="22"/>
      <c r="M543" s="22"/>
      <c r="N543" s="203"/>
      <c r="O543" s="183"/>
      <c r="P543" s="22"/>
      <c r="Q543" s="203"/>
      <c r="R543" s="183"/>
      <c r="S543" s="184" t="n">
        <f aca="false">'Piano Finanziario Annuale'!$F$6</f>
        <v>0</v>
      </c>
      <c r="T543" s="185" t="n">
        <v>0</v>
      </c>
      <c r="U543" s="186"/>
      <c r="V543" s="187" t="n">
        <f aca="false">(T543*U543)</f>
        <v>0</v>
      </c>
      <c r="W543" s="185" t="n">
        <v>0</v>
      </c>
      <c r="X543" s="185" t="n">
        <f aca="false">IF(OR(S543="sì",S543="forfettario 190"),SUM(T543+W543),SUM(T543+V543+W543))</f>
        <v>0</v>
      </c>
      <c r="Y543" s="205"/>
      <c r="Z543" s="205"/>
      <c r="AA543" s="206"/>
      <c r="AB543" s="189" t="n">
        <f aca="false">IF(AA543="SI",X543,0)</f>
        <v>0</v>
      </c>
      <c r="AC543" s="207"/>
      <c r="AD543" s="207"/>
      <c r="AE543" s="207"/>
      <c r="AF543" s="207"/>
      <c r="AG543" s="207"/>
      <c r="AH543" s="208"/>
    </row>
    <row r="544" customFormat="false" ht="13.5" hidden="false" customHeight="true" outlineLevel="0" collapsed="false">
      <c r="A544" s="22" t="n">
        <v>543</v>
      </c>
      <c r="B544" s="180"/>
      <c r="C544" s="22"/>
      <c r="D544" s="22"/>
      <c r="E544" s="22"/>
      <c r="F544" s="22"/>
      <c r="G544" s="22"/>
      <c r="H544" s="183"/>
      <c r="I544" s="183"/>
      <c r="J544" s="22"/>
      <c r="K544" s="191" t="e">
        <f aca="false">VLOOKUP('Altri Costi'!J544,Legenda!$D$1:$F$258,2)</f>
        <v>#N/A</v>
      </c>
      <c r="L544" s="22"/>
      <c r="M544" s="22"/>
      <c r="N544" s="203"/>
      <c r="O544" s="183"/>
      <c r="P544" s="22"/>
      <c r="Q544" s="203"/>
      <c r="R544" s="183"/>
      <c r="S544" s="184" t="n">
        <f aca="false">'Piano Finanziario Annuale'!$F$6</f>
        <v>0</v>
      </c>
      <c r="T544" s="185" t="n">
        <v>0</v>
      </c>
      <c r="U544" s="186"/>
      <c r="V544" s="187" t="n">
        <f aca="false">(T544*U544)</f>
        <v>0</v>
      </c>
      <c r="W544" s="185" t="n">
        <v>0</v>
      </c>
      <c r="X544" s="185" t="n">
        <f aca="false">IF(OR(S544="sì",S544="forfettario 190"),SUM(T544+W544),SUM(T544+V544+W544))</f>
        <v>0</v>
      </c>
      <c r="Y544" s="205"/>
      <c r="Z544" s="205"/>
      <c r="AA544" s="206"/>
      <c r="AB544" s="189" t="n">
        <f aca="false">IF(AA544="SI",X544,0)</f>
        <v>0</v>
      </c>
      <c r="AC544" s="207"/>
      <c r="AD544" s="207"/>
      <c r="AE544" s="207"/>
      <c r="AF544" s="207"/>
      <c r="AG544" s="207"/>
      <c r="AH544" s="208"/>
    </row>
    <row r="545" customFormat="false" ht="13.5" hidden="false" customHeight="true" outlineLevel="0" collapsed="false">
      <c r="A545" s="22" t="n">
        <v>544</v>
      </c>
      <c r="B545" s="180"/>
      <c r="C545" s="22"/>
      <c r="D545" s="22"/>
      <c r="E545" s="22"/>
      <c r="F545" s="22"/>
      <c r="G545" s="22"/>
      <c r="H545" s="183"/>
      <c r="I545" s="183"/>
      <c r="J545" s="22"/>
      <c r="K545" s="191" t="e">
        <f aca="false">VLOOKUP('Altri Costi'!J545,Legenda!$D$1:$F$258,2)</f>
        <v>#N/A</v>
      </c>
      <c r="L545" s="22"/>
      <c r="M545" s="22"/>
      <c r="N545" s="203"/>
      <c r="O545" s="183"/>
      <c r="P545" s="22"/>
      <c r="Q545" s="203"/>
      <c r="R545" s="183"/>
      <c r="S545" s="184" t="n">
        <f aca="false">'Piano Finanziario Annuale'!$F$6</f>
        <v>0</v>
      </c>
      <c r="T545" s="185" t="n">
        <v>0</v>
      </c>
      <c r="U545" s="186"/>
      <c r="V545" s="187" t="n">
        <f aca="false">(T545*U545)</f>
        <v>0</v>
      </c>
      <c r="W545" s="185" t="n">
        <v>0</v>
      </c>
      <c r="X545" s="185" t="n">
        <f aca="false">IF(OR(S545="sì",S545="forfettario 190"),SUM(T545+W545),SUM(T545+V545+W545))</f>
        <v>0</v>
      </c>
      <c r="Y545" s="205"/>
      <c r="Z545" s="205"/>
      <c r="AA545" s="206"/>
      <c r="AB545" s="189" t="n">
        <f aca="false">IF(AA545="SI",X545,0)</f>
        <v>0</v>
      </c>
      <c r="AC545" s="207"/>
      <c r="AD545" s="207"/>
      <c r="AE545" s="207"/>
      <c r="AF545" s="207"/>
      <c r="AG545" s="207"/>
      <c r="AH545" s="208"/>
    </row>
    <row r="546" customFormat="false" ht="13.5" hidden="false" customHeight="true" outlineLevel="0" collapsed="false">
      <c r="A546" s="22" t="n">
        <v>545</v>
      </c>
      <c r="B546" s="180"/>
      <c r="C546" s="22"/>
      <c r="D546" s="22"/>
      <c r="E546" s="22"/>
      <c r="F546" s="22"/>
      <c r="G546" s="22"/>
      <c r="H546" s="183"/>
      <c r="I546" s="183"/>
      <c r="J546" s="22"/>
      <c r="K546" s="191" t="e">
        <f aca="false">VLOOKUP('Altri Costi'!J546,Legenda!$D$1:$F$258,2)</f>
        <v>#N/A</v>
      </c>
      <c r="L546" s="22"/>
      <c r="M546" s="22"/>
      <c r="N546" s="203"/>
      <c r="O546" s="183"/>
      <c r="P546" s="22"/>
      <c r="Q546" s="203"/>
      <c r="R546" s="183"/>
      <c r="S546" s="184" t="n">
        <f aca="false">'Piano Finanziario Annuale'!$F$6</f>
        <v>0</v>
      </c>
      <c r="T546" s="185" t="n">
        <v>0</v>
      </c>
      <c r="U546" s="186"/>
      <c r="V546" s="187" t="n">
        <f aca="false">(T546*U546)</f>
        <v>0</v>
      </c>
      <c r="W546" s="185" t="n">
        <v>0</v>
      </c>
      <c r="X546" s="185" t="n">
        <f aca="false">IF(OR(S546="sì",S546="forfettario 190"),SUM(T546+W546),SUM(T546+V546+W546))</f>
        <v>0</v>
      </c>
      <c r="Y546" s="205"/>
      <c r="Z546" s="205"/>
      <c r="AA546" s="206"/>
      <c r="AB546" s="189" t="n">
        <f aca="false">IF(AA546="SI",X546,0)</f>
        <v>0</v>
      </c>
      <c r="AC546" s="207"/>
      <c r="AD546" s="207"/>
      <c r="AE546" s="207"/>
      <c r="AF546" s="207"/>
      <c r="AG546" s="207"/>
      <c r="AH546" s="208"/>
    </row>
    <row r="547" customFormat="false" ht="13.5" hidden="false" customHeight="true" outlineLevel="0" collapsed="false">
      <c r="A547" s="22" t="n">
        <v>546</v>
      </c>
      <c r="B547" s="180"/>
      <c r="C547" s="22"/>
      <c r="D547" s="22"/>
      <c r="E547" s="22"/>
      <c r="F547" s="22"/>
      <c r="G547" s="22"/>
      <c r="H547" s="183"/>
      <c r="I547" s="183"/>
      <c r="J547" s="22"/>
      <c r="K547" s="191" t="e">
        <f aca="false">VLOOKUP('Altri Costi'!J547,Legenda!$D$1:$F$258,2)</f>
        <v>#N/A</v>
      </c>
      <c r="L547" s="22"/>
      <c r="M547" s="22"/>
      <c r="N547" s="203"/>
      <c r="O547" s="183"/>
      <c r="P547" s="22"/>
      <c r="Q547" s="203"/>
      <c r="R547" s="183"/>
      <c r="S547" s="184" t="n">
        <f aca="false">'Piano Finanziario Annuale'!$F$6</f>
        <v>0</v>
      </c>
      <c r="T547" s="185" t="n">
        <v>0</v>
      </c>
      <c r="U547" s="186"/>
      <c r="V547" s="187" t="n">
        <f aca="false">(T547*U547)</f>
        <v>0</v>
      </c>
      <c r="W547" s="185" t="n">
        <v>0</v>
      </c>
      <c r="X547" s="185" t="n">
        <f aca="false">IF(OR(S547="sì",S547="forfettario 190"),SUM(T547+W547),SUM(T547+V547+W547))</f>
        <v>0</v>
      </c>
      <c r="Y547" s="205"/>
      <c r="Z547" s="205"/>
      <c r="AA547" s="206"/>
      <c r="AB547" s="189" t="n">
        <f aca="false">IF(AA547="SI",X547,0)</f>
        <v>0</v>
      </c>
      <c r="AC547" s="207"/>
      <c r="AD547" s="207"/>
      <c r="AE547" s="207"/>
      <c r="AF547" s="207"/>
      <c r="AG547" s="207"/>
      <c r="AH547" s="208"/>
    </row>
    <row r="548" customFormat="false" ht="13.5" hidden="false" customHeight="true" outlineLevel="0" collapsed="false">
      <c r="A548" s="22" t="n">
        <v>547</v>
      </c>
      <c r="B548" s="180"/>
      <c r="C548" s="22"/>
      <c r="D548" s="22"/>
      <c r="E548" s="22"/>
      <c r="F548" s="22"/>
      <c r="G548" s="22"/>
      <c r="H548" s="183"/>
      <c r="I548" s="183"/>
      <c r="J548" s="22"/>
      <c r="K548" s="191" t="e">
        <f aca="false">VLOOKUP('Altri Costi'!J548,Legenda!$D$1:$F$258,2)</f>
        <v>#N/A</v>
      </c>
      <c r="L548" s="22"/>
      <c r="M548" s="22"/>
      <c r="N548" s="203"/>
      <c r="O548" s="183"/>
      <c r="P548" s="22"/>
      <c r="Q548" s="203"/>
      <c r="R548" s="183"/>
      <c r="S548" s="184" t="n">
        <f aca="false">'Piano Finanziario Annuale'!$F$6</f>
        <v>0</v>
      </c>
      <c r="T548" s="185" t="n">
        <v>0</v>
      </c>
      <c r="U548" s="186"/>
      <c r="V548" s="187" t="n">
        <f aca="false">(T548*U548)</f>
        <v>0</v>
      </c>
      <c r="W548" s="185" t="n">
        <v>0</v>
      </c>
      <c r="X548" s="185" t="n">
        <f aca="false">IF(OR(S548="sì",S548="forfettario 190"),SUM(T548+W548),SUM(T548+V548+W548))</f>
        <v>0</v>
      </c>
      <c r="Y548" s="205"/>
      <c r="Z548" s="205"/>
      <c r="AA548" s="206"/>
      <c r="AB548" s="189" t="n">
        <f aca="false">IF(AA548="SI",X548,0)</f>
        <v>0</v>
      </c>
      <c r="AC548" s="207"/>
      <c r="AD548" s="207"/>
      <c r="AE548" s="207"/>
      <c r="AF548" s="207"/>
      <c r="AG548" s="207"/>
      <c r="AH548" s="208"/>
    </row>
    <row r="549" customFormat="false" ht="13.5" hidden="false" customHeight="true" outlineLevel="0" collapsed="false">
      <c r="A549" s="22" t="n">
        <v>548</v>
      </c>
      <c r="B549" s="180"/>
      <c r="C549" s="22"/>
      <c r="D549" s="22"/>
      <c r="E549" s="22"/>
      <c r="F549" s="22"/>
      <c r="G549" s="22"/>
      <c r="H549" s="183"/>
      <c r="I549" s="183"/>
      <c r="J549" s="22"/>
      <c r="K549" s="191" t="e">
        <f aca="false">VLOOKUP('Altri Costi'!J549,Legenda!$D$1:$F$258,2)</f>
        <v>#N/A</v>
      </c>
      <c r="L549" s="22"/>
      <c r="M549" s="22"/>
      <c r="N549" s="203"/>
      <c r="O549" s="183"/>
      <c r="P549" s="22"/>
      <c r="Q549" s="203"/>
      <c r="R549" s="183"/>
      <c r="S549" s="184" t="n">
        <f aca="false">'Piano Finanziario Annuale'!$F$6</f>
        <v>0</v>
      </c>
      <c r="T549" s="185" t="n">
        <v>0</v>
      </c>
      <c r="U549" s="186"/>
      <c r="V549" s="187" t="n">
        <f aca="false">(T549*U549)</f>
        <v>0</v>
      </c>
      <c r="W549" s="185" t="n">
        <v>0</v>
      </c>
      <c r="X549" s="185" t="n">
        <f aca="false">IF(OR(S549="sì",S549="forfettario 190"),SUM(T549+W549),SUM(T549+V549+W549))</f>
        <v>0</v>
      </c>
      <c r="Y549" s="205"/>
      <c r="Z549" s="205"/>
      <c r="AA549" s="206"/>
      <c r="AB549" s="189" t="n">
        <f aca="false">IF(AA549="SI",X549,0)</f>
        <v>0</v>
      </c>
      <c r="AC549" s="207"/>
      <c r="AD549" s="207"/>
      <c r="AE549" s="207"/>
      <c r="AF549" s="207"/>
      <c r="AG549" s="207"/>
      <c r="AH549" s="208"/>
    </row>
    <row r="550" customFormat="false" ht="13.5" hidden="false" customHeight="true" outlineLevel="0" collapsed="false">
      <c r="A550" s="22" t="n">
        <v>549</v>
      </c>
      <c r="B550" s="180"/>
      <c r="C550" s="22"/>
      <c r="D550" s="22"/>
      <c r="E550" s="22"/>
      <c r="F550" s="22"/>
      <c r="G550" s="22"/>
      <c r="H550" s="183"/>
      <c r="I550" s="183"/>
      <c r="J550" s="22"/>
      <c r="K550" s="191" t="e">
        <f aca="false">VLOOKUP('Altri Costi'!J550,Legenda!$D$1:$F$258,2)</f>
        <v>#N/A</v>
      </c>
      <c r="L550" s="22"/>
      <c r="M550" s="22"/>
      <c r="N550" s="203"/>
      <c r="O550" s="183"/>
      <c r="P550" s="22"/>
      <c r="Q550" s="203"/>
      <c r="R550" s="183"/>
      <c r="S550" s="184" t="n">
        <f aca="false">'Piano Finanziario Annuale'!$F$6</f>
        <v>0</v>
      </c>
      <c r="T550" s="185" t="n">
        <v>0</v>
      </c>
      <c r="U550" s="186"/>
      <c r="V550" s="187" t="n">
        <f aca="false">(T550*U550)</f>
        <v>0</v>
      </c>
      <c r="W550" s="185" t="n">
        <v>0</v>
      </c>
      <c r="X550" s="185" t="n">
        <f aca="false">IF(OR(S550="sì",S550="forfettario 190"),SUM(T550+W550),SUM(T550+V550+W550))</f>
        <v>0</v>
      </c>
      <c r="Y550" s="205"/>
      <c r="Z550" s="205"/>
      <c r="AA550" s="206"/>
      <c r="AB550" s="189" t="n">
        <f aca="false">IF(AA550="SI",X550,0)</f>
        <v>0</v>
      </c>
      <c r="AC550" s="207"/>
      <c r="AD550" s="207"/>
      <c r="AE550" s="207"/>
      <c r="AF550" s="207"/>
      <c r="AG550" s="207"/>
      <c r="AH550" s="208"/>
    </row>
    <row r="551" customFormat="false" ht="13.5" hidden="false" customHeight="true" outlineLevel="0" collapsed="false">
      <c r="A551" s="22" t="n">
        <v>550</v>
      </c>
      <c r="B551" s="180"/>
      <c r="C551" s="22"/>
      <c r="D551" s="22"/>
      <c r="E551" s="22"/>
      <c r="F551" s="22"/>
      <c r="G551" s="22"/>
      <c r="H551" s="183"/>
      <c r="I551" s="183"/>
      <c r="J551" s="22"/>
      <c r="K551" s="191" t="e">
        <f aca="false">VLOOKUP('Altri Costi'!J551,Legenda!$D$1:$F$258,2)</f>
        <v>#N/A</v>
      </c>
      <c r="L551" s="22"/>
      <c r="M551" s="22"/>
      <c r="N551" s="203"/>
      <c r="O551" s="183"/>
      <c r="P551" s="22"/>
      <c r="Q551" s="203"/>
      <c r="R551" s="183"/>
      <c r="S551" s="184" t="n">
        <f aca="false">'Piano Finanziario Annuale'!$F$6</f>
        <v>0</v>
      </c>
      <c r="T551" s="185" t="n">
        <v>0</v>
      </c>
      <c r="U551" s="186"/>
      <c r="V551" s="187" t="n">
        <f aca="false">(T551*U551)</f>
        <v>0</v>
      </c>
      <c r="W551" s="185" t="n">
        <v>0</v>
      </c>
      <c r="X551" s="185" t="n">
        <f aca="false">IF(OR(S551="sì",S551="forfettario 190"),SUM(T551+W551),SUM(T551+V551+W551))</f>
        <v>0</v>
      </c>
      <c r="Y551" s="205"/>
      <c r="Z551" s="205"/>
      <c r="AA551" s="206"/>
      <c r="AB551" s="189" t="n">
        <f aca="false">IF(AA551="SI",X551,0)</f>
        <v>0</v>
      </c>
      <c r="AC551" s="207"/>
      <c r="AD551" s="207"/>
      <c r="AE551" s="207"/>
      <c r="AF551" s="207"/>
      <c r="AG551" s="207"/>
      <c r="AH551" s="208"/>
    </row>
    <row r="552" customFormat="false" ht="13.5" hidden="false" customHeight="true" outlineLevel="0" collapsed="false">
      <c r="A552" s="22" t="n">
        <v>551</v>
      </c>
      <c r="B552" s="180"/>
      <c r="C552" s="22"/>
      <c r="D552" s="22"/>
      <c r="E552" s="22"/>
      <c r="F552" s="22"/>
      <c r="G552" s="22"/>
      <c r="H552" s="183"/>
      <c r="I552" s="183"/>
      <c r="J552" s="22"/>
      <c r="K552" s="191" t="e">
        <f aca="false">VLOOKUP('Altri Costi'!J552,Legenda!$D$1:$F$258,2)</f>
        <v>#N/A</v>
      </c>
      <c r="L552" s="22"/>
      <c r="M552" s="22"/>
      <c r="N552" s="203"/>
      <c r="O552" s="183"/>
      <c r="P552" s="22"/>
      <c r="Q552" s="203"/>
      <c r="R552" s="183"/>
      <c r="S552" s="184" t="n">
        <f aca="false">'Piano Finanziario Annuale'!$F$6</f>
        <v>0</v>
      </c>
      <c r="T552" s="185" t="n">
        <v>0</v>
      </c>
      <c r="U552" s="186"/>
      <c r="V552" s="187" t="n">
        <f aca="false">(T552*U552)</f>
        <v>0</v>
      </c>
      <c r="W552" s="185" t="n">
        <v>0</v>
      </c>
      <c r="X552" s="185" t="n">
        <f aca="false">IF(OR(S552="sì",S552="forfettario 190"),SUM(T552+W552),SUM(T552+V552+W552))</f>
        <v>0</v>
      </c>
      <c r="Y552" s="205"/>
      <c r="Z552" s="205"/>
      <c r="AA552" s="206"/>
      <c r="AB552" s="189" t="n">
        <f aca="false">IF(AA552="SI",X552,0)</f>
        <v>0</v>
      </c>
      <c r="AC552" s="207"/>
      <c r="AD552" s="207"/>
      <c r="AE552" s="207"/>
      <c r="AF552" s="207"/>
      <c r="AG552" s="207"/>
      <c r="AH552" s="208"/>
    </row>
    <row r="553" customFormat="false" ht="13.5" hidden="false" customHeight="true" outlineLevel="0" collapsed="false">
      <c r="A553" s="22" t="n">
        <v>552</v>
      </c>
      <c r="B553" s="180"/>
      <c r="C553" s="22"/>
      <c r="D553" s="22"/>
      <c r="E553" s="22"/>
      <c r="F553" s="22"/>
      <c r="G553" s="22"/>
      <c r="H553" s="183"/>
      <c r="I553" s="183"/>
      <c r="J553" s="22"/>
      <c r="K553" s="191" t="e">
        <f aca="false">VLOOKUP('Altri Costi'!J553,Legenda!$D$1:$F$258,2)</f>
        <v>#N/A</v>
      </c>
      <c r="L553" s="22"/>
      <c r="M553" s="22"/>
      <c r="N553" s="203"/>
      <c r="O553" s="183"/>
      <c r="P553" s="22"/>
      <c r="Q553" s="203"/>
      <c r="R553" s="183"/>
      <c r="S553" s="184" t="n">
        <f aca="false">'Piano Finanziario Annuale'!$F$6</f>
        <v>0</v>
      </c>
      <c r="T553" s="185" t="n">
        <v>0</v>
      </c>
      <c r="U553" s="186"/>
      <c r="V553" s="187" t="n">
        <f aca="false">(T553*U553)</f>
        <v>0</v>
      </c>
      <c r="W553" s="185" t="n">
        <v>0</v>
      </c>
      <c r="X553" s="185" t="n">
        <f aca="false">IF(OR(S553="sì",S553="forfettario 190"),SUM(T553+W553),SUM(T553+V553+W553))</f>
        <v>0</v>
      </c>
      <c r="Y553" s="205"/>
      <c r="Z553" s="205"/>
      <c r="AA553" s="206"/>
      <c r="AB553" s="189" t="n">
        <f aca="false">IF(AA553="SI",X553,0)</f>
        <v>0</v>
      </c>
      <c r="AC553" s="207"/>
      <c r="AD553" s="207"/>
      <c r="AE553" s="207"/>
      <c r="AF553" s="207"/>
      <c r="AG553" s="207"/>
      <c r="AH553" s="208"/>
    </row>
    <row r="554" customFormat="false" ht="13.5" hidden="false" customHeight="true" outlineLevel="0" collapsed="false">
      <c r="A554" s="22" t="n">
        <v>553</v>
      </c>
      <c r="B554" s="180"/>
      <c r="C554" s="22"/>
      <c r="D554" s="22"/>
      <c r="E554" s="22"/>
      <c r="F554" s="22"/>
      <c r="G554" s="22"/>
      <c r="H554" s="183"/>
      <c r="I554" s="183"/>
      <c r="J554" s="22"/>
      <c r="K554" s="191" t="e">
        <f aca="false">VLOOKUP('Altri Costi'!J554,Legenda!$D$1:$F$258,2)</f>
        <v>#N/A</v>
      </c>
      <c r="L554" s="22"/>
      <c r="M554" s="22"/>
      <c r="N554" s="203"/>
      <c r="O554" s="183"/>
      <c r="P554" s="22"/>
      <c r="Q554" s="203"/>
      <c r="R554" s="183"/>
      <c r="S554" s="184" t="n">
        <f aca="false">'Piano Finanziario Annuale'!$F$6</f>
        <v>0</v>
      </c>
      <c r="T554" s="185" t="n">
        <v>0</v>
      </c>
      <c r="U554" s="186"/>
      <c r="V554" s="187" t="n">
        <f aca="false">(T554*U554)</f>
        <v>0</v>
      </c>
      <c r="W554" s="185" t="n">
        <v>0</v>
      </c>
      <c r="X554" s="185" t="n">
        <f aca="false">IF(OR(S554="sì",S554="forfettario 190"),SUM(T554+W554),SUM(T554+V554+W554))</f>
        <v>0</v>
      </c>
      <c r="Y554" s="205"/>
      <c r="Z554" s="205"/>
      <c r="AA554" s="206"/>
      <c r="AB554" s="189" t="n">
        <f aca="false">IF(AA554="SI",X554,0)</f>
        <v>0</v>
      </c>
      <c r="AC554" s="207"/>
      <c r="AD554" s="207"/>
      <c r="AE554" s="207"/>
      <c r="AF554" s="207"/>
      <c r="AG554" s="207"/>
      <c r="AH554" s="208"/>
    </row>
    <row r="555" customFormat="false" ht="13.5" hidden="false" customHeight="true" outlineLevel="0" collapsed="false">
      <c r="A555" s="22" t="n">
        <v>554</v>
      </c>
      <c r="B555" s="180"/>
      <c r="C555" s="22"/>
      <c r="D555" s="22"/>
      <c r="E555" s="22"/>
      <c r="F555" s="22"/>
      <c r="G555" s="22"/>
      <c r="H555" s="183"/>
      <c r="I555" s="183"/>
      <c r="J555" s="22"/>
      <c r="K555" s="191" t="e">
        <f aca="false">VLOOKUP('Altri Costi'!J555,Legenda!$D$1:$F$258,2)</f>
        <v>#N/A</v>
      </c>
      <c r="L555" s="22"/>
      <c r="M555" s="22"/>
      <c r="N555" s="203"/>
      <c r="O555" s="183"/>
      <c r="P555" s="22"/>
      <c r="Q555" s="203"/>
      <c r="R555" s="183"/>
      <c r="S555" s="184" t="n">
        <f aca="false">'Piano Finanziario Annuale'!$F$6</f>
        <v>0</v>
      </c>
      <c r="T555" s="185" t="n">
        <v>0</v>
      </c>
      <c r="U555" s="186"/>
      <c r="V555" s="187" t="n">
        <f aca="false">(T555*U555)</f>
        <v>0</v>
      </c>
      <c r="W555" s="185" t="n">
        <v>0</v>
      </c>
      <c r="X555" s="185" t="n">
        <f aca="false">IF(OR(S555="sì",S555="forfettario 190"),SUM(T555+W555),SUM(T555+V555+W555))</f>
        <v>0</v>
      </c>
      <c r="Y555" s="205"/>
      <c r="Z555" s="205"/>
      <c r="AA555" s="206"/>
      <c r="AB555" s="189" t="n">
        <f aca="false">IF(AA555="SI",X555,0)</f>
        <v>0</v>
      </c>
      <c r="AC555" s="207"/>
      <c r="AD555" s="207"/>
      <c r="AE555" s="207"/>
      <c r="AF555" s="207"/>
      <c r="AG555" s="207"/>
      <c r="AH555" s="208"/>
    </row>
    <row r="556" customFormat="false" ht="13.5" hidden="false" customHeight="true" outlineLevel="0" collapsed="false">
      <c r="A556" s="22" t="n">
        <v>555</v>
      </c>
      <c r="B556" s="180"/>
      <c r="C556" s="22"/>
      <c r="D556" s="22"/>
      <c r="E556" s="22"/>
      <c r="F556" s="22"/>
      <c r="G556" s="22"/>
      <c r="H556" s="183"/>
      <c r="I556" s="183"/>
      <c r="J556" s="22"/>
      <c r="K556" s="191" t="e">
        <f aca="false">VLOOKUP('Altri Costi'!J556,Legenda!$D$1:$F$258,2)</f>
        <v>#N/A</v>
      </c>
      <c r="L556" s="22"/>
      <c r="M556" s="22"/>
      <c r="N556" s="203"/>
      <c r="O556" s="183"/>
      <c r="P556" s="22"/>
      <c r="Q556" s="203"/>
      <c r="R556" s="183"/>
      <c r="S556" s="184" t="n">
        <f aca="false">'Piano Finanziario Annuale'!$F$6</f>
        <v>0</v>
      </c>
      <c r="T556" s="185" t="n">
        <v>0</v>
      </c>
      <c r="U556" s="186"/>
      <c r="V556" s="187" t="n">
        <f aca="false">(T556*U556)</f>
        <v>0</v>
      </c>
      <c r="W556" s="185" t="n">
        <v>0</v>
      </c>
      <c r="X556" s="185" t="n">
        <f aca="false">IF(OR(S556="sì",S556="forfettario 190"),SUM(T556+W556),SUM(T556+V556+W556))</f>
        <v>0</v>
      </c>
      <c r="Y556" s="205"/>
      <c r="Z556" s="205"/>
      <c r="AA556" s="206"/>
      <c r="AB556" s="189" t="n">
        <f aca="false">IF(AA556="SI",X556,0)</f>
        <v>0</v>
      </c>
      <c r="AC556" s="207"/>
      <c r="AD556" s="207"/>
      <c r="AE556" s="207"/>
      <c r="AF556" s="207"/>
      <c r="AG556" s="207"/>
      <c r="AH556" s="208"/>
    </row>
    <row r="557" customFormat="false" ht="13.5" hidden="false" customHeight="true" outlineLevel="0" collapsed="false">
      <c r="A557" s="22" t="n">
        <v>556</v>
      </c>
      <c r="B557" s="180"/>
      <c r="C557" s="22"/>
      <c r="D557" s="22"/>
      <c r="E557" s="22"/>
      <c r="F557" s="22"/>
      <c r="G557" s="22"/>
      <c r="H557" s="183"/>
      <c r="I557" s="183"/>
      <c r="J557" s="22"/>
      <c r="K557" s="191" t="e">
        <f aca="false">VLOOKUP('Altri Costi'!J557,Legenda!$D$1:$F$258,2)</f>
        <v>#N/A</v>
      </c>
      <c r="L557" s="22"/>
      <c r="M557" s="22"/>
      <c r="N557" s="203"/>
      <c r="O557" s="183"/>
      <c r="P557" s="22"/>
      <c r="Q557" s="203"/>
      <c r="R557" s="183"/>
      <c r="S557" s="184" t="n">
        <f aca="false">'Piano Finanziario Annuale'!$F$6</f>
        <v>0</v>
      </c>
      <c r="T557" s="185" t="n">
        <v>0</v>
      </c>
      <c r="U557" s="186"/>
      <c r="V557" s="187" t="n">
        <f aca="false">(T557*U557)</f>
        <v>0</v>
      </c>
      <c r="W557" s="185" t="n">
        <v>0</v>
      </c>
      <c r="X557" s="185" t="n">
        <f aca="false">IF(OR(S557="sì",S557="forfettario 190"),SUM(T557+W557),SUM(T557+V557+W557))</f>
        <v>0</v>
      </c>
      <c r="Y557" s="205"/>
      <c r="Z557" s="205"/>
      <c r="AA557" s="206"/>
      <c r="AB557" s="189" t="n">
        <f aca="false">IF(AA557="SI",X557,0)</f>
        <v>0</v>
      </c>
      <c r="AC557" s="207"/>
      <c r="AD557" s="207"/>
      <c r="AE557" s="207"/>
      <c r="AF557" s="207"/>
      <c r="AG557" s="207"/>
      <c r="AH557" s="208"/>
    </row>
    <row r="558" customFormat="false" ht="13.5" hidden="false" customHeight="true" outlineLevel="0" collapsed="false">
      <c r="A558" s="22" t="n">
        <v>557</v>
      </c>
      <c r="B558" s="180"/>
      <c r="C558" s="22"/>
      <c r="D558" s="22"/>
      <c r="E558" s="22"/>
      <c r="F558" s="22"/>
      <c r="G558" s="22"/>
      <c r="H558" s="183"/>
      <c r="I558" s="183"/>
      <c r="J558" s="22"/>
      <c r="K558" s="191" t="e">
        <f aca="false">VLOOKUP('Altri Costi'!J558,Legenda!$D$1:$F$258,2)</f>
        <v>#N/A</v>
      </c>
      <c r="L558" s="22"/>
      <c r="M558" s="22"/>
      <c r="N558" s="203"/>
      <c r="O558" s="183"/>
      <c r="P558" s="22"/>
      <c r="Q558" s="203"/>
      <c r="R558" s="183"/>
      <c r="S558" s="184" t="n">
        <f aca="false">'Piano Finanziario Annuale'!$F$6</f>
        <v>0</v>
      </c>
      <c r="T558" s="185" t="n">
        <v>0</v>
      </c>
      <c r="U558" s="186"/>
      <c r="V558" s="187" t="n">
        <f aca="false">(T558*U558)</f>
        <v>0</v>
      </c>
      <c r="W558" s="185" t="n">
        <v>0</v>
      </c>
      <c r="X558" s="185" t="n">
        <f aca="false">IF(OR(S558="sì",S558="forfettario 190"),SUM(T558+W558),SUM(T558+V558+W558))</f>
        <v>0</v>
      </c>
      <c r="Y558" s="205"/>
      <c r="Z558" s="205"/>
      <c r="AA558" s="206"/>
      <c r="AB558" s="189" t="n">
        <f aca="false">IF(AA558="SI",X558,0)</f>
        <v>0</v>
      </c>
      <c r="AC558" s="207"/>
      <c r="AD558" s="207"/>
      <c r="AE558" s="207"/>
      <c r="AF558" s="207"/>
      <c r="AG558" s="207"/>
      <c r="AH558" s="208"/>
    </row>
    <row r="559" customFormat="false" ht="13.5" hidden="false" customHeight="true" outlineLevel="0" collapsed="false">
      <c r="A559" s="22" t="n">
        <v>558</v>
      </c>
      <c r="B559" s="180"/>
      <c r="C559" s="22"/>
      <c r="D559" s="22"/>
      <c r="E559" s="22"/>
      <c r="F559" s="22"/>
      <c r="G559" s="22"/>
      <c r="H559" s="183"/>
      <c r="I559" s="183"/>
      <c r="J559" s="22"/>
      <c r="K559" s="191" t="e">
        <f aca="false">VLOOKUP('Altri Costi'!J559,Legenda!$D$1:$F$258,2)</f>
        <v>#N/A</v>
      </c>
      <c r="L559" s="22"/>
      <c r="M559" s="22"/>
      <c r="N559" s="203"/>
      <c r="O559" s="183"/>
      <c r="P559" s="22"/>
      <c r="Q559" s="203"/>
      <c r="R559" s="183"/>
      <c r="S559" s="184" t="n">
        <f aca="false">'Piano Finanziario Annuale'!$F$6</f>
        <v>0</v>
      </c>
      <c r="T559" s="185" t="n">
        <v>0</v>
      </c>
      <c r="U559" s="186"/>
      <c r="V559" s="187" t="n">
        <f aca="false">(T559*U559)</f>
        <v>0</v>
      </c>
      <c r="W559" s="185" t="n">
        <v>0</v>
      </c>
      <c r="X559" s="185" t="n">
        <f aca="false">IF(OR(S559="sì",S559="forfettario 190"),SUM(T559+W559),SUM(T559+V559+W559))</f>
        <v>0</v>
      </c>
      <c r="Y559" s="205"/>
      <c r="Z559" s="205"/>
      <c r="AA559" s="206"/>
      <c r="AB559" s="189" t="n">
        <f aca="false">IF(AA559="SI",X559,0)</f>
        <v>0</v>
      </c>
      <c r="AC559" s="207"/>
      <c r="AD559" s="207"/>
      <c r="AE559" s="207"/>
      <c r="AF559" s="207"/>
      <c r="AG559" s="207"/>
      <c r="AH559" s="208"/>
    </row>
    <row r="560" customFormat="false" ht="13.5" hidden="false" customHeight="true" outlineLevel="0" collapsed="false">
      <c r="A560" s="22" t="n">
        <v>559</v>
      </c>
      <c r="B560" s="180"/>
      <c r="C560" s="22"/>
      <c r="D560" s="22"/>
      <c r="E560" s="22"/>
      <c r="F560" s="22"/>
      <c r="G560" s="22"/>
      <c r="H560" s="183"/>
      <c r="I560" s="183"/>
      <c r="J560" s="22"/>
      <c r="K560" s="191" t="e">
        <f aca="false">VLOOKUP('Altri Costi'!J560,Legenda!$D$1:$F$258,2)</f>
        <v>#N/A</v>
      </c>
      <c r="L560" s="22"/>
      <c r="M560" s="22"/>
      <c r="N560" s="203"/>
      <c r="O560" s="183"/>
      <c r="P560" s="22"/>
      <c r="Q560" s="203"/>
      <c r="R560" s="183"/>
      <c r="S560" s="184" t="n">
        <f aca="false">'Piano Finanziario Annuale'!$F$6</f>
        <v>0</v>
      </c>
      <c r="T560" s="185" t="n">
        <v>0</v>
      </c>
      <c r="U560" s="186"/>
      <c r="V560" s="187" t="n">
        <f aca="false">(T560*U560)</f>
        <v>0</v>
      </c>
      <c r="W560" s="185" t="n">
        <v>0</v>
      </c>
      <c r="X560" s="185" t="n">
        <f aca="false">IF(OR(S560="sì",S560="forfettario 190"),SUM(T560+W560),SUM(T560+V560+W560))</f>
        <v>0</v>
      </c>
      <c r="Y560" s="205"/>
      <c r="Z560" s="205"/>
      <c r="AA560" s="206"/>
      <c r="AB560" s="189" t="n">
        <f aca="false">IF(AA560="SI",X560,0)</f>
        <v>0</v>
      </c>
      <c r="AC560" s="207"/>
      <c r="AD560" s="207"/>
      <c r="AE560" s="207"/>
      <c r="AF560" s="207"/>
      <c r="AG560" s="207"/>
      <c r="AH560" s="208"/>
    </row>
    <row r="561" customFormat="false" ht="13.5" hidden="false" customHeight="true" outlineLevel="0" collapsed="false">
      <c r="A561" s="22" t="n">
        <v>560</v>
      </c>
      <c r="B561" s="180"/>
      <c r="C561" s="22"/>
      <c r="D561" s="22"/>
      <c r="E561" s="22"/>
      <c r="F561" s="22"/>
      <c r="G561" s="22"/>
      <c r="H561" s="183"/>
      <c r="I561" s="183"/>
      <c r="J561" s="22"/>
      <c r="K561" s="191" t="e">
        <f aca="false">VLOOKUP('Altri Costi'!J561,Legenda!$D$1:$F$258,2)</f>
        <v>#N/A</v>
      </c>
      <c r="L561" s="22"/>
      <c r="M561" s="22"/>
      <c r="N561" s="203"/>
      <c r="O561" s="183"/>
      <c r="P561" s="22"/>
      <c r="Q561" s="203"/>
      <c r="R561" s="183"/>
      <c r="S561" s="184" t="n">
        <f aca="false">'Piano Finanziario Annuale'!$F$6</f>
        <v>0</v>
      </c>
      <c r="T561" s="185" t="n">
        <v>0</v>
      </c>
      <c r="U561" s="186"/>
      <c r="V561" s="187" t="n">
        <f aca="false">(T561*U561)</f>
        <v>0</v>
      </c>
      <c r="W561" s="185" t="n">
        <v>0</v>
      </c>
      <c r="X561" s="185" t="n">
        <f aca="false">IF(OR(S561="sì",S561="forfettario 190"),SUM(T561+W561),SUM(T561+V561+W561))</f>
        <v>0</v>
      </c>
      <c r="Y561" s="205"/>
      <c r="Z561" s="205"/>
      <c r="AA561" s="206"/>
      <c r="AB561" s="189" t="n">
        <f aca="false">IF(AA561="SI",X561,0)</f>
        <v>0</v>
      </c>
      <c r="AC561" s="207"/>
      <c r="AD561" s="207"/>
      <c r="AE561" s="207"/>
      <c r="AF561" s="207"/>
      <c r="AG561" s="207"/>
      <c r="AH561" s="208"/>
    </row>
    <row r="562" customFormat="false" ht="13.5" hidden="false" customHeight="true" outlineLevel="0" collapsed="false">
      <c r="A562" s="22" t="n">
        <v>561</v>
      </c>
      <c r="B562" s="180"/>
      <c r="C562" s="22"/>
      <c r="D562" s="22"/>
      <c r="E562" s="22"/>
      <c r="F562" s="22"/>
      <c r="G562" s="22"/>
      <c r="H562" s="183"/>
      <c r="I562" s="183"/>
      <c r="J562" s="22"/>
      <c r="K562" s="191" t="e">
        <f aca="false">VLOOKUP('Altri Costi'!J562,Legenda!$D$1:$F$258,2)</f>
        <v>#N/A</v>
      </c>
      <c r="L562" s="22"/>
      <c r="M562" s="22"/>
      <c r="N562" s="203"/>
      <c r="O562" s="183"/>
      <c r="P562" s="22"/>
      <c r="Q562" s="203"/>
      <c r="R562" s="183"/>
      <c r="S562" s="184" t="n">
        <f aca="false">'Piano Finanziario Annuale'!$F$6</f>
        <v>0</v>
      </c>
      <c r="T562" s="185" t="n">
        <v>0</v>
      </c>
      <c r="U562" s="186"/>
      <c r="V562" s="187" t="n">
        <f aca="false">(T562*U562)</f>
        <v>0</v>
      </c>
      <c r="W562" s="185" t="n">
        <v>0</v>
      </c>
      <c r="X562" s="185" t="n">
        <f aca="false">IF(OR(S562="sì",S562="forfettario 190"),SUM(T562+W562),SUM(T562+V562+W562))</f>
        <v>0</v>
      </c>
      <c r="Y562" s="205"/>
      <c r="Z562" s="205"/>
      <c r="AA562" s="206"/>
      <c r="AB562" s="189" t="n">
        <f aca="false">IF(AA562="SI",X562,0)</f>
        <v>0</v>
      </c>
      <c r="AC562" s="207"/>
      <c r="AD562" s="207"/>
      <c r="AE562" s="207"/>
      <c r="AF562" s="207"/>
      <c r="AG562" s="207"/>
      <c r="AH562" s="208"/>
    </row>
    <row r="563" customFormat="false" ht="13.5" hidden="false" customHeight="true" outlineLevel="0" collapsed="false">
      <c r="A563" s="22" t="n">
        <v>562</v>
      </c>
      <c r="B563" s="180"/>
      <c r="C563" s="22"/>
      <c r="D563" s="22"/>
      <c r="E563" s="22"/>
      <c r="F563" s="22"/>
      <c r="G563" s="22"/>
      <c r="H563" s="183"/>
      <c r="I563" s="183"/>
      <c r="J563" s="22"/>
      <c r="K563" s="191" t="e">
        <f aca="false">VLOOKUP('Altri Costi'!J563,Legenda!$D$1:$F$258,2)</f>
        <v>#N/A</v>
      </c>
      <c r="L563" s="22"/>
      <c r="M563" s="22"/>
      <c r="N563" s="203"/>
      <c r="O563" s="183"/>
      <c r="P563" s="22"/>
      <c r="Q563" s="203"/>
      <c r="R563" s="183"/>
      <c r="S563" s="184" t="n">
        <f aca="false">'Piano Finanziario Annuale'!$F$6</f>
        <v>0</v>
      </c>
      <c r="T563" s="185" t="n">
        <v>0</v>
      </c>
      <c r="U563" s="186"/>
      <c r="V563" s="187" t="n">
        <f aca="false">(T563*U563)</f>
        <v>0</v>
      </c>
      <c r="W563" s="185" t="n">
        <v>0</v>
      </c>
      <c r="X563" s="185" t="n">
        <f aca="false">IF(OR(S563="sì",S563="forfettario 190"),SUM(T563+W563),SUM(T563+V563+W563))</f>
        <v>0</v>
      </c>
      <c r="Y563" s="205"/>
      <c r="Z563" s="205"/>
      <c r="AA563" s="206"/>
      <c r="AB563" s="189" t="n">
        <f aca="false">IF(AA563="SI",X563,0)</f>
        <v>0</v>
      </c>
      <c r="AC563" s="207"/>
      <c r="AD563" s="207"/>
      <c r="AE563" s="207"/>
      <c r="AF563" s="207"/>
      <c r="AG563" s="207"/>
      <c r="AH563" s="208"/>
    </row>
    <row r="564" customFormat="false" ht="13.5" hidden="false" customHeight="true" outlineLevel="0" collapsed="false">
      <c r="A564" s="22" t="n">
        <v>563</v>
      </c>
      <c r="B564" s="180"/>
      <c r="C564" s="22"/>
      <c r="D564" s="22"/>
      <c r="E564" s="22"/>
      <c r="F564" s="22"/>
      <c r="G564" s="22"/>
      <c r="H564" s="183"/>
      <c r="I564" s="183"/>
      <c r="J564" s="22"/>
      <c r="K564" s="191" t="e">
        <f aca="false">VLOOKUP('Altri Costi'!J564,Legenda!$D$1:$F$258,2)</f>
        <v>#N/A</v>
      </c>
      <c r="L564" s="22"/>
      <c r="M564" s="22"/>
      <c r="N564" s="203"/>
      <c r="O564" s="183"/>
      <c r="P564" s="22"/>
      <c r="Q564" s="203"/>
      <c r="R564" s="183"/>
      <c r="S564" s="184" t="n">
        <f aca="false">'Piano Finanziario Annuale'!$F$6</f>
        <v>0</v>
      </c>
      <c r="T564" s="185" t="n">
        <v>0</v>
      </c>
      <c r="U564" s="186"/>
      <c r="V564" s="187" t="n">
        <f aca="false">(T564*U564)</f>
        <v>0</v>
      </c>
      <c r="W564" s="185" t="n">
        <v>0</v>
      </c>
      <c r="X564" s="185" t="n">
        <f aca="false">IF(OR(S564="sì",S564="forfettario 190"),SUM(T564+W564),SUM(T564+V564+W564))</f>
        <v>0</v>
      </c>
      <c r="Y564" s="205"/>
      <c r="Z564" s="205"/>
      <c r="AA564" s="206"/>
      <c r="AB564" s="189" t="n">
        <f aca="false">IF(AA564="SI",X564,0)</f>
        <v>0</v>
      </c>
      <c r="AC564" s="207"/>
      <c r="AD564" s="207"/>
      <c r="AE564" s="207"/>
      <c r="AF564" s="207"/>
      <c r="AG564" s="207"/>
      <c r="AH564" s="208"/>
    </row>
    <row r="565" customFormat="false" ht="13.5" hidden="false" customHeight="true" outlineLevel="0" collapsed="false">
      <c r="A565" s="22" t="n">
        <v>564</v>
      </c>
      <c r="B565" s="180"/>
      <c r="C565" s="22"/>
      <c r="D565" s="22"/>
      <c r="E565" s="22"/>
      <c r="F565" s="22"/>
      <c r="G565" s="22"/>
      <c r="H565" s="183"/>
      <c r="I565" s="183"/>
      <c r="J565" s="22"/>
      <c r="K565" s="191" t="e">
        <f aca="false">VLOOKUP('Altri Costi'!J565,Legenda!$D$1:$F$258,2)</f>
        <v>#N/A</v>
      </c>
      <c r="L565" s="22"/>
      <c r="M565" s="22"/>
      <c r="N565" s="203"/>
      <c r="O565" s="183"/>
      <c r="P565" s="22"/>
      <c r="Q565" s="203"/>
      <c r="R565" s="183"/>
      <c r="S565" s="184" t="n">
        <f aca="false">'Piano Finanziario Annuale'!$F$6</f>
        <v>0</v>
      </c>
      <c r="T565" s="185" t="n">
        <v>0</v>
      </c>
      <c r="U565" s="186"/>
      <c r="V565" s="187" t="n">
        <f aca="false">(T565*U565)</f>
        <v>0</v>
      </c>
      <c r="W565" s="185" t="n">
        <v>0</v>
      </c>
      <c r="X565" s="185" t="n">
        <f aca="false">IF(OR(S565="sì",S565="forfettario 190"),SUM(T565+W565),SUM(T565+V565+W565))</f>
        <v>0</v>
      </c>
      <c r="Y565" s="205"/>
      <c r="Z565" s="205"/>
      <c r="AA565" s="206"/>
      <c r="AB565" s="189" t="n">
        <f aca="false">IF(AA565="SI",X565,0)</f>
        <v>0</v>
      </c>
      <c r="AC565" s="207"/>
      <c r="AD565" s="207"/>
      <c r="AE565" s="207"/>
      <c r="AF565" s="207"/>
      <c r="AG565" s="207"/>
      <c r="AH565" s="208"/>
    </row>
    <row r="566" customFormat="false" ht="13.5" hidden="false" customHeight="true" outlineLevel="0" collapsed="false">
      <c r="A566" s="22" t="n">
        <v>565</v>
      </c>
      <c r="B566" s="180"/>
      <c r="C566" s="22"/>
      <c r="D566" s="22"/>
      <c r="E566" s="22"/>
      <c r="F566" s="22"/>
      <c r="G566" s="22"/>
      <c r="H566" s="183"/>
      <c r="I566" s="183"/>
      <c r="J566" s="22"/>
      <c r="K566" s="191" t="e">
        <f aca="false">VLOOKUP('Altri Costi'!J566,Legenda!$D$1:$F$258,2)</f>
        <v>#N/A</v>
      </c>
      <c r="L566" s="22"/>
      <c r="M566" s="22"/>
      <c r="N566" s="203"/>
      <c r="O566" s="183"/>
      <c r="P566" s="22"/>
      <c r="Q566" s="203"/>
      <c r="R566" s="183"/>
      <c r="S566" s="184" t="n">
        <f aca="false">'Piano Finanziario Annuale'!$F$6</f>
        <v>0</v>
      </c>
      <c r="T566" s="185" t="n">
        <v>0</v>
      </c>
      <c r="U566" s="186"/>
      <c r="V566" s="187" t="n">
        <f aca="false">(T566*U566)</f>
        <v>0</v>
      </c>
      <c r="W566" s="185" t="n">
        <v>0</v>
      </c>
      <c r="X566" s="185" t="n">
        <f aca="false">IF(OR(S566="sì",S566="forfettario 190"),SUM(T566+W566),SUM(T566+V566+W566))</f>
        <v>0</v>
      </c>
      <c r="Y566" s="205"/>
      <c r="Z566" s="205"/>
      <c r="AA566" s="206"/>
      <c r="AB566" s="189" t="n">
        <f aca="false">IF(AA566="SI",X566,0)</f>
        <v>0</v>
      </c>
      <c r="AC566" s="207"/>
      <c r="AD566" s="207"/>
      <c r="AE566" s="207"/>
      <c r="AF566" s="207"/>
      <c r="AG566" s="207"/>
      <c r="AH566" s="208"/>
    </row>
    <row r="567" customFormat="false" ht="13.5" hidden="false" customHeight="true" outlineLevel="0" collapsed="false">
      <c r="A567" s="22" t="n">
        <v>566</v>
      </c>
      <c r="B567" s="180"/>
      <c r="C567" s="22"/>
      <c r="D567" s="22"/>
      <c r="E567" s="22"/>
      <c r="F567" s="22"/>
      <c r="G567" s="22"/>
      <c r="H567" s="183"/>
      <c r="I567" s="183"/>
      <c r="J567" s="22"/>
      <c r="K567" s="191" t="e">
        <f aca="false">VLOOKUP('Altri Costi'!J567,Legenda!$D$1:$F$258,2)</f>
        <v>#N/A</v>
      </c>
      <c r="L567" s="22"/>
      <c r="M567" s="22"/>
      <c r="N567" s="203"/>
      <c r="O567" s="183"/>
      <c r="P567" s="22"/>
      <c r="Q567" s="203"/>
      <c r="R567" s="183"/>
      <c r="S567" s="184" t="n">
        <f aca="false">'Piano Finanziario Annuale'!$F$6</f>
        <v>0</v>
      </c>
      <c r="T567" s="185" t="n">
        <v>0</v>
      </c>
      <c r="U567" s="186"/>
      <c r="V567" s="187" t="n">
        <f aca="false">(T567*U567)</f>
        <v>0</v>
      </c>
      <c r="W567" s="185" t="n">
        <v>0</v>
      </c>
      <c r="X567" s="185" t="n">
        <f aca="false">IF(OR(S567="sì",S567="forfettario 190"),SUM(T567+W567),SUM(T567+V567+W567))</f>
        <v>0</v>
      </c>
      <c r="Y567" s="205"/>
      <c r="Z567" s="205"/>
      <c r="AA567" s="206"/>
      <c r="AB567" s="189" t="n">
        <f aca="false">IF(AA567="SI",X567,0)</f>
        <v>0</v>
      </c>
      <c r="AC567" s="207"/>
      <c r="AD567" s="207"/>
      <c r="AE567" s="207"/>
      <c r="AF567" s="207"/>
      <c r="AG567" s="207"/>
      <c r="AH567" s="208"/>
    </row>
    <row r="568" customFormat="false" ht="13.5" hidden="false" customHeight="true" outlineLevel="0" collapsed="false">
      <c r="A568" s="22" t="n">
        <v>567</v>
      </c>
      <c r="B568" s="180"/>
      <c r="C568" s="22"/>
      <c r="D568" s="22"/>
      <c r="E568" s="22"/>
      <c r="F568" s="22"/>
      <c r="G568" s="22"/>
      <c r="H568" s="183"/>
      <c r="I568" s="183"/>
      <c r="J568" s="22"/>
      <c r="K568" s="191" t="e">
        <f aca="false">VLOOKUP('Altri Costi'!J568,Legenda!$D$1:$F$258,2)</f>
        <v>#N/A</v>
      </c>
      <c r="L568" s="22"/>
      <c r="M568" s="22"/>
      <c r="N568" s="203"/>
      <c r="O568" s="183"/>
      <c r="P568" s="22"/>
      <c r="Q568" s="203"/>
      <c r="R568" s="183"/>
      <c r="S568" s="184" t="n">
        <f aca="false">'Piano Finanziario Annuale'!$F$6</f>
        <v>0</v>
      </c>
      <c r="T568" s="185" t="n">
        <v>0</v>
      </c>
      <c r="U568" s="186"/>
      <c r="V568" s="187" t="n">
        <f aca="false">(T568*U568)</f>
        <v>0</v>
      </c>
      <c r="W568" s="185" t="n">
        <v>0</v>
      </c>
      <c r="X568" s="185" t="n">
        <f aca="false">IF(OR(S568="sì",S568="forfettario 190"),SUM(T568+W568),SUM(T568+V568+W568))</f>
        <v>0</v>
      </c>
      <c r="Y568" s="205"/>
      <c r="Z568" s="205"/>
      <c r="AA568" s="206"/>
      <c r="AB568" s="189" t="n">
        <f aca="false">IF(AA568="SI",X568,0)</f>
        <v>0</v>
      </c>
      <c r="AC568" s="207"/>
      <c r="AD568" s="207"/>
      <c r="AE568" s="207"/>
      <c r="AF568" s="207"/>
      <c r="AG568" s="207"/>
      <c r="AH568" s="208"/>
    </row>
    <row r="569" customFormat="false" ht="13.5" hidden="false" customHeight="true" outlineLevel="0" collapsed="false">
      <c r="A569" s="22" t="n">
        <v>568</v>
      </c>
      <c r="B569" s="180"/>
      <c r="C569" s="22"/>
      <c r="D569" s="22"/>
      <c r="E569" s="22"/>
      <c r="F569" s="22"/>
      <c r="G569" s="22"/>
      <c r="H569" s="183"/>
      <c r="I569" s="183"/>
      <c r="J569" s="22"/>
      <c r="K569" s="191" t="e">
        <f aca="false">VLOOKUP('Altri Costi'!J569,Legenda!$D$1:$F$258,2)</f>
        <v>#N/A</v>
      </c>
      <c r="L569" s="22"/>
      <c r="M569" s="22"/>
      <c r="N569" s="203"/>
      <c r="O569" s="183"/>
      <c r="P569" s="22"/>
      <c r="Q569" s="203"/>
      <c r="R569" s="183"/>
      <c r="S569" s="184" t="n">
        <f aca="false">'Piano Finanziario Annuale'!$F$6</f>
        <v>0</v>
      </c>
      <c r="T569" s="185" t="n">
        <v>0</v>
      </c>
      <c r="U569" s="186"/>
      <c r="V569" s="187" t="n">
        <f aca="false">(T569*U569)</f>
        <v>0</v>
      </c>
      <c r="W569" s="185" t="n">
        <v>0</v>
      </c>
      <c r="X569" s="185" t="n">
        <f aca="false">IF(OR(S569="sì",S569="forfettario 190"),SUM(T569+W569),SUM(T569+V569+W569))</f>
        <v>0</v>
      </c>
      <c r="Y569" s="205"/>
      <c r="Z569" s="205"/>
      <c r="AA569" s="206"/>
      <c r="AB569" s="189" t="n">
        <f aca="false">IF(AA569="SI",X569,0)</f>
        <v>0</v>
      </c>
      <c r="AC569" s="207"/>
      <c r="AD569" s="207"/>
      <c r="AE569" s="207"/>
      <c r="AF569" s="207"/>
      <c r="AG569" s="207"/>
      <c r="AH569" s="208"/>
    </row>
    <row r="570" customFormat="false" ht="13.5" hidden="false" customHeight="true" outlineLevel="0" collapsed="false">
      <c r="A570" s="22" t="n">
        <v>569</v>
      </c>
      <c r="B570" s="180"/>
      <c r="C570" s="22"/>
      <c r="D570" s="22"/>
      <c r="E570" s="22"/>
      <c r="F570" s="22"/>
      <c r="G570" s="22"/>
      <c r="H570" s="183"/>
      <c r="I570" s="183"/>
      <c r="J570" s="22"/>
      <c r="K570" s="191" t="e">
        <f aca="false">VLOOKUP('Altri Costi'!J570,Legenda!$D$1:$F$258,2)</f>
        <v>#N/A</v>
      </c>
      <c r="L570" s="22"/>
      <c r="M570" s="22"/>
      <c r="N570" s="203"/>
      <c r="O570" s="183"/>
      <c r="P570" s="22"/>
      <c r="Q570" s="203"/>
      <c r="R570" s="183"/>
      <c r="S570" s="184" t="n">
        <f aca="false">'Piano Finanziario Annuale'!$F$6</f>
        <v>0</v>
      </c>
      <c r="T570" s="185" t="n">
        <v>0</v>
      </c>
      <c r="U570" s="186"/>
      <c r="V570" s="187" t="n">
        <f aca="false">(T570*U570)</f>
        <v>0</v>
      </c>
      <c r="W570" s="185" t="n">
        <v>0</v>
      </c>
      <c r="X570" s="185" t="n">
        <f aca="false">IF(OR(S570="sì",S570="forfettario 190"),SUM(T570+W570),SUM(T570+V570+W570))</f>
        <v>0</v>
      </c>
      <c r="Y570" s="205"/>
      <c r="Z570" s="205"/>
      <c r="AA570" s="206"/>
      <c r="AB570" s="189" t="n">
        <f aca="false">IF(AA570="SI",X570,0)</f>
        <v>0</v>
      </c>
      <c r="AC570" s="207"/>
      <c r="AD570" s="207"/>
      <c r="AE570" s="207"/>
      <c r="AF570" s="207"/>
      <c r="AG570" s="207"/>
      <c r="AH570" s="208"/>
    </row>
    <row r="571" customFormat="false" ht="13.5" hidden="false" customHeight="true" outlineLevel="0" collapsed="false">
      <c r="A571" s="22" t="n">
        <v>570</v>
      </c>
      <c r="B571" s="180"/>
      <c r="C571" s="22"/>
      <c r="D571" s="22"/>
      <c r="E571" s="22"/>
      <c r="F571" s="22"/>
      <c r="G571" s="22"/>
      <c r="H571" s="183"/>
      <c r="I571" s="183"/>
      <c r="J571" s="22"/>
      <c r="K571" s="191" t="e">
        <f aca="false">VLOOKUP('Altri Costi'!J571,Legenda!$D$1:$F$258,2)</f>
        <v>#N/A</v>
      </c>
      <c r="L571" s="22"/>
      <c r="M571" s="22"/>
      <c r="N571" s="203"/>
      <c r="O571" s="183"/>
      <c r="P571" s="22"/>
      <c r="Q571" s="203"/>
      <c r="R571" s="183"/>
      <c r="S571" s="184" t="n">
        <f aca="false">'Piano Finanziario Annuale'!$F$6</f>
        <v>0</v>
      </c>
      <c r="T571" s="185" t="n">
        <v>0</v>
      </c>
      <c r="U571" s="186"/>
      <c r="V571" s="187" t="n">
        <f aca="false">(T571*U571)</f>
        <v>0</v>
      </c>
      <c r="W571" s="185" t="n">
        <v>0</v>
      </c>
      <c r="X571" s="185" t="n">
        <f aca="false">IF(OR(S571="sì",S571="forfettario 190"),SUM(T571+W571),SUM(T571+V571+W571))</f>
        <v>0</v>
      </c>
      <c r="Y571" s="205"/>
      <c r="Z571" s="205"/>
      <c r="AA571" s="206"/>
      <c r="AB571" s="189" t="n">
        <f aca="false">IF(AA571="SI",X571,0)</f>
        <v>0</v>
      </c>
      <c r="AC571" s="207"/>
      <c r="AD571" s="207"/>
      <c r="AE571" s="207"/>
      <c r="AF571" s="207"/>
      <c r="AG571" s="207"/>
      <c r="AH571" s="208"/>
    </row>
    <row r="572" customFormat="false" ht="13.5" hidden="false" customHeight="true" outlineLevel="0" collapsed="false">
      <c r="A572" s="22" t="n">
        <v>571</v>
      </c>
      <c r="B572" s="180"/>
      <c r="C572" s="22"/>
      <c r="D572" s="22"/>
      <c r="E572" s="22"/>
      <c r="F572" s="22"/>
      <c r="G572" s="22"/>
      <c r="H572" s="183"/>
      <c r="I572" s="183"/>
      <c r="J572" s="22"/>
      <c r="K572" s="191" t="e">
        <f aca="false">VLOOKUP('Altri Costi'!J572,Legenda!$D$1:$F$258,2)</f>
        <v>#N/A</v>
      </c>
      <c r="L572" s="22"/>
      <c r="M572" s="22"/>
      <c r="N572" s="203"/>
      <c r="O572" s="183"/>
      <c r="P572" s="22"/>
      <c r="Q572" s="203"/>
      <c r="R572" s="183"/>
      <c r="S572" s="184" t="n">
        <f aca="false">'Piano Finanziario Annuale'!$F$6</f>
        <v>0</v>
      </c>
      <c r="T572" s="185" t="n">
        <v>0</v>
      </c>
      <c r="U572" s="186"/>
      <c r="V572" s="187" t="n">
        <f aca="false">(T572*U572)</f>
        <v>0</v>
      </c>
      <c r="W572" s="185" t="n">
        <v>0</v>
      </c>
      <c r="X572" s="185" t="n">
        <f aca="false">IF(OR(S572="sì",S572="forfettario 190"),SUM(T572+W572),SUM(T572+V572+W572))</f>
        <v>0</v>
      </c>
      <c r="Y572" s="205"/>
      <c r="Z572" s="205"/>
      <c r="AA572" s="206"/>
      <c r="AB572" s="189" t="n">
        <f aca="false">IF(AA572="SI",X572,0)</f>
        <v>0</v>
      </c>
      <c r="AC572" s="207"/>
      <c r="AD572" s="207"/>
      <c r="AE572" s="207"/>
      <c r="AF572" s="207"/>
      <c r="AG572" s="207"/>
      <c r="AH572" s="208"/>
    </row>
    <row r="573" customFormat="false" ht="13.5" hidden="false" customHeight="true" outlineLevel="0" collapsed="false">
      <c r="A573" s="22" t="n">
        <v>572</v>
      </c>
      <c r="B573" s="180"/>
      <c r="C573" s="22"/>
      <c r="D573" s="22"/>
      <c r="E573" s="22"/>
      <c r="F573" s="22"/>
      <c r="G573" s="22"/>
      <c r="H573" s="183"/>
      <c r="I573" s="183"/>
      <c r="J573" s="22"/>
      <c r="K573" s="191" t="e">
        <f aca="false">VLOOKUP('Altri Costi'!J573,Legenda!$D$1:$F$258,2)</f>
        <v>#N/A</v>
      </c>
      <c r="L573" s="22"/>
      <c r="M573" s="22"/>
      <c r="N573" s="203"/>
      <c r="O573" s="183"/>
      <c r="P573" s="22"/>
      <c r="Q573" s="203"/>
      <c r="R573" s="183"/>
      <c r="S573" s="184" t="n">
        <f aca="false">'Piano Finanziario Annuale'!$F$6</f>
        <v>0</v>
      </c>
      <c r="T573" s="185" t="n">
        <v>0</v>
      </c>
      <c r="U573" s="186"/>
      <c r="V573" s="187" t="n">
        <f aca="false">(T573*U573)</f>
        <v>0</v>
      </c>
      <c r="W573" s="185" t="n">
        <v>0</v>
      </c>
      <c r="X573" s="185" t="n">
        <f aca="false">IF(OR(S573="sì",S573="forfettario 190"),SUM(T573+W573),SUM(T573+V573+W573))</f>
        <v>0</v>
      </c>
      <c r="Y573" s="205"/>
      <c r="Z573" s="205"/>
      <c r="AA573" s="206"/>
      <c r="AB573" s="189" t="n">
        <f aca="false">IF(AA573="SI",X573,0)</f>
        <v>0</v>
      </c>
      <c r="AC573" s="207"/>
      <c r="AD573" s="207"/>
      <c r="AE573" s="207"/>
      <c r="AF573" s="207"/>
      <c r="AG573" s="207"/>
      <c r="AH573" s="208"/>
    </row>
    <row r="574" customFormat="false" ht="13.5" hidden="false" customHeight="true" outlineLevel="0" collapsed="false">
      <c r="A574" s="22" t="n">
        <v>573</v>
      </c>
      <c r="B574" s="180"/>
      <c r="C574" s="22"/>
      <c r="D574" s="22"/>
      <c r="E574" s="22"/>
      <c r="F574" s="22"/>
      <c r="G574" s="22"/>
      <c r="H574" s="183"/>
      <c r="I574" s="183"/>
      <c r="J574" s="22"/>
      <c r="K574" s="191" t="e">
        <f aca="false">VLOOKUP('Altri Costi'!J574,Legenda!$D$1:$F$258,2)</f>
        <v>#N/A</v>
      </c>
      <c r="L574" s="22"/>
      <c r="M574" s="22"/>
      <c r="N574" s="203"/>
      <c r="O574" s="183"/>
      <c r="P574" s="22"/>
      <c r="Q574" s="203"/>
      <c r="R574" s="183"/>
      <c r="S574" s="184" t="n">
        <f aca="false">'Piano Finanziario Annuale'!$F$6</f>
        <v>0</v>
      </c>
      <c r="T574" s="185" t="n">
        <v>0</v>
      </c>
      <c r="U574" s="186"/>
      <c r="V574" s="187" t="n">
        <f aca="false">(T574*U574)</f>
        <v>0</v>
      </c>
      <c r="W574" s="185" t="n">
        <v>0</v>
      </c>
      <c r="X574" s="185" t="n">
        <f aca="false">IF(OR(S574="sì",S574="forfettario 190"),SUM(T574+W574),SUM(T574+V574+W574))</f>
        <v>0</v>
      </c>
      <c r="Y574" s="205"/>
      <c r="Z574" s="205"/>
      <c r="AA574" s="206"/>
      <c r="AB574" s="189" t="n">
        <f aca="false">IF(AA574="SI",X574,0)</f>
        <v>0</v>
      </c>
      <c r="AC574" s="207"/>
      <c r="AD574" s="207"/>
      <c r="AE574" s="207"/>
      <c r="AF574" s="207"/>
      <c r="AG574" s="207"/>
      <c r="AH574" s="208"/>
    </row>
    <row r="575" customFormat="false" ht="13.5" hidden="false" customHeight="true" outlineLevel="0" collapsed="false">
      <c r="A575" s="22" t="n">
        <v>574</v>
      </c>
      <c r="B575" s="180"/>
      <c r="C575" s="22"/>
      <c r="D575" s="22"/>
      <c r="E575" s="22"/>
      <c r="F575" s="22"/>
      <c r="G575" s="22"/>
      <c r="H575" s="183"/>
      <c r="I575" s="183"/>
      <c r="J575" s="22"/>
      <c r="K575" s="191" t="e">
        <f aca="false">VLOOKUP('Altri Costi'!J575,Legenda!$D$1:$F$258,2)</f>
        <v>#N/A</v>
      </c>
      <c r="L575" s="22"/>
      <c r="M575" s="22"/>
      <c r="N575" s="203"/>
      <c r="O575" s="183"/>
      <c r="P575" s="22"/>
      <c r="Q575" s="203"/>
      <c r="R575" s="183"/>
      <c r="S575" s="184" t="n">
        <f aca="false">'Piano Finanziario Annuale'!$F$6</f>
        <v>0</v>
      </c>
      <c r="T575" s="185" t="n">
        <v>0</v>
      </c>
      <c r="U575" s="186"/>
      <c r="V575" s="187" t="n">
        <f aca="false">(T575*U575)</f>
        <v>0</v>
      </c>
      <c r="W575" s="185" t="n">
        <v>0</v>
      </c>
      <c r="X575" s="185" t="n">
        <f aca="false">IF(OR(S575="sì",S575="forfettario 190"),SUM(T575+W575),SUM(T575+V575+W575))</f>
        <v>0</v>
      </c>
      <c r="Y575" s="205"/>
      <c r="Z575" s="205"/>
      <c r="AA575" s="206"/>
      <c r="AB575" s="189" t="n">
        <f aca="false">IF(AA575="SI",X575,0)</f>
        <v>0</v>
      </c>
      <c r="AC575" s="207"/>
      <c r="AD575" s="207"/>
      <c r="AE575" s="207"/>
      <c r="AF575" s="207"/>
      <c r="AG575" s="207"/>
      <c r="AH575" s="208"/>
    </row>
    <row r="576" customFormat="false" ht="13.5" hidden="false" customHeight="true" outlineLevel="0" collapsed="false">
      <c r="A576" s="22" t="n">
        <v>575</v>
      </c>
      <c r="B576" s="180"/>
      <c r="C576" s="22"/>
      <c r="D576" s="22"/>
      <c r="E576" s="22"/>
      <c r="F576" s="22"/>
      <c r="G576" s="22"/>
      <c r="H576" s="183"/>
      <c r="I576" s="183"/>
      <c r="J576" s="22"/>
      <c r="K576" s="191" t="e">
        <f aca="false">VLOOKUP('Altri Costi'!J576,Legenda!$D$1:$F$258,2)</f>
        <v>#N/A</v>
      </c>
      <c r="L576" s="22"/>
      <c r="M576" s="22"/>
      <c r="N576" s="203"/>
      <c r="O576" s="183"/>
      <c r="P576" s="22"/>
      <c r="Q576" s="203"/>
      <c r="R576" s="183"/>
      <c r="S576" s="184" t="n">
        <f aca="false">'Piano Finanziario Annuale'!$F$6</f>
        <v>0</v>
      </c>
      <c r="T576" s="185" t="n">
        <v>0</v>
      </c>
      <c r="U576" s="186"/>
      <c r="V576" s="187" t="n">
        <f aca="false">(T576*U576)</f>
        <v>0</v>
      </c>
      <c r="W576" s="185" t="n">
        <v>0</v>
      </c>
      <c r="X576" s="185" t="n">
        <f aca="false">IF(OR(S576="sì",S576="forfettario 190"),SUM(T576+W576),SUM(T576+V576+W576))</f>
        <v>0</v>
      </c>
      <c r="Y576" s="205"/>
      <c r="Z576" s="205"/>
      <c r="AA576" s="206"/>
      <c r="AB576" s="189" t="n">
        <f aca="false">IF(AA576="SI",X576,0)</f>
        <v>0</v>
      </c>
      <c r="AC576" s="207"/>
      <c r="AD576" s="207"/>
      <c r="AE576" s="207"/>
      <c r="AF576" s="207"/>
      <c r="AG576" s="207"/>
      <c r="AH576" s="208"/>
    </row>
    <row r="577" customFormat="false" ht="13.5" hidden="false" customHeight="true" outlineLevel="0" collapsed="false">
      <c r="A577" s="22" t="n">
        <v>576</v>
      </c>
      <c r="B577" s="180"/>
      <c r="C577" s="22"/>
      <c r="D577" s="22"/>
      <c r="E577" s="22"/>
      <c r="F577" s="22"/>
      <c r="G577" s="22"/>
      <c r="H577" s="183"/>
      <c r="I577" s="183"/>
      <c r="J577" s="22"/>
      <c r="K577" s="191" t="e">
        <f aca="false">VLOOKUP('Altri Costi'!J577,Legenda!$D$1:$F$258,2)</f>
        <v>#N/A</v>
      </c>
      <c r="L577" s="22"/>
      <c r="M577" s="22"/>
      <c r="N577" s="203"/>
      <c r="O577" s="183"/>
      <c r="P577" s="22"/>
      <c r="Q577" s="203"/>
      <c r="R577" s="183"/>
      <c r="S577" s="184" t="n">
        <f aca="false">'Piano Finanziario Annuale'!$F$6</f>
        <v>0</v>
      </c>
      <c r="T577" s="185" t="n">
        <v>0</v>
      </c>
      <c r="U577" s="186"/>
      <c r="V577" s="187" t="n">
        <f aca="false">(T577*U577)</f>
        <v>0</v>
      </c>
      <c r="W577" s="185" t="n">
        <v>0</v>
      </c>
      <c r="X577" s="185" t="n">
        <f aca="false">IF(OR(S577="sì",S577="forfettario 190"),SUM(T577+W577),SUM(T577+V577+W577))</f>
        <v>0</v>
      </c>
      <c r="Y577" s="205"/>
      <c r="Z577" s="205"/>
      <c r="AA577" s="206"/>
      <c r="AB577" s="189" t="n">
        <f aca="false">IF(AA577="SI",X577,0)</f>
        <v>0</v>
      </c>
      <c r="AC577" s="207"/>
      <c r="AD577" s="207"/>
      <c r="AE577" s="207"/>
      <c r="AF577" s="207"/>
      <c r="AG577" s="207"/>
      <c r="AH577" s="208"/>
    </row>
    <row r="578" customFormat="false" ht="13.5" hidden="false" customHeight="true" outlineLevel="0" collapsed="false">
      <c r="A578" s="22" t="n">
        <v>577</v>
      </c>
      <c r="B578" s="180"/>
      <c r="C578" s="22"/>
      <c r="D578" s="22"/>
      <c r="E578" s="22"/>
      <c r="F578" s="22"/>
      <c r="G578" s="22"/>
      <c r="H578" s="183"/>
      <c r="I578" s="183"/>
      <c r="J578" s="22"/>
      <c r="K578" s="191" t="e">
        <f aca="false">VLOOKUP('Altri Costi'!J578,Legenda!$D$1:$F$258,2)</f>
        <v>#N/A</v>
      </c>
      <c r="L578" s="22"/>
      <c r="M578" s="22"/>
      <c r="N578" s="203"/>
      <c r="O578" s="183"/>
      <c r="P578" s="22"/>
      <c r="Q578" s="203"/>
      <c r="R578" s="183"/>
      <c r="S578" s="184" t="n">
        <f aca="false">'Piano Finanziario Annuale'!$F$6</f>
        <v>0</v>
      </c>
      <c r="T578" s="185" t="n">
        <v>0</v>
      </c>
      <c r="U578" s="186"/>
      <c r="V578" s="187" t="n">
        <f aca="false">(T578*U578)</f>
        <v>0</v>
      </c>
      <c r="W578" s="185" t="n">
        <v>0</v>
      </c>
      <c r="X578" s="185" t="n">
        <f aca="false">IF(OR(S578="sì",S578="forfettario 190"),SUM(T578+W578),SUM(T578+V578+W578))</f>
        <v>0</v>
      </c>
      <c r="Y578" s="205"/>
      <c r="Z578" s="205"/>
      <c r="AA578" s="206"/>
      <c r="AB578" s="189" t="n">
        <f aca="false">IF(AA578="SI",X578,0)</f>
        <v>0</v>
      </c>
      <c r="AC578" s="207"/>
      <c r="AD578" s="207"/>
      <c r="AE578" s="207"/>
      <c r="AF578" s="207"/>
      <c r="AG578" s="207"/>
      <c r="AH578" s="208"/>
    </row>
    <row r="579" customFormat="false" ht="13.5" hidden="false" customHeight="true" outlineLevel="0" collapsed="false">
      <c r="A579" s="22" t="n">
        <v>578</v>
      </c>
      <c r="B579" s="180"/>
      <c r="C579" s="22"/>
      <c r="D579" s="22"/>
      <c r="E579" s="22"/>
      <c r="F579" s="22"/>
      <c r="G579" s="22"/>
      <c r="H579" s="183"/>
      <c r="I579" s="183"/>
      <c r="J579" s="22"/>
      <c r="K579" s="191" t="e">
        <f aca="false">VLOOKUP('Altri Costi'!J579,Legenda!$D$1:$F$258,2)</f>
        <v>#N/A</v>
      </c>
      <c r="L579" s="22"/>
      <c r="M579" s="22"/>
      <c r="N579" s="203"/>
      <c r="O579" s="183"/>
      <c r="P579" s="22"/>
      <c r="Q579" s="203"/>
      <c r="R579" s="183"/>
      <c r="S579" s="184" t="n">
        <f aca="false">'Piano Finanziario Annuale'!$F$6</f>
        <v>0</v>
      </c>
      <c r="T579" s="185" t="n">
        <v>0</v>
      </c>
      <c r="U579" s="186"/>
      <c r="V579" s="187" t="n">
        <f aca="false">(T579*U579)</f>
        <v>0</v>
      </c>
      <c r="W579" s="185" t="n">
        <v>0</v>
      </c>
      <c r="X579" s="185" t="n">
        <f aca="false">IF(OR(S579="sì",S579="forfettario 190"),SUM(T579+W579),SUM(T579+V579+W579))</f>
        <v>0</v>
      </c>
      <c r="Y579" s="205"/>
      <c r="Z579" s="205"/>
      <c r="AA579" s="206"/>
      <c r="AB579" s="189" t="n">
        <f aca="false">IF(AA579="SI",X579,0)</f>
        <v>0</v>
      </c>
      <c r="AC579" s="207"/>
      <c r="AD579" s="207"/>
      <c r="AE579" s="207"/>
      <c r="AF579" s="207"/>
      <c r="AG579" s="207"/>
      <c r="AH579" s="208"/>
    </row>
    <row r="580" customFormat="false" ht="13.5" hidden="false" customHeight="true" outlineLevel="0" collapsed="false">
      <c r="A580" s="22" t="n">
        <v>579</v>
      </c>
      <c r="B580" s="180"/>
      <c r="C580" s="22"/>
      <c r="D580" s="22"/>
      <c r="E580" s="22"/>
      <c r="F580" s="22"/>
      <c r="G580" s="22"/>
      <c r="H580" s="183"/>
      <c r="I580" s="183"/>
      <c r="J580" s="22"/>
      <c r="K580" s="191" t="e">
        <f aca="false">VLOOKUP('Altri Costi'!J580,Legenda!$D$1:$F$258,2)</f>
        <v>#N/A</v>
      </c>
      <c r="L580" s="22"/>
      <c r="M580" s="22"/>
      <c r="N580" s="203"/>
      <c r="O580" s="183"/>
      <c r="P580" s="22"/>
      <c r="Q580" s="203"/>
      <c r="R580" s="183"/>
      <c r="S580" s="184" t="n">
        <f aca="false">'Piano Finanziario Annuale'!$F$6</f>
        <v>0</v>
      </c>
      <c r="T580" s="185" t="n">
        <v>0</v>
      </c>
      <c r="U580" s="186"/>
      <c r="V580" s="187" t="n">
        <f aca="false">(T580*U580)</f>
        <v>0</v>
      </c>
      <c r="W580" s="185" t="n">
        <v>0</v>
      </c>
      <c r="X580" s="185" t="n">
        <f aca="false">IF(OR(S580="sì",S580="forfettario 190"),SUM(T580+W580),SUM(T580+V580+W580))</f>
        <v>0</v>
      </c>
      <c r="Y580" s="205"/>
      <c r="Z580" s="205"/>
      <c r="AA580" s="206"/>
      <c r="AB580" s="189" t="n">
        <f aca="false">IF(AA580="SI",X580,0)</f>
        <v>0</v>
      </c>
      <c r="AC580" s="207"/>
      <c r="AD580" s="207"/>
      <c r="AE580" s="207"/>
      <c r="AF580" s="207"/>
      <c r="AG580" s="207"/>
      <c r="AH580" s="208"/>
    </row>
    <row r="581" customFormat="false" ht="13.5" hidden="false" customHeight="true" outlineLevel="0" collapsed="false">
      <c r="A581" s="22" t="n">
        <v>580</v>
      </c>
      <c r="B581" s="180"/>
      <c r="C581" s="22"/>
      <c r="D581" s="22"/>
      <c r="E581" s="22"/>
      <c r="F581" s="22"/>
      <c r="G581" s="22"/>
      <c r="H581" s="183"/>
      <c r="I581" s="183"/>
      <c r="J581" s="22"/>
      <c r="K581" s="191" t="e">
        <f aca="false">VLOOKUP('Altri Costi'!J581,Legenda!$D$1:$F$258,2)</f>
        <v>#N/A</v>
      </c>
      <c r="L581" s="22"/>
      <c r="M581" s="22"/>
      <c r="N581" s="203"/>
      <c r="O581" s="183"/>
      <c r="P581" s="22"/>
      <c r="Q581" s="203"/>
      <c r="R581" s="183"/>
      <c r="S581" s="184" t="n">
        <f aca="false">'Piano Finanziario Annuale'!$F$6</f>
        <v>0</v>
      </c>
      <c r="T581" s="185" t="n">
        <v>0</v>
      </c>
      <c r="U581" s="186"/>
      <c r="V581" s="187" t="n">
        <f aca="false">(T581*U581)</f>
        <v>0</v>
      </c>
      <c r="W581" s="185" t="n">
        <v>0</v>
      </c>
      <c r="X581" s="185" t="n">
        <f aca="false">IF(OR(S581="sì",S581="forfettario 190"),SUM(T581+W581),SUM(T581+V581+W581))</f>
        <v>0</v>
      </c>
      <c r="Y581" s="205"/>
      <c r="Z581" s="205"/>
      <c r="AA581" s="206"/>
      <c r="AB581" s="189" t="n">
        <f aca="false">IF(AA581="SI",X581,0)</f>
        <v>0</v>
      </c>
      <c r="AC581" s="207"/>
      <c r="AD581" s="207"/>
      <c r="AE581" s="207"/>
      <c r="AF581" s="207"/>
      <c r="AG581" s="207"/>
      <c r="AH581" s="208"/>
    </row>
    <row r="582" customFormat="false" ht="13.5" hidden="false" customHeight="true" outlineLevel="0" collapsed="false">
      <c r="A582" s="22" t="n">
        <v>581</v>
      </c>
      <c r="B582" s="180"/>
      <c r="C582" s="22"/>
      <c r="D582" s="22"/>
      <c r="E582" s="22"/>
      <c r="F582" s="22"/>
      <c r="G582" s="22"/>
      <c r="H582" s="183"/>
      <c r="I582" s="183"/>
      <c r="J582" s="22"/>
      <c r="K582" s="191" t="e">
        <f aca="false">VLOOKUP('Altri Costi'!J582,Legenda!$D$1:$F$258,2)</f>
        <v>#N/A</v>
      </c>
      <c r="L582" s="22"/>
      <c r="M582" s="22"/>
      <c r="N582" s="203"/>
      <c r="O582" s="183"/>
      <c r="P582" s="22"/>
      <c r="Q582" s="203"/>
      <c r="R582" s="183"/>
      <c r="S582" s="184" t="n">
        <f aca="false">'Piano Finanziario Annuale'!$F$6</f>
        <v>0</v>
      </c>
      <c r="T582" s="185" t="n">
        <v>0</v>
      </c>
      <c r="U582" s="186"/>
      <c r="V582" s="187" t="n">
        <f aca="false">(T582*U582)</f>
        <v>0</v>
      </c>
      <c r="W582" s="185" t="n">
        <v>0</v>
      </c>
      <c r="X582" s="185" t="n">
        <f aca="false">IF(OR(S582="sì",S582="forfettario 190"),SUM(T582+W582),SUM(T582+V582+W582))</f>
        <v>0</v>
      </c>
      <c r="Y582" s="205"/>
      <c r="Z582" s="205"/>
      <c r="AA582" s="206"/>
      <c r="AB582" s="189" t="n">
        <f aca="false">IF(AA582="SI",X582,0)</f>
        <v>0</v>
      </c>
      <c r="AC582" s="207"/>
      <c r="AD582" s="207"/>
      <c r="AE582" s="207"/>
      <c r="AF582" s="207"/>
      <c r="AG582" s="207"/>
      <c r="AH582" s="208"/>
    </row>
    <row r="583" customFormat="false" ht="13.5" hidden="false" customHeight="true" outlineLevel="0" collapsed="false">
      <c r="A583" s="22" t="n">
        <v>582</v>
      </c>
      <c r="B583" s="180"/>
      <c r="C583" s="22"/>
      <c r="D583" s="22"/>
      <c r="E583" s="22"/>
      <c r="F583" s="22"/>
      <c r="G583" s="22"/>
      <c r="H583" s="183"/>
      <c r="I583" s="183"/>
      <c r="J583" s="22"/>
      <c r="K583" s="191" t="e">
        <f aca="false">VLOOKUP('Altri Costi'!J583,Legenda!$D$1:$F$258,2)</f>
        <v>#N/A</v>
      </c>
      <c r="L583" s="22"/>
      <c r="M583" s="22"/>
      <c r="N583" s="203"/>
      <c r="O583" s="183"/>
      <c r="P583" s="22"/>
      <c r="Q583" s="203"/>
      <c r="R583" s="183"/>
      <c r="S583" s="184" t="n">
        <f aca="false">'Piano Finanziario Annuale'!$F$6</f>
        <v>0</v>
      </c>
      <c r="T583" s="185" t="n">
        <v>0</v>
      </c>
      <c r="U583" s="186"/>
      <c r="V583" s="187" t="n">
        <f aca="false">(T583*U583)</f>
        <v>0</v>
      </c>
      <c r="W583" s="185" t="n">
        <v>0</v>
      </c>
      <c r="X583" s="185" t="n">
        <f aca="false">IF(OR(S583="sì",S583="forfettario 190"),SUM(T583+W583),SUM(T583+V583+W583))</f>
        <v>0</v>
      </c>
      <c r="Y583" s="205"/>
      <c r="Z583" s="205"/>
      <c r="AA583" s="206"/>
      <c r="AB583" s="189" t="n">
        <f aca="false">IF(AA583="SI",X583,0)</f>
        <v>0</v>
      </c>
      <c r="AC583" s="207"/>
      <c r="AD583" s="207"/>
      <c r="AE583" s="207"/>
      <c r="AF583" s="207"/>
      <c r="AG583" s="207"/>
      <c r="AH583" s="208"/>
    </row>
    <row r="584" customFormat="false" ht="13.5" hidden="false" customHeight="true" outlineLevel="0" collapsed="false">
      <c r="A584" s="22" t="n">
        <v>583</v>
      </c>
      <c r="B584" s="180"/>
      <c r="C584" s="22"/>
      <c r="D584" s="22"/>
      <c r="E584" s="22"/>
      <c r="F584" s="22"/>
      <c r="G584" s="22"/>
      <c r="H584" s="183"/>
      <c r="I584" s="183"/>
      <c r="J584" s="22"/>
      <c r="K584" s="191" t="e">
        <f aca="false">VLOOKUP('Altri Costi'!J584,Legenda!$D$1:$F$258,2)</f>
        <v>#N/A</v>
      </c>
      <c r="L584" s="22"/>
      <c r="M584" s="22"/>
      <c r="N584" s="203"/>
      <c r="O584" s="183"/>
      <c r="P584" s="22"/>
      <c r="Q584" s="203"/>
      <c r="R584" s="183"/>
      <c r="S584" s="184" t="n">
        <f aca="false">'Piano Finanziario Annuale'!$F$6</f>
        <v>0</v>
      </c>
      <c r="T584" s="185" t="n">
        <v>0</v>
      </c>
      <c r="U584" s="186"/>
      <c r="V584" s="187" t="n">
        <f aca="false">(T584*U584)</f>
        <v>0</v>
      </c>
      <c r="W584" s="185" t="n">
        <v>0</v>
      </c>
      <c r="X584" s="185" t="n">
        <f aca="false">IF(OR(S584="sì",S584="forfettario 190"),SUM(T584+W584),SUM(T584+V584+W584))</f>
        <v>0</v>
      </c>
      <c r="Y584" s="205"/>
      <c r="Z584" s="205"/>
      <c r="AA584" s="206"/>
      <c r="AB584" s="189" t="n">
        <f aca="false">IF(AA584="SI",X584,0)</f>
        <v>0</v>
      </c>
      <c r="AC584" s="207"/>
      <c r="AD584" s="207"/>
      <c r="AE584" s="207"/>
      <c r="AF584" s="207"/>
      <c r="AG584" s="207"/>
      <c r="AH584" s="208"/>
    </row>
    <row r="585" customFormat="false" ht="13.5" hidden="false" customHeight="true" outlineLevel="0" collapsed="false">
      <c r="A585" s="22" t="n">
        <v>584</v>
      </c>
      <c r="B585" s="180"/>
      <c r="C585" s="22"/>
      <c r="D585" s="22"/>
      <c r="E585" s="22"/>
      <c r="F585" s="22"/>
      <c r="G585" s="22"/>
      <c r="H585" s="183"/>
      <c r="I585" s="183"/>
      <c r="J585" s="22"/>
      <c r="K585" s="191" t="e">
        <f aca="false">VLOOKUP('Altri Costi'!J585,Legenda!$D$1:$F$258,2)</f>
        <v>#N/A</v>
      </c>
      <c r="L585" s="22"/>
      <c r="M585" s="22"/>
      <c r="N585" s="203"/>
      <c r="O585" s="183"/>
      <c r="P585" s="22"/>
      <c r="Q585" s="203"/>
      <c r="R585" s="183"/>
      <c r="S585" s="184" t="n">
        <f aca="false">'Piano Finanziario Annuale'!$F$6</f>
        <v>0</v>
      </c>
      <c r="T585" s="185" t="n">
        <v>0</v>
      </c>
      <c r="U585" s="186"/>
      <c r="V585" s="187" t="n">
        <f aca="false">(T585*U585)</f>
        <v>0</v>
      </c>
      <c r="W585" s="185" t="n">
        <v>0</v>
      </c>
      <c r="X585" s="185" t="n">
        <f aca="false">IF(OR(S585="sì",S585="forfettario 190"),SUM(T585+W585),SUM(T585+V585+W585))</f>
        <v>0</v>
      </c>
      <c r="Y585" s="205"/>
      <c r="Z585" s="205"/>
      <c r="AA585" s="206"/>
      <c r="AB585" s="189" t="n">
        <f aca="false">IF(AA585="SI",X585,0)</f>
        <v>0</v>
      </c>
      <c r="AC585" s="207"/>
      <c r="AD585" s="207"/>
      <c r="AE585" s="207"/>
      <c r="AF585" s="207"/>
      <c r="AG585" s="207"/>
      <c r="AH585" s="208"/>
    </row>
    <row r="586" customFormat="false" ht="13.5" hidden="false" customHeight="true" outlineLevel="0" collapsed="false">
      <c r="A586" s="22" t="n">
        <v>585</v>
      </c>
      <c r="B586" s="180"/>
      <c r="C586" s="22"/>
      <c r="D586" s="22"/>
      <c r="E586" s="22"/>
      <c r="F586" s="22"/>
      <c r="G586" s="22"/>
      <c r="H586" s="183"/>
      <c r="I586" s="183"/>
      <c r="J586" s="22"/>
      <c r="K586" s="191" t="e">
        <f aca="false">VLOOKUP('Altri Costi'!J586,Legenda!$D$1:$F$258,2)</f>
        <v>#N/A</v>
      </c>
      <c r="L586" s="22"/>
      <c r="M586" s="22"/>
      <c r="N586" s="203"/>
      <c r="O586" s="183"/>
      <c r="P586" s="22"/>
      <c r="Q586" s="203"/>
      <c r="R586" s="183"/>
      <c r="S586" s="184" t="n">
        <f aca="false">'Piano Finanziario Annuale'!$F$6</f>
        <v>0</v>
      </c>
      <c r="T586" s="185" t="n">
        <v>0</v>
      </c>
      <c r="U586" s="186"/>
      <c r="V586" s="187" t="n">
        <f aca="false">(T586*U586)</f>
        <v>0</v>
      </c>
      <c r="W586" s="185" t="n">
        <v>0</v>
      </c>
      <c r="X586" s="185" t="n">
        <f aca="false">IF(OR(S586="sì",S586="forfettario 190"),SUM(T586+W586),SUM(T586+V586+W586))</f>
        <v>0</v>
      </c>
      <c r="Y586" s="205"/>
      <c r="Z586" s="205"/>
      <c r="AA586" s="206"/>
      <c r="AB586" s="189" t="n">
        <f aca="false">IF(AA586="SI",X586,0)</f>
        <v>0</v>
      </c>
      <c r="AC586" s="207"/>
      <c r="AD586" s="207"/>
      <c r="AE586" s="207"/>
      <c r="AF586" s="207"/>
      <c r="AG586" s="207"/>
      <c r="AH586" s="208"/>
    </row>
    <row r="587" customFormat="false" ht="13.5" hidden="false" customHeight="true" outlineLevel="0" collapsed="false">
      <c r="A587" s="22" t="n">
        <v>586</v>
      </c>
      <c r="B587" s="180"/>
      <c r="C587" s="22"/>
      <c r="D587" s="22"/>
      <c r="E587" s="22"/>
      <c r="F587" s="22"/>
      <c r="G587" s="22"/>
      <c r="H587" s="183"/>
      <c r="I587" s="183"/>
      <c r="J587" s="22"/>
      <c r="K587" s="191" t="e">
        <f aca="false">VLOOKUP('Altri Costi'!J587,Legenda!$D$1:$F$258,2)</f>
        <v>#N/A</v>
      </c>
      <c r="L587" s="22"/>
      <c r="M587" s="22"/>
      <c r="N587" s="203"/>
      <c r="O587" s="183"/>
      <c r="P587" s="22"/>
      <c r="Q587" s="203"/>
      <c r="R587" s="183"/>
      <c r="S587" s="184" t="n">
        <f aca="false">'Piano Finanziario Annuale'!$F$6</f>
        <v>0</v>
      </c>
      <c r="T587" s="185" t="n">
        <v>0</v>
      </c>
      <c r="U587" s="186"/>
      <c r="V587" s="187" t="n">
        <f aca="false">(T587*U587)</f>
        <v>0</v>
      </c>
      <c r="W587" s="185" t="n">
        <v>0</v>
      </c>
      <c r="X587" s="185" t="n">
        <f aca="false">IF(OR(S587="sì",S587="forfettario 190"),SUM(T587+W587),SUM(T587+V587+W587))</f>
        <v>0</v>
      </c>
      <c r="Y587" s="205"/>
      <c r="Z587" s="205"/>
      <c r="AA587" s="206"/>
      <c r="AB587" s="189" t="n">
        <f aca="false">IF(AA587="SI",X587,0)</f>
        <v>0</v>
      </c>
      <c r="AC587" s="207"/>
      <c r="AD587" s="207"/>
      <c r="AE587" s="207"/>
      <c r="AF587" s="207"/>
      <c r="AG587" s="207"/>
      <c r="AH587" s="208"/>
    </row>
    <row r="588" customFormat="false" ht="13.5" hidden="false" customHeight="true" outlineLevel="0" collapsed="false">
      <c r="A588" s="22" t="n">
        <v>587</v>
      </c>
      <c r="B588" s="180"/>
      <c r="C588" s="22"/>
      <c r="D588" s="22"/>
      <c r="E588" s="22"/>
      <c r="F588" s="22"/>
      <c r="G588" s="22"/>
      <c r="H588" s="183"/>
      <c r="I588" s="183"/>
      <c r="J588" s="22"/>
      <c r="K588" s="191" t="e">
        <f aca="false">VLOOKUP('Altri Costi'!J588,Legenda!$D$1:$F$258,2)</f>
        <v>#N/A</v>
      </c>
      <c r="L588" s="22"/>
      <c r="M588" s="22"/>
      <c r="N588" s="203"/>
      <c r="O588" s="183"/>
      <c r="P588" s="22"/>
      <c r="Q588" s="203"/>
      <c r="R588" s="183"/>
      <c r="S588" s="184" t="n">
        <f aca="false">'Piano Finanziario Annuale'!$F$6</f>
        <v>0</v>
      </c>
      <c r="T588" s="185" t="n">
        <v>0</v>
      </c>
      <c r="U588" s="186"/>
      <c r="V588" s="187" t="n">
        <f aca="false">(T588*U588)</f>
        <v>0</v>
      </c>
      <c r="W588" s="185" t="n">
        <v>0</v>
      </c>
      <c r="X588" s="185" t="n">
        <f aca="false">IF(OR(S588="sì",S588="forfettario 190"),SUM(T588+W588),SUM(T588+V588+W588))</f>
        <v>0</v>
      </c>
      <c r="Y588" s="205"/>
      <c r="Z588" s="205"/>
      <c r="AA588" s="206"/>
      <c r="AB588" s="189" t="n">
        <f aca="false">IF(AA588="SI",X588,0)</f>
        <v>0</v>
      </c>
      <c r="AC588" s="207"/>
      <c r="AD588" s="207"/>
      <c r="AE588" s="207"/>
      <c r="AF588" s="207"/>
      <c r="AG588" s="207"/>
      <c r="AH588" s="208"/>
    </row>
    <row r="589" customFormat="false" ht="13.5" hidden="false" customHeight="true" outlineLevel="0" collapsed="false">
      <c r="A589" s="22" t="n">
        <v>588</v>
      </c>
      <c r="B589" s="180"/>
      <c r="C589" s="22"/>
      <c r="D589" s="22"/>
      <c r="E589" s="22"/>
      <c r="F589" s="22"/>
      <c r="G589" s="22"/>
      <c r="H589" s="183"/>
      <c r="I589" s="183"/>
      <c r="J589" s="22"/>
      <c r="K589" s="191" t="e">
        <f aca="false">VLOOKUP('Altri Costi'!J589,Legenda!$D$1:$F$258,2)</f>
        <v>#N/A</v>
      </c>
      <c r="L589" s="22"/>
      <c r="M589" s="22"/>
      <c r="N589" s="203"/>
      <c r="O589" s="183"/>
      <c r="P589" s="22"/>
      <c r="Q589" s="203"/>
      <c r="R589" s="183"/>
      <c r="S589" s="184" t="n">
        <f aca="false">'Piano Finanziario Annuale'!$F$6</f>
        <v>0</v>
      </c>
      <c r="T589" s="185" t="n">
        <v>0</v>
      </c>
      <c r="U589" s="186"/>
      <c r="V589" s="187" t="n">
        <f aca="false">(T589*U589)</f>
        <v>0</v>
      </c>
      <c r="W589" s="185" t="n">
        <v>0</v>
      </c>
      <c r="X589" s="185" t="n">
        <f aca="false">IF(OR(S589="sì",S589="forfettario 190"),SUM(T589+W589),SUM(T589+V589+W589))</f>
        <v>0</v>
      </c>
      <c r="Y589" s="205"/>
      <c r="Z589" s="205"/>
      <c r="AA589" s="206"/>
      <c r="AB589" s="189" t="n">
        <f aca="false">IF(AA589="SI",X589,0)</f>
        <v>0</v>
      </c>
      <c r="AC589" s="207"/>
      <c r="AD589" s="207"/>
      <c r="AE589" s="207"/>
      <c r="AF589" s="207"/>
      <c r="AG589" s="207"/>
      <c r="AH589" s="208"/>
    </row>
    <row r="590" customFormat="false" ht="13.5" hidden="false" customHeight="true" outlineLevel="0" collapsed="false">
      <c r="A590" s="22" t="n">
        <v>589</v>
      </c>
      <c r="B590" s="180"/>
      <c r="C590" s="22"/>
      <c r="D590" s="22"/>
      <c r="E590" s="22"/>
      <c r="F590" s="22"/>
      <c r="G590" s="22"/>
      <c r="H590" s="183"/>
      <c r="I590" s="183"/>
      <c r="J590" s="22"/>
      <c r="K590" s="191" t="e">
        <f aca="false">VLOOKUP('Altri Costi'!J590,Legenda!$D$1:$F$258,2)</f>
        <v>#N/A</v>
      </c>
      <c r="L590" s="22"/>
      <c r="M590" s="22"/>
      <c r="N590" s="203"/>
      <c r="O590" s="183"/>
      <c r="P590" s="22"/>
      <c r="Q590" s="203"/>
      <c r="R590" s="183"/>
      <c r="S590" s="184" t="n">
        <f aca="false">'Piano Finanziario Annuale'!$F$6</f>
        <v>0</v>
      </c>
      <c r="T590" s="185" t="n">
        <v>0</v>
      </c>
      <c r="U590" s="186"/>
      <c r="V590" s="187" t="n">
        <f aca="false">(T590*U590)</f>
        <v>0</v>
      </c>
      <c r="W590" s="185" t="n">
        <v>0</v>
      </c>
      <c r="X590" s="185" t="n">
        <f aca="false">IF(OR(S590="sì",S590="forfettario 190"),SUM(T590+W590),SUM(T590+V590+W590))</f>
        <v>0</v>
      </c>
      <c r="Y590" s="205"/>
      <c r="Z590" s="205"/>
      <c r="AA590" s="206"/>
      <c r="AB590" s="189" t="n">
        <f aca="false">IF(AA590="SI",X590,0)</f>
        <v>0</v>
      </c>
      <c r="AC590" s="207"/>
      <c r="AD590" s="207"/>
      <c r="AE590" s="207"/>
      <c r="AF590" s="207"/>
      <c r="AG590" s="207"/>
      <c r="AH590" s="208"/>
    </row>
    <row r="591" customFormat="false" ht="13.5" hidden="false" customHeight="true" outlineLevel="0" collapsed="false">
      <c r="A591" s="22" t="n">
        <v>590</v>
      </c>
      <c r="B591" s="180"/>
      <c r="C591" s="22"/>
      <c r="D591" s="22"/>
      <c r="E591" s="22"/>
      <c r="F591" s="22"/>
      <c r="G591" s="22"/>
      <c r="H591" s="183"/>
      <c r="I591" s="183"/>
      <c r="J591" s="22"/>
      <c r="K591" s="191" t="e">
        <f aca="false">VLOOKUP('Altri Costi'!J591,Legenda!$D$1:$F$258,2)</f>
        <v>#N/A</v>
      </c>
      <c r="L591" s="22"/>
      <c r="M591" s="22"/>
      <c r="N591" s="203"/>
      <c r="O591" s="183"/>
      <c r="P591" s="22"/>
      <c r="Q591" s="203"/>
      <c r="R591" s="183"/>
      <c r="S591" s="184" t="n">
        <f aca="false">'Piano Finanziario Annuale'!$F$6</f>
        <v>0</v>
      </c>
      <c r="T591" s="185" t="n">
        <v>0</v>
      </c>
      <c r="U591" s="186"/>
      <c r="V591" s="187" t="n">
        <f aca="false">(T591*U591)</f>
        <v>0</v>
      </c>
      <c r="W591" s="185" t="n">
        <v>0</v>
      </c>
      <c r="X591" s="185" t="n">
        <f aca="false">IF(OR(S591="sì",S591="forfettario 190"),SUM(T591+W591),SUM(T591+V591+W591))</f>
        <v>0</v>
      </c>
      <c r="Y591" s="205"/>
      <c r="Z591" s="205"/>
      <c r="AA591" s="206"/>
      <c r="AB591" s="189" t="n">
        <f aca="false">IF(AA591="SI",X591,0)</f>
        <v>0</v>
      </c>
      <c r="AC591" s="207"/>
      <c r="AD591" s="207"/>
      <c r="AE591" s="207"/>
      <c r="AF591" s="207"/>
      <c r="AG591" s="207"/>
      <c r="AH591" s="208"/>
    </row>
    <row r="592" customFormat="false" ht="13.5" hidden="false" customHeight="true" outlineLevel="0" collapsed="false">
      <c r="A592" s="22" t="n">
        <v>591</v>
      </c>
      <c r="B592" s="180"/>
      <c r="C592" s="22"/>
      <c r="D592" s="22"/>
      <c r="E592" s="22"/>
      <c r="F592" s="22"/>
      <c r="G592" s="22"/>
      <c r="H592" s="183"/>
      <c r="I592" s="183"/>
      <c r="J592" s="22"/>
      <c r="K592" s="191" t="e">
        <f aca="false">VLOOKUP('Altri Costi'!J592,Legenda!$D$1:$F$258,2)</f>
        <v>#N/A</v>
      </c>
      <c r="L592" s="22"/>
      <c r="M592" s="22"/>
      <c r="N592" s="203"/>
      <c r="O592" s="183"/>
      <c r="P592" s="22"/>
      <c r="Q592" s="203"/>
      <c r="R592" s="183"/>
      <c r="S592" s="184" t="n">
        <f aca="false">'Piano Finanziario Annuale'!$F$6</f>
        <v>0</v>
      </c>
      <c r="T592" s="185" t="n">
        <v>0</v>
      </c>
      <c r="U592" s="186"/>
      <c r="V592" s="187" t="n">
        <f aca="false">(T592*U592)</f>
        <v>0</v>
      </c>
      <c r="W592" s="185" t="n">
        <v>0</v>
      </c>
      <c r="X592" s="185" t="n">
        <f aca="false">IF(OR(S592="sì",S592="forfettario 190"),SUM(T592+W592),SUM(T592+V592+W592))</f>
        <v>0</v>
      </c>
      <c r="Y592" s="205"/>
      <c r="Z592" s="205"/>
      <c r="AA592" s="206"/>
      <c r="AB592" s="189" t="n">
        <f aca="false">IF(AA592="SI",X592,0)</f>
        <v>0</v>
      </c>
      <c r="AC592" s="207"/>
      <c r="AD592" s="207"/>
      <c r="AE592" s="207"/>
      <c r="AF592" s="207"/>
      <c r="AG592" s="207"/>
      <c r="AH592" s="208"/>
    </row>
    <row r="593" customFormat="false" ht="13.5" hidden="false" customHeight="true" outlineLevel="0" collapsed="false">
      <c r="A593" s="22" t="n">
        <v>592</v>
      </c>
      <c r="B593" s="180"/>
      <c r="C593" s="22"/>
      <c r="D593" s="22"/>
      <c r="E593" s="22"/>
      <c r="F593" s="22"/>
      <c r="G593" s="22"/>
      <c r="H593" s="183"/>
      <c r="I593" s="183"/>
      <c r="J593" s="22"/>
      <c r="K593" s="191" t="e">
        <f aca="false">VLOOKUP('Altri Costi'!J593,Legenda!$D$1:$F$258,2)</f>
        <v>#N/A</v>
      </c>
      <c r="L593" s="22"/>
      <c r="M593" s="22"/>
      <c r="N593" s="203"/>
      <c r="O593" s="183"/>
      <c r="P593" s="22"/>
      <c r="Q593" s="203"/>
      <c r="R593" s="183"/>
      <c r="S593" s="184" t="n">
        <f aca="false">'Piano Finanziario Annuale'!$F$6</f>
        <v>0</v>
      </c>
      <c r="T593" s="185" t="n">
        <v>0</v>
      </c>
      <c r="U593" s="186"/>
      <c r="V593" s="187" t="n">
        <f aca="false">(T593*U593)</f>
        <v>0</v>
      </c>
      <c r="W593" s="185" t="n">
        <v>0</v>
      </c>
      <c r="X593" s="185" t="n">
        <f aca="false">IF(OR(S593="sì",S593="forfettario 190"),SUM(T593+W593),SUM(T593+V593+W593))</f>
        <v>0</v>
      </c>
      <c r="Y593" s="205"/>
      <c r="Z593" s="205"/>
      <c r="AA593" s="206"/>
      <c r="AB593" s="189" t="n">
        <f aca="false">IF(AA593="SI",X593,0)</f>
        <v>0</v>
      </c>
      <c r="AC593" s="207"/>
      <c r="AD593" s="207"/>
      <c r="AE593" s="207"/>
      <c r="AF593" s="207"/>
      <c r="AG593" s="207"/>
      <c r="AH593" s="208"/>
    </row>
    <row r="594" customFormat="false" ht="13.5" hidden="false" customHeight="true" outlineLevel="0" collapsed="false">
      <c r="A594" s="22" t="n">
        <v>593</v>
      </c>
      <c r="B594" s="180"/>
      <c r="C594" s="22"/>
      <c r="D594" s="22"/>
      <c r="E594" s="22"/>
      <c r="F594" s="22"/>
      <c r="G594" s="22"/>
      <c r="H594" s="183"/>
      <c r="I594" s="183"/>
      <c r="J594" s="22"/>
      <c r="K594" s="191" t="e">
        <f aca="false">VLOOKUP('Altri Costi'!J594,Legenda!$D$1:$F$258,2)</f>
        <v>#N/A</v>
      </c>
      <c r="L594" s="22"/>
      <c r="M594" s="22"/>
      <c r="N594" s="203"/>
      <c r="O594" s="183"/>
      <c r="P594" s="22"/>
      <c r="Q594" s="203"/>
      <c r="R594" s="183"/>
      <c r="S594" s="184" t="n">
        <f aca="false">'Piano Finanziario Annuale'!$F$6</f>
        <v>0</v>
      </c>
      <c r="T594" s="185" t="n">
        <v>0</v>
      </c>
      <c r="U594" s="186"/>
      <c r="V594" s="187" t="n">
        <f aca="false">(T594*U594)</f>
        <v>0</v>
      </c>
      <c r="W594" s="185" t="n">
        <v>0</v>
      </c>
      <c r="X594" s="185" t="n">
        <f aca="false">IF(OR(S594="sì",S594="forfettario 190"),SUM(T594+W594),SUM(T594+V594+W594))</f>
        <v>0</v>
      </c>
      <c r="Y594" s="205"/>
      <c r="Z594" s="205"/>
      <c r="AA594" s="206"/>
      <c r="AB594" s="189" t="n">
        <f aca="false">IF(AA594="SI",X594,0)</f>
        <v>0</v>
      </c>
      <c r="AC594" s="207"/>
      <c r="AD594" s="207"/>
      <c r="AE594" s="207"/>
      <c r="AF594" s="207"/>
      <c r="AG594" s="207"/>
      <c r="AH594" s="208"/>
    </row>
    <row r="595" customFormat="false" ht="13.5" hidden="false" customHeight="true" outlineLevel="0" collapsed="false">
      <c r="A595" s="22" t="n">
        <v>594</v>
      </c>
      <c r="B595" s="180"/>
      <c r="C595" s="22"/>
      <c r="D595" s="22"/>
      <c r="E595" s="22"/>
      <c r="F595" s="22"/>
      <c r="G595" s="22"/>
      <c r="H595" s="183"/>
      <c r="I595" s="183"/>
      <c r="J595" s="22"/>
      <c r="K595" s="191" t="e">
        <f aca="false">VLOOKUP('Altri Costi'!J595,Legenda!$D$1:$F$258,2)</f>
        <v>#N/A</v>
      </c>
      <c r="L595" s="22"/>
      <c r="M595" s="22"/>
      <c r="N595" s="203"/>
      <c r="O595" s="183"/>
      <c r="P595" s="22"/>
      <c r="Q595" s="203"/>
      <c r="R595" s="183"/>
      <c r="S595" s="184" t="n">
        <f aca="false">'Piano Finanziario Annuale'!$F$6</f>
        <v>0</v>
      </c>
      <c r="T595" s="185" t="n">
        <v>0</v>
      </c>
      <c r="U595" s="186"/>
      <c r="V595" s="187" t="n">
        <f aca="false">(T595*U595)</f>
        <v>0</v>
      </c>
      <c r="W595" s="185" t="n">
        <v>0</v>
      </c>
      <c r="X595" s="185" t="n">
        <f aca="false">IF(OR(S595="sì",S595="forfettario 190"),SUM(T595+W595),SUM(T595+V595+W595))</f>
        <v>0</v>
      </c>
      <c r="Y595" s="205"/>
      <c r="Z595" s="205"/>
      <c r="AA595" s="206"/>
      <c r="AB595" s="189" t="n">
        <f aca="false">IF(AA595="SI",X595,0)</f>
        <v>0</v>
      </c>
      <c r="AC595" s="207"/>
      <c r="AD595" s="207"/>
      <c r="AE595" s="207"/>
      <c r="AF595" s="207"/>
      <c r="AG595" s="207"/>
      <c r="AH595" s="208"/>
    </row>
    <row r="596" customFormat="false" ht="13.5" hidden="false" customHeight="true" outlineLevel="0" collapsed="false">
      <c r="A596" s="22" t="n">
        <v>595</v>
      </c>
      <c r="B596" s="180"/>
      <c r="C596" s="22"/>
      <c r="D596" s="22"/>
      <c r="E596" s="22"/>
      <c r="F596" s="22"/>
      <c r="G596" s="22"/>
      <c r="H596" s="183"/>
      <c r="I596" s="183"/>
      <c r="J596" s="22"/>
      <c r="K596" s="191" t="e">
        <f aca="false">VLOOKUP('Altri Costi'!J596,Legenda!$D$1:$F$258,2)</f>
        <v>#N/A</v>
      </c>
      <c r="L596" s="22"/>
      <c r="M596" s="22"/>
      <c r="N596" s="203"/>
      <c r="O596" s="183"/>
      <c r="P596" s="22"/>
      <c r="Q596" s="203"/>
      <c r="R596" s="183"/>
      <c r="S596" s="184" t="n">
        <f aca="false">'Piano Finanziario Annuale'!$F$6</f>
        <v>0</v>
      </c>
      <c r="T596" s="185" t="n">
        <v>0</v>
      </c>
      <c r="U596" s="186"/>
      <c r="V596" s="187" t="n">
        <f aca="false">(T596*U596)</f>
        <v>0</v>
      </c>
      <c r="W596" s="185" t="n">
        <v>0</v>
      </c>
      <c r="X596" s="185" t="n">
        <f aca="false">IF(OR(S596="sì",S596="forfettario 190"),SUM(T596+W596),SUM(T596+V596+W596))</f>
        <v>0</v>
      </c>
      <c r="Y596" s="205"/>
      <c r="Z596" s="205"/>
      <c r="AA596" s="206"/>
      <c r="AB596" s="189" t="n">
        <f aca="false">IF(AA596="SI",X596,0)</f>
        <v>0</v>
      </c>
      <c r="AC596" s="207"/>
      <c r="AD596" s="207"/>
      <c r="AE596" s="207"/>
      <c r="AF596" s="207"/>
      <c r="AG596" s="207"/>
      <c r="AH596" s="208"/>
    </row>
    <row r="597" customFormat="false" ht="13.5" hidden="false" customHeight="true" outlineLevel="0" collapsed="false">
      <c r="A597" s="22" t="n">
        <v>596</v>
      </c>
      <c r="B597" s="180"/>
      <c r="C597" s="22"/>
      <c r="D597" s="22"/>
      <c r="E597" s="22"/>
      <c r="F597" s="22"/>
      <c r="G597" s="22"/>
      <c r="H597" s="183"/>
      <c r="I597" s="183"/>
      <c r="J597" s="22"/>
      <c r="K597" s="191" t="e">
        <f aca="false">VLOOKUP('Altri Costi'!J597,Legenda!$D$1:$F$258,2)</f>
        <v>#N/A</v>
      </c>
      <c r="L597" s="22"/>
      <c r="M597" s="22"/>
      <c r="N597" s="203"/>
      <c r="O597" s="183"/>
      <c r="P597" s="22"/>
      <c r="Q597" s="203"/>
      <c r="R597" s="183"/>
      <c r="S597" s="184" t="n">
        <f aca="false">'Piano Finanziario Annuale'!$F$6</f>
        <v>0</v>
      </c>
      <c r="T597" s="185" t="n">
        <v>0</v>
      </c>
      <c r="U597" s="186"/>
      <c r="V597" s="187" t="n">
        <f aca="false">(T597*U597)</f>
        <v>0</v>
      </c>
      <c r="W597" s="185" t="n">
        <v>0</v>
      </c>
      <c r="X597" s="185" t="n">
        <f aca="false">IF(OR(S597="sì",S597="forfettario 190"),SUM(T597+W597),SUM(T597+V597+W597))</f>
        <v>0</v>
      </c>
      <c r="Y597" s="205"/>
      <c r="Z597" s="205"/>
      <c r="AA597" s="206"/>
      <c r="AB597" s="189" t="n">
        <f aca="false">IF(AA597="SI",X597,0)</f>
        <v>0</v>
      </c>
      <c r="AC597" s="207"/>
      <c r="AD597" s="207"/>
      <c r="AE597" s="207"/>
      <c r="AF597" s="207"/>
      <c r="AG597" s="207"/>
      <c r="AH597" s="208"/>
    </row>
    <row r="598" customFormat="false" ht="13.5" hidden="false" customHeight="true" outlineLevel="0" collapsed="false">
      <c r="A598" s="22" t="n">
        <v>597</v>
      </c>
      <c r="B598" s="180"/>
      <c r="C598" s="22"/>
      <c r="D598" s="22"/>
      <c r="E598" s="22"/>
      <c r="F598" s="22"/>
      <c r="G598" s="22"/>
      <c r="H598" s="183"/>
      <c r="I598" s="183"/>
      <c r="J598" s="22"/>
      <c r="K598" s="191" t="e">
        <f aca="false">VLOOKUP('Altri Costi'!J598,Legenda!$D$1:$F$258,2)</f>
        <v>#N/A</v>
      </c>
      <c r="L598" s="22"/>
      <c r="M598" s="22"/>
      <c r="N598" s="203"/>
      <c r="O598" s="183"/>
      <c r="P598" s="22"/>
      <c r="Q598" s="203"/>
      <c r="R598" s="183"/>
      <c r="S598" s="184" t="n">
        <f aca="false">'Piano Finanziario Annuale'!$F$6</f>
        <v>0</v>
      </c>
      <c r="T598" s="185" t="n">
        <v>0</v>
      </c>
      <c r="U598" s="186"/>
      <c r="V598" s="187" t="n">
        <f aca="false">(T598*U598)</f>
        <v>0</v>
      </c>
      <c r="W598" s="185" t="n">
        <v>0</v>
      </c>
      <c r="X598" s="185" t="n">
        <f aca="false">IF(OR(S598="sì",S598="forfettario 190"),SUM(T598+W598),SUM(T598+V598+W598))</f>
        <v>0</v>
      </c>
      <c r="Y598" s="205"/>
      <c r="Z598" s="205"/>
      <c r="AA598" s="206"/>
      <c r="AB598" s="189" t="n">
        <f aca="false">IF(AA598="SI",X598,0)</f>
        <v>0</v>
      </c>
      <c r="AC598" s="207"/>
      <c r="AD598" s="207"/>
      <c r="AE598" s="207"/>
      <c r="AF598" s="207"/>
      <c r="AG598" s="207"/>
      <c r="AH598" s="208"/>
    </row>
    <row r="599" customFormat="false" ht="13.5" hidden="false" customHeight="true" outlineLevel="0" collapsed="false">
      <c r="A599" s="22" t="n">
        <v>598</v>
      </c>
      <c r="B599" s="180"/>
      <c r="C599" s="22"/>
      <c r="D599" s="22"/>
      <c r="E599" s="22"/>
      <c r="F599" s="22"/>
      <c r="G599" s="22"/>
      <c r="H599" s="183"/>
      <c r="I599" s="183"/>
      <c r="J599" s="22"/>
      <c r="K599" s="191" t="e">
        <f aca="false">VLOOKUP('Altri Costi'!J599,Legenda!$D$1:$F$258,2)</f>
        <v>#N/A</v>
      </c>
      <c r="L599" s="22"/>
      <c r="M599" s="22"/>
      <c r="N599" s="203"/>
      <c r="O599" s="183"/>
      <c r="P599" s="22"/>
      <c r="Q599" s="203"/>
      <c r="R599" s="183"/>
      <c r="S599" s="184" t="n">
        <f aca="false">'Piano Finanziario Annuale'!$F$6</f>
        <v>0</v>
      </c>
      <c r="T599" s="185" t="n">
        <v>0</v>
      </c>
      <c r="U599" s="186"/>
      <c r="V599" s="187" t="n">
        <f aca="false">(T599*U599)</f>
        <v>0</v>
      </c>
      <c r="W599" s="185" t="n">
        <v>0</v>
      </c>
      <c r="X599" s="185" t="n">
        <f aca="false">IF(OR(S599="sì",S599="forfettario 190"),SUM(T599+W599),SUM(T599+V599+W599))</f>
        <v>0</v>
      </c>
      <c r="Y599" s="205"/>
      <c r="Z599" s="205"/>
      <c r="AA599" s="206"/>
      <c r="AB599" s="189" t="n">
        <f aca="false">IF(AA599="SI",X599,0)</f>
        <v>0</v>
      </c>
      <c r="AC599" s="207"/>
      <c r="AD599" s="207"/>
      <c r="AE599" s="207"/>
      <c r="AF599" s="207"/>
      <c r="AG599" s="207"/>
      <c r="AH599" s="208"/>
    </row>
    <row r="600" customFormat="false" ht="13.5" hidden="false" customHeight="true" outlineLevel="0" collapsed="false">
      <c r="A600" s="22" t="n">
        <v>599</v>
      </c>
      <c r="B600" s="180"/>
      <c r="C600" s="22"/>
      <c r="D600" s="22"/>
      <c r="E600" s="22"/>
      <c r="F600" s="22"/>
      <c r="G600" s="22"/>
      <c r="H600" s="183"/>
      <c r="I600" s="183"/>
      <c r="J600" s="22"/>
      <c r="K600" s="191" t="e">
        <f aca="false">VLOOKUP('Altri Costi'!J600,Legenda!$D$1:$F$258,2)</f>
        <v>#N/A</v>
      </c>
      <c r="L600" s="22"/>
      <c r="M600" s="22"/>
      <c r="N600" s="203"/>
      <c r="O600" s="183"/>
      <c r="P600" s="22"/>
      <c r="Q600" s="203"/>
      <c r="R600" s="183"/>
      <c r="S600" s="184" t="n">
        <f aca="false">'Piano Finanziario Annuale'!$F$6</f>
        <v>0</v>
      </c>
      <c r="T600" s="185" t="n">
        <v>0</v>
      </c>
      <c r="U600" s="186"/>
      <c r="V600" s="187" t="n">
        <f aca="false">(T600*U600)</f>
        <v>0</v>
      </c>
      <c r="W600" s="185" t="n">
        <v>0</v>
      </c>
      <c r="X600" s="185" t="n">
        <f aca="false">IF(OR(S600="sì",S600="forfettario 190"),SUM(T600+W600),SUM(T600+V600+W600))</f>
        <v>0</v>
      </c>
      <c r="Y600" s="205"/>
      <c r="Z600" s="205"/>
      <c r="AA600" s="206"/>
      <c r="AB600" s="189" t="n">
        <f aca="false">IF(AA600="SI",X600,0)</f>
        <v>0</v>
      </c>
      <c r="AC600" s="207"/>
      <c r="AD600" s="207"/>
      <c r="AE600" s="207"/>
      <c r="AF600" s="207"/>
      <c r="AG600" s="207"/>
      <c r="AH600" s="208"/>
    </row>
    <row r="601" customFormat="false" ht="13.5" hidden="false" customHeight="true" outlineLevel="0" collapsed="false">
      <c r="A601" s="22" t="n">
        <v>600</v>
      </c>
      <c r="B601" s="180"/>
      <c r="C601" s="22"/>
      <c r="D601" s="22"/>
      <c r="E601" s="22"/>
      <c r="F601" s="22"/>
      <c r="G601" s="22"/>
      <c r="H601" s="183"/>
      <c r="I601" s="183"/>
      <c r="J601" s="22"/>
      <c r="K601" s="191" t="e">
        <f aca="false">VLOOKUP('Altri Costi'!J601,Legenda!$D$1:$F$258,2)</f>
        <v>#N/A</v>
      </c>
      <c r="L601" s="22"/>
      <c r="M601" s="22"/>
      <c r="N601" s="203"/>
      <c r="O601" s="183"/>
      <c r="P601" s="22"/>
      <c r="Q601" s="203"/>
      <c r="R601" s="183"/>
      <c r="S601" s="184" t="n">
        <f aca="false">'Piano Finanziario Annuale'!$F$6</f>
        <v>0</v>
      </c>
      <c r="T601" s="185" t="n">
        <v>0</v>
      </c>
      <c r="U601" s="186"/>
      <c r="V601" s="187" t="n">
        <f aca="false">(T601*U601)</f>
        <v>0</v>
      </c>
      <c r="W601" s="185" t="n">
        <v>0</v>
      </c>
      <c r="X601" s="185" t="n">
        <f aca="false">IF(OR(S601="sì",S601="forfettario 190"),SUM(T601+W601),SUM(T601+V601+W601))</f>
        <v>0</v>
      </c>
      <c r="Y601" s="205"/>
      <c r="Z601" s="205"/>
      <c r="AA601" s="206"/>
      <c r="AB601" s="189" t="n">
        <f aca="false">IF(AA601="SI",X601,0)</f>
        <v>0</v>
      </c>
      <c r="AC601" s="207"/>
      <c r="AD601" s="207"/>
      <c r="AE601" s="207"/>
      <c r="AF601" s="207"/>
      <c r="AG601" s="207"/>
      <c r="AH601" s="208"/>
    </row>
    <row r="602" customFormat="false" ht="13.5" hidden="false" customHeight="true" outlineLevel="0" collapsed="false">
      <c r="A602" s="22" t="n">
        <v>601</v>
      </c>
      <c r="B602" s="180"/>
      <c r="C602" s="22"/>
      <c r="D602" s="22"/>
      <c r="E602" s="22"/>
      <c r="F602" s="22"/>
      <c r="G602" s="22"/>
      <c r="H602" s="183"/>
      <c r="I602" s="183"/>
      <c r="J602" s="22"/>
      <c r="K602" s="191" t="e">
        <f aca="false">VLOOKUP('Altri Costi'!J602,Legenda!$D$1:$F$258,2)</f>
        <v>#N/A</v>
      </c>
      <c r="L602" s="22"/>
      <c r="M602" s="22"/>
      <c r="N602" s="203"/>
      <c r="O602" s="183"/>
      <c r="P602" s="22"/>
      <c r="Q602" s="203"/>
      <c r="R602" s="183"/>
      <c r="S602" s="184" t="n">
        <f aca="false">'Piano Finanziario Annuale'!$F$6</f>
        <v>0</v>
      </c>
      <c r="T602" s="185" t="n">
        <v>0</v>
      </c>
      <c r="U602" s="186"/>
      <c r="V602" s="187" t="n">
        <f aca="false">(T602*U602)</f>
        <v>0</v>
      </c>
      <c r="W602" s="185" t="n">
        <v>0</v>
      </c>
      <c r="X602" s="185" t="n">
        <f aca="false">IF(OR(S602="sì",S602="forfettario 190"),SUM(T602+W602),SUM(T602+V602+W602))</f>
        <v>0</v>
      </c>
      <c r="Y602" s="205"/>
      <c r="Z602" s="205"/>
      <c r="AA602" s="206"/>
      <c r="AB602" s="189" t="n">
        <f aca="false">IF(AA602="SI",X602,0)</f>
        <v>0</v>
      </c>
      <c r="AC602" s="207"/>
      <c r="AD602" s="207"/>
      <c r="AE602" s="207"/>
      <c r="AF602" s="207"/>
      <c r="AG602" s="207"/>
      <c r="AH602" s="208"/>
    </row>
    <row r="603" customFormat="false" ht="13.5" hidden="false" customHeight="true" outlineLevel="0" collapsed="false">
      <c r="A603" s="22" t="n">
        <v>602</v>
      </c>
      <c r="B603" s="180"/>
      <c r="C603" s="22"/>
      <c r="D603" s="22"/>
      <c r="E603" s="22"/>
      <c r="F603" s="22"/>
      <c r="G603" s="22"/>
      <c r="H603" s="183"/>
      <c r="I603" s="183"/>
      <c r="J603" s="22"/>
      <c r="K603" s="191" t="e">
        <f aca="false">VLOOKUP('Altri Costi'!J603,Legenda!$D$1:$F$258,2)</f>
        <v>#N/A</v>
      </c>
      <c r="L603" s="22"/>
      <c r="M603" s="22"/>
      <c r="N603" s="203"/>
      <c r="O603" s="183"/>
      <c r="P603" s="22"/>
      <c r="Q603" s="203"/>
      <c r="R603" s="183"/>
      <c r="S603" s="184" t="n">
        <f aca="false">'Piano Finanziario Annuale'!$F$6</f>
        <v>0</v>
      </c>
      <c r="T603" s="185" t="n">
        <v>0</v>
      </c>
      <c r="U603" s="186"/>
      <c r="V603" s="187" t="n">
        <f aca="false">(T603*U603)</f>
        <v>0</v>
      </c>
      <c r="W603" s="185" t="n">
        <v>0</v>
      </c>
      <c r="X603" s="185" t="n">
        <f aca="false">IF(OR(S603="sì",S603="forfettario 190"),SUM(T603+W603),SUM(T603+V603+W603))</f>
        <v>0</v>
      </c>
      <c r="Y603" s="205"/>
      <c r="Z603" s="205"/>
      <c r="AA603" s="206"/>
      <c r="AB603" s="189" t="n">
        <f aca="false">IF(AA603="SI",X603,0)</f>
        <v>0</v>
      </c>
      <c r="AC603" s="207"/>
      <c r="AD603" s="207"/>
      <c r="AE603" s="207"/>
      <c r="AF603" s="207"/>
      <c r="AG603" s="207"/>
      <c r="AH603" s="208"/>
    </row>
    <row r="604" customFormat="false" ht="13.5" hidden="false" customHeight="true" outlineLevel="0" collapsed="false">
      <c r="A604" s="22" t="n">
        <v>603</v>
      </c>
      <c r="B604" s="180"/>
      <c r="C604" s="22"/>
      <c r="D604" s="22"/>
      <c r="E604" s="22"/>
      <c r="F604" s="22"/>
      <c r="G604" s="22"/>
      <c r="H604" s="183"/>
      <c r="I604" s="183"/>
      <c r="J604" s="22"/>
      <c r="K604" s="191" t="e">
        <f aca="false">VLOOKUP('Altri Costi'!J604,Legenda!$D$1:$F$258,2)</f>
        <v>#N/A</v>
      </c>
      <c r="L604" s="22"/>
      <c r="M604" s="22"/>
      <c r="N604" s="203"/>
      <c r="O604" s="183"/>
      <c r="P604" s="22"/>
      <c r="Q604" s="203"/>
      <c r="R604" s="183"/>
      <c r="S604" s="184" t="n">
        <f aca="false">'Piano Finanziario Annuale'!$F$6</f>
        <v>0</v>
      </c>
      <c r="T604" s="185" t="n">
        <v>0</v>
      </c>
      <c r="U604" s="186"/>
      <c r="V604" s="187" t="n">
        <f aca="false">(T604*U604)</f>
        <v>0</v>
      </c>
      <c r="W604" s="185" t="n">
        <v>0</v>
      </c>
      <c r="X604" s="185" t="n">
        <f aca="false">IF(OR(S604="sì",S604="forfettario 190"),SUM(T604+W604),SUM(T604+V604+W604))</f>
        <v>0</v>
      </c>
      <c r="Y604" s="205"/>
      <c r="Z604" s="205"/>
      <c r="AA604" s="206"/>
      <c r="AB604" s="189" t="n">
        <f aca="false">IF(AA604="SI",X604,0)</f>
        <v>0</v>
      </c>
      <c r="AC604" s="207"/>
      <c r="AD604" s="207"/>
      <c r="AE604" s="207"/>
      <c r="AF604" s="207"/>
      <c r="AG604" s="207"/>
      <c r="AH604" s="208"/>
    </row>
    <row r="605" customFormat="false" ht="13.5" hidden="false" customHeight="true" outlineLevel="0" collapsed="false">
      <c r="A605" s="22" t="n">
        <v>604</v>
      </c>
      <c r="B605" s="180"/>
      <c r="C605" s="22"/>
      <c r="D605" s="22"/>
      <c r="E605" s="22"/>
      <c r="F605" s="22"/>
      <c r="G605" s="22"/>
      <c r="H605" s="183"/>
      <c r="I605" s="183"/>
      <c r="J605" s="22"/>
      <c r="K605" s="191" t="e">
        <f aca="false">VLOOKUP('Altri Costi'!J605,Legenda!$D$1:$F$258,2)</f>
        <v>#N/A</v>
      </c>
      <c r="L605" s="22"/>
      <c r="M605" s="22"/>
      <c r="N605" s="203"/>
      <c r="O605" s="183"/>
      <c r="P605" s="22"/>
      <c r="Q605" s="203"/>
      <c r="R605" s="183"/>
      <c r="S605" s="184" t="n">
        <f aca="false">'Piano Finanziario Annuale'!$F$6</f>
        <v>0</v>
      </c>
      <c r="T605" s="185" t="n">
        <v>0</v>
      </c>
      <c r="U605" s="186"/>
      <c r="V605" s="187" t="n">
        <f aca="false">(T605*U605)</f>
        <v>0</v>
      </c>
      <c r="W605" s="185" t="n">
        <v>0</v>
      </c>
      <c r="X605" s="185" t="n">
        <f aca="false">IF(OR(S605="sì",S605="forfettario 190"),SUM(T605+W605),SUM(T605+V605+W605))</f>
        <v>0</v>
      </c>
      <c r="Y605" s="205"/>
      <c r="Z605" s="205"/>
      <c r="AA605" s="206"/>
      <c r="AB605" s="189" t="n">
        <f aca="false">IF(AA605="SI",X605,0)</f>
        <v>0</v>
      </c>
      <c r="AC605" s="207"/>
      <c r="AD605" s="207"/>
      <c r="AE605" s="207"/>
      <c r="AF605" s="207"/>
      <c r="AG605" s="207"/>
      <c r="AH605" s="208"/>
    </row>
    <row r="606" customFormat="false" ht="13.5" hidden="false" customHeight="true" outlineLevel="0" collapsed="false">
      <c r="A606" s="22" t="n">
        <v>605</v>
      </c>
      <c r="B606" s="180"/>
      <c r="C606" s="22"/>
      <c r="D606" s="22"/>
      <c r="E606" s="22"/>
      <c r="F606" s="22"/>
      <c r="G606" s="22"/>
      <c r="H606" s="183"/>
      <c r="I606" s="183"/>
      <c r="J606" s="22"/>
      <c r="K606" s="191" t="e">
        <f aca="false">VLOOKUP('Altri Costi'!J606,Legenda!$D$1:$F$258,2)</f>
        <v>#N/A</v>
      </c>
      <c r="L606" s="22"/>
      <c r="M606" s="22"/>
      <c r="N606" s="203"/>
      <c r="O606" s="183"/>
      <c r="P606" s="22"/>
      <c r="Q606" s="203"/>
      <c r="R606" s="183"/>
      <c r="S606" s="184" t="n">
        <f aca="false">'Piano Finanziario Annuale'!$F$6</f>
        <v>0</v>
      </c>
      <c r="T606" s="185" t="n">
        <v>0</v>
      </c>
      <c r="U606" s="186"/>
      <c r="V606" s="187" t="n">
        <f aca="false">(T606*U606)</f>
        <v>0</v>
      </c>
      <c r="W606" s="185" t="n">
        <v>0</v>
      </c>
      <c r="X606" s="185" t="n">
        <f aca="false">IF(OR(S606="sì",S606="forfettario 190"),SUM(T606+W606),SUM(T606+V606+W606))</f>
        <v>0</v>
      </c>
      <c r="Y606" s="205"/>
      <c r="Z606" s="205"/>
      <c r="AA606" s="206"/>
      <c r="AB606" s="189" t="n">
        <f aca="false">IF(AA606="SI",X606,0)</f>
        <v>0</v>
      </c>
      <c r="AC606" s="207"/>
      <c r="AD606" s="207"/>
      <c r="AE606" s="207"/>
      <c r="AF606" s="207"/>
      <c r="AG606" s="207"/>
      <c r="AH606" s="208"/>
    </row>
    <row r="607" customFormat="false" ht="13.5" hidden="false" customHeight="true" outlineLevel="0" collapsed="false">
      <c r="A607" s="22" t="n">
        <v>606</v>
      </c>
      <c r="B607" s="180"/>
      <c r="C607" s="22"/>
      <c r="D607" s="22"/>
      <c r="E607" s="22"/>
      <c r="F607" s="22"/>
      <c r="G607" s="22"/>
      <c r="H607" s="183"/>
      <c r="I607" s="183"/>
      <c r="J607" s="22"/>
      <c r="K607" s="191" t="e">
        <f aca="false">VLOOKUP('Altri Costi'!J607,Legenda!$D$1:$F$258,2)</f>
        <v>#N/A</v>
      </c>
      <c r="L607" s="22"/>
      <c r="M607" s="22"/>
      <c r="N607" s="203"/>
      <c r="O607" s="183"/>
      <c r="P607" s="22"/>
      <c r="Q607" s="203"/>
      <c r="R607" s="183"/>
      <c r="S607" s="184" t="n">
        <f aca="false">'Piano Finanziario Annuale'!$F$6</f>
        <v>0</v>
      </c>
      <c r="T607" s="185" t="n">
        <v>0</v>
      </c>
      <c r="U607" s="186"/>
      <c r="V607" s="187" t="n">
        <f aca="false">(T607*U607)</f>
        <v>0</v>
      </c>
      <c r="W607" s="185" t="n">
        <v>0</v>
      </c>
      <c r="X607" s="185" t="n">
        <f aca="false">IF(OR(S607="sì",S607="forfettario 190"),SUM(T607+W607),SUM(T607+V607+W607))</f>
        <v>0</v>
      </c>
      <c r="Y607" s="205"/>
      <c r="Z607" s="205"/>
      <c r="AA607" s="206"/>
      <c r="AB607" s="189" t="n">
        <f aca="false">IF(AA607="SI",X607,0)</f>
        <v>0</v>
      </c>
      <c r="AC607" s="207"/>
      <c r="AD607" s="207"/>
      <c r="AE607" s="207"/>
      <c r="AF607" s="207"/>
      <c r="AG607" s="207"/>
      <c r="AH607" s="208"/>
    </row>
    <row r="608" customFormat="false" ht="13.5" hidden="false" customHeight="true" outlineLevel="0" collapsed="false">
      <c r="A608" s="22" t="n">
        <v>607</v>
      </c>
      <c r="B608" s="180"/>
      <c r="C608" s="22"/>
      <c r="D608" s="22"/>
      <c r="E608" s="22"/>
      <c r="F608" s="22"/>
      <c r="G608" s="22"/>
      <c r="H608" s="183"/>
      <c r="I608" s="183"/>
      <c r="J608" s="22"/>
      <c r="K608" s="191" t="e">
        <f aca="false">VLOOKUP('Altri Costi'!J608,Legenda!$D$1:$F$258,2)</f>
        <v>#N/A</v>
      </c>
      <c r="L608" s="22"/>
      <c r="M608" s="22"/>
      <c r="N608" s="203"/>
      <c r="O608" s="183"/>
      <c r="P608" s="22"/>
      <c r="Q608" s="203"/>
      <c r="R608" s="183"/>
      <c r="S608" s="184" t="n">
        <f aca="false">'Piano Finanziario Annuale'!$F$6</f>
        <v>0</v>
      </c>
      <c r="T608" s="185" t="n">
        <v>0</v>
      </c>
      <c r="U608" s="186"/>
      <c r="V608" s="187" t="n">
        <f aca="false">(T608*U608)</f>
        <v>0</v>
      </c>
      <c r="W608" s="185" t="n">
        <v>0</v>
      </c>
      <c r="X608" s="185" t="n">
        <f aca="false">IF(OR(S608="sì",S608="forfettario 190"),SUM(T608+W608),SUM(T608+V608+W608))</f>
        <v>0</v>
      </c>
      <c r="Y608" s="205"/>
      <c r="Z608" s="205"/>
      <c r="AA608" s="206"/>
      <c r="AB608" s="189" t="n">
        <f aca="false">IF(AA608="SI",X608,0)</f>
        <v>0</v>
      </c>
      <c r="AC608" s="207"/>
      <c r="AD608" s="207"/>
      <c r="AE608" s="207"/>
      <c r="AF608" s="207"/>
      <c r="AG608" s="207"/>
      <c r="AH608" s="208"/>
    </row>
    <row r="609" customFormat="false" ht="13.5" hidden="false" customHeight="true" outlineLevel="0" collapsed="false">
      <c r="A609" s="22" t="n">
        <v>608</v>
      </c>
      <c r="B609" s="180"/>
      <c r="C609" s="22"/>
      <c r="D609" s="22"/>
      <c r="E609" s="22"/>
      <c r="F609" s="22"/>
      <c r="G609" s="22"/>
      <c r="H609" s="183"/>
      <c r="I609" s="183"/>
      <c r="J609" s="22"/>
      <c r="K609" s="191" t="e">
        <f aca="false">VLOOKUP('Altri Costi'!J609,Legenda!$D$1:$F$258,2)</f>
        <v>#N/A</v>
      </c>
      <c r="L609" s="22"/>
      <c r="M609" s="22"/>
      <c r="N609" s="203"/>
      <c r="O609" s="183"/>
      <c r="P609" s="22"/>
      <c r="Q609" s="203"/>
      <c r="R609" s="183"/>
      <c r="S609" s="184" t="n">
        <f aca="false">'Piano Finanziario Annuale'!$F$6</f>
        <v>0</v>
      </c>
      <c r="T609" s="185" t="n">
        <v>0</v>
      </c>
      <c r="U609" s="186"/>
      <c r="V609" s="187" t="n">
        <f aca="false">(T609*U609)</f>
        <v>0</v>
      </c>
      <c r="W609" s="185" t="n">
        <v>0</v>
      </c>
      <c r="X609" s="185" t="n">
        <f aca="false">IF(OR(S609="sì",S609="forfettario 190"),SUM(T609+W609),SUM(T609+V609+W609))</f>
        <v>0</v>
      </c>
      <c r="Y609" s="205"/>
      <c r="Z609" s="205"/>
      <c r="AA609" s="206"/>
      <c r="AB609" s="189" t="n">
        <f aca="false">IF(AA609="SI",X609,0)</f>
        <v>0</v>
      </c>
      <c r="AC609" s="207"/>
      <c r="AD609" s="207"/>
      <c r="AE609" s="207"/>
      <c r="AF609" s="207"/>
      <c r="AG609" s="207"/>
      <c r="AH609" s="208"/>
    </row>
    <row r="610" customFormat="false" ht="13.5" hidden="false" customHeight="true" outlineLevel="0" collapsed="false">
      <c r="A610" s="22" t="n">
        <v>609</v>
      </c>
      <c r="B610" s="180"/>
      <c r="C610" s="22"/>
      <c r="D610" s="22"/>
      <c r="E610" s="22"/>
      <c r="F610" s="22"/>
      <c r="G610" s="22"/>
      <c r="H610" s="183"/>
      <c r="I610" s="183"/>
      <c r="J610" s="22"/>
      <c r="K610" s="191" t="e">
        <f aca="false">VLOOKUP('Altri Costi'!J610,Legenda!$D$1:$F$258,2)</f>
        <v>#N/A</v>
      </c>
      <c r="L610" s="22"/>
      <c r="M610" s="22"/>
      <c r="N610" s="203"/>
      <c r="O610" s="183"/>
      <c r="P610" s="22"/>
      <c r="Q610" s="203"/>
      <c r="R610" s="183"/>
      <c r="S610" s="184" t="n">
        <f aca="false">'Piano Finanziario Annuale'!$F$6</f>
        <v>0</v>
      </c>
      <c r="T610" s="185" t="n">
        <v>0</v>
      </c>
      <c r="U610" s="186"/>
      <c r="V610" s="187" t="n">
        <f aca="false">(T610*U610)</f>
        <v>0</v>
      </c>
      <c r="W610" s="185" t="n">
        <v>0</v>
      </c>
      <c r="X610" s="185" t="n">
        <f aca="false">IF(OR(S610="sì",S610="forfettario 190"),SUM(T610+W610),SUM(T610+V610+W610))</f>
        <v>0</v>
      </c>
      <c r="Y610" s="205"/>
      <c r="Z610" s="205"/>
      <c r="AA610" s="206"/>
      <c r="AB610" s="189" t="n">
        <f aca="false">IF(AA610="SI",X610,0)</f>
        <v>0</v>
      </c>
      <c r="AC610" s="207"/>
      <c r="AD610" s="207"/>
      <c r="AE610" s="207"/>
      <c r="AF610" s="207"/>
      <c r="AG610" s="207"/>
      <c r="AH610" s="208"/>
    </row>
    <row r="611" customFormat="false" ht="13.5" hidden="false" customHeight="true" outlineLevel="0" collapsed="false">
      <c r="A611" s="22" t="n">
        <v>610</v>
      </c>
      <c r="B611" s="180"/>
      <c r="C611" s="22"/>
      <c r="D611" s="22"/>
      <c r="E611" s="22"/>
      <c r="F611" s="22"/>
      <c r="G611" s="22"/>
      <c r="H611" s="183"/>
      <c r="I611" s="183"/>
      <c r="J611" s="22"/>
      <c r="K611" s="191" t="e">
        <f aca="false">VLOOKUP('Altri Costi'!J611,Legenda!$D$1:$F$258,2)</f>
        <v>#N/A</v>
      </c>
      <c r="L611" s="22"/>
      <c r="M611" s="22"/>
      <c r="N611" s="203"/>
      <c r="O611" s="183"/>
      <c r="P611" s="22"/>
      <c r="Q611" s="203"/>
      <c r="R611" s="183"/>
      <c r="S611" s="184" t="n">
        <f aca="false">'Piano Finanziario Annuale'!$F$6</f>
        <v>0</v>
      </c>
      <c r="T611" s="185" t="n">
        <v>0</v>
      </c>
      <c r="U611" s="186"/>
      <c r="V611" s="187" t="n">
        <f aca="false">(T611*U611)</f>
        <v>0</v>
      </c>
      <c r="W611" s="185" t="n">
        <v>0</v>
      </c>
      <c r="X611" s="185" t="n">
        <f aca="false">IF(OR(S611="sì",S611="forfettario 190"),SUM(T611+W611),SUM(T611+V611+W611))</f>
        <v>0</v>
      </c>
      <c r="Y611" s="205"/>
      <c r="Z611" s="205"/>
      <c r="AA611" s="206"/>
      <c r="AB611" s="189" t="n">
        <f aca="false">IF(AA611="SI",X611,0)</f>
        <v>0</v>
      </c>
      <c r="AC611" s="207"/>
      <c r="AD611" s="207"/>
      <c r="AE611" s="207"/>
      <c r="AF611" s="207"/>
      <c r="AG611" s="207"/>
      <c r="AH611" s="208"/>
    </row>
    <row r="612" customFormat="false" ht="13.5" hidden="false" customHeight="true" outlineLevel="0" collapsed="false">
      <c r="A612" s="22" t="n">
        <v>611</v>
      </c>
      <c r="B612" s="180"/>
      <c r="C612" s="22"/>
      <c r="D612" s="22"/>
      <c r="E612" s="22"/>
      <c r="F612" s="22"/>
      <c r="G612" s="22"/>
      <c r="H612" s="183"/>
      <c r="I612" s="183"/>
      <c r="J612" s="22"/>
      <c r="K612" s="191" t="e">
        <f aca="false">VLOOKUP('Altri Costi'!J612,Legenda!$D$1:$F$258,2)</f>
        <v>#N/A</v>
      </c>
      <c r="L612" s="22"/>
      <c r="M612" s="22"/>
      <c r="N612" s="203"/>
      <c r="O612" s="183"/>
      <c r="P612" s="22"/>
      <c r="Q612" s="203"/>
      <c r="R612" s="183"/>
      <c r="S612" s="184" t="n">
        <f aca="false">'Piano Finanziario Annuale'!$F$6</f>
        <v>0</v>
      </c>
      <c r="T612" s="185" t="n">
        <v>0</v>
      </c>
      <c r="U612" s="186"/>
      <c r="V612" s="187" t="n">
        <f aca="false">(T612*U612)</f>
        <v>0</v>
      </c>
      <c r="W612" s="185" t="n">
        <v>0</v>
      </c>
      <c r="X612" s="185" t="n">
        <f aca="false">IF(OR(S612="sì",S612="forfettario 190"),SUM(T612+W612),SUM(T612+V612+W612))</f>
        <v>0</v>
      </c>
      <c r="Y612" s="205"/>
      <c r="Z612" s="205"/>
      <c r="AA612" s="206"/>
      <c r="AB612" s="189" t="n">
        <f aca="false">IF(AA612="SI",X612,0)</f>
        <v>0</v>
      </c>
      <c r="AC612" s="207"/>
      <c r="AD612" s="207"/>
      <c r="AE612" s="207"/>
      <c r="AF612" s="207"/>
      <c r="AG612" s="207"/>
      <c r="AH612" s="208"/>
    </row>
    <row r="613" customFormat="false" ht="13.5" hidden="false" customHeight="true" outlineLevel="0" collapsed="false">
      <c r="A613" s="22" t="n">
        <v>612</v>
      </c>
      <c r="B613" s="180"/>
      <c r="C613" s="22"/>
      <c r="D613" s="22"/>
      <c r="E613" s="22"/>
      <c r="F613" s="22"/>
      <c r="G613" s="22"/>
      <c r="H613" s="183"/>
      <c r="I613" s="183"/>
      <c r="J613" s="22"/>
      <c r="K613" s="191" t="e">
        <f aca="false">VLOOKUP('Altri Costi'!J613,Legenda!$D$1:$F$258,2)</f>
        <v>#N/A</v>
      </c>
      <c r="L613" s="22"/>
      <c r="M613" s="22"/>
      <c r="N613" s="203"/>
      <c r="O613" s="183"/>
      <c r="P613" s="22"/>
      <c r="Q613" s="203"/>
      <c r="R613" s="183"/>
      <c r="S613" s="184" t="n">
        <f aca="false">'Piano Finanziario Annuale'!$F$6</f>
        <v>0</v>
      </c>
      <c r="T613" s="185" t="n">
        <v>0</v>
      </c>
      <c r="U613" s="186"/>
      <c r="V613" s="187" t="n">
        <f aca="false">(T613*U613)</f>
        <v>0</v>
      </c>
      <c r="W613" s="185" t="n">
        <v>0</v>
      </c>
      <c r="X613" s="185" t="n">
        <f aca="false">IF(OR(S613="sì",S613="forfettario 190"),SUM(T613+W613),SUM(T613+V613+W613))</f>
        <v>0</v>
      </c>
      <c r="Y613" s="205"/>
      <c r="Z613" s="205"/>
      <c r="AA613" s="206"/>
      <c r="AB613" s="189" t="n">
        <f aca="false">IF(AA613="SI",X613,0)</f>
        <v>0</v>
      </c>
      <c r="AC613" s="207"/>
      <c r="AD613" s="207"/>
      <c r="AE613" s="207"/>
      <c r="AF613" s="207"/>
      <c r="AG613" s="207"/>
      <c r="AH613" s="208"/>
    </row>
    <row r="614" customFormat="false" ht="13.5" hidden="false" customHeight="true" outlineLevel="0" collapsed="false">
      <c r="A614" s="22" t="n">
        <v>613</v>
      </c>
      <c r="B614" s="180"/>
      <c r="C614" s="22"/>
      <c r="D614" s="22"/>
      <c r="E614" s="22"/>
      <c r="F614" s="22"/>
      <c r="G614" s="22"/>
      <c r="H614" s="183"/>
      <c r="I614" s="183"/>
      <c r="J614" s="22"/>
      <c r="K614" s="191" t="e">
        <f aca="false">VLOOKUP('Altri Costi'!J614,Legenda!$D$1:$F$258,2)</f>
        <v>#N/A</v>
      </c>
      <c r="L614" s="22"/>
      <c r="M614" s="22"/>
      <c r="N614" s="203"/>
      <c r="O614" s="183"/>
      <c r="P614" s="22"/>
      <c r="Q614" s="203"/>
      <c r="R614" s="183"/>
      <c r="S614" s="184" t="n">
        <f aca="false">'Piano Finanziario Annuale'!$F$6</f>
        <v>0</v>
      </c>
      <c r="T614" s="185" t="n">
        <v>0</v>
      </c>
      <c r="U614" s="186"/>
      <c r="V614" s="187" t="n">
        <f aca="false">(T614*U614)</f>
        <v>0</v>
      </c>
      <c r="W614" s="185" t="n">
        <v>0</v>
      </c>
      <c r="X614" s="185" t="n">
        <f aca="false">IF(OR(S614="sì",S614="forfettario 190"),SUM(T614+W614),SUM(T614+V614+W614))</f>
        <v>0</v>
      </c>
      <c r="Y614" s="205"/>
      <c r="Z614" s="205"/>
      <c r="AA614" s="206"/>
      <c r="AB614" s="189" t="n">
        <f aca="false">IF(AA614="SI",X614,0)</f>
        <v>0</v>
      </c>
      <c r="AC614" s="207"/>
      <c r="AD614" s="207"/>
      <c r="AE614" s="207"/>
      <c r="AF614" s="207"/>
      <c r="AG614" s="207"/>
      <c r="AH614" s="208"/>
    </row>
    <row r="615" customFormat="false" ht="13.5" hidden="false" customHeight="true" outlineLevel="0" collapsed="false">
      <c r="A615" s="22" t="n">
        <v>614</v>
      </c>
      <c r="B615" s="180"/>
      <c r="C615" s="22"/>
      <c r="D615" s="22"/>
      <c r="E615" s="22"/>
      <c r="F615" s="22"/>
      <c r="G615" s="22"/>
      <c r="H615" s="183"/>
      <c r="I615" s="183"/>
      <c r="J615" s="22"/>
      <c r="K615" s="191" t="e">
        <f aca="false">VLOOKUP('Altri Costi'!J615,Legenda!$D$1:$F$258,2)</f>
        <v>#N/A</v>
      </c>
      <c r="L615" s="22"/>
      <c r="M615" s="22"/>
      <c r="N615" s="203"/>
      <c r="O615" s="183"/>
      <c r="P615" s="22"/>
      <c r="Q615" s="203"/>
      <c r="R615" s="183"/>
      <c r="S615" s="184" t="n">
        <f aca="false">'Piano Finanziario Annuale'!$F$6</f>
        <v>0</v>
      </c>
      <c r="T615" s="185" t="n">
        <v>0</v>
      </c>
      <c r="U615" s="186"/>
      <c r="V615" s="187" t="n">
        <f aca="false">(T615*U615)</f>
        <v>0</v>
      </c>
      <c r="W615" s="185" t="n">
        <v>0</v>
      </c>
      <c r="X615" s="185" t="n">
        <f aca="false">IF(OR(S615="sì",S615="forfettario 190"),SUM(T615+W615),SUM(T615+V615+W615))</f>
        <v>0</v>
      </c>
      <c r="Y615" s="205"/>
      <c r="Z615" s="205"/>
      <c r="AA615" s="206"/>
      <c r="AB615" s="189" t="n">
        <f aca="false">IF(AA615="SI",X615,0)</f>
        <v>0</v>
      </c>
      <c r="AC615" s="207"/>
      <c r="AD615" s="207"/>
      <c r="AE615" s="207"/>
      <c r="AF615" s="207"/>
      <c r="AG615" s="207"/>
      <c r="AH615" s="208"/>
    </row>
    <row r="616" customFormat="false" ht="13.5" hidden="false" customHeight="true" outlineLevel="0" collapsed="false">
      <c r="A616" s="22" t="n">
        <v>615</v>
      </c>
      <c r="B616" s="180"/>
      <c r="C616" s="22"/>
      <c r="D616" s="22"/>
      <c r="E616" s="22"/>
      <c r="F616" s="22"/>
      <c r="G616" s="22"/>
      <c r="H616" s="183"/>
      <c r="I616" s="183"/>
      <c r="J616" s="22"/>
      <c r="K616" s="191" t="e">
        <f aca="false">VLOOKUP('Altri Costi'!J616,Legenda!$D$1:$F$258,2)</f>
        <v>#N/A</v>
      </c>
      <c r="L616" s="22"/>
      <c r="M616" s="22"/>
      <c r="N616" s="203"/>
      <c r="O616" s="183"/>
      <c r="P616" s="22"/>
      <c r="Q616" s="203"/>
      <c r="R616" s="183"/>
      <c r="S616" s="184" t="n">
        <f aca="false">'Piano Finanziario Annuale'!$F$6</f>
        <v>0</v>
      </c>
      <c r="T616" s="185" t="n">
        <v>0</v>
      </c>
      <c r="U616" s="186"/>
      <c r="V616" s="187" t="n">
        <f aca="false">(T616*U616)</f>
        <v>0</v>
      </c>
      <c r="W616" s="185" t="n">
        <v>0</v>
      </c>
      <c r="X616" s="185" t="n">
        <f aca="false">IF(OR(S616="sì",S616="forfettario 190"),SUM(T616+W616),SUM(T616+V616+W616))</f>
        <v>0</v>
      </c>
      <c r="Y616" s="205"/>
      <c r="Z616" s="205"/>
      <c r="AA616" s="206"/>
      <c r="AB616" s="189" t="n">
        <f aca="false">IF(AA616="SI",X616,0)</f>
        <v>0</v>
      </c>
      <c r="AC616" s="207"/>
      <c r="AD616" s="207"/>
      <c r="AE616" s="207"/>
      <c r="AF616" s="207"/>
      <c r="AG616" s="207"/>
      <c r="AH616" s="208"/>
    </row>
    <row r="617" customFormat="false" ht="13.5" hidden="false" customHeight="true" outlineLevel="0" collapsed="false">
      <c r="A617" s="22" t="n">
        <v>616</v>
      </c>
      <c r="B617" s="180"/>
      <c r="C617" s="22"/>
      <c r="D617" s="22"/>
      <c r="E617" s="22"/>
      <c r="F617" s="22"/>
      <c r="G617" s="22"/>
      <c r="H617" s="183"/>
      <c r="I617" s="183"/>
      <c r="J617" s="22"/>
      <c r="K617" s="191" t="e">
        <f aca="false">VLOOKUP('Altri Costi'!J617,Legenda!$D$1:$F$258,2)</f>
        <v>#N/A</v>
      </c>
      <c r="L617" s="22"/>
      <c r="M617" s="22"/>
      <c r="N617" s="203"/>
      <c r="O617" s="183"/>
      <c r="P617" s="22"/>
      <c r="Q617" s="203"/>
      <c r="R617" s="183"/>
      <c r="S617" s="184" t="n">
        <f aca="false">'Piano Finanziario Annuale'!$F$6</f>
        <v>0</v>
      </c>
      <c r="T617" s="185" t="n">
        <v>0</v>
      </c>
      <c r="U617" s="186"/>
      <c r="V617" s="187" t="n">
        <f aca="false">(T617*U617)</f>
        <v>0</v>
      </c>
      <c r="W617" s="185" t="n">
        <v>0</v>
      </c>
      <c r="X617" s="185" t="n">
        <f aca="false">IF(OR(S617="sì",S617="forfettario 190"),SUM(T617+W617),SUM(T617+V617+W617))</f>
        <v>0</v>
      </c>
      <c r="Y617" s="205"/>
      <c r="Z617" s="205"/>
      <c r="AA617" s="206"/>
      <c r="AB617" s="189" t="n">
        <f aca="false">IF(AA617="SI",X617,0)</f>
        <v>0</v>
      </c>
      <c r="AC617" s="207"/>
      <c r="AD617" s="207"/>
      <c r="AE617" s="207"/>
      <c r="AF617" s="207"/>
      <c r="AG617" s="207"/>
      <c r="AH617" s="208"/>
    </row>
    <row r="618" customFormat="false" ht="13.5" hidden="false" customHeight="true" outlineLevel="0" collapsed="false">
      <c r="A618" s="22" t="n">
        <v>617</v>
      </c>
      <c r="B618" s="180"/>
      <c r="C618" s="22"/>
      <c r="D618" s="22"/>
      <c r="E618" s="22"/>
      <c r="F618" s="22"/>
      <c r="G618" s="22"/>
      <c r="H618" s="183"/>
      <c r="I618" s="183"/>
      <c r="J618" s="22"/>
      <c r="K618" s="191" t="e">
        <f aca="false">VLOOKUP('Altri Costi'!J618,Legenda!$D$1:$F$258,2)</f>
        <v>#N/A</v>
      </c>
      <c r="L618" s="22"/>
      <c r="M618" s="22"/>
      <c r="N618" s="203"/>
      <c r="O618" s="183"/>
      <c r="P618" s="22"/>
      <c r="Q618" s="203"/>
      <c r="R618" s="183"/>
      <c r="S618" s="184" t="n">
        <f aca="false">'Piano Finanziario Annuale'!$F$6</f>
        <v>0</v>
      </c>
      <c r="T618" s="185" t="n">
        <v>0</v>
      </c>
      <c r="U618" s="186"/>
      <c r="V618" s="187" t="n">
        <f aca="false">(T618*U618)</f>
        <v>0</v>
      </c>
      <c r="W618" s="185" t="n">
        <v>0</v>
      </c>
      <c r="X618" s="185" t="n">
        <f aca="false">IF(OR(S618="sì",S618="forfettario 190"),SUM(T618+W618),SUM(T618+V618+W618))</f>
        <v>0</v>
      </c>
      <c r="Y618" s="205"/>
      <c r="Z618" s="205"/>
      <c r="AA618" s="206"/>
      <c r="AB618" s="189" t="n">
        <f aca="false">IF(AA618="SI",X618,0)</f>
        <v>0</v>
      </c>
      <c r="AC618" s="207"/>
      <c r="AD618" s="207"/>
      <c r="AE618" s="207"/>
      <c r="AF618" s="207"/>
      <c r="AG618" s="207"/>
      <c r="AH618" s="208"/>
    </row>
    <row r="619" customFormat="false" ht="13.5" hidden="false" customHeight="true" outlineLevel="0" collapsed="false">
      <c r="A619" s="22" t="n">
        <v>618</v>
      </c>
      <c r="B619" s="180"/>
      <c r="C619" s="22"/>
      <c r="D619" s="22"/>
      <c r="E619" s="22"/>
      <c r="F619" s="22"/>
      <c r="G619" s="22"/>
      <c r="H619" s="183"/>
      <c r="I619" s="183"/>
      <c r="J619" s="22"/>
      <c r="K619" s="191" t="e">
        <f aca="false">VLOOKUP('Altri Costi'!J619,Legenda!$D$1:$F$258,2)</f>
        <v>#N/A</v>
      </c>
      <c r="L619" s="22"/>
      <c r="M619" s="22"/>
      <c r="N619" s="203"/>
      <c r="O619" s="183"/>
      <c r="P619" s="22"/>
      <c r="Q619" s="203"/>
      <c r="R619" s="183"/>
      <c r="S619" s="184" t="n">
        <f aca="false">'Piano Finanziario Annuale'!$F$6</f>
        <v>0</v>
      </c>
      <c r="T619" s="185" t="n">
        <v>0</v>
      </c>
      <c r="U619" s="186"/>
      <c r="V619" s="187" t="n">
        <f aca="false">(T619*U619)</f>
        <v>0</v>
      </c>
      <c r="W619" s="185" t="n">
        <v>0</v>
      </c>
      <c r="X619" s="185" t="n">
        <f aca="false">IF(OR(S619="sì",S619="forfettario 190"),SUM(T619+W619),SUM(T619+V619+W619))</f>
        <v>0</v>
      </c>
      <c r="Y619" s="205"/>
      <c r="Z619" s="205"/>
      <c r="AA619" s="206"/>
      <c r="AB619" s="189" t="n">
        <f aca="false">IF(AA619="SI",X619,0)</f>
        <v>0</v>
      </c>
      <c r="AC619" s="207"/>
      <c r="AD619" s="207"/>
      <c r="AE619" s="207"/>
      <c r="AF619" s="207"/>
      <c r="AG619" s="207"/>
      <c r="AH619" s="208"/>
    </row>
    <row r="620" customFormat="false" ht="13.5" hidden="false" customHeight="true" outlineLevel="0" collapsed="false">
      <c r="A620" s="22" t="n">
        <v>619</v>
      </c>
      <c r="B620" s="180"/>
      <c r="C620" s="22"/>
      <c r="D620" s="22"/>
      <c r="E620" s="22"/>
      <c r="F620" s="22"/>
      <c r="G620" s="22"/>
      <c r="H620" s="183"/>
      <c r="I620" s="183"/>
      <c r="J620" s="22"/>
      <c r="K620" s="191" t="e">
        <f aca="false">VLOOKUP('Altri Costi'!J620,Legenda!$D$1:$F$258,2)</f>
        <v>#N/A</v>
      </c>
      <c r="L620" s="22"/>
      <c r="M620" s="22"/>
      <c r="N620" s="203"/>
      <c r="O620" s="183"/>
      <c r="P620" s="22"/>
      <c r="Q620" s="203"/>
      <c r="R620" s="183"/>
      <c r="S620" s="184" t="n">
        <f aca="false">'Piano Finanziario Annuale'!$F$6</f>
        <v>0</v>
      </c>
      <c r="T620" s="185" t="n">
        <v>0</v>
      </c>
      <c r="U620" s="186"/>
      <c r="V620" s="187" t="n">
        <f aca="false">(T620*U620)</f>
        <v>0</v>
      </c>
      <c r="W620" s="185" t="n">
        <v>0</v>
      </c>
      <c r="X620" s="185" t="n">
        <f aca="false">IF(OR(S620="sì",S620="forfettario 190"),SUM(T620+W620),SUM(T620+V620+W620))</f>
        <v>0</v>
      </c>
      <c r="Y620" s="205"/>
      <c r="Z620" s="205"/>
      <c r="AA620" s="206"/>
      <c r="AB620" s="189" t="n">
        <f aca="false">IF(AA620="SI",X620,0)</f>
        <v>0</v>
      </c>
      <c r="AC620" s="207"/>
      <c r="AD620" s="207"/>
      <c r="AE620" s="207"/>
      <c r="AF620" s="207"/>
      <c r="AG620" s="207"/>
      <c r="AH620" s="208"/>
    </row>
    <row r="621" customFormat="false" ht="13.5" hidden="false" customHeight="true" outlineLevel="0" collapsed="false">
      <c r="A621" s="22" t="n">
        <v>620</v>
      </c>
      <c r="B621" s="180"/>
      <c r="C621" s="22"/>
      <c r="D621" s="22"/>
      <c r="E621" s="22"/>
      <c r="F621" s="22"/>
      <c r="G621" s="22"/>
      <c r="H621" s="183"/>
      <c r="I621" s="183"/>
      <c r="J621" s="22"/>
      <c r="K621" s="191" t="e">
        <f aca="false">VLOOKUP('Altri Costi'!J621,Legenda!$D$1:$F$258,2)</f>
        <v>#N/A</v>
      </c>
      <c r="L621" s="22"/>
      <c r="M621" s="22"/>
      <c r="N621" s="203"/>
      <c r="O621" s="183"/>
      <c r="P621" s="22"/>
      <c r="Q621" s="203"/>
      <c r="R621" s="183"/>
      <c r="S621" s="184" t="n">
        <f aca="false">'Piano Finanziario Annuale'!$F$6</f>
        <v>0</v>
      </c>
      <c r="T621" s="185" t="n">
        <v>0</v>
      </c>
      <c r="U621" s="186"/>
      <c r="V621" s="187" t="n">
        <f aca="false">(T621*U621)</f>
        <v>0</v>
      </c>
      <c r="W621" s="185" t="n">
        <v>0</v>
      </c>
      <c r="X621" s="185" t="n">
        <f aca="false">IF(OR(S621="sì",S621="forfettario 190"),SUM(T621+W621),SUM(T621+V621+W621))</f>
        <v>0</v>
      </c>
      <c r="Y621" s="205"/>
      <c r="Z621" s="205"/>
      <c r="AA621" s="206"/>
      <c r="AB621" s="189" t="n">
        <f aca="false">IF(AA621="SI",X621,0)</f>
        <v>0</v>
      </c>
      <c r="AC621" s="207"/>
      <c r="AD621" s="207"/>
      <c r="AE621" s="207"/>
      <c r="AF621" s="207"/>
      <c r="AG621" s="207"/>
      <c r="AH621" s="208"/>
    </row>
    <row r="622" customFormat="false" ht="13.5" hidden="false" customHeight="true" outlineLevel="0" collapsed="false">
      <c r="A622" s="22" t="n">
        <v>621</v>
      </c>
      <c r="B622" s="180"/>
      <c r="C622" s="22"/>
      <c r="D622" s="22"/>
      <c r="E622" s="22"/>
      <c r="F622" s="22"/>
      <c r="G622" s="22"/>
      <c r="H622" s="183"/>
      <c r="I622" s="183"/>
      <c r="J622" s="22"/>
      <c r="K622" s="191" t="e">
        <f aca="false">VLOOKUP('Altri Costi'!J622,Legenda!$D$1:$F$258,2)</f>
        <v>#N/A</v>
      </c>
      <c r="L622" s="22"/>
      <c r="M622" s="22"/>
      <c r="N622" s="203"/>
      <c r="O622" s="183"/>
      <c r="P622" s="22"/>
      <c r="Q622" s="203"/>
      <c r="R622" s="183"/>
      <c r="S622" s="184" t="n">
        <f aca="false">'Piano Finanziario Annuale'!$F$6</f>
        <v>0</v>
      </c>
      <c r="T622" s="185" t="n">
        <v>0</v>
      </c>
      <c r="U622" s="186"/>
      <c r="V622" s="187" t="n">
        <f aca="false">(T622*U622)</f>
        <v>0</v>
      </c>
      <c r="W622" s="185" t="n">
        <v>0</v>
      </c>
      <c r="X622" s="185" t="n">
        <f aca="false">IF(OR(S622="sì",S622="forfettario 190"),SUM(T622+W622),SUM(T622+V622+W622))</f>
        <v>0</v>
      </c>
      <c r="Y622" s="205"/>
      <c r="Z622" s="205"/>
      <c r="AA622" s="206"/>
      <c r="AB622" s="189" t="n">
        <f aca="false">IF(AA622="SI",X622,0)</f>
        <v>0</v>
      </c>
      <c r="AC622" s="207"/>
      <c r="AD622" s="207"/>
      <c r="AE622" s="207"/>
      <c r="AF622" s="207"/>
      <c r="AG622" s="207"/>
      <c r="AH622" s="208"/>
    </row>
    <row r="623" customFormat="false" ht="13.5" hidden="false" customHeight="true" outlineLevel="0" collapsed="false">
      <c r="A623" s="22" t="n">
        <v>622</v>
      </c>
      <c r="B623" s="180"/>
      <c r="C623" s="22"/>
      <c r="D623" s="22"/>
      <c r="E623" s="22"/>
      <c r="F623" s="22"/>
      <c r="G623" s="22"/>
      <c r="H623" s="183"/>
      <c r="I623" s="183"/>
      <c r="J623" s="22"/>
      <c r="K623" s="191" t="e">
        <f aca="false">VLOOKUP('Altri Costi'!J623,Legenda!$D$1:$F$258,2)</f>
        <v>#N/A</v>
      </c>
      <c r="L623" s="22"/>
      <c r="M623" s="22"/>
      <c r="N623" s="203"/>
      <c r="O623" s="183"/>
      <c r="P623" s="22"/>
      <c r="Q623" s="203"/>
      <c r="R623" s="183"/>
      <c r="S623" s="184" t="n">
        <f aca="false">'Piano Finanziario Annuale'!$F$6</f>
        <v>0</v>
      </c>
      <c r="T623" s="185" t="n">
        <v>0</v>
      </c>
      <c r="U623" s="186"/>
      <c r="V623" s="187" t="n">
        <f aca="false">(T623*U623)</f>
        <v>0</v>
      </c>
      <c r="W623" s="185" t="n">
        <v>0</v>
      </c>
      <c r="X623" s="185" t="n">
        <f aca="false">IF(OR(S623="sì",S623="forfettario 190"),SUM(T623+W623),SUM(T623+V623+W623))</f>
        <v>0</v>
      </c>
      <c r="Y623" s="205"/>
      <c r="Z623" s="205"/>
      <c r="AA623" s="206"/>
      <c r="AB623" s="189" t="n">
        <f aca="false">IF(AA623="SI",X623,0)</f>
        <v>0</v>
      </c>
      <c r="AC623" s="207"/>
      <c r="AD623" s="207"/>
      <c r="AE623" s="207"/>
      <c r="AF623" s="207"/>
      <c r="AG623" s="207"/>
      <c r="AH623" s="208"/>
    </row>
    <row r="624" customFormat="false" ht="13.5" hidden="false" customHeight="true" outlineLevel="0" collapsed="false">
      <c r="A624" s="22" t="n">
        <v>623</v>
      </c>
      <c r="B624" s="180"/>
      <c r="C624" s="22"/>
      <c r="D624" s="22"/>
      <c r="E624" s="22"/>
      <c r="F624" s="22"/>
      <c r="G624" s="22"/>
      <c r="H624" s="183"/>
      <c r="I624" s="183"/>
      <c r="J624" s="22"/>
      <c r="K624" s="191" t="e">
        <f aca="false">VLOOKUP('Altri Costi'!J624,Legenda!$D$1:$F$258,2)</f>
        <v>#N/A</v>
      </c>
      <c r="L624" s="22"/>
      <c r="M624" s="22"/>
      <c r="N624" s="203"/>
      <c r="O624" s="183"/>
      <c r="P624" s="22"/>
      <c r="Q624" s="203"/>
      <c r="R624" s="183"/>
      <c r="S624" s="184" t="n">
        <f aca="false">'Piano Finanziario Annuale'!$F$6</f>
        <v>0</v>
      </c>
      <c r="T624" s="185" t="n">
        <v>0</v>
      </c>
      <c r="U624" s="186"/>
      <c r="V624" s="187" t="n">
        <f aca="false">(T624*U624)</f>
        <v>0</v>
      </c>
      <c r="W624" s="185" t="n">
        <v>0</v>
      </c>
      <c r="X624" s="185" t="n">
        <f aca="false">IF(OR(S624="sì",S624="forfettario 190"),SUM(T624+W624),SUM(T624+V624+W624))</f>
        <v>0</v>
      </c>
      <c r="Y624" s="205"/>
      <c r="Z624" s="205"/>
      <c r="AA624" s="206"/>
      <c r="AB624" s="189" t="n">
        <f aca="false">IF(AA624="SI",X624,0)</f>
        <v>0</v>
      </c>
      <c r="AC624" s="207"/>
      <c r="AD624" s="207"/>
      <c r="AE624" s="207"/>
      <c r="AF624" s="207"/>
      <c r="AG624" s="207"/>
      <c r="AH624" s="208"/>
    </row>
    <row r="625" customFormat="false" ht="13.5" hidden="false" customHeight="true" outlineLevel="0" collapsed="false">
      <c r="A625" s="22" t="n">
        <v>624</v>
      </c>
      <c r="B625" s="180"/>
      <c r="C625" s="22"/>
      <c r="D625" s="22"/>
      <c r="E625" s="22"/>
      <c r="F625" s="22"/>
      <c r="G625" s="22"/>
      <c r="H625" s="183"/>
      <c r="I625" s="183"/>
      <c r="J625" s="22"/>
      <c r="K625" s="191" t="e">
        <f aca="false">VLOOKUP('Altri Costi'!J625,Legenda!$D$1:$F$258,2)</f>
        <v>#N/A</v>
      </c>
      <c r="L625" s="22"/>
      <c r="M625" s="22"/>
      <c r="N625" s="203"/>
      <c r="O625" s="183"/>
      <c r="P625" s="22"/>
      <c r="Q625" s="203"/>
      <c r="R625" s="183"/>
      <c r="S625" s="184" t="n">
        <f aca="false">'Piano Finanziario Annuale'!$F$6</f>
        <v>0</v>
      </c>
      <c r="T625" s="185" t="n">
        <v>0</v>
      </c>
      <c r="U625" s="186"/>
      <c r="V625" s="187" t="n">
        <f aca="false">(T625*U625)</f>
        <v>0</v>
      </c>
      <c r="W625" s="185" t="n">
        <v>0</v>
      </c>
      <c r="X625" s="185" t="n">
        <f aca="false">IF(OR(S625="sì",S625="forfettario 190"),SUM(T625+W625),SUM(T625+V625+W625))</f>
        <v>0</v>
      </c>
      <c r="Y625" s="205"/>
      <c r="Z625" s="205"/>
      <c r="AA625" s="206"/>
      <c r="AB625" s="189" t="n">
        <f aca="false">IF(AA625="SI",X625,0)</f>
        <v>0</v>
      </c>
      <c r="AC625" s="207"/>
      <c r="AD625" s="207"/>
      <c r="AE625" s="207"/>
      <c r="AF625" s="207"/>
      <c r="AG625" s="207"/>
      <c r="AH625" s="208"/>
    </row>
    <row r="626" customFormat="false" ht="13.5" hidden="false" customHeight="true" outlineLevel="0" collapsed="false">
      <c r="A626" s="22" t="n">
        <v>625</v>
      </c>
      <c r="B626" s="180"/>
      <c r="C626" s="22"/>
      <c r="D626" s="22"/>
      <c r="E626" s="22"/>
      <c r="F626" s="22"/>
      <c r="G626" s="22"/>
      <c r="H626" s="183"/>
      <c r="I626" s="183"/>
      <c r="J626" s="22"/>
      <c r="K626" s="191" t="e">
        <f aca="false">VLOOKUP('Altri Costi'!J626,Legenda!$D$1:$F$258,2)</f>
        <v>#N/A</v>
      </c>
      <c r="L626" s="22"/>
      <c r="M626" s="22"/>
      <c r="N626" s="203"/>
      <c r="O626" s="183"/>
      <c r="P626" s="22"/>
      <c r="Q626" s="203"/>
      <c r="R626" s="183"/>
      <c r="S626" s="184" t="n">
        <f aca="false">'Piano Finanziario Annuale'!$F$6</f>
        <v>0</v>
      </c>
      <c r="T626" s="185" t="n">
        <v>0</v>
      </c>
      <c r="U626" s="186"/>
      <c r="V626" s="187" t="n">
        <f aca="false">(T626*U626)</f>
        <v>0</v>
      </c>
      <c r="W626" s="185" t="n">
        <v>0</v>
      </c>
      <c r="X626" s="185" t="n">
        <f aca="false">IF(OR(S626="sì",S626="forfettario 190"),SUM(T626+W626),SUM(T626+V626+W626))</f>
        <v>0</v>
      </c>
      <c r="Y626" s="205"/>
      <c r="Z626" s="205"/>
      <c r="AA626" s="206"/>
      <c r="AB626" s="189" t="n">
        <f aca="false">IF(AA626="SI",X626,0)</f>
        <v>0</v>
      </c>
      <c r="AC626" s="207"/>
      <c r="AD626" s="207"/>
      <c r="AE626" s="207"/>
      <c r="AF626" s="207"/>
      <c r="AG626" s="207"/>
      <c r="AH626" s="208"/>
    </row>
    <row r="627" customFormat="false" ht="13.5" hidden="false" customHeight="true" outlineLevel="0" collapsed="false">
      <c r="A627" s="22" t="n">
        <v>626</v>
      </c>
      <c r="B627" s="180"/>
      <c r="C627" s="22"/>
      <c r="D627" s="22"/>
      <c r="E627" s="22"/>
      <c r="F627" s="22"/>
      <c r="G627" s="22"/>
      <c r="H627" s="183"/>
      <c r="I627" s="183"/>
      <c r="J627" s="22"/>
      <c r="K627" s="191" t="e">
        <f aca="false">VLOOKUP('Altri Costi'!J627,Legenda!$D$1:$F$258,2)</f>
        <v>#N/A</v>
      </c>
      <c r="L627" s="22"/>
      <c r="M627" s="22"/>
      <c r="N627" s="203"/>
      <c r="O627" s="183"/>
      <c r="P627" s="22"/>
      <c r="Q627" s="203"/>
      <c r="R627" s="183"/>
      <c r="S627" s="184" t="n">
        <f aca="false">'Piano Finanziario Annuale'!$F$6</f>
        <v>0</v>
      </c>
      <c r="T627" s="185" t="n">
        <v>0</v>
      </c>
      <c r="U627" s="186"/>
      <c r="V627" s="187" t="n">
        <f aca="false">(T627*U627)</f>
        <v>0</v>
      </c>
      <c r="W627" s="185" t="n">
        <v>0</v>
      </c>
      <c r="X627" s="185" t="n">
        <f aca="false">IF(OR(S627="sì",S627="forfettario 190"),SUM(T627+W627),SUM(T627+V627+W627))</f>
        <v>0</v>
      </c>
      <c r="Y627" s="205"/>
      <c r="Z627" s="205"/>
      <c r="AA627" s="206"/>
      <c r="AB627" s="189" t="n">
        <f aca="false">IF(AA627="SI",X627,0)</f>
        <v>0</v>
      </c>
      <c r="AC627" s="207"/>
      <c r="AD627" s="207"/>
      <c r="AE627" s="207"/>
      <c r="AF627" s="207"/>
      <c r="AG627" s="207"/>
      <c r="AH627" s="208"/>
    </row>
    <row r="628" customFormat="false" ht="13.5" hidden="false" customHeight="true" outlineLevel="0" collapsed="false">
      <c r="A628" s="22" t="n">
        <v>627</v>
      </c>
      <c r="B628" s="180"/>
      <c r="C628" s="22"/>
      <c r="D628" s="22"/>
      <c r="E628" s="22"/>
      <c r="F628" s="22"/>
      <c r="G628" s="22"/>
      <c r="H628" s="183"/>
      <c r="I628" s="183"/>
      <c r="J628" s="22"/>
      <c r="K628" s="191" t="e">
        <f aca="false">VLOOKUP('Altri Costi'!J628,Legenda!$D$1:$F$258,2)</f>
        <v>#N/A</v>
      </c>
      <c r="L628" s="22"/>
      <c r="M628" s="22"/>
      <c r="N628" s="203"/>
      <c r="O628" s="183"/>
      <c r="P628" s="22"/>
      <c r="Q628" s="203"/>
      <c r="R628" s="183"/>
      <c r="S628" s="184" t="n">
        <f aca="false">'Piano Finanziario Annuale'!$F$6</f>
        <v>0</v>
      </c>
      <c r="T628" s="185" t="n">
        <v>0</v>
      </c>
      <c r="U628" s="186"/>
      <c r="V628" s="187" t="n">
        <f aca="false">(T628*U628)</f>
        <v>0</v>
      </c>
      <c r="W628" s="185" t="n">
        <v>0</v>
      </c>
      <c r="X628" s="185" t="n">
        <f aca="false">IF(OR(S628="sì",S628="forfettario 190"),SUM(T628+W628),SUM(T628+V628+W628))</f>
        <v>0</v>
      </c>
      <c r="Y628" s="205"/>
      <c r="Z628" s="205"/>
      <c r="AA628" s="206"/>
      <c r="AB628" s="189" t="n">
        <f aca="false">IF(AA628="SI",X628,0)</f>
        <v>0</v>
      </c>
      <c r="AC628" s="207"/>
      <c r="AD628" s="207"/>
      <c r="AE628" s="207"/>
      <c r="AF628" s="207"/>
      <c r="AG628" s="207"/>
      <c r="AH628" s="208"/>
    </row>
    <row r="629" customFormat="false" ht="13.5" hidden="false" customHeight="true" outlineLevel="0" collapsed="false">
      <c r="A629" s="22" t="n">
        <v>628</v>
      </c>
      <c r="B629" s="180"/>
      <c r="C629" s="22"/>
      <c r="D629" s="22"/>
      <c r="E629" s="22"/>
      <c r="F629" s="22"/>
      <c r="G629" s="22"/>
      <c r="H629" s="183"/>
      <c r="I629" s="183"/>
      <c r="J629" s="22"/>
      <c r="K629" s="191" t="e">
        <f aca="false">VLOOKUP('Altri Costi'!J629,Legenda!$D$1:$F$258,2)</f>
        <v>#N/A</v>
      </c>
      <c r="L629" s="22"/>
      <c r="M629" s="22"/>
      <c r="N629" s="203"/>
      <c r="O629" s="183"/>
      <c r="P629" s="22"/>
      <c r="Q629" s="203"/>
      <c r="R629" s="183"/>
      <c r="S629" s="184" t="n">
        <f aca="false">'Piano Finanziario Annuale'!$F$6</f>
        <v>0</v>
      </c>
      <c r="T629" s="185" t="n">
        <v>0</v>
      </c>
      <c r="U629" s="186"/>
      <c r="V629" s="187" t="n">
        <f aca="false">(T629*U629)</f>
        <v>0</v>
      </c>
      <c r="W629" s="185" t="n">
        <v>0</v>
      </c>
      <c r="X629" s="185" t="n">
        <f aca="false">IF(OR(S629="sì",S629="forfettario 190"),SUM(T629+W629),SUM(T629+V629+W629))</f>
        <v>0</v>
      </c>
      <c r="Y629" s="205"/>
      <c r="Z629" s="205"/>
      <c r="AA629" s="206"/>
      <c r="AB629" s="189" t="n">
        <f aca="false">IF(AA629="SI",X629,0)</f>
        <v>0</v>
      </c>
      <c r="AC629" s="207"/>
      <c r="AD629" s="207"/>
      <c r="AE629" s="207"/>
      <c r="AF629" s="207"/>
      <c r="AG629" s="207"/>
      <c r="AH629" s="208"/>
    </row>
    <row r="630" customFormat="false" ht="13.5" hidden="false" customHeight="true" outlineLevel="0" collapsed="false">
      <c r="A630" s="22" t="n">
        <v>629</v>
      </c>
      <c r="B630" s="180"/>
      <c r="C630" s="22"/>
      <c r="D630" s="22"/>
      <c r="E630" s="22"/>
      <c r="F630" s="22"/>
      <c r="G630" s="22"/>
      <c r="H630" s="183"/>
      <c r="I630" s="183"/>
      <c r="J630" s="22"/>
      <c r="K630" s="191" t="e">
        <f aca="false">VLOOKUP('Altri Costi'!J630,Legenda!$D$1:$F$258,2)</f>
        <v>#N/A</v>
      </c>
      <c r="L630" s="22"/>
      <c r="M630" s="22"/>
      <c r="N630" s="203"/>
      <c r="O630" s="183"/>
      <c r="P630" s="22"/>
      <c r="Q630" s="203"/>
      <c r="R630" s="183"/>
      <c r="S630" s="184" t="n">
        <f aca="false">'Piano Finanziario Annuale'!$F$6</f>
        <v>0</v>
      </c>
      <c r="T630" s="185" t="n">
        <v>0</v>
      </c>
      <c r="U630" s="186"/>
      <c r="V630" s="187" t="n">
        <f aca="false">(T630*U630)</f>
        <v>0</v>
      </c>
      <c r="W630" s="185" t="n">
        <v>0</v>
      </c>
      <c r="X630" s="185" t="n">
        <f aca="false">IF(OR(S630="sì",S630="forfettario 190"),SUM(T630+W630),SUM(T630+V630+W630))</f>
        <v>0</v>
      </c>
      <c r="Y630" s="205"/>
      <c r="Z630" s="205"/>
      <c r="AA630" s="206"/>
      <c r="AB630" s="189" t="n">
        <f aca="false">IF(AA630="SI",X630,0)</f>
        <v>0</v>
      </c>
      <c r="AC630" s="207"/>
      <c r="AD630" s="207"/>
      <c r="AE630" s="207"/>
      <c r="AF630" s="207"/>
      <c r="AG630" s="207"/>
      <c r="AH630" s="208"/>
    </row>
    <row r="631" customFormat="false" ht="13.5" hidden="false" customHeight="true" outlineLevel="0" collapsed="false">
      <c r="A631" s="22" t="n">
        <v>630</v>
      </c>
      <c r="B631" s="180"/>
      <c r="C631" s="22"/>
      <c r="D631" s="22"/>
      <c r="E631" s="22"/>
      <c r="F631" s="22"/>
      <c r="G631" s="22"/>
      <c r="H631" s="183"/>
      <c r="I631" s="183"/>
      <c r="J631" s="22"/>
      <c r="K631" s="191" t="e">
        <f aca="false">VLOOKUP('Altri Costi'!J631,Legenda!$D$1:$F$258,2)</f>
        <v>#N/A</v>
      </c>
      <c r="L631" s="22"/>
      <c r="M631" s="22"/>
      <c r="N631" s="203"/>
      <c r="O631" s="183"/>
      <c r="P631" s="22"/>
      <c r="Q631" s="203"/>
      <c r="R631" s="183"/>
      <c r="S631" s="184" t="n">
        <f aca="false">'Piano Finanziario Annuale'!$F$6</f>
        <v>0</v>
      </c>
      <c r="T631" s="185" t="n">
        <v>0</v>
      </c>
      <c r="U631" s="186"/>
      <c r="V631" s="187" t="n">
        <f aca="false">(T631*U631)</f>
        <v>0</v>
      </c>
      <c r="W631" s="185" t="n">
        <v>0</v>
      </c>
      <c r="X631" s="185" t="n">
        <f aca="false">IF(OR(S631="sì",S631="forfettario 190"),SUM(T631+W631),SUM(T631+V631+W631))</f>
        <v>0</v>
      </c>
      <c r="Y631" s="205"/>
      <c r="Z631" s="205"/>
      <c r="AA631" s="206"/>
      <c r="AB631" s="189" t="n">
        <f aca="false">IF(AA631="SI",X631,0)</f>
        <v>0</v>
      </c>
      <c r="AC631" s="207"/>
      <c r="AD631" s="207"/>
      <c r="AE631" s="207"/>
      <c r="AF631" s="207"/>
      <c r="AG631" s="207"/>
      <c r="AH631" s="208"/>
    </row>
    <row r="632" customFormat="false" ht="13.5" hidden="false" customHeight="true" outlineLevel="0" collapsed="false">
      <c r="A632" s="22" t="n">
        <v>631</v>
      </c>
      <c r="B632" s="180"/>
      <c r="C632" s="22"/>
      <c r="D632" s="22"/>
      <c r="E632" s="22"/>
      <c r="F632" s="22"/>
      <c r="G632" s="22"/>
      <c r="H632" s="183"/>
      <c r="I632" s="183"/>
      <c r="J632" s="22"/>
      <c r="K632" s="191" t="e">
        <f aca="false">VLOOKUP('Altri Costi'!J632,Legenda!$D$1:$F$258,2)</f>
        <v>#N/A</v>
      </c>
      <c r="L632" s="22"/>
      <c r="M632" s="22"/>
      <c r="N632" s="203"/>
      <c r="O632" s="183"/>
      <c r="P632" s="22"/>
      <c r="Q632" s="203"/>
      <c r="R632" s="183"/>
      <c r="S632" s="184" t="n">
        <f aca="false">'Piano Finanziario Annuale'!$F$6</f>
        <v>0</v>
      </c>
      <c r="T632" s="185" t="n">
        <v>0</v>
      </c>
      <c r="U632" s="186"/>
      <c r="V632" s="187" t="n">
        <f aca="false">(T632*U632)</f>
        <v>0</v>
      </c>
      <c r="W632" s="185" t="n">
        <v>0</v>
      </c>
      <c r="X632" s="185" t="n">
        <f aca="false">IF(OR(S632="sì",S632="forfettario 190"),SUM(T632+W632),SUM(T632+V632+W632))</f>
        <v>0</v>
      </c>
      <c r="Y632" s="205"/>
      <c r="Z632" s="205"/>
      <c r="AA632" s="206"/>
      <c r="AB632" s="189" t="n">
        <f aca="false">IF(AA632="SI",X632,0)</f>
        <v>0</v>
      </c>
      <c r="AC632" s="207"/>
      <c r="AD632" s="207"/>
      <c r="AE632" s="207"/>
      <c r="AF632" s="207"/>
      <c r="AG632" s="207"/>
      <c r="AH632" s="208"/>
    </row>
    <row r="633" customFormat="false" ht="13.5" hidden="false" customHeight="true" outlineLevel="0" collapsed="false">
      <c r="A633" s="22" t="n">
        <v>632</v>
      </c>
      <c r="B633" s="180"/>
      <c r="C633" s="22"/>
      <c r="D633" s="22"/>
      <c r="E633" s="22"/>
      <c r="F633" s="22"/>
      <c r="G633" s="22"/>
      <c r="H633" s="183"/>
      <c r="I633" s="183"/>
      <c r="J633" s="22"/>
      <c r="K633" s="191" t="e">
        <f aca="false">VLOOKUP('Altri Costi'!J633,Legenda!$D$1:$F$258,2)</f>
        <v>#N/A</v>
      </c>
      <c r="L633" s="22"/>
      <c r="M633" s="22"/>
      <c r="N633" s="203"/>
      <c r="O633" s="183"/>
      <c r="P633" s="22"/>
      <c r="Q633" s="203"/>
      <c r="R633" s="183"/>
      <c r="S633" s="184" t="n">
        <f aca="false">'Piano Finanziario Annuale'!$F$6</f>
        <v>0</v>
      </c>
      <c r="T633" s="185" t="n">
        <v>0</v>
      </c>
      <c r="U633" s="186"/>
      <c r="V633" s="187" t="n">
        <f aca="false">(T633*U633)</f>
        <v>0</v>
      </c>
      <c r="W633" s="185" t="n">
        <v>0</v>
      </c>
      <c r="X633" s="185" t="n">
        <f aca="false">IF(OR(S633="sì",S633="forfettario 190"),SUM(T633+W633),SUM(T633+V633+W633))</f>
        <v>0</v>
      </c>
      <c r="Y633" s="205"/>
      <c r="Z633" s="205"/>
      <c r="AA633" s="206"/>
      <c r="AB633" s="189" t="n">
        <f aca="false">IF(AA633="SI",X633,0)</f>
        <v>0</v>
      </c>
      <c r="AC633" s="207"/>
      <c r="AD633" s="207"/>
      <c r="AE633" s="207"/>
      <c r="AF633" s="207"/>
      <c r="AG633" s="207"/>
      <c r="AH633" s="208"/>
    </row>
    <row r="634" customFormat="false" ht="13.5" hidden="false" customHeight="true" outlineLevel="0" collapsed="false">
      <c r="A634" s="22" t="n">
        <v>633</v>
      </c>
      <c r="B634" s="180"/>
      <c r="C634" s="22"/>
      <c r="D634" s="22"/>
      <c r="E634" s="22"/>
      <c r="F634" s="22"/>
      <c r="G634" s="22"/>
      <c r="H634" s="183"/>
      <c r="I634" s="183"/>
      <c r="J634" s="22"/>
      <c r="K634" s="191" t="e">
        <f aca="false">VLOOKUP('Altri Costi'!J634,Legenda!$D$1:$F$258,2)</f>
        <v>#N/A</v>
      </c>
      <c r="L634" s="22"/>
      <c r="M634" s="22"/>
      <c r="N634" s="203"/>
      <c r="O634" s="183"/>
      <c r="P634" s="22"/>
      <c r="Q634" s="203"/>
      <c r="R634" s="183"/>
      <c r="S634" s="184" t="n">
        <f aca="false">'Piano Finanziario Annuale'!$F$6</f>
        <v>0</v>
      </c>
      <c r="T634" s="185" t="n">
        <v>0</v>
      </c>
      <c r="U634" s="186"/>
      <c r="V634" s="187" t="n">
        <f aca="false">(T634*U634)</f>
        <v>0</v>
      </c>
      <c r="W634" s="185" t="n">
        <v>0</v>
      </c>
      <c r="X634" s="185" t="n">
        <f aca="false">IF(OR(S634="sì",S634="forfettario 190"),SUM(T634+W634),SUM(T634+V634+W634))</f>
        <v>0</v>
      </c>
      <c r="Y634" s="205"/>
      <c r="Z634" s="205"/>
      <c r="AA634" s="206"/>
      <c r="AB634" s="189" t="n">
        <f aca="false">IF(AA634="SI",X634,0)</f>
        <v>0</v>
      </c>
      <c r="AC634" s="207"/>
      <c r="AD634" s="207"/>
      <c r="AE634" s="207"/>
      <c r="AF634" s="207"/>
      <c r="AG634" s="207"/>
      <c r="AH634" s="208"/>
    </row>
    <row r="635" customFormat="false" ht="13.5" hidden="false" customHeight="true" outlineLevel="0" collapsed="false">
      <c r="A635" s="22" t="n">
        <v>634</v>
      </c>
      <c r="B635" s="180"/>
      <c r="C635" s="22"/>
      <c r="D635" s="22"/>
      <c r="E635" s="22"/>
      <c r="F635" s="22"/>
      <c r="G635" s="22"/>
      <c r="H635" s="183"/>
      <c r="I635" s="183"/>
      <c r="J635" s="22"/>
      <c r="K635" s="191" t="e">
        <f aca="false">VLOOKUP('Altri Costi'!J635,Legenda!$D$1:$F$258,2)</f>
        <v>#N/A</v>
      </c>
      <c r="L635" s="22"/>
      <c r="M635" s="22"/>
      <c r="N635" s="203"/>
      <c r="O635" s="183"/>
      <c r="P635" s="22"/>
      <c r="Q635" s="203"/>
      <c r="R635" s="183"/>
      <c r="S635" s="184" t="n">
        <f aca="false">'Piano Finanziario Annuale'!$F$6</f>
        <v>0</v>
      </c>
      <c r="T635" s="185" t="n">
        <v>0</v>
      </c>
      <c r="U635" s="186"/>
      <c r="V635" s="187" t="n">
        <f aca="false">(T635*U635)</f>
        <v>0</v>
      </c>
      <c r="W635" s="185" t="n">
        <v>0</v>
      </c>
      <c r="X635" s="185" t="n">
        <f aca="false">IF(OR(S635="sì",S635="forfettario 190"),SUM(T635+W635),SUM(T635+V635+W635))</f>
        <v>0</v>
      </c>
      <c r="Y635" s="205"/>
      <c r="Z635" s="205"/>
      <c r="AA635" s="206"/>
      <c r="AB635" s="189" t="n">
        <f aca="false">IF(AA635="SI",X635,0)</f>
        <v>0</v>
      </c>
      <c r="AC635" s="207"/>
      <c r="AD635" s="207"/>
      <c r="AE635" s="207"/>
      <c r="AF635" s="207"/>
      <c r="AG635" s="207"/>
      <c r="AH635" s="208"/>
    </row>
    <row r="636" customFormat="false" ht="13.5" hidden="false" customHeight="true" outlineLevel="0" collapsed="false">
      <c r="A636" s="22" t="n">
        <v>635</v>
      </c>
      <c r="B636" s="180"/>
      <c r="C636" s="22"/>
      <c r="D636" s="22"/>
      <c r="E636" s="22"/>
      <c r="F636" s="22"/>
      <c r="G636" s="22"/>
      <c r="H636" s="183"/>
      <c r="I636" s="183"/>
      <c r="J636" s="22"/>
      <c r="K636" s="191" t="e">
        <f aca="false">VLOOKUP('Altri Costi'!J636,Legenda!$D$1:$F$258,2)</f>
        <v>#N/A</v>
      </c>
      <c r="L636" s="22"/>
      <c r="M636" s="22"/>
      <c r="N636" s="203"/>
      <c r="O636" s="183"/>
      <c r="P636" s="22"/>
      <c r="Q636" s="203"/>
      <c r="R636" s="183"/>
      <c r="S636" s="184" t="n">
        <f aca="false">'Piano Finanziario Annuale'!$F$6</f>
        <v>0</v>
      </c>
      <c r="T636" s="185" t="n">
        <v>0</v>
      </c>
      <c r="U636" s="186"/>
      <c r="V636" s="187" t="n">
        <f aca="false">(T636*U636)</f>
        <v>0</v>
      </c>
      <c r="W636" s="185" t="n">
        <v>0</v>
      </c>
      <c r="X636" s="185" t="n">
        <f aca="false">IF(OR(S636="sì",S636="forfettario 190"),SUM(T636+W636),SUM(T636+V636+W636))</f>
        <v>0</v>
      </c>
      <c r="Y636" s="205"/>
      <c r="Z636" s="205"/>
      <c r="AA636" s="206"/>
      <c r="AB636" s="189" t="n">
        <f aca="false">IF(AA636="SI",X636,0)</f>
        <v>0</v>
      </c>
      <c r="AC636" s="207"/>
      <c r="AD636" s="207"/>
      <c r="AE636" s="207"/>
      <c r="AF636" s="207"/>
      <c r="AG636" s="207"/>
      <c r="AH636" s="208"/>
    </row>
    <row r="637" customFormat="false" ht="13.5" hidden="false" customHeight="true" outlineLevel="0" collapsed="false">
      <c r="A637" s="22" t="n">
        <v>636</v>
      </c>
      <c r="B637" s="180"/>
      <c r="C637" s="22"/>
      <c r="D637" s="22"/>
      <c r="E637" s="22"/>
      <c r="F637" s="22"/>
      <c r="G637" s="22"/>
      <c r="H637" s="183"/>
      <c r="I637" s="183"/>
      <c r="J637" s="22"/>
      <c r="K637" s="191" t="e">
        <f aca="false">VLOOKUP('Altri Costi'!J637,Legenda!$D$1:$F$258,2)</f>
        <v>#N/A</v>
      </c>
      <c r="L637" s="22"/>
      <c r="M637" s="22"/>
      <c r="N637" s="203"/>
      <c r="O637" s="183"/>
      <c r="P637" s="22"/>
      <c r="Q637" s="203"/>
      <c r="R637" s="183"/>
      <c r="S637" s="184" t="n">
        <f aca="false">'Piano Finanziario Annuale'!$F$6</f>
        <v>0</v>
      </c>
      <c r="T637" s="185" t="n">
        <v>0</v>
      </c>
      <c r="U637" s="186"/>
      <c r="V637" s="187" t="n">
        <f aca="false">(T637*U637)</f>
        <v>0</v>
      </c>
      <c r="W637" s="185" t="n">
        <v>0</v>
      </c>
      <c r="X637" s="185" t="n">
        <f aca="false">IF(OR(S637="sì",S637="forfettario 190"),SUM(T637+W637),SUM(T637+V637+W637))</f>
        <v>0</v>
      </c>
      <c r="Y637" s="205"/>
      <c r="Z637" s="205"/>
      <c r="AA637" s="206"/>
      <c r="AB637" s="189" t="n">
        <f aca="false">IF(AA637="SI",X637,0)</f>
        <v>0</v>
      </c>
      <c r="AC637" s="207"/>
      <c r="AD637" s="207"/>
      <c r="AE637" s="207"/>
      <c r="AF637" s="207"/>
      <c r="AG637" s="207"/>
      <c r="AH637" s="208"/>
    </row>
    <row r="638" customFormat="false" ht="13.5" hidden="false" customHeight="true" outlineLevel="0" collapsed="false">
      <c r="A638" s="22" t="n">
        <v>637</v>
      </c>
      <c r="B638" s="180"/>
      <c r="C638" s="22"/>
      <c r="D638" s="22"/>
      <c r="E638" s="22"/>
      <c r="F638" s="22"/>
      <c r="G638" s="22"/>
      <c r="H638" s="183"/>
      <c r="I638" s="183"/>
      <c r="J638" s="22"/>
      <c r="K638" s="191" t="e">
        <f aca="false">VLOOKUP('Altri Costi'!J638,Legenda!$D$1:$F$258,2)</f>
        <v>#N/A</v>
      </c>
      <c r="L638" s="22"/>
      <c r="M638" s="22"/>
      <c r="N638" s="203"/>
      <c r="O638" s="183"/>
      <c r="P638" s="22"/>
      <c r="Q638" s="203"/>
      <c r="R638" s="183"/>
      <c r="S638" s="184" t="n">
        <f aca="false">'Piano Finanziario Annuale'!$F$6</f>
        <v>0</v>
      </c>
      <c r="T638" s="185" t="n">
        <v>0</v>
      </c>
      <c r="U638" s="186"/>
      <c r="V638" s="187" t="n">
        <f aca="false">(T638*U638)</f>
        <v>0</v>
      </c>
      <c r="W638" s="185" t="n">
        <v>0</v>
      </c>
      <c r="X638" s="185" t="n">
        <f aca="false">IF(OR(S638="sì",S638="forfettario 190"),SUM(T638+W638),SUM(T638+V638+W638))</f>
        <v>0</v>
      </c>
      <c r="Y638" s="205"/>
      <c r="Z638" s="205"/>
      <c r="AA638" s="206"/>
      <c r="AB638" s="189" t="n">
        <f aca="false">IF(AA638="SI",X638,0)</f>
        <v>0</v>
      </c>
      <c r="AC638" s="207"/>
      <c r="AD638" s="207"/>
      <c r="AE638" s="207"/>
      <c r="AF638" s="207"/>
      <c r="AG638" s="207"/>
      <c r="AH638" s="208"/>
    </row>
    <row r="639" customFormat="false" ht="13.5" hidden="false" customHeight="true" outlineLevel="0" collapsed="false">
      <c r="A639" s="22" t="n">
        <v>638</v>
      </c>
      <c r="B639" s="180"/>
      <c r="C639" s="22"/>
      <c r="D639" s="22"/>
      <c r="E639" s="22"/>
      <c r="F639" s="22"/>
      <c r="G639" s="22"/>
      <c r="H639" s="183"/>
      <c r="I639" s="183"/>
      <c r="J639" s="22"/>
      <c r="K639" s="191" t="e">
        <f aca="false">VLOOKUP('Altri Costi'!J639,Legenda!$D$1:$F$258,2)</f>
        <v>#N/A</v>
      </c>
      <c r="L639" s="22"/>
      <c r="M639" s="22"/>
      <c r="N639" s="203"/>
      <c r="O639" s="183"/>
      <c r="P639" s="22"/>
      <c r="Q639" s="203"/>
      <c r="R639" s="183"/>
      <c r="S639" s="184" t="n">
        <f aca="false">'Piano Finanziario Annuale'!$F$6</f>
        <v>0</v>
      </c>
      <c r="T639" s="185" t="n">
        <v>0</v>
      </c>
      <c r="U639" s="186"/>
      <c r="V639" s="187" t="n">
        <f aca="false">(T639*U639)</f>
        <v>0</v>
      </c>
      <c r="W639" s="185" t="n">
        <v>0</v>
      </c>
      <c r="X639" s="185" t="n">
        <f aca="false">IF(OR(S639="sì",S639="forfettario 190"),SUM(T639+W639),SUM(T639+V639+W639))</f>
        <v>0</v>
      </c>
      <c r="Y639" s="205"/>
      <c r="Z639" s="205"/>
      <c r="AA639" s="206"/>
      <c r="AB639" s="189" t="n">
        <f aca="false">IF(AA639="SI",X639,0)</f>
        <v>0</v>
      </c>
      <c r="AC639" s="207"/>
      <c r="AD639" s="207"/>
      <c r="AE639" s="207"/>
      <c r="AF639" s="207"/>
      <c r="AG639" s="207"/>
      <c r="AH639" s="208"/>
    </row>
    <row r="640" customFormat="false" ht="13.5" hidden="false" customHeight="true" outlineLevel="0" collapsed="false">
      <c r="A640" s="22" t="n">
        <v>639</v>
      </c>
      <c r="B640" s="180"/>
      <c r="C640" s="22"/>
      <c r="D640" s="22"/>
      <c r="E640" s="22"/>
      <c r="F640" s="22"/>
      <c r="G640" s="22"/>
      <c r="H640" s="183"/>
      <c r="I640" s="183"/>
      <c r="J640" s="22"/>
      <c r="K640" s="191" t="e">
        <f aca="false">VLOOKUP('Altri Costi'!J640,Legenda!$D$1:$F$258,2)</f>
        <v>#N/A</v>
      </c>
      <c r="L640" s="22"/>
      <c r="M640" s="22"/>
      <c r="N640" s="203"/>
      <c r="O640" s="183"/>
      <c r="P640" s="22"/>
      <c r="Q640" s="203"/>
      <c r="R640" s="183"/>
      <c r="S640" s="184" t="n">
        <f aca="false">'Piano Finanziario Annuale'!$F$6</f>
        <v>0</v>
      </c>
      <c r="T640" s="185" t="n">
        <v>0</v>
      </c>
      <c r="U640" s="186"/>
      <c r="V640" s="187" t="n">
        <f aca="false">(T640*U640)</f>
        <v>0</v>
      </c>
      <c r="W640" s="185" t="n">
        <v>0</v>
      </c>
      <c r="X640" s="185" t="n">
        <f aca="false">IF(OR(S640="sì",S640="forfettario 190"),SUM(T640+W640),SUM(T640+V640+W640))</f>
        <v>0</v>
      </c>
      <c r="Y640" s="205"/>
      <c r="Z640" s="205"/>
      <c r="AA640" s="206"/>
      <c r="AB640" s="189" t="n">
        <f aca="false">IF(AA640="SI",X640,0)</f>
        <v>0</v>
      </c>
      <c r="AC640" s="207"/>
      <c r="AD640" s="207"/>
      <c r="AE640" s="207"/>
      <c r="AF640" s="207"/>
      <c r="AG640" s="207"/>
      <c r="AH640" s="208"/>
    </row>
    <row r="641" customFormat="false" ht="13.5" hidden="false" customHeight="true" outlineLevel="0" collapsed="false">
      <c r="A641" s="22" t="n">
        <v>640</v>
      </c>
      <c r="B641" s="180"/>
      <c r="C641" s="22"/>
      <c r="D641" s="22"/>
      <c r="E641" s="22"/>
      <c r="F641" s="22"/>
      <c r="G641" s="22"/>
      <c r="H641" s="183"/>
      <c r="I641" s="183"/>
      <c r="J641" s="22"/>
      <c r="K641" s="191" t="e">
        <f aca="false">VLOOKUP('Altri Costi'!J641,Legenda!$D$1:$F$258,2)</f>
        <v>#N/A</v>
      </c>
      <c r="L641" s="22"/>
      <c r="M641" s="22"/>
      <c r="N641" s="203"/>
      <c r="O641" s="183"/>
      <c r="P641" s="22"/>
      <c r="Q641" s="203"/>
      <c r="R641" s="183"/>
      <c r="S641" s="184" t="n">
        <f aca="false">'Piano Finanziario Annuale'!$F$6</f>
        <v>0</v>
      </c>
      <c r="T641" s="185" t="n">
        <v>0</v>
      </c>
      <c r="U641" s="186"/>
      <c r="V641" s="187" t="n">
        <f aca="false">(T641*U641)</f>
        <v>0</v>
      </c>
      <c r="W641" s="185" t="n">
        <v>0</v>
      </c>
      <c r="X641" s="185" t="n">
        <f aca="false">IF(OR(S641="sì",S641="forfettario 190"),SUM(T641+W641),SUM(T641+V641+W641))</f>
        <v>0</v>
      </c>
      <c r="Y641" s="205"/>
      <c r="Z641" s="205"/>
      <c r="AA641" s="206"/>
      <c r="AB641" s="189" t="n">
        <f aca="false">IF(AA641="SI",X641,0)</f>
        <v>0</v>
      </c>
      <c r="AC641" s="207"/>
      <c r="AD641" s="207"/>
      <c r="AE641" s="207"/>
      <c r="AF641" s="207"/>
      <c r="AG641" s="207"/>
      <c r="AH641" s="208"/>
    </row>
    <row r="642" customFormat="false" ht="13.5" hidden="false" customHeight="true" outlineLevel="0" collapsed="false">
      <c r="A642" s="22" t="n">
        <v>641</v>
      </c>
      <c r="B642" s="180"/>
      <c r="C642" s="22"/>
      <c r="D642" s="22"/>
      <c r="E642" s="22"/>
      <c r="F642" s="22"/>
      <c r="G642" s="22"/>
      <c r="H642" s="183"/>
      <c r="I642" s="183"/>
      <c r="J642" s="22"/>
      <c r="K642" s="191" t="e">
        <f aca="false">VLOOKUP('Altri Costi'!J642,Legenda!$D$1:$F$258,2)</f>
        <v>#N/A</v>
      </c>
      <c r="L642" s="22"/>
      <c r="M642" s="22"/>
      <c r="N642" s="203"/>
      <c r="O642" s="183"/>
      <c r="P642" s="22"/>
      <c r="Q642" s="203"/>
      <c r="R642" s="183"/>
      <c r="S642" s="184" t="n">
        <f aca="false">'Piano Finanziario Annuale'!$F$6</f>
        <v>0</v>
      </c>
      <c r="T642" s="185" t="n">
        <v>0</v>
      </c>
      <c r="U642" s="186"/>
      <c r="V642" s="187" t="n">
        <f aca="false">(T642*U642)</f>
        <v>0</v>
      </c>
      <c r="W642" s="185" t="n">
        <v>0</v>
      </c>
      <c r="X642" s="185" t="n">
        <f aca="false">IF(OR(S642="sì",S642="forfettario 190"),SUM(T642+W642),SUM(T642+V642+W642))</f>
        <v>0</v>
      </c>
      <c r="Y642" s="205"/>
      <c r="Z642" s="205"/>
      <c r="AA642" s="206"/>
      <c r="AB642" s="189" t="n">
        <f aca="false">IF(AA642="SI",X642,0)</f>
        <v>0</v>
      </c>
      <c r="AC642" s="207"/>
      <c r="AD642" s="207"/>
      <c r="AE642" s="207"/>
      <c r="AF642" s="207"/>
      <c r="AG642" s="207"/>
      <c r="AH642" s="208"/>
    </row>
    <row r="643" customFormat="false" ht="13.5" hidden="false" customHeight="true" outlineLevel="0" collapsed="false">
      <c r="A643" s="22" t="n">
        <v>642</v>
      </c>
      <c r="B643" s="180"/>
      <c r="C643" s="22"/>
      <c r="D643" s="22"/>
      <c r="E643" s="22"/>
      <c r="F643" s="22"/>
      <c r="G643" s="22"/>
      <c r="H643" s="183"/>
      <c r="I643" s="183"/>
      <c r="J643" s="22"/>
      <c r="K643" s="191" t="e">
        <f aca="false">VLOOKUP('Altri Costi'!J643,Legenda!$D$1:$F$258,2)</f>
        <v>#N/A</v>
      </c>
      <c r="L643" s="22"/>
      <c r="M643" s="22"/>
      <c r="N643" s="203"/>
      <c r="O643" s="183"/>
      <c r="P643" s="22"/>
      <c r="Q643" s="203"/>
      <c r="R643" s="183"/>
      <c r="S643" s="184" t="n">
        <f aca="false">'Piano Finanziario Annuale'!$F$6</f>
        <v>0</v>
      </c>
      <c r="T643" s="185" t="n">
        <v>0</v>
      </c>
      <c r="U643" s="186"/>
      <c r="V643" s="187" t="n">
        <f aca="false">(T643*U643)</f>
        <v>0</v>
      </c>
      <c r="W643" s="185" t="n">
        <v>0</v>
      </c>
      <c r="X643" s="185" t="n">
        <f aca="false">IF(OR(S643="sì",S643="forfettario 190"),SUM(T643+W643),SUM(T643+V643+W643))</f>
        <v>0</v>
      </c>
      <c r="Y643" s="205"/>
      <c r="Z643" s="205"/>
      <c r="AA643" s="206"/>
      <c r="AB643" s="189" t="n">
        <f aca="false">IF(AA643="SI",X643,0)</f>
        <v>0</v>
      </c>
      <c r="AC643" s="207"/>
      <c r="AD643" s="207"/>
      <c r="AE643" s="207"/>
      <c r="AF643" s="207"/>
      <c r="AG643" s="207"/>
      <c r="AH643" s="208"/>
    </row>
    <row r="644" customFormat="false" ht="13.5" hidden="false" customHeight="true" outlineLevel="0" collapsed="false">
      <c r="A644" s="22" t="n">
        <v>643</v>
      </c>
      <c r="B644" s="180"/>
      <c r="C644" s="22"/>
      <c r="D644" s="22"/>
      <c r="E644" s="22"/>
      <c r="F644" s="22"/>
      <c r="G644" s="22"/>
      <c r="H644" s="183"/>
      <c r="I644" s="183"/>
      <c r="J644" s="22"/>
      <c r="K644" s="191" t="e">
        <f aca="false">VLOOKUP('Altri Costi'!J644,Legenda!$D$1:$F$258,2)</f>
        <v>#N/A</v>
      </c>
      <c r="L644" s="22"/>
      <c r="M644" s="22"/>
      <c r="N644" s="203"/>
      <c r="O644" s="183"/>
      <c r="P644" s="22"/>
      <c r="Q644" s="203"/>
      <c r="R644" s="183"/>
      <c r="S644" s="184" t="n">
        <f aca="false">'Piano Finanziario Annuale'!$F$6</f>
        <v>0</v>
      </c>
      <c r="T644" s="185" t="n">
        <v>0</v>
      </c>
      <c r="U644" s="186"/>
      <c r="V644" s="187" t="n">
        <f aca="false">(T644*U644)</f>
        <v>0</v>
      </c>
      <c r="W644" s="185" t="n">
        <v>0</v>
      </c>
      <c r="X644" s="185" t="n">
        <f aca="false">IF(OR(S644="sì",S644="forfettario 190"),SUM(T644+W644),SUM(T644+V644+W644))</f>
        <v>0</v>
      </c>
      <c r="Y644" s="205"/>
      <c r="Z644" s="205"/>
      <c r="AA644" s="206"/>
      <c r="AB644" s="189" t="n">
        <f aca="false">IF(AA644="SI",X644,0)</f>
        <v>0</v>
      </c>
      <c r="AC644" s="207"/>
      <c r="AD644" s="207"/>
      <c r="AE644" s="207"/>
      <c r="AF644" s="207"/>
      <c r="AG644" s="207"/>
      <c r="AH644" s="208"/>
    </row>
    <row r="645" customFormat="false" ht="13.5" hidden="false" customHeight="true" outlineLevel="0" collapsed="false">
      <c r="A645" s="22" t="n">
        <v>644</v>
      </c>
      <c r="B645" s="180"/>
      <c r="C645" s="22"/>
      <c r="D645" s="22"/>
      <c r="E645" s="22"/>
      <c r="F645" s="22"/>
      <c r="G645" s="22"/>
      <c r="H645" s="183"/>
      <c r="I645" s="183"/>
      <c r="J645" s="22"/>
      <c r="K645" s="191" t="e">
        <f aca="false">VLOOKUP('Altri Costi'!J645,Legenda!$D$1:$F$258,2)</f>
        <v>#N/A</v>
      </c>
      <c r="L645" s="22"/>
      <c r="M645" s="22"/>
      <c r="N645" s="203"/>
      <c r="O645" s="183"/>
      <c r="P645" s="22"/>
      <c r="Q645" s="203"/>
      <c r="R645" s="183"/>
      <c r="S645" s="184" t="n">
        <f aca="false">'Piano Finanziario Annuale'!$F$6</f>
        <v>0</v>
      </c>
      <c r="T645" s="185" t="n">
        <v>0</v>
      </c>
      <c r="U645" s="186"/>
      <c r="V645" s="187" t="n">
        <f aca="false">(T645*U645)</f>
        <v>0</v>
      </c>
      <c r="W645" s="185" t="n">
        <v>0</v>
      </c>
      <c r="X645" s="185" t="n">
        <f aca="false">IF(OR(S645="sì",S645="forfettario 190"),SUM(T645+W645),SUM(T645+V645+W645))</f>
        <v>0</v>
      </c>
      <c r="Y645" s="205"/>
      <c r="Z645" s="205"/>
      <c r="AA645" s="206"/>
      <c r="AB645" s="189" t="n">
        <f aca="false">IF(AA645="SI",X645,0)</f>
        <v>0</v>
      </c>
      <c r="AC645" s="207"/>
      <c r="AD645" s="207"/>
      <c r="AE645" s="207"/>
      <c r="AF645" s="207"/>
      <c r="AG645" s="207"/>
      <c r="AH645" s="208"/>
    </row>
    <row r="646" customFormat="false" ht="13.5" hidden="false" customHeight="true" outlineLevel="0" collapsed="false">
      <c r="A646" s="22" t="n">
        <v>645</v>
      </c>
      <c r="B646" s="180"/>
      <c r="C646" s="22"/>
      <c r="D646" s="22"/>
      <c r="E646" s="22"/>
      <c r="F646" s="22"/>
      <c r="G646" s="22"/>
      <c r="H646" s="183"/>
      <c r="I646" s="183"/>
      <c r="J646" s="22"/>
      <c r="K646" s="191" t="e">
        <f aca="false">VLOOKUP('Altri Costi'!J646,Legenda!$D$1:$F$258,2)</f>
        <v>#N/A</v>
      </c>
      <c r="L646" s="22"/>
      <c r="M646" s="22"/>
      <c r="N646" s="203"/>
      <c r="O646" s="183"/>
      <c r="P646" s="22"/>
      <c r="Q646" s="203"/>
      <c r="R646" s="183"/>
      <c r="S646" s="184" t="n">
        <f aca="false">'Piano Finanziario Annuale'!$F$6</f>
        <v>0</v>
      </c>
      <c r="T646" s="185" t="n">
        <v>0</v>
      </c>
      <c r="U646" s="186"/>
      <c r="V646" s="187" t="n">
        <f aca="false">(T646*U646)</f>
        <v>0</v>
      </c>
      <c r="W646" s="185" t="n">
        <v>0</v>
      </c>
      <c r="X646" s="185" t="n">
        <f aca="false">IF(OR(S646="sì",S646="forfettario 190"),SUM(T646+W646),SUM(T646+V646+W646))</f>
        <v>0</v>
      </c>
      <c r="Y646" s="205"/>
      <c r="Z646" s="205"/>
      <c r="AA646" s="206"/>
      <c r="AB646" s="189" t="n">
        <f aca="false">IF(AA646="SI",X646,0)</f>
        <v>0</v>
      </c>
      <c r="AC646" s="207"/>
      <c r="AD646" s="207"/>
      <c r="AE646" s="207"/>
      <c r="AF646" s="207"/>
      <c r="AG646" s="207"/>
      <c r="AH646" s="208"/>
    </row>
    <row r="647" customFormat="false" ht="13.5" hidden="false" customHeight="true" outlineLevel="0" collapsed="false">
      <c r="A647" s="22" t="n">
        <v>646</v>
      </c>
      <c r="B647" s="180"/>
      <c r="C647" s="22"/>
      <c r="D647" s="22"/>
      <c r="E647" s="22"/>
      <c r="F647" s="22"/>
      <c r="G647" s="22"/>
      <c r="H647" s="183"/>
      <c r="I647" s="183"/>
      <c r="J647" s="22"/>
      <c r="K647" s="191" t="e">
        <f aca="false">VLOOKUP('Altri Costi'!J647,Legenda!$D$1:$F$258,2)</f>
        <v>#N/A</v>
      </c>
      <c r="L647" s="22"/>
      <c r="M647" s="22"/>
      <c r="N647" s="203"/>
      <c r="O647" s="183"/>
      <c r="P647" s="22"/>
      <c r="Q647" s="203"/>
      <c r="R647" s="183"/>
      <c r="S647" s="184" t="n">
        <f aca="false">'Piano Finanziario Annuale'!$F$6</f>
        <v>0</v>
      </c>
      <c r="T647" s="185" t="n">
        <v>0</v>
      </c>
      <c r="U647" s="186"/>
      <c r="V647" s="187" t="n">
        <f aca="false">(T647*U647)</f>
        <v>0</v>
      </c>
      <c r="W647" s="185" t="n">
        <v>0</v>
      </c>
      <c r="X647" s="185" t="n">
        <f aca="false">IF(OR(S647="sì",S647="forfettario 190"),SUM(T647+W647),SUM(T647+V647+W647))</f>
        <v>0</v>
      </c>
      <c r="Y647" s="205"/>
      <c r="Z647" s="205"/>
      <c r="AA647" s="206"/>
      <c r="AB647" s="189" t="n">
        <f aca="false">IF(AA647="SI",X647,0)</f>
        <v>0</v>
      </c>
      <c r="AC647" s="207"/>
      <c r="AD647" s="207"/>
      <c r="AE647" s="207"/>
      <c r="AF647" s="207"/>
      <c r="AG647" s="207"/>
      <c r="AH647" s="208"/>
    </row>
    <row r="648" customFormat="false" ht="13.5" hidden="false" customHeight="true" outlineLevel="0" collapsed="false">
      <c r="A648" s="22" t="n">
        <v>647</v>
      </c>
      <c r="B648" s="180"/>
      <c r="C648" s="22"/>
      <c r="D648" s="22"/>
      <c r="E648" s="22"/>
      <c r="F648" s="22"/>
      <c r="G648" s="22"/>
      <c r="H648" s="183"/>
      <c r="I648" s="183"/>
      <c r="J648" s="22"/>
      <c r="K648" s="191" t="e">
        <f aca="false">VLOOKUP('Altri Costi'!J648,Legenda!$D$1:$F$258,2)</f>
        <v>#N/A</v>
      </c>
      <c r="L648" s="22"/>
      <c r="M648" s="22"/>
      <c r="N648" s="203"/>
      <c r="O648" s="183"/>
      <c r="P648" s="22"/>
      <c r="Q648" s="203"/>
      <c r="R648" s="183"/>
      <c r="S648" s="184" t="n">
        <f aca="false">'Piano Finanziario Annuale'!$F$6</f>
        <v>0</v>
      </c>
      <c r="T648" s="185" t="n">
        <v>0</v>
      </c>
      <c r="U648" s="186"/>
      <c r="V648" s="187" t="n">
        <f aca="false">(T648*U648)</f>
        <v>0</v>
      </c>
      <c r="W648" s="185" t="n">
        <v>0</v>
      </c>
      <c r="X648" s="185" t="n">
        <f aca="false">IF(OR(S648="sì",S648="forfettario 190"),SUM(T648+W648),SUM(T648+V648+W648))</f>
        <v>0</v>
      </c>
      <c r="Y648" s="205"/>
      <c r="Z648" s="205"/>
      <c r="AA648" s="206"/>
      <c r="AB648" s="189" t="n">
        <f aca="false">IF(AA648="SI",X648,0)</f>
        <v>0</v>
      </c>
      <c r="AC648" s="207"/>
      <c r="AD648" s="207"/>
      <c r="AE648" s="207"/>
      <c r="AF648" s="207"/>
      <c r="AG648" s="207"/>
      <c r="AH648" s="208"/>
    </row>
    <row r="649" customFormat="false" ht="13.5" hidden="false" customHeight="true" outlineLevel="0" collapsed="false">
      <c r="A649" s="22" t="n">
        <v>648</v>
      </c>
      <c r="B649" s="180"/>
      <c r="C649" s="22"/>
      <c r="D649" s="22"/>
      <c r="E649" s="22"/>
      <c r="F649" s="22"/>
      <c r="G649" s="22"/>
      <c r="H649" s="183"/>
      <c r="I649" s="183"/>
      <c r="J649" s="22"/>
      <c r="K649" s="191" t="e">
        <f aca="false">VLOOKUP('Altri Costi'!J649,Legenda!$D$1:$F$258,2)</f>
        <v>#N/A</v>
      </c>
      <c r="L649" s="22"/>
      <c r="M649" s="22"/>
      <c r="N649" s="203"/>
      <c r="O649" s="183"/>
      <c r="P649" s="22"/>
      <c r="Q649" s="203"/>
      <c r="R649" s="183"/>
      <c r="S649" s="184" t="n">
        <f aca="false">'Piano Finanziario Annuale'!$F$6</f>
        <v>0</v>
      </c>
      <c r="T649" s="185" t="n">
        <v>0</v>
      </c>
      <c r="U649" s="186"/>
      <c r="V649" s="187" t="n">
        <f aca="false">(T649*U649)</f>
        <v>0</v>
      </c>
      <c r="W649" s="185" t="n">
        <v>0</v>
      </c>
      <c r="X649" s="185" t="n">
        <f aca="false">IF(OR(S649="sì",S649="forfettario 190"),SUM(T649+W649),SUM(T649+V649+W649))</f>
        <v>0</v>
      </c>
      <c r="Y649" s="205"/>
      <c r="Z649" s="205"/>
      <c r="AA649" s="206"/>
      <c r="AB649" s="189" t="n">
        <f aca="false">IF(AA649="SI",X649,0)</f>
        <v>0</v>
      </c>
      <c r="AC649" s="207"/>
      <c r="AD649" s="207"/>
      <c r="AE649" s="207"/>
      <c r="AF649" s="207"/>
      <c r="AG649" s="207"/>
      <c r="AH649" s="208"/>
    </row>
    <row r="650" customFormat="false" ht="13.5" hidden="false" customHeight="true" outlineLevel="0" collapsed="false">
      <c r="A650" s="22" t="n">
        <v>649</v>
      </c>
      <c r="B650" s="180"/>
      <c r="C650" s="22"/>
      <c r="D650" s="22"/>
      <c r="E650" s="22"/>
      <c r="F650" s="22"/>
      <c r="G650" s="22"/>
      <c r="H650" s="183"/>
      <c r="I650" s="183"/>
      <c r="J650" s="22"/>
      <c r="K650" s="191" t="e">
        <f aca="false">VLOOKUP('Altri Costi'!J650,Legenda!$D$1:$F$258,2)</f>
        <v>#N/A</v>
      </c>
      <c r="L650" s="22"/>
      <c r="M650" s="22"/>
      <c r="N650" s="203"/>
      <c r="O650" s="183"/>
      <c r="P650" s="22"/>
      <c r="Q650" s="203"/>
      <c r="R650" s="183"/>
      <c r="S650" s="184" t="n">
        <f aca="false">'Piano Finanziario Annuale'!$F$6</f>
        <v>0</v>
      </c>
      <c r="T650" s="185" t="n">
        <v>0</v>
      </c>
      <c r="U650" s="186"/>
      <c r="V650" s="187" t="n">
        <f aca="false">(T650*U650)</f>
        <v>0</v>
      </c>
      <c r="W650" s="185" t="n">
        <v>0</v>
      </c>
      <c r="X650" s="185" t="n">
        <f aca="false">IF(OR(S650="sì",S650="forfettario 190"),SUM(T650+W650),SUM(T650+V650+W650))</f>
        <v>0</v>
      </c>
      <c r="Y650" s="205"/>
      <c r="Z650" s="205"/>
      <c r="AA650" s="206"/>
      <c r="AB650" s="189" t="n">
        <f aca="false">IF(AA650="SI",X650,0)</f>
        <v>0</v>
      </c>
      <c r="AC650" s="207"/>
      <c r="AD650" s="207"/>
      <c r="AE650" s="207"/>
      <c r="AF650" s="207"/>
      <c r="AG650" s="207"/>
      <c r="AH650" s="208"/>
    </row>
    <row r="651" customFormat="false" ht="13.5" hidden="false" customHeight="true" outlineLevel="0" collapsed="false">
      <c r="A651" s="22" t="n">
        <v>650</v>
      </c>
      <c r="B651" s="180"/>
      <c r="C651" s="22"/>
      <c r="D651" s="22"/>
      <c r="E651" s="22"/>
      <c r="F651" s="22"/>
      <c r="G651" s="22"/>
      <c r="H651" s="183"/>
      <c r="I651" s="183"/>
      <c r="J651" s="22"/>
      <c r="K651" s="191" t="e">
        <f aca="false">VLOOKUP('Altri Costi'!J651,Legenda!$D$1:$F$258,2)</f>
        <v>#N/A</v>
      </c>
      <c r="L651" s="22"/>
      <c r="M651" s="22"/>
      <c r="N651" s="203"/>
      <c r="O651" s="183"/>
      <c r="P651" s="22"/>
      <c r="Q651" s="203"/>
      <c r="R651" s="183"/>
      <c r="S651" s="184" t="n">
        <f aca="false">'Piano Finanziario Annuale'!$F$6</f>
        <v>0</v>
      </c>
      <c r="T651" s="185" t="n">
        <v>0</v>
      </c>
      <c r="U651" s="186"/>
      <c r="V651" s="187" t="n">
        <f aca="false">(T651*U651)</f>
        <v>0</v>
      </c>
      <c r="W651" s="185" t="n">
        <v>0</v>
      </c>
      <c r="X651" s="185" t="n">
        <f aca="false">IF(OR(S651="sì",S651="forfettario 190"),SUM(T651+W651),SUM(T651+V651+W651))</f>
        <v>0</v>
      </c>
      <c r="Y651" s="205"/>
      <c r="Z651" s="205"/>
      <c r="AA651" s="206"/>
      <c r="AB651" s="189" t="n">
        <f aca="false">IF(AA651="SI",X651,0)</f>
        <v>0</v>
      </c>
      <c r="AC651" s="207"/>
      <c r="AD651" s="207"/>
      <c r="AE651" s="207"/>
      <c r="AF651" s="207"/>
      <c r="AG651" s="207"/>
      <c r="AH651" s="208"/>
    </row>
    <row r="652" customFormat="false" ht="13.5" hidden="false" customHeight="true" outlineLevel="0" collapsed="false">
      <c r="A652" s="22" t="n">
        <v>651</v>
      </c>
      <c r="B652" s="180"/>
      <c r="C652" s="22"/>
      <c r="D652" s="22"/>
      <c r="E652" s="22"/>
      <c r="F652" s="22"/>
      <c r="G652" s="22"/>
      <c r="H652" s="183"/>
      <c r="I652" s="183"/>
      <c r="J652" s="22"/>
      <c r="K652" s="191" t="e">
        <f aca="false">VLOOKUP('Altri Costi'!J652,Legenda!$D$1:$F$258,2)</f>
        <v>#N/A</v>
      </c>
      <c r="L652" s="22"/>
      <c r="M652" s="22"/>
      <c r="N652" s="203"/>
      <c r="O652" s="183"/>
      <c r="P652" s="22"/>
      <c r="Q652" s="203"/>
      <c r="R652" s="183"/>
      <c r="S652" s="184" t="n">
        <f aca="false">'Piano Finanziario Annuale'!$F$6</f>
        <v>0</v>
      </c>
      <c r="T652" s="185" t="n">
        <v>0</v>
      </c>
      <c r="U652" s="186"/>
      <c r="V652" s="187" t="n">
        <f aca="false">(T652*U652)</f>
        <v>0</v>
      </c>
      <c r="W652" s="185" t="n">
        <v>0</v>
      </c>
      <c r="X652" s="185" t="n">
        <f aca="false">IF(OR(S652="sì",S652="forfettario 190"),SUM(T652+W652),SUM(T652+V652+W652))</f>
        <v>0</v>
      </c>
      <c r="Y652" s="205"/>
      <c r="Z652" s="205"/>
      <c r="AA652" s="206"/>
      <c r="AB652" s="189" t="n">
        <f aca="false">IF(AA652="SI",X652,0)</f>
        <v>0</v>
      </c>
      <c r="AC652" s="207"/>
      <c r="AD652" s="207"/>
      <c r="AE652" s="207"/>
      <c r="AF652" s="207"/>
      <c r="AG652" s="207"/>
      <c r="AH652" s="208"/>
    </row>
    <row r="653" customFormat="false" ht="13.5" hidden="false" customHeight="true" outlineLevel="0" collapsed="false">
      <c r="A653" s="22" t="n">
        <v>652</v>
      </c>
      <c r="B653" s="180"/>
      <c r="C653" s="22"/>
      <c r="D653" s="22"/>
      <c r="E653" s="22"/>
      <c r="F653" s="22"/>
      <c r="G653" s="22"/>
      <c r="H653" s="183"/>
      <c r="I653" s="183"/>
      <c r="J653" s="22"/>
      <c r="K653" s="191" t="e">
        <f aca="false">VLOOKUP('Altri Costi'!J653,Legenda!$D$1:$F$258,2)</f>
        <v>#N/A</v>
      </c>
      <c r="L653" s="22"/>
      <c r="M653" s="22"/>
      <c r="N653" s="203"/>
      <c r="O653" s="183"/>
      <c r="P653" s="22"/>
      <c r="Q653" s="203"/>
      <c r="R653" s="183"/>
      <c r="S653" s="184" t="n">
        <f aca="false">'Piano Finanziario Annuale'!$F$6</f>
        <v>0</v>
      </c>
      <c r="T653" s="185" t="n">
        <v>0</v>
      </c>
      <c r="U653" s="186"/>
      <c r="V653" s="187" t="n">
        <f aca="false">(T653*U653)</f>
        <v>0</v>
      </c>
      <c r="W653" s="185" t="n">
        <v>0</v>
      </c>
      <c r="X653" s="185" t="n">
        <f aca="false">IF(OR(S653="sì",S653="forfettario 190"),SUM(T653+W653),SUM(T653+V653+W653))</f>
        <v>0</v>
      </c>
      <c r="Y653" s="205"/>
      <c r="Z653" s="205"/>
      <c r="AA653" s="206"/>
      <c r="AB653" s="189" t="n">
        <f aca="false">IF(AA653="SI",X653,0)</f>
        <v>0</v>
      </c>
      <c r="AC653" s="207"/>
      <c r="AD653" s="207"/>
      <c r="AE653" s="207"/>
      <c r="AF653" s="207"/>
      <c r="AG653" s="207"/>
      <c r="AH653" s="208"/>
    </row>
    <row r="654" customFormat="false" ht="13.5" hidden="false" customHeight="true" outlineLevel="0" collapsed="false">
      <c r="A654" s="22" t="n">
        <v>653</v>
      </c>
      <c r="B654" s="180"/>
      <c r="C654" s="22"/>
      <c r="D654" s="22"/>
      <c r="E654" s="22"/>
      <c r="F654" s="22"/>
      <c r="G654" s="22"/>
      <c r="H654" s="183"/>
      <c r="I654" s="183"/>
      <c r="J654" s="22"/>
      <c r="K654" s="191" t="e">
        <f aca="false">VLOOKUP('Altri Costi'!J654,Legenda!$D$1:$F$258,2)</f>
        <v>#N/A</v>
      </c>
      <c r="L654" s="22"/>
      <c r="M654" s="22"/>
      <c r="N654" s="203"/>
      <c r="O654" s="183"/>
      <c r="P654" s="22"/>
      <c r="Q654" s="203"/>
      <c r="R654" s="183"/>
      <c r="S654" s="184" t="n">
        <f aca="false">'Piano Finanziario Annuale'!$F$6</f>
        <v>0</v>
      </c>
      <c r="T654" s="185" t="n">
        <v>0</v>
      </c>
      <c r="U654" s="186"/>
      <c r="V654" s="187" t="n">
        <f aca="false">(T654*U654)</f>
        <v>0</v>
      </c>
      <c r="W654" s="185" t="n">
        <v>0</v>
      </c>
      <c r="X654" s="185" t="n">
        <f aca="false">IF(OR(S654="sì",S654="forfettario 190"),SUM(T654+W654),SUM(T654+V654+W654))</f>
        <v>0</v>
      </c>
      <c r="Y654" s="205"/>
      <c r="Z654" s="205"/>
      <c r="AA654" s="206"/>
      <c r="AB654" s="189" t="n">
        <f aca="false">IF(AA654="SI",X654,0)</f>
        <v>0</v>
      </c>
      <c r="AC654" s="207"/>
      <c r="AD654" s="207"/>
      <c r="AE654" s="207"/>
      <c r="AF654" s="207"/>
      <c r="AG654" s="207"/>
      <c r="AH654" s="208"/>
    </row>
    <row r="655" customFormat="false" ht="13.5" hidden="false" customHeight="true" outlineLevel="0" collapsed="false">
      <c r="A655" s="22" t="n">
        <v>654</v>
      </c>
      <c r="B655" s="180"/>
      <c r="C655" s="22"/>
      <c r="D655" s="22"/>
      <c r="E655" s="22"/>
      <c r="F655" s="22"/>
      <c r="G655" s="22"/>
      <c r="H655" s="183"/>
      <c r="I655" s="183"/>
      <c r="J655" s="22"/>
      <c r="K655" s="191" t="e">
        <f aca="false">VLOOKUP('Altri Costi'!J655,Legenda!$D$1:$F$258,2)</f>
        <v>#N/A</v>
      </c>
      <c r="L655" s="22"/>
      <c r="M655" s="22"/>
      <c r="N655" s="203"/>
      <c r="O655" s="183"/>
      <c r="P655" s="22"/>
      <c r="Q655" s="203"/>
      <c r="R655" s="183"/>
      <c r="S655" s="184" t="n">
        <f aca="false">'Piano Finanziario Annuale'!$F$6</f>
        <v>0</v>
      </c>
      <c r="T655" s="185" t="n">
        <v>0</v>
      </c>
      <c r="U655" s="186"/>
      <c r="V655" s="187" t="n">
        <f aca="false">(T655*U655)</f>
        <v>0</v>
      </c>
      <c r="W655" s="185" t="n">
        <v>0</v>
      </c>
      <c r="X655" s="185" t="n">
        <f aca="false">IF(OR(S655="sì",S655="forfettario 190"),SUM(T655+W655),SUM(T655+V655+W655))</f>
        <v>0</v>
      </c>
      <c r="Y655" s="205"/>
      <c r="Z655" s="205"/>
      <c r="AA655" s="206"/>
      <c r="AB655" s="189" t="n">
        <f aca="false">IF(AA655="SI",X655,0)</f>
        <v>0</v>
      </c>
      <c r="AC655" s="207"/>
      <c r="AD655" s="207"/>
      <c r="AE655" s="207"/>
      <c r="AF655" s="207"/>
      <c r="AG655" s="207"/>
      <c r="AH655" s="208"/>
    </row>
    <row r="656" customFormat="false" ht="13.5" hidden="false" customHeight="true" outlineLevel="0" collapsed="false">
      <c r="A656" s="22" t="n">
        <v>655</v>
      </c>
      <c r="B656" s="180"/>
      <c r="C656" s="22"/>
      <c r="D656" s="22"/>
      <c r="E656" s="22"/>
      <c r="F656" s="22"/>
      <c r="G656" s="22"/>
      <c r="H656" s="183"/>
      <c r="I656" s="183"/>
      <c r="J656" s="22"/>
      <c r="K656" s="191" t="e">
        <f aca="false">VLOOKUP('Altri Costi'!J656,Legenda!$D$1:$F$258,2)</f>
        <v>#N/A</v>
      </c>
      <c r="L656" s="22"/>
      <c r="M656" s="22"/>
      <c r="N656" s="203"/>
      <c r="O656" s="183"/>
      <c r="P656" s="22"/>
      <c r="Q656" s="203"/>
      <c r="R656" s="183"/>
      <c r="S656" s="184" t="n">
        <f aca="false">'Piano Finanziario Annuale'!$F$6</f>
        <v>0</v>
      </c>
      <c r="T656" s="185" t="n">
        <v>0</v>
      </c>
      <c r="U656" s="186"/>
      <c r="V656" s="187" t="n">
        <f aca="false">(T656*U656)</f>
        <v>0</v>
      </c>
      <c r="W656" s="185" t="n">
        <v>0</v>
      </c>
      <c r="X656" s="185" t="n">
        <f aca="false">IF(OR(S656="sì",S656="forfettario 190"),SUM(T656+W656),SUM(T656+V656+W656))</f>
        <v>0</v>
      </c>
      <c r="Y656" s="205"/>
      <c r="Z656" s="205"/>
      <c r="AA656" s="206"/>
      <c r="AB656" s="189" t="n">
        <f aca="false">IF(AA656="SI",X656,0)</f>
        <v>0</v>
      </c>
      <c r="AC656" s="207"/>
      <c r="AD656" s="207"/>
      <c r="AE656" s="207"/>
      <c r="AF656" s="207"/>
      <c r="AG656" s="207"/>
      <c r="AH656" s="208"/>
    </row>
    <row r="657" customFormat="false" ht="13.5" hidden="false" customHeight="true" outlineLevel="0" collapsed="false">
      <c r="A657" s="22" t="n">
        <v>656</v>
      </c>
      <c r="B657" s="180"/>
      <c r="C657" s="22"/>
      <c r="D657" s="22"/>
      <c r="E657" s="22"/>
      <c r="F657" s="22"/>
      <c r="G657" s="22"/>
      <c r="H657" s="183"/>
      <c r="I657" s="183"/>
      <c r="J657" s="22"/>
      <c r="K657" s="191" t="e">
        <f aca="false">VLOOKUP('Altri Costi'!J657,Legenda!$D$1:$F$258,2)</f>
        <v>#N/A</v>
      </c>
      <c r="L657" s="22"/>
      <c r="M657" s="22"/>
      <c r="N657" s="203"/>
      <c r="O657" s="183"/>
      <c r="P657" s="22"/>
      <c r="Q657" s="203"/>
      <c r="R657" s="183"/>
      <c r="S657" s="184" t="n">
        <f aca="false">'Piano Finanziario Annuale'!$F$6</f>
        <v>0</v>
      </c>
      <c r="T657" s="185" t="n">
        <v>0</v>
      </c>
      <c r="U657" s="186"/>
      <c r="V657" s="187" t="n">
        <f aca="false">(T657*U657)</f>
        <v>0</v>
      </c>
      <c r="W657" s="185" t="n">
        <v>0</v>
      </c>
      <c r="X657" s="185" t="n">
        <f aca="false">IF(OR(S657="sì",S657="forfettario 190"),SUM(T657+W657),SUM(T657+V657+W657))</f>
        <v>0</v>
      </c>
      <c r="Y657" s="205"/>
      <c r="Z657" s="205"/>
      <c r="AA657" s="206"/>
      <c r="AB657" s="189" t="n">
        <f aca="false">IF(AA657="SI",X657,0)</f>
        <v>0</v>
      </c>
      <c r="AC657" s="207"/>
      <c r="AD657" s="207"/>
      <c r="AE657" s="207"/>
      <c r="AF657" s="207"/>
      <c r="AG657" s="207"/>
      <c r="AH657" s="208"/>
    </row>
    <row r="658" customFormat="false" ht="13.5" hidden="false" customHeight="true" outlineLevel="0" collapsed="false">
      <c r="A658" s="22" t="n">
        <v>657</v>
      </c>
      <c r="B658" s="180"/>
      <c r="C658" s="22"/>
      <c r="D658" s="22"/>
      <c r="E658" s="22"/>
      <c r="F658" s="22"/>
      <c r="G658" s="22"/>
      <c r="H658" s="183"/>
      <c r="I658" s="183"/>
      <c r="J658" s="22"/>
      <c r="K658" s="191" t="e">
        <f aca="false">VLOOKUP('Altri Costi'!J658,Legenda!$D$1:$F$258,2)</f>
        <v>#N/A</v>
      </c>
      <c r="L658" s="22"/>
      <c r="M658" s="22"/>
      <c r="N658" s="203"/>
      <c r="O658" s="183"/>
      <c r="P658" s="22"/>
      <c r="Q658" s="203"/>
      <c r="R658" s="183"/>
      <c r="S658" s="184" t="n">
        <f aca="false">'Piano Finanziario Annuale'!$F$6</f>
        <v>0</v>
      </c>
      <c r="T658" s="185" t="n">
        <v>0</v>
      </c>
      <c r="U658" s="186"/>
      <c r="V658" s="187" t="n">
        <f aca="false">(T658*U658)</f>
        <v>0</v>
      </c>
      <c r="W658" s="185" t="n">
        <v>0</v>
      </c>
      <c r="X658" s="185" t="n">
        <f aca="false">IF(OR(S658="sì",S658="forfettario 190"),SUM(T658+W658),SUM(T658+V658+W658))</f>
        <v>0</v>
      </c>
      <c r="Y658" s="205"/>
      <c r="Z658" s="205"/>
      <c r="AA658" s="206"/>
      <c r="AB658" s="189" t="n">
        <f aca="false">IF(AA658="SI",X658,0)</f>
        <v>0</v>
      </c>
      <c r="AC658" s="207"/>
      <c r="AD658" s="207"/>
      <c r="AE658" s="207"/>
      <c r="AF658" s="207"/>
      <c r="AG658" s="207"/>
      <c r="AH658" s="208"/>
    </row>
    <row r="659" customFormat="false" ht="13.5" hidden="false" customHeight="true" outlineLevel="0" collapsed="false">
      <c r="A659" s="22" t="n">
        <v>658</v>
      </c>
      <c r="B659" s="180"/>
      <c r="C659" s="22"/>
      <c r="D659" s="22"/>
      <c r="E659" s="22"/>
      <c r="F659" s="22"/>
      <c r="G659" s="22"/>
      <c r="H659" s="183"/>
      <c r="I659" s="183"/>
      <c r="J659" s="22"/>
      <c r="K659" s="191" t="e">
        <f aca="false">VLOOKUP('Altri Costi'!J659,Legenda!$D$1:$F$258,2)</f>
        <v>#N/A</v>
      </c>
      <c r="L659" s="22"/>
      <c r="M659" s="22"/>
      <c r="N659" s="203"/>
      <c r="O659" s="183"/>
      <c r="P659" s="22"/>
      <c r="Q659" s="203"/>
      <c r="R659" s="183"/>
      <c r="S659" s="184" t="n">
        <f aca="false">'Piano Finanziario Annuale'!$F$6</f>
        <v>0</v>
      </c>
      <c r="T659" s="185" t="n">
        <v>0</v>
      </c>
      <c r="U659" s="186"/>
      <c r="V659" s="187" t="n">
        <f aca="false">(T659*U659)</f>
        <v>0</v>
      </c>
      <c r="W659" s="185" t="n">
        <v>0</v>
      </c>
      <c r="X659" s="185" t="n">
        <f aca="false">IF(OR(S659="sì",S659="forfettario 190"),SUM(T659+W659),SUM(T659+V659+W659))</f>
        <v>0</v>
      </c>
      <c r="Y659" s="205"/>
      <c r="Z659" s="205"/>
      <c r="AA659" s="206"/>
      <c r="AB659" s="189" t="n">
        <f aca="false">IF(AA659="SI",X659,0)</f>
        <v>0</v>
      </c>
      <c r="AC659" s="207"/>
      <c r="AD659" s="207"/>
      <c r="AE659" s="207"/>
      <c r="AF659" s="207"/>
      <c r="AG659" s="207"/>
      <c r="AH659" s="208"/>
    </row>
    <row r="660" customFormat="false" ht="13.5" hidden="false" customHeight="true" outlineLevel="0" collapsed="false">
      <c r="A660" s="22" t="n">
        <v>659</v>
      </c>
      <c r="B660" s="180"/>
      <c r="C660" s="22"/>
      <c r="D660" s="22"/>
      <c r="E660" s="22"/>
      <c r="F660" s="22"/>
      <c r="G660" s="22"/>
      <c r="H660" s="183"/>
      <c r="I660" s="183"/>
      <c r="J660" s="22"/>
      <c r="K660" s="191" t="e">
        <f aca="false">VLOOKUP('Altri Costi'!J660,Legenda!$D$1:$F$258,2)</f>
        <v>#N/A</v>
      </c>
      <c r="L660" s="22"/>
      <c r="M660" s="22"/>
      <c r="N660" s="203"/>
      <c r="O660" s="183"/>
      <c r="P660" s="22"/>
      <c r="Q660" s="203"/>
      <c r="R660" s="183"/>
      <c r="S660" s="184" t="n">
        <f aca="false">'Piano Finanziario Annuale'!$F$6</f>
        <v>0</v>
      </c>
      <c r="T660" s="185" t="n">
        <v>0</v>
      </c>
      <c r="U660" s="186"/>
      <c r="V660" s="187" t="n">
        <f aca="false">(T660*U660)</f>
        <v>0</v>
      </c>
      <c r="W660" s="185" t="n">
        <v>0</v>
      </c>
      <c r="X660" s="185" t="n">
        <f aca="false">IF(OR(S660="sì",S660="forfettario 190"),SUM(T660+W660),SUM(T660+V660+W660))</f>
        <v>0</v>
      </c>
      <c r="Y660" s="205"/>
      <c r="Z660" s="205"/>
      <c r="AA660" s="206"/>
      <c r="AB660" s="189" t="n">
        <f aca="false">IF(AA660="SI",X660,0)</f>
        <v>0</v>
      </c>
      <c r="AC660" s="207"/>
      <c r="AD660" s="207"/>
      <c r="AE660" s="207"/>
      <c r="AF660" s="207"/>
      <c r="AG660" s="207"/>
      <c r="AH660" s="208"/>
    </row>
    <row r="661" customFormat="false" ht="13.5" hidden="false" customHeight="true" outlineLevel="0" collapsed="false">
      <c r="A661" s="22" t="n">
        <v>660</v>
      </c>
      <c r="B661" s="180"/>
      <c r="C661" s="22"/>
      <c r="D661" s="22"/>
      <c r="E661" s="22"/>
      <c r="F661" s="22"/>
      <c r="G661" s="22"/>
      <c r="H661" s="183"/>
      <c r="I661" s="183"/>
      <c r="J661" s="22"/>
      <c r="K661" s="191" t="e">
        <f aca="false">VLOOKUP('Altri Costi'!J661,Legenda!$D$1:$F$258,2)</f>
        <v>#N/A</v>
      </c>
      <c r="L661" s="22"/>
      <c r="M661" s="22"/>
      <c r="N661" s="203"/>
      <c r="O661" s="183"/>
      <c r="P661" s="22"/>
      <c r="Q661" s="203"/>
      <c r="R661" s="183"/>
      <c r="S661" s="184" t="n">
        <f aca="false">'Piano Finanziario Annuale'!$F$6</f>
        <v>0</v>
      </c>
      <c r="T661" s="185" t="n">
        <v>0</v>
      </c>
      <c r="U661" s="186"/>
      <c r="V661" s="187" t="n">
        <f aca="false">(T661*U661)</f>
        <v>0</v>
      </c>
      <c r="W661" s="185" t="n">
        <v>0</v>
      </c>
      <c r="X661" s="185" t="n">
        <f aca="false">IF(OR(S661="sì",S661="forfettario 190"),SUM(T661+W661),SUM(T661+V661+W661))</f>
        <v>0</v>
      </c>
      <c r="Y661" s="205"/>
      <c r="Z661" s="205"/>
      <c r="AA661" s="206"/>
      <c r="AB661" s="189" t="n">
        <f aca="false">IF(AA661="SI",X661,0)</f>
        <v>0</v>
      </c>
      <c r="AC661" s="207"/>
      <c r="AD661" s="207"/>
      <c r="AE661" s="207"/>
      <c r="AF661" s="207"/>
      <c r="AG661" s="207"/>
      <c r="AH661" s="208"/>
    </row>
    <row r="662" customFormat="false" ht="13.5" hidden="false" customHeight="true" outlineLevel="0" collapsed="false">
      <c r="A662" s="22" t="n">
        <v>661</v>
      </c>
      <c r="B662" s="180"/>
      <c r="C662" s="22"/>
      <c r="D662" s="22"/>
      <c r="E662" s="22"/>
      <c r="F662" s="22"/>
      <c r="G662" s="22"/>
      <c r="H662" s="183"/>
      <c r="I662" s="183"/>
      <c r="J662" s="22"/>
      <c r="K662" s="191" t="e">
        <f aca="false">VLOOKUP('Altri Costi'!J662,Legenda!$D$1:$F$258,2)</f>
        <v>#N/A</v>
      </c>
      <c r="L662" s="22"/>
      <c r="M662" s="22"/>
      <c r="N662" s="203"/>
      <c r="O662" s="183"/>
      <c r="P662" s="22"/>
      <c r="Q662" s="203"/>
      <c r="R662" s="183"/>
      <c r="S662" s="184" t="n">
        <f aca="false">'Piano Finanziario Annuale'!$F$6</f>
        <v>0</v>
      </c>
      <c r="T662" s="185" t="n">
        <v>0</v>
      </c>
      <c r="U662" s="186"/>
      <c r="V662" s="187" t="n">
        <f aca="false">(T662*U662)</f>
        <v>0</v>
      </c>
      <c r="W662" s="185" t="n">
        <v>0</v>
      </c>
      <c r="X662" s="185" t="n">
        <f aca="false">IF(OR(S662="sì",S662="forfettario 190"),SUM(T662+W662),SUM(T662+V662+W662))</f>
        <v>0</v>
      </c>
      <c r="Y662" s="205"/>
      <c r="Z662" s="205"/>
      <c r="AA662" s="206"/>
      <c r="AB662" s="189" t="n">
        <f aca="false">IF(AA662="SI",X662,0)</f>
        <v>0</v>
      </c>
      <c r="AC662" s="207"/>
      <c r="AD662" s="207"/>
      <c r="AE662" s="207"/>
      <c r="AF662" s="207"/>
      <c r="AG662" s="207"/>
      <c r="AH662" s="208"/>
    </row>
    <row r="663" customFormat="false" ht="13.5" hidden="false" customHeight="true" outlineLevel="0" collapsed="false">
      <c r="A663" s="22" t="n">
        <v>662</v>
      </c>
      <c r="B663" s="180"/>
      <c r="C663" s="22"/>
      <c r="D663" s="22"/>
      <c r="E663" s="22"/>
      <c r="F663" s="22"/>
      <c r="G663" s="22"/>
      <c r="H663" s="183"/>
      <c r="I663" s="183"/>
      <c r="J663" s="22"/>
      <c r="K663" s="191" t="e">
        <f aca="false">VLOOKUP('Altri Costi'!J663,Legenda!$D$1:$F$258,2)</f>
        <v>#N/A</v>
      </c>
      <c r="L663" s="22"/>
      <c r="M663" s="22"/>
      <c r="N663" s="203"/>
      <c r="O663" s="183"/>
      <c r="P663" s="22"/>
      <c r="Q663" s="203"/>
      <c r="R663" s="183"/>
      <c r="S663" s="184" t="n">
        <f aca="false">'Piano Finanziario Annuale'!$F$6</f>
        <v>0</v>
      </c>
      <c r="T663" s="185" t="n">
        <v>0</v>
      </c>
      <c r="U663" s="186"/>
      <c r="V663" s="187" t="n">
        <f aca="false">(T663*U663)</f>
        <v>0</v>
      </c>
      <c r="W663" s="185" t="n">
        <v>0</v>
      </c>
      <c r="X663" s="185" t="n">
        <f aca="false">IF(OR(S663="sì",S663="forfettario 190"),SUM(T663+W663),SUM(T663+V663+W663))</f>
        <v>0</v>
      </c>
      <c r="Y663" s="205"/>
      <c r="Z663" s="205"/>
      <c r="AA663" s="206"/>
      <c r="AB663" s="189" t="n">
        <f aca="false">IF(AA663="SI",X663,0)</f>
        <v>0</v>
      </c>
      <c r="AC663" s="207"/>
      <c r="AD663" s="207"/>
      <c r="AE663" s="207"/>
      <c r="AF663" s="207"/>
      <c r="AG663" s="207"/>
      <c r="AH663" s="208"/>
    </row>
    <row r="664" customFormat="false" ht="13.5" hidden="false" customHeight="true" outlineLevel="0" collapsed="false">
      <c r="A664" s="22" t="n">
        <v>663</v>
      </c>
      <c r="B664" s="180"/>
      <c r="C664" s="22"/>
      <c r="D664" s="22"/>
      <c r="E664" s="22"/>
      <c r="F664" s="22"/>
      <c r="G664" s="22"/>
      <c r="H664" s="183"/>
      <c r="I664" s="183"/>
      <c r="J664" s="22"/>
      <c r="K664" s="191" t="e">
        <f aca="false">VLOOKUP('Altri Costi'!J664,Legenda!$D$1:$F$258,2)</f>
        <v>#N/A</v>
      </c>
      <c r="L664" s="22"/>
      <c r="M664" s="22"/>
      <c r="N664" s="203"/>
      <c r="O664" s="183"/>
      <c r="P664" s="22"/>
      <c r="Q664" s="203"/>
      <c r="R664" s="183"/>
      <c r="S664" s="184" t="n">
        <f aca="false">'Piano Finanziario Annuale'!$F$6</f>
        <v>0</v>
      </c>
      <c r="T664" s="185" t="n">
        <v>0</v>
      </c>
      <c r="U664" s="186"/>
      <c r="V664" s="187" t="n">
        <f aca="false">(T664*U664)</f>
        <v>0</v>
      </c>
      <c r="W664" s="185" t="n">
        <v>0</v>
      </c>
      <c r="X664" s="185" t="n">
        <f aca="false">IF(OR(S664="sì",S664="forfettario 190"),SUM(T664+W664),SUM(T664+V664+W664))</f>
        <v>0</v>
      </c>
      <c r="Y664" s="205"/>
      <c r="Z664" s="205"/>
      <c r="AA664" s="206"/>
      <c r="AB664" s="189" t="n">
        <f aca="false">IF(AA664="SI",X664,0)</f>
        <v>0</v>
      </c>
      <c r="AC664" s="207"/>
      <c r="AD664" s="207"/>
      <c r="AE664" s="207"/>
      <c r="AF664" s="207"/>
      <c r="AG664" s="207"/>
      <c r="AH664" s="208"/>
    </row>
    <row r="665" customFormat="false" ht="13.5" hidden="false" customHeight="true" outlineLevel="0" collapsed="false">
      <c r="A665" s="22" t="n">
        <v>664</v>
      </c>
      <c r="B665" s="180"/>
      <c r="C665" s="22"/>
      <c r="D665" s="22"/>
      <c r="E665" s="22"/>
      <c r="F665" s="22"/>
      <c r="G665" s="22"/>
      <c r="H665" s="183"/>
      <c r="I665" s="183"/>
      <c r="J665" s="22"/>
      <c r="K665" s="191" t="e">
        <f aca="false">VLOOKUP('Altri Costi'!J665,Legenda!$D$1:$F$258,2)</f>
        <v>#N/A</v>
      </c>
      <c r="L665" s="22"/>
      <c r="M665" s="22"/>
      <c r="N665" s="203"/>
      <c r="O665" s="183"/>
      <c r="P665" s="22"/>
      <c r="Q665" s="203"/>
      <c r="R665" s="183"/>
      <c r="S665" s="184" t="n">
        <f aca="false">'Piano Finanziario Annuale'!$F$6</f>
        <v>0</v>
      </c>
      <c r="T665" s="185" t="n">
        <v>0</v>
      </c>
      <c r="U665" s="186"/>
      <c r="V665" s="187" t="n">
        <f aca="false">(T665*U665)</f>
        <v>0</v>
      </c>
      <c r="W665" s="185" t="n">
        <v>0</v>
      </c>
      <c r="X665" s="185" t="n">
        <f aca="false">IF(OR(S665="sì",S665="forfettario 190"),SUM(T665+W665),SUM(T665+V665+W665))</f>
        <v>0</v>
      </c>
      <c r="Y665" s="205"/>
      <c r="Z665" s="205"/>
      <c r="AA665" s="206"/>
      <c r="AB665" s="189" t="n">
        <f aca="false">IF(AA665="SI",X665,0)</f>
        <v>0</v>
      </c>
      <c r="AC665" s="207"/>
      <c r="AD665" s="207"/>
      <c r="AE665" s="207"/>
      <c r="AF665" s="207"/>
      <c r="AG665" s="207"/>
      <c r="AH665" s="208"/>
    </row>
    <row r="666" customFormat="false" ht="13.5" hidden="false" customHeight="true" outlineLevel="0" collapsed="false">
      <c r="A666" s="22" t="n">
        <v>665</v>
      </c>
      <c r="B666" s="180"/>
      <c r="C666" s="22"/>
      <c r="D666" s="22"/>
      <c r="E666" s="22"/>
      <c r="F666" s="22"/>
      <c r="G666" s="22"/>
      <c r="H666" s="183"/>
      <c r="I666" s="183"/>
      <c r="J666" s="22"/>
      <c r="K666" s="191" t="e">
        <f aca="false">VLOOKUP('Altri Costi'!J666,Legenda!$D$1:$F$258,2)</f>
        <v>#N/A</v>
      </c>
      <c r="L666" s="22"/>
      <c r="M666" s="22"/>
      <c r="N666" s="203"/>
      <c r="O666" s="183"/>
      <c r="P666" s="22"/>
      <c r="Q666" s="203"/>
      <c r="R666" s="183"/>
      <c r="S666" s="184" t="n">
        <f aca="false">'Piano Finanziario Annuale'!$F$6</f>
        <v>0</v>
      </c>
      <c r="T666" s="185" t="n">
        <v>0</v>
      </c>
      <c r="U666" s="186"/>
      <c r="V666" s="187" t="n">
        <f aca="false">(T666*U666)</f>
        <v>0</v>
      </c>
      <c r="W666" s="185" t="n">
        <v>0</v>
      </c>
      <c r="X666" s="185" t="n">
        <f aca="false">IF(OR(S666="sì",S666="forfettario 190"),SUM(T666+W666),SUM(T666+V666+W666))</f>
        <v>0</v>
      </c>
      <c r="Y666" s="205"/>
      <c r="Z666" s="205"/>
      <c r="AA666" s="206"/>
      <c r="AB666" s="189" t="n">
        <f aca="false">IF(AA666="SI",X666,0)</f>
        <v>0</v>
      </c>
      <c r="AC666" s="207"/>
      <c r="AD666" s="207"/>
      <c r="AE666" s="207"/>
      <c r="AF666" s="207"/>
      <c r="AG666" s="207"/>
      <c r="AH666" s="208"/>
    </row>
    <row r="667" customFormat="false" ht="13.5" hidden="false" customHeight="true" outlineLevel="0" collapsed="false">
      <c r="A667" s="22" t="n">
        <v>666</v>
      </c>
      <c r="B667" s="180"/>
      <c r="C667" s="22"/>
      <c r="D667" s="22"/>
      <c r="E667" s="22"/>
      <c r="F667" s="22"/>
      <c r="G667" s="22"/>
      <c r="H667" s="183"/>
      <c r="I667" s="183"/>
      <c r="J667" s="22"/>
      <c r="K667" s="191" t="e">
        <f aca="false">VLOOKUP('Altri Costi'!J667,Legenda!$D$1:$F$258,2)</f>
        <v>#N/A</v>
      </c>
      <c r="L667" s="22"/>
      <c r="M667" s="22"/>
      <c r="N667" s="203"/>
      <c r="O667" s="183"/>
      <c r="P667" s="22"/>
      <c r="Q667" s="203"/>
      <c r="R667" s="183"/>
      <c r="S667" s="184" t="n">
        <f aca="false">'Piano Finanziario Annuale'!$F$6</f>
        <v>0</v>
      </c>
      <c r="T667" s="185" t="n">
        <v>0</v>
      </c>
      <c r="U667" s="186"/>
      <c r="V667" s="187" t="n">
        <f aca="false">(T667*U667)</f>
        <v>0</v>
      </c>
      <c r="W667" s="185" t="n">
        <v>0</v>
      </c>
      <c r="X667" s="185" t="n">
        <f aca="false">IF(OR(S667="sì",S667="forfettario 190"),SUM(T667+W667),SUM(T667+V667+W667))</f>
        <v>0</v>
      </c>
      <c r="Y667" s="205"/>
      <c r="Z667" s="205"/>
      <c r="AA667" s="206"/>
      <c r="AB667" s="189" t="n">
        <f aca="false">IF(AA667="SI",X667,0)</f>
        <v>0</v>
      </c>
      <c r="AC667" s="207"/>
      <c r="AD667" s="207"/>
      <c r="AE667" s="207"/>
      <c r="AF667" s="207"/>
      <c r="AG667" s="207"/>
      <c r="AH667" s="208"/>
    </row>
    <row r="668" customFormat="false" ht="13.5" hidden="false" customHeight="true" outlineLevel="0" collapsed="false">
      <c r="A668" s="22" t="n">
        <v>667</v>
      </c>
      <c r="B668" s="180"/>
      <c r="C668" s="22"/>
      <c r="D668" s="22"/>
      <c r="E668" s="22"/>
      <c r="F668" s="22"/>
      <c r="G668" s="22"/>
      <c r="H668" s="183"/>
      <c r="I668" s="183"/>
      <c r="J668" s="22"/>
      <c r="K668" s="191" t="e">
        <f aca="false">VLOOKUP('Altri Costi'!J668,Legenda!$D$1:$F$258,2)</f>
        <v>#N/A</v>
      </c>
      <c r="L668" s="22"/>
      <c r="M668" s="22"/>
      <c r="N668" s="203"/>
      <c r="O668" s="183"/>
      <c r="P668" s="22"/>
      <c r="Q668" s="203"/>
      <c r="R668" s="183"/>
      <c r="S668" s="184" t="n">
        <f aca="false">'Piano Finanziario Annuale'!$F$6</f>
        <v>0</v>
      </c>
      <c r="T668" s="185" t="n">
        <v>0</v>
      </c>
      <c r="U668" s="186"/>
      <c r="V668" s="187" t="n">
        <f aca="false">(T668*U668)</f>
        <v>0</v>
      </c>
      <c r="W668" s="185" t="n">
        <v>0</v>
      </c>
      <c r="X668" s="185" t="n">
        <f aca="false">IF(OR(S668="sì",S668="forfettario 190"),SUM(T668+W668),SUM(T668+V668+W668))</f>
        <v>0</v>
      </c>
      <c r="Y668" s="205"/>
      <c r="Z668" s="205"/>
      <c r="AA668" s="206"/>
      <c r="AB668" s="189" t="n">
        <f aca="false">IF(AA668="SI",X668,0)</f>
        <v>0</v>
      </c>
      <c r="AC668" s="207"/>
      <c r="AD668" s="207"/>
      <c r="AE668" s="207"/>
      <c r="AF668" s="207"/>
      <c r="AG668" s="207"/>
      <c r="AH668" s="208"/>
    </row>
    <row r="669" customFormat="false" ht="13.5" hidden="false" customHeight="true" outlineLevel="0" collapsed="false">
      <c r="A669" s="22" t="n">
        <v>668</v>
      </c>
      <c r="B669" s="180"/>
      <c r="C669" s="22"/>
      <c r="D669" s="22"/>
      <c r="E669" s="22"/>
      <c r="F669" s="22"/>
      <c r="G669" s="22"/>
      <c r="H669" s="183"/>
      <c r="I669" s="183"/>
      <c r="J669" s="22"/>
      <c r="K669" s="191" t="e">
        <f aca="false">VLOOKUP('Altri Costi'!J669,Legenda!$D$1:$F$258,2)</f>
        <v>#N/A</v>
      </c>
      <c r="L669" s="22"/>
      <c r="M669" s="22"/>
      <c r="N669" s="203"/>
      <c r="O669" s="183"/>
      <c r="P669" s="22"/>
      <c r="Q669" s="203"/>
      <c r="R669" s="183"/>
      <c r="S669" s="184" t="n">
        <f aca="false">'Piano Finanziario Annuale'!$F$6</f>
        <v>0</v>
      </c>
      <c r="T669" s="185" t="n">
        <v>0</v>
      </c>
      <c r="U669" s="186"/>
      <c r="V669" s="187" t="n">
        <f aca="false">(T669*U669)</f>
        <v>0</v>
      </c>
      <c r="W669" s="185" t="n">
        <v>0</v>
      </c>
      <c r="X669" s="185" t="n">
        <f aca="false">IF(OR(S669="sì",S669="forfettario 190"),SUM(T669+W669),SUM(T669+V669+W669))</f>
        <v>0</v>
      </c>
      <c r="Y669" s="205"/>
      <c r="Z669" s="205"/>
      <c r="AA669" s="206"/>
      <c r="AB669" s="189" t="n">
        <f aca="false">IF(AA669="SI",X669,0)</f>
        <v>0</v>
      </c>
      <c r="AC669" s="207"/>
      <c r="AD669" s="207"/>
      <c r="AE669" s="207"/>
      <c r="AF669" s="207"/>
      <c r="AG669" s="207"/>
      <c r="AH669" s="208"/>
    </row>
    <row r="670" customFormat="false" ht="13.5" hidden="false" customHeight="true" outlineLevel="0" collapsed="false">
      <c r="A670" s="22" t="n">
        <v>669</v>
      </c>
      <c r="B670" s="180"/>
      <c r="C670" s="22"/>
      <c r="D670" s="22"/>
      <c r="E670" s="22"/>
      <c r="F670" s="22"/>
      <c r="G670" s="22"/>
      <c r="H670" s="183"/>
      <c r="I670" s="183"/>
      <c r="J670" s="22"/>
      <c r="K670" s="191" t="e">
        <f aca="false">VLOOKUP('Altri Costi'!J670,Legenda!$D$1:$F$258,2)</f>
        <v>#N/A</v>
      </c>
      <c r="L670" s="22"/>
      <c r="M670" s="22"/>
      <c r="N670" s="203"/>
      <c r="O670" s="183"/>
      <c r="P670" s="22"/>
      <c r="Q670" s="203"/>
      <c r="R670" s="183"/>
      <c r="S670" s="184" t="n">
        <f aca="false">'Piano Finanziario Annuale'!$F$6</f>
        <v>0</v>
      </c>
      <c r="T670" s="185" t="n">
        <v>0</v>
      </c>
      <c r="U670" s="186"/>
      <c r="V670" s="187" t="n">
        <f aca="false">(T670*U670)</f>
        <v>0</v>
      </c>
      <c r="W670" s="185" t="n">
        <v>0</v>
      </c>
      <c r="X670" s="185" t="n">
        <f aca="false">IF(OR(S670="sì",S670="forfettario 190"),SUM(T670+W670),SUM(T670+V670+W670))</f>
        <v>0</v>
      </c>
      <c r="Y670" s="205"/>
      <c r="Z670" s="205"/>
      <c r="AA670" s="206"/>
      <c r="AB670" s="189" t="n">
        <f aca="false">IF(AA670="SI",X670,0)</f>
        <v>0</v>
      </c>
      <c r="AC670" s="207"/>
      <c r="AD670" s="207"/>
      <c r="AE670" s="207"/>
      <c r="AF670" s="207"/>
      <c r="AG670" s="207"/>
      <c r="AH670" s="208"/>
    </row>
    <row r="671" customFormat="false" ht="13.5" hidden="false" customHeight="true" outlineLevel="0" collapsed="false">
      <c r="A671" s="22" t="n">
        <v>670</v>
      </c>
      <c r="B671" s="180"/>
      <c r="C671" s="22"/>
      <c r="D671" s="22"/>
      <c r="E671" s="22"/>
      <c r="F671" s="22"/>
      <c r="G671" s="22"/>
      <c r="H671" s="183"/>
      <c r="I671" s="183"/>
      <c r="J671" s="22"/>
      <c r="K671" s="191" t="e">
        <f aca="false">VLOOKUP('Altri Costi'!J671,Legenda!$D$1:$F$258,2)</f>
        <v>#N/A</v>
      </c>
      <c r="L671" s="22"/>
      <c r="M671" s="22"/>
      <c r="N671" s="203"/>
      <c r="O671" s="183"/>
      <c r="P671" s="22"/>
      <c r="Q671" s="203"/>
      <c r="R671" s="183"/>
      <c r="S671" s="184" t="n">
        <f aca="false">'Piano Finanziario Annuale'!$F$6</f>
        <v>0</v>
      </c>
      <c r="T671" s="185" t="n">
        <v>0</v>
      </c>
      <c r="U671" s="186"/>
      <c r="V671" s="187" t="n">
        <f aca="false">(T671*U671)</f>
        <v>0</v>
      </c>
      <c r="W671" s="185" t="n">
        <v>0</v>
      </c>
      <c r="X671" s="185" t="n">
        <f aca="false">IF(OR(S671="sì",S671="forfettario 190"),SUM(T671+W671),SUM(T671+V671+W671))</f>
        <v>0</v>
      </c>
      <c r="Y671" s="205"/>
      <c r="Z671" s="205"/>
      <c r="AA671" s="206"/>
      <c r="AB671" s="189" t="n">
        <f aca="false">IF(AA671="SI",X671,0)</f>
        <v>0</v>
      </c>
      <c r="AC671" s="207"/>
      <c r="AD671" s="207"/>
      <c r="AE671" s="207"/>
      <c r="AF671" s="207"/>
      <c r="AG671" s="207"/>
      <c r="AH671" s="208"/>
    </row>
    <row r="672" customFormat="false" ht="13.5" hidden="false" customHeight="true" outlineLevel="0" collapsed="false">
      <c r="A672" s="22" t="n">
        <v>671</v>
      </c>
      <c r="B672" s="180"/>
      <c r="C672" s="22"/>
      <c r="D672" s="22"/>
      <c r="E672" s="22"/>
      <c r="F672" s="22"/>
      <c r="G672" s="22"/>
      <c r="H672" s="183"/>
      <c r="I672" s="183"/>
      <c r="J672" s="22"/>
      <c r="K672" s="191" t="e">
        <f aca="false">VLOOKUP('Altri Costi'!J672,Legenda!$D$1:$F$258,2)</f>
        <v>#N/A</v>
      </c>
      <c r="L672" s="22"/>
      <c r="M672" s="22"/>
      <c r="N672" s="203"/>
      <c r="O672" s="183"/>
      <c r="P672" s="22"/>
      <c r="Q672" s="203"/>
      <c r="R672" s="183"/>
      <c r="S672" s="184" t="n">
        <f aca="false">'Piano Finanziario Annuale'!$F$6</f>
        <v>0</v>
      </c>
      <c r="T672" s="185" t="n">
        <v>0</v>
      </c>
      <c r="U672" s="186"/>
      <c r="V672" s="187" t="n">
        <f aca="false">(T672*U672)</f>
        <v>0</v>
      </c>
      <c r="W672" s="185" t="n">
        <v>0</v>
      </c>
      <c r="X672" s="185" t="n">
        <f aca="false">IF(OR(S672="sì",S672="forfettario 190"),SUM(T672+W672),SUM(T672+V672+W672))</f>
        <v>0</v>
      </c>
      <c r="Y672" s="205"/>
      <c r="Z672" s="205"/>
      <c r="AA672" s="206"/>
      <c r="AB672" s="189" t="n">
        <f aca="false">IF(AA672="SI",X672,0)</f>
        <v>0</v>
      </c>
      <c r="AC672" s="207"/>
      <c r="AD672" s="207"/>
      <c r="AE672" s="207"/>
      <c r="AF672" s="207"/>
      <c r="AG672" s="207"/>
      <c r="AH672" s="208"/>
    </row>
    <row r="673" customFormat="false" ht="13.5" hidden="false" customHeight="true" outlineLevel="0" collapsed="false">
      <c r="A673" s="22" t="n">
        <v>672</v>
      </c>
      <c r="B673" s="180"/>
      <c r="C673" s="22"/>
      <c r="D673" s="22"/>
      <c r="E673" s="22"/>
      <c r="F673" s="22"/>
      <c r="G673" s="22"/>
      <c r="H673" s="183"/>
      <c r="I673" s="183"/>
      <c r="J673" s="22"/>
      <c r="K673" s="191" t="e">
        <f aca="false">VLOOKUP('Altri Costi'!J673,Legenda!$D$1:$F$258,2)</f>
        <v>#N/A</v>
      </c>
      <c r="L673" s="22"/>
      <c r="M673" s="22"/>
      <c r="N673" s="203"/>
      <c r="O673" s="183"/>
      <c r="P673" s="22"/>
      <c r="Q673" s="203"/>
      <c r="R673" s="183"/>
      <c r="S673" s="184" t="n">
        <f aca="false">'Piano Finanziario Annuale'!$F$6</f>
        <v>0</v>
      </c>
      <c r="T673" s="185" t="n">
        <v>0</v>
      </c>
      <c r="U673" s="186"/>
      <c r="V673" s="187" t="n">
        <f aca="false">(T673*U673)</f>
        <v>0</v>
      </c>
      <c r="W673" s="185" t="n">
        <v>0</v>
      </c>
      <c r="X673" s="185" t="n">
        <f aca="false">IF(OR(S673="sì",S673="forfettario 190"),SUM(T673+W673),SUM(T673+V673+W673))</f>
        <v>0</v>
      </c>
      <c r="Y673" s="205"/>
      <c r="Z673" s="205"/>
      <c r="AA673" s="206"/>
      <c r="AB673" s="189" t="n">
        <f aca="false">IF(AA673="SI",X673,0)</f>
        <v>0</v>
      </c>
      <c r="AC673" s="207"/>
      <c r="AD673" s="207"/>
      <c r="AE673" s="207"/>
      <c r="AF673" s="207"/>
      <c r="AG673" s="207"/>
      <c r="AH673" s="208"/>
    </row>
    <row r="674" customFormat="false" ht="13.5" hidden="false" customHeight="true" outlineLevel="0" collapsed="false">
      <c r="A674" s="22" t="n">
        <v>673</v>
      </c>
      <c r="B674" s="180"/>
      <c r="C674" s="22"/>
      <c r="D674" s="22"/>
      <c r="E674" s="22"/>
      <c r="F674" s="22"/>
      <c r="G674" s="22"/>
      <c r="H674" s="183"/>
      <c r="I674" s="183"/>
      <c r="J674" s="22"/>
      <c r="K674" s="191" t="e">
        <f aca="false">VLOOKUP('Altri Costi'!J674,Legenda!$D$1:$F$258,2)</f>
        <v>#N/A</v>
      </c>
      <c r="L674" s="22"/>
      <c r="M674" s="22"/>
      <c r="N674" s="203"/>
      <c r="O674" s="183"/>
      <c r="P674" s="22"/>
      <c r="Q674" s="203"/>
      <c r="R674" s="183"/>
      <c r="S674" s="184" t="n">
        <f aca="false">'Piano Finanziario Annuale'!$F$6</f>
        <v>0</v>
      </c>
      <c r="T674" s="185" t="n">
        <v>0</v>
      </c>
      <c r="U674" s="186"/>
      <c r="V674" s="187" t="n">
        <f aca="false">(T674*U674)</f>
        <v>0</v>
      </c>
      <c r="W674" s="185" t="n">
        <v>0</v>
      </c>
      <c r="X674" s="185" t="n">
        <f aca="false">IF(OR(S674="sì",S674="forfettario 190"),SUM(T674+W674),SUM(T674+V674+W674))</f>
        <v>0</v>
      </c>
      <c r="Y674" s="205"/>
      <c r="Z674" s="205"/>
      <c r="AA674" s="206"/>
      <c r="AB674" s="189" t="n">
        <f aca="false">IF(AA674="SI",X674,0)</f>
        <v>0</v>
      </c>
      <c r="AC674" s="207"/>
      <c r="AD674" s="207"/>
      <c r="AE674" s="207"/>
      <c r="AF674" s="207"/>
      <c r="AG674" s="207"/>
      <c r="AH674" s="208"/>
    </row>
    <row r="675" customFormat="false" ht="13.5" hidden="false" customHeight="true" outlineLevel="0" collapsed="false">
      <c r="A675" s="22" t="n">
        <v>674</v>
      </c>
      <c r="B675" s="180"/>
      <c r="C675" s="22"/>
      <c r="D675" s="22"/>
      <c r="E675" s="22"/>
      <c r="F675" s="22"/>
      <c r="G675" s="22"/>
      <c r="H675" s="183"/>
      <c r="I675" s="183"/>
      <c r="J675" s="22"/>
      <c r="K675" s="191" t="e">
        <f aca="false">VLOOKUP('Altri Costi'!J675,Legenda!$D$1:$F$258,2)</f>
        <v>#N/A</v>
      </c>
      <c r="L675" s="22"/>
      <c r="M675" s="22"/>
      <c r="N675" s="203"/>
      <c r="O675" s="183"/>
      <c r="P675" s="22"/>
      <c r="Q675" s="203"/>
      <c r="R675" s="183"/>
      <c r="S675" s="184" t="n">
        <f aca="false">'Piano Finanziario Annuale'!$F$6</f>
        <v>0</v>
      </c>
      <c r="T675" s="185" t="n">
        <v>0</v>
      </c>
      <c r="U675" s="186"/>
      <c r="V675" s="187" t="n">
        <f aca="false">(T675*U675)</f>
        <v>0</v>
      </c>
      <c r="W675" s="185" t="n">
        <v>0</v>
      </c>
      <c r="X675" s="185" t="n">
        <f aca="false">IF(OR(S675="sì",S675="forfettario 190"),SUM(T675+W675),SUM(T675+V675+W675))</f>
        <v>0</v>
      </c>
      <c r="Y675" s="205"/>
      <c r="Z675" s="205"/>
      <c r="AA675" s="206"/>
      <c r="AB675" s="189" t="n">
        <f aca="false">IF(AA675="SI",X675,0)</f>
        <v>0</v>
      </c>
      <c r="AC675" s="207"/>
      <c r="AD675" s="207"/>
      <c r="AE675" s="207"/>
      <c r="AF675" s="207"/>
      <c r="AG675" s="207"/>
      <c r="AH675" s="208"/>
    </row>
    <row r="676" customFormat="false" ht="13.5" hidden="false" customHeight="true" outlineLevel="0" collapsed="false">
      <c r="A676" s="22" t="n">
        <v>675</v>
      </c>
      <c r="B676" s="180"/>
      <c r="C676" s="22"/>
      <c r="D676" s="22"/>
      <c r="E676" s="22"/>
      <c r="F676" s="22"/>
      <c r="G676" s="22"/>
      <c r="H676" s="183"/>
      <c r="I676" s="183"/>
      <c r="J676" s="22"/>
      <c r="K676" s="191" t="e">
        <f aca="false">VLOOKUP('Altri Costi'!J676,Legenda!$D$1:$F$258,2)</f>
        <v>#N/A</v>
      </c>
      <c r="L676" s="22"/>
      <c r="M676" s="22"/>
      <c r="N676" s="203"/>
      <c r="O676" s="183"/>
      <c r="P676" s="22"/>
      <c r="Q676" s="203"/>
      <c r="R676" s="183"/>
      <c r="S676" s="184" t="n">
        <f aca="false">'Piano Finanziario Annuale'!$F$6</f>
        <v>0</v>
      </c>
      <c r="T676" s="185" t="n">
        <v>0</v>
      </c>
      <c r="U676" s="186"/>
      <c r="V676" s="187" t="n">
        <f aca="false">(T676*U676)</f>
        <v>0</v>
      </c>
      <c r="W676" s="185" t="n">
        <v>0</v>
      </c>
      <c r="X676" s="185" t="n">
        <f aca="false">IF(OR(S676="sì",S676="forfettario 190"),SUM(T676+W676),SUM(T676+V676+W676))</f>
        <v>0</v>
      </c>
      <c r="Y676" s="205"/>
      <c r="Z676" s="205"/>
      <c r="AA676" s="206"/>
      <c r="AB676" s="189" t="n">
        <f aca="false">IF(AA676="SI",X676,0)</f>
        <v>0</v>
      </c>
      <c r="AC676" s="207"/>
      <c r="AD676" s="207"/>
      <c r="AE676" s="207"/>
      <c r="AF676" s="207"/>
      <c r="AG676" s="207"/>
      <c r="AH676" s="208"/>
    </row>
    <row r="677" customFormat="false" ht="13.5" hidden="false" customHeight="true" outlineLevel="0" collapsed="false">
      <c r="A677" s="22" t="n">
        <v>676</v>
      </c>
      <c r="B677" s="180"/>
      <c r="C677" s="22"/>
      <c r="D677" s="22"/>
      <c r="E677" s="22"/>
      <c r="F677" s="22"/>
      <c r="G677" s="22"/>
      <c r="H677" s="183"/>
      <c r="I677" s="183"/>
      <c r="J677" s="22"/>
      <c r="K677" s="191" t="e">
        <f aca="false">VLOOKUP('Altri Costi'!J677,Legenda!$D$1:$F$258,2)</f>
        <v>#N/A</v>
      </c>
      <c r="L677" s="22"/>
      <c r="M677" s="22"/>
      <c r="N677" s="203"/>
      <c r="O677" s="183"/>
      <c r="P677" s="22"/>
      <c r="Q677" s="203"/>
      <c r="R677" s="183"/>
      <c r="S677" s="184" t="n">
        <f aca="false">'Piano Finanziario Annuale'!$F$6</f>
        <v>0</v>
      </c>
      <c r="T677" s="185" t="n">
        <v>0</v>
      </c>
      <c r="U677" s="186"/>
      <c r="V677" s="187" t="n">
        <f aca="false">(T677*U677)</f>
        <v>0</v>
      </c>
      <c r="W677" s="185" t="n">
        <v>0</v>
      </c>
      <c r="X677" s="185" t="n">
        <f aca="false">IF(OR(S677="sì",S677="forfettario 190"),SUM(T677+W677),SUM(T677+V677+W677))</f>
        <v>0</v>
      </c>
      <c r="Y677" s="205"/>
      <c r="Z677" s="205"/>
      <c r="AA677" s="206"/>
      <c r="AB677" s="189" t="n">
        <f aca="false">IF(AA677="SI",X677,0)</f>
        <v>0</v>
      </c>
      <c r="AC677" s="207"/>
      <c r="AD677" s="207"/>
      <c r="AE677" s="207"/>
      <c r="AF677" s="207"/>
      <c r="AG677" s="207"/>
      <c r="AH677" s="208"/>
    </row>
    <row r="678" customFormat="false" ht="13.5" hidden="false" customHeight="true" outlineLevel="0" collapsed="false">
      <c r="A678" s="22" t="n">
        <v>677</v>
      </c>
      <c r="B678" s="180"/>
      <c r="C678" s="22"/>
      <c r="D678" s="22"/>
      <c r="E678" s="22"/>
      <c r="F678" s="22"/>
      <c r="G678" s="22"/>
      <c r="H678" s="183"/>
      <c r="I678" s="183"/>
      <c r="J678" s="22"/>
      <c r="K678" s="191" t="e">
        <f aca="false">VLOOKUP('Altri Costi'!J678,Legenda!$D$1:$F$258,2)</f>
        <v>#N/A</v>
      </c>
      <c r="L678" s="22"/>
      <c r="M678" s="22"/>
      <c r="N678" s="203"/>
      <c r="O678" s="183"/>
      <c r="P678" s="22"/>
      <c r="Q678" s="203"/>
      <c r="R678" s="183"/>
      <c r="S678" s="184" t="n">
        <f aca="false">'Piano Finanziario Annuale'!$F$6</f>
        <v>0</v>
      </c>
      <c r="T678" s="185" t="n">
        <v>0</v>
      </c>
      <c r="U678" s="186"/>
      <c r="V678" s="187" t="n">
        <f aca="false">(T678*U678)</f>
        <v>0</v>
      </c>
      <c r="W678" s="185" t="n">
        <v>0</v>
      </c>
      <c r="X678" s="185" t="n">
        <f aca="false">IF(OR(S678="sì",S678="forfettario 190"),SUM(T678+W678),SUM(T678+V678+W678))</f>
        <v>0</v>
      </c>
      <c r="Y678" s="205"/>
      <c r="Z678" s="205"/>
      <c r="AA678" s="206"/>
      <c r="AB678" s="189" t="n">
        <f aca="false">IF(AA678="SI",X678,0)</f>
        <v>0</v>
      </c>
      <c r="AC678" s="207"/>
      <c r="AD678" s="207"/>
      <c r="AE678" s="207"/>
      <c r="AF678" s="207"/>
      <c r="AG678" s="207"/>
      <c r="AH678" s="208"/>
    </row>
    <row r="679" customFormat="false" ht="13.5" hidden="false" customHeight="true" outlineLevel="0" collapsed="false">
      <c r="A679" s="22" t="n">
        <v>678</v>
      </c>
      <c r="B679" s="180"/>
      <c r="C679" s="22"/>
      <c r="D679" s="22"/>
      <c r="E679" s="22"/>
      <c r="F679" s="22"/>
      <c r="G679" s="22"/>
      <c r="H679" s="183"/>
      <c r="I679" s="183"/>
      <c r="J679" s="22"/>
      <c r="K679" s="191" t="e">
        <f aca="false">VLOOKUP('Altri Costi'!J679,Legenda!$D$1:$F$258,2)</f>
        <v>#N/A</v>
      </c>
      <c r="L679" s="22"/>
      <c r="M679" s="22"/>
      <c r="N679" s="203"/>
      <c r="O679" s="183"/>
      <c r="P679" s="22"/>
      <c r="Q679" s="203"/>
      <c r="R679" s="183"/>
      <c r="S679" s="184" t="n">
        <f aca="false">'Piano Finanziario Annuale'!$F$6</f>
        <v>0</v>
      </c>
      <c r="T679" s="185" t="n">
        <v>0</v>
      </c>
      <c r="U679" s="186"/>
      <c r="V679" s="187" t="n">
        <f aca="false">(T679*U679)</f>
        <v>0</v>
      </c>
      <c r="W679" s="185" t="n">
        <v>0</v>
      </c>
      <c r="X679" s="185" t="n">
        <f aca="false">IF(OR(S679="sì",S679="forfettario 190"),SUM(T679+W679),SUM(T679+V679+W679))</f>
        <v>0</v>
      </c>
      <c r="Y679" s="205"/>
      <c r="Z679" s="205"/>
      <c r="AA679" s="206"/>
      <c r="AB679" s="189" t="n">
        <f aca="false">IF(AA679="SI",X679,0)</f>
        <v>0</v>
      </c>
      <c r="AC679" s="207"/>
      <c r="AD679" s="207"/>
      <c r="AE679" s="207"/>
      <c r="AF679" s="207"/>
      <c r="AG679" s="207"/>
      <c r="AH679" s="208"/>
    </row>
    <row r="680" customFormat="false" ht="13.5" hidden="false" customHeight="true" outlineLevel="0" collapsed="false">
      <c r="A680" s="22" t="n">
        <v>679</v>
      </c>
      <c r="B680" s="180"/>
      <c r="C680" s="22"/>
      <c r="D680" s="22"/>
      <c r="E680" s="22"/>
      <c r="F680" s="22"/>
      <c r="G680" s="22"/>
      <c r="H680" s="183"/>
      <c r="I680" s="183"/>
      <c r="J680" s="22"/>
      <c r="K680" s="191" t="e">
        <f aca="false">VLOOKUP('Altri Costi'!J680,Legenda!$D$1:$F$258,2)</f>
        <v>#N/A</v>
      </c>
      <c r="L680" s="22"/>
      <c r="M680" s="22"/>
      <c r="N680" s="203"/>
      <c r="O680" s="183"/>
      <c r="P680" s="22"/>
      <c r="Q680" s="203"/>
      <c r="R680" s="183"/>
      <c r="S680" s="184" t="n">
        <f aca="false">'Piano Finanziario Annuale'!$F$6</f>
        <v>0</v>
      </c>
      <c r="T680" s="185" t="n">
        <v>0</v>
      </c>
      <c r="U680" s="186"/>
      <c r="V680" s="187" t="n">
        <f aca="false">(T680*U680)</f>
        <v>0</v>
      </c>
      <c r="W680" s="185" t="n">
        <v>0</v>
      </c>
      <c r="X680" s="185" t="n">
        <f aca="false">IF(OR(S680="sì",S680="forfettario 190"),SUM(T680+W680),SUM(T680+V680+W680))</f>
        <v>0</v>
      </c>
      <c r="Y680" s="205"/>
      <c r="Z680" s="205"/>
      <c r="AA680" s="206"/>
      <c r="AB680" s="189" t="n">
        <f aca="false">IF(AA680="SI",X680,0)</f>
        <v>0</v>
      </c>
      <c r="AC680" s="207"/>
      <c r="AD680" s="207"/>
      <c r="AE680" s="207"/>
      <c r="AF680" s="207"/>
      <c r="AG680" s="207"/>
      <c r="AH680" s="208"/>
    </row>
    <row r="681" customFormat="false" ht="13.5" hidden="false" customHeight="true" outlineLevel="0" collapsed="false">
      <c r="A681" s="22" t="n">
        <v>680</v>
      </c>
      <c r="B681" s="180"/>
      <c r="C681" s="22"/>
      <c r="D681" s="22"/>
      <c r="E681" s="22"/>
      <c r="F681" s="22"/>
      <c r="G681" s="22"/>
      <c r="H681" s="183"/>
      <c r="I681" s="183"/>
      <c r="J681" s="22"/>
      <c r="K681" s="191" t="e">
        <f aca="false">VLOOKUP('Altri Costi'!J681,Legenda!$D$1:$F$258,2)</f>
        <v>#N/A</v>
      </c>
      <c r="L681" s="22"/>
      <c r="M681" s="22"/>
      <c r="N681" s="203"/>
      <c r="O681" s="183"/>
      <c r="P681" s="22"/>
      <c r="Q681" s="203"/>
      <c r="R681" s="183"/>
      <c r="S681" s="184" t="n">
        <f aca="false">'Piano Finanziario Annuale'!$F$6</f>
        <v>0</v>
      </c>
      <c r="T681" s="185" t="n">
        <v>0</v>
      </c>
      <c r="U681" s="186"/>
      <c r="V681" s="187" t="n">
        <f aca="false">(T681*U681)</f>
        <v>0</v>
      </c>
      <c r="W681" s="185" t="n">
        <v>0</v>
      </c>
      <c r="X681" s="185" t="n">
        <f aca="false">IF(OR(S681="sì",S681="forfettario 190"),SUM(T681+W681),SUM(T681+V681+W681))</f>
        <v>0</v>
      </c>
      <c r="Y681" s="205"/>
      <c r="Z681" s="205"/>
      <c r="AA681" s="206"/>
      <c r="AB681" s="189" t="n">
        <f aca="false">IF(AA681="SI",X681,0)</f>
        <v>0</v>
      </c>
      <c r="AC681" s="207"/>
      <c r="AD681" s="207"/>
      <c r="AE681" s="207"/>
      <c r="AF681" s="207"/>
      <c r="AG681" s="207"/>
      <c r="AH681" s="208"/>
    </row>
    <row r="682" customFormat="false" ht="13.5" hidden="false" customHeight="true" outlineLevel="0" collapsed="false">
      <c r="A682" s="22" t="n">
        <v>681</v>
      </c>
      <c r="B682" s="180"/>
      <c r="C682" s="22"/>
      <c r="D682" s="22"/>
      <c r="E682" s="22"/>
      <c r="F682" s="22"/>
      <c r="G682" s="22"/>
      <c r="H682" s="183"/>
      <c r="I682" s="183"/>
      <c r="J682" s="22"/>
      <c r="K682" s="191" t="e">
        <f aca="false">VLOOKUP('Altri Costi'!J682,Legenda!$D$1:$F$258,2)</f>
        <v>#N/A</v>
      </c>
      <c r="L682" s="22"/>
      <c r="M682" s="22"/>
      <c r="N682" s="203"/>
      <c r="O682" s="183"/>
      <c r="P682" s="22"/>
      <c r="Q682" s="203"/>
      <c r="R682" s="183"/>
      <c r="S682" s="184" t="n">
        <f aca="false">'Piano Finanziario Annuale'!$F$6</f>
        <v>0</v>
      </c>
      <c r="T682" s="185" t="n">
        <v>0</v>
      </c>
      <c r="U682" s="186"/>
      <c r="V682" s="187" t="n">
        <f aca="false">(T682*U682)</f>
        <v>0</v>
      </c>
      <c r="W682" s="185" t="n">
        <v>0</v>
      </c>
      <c r="X682" s="185" t="n">
        <f aca="false">IF(OR(S682="sì",S682="forfettario 190"),SUM(T682+W682),SUM(T682+V682+W682))</f>
        <v>0</v>
      </c>
      <c r="Y682" s="205"/>
      <c r="Z682" s="205"/>
      <c r="AA682" s="206"/>
      <c r="AB682" s="189" t="n">
        <f aca="false">IF(AA682="SI",X682,0)</f>
        <v>0</v>
      </c>
      <c r="AC682" s="207"/>
      <c r="AD682" s="207"/>
      <c r="AE682" s="207"/>
      <c r="AF682" s="207"/>
      <c r="AG682" s="207"/>
      <c r="AH682" s="208"/>
    </row>
    <row r="683" customFormat="false" ht="13.5" hidden="false" customHeight="true" outlineLevel="0" collapsed="false">
      <c r="A683" s="22" t="n">
        <v>682</v>
      </c>
      <c r="B683" s="180"/>
      <c r="C683" s="22"/>
      <c r="D683" s="22"/>
      <c r="E683" s="22"/>
      <c r="F683" s="22"/>
      <c r="G683" s="22"/>
      <c r="H683" s="183"/>
      <c r="I683" s="183"/>
      <c r="J683" s="22"/>
      <c r="K683" s="191" t="e">
        <f aca="false">VLOOKUP('Altri Costi'!J683,Legenda!$D$1:$F$258,2)</f>
        <v>#N/A</v>
      </c>
      <c r="L683" s="22"/>
      <c r="M683" s="22"/>
      <c r="N683" s="203"/>
      <c r="O683" s="183"/>
      <c r="P683" s="22"/>
      <c r="Q683" s="203"/>
      <c r="R683" s="183"/>
      <c r="S683" s="184" t="n">
        <f aca="false">'Piano Finanziario Annuale'!$F$6</f>
        <v>0</v>
      </c>
      <c r="T683" s="185" t="n">
        <v>0</v>
      </c>
      <c r="U683" s="186"/>
      <c r="V683" s="187" t="n">
        <f aca="false">(T683*U683)</f>
        <v>0</v>
      </c>
      <c r="W683" s="185" t="n">
        <v>0</v>
      </c>
      <c r="X683" s="185" t="n">
        <f aca="false">IF(OR(S683="sì",S683="forfettario 190"),SUM(T683+W683),SUM(T683+V683+W683))</f>
        <v>0</v>
      </c>
      <c r="Y683" s="205"/>
      <c r="Z683" s="205"/>
      <c r="AA683" s="206"/>
      <c r="AB683" s="189" t="n">
        <f aca="false">IF(AA683="SI",X683,0)</f>
        <v>0</v>
      </c>
      <c r="AC683" s="207"/>
      <c r="AD683" s="207"/>
      <c r="AE683" s="207"/>
      <c r="AF683" s="207"/>
      <c r="AG683" s="207"/>
      <c r="AH683" s="208"/>
    </row>
    <row r="684" customFormat="false" ht="13.5" hidden="false" customHeight="true" outlineLevel="0" collapsed="false">
      <c r="A684" s="22" t="n">
        <v>683</v>
      </c>
      <c r="B684" s="180"/>
      <c r="C684" s="22"/>
      <c r="D684" s="22"/>
      <c r="E684" s="22"/>
      <c r="F684" s="22"/>
      <c r="G684" s="22"/>
      <c r="H684" s="183"/>
      <c r="I684" s="183"/>
      <c r="J684" s="22"/>
      <c r="K684" s="191" t="e">
        <f aca="false">VLOOKUP('Altri Costi'!J684,Legenda!$D$1:$F$258,2)</f>
        <v>#N/A</v>
      </c>
      <c r="L684" s="22"/>
      <c r="M684" s="22"/>
      <c r="N684" s="203"/>
      <c r="O684" s="183"/>
      <c r="P684" s="22"/>
      <c r="Q684" s="203"/>
      <c r="R684" s="183"/>
      <c r="S684" s="184" t="n">
        <f aca="false">'Piano Finanziario Annuale'!$F$6</f>
        <v>0</v>
      </c>
      <c r="T684" s="185" t="n">
        <v>0</v>
      </c>
      <c r="U684" s="186"/>
      <c r="V684" s="187" t="n">
        <f aca="false">(T684*U684)</f>
        <v>0</v>
      </c>
      <c r="W684" s="185" t="n">
        <v>0</v>
      </c>
      <c r="X684" s="185" t="n">
        <f aca="false">IF(OR(S684="sì",S684="forfettario 190"),SUM(T684+W684),SUM(T684+V684+W684))</f>
        <v>0</v>
      </c>
      <c r="Y684" s="205"/>
      <c r="Z684" s="205"/>
      <c r="AA684" s="206"/>
      <c r="AB684" s="189" t="n">
        <f aca="false">IF(AA684="SI",X684,0)</f>
        <v>0</v>
      </c>
      <c r="AC684" s="207"/>
      <c r="AD684" s="207"/>
      <c r="AE684" s="207"/>
      <c r="AF684" s="207"/>
      <c r="AG684" s="207"/>
      <c r="AH684" s="208"/>
    </row>
    <row r="685" customFormat="false" ht="13.5" hidden="false" customHeight="true" outlineLevel="0" collapsed="false">
      <c r="A685" s="22" t="n">
        <v>684</v>
      </c>
      <c r="B685" s="180"/>
      <c r="C685" s="22"/>
      <c r="D685" s="22"/>
      <c r="E685" s="22"/>
      <c r="F685" s="22"/>
      <c r="G685" s="22"/>
      <c r="H685" s="183"/>
      <c r="I685" s="183"/>
      <c r="J685" s="22"/>
      <c r="K685" s="191" t="e">
        <f aca="false">VLOOKUP('Altri Costi'!J685,Legenda!$D$1:$F$258,2)</f>
        <v>#N/A</v>
      </c>
      <c r="L685" s="22"/>
      <c r="M685" s="22"/>
      <c r="N685" s="203"/>
      <c r="O685" s="183"/>
      <c r="P685" s="22"/>
      <c r="Q685" s="203"/>
      <c r="R685" s="183"/>
      <c r="S685" s="184" t="n">
        <f aca="false">'Piano Finanziario Annuale'!$F$6</f>
        <v>0</v>
      </c>
      <c r="T685" s="185" t="n">
        <v>0</v>
      </c>
      <c r="U685" s="186"/>
      <c r="V685" s="187" t="n">
        <f aca="false">(T685*U685)</f>
        <v>0</v>
      </c>
      <c r="W685" s="185" t="n">
        <v>0</v>
      </c>
      <c r="X685" s="185" t="n">
        <f aca="false">IF(OR(S685="sì",S685="forfettario 190"),SUM(T685+W685),SUM(T685+V685+W685))</f>
        <v>0</v>
      </c>
      <c r="Y685" s="205"/>
      <c r="Z685" s="205"/>
      <c r="AA685" s="206"/>
      <c r="AB685" s="189" t="n">
        <f aca="false">IF(AA685="SI",X685,0)</f>
        <v>0</v>
      </c>
      <c r="AC685" s="207"/>
      <c r="AD685" s="207"/>
      <c r="AE685" s="207"/>
      <c r="AF685" s="207"/>
      <c r="AG685" s="207"/>
      <c r="AH685" s="208"/>
    </row>
    <row r="686" customFormat="false" ht="13.5" hidden="false" customHeight="true" outlineLevel="0" collapsed="false">
      <c r="A686" s="22" t="n">
        <v>685</v>
      </c>
      <c r="B686" s="180"/>
      <c r="C686" s="22"/>
      <c r="D686" s="22"/>
      <c r="E686" s="22"/>
      <c r="F686" s="22"/>
      <c r="G686" s="22"/>
      <c r="H686" s="183"/>
      <c r="I686" s="183"/>
      <c r="J686" s="22"/>
      <c r="K686" s="191" t="e">
        <f aca="false">VLOOKUP('Altri Costi'!J686,Legenda!$D$1:$F$258,2)</f>
        <v>#N/A</v>
      </c>
      <c r="L686" s="22"/>
      <c r="M686" s="22"/>
      <c r="N686" s="203"/>
      <c r="O686" s="183"/>
      <c r="P686" s="22"/>
      <c r="Q686" s="203"/>
      <c r="R686" s="183"/>
      <c r="S686" s="184" t="n">
        <f aca="false">'Piano Finanziario Annuale'!$F$6</f>
        <v>0</v>
      </c>
      <c r="T686" s="185" t="n">
        <v>0</v>
      </c>
      <c r="U686" s="186"/>
      <c r="V686" s="187" t="n">
        <f aca="false">(T686*U686)</f>
        <v>0</v>
      </c>
      <c r="W686" s="185" t="n">
        <v>0</v>
      </c>
      <c r="X686" s="185" t="n">
        <f aca="false">IF(OR(S686="sì",S686="forfettario 190"),SUM(T686+W686),SUM(T686+V686+W686))</f>
        <v>0</v>
      </c>
      <c r="Y686" s="205"/>
      <c r="Z686" s="205"/>
      <c r="AA686" s="206"/>
      <c r="AB686" s="189" t="n">
        <f aca="false">IF(AA686="SI",X686,0)</f>
        <v>0</v>
      </c>
      <c r="AC686" s="207"/>
      <c r="AD686" s="207"/>
      <c r="AE686" s="207"/>
      <c r="AF686" s="207"/>
      <c r="AG686" s="207"/>
      <c r="AH686" s="208"/>
    </row>
    <row r="687" customFormat="false" ht="13.5" hidden="false" customHeight="true" outlineLevel="0" collapsed="false">
      <c r="A687" s="22" t="n">
        <v>686</v>
      </c>
      <c r="B687" s="180"/>
      <c r="C687" s="22"/>
      <c r="D687" s="22"/>
      <c r="E687" s="22"/>
      <c r="F687" s="22"/>
      <c r="G687" s="22"/>
      <c r="H687" s="183"/>
      <c r="I687" s="183"/>
      <c r="J687" s="22"/>
      <c r="K687" s="191" t="e">
        <f aca="false">VLOOKUP('Altri Costi'!J687,Legenda!$D$1:$F$258,2)</f>
        <v>#N/A</v>
      </c>
      <c r="L687" s="22"/>
      <c r="M687" s="22"/>
      <c r="N687" s="203"/>
      <c r="O687" s="183"/>
      <c r="P687" s="22"/>
      <c r="Q687" s="203"/>
      <c r="R687" s="183"/>
      <c r="S687" s="184" t="n">
        <f aca="false">'Piano Finanziario Annuale'!$F$6</f>
        <v>0</v>
      </c>
      <c r="T687" s="185" t="n">
        <v>0</v>
      </c>
      <c r="U687" s="186"/>
      <c r="V687" s="187" t="n">
        <f aca="false">(T687*U687)</f>
        <v>0</v>
      </c>
      <c r="W687" s="185" t="n">
        <v>0</v>
      </c>
      <c r="X687" s="185" t="n">
        <f aca="false">IF(OR(S687="sì",S687="forfettario 190"),SUM(T687+W687),SUM(T687+V687+W687))</f>
        <v>0</v>
      </c>
      <c r="Y687" s="205"/>
      <c r="Z687" s="205"/>
      <c r="AA687" s="206"/>
      <c r="AB687" s="189" t="n">
        <f aca="false">IF(AA687="SI",X687,0)</f>
        <v>0</v>
      </c>
      <c r="AC687" s="207"/>
      <c r="AD687" s="207"/>
      <c r="AE687" s="207"/>
      <c r="AF687" s="207"/>
      <c r="AG687" s="207"/>
      <c r="AH687" s="208"/>
    </row>
    <row r="688" customFormat="false" ht="13.5" hidden="false" customHeight="true" outlineLevel="0" collapsed="false">
      <c r="A688" s="22" t="n">
        <v>687</v>
      </c>
      <c r="B688" s="180"/>
      <c r="C688" s="22"/>
      <c r="D688" s="22"/>
      <c r="E688" s="22"/>
      <c r="F688" s="22"/>
      <c r="G688" s="22"/>
      <c r="H688" s="183"/>
      <c r="I688" s="183"/>
      <c r="J688" s="22"/>
      <c r="K688" s="191" t="e">
        <f aca="false">VLOOKUP('Altri Costi'!J688,Legenda!$D$1:$F$258,2)</f>
        <v>#N/A</v>
      </c>
      <c r="L688" s="22"/>
      <c r="M688" s="22"/>
      <c r="N688" s="203"/>
      <c r="O688" s="183"/>
      <c r="P688" s="22"/>
      <c r="Q688" s="203"/>
      <c r="R688" s="183"/>
      <c r="S688" s="184" t="n">
        <f aca="false">'Piano Finanziario Annuale'!$F$6</f>
        <v>0</v>
      </c>
      <c r="T688" s="185" t="n">
        <v>0</v>
      </c>
      <c r="U688" s="186"/>
      <c r="V688" s="187" t="n">
        <f aca="false">(T688*U688)</f>
        <v>0</v>
      </c>
      <c r="W688" s="185" t="n">
        <v>0</v>
      </c>
      <c r="X688" s="185" t="n">
        <f aca="false">IF(OR(S688="sì",S688="forfettario 190"),SUM(T688+W688),SUM(T688+V688+W688))</f>
        <v>0</v>
      </c>
      <c r="Y688" s="205"/>
      <c r="Z688" s="205"/>
      <c r="AA688" s="206"/>
      <c r="AB688" s="189" t="n">
        <f aca="false">IF(AA688="SI",X688,0)</f>
        <v>0</v>
      </c>
      <c r="AC688" s="207"/>
      <c r="AD688" s="207"/>
      <c r="AE688" s="207"/>
      <c r="AF688" s="207"/>
      <c r="AG688" s="207"/>
      <c r="AH688" s="208"/>
    </row>
    <row r="689" customFormat="false" ht="13.5" hidden="false" customHeight="true" outlineLevel="0" collapsed="false">
      <c r="A689" s="22" t="n">
        <v>688</v>
      </c>
      <c r="B689" s="180"/>
      <c r="C689" s="22"/>
      <c r="D689" s="22"/>
      <c r="E689" s="22"/>
      <c r="F689" s="22"/>
      <c r="G689" s="22"/>
      <c r="H689" s="183"/>
      <c r="I689" s="183"/>
      <c r="J689" s="22"/>
      <c r="K689" s="191" t="e">
        <f aca="false">VLOOKUP('Altri Costi'!J689,Legenda!$D$1:$F$258,2)</f>
        <v>#N/A</v>
      </c>
      <c r="L689" s="22"/>
      <c r="M689" s="22"/>
      <c r="N689" s="203"/>
      <c r="O689" s="183"/>
      <c r="P689" s="22"/>
      <c r="Q689" s="203"/>
      <c r="R689" s="183"/>
      <c r="S689" s="184" t="n">
        <f aca="false">'Piano Finanziario Annuale'!$F$6</f>
        <v>0</v>
      </c>
      <c r="T689" s="185" t="n">
        <v>0</v>
      </c>
      <c r="U689" s="186"/>
      <c r="V689" s="187" t="n">
        <f aca="false">(T689*U689)</f>
        <v>0</v>
      </c>
      <c r="W689" s="185" t="n">
        <v>0</v>
      </c>
      <c r="X689" s="185" t="n">
        <f aca="false">IF(OR(S689="sì",S689="forfettario 190"),SUM(T689+W689),SUM(T689+V689+W689))</f>
        <v>0</v>
      </c>
      <c r="Y689" s="205"/>
      <c r="Z689" s="205"/>
      <c r="AA689" s="206"/>
      <c r="AB689" s="189" t="n">
        <f aca="false">IF(AA689="SI",X689,0)</f>
        <v>0</v>
      </c>
      <c r="AC689" s="207"/>
      <c r="AD689" s="207"/>
      <c r="AE689" s="207"/>
      <c r="AF689" s="207"/>
      <c r="AG689" s="207"/>
      <c r="AH689" s="208"/>
    </row>
    <row r="690" customFormat="false" ht="13.5" hidden="false" customHeight="true" outlineLevel="0" collapsed="false">
      <c r="A690" s="22" t="n">
        <v>689</v>
      </c>
      <c r="B690" s="180"/>
      <c r="C690" s="22"/>
      <c r="D690" s="22"/>
      <c r="E690" s="22"/>
      <c r="F690" s="22"/>
      <c r="G690" s="22"/>
      <c r="H690" s="183"/>
      <c r="I690" s="183"/>
      <c r="J690" s="22"/>
      <c r="K690" s="191" t="e">
        <f aca="false">VLOOKUP('Altri Costi'!J690,Legenda!$D$1:$F$258,2)</f>
        <v>#N/A</v>
      </c>
      <c r="L690" s="22"/>
      <c r="M690" s="22"/>
      <c r="N690" s="203"/>
      <c r="O690" s="183"/>
      <c r="P690" s="22"/>
      <c r="Q690" s="203"/>
      <c r="R690" s="183"/>
      <c r="S690" s="184" t="n">
        <f aca="false">'Piano Finanziario Annuale'!$F$6</f>
        <v>0</v>
      </c>
      <c r="T690" s="185" t="n">
        <v>0</v>
      </c>
      <c r="U690" s="186"/>
      <c r="V690" s="187" t="n">
        <f aca="false">(T690*U690)</f>
        <v>0</v>
      </c>
      <c r="W690" s="185" t="n">
        <v>0</v>
      </c>
      <c r="X690" s="185" t="n">
        <f aca="false">IF(OR(S690="sì",S690="forfettario 190"),SUM(T690+W690),SUM(T690+V690+W690))</f>
        <v>0</v>
      </c>
      <c r="Y690" s="205"/>
      <c r="Z690" s="205"/>
      <c r="AA690" s="206"/>
      <c r="AB690" s="189" t="n">
        <f aca="false">IF(AA690="SI",X690,0)</f>
        <v>0</v>
      </c>
      <c r="AC690" s="207"/>
      <c r="AD690" s="207"/>
      <c r="AE690" s="207"/>
      <c r="AF690" s="207"/>
      <c r="AG690" s="207"/>
      <c r="AH690" s="208"/>
    </row>
    <row r="691" customFormat="false" ht="13.5" hidden="false" customHeight="true" outlineLevel="0" collapsed="false">
      <c r="A691" s="22" t="n">
        <v>690</v>
      </c>
      <c r="B691" s="180"/>
      <c r="C691" s="22"/>
      <c r="D691" s="22"/>
      <c r="E691" s="22"/>
      <c r="F691" s="22"/>
      <c r="G691" s="22"/>
      <c r="H691" s="183"/>
      <c r="I691" s="183"/>
      <c r="J691" s="22"/>
      <c r="K691" s="191" t="e">
        <f aca="false">VLOOKUP('Altri Costi'!J691,Legenda!$D$1:$F$258,2)</f>
        <v>#N/A</v>
      </c>
      <c r="L691" s="22"/>
      <c r="M691" s="22"/>
      <c r="N691" s="203"/>
      <c r="O691" s="183"/>
      <c r="P691" s="22"/>
      <c r="Q691" s="203"/>
      <c r="R691" s="183"/>
      <c r="S691" s="184" t="n">
        <f aca="false">'Piano Finanziario Annuale'!$F$6</f>
        <v>0</v>
      </c>
      <c r="T691" s="185" t="n">
        <v>0</v>
      </c>
      <c r="U691" s="186"/>
      <c r="V691" s="187" t="n">
        <f aca="false">(T691*U691)</f>
        <v>0</v>
      </c>
      <c r="W691" s="185" t="n">
        <v>0</v>
      </c>
      <c r="X691" s="185" t="n">
        <f aca="false">IF(OR(S691="sì",S691="forfettario 190"),SUM(T691+W691),SUM(T691+V691+W691))</f>
        <v>0</v>
      </c>
      <c r="Y691" s="205"/>
      <c r="Z691" s="205"/>
      <c r="AA691" s="206"/>
      <c r="AB691" s="189" t="n">
        <f aca="false">IF(AA691="SI",X691,0)</f>
        <v>0</v>
      </c>
      <c r="AC691" s="207"/>
      <c r="AD691" s="207"/>
      <c r="AE691" s="207"/>
      <c r="AF691" s="207"/>
      <c r="AG691" s="207"/>
      <c r="AH691" s="208"/>
    </row>
    <row r="692" customFormat="false" ht="13.5" hidden="false" customHeight="true" outlineLevel="0" collapsed="false">
      <c r="A692" s="22" t="n">
        <v>691</v>
      </c>
      <c r="B692" s="180"/>
      <c r="C692" s="22"/>
      <c r="D692" s="22"/>
      <c r="E692" s="22"/>
      <c r="F692" s="22"/>
      <c r="G692" s="22"/>
      <c r="H692" s="183"/>
      <c r="I692" s="183"/>
      <c r="J692" s="22"/>
      <c r="K692" s="191" t="e">
        <f aca="false">VLOOKUP('Altri Costi'!J692,Legenda!$D$1:$F$258,2)</f>
        <v>#N/A</v>
      </c>
      <c r="L692" s="22"/>
      <c r="M692" s="22"/>
      <c r="N692" s="203"/>
      <c r="O692" s="183"/>
      <c r="P692" s="22"/>
      <c r="Q692" s="203"/>
      <c r="R692" s="183"/>
      <c r="S692" s="184" t="n">
        <f aca="false">'Piano Finanziario Annuale'!$F$6</f>
        <v>0</v>
      </c>
      <c r="T692" s="185" t="n">
        <v>0</v>
      </c>
      <c r="U692" s="186"/>
      <c r="V692" s="187" t="n">
        <f aca="false">(T692*U692)</f>
        <v>0</v>
      </c>
      <c r="W692" s="185" t="n">
        <v>0</v>
      </c>
      <c r="X692" s="185" t="n">
        <f aca="false">IF(OR(S692="sì",S692="forfettario 190"),SUM(T692+W692),SUM(T692+V692+W692))</f>
        <v>0</v>
      </c>
      <c r="Y692" s="205"/>
      <c r="Z692" s="205"/>
      <c r="AA692" s="206"/>
      <c r="AB692" s="189" t="n">
        <f aca="false">IF(AA692="SI",X692,0)</f>
        <v>0</v>
      </c>
      <c r="AC692" s="207"/>
      <c r="AD692" s="207"/>
      <c r="AE692" s="207"/>
      <c r="AF692" s="207"/>
      <c r="AG692" s="207"/>
      <c r="AH692" s="208"/>
    </row>
    <row r="693" customFormat="false" ht="13.5" hidden="false" customHeight="true" outlineLevel="0" collapsed="false">
      <c r="A693" s="22" t="n">
        <v>692</v>
      </c>
      <c r="B693" s="180"/>
      <c r="C693" s="22"/>
      <c r="D693" s="22"/>
      <c r="E693" s="22"/>
      <c r="F693" s="22"/>
      <c r="G693" s="22"/>
      <c r="H693" s="183"/>
      <c r="I693" s="183"/>
      <c r="J693" s="22"/>
      <c r="K693" s="191" t="e">
        <f aca="false">VLOOKUP('Altri Costi'!J693,Legenda!$D$1:$F$258,2)</f>
        <v>#N/A</v>
      </c>
      <c r="L693" s="22"/>
      <c r="M693" s="22"/>
      <c r="N693" s="203"/>
      <c r="O693" s="183"/>
      <c r="P693" s="22"/>
      <c r="Q693" s="203"/>
      <c r="R693" s="183"/>
      <c r="S693" s="184" t="n">
        <f aca="false">'Piano Finanziario Annuale'!$F$6</f>
        <v>0</v>
      </c>
      <c r="T693" s="185" t="n">
        <v>0</v>
      </c>
      <c r="U693" s="186"/>
      <c r="V693" s="187" t="n">
        <f aca="false">(T693*U693)</f>
        <v>0</v>
      </c>
      <c r="W693" s="185" t="n">
        <v>0</v>
      </c>
      <c r="X693" s="185" t="n">
        <f aca="false">IF(OR(S693="sì",S693="forfettario 190"),SUM(T693+W693),SUM(T693+V693+W693))</f>
        <v>0</v>
      </c>
      <c r="Y693" s="205"/>
      <c r="Z693" s="205"/>
      <c r="AA693" s="206"/>
      <c r="AB693" s="189" t="n">
        <f aca="false">IF(AA693="SI",X693,0)</f>
        <v>0</v>
      </c>
      <c r="AC693" s="207"/>
      <c r="AD693" s="207"/>
      <c r="AE693" s="207"/>
      <c r="AF693" s="207"/>
      <c r="AG693" s="207"/>
      <c r="AH693" s="208"/>
    </row>
    <row r="694" customFormat="false" ht="13.5" hidden="false" customHeight="true" outlineLevel="0" collapsed="false">
      <c r="A694" s="22" t="n">
        <v>693</v>
      </c>
      <c r="B694" s="180"/>
      <c r="C694" s="22"/>
      <c r="D694" s="22"/>
      <c r="E694" s="22"/>
      <c r="F694" s="22"/>
      <c r="G694" s="22"/>
      <c r="H694" s="183"/>
      <c r="I694" s="183"/>
      <c r="J694" s="22"/>
      <c r="K694" s="191" t="e">
        <f aca="false">VLOOKUP('Altri Costi'!J694,Legenda!$D$1:$F$258,2)</f>
        <v>#N/A</v>
      </c>
      <c r="L694" s="22"/>
      <c r="M694" s="22"/>
      <c r="N694" s="203"/>
      <c r="O694" s="183"/>
      <c r="P694" s="22"/>
      <c r="Q694" s="203"/>
      <c r="R694" s="183"/>
      <c r="S694" s="184" t="n">
        <f aca="false">'Piano Finanziario Annuale'!$F$6</f>
        <v>0</v>
      </c>
      <c r="T694" s="185" t="n">
        <v>0</v>
      </c>
      <c r="U694" s="186"/>
      <c r="V694" s="187" t="n">
        <f aca="false">(T694*U694)</f>
        <v>0</v>
      </c>
      <c r="W694" s="185" t="n">
        <v>0</v>
      </c>
      <c r="X694" s="185" t="n">
        <f aca="false">IF(OR(S694="sì",S694="forfettario 190"),SUM(T694+W694),SUM(T694+V694+W694))</f>
        <v>0</v>
      </c>
      <c r="Y694" s="205"/>
      <c r="Z694" s="205"/>
      <c r="AA694" s="206"/>
      <c r="AB694" s="189" t="n">
        <f aca="false">IF(AA694="SI",X694,0)</f>
        <v>0</v>
      </c>
      <c r="AC694" s="207"/>
      <c r="AD694" s="207"/>
      <c r="AE694" s="207"/>
      <c r="AF694" s="207"/>
      <c r="AG694" s="207"/>
      <c r="AH694" s="208"/>
    </row>
    <row r="695" customFormat="false" ht="13.5" hidden="false" customHeight="true" outlineLevel="0" collapsed="false">
      <c r="A695" s="22" t="n">
        <v>694</v>
      </c>
      <c r="B695" s="180"/>
      <c r="C695" s="22"/>
      <c r="D695" s="22"/>
      <c r="E695" s="22"/>
      <c r="F695" s="22"/>
      <c r="G695" s="22"/>
      <c r="H695" s="183"/>
      <c r="I695" s="183"/>
      <c r="J695" s="22"/>
      <c r="K695" s="191" t="e">
        <f aca="false">VLOOKUP('Altri Costi'!J695,Legenda!$D$1:$F$258,2)</f>
        <v>#N/A</v>
      </c>
      <c r="L695" s="22"/>
      <c r="M695" s="22"/>
      <c r="N695" s="203"/>
      <c r="O695" s="183"/>
      <c r="P695" s="22"/>
      <c r="Q695" s="203"/>
      <c r="R695" s="183"/>
      <c r="S695" s="184" t="n">
        <f aca="false">'Piano Finanziario Annuale'!$F$6</f>
        <v>0</v>
      </c>
      <c r="T695" s="185" t="n">
        <v>0</v>
      </c>
      <c r="U695" s="186"/>
      <c r="V695" s="187" t="n">
        <f aca="false">(T695*U695)</f>
        <v>0</v>
      </c>
      <c r="W695" s="185" t="n">
        <v>0</v>
      </c>
      <c r="X695" s="185" t="n">
        <f aca="false">IF(OR(S695="sì",S695="forfettario 190"),SUM(T695+W695),SUM(T695+V695+W695))</f>
        <v>0</v>
      </c>
      <c r="Y695" s="205"/>
      <c r="Z695" s="205"/>
      <c r="AA695" s="206"/>
      <c r="AB695" s="189" t="n">
        <f aca="false">IF(AA695="SI",X695,0)</f>
        <v>0</v>
      </c>
      <c r="AC695" s="207"/>
      <c r="AD695" s="207"/>
      <c r="AE695" s="207"/>
      <c r="AF695" s="207"/>
      <c r="AG695" s="207"/>
      <c r="AH695" s="208"/>
    </row>
    <row r="696" customFormat="false" ht="13.5" hidden="false" customHeight="true" outlineLevel="0" collapsed="false">
      <c r="A696" s="22" t="n">
        <v>695</v>
      </c>
      <c r="B696" s="180"/>
      <c r="C696" s="22"/>
      <c r="D696" s="22"/>
      <c r="E696" s="22"/>
      <c r="F696" s="22"/>
      <c r="G696" s="22"/>
      <c r="H696" s="183"/>
      <c r="I696" s="183"/>
      <c r="J696" s="22"/>
      <c r="K696" s="191" t="e">
        <f aca="false">VLOOKUP('Altri Costi'!J696,Legenda!$D$1:$F$258,2)</f>
        <v>#N/A</v>
      </c>
      <c r="L696" s="22"/>
      <c r="M696" s="22"/>
      <c r="N696" s="203"/>
      <c r="O696" s="183"/>
      <c r="P696" s="22"/>
      <c r="Q696" s="203"/>
      <c r="R696" s="183"/>
      <c r="S696" s="184" t="n">
        <f aca="false">'Piano Finanziario Annuale'!$F$6</f>
        <v>0</v>
      </c>
      <c r="T696" s="185" t="n">
        <v>0</v>
      </c>
      <c r="U696" s="186"/>
      <c r="V696" s="187" t="n">
        <f aca="false">(T696*U696)</f>
        <v>0</v>
      </c>
      <c r="W696" s="185" t="n">
        <v>0</v>
      </c>
      <c r="X696" s="185" t="n">
        <f aca="false">IF(OR(S696="sì",S696="forfettario 190"),SUM(T696+W696),SUM(T696+V696+W696))</f>
        <v>0</v>
      </c>
      <c r="Y696" s="205"/>
      <c r="Z696" s="205"/>
      <c r="AA696" s="206"/>
      <c r="AB696" s="189" t="n">
        <f aca="false">IF(AA696="SI",X696,0)</f>
        <v>0</v>
      </c>
      <c r="AC696" s="207"/>
      <c r="AD696" s="207"/>
      <c r="AE696" s="207"/>
      <c r="AF696" s="207"/>
      <c r="AG696" s="207"/>
      <c r="AH696" s="208"/>
    </row>
    <row r="697" customFormat="false" ht="13.5" hidden="false" customHeight="true" outlineLevel="0" collapsed="false">
      <c r="A697" s="22" t="n">
        <v>696</v>
      </c>
      <c r="B697" s="180"/>
      <c r="C697" s="22"/>
      <c r="D697" s="22"/>
      <c r="E697" s="22"/>
      <c r="F697" s="22"/>
      <c r="G697" s="22"/>
      <c r="H697" s="183"/>
      <c r="I697" s="183"/>
      <c r="J697" s="22"/>
      <c r="K697" s="191" t="e">
        <f aca="false">VLOOKUP('Altri Costi'!J697,Legenda!$D$1:$F$258,2)</f>
        <v>#N/A</v>
      </c>
      <c r="L697" s="22"/>
      <c r="M697" s="22"/>
      <c r="N697" s="203"/>
      <c r="O697" s="183"/>
      <c r="P697" s="22"/>
      <c r="Q697" s="203"/>
      <c r="R697" s="183"/>
      <c r="S697" s="184" t="n">
        <f aca="false">'Piano Finanziario Annuale'!$F$6</f>
        <v>0</v>
      </c>
      <c r="T697" s="185" t="n">
        <v>0</v>
      </c>
      <c r="U697" s="186"/>
      <c r="V697" s="187" t="n">
        <f aca="false">(T697*U697)</f>
        <v>0</v>
      </c>
      <c r="W697" s="185" t="n">
        <v>0</v>
      </c>
      <c r="X697" s="185" t="n">
        <f aca="false">IF(OR(S697="sì",S697="forfettario 190"),SUM(T697+W697),SUM(T697+V697+W697))</f>
        <v>0</v>
      </c>
      <c r="Y697" s="205"/>
      <c r="Z697" s="205"/>
      <c r="AA697" s="206"/>
      <c r="AB697" s="189" t="n">
        <f aca="false">IF(AA697="SI",X697,0)</f>
        <v>0</v>
      </c>
      <c r="AC697" s="207"/>
      <c r="AD697" s="207"/>
      <c r="AE697" s="207"/>
      <c r="AF697" s="207"/>
      <c r="AG697" s="207"/>
      <c r="AH697" s="208"/>
    </row>
    <row r="698" customFormat="false" ht="13.5" hidden="false" customHeight="true" outlineLevel="0" collapsed="false">
      <c r="A698" s="22" t="n">
        <v>697</v>
      </c>
      <c r="B698" s="180"/>
      <c r="C698" s="22"/>
      <c r="D698" s="22"/>
      <c r="E698" s="22"/>
      <c r="F698" s="22"/>
      <c r="G698" s="22"/>
      <c r="H698" s="183"/>
      <c r="I698" s="183"/>
      <c r="J698" s="22"/>
      <c r="K698" s="191" t="e">
        <f aca="false">VLOOKUP('Altri Costi'!J698,Legenda!$D$1:$F$258,2)</f>
        <v>#N/A</v>
      </c>
      <c r="L698" s="22"/>
      <c r="M698" s="22"/>
      <c r="N698" s="203"/>
      <c r="O698" s="183"/>
      <c r="P698" s="22"/>
      <c r="Q698" s="203"/>
      <c r="R698" s="183"/>
      <c r="S698" s="184" t="n">
        <f aca="false">'Piano Finanziario Annuale'!$F$6</f>
        <v>0</v>
      </c>
      <c r="T698" s="185" t="n">
        <v>0</v>
      </c>
      <c r="U698" s="186"/>
      <c r="V698" s="187" t="n">
        <f aca="false">(T698*U698)</f>
        <v>0</v>
      </c>
      <c r="W698" s="185" t="n">
        <v>0</v>
      </c>
      <c r="X698" s="185" t="n">
        <f aca="false">IF(OR(S698="sì",S698="forfettario 190"),SUM(T698+W698),SUM(T698+V698+W698))</f>
        <v>0</v>
      </c>
      <c r="Y698" s="205"/>
      <c r="Z698" s="205"/>
      <c r="AA698" s="206"/>
      <c r="AB698" s="189" t="n">
        <f aca="false">IF(AA698="SI",X698,0)</f>
        <v>0</v>
      </c>
      <c r="AC698" s="207"/>
      <c r="AD698" s="207"/>
      <c r="AE698" s="207"/>
      <c r="AF698" s="207"/>
      <c r="AG698" s="207"/>
      <c r="AH698" s="208"/>
    </row>
    <row r="699" customFormat="false" ht="13.5" hidden="false" customHeight="true" outlineLevel="0" collapsed="false">
      <c r="A699" s="22" t="n">
        <v>698</v>
      </c>
      <c r="B699" s="180"/>
      <c r="C699" s="22"/>
      <c r="D699" s="22"/>
      <c r="E699" s="22"/>
      <c r="F699" s="22"/>
      <c r="G699" s="22"/>
      <c r="H699" s="183"/>
      <c r="I699" s="183"/>
      <c r="J699" s="22"/>
      <c r="K699" s="191" t="e">
        <f aca="false">VLOOKUP('Altri Costi'!J699,Legenda!$D$1:$F$258,2)</f>
        <v>#N/A</v>
      </c>
      <c r="L699" s="22"/>
      <c r="M699" s="22"/>
      <c r="N699" s="203"/>
      <c r="O699" s="183"/>
      <c r="P699" s="22"/>
      <c r="Q699" s="203"/>
      <c r="R699" s="183"/>
      <c r="S699" s="184" t="n">
        <f aca="false">'Piano Finanziario Annuale'!$F$6</f>
        <v>0</v>
      </c>
      <c r="T699" s="185" t="n">
        <v>0</v>
      </c>
      <c r="U699" s="186"/>
      <c r="V699" s="187" t="n">
        <f aca="false">(T699*U699)</f>
        <v>0</v>
      </c>
      <c r="W699" s="185" t="n">
        <v>0</v>
      </c>
      <c r="X699" s="185" t="n">
        <f aca="false">IF(OR(S699="sì",S699="forfettario 190"),SUM(T699+W699),SUM(T699+V699+W699))</f>
        <v>0</v>
      </c>
      <c r="Y699" s="205"/>
      <c r="Z699" s="205"/>
      <c r="AA699" s="206"/>
      <c r="AB699" s="189" t="n">
        <f aca="false">IF(AA699="SI",X699,0)</f>
        <v>0</v>
      </c>
      <c r="AC699" s="207"/>
      <c r="AD699" s="207"/>
      <c r="AE699" s="207"/>
      <c r="AF699" s="207"/>
      <c r="AG699" s="207"/>
      <c r="AH699" s="208"/>
    </row>
    <row r="700" customFormat="false" ht="13.5" hidden="false" customHeight="true" outlineLevel="0" collapsed="false">
      <c r="A700" s="22" t="n">
        <v>699</v>
      </c>
      <c r="B700" s="180"/>
      <c r="C700" s="22"/>
      <c r="D700" s="22"/>
      <c r="E700" s="22"/>
      <c r="F700" s="22"/>
      <c r="G700" s="22"/>
      <c r="H700" s="183"/>
      <c r="I700" s="183"/>
      <c r="J700" s="22"/>
      <c r="K700" s="191" t="e">
        <f aca="false">VLOOKUP('Altri Costi'!J700,Legenda!$D$1:$F$258,2)</f>
        <v>#N/A</v>
      </c>
      <c r="L700" s="22"/>
      <c r="M700" s="22"/>
      <c r="N700" s="203"/>
      <c r="O700" s="183"/>
      <c r="P700" s="22"/>
      <c r="Q700" s="203"/>
      <c r="R700" s="183"/>
      <c r="S700" s="184" t="n">
        <f aca="false">'Piano Finanziario Annuale'!$F$6</f>
        <v>0</v>
      </c>
      <c r="T700" s="185" t="n">
        <v>0</v>
      </c>
      <c r="U700" s="186"/>
      <c r="V700" s="187" t="n">
        <f aca="false">(T700*U700)</f>
        <v>0</v>
      </c>
      <c r="W700" s="185" t="n">
        <v>0</v>
      </c>
      <c r="X700" s="185" t="n">
        <f aca="false">IF(OR(S700="sì",S700="forfettario 190"),SUM(T700+W700),SUM(T700+V700+W700))</f>
        <v>0</v>
      </c>
      <c r="Y700" s="205"/>
      <c r="Z700" s="205"/>
      <c r="AA700" s="206"/>
      <c r="AB700" s="189" t="n">
        <f aca="false">IF(AA700="SI",X700,0)</f>
        <v>0</v>
      </c>
      <c r="AC700" s="207"/>
      <c r="AD700" s="207"/>
      <c r="AE700" s="207"/>
      <c r="AF700" s="207"/>
      <c r="AG700" s="207"/>
      <c r="AH700" s="208"/>
    </row>
    <row r="701" customFormat="false" ht="13.5" hidden="false" customHeight="true" outlineLevel="0" collapsed="false">
      <c r="A701" s="22" t="n">
        <v>700</v>
      </c>
      <c r="B701" s="180"/>
      <c r="C701" s="22"/>
      <c r="D701" s="22"/>
      <c r="E701" s="22"/>
      <c r="F701" s="22"/>
      <c r="G701" s="22"/>
      <c r="H701" s="183"/>
      <c r="I701" s="183"/>
      <c r="J701" s="22"/>
      <c r="K701" s="191" t="e">
        <f aca="false">VLOOKUP('Altri Costi'!J701,Legenda!$D$1:$F$258,2)</f>
        <v>#N/A</v>
      </c>
      <c r="L701" s="22"/>
      <c r="M701" s="22"/>
      <c r="N701" s="203"/>
      <c r="O701" s="183"/>
      <c r="P701" s="22"/>
      <c r="Q701" s="203"/>
      <c r="R701" s="183"/>
      <c r="S701" s="184" t="n">
        <f aca="false">'Piano Finanziario Annuale'!$F$6</f>
        <v>0</v>
      </c>
      <c r="T701" s="185" t="n">
        <v>0</v>
      </c>
      <c r="U701" s="186"/>
      <c r="V701" s="187" t="n">
        <f aca="false">(T701*U701)</f>
        <v>0</v>
      </c>
      <c r="W701" s="185" t="n">
        <v>0</v>
      </c>
      <c r="X701" s="185" t="n">
        <f aca="false">IF(OR(S701="sì",S701="forfettario 190"),SUM(T701+W701),SUM(T701+V701+W701))</f>
        <v>0</v>
      </c>
      <c r="Y701" s="205"/>
      <c r="Z701" s="205"/>
      <c r="AA701" s="206"/>
      <c r="AB701" s="189" t="n">
        <f aca="false">IF(AA701="SI",X701,0)</f>
        <v>0</v>
      </c>
      <c r="AC701" s="207"/>
      <c r="AD701" s="207"/>
      <c r="AE701" s="207"/>
      <c r="AF701" s="207"/>
      <c r="AG701" s="207"/>
      <c r="AH701" s="208"/>
    </row>
    <row r="702" customFormat="false" ht="13.5" hidden="false" customHeight="true" outlineLevel="0" collapsed="false">
      <c r="A702" s="22" t="n">
        <v>701</v>
      </c>
      <c r="B702" s="180"/>
      <c r="C702" s="22"/>
      <c r="D702" s="22"/>
      <c r="E702" s="22"/>
      <c r="F702" s="22"/>
      <c r="G702" s="22"/>
      <c r="H702" s="183"/>
      <c r="I702" s="183"/>
      <c r="J702" s="22"/>
      <c r="K702" s="191" t="e">
        <f aca="false">VLOOKUP('Altri Costi'!J702,Legenda!$D$1:$F$258,2)</f>
        <v>#N/A</v>
      </c>
      <c r="L702" s="22"/>
      <c r="M702" s="22"/>
      <c r="N702" s="203"/>
      <c r="O702" s="183"/>
      <c r="P702" s="22"/>
      <c r="Q702" s="203"/>
      <c r="R702" s="183"/>
      <c r="S702" s="184" t="n">
        <f aca="false">'Piano Finanziario Annuale'!$F$6</f>
        <v>0</v>
      </c>
      <c r="T702" s="185" t="n">
        <v>0</v>
      </c>
      <c r="U702" s="186"/>
      <c r="V702" s="187" t="n">
        <f aca="false">(T702*U702)</f>
        <v>0</v>
      </c>
      <c r="W702" s="185" t="n">
        <v>0</v>
      </c>
      <c r="X702" s="185" t="n">
        <f aca="false">IF(OR(S702="sì",S702="forfettario 190"),SUM(T702+W702),SUM(T702+V702+W702))</f>
        <v>0</v>
      </c>
      <c r="Y702" s="205"/>
      <c r="Z702" s="205"/>
      <c r="AA702" s="206"/>
      <c r="AB702" s="189" t="n">
        <f aca="false">IF(AA702="SI",X702,0)</f>
        <v>0</v>
      </c>
      <c r="AC702" s="207"/>
      <c r="AD702" s="207"/>
      <c r="AE702" s="207"/>
      <c r="AF702" s="207"/>
      <c r="AG702" s="207"/>
      <c r="AH702" s="208"/>
    </row>
    <row r="703" customFormat="false" ht="13.5" hidden="false" customHeight="true" outlineLevel="0" collapsed="false">
      <c r="A703" s="22" t="n">
        <v>702</v>
      </c>
      <c r="B703" s="180"/>
      <c r="C703" s="22"/>
      <c r="D703" s="22"/>
      <c r="E703" s="22"/>
      <c r="F703" s="22"/>
      <c r="G703" s="22"/>
      <c r="H703" s="183"/>
      <c r="I703" s="183"/>
      <c r="J703" s="22"/>
      <c r="K703" s="191" t="e">
        <f aca="false">VLOOKUP('Altri Costi'!J703,Legenda!$D$1:$F$258,2)</f>
        <v>#N/A</v>
      </c>
      <c r="L703" s="22"/>
      <c r="M703" s="22"/>
      <c r="N703" s="203"/>
      <c r="O703" s="183"/>
      <c r="P703" s="22"/>
      <c r="Q703" s="203"/>
      <c r="R703" s="183"/>
      <c r="S703" s="184" t="n">
        <f aca="false">'Piano Finanziario Annuale'!$F$6</f>
        <v>0</v>
      </c>
      <c r="T703" s="185" t="n">
        <v>0</v>
      </c>
      <c r="U703" s="186"/>
      <c r="V703" s="187" t="n">
        <f aca="false">(T703*U703)</f>
        <v>0</v>
      </c>
      <c r="W703" s="185" t="n">
        <v>0</v>
      </c>
      <c r="X703" s="185" t="n">
        <f aca="false">IF(OR(S703="sì",S703="forfettario 190"),SUM(T703+W703),SUM(T703+V703+W703))</f>
        <v>0</v>
      </c>
      <c r="Y703" s="205"/>
      <c r="Z703" s="205"/>
      <c r="AA703" s="206"/>
      <c r="AB703" s="189" t="n">
        <f aca="false">IF(AA703="SI",X703,0)</f>
        <v>0</v>
      </c>
      <c r="AC703" s="207"/>
      <c r="AD703" s="207"/>
      <c r="AE703" s="207"/>
      <c r="AF703" s="207"/>
      <c r="AG703" s="207"/>
      <c r="AH703" s="208"/>
    </row>
    <row r="704" customFormat="false" ht="13.5" hidden="false" customHeight="true" outlineLevel="0" collapsed="false">
      <c r="A704" s="22" t="n">
        <v>703</v>
      </c>
      <c r="B704" s="180"/>
      <c r="C704" s="22"/>
      <c r="D704" s="22"/>
      <c r="E704" s="22"/>
      <c r="F704" s="22"/>
      <c r="G704" s="22"/>
      <c r="H704" s="183"/>
      <c r="I704" s="183"/>
      <c r="J704" s="22"/>
      <c r="K704" s="191" t="e">
        <f aca="false">VLOOKUP('Altri Costi'!J704,Legenda!$D$1:$F$258,2)</f>
        <v>#N/A</v>
      </c>
      <c r="L704" s="22"/>
      <c r="M704" s="22"/>
      <c r="N704" s="203"/>
      <c r="O704" s="183"/>
      <c r="P704" s="22"/>
      <c r="Q704" s="203"/>
      <c r="R704" s="183"/>
      <c r="S704" s="184" t="n">
        <f aca="false">'Piano Finanziario Annuale'!$F$6</f>
        <v>0</v>
      </c>
      <c r="T704" s="185" t="n">
        <v>0</v>
      </c>
      <c r="U704" s="186"/>
      <c r="V704" s="187" t="n">
        <f aca="false">(T704*U704)</f>
        <v>0</v>
      </c>
      <c r="W704" s="185" t="n">
        <v>0</v>
      </c>
      <c r="X704" s="185" t="n">
        <f aca="false">IF(OR(S704="sì",S704="forfettario 190"),SUM(T704+W704),SUM(T704+V704+W704))</f>
        <v>0</v>
      </c>
      <c r="Y704" s="205"/>
      <c r="Z704" s="205"/>
      <c r="AA704" s="206"/>
      <c r="AB704" s="189" t="n">
        <f aca="false">IF(AA704="SI",X704,0)</f>
        <v>0</v>
      </c>
      <c r="AC704" s="207"/>
      <c r="AD704" s="207"/>
      <c r="AE704" s="207"/>
      <c r="AF704" s="207"/>
      <c r="AG704" s="207"/>
      <c r="AH704" s="208"/>
    </row>
    <row r="705" customFormat="false" ht="13.5" hidden="false" customHeight="true" outlineLevel="0" collapsed="false">
      <c r="A705" s="22" t="n">
        <v>704</v>
      </c>
      <c r="B705" s="180"/>
      <c r="C705" s="22"/>
      <c r="D705" s="22"/>
      <c r="E705" s="22"/>
      <c r="F705" s="22"/>
      <c r="G705" s="22"/>
      <c r="H705" s="183"/>
      <c r="I705" s="183"/>
      <c r="J705" s="22"/>
      <c r="K705" s="191" t="e">
        <f aca="false">VLOOKUP('Altri Costi'!J705,Legenda!$D$1:$F$258,2)</f>
        <v>#N/A</v>
      </c>
      <c r="L705" s="22"/>
      <c r="M705" s="22"/>
      <c r="N705" s="203"/>
      <c r="O705" s="183"/>
      <c r="P705" s="22"/>
      <c r="Q705" s="203"/>
      <c r="R705" s="183"/>
      <c r="S705" s="184" t="n">
        <f aca="false">'Piano Finanziario Annuale'!$F$6</f>
        <v>0</v>
      </c>
      <c r="T705" s="185" t="n">
        <v>0</v>
      </c>
      <c r="U705" s="186"/>
      <c r="V705" s="187" t="n">
        <f aca="false">(T705*U705)</f>
        <v>0</v>
      </c>
      <c r="W705" s="185" t="n">
        <v>0</v>
      </c>
      <c r="X705" s="185" t="n">
        <f aca="false">IF(OR(S705="sì",S705="forfettario 190"),SUM(T705+W705),SUM(T705+V705+W705))</f>
        <v>0</v>
      </c>
      <c r="Y705" s="205"/>
      <c r="Z705" s="205"/>
      <c r="AA705" s="206"/>
      <c r="AB705" s="189" t="n">
        <f aca="false">IF(AA705="SI",X705,0)</f>
        <v>0</v>
      </c>
      <c r="AC705" s="207"/>
      <c r="AD705" s="207"/>
      <c r="AE705" s="207"/>
      <c r="AF705" s="207"/>
      <c r="AG705" s="207"/>
      <c r="AH705" s="208"/>
    </row>
    <row r="706" customFormat="false" ht="13.5" hidden="false" customHeight="true" outlineLevel="0" collapsed="false">
      <c r="A706" s="22" t="n">
        <v>705</v>
      </c>
      <c r="B706" s="180"/>
      <c r="C706" s="22"/>
      <c r="D706" s="22"/>
      <c r="E706" s="22"/>
      <c r="F706" s="22"/>
      <c r="G706" s="22"/>
      <c r="H706" s="183"/>
      <c r="I706" s="183"/>
      <c r="J706" s="22"/>
      <c r="K706" s="191" t="e">
        <f aca="false">VLOOKUP('Altri Costi'!J706,Legenda!$D$1:$F$258,2)</f>
        <v>#N/A</v>
      </c>
      <c r="L706" s="22"/>
      <c r="M706" s="22"/>
      <c r="N706" s="203"/>
      <c r="O706" s="183"/>
      <c r="P706" s="22"/>
      <c r="Q706" s="203"/>
      <c r="R706" s="183"/>
      <c r="S706" s="184" t="n">
        <f aca="false">'Piano Finanziario Annuale'!$F$6</f>
        <v>0</v>
      </c>
      <c r="T706" s="185" t="n">
        <v>0</v>
      </c>
      <c r="U706" s="186"/>
      <c r="V706" s="187" t="n">
        <f aca="false">(T706*U706)</f>
        <v>0</v>
      </c>
      <c r="W706" s="185" t="n">
        <v>0</v>
      </c>
      <c r="X706" s="185" t="n">
        <f aca="false">IF(OR(S706="sì",S706="forfettario 190"),SUM(T706+W706),SUM(T706+V706+W706))</f>
        <v>0</v>
      </c>
      <c r="Y706" s="205"/>
      <c r="Z706" s="205"/>
      <c r="AA706" s="206"/>
      <c r="AB706" s="189" t="n">
        <f aca="false">IF(AA706="SI",X706,0)</f>
        <v>0</v>
      </c>
      <c r="AC706" s="207"/>
      <c r="AD706" s="207"/>
      <c r="AE706" s="207"/>
      <c r="AF706" s="207"/>
      <c r="AG706" s="207"/>
      <c r="AH706" s="208"/>
    </row>
    <row r="707" customFormat="false" ht="13.5" hidden="false" customHeight="true" outlineLevel="0" collapsed="false">
      <c r="A707" s="22" t="n">
        <v>706</v>
      </c>
      <c r="B707" s="180"/>
      <c r="C707" s="22"/>
      <c r="D707" s="22"/>
      <c r="E707" s="22"/>
      <c r="F707" s="22"/>
      <c r="G707" s="22"/>
      <c r="H707" s="183"/>
      <c r="I707" s="183"/>
      <c r="J707" s="22"/>
      <c r="K707" s="191" t="e">
        <f aca="false">VLOOKUP('Altri Costi'!J707,Legenda!$D$1:$F$258,2)</f>
        <v>#N/A</v>
      </c>
      <c r="L707" s="22"/>
      <c r="M707" s="22"/>
      <c r="N707" s="203"/>
      <c r="O707" s="183"/>
      <c r="P707" s="22"/>
      <c r="Q707" s="203"/>
      <c r="R707" s="183"/>
      <c r="S707" s="184" t="n">
        <f aca="false">'Piano Finanziario Annuale'!$F$6</f>
        <v>0</v>
      </c>
      <c r="T707" s="185" t="n">
        <v>0</v>
      </c>
      <c r="U707" s="186"/>
      <c r="V707" s="187" t="n">
        <f aca="false">(T707*U707)</f>
        <v>0</v>
      </c>
      <c r="W707" s="185" t="n">
        <v>0</v>
      </c>
      <c r="X707" s="185" t="n">
        <f aca="false">IF(OR(S707="sì",S707="forfettario 190"),SUM(T707+W707),SUM(T707+V707+W707))</f>
        <v>0</v>
      </c>
      <c r="Y707" s="205"/>
      <c r="Z707" s="205"/>
      <c r="AA707" s="206"/>
      <c r="AB707" s="189" t="n">
        <f aca="false">IF(AA707="SI",X707,0)</f>
        <v>0</v>
      </c>
      <c r="AC707" s="207"/>
      <c r="AD707" s="207"/>
      <c r="AE707" s="207"/>
      <c r="AF707" s="207"/>
      <c r="AG707" s="207"/>
      <c r="AH707" s="208"/>
    </row>
    <row r="708" customFormat="false" ht="13.5" hidden="false" customHeight="true" outlineLevel="0" collapsed="false">
      <c r="A708" s="22" t="n">
        <v>707</v>
      </c>
      <c r="B708" s="180"/>
      <c r="C708" s="22"/>
      <c r="D708" s="22"/>
      <c r="E708" s="22"/>
      <c r="F708" s="22"/>
      <c r="G708" s="22"/>
      <c r="H708" s="183"/>
      <c r="I708" s="183"/>
      <c r="J708" s="22"/>
      <c r="K708" s="191" t="e">
        <f aca="false">VLOOKUP('Altri Costi'!J708,Legenda!$D$1:$F$258,2)</f>
        <v>#N/A</v>
      </c>
      <c r="L708" s="22"/>
      <c r="M708" s="22"/>
      <c r="N708" s="203"/>
      <c r="O708" s="183"/>
      <c r="P708" s="22"/>
      <c r="Q708" s="203"/>
      <c r="R708" s="183"/>
      <c r="S708" s="184" t="n">
        <f aca="false">'Piano Finanziario Annuale'!$F$6</f>
        <v>0</v>
      </c>
      <c r="T708" s="185" t="n">
        <v>0</v>
      </c>
      <c r="U708" s="186"/>
      <c r="V708" s="187" t="n">
        <f aca="false">(T708*U708)</f>
        <v>0</v>
      </c>
      <c r="W708" s="185" t="n">
        <v>0</v>
      </c>
      <c r="X708" s="185" t="n">
        <f aca="false">IF(OR(S708="sì",S708="forfettario 190"),SUM(T708+W708),SUM(T708+V708+W708))</f>
        <v>0</v>
      </c>
      <c r="Y708" s="205"/>
      <c r="Z708" s="205"/>
      <c r="AA708" s="206"/>
      <c r="AB708" s="189" t="n">
        <f aca="false">IF(AA708="SI",X708,0)</f>
        <v>0</v>
      </c>
      <c r="AC708" s="207"/>
      <c r="AD708" s="207"/>
      <c r="AE708" s="207"/>
      <c r="AF708" s="207"/>
      <c r="AG708" s="207"/>
      <c r="AH708" s="208"/>
    </row>
    <row r="709" customFormat="false" ht="13.5" hidden="false" customHeight="true" outlineLevel="0" collapsed="false">
      <c r="A709" s="22" t="n">
        <v>708</v>
      </c>
      <c r="B709" s="180"/>
      <c r="C709" s="22"/>
      <c r="D709" s="22"/>
      <c r="E709" s="22"/>
      <c r="F709" s="22"/>
      <c r="G709" s="22"/>
      <c r="H709" s="183"/>
      <c r="I709" s="183"/>
      <c r="J709" s="22"/>
      <c r="K709" s="191" t="e">
        <f aca="false">VLOOKUP('Altri Costi'!J709,Legenda!$D$1:$F$258,2)</f>
        <v>#N/A</v>
      </c>
      <c r="L709" s="22"/>
      <c r="M709" s="22"/>
      <c r="N709" s="203"/>
      <c r="O709" s="183"/>
      <c r="P709" s="22"/>
      <c r="Q709" s="203"/>
      <c r="R709" s="183"/>
      <c r="S709" s="184" t="n">
        <f aca="false">'Piano Finanziario Annuale'!$F$6</f>
        <v>0</v>
      </c>
      <c r="T709" s="185" t="n">
        <v>0</v>
      </c>
      <c r="U709" s="186"/>
      <c r="V709" s="187" t="n">
        <f aca="false">(T709*U709)</f>
        <v>0</v>
      </c>
      <c r="W709" s="185" t="n">
        <v>0</v>
      </c>
      <c r="X709" s="185" t="n">
        <f aca="false">IF(OR(S709="sì",S709="forfettario 190"),SUM(T709+W709),SUM(T709+V709+W709))</f>
        <v>0</v>
      </c>
      <c r="Y709" s="205"/>
      <c r="Z709" s="205"/>
      <c r="AA709" s="206"/>
      <c r="AB709" s="189" t="n">
        <f aca="false">IF(AA709="SI",X709,0)</f>
        <v>0</v>
      </c>
      <c r="AC709" s="207"/>
      <c r="AD709" s="207"/>
      <c r="AE709" s="207"/>
      <c r="AF709" s="207"/>
      <c r="AG709" s="207"/>
      <c r="AH709" s="208"/>
    </row>
    <row r="710" customFormat="false" ht="13.5" hidden="false" customHeight="true" outlineLevel="0" collapsed="false">
      <c r="A710" s="22" t="n">
        <v>709</v>
      </c>
      <c r="B710" s="180"/>
      <c r="C710" s="22"/>
      <c r="D710" s="22"/>
      <c r="E710" s="22"/>
      <c r="F710" s="22"/>
      <c r="G710" s="22"/>
      <c r="H710" s="183"/>
      <c r="I710" s="183"/>
      <c r="J710" s="22"/>
      <c r="K710" s="191" t="e">
        <f aca="false">VLOOKUP('Altri Costi'!J710,Legenda!$D$1:$F$258,2)</f>
        <v>#N/A</v>
      </c>
      <c r="L710" s="22"/>
      <c r="M710" s="22"/>
      <c r="N710" s="203"/>
      <c r="O710" s="183"/>
      <c r="P710" s="22"/>
      <c r="Q710" s="203"/>
      <c r="R710" s="183"/>
      <c r="S710" s="184" t="n">
        <f aca="false">'Piano Finanziario Annuale'!$F$6</f>
        <v>0</v>
      </c>
      <c r="T710" s="185" t="n">
        <v>0</v>
      </c>
      <c r="U710" s="186"/>
      <c r="V710" s="187" t="n">
        <f aca="false">(T710*U710)</f>
        <v>0</v>
      </c>
      <c r="W710" s="185" t="n">
        <v>0</v>
      </c>
      <c r="X710" s="185" t="n">
        <f aca="false">IF(OR(S710="sì",S710="forfettario 190"),SUM(T710+W710),SUM(T710+V710+W710))</f>
        <v>0</v>
      </c>
      <c r="Y710" s="205"/>
      <c r="Z710" s="205"/>
      <c r="AA710" s="206"/>
      <c r="AB710" s="189" t="n">
        <f aca="false">IF(AA710="SI",X710,0)</f>
        <v>0</v>
      </c>
      <c r="AC710" s="207"/>
      <c r="AD710" s="207"/>
      <c r="AE710" s="207"/>
      <c r="AF710" s="207"/>
      <c r="AG710" s="207"/>
      <c r="AH710" s="208"/>
    </row>
    <row r="711" customFormat="false" ht="13.5" hidden="false" customHeight="true" outlineLevel="0" collapsed="false">
      <c r="A711" s="22" t="n">
        <v>710</v>
      </c>
      <c r="B711" s="180"/>
      <c r="C711" s="22"/>
      <c r="D711" s="22"/>
      <c r="E711" s="22"/>
      <c r="F711" s="22"/>
      <c r="G711" s="22"/>
      <c r="H711" s="183"/>
      <c r="I711" s="183"/>
      <c r="J711" s="22"/>
      <c r="K711" s="191" t="e">
        <f aca="false">VLOOKUP('Altri Costi'!J711,Legenda!$D$1:$F$258,2)</f>
        <v>#N/A</v>
      </c>
      <c r="L711" s="22"/>
      <c r="M711" s="22"/>
      <c r="N711" s="203"/>
      <c r="O711" s="183"/>
      <c r="P711" s="22"/>
      <c r="Q711" s="203"/>
      <c r="R711" s="183"/>
      <c r="S711" s="184" t="n">
        <f aca="false">'Piano Finanziario Annuale'!$F$6</f>
        <v>0</v>
      </c>
      <c r="T711" s="185" t="n">
        <v>0</v>
      </c>
      <c r="U711" s="186"/>
      <c r="V711" s="187" t="n">
        <f aca="false">(T711*U711)</f>
        <v>0</v>
      </c>
      <c r="W711" s="185" t="n">
        <v>0</v>
      </c>
      <c r="X711" s="185" t="n">
        <f aca="false">IF(OR(S711="sì",S711="forfettario 190"),SUM(T711+W711),SUM(T711+V711+W711))</f>
        <v>0</v>
      </c>
      <c r="Y711" s="205"/>
      <c r="Z711" s="205"/>
      <c r="AA711" s="206"/>
      <c r="AB711" s="189" t="n">
        <f aca="false">IF(AA711="SI",X711,0)</f>
        <v>0</v>
      </c>
      <c r="AC711" s="207"/>
      <c r="AD711" s="207"/>
      <c r="AE711" s="207"/>
      <c r="AF711" s="207"/>
      <c r="AG711" s="207"/>
      <c r="AH711" s="208"/>
    </row>
    <row r="712" customFormat="false" ht="13.5" hidden="false" customHeight="true" outlineLevel="0" collapsed="false">
      <c r="A712" s="22" t="n">
        <v>711</v>
      </c>
      <c r="B712" s="180"/>
      <c r="C712" s="22"/>
      <c r="D712" s="22"/>
      <c r="E712" s="22"/>
      <c r="F712" s="22"/>
      <c r="G712" s="22"/>
      <c r="H712" s="183"/>
      <c r="I712" s="183"/>
      <c r="J712" s="22"/>
      <c r="K712" s="191" t="e">
        <f aca="false">VLOOKUP('Altri Costi'!J712,Legenda!$D$1:$F$258,2)</f>
        <v>#N/A</v>
      </c>
      <c r="L712" s="22"/>
      <c r="M712" s="22"/>
      <c r="N712" s="203"/>
      <c r="O712" s="183"/>
      <c r="P712" s="22"/>
      <c r="Q712" s="203"/>
      <c r="R712" s="183"/>
      <c r="S712" s="184" t="n">
        <f aca="false">'Piano Finanziario Annuale'!$F$6</f>
        <v>0</v>
      </c>
      <c r="T712" s="185" t="n">
        <v>0</v>
      </c>
      <c r="U712" s="186"/>
      <c r="V712" s="187" t="n">
        <f aca="false">(T712*U712)</f>
        <v>0</v>
      </c>
      <c r="W712" s="185" t="n">
        <v>0</v>
      </c>
      <c r="X712" s="185" t="n">
        <f aca="false">IF(OR(S712="sì",S712="forfettario 190"),SUM(T712+W712),SUM(T712+V712+W712))</f>
        <v>0</v>
      </c>
      <c r="Y712" s="205"/>
      <c r="Z712" s="205"/>
      <c r="AA712" s="206"/>
      <c r="AB712" s="189" t="n">
        <f aca="false">IF(AA712="SI",X712,0)</f>
        <v>0</v>
      </c>
      <c r="AC712" s="207"/>
      <c r="AD712" s="207"/>
      <c r="AE712" s="207"/>
      <c r="AF712" s="207"/>
      <c r="AG712" s="207"/>
      <c r="AH712" s="208"/>
    </row>
    <row r="713" customFormat="false" ht="13.5" hidden="false" customHeight="true" outlineLevel="0" collapsed="false">
      <c r="A713" s="22" t="n">
        <v>712</v>
      </c>
      <c r="B713" s="180"/>
      <c r="C713" s="22"/>
      <c r="D713" s="22"/>
      <c r="E713" s="22"/>
      <c r="F713" s="22"/>
      <c r="G713" s="22"/>
      <c r="H713" s="183"/>
      <c r="I713" s="183"/>
      <c r="J713" s="22"/>
      <c r="K713" s="191" t="e">
        <f aca="false">VLOOKUP('Altri Costi'!J713,Legenda!$D$1:$F$258,2)</f>
        <v>#N/A</v>
      </c>
      <c r="L713" s="22"/>
      <c r="M713" s="22"/>
      <c r="N713" s="203"/>
      <c r="O713" s="183"/>
      <c r="P713" s="22"/>
      <c r="Q713" s="203"/>
      <c r="R713" s="183"/>
      <c r="S713" s="184" t="n">
        <f aca="false">'Piano Finanziario Annuale'!$F$6</f>
        <v>0</v>
      </c>
      <c r="T713" s="185" t="n">
        <v>0</v>
      </c>
      <c r="U713" s="186"/>
      <c r="V713" s="187" t="n">
        <f aca="false">(T713*U713)</f>
        <v>0</v>
      </c>
      <c r="W713" s="185" t="n">
        <v>0</v>
      </c>
      <c r="X713" s="185" t="n">
        <f aca="false">IF(OR(S713="sì",S713="forfettario 190"),SUM(T713+W713),SUM(T713+V713+W713))</f>
        <v>0</v>
      </c>
      <c r="Y713" s="205"/>
      <c r="Z713" s="205"/>
      <c r="AA713" s="206"/>
      <c r="AB713" s="189" t="n">
        <f aca="false">IF(AA713="SI",X713,0)</f>
        <v>0</v>
      </c>
      <c r="AC713" s="207"/>
      <c r="AD713" s="207"/>
      <c r="AE713" s="207"/>
      <c r="AF713" s="207"/>
      <c r="AG713" s="207"/>
      <c r="AH713" s="208"/>
    </row>
    <row r="714" customFormat="false" ht="13.5" hidden="false" customHeight="true" outlineLevel="0" collapsed="false">
      <c r="A714" s="22" t="n">
        <v>713</v>
      </c>
      <c r="B714" s="180"/>
      <c r="C714" s="22"/>
      <c r="D714" s="22"/>
      <c r="E714" s="22"/>
      <c r="F714" s="22"/>
      <c r="G714" s="22"/>
      <c r="H714" s="183"/>
      <c r="I714" s="183"/>
      <c r="J714" s="22"/>
      <c r="K714" s="191" t="e">
        <f aca="false">VLOOKUP('Altri Costi'!J714,Legenda!$D$1:$F$258,2)</f>
        <v>#N/A</v>
      </c>
      <c r="L714" s="22"/>
      <c r="M714" s="22"/>
      <c r="N714" s="203"/>
      <c r="O714" s="183"/>
      <c r="P714" s="22"/>
      <c r="Q714" s="203"/>
      <c r="R714" s="183"/>
      <c r="S714" s="184" t="n">
        <f aca="false">'Piano Finanziario Annuale'!$F$6</f>
        <v>0</v>
      </c>
      <c r="T714" s="185" t="n">
        <v>0</v>
      </c>
      <c r="U714" s="186"/>
      <c r="V714" s="187" t="n">
        <f aca="false">(T714*U714)</f>
        <v>0</v>
      </c>
      <c r="W714" s="185" t="n">
        <v>0</v>
      </c>
      <c r="X714" s="185" t="n">
        <f aca="false">IF(OR(S714="sì",S714="forfettario 190"),SUM(T714+W714),SUM(T714+V714+W714))</f>
        <v>0</v>
      </c>
      <c r="Y714" s="205"/>
      <c r="Z714" s="205"/>
      <c r="AA714" s="206"/>
      <c r="AB714" s="189" t="n">
        <f aca="false">IF(AA714="SI",X714,0)</f>
        <v>0</v>
      </c>
      <c r="AC714" s="207"/>
      <c r="AD714" s="207"/>
      <c r="AE714" s="207"/>
      <c r="AF714" s="207"/>
      <c r="AG714" s="207"/>
      <c r="AH714" s="208"/>
    </row>
    <row r="715" customFormat="false" ht="13.5" hidden="false" customHeight="true" outlineLevel="0" collapsed="false">
      <c r="A715" s="22" t="n">
        <v>714</v>
      </c>
      <c r="B715" s="180"/>
      <c r="C715" s="22"/>
      <c r="D715" s="22"/>
      <c r="E715" s="22"/>
      <c r="F715" s="22"/>
      <c r="G715" s="22"/>
      <c r="H715" s="183"/>
      <c r="I715" s="183"/>
      <c r="J715" s="22"/>
      <c r="K715" s="191" t="e">
        <f aca="false">VLOOKUP('Altri Costi'!J715,Legenda!$D$1:$F$258,2)</f>
        <v>#N/A</v>
      </c>
      <c r="L715" s="22"/>
      <c r="M715" s="22"/>
      <c r="N715" s="203"/>
      <c r="O715" s="183"/>
      <c r="P715" s="22"/>
      <c r="Q715" s="203"/>
      <c r="R715" s="183"/>
      <c r="S715" s="184" t="n">
        <f aca="false">'Piano Finanziario Annuale'!$F$6</f>
        <v>0</v>
      </c>
      <c r="T715" s="185" t="n">
        <v>0</v>
      </c>
      <c r="U715" s="186"/>
      <c r="V715" s="187" t="n">
        <f aca="false">(T715*U715)</f>
        <v>0</v>
      </c>
      <c r="W715" s="185" t="n">
        <v>0</v>
      </c>
      <c r="X715" s="185" t="n">
        <f aca="false">IF(OR(S715="sì",S715="forfettario 190"),SUM(T715+W715),SUM(T715+V715+W715))</f>
        <v>0</v>
      </c>
      <c r="Y715" s="205"/>
      <c r="Z715" s="205"/>
      <c r="AA715" s="206"/>
      <c r="AB715" s="189" t="n">
        <f aca="false">IF(AA715="SI",X715,0)</f>
        <v>0</v>
      </c>
      <c r="AC715" s="207"/>
      <c r="AD715" s="207"/>
      <c r="AE715" s="207"/>
      <c r="AF715" s="207"/>
      <c r="AG715" s="207"/>
      <c r="AH715" s="208"/>
    </row>
    <row r="716" customFormat="false" ht="13.5" hidden="false" customHeight="true" outlineLevel="0" collapsed="false">
      <c r="A716" s="22" t="n">
        <v>715</v>
      </c>
      <c r="B716" s="180"/>
      <c r="C716" s="22"/>
      <c r="D716" s="22"/>
      <c r="E716" s="22"/>
      <c r="F716" s="22"/>
      <c r="G716" s="22"/>
      <c r="H716" s="183"/>
      <c r="I716" s="183"/>
      <c r="J716" s="22"/>
      <c r="K716" s="191" t="e">
        <f aca="false">VLOOKUP('Altri Costi'!J716,Legenda!$D$1:$F$258,2)</f>
        <v>#N/A</v>
      </c>
      <c r="L716" s="22"/>
      <c r="M716" s="22"/>
      <c r="N716" s="203"/>
      <c r="O716" s="183"/>
      <c r="P716" s="22"/>
      <c r="Q716" s="203"/>
      <c r="R716" s="183"/>
      <c r="S716" s="184" t="n">
        <f aca="false">'Piano Finanziario Annuale'!$F$6</f>
        <v>0</v>
      </c>
      <c r="T716" s="185" t="n">
        <v>0</v>
      </c>
      <c r="U716" s="186"/>
      <c r="V716" s="187" t="n">
        <f aca="false">(T716*U716)</f>
        <v>0</v>
      </c>
      <c r="W716" s="185" t="n">
        <v>0</v>
      </c>
      <c r="X716" s="185" t="n">
        <f aca="false">IF(OR(S716="sì",S716="forfettario 190"),SUM(T716+W716),SUM(T716+V716+W716))</f>
        <v>0</v>
      </c>
      <c r="Y716" s="205"/>
      <c r="Z716" s="205"/>
      <c r="AA716" s="206"/>
      <c r="AB716" s="189" t="n">
        <f aca="false">IF(AA716="SI",X716,0)</f>
        <v>0</v>
      </c>
      <c r="AC716" s="207"/>
      <c r="AD716" s="207"/>
      <c r="AE716" s="207"/>
      <c r="AF716" s="207"/>
      <c r="AG716" s="207"/>
      <c r="AH716" s="208"/>
    </row>
    <row r="717" customFormat="false" ht="13.5" hidden="false" customHeight="true" outlineLevel="0" collapsed="false">
      <c r="A717" s="22" t="n">
        <v>716</v>
      </c>
      <c r="B717" s="180"/>
      <c r="C717" s="22"/>
      <c r="D717" s="22"/>
      <c r="E717" s="22"/>
      <c r="F717" s="22"/>
      <c r="G717" s="22"/>
      <c r="H717" s="183"/>
      <c r="I717" s="183"/>
      <c r="J717" s="22"/>
      <c r="K717" s="191" t="e">
        <f aca="false">VLOOKUP('Altri Costi'!J717,Legenda!$D$1:$F$258,2)</f>
        <v>#N/A</v>
      </c>
      <c r="L717" s="22"/>
      <c r="M717" s="22"/>
      <c r="N717" s="203"/>
      <c r="O717" s="183"/>
      <c r="P717" s="22"/>
      <c r="Q717" s="203"/>
      <c r="R717" s="183"/>
      <c r="S717" s="184" t="n">
        <f aca="false">'Piano Finanziario Annuale'!$F$6</f>
        <v>0</v>
      </c>
      <c r="T717" s="185" t="n">
        <v>0</v>
      </c>
      <c r="U717" s="186"/>
      <c r="V717" s="187" t="n">
        <f aca="false">(T717*U717)</f>
        <v>0</v>
      </c>
      <c r="W717" s="185" t="n">
        <v>0</v>
      </c>
      <c r="X717" s="185" t="n">
        <f aca="false">IF(OR(S717="sì",S717="forfettario 190"),SUM(T717+W717),SUM(T717+V717+W717))</f>
        <v>0</v>
      </c>
      <c r="Y717" s="205"/>
      <c r="Z717" s="205"/>
      <c r="AA717" s="206"/>
      <c r="AB717" s="189" t="n">
        <f aca="false">IF(AA717="SI",X717,0)</f>
        <v>0</v>
      </c>
      <c r="AC717" s="207"/>
      <c r="AD717" s="207"/>
      <c r="AE717" s="207"/>
      <c r="AF717" s="207"/>
      <c r="AG717" s="207"/>
      <c r="AH717" s="208"/>
    </row>
    <row r="718" customFormat="false" ht="13.5" hidden="false" customHeight="true" outlineLevel="0" collapsed="false">
      <c r="A718" s="22" t="n">
        <v>717</v>
      </c>
      <c r="B718" s="180"/>
      <c r="C718" s="22"/>
      <c r="D718" s="22"/>
      <c r="E718" s="22"/>
      <c r="F718" s="22"/>
      <c r="G718" s="22"/>
      <c r="H718" s="183"/>
      <c r="I718" s="183"/>
      <c r="J718" s="22"/>
      <c r="K718" s="191" t="e">
        <f aca="false">VLOOKUP('Altri Costi'!J718,Legenda!$D$1:$F$258,2)</f>
        <v>#N/A</v>
      </c>
      <c r="L718" s="22"/>
      <c r="M718" s="22"/>
      <c r="N718" s="203"/>
      <c r="O718" s="183"/>
      <c r="P718" s="22"/>
      <c r="Q718" s="203"/>
      <c r="R718" s="183"/>
      <c r="S718" s="184" t="n">
        <f aca="false">'Piano Finanziario Annuale'!$F$6</f>
        <v>0</v>
      </c>
      <c r="T718" s="185" t="n">
        <v>0</v>
      </c>
      <c r="U718" s="186"/>
      <c r="V718" s="187" t="n">
        <f aca="false">(T718*U718)</f>
        <v>0</v>
      </c>
      <c r="W718" s="185" t="n">
        <v>0</v>
      </c>
      <c r="X718" s="185" t="n">
        <f aca="false">IF(OR(S718="sì",S718="forfettario 190"),SUM(T718+W718),SUM(T718+V718+W718))</f>
        <v>0</v>
      </c>
      <c r="Y718" s="205"/>
      <c r="Z718" s="205"/>
      <c r="AA718" s="206"/>
      <c r="AB718" s="189" t="n">
        <f aca="false">IF(AA718="SI",X718,0)</f>
        <v>0</v>
      </c>
      <c r="AC718" s="207"/>
      <c r="AD718" s="207"/>
      <c r="AE718" s="207"/>
      <c r="AF718" s="207"/>
      <c r="AG718" s="207"/>
      <c r="AH718" s="208"/>
    </row>
    <row r="719" customFormat="false" ht="13.5" hidden="false" customHeight="true" outlineLevel="0" collapsed="false">
      <c r="A719" s="22" t="n">
        <v>718</v>
      </c>
      <c r="B719" s="180"/>
      <c r="C719" s="22"/>
      <c r="D719" s="22"/>
      <c r="E719" s="22"/>
      <c r="F719" s="22"/>
      <c r="G719" s="22"/>
      <c r="H719" s="183"/>
      <c r="I719" s="183"/>
      <c r="J719" s="22"/>
      <c r="K719" s="191" t="e">
        <f aca="false">VLOOKUP('Altri Costi'!J719,Legenda!$D$1:$F$258,2)</f>
        <v>#N/A</v>
      </c>
      <c r="L719" s="22"/>
      <c r="M719" s="22"/>
      <c r="N719" s="203"/>
      <c r="O719" s="183"/>
      <c r="P719" s="22"/>
      <c r="Q719" s="203"/>
      <c r="R719" s="183"/>
      <c r="S719" s="184" t="n">
        <f aca="false">'Piano Finanziario Annuale'!$F$6</f>
        <v>0</v>
      </c>
      <c r="T719" s="185" t="n">
        <v>0</v>
      </c>
      <c r="U719" s="186"/>
      <c r="V719" s="187" t="n">
        <f aca="false">(T719*U719)</f>
        <v>0</v>
      </c>
      <c r="W719" s="185" t="n">
        <v>0</v>
      </c>
      <c r="X719" s="185" t="n">
        <f aca="false">IF(OR(S719="sì",S719="forfettario 190"),SUM(T719+W719),SUM(T719+V719+W719))</f>
        <v>0</v>
      </c>
      <c r="Y719" s="205"/>
      <c r="Z719" s="205"/>
      <c r="AA719" s="206"/>
      <c r="AB719" s="189" t="n">
        <f aca="false">IF(AA719="SI",X719,0)</f>
        <v>0</v>
      </c>
      <c r="AC719" s="207"/>
      <c r="AD719" s="207"/>
      <c r="AE719" s="207"/>
      <c r="AF719" s="207"/>
      <c r="AG719" s="207"/>
      <c r="AH719" s="208"/>
    </row>
    <row r="720" customFormat="false" ht="13.5" hidden="false" customHeight="true" outlineLevel="0" collapsed="false">
      <c r="A720" s="22" t="n">
        <v>719</v>
      </c>
      <c r="B720" s="180"/>
      <c r="C720" s="22"/>
      <c r="D720" s="22"/>
      <c r="E720" s="22"/>
      <c r="F720" s="22"/>
      <c r="G720" s="22"/>
      <c r="H720" s="183"/>
      <c r="I720" s="183"/>
      <c r="J720" s="22"/>
      <c r="K720" s="191" t="e">
        <f aca="false">VLOOKUP('Altri Costi'!J720,Legenda!$D$1:$F$258,2)</f>
        <v>#N/A</v>
      </c>
      <c r="L720" s="22"/>
      <c r="M720" s="22"/>
      <c r="N720" s="203"/>
      <c r="O720" s="183"/>
      <c r="P720" s="22"/>
      <c r="Q720" s="203"/>
      <c r="R720" s="183"/>
      <c r="S720" s="184" t="n">
        <f aca="false">'Piano Finanziario Annuale'!$F$6</f>
        <v>0</v>
      </c>
      <c r="T720" s="185" t="n">
        <v>0</v>
      </c>
      <c r="U720" s="186"/>
      <c r="V720" s="187" t="n">
        <f aca="false">(T720*U720)</f>
        <v>0</v>
      </c>
      <c r="W720" s="185" t="n">
        <v>0</v>
      </c>
      <c r="X720" s="185" t="n">
        <f aca="false">IF(OR(S720="sì",S720="forfettario 190"),SUM(T720+W720),SUM(T720+V720+W720))</f>
        <v>0</v>
      </c>
      <c r="Y720" s="205"/>
      <c r="Z720" s="205"/>
      <c r="AA720" s="206"/>
      <c r="AB720" s="189" t="n">
        <f aca="false">IF(AA720="SI",X720,0)</f>
        <v>0</v>
      </c>
      <c r="AC720" s="207"/>
      <c r="AD720" s="207"/>
      <c r="AE720" s="207"/>
      <c r="AF720" s="207"/>
      <c r="AG720" s="207"/>
      <c r="AH720" s="208"/>
    </row>
    <row r="721" customFormat="false" ht="13.5" hidden="false" customHeight="true" outlineLevel="0" collapsed="false">
      <c r="A721" s="22" t="n">
        <v>720</v>
      </c>
      <c r="B721" s="180"/>
      <c r="C721" s="22"/>
      <c r="D721" s="22"/>
      <c r="E721" s="22"/>
      <c r="F721" s="22"/>
      <c r="G721" s="22"/>
      <c r="H721" s="183"/>
      <c r="I721" s="183"/>
      <c r="J721" s="22"/>
      <c r="K721" s="191" t="e">
        <f aca="false">VLOOKUP('Altri Costi'!J721,Legenda!$D$1:$F$258,2)</f>
        <v>#N/A</v>
      </c>
      <c r="L721" s="22"/>
      <c r="M721" s="22"/>
      <c r="N721" s="203"/>
      <c r="O721" s="183"/>
      <c r="P721" s="22"/>
      <c r="Q721" s="203"/>
      <c r="R721" s="183"/>
      <c r="S721" s="184" t="n">
        <f aca="false">'Piano Finanziario Annuale'!$F$6</f>
        <v>0</v>
      </c>
      <c r="T721" s="185" t="n">
        <v>0</v>
      </c>
      <c r="U721" s="186"/>
      <c r="V721" s="187" t="n">
        <f aca="false">(T721*U721)</f>
        <v>0</v>
      </c>
      <c r="W721" s="185" t="n">
        <v>0</v>
      </c>
      <c r="X721" s="185" t="n">
        <f aca="false">IF(OR(S721="sì",S721="forfettario 190"),SUM(T721+W721),SUM(T721+V721+W721))</f>
        <v>0</v>
      </c>
      <c r="Y721" s="205"/>
      <c r="Z721" s="205"/>
      <c r="AA721" s="206"/>
      <c r="AB721" s="189" t="n">
        <f aca="false">IF(AA721="SI",X721,0)</f>
        <v>0</v>
      </c>
      <c r="AC721" s="207"/>
      <c r="AD721" s="207"/>
      <c r="AE721" s="207"/>
      <c r="AF721" s="207"/>
      <c r="AG721" s="207"/>
      <c r="AH721" s="208"/>
    </row>
    <row r="722" customFormat="false" ht="13.5" hidden="false" customHeight="true" outlineLevel="0" collapsed="false">
      <c r="A722" s="22" t="n">
        <v>721</v>
      </c>
      <c r="B722" s="180"/>
      <c r="C722" s="22"/>
      <c r="D722" s="22"/>
      <c r="E722" s="22"/>
      <c r="F722" s="22"/>
      <c r="G722" s="22"/>
      <c r="H722" s="183"/>
      <c r="I722" s="183"/>
      <c r="J722" s="22"/>
      <c r="K722" s="191" t="e">
        <f aca="false">VLOOKUP('Altri Costi'!J722,Legenda!$D$1:$F$258,2)</f>
        <v>#N/A</v>
      </c>
      <c r="L722" s="22"/>
      <c r="M722" s="22"/>
      <c r="N722" s="203"/>
      <c r="O722" s="183"/>
      <c r="P722" s="22"/>
      <c r="Q722" s="203"/>
      <c r="R722" s="183"/>
      <c r="S722" s="184" t="n">
        <f aca="false">'Piano Finanziario Annuale'!$F$6</f>
        <v>0</v>
      </c>
      <c r="T722" s="185" t="n">
        <v>0</v>
      </c>
      <c r="U722" s="186"/>
      <c r="V722" s="187" t="n">
        <f aca="false">(T722*U722)</f>
        <v>0</v>
      </c>
      <c r="W722" s="185" t="n">
        <v>0</v>
      </c>
      <c r="X722" s="185" t="n">
        <f aca="false">IF(OR(S722="sì",S722="forfettario 190"),SUM(T722+W722),SUM(T722+V722+W722))</f>
        <v>0</v>
      </c>
      <c r="Y722" s="205"/>
      <c r="Z722" s="205"/>
      <c r="AA722" s="206"/>
      <c r="AB722" s="189" t="n">
        <f aca="false">IF(AA722="SI",X722,0)</f>
        <v>0</v>
      </c>
      <c r="AC722" s="207"/>
      <c r="AD722" s="207"/>
      <c r="AE722" s="207"/>
      <c r="AF722" s="207"/>
      <c r="AG722" s="207"/>
      <c r="AH722" s="208"/>
    </row>
    <row r="723" customFormat="false" ht="13.5" hidden="false" customHeight="true" outlineLevel="0" collapsed="false">
      <c r="A723" s="22" t="n">
        <v>722</v>
      </c>
      <c r="B723" s="180"/>
      <c r="C723" s="22"/>
      <c r="D723" s="22"/>
      <c r="E723" s="22"/>
      <c r="F723" s="22"/>
      <c r="G723" s="22"/>
      <c r="H723" s="183"/>
      <c r="I723" s="183"/>
      <c r="J723" s="22"/>
      <c r="K723" s="191" t="e">
        <f aca="false">VLOOKUP('Altri Costi'!J723,Legenda!$D$1:$F$258,2)</f>
        <v>#N/A</v>
      </c>
      <c r="L723" s="22"/>
      <c r="M723" s="22"/>
      <c r="N723" s="203"/>
      <c r="O723" s="183"/>
      <c r="P723" s="22"/>
      <c r="Q723" s="203"/>
      <c r="R723" s="183"/>
      <c r="S723" s="184" t="n">
        <f aca="false">'Piano Finanziario Annuale'!$F$6</f>
        <v>0</v>
      </c>
      <c r="T723" s="185" t="n">
        <v>0</v>
      </c>
      <c r="U723" s="186"/>
      <c r="V723" s="187" t="n">
        <f aca="false">(T723*U723)</f>
        <v>0</v>
      </c>
      <c r="W723" s="185" t="n">
        <v>0</v>
      </c>
      <c r="X723" s="185" t="n">
        <f aca="false">IF(OR(S723="sì",S723="forfettario 190"),SUM(T723+W723),SUM(T723+V723+W723))</f>
        <v>0</v>
      </c>
      <c r="Y723" s="205"/>
      <c r="Z723" s="205"/>
      <c r="AA723" s="206"/>
      <c r="AB723" s="189" t="n">
        <f aca="false">IF(AA723="SI",X723,0)</f>
        <v>0</v>
      </c>
      <c r="AC723" s="207"/>
      <c r="AD723" s="207"/>
      <c r="AE723" s="207"/>
      <c r="AF723" s="207"/>
      <c r="AG723" s="207"/>
      <c r="AH723" s="208"/>
    </row>
    <row r="724" customFormat="false" ht="13.5" hidden="false" customHeight="true" outlineLevel="0" collapsed="false">
      <c r="A724" s="22" t="n">
        <v>723</v>
      </c>
      <c r="B724" s="180"/>
      <c r="C724" s="22"/>
      <c r="D724" s="22"/>
      <c r="E724" s="22"/>
      <c r="F724" s="22"/>
      <c r="G724" s="22"/>
      <c r="H724" s="183"/>
      <c r="I724" s="183"/>
      <c r="J724" s="22"/>
      <c r="K724" s="191" t="e">
        <f aca="false">VLOOKUP('Altri Costi'!J724,Legenda!$D$1:$F$258,2)</f>
        <v>#N/A</v>
      </c>
      <c r="L724" s="22"/>
      <c r="M724" s="22"/>
      <c r="N724" s="203"/>
      <c r="O724" s="183"/>
      <c r="P724" s="22"/>
      <c r="Q724" s="203"/>
      <c r="R724" s="183"/>
      <c r="S724" s="184" t="n">
        <f aca="false">'Piano Finanziario Annuale'!$F$6</f>
        <v>0</v>
      </c>
      <c r="T724" s="185" t="n">
        <v>0</v>
      </c>
      <c r="U724" s="186"/>
      <c r="V724" s="187" t="n">
        <f aca="false">(T724*U724)</f>
        <v>0</v>
      </c>
      <c r="W724" s="185" t="n">
        <v>0</v>
      </c>
      <c r="X724" s="185" t="n">
        <f aca="false">IF(OR(S724="sì",S724="forfettario 190"),SUM(T724+W724),SUM(T724+V724+W724))</f>
        <v>0</v>
      </c>
      <c r="Y724" s="205"/>
      <c r="Z724" s="205"/>
      <c r="AA724" s="206"/>
      <c r="AB724" s="189" t="n">
        <f aca="false">IF(AA724="SI",X724,0)</f>
        <v>0</v>
      </c>
      <c r="AC724" s="207"/>
      <c r="AD724" s="207"/>
      <c r="AE724" s="207"/>
      <c r="AF724" s="207"/>
      <c r="AG724" s="207"/>
      <c r="AH724" s="208"/>
    </row>
    <row r="725" customFormat="false" ht="13.5" hidden="false" customHeight="true" outlineLevel="0" collapsed="false">
      <c r="A725" s="22" t="n">
        <v>724</v>
      </c>
      <c r="B725" s="180"/>
      <c r="C725" s="22"/>
      <c r="D725" s="22"/>
      <c r="E725" s="22"/>
      <c r="F725" s="22"/>
      <c r="G725" s="22"/>
      <c r="H725" s="183"/>
      <c r="I725" s="183"/>
      <c r="J725" s="22"/>
      <c r="K725" s="191" t="e">
        <f aca="false">VLOOKUP('Altri Costi'!J725,Legenda!$D$1:$F$258,2)</f>
        <v>#N/A</v>
      </c>
      <c r="L725" s="22"/>
      <c r="M725" s="22"/>
      <c r="N725" s="203"/>
      <c r="O725" s="183"/>
      <c r="P725" s="22"/>
      <c r="Q725" s="203"/>
      <c r="R725" s="183"/>
      <c r="S725" s="184" t="n">
        <f aca="false">'Piano Finanziario Annuale'!$F$6</f>
        <v>0</v>
      </c>
      <c r="T725" s="185" t="n">
        <v>0</v>
      </c>
      <c r="U725" s="186"/>
      <c r="V725" s="187" t="n">
        <f aca="false">(T725*U725)</f>
        <v>0</v>
      </c>
      <c r="W725" s="185" t="n">
        <v>0</v>
      </c>
      <c r="X725" s="185" t="n">
        <f aca="false">IF(OR(S725="sì",S725="forfettario 190"),SUM(T725+W725),SUM(T725+V725+W725))</f>
        <v>0</v>
      </c>
      <c r="Y725" s="205"/>
      <c r="Z725" s="205"/>
      <c r="AA725" s="206"/>
      <c r="AB725" s="189" t="n">
        <f aca="false">IF(AA725="SI",X725,0)</f>
        <v>0</v>
      </c>
      <c r="AC725" s="207"/>
      <c r="AD725" s="207"/>
      <c r="AE725" s="207"/>
      <c r="AF725" s="207"/>
      <c r="AG725" s="207"/>
      <c r="AH725" s="208"/>
    </row>
    <row r="726" customFormat="false" ht="13.5" hidden="false" customHeight="true" outlineLevel="0" collapsed="false">
      <c r="A726" s="22" t="n">
        <v>725</v>
      </c>
      <c r="B726" s="180"/>
      <c r="C726" s="22"/>
      <c r="D726" s="22"/>
      <c r="E726" s="22"/>
      <c r="F726" s="22"/>
      <c r="G726" s="22"/>
      <c r="H726" s="183"/>
      <c r="I726" s="183"/>
      <c r="J726" s="22"/>
      <c r="K726" s="191" t="e">
        <f aca="false">VLOOKUP('Altri Costi'!J726,Legenda!$D$1:$F$258,2)</f>
        <v>#N/A</v>
      </c>
      <c r="L726" s="22"/>
      <c r="M726" s="22"/>
      <c r="N726" s="203"/>
      <c r="O726" s="183"/>
      <c r="P726" s="22"/>
      <c r="Q726" s="203"/>
      <c r="R726" s="183"/>
      <c r="S726" s="184" t="n">
        <f aca="false">'Piano Finanziario Annuale'!$F$6</f>
        <v>0</v>
      </c>
      <c r="T726" s="185" t="n">
        <v>0</v>
      </c>
      <c r="U726" s="186"/>
      <c r="V726" s="187" t="n">
        <f aca="false">(T726*U726)</f>
        <v>0</v>
      </c>
      <c r="W726" s="185" t="n">
        <v>0</v>
      </c>
      <c r="X726" s="185" t="n">
        <f aca="false">IF(OR(S726="sì",S726="forfettario 190"),SUM(T726+W726),SUM(T726+V726+W726))</f>
        <v>0</v>
      </c>
      <c r="Y726" s="205"/>
      <c r="Z726" s="205"/>
      <c r="AA726" s="206"/>
      <c r="AB726" s="189" t="n">
        <f aca="false">IF(AA726="SI",X726,0)</f>
        <v>0</v>
      </c>
      <c r="AC726" s="207"/>
      <c r="AD726" s="207"/>
      <c r="AE726" s="207"/>
      <c r="AF726" s="207"/>
      <c r="AG726" s="207"/>
      <c r="AH726" s="208"/>
    </row>
    <row r="727" customFormat="false" ht="13.5" hidden="false" customHeight="true" outlineLevel="0" collapsed="false">
      <c r="A727" s="22" t="n">
        <v>726</v>
      </c>
      <c r="B727" s="180"/>
      <c r="C727" s="22"/>
      <c r="D727" s="22"/>
      <c r="E727" s="22"/>
      <c r="F727" s="22"/>
      <c r="G727" s="22"/>
      <c r="H727" s="183"/>
      <c r="I727" s="183"/>
      <c r="J727" s="22"/>
      <c r="K727" s="191" t="e">
        <f aca="false">VLOOKUP('Altri Costi'!J727,Legenda!$D$1:$F$258,2)</f>
        <v>#N/A</v>
      </c>
      <c r="L727" s="22"/>
      <c r="M727" s="22"/>
      <c r="N727" s="203"/>
      <c r="O727" s="183"/>
      <c r="P727" s="22"/>
      <c r="Q727" s="203"/>
      <c r="R727" s="183"/>
      <c r="S727" s="184" t="n">
        <f aca="false">'Piano Finanziario Annuale'!$F$6</f>
        <v>0</v>
      </c>
      <c r="T727" s="185" t="n">
        <v>0</v>
      </c>
      <c r="U727" s="186"/>
      <c r="V727" s="187" t="n">
        <f aca="false">(T727*U727)</f>
        <v>0</v>
      </c>
      <c r="W727" s="185" t="n">
        <v>0</v>
      </c>
      <c r="X727" s="185" t="n">
        <f aca="false">IF(OR(S727="sì",S727="forfettario 190"),SUM(T727+W727),SUM(T727+V727+W727))</f>
        <v>0</v>
      </c>
      <c r="Y727" s="205"/>
      <c r="Z727" s="205"/>
      <c r="AA727" s="206"/>
      <c r="AB727" s="189" t="n">
        <f aca="false">IF(AA727="SI",X727,0)</f>
        <v>0</v>
      </c>
      <c r="AC727" s="207"/>
      <c r="AD727" s="207"/>
      <c r="AE727" s="207"/>
      <c r="AF727" s="207"/>
      <c r="AG727" s="207"/>
      <c r="AH727" s="208"/>
    </row>
    <row r="728" customFormat="false" ht="13.5" hidden="false" customHeight="true" outlineLevel="0" collapsed="false">
      <c r="A728" s="22" t="n">
        <v>727</v>
      </c>
      <c r="B728" s="180"/>
      <c r="C728" s="22"/>
      <c r="D728" s="22"/>
      <c r="E728" s="22"/>
      <c r="F728" s="22"/>
      <c r="G728" s="22"/>
      <c r="H728" s="183"/>
      <c r="I728" s="183"/>
      <c r="J728" s="22"/>
      <c r="K728" s="191" t="e">
        <f aca="false">VLOOKUP('Altri Costi'!J728,Legenda!$D$1:$F$258,2)</f>
        <v>#N/A</v>
      </c>
      <c r="L728" s="22"/>
      <c r="M728" s="22"/>
      <c r="N728" s="203"/>
      <c r="O728" s="183"/>
      <c r="P728" s="22"/>
      <c r="Q728" s="203"/>
      <c r="R728" s="183"/>
      <c r="S728" s="184" t="n">
        <f aca="false">'Piano Finanziario Annuale'!$F$6</f>
        <v>0</v>
      </c>
      <c r="T728" s="185" t="n">
        <v>0</v>
      </c>
      <c r="U728" s="186"/>
      <c r="V728" s="187" t="n">
        <f aca="false">(T728*U728)</f>
        <v>0</v>
      </c>
      <c r="W728" s="185" t="n">
        <v>0</v>
      </c>
      <c r="X728" s="185" t="n">
        <f aca="false">IF(OR(S728="sì",S728="forfettario 190"),SUM(T728+W728),SUM(T728+V728+W728))</f>
        <v>0</v>
      </c>
      <c r="Y728" s="205"/>
      <c r="Z728" s="205"/>
      <c r="AA728" s="206"/>
      <c r="AB728" s="189" t="n">
        <f aca="false">IF(AA728="SI",X728,0)</f>
        <v>0</v>
      </c>
      <c r="AC728" s="207"/>
      <c r="AD728" s="207"/>
      <c r="AE728" s="207"/>
      <c r="AF728" s="207"/>
      <c r="AG728" s="207"/>
      <c r="AH728" s="208"/>
    </row>
    <row r="729" customFormat="false" ht="13.5" hidden="false" customHeight="true" outlineLevel="0" collapsed="false">
      <c r="A729" s="22" t="n">
        <v>728</v>
      </c>
      <c r="B729" s="180"/>
      <c r="C729" s="22"/>
      <c r="D729" s="22"/>
      <c r="E729" s="22"/>
      <c r="F729" s="22"/>
      <c r="G729" s="22"/>
      <c r="H729" s="183"/>
      <c r="I729" s="183"/>
      <c r="J729" s="22"/>
      <c r="K729" s="191" t="e">
        <f aca="false">VLOOKUP('Altri Costi'!J729,Legenda!$D$1:$F$258,2)</f>
        <v>#N/A</v>
      </c>
      <c r="L729" s="22"/>
      <c r="M729" s="22"/>
      <c r="N729" s="203"/>
      <c r="O729" s="183"/>
      <c r="P729" s="22"/>
      <c r="Q729" s="203"/>
      <c r="R729" s="183"/>
      <c r="S729" s="184" t="n">
        <f aca="false">'Piano Finanziario Annuale'!$F$6</f>
        <v>0</v>
      </c>
      <c r="T729" s="185" t="n">
        <v>0</v>
      </c>
      <c r="U729" s="186"/>
      <c r="V729" s="187" t="n">
        <f aca="false">(T729*U729)</f>
        <v>0</v>
      </c>
      <c r="W729" s="185" t="n">
        <v>0</v>
      </c>
      <c r="X729" s="185" t="n">
        <f aca="false">IF(OR(S729="sì",S729="forfettario 190"),SUM(T729+W729),SUM(T729+V729+W729))</f>
        <v>0</v>
      </c>
      <c r="Y729" s="205"/>
      <c r="Z729" s="205"/>
      <c r="AA729" s="206"/>
      <c r="AB729" s="189" t="n">
        <f aca="false">IF(AA729="SI",X729,0)</f>
        <v>0</v>
      </c>
      <c r="AC729" s="207"/>
      <c r="AD729" s="207"/>
      <c r="AE729" s="207"/>
      <c r="AF729" s="207"/>
      <c r="AG729" s="207"/>
      <c r="AH729" s="208"/>
    </row>
    <row r="730" customFormat="false" ht="13.5" hidden="false" customHeight="true" outlineLevel="0" collapsed="false">
      <c r="A730" s="22" t="n">
        <v>729</v>
      </c>
      <c r="B730" s="180"/>
      <c r="C730" s="22"/>
      <c r="D730" s="22"/>
      <c r="E730" s="22"/>
      <c r="F730" s="22"/>
      <c r="G730" s="22"/>
      <c r="H730" s="183"/>
      <c r="I730" s="183"/>
      <c r="J730" s="22"/>
      <c r="K730" s="191" t="e">
        <f aca="false">VLOOKUP('Altri Costi'!J730,Legenda!$D$1:$F$258,2)</f>
        <v>#N/A</v>
      </c>
      <c r="L730" s="22"/>
      <c r="M730" s="22"/>
      <c r="N730" s="203"/>
      <c r="O730" s="183"/>
      <c r="P730" s="22"/>
      <c r="Q730" s="203"/>
      <c r="R730" s="183"/>
      <c r="S730" s="184" t="n">
        <f aca="false">'Piano Finanziario Annuale'!$F$6</f>
        <v>0</v>
      </c>
      <c r="T730" s="185" t="n">
        <v>0</v>
      </c>
      <c r="U730" s="186"/>
      <c r="V730" s="187" t="n">
        <f aca="false">(T730*U730)</f>
        <v>0</v>
      </c>
      <c r="W730" s="185" t="n">
        <v>0</v>
      </c>
      <c r="X730" s="185" t="n">
        <f aca="false">IF(OR(S730="sì",S730="forfettario 190"),SUM(T730+W730),SUM(T730+V730+W730))</f>
        <v>0</v>
      </c>
      <c r="Y730" s="205"/>
      <c r="Z730" s="205"/>
      <c r="AA730" s="206"/>
      <c r="AB730" s="189" t="n">
        <f aca="false">IF(AA730="SI",X730,0)</f>
        <v>0</v>
      </c>
      <c r="AC730" s="207"/>
      <c r="AD730" s="207"/>
      <c r="AE730" s="207"/>
      <c r="AF730" s="207"/>
      <c r="AG730" s="207"/>
      <c r="AH730" s="208"/>
    </row>
    <row r="731" customFormat="false" ht="13.5" hidden="false" customHeight="true" outlineLevel="0" collapsed="false">
      <c r="A731" s="22" t="n">
        <v>730</v>
      </c>
      <c r="B731" s="180"/>
      <c r="C731" s="22"/>
      <c r="D731" s="22"/>
      <c r="E731" s="22"/>
      <c r="F731" s="22"/>
      <c r="G731" s="22"/>
      <c r="H731" s="183"/>
      <c r="I731" s="183"/>
      <c r="J731" s="22"/>
      <c r="K731" s="191" t="e">
        <f aca="false">VLOOKUP('Altri Costi'!J731,Legenda!$D$1:$F$258,2)</f>
        <v>#N/A</v>
      </c>
      <c r="L731" s="22"/>
      <c r="M731" s="22"/>
      <c r="N731" s="203"/>
      <c r="O731" s="183"/>
      <c r="P731" s="22"/>
      <c r="Q731" s="203"/>
      <c r="R731" s="183"/>
      <c r="S731" s="184" t="n">
        <f aca="false">'Piano Finanziario Annuale'!$F$6</f>
        <v>0</v>
      </c>
      <c r="T731" s="185" t="n">
        <v>0</v>
      </c>
      <c r="U731" s="186"/>
      <c r="V731" s="187" t="n">
        <f aca="false">(T731*U731)</f>
        <v>0</v>
      </c>
      <c r="W731" s="185" t="n">
        <v>0</v>
      </c>
      <c r="X731" s="185" t="n">
        <f aca="false">IF(OR(S731="sì",S731="forfettario 190"),SUM(T731+W731),SUM(T731+V731+W731))</f>
        <v>0</v>
      </c>
      <c r="Y731" s="205"/>
      <c r="Z731" s="205"/>
      <c r="AA731" s="206"/>
      <c r="AB731" s="189" t="n">
        <f aca="false">IF(AA731="SI",X731,0)</f>
        <v>0</v>
      </c>
      <c r="AC731" s="207"/>
      <c r="AD731" s="207"/>
      <c r="AE731" s="207"/>
      <c r="AF731" s="207"/>
      <c r="AG731" s="207"/>
      <c r="AH731" s="208"/>
    </row>
    <row r="732" customFormat="false" ht="13.5" hidden="false" customHeight="true" outlineLevel="0" collapsed="false">
      <c r="A732" s="22" t="n">
        <v>731</v>
      </c>
      <c r="B732" s="180"/>
      <c r="C732" s="22"/>
      <c r="D732" s="22"/>
      <c r="E732" s="22"/>
      <c r="F732" s="22"/>
      <c r="G732" s="22"/>
      <c r="H732" s="183"/>
      <c r="I732" s="183"/>
      <c r="J732" s="22"/>
      <c r="K732" s="191" t="e">
        <f aca="false">VLOOKUP('Altri Costi'!J732,Legenda!$D$1:$F$258,2)</f>
        <v>#N/A</v>
      </c>
      <c r="L732" s="22"/>
      <c r="M732" s="22"/>
      <c r="N732" s="203"/>
      <c r="O732" s="183"/>
      <c r="P732" s="22"/>
      <c r="Q732" s="203"/>
      <c r="R732" s="183"/>
      <c r="S732" s="184" t="n">
        <f aca="false">'Piano Finanziario Annuale'!$F$6</f>
        <v>0</v>
      </c>
      <c r="T732" s="185" t="n">
        <v>0</v>
      </c>
      <c r="U732" s="186"/>
      <c r="V732" s="187" t="n">
        <f aca="false">(T732*U732)</f>
        <v>0</v>
      </c>
      <c r="W732" s="185" t="n">
        <v>0</v>
      </c>
      <c r="X732" s="185" t="n">
        <f aca="false">IF(OR(S732="sì",S732="forfettario 190"),SUM(T732+W732),SUM(T732+V732+W732))</f>
        <v>0</v>
      </c>
      <c r="Y732" s="205"/>
      <c r="Z732" s="205"/>
      <c r="AA732" s="206"/>
      <c r="AB732" s="189" t="n">
        <f aca="false">IF(AA732="SI",X732,0)</f>
        <v>0</v>
      </c>
      <c r="AC732" s="207"/>
      <c r="AD732" s="207"/>
      <c r="AE732" s="207"/>
      <c r="AF732" s="207"/>
      <c r="AG732" s="207"/>
      <c r="AH732" s="208"/>
    </row>
    <row r="733" customFormat="false" ht="13.5" hidden="false" customHeight="true" outlineLevel="0" collapsed="false">
      <c r="A733" s="22" t="n">
        <v>732</v>
      </c>
      <c r="B733" s="180"/>
      <c r="C733" s="22"/>
      <c r="D733" s="22"/>
      <c r="E733" s="22"/>
      <c r="F733" s="22"/>
      <c r="G733" s="22"/>
      <c r="H733" s="183"/>
      <c r="I733" s="183"/>
      <c r="J733" s="22"/>
      <c r="K733" s="191" t="e">
        <f aca="false">VLOOKUP('Altri Costi'!J733,Legenda!$D$1:$F$258,2)</f>
        <v>#N/A</v>
      </c>
      <c r="L733" s="22"/>
      <c r="M733" s="22"/>
      <c r="N733" s="203"/>
      <c r="O733" s="183"/>
      <c r="P733" s="22"/>
      <c r="Q733" s="203"/>
      <c r="R733" s="183"/>
      <c r="S733" s="184" t="n">
        <f aca="false">'Piano Finanziario Annuale'!$F$6</f>
        <v>0</v>
      </c>
      <c r="T733" s="185" t="n">
        <v>0</v>
      </c>
      <c r="U733" s="186"/>
      <c r="V733" s="187" t="n">
        <f aca="false">(T733*U733)</f>
        <v>0</v>
      </c>
      <c r="W733" s="185" t="n">
        <v>0</v>
      </c>
      <c r="X733" s="185" t="n">
        <f aca="false">IF(OR(S733="sì",S733="forfettario 190"),SUM(T733+W733),SUM(T733+V733+W733))</f>
        <v>0</v>
      </c>
      <c r="Y733" s="205"/>
      <c r="Z733" s="205"/>
      <c r="AA733" s="206"/>
      <c r="AB733" s="189" t="n">
        <f aca="false">IF(AA733="SI",X733,0)</f>
        <v>0</v>
      </c>
      <c r="AC733" s="207"/>
      <c r="AD733" s="207"/>
      <c r="AE733" s="207"/>
      <c r="AF733" s="207"/>
      <c r="AG733" s="207"/>
      <c r="AH733" s="208"/>
    </row>
    <row r="734" customFormat="false" ht="13.5" hidden="false" customHeight="true" outlineLevel="0" collapsed="false">
      <c r="A734" s="22" t="n">
        <v>733</v>
      </c>
      <c r="B734" s="180"/>
      <c r="C734" s="22"/>
      <c r="D734" s="22"/>
      <c r="E734" s="22"/>
      <c r="F734" s="22"/>
      <c r="G734" s="22"/>
      <c r="H734" s="183"/>
      <c r="I734" s="183"/>
      <c r="J734" s="22"/>
      <c r="K734" s="191" t="e">
        <f aca="false">VLOOKUP('Altri Costi'!J734,Legenda!$D$1:$F$258,2)</f>
        <v>#N/A</v>
      </c>
      <c r="L734" s="22"/>
      <c r="M734" s="22"/>
      <c r="N734" s="203"/>
      <c r="O734" s="183"/>
      <c r="P734" s="22"/>
      <c r="Q734" s="203"/>
      <c r="R734" s="183"/>
      <c r="S734" s="184" t="n">
        <f aca="false">'Piano Finanziario Annuale'!$F$6</f>
        <v>0</v>
      </c>
      <c r="T734" s="185" t="n">
        <v>0</v>
      </c>
      <c r="U734" s="186"/>
      <c r="V734" s="187" t="n">
        <f aca="false">(T734*U734)</f>
        <v>0</v>
      </c>
      <c r="W734" s="185" t="n">
        <v>0</v>
      </c>
      <c r="X734" s="185" t="n">
        <f aca="false">IF(OR(S734="sì",S734="forfettario 190"),SUM(T734+W734),SUM(T734+V734+W734))</f>
        <v>0</v>
      </c>
      <c r="Y734" s="205"/>
      <c r="Z734" s="205"/>
      <c r="AA734" s="206"/>
      <c r="AB734" s="189" t="n">
        <f aca="false">IF(AA734="SI",X734,0)</f>
        <v>0</v>
      </c>
      <c r="AC734" s="207"/>
      <c r="AD734" s="207"/>
      <c r="AE734" s="207"/>
      <c r="AF734" s="207"/>
      <c r="AG734" s="207"/>
      <c r="AH734" s="208"/>
    </row>
    <row r="735" customFormat="false" ht="13.5" hidden="false" customHeight="true" outlineLevel="0" collapsed="false">
      <c r="A735" s="22" t="n">
        <v>734</v>
      </c>
      <c r="B735" s="180"/>
      <c r="C735" s="22"/>
      <c r="D735" s="22"/>
      <c r="E735" s="22"/>
      <c r="F735" s="22"/>
      <c r="G735" s="22"/>
      <c r="H735" s="183"/>
      <c r="I735" s="183"/>
      <c r="J735" s="22"/>
      <c r="K735" s="191" t="e">
        <f aca="false">VLOOKUP('Altri Costi'!J735,Legenda!$D$1:$F$258,2)</f>
        <v>#N/A</v>
      </c>
      <c r="L735" s="22"/>
      <c r="M735" s="22"/>
      <c r="N735" s="203"/>
      <c r="O735" s="183"/>
      <c r="P735" s="22"/>
      <c r="Q735" s="203"/>
      <c r="R735" s="183"/>
      <c r="S735" s="184" t="n">
        <f aca="false">'Piano Finanziario Annuale'!$F$6</f>
        <v>0</v>
      </c>
      <c r="T735" s="185" t="n">
        <v>0</v>
      </c>
      <c r="U735" s="186"/>
      <c r="V735" s="187" t="n">
        <f aca="false">(T735*U735)</f>
        <v>0</v>
      </c>
      <c r="W735" s="185" t="n">
        <v>0</v>
      </c>
      <c r="X735" s="185" t="n">
        <f aca="false">IF(OR(S735="sì",S735="forfettario 190"),SUM(T735+W735),SUM(T735+V735+W735))</f>
        <v>0</v>
      </c>
      <c r="Y735" s="205"/>
      <c r="Z735" s="205"/>
      <c r="AA735" s="206"/>
      <c r="AB735" s="189" t="n">
        <f aca="false">IF(AA735="SI",X735,0)</f>
        <v>0</v>
      </c>
      <c r="AC735" s="207"/>
      <c r="AD735" s="207"/>
      <c r="AE735" s="207"/>
      <c r="AF735" s="207"/>
      <c r="AG735" s="207"/>
      <c r="AH735" s="208"/>
    </row>
    <row r="736" customFormat="false" ht="13.5" hidden="false" customHeight="true" outlineLevel="0" collapsed="false">
      <c r="A736" s="22" t="n">
        <v>735</v>
      </c>
      <c r="B736" s="180"/>
      <c r="C736" s="22"/>
      <c r="D736" s="22"/>
      <c r="E736" s="22"/>
      <c r="F736" s="22"/>
      <c r="G736" s="22"/>
      <c r="H736" s="183"/>
      <c r="I736" s="183"/>
      <c r="J736" s="22"/>
      <c r="K736" s="191" t="e">
        <f aca="false">VLOOKUP('Altri Costi'!J736,Legenda!$D$1:$F$258,2)</f>
        <v>#N/A</v>
      </c>
      <c r="L736" s="22"/>
      <c r="M736" s="22"/>
      <c r="N736" s="203"/>
      <c r="O736" s="183"/>
      <c r="P736" s="22"/>
      <c r="Q736" s="203"/>
      <c r="R736" s="183"/>
      <c r="S736" s="184" t="n">
        <f aca="false">'Piano Finanziario Annuale'!$F$6</f>
        <v>0</v>
      </c>
      <c r="T736" s="185" t="n">
        <v>0</v>
      </c>
      <c r="U736" s="186"/>
      <c r="V736" s="187" t="n">
        <f aca="false">(T736*U736)</f>
        <v>0</v>
      </c>
      <c r="W736" s="185" t="n">
        <v>0</v>
      </c>
      <c r="X736" s="185" t="n">
        <f aca="false">IF(OR(S736="sì",S736="forfettario 190"),SUM(T736+W736),SUM(T736+V736+W736))</f>
        <v>0</v>
      </c>
      <c r="Y736" s="205"/>
      <c r="Z736" s="205"/>
      <c r="AA736" s="206"/>
      <c r="AB736" s="189" t="n">
        <f aca="false">IF(AA736="SI",X736,0)</f>
        <v>0</v>
      </c>
      <c r="AC736" s="207"/>
      <c r="AD736" s="207"/>
      <c r="AE736" s="207"/>
      <c r="AF736" s="207"/>
      <c r="AG736" s="207"/>
      <c r="AH736" s="208"/>
    </row>
    <row r="737" customFormat="false" ht="13.5" hidden="false" customHeight="true" outlineLevel="0" collapsed="false">
      <c r="A737" s="22" t="n">
        <v>736</v>
      </c>
      <c r="B737" s="180"/>
      <c r="C737" s="22"/>
      <c r="D737" s="22"/>
      <c r="E737" s="22"/>
      <c r="F737" s="22"/>
      <c r="G737" s="22"/>
      <c r="H737" s="183"/>
      <c r="I737" s="183"/>
      <c r="J737" s="22"/>
      <c r="K737" s="191" t="e">
        <f aca="false">VLOOKUP('Altri Costi'!J737,Legenda!$D$1:$F$258,2)</f>
        <v>#N/A</v>
      </c>
      <c r="L737" s="22"/>
      <c r="M737" s="22"/>
      <c r="N737" s="203"/>
      <c r="O737" s="183"/>
      <c r="P737" s="22"/>
      <c r="Q737" s="203"/>
      <c r="R737" s="183"/>
      <c r="S737" s="184" t="n">
        <f aca="false">'Piano Finanziario Annuale'!$F$6</f>
        <v>0</v>
      </c>
      <c r="T737" s="185" t="n">
        <v>0</v>
      </c>
      <c r="U737" s="186"/>
      <c r="V737" s="187" t="n">
        <f aca="false">(T737*U737)</f>
        <v>0</v>
      </c>
      <c r="W737" s="185" t="n">
        <v>0</v>
      </c>
      <c r="X737" s="185" t="n">
        <f aca="false">IF(OR(S737="sì",S737="forfettario 190"),SUM(T737+W737),SUM(T737+V737+W737))</f>
        <v>0</v>
      </c>
      <c r="Y737" s="205"/>
      <c r="Z737" s="205"/>
      <c r="AA737" s="206"/>
      <c r="AB737" s="189" t="n">
        <f aca="false">IF(AA737="SI",X737,0)</f>
        <v>0</v>
      </c>
      <c r="AC737" s="207"/>
      <c r="AD737" s="207"/>
      <c r="AE737" s="207"/>
      <c r="AF737" s="207"/>
      <c r="AG737" s="207"/>
      <c r="AH737" s="208"/>
    </row>
    <row r="738" customFormat="false" ht="13.5" hidden="false" customHeight="true" outlineLevel="0" collapsed="false">
      <c r="A738" s="22" t="n">
        <v>737</v>
      </c>
      <c r="B738" s="180"/>
      <c r="C738" s="22"/>
      <c r="D738" s="22"/>
      <c r="E738" s="22"/>
      <c r="F738" s="22"/>
      <c r="G738" s="22"/>
      <c r="H738" s="183"/>
      <c r="I738" s="183"/>
      <c r="J738" s="22"/>
      <c r="K738" s="191" t="e">
        <f aca="false">VLOOKUP('Altri Costi'!J738,Legenda!$D$1:$F$258,2)</f>
        <v>#N/A</v>
      </c>
      <c r="L738" s="22"/>
      <c r="M738" s="22"/>
      <c r="N738" s="203"/>
      <c r="O738" s="183"/>
      <c r="P738" s="22"/>
      <c r="Q738" s="203"/>
      <c r="R738" s="183"/>
      <c r="S738" s="184" t="n">
        <f aca="false">'Piano Finanziario Annuale'!$F$6</f>
        <v>0</v>
      </c>
      <c r="T738" s="185" t="n">
        <v>0</v>
      </c>
      <c r="U738" s="186"/>
      <c r="V738" s="187" t="n">
        <f aca="false">(T738*U738)</f>
        <v>0</v>
      </c>
      <c r="W738" s="185" t="n">
        <v>0</v>
      </c>
      <c r="X738" s="185" t="n">
        <f aca="false">IF(OR(S738="sì",S738="forfettario 190"),SUM(T738+W738),SUM(T738+V738+W738))</f>
        <v>0</v>
      </c>
      <c r="Y738" s="205"/>
      <c r="Z738" s="205"/>
      <c r="AA738" s="206"/>
      <c r="AB738" s="189" t="n">
        <f aca="false">IF(AA738="SI",X738,0)</f>
        <v>0</v>
      </c>
      <c r="AC738" s="207"/>
      <c r="AD738" s="207"/>
      <c r="AE738" s="207"/>
      <c r="AF738" s="207"/>
      <c r="AG738" s="207"/>
      <c r="AH738" s="208"/>
    </row>
    <row r="739" customFormat="false" ht="13.5" hidden="false" customHeight="true" outlineLevel="0" collapsed="false">
      <c r="A739" s="22" t="n">
        <v>738</v>
      </c>
      <c r="B739" s="180"/>
      <c r="C739" s="22"/>
      <c r="D739" s="22"/>
      <c r="E739" s="22"/>
      <c r="F739" s="22"/>
      <c r="G739" s="22"/>
      <c r="H739" s="183"/>
      <c r="I739" s="183"/>
      <c r="J739" s="22"/>
      <c r="K739" s="191" t="e">
        <f aca="false">VLOOKUP('Altri Costi'!J739,Legenda!$D$1:$F$258,2)</f>
        <v>#N/A</v>
      </c>
      <c r="L739" s="22"/>
      <c r="M739" s="22"/>
      <c r="N739" s="203"/>
      <c r="O739" s="183"/>
      <c r="P739" s="22"/>
      <c r="Q739" s="203"/>
      <c r="R739" s="183"/>
      <c r="S739" s="184" t="n">
        <f aca="false">'Piano Finanziario Annuale'!$F$6</f>
        <v>0</v>
      </c>
      <c r="T739" s="185" t="n">
        <v>0</v>
      </c>
      <c r="U739" s="186"/>
      <c r="V739" s="187" t="n">
        <f aca="false">(T739*U739)</f>
        <v>0</v>
      </c>
      <c r="W739" s="185" t="n">
        <v>0</v>
      </c>
      <c r="X739" s="185" t="n">
        <f aca="false">IF(OR(S739="sì",S739="forfettario 190"),SUM(T739+W739),SUM(T739+V739+W739))</f>
        <v>0</v>
      </c>
      <c r="Y739" s="205"/>
      <c r="Z739" s="205"/>
      <c r="AA739" s="206"/>
      <c r="AB739" s="189" t="n">
        <f aca="false">IF(AA739="SI",X739,0)</f>
        <v>0</v>
      </c>
      <c r="AC739" s="207"/>
      <c r="AD739" s="207"/>
      <c r="AE739" s="207"/>
      <c r="AF739" s="207"/>
      <c r="AG739" s="207"/>
      <c r="AH739" s="208"/>
    </row>
    <row r="740" customFormat="false" ht="13.5" hidden="false" customHeight="true" outlineLevel="0" collapsed="false">
      <c r="A740" s="22" t="n">
        <v>739</v>
      </c>
      <c r="B740" s="180"/>
      <c r="C740" s="22"/>
      <c r="D740" s="22"/>
      <c r="E740" s="22"/>
      <c r="F740" s="22"/>
      <c r="G740" s="22"/>
      <c r="H740" s="183"/>
      <c r="I740" s="183"/>
      <c r="J740" s="22"/>
      <c r="K740" s="191" t="e">
        <f aca="false">VLOOKUP('Altri Costi'!J740,Legenda!$D$1:$F$258,2)</f>
        <v>#N/A</v>
      </c>
      <c r="L740" s="22"/>
      <c r="M740" s="22"/>
      <c r="N740" s="203"/>
      <c r="O740" s="183"/>
      <c r="P740" s="22"/>
      <c r="Q740" s="203"/>
      <c r="R740" s="183"/>
      <c r="S740" s="184" t="n">
        <f aca="false">'Piano Finanziario Annuale'!$F$6</f>
        <v>0</v>
      </c>
      <c r="T740" s="185" t="n">
        <v>0</v>
      </c>
      <c r="U740" s="186"/>
      <c r="V740" s="187" t="n">
        <f aca="false">(T740*U740)</f>
        <v>0</v>
      </c>
      <c r="W740" s="185" t="n">
        <v>0</v>
      </c>
      <c r="X740" s="185" t="n">
        <f aca="false">IF(OR(S740="sì",S740="forfettario 190"),SUM(T740+W740),SUM(T740+V740+W740))</f>
        <v>0</v>
      </c>
      <c r="Y740" s="205"/>
      <c r="Z740" s="205"/>
      <c r="AA740" s="206"/>
      <c r="AB740" s="189" t="n">
        <f aca="false">IF(AA740="SI",X740,0)</f>
        <v>0</v>
      </c>
      <c r="AC740" s="207"/>
      <c r="AD740" s="207"/>
      <c r="AE740" s="207"/>
      <c r="AF740" s="207"/>
      <c r="AG740" s="207"/>
      <c r="AH740" s="208"/>
    </row>
    <row r="741" customFormat="false" ht="13.5" hidden="false" customHeight="true" outlineLevel="0" collapsed="false">
      <c r="A741" s="22" t="n">
        <v>740</v>
      </c>
      <c r="B741" s="180"/>
      <c r="C741" s="22"/>
      <c r="D741" s="22"/>
      <c r="E741" s="22"/>
      <c r="F741" s="22"/>
      <c r="G741" s="22"/>
      <c r="H741" s="183"/>
      <c r="I741" s="183"/>
      <c r="J741" s="22"/>
      <c r="K741" s="191" t="e">
        <f aca="false">VLOOKUP('Altri Costi'!J741,Legenda!$D$1:$F$258,2)</f>
        <v>#N/A</v>
      </c>
      <c r="L741" s="22"/>
      <c r="M741" s="22"/>
      <c r="N741" s="203"/>
      <c r="O741" s="183"/>
      <c r="P741" s="22"/>
      <c r="Q741" s="203"/>
      <c r="R741" s="183"/>
      <c r="S741" s="184" t="n">
        <f aca="false">'Piano Finanziario Annuale'!$F$6</f>
        <v>0</v>
      </c>
      <c r="T741" s="185" t="n">
        <v>0</v>
      </c>
      <c r="U741" s="186"/>
      <c r="V741" s="187" t="n">
        <f aca="false">(T741*U741)</f>
        <v>0</v>
      </c>
      <c r="W741" s="185" t="n">
        <v>0</v>
      </c>
      <c r="X741" s="185" t="n">
        <f aca="false">IF(OR(S741="sì",S741="forfettario 190"),SUM(T741+W741),SUM(T741+V741+W741))</f>
        <v>0</v>
      </c>
      <c r="Y741" s="205"/>
      <c r="Z741" s="205"/>
      <c r="AA741" s="206"/>
      <c r="AB741" s="189" t="n">
        <f aca="false">IF(AA741="SI",X741,0)</f>
        <v>0</v>
      </c>
      <c r="AC741" s="207"/>
      <c r="AD741" s="207"/>
      <c r="AE741" s="207"/>
      <c r="AF741" s="207"/>
      <c r="AG741" s="207"/>
      <c r="AH741" s="208"/>
    </row>
    <row r="742" customFormat="false" ht="13.5" hidden="false" customHeight="true" outlineLevel="0" collapsed="false">
      <c r="A742" s="22" t="n">
        <v>741</v>
      </c>
      <c r="B742" s="180"/>
      <c r="C742" s="22"/>
      <c r="D742" s="22"/>
      <c r="E742" s="22"/>
      <c r="F742" s="22"/>
      <c r="G742" s="22"/>
      <c r="H742" s="183"/>
      <c r="I742" s="183"/>
      <c r="J742" s="22"/>
      <c r="K742" s="191" t="e">
        <f aca="false">VLOOKUP('Altri Costi'!J742,Legenda!$D$1:$F$258,2)</f>
        <v>#N/A</v>
      </c>
      <c r="L742" s="22"/>
      <c r="M742" s="22"/>
      <c r="N742" s="203"/>
      <c r="O742" s="183"/>
      <c r="P742" s="22"/>
      <c r="Q742" s="203"/>
      <c r="R742" s="183"/>
      <c r="S742" s="184" t="n">
        <f aca="false">'Piano Finanziario Annuale'!$F$6</f>
        <v>0</v>
      </c>
      <c r="T742" s="185" t="n">
        <v>0</v>
      </c>
      <c r="U742" s="186"/>
      <c r="V742" s="187" t="n">
        <f aca="false">(T742*U742)</f>
        <v>0</v>
      </c>
      <c r="W742" s="185" t="n">
        <v>0</v>
      </c>
      <c r="X742" s="185" t="n">
        <f aca="false">IF(OR(S742="sì",S742="forfettario 190"),SUM(T742+W742),SUM(T742+V742+W742))</f>
        <v>0</v>
      </c>
      <c r="Y742" s="205"/>
      <c r="Z742" s="205"/>
      <c r="AA742" s="206"/>
      <c r="AB742" s="189" t="n">
        <f aca="false">IF(AA742="SI",X742,0)</f>
        <v>0</v>
      </c>
      <c r="AC742" s="207"/>
      <c r="AD742" s="207"/>
      <c r="AE742" s="207"/>
      <c r="AF742" s="207"/>
      <c r="AG742" s="207"/>
      <c r="AH742" s="208"/>
    </row>
    <row r="743" customFormat="false" ht="13.5" hidden="false" customHeight="true" outlineLevel="0" collapsed="false">
      <c r="A743" s="22" t="n">
        <v>742</v>
      </c>
      <c r="B743" s="180"/>
      <c r="C743" s="22"/>
      <c r="D743" s="22"/>
      <c r="E743" s="22"/>
      <c r="F743" s="22"/>
      <c r="G743" s="22"/>
      <c r="H743" s="183"/>
      <c r="I743" s="183"/>
      <c r="J743" s="22"/>
      <c r="K743" s="191" t="e">
        <f aca="false">VLOOKUP('Altri Costi'!J743,Legenda!$D$1:$F$258,2)</f>
        <v>#N/A</v>
      </c>
      <c r="L743" s="22"/>
      <c r="M743" s="22"/>
      <c r="N743" s="203"/>
      <c r="O743" s="183"/>
      <c r="P743" s="22"/>
      <c r="Q743" s="203"/>
      <c r="R743" s="183"/>
      <c r="S743" s="184" t="n">
        <f aca="false">'Piano Finanziario Annuale'!$F$6</f>
        <v>0</v>
      </c>
      <c r="T743" s="185" t="n">
        <v>0</v>
      </c>
      <c r="U743" s="186"/>
      <c r="V743" s="187" t="n">
        <f aca="false">(T743*U743)</f>
        <v>0</v>
      </c>
      <c r="W743" s="185" t="n">
        <v>0</v>
      </c>
      <c r="X743" s="185" t="n">
        <f aca="false">IF(OR(S743="sì",S743="forfettario 190"),SUM(T743+W743),SUM(T743+V743+W743))</f>
        <v>0</v>
      </c>
      <c r="Y743" s="205"/>
      <c r="Z743" s="205"/>
      <c r="AA743" s="206"/>
      <c r="AB743" s="189" t="n">
        <f aca="false">IF(AA743="SI",X743,0)</f>
        <v>0</v>
      </c>
      <c r="AC743" s="207"/>
      <c r="AD743" s="207"/>
      <c r="AE743" s="207"/>
      <c r="AF743" s="207"/>
      <c r="AG743" s="207"/>
      <c r="AH743" s="208"/>
    </row>
    <row r="744" customFormat="false" ht="13.5" hidden="false" customHeight="true" outlineLevel="0" collapsed="false">
      <c r="A744" s="22" t="n">
        <v>743</v>
      </c>
      <c r="B744" s="180"/>
      <c r="C744" s="22"/>
      <c r="D744" s="22"/>
      <c r="E744" s="22"/>
      <c r="F744" s="22"/>
      <c r="G744" s="22"/>
      <c r="H744" s="183"/>
      <c r="I744" s="183"/>
      <c r="J744" s="22"/>
      <c r="K744" s="191" t="e">
        <f aca="false">VLOOKUP('Altri Costi'!J744,Legenda!$D$1:$F$258,2)</f>
        <v>#N/A</v>
      </c>
      <c r="L744" s="22"/>
      <c r="M744" s="22"/>
      <c r="N744" s="203"/>
      <c r="O744" s="183"/>
      <c r="P744" s="22"/>
      <c r="Q744" s="203"/>
      <c r="R744" s="183"/>
      <c r="S744" s="184" t="n">
        <f aca="false">'Piano Finanziario Annuale'!$F$6</f>
        <v>0</v>
      </c>
      <c r="T744" s="185" t="n">
        <v>0</v>
      </c>
      <c r="U744" s="186"/>
      <c r="V744" s="187" t="n">
        <f aca="false">(T744*U744)</f>
        <v>0</v>
      </c>
      <c r="W744" s="185" t="n">
        <v>0</v>
      </c>
      <c r="X744" s="185" t="n">
        <f aca="false">IF(OR(S744="sì",S744="forfettario 190"),SUM(T744+W744),SUM(T744+V744+W744))</f>
        <v>0</v>
      </c>
      <c r="Y744" s="205"/>
      <c r="Z744" s="205"/>
      <c r="AA744" s="206"/>
      <c r="AB744" s="189" t="n">
        <f aca="false">IF(AA744="SI",X744,0)</f>
        <v>0</v>
      </c>
      <c r="AC744" s="207"/>
      <c r="AD744" s="207"/>
      <c r="AE744" s="207"/>
      <c r="AF744" s="207"/>
      <c r="AG744" s="207"/>
      <c r="AH744" s="208"/>
    </row>
    <row r="745" customFormat="false" ht="13.5" hidden="false" customHeight="true" outlineLevel="0" collapsed="false">
      <c r="A745" s="22" t="n">
        <v>744</v>
      </c>
      <c r="B745" s="180"/>
      <c r="C745" s="22"/>
      <c r="D745" s="22"/>
      <c r="E745" s="22"/>
      <c r="F745" s="22"/>
      <c r="G745" s="22"/>
      <c r="H745" s="183"/>
      <c r="I745" s="183"/>
      <c r="J745" s="22"/>
      <c r="K745" s="191" t="e">
        <f aca="false">VLOOKUP('Altri Costi'!J745,Legenda!$D$1:$F$258,2)</f>
        <v>#N/A</v>
      </c>
      <c r="L745" s="22"/>
      <c r="M745" s="22"/>
      <c r="N745" s="203"/>
      <c r="O745" s="183"/>
      <c r="P745" s="22"/>
      <c r="Q745" s="203"/>
      <c r="R745" s="183"/>
      <c r="S745" s="184" t="n">
        <f aca="false">'Piano Finanziario Annuale'!$F$6</f>
        <v>0</v>
      </c>
      <c r="T745" s="185" t="n">
        <v>0</v>
      </c>
      <c r="U745" s="186"/>
      <c r="V745" s="187" t="n">
        <f aca="false">(T745*U745)</f>
        <v>0</v>
      </c>
      <c r="W745" s="185" t="n">
        <v>0</v>
      </c>
      <c r="X745" s="185" t="n">
        <f aca="false">IF(OR(S745="sì",S745="forfettario 190"),SUM(T745+W745),SUM(T745+V745+W745))</f>
        <v>0</v>
      </c>
      <c r="Y745" s="205"/>
      <c r="Z745" s="205"/>
      <c r="AA745" s="206"/>
      <c r="AB745" s="189" t="n">
        <f aca="false">IF(AA745="SI",X745,0)</f>
        <v>0</v>
      </c>
      <c r="AC745" s="207"/>
      <c r="AD745" s="207"/>
      <c r="AE745" s="207"/>
      <c r="AF745" s="207"/>
      <c r="AG745" s="207"/>
      <c r="AH745" s="208"/>
    </row>
    <row r="746" customFormat="false" ht="13.5" hidden="false" customHeight="true" outlineLevel="0" collapsed="false">
      <c r="A746" s="22" t="n">
        <v>745</v>
      </c>
      <c r="B746" s="180"/>
      <c r="C746" s="22"/>
      <c r="D746" s="22"/>
      <c r="E746" s="22"/>
      <c r="F746" s="22"/>
      <c r="G746" s="22"/>
      <c r="H746" s="183"/>
      <c r="I746" s="183"/>
      <c r="J746" s="22"/>
      <c r="K746" s="191" t="e">
        <f aca="false">VLOOKUP('Altri Costi'!J746,Legenda!$D$1:$F$258,2)</f>
        <v>#N/A</v>
      </c>
      <c r="L746" s="22"/>
      <c r="M746" s="22"/>
      <c r="N746" s="203"/>
      <c r="O746" s="183"/>
      <c r="P746" s="22"/>
      <c r="Q746" s="203"/>
      <c r="R746" s="183"/>
      <c r="S746" s="184" t="n">
        <f aca="false">'Piano Finanziario Annuale'!$F$6</f>
        <v>0</v>
      </c>
      <c r="T746" s="185" t="n">
        <v>0</v>
      </c>
      <c r="U746" s="186"/>
      <c r="V746" s="187" t="n">
        <f aca="false">(T746*U746)</f>
        <v>0</v>
      </c>
      <c r="W746" s="185" t="n">
        <v>0</v>
      </c>
      <c r="X746" s="185" t="n">
        <f aca="false">IF(OR(S746="sì",S746="forfettario 190"),SUM(T746+W746),SUM(T746+V746+W746))</f>
        <v>0</v>
      </c>
      <c r="Y746" s="205"/>
      <c r="Z746" s="205"/>
      <c r="AA746" s="206"/>
      <c r="AB746" s="189" t="n">
        <f aca="false">IF(AA746="SI",X746,0)</f>
        <v>0</v>
      </c>
      <c r="AC746" s="207"/>
      <c r="AD746" s="207"/>
      <c r="AE746" s="207"/>
      <c r="AF746" s="207"/>
      <c r="AG746" s="207"/>
      <c r="AH746" s="208"/>
    </row>
    <row r="747" customFormat="false" ht="13.5" hidden="false" customHeight="true" outlineLevel="0" collapsed="false">
      <c r="A747" s="22" t="n">
        <v>746</v>
      </c>
      <c r="B747" s="180"/>
      <c r="C747" s="22"/>
      <c r="D747" s="22"/>
      <c r="E747" s="22"/>
      <c r="F747" s="22"/>
      <c r="G747" s="22"/>
      <c r="H747" s="183"/>
      <c r="I747" s="183"/>
      <c r="J747" s="22"/>
      <c r="K747" s="191" t="e">
        <f aca="false">VLOOKUP('Altri Costi'!J747,Legenda!$D$1:$F$258,2)</f>
        <v>#N/A</v>
      </c>
      <c r="L747" s="22"/>
      <c r="M747" s="22"/>
      <c r="N747" s="203"/>
      <c r="O747" s="183"/>
      <c r="P747" s="22"/>
      <c r="Q747" s="203"/>
      <c r="R747" s="183"/>
      <c r="S747" s="184" t="n">
        <f aca="false">'Piano Finanziario Annuale'!$F$6</f>
        <v>0</v>
      </c>
      <c r="T747" s="185" t="n">
        <v>0</v>
      </c>
      <c r="U747" s="186"/>
      <c r="V747" s="187" t="n">
        <f aca="false">(T747*U747)</f>
        <v>0</v>
      </c>
      <c r="W747" s="185" t="n">
        <v>0</v>
      </c>
      <c r="X747" s="185" t="n">
        <f aca="false">IF(OR(S747="sì",S747="forfettario 190"),SUM(T747+W747),SUM(T747+V747+W747))</f>
        <v>0</v>
      </c>
      <c r="Y747" s="205"/>
      <c r="Z747" s="205"/>
      <c r="AA747" s="206"/>
      <c r="AB747" s="189" t="n">
        <f aca="false">IF(AA747="SI",X747,0)</f>
        <v>0</v>
      </c>
      <c r="AC747" s="207"/>
      <c r="AD747" s="207"/>
      <c r="AE747" s="207"/>
      <c r="AF747" s="207"/>
      <c r="AG747" s="207"/>
      <c r="AH747" s="208"/>
    </row>
    <row r="748" customFormat="false" ht="13.5" hidden="false" customHeight="true" outlineLevel="0" collapsed="false">
      <c r="A748" s="22" t="n">
        <v>747</v>
      </c>
      <c r="B748" s="180"/>
      <c r="C748" s="22"/>
      <c r="D748" s="22"/>
      <c r="E748" s="22"/>
      <c r="F748" s="22"/>
      <c r="G748" s="22"/>
      <c r="H748" s="183"/>
      <c r="I748" s="183"/>
      <c r="J748" s="22"/>
      <c r="K748" s="191" t="e">
        <f aca="false">VLOOKUP('Altri Costi'!J748,Legenda!$D$1:$F$258,2)</f>
        <v>#N/A</v>
      </c>
      <c r="L748" s="22"/>
      <c r="M748" s="22"/>
      <c r="N748" s="203"/>
      <c r="O748" s="183"/>
      <c r="P748" s="22"/>
      <c r="Q748" s="203"/>
      <c r="R748" s="183"/>
      <c r="S748" s="184" t="n">
        <f aca="false">'Piano Finanziario Annuale'!$F$6</f>
        <v>0</v>
      </c>
      <c r="T748" s="185" t="n">
        <v>0</v>
      </c>
      <c r="U748" s="186"/>
      <c r="V748" s="187" t="n">
        <f aca="false">(T748*U748)</f>
        <v>0</v>
      </c>
      <c r="W748" s="185" t="n">
        <v>0</v>
      </c>
      <c r="X748" s="185" t="n">
        <f aca="false">IF(OR(S748="sì",S748="forfettario 190"),SUM(T748+W748),SUM(T748+V748+W748))</f>
        <v>0</v>
      </c>
      <c r="Y748" s="205"/>
      <c r="Z748" s="205"/>
      <c r="AA748" s="206"/>
      <c r="AB748" s="189" t="n">
        <f aca="false">IF(AA748="SI",X748,0)</f>
        <v>0</v>
      </c>
      <c r="AC748" s="207"/>
      <c r="AD748" s="207"/>
      <c r="AE748" s="207"/>
      <c r="AF748" s="207"/>
      <c r="AG748" s="207"/>
      <c r="AH748" s="208"/>
    </row>
    <row r="749" customFormat="false" ht="13.5" hidden="false" customHeight="true" outlineLevel="0" collapsed="false">
      <c r="A749" s="22" t="n">
        <v>748</v>
      </c>
      <c r="B749" s="180"/>
      <c r="C749" s="22"/>
      <c r="D749" s="22"/>
      <c r="E749" s="22"/>
      <c r="F749" s="22"/>
      <c r="G749" s="22"/>
      <c r="H749" s="183"/>
      <c r="I749" s="183"/>
      <c r="J749" s="22"/>
      <c r="K749" s="191" t="e">
        <f aca="false">VLOOKUP('Altri Costi'!J749,Legenda!$D$1:$F$258,2)</f>
        <v>#N/A</v>
      </c>
      <c r="L749" s="22"/>
      <c r="M749" s="22"/>
      <c r="N749" s="203"/>
      <c r="O749" s="183"/>
      <c r="P749" s="22"/>
      <c r="Q749" s="203"/>
      <c r="R749" s="183"/>
      <c r="S749" s="184" t="n">
        <f aca="false">'Piano Finanziario Annuale'!$F$6</f>
        <v>0</v>
      </c>
      <c r="T749" s="185" t="n">
        <v>0</v>
      </c>
      <c r="U749" s="186"/>
      <c r="V749" s="187" t="n">
        <f aca="false">(T749*U749)</f>
        <v>0</v>
      </c>
      <c r="W749" s="185" t="n">
        <v>0</v>
      </c>
      <c r="X749" s="185" t="n">
        <f aca="false">IF(OR(S749="sì",S749="forfettario 190"),SUM(T749+W749),SUM(T749+V749+W749))</f>
        <v>0</v>
      </c>
      <c r="Y749" s="205"/>
      <c r="Z749" s="205"/>
      <c r="AA749" s="206"/>
      <c r="AB749" s="189" t="n">
        <f aca="false">IF(AA749="SI",X749,0)</f>
        <v>0</v>
      </c>
      <c r="AC749" s="207"/>
      <c r="AD749" s="207"/>
      <c r="AE749" s="207"/>
      <c r="AF749" s="207"/>
      <c r="AG749" s="207"/>
      <c r="AH749" s="208"/>
    </row>
    <row r="750" customFormat="false" ht="13.5" hidden="false" customHeight="true" outlineLevel="0" collapsed="false">
      <c r="A750" s="22" t="n">
        <v>749</v>
      </c>
      <c r="B750" s="180"/>
      <c r="C750" s="22"/>
      <c r="D750" s="22"/>
      <c r="E750" s="22"/>
      <c r="F750" s="22"/>
      <c r="G750" s="22"/>
      <c r="H750" s="183"/>
      <c r="I750" s="183"/>
      <c r="J750" s="22"/>
      <c r="K750" s="191" t="e">
        <f aca="false">VLOOKUP('Altri Costi'!J750,Legenda!$D$1:$F$258,2)</f>
        <v>#N/A</v>
      </c>
      <c r="L750" s="22"/>
      <c r="M750" s="22"/>
      <c r="N750" s="203"/>
      <c r="O750" s="183"/>
      <c r="P750" s="22"/>
      <c r="Q750" s="203"/>
      <c r="R750" s="183"/>
      <c r="S750" s="184" t="n">
        <f aca="false">'Piano Finanziario Annuale'!$F$6</f>
        <v>0</v>
      </c>
      <c r="T750" s="185" t="n">
        <v>0</v>
      </c>
      <c r="U750" s="186"/>
      <c r="V750" s="187" t="n">
        <f aca="false">(T750*U750)</f>
        <v>0</v>
      </c>
      <c r="W750" s="185" t="n">
        <v>0</v>
      </c>
      <c r="X750" s="185" t="n">
        <f aca="false">IF(OR(S750="sì",S750="forfettario 190"),SUM(T750+W750),SUM(T750+V750+W750))</f>
        <v>0</v>
      </c>
      <c r="Y750" s="205"/>
      <c r="Z750" s="205"/>
      <c r="AA750" s="206"/>
      <c r="AB750" s="189" t="n">
        <f aca="false">IF(AA750="SI",X750,0)</f>
        <v>0</v>
      </c>
      <c r="AC750" s="207"/>
      <c r="AD750" s="207"/>
      <c r="AE750" s="207"/>
      <c r="AF750" s="207"/>
      <c r="AG750" s="207"/>
      <c r="AH750" s="208"/>
    </row>
    <row r="751" customFormat="false" ht="13.5" hidden="false" customHeight="true" outlineLevel="0" collapsed="false">
      <c r="A751" s="22" t="n">
        <v>750</v>
      </c>
      <c r="B751" s="180"/>
      <c r="C751" s="22"/>
      <c r="D751" s="22"/>
      <c r="E751" s="22"/>
      <c r="F751" s="22"/>
      <c r="G751" s="22"/>
      <c r="H751" s="183"/>
      <c r="I751" s="183"/>
      <c r="J751" s="22"/>
      <c r="K751" s="191" t="e">
        <f aca="false">VLOOKUP('Altri Costi'!J751,Legenda!$D$1:$F$258,2)</f>
        <v>#N/A</v>
      </c>
      <c r="L751" s="22"/>
      <c r="M751" s="22"/>
      <c r="N751" s="203"/>
      <c r="O751" s="183"/>
      <c r="P751" s="22"/>
      <c r="Q751" s="203"/>
      <c r="R751" s="183"/>
      <c r="S751" s="184" t="n">
        <f aca="false">'Piano Finanziario Annuale'!$F$6</f>
        <v>0</v>
      </c>
      <c r="T751" s="185" t="n">
        <v>0</v>
      </c>
      <c r="U751" s="186"/>
      <c r="V751" s="187" t="n">
        <f aca="false">(T751*U751)</f>
        <v>0</v>
      </c>
      <c r="W751" s="185" t="n">
        <v>0</v>
      </c>
      <c r="X751" s="185" t="n">
        <f aca="false">IF(OR(S751="sì",S751="forfettario 190"),SUM(T751+W751),SUM(T751+V751+W751))</f>
        <v>0</v>
      </c>
      <c r="Y751" s="205"/>
      <c r="Z751" s="205"/>
      <c r="AA751" s="206"/>
      <c r="AB751" s="189" t="n">
        <f aca="false">IF(AA751="SI",X751,0)</f>
        <v>0</v>
      </c>
      <c r="AC751" s="207"/>
      <c r="AD751" s="207"/>
      <c r="AE751" s="207"/>
      <c r="AF751" s="207"/>
      <c r="AG751" s="207"/>
      <c r="AH751" s="208"/>
    </row>
    <row r="752" customFormat="false" ht="13.5" hidden="false" customHeight="true" outlineLevel="0" collapsed="false">
      <c r="A752" s="22" t="n">
        <v>751</v>
      </c>
      <c r="B752" s="180"/>
      <c r="C752" s="22"/>
      <c r="D752" s="22"/>
      <c r="E752" s="22"/>
      <c r="F752" s="22"/>
      <c r="G752" s="22"/>
      <c r="H752" s="183"/>
      <c r="I752" s="183"/>
      <c r="J752" s="22"/>
      <c r="K752" s="191" t="e">
        <f aca="false">VLOOKUP('Altri Costi'!J752,Legenda!$D$1:$F$258,2)</f>
        <v>#N/A</v>
      </c>
      <c r="L752" s="22"/>
      <c r="M752" s="22"/>
      <c r="N752" s="203"/>
      <c r="O752" s="183"/>
      <c r="P752" s="22"/>
      <c r="Q752" s="203"/>
      <c r="R752" s="183"/>
      <c r="S752" s="184" t="n">
        <f aca="false">'Piano Finanziario Annuale'!$F$6</f>
        <v>0</v>
      </c>
      <c r="T752" s="185" t="n">
        <v>0</v>
      </c>
      <c r="U752" s="186"/>
      <c r="V752" s="187" t="n">
        <f aca="false">(T752*U752)</f>
        <v>0</v>
      </c>
      <c r="W752" s="185" t="n">
        <v>0</v>
      </c>
      <c r="X752" s="185" t="n">
        <f aca="false">IF(OR(S752="sì",S752="forfettario 190"),SUM(T752+W752),SUM(T752+V752+W752))</f>
        <v>0</v>
      </c>
      <c r="Y752" s="205"/>
      <c r="Z752" s="205"/>
      <c r="AA752" s="206"/>
      <c r="AB752" s="189" t="n">
        <f aca="false">IF(AA752="SI",X752,0)</f>
        <v>0</v>
      </c>
      <c r="AC752" s="207"/>
      <c r="AD752" s="207"/>
      <c r="AE752" s="207"/>
      <c r="AF752" s="207"/>
      <c r="AG752" s="207"/>
      <c r="AH752" s="208"/>
    </row>
    <row r="753" customFormat="false" ht="13.5" hidden="false" customHeight="true" outlineLevel="0" collapsed="false">
      <c r="A753" s="22" t="n">
        <v>752</v>
      </c>
      <c r="B753" s="180"/>
      <c r="C753" s="22"/>
      <c r="D753" s="22"/>
      <c r="E753" s="22"/>
      <c r="F753" s="22"/>
      <c r="G753" s="22"/>
      <c r="H753" s="183"/>
      <c r="I753" s="183"/>
      <c r="J753" s="22"/>
      <c r="K753" s="191" t="e">
        <f aca="false">VLOOKUP('Altri Costi'!J753,Legenda!$D$1:$F$258,2)</f>
        <v>#N/A</v>
      </c>
      <c r="L753" s="22"/>
      <c r="M753" s="22"/>
      <c r="N753" s="203"/>
      <c r="O753" s="183"/>
      <c r="P753" s="22"/>
      <c r="Q753" s="203"/>
      <c r="R753" s="183"/>
      <c r="S753" s="184" t="n">
        <f aca="false">'Piano Finanziario Annuale'!$F$6</f>
        <v>0</v>
      </c>
      <c r="T753" s="185" t="n">
        <v>0</v>
      </c>
      <c r="U753" s="186"/>
      <c r="V753" s="187" t="n">
        <f aca="false">(T753*U753)</f>
        <v>0</v>
      </c>
      <c r="W753" s="185" t="n">
        <v>0</v>
      </c>
      <c r="X753" s="185" t="n">
        <f aca="false">IF(OR(S753="sì",S753="forfettario 190"),SUM(T753+W753),SUM(T753+V753+W753))</f>
        <v>0</v>
      </c>
      <c r="Y753" s="205"/>
      <c r="Z753" s="205"/>
      <c r="AA753" s="206"/>
      <c r="AB753" s="189" t="n">
        <f aca="false">IF(AA753="SI",X753,0)</f>
        <v>0</v>
      </c>
      <c r="AC753" s="207"/>
      <c r="AD753" s="207"/>
      <c r="AE753" s="207"/>
      <c r="AF753" s="207"/>
      <c r="AG753" s="207"/>
      <c r="AH753" s="208"/>
    </row>
    <row r="754" customFormat="false" ht="13.5" hidden="false" customHeight="true" outlineLevel="0" collapsed="false">
      <c r="A754" s="22" t="n">
        <v>753</v>
      </c>
      <c r="B754" s="180"/>
      <c r="C754" s="22"/>
      <c r="D754" s="22"/>
      <c r="E754" s="22"/>
      <c r="F754" s="22"/>
      <c r="G754" s="22"/>
      <c r="H754" s="183"/>
      <c r="I754" s="183"/>
      <c r="J754" s="22"/>
      <c r="K754" s="191" t="e">
        <f aca="false">VLOOKUP('Altri Costi'!J754,Legenda!$D$1:$F$258,2)</f>
        <v>#N/A</v>
      </c>
      <c r="L754" s="22"/>
      <c r="M754" s="22"/>
      <c r="N754" s="203"/>
      <c r="O754" s="183"/>
      <c r="P754" s="22"/>
      <c r="Q754" s="203"/>
      <c r="R754" s="183"/>
      <c r="S754" s="184" t="n">
        <f aca="false">'Piano Finanziario Annuale'!$F$6</f>
        <v>0</v>
      </c>
      <c r="T754" s="185" t="n">
        <v>0</v>
      </c>
      <c r="U754" s="186"/>
      <c r="V754" s="187" t="n">
        <f aca="false">(T754*U754)</f>
        <v>0</v>
      </c>
      <c r="W754" s="185" t="n">
        <v>0</v>
      </c>
      <c r="X754" s="185" t="n">
        <f aca="false">IF(OR(S754="sì",S754="forfettario 190"),SUM(T754+W754),SUM(T754+V754+W754))</f>
        <v>0</v>
      </c>
      <c r="Y754" s="205"/>
      <c r="Z754" s="205"/>
      <c r="AA754" s="206"/>
      <c r="AB754" s="189" t="n">
        <f aca="false">IF(AA754="SI",X754,0)</f>
        <v>0</v>
      </c>
      <c r="AC754" s="207"/>
      <c r="AD754" s="207"/>
      <c r="AE754" s="207"/>
      <c r="AF754" s="207"/>
      <c r="AG754" s="207"/>
      <c r="AH754" s="208"/>
    </row>
    <row r="755" customFormat="false" ht="13.5" hidden="false" customHeight="true" outlineLevel="0" collapsed="false">
      <c r="A755" s="22" t="n">
        <v>754</v>
      </c>
      <c r="B755" s="180"/>
      <c r="C755" s="22"/>
      <c r="D755" s="22"/>
      <c r="E755" s="22"/>
      <c r="F755" s="22"/>
      <c r="G755" s="22"/>
      <c r="H755" s="183"/>
      <c r="I755" s="183"/>
      <c r="J755" s="22"/>
      <c r="K755" s="191" t="e">
        <f aca="false">VLOOKUP('Altri Costi'!J755,Legenda!$D$1:$F$258,2)</f>
        <v>#N/A</v>
      </c>
      <c r="L755" s="22"/>
      <c r="M755" s="22"/>
      <c r="N755" s="203"/>
      <c r="O755" s="183"/>
      <c r="P755" s="22"/>
      <c r="Q755" s="203"/>
      <c r="R755" s="183"/>
      <c r="S755" s="184" t="n">
        <f aca="false">'Piano Finanziario Annuale'!$F$6</f>
        <v>0</v>
      </c>
      <c r="T755" s="185" t="n">
        <v>0</v>
      </c>
      <c r="U755" s="186"/>
      <c r="V755" s="187" t="n">
        <f aca="false">(T755*U755)</f>
        <v>0</v>
      </c>
      <c r="W755" s="185" t="n">
        <v>0</v>
      </c>
      <c r="X755" s="185" t="n">
        <f aca="false">IF(OR(S755="sì",S755="forfettario 190"),SUM(T755+W755),SUM(T755+V755+W755))</f>
        <v>0</v>
      </c>
      <c r="Y755" s="205"/>
      <c r="Z755" s="205"/>
      <c r="AA755" s="206"/>
      <c r="AB755" s="189" t="n">
        <f aca="false">IF(AA755="SI",X755,0)</f>
        <v>0</v>
      </c>
      <c r="AC755" s="207"/>
      <c r="AD755" s="207"/>
      <c r="AE755" s="207"/>
      <c r="AF755" s="207"/>
      <c r="AG755" s="207"/>
      <c r="AH755" s="208"/>
    </row>
    <row r="756" customFormat="false" ht="13.5" hidden="false" customHeight="true" outlineLevel="0" collapsed="false">
      <c r="A756" s="22" t="n">
        <v>755</v>
      </c>
      <c r="B756" s="180"/>
      <c r="C756" s="22"/>
      <c r="D756" s="22"/>
      <c r="E756" s="22"/>
      <c r="F756" s="22"/>
      <c r="G756" s="22"/>
      <c r="H756" s="183"/>
      <c r="I756" s="183"/>
      <c r="J756" s="22"/>
      <c r="K756" s="191" t="e">
        <f aca="false">VLOOKUP('Altri Costi'!J756,Legenda!$D$1:$F$258,2)</f>
        <v>#N/A</v>
      </c>
      <c r="L756" s="22"/>
      <c r="M756" s="22"/>
      <c r="N756" s="203"/>
      <c r="O756" s="183"/>
      <c r="P756" s="22"/>
      <c r="Q756" s="203"/>
      <c r="R756" s="183"/>
      <c r="S756" s="184" t="n">
        <f aca="false">'Piano Finanziario Annuale'!$F$6</f>
        <v>0</v>
      </c>
      <c r="T756" s="185" t="n">
        <v>0</v>
      </c>
      <c r="U756" s="186"/>
      <c r="V756" s="187" t="n">
        <f aca="false">(T756*U756)</f>
        <v>0</v>
      </c>
      <c r="W756" s="185" t="n">
        <v>0</v>
      </c>
      <c r="X756" s="185" t="n">
        <f aca="false">IF(OR(S756="sì",S756="forfettario 190"),SUM(T756+W756),SUM(T756+V756+W756))</f>
        <v>0</v>
      </c>
      <c r="Y756" s="205"/>
      <c r="Z756" s="205"/>
      <c r="AA756" s="206"/>
      <c r="AB756" s="189" t="n">
        <f aca="false">IF(AA756="SI",X756,0)</f>
        <v>0</v>
      </c>
      <c r="AC756" s="207"/>
      <c r="AD756" s="207"/>
      <c r="AE756" s="207"/>
      <c r="AF756" s="207"/>
      <c r="AG756" s="207"/>
      <c r="AH756" s="208"/>
    </row>
    <row r="757" customFormat="false" ht="13.5" hidden="false" customHeight="true" outlineLevel="0" collapsed="false">
      <c r="A757" s="22" t="n">
        <v>756</v>
      </c>
      <c r="B757" s="180"/>
      <c r="C757" s="22"/>
      <c r="D757" s="22"/>
      <c r="E757" s="22"/>
      <c r="F757" s="22"/>
      <c r="G757" s="22"/>
      <c r="H757" s="183"/>
      <c r="I757" s="183"/>
      <c r="J757" s="22"/>
      <c r="K757" s="191" t="e">
        <f aca="false">VLOOKUP('Altri Costi'!J757,Legenda!$D$1:$F$258,2)</f>
        <v>#N/A</v>
      </c>
      <c r="L757" s="22"/>
      <c r="M757" s="22"/>
      <c r="N757" s="203"/>
      <c r="O757" s="183"/>
      <c r="P757" s="22"/>
      <c r="Q757" s="203"/>
      <c r="R757" s="183"/>
      <c r="S757" s="184" t="n">
        <f aca="false">'Piano Finanziario Annuale'!$F$6</f>
        <v>0</v>
      </c>
      <c r="T757" s="185" t="n">
        <v>0</v>
      </c>
      <c r="U757" s="186"/>
      <c r="V757" s="187" t="n">
        <f aca="false">(T757*U757)</f>
        <v>0</v>
      </c>
      <c r="W757" s="185" t="n">
        <v>0</v>
      </c>
      <c r="X757" s="185" t="n">
        <f aca="false">IF(OR(S757="sì",S757="forfettario 190"),SUM(T757+W757),SUM(T757+V757+W757))</f>
        <v>0</v>
      </c>
      <c r="Y757" s="205"/>
      <c r="Z757" s="205"/>
      <c r="AA757" s="206"/>
      <c r="AB757" s="189" t="n">
        <f aca="false">IF(AA757="SI",X757,0)</f>
        <v>0</v>
      </c>
      <c r="AC757" s="207"/>
      <c r="AD757" s="207"/>
      <c r="AE757" s="207"/>
      <c r="AF757" s="207"/>
      <c r="AG757" s="207"/>
      <c r="AH757" s="208"/>
    </row>
    <row r="758" customFormat="false" ht="13.5" hidden="false" customHeight="true" outlineLevel="0" collapsed="false">
      <c r="A758" s="22" t="n">
        <v>757</v>
      </c>
      <c r="B758" s="180"/>
      <c r="C758" s="22"/>
      <c r="D758" s="22"/>
      <c r="E758" s="22"/>
      <c r="F758" s="22"/>
      <c r="G758" s="22"/>
      <c r="H758" s="183"/>
      <c r="I758" s="183"/>
      <c r="J758" s="22"/>
      <c r="K758" s="191" t="e">
        <f aca="false">VLOOKUP('Altri Costi'!J758,Legenda!$D$1:$F$258,2)</f>
        <v>#N/A</v>
      </c>
      <c r="L758" s="22"/>
      <c r="M758" s="22"/>
      <c r="N758" s="203"/>
      <c r="O758" s="183"/>
      <c r="P758" s="22"/>
      <c r="Q758" s="203"/>
      <c r="R758" s="183"/>
      <c r="S758" s="184" t="n">
        <f aca="false">'Piano Finanziario Annuale'!$F$6</f>
        <v>0</v>
      </c>
      <c r="T758" s="185" t="n">
        <v>0</v>
      </c>
      <c r="U758" s="186"/>
      <c r="V758" s="187" t="n">
        <f aca="false">(T758*U758)</f>
        <v>0</v>
      </c>
      <c r="W758" s="185" t="n">
        <v>0</v>
      </c>
      <c r="X758" s="185" t="n">
        <f aca="false">IF(OR(S758="sì",S758="forfettario 190"),SUM(T758+W758),SUM(T758+V758+W758))</f>
        <v>0</v>
      </c>
      <c r="Y758" s="205"/>
      <c r="Z758" s="205"/>
      <c r="AA758" s="206"/>
      <c r="AB758" s="189" t="n">
        <f aca="false">IF(AA758="SI",X758,0)</f>
        <v>0</v>
      </c>
      <c r="AC758" s="207"/>
      <c r="AD758" s="207"/>
      <c r="AE758" s="207"/>
      <c r="AF758" s="207"/>
      <c r="AG758" s="207"/>
      <c r="AH758" s="208"/>
    </row>
    <row r="759" customFormat="false" ht="13.5" hidden="false" customHeight="true" outlineLevel="0" collapsed="false">
      <c r="A759" s="22" t="n">
        <v>758</v>
      </c>
      <c r="B759" s="180"/>
      <c r="C759" s="22"/>
      <c r="D759" s="22"/>
      <c r="E759" s="22"/>
      <c r="F759" s="22"/>
      <c r="G759" s="22"/>
      <c r="H759" s="183"/>
      <c r="I759" s="183"/>
      <c r="J759" s="22"/>
      <c r="K759" s="191" t="e">
        <f aca="false">VLOOKUP('Altri Costi'!J759,Legenda!$D$1:$F$258,2)</f>
        <v>#N/A</v>
      </c>
      <c r="L759" s="22"/>
      <c r="M759" s="22"/>
      <c r="N759" s="203"/>
      <c r="O759" s="183"/>
      <c r="P759" s="22"/>
      <c r="Q759" s="203"/>
      <c r="R759" s="183"/>
      <c r="S759" s="184" t="n">
        <f aca="false">'Piano Finanziario Annuale'!$F$6</f>
        <v>0</v>
      </c>
      <c r="T759" s="185" t="n">
        <v>0</v>
      </c>
      <c r="U759" s="186"/>
      <c r="V759" s="187" t="n">
        <f aca="false">(T759*U759)</f>
        <v>0</v>
      </c>
      <c r="W759" s="185" t="n">
        <v>0</v>
      </c>
      <c r="X759" s="185" t="n">
        <f aca="false">IF(OR(S759="sì",S759="forfettario 190"),SUM(T759+W759),SUM(T759+V759+W759))</f>
        <v>0</v>
      </c>
      <c r="Y759" s="205"/>
      <c r="Z759" s="205"/>
      <c r="AA759" s="206"/>
      <c r="AB759" s="189" t="n">
        <f aca="false">IF(AA759="SI",X759,0)</f>
        <v>0</v>
      </c>
      <c r="AC759" s="207"/>
      <c r="AD759" s="207"/>
      <c r="AE759" s="207"/>
      <c r="AF759" s="207"/>
      <c r="AG759" s="207"/>
      <c r="AH759" s="208"/>
    </row>
    <row r="760" customFormat="false" ht="13.5" hidden="false" customHeight="true" outlineLevel="0" collapsed="false">
      <c r="A760" s="22" t="n">
        <v>759</v>
      </c>
      <c r="B760" s="180"/>
      <c r="C760" s="22"/>
      <c r="D760" s="22"/>
      <c r="E760" s="22"/>
      <c r="F760" s="22"/>
      <c r="G760" s="22"/>
      <c r="H760" s="183"/>
      <c r="I760" s="183"/>
      <c r="J760" s="22"/>
      <c r="K760" s="191" t="e">
        <f aca="false">VLOOKUP('Altri Costi'!J760,Legenda!$D$1:$F$258,2)</f>
        <v>#N/A</v>
      </c>
      <c r="L760" s="22"/>
      <c r="M760" s="22"/>
      <c r="N760" s="203"/>
      <c r="O760" s="183"/>
      <c r="P760" s="22"/>
      <c r="Q760" s="203"/>
      <c r="R760" s="183"/>
      <c r="S760" s="184" t="n">
        <f aca="false">'Piano Finanziario Annuale'!$F$6</f>
        <v>0</v>
      </c>
      <c r="T760" s="185" t="n">
        <v>0</v>
      </c>
      <c r="U760" s="186"/>
      <c r="V760" s="187" t="n">
        <f aca="false">(T760*U760)</f>
        <v>0</v>
      </c>
      <c r="W760" s="185" t="n">
        <v>0</v>
      </c>
      <c r="X760" s="185" t="n">
        <f aca="false">IF(OR(S760="sì",S760="forfettario 190"),SUM(T760+W760),SUM(T760+V760+W760))</f>
        <v>0</v>
      </c>
      <c r="Y760" s="205"/>
      <c r="Z760" s="205"/>
      <c r="AA760" s="206"/>
      <c r="AB760" s="189" t="n">
        <f aca="false">IF(AA760="SI",X760,0)</f>
        <v>0</v>
      </c>
      <c r="AC760" s="207"/>
      <c r="AD760" s="207"/>
      <c r="AE760" s="207"/>
      <c r="AF760" s="207"/>
      <c r="AG760" s="207"/>
      <c r="AH760" s="208"/>
    </row>
    <row r="761" customFormat="false" ht="13.5" hidden="false" customHeight="true" outlineLevel="0" collapsed="false">
      <c r="A761" s="22" t="n">
        <v>760</v>
      </c>
      <c r="B761" s="180"/>
      <c r="C761" s="22"/>
      <c r="D761" s="22"/>
      <c r="E761" s="22"/>
      <c r="F761" s="22"/>
      <c r="G761" s="22"/>
      <c r="H761" s="183"/>
      <c r="I761" s="183"/>
      <c r="J761" s="22"/>
      <c r="K761" s="191" t="e">
        <f aca="false">VLOOKUP('Altri Costi'!J761,Legenda!$D$1:$F$258,2)</f>
        <v>#N/A</v>
      </c>
      <c r="L761" s="22"/>
      <c r="M761" s="22"/>
      <c r="N761" s="203"/>
      <c r="O761" s="183"/>
      <c r="P761" s="22"/>
      <c r="Q761" s="203"/>
      <c r="R761" s="183"/>
      <c r="S761" s="184" t="n">
        <f aca="false">'Piano Finanziario Annuale'!$F$6</f>
        <v>0</v>
      </c>
      <c r="T761" s="185" t="n">
        <v>0</v>
      </c>
      <c r="U761" s="186"/>
      <c r="V761" s="187" t="n">
        <f aca="false">(T761*U761)</f>
        <v>0</v>
      </c>
      <c r="W761" s="185" t="n">
        <v>0</v>
      </c>
      <c r="X761" s="185" t="n">
        <f aca="false">IF(OR(S761="sì",S761="forfettario 190"),SUM(T761+W761),SUM(T761+V761+W761))</f>
        <v>0</v>
      </c>
      <c r="Y761" s="205"/>
      <c r="Z761" s="205"/>
      <c r="AA761" s="206"/>
      <c r="AB761" s="189" t="n">
        <f aca="false">IF(AA761="SI",X761,0)</f>
        <v>0</v>
      </c>
      <c r="AC761" s="207"/>
      <c r="AD761" s="207"/>
      <c r="AE761" s="207"/>
      <c r="AF761" s="207"/>
      <c r="AG761" s="207"/>
      <c r="AH761" s="208"/>
    </row>
    <row r="762" customFormat="false" ht="13.5" hidden="false" customHeight="true" outlineLevel="0" collapsed="false">
      <c r="A762" s="22" t="n">
        <v>761</v>
      </c>
      <c r="B762" s="180"/>
      <c r="C762" s="22"/>
      <c r="D762" s="22"/>
      <c r="E762" s="22"/>
      <c r="F762" s="22"/>
      <c r="G762" s="22"/>
      <c r="H762" s="183"/>
      <c r="I762" s="183"/>
      <c r="J762" s="22"/>
      <c r="K762" s="191" t="e">
        <f aca="false">VLOOKUP('Altri Costi'!J762,Legenda!$D$1:$F$258,2)</f>
        <v>#N/A</v>
      </c>
      <c r="L762" s="22"/>
      <c r="M762" s="22"/>
      <c r="N762" s="203"/>
      <c r="O762" s="183"/>
      <c r="P762" s="22"/>
      <c r="Q762" s="203"/>
      <c r="R762" s="183"/>
      <c r="S762" s="184" t="n">
        <f aca="false">'Piano Finanziario Annuale'!$F$6</f>
        <v>0</v>
      </c>
      <c r="T762" s="185" t="n">
        <v>0</v>
      </c>
      <c r="U762" s="186"/>
      <c r="V762" s="187" t="n">
        <f aca="false">(T762*U762)</f>
        <v>0</v>
      </c>
      <c r="W762" s="185" t="n">
        <v>0</v>
      </c>
      <c r="X762" s="185" t="n">
        <f aca="false">IF(OR(S762="sì",S762="forfettario 190"),SUM(T762+W762),SUM(T762+V762+W762))</f>
        <v>0</v>
      </c>
      <c r="Y762" s="205"/>
      <c r="Z762" s="205"/>
      <c r="AA762" s="206"/>
      <c r="AB762" s="189" t="n">
        <f aca="false">IF(AA762="SI",X762,0)</f>
        <v>0</v>
      </c>
      <c r="AC762" s="207"/>
      <c r="AD762" s="207"/>
      <c r="AE762" s="207"/>
      <c r="AF762" s="207"/>
      <c r="AG762" s="207"/>
      <c r="AH762" s="208"/>
    </row>
    <row r="763" customFormat="false" ht="13.5" hidden="false" customHeight="true" outlineLevel="0" collapsed="false">
      <c r="A763" s="22" t="n">
        <v>762</v>
      </c>
      <c r="B763" s="180"/>
      <c r="C763" s="22"/>
      <c r="D763" s="22"/>
      <c r="E763" s="22"/>
      <c r="F763" s="22"/>
      <c r="G763" s="22"/>
      <c r="H763" s="183"/>
      <c r="I763" s="183"/>
      <c r="J763" s="22"/>
      <c r="K763" s="191" t="e">
        <f aca="false">VLOOKUP('Altri Costi'!J763,Legenda!$D$1:$F$258,2)</f>
        <v>#N/A</v>
      </c>
      <c r="L763" s="22"/>
      <c r="M763" s="22"/>
      <c r="N763" s="203"/>
      <c r="O763" s="183"/>
      <c r="P763" s="22"/>
      <c r="Q763" s="203"/>
      <c r="R763" s="183"/>
      <c r="S763" s="184" t="n">
        <f aca="false">'Piano Finanziario Annuale'!$F$6</f>
        <v>0</v>
      </c>
      <c r="T763" s="185" t="n">
        <v>0</v>
      </c>
      <c r="U763" s="186"/>
      <c r="V763" s="187" t="n">
        <f aca="false">(T763*U763)</f>
        <v>0</v>
      </c>
      <c r="W763" s="185" t="n">
        <v>0</v>
      </c>
      <c r="X763" s="185" t="n">
        <f aca="false">IF(OR(S763="sì",S763="forfettario 190"),SUM(T763+W763),SUM(T763+V763+W763))</f>
        <v>0</v>
      </c>
      <c r="Y763" s="205"/>
      <c r="Z763" s="205"/>
      <c r="AA763" s="206"/>
      <c r="AB763" s="189" t="n">
        <f aca="false">IF(AA763="SI",X763,0)</f>
        <v>0</v>
      </c>
      <c r="AC763" s="207"/>
      <c r="AD763" s="207"/>
      <c r="AE763" s="207"/>
      <c r="AF763" s="207"/>
      <c r="AG763" s="207"/>
      <c r="AH763" s="208"/>
    </row>
    <row r="764" customFormat="false" ht="13.5" hidden="false" customHeight="true" outlineLevel="0" collapsed="false">
      <c r="A764" s="22" t="n">
        <v>763</v>
      </c>
      <c r="B764" s="180"/>
      <c r="C764" s="22"/>
      <c r="D764" s="22"/>
      <c r="E764" s="22"/>
      <c r="F764" s="22"/>
      <c r="G764" s="22"/>
      <c r="H764" s="183"/>
      <c r="I764" s="183"/>
      <c r="J764" s="22"/>
      <c r="K764" s="191" t="e">
        <f aca="false">VLOOKUP('Altri Costi'!J764,Legenda!$D$1:$F$258,2)</f>
        <v>#N/A</v>
      </c>
      <c r="L764" s="22"/>
      <c r="M764" s="22"/>
      <c r="N764" s="203"/>
      <c r="O764" s="183"/>
      <c r="P764" s="22"/>
      <c r="Q764" s="203"/>
      <c r="R764" s="183"/>
      <c r="S764" s="184" t="n">
        <f aca="false">'Piano Finanziario Annuale'!$F$6</f>
        <v>0</v>
      </c>
      <c r="T764" s="185" t="n">
        <v>0</v>
      </c>
      <c r="U764" s="186"/>
      <c r="V764" s="187" t="n">
        <f aca="false">(T764*U764)</f>
        <v>0</v>
      </c>
      <c r="W764" s="185" t="n">
        <v>0</v>
      </c>
      <c r="X764" s="185" t="n">
        <f aca="false">IF(OR(S764="sì",S764="forfettario 190"),SUM(T764+W764),SUM(T764+V764+W764))</f>
        <v>0</v>
      </c>
      <c r="Y764" s="205"/>
      <c r="Z764" s="205"/>
      <c r="AA764" s="206"/>
      <c r="AB764" s="189" t="n">
        <f aca="false">IF(AA764="SI",X764,0)</f>
        <v>0</v>
      </c>
      <c r="AC764" s="207"/>
      <c r="AD764" s="207"/>
      <c r="AE764" s="207"/>
      <c r="AF764" s="207"/>
      <c r="AG764" s="207"/>
      <c r="AH764" s="208"/>
    </row>
    <row r="765" customFormat="false" ht="13.5" hidden="false" customHeight="true" outlineLevel="0" collapsed="false">
      <c r="A765" s="22" t="n">
        <v>764</v>
      </c>
      <c r="B765" s="180"/>
      <c r="C765" s="22"/>
      <c r="D765" s="22"/>
      <c r="E765" s="22"/>
      <c r="F765" s="22"/>
      <c r="G765" s="22"/>
      <c r="H765" s="183"/>
      <c r="I765" s="183"/>
      <c r="J765" s="22"/>
      <c r="K765" s="191" t="e">
        <f aca="false">VLOOKUP('Altri Costi'!J765,Legenda!$D$1:$F$258,2)</f>
        <v>#N/A</v>
      </c>
      <c r="L765" s="22"/>
      <c r="M765" s="22"/>
      <c r="N765" s="203"/>
      <c r="O765" s="183"/>
      <c r="P765" s="22"/>
      <c r="Q765" s="203"/>
      <c r="R765" s="183"/>
      <c r="S765" s="184" t="n">
        <f aca="false">'Piano Finanziario Annuale'!$F$6</f>
        <v>0</v>
      </c>
      <c r="T765" s="185" t="n">
        <v>0</v>
      </c>
      <c r="U765" s="186"/>
      <c r="V765" s="187" t="n">
        <f aca="false">(T765*U765)</f>
        <v>0</v>
      </c>
      <c r="W765" s="185" t="n">
        <v>0</v>
      </c>
      <c r="X765" s="185" t="n">
        <f aca="false">IF(OR(S765="sì",S765="forfettario 190"),SUM(T765+W765),SUM(T765+V765+W765))</f>
        <v>0</v>
      </c>
      <c r="Y765" s="205"/>
      <c r="Z765" s="205"/>
      <c r="AA765" s="206"/>
      <c r="AB765" s="189" t="n">
        <f aca="false">IF(AA765="SI",X765,0)</f>
        <v>0</v>
      </c>
      <c r="AC765" s="207"/>
      <c r="AD765" s="207"/>
      <c r="AE765" s="207"/>
      <c r="AF765" s="207"/>
      <c r="AG765" s="207"/>
      <c r="AH765" s="208"/>
    </row>
    <row r="766" customFormat="false" ht="13.5" hidden="false" customHeight="true" outlineLevel="0" collapsed="false">
      <c r="A766" s="22" t="n">
        <v>765</v>
      </c>
      <c r="B766" s="180"/>
      <c r="C766" s="22"/>
      <c r="D766" s="22"/>
      <c r="E766" s="22"/>
      <c r="F766" s="22"/>
      <c r="G766" s="22"/>
      <c r="H766" s="183"/>
      <c r="I766" s="183"/>
      <c r="J766" s="22"/>
      <c r="K766" s="191" t="e">
        <f aca="false">VLOOKUP('Altri Costi'!J766,Legenda!$D$1:$F$258,2)</f>
        <v>#N/A</v>
      </c>
      <c r="L766" s="22"/>
      <c r="M766" s="22"/>
      <c r="N766" s="203"/>
      <c r="O766" s="183"/>
      <c r="P766" s="22"/>
      <c r="Q766" s="203"/>
      <c r="R766" s="183"/>
      <c r="S766" s="184" t="n">
        <f aca="false">'Piano Finanziario Annuale'!$F$6</f>
        <v>0</v>
      </c>
      <c r="T766" s="185" t="n">
        <v>0</v>
      </c>
      <c r="U766" s="186"/>
      <c r="V766" s="187" t="n">
        <f aca="false">(T766*U766)</f>
        <v>0</v>
      </c>
      <c r="W766" s="185" t="n">
        <v>0</v>
      </c>
      <c r="X766" s="185" t="n">
        <f aca="false">IF(OR(S766="sì",S766="forfettario 190"),SUM(T766+W766),SUM(T766+V766+W766))</f>
        <v>0</v>
      </c>
      <c r="Y766" s="205"/>
      <c r="Z766" s="205"/>
      <c r="AA766" s="206"/>
      <c r="AB766" s="189" t="n">
        <f aca="false">IF(AA766="SI",X766,0)</f>
        <v>0</v>
      </c>
      <c r="AC766" s="207"/>
      <c r="AD766" s="207"/>
      <c r="AE766" s="207"/>
      <c r="AF766" s="207"/>
      <c r="AG766" s="207"/>
      <c r="AH766" s="208"/>
    </row>
    <row r="767" customFormat="false" ht="13.5" hidden="false" customHeight="true" outlineLevel="0" collapsed="false">
      <c r="A767" s="22" t="n">
        <v>766</v>
      </c>
      <c r="B767" s="180"/>
      <c r="C767" s="22"/>
      <c r="D767" s="22"/>
      <c r="E767" s="22"/>
      <c r="F767" s="22"/>
      <c r="G767" s="22"/>
      <c r="H767" s="183"/>
      <c r="I767" s="183"/>
      <c r="J767" s="22"/>
      <c r="K767" s="191" t="e">
        <f aca="false">VLOOKUP('Altri Costi'!J767,Legenda!$D$1:$F$258,2)</f>
        <v>#N/A</v>
      </c>
      <c r="L767" s="22"/>
      <c r="M767" s="22"/>
      <c r="N767" s="203"/>
      <c r="O767" s="183"/>
      <c r="P767" s="22"/>
      <c r="Q767" s="203"/>
      <c r="R767" s="183"/>
      <c r="S767" s="184" t="n">
        <f aca="false">'Piano Finanziario Annuale'!$F$6</f>
        <v>0</v>
      </c>
      <c r="T767" s="185" t="n">
        <v>0</v>
      </c>
      <c r="U767" s="186"/>
      <c r="V767" s="187" t="n">
        <f aca="false">(T767*U767)</f>
        <v>0</v>
      </c>
      <c r="W767" s="185" t="n">
        <v>0</v>
      </c>
      <c r="X767" s="185" t="n">
        <f aca="false">IF(OR(S767="sì",S767="forfettario 190"),SUM(T767+W767),SUM(T767+V767+W767))</f>
        <v>0</v>
      </c>
      <c r="Y767" s="205"/>
      <c r="Z767" s="205"/>
      <c r="AA767" s="206"/>
      <c r="AB767" s="189" t="n">
        <f aca="false">IF(AA767="SI",X767,0)</f>
        <v>0</v>
      </c>
      <c r="AC767" s="207"/>
      <c r="AD767" s="207"/>
      <c r="AE767" s="207"/>
      <c r="AF767" s="207"/>
      <c r="AG767" s="207"/>
      <c r="AH767" s="208"/>
    </row>
    <row r="768" customFormat="false" ht="13.5" hidden="false" customHeight="true" outlineLevel="0" collapsed="false">
      <c r="A768" s="22" t="n">
        <v>767</v>
      </c>
      <c r="B768" s="180"/>
      <c r="C768" s="22"/>
      <c r="D768" s="22"/>
      <c r="E768" s="22"/>
      <c r="F768" s="22"/>
      <c r="G768" s="22"/>
      <c r="H768" s="183"/>
      <c r="I768" s="183"/>
      <c r="J768" s="22"/>
      <c r="K768" s="191" t="e">
        <f aca="false">VLOOKUP('Altri Costi'!J768,Legenda!$D$1:$F$258,2)</f>
        <v>#N/A</v>
      </c>
      <c r="L768" s="22"/>
      <c r="M768" s="22"/>
      <c r="N768" s="203"/>
      <c r="O768" s="183"/>
      <c r="P768" s="22"/>
      <c r="Q768" s="203"/>
      <c r="R768" s="183"/>
      <c r="S768" s="184" t="n">
        <f aca="false">'Piano Finanziario Annuale'!$F$6</f>
        <v>0</v>
      </c>
      <c r="T768" s="185" t="n">
        <v>0</v>
      </c>
      <c r="U768" s="186"/>
      <c r="V768" s="187" t="n">
        <f aca="false">(T768*U768)</f>
        <v>0</v>
      </c>
      <c r="W768" s="185" t="n">
        <v>0</v>
      </c>
      <c r="X768" s="185" t="n">
        <f aca="false">IF(OR(S768="sì",S768="forfettario 190"),SUM(T768+W768),SUM(T768+V768+W768))</f>
        <v>0</v>
      </c>
      <c r="Y768" s="205"/>
      <c r="Z768" s="205"/>
      <c r="AA768" s="206"/>
      <c r="AB768" s="189" t="n">
        <f aca="false">IF(AA768="SI",X768,0)</f>
        <v>0</v>
      </c>
      <c r="AC768" s="207"/>
      <c r="AD768" s="207"/>
      <c r="AE768" s="207"/>
      <c r="AF768" s="207"/>
      <c r="AG768" s="207"/>
      <c r="AH768" s="208"/>
    </row>
    <row r="769" customFormat="false" ht="13.5" hidden="false" customHeight="true" outlineLevel="0" collapsed="false">
      <c r="A769" s="22" t="n">
        <v>768</v>
      </c>
      <c r="B769" s="180"/>
      <c r="C769" s="22"/>
      <c r="D769" s="22"/>
      <c r="E769" s="22"/>
      <c r="F769" s="22"/>
      <c r="G769" s="22"/>
      <c r="H769" s="183"/>
      <c r="I769" s="183"/>
      <c r="J769" s="22"/>
      <c r="K769" s="191" t="e">
        <f aca="false">VLOOKUP('Altri Costi'!J769,Legenda!$D$1:$F$258,2)</f>
        <v>#N/A</v>
      </c>
      <c r="L769" s="22"/>
      <c r="M769" s="22"/>
      <c r="N769" s="203"/>
      <c r="O769" s="183"/>
      <c r="P769" s="22"/>
      <c r="Q769" s="203"/>
      <c r="R769" s="183"/>
      <c r="S769" s="184" t="n">
        <f aca="false">'Piano Finanziario Annuale'!$F$6</f>
        <v>0</v>
      </c>
      <c r="T769" s="185" t="n">
        <v>0</v>
      </c>
      <c r="U769" s="186"/>
      <c r="V769" s="187" t="n">
        <f aca="false">(T769*U769)</f>
        <v>0</v>
      </c>
      <c r="W769" s="185" t="n">
        <v>0</v>
      </c>
      <c r="X769" s="185" t="n">
        <f aca="false">IF(OR(S769="sì",S769="forfettario 190"),SUM(T769+W769),SUM(T769+V769+W769))</f>
        <v>0</v>
      </c>
      <c r="Y769" s="205"/>
      <c r="Z769" s="205"/>
      <c r="AA769" s="206"/>
      <c r="AB769" s="189" t="n">
        <f aca="false">IF(AA769="SI",X769,0)</f>
        <v>0</v>
      </c>
      <c r="AC769" s="207"/>
      <c r="AD769" s="207"/>
      <c r="AE769" s="207"/>
      <c r="AF769" s="207"/>
      <c r="AG769" s="207"/>
      <c r="AH769" s="208"/>
    </row>
    <row r="770" customFormat="false" ht="13.5" hidden="false" customHeight="true" outlineLevel="0" collapsed="false">
      <c r="A770" s="22" t="n">
        <v>769</v>
      </c>
      <c r="B770" s="180"/>
      <c r="C770" s="22"/>
      <c r="D770" s="22"/>
      <c r="E770" s="22"/>
      <c r="F770" s="22"/>
      <c r="G770" s="22"/>
      <c r="H770" s="183"/>
      <c r="I770" s="183"/>
      <c r="J770" s="22"/>
      <c r="K770" s="191" t="e">
        <f aca="false">VLOOKUP('Altri Costi'!J770,Legenda!$D$1:$F$258,2)</f>
        <v>#N/A</v>
      </c>
      <c r="L770" s="22"/>
      <c r="M770" s="22"/>
      <c r="N770" s="203"/>
      <c r="O770" s="183"/>
      <c r="P770" s="22"/>
      <c r="Q770" s="203"/>
      <c r="R770" s="183"/>
      <c r="S770" s="184" t="n">
        <f aca="false">'Piano Finanziario Annuale'!$F$6</f>
        <v>0</v>
      </c>
      <c r="T770" s="185" t="n">
        <v>0</v>
      </c>
      <c r="U770" s="186"/>
      <c r="V770" s="187" t="n">
        <f aca="false">(T770*U770)</f>
        <v>0</v>
      </c>
      <c r="W770" s="185" t="n">
        <v>0</v>
      </c>
      <c r="X770" s="185" t="n">
        <f aca="false">IF(OR(S770="sì",S770="forfettario 190"),SUM(T770+W770),SUM(T770+V770+W770))</f>
        <v>0</v>
      </c>
      <c r="Y770" s="205"/>
      <c r="Z770" s="205"/>
      <c r="AA770" s="206"/>
      <c r="AB770" s="189" t="n">
        <f aca="false">IF(AA770="SI",X770,0)</f>
        <v>0</v>
      </c>
      <c r="AC770" s="207"/>
      <c r="AD770" s="207"/>
      <c r="AE770" s="207"/>
      <c r="AF770" s="207"/>
      <c r="AG770" s="207"/>
      <c r="AH770" s="208"/>
    </row>
    <row r="771" customFormat="false" ht="13.5" hidden="false" customHeight="true" outlineLevel="0" collapsed="false">
      <c r="A771" s="22" t="n">
        <v>770</v>
      </c>
      <c r="B771" s="180"/>
      <c r="C771" s="22"/>
      <c r="D771" s="22"/>
      <c r="E771" s="22"/>
      <c r="F771" s="22"/>
      <c r="G771" s="22"/>
      <c r="H771" s="183"/>
      <c r="I771" s="183"/>
      <c r="J771" s="22"/>
      <c r="K771" s="191" t="e">
        <f aca="false">VLOOKUP('Altri Costi'!J771,Legenda!$D$1:$F$258,2)</f>
        <v>#N/A</v>
      </c>
      <c r="L771" s="22"/>
      <c r="M771" s="22"/>
      <c r="N771" s="203"/>
      <c r="O771" s="183"/>
      <c r="P771" s="22"/>
      <c r="Q771" s="203"/>
      <c r="R771" s="183"/>
      <c r="S771" s="184" t="n">
        <f aca="false">'Piano Finanziario Annuale'!$F$6</f>
        <v>0</v>
      </c>
      <c r="T771" s="185" t="n">
        <v>0</v>
      </c>
      <c r="U771" s="186"/>
      <c r="V771" s="187" t="n">
        <f aca="false">(T771*U771)</f>
        <v>0</v>
      </c>
      <c r="W771" s="185" t="n">
        <v>0</v>
      </c>
      <c r="X771" s="185" t="n">
        <f aca="false">IF(OR(S771="sì",S771="forfettario 190"),SUM(T771+W771),SUM(T771+V771+W771))</f>
        <v>0</v>
      </c>
      <c r="Y771" s="205"/>
      <c r="Z771" s="205"/>
      <c r="AA771" s="206"/>
      <c r="AB771" s="189" t="n">
        <f aca="false">IF(AA771="SI",X771,0)</f>
        <v>0</v>
      </c>
      <c r="AC771" s="207"/>
      <c r="AD771" s="207"/>
      <c r="AE771" s="207"/>
      <c r="AF771" s="207"/>
      <c r="AG771" s="207"/>
      <c r="AH771" s="208"/>
    </row>
    <row r="772" customFormat="false" ht="13.5" hidden="false" customHeight="true" outlineLevel="0" collapsed="false">
      <c r="A772" s="22" t="n">
        <v>771</v>
      </c>
      <c r="B772" s="180"/>
      <c r="C772" s="22"/>
      <c r="D772" s="22"/>
      <c r="E772" s="22"/>
      <c r="F772" s="22"/>
      <c r="G772" s="22"/>
      <c r="H772" s="183"/>
      <c r="I772" s="183"/>
      <c r="J772" s="22"/>
      <c r="K772" s="191" t="e">
        <f aca="false">VLOOKUP('Altri Costi'!J772,Legenda!$D$1:$F$258,2)</f>
        <v>#N/A</v>
      </c>
      <c r="L772" s="22"/>
      <c r="M772" s="22"/>
      <c r="N772" s="203"/>
      <c r="O772" s="183"/>
      <c r="P772" s="22"/>
      <c r="Q772" s="203"/>
      <c r="R772" s="183"/>
      <c r="S772" s="184" t="n">
        <f aca="false">'Piano Finanziario Annuale'!$F$6</f>
        <v>0</v>
      </c>
      <c r="T772" s="185" t="n">
        <v>0</v>
      </c>
      <c r="U772" s="186"/>
      <c r="V772" s="187" t="n">
        <f aca="false">(T772*U772)</f>
        <v>0</v>
      </c>
      <c r="W772" s="185" t="n">
        <v>0</v>
      </c>
      <c r="X772" s="185" t="n">
        <f aca="false">IF(OR(S772="sì",S772="forfettario 190"),SUM(T772+W772),SUM(T772+V772+W772))</f>
        <v>0</v>
      </c>
      <c r="Y772" s="205"/>
      <c r="Z772" s="205"/>
      <c r="AA772" s="206"/>
      <c r="AB772" s="189" t="n">
        <f aca="false">IF(AA772="SI",X772,0)</f>
        <v>0</v>
      </c>
      <c r="AC772" s="207"/>
      <c r="AD772" s="207"/>
      <c r="AE772" s="207"/>
      <c r="AF772" s="207"/>
      <c r="AG772" s="207"/>
      <c r="AH772" s="208"/>
    </row>
    <row r="773" customFormat="false" ht="13.5" hidden="false" customHeight="true" outlineLevel="0" collapsed="false">
      <c r="A773" s="22" t="n">
        <v>772</v>
      </c>
      <c r="B773" s="180"/>
      <c r="C773" s="22"/>
      <c r="D773" s="22"/>
      <c r="E773" s="22"/>
      <c r="F773" s="22"/>
      <c r="G773" s="22"/>
      <c r="H773" s="183"/>
      <c r="I773" s="183"/>
      <c r="J773" s="22"/>
      <c r="K773" s="191" t="e">
        <f aca="false">VLOOKUP('Altri Costi'!J773,Legenda!$D$1:$F$258,2)</f>
        <v>#N/A</v>
      </c>
      <c r="L773" s="22"/>
      <c r="M773" s="22"/>
      <c r="N773" s="203"/>
      <c r="O773" s="183"/>
      <c r="P773" s="22"/>
      <c r="Q773" s="203"/>
      <c r="R773" s="183"/>
      <c r="S773" s="184" t="n">
        <f aca="false">'Piano Finanziario Annuale'!$F$6</f>
        <v>0</v>
      </c>
      <c r="T773" s="185" t="n">
        <v>0</v>
      </c>
      <c r="U773" s="186"/>
      <c r="V773" s="187" t="n">
        <f aca="false">(T773*U773)</f>
        <v>0</v>
      </c>
      <c r="W773" s="185" t="n">
        <v>0</v>
      </c>
      <c r="X773" s="185" t="n">
        <f aca="false">IF(OR(S773="sì",S773="forfettario 190"),SUM(T773+W773),SUM(T773+V773+W773))</f>
        <v>0</v>
      </c>
      <c r="Y773" s="205"/>
      <c r="Z773" s="205"/>
      <c r="AA773" s="206"/>
      <c r="AB773" s="189" t="n">
        <f aca="false">IF(AA773="SI",X773,0)</f>
        <v>0</v>
      </c>
      <c r="AC773" s="207"/>
      <c r="AD773" s="207"/>
      <c r="AE773" s="207"/>
      <c r="AF773" s="207"/>
      <c r="AG773" s="207"/>
      <c r="AH773" s="208"/>
    </row>
    <row r="774" customFormat="false" ht="13.5" hidden="false" customHeight="true" outlineLevel="0" collapsed="false">
      <c r="A774" s="22" t="n">
        <v>773</v>
      </c>
      <c r="B774" s="180"/>
      <c r="C774" s="22"/>
      <c r="D774" s="22"/>
      <c r="E774" s="22"/>
      <c r="F774" s="22"/>
      <c r="G774" s="22"/>
      <c r="H774" s="183"/>
      <c r="I774" s="183"/>
      <c r="J774" s="22"/>
      <c r="K774" s="191" t="e">
        <f aca="false">VLOOKUP('Altri Costi'!J774,Legenda!$D$1:$F$258,2)</f>
        <v>#N/A</v>
      </c>
      <c r="L774" s="22"/>
      <c r="M774" s="22"/>
      <c r="N774" s="203"/>
      <c r="O774" s="183"/>
      <c r="P774" s="22"/>
      <c r="Q774" s="203"/>
      <c r="R774" s="183"/>
      <c r="S774" s="184" t="n">
        <f aca="false">'Piano Finanziario Annuale'!$F$6</f>
        <v>0</v>
      </c>
      <c r="T774" s="185" t="n">
        <v>0</v>
      </c>
      <c r="U774" s="186"/>
      <c r="V774" s="187" t="n">
        <f aca="false">(T774*U774)</f>
        <v>0</v>
      </c>
      <c r="W774" s="185" t="n">
        <v>0</v>
      </c>
      <c r="X774" s="185" t="n">
        <f aca="false">IF(OR(S774="sì",S774="forfettario 190"),SUM(T774+W774),SUM(T774+V774+W774))</f>
        <v>0</v>
      </c>
      <c r="Y774" s="205"/>
      <c r="Z774" s="205"/>
      <c r="AA774" s="206"/>
      <c r="AB774" s="189" t="n">
        <f aca="false">IF(AA774="SI",X774,0)</f>
        <v>0</v>
      </c>
      <c r="AC774" s="207"/>
      <c r="AD774" s="207"/>
      <c r="AE774" s="207"/>
      <c r="AF774" s="207"/>
      <c r="AG774" s="207"/>
      <c r="AH774" s="208"/>
    </row>
    <row r="775" customFormat="false" ht="13.5" hidden="false" customHeight="true" outlineLevel="0" collapsed="false">
      <c r="A775" s="22" t="n">
        <v>774</v>
      </c>
      <c r="B775" s="180"/>
      <c r="C775" s="22"/>
      <c r="D775" s="22"/>
      <c r="E775" s="22"/>
      <c r="F775" s="22"/>
      <c r="G775" s="22"/>
      <c r="H775" s="183"/>
      <c r="I775" s="183"/>
      <c r="J775" s="22"/>
      <c r="K775" s="191" t="e">
        <f aca="false">VLOOKUP('Altri Costi'!J775,Legenda!$D$1:$F$258,2)</f>
        <v>#N/A</v>
      </c>
      <c r="L775" s="22"/>
      <c r="M775" s="22"/>
      <c r="N775" s="203"/>
      <c r="O775" s="183"/>
      <c r="P775" s="22"/>
      <c r="Q775" s="203"/>
      <c r="R775" s="183"/>
      <c r="S775" s="184" t="n">
        <f aca="false">'Piano Finanziario Annuale'!$F$6</f>
        <v>0</v>
      </c>
      <c r="T775" s="185" t="n">
        <v>0</v>
      </c>
      <c r="U775" s="186"/>
      <c r="V775" s="187" t="n">
        <f aca="false">(T775*U775)</f>
        <v>0</v>
      </c>
      <c r="W775" s="185" t="n">
        <v>0</v>
      </c>
      <c r="X775" s="185" t="n">
        <f aca="false">IF(OR(S775="sì",S775="forfettario 190"),SUM(T775+W775),SUM(T775+V775+W775))</f>
        <v>0</v>
      </c>
      <c r="Y775" s="205"/>
      <c r="Z775" s="205"/>
      <c r="AA775" s="206"/>
      <c r="AB775" s="189" t="n">
        <f aca="false">IF(AA775="SI",X775,0)</f>
        <v>0</v>
      </c>
      <c r="AC775" s="207"/>
      <c r="AD775" s="207"/>
      <c r="AE775" s="207"/>
      <c r="AF775" s="207"/>
      <c r="AG775" s="207"/>
      <c r="AH775" s="208"/>
    </row>
    <row r="776" customFormat="false" ht="13.5" hidden="false" customHeight="true" outlineLevel="0" collapsed="false">
      <c r="A776" s="22" t="n">
        <v>775</v>
      </c>
      <c r="B776" s="180"/>
      <c r="C776" s="22"/>
      <c r="D776" s="22"/>
      <c r="E776" s="22"/>
      <c r="F776" s="22"/>
      <c r="G776" s="22"/>
      <c r="H776" s="183"/>
      <c r="I776" s="183"/>
      <c r="J776" s="22"/>
      <c r="K776" s="191" t="e">
        <f aca="false">VLOOKUP('Altri Costi'!J776,Legenda!$D$1:$F$258,2)</f>
        <v>#N/A</v>
      </c>
      <c r="L776" s="22"/>
      <c r="M776" s="22"/>
      <c r="N776" s="203"/>
      <c r="O776" s="183"/>
      <c r="P776" s="22"/>
      <c r="Q776" s="203"/>
      <c r="R776" s="183"/>
      <c r="S776" s="184" t="n">
        <f aca="false">'Piano Finanziario Annuale'!$F$6</f>
        <v>0</v>
      </c>
      <c r="T776" s="185" t="n">
        <v>0</v>
      </c>
      <c r="U776" s="186"/>
      <c r="V776" s="187" t="n">
        <f aca="false">(T776*U776)</f>
        <v>0</v>
      </c>
      <c r="W776" s="185" t="n">
        <v>0</v>
      </c>
      <c r="X776" s="185" t="n">
        <f aca="false">IF(OR(S776="sì",S776="forfettario 190"),SUM(T776+W776),SUM(T776+V776+W776))</f>
        <v>0</v>
      </c>
      <c r="Y776" s="205"/>
      <c r="Z776" s="205"/>
      <c r="AA776" s="206"/>
      <c r="AB776" s="189" t="n">
        <f aca="false">IF(AA776="SI",X776,0)</f>
        <v>0</v>
      </c>
      <c r="AC776" s="207"/>
      <c r="AD776" s="207"/>
      <c r="AE776" s="207"/>
      <c r="AF776" s="207"/>
      <c r="AG776" s="207"/>
      <c r="AH776" s="208"/>
    </row>
    <row r="777" customFormat="false" ht="13.5" hidden="false" customHeight="true" outlineLevel="0" collapsed="false">
      <c r="A777" s="22" t="n">
        <v>776</v>
      </c>
      <c r="B777" s="180"/>
      <c r="C777" s="22"/>
      <c r="D777" s="22"/>
      <c r="E777" s="22"/>
      <c r="F777" s="22"/>
      <c r="G777" s="22"/>
      <c r="H777" s="183"/>
      <c r="I777" s="183"/>
      <c r="J777" s="22"/>
      <c r="K777" s="191" t="e">
        <f aca="false">VLOOKUP('Altri Costi'!J777,Legenda!$D$1:$F$258,2)</f>
        <v>#N/A</v>
      </c>
      <c r="L777" s="22"/>
      <c r="M777" s="22"/>
      <c r="N777" s="203"/>
      <c r="O777" s="183"/>
      <c r="P777" s="22"/>
      <c r="Q777" s="203"/>
      <c r="R777" s="183"/>
      <c r="S777" s="184" t="n">
        <f aca="false">'Piano Finanziario Annuale'!$F$6</f>
        <v>0</v>
      </c>
      <c r="T777" s="185" t="n">
        <v>0</v>
      </c>
      <c r="U777" s="186"/>
      <c r="V777" s="187" t="n">
        <f aca="false">(T777*U777)</f>
        <v>0</v>
      </c>
      <c r="W777" s="185" t="n">
        <v>0</v>
      </c>
      <c r="X777" s="185" t="n">
        <f aca="false">IF(OR(S777="sì",S777="forfettario 190"),SUM(T777+W777),SUM(T777+V777+W777))</f>
        <v>0</v>
      </c>
      <c r="Y777" s="205"/>
      <c r="Z777" s="205"/>
      <c r="AA777" s="206"/>
      <c r="AB777" s="189" t="n">
        <f aca="false">IF(AA777="SI",X777,0)</f>
        <v>0</v>
      </c>
      <c r="AC777" s="207"/>
      <c r="AD777" s="207"/>
      <c r="AE777" s="207"/>
      <c r="AF777" s="207"/>
      <c r="AG777" s="207"/>
      <c r="AH777" s="208"/>
    </row>
    <row r="778" customFormat="false" ht="13.5" hidden="false" customHeight="true" outlineLevel="0" collapsed="false">
      <c r="A778" s="22" t="n">
        <v>777</v>
      </c>
      <c r="B778" s="180"/>
      <c r="C778" s="22"/>
      <c r="D778" s="22"/>
      <c r="E778" s="22"/>
      <c r="F778" s="22"/>
      <c r="G778" s="22"/>
      <c r="H778" s="183"/>
      <c r="I778" s="183"/>
      <c r="J778" s="22"/>
      <c r="K778" s="191" t="e">
        <f aca="false">VLOOKUP('Altri Costi'!J778,Legenda!$D$1:$F$258,2)</f>
        <v>#N/A</v>
      </c>
      <c r="L778" s="22"/>
      <c r="M778" s="22"/>
      <c r="N778" s="203"/>
      <c r="O778" s="183"/>
      <c r="P778" s="22"/>
      <c r="Q778" s="203"/>
      <c r="R778" s="183"/>
      <c r="S778" s="184" t="n">
        <f aca="false">'Piano Finanziario Annuale'!$F$6</f>
        <v>0</v>
      </c>
      <c r="T778" s="185" t="n">
        <v>0</v>
      </c>
      <c r="U778" s="186"/>
      <c r="V778" s="187" t="n">
        <f aca="false">(T778*U778)</f>
        <v>0</v>
      </c>
      <c r="W778" s="185" t="n">
        <v>0</v>
      </c>
      <c r="X778" s="185" t="n">
        <f aca="false">IF(OR(S778="sì",S778="forfettario 190"),SUM(T778+W778),SUM(T778+V778+W778))</f>
        <v>0</v>
      </c>
      <c r="Y778" s="205"/>
      <c r="Z778" s="205"/>
      <c r="AA778" s="206"/>
      <c r="AB778" s="189" t="n">
        <f aca="false">IF(AA778="SI",X778,0)</f>
        <v>0</v>
      </c>
      <c r="AC778" s="207"/>
      <c r="AD778" s="207"/>
      <c r="AE778" s="207"/>
      <c r="AF778" s="207"/>
      <c r="AG778" s="207"/>
      <c r="AH778" s="208"/>
    </row>
    <row r="779" customFormat="false" ht="13.5" hidden="false" customHeight="true" outlineLevel="0" collapsed="false">
      <c r="A779" s="22" t="n">
        <v>778</v>
      </c>
      <c r="B779" s="180"/>
      <c r="C779" s="22"/>
      <c r="D779" s="22"/>
      <c r="E779" s="22"/>
      <c r="F779" s="22"/>
      <c r="G779" s="22"/>
      <c r="H779" s="183"/>
      <c r="I779" s="183"/>
      <c r="J779" s="22"/>
      <c r="K779" s="191" t="e">
        <f aca="false">VLOOKUP('Altri Costi'!J779,Legenda!$D$1:$F$258,2)</f>
        <v>#N/A</v>
      </c>
      <c r="L779" s="22"/>
      <c r="M779" s="22"/>
      <c r="N779" s="203"/>
      <c r="O779" s="183"/>
      <c r="P779" s="22"/>
      <c r="Q779" s="203"/>
      <c r="R779" s="183"/>
      <c r="S779" s="184" t="n">
        <f aca="false">'Piano Finanziario Annuale'!$F$6</f>
        <v>0</v>
      </c>
      <c r="T779" s="185" t="n">
        <v>0</v>
      </c>
      <c r="U779" s="186"/>
      <c r="V779" s="187" t="n">
        <f aca="false">(T779*U779)</f>
        <v>0</v>
      </c>
      <c r="W779" s="185" t="n">
        <v>0</v>
      </c>
      <c r="X779" s="185" t="n">
        <f aca="false">IF(OR(S779="sì",S779="forfettario 190"),SUM(T779+W779),SUM(T779+V779+W779))</f>
        <v>0</v>
      </c>
      <c r="Y779" s="205"/>
      <c r="Z779" s="205"/>
      <c r="AA779" s="206"/>
      <c r="AB779" s="189" t="n">
        <f aca="false">IF(AA779="SI",X779,0)</f>
        <v>0</v>
      </c>
      <c r="AC779" s="207"/>
      <c r="AD779" s="207"/>
      <c r="AE779" s="207"/>
      <c r="AF779" s="207"/>
      <c r="AG779" s="207"/>
      <c r="AH779" s="208"/>
    </row>
    <row r="780" customFormat="false" ht="13.5" hidden="false" customHeight="true" outlineLevel="0" collapsed="false">
      <c r="A780" s="22" t="n">
        <v>779</v>
      </c>
      <c r="B780" s="180"/>
      <c r="C780" s="22"/>
      <c r="D780" s="22"/>
      <c r="E780" s="22"/>
      <c r="F780" s="22"/>
      <c r="G780" s="22"/>
      <c r="H780" s="183"/>
      <c r="I780" s="183"/>
      <c r="J780" s="22"/>
      <c r="K780" s="191" t="e">
        <f aca="false">VLOOKUP('Altri Costi'!J780,Legenda!$D$1:$F$258,2)</f>
        <v>#N/A</v>
      </c>
      <c r="L780" s="22"/>
      <c r="M780" s="22"/>
      <c r="N780" s="203"/>
      <c r="O780" s="183"/>
      <c r="P780" s="22"/>
      <c r="Q780" s="203"/>
      <c r="R780" s="183"/>
      <c r="S780" s="184" t="n">
        <f aca="false">'Piano Finanziario Annuale'!$F$6</f>
        <v>0</v>
      </c>
      <c r="T780" s="185" t="n">
        <v>0</v>
      </c>
      <c r="U780" s="186"/>
      <c r="V780" s="187" t="n">
        <f aca="false">(T780*U780)</f>
        <v>0</v>
      </c>
      <c r="W780" s="185" t="n">
        <v>0</v>
      </c>
      <c r="X780" s="185" t="n">
        <f aca="false">IF(OR(S780="sì",S780="forfettario 190"),SUM(T780+W780),SUM(T780+V780+W780))</f>
        <v>0</v>
      </c>
      <c r="Y780" s="205"/>
      <c r="Z780" s="205"/>
      <c r="AA780" s="206"/>
      <c r="AB780" s="189" t="n">
        <f aca="false">IF(AA780="SI",X780,0)</f>
        <v>0</v>
      </c>
      <c r="AC780" s="207"/>
      <c r="AD780" s="207"/>
      <c r="AE780" s="207"/>
      <c r="AF780" s="207"/>
      <c r="AG780" s="207"/>
      <c r="AH780" s="208"/>
    </row>
    <row r="781" customFormat="false" ht="13.5" hidden="false" customHeight="true" outlineLevel="0" collapsed="false">
      <c r="A781" s="22" t="n">
        <v>780</v>
      </c>
      <c r="B781" s="180"/>
      <c r="C781" s="22"/>
      <c r="D781" s="22"/>
      <c r="E781" s="22"/>
      <c r="F781" s="22"/>
      <c r="G781" s="22"/>
      <c r="H781" s="183"/>
      <c r="I781" s="183"/>
      <c r="J781" s="22"/>
      <c r="K781" s="191" t="e">
        <f aca="false">VLOOKUP('Altri Costi'!J781,Legenda!$D$1:$F$258,2)</f>
        <v>#N/A</v>
      </c>
      <c r="L781" s="22"/>
      <c r="M781" s="22"/>
      <c r="N781" s="203"/>
      <c r="O781" s="183"/>
      <c r="P781" s="22"/>
      <c r="Q781" s="203"/>
      <c r="R781" s="183"/>
      <c r="S781" s="184" t="n">
        <f aca="false">'Piano Finanziario Annuale'!$F$6</f>
        <v>0</v>
      </c>
      <c r="T781" s="185" t="n">
        <v>0</v>
      </c>
      <c r="U781" s="186"/>
      <c r="V781" s="187" t="n">
        <f aca="false">(T781*U781)</f>
        <v>0</v>
      </c>
      <c r="W781" s="185" t="n">
        <v>0</v>
      </c>
      <c r="X781" s="185" t="n">
        <f aca="false">IF(OR(S781="sì",S781="forfettario 190"),SUM(T781+W781),SUM(T781+V781+W781))</f>
        <v>0</v>
      </c>
      <c r="Y781" s="205"/>
      <c r="Z781" s="205"/>
      <c r="AA781" s="206"/>
      <c r="AB781" s="189" t="n">
        <f aca="false">IF(AA781="SI",X781,0)</f>
        <v>0</v>
      </c>
      <c r="AC781" s="207"/>
      <c r="AD781" s="207"/>
      <c r="AE781" s="207"/>
      <c r="AF781" s="207"/>
      <c r="AG781" s="207"/>
      <c r="AH781" s="208"/>
    </row>
    <row r="782" customFormat="false" ht="13.5" hidden="false" customHeight="true" outlineLevel="0" collapsed="false">
      <c r="A782" s="22" t="n">
        <v>781</v>
      </c>
      <c r="B782" s="180"/>
      <c r="C782" s="22"/>
      <c r="D782" s="22"/>
      <c r="E782" s="22"/>
      <c r="F782" s="22"/>
      <c r="G782" s="22"/>
      <c r="H782" s="183"/>
      <c r="I782" s="183"/>
      <c r="J782" s="22"/>
      <c r="K782" s="191" t="e">
        <f aca="false">VLOOKUP('Altri Costi'!J782,Legenda!$D$1:$F$258,2)</f>
        <v>#N/A</v>
      </c>
      <c r="L782" s="22"/>
      <c r="M782" s="22"/>
      <c r="N782" s="203"/>
      <c r="O782" s="183"/>
      <c r="P782" s="22"/>
      <c r="Q782" s="203"/>
      <c r="R782" s="183"/>
      <c r="S782" s="184" t="n">
        <f aca="false">'Piano Finanziario Annuale'!$F$6</f>
        <v>0</v>
      </c>
      <c r="T782" s="185" t="n">
        <v>0</v>
      </c>
      <c r="U782" s="186"/>
      <c r="V782" s="187" t="n">
        <f aca="false">(T782*U782)</f>
        <v>0</v>
      </c>
      <c r="W782" s="185" t="n">
        <v>0</v>
      </c>
      <c r="X782" s="185" t="n">
        <f aca="false">IF(OR(S782="sì",S782="forfettario 190"),SUM(T782+W782),SUM(T782+V782+W782))</f>
        <v>0</v>
      </c>
      <c r="Y782" s="205"/>
      <c r="Z782" s="205"/>
      <c r="AA782" s="206"/>
      <c r="AB782" s="189" t="n">
        <f aca="false">IF(AA782="SI",X782,0)</f>
        <v>0</v>
      </c>
      <c r="AC782" s="207"/>
      <c r="AD782" s="207"/>
      <c r="AE782" s="207"/>
      <c r="AF782" s="207"/>
      <c r="AG782" s="207"/>
      <c r="AH782" s="208"/>
    </row>
    <row r="783" customFormat="false" ht="13.5" hidden="false" customHeight="true" outlineLevel="0" collapsed="false">
      <c r="A783" s="22" t="n">
        <v>782</v>
      </c>
      <c r="B783" s="180"/>
      <c r="C783" s="22"/>
      <c r="D783" s="22"/>
      <c r="E783" s="22"/>
      <c r="F783" s="22"/>
      <c r="G783" s="22"/>
      <c r="H783" s="183"/>
      <c r="I783" s="183"/>
      <c r="J783" s="22"/>
      <c r="K783" s="191" t="e">
        <f aca="false">VLOOKUP('Altri Costi'!J783,Legenda!$D$1:$F$258,2)</f>
        <v>#N/A</v>
      </c>
      <c r="L783" s="22"/>
      <c r="M783" s="22"/>
      <c r="N783" s="203"/>
      <c r="O783" s="183"/>
      <c r="P783" s="22"/>
      <c r="Q783" s="203"/>
      <c r="R783" s="183"/>
      <c r="S783" s="184" t="n">
        <f aca="false">'Piano Finanziario Annuale'!$F$6</f>
        <v>0</v>
      </c>
      <c r="T783" s="185" t="n">
        <v>0</v>
      </c>
      <c r="U783" s="186"/>
      <c r="V783" s="187" t="n">
        <f aca="false">(T783*U783)</f>
        <v>0</v>
      </c>
      <c r="W783" s="185" t="n">
        <v>0</v>
      </c>
      <c r="X783" s="185" t="n">
        <f aca="false">IF(OR(S783="sì",S783="forfettario 190"),SUM(T783+W783),SUM(T783+V783+W783))</f>
        <v>0</v>
      </c>
      <c r="Y783" s="205"/>
      <c r="Z783" s="205"/>
      <c r="AA783" s="206"/>
      <c r="AB783" s="189" t="n">
        <f aca="false">IF(AA783="SI",X783,0)</f>
        <v>0</v>
      </c>
      <c r="AC783" s="207"/>
      <c r="AD783" s="207"/>
      <c r="AE783" s="207"/>
      <c r="AF783" s="207"/>
      <c r="AG783" s="207"/>
      <c r="AH783" s="208"/>
    </row>
    <row r="784" customFormat="false" ht="13.5" hidden="false" customHeight="true" outlineLevel="0" collapsed="false">
      <c r="A784" s="22" t="n">
        <v>783</v>
      </c>
      <c r="B784" s="180"/>
      <c r="C784" s="22"/>
      <c r="D784" s="22"/>
      <c r="E784" s="22"/>
      <c r="F784" s="22"/>
      <c r="G784" s="22"/>
      <c r="H784" s="183"/>
      <c r="I784" s="183"/>
      <c r="J784" s="22"/>
      <c r="K784" s="191" t="e">
        <f aca="false">VLOOKUP('Altri Costi'!J784,Legenda!$D$1:$F$258,2)</f>
        <v>#N/A</v>
      </c>
      <c r="L784" s="22"/>
      <c r="M784" s="22"/>
      <c r="N784" s="203"/>
      <c r="O784" s="183"/>
      <c r="P784" s="22"/>
      <c r="Q784" s="203"/>
      <c r="R784" s="183"/>
      <c r="S784" s="184" t="n">
        <f aca="false">'Piano Finanziario Annuale'!$F$6</f>
        <v>0</v>
      </c>
      <c r="T784" s="185" t="n">
        <v>0</v>
      </c>
      <c r="U784" s="186"/>
      <c r="V784" s="187" t="n">
        <f aca="false">(T784*U784)</f>
        <v>0</v>
      </c>
      <c r="W784" s="185" t="n">
        <v>0</v>
      </c>
      <c r="X784" s="185" t="n">
        <f aca="false">IF(OR(S784="sì",S784="forfettario 190"),SUM(T784+W784),SUM(T784+V784+W784))</f>
        <v>0</v>
      </c>
      <c r="Y784" s="205"/>
      <c r="Z784" s="205"/>
      <c r="AA784" s="206"/>
      <c r="AB784" s="189" t="n">
        <f aca="false">IF(AA784="SI",X784,0)</f>
        <v>0</v>
      </c>
      <c r="AC784" s="207"/>
      <c r="AD784" s="207"/>
      <c r="AE784" s="207"/>
      <c r="AF784" s="207"/>
      <c r="AG784" s="207"/>
      <c r="AH784" s="208"/>
    </row>
    <row r="785" customFormat="false" ht="13.5" hidden="false" customHeight="true" outlineLevel="0" collapsed="false">
      <c r="A785" s="22" t="n">
        <v>784</v>
      </c>
      <c r="B785" s="180"/>
      <c r="C785" s="22"/>
      <c r="D785" s="22"/>
      <c r="E785" s="22"/>
      <c r="F785" s="22"/>
      <c r="G785" s="22"/>
      <c r="H785" s="183"/>
      <c r="I785" s="183"/>
      <c r="J785" s="22"/>
      <c r="K785" s="191" t="e">
        <f aca="false">VLOOKUP('Altri Costi'!J785,Legenda!$D$1:$F$258,2)</f>
        <v>#N/A</v>
      </c>
      <c r="L785" s="22"/>
      <c r="M785" s="22"/>
      <c r="N785" s="203"/>
      <c r="O785" s="183"/>
      <c r="P785" s="22"/>
      <c r="Q785" s="203"/>
      <c r="R785" s="183"/>
      <c r="S785" s="184" t="n">
        <f aca="false">'Piano Finanziario Annuale'!$F$6</f>
        <v>0</v>
      </c>
      <c r="T785" s="185" t="n">
        <v>0</v>
      </c>
      <c r="U785" s="186"/>
      <c r="V785" s="187" t="n">
        <f aca="false">(T785*U785)</f>
        <v>0</v>
      </c>
      <c r="W785" s="185" t="n">
        <v>0</v>
      </c>
      <c r="X785" s="185" t="n">
        <f aca="false">IF(OR(S785="sì",S785="forfettario 190"),SUM(T785+W785),SUM(T785+V785+W785))</f>
        <v>0</v>
      </c>
      <c r="Y785" s="205"/>
      <c r="Z785" s="205"/>
      <c r="AA785" s="206"/>
      <c r="AB785" s="189" t="n">
        <f aca="false">IF(AA785="SI",X785,0)</f>
        <v>0</v>
      </c>
      <c r="AC785" s="207"/>
      <c r="AD785" s="207"/>
      <c r="AE785" s="207"/>
      <c r="AF785" s="207"/>
      <c r="AG785" s="207"/>
      <c r="AH785" s="208"/>
    </row>
    <row r="786" customFormat="false" ht="13.5" hidden="false" customHeight="true" outlineLevel="0" collapsed="false">
      <c r="A786" s="22" t="n">
        <v>785</v>
      </c>
      <c r="B786" s="180"/>
      <c r="C786" s="22"/>
      <c r="D786" s="22"/>
      <c r="E786" s="22"/>
      <c r="F786" s="22"/>
      <c r="G786" s="22"/>
      <c r="H786" s="183"/>
      <c r="I786" s="183"/>
      <c r="J786" s="22"/>
      <c r="K786" s="191" t="e">
        <f aca="false">VLOOKUP('Altri Costi'!J786,Legenda!$D$1:$F$258,2)</f>
        <v>#N/A</v>
      </c>
      <c r="L786" s="22"/>
      <c r="M786" s="22"/>
      <c r="N786" s="203"/>
      <c r="O786" s="183"/>
      <c r="P786" s="22"/>
      <c r="Q786" s="203"/>
      <c r="R786" s="183"/>
      <c r="S786" s="184" t="n">
        <f aca="false">'Piano Finanziario Annuale'!$F$6</f>
        <v>0</v>
      </c>
      <c r="T786" s="185" t="n">
        <v>0</v>
      </c>
      <c r="U786" s="186"/>
      <c r="V786" s="187" t="n">
        <f aca="false">(T786*U786)</f>
        <v>0</v>
      </c>
      <c r="W786" s="185" t="n">
        <v>0</v>
      </c>
      <c r="X786" s="185" t="n">
        <f aca="false">IF(OR(S786="sì",S786="forfettario 190"),SUM(T786+W786),SUM(T786+V786+W786))</f>
        <v>0</v>
      </c>
      <c r="Y786" s="205"/>
      <c r="Z786" s="205"/>
      <c r="AA786" s="206"/>
      <c r="AB786" s="189" t="n">
        <f aca="false">IF(AA786="SI",X786,0)</f>
        <v>0</v>
      </c>
      <c r="AC786" s="207"/>
      <c r="AD786" s="207"/>
      <c r="AE786" s="207"/>
      <c r="AF786" s="207"/>
      <c r="AG786" s="207"/>
      <c r="AH786" s="208"/>
    </row>
    <row r="787" customFormat="false" ht="13.5" hidden="false" customHeight="true" outlineLevel="0" collapsed="false">
      <c r="A787" s="22" t="n">
        <v>786</v>
      </c>
      <c r="B787" s="180"/>
      <c r="C787" s="22"/>
      <c r="D787" s="22"/>
      <c r="E787" s="22"/>
      <c r="F787" s="22"/>
      <c r="G787" s="22"/>
      <c r="H787" s="183"/>
      <c r="I787" s="183"/>
      <c r="J787" s="22"/>
      <c r="K787" s="191" t="e">
        <f aca="false">VLOOKUP('Altri Costi'!J787,Legenda!$D$1:$F$258,2)</f>
        <v>#N/A</v>
      </c>
      <c r="L787" s="22"/>
      <c r="M787" s="22"/>
      <c r="N787" s="203"/>
      <c r="O787" s="183"/>
      <c r="P787" s="22"/>
      <c r="Q787" s="203"/>
      <c r="R787" s="183"/>
      <c r="S787" s="184" t="n">
        <f aca="false">'Piano Finanziario Annuale'!$F$6</f>
        <v>0</v>
      </c>
      <c r="T787" s="185" t="n">
        <v>0</v>
      </c>
      <c r="U787" s="186"/>
      <c r="V787" s="187" t="n">
        <f aca="false">(T787*U787)</f>
        <v>0</v>
      </c>
      <c r="W787" s="185" t="n">
        <v>0</v>
      </c>
      <c r="X787" s="185" t="n">
        <f aca="false">IF(OR(S787="sì",S787="forfettario 190"),SUM(T787+W787),SUM(T787+V787+W787))</f>
        <v>0</v>
      </c>
      <c r="Y787" s="205"/>
      <c r="Z787" s="205"/>
      <c r="AA787" s="206"/>
      <c r="AB787" s="189" t="n">
        <f aca="false">IF(AA787="SI",X787,0)</f>
        <v>0</v>
      </c>
      <c r="AC787" s="207"/>
      <c r="AD787" s="207"/>
      <c r="AE787" s="207"/>
      <c r="AF787" s="207"/>
      <c r="AG787" s="207"/>
      <c r="AH787" s="208"/>
    </row>
    <row r="788" customFormat="false" ht="13.5" hidden="false" customHeight="true" outlineLevel="0" collapsed="false">
      <c r="A788" s="22" t="n">
        <v>787</v>
      </c>
      <c r="B788" s="180"/>
      <c r="C788" s="22"/>
      <c r="D788" s="22"/>
      <c r="E788" s="22"/>
      <c r="F788" s="22"/>
      <c r="G788" s="22"/>
      <c r="H788" s="183"/>
      <c r="I788" s="183"/>
      <c r="J788" s="22"/>
      <c r="K788" s="191" t="e">
        <f aca="false">VLOOKUP('Altri Costi'!J788,Legenda!$D$1:$F$258,2)</f>
        <v>#N/A</v>
      </c>
      <c r="L788" s="22"/>
      <c r="M788" s="22"/>
      <c r="N788" s="203"/>
      <c r="O788" s="183"/>
      <c r="P788" s="22"/>
      <c r="Q788" s="203"/>
      <c r="R788" s="183"/>
      <c r="S788" s="184" t="n">
        <f aca="false">'Piano Finanziario Annuale'!$F$6</f>
        <v>0</v>
      </c>
      <c r="T788" s="185" t="n">
        <v>0</v>
      </c>
      <c r="U788" s="186"/>
      <c r="V788" s="187" t="n">
        <f aca="false">(T788*U788)</f>
        <v>0</v>
      </c>
      <c r="W788" s="185" t="n">
        <v>0</v>
      </c>
      <c r="X788" s="185" t="n">
        <f aca="false">IF(OR(S788="sì",S788="forfettario 190"),SUM(T788+W788),SUM(T788+V788+W788))</f>
        <v>0</v>
      </c>
      <c r="Y788" s="205"/>
      <c r="Z788" s="205"/>
      <c r="AA788" s="206"/>
      <c r="AB788" s="189" t="n">
        <f aca="false">IF(AA788="SI",X788,0)</f>
        <v>0</v>
      </c>
      <c r="AC788" s="207"/>
      <c r="AD788" s="207"/>
      <c r="AE788" s="207"/>
      <c r="AF788" s="207"/>
      <c r="AG788" s="207"/>
      <c r="AH788" s="208"/>
    </row>
    <row r="789" customFormat="false" ht="13.5" hidden="false" customHeight="true" outlineLevel="0" collapsed="false">
      <c r="A789" s="22" t="n">
        <v>788</v>
      </c>
      <c r="B789" s="180"/>
      <c r="C789" s="22"/>
      <c r="D789" s="22"/>
      <c r="E789" s="22"/>
      <c r="F789" s="22"/>
      <c r="G789" s="22"/>
      <c r="H789" s="183"/>
      <c r="I789" s="183"/>
      <c r="J789" s="22"/>
      <c r="K789" s="191" t="e">
        <f aca="false">VLOOKUP('Altri Costi'!J789,Legenda!$D$1:$F$258,2)</f>
        <v>#N/A</v>
      </c>
      <c r="L789" s="22"/>
      <c r="M789" s="22"/>
      <c r="N789" s="203"/>
      <c r="O789" s="183"/>
      <c r="P789" s="22"/>
      <c r="Q789" s="203"/>
      <c r="R789" s="183"/>
      <c r="S789" s="184" t="n">
        <f aca="false">'Piano Finanziario Annuale'!$F$6</f>
        <v>0</v>
      </c>
      <c r="T789" s="185" t="n">
        <v>0</v>
      </c>
      <c r="U789" s="186"/>
      <c r="V789" s="187" t="n">
        <f aca="false">(T789*U789)</f>
        <v>0</v>
      </c>
      <c r="W789" s="185" t="n">
        <v>0</v>
      </c>
      <c r="X789" s="185" t="n">
        <f aca="false">IF(OR(S789="sì",S789="forfettario 190"),SUM(T789+W789),SUM(T789+V789+W789))</f>
        <v>0</v>
      </c>
      <c r="Y789" s="205"/>
      <c r="Z789" s="205"/>
      <c r="AA789" s="206"/>
      <c r="AB789" s="189" t="n">
        <f aca="false">IF(AA789="SI",X789,0)</f>
        <v>0</v>
      </c>
      <c r="AC789" s="207"/>
      <c r="AD789" s="207"/>
      <c r="AE789" s="207"/>
      <c r="AF789" s="207"/>
      <c r="AG789" s="207"/>
      <c r="AH789" s="208"/>
    </row>
    <row r="790" customFormat="false" ht="13.5" hidden="false" customHeight="true" outlineLevel="0" collapsed="false">
      <c r="A790" s="22" t="n">
        <v>789</v>
      </c>
      <c r="B790" s="180"/>
      <c r="C790" s="22"/>
      <c r="D790" s="22"/>
      <c r="E790" s="22"/>
      <c r="F790" s="22"/>
      <c r="G790" s="22"/>
      <c r="H790" s="183"/>
      <c r="I790" s="183"/>
      <c r="J790" s="22"/>
      <c r="K790" s="191" t="e">
        <f aca="false">VLOOKUP('Altri Costi'!J790,Legenda!$D$1:$F$258,2)</f>
        <v>#N/A</v>
      </c>
      <c r="L790" s="22"/>
      <c r="M790" s="22"/>
      <c r="N790" s="203"/>
      <c r="O790" s="183"/>
      <c r="P790" s="22"/>
      <c r="Q790" s="203"/>
      <c r="R790" s="183"/>
      <c r="S790" s="184" t="n">
        <f aca="false">'Piano Finanziario Annuale'!$F$6</f>
        <v>0</v>
      </c>
      <c r="T790" s="185" t="n">
        <v>0</v>
      </c>
      <c r="U790" s="186"/>
      <c r="V790" s="187" t="n">
        <f aca="false">(T790*U790)</f>
        <v>0</v>
      </c>
      <c r="W790" s="185" t="n">
        <v>0</v>
      </c>
      <c r="X790" s="185" t="n">
        <f aca="false">IF(OR(S790="sì",S790="forfettario 190"),SUM(T790+W790),SUM(T790+V790+W790))</f>
        <v>0</v>
      </c>
      <c r="Y790" s="205"/>
      <c r="Z790" s="205"/>
      <c r="AA790" s="206"/>
      <c r="AB790" s="189" t="n">
        <f aca="false">IF(AA790="SI",X790,0)</f>
        <v>0</v>
      </c>
      <c r="AC790" s="207"/>
      <c r="AD790" s="207"/>
      <c r="AE790" s="207"/>
      <c r="AF790" s="207"/>
      <c r="AG790" s="207"/>
      <c r="AH790" s="208"/>
    </row>
    <row r="791" customFormat="false" ht="13.5" hidden="false" customHeight="true" outlineLevel="0" collapsed="false">
      <c r="A791" s="22" t="n">
        <v>790</v>
      </c>
      <c r="B791" s="180"/>
      <c r="C791" s="22"/>
      <c r="D791" s="22"/>
      <c r="E791" s="22"/>
      <c r="F791" s="22"/>
      <c r="G791" s="22"/>
      <c r="H791" s="183"/>
      <c r="I791" s="183"/>
      <c r="J791" s="22"/>
      <c r="K791" s="191" t="e">
        <f aca="false">VLOOKUP('Altri Costi'!J791,Legenda!$D$1:$F$258,2)</f>
        <v>#N/A</v>
      </c>
      <c r="L791" s="22"/>
      <c r="M791" s="22"/>
      <c r="N791" s="203"/>
      <c r="O791" s="183"/>
      <c r="P791" s="22"/>
      <c r="Q791" s="203"/>
      <c r="R791" s="183"/>
      <c r="S791" s="184" t="n">
        <f aca="false">'Piano Finanziario Annuale'!$F$6</f>
        <v>0</v>
      </c>
      <c r="T791" s="185" t="n">
        <v>0</v>
      </c>
      <c r="U791" s="186"/>
      <c r="V791" s="187" t="n">
        <f aca="false">(T791*U791)</f>
        <v>0</v>
      </c>
      <c r="W791" s="185" t="n">
        <v>0</v>
      </c>
      <c r="X791" s="185" t="n">
        <f aca="false">IF(OR(S791="sì",S791="forfettario 190"),SUM(T791+W791),SUM(T791+V791+W791))</f>
        <v>0</v>
      </c>
      <c r="Y791" s="205"/>
      <c r="Z791" s="205"/>
      <c r="AA791" s="206"/>
      <c r="AB791" s="189" t="n">
        <f aca="false">IF(AA791="SI",X791,0)</f>
        <v>0</v>
      </c>
      <c r="AC791" s="207"/>
      <c r="AD791" s="207"/>
      <c r="AE791" s="207"/>
      <c r="AF791" s="207"/>
      <c r="AG791" s="207"/>
      <c r="AH791" s="208"/>
    </row>
    <row r="792" customFormat="false" ht="13.5" hidden="false" customHeight="true" outlineLevel="0" collapsed="false">
      <c r="A792" s="22" t="n">
        <v>791</v>
      </c>
      <c r="B792" s="180"/>
      <c r="C792" s="22"/>
      <c r="D792" s="22"/>
      <c r="E792" s="22"/>
      <c r="F792" s="22"/>
      <c r="G792" s="22"/>
      <c r="H792" s="183"/>
      <c r="I792" s="183"/>
      <c r="J792" s="22"/>
      <c r="K792" s="191" t="e">
        <f aca="false">VLOOKUP('Altri Costi'!J792,Legenda!$D$1:$F$258,2)</f>
        <v>#N/A</v>
      </c>
      <c r="L792" s="22"/>
      <c r="M792" s="22"/>
      <c r="N792" s="203"/>
      <c r="O792" s="183"/>
      <c r="P792" s="22"/>
      <c r="Q792" s="203"/>
      <c r="R792" s="183"/>
      <c r="S792" s="184" t="n">
        <f aca="false">'Piano Finanziario Annuale'!$F$6</f>
        <v>0</v>
      </c>
      <c r="T792" s="185" t="n">
        <v>0</v>
      </c>
      <c r="U792" s="186"/>
      <c r="V792" s="187" t="n">
        <f aca="false">(T792*U792)</f>
        <v>0</v>
      </c>
      <c r="W792" s="185" t="n">
        <v>0</v>
      </c>
      <c r="X792" s="185" t="n">
        <f aca="false">IF(OR(S792="sì",S792="forfettario 190"),SUM(T792+W792),SUM(T792+V792+W792))</f>
        <v>0</v>
      </c>
      <c r="Y792" s="205"/>
      <c r="Z792" s="205"/>
      <c r="AA792" s="206"/>
      <c r="AB792" s="189" t="n">
        <f aca="false">IF(AA792="SI",X792,0)</f>
        <v>0</v>
      </c>
      <c r="AC792" s="207"/>
      <c r="AD792" s="207"/>
      <c r="AE792" s="207"/>
      <c r="AF792" s="207"/>
      <c r="AG792" s="207"/>
      <c r="AH792" s="208"/>
    </row>
    <row r="793" customFormat="false" ht="13.5" hidden="false" customHeight="true" outlineLevel="0" collapsed="false">
      <c r="A793" s="22" t="n">
        <v>792</v>
      </c>
      <c r="B793" s="180"/>
      <c r="C793" s="22"/>
      <c r="D793" s="22"/>
      <c r="E793" s="22"/>
      <c r="F793" s="22"/>
      <c r="G793" s="22"/>
      <c r="H793" s="183"/>
      <c r="I793" s="183"/>
      <c r="J793" s="22"/>
      <c r="K793" s="191" t="e">
        <f aca="false">VLOOKUP('Altri Costi'!J793,Legenda!$D$1:$F$258,2)</f>
        <v>#N/A</v>
      </c>
      <c r="L793" s="22"/>
      <c r="M793" s="22"/>
      <c r="N793" s="203"/>
      <c r="O793" s="183"/>
      <c r="P793" s="22"/>
      <c r="Q793" s="203"/>
      <c r="R793" s="183"/>
      <c r="S793" s="184" t="n">
        <f aca="false">'Piano Finanziario Annuale'!$F$6</f>
        <v>0</v>
      </c>
      <c r="T793" s="185" t="n">
        <v>0</v>
      </c>
      <c r="U793" s="186"/>
      <c r="V793" s="187" t="n">
        <f aca="false">(T793*U793)</f>
        <v>0</v>
      </c>
      <c r="W793" s="185" t="n">
        <v>0</v>
      </c>
      <c r="X793" s="185" t="n">
        <f aca="false">IF(OR(S793="sì",S793="forfettario 190"),SUM(T793+W793),SUM(T793+V793+W793))</f>
        <v>0</v>
      </c>
      <c r="Y793" s="205"/>
      <c r="Z793" s="205"/>
      <c r="AA793" s="206"/>
      <c r="AB793" s="189" t="n">
        <f aca="false">IF(AA793="SI",X793,0)</f>
        <v>0</v>
      </c>
      <c r="AC793" s="207"/>
      <c r="AD793" s="207"/>
      <c r="AE793" s="207"/>
      <c r="AF793" s="207"/>
      <c r="AG793" s="207"/>
      <c r="AH793" s="208"/>
    </row>
    <row r="794" customFormat="false" ht="13.5" hidden="false" customHeight="true" outlineLevel="0" collapsed="false">
      <c r="A794" s="22" t="n">
        <v>793</v>
      </c>
      <c r="B794" s="180"/>
      <c r="C794" s="22"/>
      <c r="D794" s="22"/>
      <c r="E794" s="22"/>
      <c r="F794" s="22"/>
      <c r="G794" s="22"/>
      <c r="H794" s="183"/>
      <c r="I794" s="183"/>
      <c r="J794" s="22"/>
      <c r="K794" s="191" t="e">
        <f aca="false">VLOOKUP('Altri Costi'!J794,Legenda!$D$1:$F$258,2)</f>
        <v>#N/A</v>
      </c>
      <c r="L794" s="22"/>
      <c r="M794" s="22"/>
      <c r="N794" s="203"/>
      <c r="O794" s="183"/>
      <c r="P794" s="22"/>
      <c r="Q794" s="203"/>
      <c r="R794" s="183"/>
      <c r="S794" s="184" t="n">
        <f aca="false">'Piano Finanziario Annuale'!$F$6</f>
        <v>0</v>
      </c>
      <c r="T794" s="185" t="n">
        <v>0</v>
      </c>
      <c r="U794" s="186"/>
      <c r="V794" s="187" t="n">
        <f aca="false">(T794*U794)</f>
        <v>0</v>
      </c>
      <c r="W794" s="185" t="n">
        <v>0</v>
      </c>
      <c r="X794" s="185" t="n">
        <f aca="false">IF(OR(S794="sì",S794="forfettario 190"),SUM(T794+W794),SUM(T794+V794+W794))</f>
        <v>0</v>
      </c>
      <c r="Y794" s="205"/>
      <c r="Z794" s="205"/>
      <c r="AA794" s="206"/>
      <c r="AB794" s="189" t="n">
        <f aca="false">IF(AA794="SI",X794,0)</f>
        <v>0</v>
      </c>
      <c r="AC794" s="207"/>
      <c r="AD794" s="207"/>
      <c r="AE794" s="207"/>
      <c r="AF794" s="207"/>
      <c r="AG794" s="207"/>
      <c r="AH794" s="208"/>
    </row>
    <row r="795" customFormat="false" ht="13.5" hidden="false" customHeight="true" outlineLevel="0" collapsed="false">
      <c r="A795" s="22" t="n">
        <v>794</v>
      </c>
      <c r="B795" s="180"/>
      <c r="C795" s="22"/>
      <c r="D795" s="22"/>
      <c r="E795" s="22"/>
      <c r="F795" s="22"/>
      <c r="G795" s="22"/>
      <c r="H795" s="183"/>
      <c r="I795" s="183"/>
      <c r="J795" s="22"/>
      <c r="K795" s="191" t="e">
        <f aca="false">VLOOKUP('Altri Costi'!J795,Legenda!$D$1:$F$258,2)</f>
        <v>#N/A</v>
      </c>
      <c r="L795" s="22"/>
      <c r="M795" s="22"/>
      <c r="N795" s="203"/>
      <c r="O795" s="183"/>
      <c r="P795" s="22"/>
      <c r="Q795" s="203"/>
      <c r="R795" s="183"/>
      <c r="S795" s="184" t="n">
        <f aca="false">'Piano Finanziario Annuale'!$F$6</f>
        <v>0</v>
      </c>
      <c r="T795" s="185" t="n">
        <v>0</v>
      </c>
      <c r="U795" s="186"/>
      <c r="V795" s="187" t="n">
        <f aca="false">(T795*U795)</f>
        <v>0</v>
      </c>
      <c r="W795" s="185" t="n">
        <v>0</v>
      </c>
      <c r="X795" s="185" t="n">
        <f aca="false">IF(OR(S795="sì",S795="forfettario 190"),SUM(T795+W795),SUM(T795+V795+W795))</f>
        <v>0</v>
      </c>
      <c r="Y795" s="205"/>
      <c r="Z795" s="205"/>
      <c r="AA795" s="206"/>
      <c r="AB795" s="189" t="n">
        <f aca="false">IF(AA795="SI",X795,0)</f>
        <v>0</v>
      </c>
      <c r="AC795" s="207"/>
      <c r="AD795" s="207"/>
      <c r="AE795" s="207"/>
      <c r="AF795" s="207"/>
      <c r="AG795" s="207"/>
      <c r="AH795" s="208"/>
    </row>
    <row r="796" customFormat="false" ht="13.5" hidden="false" customHeight="true" outlineLevel="0" collapsed="false">
      <c r="A796" s="22" t="n">
        <v>795</v>
      </c>
      <c r="B796" s="180"/>
      <c r="C796" s="22"/>
      <c r="D796" s="22"/>
      <c r="E796" s="22"/>
      <c r="F796" s="22"/>
      <c r="G796" s="22"/>
      <c r="H796" s="183"/>
      <c r="I796" s="183"/>
      <c r="J796" s="22"/>
      <c r="K796" s="191" t="e">
        <f aca="false">VLOOKUP('Altri Costi'!J796,Legenda!$D$1:$F$258,2)</f>
        <v>#N/A</v>
      </c>
      <c r="L796" s="22"/>
      <c r="M796" s="22"/>
      <c r="N796" s="203"/>
      <c r="O796" s="183"/>
      <c r="P796" s="22"/>
      <c r="Q796" s="203"/>
      <c r="R796" s="183"/>
      <c r="S796" s="184" t="n">
        <f aca="false">'Piano Finanziario Annuale'!$F$6</f>
        <v>0</v>
      </c>
      <c r="T796" s="185" t="n">
        <v>0</v>
      </c>
      <c r="U796" s="186"/>
      <c r="V796" s="187" t="n">
        <f aca="false">(T796*U796)</f>
        <v>0</v>
      </c>
      <c r="W796" s="185" t="n">
        <v>0</v>
      </c>
      <c r="X796" s="185" t="n">
        <f aca="false">IF(OR(S796="sì",S796="forfettario 190"),SUM(T796+W796),SUM(T796+V796+W796))</f>
        <v>0</v>
      </c>
      <c r="Y796" s="205"/>
      <c r="Z796" s="205"/>
      <c r="AA796" s="206"/>
      <c r="AB796" s="189" t="n">
        <f aca="false">IF(AA796="SI",X796,0)</f>
        <v>0</v>
      </c>
      <c r="AC796" s="207"/>
      <c r="AD796" s="207"/>
      <c r="AE796" s="207"/>
      <c r="AF796" s="207"/>
      <c r="AG796" s="207"/>
      <c r="AH796" s="208"/>
    </row>
    <row r="797" customFormat="false" ht="13.5" hidden="false" customHeight="true" outlineLevel="0" collapsed="false">
      <c r="A797" s="22" t="n">
        <v>796</v>
      </c>
      <c r="B797" s="180"/>
      <c r="C797" s="22"/>
      <c r="D797" s="22"/>
      <c r="E797" s="22"/>
      <c r="F797" s="22"/>
      <c r="G797" s="22"/>
      <c r="H797" s="183"/>
      <c r="I797" s="183"/>
      <c r="J797" s="22"/>
      <c r="K797" s="191" t="e">
        <f aca="false">VLOOKUP('Altri Costi'!J797,Legenda!$D$1:$F$258,2)</f>
        <v>#N/A</v>
      </c>
      <c r="L797" s="22"/>
      <c r="M797" s="22"/>
      <c r="N797" s="203"/>
      <c r="O797" s="183"/>
      <c r="P797" s="22"/>
      <c r="Q797" s="203"/>
      <c r="R797" s="183"/>
      <c r="S797" s="184" t="n">
        <f aca="false">'Piano Finanziario Annuale'!$F$6</f>
        <v>0</v>
      </c>
      <c r="T797" s="185" t="n">
        <v>0</v>
      </c>
      <c r="U797" s="186"/>
      <c r="V797" s="187" t="n">
        <f aca="false">(T797*U797)</f>
        <v>0</v>
      </c>
      <c r="W797" s="185" t="n">
        <v>0</v>
      </c>
      <c r="X797" s="185" t="n">
        <f aca="false">IF(OR(S797="sì",S797="forfettario 190"),SUM(T797+W797),SUM(T797+V797+W797))</f>
        <v>0</v>
      </c>
      <c r="Y797" s="205"/>
      <c r="Z797" s="205"/>
      <c r="AA797" s="206"/>
      <c r="AB797" s="189" t="n">
        <f aca="false">IF(AA797="SI",X797,0)</f>
        <v>0</v>
      </c>
      <c r="AC797" s="207"/>
      <c r="AD797" s="207"/>
      <c r="AE797" s="207"/>
      <c r="AF797" s="207"/>
      <c r="AG797" s="207"/>
      <c r="AH797" s="208"/>
    </row>
    <row r="798" customFormat="false" ht="13.5" hidden="false" customHeight="true" outlineLevel="0" collapsed="false">
      <c r="A798" s="22" t="n">
        <v>797</v>
      </c>
      <c r="B798" s="180"/>
      <c r="C798" s="22"/>
      <c r="D798" s="22"/>
      <c r="E798" s="22"/>
      <c r="F798" s="22"/>
      <c r="G798" s="22"/>
      <c r="H798" s="183"/>
      <c r="I798" s="183"/>
      <c r="J798" s="22"/>
      <c r="K798" s="191" t="e">
        <f aca="false">VLOOKUP('Altri Costi'!J798,Legenda!$D$1:$F$258,2)</f>
        <v>#N/A</v>
      </c>
      <c r="L798" s="22"/>
      <c r="M798" s="22"/>
      <c r="N798" s="203"/>
      <c r="O798" s="183"/>
      <c r="P798" s="22"/>
      <c r="Q798" s="203"/>
      <c r="R798" s="183"/>
      <c r="S798" s="184" t="n">
        <f aca="false">'Piano Finanziario Annuale'!$F$6</f>
        <v>0</v>
      </c>
      <c r="T798" s="185" t="n">
        <v>0</v>
      </c>
      <c r="U798" s="186"/>
      <c r="V798" s="187" t="n">
        <f aca="false">(T798*U798)</f>
        <v>0</v>
      </c>
      <c r="W798" s="185" t="n">
        <v>0</v>
      </c>
      <c r="X798" s="185" t="n">
        <f aca="false">IF(OR(S798="sì",S798="forfettario 190"),SUM(T798+W798),SUM(T798+V798+W798))</f>
        <v>0</v>
      </c>
      <c r="Y798" s="205"/>
      <c r="Z798" s="205"/>
      <c r="AA798" s="206"/>
      <c r="AB798" s="189" t="n">
        <f aca="false">IF(AA798="SI",X798,0)</f>
        <v>0</v>
      </c>
      <c r="AC798" s="207"/>
      <c r="AD798" s="207"/>
      <c r="AE798" s="207"/>
      <c r="AF798" s="207"/>
      <c r="AG798" s="207"/>
      <c r="AH798" s="208"/>
    </row>
    <row r="799" customFormat="false" ht="13.5" hidden="false" customHeight="true" outlineLevel="0" collapsed="false">
      <c r="A799" s="22" t="n">
        <v>798</v>
      </c>
      <c r="B799" s="180"/>
      <c r="C799" s="22"/>
      <c r="D799" s="22"/>
      <c r="E799" s="22"/>
      <c r="F799" s="22"/>
      <c r="G799" s="22"/>
      <c r="H799" s="183"/>
      <c r="I799" s="183"/>
      <c r="J799" s="22"/>
      <c r="K799" s="191" t="e">
        <f aca="false">VLOOKUP('Altri Costi'!J799,Legenda!$D$1:$F$258,2)</f>
        <v>#N/A</v>
      </c>
      <c r="L799" s="22"/>
      <c r="M799" s="22"/>
      <c r="N799" s="203"/>
      <c r="O799" s="183"/>
      <c r="P799" s="22"/>
      <c r="Q799" s="203"/>
      <c r="R799" s="183"/>
      <c r="S799" s="184" t="n">
        <f aca="false">'Piano Finanziario Annuale'!$F$6</f>
        <v>0</v>
      </c>
      <c r="T799" s="185" t="n">
        <v>0</v>
      </c>
      <c r="U799" s="186"/>
      <c r="V799" s="187" t="n">
        <f aca="false">(T799*U799)</f>
        <v>0</v>
      </c>
      <c r="W799" s="185" t="n">
        <v>0</v>
      </c>
      <c r="X799" s="185" t="n">
        <f aca="false">IF(OR(S799="sì",S799="forfettario 190"),SUM(T799+W799),SUM(T799+V799+W799))</f>
        <v>0</v>
      </c>
      <c r="Y799" s="205"/>
      <c r="Z799" s="205"/>
      <c r="AA799" s="206"/>
      <c r="AB799" s="189" t="n">
        <f aca="false">IF(AA799="SI",X799,0)</f>
        <v>0</v>
      </c>
      <c r="AC799" s="207"/>
      <c r="AD799" s="207"/>
      <c r="AE799" s="207"/>
      <c r="AF799" s="207"/>
      <c r="AG799" s="207"/>
      <c r="AH799" s="208"/>
    </row>
    <row r="800" customFormat="false" ht="13.5" hidden="false" customHeight="true" outlineLevel="0" collapsed="false">
      <c r="A800" s="22" t="n">
        <v>799</v>
      </c>
      <c r="B800" s="180"/>
      <c r="C800" s="22"/>
      <c r="D800" s="22"/>
      <c r="E800" s="22"/>
      <c r="F800" s="22"/>
      <c r="G800" s="22"/>
      <c r="H800" s="183"/>
      <c r="I800" s="183"/>
      <c r="J800" s="22"/>
      <c r="K800" s="191" t="e">
        <f aca="false">VLOOKUP('Altri Costi'!J800,Legenda!$D$1:$F$258,2)</f>
        <v>#N/A</v>
      </c>
      <c r="L800" s="22"/>
      <c r="M800" s="22"/>
      <c r="N800" s="203"/>
      <c r="O800" s="183"/>
      <c r="P800" s="22"/>
      <c r="Q800" s="203"/>
      <c r="R800" s="183"/>
      <c r="S800" s="184" t="n">
        <f aca="false">'Piano Finanziario Annuale'!$F$6</f>
        <v>0</v>
      </c>
      <c r="T800" s="185" t="n">
        <v>0</v>
      </c>
      <c r="U800" s="186"/>
      <c r="V800" s="187" t="n">
        <f aca="false">(T800*U800)</f>
        <v>0</v>
      </c>
      <c r="W800" s="185" t="n">
        <v>0</v>
      </c>
      <c r="X800" s="185" t="n">
        <f aca="false">IF(OR(S800="sì",S800="forfettario 190"),SUM(T800+W800),SUM(T800+V800+W800))</f>
        <v>0</v>
      </c>
      <c r="Y800" s="205"/>
      <c r="Z800" s="205"/>
      <c r="AA800" s="206"/>
      <c r="AB800" s="189" t="n">
        <f aca="false">IF(AA800="SI",X800,0)</f>
        <v>0</v>
      </c>
      <c r="AC800" s="207"/>
      <c r="AD800" s="207"/>
      <c r="AE800" s="207"/>
      <c r="AF800" s="207"/>
      <c r="AG800" s="207"/>
      <c r="AH800" s="208"/>
    </row>
    <row r="801" customFormat="false" ht="13.5" hidden="false" customHeight="true" outlineLevel="0" collapsed="false">
      <c r="A801" s="22" t="n">
        <v>800</v>
      </c>
      <c r="B801" s="180"/>
      <c r="C801" s="22"/>
      <c r="D801" s="22"/>
      <c r="E801" s="22"/>
      <c r="F801" s="22"/>
      <c r="G801" s="22"/>
      <c r="H801" s="183"/>
      <c r="I801" s="183"/>
      <c r="J801" s="22"/>
      <c r="K801" s="191" t="e">
        <f aca="false">VLOOKUP('Altri Costi'!J801,Legenda!$D$1:$F$258,2)</f>
        <v>#N/A</v>
      </c>
      <c r="L801" s="22"/>
      <c r="M801" s="22"/>
      <c r="N801" s="203"/>
      <c r="O801" s="183"/>
      <c r="P801" s="22"/>
      <c r="Q801" s="203"/>
      <c r="R801" s="183"/>
      <c r="S801" s="184" t="n">
        <f aca="false">'Piano Finanziario Annuale'!$F$6</f>
        <v>0</v>
      </c>
      <c r="T801" s="185" t="n">
        <v>0</v>
      </c>
      <c r="U801" s="186"/>
      <c r="V801" s="187" t="n">
        <f aca="false">(T801*U801)</f>
        <v>0</v>
      </c>
      <c r="W801" s="185" t="n">
        <v>0</v>
      </c>
      <c r="X801" s="185" t="n">
        <f aca="false">IF(OR(S801="sì",S801="forfettario 190"),SUM(T801+W801),SUM(T801+V801+W801))</f>
        <v>0</v>
      </c>
      <c r="Y801" s="205"/>
      <c r="Z801" s="205"/>
      <c r="AA801" s="206"/>
      <c r="AB801" s="189" t="n">
        <f aca="false">IF(AA801="SI",X801,0)</f>
        <v>0</v>
      </c>
      <c r="AC801" s="207"/>
      <c r="AD801" s="207"/>
      <c r="AE801" s="207"/>
      <c r="AF801" s="207"/>
      <c r="AG801" s="207"/>
      <c r="AH801" s="208"/>
    </row>
    <row r="802" customFormat="false" ht="13.5" hidden="false" customHeight="true" outlineLevel="0" collapsed="false">
      <c r="A802" s="22" t="n">
        <v>801</v>
      </c>
      <c r="B802" s="180"/>
      <c r="C802" s="22"/>
      <c r="D802" s="22"/>
      <c r="E802" s="22"/>
      <c r="F802" s="22"/>
      <c r="G802" s="22"/>
      <c r="H802" s="183"/>
      <c r="I802" s="183"/>
      <c r="J802" s="22"/>
      <c r="K802" s="191" t="e">
        <f aca="false">VLOOKUP('Altri Costi'!J802,Legenda!$D$1:$F$258,2)</f>
        <v>#N/A</v>
      </c>
      <c r="L802" s="22"/>
      <c r="M802" s="22"/>
      <c r="N802" s="203"/>
      <c r="O802" s="183"/>
      <c r="P802" s="22"/>
      <c r="Q802" s="203"/>
      <c r="R802" s="183"/>
      <c r="S802" s="184" t="n">
        <f aca="false">'Piano Finanziario Annuale'!$F$6</f>
        <v>0</v>
      </c>
      <c r="T802" s="185" t="n">
        <v>0</v>
      </c>
      <c r="U802" s="186"/>
      <c r="V802" s="187" t="n">
        <f aca="false">(T802*U802)</f>
        <v>0</v>
      </c>
      <c r="W802" s="185" t="n">
        <v>0</v>
      </c>
      <c r="X802" s="185" t="n">
        <f aca="false">IF(OR(S802="sì",S802="forfettario 190"),SUM(T802+W802),SUM(T802+V802+W802))</f>
        <v>0</v>
      </c>
      <c r="Y802" s="205"/>
      <c r="Z802" s="205"/>
      <c r="AA802" s="206"/>
      <c r="AB802" s="189" t="n">
        <f aca="false">IF(AA802="SI",X802,0)</f>
        <v>0</v>
      </c>
      <c r="AC802" s="207"/>
      <c r="AD802" s="207"/>
      <c r="AE802" s="207"/>
      <c r="AF802" s="207"/>
      <c r="AG802" s="207"/>
      <c r="AH802" s="208"/>
    </row>
    <row r="803" customFormat="false" ht="13.5" hidden="false" customHeight="true" outlineLevel="0" collapsed="false">
      <c r="A803" s="22" t="n">
        <v>802</v>
      </c>
      <c r="B803" s="180"/>
      <c r="C803" s="22"/>
      <c r="D803" s="22"/>
      <c r="E803" s="22"/>
      <c r="F803" s="22"/>
      <c r="G803" s="22"/>
      <c r="H803" s="183"/>
      <c r="I803" s="183"/>
      <c r="J803" s="22"/>
      <c r="K803" s="191" t="e">
        <f aca="false">VLOOKUP('Altri Costi'!J803,Legenda!$D$1:$F$258,2)</f>
        <v>#N/A</v>
      </c>
      <c r="L803" s="22"/>
      <c r="M803" s="22"/>
      <c r="N803" s="203"/>
      <c r="O803" s="183"/>
      <c r="P803" s="22"/>
      <c r="Q803" s="203"/>
      <c r="R803" s="183"/>
      <c r="S803" s="184" t="n">
        <f aca="false">'Piano Finanziario Annuale'!$F$6</f>
        <v>0</v>
      </c>
      <c r="T803" s="185" t="n">
        <v>0</v>
      </c>
      <c r="U803" s="186"/>
      <c r="V803" s="187" t="n">
        <f aca="false">(T803*U803)</f>
        <v>0</v>
      </c>
      <c r="W803" s="185" t="n">
        <v>0</v>
      </c>
      <c r="X803" s="185" t="n">
        <f aca="false">IF(OR(S803="sì",S803="forfettario 190"),SUM(T803+W803),SUM(T803+V803+W803))</f>
        <v>0</v>
      </c>
      <c r="Y803" s="205"/>
      <c r="Z803" s="205"/>
      <c r="AA803" s="206"/>
      <c r="AB803" s="189" t="n">
        <f aca="false">IF(AA803="SI",X803,0)</f>
        <v>0</v>
      </c>
      <c r="AC803" s="207"/>
      <c r="AD803" s="207"/>
      <c r="AE803" s="207"/>
      <c r="AF803" s="207"/>
      <c r="AG803" s="207"/>
      <c r="AH803" s="208"/>
    </row>
    <row r="804" customFormat="false" ht="13.5" hidden="false" customHeight="true" outlineLevel="0" collapsed="false">
      <c r="A804" s="22" t="n">
        <v>803</v>
      </c>
      <c r="B804" s="180"/>
      <c r="C804" s="22"/>
      <c r="D804" s="22"/>
      <c r="E804" s="22"/>
      <c r="F804" s="22"/>
      <c r="G804" s="22"/>
      <c r="H804" s="183"/>
      <c r="I804" s="183"/>
      <c r="J804" s="22"/>
      <c r="K804" s="191" t="e">
        <f aca="false">VLOOKUP('Altri Costi'!J804,Legenda!$D$1:$F$258,2)</f>
        <v>#N/A</v>
      </c>
      <c r="L804" s="22"/>
      <c r="M804" s="22"/>
      <c r="N804" s="203"/>
      <c r="O804" s="183"/>
      <c r="P804" s="22"/>
      <c r="Q804" s="203"/>
      <c r="R804" s="183"/>
      <c r="S804" s="184" t="n">
        <f aca="false">'Piano Finanziario Annuale'!$F$6</f>
        <v>0</v>
      </c>
      <c r="T804" s="185" t="n">
        <v>0</v>
      </c>
      <c r="U804" s="186"/>
      <c r="V804" s="187" t="n">
        <f aca="false">(T804*U804)</f>
        <v>0</v>
      </c>
      <c r="W804" s="185" t="n">
        <v>0</v>
      </c>
      <c r="X804" s="185" t="n">
        <f aca="false">IF(OR(S804="sì",S804="forfettario 190"),SUM(T804+W804),SUM(T804+V804+W804))</f>
        <v>0</v>
      </c>
      <c r="Y804" s="205"/>
      <c r="Z804" s="205"/>
      <c r="AA804" s="206"/>
      <c r="AB804" s="189" t="n">
        <f aca="false">IF(AA804="SI",X804,0)</f>
        <v>0</v>
      </c>
      <c r="AC804" s="207"/>
      <c r="AD804" s="207"/>
      <c r="AE804" s="207"/>
      <c r="AF804" s="207"/>
      <c r="AG804" s="207"/>
      <c r="AH804" s="208"/>
    </row>
    <row r="805" customFormat="false" ht="13.5" hidden="false" customHeight="true" outlineLevel="0" collapsed="false">
      <c r="A805" s="22" t="n">
        <v>804</v>
      </c>
      <c r="B805" s="180"/>
      <c r="C805" s="22"/>
      <c r="D805" s="22"/>
      <c r="E805" s="22"/>
      <c r="F805" s="22"/>
      <c r="G805" s="22"/>
      <c r="H805" s="183"/>
      <c r="I805" s="183"/>
      <c r="J805" s="22"/>
      <c r="K805" s="191" t="e">
        <f aca="false">VLOOKUP('Altri Costi'!J805,Legenda!$D$1:$F$258,2)</f>
        <v>#N/A</v>
      </c>
      <c r="L805" s="22"/>
      <c r="M805" s="22"/>
      <c r="N805" s="203"/>
      <c r="O805" s="183"/>
      <c r="P805" s="22"/>
      <c r="Q805" s="203"/>
      <c r="R805" s="183"/>
      <c r="S805" s="184" t="n">
        <f aca="false">'Piano Finanziario Annuale'!$F$6</f>
        <v>0</v>
      </c>
      <c r="T805" s="185" t="n">
        <v>0</v>
      </c>
      <c r="U805" s="186"/>
      <c r="V805" s="187" t="n">
        <f aca="false">(T805*U805)</f>
        <v>0</v>
      </c>
      <c r="W805" s="185" t="n">
        <v>0</v>
      </c>
      <c r="X805" s="185" t="n">
        <f aca="false">IF(OR(S805="sì",S805="forfettario 190"),SUM(T805+W805),SUM(T805+V805+W805))</f>
        <v>0</v>
      </c>
      <c r="Y805" s="205"/>
      <c r="Z805" s="205"/>
      <c r="AA805" s="206"/>
      <c r="AB805" s="189" t="n">
        <f aca="false">IF(AA805="SI",X805,0)</f>
        <v>0</v>
      </c>
      <c r="AC805" s="207"/>
      <c r="AD805" s="207"/>
      <c r="AE805" s="207"/>
      <c r="AF805" s="207"/>
      <c r="AG805" s="207"/>
      <c r="AH805" s="208"/>
    </row>
    <row r="806" customFormat="false" ht="13.5" hidden="false" customHeight="true" outlineLevel="0" collapsed="false">
      <c r="A806" s="22" t="n">
        <v>805</v>
      </c>
      <c r="B806" s="180"/>
      <c r="C806" s="22"/>
      <c r="D806" s="22"/>
      <c r="E806" s="22"/>
      <c r="F806" s="22"/>
      <c r="G806" s="22"/>
      <c r="H806" s="183"/>
      <c r="I806" s="183"/>
      <c r="J806" s="22"/>
      <c r="K806" s="191" t="e">
        <f aca="false">VLOOKUP('Altri Costi'!J806,Legenda!$D$1:$F$258,2)</f>
        <v>#N/A</v>
      </c>
      <c r="L806" s="22"/>
      <c r="M806" s="22"/>
      <c r="N806" s="203"/>
      <c r="O806" s="183"/>
      <c r="P806" s="22"/>
      <c r="Q806" s="203"/>
      <c r="R806" s="183"/>
      <c r="S806" s="184" t="n">
        <f aca="false">'Piano Finanziario Annuale'!$F$6</f>
        <v>0</v>
      </c>
      <c r="T806" s="185" t="n">
        <v>0</v>
      </c>
      <c r="U806" s="186"/>
      <c r="V806" s="187" t="n">
        <f aca="false">(T806*U806)</f>
        <v>0</v>
      </c>
      <c r="W806" s="185" t="n">
        <v>0</v>
      </c>
      <c r="X806" s="185" t="n">
        <f aca="false">IF(OR(S806="sì",S806="forfettario 190"),SUM(T806+W806),SUM(T806+V806+W806))</f>
        <v>0</v>
      </c>
      <c r="Y806" s="205"/>
      <c r="Z806" s="205"/>
      <c r="AA806" s="206"/>
      <c r="AB806" s="189" t="n">
        <f aca="false">IF(AA806="SI",X806,0)</f>
        <v>0</v>
      </c>
      <c r="AC806" s="207"/>
      <c r="AD806" s="207"/>
      <c r="AE806" s="207"/>
      <c r="AF806" s="207"/>
      <c r="AG806" s="207"/>
      <c r="AH806" s="208"/>
    </row>
    <row r="807" customFormat="false" ht="13.5" hidden="false" customHeight="true" outlineLevel="0" collapsed="false">
      <c r="A807" s="22" t="n">
        <v>806</v>
      </c>
      <c r="B807" s="180"/>
      <c r="C807" s="22"/>
      <c r="D807" s="22"/>
      <c r="E807" s="22"/>
      <c r="F807" s="22"/>
      <c r="G807" s="22"/>
      <c r="H807" s="183"/>
      <c r="I807" s="183"/>
      <c r="J807" s="22"/>
      <c r="K807" s="191" t="e">
        <f aca="false">VLOOKUP('Altri Costi'!J807,Legenda!$D$1:$F$258,2)</f>
        <v>#N/A</v>
      </c>
      <c r="L807" s="22"/>
      <c r="M807" s="22"/>
      <c r="N807" s="203"/>
      <c r="O807" s="183"/>
      <c r="P807" s="22"/>
      <c r="Q807" s="203"/>
      <c r="R807" s="183"/>
      <c r="S807" s="184" t="n">
        <f aca="false">'Piano Finanziario Annuale'!$F$6</f>
        <v>0</v>
      </c>
      <c r="T807" s="185" t="n">
        <v>0</v>
      </c>
      <c r="U807" s="186"/>
      <c r="V807" s="187" t="n">
        <f aca="false">(T807*U807)</f>
        <v>0</v>
      </c>
      <c r="W807" s="185" t="n">
        <v>0</v>
      </c>
      <c r="X807" s="185" t="n">
        <f aca="false">IF(OR(S807="sì",S807="forfettario 190"),SUM(T807+W807),SUM(T807+V807+W807))</f>
        <v>0</v>
      </c>
      <c r="Y807" s="205"/>
      <c r="Z807" s="205"/>
      <c r="AA807" s="206"/>
      <c r="AB807" s="189" t="n">
        <f aca="false">IF(AA807="SI",X807,0)</f>
        <v>0</v>
      </c>
      <c r="AC807" s="207"/>
      <c r="AD807" s="207"/>
      <c r="AE807" s="207"/>
      <c r="AF807" s="207"/>
      <c r="AG807" s="207"/>
      <c r="AH807" s="208"/>
    </row>
    <row r="808" customFormat="false" ht="13.5" hidden="false" customHeight="true" outlineLevel="0" collapsed="false">
      <c r="A808" s="22" t="n">
        <v>807</v>
      </c>
      <c r="B808" s="180"/>
      <c r="C808" s="22"/>
      <c r="D808" s="22"/>
      <c r="E808" s="22"/>
      <c r="F808" s="22"/>
      <c r="G808" s="22"/>
      <c r="H808" s="183"/>
      <c r="I808" s="183"/>
      <c r="J808" s="22"/>
      <c r="K808" s="191" t="e">
        <f aca="false">VLOOKUP('Altri Costi'!J808,Legenda!$D$1:$F$258,2)</f>
        <v>#N/A</v>
      </c>
      <c r="L808" s="22"/>
      <c r="M808" s="22"/>
      <c r="N808" s="203"/>
      <c r="O808" s="183"/>
      <c r="P808" s="22"/>
      <c r="Q808" s="203"/>
      <c r="R808" s="183"/>
      <c r="S808" s="184" t="n">
        <f aca="false">'Piano Finanziario Annuale'!$F$6</f>
        <v>0</v>
      </c>
      <c r="T808" s="185" t="n">
        <v>0</v>
      </c>
      <c r="U808" s="186"/>
      <c r="V808" s="187" t="n">
        <f aca="false">(T808*U808)</f>
        <v>0</v>
      </c>
      <c r="W808" s="185" t="n">
        <v>0</v>
      </c>
      <c r="X808" s="185" t="n">
        <f aca="false">IF(OR(S808="sì",S808="forfettario 190"),SUM(T808+W808),SUM(T808+V808+W808))</f>
        <v>0</v>
      </c>
      <c r="Y808" s="205"/>
      <c r="Z808" s="205"/>
      <c r="AA808" s="206"/>
      <c r="AB808" s="189" t="n">
        <f aca="false">IF(AA808="SI",X808,0)</f>
        <v>0</v>
      </c>
      <c r="AC808" s="207"/>
      <c r="AD808" s="207"/>
      <c r="AE808" s="207"/>
      <c r="AF808" s="207"/>
      <c r="AG808" s="207"/>
      <c r="AH808" s="208"/>
    </row>
    <row r="809" customFormat="false" ht="13.5" hidden="false" customHeight="true" outlineLevel="0" collapsed="false">
      <c r="A809" s="22" t="n">
        <v>808</v>
      </c>
      <c r="B809" s="180"/>
      <c r="C809" s="22"/>
      <c r="D809" s="22"/>
      <c r="E809" s="22"/>
      <c r="F809" s="22"/>
      <c r="G809" s="22"/>
      <c r="H809" s="183"/>
      <c r="I809" s="183"/>
      <c r="J809" s="22"/>
      <c r="K809" s="191" t="e">
        <f aca="false">VLOOKUP('Altri Costi'!J809,Legenda!$D$1:$F$258,2)</f>
        <v>#N/A</v>
      </c>
      <c r="L809" s="22"/>
      <c r="M809" s="22"/>
      <c r="N809" s="203"/>
      <c r="O809" s="183"/>
      <c r="P809" s="22"/>
      <c r="Q809" s="203"/>
      <c r="R809" s="183"/>
      <c r="S809" s="184" t="n">
        <f aca="false">'Piano Finanziario Annuale'!$F$6</f>
        <v>0</v>
      </c>
      <c r="T809" s="185" t="n">
        <v>0</v>
      </c>
      <c r="U809" s="186"/>
      <c r="V809" s="187" t="n">
        <f aca="false">(T809*U809)</f>
        <v>0</v>
      </c>
      <c r="W809" s="185" t="n">
        <v>0</v>
      </c>
      <c r="X809" s="185" t="n">
        <f aca="false">IF(OR(S809="sì",S809="forfettario 190"),SUM(T809+W809),SUM(T809+V809+W809))</f>
        <v>0</v>
      </c>
      <c r="Y809" s="205"/>
      <c r="Z809" s="205"/>
      <c r="AA809" s="206"/>
      <c r="AB809" s="189" t="n">
        <f aca="false">IF(AA809="SI",X809,0)</f>
        <v>0</v>
      </c>
      <c r="AC809" s="207"/>
      <c r="AD809" s="207"/>
      <c r="AE809" s="207"/>
      <c r="AF809" s="207"/>
      <c r="AG809" s="207"/>
      <c r="AH809" s="208"/>
    </row>
    <row r="810" customFormat="false" ht="13.5" hidden="false" customHeight="true" outlineLevel="0" collapsed="false">
      <c r="A810" s="22" t="n">
        <v>809</v>
      </c>
      <c r="B810" s="180"/>
      <c r="C810" s="22"/>
      <c r="D810" s="22"/>
      <c r="E810" s="22"/>
      <c r="F810" s="22"/>
      <c r="G810" s="22"/>
      <c r="H810" s="183"/>
      <c r="I810" s="183"/>
      <c r="J810" s="22"/>
      <c r="K810" s="191" t="e">
        <f aca="false">VLOOKUP('Altri Costi'!J810,Legenda!$D$1:$F$258,2)</f>
        <v>#N/A</v>
      </c>
      <c r="L810" s="22"/>
      <c r="M810" s="22"/>
      <c r="N810" s="203"/>
      <c r="O810" s="183"/>
      <c r="P810" s="22"/>
      <c r="Q810" s="203"/>
      <c r="R810" s="183"/>
      <c r="S810" s="184" t="n">
        <f aca="false">'Piano Finanziario Annuale'!$F$6</f>
        <v>0</v>
      </c>
      <c r="T810" s="185" t="n">
        <v>0</v>
      </c>
      <c r="U810" s="186"/>
      <c r="V810" s="187" t="n">
        <f aca="false">(T810*U810)</f>
        <v>0</v>
      </c>
      <c r="W810" s="185" t="n">
        <v>0</v>
      </c>
      <c r="X810" s="185" t="n">
        <f aca="false">IF(OR(S810="sì",S810="forfettario 190"),SUM(T810+W810),SUM(T810+V810+W810))</f>
        <v>0</v>
      </c>
      <c r="Y810" s="205"/>
      <c r="Z810" s="205"/>
      <c r="AA810" s="206"/>
      <c r="AB810" s="189" t="n">
        <f aca="false">IF(AA810="SI",X810,0)</f>
        <v>0</v>
      </c>
      <c r="AC810" s="207"/>
      <c r="AD810" s="207"/>
      <c r="AE810" s="207"/>
      <c r="AF810" s="207"/>
      <c r="AG810" s="207"/>
      <c r="AH810" s="208"/>
    </row>
    <row r="811" customFormat="false" ht="13.5" hidden="false" customHeight="true" outlineLevel="0" collapsed="false">
      <c r="A811" s="22" t="n">
        <v>810</v>
      </c>
      <c r="B811" s="180"/>
      <c r="C811" s="22"/>
      <c r="D811" s="22"/>
      <c r="E811" s="22"/>
      <c r="F811" s="22"/>
      <c r="G811" s="22"/>
      <c r="H811" s="183"/>
      <c r="I811" s="183"/>
      <c r="J811" s="22"/>
      <c r="K811" s="191" t="e">
        <f aca="false">VLOOKUP('Altri Costi'!J811,Legenda!$D$1:$F$258,2)</f>
        <v>#N/A</v>
      </c>
      <c r="L811" s="22"/>
      <c r="M811" s="22"/>
      <c r="N811" s="203"/>
      <c r="O811" s="183"/>
      <c r="P811" s="22"/>
      <c r="Q811" s="203"/>
      <c r="R811" s="183"/>
      <c r="S811" s="184" t="n">
        <f aca="false">'Piano Finanziario Annuale'!$F$6</f>
        <v>0</v>
      </c>
      <c r="T811" s="185" t="n">
        <v>0</v>
      </c>
      <c r="U811" s="186"/>
      <c r="V811" s="187" t="n">
        <f aca="false">(T811*U811)</f>
        <v>0</v>
      </c>
      <c r="W811" s="185" t="n">
        <v>0</v>
      </c>
      <c r="X811" s="185" t="n">
        <f aca="false">IF(OR(S811="sì",S811="forfettario 190"),SUM(T811+W811),SUM(T811+V811+W811))</f>
        <v>0</v>
      </c>
      <c r="Y811" s="205"/>
      <c r="Z811" s="205"/>
      <c r="AA811" s="206"/>
      <c r="AB811" s="189" t="n">
        <f aca="false">IF(AA811="SI",X811,0)</f>
        <v>0</v>
      </c>
      <c r="AC811" s="207"/>
      <c r="AD811" s="207"/>
      <c r="AE811" s="207"/>
      <c r="AF811" s="207"/>
      <c r="AG811" s="207"/>
      <c r="AH811" s="208"/>
    </row>
    <row r="812" customFormat="false" ht="13.5" hidden="false" customHeight="true" outlineLevel="0" collapsed="false">
      <c r="A812" s="22" t="n">
        <v>811</v>
      </c>
      <c r="B812" s="180"/>
      <c r="C812" s="22"/>
      <c r="D812" s="22"/>
      <c r="E812" s="22"/>
      <c r="F812" s="22"/>
      <c r="G812" s="22"/>
      <c r="H812" s="183"/>
      <c r="I812" s="183"/>
      <c r="J812" s="22"/>
      <c r="K812" s="191" t="e">
        <f aca="false">VLOOKUP('Altri Costi'!J812,Legenda!$D$1:$F$258,2)</f>
        <v>#N/A</v>
      </c>
      <c r="L812" s="22"/>
      <c r="M812" s="22"/>
      <c r="N812" s="203"/>
      <c r="O812" s="183"/>
      <c r="P812" s="22"/>
      <c r="Q812" s="203"/>
      <c r="R812" s="183"/>
      <c r="S812" s="184" t="n">
        <f aca="false">'Piano Finanziario Annuale'!$F$6</f>
        <v>0</v>
      </c>
      <c r="T812" s="185" t="n">
        <v>0</v>
      </c>
      <c r="U812" s="186"/>
      <c r="V812" s="187" t="n">
        <f aca="false">(T812*U812)</f>
        <v>0</v>
      </c>
      <c r="W812" s="185" t="n">
        <v>0</v>
      </c>
      <c r="X812" s="185" t="n">
        <f aca="false">IF(OR(S812="sì",S812="forfettario 190"),SUM(T812+W812),SUM(T812+V812+W812))</f>
        <v>0</v>
      </c>
      <c r="Y812" s="205"/>
      <c r="Z812" s="205"/>
      <c r="AA812" s="206"/>
      <c r="AB812" s="189" t="n">
        <f aca="false">IF(AA812="SI",X812,0)</f>
        <v>0</v>
      </c>
      <c r="AC812" s="207"/>
      <c r="AD812" s="207"/>
      <c r="AE812" s="207"/>
      <c r="AF812" s="207"/>
      <c r="AG812" s="207"/>
      <c r="AH812" s="208"/>
    </row>
    <row r="813" customFormat="false" ht="13.5" hidden="false" customHeight="true" outlineLevel="0" collapsed="false">
      <c r="A813" s="22" t="n">
        <v>812</v>
      </c>
      <c r="B813" s="180"/>
      <c r="C813" s="22"/>
      <c r="D813" s="22"/>
      <c r="E813" s="22"/>
      <c r="F813" s="22"/>
      <c r="G813" s="22"/>
      <c r="H813" s="183"/>
      <c r="I813" s="183"/>
      <c r="J813" s="22"/>
      <c r="K813" s="191" t="e">
        <f aca="false">VLOOKUP('Altri Costi'!J813,Legenda!$D$1:$F$258,2)</f>
        <v>#N/A</v>
      </c>
      <c r="L813" s="22"/>
      <c r="M813" s="22"/>
      <c r="N813" s="203"/>
      <c r="O813" s="183"/>
      <c r="P813" s="22"/>
      <c r="Q813" s="203"/>
      <c r="R813" s="183"/>
      <c r="S813" s="184" t="n">
        <f aca="false">'Piano Finanziario Annuale'!$F$6</f>
        <v>0</v>
      </c>
      <c r="T813" s="185" t="n">
        <v>0</v>
      </c>
      <c r="U813" s="186"/>
      <c r="V813" s="187" t="n">
        <f aca="false">(T813*U813)</f>
        <v>0</v>
      </c>
      <c r="W813" s="185" t="n">
        <v>0</v>
      </c>
      <c r="X813" s="185" t="n">
        <f aca="false">IF(OR(S813="sì",S813="forfettario 190"),SUM(T813+W813),SUM(T813+V813+W813))</f>
        <v>0</v>
      </c>
      <c r="Y813" s="205"/>
      <c r="Z813" s="205"/>
      <c r="AA813" s="206"/>
      <c r="AB813" s="189" t="n">
        <f aca="false">IF(AA813="SI",X813,0)</f>
        <v>0</v>
      </c>
      <c r="AC813" s="207"/>
      <c r="AD813" s="207"/>
      <c r="AE813" s="207"/>
      <c r="AF813" s="207"/>
      <c r="AG813" s="207"/>
      <c r="AH813" s="208"/>
    </row>
    <row r="814" customFormat="false" ht="13.5" hidden="false" customHeight="true" outlineLevel="0" collapsed="false">
      <c r="A814" s="22" t="n">
        <v>813</v>
      </c>
      <c r="B814" s="180"/>
      <c r="C814" s="22"/>
      <c r="D814" s="22"/>
      <c r="E814" s="22"/>
      <c r="F814" s="22"/>
      <c r="G814" s="22"/>
      <c r="H814" s="183"/>
      <c r="I814" s="183"/>
      <c r="J814" s="22"/>
      <c r="K814" s="191" t="e">
        <f aca="false">VLOOKUP('Altri Costi'!J814,Legenda!$D$1:$F$258,2)</f>
        <v>#N/A</v>
      </c>
      <c r="L814" s="22"/>
      <c r="M814" s="22"/>
      <c r="N814" s="203"/>
      <c r="O814" s="183"/>
      <c r="P814" s="22"/>
      <c r="Q814" s="203"/>
      <c r="R814" s="183"/>
      <c r="S814" s="184" t="n">
        <f aca="false">'Piano Finanziario Annuale'!$F$6</f>
        <v>0</v>
      </c>
      <c r="T814" s="185" t="n">
        <v>0</v>
      </c>
      <c r="U814" s="186"/>
      <c r="V814" s="187" t="n">
        <f aca="false">(T814*U814)</f>
        <v>0</v>
      </c>
      <c r="W814" s="185" t="n">
        <v>0</v>
      </c>
      <c r="X814" s="185" t="n">
        <f aca="false">IF(OR(S814="sì",S814="forfettario 190"),SUM(T814+W814),SUM(T814+V814+W814))</f>
        <v>0</v>
      </c>
      <c r="Y814" s="205"/>
      <c r="Z814" s="205"/>
      <c r="AA814" s="206"/>
      <c r="AB814" s="189" t="n">
        <f aca="false">IF(AA814="SI",X814,0)</f>
        <v>0</v>
      </c>
      <c r="AC814" s="207"/>
      <c r="AD814" s="207"/>
      <c r="AE814" s="207"/>
      <c r="AF814" s="207"/>
      <c r="AG814" s="207"/>
      <c r="AH814" s="208"/>
    </row>
    <row r="815" customFormat="false" ht="13.5" hidden="false" customHeight="true" outlineLevel="0" collapsed="false">
      <c r="A815" s="22" t="n">
        <v>814</v>
      </c>
      <c r="B815" s="180"/>
      <c r="C815" s="22"/>
      <c r="D815" s="22"/>
      <c r="E815" s="22"/>
      <c r="F815" s="22"/>
      <c r="G815" s="22"/>
      <c r="H815" s="183"/>
      <c r="I815" s="183"/>
      <c r="J815" s="22"/>
      <c r="K815" s="191" t="e">
        <f aca="false">VLOOKUP('Altri Costi'!J815,Legenda!$D$1:$F$258,2)</f>
        <v>#N/A</v>
      </c>
      <c r="L815" s="22"/>
      <c r="M815" s="22"/>
      <c r="N815" s="203"/>
      <c r="O815" s="183"/>
      <c r="P815" s="22"/>
      <c r="Q815" s="203"/>
      <c r="R815" s="183"/>
      <c r="S815" s="184" t="n">
        <f aca="false">'Piano Finanziario Annuale'!$F$6</f>
        <v>0</v>
      </c>
      <c r="T815" s="185" t="n">
        <v>0</v>
      </c>
      <c r="U815" s="186"/>
      <c r="V815" s="187" t="n">
        <f aca="false">(T815*U815)</f>
        <v>0</v>
      </c>
      <c r="W815" s="185" t="n">
        <v>0</v>
      </c>
      <c r="X815" s="185" t="n">
        <f aca="false">IF(OR(S815="sì",S815="forfettario 190"),SUM(T815+W815),SUM(T815+V815+W815))</f>
        <v>0</v>
      </c>
      <c r="Y815" s="205"/>
      <c r="Z815" s="205"/>
      <c r="AA815" s="206"/>
      <c r="AB815" s="189" t="n">
        <f aca="false">IF(AA815="SI",X815,0)</f>
        <v>0</v>
      </c>
      <c r="AC815" s="207"/>
      <c r="AD815" s="207"/>
      <c r="AE815" s="207"/>
      <c r="AF815" s="207"/>
      <c r="AG815" s="207"/>
      <c r="AH815" s="208"/>
    </row>
    <row r="816" customFormat="false" ht="13.5" hidden="false" customHeight="true" outlineLevel="0" collapsed="false">
      <c r="A816" s="22" t="n">
        <v>815</v>
      </c>
      <c r="B816" s="180"/>
      <c r="C816" s="22"/>
      <c r="D816" s="22"/>
      <c r="E816" s="22"/>
      <c r="F816" s="22"/>
      <c r="G816" s="22"/>
      <c r="H816" s="183"/>
      <c r="I816" s="183"/>
      <c r="J816" s="22"/>
      <c r="K816" s="191" t="e">
        <f aca="false">VLOOKUP('Altri Costi'!J816,Legenda!$D$1:$F$258,2)</f>
        <v>#N/A</v>
      </c>
      <c r="L816" s="22"/>
      <c r="M816" s="22"/>
      <c r="N816" s="203"/>
      <c r="O816" s="183"/>
      <c r="P816" s="22"/>
      <c r="Q816" s="203"/>
      <c r="R816" s="183"/>
      <c r="S816" s="184" t="n">
        <f aca="false">'Piano Finanziario Annuale'!$F$6</f>
        <v>0</v>
      </c>
      <c r="T816" s="185" t="n">
        <v>0</v>
      </c>
      <c r="U816" s="186"/>
      <c r="V816" s="187" t="n">
        <f aca="false">(T816*U816)</f>
        <v>0</v>
      </c>
      <c r="W816" s="185" t="n">
        <v>0</v>
      </c>
      <c r="X816" s="185" t="n">
        <f aca="false">IF(OR(S816="sì",S816="forfettario 190"),SUM(T816+W816),SUM(T816+V816+W816))</f>
        <v>0</v>
      </c>
      <c r="Y816" s="205"/>
      <c r="Z816" s="205"/>
      <c r="AA816" s="206"/>
      <c r="AB816" s="189" t="n">
        <f aca="false">IF(AA816="SI",X816,0)</f>
        <v>0</v>
      </c>
      <c r="AC816" s="207"/>
      <c r="AD816" s="207"/>
      <c r="AE816" s="207"/>
      <c r="AF816" s="207"/>
      <c r="AG816" s="207"/>
      <c r="AH816" s="208"/>
    </row>
    <row r="817" customFormat="false" ht="13.5" hidden="false" customHeight="true" outlineLevel="0" collapsed="false">
      <c r="A817" s="22" t="n">
        <v>816</v>
      </c>
      <c r="B817" s="180"/>
      <c r="C817" s="22"/>
      <c r="D817" s="22"/>
      <c r="E817" s="22"/>
      <c r="F817" s="22"/>
      <c r="G817" s="22"/>
      <c r="H817" s="183"/>
      <c r="I817" s="183"/>
      <c r="J817" s="22"/>
      <c r="K817" s="191" t="e">
        <f aca="false">VLOOKUP('Altri Costi'!J817,Legenda!$D$1:$F$258,2)</f>
        <v>#N/A</v>
      </c>
      <c r="L817" s="22"/>
      <c r="M817" s="22"/>
      <c r="N817" s="203"/>
      <c r="O817" s="183"/>
      <c r="P817" s="22"/>
      <c r="Q817" s="203"/>
      <c r="R817" s="183"/>
      <c r="S817" s="184" t="n">
        <f aca="false">'Piano Finanziario Annuale'!$F$6</f>
        <v>0</v>
      </c>
      <c r="T817" s="185" t="n">
        <v>0</v>
      </c>
      <c r="U817" s="186"/>
      <c r="V817" s="187" t="n">
        <f aca="false">(T817*U817)</f>
        <v>0</v>
      </c>
      <c r="W817" s="185" t="n">
        <v>0</v>
      </c>
      <c r="X817" s="185" t="n">
        <f aca="false">IF(OR(S817="sì",S817="forfettario 190"),SUM(T817+W817),SUM(T817+V817+W817))</f>
        <v>0</v>
      </c>
      <c r="Y817" s="205"/>
      <c r="Z817" s="205"/>
      <c r="AA817" s="206"/>
      <c r="AB817" s="189" t="n">
        <f aca="false">IF(AA817="SI",X817,0)</f>
        <v>0</v>
      </c>
      <c r="AC817" s="207"/>
      <c r="AD817" s="207"/>
      <c r="AE817" s="207"/>
      <c r="AF817" s="207"/>
      <c r="AG817" s="207"/>
      <c r="AH817" s="208"/>
    </row>
    <row r="818" customFormat="false" ht="13.5" hidden="false" customHeight="true" outlineLevel="0" collapsed="false">
      <c r="A818" s="22" t="n">
        <v>817</v>
      </c>
      <c r="B818" s="180"/>
      <c r="C818" s="22"/>
      <c r="D818" s="22"/>
      <c r="E818" s="22"/>
      <c r="F818" s="22"/>
      <c r="G818" s="22"/>
      <c r="H818" s="183"/>
      <c r="I818" s="183"/>
      <c r="J818" s="22"/>
      <c r="K818" s="191" t="e">
        <f aca="false">VLOOKUP('Altri Costi'!J818,Legenda!$D$1:$F$258,2)</f>
        <v>#N/A</v>
      </c>
      <c r="L818" s="22"/>
      <c r="M818" s="22"/>
      <c r="N818" s="203"/>
      <c r="O818" s="183"/>
      <c r="P818" s="22"/>
      <c r="Q818" s="203"/>
      <c r="R818" s="183"/>
      <c r="S818" s="184" t="n">
        <f aca="false">'Piano Finanziario Annuale'!$F$6</f>
        <v>0</v>
      </c>
      <c r="T818" s="185" t="n">
        <v>0</v>
      </c>
      <c r="U818" s="186"/>
      <c r="V818" s="187" t="n">
        <f aca="false">(T818*U818)</f>
        <v>0</v>
      </c>
      <c r="W818" s="185" t="n">
        <v>0</v>
      </c>
      <c r="X818" s="185" t="n">
        <f aca="false">IF(OR(S818="sì",S818="forfettario 190"),SUM(T818+W818),SUM(T818+V818+W818))</f>
        <v>0</v>
      </c>
      <c r="Y818" s="205"/>
      <c r="Z818" s="205"/>
      <c r="AA818" s="206"/>
      <c r="AB818" s="189" t="n">
        <f aca="false">IF(AA818="SI",X818,0)</f>
        <v>0</v>
      </c>
      <c r="AC818" s="207"/>
      <c r="AD818" s="207"/>
      <c r="AE818" s="207"/>
      <c r="AF818" s="207"/>
      <c r="AG818" s="207"/>
      <c r="AH818" s="208"/>
    </row>
    <row r="819" customFormat="false" ht="13.5" hidden="false" customHeight="true" outlineLevel="0" collapsed="false">
      <c r="A819" s="22" t="n">
        <v>818</v>
      </c>
      <c r="B819" s="180"/>
      <c r="C819" s="22"/>
      <c r="D819" s="22"/>
      <c r="E819" s="22"/>
      <c r="F819" s="22"/>
      <c r="G819" s="22"/>
      <c r="H819" s="183"/>
      <c r="I819" s="183"/>
      <c r="J819" s="22"/>
      <c r="K819" s="191" t="e">
        <f aca="false">VLOOKUP('Altri Costi'!J819,Legenda!$D$1:$F$258,2)</f>
        <v>#N/A</v>
      </c>
      <c r="L819" s="22"/>
      <c r="M819" s="22"/>
      <c r="N819" s="203"/>
      <c r="O819" s="183"/>
      <c r="P819" s="22"/>
      <c r="Q819" s="203"/>
      <c r="R819" s="183"/>
      <c r="S819" s="184" t="n">
        <f aca="false">'Piano Finanziario Annuale'!$F$6</f>
        <v>0</v>
      </c>
      <c r="T819" s="185" t="n">
        <v>0</v>
      </c>
      <c r="U819" s="186"/>
      <c r="V819" s="187" t="n">
        <f aca="false">(T819*U819)</f>
        <v>0</v>
      </c>
      <c r="W819" s="185" t="n">
        <v>0</v>
      </c>
      <c r="X819" s="185" t="n">
        <f aca="false">IF(OR(S819="sì",S819="forfettario 190"),SUM(T819+W819),SUM(T819+V819+W819))</f>
        <v>0</v>
      </c>
      <c r="Y819" s="205"/>
      <c r="Z819" s="205"/>
      <c r="AA819" s="206"/>
      <c r="AB819" s="189" t="n">
        <f aca="false">IF(AA819="SI",X819,0)</f>
        <v>0</v>
      </c>
      <c r="AC819" s="207"/>
      <c r="AD819" s="207"/>
      <c r="AE819" s="207"/>
      <c r="AF819" s="207"/>
      <c r="AG819" s="207"/>
      <c r="AH819" s="208"/>
    </row>
    <row r="820" customFormat="false" ht="13.5" hidden="false" customHeight="true" outlineLevel="0" collapsed="false">
      <c r="A820" s="22" t="n">
        <v>819</v>
      </c>
      <c r="B820" s="180"/>
      <c r="C820" s="22"/>
      <c r="D820" s="22"/>
      <c r="E820" s="22"/>
      <c r="F820" s="22"/>
      <c r="G820" s="22"/>
      <c r="H820" s="183"/>
      <c r="I820" s="183"/>
      <c r="J820" s="22"/>
      <c r="K820" s="191" t="e">
        <f aca="false">VLOOKUP('Altri Costi'!J820,Legenda!$D$1:$F$258,2)</f>
        <v>#N/A</v>
      </c>
      <c r="L820" s="22"/>
      <c r="M820" s="22"/>
      <c r="N820" s="203"/>
      <c r="O820" s="183"/>
      <c r="P820" s="22"/>
      <c r="Q820" s="203"/>
      <c r="R820" s="183"/>
      <c r="S820" s="184" t="n">
        <f aca="false">'Piano Finanziario Annuale'!$F$6</f>
        <v>0</v>
      </c>
      <c r="T820" s="185" t="n">
        <v>0</v>
      </c>
      <c r="U820" s="186"/>
      <c r="V820" s="187" t="n">
        <f aca="false">(T820*U820)</f>
        <v>0</v>
      </c>
      <c r="W820" s="185" t="n">
        <v>0</v>
      </c>
      <c r="X820" s="185" t="n">
        <f aca="false">IF(OR(S820="sì",S820="forfettario 190"),SUM(T820+W820),SUM(T820+V820+W820))</f>
        <v>0</v>
      </c>
      <c r="Y820" s="205"/>
      <c r="Z820" s="205"/>
      <c r="AA820" s="206"/>
      <c r="AB820" s="189" t="n">
        <f aca="false">IF(AA820="SI",X820,0)</f>
        <v>0</v>
      </c>
      <c r="AC820" s="207"/>
      <c r="AD820" s="207"/>
      <c r="AE820" s="207"/>
      <c r="AF820" s="207"/>
      <c r="AG820" s="207"/>
      <c r="AH820" s="208"/>
    </row>
    <row r="821" customFormat="false" ht="13.5" hidden="false" customHeight="true" outlineLevel="0" collapsed="false">
      <c r="A821" s="22" t="n">
        <v>820</v>
      </c>
      <c r="B821" s="180"/>
      <c r="C821" s="22"/>
      <c r="D821" s="22"/>
      <c r="E821" s="22"/>
      <c r="F821" s="22"/>
      <c r="G821" s="22"/>
      <c r="H821" s="183"/>
      <c r="I821" s="183"/>
      <c r="J821" s="22"/>
      <c r="K821" s="191" t="e">
        <f aca="false">VLOOKUP('Altri Costi'!J821,Legenda!$D$1:$F$258,2)</f>
        <v>#N/A</v>
      </c>
      <c r="L821" s="22"/>
      <c r="M821" s="22"/>
      <c r="N821" s="203"/>
      <c r="O821" s="183"/>
      <c r="P821" s="22"/>
      <c r="Q821" s="203"/>
      <c r="R821" s="183"/>
      <c r="S821" s="184" t="n">
        <f aca="false">'Piano Finanziario Annuale'!$F$6</f>
        <v>0</v>
      </c>
      <c r="T821" s="185" t="n">
        <v>0</v>
      </c>
      <c r="U821" s="186"/>
      <c r="V821" s="187" t="n">
        <f aca="false">(T821*U821)</f>
        <v>0</v>
      </c>
      <c r="W821" s="185" t="n">
        <v>0</v>
      </c>
      <c r="X821" s="185" t="n">
        <f aca="false">IF(OR(S821="sì",S821="forfettario 190"),SUM(T821+W821),SUM(T821+V821+W821))</f>
        <v>0</v>
      </c>
      <c r="Y821" s="205"/>
      <c r="Z821" s="205"/>
      <c r="AA821" s="206"/>
      <c r="AB821" s="189" t="n">
        <f aca="false">IF(AA821="SI",X821,0)</f>
        <v>0</v>
      </c>
      <c r="AC821" s="207"/>
      <c r="AD821" s="207"/>
      <c r="AE821" s="207"/>
      <c r="AF821" s="207"/>
      <c r="AG821" s="207"/>
      <c r="AH821" s="208"/>
    </row>
    <row r="822" customFormat="false" ht="13.5" hidden="false" customHeight="true" outlineLevel="0" collapsed="false">
      <c r="A822" s="22" t="n">
        <v>821</v>
      </c>
      <c r="B822" s="180"/>
      <c r="C822" s="22"/>
      <c r="D822" s="22"/>
      <c r="E822" s="22"/>
      <c r="F822" s="22"/>
      <c r="G822" s="22"/>
      <c r="H822" s="183"/>
      <c r="I822" s="183"/>
      <c r="J822" s="22"/>
      <c r="K822" s="191" t="e">
        <f aca="false">VLOOKUP('Altri Costi'!J822,Legenda!$D$1:$F$258,2)</f>
        <v>#N/A</v>
      </c>
      <c r="L822" s="22"/>
      <c r="M822" s="22"/>
      <c r="N822" s="203"/>
      <c r="O822" s="183"/>
      <c r="P822" s="22"/>
      <c r="Q822" s="203"/>
      <c r="R822" s="183"/>
      <c r="S822" s="184" t="n">
        <f aca="false">'Piano Finanziario Annuale'!$F$6</f>
        <v>0</v>
      </c>
      <c r="T822" s="185" t="n">
        <v>0</v>
      </c>
      <c r="U822" s="186"/>
      <c r="V822" s="187" t="n">
        <f aca="false">(T822*U822)</f>
        <v>0</v>
      </c>
      <c r="W822" s="185" t="n">
        <v>0</v>
      </c>
      <c r="X822" s="185" t="n">
        <f aca="false">IF(OR(S822="sì",S822="forfettario 190"),SUM(T822+W822),SUM(T822+V822+W822))</f>
        <v>0</v>
      </c>
      <c r="Y822" s="205"/>
      <c r="Z822" s="205"/>
      <c r="AA822" s="206"/>
      <c r="AB822" s="189" t="n">
        <f aca="false">IF(AA822="SI",X822,0)</f>
        <v>0</v>
      </c>
      <c r="AC822" s="207"/>
      <c r="AD822" s="207"/>
      <c r="AE822" s="207"/>
      <c r="AF822" s="207"/>
      <c r="AG822" s="207"/>
      <c r="AH822" s="208"/>
    </row>
    <row r="823" customFormat="false" ht="13.5" hidden="false" customHeight="true" outlineLevel="0" collapsed="false">
      <c r="A823" s="22" t="n">
        <v>822</v>
      </c>
      <c r="B823" s="180"/>
      <c r="C823" s="22"/>
      <c r="D823" s="22"/>
      <c r="E823" s="22"/>
      <c r="F823" s="22"/>
      <c r="G823" s="22"/>
      <c r="H823" s="183"/>
      <c r="I823" s="183"/>
      <c r="J823" s="22"/>
      <c r="K823" s="191" t="e">
        <f aca="false">VLOOKUP('Altri Costi'!J823,Legenda!$D$1:$F$258,2)</f>
        <v>#N/A</v>
      </c>
      <c r="L823" s="22"/>
      <c r="M823" s="22"/>
      <c r="N823" s="203"/>
      <c r="O823" s="183"/>
      <c r="P823" s="22"/>
      <c r="Q823" s="203"/>
      <c r="R823" s="183"/>
      <c r="S823" s="184" t="n">
        <f aca="false">'Piano Finanziario Annuale'!$F$6</f>
        <v>0</v>
      </c>
      <c r="T823" s="185" t="n">
        <v>0</v>
      </c>
      <c r="U823" s="186"/>
      <c r="V823" s="187" t="n">
        <f aca="false">(T823*U823)</f>
        <v>0</v>
      </c>
      <c r="W823" s="185" t="n">
        <v>0</v>
      </c>
      <c r="X823" s="185" t="n">
        <f aca="false">IF(OR(S823="sì",S823="forfettario 190"),SUM(T823+W823),SUM(T823+V823+W823))</f>
        <v>0</v>
      </c>
      <c r="Y823" s="205"/>
      <c r="Z823" s="205"/>
      <c r="AA823" s="206"/>
      <c r="AB823" s="189" t="n">
        <f aca="false">IF(AA823="SI",X823,0)</f>
        <v>0</v>
      </c>
      <c r="AC823" s="207"/>
      <c r="AD823" s="207"/>
      <c r="AE823" s="207"/>
      <c r="AF823" s="207"/>
      <c r="AG823" s="207"/>
      <c r="AH823" s="208"/>
    </row>
    <row r="824" customFormat="false" ht="13.5" hidden="false" customHeight="true" outlineLevel="0" collapsed="false">
      <c r="A824" s="22" t="n">
        <v>823</v>
      </c>
      <c r="B824" s="180"/>
      <c r="C824" s="22"/>
      <c r="D824" s="22"/>
      <c r="E824" s="22"/>
      <c r="F824" s="22"/>
      <c r="G824" s="22"/>
      <c r="H824" s="183"/>
      <c r="I824" s="183"/>
      <c r="J824" s="22"/>
      <c r="K824" s="191" t="e">
        <f aca="false">VLOOKUP('Altri Costi'!J824,Legenda!$D$1:$F$258,2)</f>
        <v>#N/A</v>
      </c>
      <c r="L824" s="22"/>
      <c r="M824" s="22"/>
      <c r="N824" s="203"/>
      <c r="O824" s="183"/>
      <c r="P824" s="22"/>
      <c r="Q824" s="203"/>
      <c r="R824" s="183"/>
      <c r="S824" s="184" t="n">
        <f aca="false">'Piano Finanziario Annuale'!$F$6</f>
        <v>0</v>
      </c>
      <c r="T824" s="185" t="n">
        <v>0</v>
      </c>
      <c r="U824" s="186"/>
      <c r="V824" s="187" t="n">
        <f aca="false">(T824*U824)</f>
        <v>0</v>
      </c>
      <c r="W824" s="185" t="n">
        <v>0</v>
      </c>
      <c r="X824" s="185" t="n">
        <f aca="false">IF(OR(S824="sì",S824="forfettario 190"),SUM(T824+W824),SUM(T824+V824+W824))</f>
        <v>0</v>
      </c>
      <c r="Y824" s="205"/>
      <c r="Z824" s="205"/>
      <c r="AA824" s="206"/>
      <c r="AB824" s="189" t="n">
        <f aca="false">IF(AA824="SI",X824,0)</f>
        <v>0</v>
      </c>
      <c r="AC824" s="207"/>
      <c r="AD824" s="207"/>
      <c r="AE824" s="207"/>
      <c r="AF824" s="207"/>
      <c r="AG824" s="207"/>
      <c r="AH824" s="208"/>
    </row>
    <row r="825" customFormat="false" ht="13.5" hidden="false" customHeight="true" outlineLevel="0" collapsed="false">
      <c r="A825" s="22" t="n">
        <v>824</v>
      </c>
      <c r="B825" s="180"/>
      <c r="C825" s="22"/>
      <c r="D825" s="22"/>
      <c r="E825" s="22"/>
      <c r="F825" s="22"/>
      <c r="G825" s="22"/>
      <c r="H825" s="183"/>
      <c r="I825" s="183"/>
      <c r="J825" s="22"/>
      <c r="K825" s="191" t="e">
        <f aca="false">VLOOKUP('Altri Costi'!J825,Legenda!$D$1:$F$258,2)</f>
        <v>#N/A</v>
      </c>
      <c r="L825" s="22"/>
      <c r="M825" s="22"/>
      <c r="N825" s="203"/>
      <c r="O825" s="183"/>
      <c r="P825" s="22"/>
      <c r="Q825" s="203"/>
      <c r="R825" s="183"/>
      <c r="S825" s="184" t="n">
        <f aca="false">'Piano Finanziario Annuale'!$F$6</f>
        <v>0</v>
      </c>
      <c r="T825" s="185" t="n">
        <v>0</v>
      </c>
      <c r="U825" s="186"/>
      <c r="V825" s="187" t="n">
        <f aca="false">(T825*U825)</f>
        <v>0</v>
      </c>
      <c r="W825" s="185" t="n">
        <v>0</v>
      </c>
      <c r="X825" s="185" t="n">
        <f aca="false">IF(OR(S825="sì",S825="forfettario 190"),SUM(T825+W825),SUM(T825+V825+W825))</f>
        <v>0</v>
      </c>
      <c r="Y825" s="205"/>
      <c r="Z825" s="205"/>
      <c r="AA825" s="206"/>
      <c r="AB825" s="189" t="n">
        <f aca="false">IF(AA825="SI",X825,0)</f>
        <v>0</v>
      </c>
      <c r="AC825" s="207"/>
      <c r="AD825" s="207"/>
      <c r="AE825" s="207"/>
      <c r="AF825" s="207"/>
      <c r="AG825" s="207"/>
      <c r="AH825" s="208"/>
    </row>
    <row r="826" customFormat="false" ht="13.5" hidden="false" customHeight="true" outlineLevel="0" collapsed="false">
      <c r="A826" s="22" t="n">
        <v>825</v>
      </c>
      <c r="B826" s="180"/>
      <c r="C826" s="22"/>
      <c r="D826" s="22"/>
      <c r="E826" s="22"/>
      <c r="F826" s="22"/>
      <c r="G826" s="22"/>
      <c r="H826" s="183"/>
      <c r="I826" s="183"/>
      <c r="J826" s="22"/>
      <c r="K826" s="191" t="e">
        <f aca="false">VLOOKUP('Altri Costi'!J826,Legenda!$D$1:$F$258,2)</f>
        <v>#N/A</v>
      </c>
      <c r="L826" s="22"/>
      <c r="M826" s="22"/>
      <c r="N826" s="203"/>
      <c r="O826" s="183"/>
      <c r="P826" s="22"/>
      <c r="Q826" s="203"/>
      <c r="R826" s="183"/>
      <c r="S826" s="184" t="n">
        <f aca="false">'Piano Finanziario Annuale'!$F$6</f>
        <v>0</v>
      </c>
      <c r="T826" s="185" t="n">
        <v>0</v>
      </c>
      <c r="U826" s="186"/>
      <c r="V826" s="187" t="n">
        <f aca="false">(T826*U826)</f>
        <v>0</v>
      </c>
      <c r="W826" s="185" t="n">
        <v>0</v>
      </c>
      <c r="X826" s="185" t="n">
        <f aca="false">IF(OR(S826="sì",S826="forfettario 190"),SUM(T826+W826),SUM(T826+V826+W826))</f>
        <v>0</v>
      </c>
      <c r="Y826" s="205"/>
      <c r="Z826" s="205"/>
      <c r="AA826" s="206"/>
      <c r="AB826" s="189" t="n">
        <f aca="false">IF(AA826="SI",X826,0)</f>
        <v>0</v>
      </c>
      <c r="AC826" s="207"/>
      <c r="AD826" s="207"/>
      <c r="AE826" s="207"/>
      <c r="AF826" s="207"/>
      <c r="AG826" s="207"/>
      <c r="AH826" s="208"/>
    </row>
    <row r="827" customFormat="false" ht="13.5" hidden="false" customHeight="true" outlineLevel="0" collapsed="false">
      <c r="A827" s="22" t="n">
        <v>826</v>
      </c>
      <c r="B827" s="180"/>
      <c r="C827" s="22"/>
      <c r="D827" s="22"/>
      <c r="E827" s="22"/>
      <c r="F827" s="22"/>
      <c r="G827" s="22"/>
      <c r="H827" s="183"/>
      <c r="I827" s="183"/>
      <c r="J827" s="22"/>
      <c r="K827" s="191" t="e">
        <f aca="false">VLOOKUP('Altri Costi'!J827,Legenda!$D$1:$F$258,2)</f>
        <v>#N/A</v>
      </c>
      <c r="L827" s="22"/>
      <c r="M827" s="22"/>
      <c r="N827" s="203"/>
      <c r="O827" s="183"/>
      <c r="P827" s="22"/>
      <c r="Q827" s="203"/>
      <c r="R827" s="183"/>
      <c r="S827" s="184" t="n">
        <f aca="false">'Piano Finanziario Annuale'!$F$6</f>
        <v>0</v>
      </c>
      <c r="T827" s="185" t="n">
        <v>0</v>
      </c>
      <c r="U827" s="186"/>
      <c r="V827" s="187" t="n">
        <f aca="false">(T827*U827)</f>
        <v>0</v>
      </c>
      <c r="W827" s="185" t="n">
        <v>0</v>
      </c>
      <c r="X827" s="185" t="n">
        <f aca="false">IF(OR(S827="sì",S827="forfettario 190"),SUM(T827+W827),SUM(T827+V827+W827))</f>
        <v>0</v>
      </c>
      <c r="Y827" s="205"/>
      <c r="Z827" s="205"/>
      <c r="AA827" s="206"/>
      <c r="AB827" s="189" t="n">
        <f aca="false">IF(AA827="SI",X827,0)</f>
        <v>0</v>
      </c>
      <c r="AC827" s="207"/>
      <c r="AD827" s="207"/>
      <c r="AE827" s="207"/>
      <c r="AF827" s="207"/>
      <c r="AG827" s="207"/>
      <c r="AH827" s="208"/>
    </row>
    <row r="828" customFormat="false" ht="13.5" hidden="false" customHeight="true" outlineLevel="0" collapsed="false">
      <c r="A828" s="22" t="n">
        <v>827</v>
      </c>
      <c r="B828" s="180"/>
      <c r="C828" s="22"/>
      <c r="D828" s="22"/>
      <c r="E828" s="22"/>
      <c r="F828" s="22"/>
      <c r="G828" s="22"/>
      <c r="H828" s="183"/>
      <c r="I828" s="183"/>
      <c r="J828" s="22"/>
      <c r="K828" s="191" t="e">
        <f aca="false">VLOOKUP('Altri Costi'!J828,Legenda!$D$1:$F$258,2)</f>
        <v>#N/A</v>
      </c>
      <c r="L828" s="22"/>
      <c r="M828" s="22"/>
      <c r="N828" s="203"/>
      <c r="O828" s="183"/>
      <c r="P828" s="22"/>
      <c r="Q828" s="203"/>
      <c r="R828" s="183"/>
      <c r="S828" s="184" t="n">
        <f aca="false">'Piano Finanziario Annuale'!$F$6</f>
        <v>0</v>
      </c>
      <c r="T828" s="185" t="n">
        <v>0</v>
      </c>
      <c r="U828" s="186"/>
      <c r="V828" s="187" t="n">
        <f aca="false">(T828*U828)</f>
        <v>0</v>
      </c>
      <c r="W828" s="185" t="n">
        <v>0</v>
      </c>
      <c r="X828" s="185" t="n">
        <f aca="false">IF(OR(S828="sì",S828="forfettario 190"),SUM(T828+W828),SUM(T828+V828+W828))</f>
        <v>0</v>
      </c>
      <c r="Y828" s="205"/>
      <c r="Z828" s="205"/>
      <c r="AA828" s="206"/>
      <c r="AB828" s="189" t="n">
        <f aca="false">IF(AA828="SI",X828,0)</f>
        <v>0</v>
      </c>
      <c r="AC828" s="207"/>
      <c r="AD828" s="207"/>
      <c r="AE828" s="207"/>
      <c r="AF828" s="207"/>
      <c r="AG828" s="207"/>
      <c r="AH828" s="208"/>
    </row>
    <row r="829" customFormat="false" ht="13.5" hidden="false" customHeight="true" outlineLevel="0" collapsed="false">
      <c r="A829" s="22" t="n">
        <v>828</v>
      </c>
      <c r="B829" s="180"/>
      <c r="C829" s="22"/>
      <c r="D829" s="22"/>
      <c r="E829" s="22"/>
      <c r="F829" s="22"/>
      <c r="G829" s="22"/>
      <c r="H829" s="183"/>
      <c r="I829" s="183"/>
      <c r="J829" s="22"/>
      <c r="K829" s="191" t="e">
        <f aca="false">VLOOKUP('Altri Costi'!J829,Legenda!$D$1:$F$258,2)</f>
        <v>#N/A</v>
      </c>
      <c r="L829" s="22"/>
      <c r="M829" s="22"/>
      <c r="N829" s="203"/>
      <c r="O829" s="183"/>
      <c r="P829" s="22"/>
      <c r="Q829" s="203"/>
      <c r="R829" s="183"/>
      <c r="S829" s="184" t="n">
        <f aca="false">'Piano Finanziario Annuale'!$F$6</f>
        <v>0</v>
      </c>
      <c r="T829" s="185" t="n">
        <v>0</v>
      </c>
      <c r="U829" s="186"/>
      <c r="V829" s="187" t="n">
        <f aca="false">(T829*U829)</f>
        <v>0</v>
      </c>
      <c r="W829" s="185" t="n">
        <v>0</v>
      </c>
      <c r="X829" s="185" t="n">
        <f aca="false">IF(OR(S829="sì",S829="forfettario 190"),SUM(T829+W829),SUM(T829+V829+W829))</f>
        <v>0</v>
      </c>
      <c r="Y829" s="205"/>
      <c r="Z829" s="205"/>
      <c r="AA829" s="206"/>
      <c r="AB829" s="189" t="n">
        <f aca="false">IF(AA829="SI",X829,0)</f>
        <v>0</v>
      </c>
      <c r="AC829" s="207"/>
      <c r="AD829" s="207"/>
      <c r="AE829" s="207"/>
      <c r="AF829" s="207"/>
      <c r="AG829" s="207"/>
      <c r="AH829" s="208"/>
    </row>
    <row r="830" customFormat="false" ht="13.5" hidden="false" customHeight="true" outlineLevel="0" collapsed="false">
      <c r="A830" s="22" t="n">
        <v>829</v>
      </c>
      <c r="B830" s="180"/>
      <c r="C830" s="22"/>
      <c r="D830" s="22"/>
      <c r="E830" s="22"/>
      <c r="F830" s="22"/>
      <c r="G830" s="22"/>
      <c r="H830" s="183"/>
      <c r="I830" s="183"/>
      <c r="J830" s="22"/>
      <c r="K830" s="191" t="e">
        <f aca="false">VLOOKUP('Altri Costi'!J830,Legenda!$D$1:$F$258,2)</f>
        <v>#N/A</v>
      </c>
      <c r="L830" s="22"/>
      <c r="M830" s="22"/>
      <c r="N830" s="203"/>
      <c r="O830" s="183"/>
      <c r="P830" s="22"/>
      <c r="Q830" s="203"/>
      <c r="R830" s="183"/>
      <c r="S830" s="184" t="n">
        <f aca="false">'Piano Finanziario Annuale'!$F$6</f>
        <v>0</v>
      </c>
      <c r="T830" s="185" t="n">
        <v>0</v>
      </c>
      <c r="U830" s="186"/>
      <c r="V830" s="187" t="n">
        <f aca="false">(T830*U830)</f>
        <v>0</v>
      </c>
      <c r="W830" s="185" t="n">
        <v>0</v>
      </c>
      <c r="X830" s="185" t="n">
        <f aca="false">IF(OR(S830="sì",S830="forfettario 190"),SUM(T830+W830),SUM(T830+V830+W830))</f>
        <v>0</v>
      </c>
      <c r="Y830" s="205"/>
      <c r="Z830" s="205"/>
      <c r="AA830" s="206"/>
      <c r="AB830" s="189" t="n">
        <f aca="false">IF(AA830="SI",X830,0)</f>
        <v>0</v>
      </c>
      <c r="AC830" s="207"/>
      <c r="AD830" s="207"/>
      <c r="AE830" s="207"/>
      <c r="AF830" s="207"/>
      <c r="AG830" s="207"/>
      <c r="AH830" s="208"/>
    </row>
    <row r="831" customFormat="false" ht="13.5" hidden="false" customHeight="true" outlineLevel="0" collapsed="false">
      <c r="A831" s="22" t="n">
        <v>830</v>
      </c>
      <c r="B831" s="180"/>
      <c r="C831" s="22"/>
      <c r="D831" s="22"/>
      <c r="E831" s="22"/>
      <c r="F831" s="22"/>
      <c r="G831" s="22"/>
      <c r="H831" s="183"/>
      <c r="I831" s="183"/>
      <c r="J831" s="22"/>
      <c r="K831" s="191" t="e">
        <f aca="false">VLOOKUP('Altri Costi'!J831,Legenda!$D$1:$F$258,2)</f>
        <v>#N/A</v>
      </c>
      <c r="L831" s="22"/>
      <c r="M831" s="22"/>
      <c r="N831" s="203"/>
      <c r="O831" s="183"/>
      <c r="P831" s="22"/>
      <c r="Q831" s="203"/>
      <c r="R831" s="183"/>
      <c r="S831" s="184" t="n">
        <f aca="false">'Piano Finanziario Annuale'!$F$6</f>
        <v>0</v>
      </c>
      <c r="T831" s="185" t="n">
        <v>0</v>
      </c>
      <c r="U831" s="186"/>
      <c r="V831" s="187" t="n">
        <f aca="false">(T831*U831)</f>
        <v>0</v>
      </c>
      <c r="W831" s="185" t="n">
        <v>0</v>
      </c>
      <c r="X831" s="185" t="n">
        <f aca="false">IF(OR(S831="sì",S831="forfettario 190"),SUM(T831+W831),SUM(T831+V831+W831))</f>
        <v>0</v>
      </c>
      <c r="Y831" s="205"/>
      <c r="Z831" s="205"/>
      <c r="AA831" s="206"/>
      <c r="AB831" s="189" t="n">
        <f aca="false">IF(AA831="SI",X831,0)</f>
        <v>0</v>
      </c>
      <c r="AC831" s="207"/>
      <c r="AD831" s="207"/>
      <c r="AE831" s="207"/>
      <c r="AF831" s="207"/>
      <c r="AG831" s="207"/>
      <c r="AH831" s="208"/>
    </row>
    <row r="832" customFormat="false" ht="13.5" hidden="false" customHeight="true" outlineLevel="0" collapsed="false">
      <c r="A832" s="22" t="n">
        <v>831</v>
      </c>
      <c r="B832" s="180"/>
      <c r="C832" s="22"/>
      <c r="D832" s="22"/>
      <c r="E832" s="22"/>
      <c r="F832" s="22"/>
      <c r="G832" s="22"/>
      <c r="H832" s="183"/>
      <c r="I832" s="183"/>
      <c r="J832" s="22"/>
      <c r="K832" s="191" t="e">
        <f aca="false">VLOOKUP('Altri Costi'!J832,Legenda!$D$1:$F$258,2)</f>
        <v>#N/A</v>
      </c>
      <c r="L832" s="22"/>
      <c r="M832" s="22"/>
      <c r="N832" s="203"/>
      <c r="O832" s="183"/>
      <c r="P832" s="22"/>
      <c r="Q832" s="203"/>
      <c r="R832" s="183"/>
      <c r="S832" s="184" t="n">
        <f aca="false">'Piano Finanziario Annuale'!$F$6</f>
        <v>0</v>
      </c>
      <c r="T832" s="185" t="n">
        <v>0</v>
      </c>
      <c r="U832" s="186"/>
      <c r="V832" s="187" t="n">
        <f aca="false">(T832*U832)</f>
        <v>0</v>
      </c>
      <c r="W832" s="185" t="n">
        <v>0</v>
      </c>
      <c r="X832" s="185" t="n">
        <f aca="false">IF(OR(S832="sì",S832="forfettario 190"),SUM(T832+W832),SUM(T832+V832+W832))</f>
        <v>0</v>
      </c>
      <c r="Y832" s="205"/>
      <c r="Z832" s="205"/>
      <c r="AA832" s="206"/>
      <c r="AB832" s="189" t="n">
        <f aca="false">IF(AA832="SI",X832,0)</f>
        <v>0</v>
      </c>
      <c r="AC832" s="207"/>
      <c r="AD832" s="207"/>
      <c r="AE832" s="207"/>
      <c r="AF832" s="207"/>
      <c r="AG832" s="207"/>
      <c r="AH832" s="208"/>
    </row>
    <row r="833" customFormat="false" ht="13.5" hidden="false" customHeight="true" outlineLevel="0" collapsed="false">
      <c r="A833" s="22" t="n">
        <v>832</v>
      </c>
      <c r="B833" s="180"/>
      <c r="C833" s="22"/>
      <c r="D833" s="22"/>
      <c r="E833" s="22"/>
      <c r="F833" s="22"/>
      <c r="G833" s="22"/>
      <c r="H833" s="183"/>
      <c r="I833" s="183"/>
      <c r="J833" s="22"/>
      <c r="K833" s="191" t="e">
        <f aca="false">VLOOKUP('Altri Costi'!J833,Legenda!$D$1:$F$258,2)</f>
        <v>#N/A</v>
      </c>
      <c r="L833" s="22"/>
      <c r="M833" s="22"/>
      <c r="N833" s="203"/>
      <c r="O833" s="183"/>
      <c r="P833" s="22"/>
      <c r="Q833" s="203"/>
      <c r="R833" s="183"/>
      <c r="S833" s="184" t="n">
        <f aca="false">'Piano Finanziario Annuale'!$F$6</f>
        <v>0</v>
      </c>
      <c r="T833" s="185" t="n">
        <v>0</v>
      </c>
      <c r="U833" s="186"/>
      <c r="V833" s="187" t="n">
        <f aca="false">(T833*U833)</f>
        <v>0</v>
      </c>
      <c r="W833" s="185" t="n">
        <v>0</v>
      </c>
      <c r="X833" s="185" t="n">
        <f aca="false">IF(OR(S833="sì",S833="forfettario 190"),SUM(T833+W833),SUM(T833+V833+W833))</f>
        <v>0</v>
      </c>
      <c r="Y833" s="205"/>
      <c r="Z833" s="205"/>
      <c r="AA833" s="206"/>
      <c r="AB833" s="189" t="n">
        <f aca="false">IF(AA833="SI",X833,0)</f>
        <v>0</v>
      </c>
      <c r="AC833" s="207"/>
      <c r="AD833" s="207"/>
      <c r="AE833" s="207"/>
      <c r="AF833" s="207"/>
      <c r="AG833" s="207"/>
      <c r="AH833" s="208"/>
    </row>
    <row r="834" customFormat="false" ht="13.5" hidden="false" customHeight="true" outlineLevel="0" collapsed="false">
      <c r="A834" s="22" t="n">
        <v>833</v>
      </c>
      <c r="B834" s="180"/>
      <c r="C834" s="22"/>
      <c r="D834" s="22"/>
      <c r="E834" s="22"/>
      <c r="F834" s="22"/>
      <c r="G834" s="22"/>
      <c r="H834" s="183"/>
      <c r="I834" s="183"/>
      <c r="J834" s="22"/>
      <c r="K834" s="191" t="e">
        <f aca="false">VLOOKUP('Altri Costi'!J834,Legenda!$D$1:$F$258,2)</f>
        <v>#N/A</v>
      </c>
      <c r="L834" s="22"/>
      <c r="M834" s="22"/>
      <c r="N834" s="203"/>
      <c r="O834" s="183"/>
      <c r="P834" s="22"/>
      <c r="Q834" s="203"/>
      <c r="R834" s="183"/>
      <c r="S834" s="184" t="n">
        <f aca="false">'Piano Finanziario Annuale'!$F$6</f>
        <v>0</v>
      </c>
      <c r="T834" s="185" t="n">
        <v>0</v>
      </c>
      <c r="U834" s="186"/>
      <c r="V834" s="187" t="n">
        <f aca="false">(T834*U834)</f>
        <v>0</v>
      </c>
      <c r="W834" s="185" t="n">
        <v>0</v>
      </c>
      <c r="X834" s="185" t="n">
        <f aca="false">IF(OR(S834="sì",S834="forfettario 190"),SUM(T834+W834),SUM(T834+V834+W834))</f>
        <v>0</v>
      </c>
      <c r="Y834" s="205"/>
      <c r="Z834" s="205"/>
      <c r="AA834" s="206"/>
      <c r="AB834" s="189" t="n">
        <f aca="false">IF(AA834="SI",X834,0)</f>
        <v>0</v>
      </c>
      <c r="AC834" s="207"/>
      <c r="AD834" s="207"/>
      <c r="AE834" s="207"/>
      <c r="AF834" s="207"/>
      <c r="AG834" s="207"/>
      <c r="AH834" s="208"/>
    </row>
    <row r="835" customFormat="false" ht="13.5" hidden="false" customHeight="true" outlineLevel="0" collapsed="false">
      <c r="A835" s="22" t="n">
        <v>834</v>
      </c>
      <c r="B835" s="180"/>
      <c r="C835" s="22"/>
      <c r="D835" s="22"/>
      <c r="E835" s="22"/>
      <c r="F835" s="22"/>
      <c r="G835" s="22"/>
      <c r="H835" s="183"/>
      <c r="I835" s="183"/>
      <c r="J835" s="22"/>
      <c r="K835" s="191" t="e">
        <f aca="false">VLOOKUP('Altri Costi'!J835,Legenda!$D$1:$F$258,2)</f>
        <v>#N/A</v>
      </c>
      <c r="L835" s="22"/>
      <c r="M835" s="22"/>
      <c r="N835" s="203"/>
      <c r="O835" s="183"/>
      <c r="P835" s="22"/>
      <c r="Q835" s="203"/>
      <c r="R835" s="183"/>
      <c r="S835" s="184" t="n">
        <f aca="false">'Piano Finanziario Annuale'!$F$6</f>
        <v>0</v>
      </c>
      <c r="T835" s="185" t="n">
        <v>0</v>
      </c>
      <c r="U835" s="186"/>
      <c r="V835" s="187" t="n">
        <f aca="false">(T835*U835)</f>
        <v>0</v>
      </c>
      <c r="W835" s="185" t="n">
        <v>0</v>
      </c>
      <c r="X835" s="185" t="n">
        <f aca="false">IF(OR(S835="sì",S835="forfettario 190"),SUM(T835+W835),SUM(T835+V835+W835))</f>
        <v>0</v>
      </c>
      <c r="Y835" s="205"/>
      <c r="Z835" s="205"/>
      <c r="AA835" s="206"/>
      <c r="AB835" s="189" t="n">
        <f aca="false">IF(AA835="SI",X835,0)</f>
        <v>0</v>
      </c>
      <c r="AC835" s="207"/>
      <c r="AD835" s="207"/>
      <c r="AE835" s="207"/>
      <c r="AF835" s="207"/>
      <c r="AG835" s="207"/>
      <c r="AH835" s="208"/>
    </row>
    <row r="836" customFormat="false" ht="13.5" hidden="false" customHeight="true" outlineLevel="0" collapsed="false">
      <c r="A836" s="22" t="n">
        <v>835</v>
      </c>
      <c r="B836" s="180"/>
      <c r="C836" s="22"/>
      <c r="D836" s="22"/>
      <c r="E836" s="22"/>
      <c r="F836" s="22"/>
      <c r="G836" s="22"/>
      <c r="H836" s="183"/>
      <c r="I836" s="183"/>
      <c r="J836" s="22"/>
      <c r="K836" s="191" t="e">
        <f aca="false">VLOOKUP('Altri Costi'!J836,Legenda!$D$1:$F$258,2)</f>
        <v>#N/A</v>
      </c>
      <c r="L836" s="22"/>
      <c r="M836" s="22"/>
      <c r="N836" s="203"/>
      <c r="O836" s="183"/>
      <c r="P836" s="22"/>
      <c r="Q836" s="203"/>
      <c r="R836" s="183"/>
      <c r="S836" s="184" t="n">
        <f aca="false">'Piano Finanziario Annuale'!$F$6</f>
        <v>0</v>
      </c>
      <c r="T836" s="185" t="n">
        <v>0</v>
      </c>
      <c r="U836" s="186"/>
      <c r="V836" s="187" t="n">
        <f aca="false">(T836*U836)</f>
        <v>0</v>
      </c>
      <c r="W836" s="185" t="n">
        <v>0</v>
      </c>
      <c r="X836" s="185" t="n">
        <f aca="false">IF(OR(S836="sì",S836="forfettario 190"),SUM(T836+W836),SUM(T836+V836+W836))</f>
        <v>0</v>
      </c>
      <c r="Y836" s="205"/>
      <c r="Z836" s="205"/>
      <c r="AA836" s="206"/>
      <c r="AB836" s="189" t="n">
        <f aca="false">IF(AA836="SI",X836,0)</f>
        <v>0</v>
      </c>
      <c r="AC836" s="207"/>
      <c r="AD836" s="207"/>
      <c r="AE836" s="207"/>
      <c r="AF836" s="207"/>
      <c r="AG836" s="207"/>
      <c r="AH836" s="208"/>
    </row>
    <row r="837" customFormat="false" ht="13.5" hidden="false" customHeight="true" outlineLevel="0" collapsed="false">
      <c r="A837" s="22" t="n">
        <v>836</v>
      </c>
      <c r="B837" s="180"/>
      <c r="C837" s="22"/>
      <c r="D837" s="22"/>
      <c r="E837" s="22"/>
      <c r="F837" s="22"/>
      <c r="G837" s="22"/>
      <c r="H837" s="183"/>
      <c r="I837" s="183"/>
      <c r="J837" s="22"/>
      <c r="K837" s="191" t="e">
        <f aca="false">VLOOKUP('Altri Costi'!J837,Legenda!$D$1:$F$258,2)</f>
        <v>#N/A</v>
      </c>
      <c r="L837" s="22"/>
      <c r="M837" s="22"/>
      <c r="N837" s="203"/>
      <c r="O837" s="183"/>
      <c r="P837" s="22"/>
      <c r="Q837" s="203"/>
      <c r="R837" s="183"/>
      <c r="S837" s="184" t="n">
        <f aca="false">'Piano Finanziario Annuale'!$F$6</f>
        <v>0</v>
      </c>
      <c r="T837" s="185" t="n">
        <v>0</v>
      </c>
      <c r="U837" s="186"/>
      <c r="V837" s="187" t="n">
        <f aca="false">(T837*U837)</f>
        <v>0</v>
      </c>
      <c r="W837" s="185" t="n">
        <v>0</v>
      </c>
      <c r="X837" s="185" t="n">
        <f aca="false">IF(OR(S837="sì",S837="forfettario 190"),SUM(T837+W837),SUM(T837+V837+W837))</f>
        <v>0</v>
      </c>
      <c r="Y837" s="205"/>
      <c r="Z837" s="205"/>
      <c r="AA837" s="206"/>
      <c r="AB837" s="189" t="n">
        <f aca="false">IF(AA837="SI",X837,0)</f>
        <v>0</v>
      </c>
      <c r="AC837" s="207"/>
      <c r="AD837" s="207"/>
      <c r="AE837" s="207"/>
      <c r="AF837" s="207"/>
      <c r="AG837" s="207"/>
      <c r="AH837" s="208"/>
    </row>
    <row r="838" customFormat="false" ht="13.5" hidden="false" customHeight="true" outlineLevel="0" collapsed="false">
      <c r="A838" s="22" t="n">
        <v>837</v>
      </c>
      <c r="B838" s="180"/>
      <c r="C838" s="22"/>
      <c r="D838" s="22"/>
      <c r="E838" s="22"/>
      <c r="F838" s="22"/>
      <c r="G838" s="22"/>
      <c r="H838" s="183"/>
      <c r="I838" s="183"/>
      <c r="J838" s="22"/>
      <c r="K838" s="191" t="e">
        <f aca="false">VLOOKUP('Altri Costi'!J838,Legenda!$D$1:$F$258,2)</f>
        <v>#N/A</v>
      </c>
      <c r="L838" s="22"/>
      <c r="M838" s="22"/>
      <c r="N838" s="203"/>
      <c r="O838" s="183"/>
      <c r="P838" s="22"/>
      <c r="Q838" s="203"/>
      <c r="R838" s="183"/>
      <c r="S838" s="184" t="n">
        <f aca="false">'Piano Finanziario Annuale'!$F$6</f>
        <v>0</v>
      </c>
      <c r="T838" s="185" t="n">
        <v>0</v>
      </c>
      <c r="U838" s="186"/>
      <c r="V838" s="187" t="n">
        <f aca="false">(T838*U838)</f>
        <v>0</v>
      </c>
      <c r="W838" s="185" t="n">
        <v>0</v>
      </c>
      <c r="X838" s="185" t="n">
        <f aca="false">IF(OR(S838="sì",S838="forfettario 190"),SUM(T838+W838),SUM(T838+V838+W838))</f>
        <v>0</v>
      </c>
      <c r="Y838" s="205"/>
      <c r="Z838" s="205"/>
      <c r="AA838" s="206"/>
      <c r="AB838" s="189" t="n">
        <f aca="false">IF(AA838="SI",X838,0)</f>
        <v>0</v>
      </c>
      <c r="AC838" s="207"/>
      <c r="AD838" s="207"/>
      <c r="AE838" s="207"/>
      <c r="AF838" s="207"/>
      <c r="AG838" s="207"/>
      <c r="AH838" s="208"/>
    </row>
    <row r="839" customFormat="false" ht="13.5" hidden="false" customHeight="true" outlineLevel="0" collapsed="false">
      <c r="A839" s="22" t="n">
        <v>838</v>
      </c>
      <c r="B839" s="180"/>
      <c r="C839" s="22"/>
      <c r="D839" s="22"/>
      <c r="E839" s="22"/>
      <c r="F839" s="22"/>
      <c r="G839" s="22"/>
      <c r="H839" s="183"/>
      <c r="I839" s="183"/>
      <c r="J839" s="22"/>
      <c r="K839" s="191" t="e">
        <f aca="false">VLOOKUP('Altri Costi'!J839,Legenda!$D$1:$F$258,2)</f>
        <v>#N/A</v>
      </c>
      <c r="L839" s="22"/>
      <c r="M839" s="22"/>
      <c r="N839" s="203"/>
      <c r="O839" s="183"/>
      <c r="P839" s="22"/>
      <c r="Q839" s="203"/>
      <c r="R839" s="183"/>
      <c r="S839" s="184" t="n">
        <f aca="false">'Piano Finanziario Annuale'!$F$6</f>
        <v>0</v>
      </c>
      <c r="T839" s="185" t="n">
        <v>0</v>
      </c>
      <c r="U839" s="186"/>
      <c r="V839" s="187" t="n">
        <f aca="false">(T839*U839)</f>
        <v>0</v>
      </c>
      <c r="W839" s="185" t="n">
        <v>0</v>
      </c>
      <c r="X839" s="185" t="n">
        <f aca="false">IF(OR(S839="sì",S839="forfettario 190"),SUM(T839+W839),SUM(T839+V839+W839))</f>
        <v>0</v>
      </c>
      <c r="Y839" s="205"/>
      <c r="Z839" s="205"/>
      <c r="AA839" s="206"/>
      <c r="AB839" s="189" t="n">
        <f aca="false">IF(AA839="SI",X839,0)</f>
        <v>0</v>
      </c>
      <c r="AC839" s="207"/>
      <c r="AD839" s="207"/>
      <c r="AE839" s="207"/>
      <c r="AF839" s="207"/>
      <c r="AG839" s="207"/>
      <c r="AH839" s="208"/>
    </row>
    <row r="840" customFormat="false" ht="13.5" hidden="false" customHeight="true" outlineLevel="0" collapsed="false">
      <c r="A840" s="22" t="n">
        <v>839</v>
      </c>
      <c r="B840" s="180"/>
      <c r="C840" s="22"/>
      <c r="D840" s="22"/>
      <c r="E840" s="22"/>
      <c r="F840" s="22"/>
      <c r="G840" s="22"/>
      <c r="H840" s="183"/>
      <c r="I840" s="183"/>
      <c r="J840" s="22"/>
      <c r="K840" s="191" t="e">
        <f aca="false">VLOOKUP('Altri Costi'!J840,Legenda!$D$1:$F$258,2)</f>
        <v>#N/A</v>
      </c>
      <c r="L840" s="22"/>
      <c r="M840" s="22"/>
      <c r="N840" s="203"/>
      <c r="O840" s="183"/>
      <c r="P840" s="22"/>
      <c r="Q840" s="203"/>
      <c r="R840" s="183"/>
      <c r="S840" s="184" t="n">
        <f aca="false">'Piano Finanziario Annuale'!$F$6</f>
        <v>0</v>
      </c>
      <c r="T840" s="185" t="n">
        <v>0</v>
      </c>
      <c r="U840" s="186"/>
      <c r="V840" s="187" t="n">
        <f aca="false">(T840*U840)</f>
        <v>0</v>
      </c>
      <c r="W840" s="185" t="n">
        <v>0</v>
      </c>
      <c r="X840" s="185" t="n">
        <f aca="false">IF(OR(S840="sì",S840="forfettario 190"),SUM(T840+W840),SUM(T840+V840+W840))</f>
        <v>0</v>
      </c>
      <c r="Y840" s="205"/>
      <c r="Z840" s="205"/>
      <c r="AA840" s="206"/>
      <c r="AB840" s="189" t="n">
        <f aca="false">IF(AA840="SI",X840,0)</f>
        <v>0</v>
      </c>
      <c r="AC840" s="207"/>
      <c r="AD840" s="207"/>
      <c r="AE840" s="207"/>
      <c r="AF840" s="207"/>
      <c r="AG840" s="207"/>
      <c r="AH840" s="208"/>
    </row>
    <row r="841" customFormat="false" ht="13.5" hidden="false" customHeight="true" outlineLevel="0" collapsed="false">
      <c r="A841" s="22" t="n">
        <v>840</v>
      </c>
      <c r="B841" s="180"/>
      <c r="C841" s="22"/>
      <c r="D841" s="22"/>
      <c r="E841" s="22"/>
      <c r="F841" s="22"/>
      <c r="G841" s="22"/>
      <c r="H841" s="183"/>
      <c r="I841" s="183"/>
      <c r="J841" s="22"/>
      <c r="K841" s="191" t="e">
        <f aca="false">VLOOKUP('Altri Costi'!J841,Legenda!$D$1:$F$258,2)</f>
        <v>#N/A</v>
      </c>
      <c r="L841" s="22"/>
      <c r="M841" s="22"/>
      <c r="N841" s="203"/>
      <c r="O841" s="183"/>
      <c r="P841" s="22"/>
      <c r="Q841" s="203"/>
      <c r="R841" s="183"/>
      <c r="S841" s="184" t="n">
        <f aca="false">'Piano Finanziario Annuale'!$F$6</f>
        <v>0</v>
      </c>
      <c r="T841" s="185" t="n">
        <v>0</v>
      </c>
      <c r="U841" s="186"/>
      <c r="V841" s="187" t="n">
        <f aca="false">(T841*U841)</f>
        <v>0</v>
      </c>
      <c r="W841" s="185" t="n">
        <v>0</v>
      </c>
      <c r="X841" s="185" t="n">
        <f aca="false">IF(OR(S841="sì",S841="forfettario 190"),SUM(T841+W841),SUM(T841+V841+W841))</f>
        <v>0</v>
      </c>
      <c r="Y841" s="205"/>
      <c r="Z841" s="205"/>
      <c r="AA841" s="206"/>
      <c r="AB841" s="189" t="n">
        <f aca="false">IF(AA841="SI",X841,0)</f>
        <v>0</v>
      </c>
      <c r="AC841" s="207"/>
      <c r="AD841" s="207"/>
      <c r="AE841" s="207"/>
      <c r="AF841" s="207"/>
      <c r="AG841" s="207"/>
      <c r="AH841" s="208"/>
    </row>
    <row r="842" customFormat="false" ht="13.5" hidden="false" customHeight="true" outlineLevel="0" collapsed="false">
      <c r="A842" s="22" t="n">
        <v>841</v>
      </c>
      <c r="B842" s="180"/>
      <c r="C842" s="22"/>
      <c r="D842" s="22"/>
      <c r="E842" s="22"/>
      <c r="F842" s="22"/>
      <c r="G842" s="22"/>
      <c r="H842" s="183"/>
      <c r="I842" s="183"/>
      <c r="J842" s="22"/>
      <c r="K842" s="191" t="e">
        <f aca="false">VLOOKUP('Altri Costi'!J842,Legenda!$D$1:$F$258,2)</f>
        <v>#N/A</v>
      </c>
      <c r="L842" s="22"/>
      <c r="M842" s="22"/>
      <c r="N842" s="203"/>
      <c r="O842" s="183"/>
      <c r="P842" s="22"/>
      <c r="Q842" s="203"/>
      <c r="R842" s="183"/>
      <c r="S842" s="184" t="n">
        <f aca="false">'Piano Finanziario Annuale'!$F$6</f>
        <v>0</v>
      </c>
      <c r="T842" s="185" t="n">
        <v>0</v>
      </c>
      <c r="U842" s="186"/>
      <c r="V842" s="187" t="n">
        <f aca="false">(T842*U842)</f>
        <v>0</v>
      </c>
      <c r="W842" s="185" t="n">
        <v>0</v>
      </c>
      <c r="X842" s="185" t="n">
        <f aca="false">IF(OR(S842="sì",S842="forfettario 190"),SUM(T842+W842),SUM(T842+V842+W842))</f>
        <v>0</v>
      </c>
      <c r="Y842" s="205"/>
      <c r="Z842" s="205"/>
      <c r="AA842" s="206"/>
      <c r="AB842" s="189" t="n">
        <f aca="false">IF(AA842="SI",X842,0)</f>
        <v>0</v>
      </c>
      <c r="AC842" s="207"/>
      <c r="AD842" s="207"/>
      <c r="AE842" s="207"/>
      <c r="AF842" s="207"/>
      <c r="AG842" s="207"/>
      <c r="AH842" s="208"/>
    </row>
    <row r="843" customFormat="false" ht="13.5" hidden="false" customHeight="true" outlineLevel="0" collapsed="false">
      <c r="A843" s="22" t="n">
        <v>842</v>
      </c>
      <c r="B843" s="180"/>
      <c r="C843" s="22"/>
      <c r="D843" s="22"/>
      <c r="E843" s="22"/>
      <c r="F843" s="22"/>
      <c r="G843" s="22"/>
      <c r="H843" s="183"/>
      <c r="I843" s="183"/>
      <c r="J843" s="22"/>
      <c r="K843" s="191" t="e">
        <f aca="false">VLOOKUP('Altri Costi'!J843,Legenda!$D$1:$F$258,2)</f>
        <v>#N/A</v>
      </c>
      <c r="L843" s="22"/>
      <c r="M843" s="22"/>
      <c r="N843" s="203"/>
      <c r="O843" s="183"/>
      <c r="P843" s="22"/>
      <c r="Q843" s="203"/>
      <c r="R843" s="183"/>
      <c r="S843" s="184" t="n">
        <f aca="false">'Piano Finanziario Annuale'!$F$6</f>
        <v>0</v>
      </c>
      <c r="T843" s="185" t="n">
        <v>0</v>
      </c>
      <c r="U843" s="186"/>
      <c r="V843" s="187" t="n">
        <f aca="false">(T843*U843)</f>
        <v>0</v>
      </c>
      <c r="W843" s="185" t="n">
        <v>0</v>
      </c>
      <c r="X843" s="185" t="n">
        <f aca="false">IF(OR(S843="sì",S843="forfettario 190"),SUM(T843+W843),SUM(T843+V843+W843))</f>
        <v>0</v>
      </c>
      <c r="Y843" s="205"/>
      <c r="Z843" s="205"/>
      <c r="AA843" s="206"/>
      <c r="AB843" s="189" t="n">
        <f aca="false">IF(AA843="SI",X843,0)</f>
        <v>0</v>
      </c>
      <c r="AC843" s="207"/>
      <c r="AD843" s="207"/>
      <c r="AE843" s="207"/>
      <c r="AF843" s="207"/>
      <c r="AG843" s="207"/>
      <c r="AH843" s="208"/>
    </row>
    <row r="844" customFormat="false" ht="13.5" hidden="false" customHeight="true" outlineLevel="0" collapsed="false">
      <c r="A844" s="22" t="n">
        <v>843</v>
      </c>
      <c r="B844" s="180"/>
      <c r="C844" s="22"/>
      <c r="D844" s="22"/>
      <c r="E844" s="22"/>
      <c r="F844" s="22"/>
      <c r="G844" s="22"/>
      <c r="H844" s="183"/>
      <c r="I844" s="183"/>
      <c r="J844" s="22"/>
      <c r="K844" s="191" t="e">
        <f aca="false">VLOOKUP('Altri Costi'!J844,Legenda!$D$1:$F$258,2)</f>
        <v>#N/A</v>
      </c>
      <c r="L844" s="22"/>
      <c r="M844" s="22"/>
      <c r="N844" s="203"/>
      <c r="O844" s="183"/>
      <c r="P844" s="22"/>
      <c r="Q844" s="203"/>
      <c r="R844" s="183"/>
      <c r="S844" s="184" t="n">
        <f aca="false">'Piano Finanziario Annuale'!$F$6</f>
        <v>0</v>
      </c>
      <c r="T844" s="185" t="n">
        <v>0</v>
      </c>
      <c r="U844" s="186"/>
      <c r="V844" s="187" t="n">
        <f aca="false">(T844*U844)</f>
        <v>0</v>
      </c>
      <c r="W844" s="185" t="n">
        <v>0</v>
      </c>
      <c r="X844" s="185" t="n">
        <f aca="false">IF(OR(S844="sì",S844="forfettario 190"),SUM(T844+W844),SUM(T844+V844+W844))</f>
        <v>0</v>
      </c>
      <c r="Y844" s="205"/>
      <c r="Z844" s="205"/>
      <c r="AA844" s="206"/>
      <c r="AB844" s="189" t="n">
        <f aca="false">IF(AA844="SI",X844,0)</f>
        <v>0</v>
      </c>
      <c r="AC844" s="207"/>
      <c r="AD844" s="207"/>
      <c r="AE844" s="207"/>
      <c r="AF844" s="207"/>
      <c r="AG844" s="207"/>
      <c r="AH844" s="208"/>
    </row>
    <row r="845" customFormat="false" ht="13.5" hidden="false" customHeight="true" outlineLevel="0" collapsed="false">
      <c r="A845" s="22" t="n">
        <v>844</v>
      </c>
      <c r="B845" s="180"/>
      <c r="C845" s="22"/>
      <c r="D845" s="22"/>
      <c r="E845" s="22"/>
      <c r="F845" s="22"/>
      <c r="G845" s="22"/>
      <c r="H845" s="183"/>
      <c r="I845" s="183"/>
      <c r="J845" s="22"/>
      <c r="K845" s="191" t="e">
        <f aca="false">VLOOKUP('Altri Costi'!J845,Legenda!$D$1:$F$258,2)</f>
        <v>#N/A</v>
      </c>
      <c r="L845" s="22"/>
      <c r="M845" s="22"/>
      <c r="N845" s="203"/>
      <c r="O845" s="183"/>
      <c r="P845" s="22"/>
      <c r="Q845" s="203"/>
      <c r="R845" s="183"/>
      <c r="S845" s="184" t="n">
        <f aca="false">'Piano Finanziario Annuale'!$F$6</f>
        <v>0</v>
      </c>
      <c r="T845" s="185" t="n">
        <v>0</v>
      </c>
      <c r="U845" s="186"/>
      <c r="V845" s="187" t="n">
        <f aca="false">(T845*U845)</f>
        <v>0</v>
      </c>
      <c r="W845" s="185" t="n">
        <v>0</v>
      </c>
      <c r="X845" s="185" t="n">
        <f aca="false">IF(OR(S845="sì",S845="forfettario 190"),SUM(T845+W845),SUM(T845+V845+W845))</f>
        <v>0</v>
      </c>
      <c r="Y845" s="205"/>
      <c r="Z845" s="205"/>
      <c r="AA845" s="206"/>
      <c r="AB845" s="189" t="n">
        <f aca="false">IF(AA845="SI",X845,0)</f>
        <v>0</v>
      </c>
      <c r="AC845" s="207"/>
      <c r="AD845" s="207"/>
      <c r="AE845" s="207"/>
      <c r="AF845" s="207"/>
      <c r="AG845" s="207"/>
      <c r="AH845" s="208"/>
    </row>
    <row r="846" customFormat="false" ht="13.5" hidden="false" customHeight="true" outlineLevel="0" collapsed="false">
      <c r="A846" s="22" t="n">
        <v>845</v>
      </c>
      <c r="B846" s="180"/>
      <c r="C846" s="22"/>
      <c r="D846" s="22"/>
      <c r="E846" s="22"/>
      <c r="F846" s="22"/>
      <c r="G846" s="22"/>
      <c r="H846" s="183"/>
      <c r="I846" s="183"/>
      <c r="J846" s="22"/>
      <c r="K846" s="191" t="e">
        <f aca="false">VLOOKUP('Altri Costi'!J846,Legenda!$D$1:$F$258,2)</f>
        <v>#N/A</v>
      </c>
      <c r="L846" s="22"/>
      <c r="M846" s="22"/>
      <c r="N846" s="203"/>
      <c r="O846" s="183"/>
      <c r="P846" s="22"/>
      <c r="Q846" s="203"/>
      <c r="R846" s="183"/>
      <c r="S846" s="184" t="n">
        <f aca="false">'Piano Finanziario Annuale'!$F$6</f>
        <v>0</v>
      </c>
      <c r="T846" s="185" t="n">
        <v>0</v>
      </c>
      <c r="U846" s="186"/>
      <c r="V846" s="187" t="n">
        <f aca="false">(T846*U846)</f>
        <v>0</v>
      </c>
      <c r="W846" s="185" t="n">
        <v>0</v>
      </c>
      <c r="X846" s="185" t="n">
        <f aca="false">IF(OR(S846="sì",S846="forfettario 190"),SUM(T846+W846),SUM(T846+V846+W846))</f>
        <v>0</v>
      </c>
      <c r="Y846" s="205"/>
      <c r="Z846" s="205"/>
      <c r="AA846" s="206"/>
      <c r="AB846" s="189" t="n">
        <f aca="false">IF(AA846="SI",X846,0)</f>
        <v>0</v>
      </c>
      <c r="AC846" s="207"/>
      <c r="AD846" s="207"/>
      <c r="AE846" s="207"/>
      <c r="AF846" s="207"/>
      <c r="AG846" s="207"/>
      <c r="AH846" s="208"/>
    </row>
    <row r="847" customFormat="false" ht="13.5" hidden="false" customHeight="true" outlineLevel="0" collapsed="false">
      <c r="A847" s="22" t="n">
        <v>846</v>
      </c>
      <c r="B847" s="180"/>
      <c r="C847" s="22"/>
      <c r="D847" s="22"/>
      <c r="E847" s="22"/>
      <c r="F847" s="22"/>
      <c r="G847" s="22"/>
      <c r="H847" s="183"/>
      <c r="I847" s="183"/>
      <c r="J847" s="22"/>
      <c r="K847" s="191" t="e">
        <f aca="false">VLOOKUP('Altri Costi'!J847,Legenda!$D$1:$F$258,2)</f>
        <v>#N/A</v>
      </c>
      <c r="L847" s="22"/>
      <c r="M847" s="22"/>
      <c r="N847" s="203"/>
      <c r="O847" s="183"/>
      <c r="P847" s="22"/>
      <c r="Q847" s="203"/>
      <c r="R847" s="183"/>
      <c r="S847" s="184" t="n">
        <f aca="false">'Piano Finanziario Annuale'!$F$6</f>
        <v>0</v>
      </c>
      <c r="T847" s="185" t="n">
        <v>0</v>
      </c>
      <c r="U847" s="186"/>
      <c r="V847" s="187" t="n">
        <f aca="false">(T847*U847)</f>
        <v>0</v>
      </c>
      <c r="W847" s="185" t="n">
        <v>0</v>
      </c>
      <c r="X847" s="185" t="n">
        <f aca="false">IF(OR(S847="sì",S847="forfettario 190"),SUM(T847+W847),SUM(T847+V847+W847))</f>
        <v>0</v>
      </c>
      <c r="Y847" s="205"/>
      <c r="Z847" s="205"/>
      <c r="AA847" s="206"/>
      <c r="AB847" s="189" t="n">
        <f aca="false">IF(AA847="SI",X847,0)</f>
        <v>0</v>
      </c>
      <c r="AC847" s="207"/>
      <c r="AD847" s="207"/>
      <c r="AE847" s="207"/>
      <c r="AF847" s="207"/>
      <c r="AG847" s="207"/>
      <c r="AH847" s="208"/>
    </row>
    <row r="848" customFormat="false" ht="13.5" hidden="false" customHeight="true" outlineLevel="0" collapsed="false">
      <c r="A848" s="22" t="n">
        <v>847</v>
      </c>
      <c r="B848" s="180"/>
      <c r="C848" s="22"/>
      <c r="D848" s="22"/>
      <c r="E848" s="22"/>
      <c r="F848" s="22"/>
      <c r="G848" s="22"/>
      <c r="H848" s="183"/>
      <c r="I848" s="183"/>
      <c r="J848" s="22"/>
      <c r="K848" s="191" t="e">
        <f aca="false">VLOOKUP('Altri Costi'!J848,Legenda!$D$1:$F$258,2)</f>
        <v>#N/A</v>
      </c>
      <c r="L848" s="22"/>
      <c r="M848" s="22"/>
      <c r="N848" s="203"/>
      <c r="O848" s="183"/>
      <c r="P848" s="22"/>
      <c r="Q848" s="203"/>
      <c r="R848" s="183"/>
      <c r="S848" s="184" t="n">
        <f aca="false">'Piano Finanziario Annuale'!$F$6</f>
        <v>0</v>
      </c>
      <c r="T848" s="185" t="n">
        <v>0</v>
      </c>
      <c r="U848" s="186"/>
      <c r="V848" s="187" t="n">
        <f aca="false">(T848*U848)</f>
        <v>0</v>
      </c>
      <c r="W848" s="185" t="n">
        <v>0</v>
      </c>
      <c r="X848" s="185" t="n">
        <f aca="false">IF(OR(S848="sì",S848="forfettario 190"),SUM(T848+W848),SUM(T848+V848+W848))</f>
        <v>0</v>
      </c>
      <c r="Y848" s="205"/>
      <c r="Z848" s="205"/>
      <c r="AA848" s="206"/>
      <c r="AB848" s="189" t="n">
        <f aca="false">IF(AA848="SI",X848,0)</f>
        <v>0</v>
      </c>
      <c r="AC848" s="207"/>
      <c r="AD848" s="207"/>
      <c r="AE848" s="207"/>
      <c r="AF848" s="207"/>
      <c r="AG848" s="207"/>
      <c r="AH848" s="208"/>
    </row>
    <row r="849" customFormat="false" ht="13.5" hidden="false" customHeight="true" outlineLevel="0" collapsed="false">
      <c r="A849" s="22" t="n">
        <v>848</v>
      </c>
      <c r="B849" s="180"/>
      <c r="C849" s="22"/>
      <c r="D849" s="22"/>
      <c r="E849" s="22"/>
      <c r="F849" s="22"/>
      <c r="G849" s="22"/>
      <c r="H849" s="183"/>
      <c r="I849" s="183"/>
      <c r="J849" s="22"/>
      <c r="K849" s="191" t="e">
        <f aca="false">VLOOKUP('Altri Costi'!J849,Legenda!$D$1:$F$258,2)</f>
        <v>#N/A</v>
      </c>
      <c r="L849" s="22"/>
      <c r="M849" s="22"/>
      <c r="N849" s="203"/>
      <c r="O849" s="183"/>
      <c r="P849" s="22"/>
      <c r="Q849" s="203"/>
      <c r="R849" s="183"/>
      <c r="S849" s="184" t="n">
        <f aca="false">'Piano Finanziario Annuale'!$F$6</f>
        <v>0</v>
      </c>
      <c r="T849" s="185" t="n">
        <v>0</v>
      </c>
      <c r="U849" s="186"/>
      <c r="V849" s="187" t="n">
        <f aca="false">(T849*U849)</f>
        <v>0</v>
      </c>
      <c r="W849" s="185" t="n">
        <v>0</v>
      </c>
      <c r="X849" s="185" t="n">
        <f aca="false">IF(OR(S849="sì",S849="forfettario 190"),SUM(T849+W849),SUM(T849+V849+W849))</f>
        <v>0</v>
      </c>
      <c r="Y849" s="205"/>
      <c r="Z849" s="205"/>
      <c r="AA849" s="206"/>
      <c r="AB849" s="189" t="n">
        <f aca="false">IF(AA849="SI",X849,0)</f>
        <v>0</v>
      </c>
      <c r="AC849" s="207"/>
      <c r="AD849" s="207"/>
      <c r="AE849" s="207"/>
      <c r="AF849" s="207"/>
      <c r="AG849" s="207"/>
      <c r="AH849" s="208"/>
    </row>
    <row r="850" customFormat="false" ht="13.5" hidden="false" customHeight="true" outlineLevel="0" collapsed="false">
      <c r="A850" s="22" t="n">
        <v>849</v>
      </c>
      <c r="B850" s="180"/>
      <c r="C850" s="22"/>
      <c r="D850" s="22"/>
      <c r="E850" s="22"/>
      <c r="F850" s="22"/>
      <c r="G850" s="22"/>
      <c r="H850" s="183"/>
      <c r="I850" s="183"/>
      <c r="J850" s="22"/>
      <c r="K850" s="191" t="e">
        <f aca="false">VLOOKUP('Altri Costi'!J850,Legenda!$D$1:$F$258,2)</f>
        <v>#N/A</v>
      </c>
      <c r="L850" s="22"/>
      <c r="M850" s="22"/>
      <c r="N850" s="203"/>
      <c r="O850" s="183"/>
      <c r="P850" s="22"/>
      <c r="Q850" s="203"/>
      <c r="R850" s="183"/>
      <c r="S850" s="184" t="n">
        <f aca="false">'Piano Finanziario Annuale'!$F$6</f>
        <v>0</v>
      </c>
      <c r="T850" s="185" t="n">
        <v>0</v>
      </c>
      <c r="U850" s="186"/>
      <c r="V850" s="187" t="n">
        <f aca="false">(T850*U850)</f>
        <v>0</v>
      </c>
      <c r="W850" s="185" t="n">
        <v>0</v>
      </c>
      <c r="X850" s="185" t="n">
        <f aca="false">IF(OR(S850="sì",S850="forfettario 190"),SUM(T850+W850),SUM(T850+V850+W850))</f>
        <v>0</v>
      </c>
      <c r="Y850" s="205"/>
      <c r="Z850" s="205"/>
      <c r="AA850" s="206"/>
      <c r="AB850" s="189" t="n">
        <f aca="false">IF(AA850="SI",X850,0)</f>
        <v>0</v>
      </c>
      <c r="AC850" s="207"/>
      <c r="AD850" s="207"/>
      <c r="AE850" s="207"/>
      <c r="AF850" s="207"/>
      <c r="AG850" s="207"/>
      <c r="AH850" s="208"/>
    </row>
    <row r="851" customFormat="false" ht="13.5" hidden="false" customHeight="true" outlineLevel="0" collapsed="false">
      <c r="A851" s="22" t="n">
        <v>850</v>
      </c>
      <c r="B851" s="180"/>
      <c r="C851" s="22"/>
      <c r="D851" s="22"/>
      <c r="E851" s="22"/>
      <c r="F851" s="22"/>
      <c r="G851" s="22"/>
      <c r="H851" s="183"/>
      <c r="I851" s="183"/>
      <c r="J851" s="22"/>
      <c r="K851" s="191" t="e">
        <f aca="false">VLOOKUP('Altri Costi'!J851,Legenda!$D$1:$F$258,2)</f>
        <v>#N/A</v>
      </c>
      <c r="L851" s="22"/>
      <c r="M851" s="22"/>
      <c r="N851" s="203"/>
      <c r="O851" s="183"/>
      <c r="P851" s="22"/>
      <c r="Q851" s="203"/>
      <c r="R851" s="183"/>
      <c r="S851" s="184" t="n">
        <f aca="false">'Piano Finanziario Annuale'!$F$6</f>
        <v>0</v>
      </c>
      <c r="T851" s="185" t="n">
        <v>0</v>
      </c>
      <c r="U851" s="186"/>
      <c r="V851" s="187" t="n">
        <f aca="false">(T851*U851)</f>
        <v>0</v>
      </c>
      <c r="W851" s="185" t="n">
        <v>0</v>
      </c>
      <c r="X851" s="185" t="n">
        <f aca="false">IF(OR(S851="sì",S851="forfettario 190"),SUM(T851+W851),SUM(T851+V851+W851))</f>
        <v>0</v>
      </c>
      <c r="Y851" s="205"/>
      <c r="Z851" s="205"/>
      <c r="AA851" s="206"/>
      <c r="AB851" s="189" t="n">
        <f aca="false">IF(AA851="SI",X851,0)</f>
        <v>0</v>
      </c>
      <c r="AC851" s="207"/>
      <c r="AD851" s="207"/>
      <c r="AE851" s="207"/>
      <c r="AF851" s="207"/>
      <c r="AG851" s="207"/>
      <c r="AH851" s="208"/>
    </row>
    <row r="852" customFormat="false" ht="13.5" hidden="false" customHeight="true" outlineLevel="0" collapsed="false">
      <c r="A852" s="22" t="n">
        <v>851</v>
      </c>
      <c r="B852" s="180"/>
      <c r="C852" s="22"/>
      <c r="D852" s="22"/>
      <c r="E852" s="22"/>
      <c r="F852" s="22"/>
      <c r="G852" s="22"/>
      <c r="H852" s="183"/>
      <c r="I852" s="183"/>
      <c r="J852" s="22"/>
      <c r="K852" s="191" t="e">
        <f aca="false">VLOOKUP('Altri Costi'!J852,Legenda!$D$1:$F$258,2)</f>
        <v>#N/A</v>
      </c>
      <c r="L852" s="22"/>
      <c r="M852" s="22"/>
      <c r="N852" s="203"/>
      <c r="O852" s="183"/>
      <c r="P852" s="22"/>
      <c r="Q852" s="203"/>
      <c r="R852" s="183"/>
      <c r="S852" s="184" t="n">
        <f aca="false">'Piano Finanziario Annuale'!$F$6</f>
        <v>0</v>
      </c>
      <c r="T852" s="185" t="n">
        <v>0</v>
      </c>
      <c r="U852" s="186"/>
      <c r="V852" s="187" t="n">
        <f aca="false">(T852*U852)</f>
        <v>0</v>
      </c>
      <c r="W852" s="185" t="n">
        <v>0</v>
      </c>
      <c r="X852" s="185" t="n">
        <f aca="false">IF(OR(S852="sì",S852="forfettario 190"),SUM(T852+W852),SUM(T852+V852+W852))</f>
        <v>0</v>
      </c>
      <c r="Y852" s="205"/>
      <c r="Z852" s="205"/>
      <c r="AA852" s="206"/>
      <c r="AB852" s="189" t="n">
        <f aca="false">IF(AA852="SI",X852,0)</f>
        <v>0</v>
      </c>
      <c r="AC852" s="207"/>
      <c r="AD852" s="207"/>
      <c r="AE852" s="207"/>
      <c r="AF852" s="207"/>
      <c r="AG852" s="207"/>
      <c r="AH852" s="208"/>
    </row>
    <row r="853" customFormat="false" ht="13.5" hidden="false" customHeight="true" outlineLevel="0" collapsed="false">
      <c r="A853" s="22" t="n">
        <v>852</v>
      </c>
      <c r="B853" s="180"/>
      <c r="C853" s="22"/>
      <c r="D853" s="22"/>
      <c r="E853" s="22"/>
      <c r="F853" s="22"/>
      <c r="G853" s="22"/>
      <c r="H853" s="183"/>
      <c r="I853" s="183"/>
      <c r="J853" s="22"/>
      <c r="K853" s="191" t="e">
        <f aca="false">VLOOKUP('Altri Costi'!J853,Legenda!$D$1:$F$258,2)</f>
        <v>#N/A</v>
      </c>
      <c r="L853" s="22"/>
      <c r="M853" s="22"/>
      <c r="N853" s="203"/>
      <c r="O853" s="183"/>
      <c r="P853" s="22"/>
      <c r="Q853" s="203"/>
      <c r="R853" s="183"/>
      <c r="S853" s="184" t="n">
        <f aca="false">'Piano Finanziario Annuale'!$F$6</f>
        <v>0</v>
      </c>
      <c r="T853" s="185" t="n">
        <v>0</v>
      </c>
      <c r="U853" s="186"/>
      <c r="V853" s="187" t="n">
        <f aca="false">(T853*U853)</f>
        <v>0</v>
      </c>
      <c r="W853" s="185" t="n">
        <v>0</v>
      </c>
      <c r="X853" s="185" t="n">
        <f aca="false">IF(OR(S853="sì",S853="forfettario 190"),SUM(T853+W853),SUM(T853+V853+W853))</f>
        <v>0</v>
      </c>
      <c r="Y853" s="205"/>
      <c r="Z853" s="205"/>
      <c r="AA853" s="206"/>
      <c r="AB853" s="189" t="n">
        <f aca="false">IF(AA853="SI",X853,0)</f>
        <v>0</v>
      </c>
      <c r="AC853" s="207"/>
      <c r="AD853" s="207"/>
      <c r="AE853" s="207"/>
      <c r="AF853" s="207"/>
      <c r="AG853" s="207"/>
      <c r="AH853" s="208"/>
    </row>
    <row r="854" customFormat="false" ht="13.5" hidden="false" customHeight="true" outlineLevel="0" collapsed="false">
      <c r="A854" s="22" t="n">
        <v>853</v>
      </c>
      <c r="B854" s="180"/>
      <c r="C854" s="22"/>
      <c r="D854" s="22"/>
      <c r="E854" s="22"/>
      <c r="F854" s="22"/>
      <c r="G854" s="22"/>
      <c r="H854" s="183"/>
      <c r="I854" s="183"/>
      <c r="J854" s="22"/>
      <c r="K854" s="191" t="e">
        <f aca="false">VLOOKUP('Altri Costi'!J854,Legenda!$D$1:$F$258,2)</f>
        <v>#N/A</v>
      </c>
      <c r="L854" s="22"/>
      <c r="M854" s="22"/>
      <c r="N854" s="203"/>
      <c r="O854" s="183"/>
      <c r="P854" s="22"/>
      <c r="Q854" s="203"/>
      <c r="R854" s="183"/>
      <c r="S854" s="184" t="n">
        <f aca="false">'Piano Finanziario Annuale'!$F$6</f>
        <v>0</v>
      </c>
      <c r="T854" s="185" t="n">
        <v>0</v>
      </c>
      <c r="U854" s="186"/>
      <c r="V854" s="187" t="n">
        <f aca="false">(T854*U854)</f>
        <v>0</v>
      </c>
      <c r="W854" s="185" t="n">
        <v>0</v>
      </c>
      <c r="X854" s="185" t="n">
        <f aca="false">IF(OR(S854="sì",S854="forfettario 190"),SUM(T854+W854),SUM(T854+V854+W854))</f>
        <v>0</v>
      </c>
      <c r="Y854" s="205"/>
      <c r="Z854" s="205"/>
      <c r="AA854" s="206"/>
      <c r="AB854" s="189" t="n">
        <f aca="false">IF(AA854="SI",X854,0)</f>
        <v>0</v>
      </c>
      <c r="AC854" s="207"/>
      <c r="AD854" s="207"/>
      <c r="AE854" s="207"/>
      <c r="AF854" s="207"/>
      <c r="AG854" s="207"/>
      <c r="AH854" s="208"/>
    </row>
    <row r="855" customFormat="false" ht="13.5" hidden="false" customHeight="true" outlineLevel="0" collapsed="false">
      <c r="A855" s="22" t="n">
        <v>854</v>
      </c>
      <c r="B855" s="180"/>
      <c r="C855" s="22"/>
      <c r="D855" s="22"/>
      <c r="E855" s="22"/>
      <c r="F855" s="22"/>
      <c r="G855" s="22"/>
      <c r="H855" s="183"/>
      <c r="I855" s="183"/>
      <c r="J855" s="22"/>
      <c r="K855" s="191" t="e">
        <f aca="false">VLOOKUP('Altri Costi'!J855,Legenda!$D$1:$F$258,2)</f>
        <v>#N/A</v>
      </c>
      <c r="L855" s="22"/>
      <c r="M855" s="22"/>
      <c r="N855" s="203"/>
      <c r="O855" s="183"/>
      <c r="P855" s="22"/>
      <c r="Q855" s="203"/>
      <c r="R855" s="183"/>
      <c r="S855" s="184" t="n">
        <f aca="false">'Piano Finanziario Annuale'!$F$6</f>
        <v>0</v>
      </c>
      <c r="T855" s="185" t="n">
        <v>0</v>
      </c>
      <c r="U855" s="186"/>
      <c r="V855" s="187" t="n">
        <f aca="false">(T855*U855)</f>
        <v>0</v>
      </c>
      <c r="W855" s="185" t="n">
        <v>0</v>
      </c>
      <c r="X855" s="185" t="n">
        <f aca="false">IF(OR(S855="sì",S855="forfettario 190"),SUM(T855+W855),SUM(T855+V855+W855))</f>
        <v>0</v>
      </c>
      <c r="Y855" s="205"/>
      <c r="Z855" s="205"/>
      <c r="AA855" s="206"/>
      <c r="AB855" s="189" t="n">
        <f aca="false">IF(AA855="SI",X855,0)</f>
        <v>0</v>
      </c>
      <c r="AC855" s="207"/>
      <c r="AD855" s="207"/>
      <c r="AE855" s="207"/>
      <c r="AF855" s="207"/>
      <c r="AG855" s="207"/>
      <c r="AH855" s="208"/>
    </row>
    <row r="856" customFormat="false" ht="13.5" hidden="false" customHeight="true" outlineLevel="0" collapsed="false">
      <c r="A856" s="22" t="n">
        <v>855</v>
      </c>
      <c r="B856" s="180"/>
      <c r="C856" s="22"/>
      <c r="D856" s="22"/>
      <c r="E856" s="22"/>
      <c r="F856" s="22"/>
      <c r="G856" s="22"/>
      <c r="H856" s="183"/>
      <c r="I856" s="183"/>
      <c r="J856" s="22"/>
      <c r="K856" s="191" t="e">
        <f aca="false">VLOOKUP('Altri Costi'!J856,Legenda!$D$1:$F$258,2)</f>
        <v>#N/A</v>
      </c>
      <c r="L856" s="22"/>
      <c r="M856" s="22"/>
      <c r="N856" s="203"/>
      <c r="O856" s="183"/>
      <c r="P856" s="22"/>
      <c r="Q856" s="203"/>
      <c r="R856" s="183"/>
      <c r="S856" s="184" t="n">
        <f aca="false">'Piano Finanziario Annuale'!$F$6</f>
        <v>0</v>
      </c>
      <c r="T856" s="185" t="n">
        <v>0</v>
      </c>
      <c r="U856" s="186"/>
      <c r="V856" s="187" t="n">
        <f aca="false">(T856*U856)</f>
        <v>0</v>
      </c>
      <c r="W856" s="185" t="n">
        <v>0</v>
      </c>
      <c r="X856" s="185" t="n">
        <f aca="false">IF(OR(S856="sì",S856="forfettario 190"),SUM(T856+W856),SUM(T856+V856+W856))</f>
        <v>0</v>
      </c>
      <c r="Y856" s="205"/>
      <c r="Z856" s="205"/>
      <c r="AA856" s="206"/>
      <c r="AB856" s="189" t="n">
        <f aca="false">IF(AA856="SI",X856,0)</f>
        <v>0</v>
      </c>
      <c r="AC856" s="207"/>
      <c r="AD856" s="207"/>
      <c r="AE856" s="207"/>
      <c r="AF856" s="207"/>
      <c r="AG856" s="207"/>
      <c r="AH856" s="208"/>
    </row>
    <row r="857" customFormat="false" ht="13.5" hidden="false" customHeight="true" outlineLevel="0" collapsed="false">
      <c r="A857" s="22" t="n">
        <v>856</v>
      </c>
      <c r="B857" s="180"/>
      <c r="C857" s="22"/>
      <c r="D857" s="22"/>
      <c r="E857" s="22"/>
      <c r="F857" s="22"/>
      <c r="G857" s="22"/>
      <c r="H857" s="183"/>
      <c r="I857" s="183"/>
      <c r="J857" s="22"/>
      <c r="K857" s="191" t="e">
        <f aca="false">VLOOKUP('Altri Costi'!J857,Legenda!$D$1:$F$258,2)</f>
        <v>#N/A</v>
      </c>
      <c r="L857" s="22"/>
      <c r="M857" s="22"/>
      <c r="N857" s="203"/>
      <c r="O857" s="183"/>
      <c r="P857" s="22"/>
      <c r="Q857" s="203"/>
      <c r="R857" s="183"/>
      <c r="S857" s="184" t="n">
        <f aca="false">'Piano Finanziario Annuale'!$F$6</f>
        <v>0</v>
      </c>
      <c r="T857" s="185" t="n">
        <v>0</v>
      </c>
      <c r="U857" s="186"/>
      <c r="V857" s="187" t="n">
        <f aca="false">(T857*U857)</f>
        <v>0</v>
      </c>
      <c r="W857" s="185" t="n">
        <v>0</v>
      </c>
      <c r="X857" s="185" t="n">
        <f aca="false">IF(OR(S857="sì",S857="forfettario 190"),SUM(T857+W857),SUM(T857+V857+W857))</f>
        <v>0</v>
      </c>
      <c r="Y857" s="205"/>
      <c r="Z857" s="205"/>
      <c r="AA857" s="206"/>
      <c r="AB857" s="189" t="n">
        <f aca="false">IF(AA857="SI",X857,0)</f>
        <v>0</v>
      </c>
      <c r="AC857" s="207"/>
      <c r="AD857" s="207"/>
      <c r="AE857" s="207"/>
      <c r="AF857" s="207"/>
      <c r="AG857" s="207"/>
      <c r="AH857" s="208"/>
    </row>
    <row r="858" customFormat="false" ht="13.5" hidden="false" customHeight="true" outlineLevel="0" collapsed="false">
      <c r="A858" s="22" t="n">
        <v>857</v>
      </c>
      <c r="B858" s="180"/>
      <c r="C858" s="22"/>
      <c r="D858" s="22"/>
      <c r="E858" s="22"/>
      <c r="F858" s="22"/>
      <c r="G858" s="22"/>
      <c r="H858" s="183"/>
      <c r="I858" s="183"/>
      <c r="J858" s="22"/>
      <c r="K858" s="191" t="e">
        <f aca="false">VLOOKUP('Altri Costi'!J858,Legenda!$D$1:$F$258,2)</f>
        <v>#N/A</v>
      </c>
      <c r="L858" s="22"/>
      <c r="M858" s="22"/>
      <c r="N858" s="203"/>
      <c r="O858" s="183"/>
      <c r="P858" s="22"/>
      <c r="Q858" s="203"/>
      <c r="R858" s="183"/>
      <c r="S858" s="184" t="n">
        <f aca="false">'Piano Finanziario Annuale'!$F$6</f>
        <v>0</v>
      </c>
      <c r="T858" s="185" t="n">
        <v>0</v>
      </c>
      <c r="U858" s="186"/>
      <c r="V858" s="187" t="n">
        <f aca="false">(T858*U858)</f>
        <v>0</v>
      </c>
      <c r="W858" s="185" t="n">
        <v>0</v>
      </c>
      <c r="X858" s="185" t="n">
        <f aca="false">IF(OR(S858="sì",S858="forfettario 190"),SUM(T858+W858),SUM(T858+V858+W858))</f>
        <v>0</v>
      </c>
      <c r="Y858" s="205"/>
      <c r="Z858" s="205"/>
      <c r="AA858" s="206"/>
      <c r="AB858" s="189" t="n">
        <f aca="false">IF(AA858="SI",X858,0)</f>
        <v>0</v>
      </c>
      <c r="AC858" s="207"/>
      <c r="AD858" s="207"/>
      <c r="AE858" s="207"/>
      <c r="AF858" s="207"/>
      <c r="AG858" s="207"/>
      <c r="AH858" s="208"/>
    </row>
    <row r="859" customFormat="false" ht="13.5" hidden="false" customHeight="true" outlineLevel="0" collapsed="false">
      <c r="A859" s="22" t="n">
        <v>858</v>
      </c>
      <c r="B859" s="180"/>
      <c r="C859" s="22"/>
      <c r="D859" s="22"/>
      <c r="E859" s="22"/>
      <c r="F859" s="22"/>
      <c r="G859" s="22"/>
      <c r="H859" s="183"/>
      <c r="I859" s="183"/>
      <c r="J859" s="22"/>
      <c r="K859" s="191" t="e">
        <f aca="false">VLOOKUP('Altri Costi'!J859,Legenda!$D$1:$F$258,2)</f>
        <v>#N/A</v>
      </c>
      <c r="L859" s="22"/>
      <c r="M859" s="22"/>
      <c r="N859" s="203"/>
      <c r="O859" s="183"/>
      <c r="P859" s="22"/>
      <c r="Q859" s="203"/>
      <c r="R859" s="183"/>
      <c r="S859" s="184" t="n">
        <f aca="false">'Piano Finanziario Annuale'!$F$6</f>
        <v>0</v>
      </c>
      <c r="T859" s="185" t="n">
        <v>0</v>
      </c>
      <c r="U859" s="186"/>
      <c r="V859" s="187" t="n">
        <f aca="false">(T859*U859)</f>
        <v>0</v>
      </c>
      <c r="W859" s="185" t="n">
        <v>0</v>
      </c>
      <c r="X859" s="185" t="n">
        <f aca="false">IF(OR(S859="sì",S859="forfettario 190"),SUM(T859+W859),SUM(T859+V859+W859))</f>
        <v>0</v>
      </c>
      <c r="Y859" s="205"/>
      <c r="Z859" s="205"/>
      <c r="AA859" s="206"/>
      <c r="AB859" s="189" t="n">
        <f aca="false">IF(AA859="SI",X859,0)</f>
        <v>0</v>
      </c>
      <c r="AC859" s="207"/>
      <c r="AD859" s="207"/>
      <c r="AE859" s="207"/>
      <c r="AF859" s="207"/>
      <c r="AG859" s="207"/>
      <c r="AH859" s="208"/>
    </row>
    <row r="860" customFormat="false" ht="13.5" hidden="false" customHeight="true" outlineLevel="0" collapsed="false">
      <c r="A860" s="22" t="n">
        <v>859</v>
      </c>
      <c r="B860" s="180"/>
      <c r="C860" s="22"/>
      <c r="D860" s="22"/>
      <c r="E860" s="22"/>
      <c r="F860" s="22"/>
      <c r="G860" s="22"/>
      <c r="H860" s="183"/>
      <c r="I860" s="183"/>
      <c r="J860" s="22"/>
      <c r="K860" s="191" t="e">
        <f aca="false">VLOOKUP('Altri Costi'!J860,Legenda!$D$1:$F$258,2)</f>
        <v>#N/A</v>
      </c>
      <c r="L860" s="22"/>
      <c r="M860" s="22"/>
      <c r="N860" s="203"/>
      <c r="O860" s="183"/>
      <c r="P860" s="22"/>
      <c r="Q860" s="203"/>
      <c r="R860" s="183"/>
      <c r="S860" s="184" t="n">
        <f aca="false">'Piano Finanziario Annuale'!$F$6</f>
        <v>0</v>
      </c>
      <c r="T860" s="185" t="n">
        <v>0</v>
      </c>
      <c r="U860" s="186"/>
      <c r="V860" s="187" t="n">
        <f aca="false">(T860*U860)</f>
        <v>0</v>
      </c>
      <c r="W860" s="185" t="n">
        <v>0</v>
      </c>
      <c r="X860" s="185" t="n">
        <f aca="false">IF(OR(S860="sì",S860="forfettario 190"),SUM(T860+W860),SUM(T860+V860+W860))</f>
        <v>0</v>
      </c>
      <c r="Y860" s="205"/>
      <c r="Z860" s="205"/>
      <c r="AA860" s="206"/>
      <c r="AB860" s="189" t="n">
        <f aca="false">IF(AA860="SI",X860,0)</f>
        <v>0</v>
      </c>
      <c r="AC860" s="207"/>
      <c r="AD860" s="207"/>
      <c r="AE860" s="207"/>
      <c r="AF860" s="207"/>
      <c r="AG860" s="207"/>
      <c r="AH860" s="208"/>
    </row>
    <row r="861" customFormat="false" ht="13.5" hidden="false" customHeight="true" outlineLevel="0" collapsed="false">
      <c r="A861" s="22" t="n">
        <v>860</v>
      </c>
      <c r="B861" s="180"/>
      <c r="C861" s="22"/>
      <c r="D861" s="22"/>
      <c r="E861" s="22"/>
      <c r="F861" s="22"/>
      <c r="G861" s="22"/>
      <c r="H861" s="183"/>
      <c r="I861" s="183"/>
      <c r="J861" s="22"/>
      <c r="K861" s="191" t="e">
        <f aca="false">VLOOKUP('Altri Costi'!J861,Legenda!$D$1:$F$258,2)</f>
        <v>#N/A</v>
      </c>
      <c r="L861" s="22"/>
      <c r="M861" s="22"/>
      <c r="N861" s="203"/>
      <c r="O861" s="183"/>
      <c r="P861" s="22"/>
      <c r="Q861" s="203"/>
      <c r="R861" s="183"/>
      <c r="S861" s="184" t="n">
        <f aca="false">'Piano Finanziario Annuale'!$F$6</f>
        <v>0</v>
      </c>
      <c r="T861" s="185" t="n">
        <v>0</v>
      </c>
      <c r="U861" s="186"/>
      <c r="V861" s="187" t="n">
        <f aca="false">(T861*U861)</f>
        <v>0</v>
      </c>
      <c r="W861" s="185" t="n">
        <v>0</v>
      </c>
      <c r="X861" s="185" t="n">
        <f aca="false">IF(OR(S861="sì",S861="forfettario 190"),SUM(T861+W861),SUM(T861+V861+W861))</f>
        <v>0</v>
      </c>
      <c r="Y861" s="205"/>
      <c r="Z861" s="205"/>
      <c r="AA861" s="206"/>
      <c r="AB861" s="189" t="n">
        <f aca="false">IF(AA861="SI",X861,0)</f>
        <v>0</v>
      </c>
      <c r="AC861" s="207"/>
      <c r="AD861" s="207"/>
      <c r="AE861" s="207"/>
      <c r="AF861" s="207"/>
      <c r="AG861" s="207"/>
      <c r="AH861" s="208"/>
    </row>
    <row r="862" customFormat="false" ht="13.5" hidden="false" customHeight="true" outlineLevel="0" collapsed="false">
      <c r="A862" s="22" t="n">
        <v>861</v>
      </c>
      <c r="B862" s="180"/>
      <c r="C862" s="22"/>
      <c r="D862" s="22"/>
      <c r="E862" s="22"/>
      <c r="F862" s="22"/>
      <c r="G862" s="22"/>
      <c r="H862" s="183"/>
      <c r="I862" s="183"/>
      <c r="J862" s="22"/>
      <c r="K862" s="191" t="e">
        <f aca="false">VLOOKUP('Altri Costi'!J862,Legenda!$D$1:$F$258,2)</f>
        <v>#N/A</v>
      </c>
      <c r="L862" s="22"/>
      <c r="M862" s="22"/>
      <c r="N862" s="203"/>
      <c r="O862" s="183"/>
      <c r="P862" s="22"/>
      <c r="Q862" s="203"/>
      <c r="R862" s="183"/>
      <c r="S862" s="184" t="n">
        <f aca="false">'Piano Finanziario Annuale'!$F$6</f>
        <v>0</v>
      </c>
      <c r="T862" s="185" t="n">
        <v>0</v>
      </c>
      <c r="U862" s="186"/>
      <c r="V862" s="187" t="n">
        <f aca="false">(T862*U862)</f>
        <v>0</v>
      </c>
      <c r="W862" s="185" t="n">
        <v>0</v>
      </c>
      <c r="X862" s="185" t="n">
        <f aca="false">IF(OR(S862="sì",S862="forfettario 190"),SUM(T862+W862),SUM(T862+V862+W862))</f>
        <v>0</v>
      </c>
      <c r="Y862" s="205"/>
      <c r="Z862" s="205"/>
      <c r="AA862" s="206"/>
      <c r="AB862" s="189" t="n">
        <f aca="false">IF(AA862="SI",X862,0)</f>
        <v>0</v>
      </c>
      <c r="AC862" s="207"/>
      <c r="AD862" s="207"/>
      <c r="AE862" s="207"/>
      <c r="AF862" s="207"/>
      <c r="AG862" s="207"/>
      <c r="AH862" s="208"/>
    </row>
    <row r="863" customFormat="false" ht="13.5" hidden="false" customHeight="true" outlineLevel="0" collapsed="false">
      <c r="A863" s="22" t="n">
        <v>862</v>
      </c>
      <c r="B863" s="180"/>
      <c r="C863" s="22"/>
      <c r="D863" s="22"/>
      <c r="E863" s="22"/>
      <c r="F863" s="22"/>
      <c r="G863" s="22"/>
      <c r="H863" s="183"/>
      <c r="I863" s="183"/>
      <c r="J863" s="22"/>
      <c r="K863" s="191" t="e">
        <f aca="false">VLOOKUP('Altri Costi'!J863,Legenda!$D$1:$F$258,2)</f>
        <v>#N/A</v>
      </c>
      <c r="L863" s="22"/>
      <c r="M863" s="22"/>
      <c r="N863" s="203"/>
      <c r="O863" s="183"/>
      <c r="P863" s="22"/>
      <c r="Q863" s="203"/>
      <c r="R863" s="183"/>
      <c r="S863" s="184" t="n">
        <f aca="false">'Piano Finanziario Annuale'!$F$6</f>
        <v>0</v>
      </c>
      <c r="T863" s="185" t="n">
        <v>0</v>
      </c>
      <c r="U863" s="186"/>
      <c r="V863" s="187" t="n">
        <f aca="false">(T863*U863)</f>
        <v>0</v>
      </c>
      <c r="W863" s="185" t="n">
        <v>0</v>
      </c>
      <c r="X863" s="185" t="n">
        <f aca="false">IF(OR(S863="sì",S863="forfettario 190"),SUM(T863+W863),SUM(T863+V863+W863))</f>
        <v>0</v>
      </c>
      <c r="Y863" s="205"/>
      <c r="Z863" s="205"/>
      <c r="AA863" s="206"/>
      <c r="AB863" s="189" t="n">
        <f aca="false">IF(AA863="SI",X863,0)</f>
        <v>0</v>
      </c>
      <c r="AC863" s="207"/>
      <c r="AD863" s="207"/>
      <c r="AE863" s="207"/>
      <c r="AF863" s="207"/>
      <c r="AG863" s="207"/>
      <c r="AH863" s="208"/>
    </row>
    <row r="864" customFormat="false" ht="13.5" hidden="false" customHeight="true" outlineLevel="0" collapsed="false">
      <c r="A864" s="22" t="n">
        <v>863</v>
      </c>
      <c r="B864" s="180"/>
      <c r="C864" s="22"/>
      <c r="D864" s="22"/>
      <c r="E864" s="22"/>
      <c r="F864" s="22"/>
      <c r="G864" s="22"/>
      <c r="H864" s="183"/>
      <c r="I864" s="183"/>
      <c r="J864" s="22"/>
      <c r="K864" s="191" t="e">
        <f aca="false">VLOOKUP('Altri Costi'!J864,Legenda!$D$1:$F$258,2)</f>
        <v>#N/A</v>
      </c>
      <c r="L864" s="22"/>
      <c r="M864" s="22"/>
      <c r="N864" s="203"/>
      <c r="O864" s="183"/>
      <c r="P864" s="22"/>
      <c r="Q864" s="203"/>
      <c r="R864" s="183"/>
      <c r="S864" s="184" t="n">
        <f aca="false">'Piano Finanziario Annuale'!$F$6</f>
        <v>0</v>
      </c>
      <c r="T864" s="185" t="n">
        <v>0</v>
      </c>
      <c r="U864" s="186"/>
      <c r="V864" s="187" t="n">
        <f aca="false">(T864*U864)</f>
        <v>0</v>
      </c>
      <c r="W864" s="185" t="n">
        <v>0</v>
      </c>
      <c r="X864" s="185" t="n">
        <f aca="false">IF(OR(S864="sì",S864="forfettario 190"),SUM(T864+W864),SUM(T864+V864+W864))</f>
        <v>0</v>
      </c>
      <c r="Y864" s="205"/>
      <c r="Z864" s="205"/>
      <c r="AA864" s="206"/>
      <c r="AB864" s="189" t="n">
        <f aca="false">IF(AA864="SI",X864,0)</f>
        <v>0</v>
      </c>
      <c r="AC864" s="207"/>
      <c r="AD864" s="207"/>
      <c r="AE864" s="207"/>
      <c r="AF864" s="207"/>
      <c r="AG864" s="207"/>
      <c r="AH864" s="208"/>
    </row>
    <row r="865" customFormat="false" ht="13.5" hidden="false" customHeight="true" outlineLevel="0" collapsed="false">
      <c r="A865" s="22" t="n">
        <v>864</v>
      </c>
      <c r="B865" s="180"/>
      <c r="C865" s="22"/>
      <c r="D865" s="22"/>
      <c r="E865" s="22"/>
      <c r="F865" s="22"/>
      <c r="G865" s="22"/>
      <c r="H865" s="183"/>
      <c r="I865" s="183"/>
      <c r="J865" s="22"/>
      <c r="K865" s="191" t="e">
        <f aca="false">VLOOKUP('Altri Costi'!J865,Legenda!$D$1:$F$258,2)</f>
        <v>#N/A</v>
      </c>
      <c r="L865" s="22"/>
      <c r="M865" s="22"/>
      <c r="N865" s="203"/>
      <c r="O865" s="183"/>
      <c r="P865" s="22"/>
      <c r="Q865" s="203"/>
      <c r="R865" s="183"/>
      <c r="S865" s="184" t="n">
        <f aca="false">'Piano Finanziario Annuale'!$F$6</f>
        <v>0</v>
      </c>
      <c r="T865" s="185" t="n">
        <v>0</v>
      </c>
      <c r="U865" s="186"/>
      <c r="V865" s="187" t="n">
        <f aca="false">(T865*U865)</f>
        <v>0</v>
      </c>
      <c r="W865" s="185" t="n">
        <v>0</v>
      </c>
      <c r="X865" s="185" t="n">
        <f aca="false">IF(OR(S865="sì",S865="forfettario 190"),SUM(T865+W865),SUM(T865+V865+W865))</f>
        <v>0</v>
      </c>
      <c r="Y865" s="205"/>
      <c r="Z865" s="205"/>
      <c r="AA865" s="206"/>
      <c r="AB865" s="189" t="n">
        <f aca="false">IF(AA865="SI",X865,0)</f>
        <v>0</v>
      </c>
      <c r="AC865" s="207"/>
      <c r="AD865" s="207"/>
      <c r="AE865" s="207"/>
      <c r="AF865" s="207"/>
      <c r="AG865" s="207"/>
      <c r="AH865" s="208"/>
    </row>
    <row r="866" customFormat="false" ht="13.5" hidden="false" customHeight="true" outlineLevel="0" collapsed="false">
      <c r="A866" s="22" t="n">
        <v>865</v>
      </c>
      <c r="B866" s="180"/>
      <c r="C866" s="22"/>
      <c r="D866" s="22"/>
      <c r="E866" s="22"/>
      <c r="F866" s="22"/>
      <c r="G866" s="22"/>
      <c r="H866" s="183"/>
      <c r="I866" s="183"/>
      <c r="J866" s="22"/>
      <c r="K866" s="191" t="e">
        <f aca="false">VLOOKUP('Altri Costi'!J866,Legenda!$D$1:$F$258,2)</f>
        <v>#N/A</v>
      </c>
      <c r="L866" s="22"/>
      <c r="M866" s="22"/>
      <c r="N866" s="203"/>
      <c r="O866" s="183"/>
      <c r="P866" s="22"/>
      <c r="Q866" s="203"/>
      <c r="R866" s="183"/>
      <c r="S866" s="184" t="n">
        <f aca="false">'Piano Finanziario Annuale'!$F$6</f>
        <v>0</v>
      </c>
      <c r="T866" s="185" t="n">
        <v>0</v>
      </c>
      <c r="U866" s="186"/>
      <c r="V866" s="187" t="n">
        <f aca="false">(T866*U866)</f>
        <v>0</v>
      </c>
      <c r="W866" s="185" t="n">
        <v>0</v>
      </c>
      <c r="X866" s="185" t="n">
        <f aca="false">IF(OR(S866="sì",S866="forfettario 190"),SUM(T866+W866),SUM(T866+V866+W866))</f>
        <v>0</v>
      </c>
      <c r="Y866" s="205"/>
      <c r="Z866" s="205"/>
      <c r="AA866" s="206"/>
      <c r="AB866" s="189" t="n">
        <f aca="false">IF(AA866="SI",X866,0)</f>
        <v>0</v>
      </c>
      <c r="AC866" s="207"/>
      <c r="AD866" s="207"/>
      <c r="AE866" s="207"/>
      <c r="AF866" s="207"/>
      <c r="AG866" s="207"/>
      <c r="AH866" s="208"/>
    </row>
    <row r="867" customFormat="false" ht="13.5" hidden="false" customHeight="true" outlineLevel="0" collapsed="false">
      <c r="A867" s="22" t="n">
        <v>866</v>
      </c>
      <c r="B867" s="180"/>
      <c r="C867" s="22"/>
      <c r="D867" s="22"/>
      <c r="E867" s="22"/>
      <c r="F867" s="22"/>
      <c r="G867" s="22"/>
      <c r="H867" s="183"/>
      <c r="I867" s="183"/>
      <c r="J867" s="22"/>
      <c r="K867" s="191" t="e">
        <f aca="false">VLOOKUP('Altri Costi'!J867,Legenda!$D$1:$F$258,2)</f>
        <v>#N/A</v>
      </c>
      <c r="L867" s="22"/>
      <c r="M867" s="22"/>
      <c r="N867" s="203"/>
      <c r="O867" s="183"/>
      <c r="P867" s="22"/>
      <c r="Q867" s="203"/>
      <c r="R867" s="183"/>
      <c r="S867" s="184" t="n">
        <f aca="false">'Piano Finanziario Annuale'!$F$6</f>
        <v>0</v>
      </c>
      <c r="T867" s="185" t="n">
        <v>0</v>
      </c>
      <c r="U867" s="186"/>
      <c r="V867" s="187" t="n">
        <f aca="false">(T867*U867)</f>
        <v>0</v>
      </c>
      <c r="W867" s="185" t="n">
        <v>0</v>
      </c>
      <c r="X867" s="185" t="n">
        <f aca="false">IF(OR(S867="sì",S867="forfettario 190"),SUM(T867+W867),SUM(T867+V867+W867))</f>
        <v>0</v>
      </c>
      <c r="Y867" s="205"/>
      <c r="Z867" s="205"/>
      <c r="AA867" s="206"/>
      <c r="AB867" s="189" t="n">
        <f aca="false">IF(AA867="SI",X867,0)</f>
        <v>0</v>
      </c>
      <c r="AC867" s="207"/>
      <c r="AD867" s="207"/>
      <c r="AE867" s="207"/>
      <c r="AF867" s="207"/>
      <c r="AG867" s="207"/>
      <c r="AH867" s="208"/>
    </row>
    <row r="868" customFormat="false" ht="13.5" hidden="false" customHeight="true" outlineLevel="0" collapsed="false">
      <c r="A868" s="22" t="n">
        <v>867</v>
      </c>
      <c r="B868" s="180"/>
      <c r="C868" s="22"/>
      <c r="D868" s="22"/>
      <c r="E868" s="22"/>
      <c r="F868" s="22"/>
      <c r="G868" s="22"/>
      <c r="H868" s="183"/>
      <c r="I868" s="183"/>
      <c r="J868" s="22"/>
      <c r="K868" s="191" t="e">
        <f aca="false">VLOOKUP('Altri Costi'!J868,Legenda!$D$1:$F$258,2)</f>
        <v>#N/A</v>
      </c>
      <c r="L868" s="22"/>
      <c r="M868" s="22"/>
      <c r="N868" s="203"/>
      <c r="O868" s="183"/>
      <c r="P868" s="22"/>
      <c r="Q868" s="203"/>
      <c r="R868" s="183"/>
      <c r="S868" s="184" t="n">
        <f aca="false">'Piano Finanziario Annuale'!$F$6</f>
        <v>0</v>
      </c>
      <c r="T868" s="185" t="n">
        <v>0</v>
      </c>
      <c r="U868" s="186"/>
      <c r="V868" s="187" t="n">
        <f aca="false">(T868*U868)</f>
        <v>0</v>
      </c>
      <c r="W868" s="185" t="n">
        <v>0</v>
      </c>
      <c r="X868" s="185" t="n">
        <f aca="false">IF(OR(S868="sì",S868="forfettario 190"),SUM(T868+W868),SUM(T868+V868+W868))</f>
        <v>0</v>
      </c>
      <c r="Y868" s="205"/>
      <c r="Z868" s="205"/>
      <c r="AA868" s="206"/>
      <c r="AB868" s="189" t="n">
        <f aca="false">IF(AA868="SI",X868,0)</f>
        <v>0</v>
      </c>
      <c r="AC868" s="207"/>
      <c r="AD868" s="207"/>
      <c r="AE868" s="207"/>
      <c r="AF868" s="207"/>
      <c r="AG868" s="207"/>
      <c r="AH868" s="208"/>
    </row>
    <row r="869" customFormat="false" ht="13.5" hidden="false" customHeight="true" outlineLevel="0" collapsed="false">
      <c r="A869" s="22" t="n">
        <v>868</v>
      </c>
      <c r="B869" s="180"/>
      <c r="C869" s="22"/>
      <c r="D869" s="22"/>
      <c r="E869" s="22"/>
      <c r="F869" s="22"/>
      <c r="G869" s="22"/>
      <c r="H869" s="183"/>
      <c r="I869" s="183"/>
      <c r="J869" s="22"/>
      <c r="K869" s="191" t="e">
        <f aca="false">VLOOKUP('Altri Costi'!J869,Legenda!$D$1:$F$258,2)</f>
        <v>#N/A</v>
      </c>
      <c r="L869" s="22"/>
      <c r="M869" s="22"/>
      <c r="N869" s="203"/>
      <c r="O869" s="183"/>
      <c r="P869" s="22"/>
      <c r="Q869" s="203"/>
      <c r="R869" s="183"/>
      <c r="S869" s="184" t="n">
        <f aca="false">'Piano Finanziario Annuale'!$F$6</f>
        <v>0</v>
      </c>
      <c r="T869" s="185" t="n">
        <v>0</v>
      </c>
      <c r="U869" s="186"/>
      <c r="V869" s="187" t="n">
        <f aca="false">(T869*U869)</f>
        <v>0</v>
      </c>
      <c r="W869" s="185" t="n">
        <v>0</v>
      </c>
      <c r="X869" s="185" t="n">
        <f aca="false">IF(OR(S869="sì",S869="forfettario 190"),SUM(T869+W869),SUM(T869+V869+W869))</f>
        <v>0</v>
      </c>
      <c r="Y869" s="205"/>
      <c r="Z869" s="205"/>
      <c r="AA869" s="206"/>
      <c r="AB869" s="189" t="n">
        <f aca="false">IF(AA869="SI",X869,0)</f>
        <v>0</v>
      </c>
      <c r="AC869" s="207"/>
      <c r="AD869" s="207"/>
      <c r="AE869" s="207"/>
      <c r="AF869" s="207"/>
      <c r="AG869" s="207"/>
      <c r="AH869" s="208"/>
    </row>
    <row r="870" customFormat="false" ht="13.5" hidden="false" customHeight="true" outlineLevel="0" collapsed="false">
      <c r="A870" s="22" t="n">
        <v>869</v>
      </c>
      <c r="B870" s="180"/>
      <c r="C870" s="22"/>
      <c r="D870" s="22"/>
      <c r="E870" s="22"/>
      <c r="F870" s="22"/>
      <c r="G870" s="22"/>
      <c r="H870" s="183"/>
      <c r="I870" s="183"/>
      <c r="J870" s="22"/>
      <c r="K870" s="191" t="e">
        <f aca="false">VLOOKUP('Altri Costi'!J870,Legenda!$D$1:$F$258,2)</f>
        <v>#N/A</v>
      </c>
      <c r="L870" s="22"/>
      <c r="M870" s="22"/>
      <c r="N870" s="203"/>
      <c r="O870" s="183"/>
      <c r="P870" s="22"/>
      <c r="Q870" s="203"/>
      <c r="R870" s="183"/>
      <c r="S870" s="184" t="n">
        <f aca="false">'Piano Finanziario Annuale'!$F$6</f>
        <v>0</v>
      </c>
      <c r="T870" s="185" t="n">
        <v>0</v>
      </c>
      <c r="U870" s="186"/>
      <c r="V870" s="187" t="n">
        <f aca="false">(T870*U870)</f>
        <v>0</v>
      </c>
      <c r="W870" s="185" t="n">
        <v>0</v>
      </c>
      <c r="X870" s="185" t="n">
        <f aca="false">IF(OR(S870="sì",S870="forfettario 190"),SUM(T870+W870),SUM(T870+V870+W870))</f>
        <v>0</v>
      </c>
      <c r="Y870" s="205"/>
      <c r="Z870" s="205"/>
      <c r="AA870" s="206"/>
      <c r="AB870" s="189" t="n">
        <f aca="false">IF(AA870="SI",X870,0)</f>
        <v>0</v>
      </c>
      <c r="AC870" s="207"/>
      <c r="AD870" s="207"/>
      <c r="AE870" s="207"/>
      <c r="AF870" s="207"/>
      <c r="AG870" s="207"/>
      <c r="AH870" s="208"/>
    </row>
    <row r="871" customFormat="false" ht="13.5" hidden="false" customHeight="true" outlineLevel="0" collapsed="false">
      <c r="A871" s="22" t="n">
        <v>870</v>
      </c>
      <c r="B871" s="180"/>
      <c r="C871" s="22"/>
      <c r="D871" s="22"/>
      <c r="E871" s="22"/>
      <c r="F871" s="22"/>
      <c r="G871" s="22"/>
      <c r="H871" s="183"/>
      <c r="I871" s="183"/>
      <c r="J871" s="22"/>
      <c r="K871" s="191" t="e">
        <f aca="false">VLOOKUP('Altri Costi'!J871,Legenda!$D$1:$F$258,2)</f>
        <v>#N/A</v>
      </c>
      <c r="L871" s="22"/>
      <c r="M871" s="22"/>
      <c r="N871" s="203"/>
      <c r="O871" s="183"/>
      <c r="P871" s="22"/>
      <c r="Q871" s="203"/>
      <c r="R871" s="183"/>
      <c r="S871" s="184" t="n">
        <f aca="false">'Piano Finanziario Annuale'!$F$6</f>
        <v>0</v>
      </c>
      <c r="T871" s="185" t="n">
        <v>0</v>
      </c>
      <c r="U871" s="186"/>
      <c r="V871" s="187" t="n">
        <f aca="false">(T871*U871)</f>
        <v>0</v>
      </c>
      <c r="W871" s="185" t="n">
        <v>0</v>
      </c>
      <c r="X871" s="185" t="n">
        <f aca="false">IF(OR(S871="sì",S871="forfettario 190"),SUM(T871+W871),SUM(T871+V871+W871))</f>
        <v>0</v>
      </c>
      <c r="Y871" s="205"/>
      <c r="Z871" s="205"/>
      <c r="AA871" s="206"/>
      <c r="AB871" s="189" t="n">
        <f aca="false">IF(AA871="SI",X871,0)</f>
        <v>0</v>
      </c>
      <c r="AC871" s="207"/>
      <c r="AD871" s="207"/>
      <c r="AE871" s="207"/>
      <c r="AF871" s="207"/>
      <c r="AG871" s="207"/>
      <c r="AH871" s="208"/>
    </row>
    <row r="872" customFormat="false" ht="13.5" hidden="false" customHeight="true" outlineLevel="0" collapsed="false">
      <c r="A872" s="22" t="n">
        <v>871</v>
      </c>
      <c r="B872" s="180"/>
      <c r="C872" s="22"/>
      <c r="D872" s="22"/>
      <c r="E872" s="22"/>
      <c r="F872" s="22"/>
      <c r="G872" s="22"/>
      <c r="H872" s="183"/>
      <c r="I872" s="183"/>
      <c r="J872" s="22"/>
      <c r="K872" s="191" t="e">
        <f aca="false">VLOOKUP('Altri Costi'!J872,Legenda!$D$1:$F$258,2)</f>
        <v>#N/A</v>
      </c>
      <c r="L872" s="22"/>
      <c r="M872" s="22"/>
      <c r="N872" s="203"/>
      <c r="O872" s="183"/>
      <c r="P872" s="22"/>
      <c r="Q872" s="203"/>
      <c r="R872" s="183"/>
      <c r="S872" s="184" t="n">
        <f aca="false">'Piano Finanziario Annuale'!$F$6</f>
        <v>0</v>
      </c>
      <c r="T872" s="185" t="n">
        <v>0</v>
      </c>
      <c r="U872" s="186"/>
      <c r="V872" s="187" t="n">
        <f aca="false">(T872*U872)</f>
        <v>0</v>
      </c>
      <c r="W872" s="185" t="n">
        <v>0</v>
      </c>
      <c r="X872" s="185" t="n">
        <f aca="false">IF(OR(S872="sì",S872="forfettario 190"),SUM(T872+W872),SUM(T872+V872+W872))</f>
        <v>0</v>
      </c>
      <c r="Y872" s="205"/>
      <c r="Z872" s="205"/>
      <c r="AA872" s="206"/>
      <c r="AB872" s="189" t="n">
        <f aca="false">IF(AA872="SI",X872,0)</f>
        <v>0</v>
      </c>
      <c r="AC872" s="207"/>
      <c r="AD872" s="207"/>
      <c r="AE872" s="207"/>
      <c r="AF872" s="207"/>
      <c r="AG872" s="207"/>
      <c r="AH872" s="208"/>
    </row>
    <row r="873" customFormat="false" ht="13.5" hidden="false" customHeight="true" outlineLevel="0" collapsed="false">
      <c r="A873" s="22" t="n">
        <v>872</v>
      </c>
      <c r="B873" s="180"/>
      <c r="C873" s="22"/>
      <c r="D873" s="22"/>
      <c r="E873" s="22"/>
      <c r="F873" s="22"/>
      <c r="G873" s="22"/>
      <c r="H873" s="183"/>
      <c r="I873" s="183"/>
      <c r="J873" s="22"/>
      <c r="K873" s="191" t="e">
        <f aca="false">VLOOKUP('Altri Costi'!J873,Legenda!$D$1:$F$258,2)</f>
        <v>#N/A</v>
      </c>
      <c r="L873" s="22"/>
      <c r="M873" s="22"/>
      <c r="N873" s="203"/>
      <c r="O873" s="183"/>
      <c r="P873" s="22"/>
      <c r="Q873" s="203"/>
      <c r="R873" s="183"/>
      <c r="S873" s="184" t="n">
        <f aca="false">'Piano Finanziario Annuale'!$F$6</f>
        <v>0</v>
      </c>
      <c r="T873" s="185" t="n">
        <v>0</v>
      </c>
      <c r="U873" s="186"/>
      <c r="V873" s="187" t="n">
        <f aca="false">(T873*U873)</f>
        <v>0</v>
      </c>
      <c r="W873" s="185" t="n">
        <v>0</v>
      </c>
      <c r="X873" s="185" t="n">
        <f aca="false">IF(OR(S873="sì",S873="forfettario 190"),SUM(T873+W873),SUM(T873+V873+W873))</f>
        <v>0</v>
      </c>
      <c r="Y873" s="205"/>
      <c r="Z873" s="205"/>
      <c r="AA873" s="206"/>
      <c r="AB873" s="189" t="n">
        <f aca="false">IF(AA873="SI",X873,0)</f>
        <v>0</v>
      </c>
      <c r="AC873" s="207"/>
      <c r="AD873" s="207"/>
      <c r="AE873" s="207"/>
      <c r="AF873" s="207"/>
      <c r="AG873" s="207"/>
      <c r="AH873" s="208"/>
    </row>
    <row r="874" customFormat="false" ht="13.5" hidden="false" customHeight="true" outlineLevel="0" collapsed="false">
      <c r="A874" s="22" t="n">
        <v>873</v>
      </c>
      <c r="B874" s="180"/>
      <c r="C874" s="22"/>
      <c r="D874" s="22"/>
      <c r="E874" s="22"/>
      <c r="F874" s="22"/>
      <c r="G874" s="22"/>
      <c r="H874" s="183"/>
      <c r="I874" s="183"/>
      <c r="J874" s="22"/>
      <c r="K874" s="191" t="e">
        <f aca="false">VLOOKUP('Altri Costi'!J874,Legenda!$D$1:$F$258,2)</f>
        <v>#N/A</v>
      </c>
      <c r="L874" s="22"/>
      <c r="M874" s="22"/>
      <c r="N874" s="203"/>
      <c r="O874" s="183"/>
      <c r="P874" s="22"/>
      <c r="Q874" s="203"/>
      <c r="R874" s="183"/>
      <c r="S874" s="184" t="n">
        <f aca="false">'Piano Finanziario Annuale'!$F$6</f>
        <v>0</v>
      </c>
      <c r="T874" s="185" t="n">
        <v>0</v>
      </c>
      <c r="U874" s="186"/>
      <c r="V874" s="187" t="n">
        <f aca="false">(T874*U874)</f>
        <v>0</v>
      </c>
      <c r="W874" s="185" t="n">
        <v>0</v>
      </c>
      <c r="X874" s="185" t="n">
        <f aca="false">IF(OR(S874="sì",S874="forfettario 190"),SUM(T874+W874),SUM(T874+V874+W874))</f>
        <v>0</v>
      </c>
      <c r="Y874" s="205"/>
      <c r="Z874" s="205"/>
      <c r="AA874" s="206"/>
      <c r="AB874" s="189" t="n">
        <f aca="false">IF(AA874="SI",X874,0)</f>
        <v>0</v>
      </c>
      <c r="AC874" s="207"/>
      <c r="AD874" s="207"/>
      <c r="AE874" s="207"/>
      <c r="AF874" s="207"/>
      <c r="AG874" s="207"/>
      <c r="AH874" s="208"/>
    </row>
    <row r="875" customFormat="false" ht="13.5" hidden="false" customHeight="true" outlineLevel="0" collapsed="false">
      <c r="A875" s="22" t="n">
        <v>874</v>
      </c>
      <c r="B875" s="180"/>
      <c r="C875" s="22"/>
      <c r="D875" s="22"/>
      <c r="E875" s="22"/>
      <c r="F875" s="22"/>
      <c r="G875" s="22"/>
      <c r="H875" s="183"/>
      <c r="I875" s="183"/>
      <c r="J875" s="22"/>
      <c r="K875" s="191" t="e">
        <f aca="false">VLOOKUP('Altri Costi'!J875,Legenda!$D$1:$F$258,2)</f>
        <v>#N/A</v>
      </c>
      <c r="L875" s="22"/>
      <c r="M875" s="22"/>
      <c r="N875" s="203"/>
      <c r="O875" s="183"/>
      <c r="P875" s="22"/>
      <c r="Q875" s="203"/>
      <c r="R875" s="183"/>
      <c r="S875" s="184" t="n">
        <f aca="false">'Piano Finanziario Annuale'!$F$6</f>
        <v>0</v>
      </c>
      <c r="T875" s="185" t="n">
        <v>0</v>
      </c>
      <c r="U875" s="186"/>
      <c r="V875" s="187" t="n">
        <f aca="false">(T875*U875)</f>
        <v>0</v>
      </c>
      <c r="W875" s="185" t="n">
        <v>0</v>
      </c>
      <c r="X875" s="185" t="n">
        <f aca="false">IF(OR(S875="sì",S875="forfettario 190"),SUM(T875+W875),SUM(T875+V875+W875))</f>
        <v>0</v>
      </c>
      <c r="Y875" s="205"/>
      <c r="Z875" s="205"/>
      <c r="AA875" s="206"/>
      <c r="AB875" s="189" t="n">
        <f aca="false">IF(AA875="SI",X875,0)</f>
        <v>0</v>
      </c>
      <c r="AC875" s="207"/>
      <c r="AD875" s="207"/>
      <c r="AE875" s="207"/>
      <c r="AF875" s="207"/>
      <c r="AG875" s="207"/>
      <c r="AH875" s="208"/>
    </row>
    <row r="876" customFormat="false" ht="13.5" hidden="false" customHeight="true" outlineLevel="0" collapsed="false">
      <c r="A876" s="22" t="n">
        <v>875</v>
      </c>
      <c r="B876" s="180"/>
      <c r="C876" s="22"/>
      <c r="D876" s="22"/>
      <c r="E876" s="22"/>
      <c r="F876" s="22"/>
      <c r="G876" s="22"/>
      <c r="H876" s="183"/>
      <c r="I876" s="183"/>
      <c r="J876" s="22"/>
      <c r="K876" s="191" t="e">
        <f aca="false">VLOOKUP('Altri Costi'!J876,Legenda!$D$1:$F$258,2)</f>
        <v>#N/A</v>
      </c>
      <c r="L876" s="22"/>
      <c r="M876" s="22"/>
      <c r="N876" s="203"/>
      <c r="O876" s="183"/>
      <c r="P876" s="22"/>
      <c r="Q876" s="203"/>
      <c r="R876" s="183"/>
      <c r="S876" s="184" t="n">
        <f aca="false">'Piano Finanziario Annuale'!$F$6</f>
        <v>0</v>
      </c>
      <c r="T876" s="185" t="n">
        <v>0</v>
      </c>
      <c r="U876" s="186"/>
      <c r="V876" s="187" t="n">
        <f aca="false">(T876*U876)</f>
        <v>0</v>
      </c>
      <c r="W876" s="185" t="n">
        <v>0</v>
      </c>
      <c r="X876" s="185" t="n">
        <f aca="false">IF(OR(S876="sì",S876="forfettario 190"),SUM(T876+W876),SUM(T876+V876+W876))</f>
        <v>0</v>
      </c>
      <c r="Y876" s="205"/>
      <c r="Z876" s="205"/>
      <c r="AA876" s="206"/>
      <c r="AB876" s="189" t="n">
        <f aca="false">IF(AA876="SI",X876,0)</f>
        <v>0</v>
      </c>
      <c r="AC876" s="207"/>
      <c r="AD876" s="207"/>
      <c r="AE876" s="207"/>
      <c r="AF876" s="207"/>
      <c r="AG876" s="207"/>
      <c r="AH876" s="208"/>
    </row>
    <row r="877" customFormat="false" ht="13.5" hidden="false" customHeight="true" outlineLevel="0" collapsed="false">
      <c r="A877" s="22" t="n">
        <v>876</v>
      </c>
      <c r="B877" s="180"/>
      <c r="C877" s="22"/>
      <c r="D877" s="22"/>
      <c r="E877" s="22"/>
      <c r="F877" s="22"/>
      <c r="G877" s="22"/>
      <c r="H877" s="183"/>
      <c r="I877" s="183"/>
      <c r="J877" s="22"/>
      <c r="K877" s="191" t="e">
        <f aca="false">VLOOKUP('Altri Costi'!J877,Legenda!$D$1:$F$258,2)</f>
        <v>#N/A</v>
      </c>
      <c r="L877" s="22"/>
      <c r="M877" s="22"/>
      <c r="N877" s="203"/>
      <c r="O877" s="183"/>
      <c r="P877" s="22"/>
      <c r="Q877" s="203"/>
      <c r="R877" s="183"/>
      <c r="S877" s="184" t="n">
        <f aca="false">'Piano Finanziario Annuale'!$F$6</f>
        <v>0</v>
      </c>
      <c r="T877" s="185" t="n">
        <v>0</v>
      </c>
      <c r="U877" s="186"/>
      <c r="V877" s="187" t="n">
        <f aca="false">(T877*U877)</f>
        <v>0</v>
      </c>
      <c r="W877" s="185" t="n">
        <v>0</v>
      </c>
      <c r="X877" s="185" t="n">
        <f aca="false">IF(OR(S877="sì",S877="forfettario 190"),SUM(T877+W877),SUM(T877+V877+W877))</f>
        <v>0</v>
      </c>
      <c r="Y877" s="205"/>
      <c r="Z877" s="205"/>
      <c r="AA877" s="206"/>
      <c r="AB877" s="189" t="n">
        <f aca="false">IF(AA877="SI",X877,0)</f>
        <v>0</v>
      </c>
      <c r="AC877" s="207"/>
      <c r="AD877" s="207"/>
      <c r="AE877" s="207"/>
      <c r="AF877" s="207"/>
      <c r="AG877" s="207"/>
      <c r="AH877" s="208"/>
    </row>
    <row r="878" customFormat="false" ht="13.5" hidden="false" customHeight="true" outlineLevel="0" collapsed="false">
      <c r="A878" s="22" t="n">
        <v>877</v>
      </c>
      <c r="B878" s="180"/>
      <c r="C878" s="22"/>
      <c r="D878" s="22"/>
      <c r="E878" s="22"/>
      <c r="F878" s="22"/>
      <c r="G878" s="22"/>
      <c r="H878" s="183"/>
      <c r="I878" s="183"/>
      <c r="J878" s="22"/>
      <c r="K878" s="191" t="e">
        <f aca="false">VLOOKUP('Altri Costi'!J878,Legenda!$D$1:$F$258,2)</f>
        <v>#N/A</v>
      </c>
      <c r="L878" s="22"/>
      <c r="M878" s="22"/>
      <c r="N878" s="203"/>
      <c r="O878" s="183"/>
      <c r="P878" s="22"/>
      <c r="Q878" s="203"/>
      <c r="R878" s="183"/>
      <c r="S878" s="184" t="n">
        <f aca="false">'Piano Finanziario Annuale'!$F$6</f>
        <v>0</v>
      </c>
      <c r="T878" s="185" t="n">
        <v>0</v>
      </c>
      <c r="U878" s="186"/>
      <c r="V878" s="187" t="n">
        <f aca="false">(T878*U878)</f>
        <v>0</v>
      </c>
      <c r="W878" s="185" t="n">
        <v>0</v>
      </c>
      <c r="X878" s="185" t="n">
        <f aca="false">IF(OR(S878="sì",S878="forfettario 190"),SUM(T878+W878),SUM(T878+V878+W878))</f>
        <v>0</v>
      </c>
      <c r="Y878" s="205"/>
      <c r="Z878" s="205"/>
      <c r="AA878" s="206"/>
      <c r="AB878" s="189" t="n">
        <f aca="false">IF(AA878="SI",X878,0)</f>
        <v>0</v>
      </c>
      <c r="AC878" s="207"/>
      <c r="AD878" s="207"/>
      <c r="AE878" s="207"/>
      <c r="AF878" s="207"/>
      <c r="AG878" s="207"/>
      <c r="AH878" s="208"/>
    </row>
    <row r="879" customFormat="false" ht="13.5" hidden="false" customHeight="true" outlineLevel="0" collapsed="false">
      <c r="A879" s="22" t="n">
        <v>878</v>
      </c>
      <c r="B879" s="180"/>
      <c r="C879" s="22"/>
      <c r="D879" s="22"/>
      <c r="E879" s="22"/>
      <c r="F879" s="22"/>
      <c r="G879" s="22"/>
      <c r="H879" s="183"/>
      <c r="I879" s="183"/>
      <c r="J879" s="22"/>
      <c r="K879" s="191" t="e">
        <f aca="false">VLOOKUP('Altri Costi'!J879,Legenda!$D$1:$F$258,2)</f>
        <v>#N/A</v>
      </c>
      <c r="L879" s="22"/>
      <c r="M879" s="22"/>
      <c r="N879" s="203"/>
      <c r="O879" s="183"/>
      <c r="P879" s="22"/>
      <c r="Q879" s="203"/>
      <c r="R879" s="183"/>
      <c r="S879" s="184" t="n">
        <f aca="false">'Piano Finanziario Annuale'!$F$6</f>
        <v>0</v>
      </c>
      <c r="T879" s="185" t="n">
        <v>0</v>
      </c>
      <c r="U879" s="186"/>
      <c r="V879" s="187" t="n">
        <f aca="false">(T879*U879)</f>
        <v>0</v>
      </c>
      <c r="W879" s="185" t="n">
        <v>0</v>
      </c>
      <c r="X879" s="185" t="n">
        <f aca="false">IF(OR(S879="sì",S879="forfettario 190"),SUM(T879+W879),SUM(T879+V879+W879))</f>
        <v>0</v>
      </c>
      <c r="Y879" s="205"/>
      <c r="Z879" s="205"/>
      <c r="AA879" s="206"/>
      <c r="AB879" s="189" t="n">
        <f aca="false">IF(AA879="SI",X879,0)</f>
        <v>0</v>
      </c>
      <c r="AC879" s="207"/>
      <c r="AD879" s="207"/>
      <c r="AE879" s="207"/>
      <c r="AF879" s="207"/>
      <c r="AG879" s="207"/>
      <c r="AH879" s="208"/>
    </row>
    <row r="880" customFormat="false" ht="13.5" hidden="false" customHeight="true" outlineLevel="0" collapsed="false">
      <c r="A880" s="22" t="n">
        <v>879</v>
      </c>
      <c r="B880" s="180"/>
      <c r="C880" s="22"/>
      <c r="D880" s="22"/>
      <c r="E880" s="22"/>
      <c r="F880" s="22"/>
      <c r="G880" s="22"/>
      <c r="H880" s="183"/>
      <c r="I880" s="183"/>
      <c r="J880" s="22"/>
      <c r="K880" s="191" t="e">
        <f aca="false">VLOOKUP('Altri Costi'!J880,Legenda!$D$1:$F$258,2)</f>
        <v>#N/A</v>
      </c>
      <c r="L880" s="22"/>
      <c r="M880" s="22"/>
      <c r="N880" s="203"/>
      <c r="O880" s="183"/>
      <c r="P880" s="22"/>
      <c r="Q880" s="203"/>
      <c r="R880" s="183"/>
      <c r="S880" s="184" t="n">
        <f aca="false">'Piano Finanziario Annuale'!$F$6</f>
        <v>0</v>
      </c>
      <c r="T880" s="185" t="n">
        <v>0</v>
      </c>
      <c r="U880" s="186"/>
      <c r="V880" s="187" t="n">
        <f aca="false">(T880*U880)</f>
        <v>0</v>
      </c>
      <c r="W880" s="185" t="n">
        <v>0</v>
      </c>
      <c r="X880" s="185" t="n">
        <f aca="false">IF(OR(S880="sì",S880="forfettario 190"),SUM(T880+W880),SUM(T880+V880+W880))</f>
        <v>0</v>
      </c>
      <c r="Y880" s="205"/>
      <c r="Z880" s="205"/>
      <c r="AA880" s="206"/>
      <c r="AB880" s="189" t="n">
        <f aca="false">IF(AA880="SI",X880,0)</f>
        <v>0</v>
      </c>
      <c r="AC880" s="207"/>
      <c r="AD880" s="207"/>
      <c r="AE880" s="207"/>
      <c r="AF880" s="207"/>
      <c r="AG880" s="207"/>
      <c r="AH880" s="208"/>
    </row>
    <row r="881" customFormat="false" ht="13.5" hidden="false" customHeight="true" outlineLevel="0" collapsed="false">
      <c r="A881" s="22" t="n">
        <v>880</v>
      </c>
      <c r="B881" s="180"/>
      <c r="C881" s="22"/>
      <c r="D881" s="22"/>
      <c r="E881" s="22"/>
      <c r="F881" s="22"/>
      <c r="G881" s="22"/>
      <c r="H881" s="183"/>
      <c r="I881" s="183"/>
      <c r="J881" s="22"/>
      <c r="K881" s="191" t="e">
        <f aca="false">VLOOKUP('Altri Costi'!J881,Legenda!$D$1:$F$258,2)</f>
        <v>#N/A</v>
      </c>
      <c r="L881" s="22"/>
      <c r="M881" s="22"/>
      <c r="N881" s="203"/>
      <c r="O881" s="183"/>
      <c r="P881" s="22"/>
      <c r="Q881" s="203"/>
      <c r="R881" s="183"/>
      <c r="S881" s="184" t="n">
        <f aca="false">'Piano Finanziario Annuale'!$F$6</f>
        <v>0</v>
      </c>
      <c r="T881" s="185" t="n">
        <v>0</v>
      </c>
      <c r="U881" s="186"/>
      <c r="V881" s="187" t="n">
        <f aca="false">(T881*U881)</f>
        <v>0</v>
      </c>
      <c r="W881" s="185" t="n">
        <v>0</v>
      </c>
      <c r="X881" s="185" t="n">
        <f aca="false">IF(OR(S881="sì",S881="forfettario 190"),SUM(T881+W881),SUM(T881+V881+W881))</f>
        <v>0</v>
      </c>
      <c r="Y881" s="205"/>
      <c r="Z881" s="205"/>
      <c r="AA881" s="206"/>
      <c r="AB881" s="189" t="n">
        <f aca="false">IF(AA881="SI",X881,0)</f>
        <v>0</v>
      </c>
      <c r="AC881" s="207"/>
      <c r="AD881" s="207"/>
      <c r="AE881" s="207"/>
      <c r="AF881" s="207"/>
      <c r="AG881" s="207"/>
      <c r="AH881" s="208"/>
    </row>
    <row r="882" customFormat="false" ht="13.5" hidden="false" customHeight="true" outlineLevel="0" collapsed="false">
      <c r="A882" s="22" t="n">
        <v>881</v>
      </c>
      <c r="B882" s="180"/>
      <c r="C882" s="22"/>
      <c r="D882" s="22"/>
      <c r="E882" s="22"/>
      <c r="F882" s="22"/>
      <c r="G882" s="22"/>
      <c r="H882" s="183"/>
      <c r="I882" s="183"/>
      <c r="J882" s="22"/>
      <c r="K882" s="191" t="e">
        <f aca="false">VLOOKUP('Altri Costi'!J882,Legenda!$D$1:$F$258,2)</f>
        <v>#N/A</v>
      </c>
      <c r="L882" s="22"/>
      <c r="M882" s="22"/>
      <c r="N882" s="203"/>
      <c r="O882" s="183"/>
      <c r="P882" s="22"/>
      <c r="Q882" s="203"/>
      <c r="R882" s="183"/>
      <c r="S882" s="184" t="n">
        <f aca="false">'Piano Finanziario Annuale'!$F$6</f>
        <v>0</v>
      </c>
      <c r="T882" s="185" t="n">
        <v>0</v>
      </c>
      <c r="U882" s="186"/>
      <c r="V882" s="187" t="n">
        <f aca="false">(T882*U882)</f>
        <v>0</v>
      </c>
      <c r="W882" s="185" t="n">
        <v>0</v>
      </c>
      <c r="X882" s="185" t="n">
        <f aca="false">IF(OR(S882="sì",S882="forfettario 190"),SUM(T882+W882),SUM(T882+V882+W882))</f>
        <v>0</v>
      </c>
      <c r="Y882" s="205"/>
      <c r="Z882" s="205"/>
      <c r="AA882" s="206"/>
      <c r="AB882" s="189" t="n">
        <f aca="false">IF(AA882="SI",X882,0)</f>
        <v>0</v>
      </c>
      <c r="AC882" s="207"/>
      <c r="AD882" s="207"/>
      <c r="AE882" s="207"/>
      <c r="AF882" s="207"/>
      <c r="AG882" s="207"/>
      <c r="AH882" s="208"/>
    </row>
    <row r="883" customFormat="false" ht="13.5" hidden="false" customHeight="true" outlineLevel="0" collapsed="false">
      <c r="A883" s="22" t="n">
        <v>882</v>
      </c>
      <c r="B883" s="180"/>
      <c r="C883" s="22"/>
      <c r="D883" s="22"/>
      <c r="E883" s="22"/>
      <c r="F883" s="22"/>
      <c r="G883" s="22"/>
      <c r="H883" s="183"/>
      <c r="I883" s="183"/>
      <c r="J883" s="22"/>
      <c r="K883" s="191" t="e">
        <f aca="false">VLOOKUP('Altri Costi'!J883,Legenda!$D$1:$F$258,2)</f>
        <v>#N/A</v>
      </c>
      <c r="L883" s="22"/>
      <c r="M883" s="22"/>
      <c r="N883" s="203"/>
      <c r="O883" s="183"/>
      <c r="P883" s="22"/>
      <c r="Q883" s="203"/>
      <c r="R883" s="183"/>
      <c r="S883" s="184" t="n">
        <f aca="false">'Piano Finanziario Annuale'!$F$6</f>
        <v>0</v>
      </c>
      <c r="T883" s="185" t="n">
        <v>0</v>
      </c>
      <c r="U883" s="186"/>
      <c r="V883" s="187" t="n">
        <f aca="false">(T883*U883)</f>
        <v>0</v>
      </c>
      <c r="W883" s="185" t="n">
        <v>0</v>
      </c>
      <c r="X883" s="185" t="n">
        <f aca="false">IF(OR(S883="sì",S883="forfettario 190"),SUM(T883+W883),SUM(T883+V883+W883))</f>
        <v>0</v>
      </c>
      <c r="Y883" s="205"/>
      <c r="Z883" s="205"/>
      <c r="AA883" s="206"/>
      <c r="AB883" s="189" t="n">
        <f aca="false">IF(AA883="SI",X883,0)</f>
        <v>0</v>
      </c>
      <c r="AC883" s="207"/>
      <c r="AD883" s="207"/>
      <c r="AE883" s="207"/>
      <c r="AF883" s="207"/>
      <c r="AG883" s="207"/>
      <c r="AH883" s="208"/>
    </row>
    <row r="884" customFormat="false" ht="13.5" hidden="false" customHeight="true" outlineLevel="0" collapsed="false">
      <c r="A884" s="22" t="n">
        <v>883</v>
      </c>
      <c r="B884" s="180"/>
      <c r="C884" s="22"/>
      <c r="D884" s="22"/>
      <c r="E884" s="22"/>
      <c r="F884" s="22"/>
      <c r="G884" s="22"/>
      <c r="H884" s="183"/>
      <c r="I884" s="183"/>
      <c r="J884" s="22"/>
      <c r="K884" s="191" t="e">
        <f aca="false">VLOOKUP('Altri Costi'!J884,Legenda!$D$1:$F$258,2)</f>
        <v>#N/A</v>
      </c>
      <c r="L884" s="22"/>
      <c r="M884" s="22"/>
      <c r="N884" s="203"/>
      <c r="O884" s="183"/>
      <c r="P884" s="22"/>
      <c r="Q884" s="203"/>
      <c r="R884" s="183"/>
      <c r="S884" s="184" t="n">
        <f aca="false">'Piano Finanziario Annuale'!$F$6</f>
        <v>0</v>
      </c>
      <c r="T884" s="185" t="n">
        <v>0</v>
      </c>
      <c r="U884" s="186"/>
      <c r="V884" s="187" t="n">
        <f aca="false">(T884*U884)</f>
        <v>0</v>
      </c>
      <c r="W884" s="185" t="n">
        <v>0</v>
      </c>
      <c r="X884" s="185" t="n">
        <f aca="false">IF(OR(S884="sì",S884="forfettario 190"),SUM(T884+W884),SUM(T884+V884+W884))</f>
        <v>0</v>
      </c>
      <c r="Y884" s="205"/>
      <c r="Z884" s="205"/>
      <c r="AA884" s="206"/>
      <c r="AB884" s="189" t="n">
        <f aca="false">IF(AA884="SI",X884,0)</f>
        <v>0</v>
      </c>
      <c r="AC884" s="207"/>
      <c r="AD884" s="207"/>
      <c r="AE884" s="207"/>
      <c r="AF884" s="207"/>
      <c r="AG884" s="207"/>
      <c r="AH884" s="208"/>
    </row>
    <row r="885" customFormat="false" ht="13.5" hidden="false" customHeight="true" outlineLevel="0" collapsed="false">
      <c r="A885" s="22" t="n">
        <v>884</v>
      </c>
      <c r="B885" s="180"/>
      <c r="C885" s="22"/>
      <c r="D885" s="22"/>
      <c r="E885" s="22"/>
      <c r="F885" s="22"/>
      <c r="G885" s="22"/>
      <c r="H885" s="183"/>
      <c r="I885" s="183"/>
      <c r="J885" s="22"/>
      <c r="K885" s="191" t="e">
        <f aca="false">VLOOKUP('Altri Costi'!J885,Legenda!$D$1:$F$258,2)</f>
        <v>#N/A</v>
      </c>
      <c r="L885" s="22"/>
      <c r="M885" s="22"/>
      <c r="N885" s="203"/>
      <c r="O885" s="183"/>
      <c r="P885" s="22"/>
      <c r="Q885" s="203"/>
      <c r="R885" s="183"/>
      <c r="S885" s="184" t="n">
        <f aca="false">'Piano Finanziario Annuale'!$F$6</f>
        <v>0</v>
      </c>
      <c r="T885" s="185" t="n">
        <v>0</v>
      </c>
      <c r="U885" s="186"/>
      <c r="V885" s="187" t="n">
        <f aca="false">(T885*U885)</f>
        <v>0</v>
      </c>
      <c r="W885" s="185" t="n">
        <v>0</v>
      </c>
      <c r="X885" s="185" t="n">
        <f aca="false">IF(OR(S885="sì",S885="forfettario 190"),SUM(T885+W885),SUM(T885+V885+W885))</f>
        <v>0</v>
      </c>
      <c r="Y885" s="205"/>
      <c r="Z885" s="205"/>
      <c r="AA885" s="206"/>
      <c r="AB885" s="189" t="n">
        <f aca="false">IF(AA885="SI",X885,0)</f>
        <v>0</v>
      </c>
      <c r="AC885" s="207"/>
      <c r="AD885" s="207"/>
      <c r="AE885" s="207"/>
      <c r="AF885" s="207"/>
      <c r="AG885" s="207"/>
      <c r="AH885" s="208"/>
    </row>
    <row r="886" customFormat="false" ht="13.5" hidden="false" customHeight="true" outlineLevel="0" collapsed="false">
      <c r="A886" s="22" t="n">
        <v>885</v>
      </c>
      <c r="B886" s="180"/>
      <c r="C886" s="22"/>
      <c r="D886" s="22"/>
      <c r="E886" s="22"/>
      <c r="F886" s="22"/>
      <c r="G886" s="22"/>
      <c r="H886" s="183"/>
      <c r="I886" s="183"/>
      <c r="J886" s="22"/>
      <c r="K886" s="191" t="e">
        <f aca="false">VLOOKUP('Altri Costi'!J886,Legenda!$D$1:$F$258,2)</f>
        <v>#N/A</v>
      </c>
      <c r="L886" s="22"/>
      <c r="M886" s="22"/>
      <c r="N886" s="203"/>
      <c r="O886" s="183"/>
      <c r="P886" s="22"/>
      <c r="Q886" s="203"/>
      <c r="R886" s="183"/>
      <c r="S886" s="184" t="n">
        <f aca="false">'Piano Finanziario Annuale'!$F$6</f>
        <v>0</v>
      </c>
      <c r="T886" s="185" t="n">
        <v>0</v>
      </c>
      <c r="U886" s="186"/>
      <c r="V886" s="187" t="n">
        <f aca="false">(T886*U886)</f>
        <v>0</v>
      </c>
      <c r="W886" s="185" t="n">
        <v>0</v>
      </c>
      <c r="X886" s="185" t="n">
        <f aca="false">IF(OR(S886="sì",S886="forfettario 190"),SUM(T886+W886),SUM(T886+V886+W886))</f>
        <v>0</v>
      </c>
      <c r="Y886" s="205"/>
      <c r="Z886" s="205"/>
      <c r="AA886" s="206"/>
      <c r="AB886" s="189" t="n">
        <f aca="false">IF(AA886="SI",X886,0)</f>
        <v>0</v>
      </c>
      <c r="AC886" s="207"/>
      <c r="AD886" s="207"/>
      <c r="AE886" s="207"/>
      <c r="AF886" s="207"/>
      <c r="AG886" s="207"/>
      <c r="AH886" s="208"/>
    </row>
    <row r="887" customFormat="false" ht="13.5" hidden="false" customHeight="true" outlineLevel="0" collapsed="false">
      <c r="A887" s="22" t="n">
        <v>886</v>
      </c>
      <c r="B887" s="180"/>
      <c r="C887" s="22"/>
      <c r="D887" s="22"/>
      <c r="E887" s="22"/>
      <c r="F887" s="22"/>
      <c r="G887" s="22"/>
      <c r="H887" s="183"/>
      <c r="I887" s="183"/>
      <c r="J887" s="22"/>
      <c r="K887" s="191" t="e">
        <f aca="false">VLOOKUP('Altri Costi'!J887,Legenda!$D$1:$F$258,2)</f>
        <v>#N/A</v>
      </c>
      <c r="L887" s="22"/>
      <c r="M887" s="22"/>
      <c r="N887" s="203"/>
      <c r="O887" s="183"/>
      <c r="P887" s="22"/>
      <c r="Q887" s="203"/>
      <c r="R887" s="183"/>
      <c r="S887" s="184" t="n">
        <f aca="false">'Piano Finanziario Annuale'!$F$6</f>
        <v>0</v>
      </c>
      <c r="T887" s="185" t="n">
        <v>0</v>
      </c>
      <c r="U887" s="186"/>
      <c r="V887" s="187" t="n">
        <f aca="false">(T887*U887)</f>
        <v>0</v>
      </c>
      <c r="W887" s="185" t="n">
        <v>0</v>
      </c>
      <c r="X887" s="185" t="n">
        <f aca="false">IF(OR(S887="sì",S887="forfettario 190"),SUM(T887+W887),SUM(T887+V887+W887))</f>
        <v>0</v>
      </c>
      <c r="Y887" s="205"/>
      <c r="Z887" s="205"/>
      <c r="AA887" s="206"/>
      <c r="AB887" s="189" t="n">
        <f aca="false">IF(AA887="SI",X887,0)</f>
        <v>0</v>
      </c>
      <c r="AC887" s="207"/>
      <c r="AD887" s="207"/>
      <c r="AE887" s="207"/>
      <c r="AF887" s="207"/>
      <c r="AG887" s="207"/>
      <c r="AH887" s="208"/>
    </row>
    <row r="888" customFormat="false" ht="13.5" hidden="false" customHeight="true" outlineLevel="0" collapsed="false">
      <c r="A888" s="22" t="n">
        <v>887</v>
      </c>
      <c r="B888" s="180"/>
      <c r="C888" s="22"/>
      <c r="D888" s="22"/>
      <c r="E888" s="22"/>
      <c r="F888" s="22"/>
      <c r="G888" s="22"/>
      <c r="H888" s="183"/>
      <c r="I888" s="183"/>
      <c r="J888" s="22"/>
      <c r="K888" s="191" t="e">
        <f aca="false">VLOOKUP('Altri Costi'!J888,Legenda!$D$1:$F$258,2)</f>
        <v>#N/A</v>
      </c>
      <c r="L888" s="22"/>
      <c r="M888" s="22"/>
      <c r="N888" s="203"/>
      <c r="O888" s="183"/>
      <c r="P888" s="22"/>
      <c r="Q888" s="203"/>
      <c r="R888" s="183"/>
      <c r="S888" s="184" t="n">
        <f aca="false">'Piano Finanziario Annuale'!$F$6</f>
        <v>0</v>
      </c>
      <c r="T888" s="185" t="n">
        <v>0</v>
      </c>
      <c r="U888" s="186"/>
      <c r="V888" s="187" t="n">
        <f aca="false">(T888*U888)</f>
        <v>0</v>
      </c>
      <c r="W888" s="185" t="n">
        <v>0</v>
      </c>
      <c r="X888" s="185" t="n">
        <f aca="false">IF(OR(S888="sì",S888="forfettario 190"),SUM(T888+W888),SUM(T888+V888+W888))</f>
        <v>0</v>
      </c>
      <c r="Y888" s="205"/>
      <c r="Z888" s="205"/>
      <c r="AA888" s="206"/>
      <c r="AB888" s="189" t="n">
        <f aca="false">IF(AA888="SI",X888,0)</f>
        <v>0</v>
      </c>
      <c r="AC888" s="207"/>
      <c r="AD888" s="207"/>
      <c r="AE888" s="207"/>
      <c r="AF888" s="207"/>
      <c r="AG888" s="207"/>
      <c r="AH888" s="208"/>
    </row>
    <row r="889" customFormat="false" ht="13.5" hidden="false" customHeight="true" outlineLevel="0" collapsed="false">
      <c r="A889" s="22" t="n">
        <v>888</v>
      </c>
      <c r="B889" s="180"/>
      <c r="C889" s="22"/>
      <c r="D889" s="22"/>
      <c r="E889" s="22"/>
      <c r="F889" s="22"/>
      <c r="G889" s="22"/>
      <c r="H889" s="183"/>
      <c r="I889" s="183"/>
      <c r="J889" s="22"/>
      <c r="K889" s="191" t="e">
        <f aca="false">VLOOKUP('Altri Costi'!J889,Legenda!$D$1:$F$258,2)</f>
        <v>#N/A</v>
      </c>
      <c r="L889" s="22"/>
      <c r="M889" s="22"/>
      <c r="N889" s="203"/>
      <c r="O889" s="183"/>
      <c r="P889" s="22"/>
      <c r="Q889" s="203"/>
      <c r="R889" s="183"/>
      <c r="S889" s="184" t="n">
        <f aca="false">'Piano Finanziario Annuale'!$F$6</f>
        <v>0</v>
      </c>
      <c r="T889" s="185" t="n">
        <v>0</v>
      </c>
      <c r="U889" s="186"/>
      <c r="V889" s="187" t="n">
        <f aca="false">(T889*U889)</f>
        <v>0</v>
      </c>
      <c r="W889" s="185" t="n">
        <v>0</v>
      </c>
      <c r="X889" s="185" t="n">
        <f aca="false">IF(OR(S889="sì",S889="forfettario 190"),SUM(T889+W889),SUM(T889+V889+W889))</f>
        <v>0</v>
      </c>
      <c r="Y889" s="205"/>
      <c r="Z889" s="205"/>
      <c r="AA889" s="206"/>
      <c r="AB889" s="189" t="n">
        <f aca="false">IF(AA889="SI",X889,0)</f>
        <v>0</v>
      </c>
      <c r="AC889" s="207"/>
      <c r="AD889" s="207"/>
      <c r="AE889" s="207"/>
      <c r="AF889" s="207"/>
      <c r="AG889" s="207"/>
      <c r="AH889" s="208"/>
    </row>
    <row r="890" customFormat="false" ht="13.5" hidden="false" customHeight="true" outlineLevel="0" collapsed="false">
      <c r="A890" s="22" t="n">
        <v>889</v>
      </c>
      <c r="B890" s="180"/>
      <c r="C890" s="22"/>
      <c r="D890" s="22"/>
      <c r="E890" s="22"/>
      <c r="F890" s="22"/>
      <c r="G890" s="22"/>
      <c r="H890" s="183"/>
      <c r="I890" s="183"/>
      <c r="J890" s="22"/>
      <c r="K890" s="191" t="e">
        <f aca="false">VLOOKUP('Altri Costi'!J890,Legenda!$D$1:$F$258,2)</f>
        <v>#N/A</v>
      </c>
      <c r="L890" s="22"/>
      <c r="M890" s="22"/>
      <c r="N890" s="203"/>
      <c r="O890" s="183"/>
      <c r="P890" s="22"/>
      <c r="Q890" s="203"/>
      <c r="R890" s="183"/>
      <c r="S890" s="184" t="n">
        <f aca="false">'Piano Finanziario Annuale'!$F$6</f>
        <v>0</v>
      </c>
      <c r="T890" s="185" t="n">
        <v>0</v>
      </c>
      <c r="U890" s="186"/>
      <c r="V890" s="187" t="n">
        <f aca="false">(T890*U890)</f>
        <v>0</v>
      </c>
      <c r="W890" s="185" t="n">
        <v>0</v>
      </c>
      <c r="X890" s="185" t="n">
        <f aca="false">IF(OR(S890="sì",S890="forfettario 190"),SUM(T890+W890),SUM(T890+V890+W890))</f>
        <v>0</v>
      </c>
      <c r="Y890" s="205"/>
      <c r="Z890" s="205"/>
      <c r="AA890" s="206"/>
      <c r="AB890" s="189" t="n">
        <f aca="false">IF(AA890="SI",X890,0)</f>
        <v>0</v>
      </c>
      <c r="AC890" s="207"/>
      <c r="AD890" s="207"/>
      <c r="AE890" s="207"/>
      <c r="AF890" s="207"/>
      <c r="AG890" s="207"/>
      <c r="AH890" s="208"/>
    </row>
    <row r="891" customFormat="false" ht="13.5" hidden="false" customHeight="true" outlineLevel="0" collapsed="false">
      <c r="A891" s="22" t="n">
        <v>890</v>
      </c>
      <c r="B891" s="180"/>
      <c r="C891" s="22"/>
      <c r="D891" s="22"/>
      <c r="E891" s="22"/>
      <c r="F891" s="22"/>
      <c r="G891" s="22"/>
      <c r="H891" s="183"/>
      <c r="I891" s="183"/>
      <c r="J891" s="22"/>
      <c r="K891" s="191" t="e">
        <f aca="false">VLOOKUP('Altri Costi'!J891,Legenda!$D$1:$F$258,2)</f>
        <v>#N/A</v>
      </c>
      <c r="L891" s="22"/>
      <c r="M891" s="22"/>
      <c r="N891" s="203"/>
      <c r="O891" s="183"/>
      <c r="P891" s="22"/>
      <c r="Q891" s="203"/>
      <c r="R891" s="183"/>
      <c r="S891" s="184" t="n">
        <f aca="false">'Piano Finanziario Annuale'!$F$6</f>
        <v>0</v>
      </c>
      <c r="T891" s="185" t="n">
        <v>0</v>
      </c>
      <c r="U891" s="186"/>
      <c r="V891" s="187" t="n">
        <f aca="false">(T891*U891)</f>
        <v>0</v>
      </c>
      <c r="W891" s="185" t="n">
        <v>0</v>
      </c>
      <c r="X891" s="185" t="n">
        <f aca="false">IF(OR(S891="sì",S891="forfettario 190"),SUM(T891+W891),SUM(T891+V891+W891))</f>
        <v>0</v>
      </c>
      <c r="Y891" s="205"/>
      <c r="Z891" s="205"/>
      <c r="AA891" s="206"/>
      <c r="AB891" s="189" t="n">
        <f aca="false">IF(AA891="SI",X891,0)</f>
        <v>0</v>
      </c>
      <c r="AC891" s="207"/>
      <c r="AD891" s="207"/>
      <c r="AE891" s="207"/>
      <c r="AF891" s="207"/>
      <c r="AG891" s="207"/>
      <c r="AH891" s="208"/>
    </row>
    <row r="892" customFormat="false" ht="13.5" hidden="false" customHeight="true" outlineLevel="0" collapsed="false">
      <c r="A892" s="22" t="n">
        <v>891</v>
      </c>
      <c r="B892" s="180"/>
      <c r="C892" s="22"/>
      <c r="D892" s="22"/>
      <c r="E892" s="22"/>
      <c r="F892" s="22"/>
      <c r="G892" s="22"/>
      <c r="H892" s="183"/>
      <c r="I892" s="183"/>
      <c r="J892" s="22"/>
      <c r="K892" s="191" t="e">
        <f aca="false">VLOOKUP('Altri Costi'!J892,Legenda!$D$1:$F$258,2)</f>
        <v>#N/A</v>
      </c>
      <c r="L892" s="22"/>
      <c r="M892" s="22"/>
      <c r="N892" s="203"/>
      <c r="O892" s="183"/>
      <c r="P892" s="22"/>
      <c r="Q892" s="203"/>
      <c r="R892" s="183"/>
      <c r="S892" s="184" t="n">
        <f aca="false">'Piano Finanziario Annuale'!$F$6</f>
        <v>0</v>
      </c>
      <c r="T892" s="185" t="n">
        <v>0</v>
      </c>
      <c r="U892" s="186"/>
      <c r="V892" s="187" t="n">
        <f aca="false">(T892*U892)</f>
        <v>0</v>
      </c>
      <c r="W892" s="185" t="n">
        <v>0</v>
      </c>
      <c r="X892" s="185" t="n">
        <f aca="false">IF(OR(S892="sì",S892="forfettario 190"),SUM(T892+W892),SUM(T892+V892+W892))</f>
        <v>0</v>
      </c>
      <c r="Y892" s="205"/>
      <c r="Z892" s="205"/>
      <c r="AA892" s="206"/>
      <c r="AB892" s="189" t="n">
        <f aca="false">IF(AA892="SI",X892,0)</f>
        <v>0</v>
      </c>
      <c r="AC892" s="207"/>
      <c r="AD892" s="207"/>
      <c r="AE892" s="207"/>
      <c r="AF892" s="207"/>
      <c r="AG892" s="207"/>
      <c r="AH892" s="208"/>
    </row>
    <row r="893" customFormat="false" ht="13.5" hidden="false" customHeight="true" outlineLevel="0" collapsed="false">
      <c r="A893" s="22" t="n">
        <v>892</v>
      </c>
      <c r="B893" s="180"/>
      <c r="C893" s="22"/>
      <c r="D893" s="22"/>
      <c r="E893" s="22"/>
      <c r="F893" s="22"/>
      <c r="G893" s="22"/>
      <c r="H893" s="183"/>
      <c r="I893" s="183"/>
      <c r="J893" s="22"/>
      <c r="K893" s="191" t="e">
        <f aca="false">VLOOKUP('Altri Costi'!J893,Legenda!$D$1:$F$258,2)</f>
        <v>#N/A</v>
      </c>
      <c r="L893" s="22"/>
      <c r="M893" s="22"/>
      <c r="N893" s="203"/>
      <c r="O893" s="183"/>
      <c r="P893" s="22"/>
      <c r="Q893" s="203"/>
      <c r="R893" s="183"/>
      <c r="S893" s="184" t="n">
        <f aca="false">'Piano Finanziario Annuale'!$F$6</f>
        <v>0</v>
      </c>
      <c r="T893" s="185" t="n">
        <v>0</v>
      </c>
      <c r="U893" s="186"/>
      <c r="V893" s="187" t="n">
        <f aca="false">(T893*U893)</f>
        <v>0</v>
      </c>
      <c r="W893" s="185" t="n">
        <v>0</v>
      </c>
      <c r="X893" s="185" t="n">
        <f aca="false">IF(OR(S893="sì",S893="forfettario 190"),SUM(T893+W893),SUM(T893+V893+W893))</f>
        <v>0</v>
      </c>
      <c r="Y893" s="205"/>
      <c r="Z893" s="205"/>
      <c r="AA893" s="206"/>
      <c r="AB893" s="189" t="n">
        <f aca="false">IF(AA893="SI",X893,0)</f>
        <v>0</v>
      </c>
      <c r="AC893" s="207"/>
      <c r="AD893" s="207"/>
      <c r="AE893" s="207"/>
      <c r="AF893" s="207"/>
      <c r="AG893" s="207"/>
      <c r="AH893" s="208"/>
    </row>
    <row r="894" customFormat="false" ht="13.5" hidden="false" customHeight="true" outlineLevel="0" collapsed="false">
      <c r="A894" s="22" t="n">
        <v>893</v>
      </c>
      <c r="B894" s="180"/>
      <c r="C894" s="22"/>
      <c r="D894" s="22"/>
      <c r="E894" s="22"/>
      <c r="F894" s="22"/>
      <c r="G894" s="22"/>
      <c r="H894" s="183"/>
      <c r="I894" s="183"/>
      <c r="J894" s="22"/>
      <c r="K894" s="191" t="e">
        <f aca="false">VLOOKUP('Altri Costi'!J894,Legenda!$D$1:$F$258,2)</f>
        <v>#N/A</v>
      </c>
      <c r="L894" s="22"/>
      <c r="M894" s="22"/>
      <c r="N894" s="203"/>
      <c r="O894" s="183"/>
      <c r="P894" s="22"/>
      <c r="Q894" s="203"/>
      <c r="R894" s="183"/>
      <c r="S894" s="184" t="n">
        <f aca="false">'Piano Finanziario Annuale'!$F$6</f>
        <v>0</v>
      </c>
      <c r="T894" s="185" t="n">
        <v>0</v>
      </c>
      <c r="U894" s="186"/>
      <c r="V894" s="187" t="n">
        <f aca="false">(T894*U894)</f>
        <v>0</v>
      </c>
      <c r="W894" s="185" t="n">
        <v>0</v>
      </c>
      <c r="X894" s="185" t="n">
        <f aca="false">IF(OR(S894="sì",S894="forfettario 190"),SUM(T894+W894),SUM(T894+V894+W894))</f>
        <v>0</v>
      </c>
      <c r="Y894" s="205"/>
      <c r="Z894" s="205"/>
      <c r="AA894" s="206"/>
      <c r="AB894" s="189" t="n">
        <f aca="false">IF(AA894="SI",X894,0)</f>
        <v>0</v>
      </c>
      <c r="AC894" s="207"/>
      <c r="AD894" s="207"/>
      <c r="AE894" s="207"/>
      <c r="AF894" s="207"/>
      <c r="AG894" s="207"/>
      <c r="AH894" s="208"/>
    </row>
    <row r="895" customFormat="false" ht="13.5" hidden="false" customHeight="true" outlineLevel="0" collapsed="false">
      <c r="A895" s="22" t="n">
        <v>894</v>
      </c>
      <c r="B895" s="180"/>
      <c r="C895" s="22"/>
      <c r="D895" s="22"/>
      <c r="E895" s="22"/>
      <c r="F895" s="22"/>
      <c r="G895" s="22"/>
      <c r="H895" s="183"/>
      <c r="I895" s="183"/>
      <c r="J895" s="22"/>
      <c r="K895" s="191" t="e">
        <f aca="false">VLOOKUP('Altri Costi'!J895,Legenda!$D$1:$F$258,2)</f>
        <v>#N/A</v>
      </c>
      <c r="L895" s="22"/>
      <c r="M895" s="22"/>
      <c r="N895" s="203"/>
      <c r="O895" s="183"/>
      <c r="P895" s="22"/>
      <c r="Q895" s="203"/>
      <c r="R895" s="183"/>
      <c r="S895" s="184" t="n">
        <f aca="false">'Piano Finanziario Annuale'!$F$6</f>
        <v>0</v>
      </c>
      <c r="T895" s="185" t="n">
        <v>0</v>
      </c>
      <c r="U895" s="186"/>
      <c r="V895" s="187" t="n">
        <f aca="false">(T895*U895)</f>
        <v>0</v>
      </c>
      <c r="W895" s="185" t="n">
        <v>0</v>
      </c>
      <c r="X895" s="185" t="n">
        <f aca="false">IF(OR(S895="sì",S895="forfettario 190"),SUM(T895+W895),SUM(T895+V895+W895))</f>
        <v>0</v>
      </c>
      <c r="Y895" s="205"/>
      <c r="Z895" s="205"/>
      <c r="AA895" s="206"/>
      <c r="AB895" s="189" t="n">
        <f aca="false">IF(AA895="SI",X895,0)</f>
        <v>0</v>
      </c>
      <c r="AC895" s="207"/>
      <c r="AD895" s="207"/>
      <c r="AE895" s="207"/>
      <c r="AF895" s="207"/>
      <c r="AG895" s="207"/>
      <c r="AH895" s="208"/>
    </row>
    <row r="896" customFormat="false" ht="13.5" hidden="false" customHeight="true" outlineLevel="0" collapsed="false">
      <c r="A896" s="22" t="n">
        <v>895</v>
      </c>
      <c r="B896" s="180"/>
      <c r="C896" s="22"/>
      <c r="D896" s="22"/>
      <c r="E896" s="22"/>
      <c r="F896" s="22"/>
      <c r="G896" s="22"/>
      <c r="H896" s="183"/>
      <c r="I896" s="183"/>
      <c r="J896" s="22"/>
      <c r="K896" s="191" t="e">
        <f aca="false">VLOOKUP('Altri Costi'!J896,Legenda!$D$1:$F$258,2)</f>
        <v>#N/A</v>
      </c>
      <c r="L896" s="22"/>
      <c r="M896" s="22"/>
      <c r="N896" s="203"/>
      <c r="O896" s="183"/>
      <c r="P896" s="22"/>
      <c r="Q896" s="203"/>
      <c r="R896" s="183"/>
      <c r="S896" s="184" t="n">
        <f aca="false">'Piano Finanziario Annuale'!$F$6</f>
        <v>0</v>
      </c>
      <c r="T896" s="185" t="n">
        <v>0</v>
      </c>
      <c r="U896" s="186"/>
      <c r="V896" s="187" t="n">
        <f aca="false">(T896*U896)</f>
        <v>0</v>
      </c>
      <c r="W896" s="185" t="n">
        <v>0</v>
      </c>
      <c r="X896" s="185" t="n">
        <f aca="false">IF(OR(S896="sì",S896="forfettario 190"),SUM(T896+W896),SUM(T896+V896+W896))</f>
        <v>0</v>
      </c>
      <c r="Y896" s="205"/>
      <c r="Z896" s="205"/>
      <c r="AA896" s="206"/>
      <c r="AB896" s="189" t="n">
        <f aca="false">IF(AA896="SI",X896,0)</f>
        <v>0</v>
      </c>
      <c r="AC896" s="207"/>
      <c r="AD896" s="207"/>
      <c r="AE896" s="207"/>
      <c r="AF896" s="207"/>
      <c r="AG896" s="207"/>
      <c r="AH896" s="208"/>
    </row>
    <row r="897" customFormat="false" ht="13.5" hidden="false" customHeight="true" outlineLevel="0" collapsed="false">
      <c r="A897" s="22" t="n">
        <v>896</v>
      </c>
      <c r="B897" s="180"/>
      <c r="C897" s="22"/>
      <c r="D897" s="22"/>
      <c r="E897" s="22"/>
      <c r="F897" s="22"/>
      <c r="G897" s="22"/>
      <c r="H897" s="183"/>
      <c r="I897" s="183"/>
      <c r="J897" s="22"/>
      <c r="K897" s="191" t="e">
        <f aca="false">VLOOKUP('Altri Costi'!J897,Legenda!$D$1:$F$258,2)</f>
        <v>#N/A</v>
      </c>
      <c r="L897" s="22"/>
      <c r="M897" s="22"/>
      <c r="N897" s="203"/>
      <c r="O897" s="183"/>
      <c r="P897" s="22"/>
      <c r="Q897" s="203"/>
      <c r="R897" s="183"/>
      <c r="S897" s="184" t="n">
        <f aca="false">'Piano Finanziario Annuale'!$F$6</f>
        <v>0</v>
      </c>
      <c r="T897" s="185" t="n">
        <v>0</v>
      </c>
      <c r="U897" s="186"/>
      <c r="V897" s="187" t="n">
        <f aca="false">(T897*U897)</f>
        <v>0</v>
      </c>
      <c r="W897" s="185" t="n">
        <v>0</v>
      </c>
      <c r="X897" s="185" t="n">
        <f aca="false">IF(OR(S897="sì",S897="forfettario 190"),SUM(T897+W897),SUM(T897+V897+W897))</f>
        <v>0</v>
      </c>
      <c r="Y897" s="205"/>
      <c r="Z897" s="205"/>
      <c r="AA897" s="206"/>
      <c r="AB897" s="189" t="n">
        <f aca="false">IF(AA897="SI",X897,0)</f>
        <v>0</v>
      </c>
      <c r="AC897" s="207"/>
      <c r="AD897" s="207"/>
      <c r="AE897" s="207"/>
      <c r="AF897" s="207"/>
      <c r="AG897" s="207"/>
      <c r="AH897" s="208"/>
    </row>
    <row r="898" customFormat="false" ht="13.5" hidden="false" customHeight="true" outlineLevel="0" collapsed="false">
      <c r="A898" s="22" t="n">
        <v>897</v>
      </c>
      <c r="B898" s="180"/>
      <c r="C898" s="22"/>
      <c r="D898" s="22"/>
      <c r="E898" s="22"/>
      <c r="F898" s="22"/>
      <c r="G898" s="22"/>
      <c r="H898" s="183"/>
      <c r="I898" s="183"/>
      <c r="J898" s="22"/>
      <c r="K898" s="191" t="e">
        <f aca="false">VLOOKUP('Altri Costi'!J898,Legenda!$D$1:$F$258,2)</f>
        <v>#N/A</v>
      </c>
      <c r="L898" s="22"/>
      <c r="M898" s="22"/>
      <c r="N898" s="203"/>
      <c r="O898" s="183"/>
      <c r="P898" s="22"/>
      <c r="Q898" s="203"/>
      <c r="R898" s="183"/>
      <c r="S898" s="184" t="n">
        <f aca="false">'Piano Finanziario Annuale'!$F$6</f>
        <v>0</v>
      </c>
      <c r="T898" s="185" t="n">
        <v>0</v>
      </c>
      <c r="U898" s="186"/>
      <c r="V898" s="187" t="n">
        <f aca="false">(T898*U898)</f>
        <v>0</v>
      </c>
      <c r="W898" s="185" t="n">
        <v>0</v>
      </c>
      <c r="X898" s="185" t="n">
        <f aca="false">IF(OR(S898="sì",S898="forfettario 190"),SUM(T898+W898),SUM(T898+V898+W898))</f>
        <v>0</v>
      </c>
      <c r="Y898" s="205"/>
      <c r="Z898" s="205"/>
      <c r="AA898" s="206"/>
      <c r="AB898" s="189" t="n">
        <f aca="false">IF(AA898="SI",X898,0)</f>
        <v>0</v>
      </c>
      <c r="AC898" s="207"/>
      <c r="AD898" s="207"/>
      <c r="AE898" s="207"/>
      <c r="AF898" s="207"/>
      <c r="AG898" s="207"/>
      <c r="AH898" s="208"/>
    </row>
    <row r="899" customFormat="false" ht="13.5" hidden="false" customHeight="true" outlineLevel="0" collapsed="false">
      <c r="A899" s="22" t="n">
        <v>898</v>
      </c>
      <c r="B899" s="180"/>
      <c r="C899" s="22"/>
      <c r="D899" s="22"/>
      <c r="E899" s="22"/>
      <c r="F899" s="22"/>
      <c r="G899" s="22"/>
      <c r="H899" s="183"/>
      <c r="I899" s="183"/>
      <c r="J899" s="22"/>
      <c r="K899" s="191" t="e">
        <f aca="false">VLOOKUP('Altri Costi'!J899,Legenda!$D$1:$F$258,2)</f>
        <v>#N/A</v>
      </c>
      <c r="L899" s="22"/>
      <c r="M899" s="22"/>
      <c r="N899" s="203"/>
      <c r="O899" s="183"/>
      <c r="P899" s="22"/>
      <c r="Q899" s="203"/>
      <c r="R899" s="183"/>
      <c r="S899" s="184" t="n">
        <f aca="false">'Piano Finanziario Annuale'!$F$6</f>
        <v>0</v>
      </c>
      <c r="T899" s="185" t="n">
        <v>0</v>
      </c>
      <c r="U899" s="186"/>
      <c r="V899" s="187" t="n">
        <f aca="false">(T899*U899)</f>
        <v>0</v>
      </c>
      <c r="W899" s="185" t="n">
        <v>0</v>
      </c>
      <c r="X899" s="185" t="n">
        <f aca="false">IF(OR(S899="sì",S899="forfettario 190"),SUM(T899+W899),SUM(T899+V899+W899))</f>
        <v>0</v>
      </c>
      <c r="Y899" s="205"/>
      <c r="Z899" s="205"/>
      <c r="AA899" s="206"/>
      <c r="AB899" s="189" t="n">
        <f aca="false">IF(AA899="SI",X899,0)</f>
        <v>0</v>
      </c>
      <c r="AC899" s="207"/>
      <c r="AD899" s="207"/>
      <c r="AE899" s="207"/>
      <c r="AF899" s="207"/>
      <c r="AG899" s="207"/>
      <c r="AH899" s="208"/>
    </row>
    <row r="900" customFormat="false" ht="13.5" hidden="false" customHeight="true" outlineLevel="0" collapsed="false">
      <c r="A900" s="22" t="n">
        <v>899</v>
      </c>
      <c r="B900" s="180"/>
      <c r="C900" s="22"/>
      <c r="D900" s="22"/>
      <c r="E900" s="22"/>
      <c r="F900" s="22"/>
      <c r="G900" s="22"/>
      <c r="H900" s="183"/>
      <c r="I900" s="183"/>
      <c r="J900" s="22"/>
      <c r="K900" s="191" t="e">
        <f aca="false">VLOOKUP('Altri Costi'!J900,Legenda!$D$1:$F$258,2)</f>
        <v>#N/A</v>
      </c>
      <c r="L900" s="22"/>
      <c r="M900" s="22"/>
      <c r="N900" s="203"/>
      <c r="O900" s="183"/>
      <c r="P900" s="22"/>
      <c r="Q900" s="203"/>
      <c r="R900" s="183"/>
      <c r="S900" s="184" t="n">
        <f aca="false">'Piano Finanziario Annuale'!$F$6</f>
        <v>0</v>
      </c>
      <c r="T900" s="185" t="n">
        <v>0</v>
      </c>
      <c r="U900" s="186"/>
      <c r="V900" s="187" t="n">
        <f aca="false">(T900*U900)</f>
        <v>0</v>
      </c>
      <c r="W900" s="185" t="n">
        <v>0</v>
      </c>
      <c r="X900" s="185" t="n">
        <f aca="false">IF(OR(S900="sì",S900="forfettario 190"),SUM(T900+W900),SUM(T900+V900+W900))</f>
        <v>0</v>
      </c>
      <c r="Y900" s="205"/>
      <c r="Z900" s="205"/>
      <c r="AA900" s="206"/>
      <c r="AB900" s="189" t="n">
        <f aca="false">IF(AA900="SI",X900,0)</f>
        <v>0</v>
      </c>
      <c r="AC900" s="207"/>
      <c r="AD900" s="207"/>
      <c r="AE900" s="207"/>
      <c r="AF900" s="207"/>
      <c r="AG900" s="207"/>
      <c r="AH900" s="208"/>
    </row>
    <row r="901" customFormat="false" ht="13.5" hidden="false" customHeight="true" outlineLevel="0" collapsed="false">
      <c r="A901" s="22" t="n">
        <v>900</v>
      </c>
      <c r="B901" s="180"/>
      <c r="C901" s="22"/>
      <c r="D901" s="22"/>
      <c r="E901" s="22"/>
      <c r="F901" s="22"/>
      <c r="G901" s="22"/>
      <c r="H901" s="183"/>
      <c r="I901" s="183"/>
      <c r="J901" s="22"/>
      <c r="K901" s="191" t="e">
        <f aca="false">VLOOKUP('Altri Costi'!J901,Legenda!$D$1:$F$258,2)</f>
        <v>#N/A</v>
      </c>
      <c r="L901" s="22"/>
      <c r="M901" s="22"/>
      <c r="N901" s="203"/>
      <c r="O901" s="183"/>
      <c r="P901" s="22"/>
      <c r="Q901" s="203"/>
      <c r="R901" s="183"/>
      <c r="S901" s="184" t="n">
        <f aca="false">'Piano Finanziario Annuale'!$F$6</f>
        <v>0</v>
      </c>
      <c r="T901" s="185" t="n">
        <v>0</v>
      </c>
      <c r="U901" s="186"/>
      <c r="V901" s="187" t="n">
        <f aca="false">(T901*U901)</f>
        <v>0</v>
      </c>
      <c r="W901" s="185" t="n">
        <v>0</v>
      </c>
      <c r="X901" s="185" t="n">
        <f aca="false">IF(OR(S901="sì",S901="forfettario 190"),SUM(T901+W901),SUM(T901+V901+W901))</f>
        <v>0</v>
      </c>
      <c r="Y901" s="205"/>
      <c r="Z901" s="205"/>
      <c r="AA901" s="206"/>
      <c r="AB901" s="189" t="n">
        <f aca="false">IF(AA901="SI",X901,0)</f>
        <v>0</v>
      </c>
      <c r="AC901" s="207"/>
      <c r="AD901" s="207"/>
      <c r="AE901" s="207"/>
      <c r="AF901" s="207"/>
      <c r="AG901" s="207"/>
      <c r="AH901" s="208"/>
    </row>
    <row r="902" customFormat="false" ht="13.5" hidden="false" customHeight="true" outlineLevel="0" collapsed="false">
      <c r="A902" s="22" t="n">
        <v>901</v>
      </c>
      <c r="B902" s="180"/>
      <c r="C902" s="22"/>
      <c r="D902" s="22"/>
      <c r="E902" s="22"/>
      <c r="F902" s="22"/>
      <c r="G902" s="22"/>
      <c r="H902" s="183"/>
      <c r="I902" s="183"/>
      <c r="J902" s="22"/>
      <c r="K902" s="191" t="e">
        <f aca="false">VLOOKUP('Altri Costi'!J902,Legenda!$D$1:$F$258,2)</f>
        <v>#N/A</v>
      </c>
      <c r="L902" s="22"/>
      <c r="M902" s="22"/>
      <c r="N902" s="203"/>
      <c r="O902" s="183"/>
      <c r="P902" s="22"/>
      <c r="Q902" s="203"/>
      <c r="R902" s="183"/>
      <c r="S902" s="184" t="n">
        <f aca="false">'Piano Finanziario Annuale'!$F$6</f>
        <v>0</v>
      </c>
      <c r="T902" s="185" t="n">
        <v>0</v>
      </c>
      <c r="U902" s="186"/>
      <c r="V902" s="187" t="n">
        <f aca="false">(T902*U902)</f>
        <v>0</v>
      </c>
      <c r="W902" s="185" t="n">
        <v>0</v>
      </c>
      <c r="X902" s="185" t="n">
        <f aca="false">IF(OR(S902="sì",S902="forfettario 190"),SUM(T902+W902),SUM(T902+V902+W902))</f>
        <v>0</v>
      </c>
      <c r="Y902" s="205"/>
      <c r="Z902" s="205"/>
      <c r="AA902" s="206"/>
      <c r="AB902" s="189" t="n">
        <f aca="false">IF(AA902="SI",X902,0)</f>
        <v>0</v>
      </c>
      <c r="AC902" s="207"/>
      <c r="AD902" s="207"/>
      <c r="AE902" s="207"/>
      <c r="AF902" s="207"/>
      <c r="AG902" s="207"/>
      <c r="AH902" s="208"/>
    </row>
    <row r="903" customFormat="false" ht="13.5" hidden="false" customHeight="true" outlineLevel="0" collapsed="false">
      <c r="A903" s="22" t="n">
        <v>902</v>
      </c>
      <c r="B903" s="180"/>
      <c r="C903" s="22"/>
      <c r="D903" s="22"/>
      <c r="E903" s="22"/>
      <c r="F903" s="22"/>
      <c r="G903" s="22"/>
      <c r="H903" s="183"/>
      <c r="I903" s="183"/>
      <c r="J903" s="22"/>
      <c r="K903" s="191" t="e">
        <f aca="false">VLOOKUP('Altri Costi'!J903,Legenda!$D$1:$F$258,2)</f>
        <v>#N/A</v>
      </c>
      <c r="L903" s="22"/>
      <c r="M903" s="22"/>
      <c r="N903" s="203"/>
      <c r="O903" s="183"/>
      <c r="P903" s="22"/>
      <c r="Q903" s="203"/>
      <c r="R903" s="183"/>
      <c r="S903" s="184" t="n">
        <f aca="false">'Piano Finanziario Annuale'!$F$6</f>
        <v>0</v>
      </c>
      <c r="T903" s="185" t="n">
        <v>0</v>
      </c>
      <c r="U903" s="186"/>
      <c r="V903" s="187" t="n">
        <f aca="false">(T903*U903)</f>
        <v>0</v>
      </c>
      <c r="W903" s="185" t="n">
        <v>0</v>
      </c>
      <c r="X903" s="185" t="n">
        <f aca="false">IF(OR(S903="sì",S903="forfettario 190"),SUM(T903+W903),SUM(T903+V903+W903))</f>
        <v>0</v>
      </c>
      <c r="Y903" s="205"/>
      <c r="Z903" s="205"/>
      <c r="AA903" s="206"/>
      <c r="AB903" s="189" t="n">
        <f aca="false">IF(AA903="SI",X903,0)</f>
        <v>0</v>
      </c>
      <c r="AC903" s="207"/>
      <c r="AD903" s="207"/>
      <c r="AE903" s="207"/>
      <c r="AF903" s="207"/>
      <c r="AG903" s="207"/>
      <c r="AH903" s="208"/>
    </row>
    <row r="904" customFormat="false" ht="13.5" hidden="false" customHeight="true" outlineLevel="0" collapsed="false">
      <c r="A904" s="22" t="n">
        <v>903</v>
      </c>
      <c r="B904" s="180"/>
      <c r="C904" s="22"/>
      <c r="D904" s="22"/>
      <c r="E904" s="22"/>
      <c r="F904" s="22"/>
      <c r="G904" s="22"/>
      <c r="H904" s="183"/>
      <c r="I904" s="183"/>
      <c r="J904" s="22"/>
      <c r="K904" s="191" t="e">
        <f aca="false">VLOOKUP('Altri Costi'!J904,Legenda!$D$1:$F$258,2)</f>
        <v>#N/A</v>
      </c>
      <c r="L904" s="22"/>
      <c r="M904" s="22"/>
      <c r="N904" s="203"/>
      <c r="O904" s="183"/>
      <c r="P904" s="22"/>
      <c r="Q904" s="203"/>
      <c r="R904" s="183"/>
      <c r="S904" s="184" t="n">
        <f aca="false">'Piano Finanziario Annuale'!$F$6</f>
        <v>0</v>
      </c>
      <c r="T904" s="185" t="n">
        <v>0</v>
      </c>
      <c r="U904" s="186"/>
      <c r="V904" s="187" t="n">
        <f aca="false">(T904*U904)</f>
        <v>0</v>
      </c>
      <c r="W904" s="185" t="n">
        <v>0</v>
      </c>
      <c r="X904" s="185" t="n">
        <f aca="false">IF(OR(S904="sì",S904="forfettario 190"),SUM(T904+W904),SUM(T904+V904+W904))</f>
        <v>0</v>
      </c>
      <c r="Y904" s="205"/>
      <c r="Z904" s="205"/>
      <c r="AA904" s="206"/>
      <c r="AB904" s="189" t="n">
        <f aca="false">IF(AA904="SI",X904,0)</f>
        <v>0</v>
      </c>
      <c r="AC904" s="207"/>
      <c r="AD904" s="207"/>
      <c r="AE904" s="207"/>
      <c r="AF904" s="207"/>
      <c r="AG904" s="207"/>
      <c r="AH904" s="208"/>
    </row>
    <row r="905" customFormat="false" ht="13.5" hidden="false" customHeight="true" outlineLevel="0" collapsed="false">
      <c r="A905" s="22" t="n">
        <v>904</v>
      </c>
      <c r="B905" s="180"/>
      <c r="C905" s="22"/>
      <c r="D905" s="22"/>
      <c r="E905" s="22"/>
      <c r="F905" s="22"/>
      <c r="G905" s="22"/>
      <c r="H905" s="183"/>
      <c r="I905" s="183"/>
      <c r="J905" s="22"/>
      <c r="K905" s="191" t="e">
        <f aca="false">VLOOKUP('Altri Costi'!J905,Legenda!$D$1:$F$258,2)</f>
        <v>#N/A</v>
      </c>
      <c r="L905" s="22"/>
      <c r="M905" s="22"/>
      <c r="N905" s="203"/>
      <c r="O905" s="183"/>
      <c r="P905" s="22"/>
      <c r="Q905" s="203"/>
      <c r="R905" s="183"/>
      <c r="S905" s="184" t="n">
        <f aca="false">'Piano Finanziario Annuale'!$F$6</f>
        <v>0</v>
      </c>
      <c r="T905" s="185" t="n">
        <v>0</v>
      </c>
      <c r="U905" s="186"/>
      <c r="V905" s="187" t="n">
        <f aca="false">(T905*U905)</f>
        <v>0</v>
      </c>
      <c r="W905" s="185" t="n">
        <v>0</v>
      </c>
      <c r="X905" s="185" t="n">
        <f aca="false">IF(OR(S905="sì",S905="forfettario 190"),SUM(T905+W905),SUM(T905+V905+W905))</f>
        <v>0</v>
      </c>
      <c r="Y905" s="205"/>
      <c r="Z905" s="205"/>
      <c r="AA905" s="206"/>
      <c r="AB905" s="189" t="n">
        <f aca="false">IF(AA905="SI",X905,0)</f>
        <v>0</v>
      </c>
      <c r="AC905" s="207"/>
      <c r="AD905" s="207"/>
      <c r="AE905" s="207"/>
      <c r="AF905" s="207"/>
      <c r="AG905" s="207"/>
      <c r="AH905" s="208"/>
    </row>
    <row r="906" customFormat="false" ht="13.5" hidden="false" customHeight="true" outlineLevel="0" collapsed="false">
      <c r="A906" s="22" t="n">
        <v>905</v>
      </c>
      <c r="B906" s="180"/>
      <c r="C906" s="22"/>
      <c r="D906" s="22"/>
      <c r="E906" s="22"/>
      <c r="F906" s="22"/>
      <c r="G906" s="22"/>
      <c r="H906" s="183"/>
      <c r="I906" s="183"/>
      <c r="J906" s="22"/>
      <c r="K906" s="191" t="e">
        <f aca="false">VLOOKUP('Altri Costi'!J906,Legenda!$D$1:$F$258,2)</f>
        <v>#N/A</v>
      </c>
      <c r="L906" s="22"/>
      <c r="M906" s="22"/>
      <c r="N906" s="203"/>
      <c r="O906" s="183"/>
      <c r="P906" s="22"/>
      <c r="Q906" s="203"/>
      <c r="R906" s="183"/>
      <c r="S906" s="184" t="n">
        <f aca="false">'Piano Finanziario Annuale'!$F$6</f>
        <v>0</v>
      </c>
      <c r="T906" s="185" t="n">
        <v>0</v>
      </c>
      <c r="U906" s="186"/>
      <c r="V906" s="187" t="n">
        <f aca="false">(T906*U906)</f>
        <v>0</v>
      </c>
      <c r="W906" s="185" t="n">
        <v>0</v>
      </c>
      <c r="X906" s="185" t="n">
        <f aca="false">IF(OR(S906="sì",S906="forfettario 190"),SUM(T906+W906),SUM(T906+V906+W906))</f>
        <v>0</v>
      </c>
      <c r="Y906" s="205"/>
      <c r="Z906" s="205"/>
      <c r="AA906" s="206"/>
      <c r="AB906" s="189" t="n">
        <f aca="false">IF(AA906="SI",X906,0)</f>
        <v>0</v>
      </c>
      <c r="AC906" s="207"/>
      <c r="AD906" s="207"/>
      <c r="AE906" s="207"/>
      <c r="AF906" s="207"/>
      <c r="AG906" s="207"/>
      <c r="AH906" s="208"/>
    </row>
    <row r="907" customFormat="false" ht="13.5" hidden="false" customHeight="true" outlineLevel="0" collapsed="false">
      <c r="A907" s="22" t="n">
        <v>906</v>
      </c>
      <c r="B907" s="180"/>
      <c r="C907" s="22"/>
      <c r="D907" s="22"/>
      <c r="E907" s="22"/>
      <c r="F907" s="22"/>
      <c r="G907" s="22"/>
      <c r="H907" s="183"/>
      <c r="I907" s="183"/>
      <c r="J907" s="22"/>
      <c r="K907" s="191" t="e">
        <f aca="false">VLOOKUP('Altri Costi'!J907,Legenda!$D$1:$F$258,2)</f>
        <v>#N/A</v>
      </c>
      <c r="L907" s="22"/>
      <c r="M907" s="22"/>
      <c r="N907" s="203"/>
      <c r="O907" s="183"/>
      <c r="P907" s="22"/>
      <c r="Q907" s="203"/>
      <c r="R907" s="183"/>
      <c r="S907" s="184" t="n">
        <f aca="false">'Piano Finanziario Annuale'!$F$6</f>
        <v>0</v>
      </c>
      <c r="T907" s="185" t="n">
        <v>0</v>
      </c>
      <c r="U907" s="186"/>
      <c r="V907" s="187" t="n">
        <f aca="false">(T907*U907)</f>
        <v>0</v>
      </c>
      <c r="W907" s="185" t="n">
        <v>0</v>
      </c>
      <c r="X907" s="185" t="n">
        <f aca="false">IF(OR(S907="sì",S907="forfettario 190"),SUM(T907+W907),SUM(T907+V907+W907))</f>
        <v>0</v>
      </c>
      <c r="Y907" s="205"/>
      <c r="Z907" s="205"/>
      <c r="AA907" s="206"/>
      <c r="AB907" s="189" t="n">
        <f aca="false">IF(AA907="SI",X907,0)</f>
        <v>0</v>
      </c>
      <c r="AC907" s="207"/>
      <c r="AD907" s="207"/>
      <c r="AE907" s="207"/>
      <c r="AF907" s="207"/>
      <c r="AG907" s="207"/>
      <c r="AH907" s="208"/>
    </row>
    <row r="908" customFormat="false" ht="13.5" hidden="false" customHeight="true" outlineLevel="0" collapsed="false">
      <c r="A908" s="22" t="n">
        <v>907</v>
      </c>
      <c r="B908" s="180"/>
      <c r="C908" s="22"/>
      <c r="D908" s="22"/>
      <c r="E908" s="22"/>
      <c r="F908" s="22"/>
      <c r="G908" s="22"/>
      <c r="H908" s="183"/>
      <c r="I908" s="183"/>
      <c r="J908" s="22"/>
      <c r="K908" s="191" t="e">
        <f aca="false">VLOOKUP('Altri Costi'!J908,Legenda!$D$1:$F$258,2)</f>
        <v>#N/A</v>
      </c>
      <c r="L908" s="22"/>
      <c r="M908" s="22"/>
      <c r="N908" s="203"/>
      <c r="O908" s="183"/>
      <c r="P908" s="22"/>
      <c r="Q908" s="203"/>
      <c r="R908" s="183"/>
      <c r="S908" s="184" t="n">
        <f aca="false">'Piano Finanziario Annuale'!$F$6</f>
        <v>0</v>
      </c>
      <c r="T908" s="185" t="n">
        <v>0</v>
      </c>
      <c r="U908" s="186"/>
      <c r="V908" s="187" t="n">
        <f aca="false">(T908*U908)</f>
        <v>0</v>
      </c>
      <c r="W908" s="185" t="n">
        <v>0</v>
      </c>
      <c r="X908" s="185" t="n">
        <f aca="false">IF(OR(S908="sì",S908="forfettario 190"),SUM(T908+W908),SUM(T908+V908+W908))</f>
        <v>0</v>
      </c>
      <c r="Y908" s="205"/>
      <c r="Z908" s="205"/>
      <c r="AA908" s="206"/>
      <c r="AB908" s="189" t="n">
        <f aca="false">IF(AA908="SI",X908,0)</f>
        <v>0</v>
      </c>
      <c r="AC908" s="207"/>
      <c r="AD908" s="207"/>
      <c r="AE908" s="207"/>
      <c r="AF908" s="207"/>
      <c r="AG908" s="207"/>
      <c r="AH908" s="208"/>
    </row>
    <row r="909" customFormat="false" ht="13.5" hidden="false" customHeight="true" outlineLevel="0" collapsed="false">
      <c r="A909" s="22" t="n">
        <v>908</v>
      </c>
      <c r="B909" s="180"/>
      <c r="C909" s="22"/>
      <c r="D909" s="22"/>
      <c r="E909" s="22"/>
      <c r="F909" s="22"/>
      <c r="G909" s="22"/>
      <c r="H909" s="183"/>
      <c r="I909" s="183"/>
      <c r="J909" s="22"/>
      <c r="K909" s="191" t="e">
        <f aca="false">VLOOKUP('Altri Costi'!J909,Legenda!$D$1:$F$258,2)</f>
        <v>#N/A</v>
      </c>
      <c r="L909" s="22"/>
      <c r="M909" s="22"/>
      <c r="N909" s="203"/>
      <c r="O909" s="183"/>
      <c r="P909" s="22"/>
      <c r="Q909" s="203"/>
      <c r="R909" s="183"/>
      <c r="S909" s="184" t="n">
        <f aca="false">'Piano Finanziario Annuale'!$F$6</f>
        <v>0</v>
      </c>
      <c r="T909" s="185" t="n">
        <v>0</v>
      </c>
      <c r="U909" s="186"/>
      <c r="V909" s="187" t="n">
        <f aca="false">(T909*U909)</f>
        <v>0</v>
      </c>
      <c r="W909" s="185" t="n">
        <v>0</v>
      </c>
      <c r="X909" s="185" t="n">
        <f aca="false">IF(OR(S909="sì",S909="forfettario 190"),SUM(T909+W909),SUM(T909+V909+W909))</f>
        <v>0</v>
      </c>
      <c r="Y909" s="205"/>
      <c r="Z909" s="205"/>
      <c r="AA909" s="206"/>
      <c r="AB909" s="189" t="n">
        <f aca="false">IF(AA909="SI",X909,0)</f>
        <v>0</v>
      </c>
      <c r="AC909" s="207"/>
      <c r="AD909" s="207"/>
      <c r="AE909" s="207"/>
      <c r="AF909" s="207"/>
      <c r="AG909" s="207"/>
      <c r="AH909" s="208"/>
    </row>
    <row r="910" customFormat="false" ht="13.5" hidden="false" customHeight="true" outlineLevel="0" collapsed="false">
      <c r="A910" s="22" t="n">
        <v>909</v>
      </c>
      <c r="B910" s="180"/>
      <c r="C910" s="22"/>
      <c r="D910" s="22"/>
      <c r="E910" s="22"/>
      <c r="F910" s="22"/>
      <c r="G910" s="22"/>
      <c r="H910" s="183"/>
      <c r="I910" s="183"/>
      <c r="J910" s="22"/>
      <c r="K910" s="191" t="e">
        <f aca="false">VLOOKUP('Altri Costi'!J910,Legenda!$D$1:$F$258,2)</f>
        <v>#N/A</v>
      </c>
      <c r="L910" s="22"/>
      <c r="M910" s="22"/>
      <c r="N910" s="203"/>
      <c r="O910" s="183"/>
      <c r="P910" s="22"/>
      <c r="Q910" s="203"/>
      <c r="R910" s="183"/>
      <c r="S910" s="184" t="n">
        <f aca="false">'Piano Finanziario Annuale'!$F$6</f>
        <v>0</v>
      </c>
      <c r="T910" s="185" t="n">
        <v>0</v>
      </c>
      <c r="U910" s="186"/>
      <c r="V910" s="187" t="n">
        <f aca="false">(T910*U910)</f>
        <v>0</v>
      </c>
      <c r="W910" s="185" t="n">
        <v>0</v>
      </c>
      <c r="X910" s="185" t="n">
        <f aca="false">IF(OR(S910="sì",S910="forfettario 190"),SUM(T910+W910),SUM(T910+V910+W910))</f>
        <v>0</v>
      </c>
      <c r="Y910" s="205"/>
      <c r="Z910" s="205"/>
      <c r="AA910" s="206"/>
      <c r="AB910" s="189" t="n">
        <f aca="false">IF(AA910="SI",X910,0)</f>
        <v>0</v>
      </c>
      <c r="AC910" s="207"/>
      <c r="AD910" s="207"/>
      <c r="AE910" s="207"/>
      <c r="AF910" s="207"/>
      <c r="AG910" s="207"/>
      <c r="AH910" s="208"/>
    </row>
    <row r="911" customFormat="false" ht="13.5" hidden="false" customHeight="true" outlineLevel="0" collapsed="false">
      <c r="A911" s="22" t="n">
        <v>910</v>
      </c>
      <c r="B911" s="180"/>
      <c r="C911" s="22"/>
      <c r="D911" s="22"/>
      <c r="E911" s="22"/>
      <c r="F911" s="22"/>
      <c r="G911" s="22"/>
      <c r="H911" s="183"/>
      <c r="I911" s="183"/>
      <c r="J911" s="22"/>
      <c r="K911" s="191" t="e">
        <f aca="false">VLOOKUP('Altri Costi'!J911,Legenda!$D$1:$F$258,2)</f>
        <v>#N/A</v>
      </c>
      <c r="L911" s="22"/>
      <c r="M911" s="22"/>
      <c r="N911" s="203"/>
      <c r="O911" s="183"/>
      <c r="P911" s="22"/>
      <c r="Q911" s="203"/>
      <c r="R911" s="183"/>
      <c r="S911" s="184" t="n">
        <f aca="false">'Piano Finanziario Annuale'!$F$6</f>
        <v>0</v>
      </c>
      <c r="T911" s="185" t="n">
        <v>0</v>
      </c>
      <c r="U911" s="186"/>
      <c r="V911" s="187" t="n">
        <f aca="false">(T911*U911)</f>
        <v>0</v>
      </c>
      <c r="W911" s="185" t="n">
        <v>0</v>
      </c>
      <c r="X911" s="185" t="n">
        <f aca="false">IF(OR(S911="sì",S911="forfettario 190"),SUM(T911+W911),SUM(T911+V911+W911))</f>
        <v>0</v>
      </c>
      <c r="Y911" s="205"/>
      <c r="Z911" s="205"/>
      <c r="AA911" s="206"/>
      <c r="AB911" s="189" t="n">
        <f aca="false">IF(AA911="SI",X911,0)</f>
        <v>0</v>
      </c>
      <c r="AC911" s="207"/>
      <c r="AD911" s="207"/>
      <c r="AE911" s="207"/>
      <c r="AF911" s="207"/>
      <c r="AG911" s="207"/>
      <c r="AH911" s="208"/>
    </row>
    <row r="912" customFormat="false" ht="13.5" hidden="false" customHeight="true" outlineLevel="0" collapsed="false">
      <c r="A912" s="22" t="n">
        <v>911</v>
      </c>
      <c r="B912" s="180"/>
      <c r="C912" s="22"/>
      <c r="D912" s="22"/>
      <c r="E912" s="22"/>
      <c r="F912" s="22"/>
      <c r="G912" s="22"/>
      <c r="H912" s="183"/>
      <c r="I912" s="183"/>
      <c r="J912" s="22"/>
      <c r="K912" s="191" t="e">
        <f aca="false">VLOOKUP('Altri Costi'!J912,Legenda!$D$1:$F$258,2)</f>
        <v>#N/A</v>
      </c>
      <c r="L912" s="22"/>
      <c r="M912" s="22"/>
      <c r="N912" s="203"/>
      <c r="O912" s="183"/>
      <c r="P912" s="22"/>
      <c r="Q912" s="203"/>
      <c r="R912" s="183"/>
      <c r="S912" s="184" t="n">
        <f aca="false">'Piano Finanziario Annuale'!$F$6</f>
        <v>0</v>
      </c>
      <c r="T912" s="185" t="n">
        <v>0</v>
      </c>
      <c r="U912" s="186"/>
      <c r="V912" s="187" t="n">
        <f aca="false">(T912*U912)</f>
        <v>0</v>
      </c>
      <c r="W912" s="185" t="n">
        <v>0</v>
      </c>
      <c r="X912" s="185" t="n">
        <f aca="false">IF(OR(S912="sì",S912="forfettario 190"),SUM(T912+W912),SUM(T912+V912+W912))</f>
        <v>0</v>
      </c>
      <c r="Y912" s="205"/>
      <c r="Z912" s="205"/>
      <c r="AA912" s="206"/>
      <c r="AB912" s="189" t="n">
        <f aca="false">IF(AA912="SI",X912,0)</f>
        <v>0</v>
      </c>
      <c r="AC912" s="207"/>
      <c r="AD912" s="207"/>
      <c r="AE912" s="207"/>
      <c r="AF912" s="207"/>
      <c r="AG912" s="207"/>
      <c r="AH912" s="208"/>
    </row>
    <row r="913" customFormat="false" ht="13.5" hidden="false" customHeight="true" outlineLevel="0" collapsed="false">
      <c r="A913" s="22" t="n">
        <v>912</v>
      </c>
      <c r="B913" s="180"/>
      <c r="C913" s="22"/>
      <c r="D913" s="22"/>
      <c r="E913" s="22"/>
      <c r="F913" s="22"/>
      <c r="G913" s="22"/>
      <c r="H913" s="183"/>
      <c r="I913" s="183"/>
      <c r="J913" s="22"/>
      <c r="K913" s="191" t="e">
        <f aca="false">VLOOKUP('Altri Costi'!J913,Legenda!$D$1:$F$258,2)</f>
        <v>#N/A</v>
      </c>
      <c r="L913" s="22"/>
      <c r="M913" s="22"/>
      <c r="N913" s="203"/>
      <c r="O913" s="183"/>
      <c r="P913" s="22"/>
      <c r="Q913" s="203"/>
      <c r="R913" s="183"/>
      <c r="S913" s="184" t="n">
        <f aca="false">'Piano Finanziario Annuale'!$F$6</f>
        <v>0</v>
      </c>
      <c r="T913" s="185" t="n">
        <v>0</v>
      </c>
      <c r="U913" s="186"/>
      <c r="V913" s="187" t="n">
        <f aca="false">(T913*U913)</f>
        <v>0</v>
      </c>
      <c r="W913" s="185" t="n">
        <v>0</v>
      </c>
      <c r="X913" s="185" t="n">
        <f aca="false">IF(OR(S913="sì",S913="forfettario 190"),SUM(T913+W913),SUM(T913+V913+W913))</f>
        <v>0</v>
      </c>
      <c r="Y913" s="205"/>
      <c r="Z913" s="205"/>
      <c r="AA913" s="206"/>
      <c r="AB913" s="189" t="n">
        <f aca="false">IF(AA913="SI",X913,0)</f>
        <v>0</v>
      </c>
      <c r="AC913" s="207"/>
      <c r="AD913" s="207"/>
      <c r="AE913" s="207"/>
      <c r="AF913" s="207"/>
      <c r="AG913" s="207"/>
      <c r="AH913" s="208"/>
    </row>
    <row r="914" customFormat="false" ht="13.5" hidden="false" customHeight="true" outlineLevel="0" collapsed="false">
      <c r="A914" s="22" t="n">
        <v>913</v>
      </c>
      <c r="B914" s="180"/>
      <c r="C914" s="22"/>
      <c r="D914" s="22"/>
      <c r="E914" s="22"/>
      <c r="F914" s="22"/>
      <c r="G914" s="22"/>
      <c r="H914" s="183"/>
      <c r="I914" s="183"/>
      <c r="J914" s="22"/>
      <c r="K914" s="191" t="e">
        <f aca="false">VLOOKUP('Altri Costi'!J914,Legenda!$D$1:$F$258,2)</f>
        <v>#N/A</v>
      </c>
      <c r="L914" s="22"/>
      <c r="M914" s="22"/>
      <c r="N914" s="203"/>
      <c r="O914" s="183"/>
      <c r="P914" s="22"/>
      <c r="Q914" s="203"/>
      <c r="R914" s="183"/>
      <c r="S914" s="184" t="n">
        <f aca="false">'Piano Finanziario Annuale'!$F$6</f>
        <v>0</v>
      </c>
      <c r="T914" s="185" t="n">
        <v>0</v>
      </c>
      <c r="U914" s="186"/>
      <c r="V914" s="187" t="n">
        <f aca="false">(T914*U914)</f>
        <v>0</v>
      </c>
      <c r="W914" s="185" t="n">
        <v>0</v>
      </c>
      <c r="X914" s="185" t="n">
        <f aca="false">IF(OR(S914="sì",S914="forfettario 190"),SUM(T914+W914),SUM(T914+V914+W914))</f>
        <v>0</v>
      </c>
      <c r="Y914" s="205"/>
      <c r="Z914" s="205"/>
      <c r="AA914" s="206"/>
      <c r="AB914" s="189" t="n">
        <f aca="false">IF(AA914="SI",X914,0)</f>
        <v>0</v>
      </c>
      <c r="AC914" s="207"/>
      <c r="AD914" s="207"/>
      <c r="AE914" s="207"/>
      <c r="AF914" s="207"/>
      <c r="AG914" s="207"/>
      <c r="AH914" s="208"/>
    </row>
    <row r="915" customFormat="false" ht="13.5" hidden="false" customHeight="true" outlineLevel="0" collapsed="false">
      <c r="A915" s="22" t="n">
        <v>914</v>
      </c>
      <c r="B915" s="180"/>
      <c r="C915" s="22"/>
      <c r="D915" s="22"/>
      <c r="E915" s="22"/>
      <c r="F915" s="22"/>
      <c r="G915" s="22"/>
      <c r="H915" s="183"/>
      <c r="I915" s="183"/>
      <c r="J915" s="22"/>
      <c r="K915" s="191" t="e">
        <f aca="false">VLOOKUP('Altri Costi'!J915,Legenda!$D$1:$F$258,2)</f>
        <v>#N/A</v>
      </c>
      <c r="L915" s="22"/>
      <c r="M915" s="22"/>
      <c r="N915" s="203"/>
      <c r="O915" s="183"/>
      <c r="P915" s="22"/>
      <c r="Q915" s="203"/>
      <c r="R915" s="183"/>
      <c r="S915" s="184" t="n">
        <f aca="false">'Piano Finanziario Annuale'!$F$6</f>
        <v>0</v>
      </c>
      <c r="T915" s="185" t="n">
        <v>0</v>
      </c>
      <c r="U915" s="186"/>
      <c r="V915" s="187" t="n">
        <f aca="false">(T915*U915)</f>
        <v>0</v>
      </c>
      <c r="W915" s="185" t="n">
        <v>0</v>
      </c>
      <c r="X915" s="185" t="n">
        <f aca="false">IF(OR(S915="sì",S915="forfettario 190"),SUM(T915+W915),SUM(T915+V915+W915))</f>
        <v>0</v>
      </c>
      <c r="Y915" s="205"/>
      <c r="Z915" s="205"/>
      <c r="AA915" s="206"/>
      <c r="AB915" s="189" t="n">
        <f aca="false">IF(AA915="SI",X915,0)</f>
        <v>0</v>
      </c>
      <c r="AC915" s="207"/>
      <c r="AD915" s="207"/>
      <c r="AE915" s="207"/>
      <c r="AF915" s="207"/>
      <c r="AG915" s="207"/>
      <c r="AH915" s="208"/>
    </row>
    <row r="916" customFormat="false" ht="13.5" hidden="false" customHeight="true" outlineLevel="0" collapsed="false">
      <c r="A916" s="22" t="n">
        <v>915</v>
      </c>
      <c r="B916" s="180"/>
      <c r="C916" s="22"/>
      <c r="D916" s="22"/>
      <c r="E916" s="22"/>
      <c r="F916" s="22"/>
      <c r="G916" s="22"/>
      <c r="H916" s="183"/>
      <c r="I916" s="183"/>
      <c r="J916" s="22"/>
      <c r="K916" s="191" t="e">
        <f aca="false">VLOOKUP('Altri Costi'!J916,Legenda!$D$1:$F$258,2)</f>
        <v>#N/A</v>
      </c>
      <c r="L916" s="22"/>
      <c r="M916" s="22"/>
      <c r="N916" s="203"/>
      <c r="O916" s="183"/>
      <c r="P916" s="22"/>
      <c r="Q916" s="203"/>
      <c r="R916" s="183"/>
      <c r="S916" s="184" t="n">
        <f aca="false">'Piano Finanziario Annuale'!$F$6</f>
        <v>0</v>
      </c>
      <c r="T916" s="185" t="n">
        <v>0</v>
      </c>
      <c r="U916" s="186"/>
      <c r="V916" s="187" t="n">
        <f aca="false">(T916*U916)</f>
        <v>0</v>
      </c>
      <c r="W916" s="185" t="n">
        <v>0</v>
      </c>
      <c r="X916" s="185" t="n">
        <f aca="false">IF(OR(S916="sì",S916="forfettario 190"),SUM(T916+W916),SUM(T916+V916+W916))</f>
        <v>0</v>
      </c>
      <c r="Y916" s="205"/>
      <c r="Z916" s="205"/>
      <c r="AA916" s="206"/>
      <c r="AB916" s="189" t="n">
        <f aca="false">IF(AA916="SI",X916,0)</f>
        <v>0</v>
      </c>
      <c r="AC916" s="207"/>
      <c r="AD916" s="207"/>
      <c r="AE916" s="207"/>
      <c r="AF916" s="207"/>
      <c r="AG916" s="207"/>
      <c r="AH916" s="208"/>
    </row>
    <row r="917" customFormat="false" ht="13.5" hidden="false" customHeight="true" outlineLevel="0" collapsed="false">
      <c r="A917" s="22" t="n">
        <v>916</v>
      </c>
      <c r="B917" s="180"/>
      <c r="C917" s="22"/>
      <c r="D917" s="22"/>
      <c r="E917" s="22"/>
      <c r="F917" s="22"/>
      <c r="G917" s="22"/>
      <c r="H917" s="183"/>
      <c r="I917" s="183"/>
      <c r="J917" s="22"/>
      <c r="K917" s="191" t="e">
        <f aca="false">VLOOKUP('Altri Costi'!J917,Legenda!$D$1:$F$258,2)</f>
        <v>#N/A</v>
      </c>
      <c r="L917" s="22"/>
      <c r="M917" s="22"/>
      <c r="N917" s="203"/>
      <c r="O917" s="183"/>
      <c r="P917" s="22"/>
      <c r="Q917" s="203"/>
      <c r="R917" s="183"/>
      <c r="S917" s="184" t="n">
        <f aca="false">'Piano Finanziario Annuale'!$F$6</f>
        <v>0</v>
      </c>
      <c r="T917" s="185" t="n">
        <v>0</v>
      </c>
      <c r="U917" s="186"/>
      <c r="V917" s="187" t="n">
        <f aca="false">(T917*U917)</f>
        <v>0</v>
      </c>
      <c r="W917" s="185" t="n">
        <v>0</v>
      </c>
      <c r="X917" s="185" t="n">
        <f aca="false">IF(OR(S917="sì",S917="forfettario 190"),SUM(T917+W917),SUM(T917+V917+W917))</f>
        <v>0</v>
      </c>
      <c r="Y917" s="205"/>
      <c r="Z917" s="205"/>
      <c r="AA917" s="206"/>
      <c r="AB917" s="189" t="n">
        <f aca="false">IF(AA917="SI",X917,0)</f>
        <v>0</v>
      </c>
      <c r="AC917" s="207"/>
      <c r="AD917" s="207"/>
      <c r="AE917" s="207"/>
      <c r="AF917" s="207"/>
      <c r="AG917" s="207"/>
      <c r="AH917" s="208"/>
    </row>
    <row r="918" customFormat="false" ht="13.5" hidden="false" customHeight="true" outlineLevel="0" collapsed="false">
      <c r="A918" s="22" t="n">
        <v>917</v>
      </c>
      <c r="B918" s="180"/>
      <c r="C918" s="22"/>
      <c r="D918" s="22"/>
      <c r="E918" s="22"/>
      <c r="F918" s="22"/>
      <c r="G918" s="22"/>
      <c r="H918" s="183"/>
      <c r="I918" s="183"/>
      <c r="J918" s="22"/>
      <c r="K918" s="191" t="e">
        <f aca="false">VLOOKUP('Altri Costi'!J918,Legenda!$D$1:$F$258,2)</f>
        <v>#N/A</v>
      </c>
      <c r="L918" s="22"/>
      <c r="M918" s="22"/>
      <c r="N918" s="203"/>
      <c r="O918" s="183"/>
      <c r="P918" s="22"/>
      <c r="Q918" s="203"/>
      <c r="R918" s="183"/>
      <c r="S918" s="184" t="n">
        <f aca="false">'Piano Finanziario Annuale'!$F$6</f>
        <v>0</v>
      </c>
      <c r="T918" s="185" t="n">
        <v>0</v>
      </c>
      <c r="U918" s="186"/>
      <c r="V918" s="187" t="n">
        <f aca="false">(T918*U918)</f>
        <v>0</v>
      </c>
      <c r="W918" s="185" t="n">
        <v>0</v>
      </c>
      <c r="X918" s="185" t="n">
        <f aca="false">IF(OR(S918="sì",S918="forfettario 190"),SUM(T918+W918),SUM(T918+V918+W918))</f>
        <v>0</v>
      </c>
      <c r="Y918" s="205"/>
      <c r="Z918" s="205"/>
      <c r="AA918" s="206"/>
      <c r="AB918" s="189" t="n">
        <f aca="false">IF(AA918="SI",X918,0)</f>
        <v>0</v>
      </c>
      <c r="AC918" s="207"/>
      <c r="AD918" s="207"/>
      <c r="AE918" s="207"/>
      <c r="AF918" s="207"/>
      <c r="AG918" s="207"/>
      <c r="AH918" s="208"/>
    </row>
    <row r="919" customFormat="false" ht="13.5" hidden="false" customHeight="true" outlineLevel="0" collapsed="false">
      <c r="A919" s="22" t="n">
        <v>918</v>
      </c>
      <c r="B919" s="180"/>
      <c r="C919" s="22"/>
      <c r="D919" s="22"/>
      <c r="E919" s="22"/>
      <c r="F919" s="22"/>
      <c r="G919" s="22"/>
      <c r="H919" s="183"/>
      <c r="I919" s="183"/>
      <c r="J919" s="22"/>
      <c r="K919" s="191" t="e">
        <f aca="false">VLOOKUP('Altri Costi'!J919,Legenda!$D$1:$F$258,2)</f>
        <v>#N/A</v>
      </c>
      <c r="L919" s="22"/>
      <c r="M919" s="22"/>
      <c r="N919" s="203"/>
      <c r="O919" s="183"/>
      <c r="P919" s="22"/>
      <c r="Q919" s="203"/>
      <c r="R919" s="183"/>
      <c r="S919" s="184" t="n">
        <f aca="false">'Piano Finanziario Annuale'!$F$6</f>
        <v>0</v>
      </c>
      <c r="T919" s="185" t="n">
        <v>0</v>
      </c>
      <c r="U919" s="186"/>
      <c r="V919" s="187" t="n">
        <f aca="false">(T919*U919)</f>
        <v>0</v>
      </c>
      <c r="W919" s="185" t="n">
        <v>0</v>
      </c>
      <c r="X919" s="185" t="n">
        <f aca="false">IF(OR(S919="sì",S919="forfettario 190"),SUM(T919+W919),SUM(T919+V919+W919))</f>
        <v>0</v>
      </c>
      <c r="Y919" s="205"/>
      <c r="Z919" s="205"/>
      <c r="AA919" s="206"/>
      <c r="AB919" s="189" t="n">
        <f aca="false">IF(AA919="SI",X919,0)</f>
        <v>0</v>
      </c>
      <c r="AC919" s="207"/>
      <c r="AD919" s="207"/>
      <c r="AE919" s="207"/>
      <c r="AF919" s="207"/>
      <c r="AG919" s="207"/>
      <c r="AH919" s="208"/>
    </row>
    <row r="920" customFormat="false" ht="13.5" hidden="false" customHeight="true" outlineLevel="0" collapsed="false">
      <c r="A920" s="22" t="n">
        <v>919</v>
      </c>
      <c r="B920" s="180"/>
      <c r="C920" s="22"/>
      <c r="D920" s="22"/>
      <c r="E920" s="22"/>
      <c r="F920" s="22"/>
      <c r="G920" s="22"/>
      <c r="H920" s="183"/>
      <c r="I920" s="183"/>
      <c r="J920" s="22"/>
      <c r="K920" s="191" t="e">
        <f aca="false">VLOOKUP('Altri Costi'!J920,Legenda!$D$1:$F$258,2)</f>
        <v>#N/A</v>
      </c>
      <c r="L920" s="22"/>
      <c r="M920" s="22"/>
      <c r="N920" s="203"/>
      <c r="O920" s="183"/>
      <c r="P920" s="22"/>
      <c r="Q920" s="203"/>
      <c r="R920" s="183"/>
      <c r="S920" s="184" t="n">
        <f aca="false">'Piano Finanziario Annuale'!$F$6</f>
        <v>0</v>
      </c>
      <c r="T920" s="185" t="n">
        <v>0</v>
      </c>
      <c r="U920" s="186"/>
      <c r="V920" s="187" t="n">
        <f aca="false">(T920*U920)</f>
        <v>0</v>
      </c>
      <c r="W920" s="185" t="n">
        <v>0</v>
      </c>
      <c r="X920" s="185" t="n">
        <f aca="false">IF(OR(S920="sì",S920="forfettario 190"),SUM(T920+W920),SUM(T920+V920+W920))</f>
        <v>0</v>
      </c>
      <c r="Y920" s="205"/>
      <c r="Z920" s="205"/>
      <c r="AA920" s="206"/>
      <c r="AB920" s="189" t="n">
        <f aca="false">IF(AA920="SI",X920,0)</f>
        <v>0</v>
      </c>
      <c r="AC920" s="207"/>
      <c r="AD920" s="207"/>
      <c r="AE920" s="207"/>
      <c r="AF920" s="207"/>
      <c r="AG920" s="207"/>
      <c r="AH920" s="208"/>
    </row>
    <row r="921" customFormat="false" ht="13.5" hidden="false" customHeight="true" outlineLevel="0" collapsed="false">
      <c r="A921" s="22" t="n">
        <v>920</v>
      </c>
      <c r="B921" s="180"/>
      <c r="C921" s="22"/>
      <c r="D921" s="22"/>
      <c r="E921" s="22"/>
      <c r="F921" s="22"/>
      <c r="G921" s="22"/>
      <c r="H921" s="183"/>
      <c r="I921" s="183"/>
      <c r="J921" s="22"/>
      <c r="K921" s="191" t="e">
        <f aca="false">VLOOKUP('Altri Costi'!J921,Legenda!$D$1:$F$258,2)</f>
        <v>#N/A</v>
      </c>
      <c r="L921" s="22"/>
      <c r="M921" s="22"/>
      <c r="N921" s="203"/>
      <c r="O921" s="183"/>
      <c r="P921" s="22"/>
      <c r="Q921" s="203"/>
      <c r="R921" s="183"/>
      <c r="S921" s="184" t="n">
        <f aca="false">'Piano Finanziario Annuale'!$F$6</f>
        <v>0</v>
      </c>
      <c r="T921" s="185" t="n">
        <v>0</v>
      </c>
      <c r="U921" s="186"/>
      <c r="V921" s="187" t="n">
        <f aca="false">(T921*U921)</f>
        <v>0</v>
      </c>
      <c r="W921" s="185" t="n">
        <v>0</v>
      </c>
      <c r="X921" s="185" t="n">
        <f aca="false">IF(OR(S921="sì",S921="forfettario 190"),SUM(T921+W921),SUM(T921+V921+W921))</f>
        <v>0</v>
      </c>
      <c r="Y921" s="205"/>
      <c r="Z921" s="205"/>
      <c r="AA921" s="206"/>
      <c r="AB921" s="189" t="n">
        <f aca="false">IF(AA921="SI",X921,0)</f>
        <v>0</v>
      </c>
      <c r="AC921" s="207"/>
      <c r="AD921" s="207"/>
      <c r="AE921" s="207"/>
      <c r="AF921" s="207"/>
      <c r="AG921" s="207"/>
      <c r="AH921" s="208"/>
    </row>
    <row r="922" customFormat="false" ht="13.5" hidden="false" customHeight="true" outlineLevel="0" collapsed="false">
      <c r="A922" s="22" t="n">
        <v>921</v>
      </c>
      <c r="B922" s="180"/>
      <c r="C922" s="22"/>
      <c r="D922" s="22"/>
      <c r="E922" s="22"/>
      <c r="F922" s="22"/>
      <c r="G922" s="22"/>
      <c r="H922" s="183"/>
      <c r="I922" s="183"/>
      <c r="J922" s="22"/>
      <c r="K922" s="191" t="e">
        <f aca="false">VLOOKUP('Altri Costi'!J922,Legenda!$D$1:$F$258,2)</f>
        <v>#N/A</v>
      </c>
      <c r="L922" s="22"/>
      <c r="M922" s="22"/>
      <c r="N922" s="203"/>
      <c r="O922" s="183"/>
      <c r="P922" s="22"/>
      <c r="Q922" s="203"/>
      <c r="R922" s="183"/>
      <c r="S922" s="184" t="n">
        <f aca="false">'Piano Finanziario Annuale'!$F$6</f>
        <v>0</v>
      </c>
      <c r="T922" s="185" t="n">
        <v>0</v>
      </c>
      <c r="U922" s="186"/>
      <c r="V922" s="187" t="n">
        <f aca="false">(T922*U922)</f>
        <v>0</v>
      </c>
      <c r="W922" s="185" t="n">
        <v>0</v>
      </c>
      <c r="X922" s="185" t="n">
        <f aca="false">IF(OR(S922="sì",S922="forfettario 190"),SUM(T922+W922),SUM(T922+V922+W922))</f>
        <v>0</v>
      </c>
      <c r="Y922" s="205"/>
      <c r="Z922" s="205"/>
      <c r="AA922" s="206"/>
      <c r="AB922" s="189" t="n">
        <f aca="false">IF(AA922="SI",X922,0)</f>
        <v>0</v>
      </c>
      <c r="AC922" s="207"/>
      <c r="AD922" s="207"/>
      <c r="AE922" s="207"/>
      <c r="AF922" s="207"/>
      <c r="AG922" s="207"/>
      <c r="AH922" s="208"/>
    </row>
    <row r="923" customFormat="false" ht="13.5" hidden="false" customHeight="true" outlineLevel="0" collapsed="false">
      <c r="A923" s="22" t="n">
        <v>922</v>
      </c>
      <c r="B923" s="180"/>
      <c r="C923" s="22"/>
      <c r="D923" s="22"/>
      <c r="E923" s="22"/>
      <c r="F923" s="22"/>
      <c r="G923" s="22"/>
      <c r="H923" s="183"/>
      <c r="I923" s="183"/>
      <c r="J923" s="22"/>
      <c r="K923" s="191" t="e">
        <f aca="false">VLOOKUP('Altri Costi'!J923,Legenda!$D$1:$F$258,2)</f>
        <v>#N/A</v>
      </c>
      <c r="L923" s="22"/>
      <c r="M923" s="22"/>
      <c r="N923" s="203"/>
      <c r="O923" s="183"/>
      <c r="P923" s="22"/>
      <c r="Q923" s="203"/>
      <c r="R923" s="183"/>
      <c r="S923" s="184" t="n">
        <f aca="false">'Piano Finanziario Annuale'!$F$6</f>
        <v>0</v>
      </c>
      <c r="T923" s="185" t="n">
        <v>0</v>
      </c>
      <c r="U923" s="186"/>
      <c r="V923" s="187" t="n">
        <f aca="false">(T923*U923)</f>
        <v>0</v>
      </c>
      <c r="W923" s="185" t="n">
        <v>0</v>
      </c>
      <c r="X923" s="185" t="n">
        <f aca="false">IF(OR(S923="sì",S923="forfettario 190"),SUM(T923+W923),SUM(T923+V923+W923))</f>
        <v>0</v>
      </c>
      <c r="Y923" s="205"/>
      <c r="Z923" s="205"/>
      <c r="AA923" s="206"/>
      <c r="AB923" s="189" t="n">
        <f aca="false">IF(AA923="SI",X923,0)</f>
        <v>0</v>
      </c>
      <c r="AC923" s="207"/>
      <c r="AD923" s="207"/>
      <c r="AE923" s="207"/>
      <c r="AF923" s="207"/>
      <c r="AG923" s="207"/>
      <c r="AH923" s="208"/>
    </row>
    <row r="924" customFormat="false" ht="13.5" hidden="false" customHeight="true" outlineLevel="0" collapsed="false">
      <c r="A924" s="22" t="n">
        <v>923</v>
      </c>
      <c r="B924" s="180"/>
      <c r="C924" s="22"/>
      <c r="D924" s="22"/>
      <c r="E924" s="22"/>
      <c r="F924" s="22"/>
      <c r="G924" s="22"/>
      <c r="H924" s="183"/>
      <c r="I924" s="183"/>
      <c r="J924" s="22"/>
      <c r="K924" s="191" t="e">
        <f aca="false">VLOOKUP('Altri Costi'!J924,Legenda!$D$1:$F$258,2)</f>
        <v>#N/A</v>
      </c>
      <c r="L924" s="22"/>
      <c r="M924" s="22"/>
      <c r="N924" s="203"/>
      <c r="O924" s="183"/>
      <c r="P924" s="22"/>
      <c r="Q924" s="203"/>
      <c r="R924" s="183"/>
      <c r="S924" s="184" t="n">
        <f aca="false">'Piano Finanziario Annuale'!$F$6</f>
        <v>0</v>
      </c>
      <c r="T924" s="185" t="n">
        <v>0</v>
      </c>
      <c r="U924" s="186"/>
      <c r="V924" s="187" t="n">
        <f aca="false">(T924*U924)</f>
        <v>0</v>
      </c>
      <c r="W924" s="185" t="n">
        <v>0</v>
      </c>
      <c r="X924" s="185" t="n">
        <f aca="false">IF(OR(S924="sì",S924="forfettario 190"),SUM(T924+W924),SUM(T924+V924+W924))</f>
        <v>0</v>
      </c>
      <c r="Y924" s="205"/>
      <c r="Z924" s="205"/>
      <c r="AA924" s="206"/>
      <c r="AB924" s="189" t="n">
        <f aca="false">IF(AA924="SI",X924,0)</f>
        <v>0</v>
      </c>
      <c r="AC924" s="207"/>
      <c r="AD924" s="207"/>
      <c r="AE924" s="207"/>
      <c r="AF924" s="207"/>
      <c r="AG924" s="207"/>
      <c r="AH924" s="208"/>
    </row>
    <row r="925" customFormat="false" ht="13.5" hidden="false" customHeight="true" outlineLevel="0" collapsed="false">
      <c r="A925" s="22" t="n">
        <v>924</v>
      </c>
      <c r="B925" s="180"/>
      <c r="C925" s="22"/>
      <c r="D925" s="22"/>
      <c r="E925" s="22"/>
      <c r="F925" s="22"/>
      <c r="G925" s="22"/>
      <c r="H925" s="183"/>
      <c r="I925" s="183"/>
      <c r="J925" s="22"/>
      <c r="K925" s="191" t="e">
        <f aca="false">VLOOKUP('Altri Costi'!J925,Legenda!$D$1:$F$258,2)</f>
        <v>#N/A</v>
      </c>
      <c r="L925" s="22"/>
      <c r="M925" s="22"/>
      <c r="N925" s="203"/>
      <c r="O925" s="183"/>
      <c r="P925" s="22"/>
      <c r="Q925" s="203"/>
      <c r="R925" s="183"/>
      <c r="S925" s="184" t="n">
        <f aca="false">'Piano Finanziario Annuale'!$F$6</f>
        <v>0</v>
      </c>
      <c r="T925" s="185" t="n">
        <v>0</v>
      </c>
      <c r="U925" s="186"/>
      <c r="V925" s="187" t="n">
        <f aca="false">(T925*U925)</f>
        <v>0</v>
      </c>
      <c r="W925" s="185" t="n">
        <v>0</v>
      </c>
      <c r="X925" s="185" t="n">
        <f aca="false">IF(OR(S925="sì",S925="forfettario 190"),SUM(T925+W925),SUM(T925+V925+W925))</f>
        <v>0</v>
      </c>
      <c r="Y925" s="205"/>
      <c r="Z925" s="205"/>
      <c r="AA925" s="206"/>
      <c r="AB925" s="189" t="n">
        <f aca="false">IF(AA925="SI",X925,0)</f>
        <v>0</v>
      </c>
      <c r="AC925" s="207"/>
      <c r="AD925" s="207"/>
      <c r="AE925" s="207"/>
      <c r="AF925" s="207"/>
      <c r="AG925" s="207"/>
      <c r="AH925" s="208"/>
    </row>
    <row r="926" customFormat="false" ht="13.5" hidden="false" customHeight="true" outlineLevel="0" collapsed="false">
      <c r="A926" s="22" t="n">
        <v>925</v>
      </c>
      <c r="B926" s="180"/>
      <c r="C926" s="22"/>
      <c r="D926" s="22"/>
      <c r="E926" s="22"/>
      <c r="F926" s="22"/>
      <c r="G926" s="22"/>
      <c r="H926" s="183"/>
      <c r="I926" s="183"/>
      <c r="J926" s="22"/>
      <c r="K926" s="191" t="e">
        <f aca="false">VLOOKUP('Altri Costi'!J926,Legenda!$D$1:$F$258,2)</f>
        <v>#N/A</v>
      </c>
      <c r="L926" s="22"/>
      <c r="M926" s="22"/>
      <c r="N926" s="203"/>
      <c r="O926" s="183"/>
      <c r="P926" s="22"/>
      <c r="Q926" s="203"/>
      <c r="R926" s="183"/>
      <c r="S926" s="184" t="n">
        <f aca="false">'Piano Finanziario Annuale'!$F$6</f>
        <v>0</v>
      </c>
      <c r="T926" s="185" t="n">
        <v>0</v>
      </c>
      <c r="U926" s="186"/>
      <c r="V926" s="187" t="n">
        <f aca="false">(T926*U926)</f>
        <v>0</v>
      </c>
      <c r="W926" s="185" t="n">
        <v>0</v>
      </c>
      <c r="X926" s="185" t="n">
        <f aca="false">IF(OR(S926="sì",S926="forfettario 190"),SUM(T926+W926),SUM(T926+V926+W926))</f>
        <v>0</v>
      </c>
      <c r="Y926" s="205"/>
      <c r="Z926" s="205"/>
      <c r="AA926" s="206"/>
      <c r="AB926" s="189" t="n">
        <f aca="false">IF(AA926="SI",X926,0)</f>
        <v>0</v>
      </c>
      <c r="AC926" s="207"/>
      <c r="AD926" s="207"/>
      <c r="AE926" s="207"/>
      <c r="AF926" s="207"/>
      <c r="AG926" s="207"/>
      <c r="AH926" s="208"/>
    </row>
    <row r="927" customFormat="false" ht="13.5" hidden="false" customHeight="true" outlineLevel="0" collapsed="false">
      <c r="A927" s="22" t="n">
        <v>926</v>
      </c>
      <c r="B927" s="180"/>
      <c r="C927" s="22"/>
      <c r="D927" s="22"/>
      <c r="E927" s="22"/>
      <c r="F927" s="22"/>
      <c r="G927" s="22"/>
      <c r="H927" s="183"/>
      <c r="I927" s="183"/>
      <c r="J927" s="22"/>
      <c r="K927" s="191" t="e">
        <f aca="false">VLOOKUP('Altri Costi'!J927,Legenda!$D$1:$F$258,2)</f>
        <v>#N/A</v>
      </c>
      <c r="L927" s="22"/>
      <c r="M927" s="22"/>
      <c r="N927" s="203"/>
      <c r="O927" s="183"/>
      <c r="P927" s="22"/>
      <c r="Q927" s="203"/>
      <c r="R927" s="183"/>
      <c r="S927" s="184" t="n">
        <f aca="false">'Piano Finanziario Annuale'!$F$6</f>
        <v>0</v>
      </c>
      <c r="T927" s="185" t="n">
        <v>0</v>
      </c>
      <c r="U927" s="186"/>
      <c r="V927" s="187" t="n">
        <f aca="false">(T927*U927)</f>
        <v>0</v>
      </c>
      <c r="W927" s="185" t="n">
        <v>0</v>
      </c>
      <c r="X927" s="185" t="n">
        <f aca="false">IF(OR(S927="sì",S927="forfettario 190"),SUM(T927+W927),SUM(T927+V927+W927))</f>
        <v>0</v>
      </c>
      <c r="Y927" s="205"/>
      <c r="Z927" s="205"/>
      <c r="AA927" s="206"/>
      <c r="AB927" s="189" t="n">
        <f aca="false">IF(AA927="SI",X927,0)</f>
        <v>0</v>
      </c>
      <c r="AC927" s="207"/>
      <c r="AD927" s="207"/>
      <c r="AE927" s="207"/>
      <c r="AF927" s="207"/>
      <c r="AG927" s="207"/>
      <c r="AH927" s="208"/>
    </row>
    <row r="928" customFormat="false" ht="13.5" hidden="false" customHeight="true" outlineLevel="0" collapsed="false">
      <c r="A928" s="22" t="n">
        <v>927</v>
      </c>
      <c r="B928" s="180"/>
      <c r="C928" s="22"/>
      <c r="D928" s="22"/>
      <c r="E928" s="22"/>
      <c r="F928" s="22"/>
      <c r="G928" s="22"/>
      <c r="H928" s="183"/>
      <c r="I928" s="183"/>
      <c r="J928" s="22"/>
      <c r="K928" s="191" t="e">
        <f aca="false">VLOOKUP('Altri Costi'!J928,Legenda!$D$1:$F$258,2)</f>
        <v>#N/A</v>
      </c>
      <c r="L928" s="22"/>
      <c r="M928" s="22"/>
      <c r="N928" s="203"/>
      <c r="O928" s="183"/>
      <c r="P928" s="22"/>
      <c r="Q928" s="203"/>
      <c r="R928" s="183"/>
      <c r="S928" s="184" t="n">
        <f aca="false">'Piano Finanziario Annuale'!$F$6</f>
        <v>0</v>
      </c>
      <c r="T928" s="185" t="n">
        <v>0</v>
      </c>
      <c r="U928" s="186"/>
      <c r="V928" s="187" t="n">
        <f aca="false">(T928*U928)</f>
        <v>0</v>
      </c>
      <c r="W928" s="185" t="n">
        <v>0</v>
      </c>
      <c r="X928" s="185" t="n">
        <f aca="false">IF(OR(S928="sì",S928="forfettario 190"),SUM(T928+W928),SUM(T928+V928+W928))</f>
        <v>0</v>
      </c>
      <c r="Y928" s="205"/>
      <c r="Z928" s="205"/>
      <c r="AA928" s="206"/>
      <c r="AB928" s="189" t="n">
        <f aca="false">IF(AA928="SI",X928,0)</f>
        <v>0</v>
      </c>
      <c r="AC928" s="207"/>
      <c r="AD928" s="207"/>
      <c r="AE928" s="207"/>
      <c r="AF928" s="207"/>
      <c r="AG928" s="207"/>
      <c r="AH928" s="208"/>
    </row>
    <row r="929" customFormat="false" ht="13.5" hidden="false" customHeight="true" outlineLevel="0" collapsed="false">
      <c r="A929" s="22" t="n">
        <v>928</v>
      </c>
      <c r="B929" s="180"/>
      <c r="C929" s="22"/>
      <c r="D929" s="22"/>
      <c r="E929" s="22"/>
      <c r="F929" s="22"/>
      <c r="G929" s="22"/>
      <c r="H929" s="183"/>
      <c r="I929" s="183"/>
      <c r="J929" s="22"/>
      <c r="K929" s="191" t="e">
        <f aca="false">VLOOKUP('Altri Costi'!J929,Legenda!$D$1:$F$258,2)</f>
        <v>#N/A</v>
      </c>
      <c r="L929" s="22"/>
      <c r="M929" s="22"/>
      <c r="N929" s="203"/>
      <c r="O929" s="183"/>
      <c r="P929" s="22"/>
      <c r="Q929" s="203"/>
      <c r="R929" s="183"/>
      <c r="S929" s="184" t="n">
        <f aca="false">'Piano Finanziario Annuale'!$F$6</f>
        <v>0</v>
      </c>
      <c r="T929" s="185" t="n">
        <v>0</v>
      </c>
      <c r="U929" s="186"/>
      <c r="V929" s="187" t="n">
        <f aca="false">(T929*U929)</f>
        <v>0</v>
      </c>
      <c r="W929" s="185" t="n">
        <v>0</v>
      </c>
      <c r="X929" s="185" t="n">
        <f aca="false">IF(OR(S929="sì",S929="forfettario 190"),SUM(T929+W929),SUM(T929+V929+W929))</f>
        <v>0</v>
      </c>
      <c r="Y929" s="205"/>
      <c r="Z929" s="205"/>
      <c r="AA929" s="206"/>
      <c r="AB929" s="189" t="n">
        <f aca="false">IF(AA929="SI",X929,0)</f>
        <v>0</v>
      </c>
      <c r="AC929" s="207"/>
      <c r="AD929" s="207"/>
      <c r="AE929" s="207"/>
      <c r="AF929" s="207"/>
      <c r="AG929" s="207"/>
      <c r="AH929" s="208"/>
    </row>
    <row r="930" customFormat="false" ht="13.5" hidden="false" customHeight="true" outlineLevel="0" collapsed="false">
      <c r="A930" s="22" t="n">
        <v>929</v>
      </c>
      <c r="B930" s="180"/>
      <c r="C930" s="22"/>
      <c r="D930" s="22"/>
      <c r="E930" s="22"/>
      <c r="F930" s="22"/>
      <c r="G930" s="22"/>
      <c r="H930" s="183"/>
      <c r="I930" s="183"/>
      <c r="J930" s="22"/>
      <c r="K930" s="191" t="e">
        <f aca="false">VLOOKUP('Altri Costi'!J930,Legenda!$D$1:$F$258,2)</f>
        <v>#N/A</v>
      </c>
      <c r="L930" s="22"/>
      <c r="M930" s="22"/>
      <c r="N930" s="203"/>
      <c r="O930" s="183"/>
      <c r="P930" s="22"/>
      <c r="Q930" s="203"/>
      <c r="R930" s="183"/>
      <c r="S930" s="184" t="n">
        <f aca="false">'Piano Finanziario Annuale'!$F$6</f>
        <v>0</v>
      </c>
      <c r="T930" s="185" t="n">
        <v>0</v>
      </c>
      <c r="U930" s="186"/>
      <c r="V930" s="187" t="n">
        <f aca="false">(T930*U930)</f>
        <v>0</v>
      </c>
      <c r="W930" s="185" t="n">
        <v>0</v>
      </c>
      <c r="X930" s="185" t="n">
        <f aca="false">IF(OR(S930="sì",S930="forfettario 190"),SUM(T930+W930),SUM(T930+V930+W930))</f>
        <v>0</v>
      </c>
      <c r="Y930" s="205"/>
      <c r="Z930" s="205"/>
      <c r="AA930" s="206"/>
      <c r="AB930" s="189" t="n">
        <f aca="false">IF(AA930="SI",X930,0)</f>
        <v>0</v>
      </c>
      <c r="AC930" s="207"/>
      <c r="AD930" s="207"/>
      <c r="AE930" s="207"/>
      <c r="AF930" s="207"/>
      <c r="AG930" s="207"/>
      <c r="AH930" s="208"/>
    </row>
    <row r="931" customFormat="false" ht="13.5" hidden="false" customHeight="true" outlineLevel="0" collapsed="false">
      <c r="A931" s="22" t="n">
        <v>930</v>
      </c>
      <c r="B931" s="180"/>
      <c r="C931" s="22"/>
      <c r="D931" s="22"/>
      <c r="E931" s="22"/>
      <c r="F931" s="22"/>
      <c r="G931" s="22"/>
      <c r="H931" s="183"/>
      <c r="I931" s="183"/>
      <c r="J931" s="22"/>
      <c r="K931" s="191" t="e">
        <f aca="false">VLOOKUP('Altri Costi'!J931,Legenda!$D$1:$F$258,2)</f>
        <v>#N/A</v>
      </c>
      <c r="L931" s="22"/>
      <c r="M931" s="22"/>
      <c r="N931" s="203"/>
      <c r="O931" s="183"/>
      <c r="P931" s="22"/>
      <c r="Q931" s="203"/>
      <c r="R931" s="183"/>
      <c r="S931" s="184" t="n">
        <f aca="false">'Piano Finanziario Annuale'!$F$6</f>
        <v>0</v>
      </c>
      <c r="T931" s="185" t="n">
        <v>0</v>
      </c>
      <c r="U931" s="186"/>
      <c r="V931" s="187" t="n">
        <f aca="false">(T931*U931)</f>
        <v>0</v>
      </c>
      <c r="W931" s="185" t="n">
        <v>0</v>
      </c>
      <c r="X931" s="185" t="n">
        <f aca="false">IF(OR(S931="sì",S931="forfettario 190"),SUM(T931+W931),SUM(T931+V931+W931))</f>
        <v>0</v>
      </c>
      <c r="Y931" s="205"/>
      <c r="Z931" s="205"/>
      <c r="AA931" s="206"/>
      <c r="AB931" s="189" t="n">
        <f aca="false">IF(AA931="SI",X931,0)</f>
        <v>0</v>
      </c>
      <c r="AC931" s="207"/>
      <c r="AD931" s="207"/>
      <c r="AE931" s="207"/>
      <c r="AF931" s="207"/>
      <c r="AG931" s="207"/>
      <c r="AH931" s="208"/>
    </row>
    <row r="932" customFormat="false" ht="13.5" hidden="false" customHeight="true" outlineLevel="0" collapsed="false">
      <c r="A932" s="22" t="n">
        <v>931</v>
      </c>
      <c r="B932" s="180"/>
      <c r="C932" s="22"/>
      <c r="D932" s="22"/>
      <c r="E932" s="22"/>
      <c r="F932" s="22"/>
      <c r="G932" s="22"/>
      <c r="H932" s="183"/>
      <c r="I932" s="183"/>
      <c r="J932" s="22"/>
      <c r="K932" s="191" t="e">
        <f aca="false">VLOOKUP('Altri Costi'!J932,Legenda!$D$1:$F$258,2)</f>
        <v>#N/A</v>
      </c>
      <c r="L932" s="22"/>
      <c r="M932" s="22"/>
      <c r="N932" s="203"/>
      <c r="O932" s="183"/>
      <c r="P932" s="22"/>
      <c r="Q932" s="203"/>
      <c r="R932" s="183"/>
      <c r="S932" s="184" t="n">
        <f aca="false">'Piano Finanziario Annuale'!$F$6</f>
        <v>0</v>
      </c>
      <c r="T932" s="185" t="n">
        <v>0</v>
      </c>
      <c r="U932" s="186"/>
      <c r="V932" s="187" t="n">
        <f aca="false">(T932*U932)</f>
        <v>0</v>
      </c>
      <c r="W932" s="185" t="n">
        <v>0</v>
      </c>
      <c r="X932" s="185" t="n">
        <f aca="false">IF(OR(S932="sì",S932="forfettario 190"),SUM(T932+W932),SUM(T932+V932+W932))</f>
        <v>0</v>
      </c>
      <c r="Y932" s="205"/>
      <c r="Z932" s="205"/>
      <c r="AA932" s="206"/>
      <c r="AB932" s="189" t="n">
        <f aca="false">IF(AA932="SI",X932,0)</f>
        <v>0</v>
      </c>
      <c r="AC932" s="207"/>
      <c r="AD932" s="207"/>
      <c r="AE932" s="207"/>
      <c r="AF932" s="207"/>
      <c r="AG932" s="207"/>
      <c r="AH932" s="208"/>
    </row>
    <row r="933" customFormat="false" ht="13.5" hidden="false" customHeight="true" outlineLevel="0" collapsed="false">
      <c r="A933" s="22" t="n">
        <v>932</v>
      </c>
      <c r="B933" s="180"/>
      <c r="C933" s="22"/>
      <c r="D933" s="22"/>
      <c r="E933" s="22"/>
      <c r="F933" s="22"/>
      <c r="G933" s="22"/>
      <c r="H933" s="183"/>
      <c r="I933" s="183"/>
      <c r="J933" s="22"/>
      <c r="K933" s="191" t="e">
        <f aca="false">VLOOKUP('Altri Costi'!J933,Legenda!$D$1:$F$258,2)</f>
        <v>#N/A</v>
      </c>
      <c r="L933" s="22"/>
      <c r="M933" s="22"/>
      <c r="N933" s="203"/>
      <c r="O933" s="183"/>
      <c r="P933" s="22"/>
      <c r="Q933" s="203"/>
      <c r="R933" s="183"/>
      <c r="S933" s="184" t="n">
        <f aca="false">'Piano Finanziario Annuale'!$F$6</f>
        <v>0</v>
      </c>
      <c r="T933" s="185" t="n">
        <v>0</v>
      </c>
      <c r="U933" s="186"/>
      <c r="V933" s="187" t="n">
        <f aca="false">(T933*U933)</f>
        <v>0</v>
      </c>
      <c r="W933" s="185" t="n">
        <v>0</v>
      </c>
      <c r="X933" s="185" t="n">
        <f aca="false">IF(OR(S933="sì",S933="forfettario 190"),SUM(T933+W933),SUM(T933+V933+W933))</f>
        <v>0</v>
      </c>
      <c r="Y933" s="205"/>
      <c r="Z933" s="205"/>
      <c r="AA933" s="206"/>
      <c r="AB933" s="189" t="n">
        <f aca="false">IF(AA933="SI",X933,0)</f>
        <v>0</v>
      </c>
      <c r="AC933" s="207"/>
      <c r="AD933" s="207"/>
      <c r="AE933" s="207"/>
      <c r="AF933" s="207"/>
      <c r="AG933" s="207"/>
      <c r="AH933" s="208"/>
    </row>
    <row r="934" customFormat="false" ht="13.5" hidden="false" customHeight="true" outlineLevel="0" collapsed="false">
      <c r="A934" s="22" t="n">
        <v>933</v>
      </c>
      <c r="B934" s="180"/>
      <c r="C934" s="22"/>
      <c r="D934" s="22"/>
      <c r="E934" s="22"/>
      <c r="F934" s="22"/>
      <c r="G934" s="22"/>
      <c r="H934" s="183"/>
      <c r="I934" s="183"/>
      <c r="J934" s="22"/>
      <c r="K934" s="191" t="e">
        <f aca="false">VLOOKUP('Altri Costi'!J934,Legenda!$D$1:$F$258,2)</f>
        <v>#N/A</v>
      </c>
      <c r="L934" s="22"/>
      <c r="M934" s="22"/>
      <c r="N934" s="203"/>
      <c r="O934" s="183"/>
      <c r="P934" s="22"/>
      <c r="Q934" s="203"/>
      <c r="R934" s="183"/>
      <c r="S934" s="184" t="n">
        <f aca="false">'Piano Finanziario Annuale'!$F$6</f>
        <v>0</v>
      </c>
      <c r="T934" s="185" t="n">
        <v>0</v>
      </c>
      <c r="U934" s="186"/>
      <c r="V934" s="187" t="n">
        <f aca="false">(T934*U934)</f>
        <v>0</v>
      </c>
      <c r="W934" s="185" t="n">
        <v>0</v>
      </c>
      <c r="X934" s="185" t="n">
        <f aca="false">IF(OR(S934="sì",S934="forfettario 190"),SUM(T934+W934),SUM(T934+V934+W934))</f>
        <v>0</v>
      </c>
      <c r="Y934" s="205"/>
      <c r="Z934" s="205"/>
      <c r="AA934" s="206"/>
      <c r="AB934" s="189" t="n">
        <f aca="false">IF(AA934="SI",X934,0)</f>
        <v>0</v>
      </c>
      <c r="AC934" s="207"/>
      <c r="AD934" s="207"/>
      <c r="AE934" s="207"/>
      <c r="AF934" s="207"/>
      <c r="AG934" s="207"/>
      <c r="AH934" s="208"/>
    </row>
    <row r="935" customFormat="false" ht="13.5" hidden="false" customHeight="true" outlineLevel="0" collapsed="false">
      <c r="A935" s="22" t="n">
        <v>934</v>
      </c>
      <c r="B935" s="180"/>
      <c r="C935" s="22"/>
      <c r="D935" s="22"/>
      <c r="E935" s="22"/>
      <c r="F935" s="22"/>
      <c r="G935" s="22"/>
      <c r="H935" s="183"/>
      <c r="I935" s="183"/>
      <c r="J935" s="22"/>
      <c r="K935" s="191" t="e">
        <f aca="false">VLOOKUP('Altri Costi'!J935,Legenda!$D$1:$F$258,2)</f>
        <v>#N/A</v>
      </c>
      <c r="L935" s="22"/>
      <c r="M935" s="22"/>
      <c r="N935" s="203"/>
      <c r="O935" s="183"/>
      <c r="P935" s="22"/>
      <c r="Q935" s="203"/>
      <c r="R935" s="183"/>
      <c r="S935" s="184" t="n">
        <f aca="false">'Piano Finanziario Annuale'!$F$6</f>
        <v>0</v>
      </c>
      <c r="T935" s="185" t="n">
        <v>0</v>
      </c>
      <c r="U935" s="186"/>
      <c r="V935" s="187" t="n">
        <f aca="false">(T935*U935)</f>
        <v>0</v>
      </c>
      <c r="W935" s="185" t="n">
        <v>0</v>
      </c>
      <c r="X935" s="185" t="n">
        <f aca="false">IF(OR(S935="sì",S935="forfettario 190"),SUM(T935+W935),SUM(T935+V935+W935))</f>
        <v>0</v>
      </c>
      <c r="Y935" s="205"/>
      <c r="Z935" s="205"/>
      <c r="AA935" s="206"/>
      <c r="AB935" s="189" t="n">
        <f aca="false">IF(AA935="SI",X935,0)</f>
        <v>0</v>
      </c>
      <c r="AC935" s="207"/>
      <c r="AD935" s="207"/>
      <c r="AE935" s="207"/>
      <c r="AF935" s="207"/>
      <c r="AG935" s="207"/>
      <c r="AH935" s="208"/>
    </row>
    <row r="936" customFormat="false" ht="13.5" hidden="false" customHeight="true" outlineLevel="0" collapsed="false">
      <c r="A936" s="22" t="n">
        <v>935</v>
      </c>
      <c r="B936" s="180"/>
      <c r="C936" s="22"/>
      <c r="D936" s="22"/>
      <c r="E936" s="22"/>
      <c r="F936" s="22"/>
      <c r="G936" s="22"/>
      <c r="H936" s="183"/>
      <c r="I936" s="183"/>
      <c r="J936" s="22"/>
      <c r="K936" s="191" t="e">
        <f aca="false">VLOOKUP('Altri Costi'!J936,Legenda!$D$1:$F$258,2)</f>
        <v>#N/A</v>
      </c>
      <c r="L936" s="22"/>
      <c r="M936" s="22"/>
      <c r="N936" s="203"/>
      <c r="O936" s="183"/>
      <c r="P936" s="22"/>
      <c r="Q936" s="203"/>
      <c r="R936" s="183"/>
      <c r="S936" s="184" t="n">
        <f aca="false">'Piano Finanziario Annuale'!$F$6</f>
        <v>0</v>
      </c>
      <c r="T936" s="185" t="n">
        <v>0</v>
      </c>
      <c r="U936" s="186"/>
      <c r="V936" s="187" t="n">
        <f aca="false">(T936*U936)</f>
        <v>0</v>
      </c>
      <c r="W936" s="185" t="n">
        <v>0</v>
      </c>
      <c r="X936" s="185" t="n">
        <f aca="false">IF(OR(S936="sì",S936="forfettario 190"),SUM(T936+W936),SUM(T936+V936+W936))</f>
        <v>0</v>
      </c>
      <c r="Y936" s="205"/>
      <c r="Z936" s="205"/>
      <c r="AA936" s="206"/>
      <c r="AB936" s="189" t="n">
        <f aca="false">IF(AA936="SI",X936,0)</f>
        <v>0</v>
      </c>
      <c r="AC936" s="207"/>
      <c r="AD936" s="207"/>
      <c r="AE936" s="207"/>
      <c r="AF936" s="207"/>
      <c r="AG936" s="207"/>
      <c r="AH936" s="208"/>
    </row>
    <row r="937" customFormat="false" ht="13.5" hidden="false" customHeight="true" outlineLevel="0" collapsed="false">
      <c r="A937" s="22" t="n">
        <v>936</v>
      </c>
      <c r="B937" s="180"/>
      <c r="C937" s="22"/>
      <c r="D937" s="22"/>
      <c r="E937" s="22"/>
      <c r="F937" s="22"/>
      <c r="G937" s="22"/>
      <c r="H937" s="183"/>
      <c r="I937" s="183"/>
      <c r="J937" s="22"/>
      <c r="K937" s="191" t="e">
        <f aca="false">VLOOKUP('Altri Costi'!J937,Legenda!$D$1:$F$258,2)</f>
        <v>#N/A</v>
      </c>
      <c r="L937" s="22"/>
      <c r="M937" s="22"/>
      <c r="N937" s="203"/>
      <c r="O937" s="183"/>
      <c r="P937" s="22"/>
      <c r="Q937" s="203"/>
      <c r="R937" s="183"/>
      <c r="S937" s="184" t="n">
        <f aca="false">'Piano Finanziario Annuale'!$F$6</f>
        <v>0</v>
      </c>
      <c r="T937" s="185" t="n">
        <v>0</v>
      </c>
      <c r="U937" s="186"/>
      <c r="V937" s="187" t="n">
        <f aca="false">(T937*U937)</f>
        <v>0</v>
      </c>
      <c r="W937" s="185" t="n">
        <v>0</v>
      </c>
      <c r="X937" s="185" t="n">
        <f aca="false">IF(OR(S937="sì",S937="forfettario 190"),SUM(T937+W937),SUM(T937+V937+W937))</f>
        <v>0</v>
      </c>
      <c r="Y937" s="205"/>
      <c r="Z937" s="205"/>
      <c r="AA937" s="206"/>
      <c r="AB937" s="189" t="n">
        <f aca="false">IF(AA937="SI",X937,0)</f>
        <v>0</v>
      </c>
      <c r="AC937" s="207"/>
      <c r="AD937" s="207"/>
      <c r="AE937" s="207"/>
      <c r="AF937" s="207"/>
      <c r="AG937" s="207"/>
      <c r="AH937" s="208"/>
    </row>
    <row r="938" customFormat="false" ht="13.5" hidden="false" customHeight="true" outlineLevel="0" collapsed="false">
      <c r="A938" s="22" t="n">
        <v>937</v>
      </c>
      <c r="B938" s="180"/>
      <c r="C938" s="22"/>
      <c r="D938" s="22"/>
      <c r="E938" s="22"/>
      <c r="F938" s="22"/>
      <c r="G938" s="22"/>
      <c r="H938" s="183"/>
      <c r="I938" s="183"/>
      <c r="J938" s="22"/>
      <c r="K938" s="191" t="e">
        <f aca="false">VLOOKUP('Altri Costi'!J938,Legenda!$D$1:$F$258,2)</f>
        <v>#N/A</v>
      </c>
      <c r="L938" s="22"/>
      <c r="M938" s="22"/>
      <c r="N938" s="203"/>
      <c r="O938" s="183"/>
      <c r="P938" s="22"/>
      <c r="Q938" s="203"/>
      <c r="R938" s="183"/>
      <c r="S938" s="184" t="n">
        <f aca="false">'Piano Finanziario Annuale'!$F$6</f>
        <v>0</v>
      </c>
      <c r="T938" s="185" t="n">
        <v>0</v>
      </c>
      <c r="U938" s="186"/>
      <c r="V938" s="187" t="n">
        <f aca="false">(T938*U938)</f>
        <v>0</v>
      </c>
      <c r="W938" s="185" t="n">
        <v>0</v>
      </c>
      <c r="X938" s="185" t="n">
        <f aca="false">IF(OR(S938="sì",S938="forfettario 190"),SUM(T938+W938),SUM(T938+V938+W938))</f>
        <v>0</v>
      </c>
      <c r="Y938" s="205"/>
      <c r="Z938" s="205"/>
      <c r="AA938" s="206"/>
      <c r="AB938" s="189" t="n">
        <f aca="false">IF(AA938="SI",X938,0)</f>
        <v>0</v>
      </c>
      <c r="AC938" s="207"/>
      <c r="AD938" s="207"/>
      <c r="AE938" s="207"/>
      <c r="AF938" s="207"/>
      <c r="AG938" s="207"/>
      <c r="AH938" s="208"/>
    </row>
    <row r="939" customFormat="false" ht="13.5" hidden="false" customHeight="true" outlineLevel="0" collapsed="false">
      <c r="A939" s="22" t="n">
        <v>938</v>
      </c>
      <c r="B939" s="180"/>
      <c r="C939" s="22"/>
      <c r="D939" s="22"/>
      <c r="E939" s="22"/>
      <c r="F939" s="22"/>
      <c r="G939" s="22"/>
      <c r="H939" s="183"/>
      <c r="I939" s="183"/>
      <c r="J939" s="22"/>
      <c r="K939" s="191" t="e">
        <f aca="false">VLOOKUP('Altri Costi'!J939,Legenda!$D$1:$F$258,2)</f>
        <v>#N/A</v>
      </c>
      <c r="L939" s="22"/>
      <c r="M939" s="22"/>
      <c r="N939" s="203"/>
      <c r="O939" s="183"/>
      <c r="P939" s="22"/>
      <c r="Q939" s="203"/>
      <c r="R939" s="183"/>
      <c r="S939" s="184" t="n">
        <f aca="false">'Piano Finanziario Annuale'!$F$6</f>
        <v>0</v>
      </c>
      <c r="T939" s="185" t="n">
        <v>0</v>
      </c>
      <c r="U939" s="186"/>
      <c r="V939" s="187" t="n">
        <f aca="false">(T939*U939)</f>
        <v>0</v>
      </c>
      <c r="W939" s="185" t="n">
        <v>0</v>
      </c>
      <c r="X939" s="185" t="n">
        <f aca="false">IF(OR(S939="sì",S939="forfettario 190"),SUM(T939+W939),SUM(T939+V939+W939))</f>
        <v>0</v>
      </c>
      <c r="Y939" s="205"/>
      <c r="Z939" s="205"/>
      <c r="AA939" s="206"/>
      <c r="AB939" s="189" t="n">
        <f aca="false">IF(AA939="SI",X939,0)</f>
        <v>0</v>
      </c>
      <c r="AC939" s="207"/>
      <c r="AD939" s="207"/>
      <c r="AE939" s="207"/>
      <c r="AF939" s="207"/>
      <c r="AG939" s="207"/>
      <c r="AH939" s="208"/>
    </row>
    <row r="940" customFormat="false" ht="13.5" hidden="false" customHeight="true" outlineLevel="0" collapsed="false">
      <c r="A940" s="22" t="n">
        <v>939</v>
      </c>
      <c r="B940" s="180"/>
      <c r="C940" s="22"/>
      <c r="D940" s="22"/>
      <c r="E940" s="22"/>
      <c r="F940" s="22"/>
      <c r="G940" s="22"/>
      <c r="H940" s="183"/>
      <c r="I940" s="183"/>
      <c r="J940" s="22"/>
      <c r="K940" s="191" t="e">
        <f aca="false">VLOOKUP('Altri Costi'!J940,Legenda!$D$1:$F$258,2)</f>
        <v>#N/A</v>
      </c>
      <c r="L940" s="22"/>
      <c r="M940" s="22"/>
      <c r="N940" s="203"/>
      <c r="O940" s="183"/>
      <c r="P940" s="22"/>
      <c r="Q940" s="203"/>
      <c r="R940" s="183"/>
      <c r="S940" s="184" t="n">
        <f aca="false">'Piano Finanziario Annuale'!$F$6</f>
        <v>0</v>
      </c>
      <c r="T940" s="185" t="n">
        <v>0</v>
      </c>
      <c r="U940" s="186"/>
      <c r="V940" s="187" t="n">
        <f aca="false">(T940*U940)</f>
        <v>0</v>
      </c>
      <c r="W940" s="185" t="n">
        <v>0</v>
      </c>
      <c r="X940" s="185" t="n">
        <f aca="false">IF(OR(S940="sì",S940="forfettario 190"),SUM(T940+W940),SUM(T940+V940+W940))</f>
        <v>0</v>
      </c>
      <c r="Y940" s="205"/>
      <c r="Z940" s="205"/>
      <c r="AA940" s="206"/>
      <c r="AB940" s="189" t="n">
        <f aca="false">IF(AA940="SI",X940,0)</f>
        <v>0</v>
      </c>
      <c r="AC940" s="207"/>
      <c r="AD940" s="207"/>
      <c r="AE940" s="207"/>
      <c r="AF940" s="207"/>
      <c r="AG940" s="207"/>
      <c r="AH940" s="208"/>
    </row>
    <row r="941" customFormat="false" ht="13.5" hidden="false" customHeight="true" outlineLevel="0" collapsed="false">
      <c r="A941" s="22" t="n">
        <v>940</v>
      </c>
      <c r="B941" s="180"/>
      <c r="C941" s="22"/>
      <c r="D941" s="22"/>
      <c r="E941" s="22"/>
      <c r="F941" s="22"/>
      <c r="G941" s="22"/>
      <c r="H941" s="183"/>
      <c r="I941" s="183"/>
      <c r="J941" s="22"/>
      <c r="K941" s="191" t="e">
        <f aca="false">VLOOKUP('Altri Costi'!J941,Legenda!$D$1:$F$258,2)</f>
        <v>#N/A</v>
      </c>
      <c r="L941" s="22"/>
      <c r="M941" s="22"/>
      <c r="N941" s="203"/>
      <c r="O941" s="183"/>
      <c r="P941" s="22"/>
      <c r="Q941" s="203"/>
      <c r="R941" s="183"/>
      <c r="S941" s="184" t="n">
        <f aca="false">'Piano Finanziario Annuale'!$F$6</f>
        <v>0</v>
      </c>
      <c r="T941" s="185" t="n">
        <v>0</v>
      </c>
      <c r="U941" s="186"/>
      <c r="V941" s="187" t="n">
        <f aca="false">(T941*U941)</f>
        <v>0</v>
      </c>
      <c r="W941" s="185" t="n">
        <v>0</v>
      </c>
      <c r="X941" s="185" t="n">
        <f aca="false">IF(OR(S941="sì",S941="forfettario 190"),SUM(T941+W941),SUM(T941+V941+W941))</f>
        <v>0</v>
      </c>
      <c r="Y941" s="205"/>
      <c r="Z941" s="205"/>
      <c r="AA941" s="206"/>
      <c r="AB941" s="189" t="n">
        <f aca="false">IF(AA941="SI",X941,0)</f>
        <v>0</v>
      </c>
      <c r="AC941" s="207"/>
      <c r="AD941" s="207"/>
      <c r="AE941" s="207"/>
      <c r="AF941" s="207"/>
      <c r="AG941" s="207"/>
      <c r="AH941" s="208"/>
    </row>
    <row r="942" customFormat="false" ht="13.5" hidden="false" customHeight="true" outlineLevel="0" collapsed="false">
      <c r="A942" s="22" t="n">
        <v>941</v>
      </c>
      <c r="B942" s="180"/>
      <c r="C942" s="22"/>
      <c r="D942" s="22"/>
      <c r="E942" s="22"/>
      <c r="F942" s="22"/>
      <c r="G942" s="22"/>
      <c r="H942" s="183"/>
      <c r="I942" s="183"/>
      <c r="J942" s="22"/>
      <c r="K942" s="191" t="e">
        <f aca="false">VLOOKUP('Altri Costi'!J942,Legenda!$D$1:$F$258,2)</f>
        <v>#N/A</v>
      </c>
      <c r="L942" s="22"/>
      <c r="M942" s="22"/>
      <c r="N942" s="203"/>
      <c r="O942" s="183"/>
      <c r="P942" s="22"/>
      <c r="Q942" s="203"/>
      <c r="R942" s="183"/>
      <c r="S942" s="184" t="n">
        <f aca="false">'Piano Finanziario Annuale'!$F$6</f>
        <v>0</v>
      </c>
      <c r="T942" s="185" t="n">
        <v>0</v>
      </c>
      <c r="U942" s="186"/>
      <c r="V942" s="187" t="n">
        <f aca="false">(T942*U942)</f>
        <v>0</v>
      </c>
      <c r="W942" s="185" t="n">
        <v>0</v>
      </c>
      <c r="X942" s="185" t="n">
        <f aca="false">IF(OR(S942="sì",S942="forfettario 190"),SUM(T942+W942),SUM(T942+V942+W942))</f>
        <v>0</v>
      </c>
      <c r="Y942" s="205"/>
      <c r="Z942" s="205"/>
      <c r="AA942" s="206"/>
      <c r="AB942" s="189" t="n">
        <f aca="false">IF(AA942="SI",X942,0)</f>
        <v>0</v>
      </c>
      <c r="AC942" s="207"/>
      <c r="AD942" s="207"/>
      <c r="AE942" s="207"/>
      <c r="AF942" s="207"/>
      <c r="AG942" s="207"/>
      <c r="AH942" s="208"/>
    </row>
    <row r="943" customFormat="false" ht="13.5" hidden="false" customHeight="true" outlineLevel="0" collapsed="false">
      <c r="A943" s="22" t="n">
        <v>942</v>
      </c>
      <c r="B943" s="180"/>
      <c r="C943" s="22"/>
      <c r="D943" s="22"/>
      <c r="E943" s="22"/>
      <c r="F943" s="22"/>
      <c r="G943" s="22"/>
      <c r="H943" s="183"/>
      <c r="I943" s="183"/>
      <c r="J943" s="22"/>
      <c r="K943" s="191" t="e">
        <f aca="false">VLOOKUP('Altri Costi'!J943,Legenda!$D$1:$F$258,2)</f>
        <v>#N/A</v>
      </c>
      <c r="L943" s="22"/>
      <c r="M943" s="22"/>
      <c r="N943" s="203"/>
      <c r="O943" s="183"/>
      <c r="P943" s="22"/>
      <c r="Q943" s="203"/>
      <c r="R943" s="183"/>
      <c r="S943" s="184" t="n">
        <f aca="false">'Piano Finanziario Annuale'!$F$6</f>
        <v>0</v>
      </c>
      <c r="T943" s="185" t="n">
        <v>0</v>
      </c>
      <c r="U943" s="186"/>
      <c r="V943" s="187" t="n">
        <f aca="false">(T943*U943)</f>
        <v>0</v>
      </c>
      <c r="W943" s="185" t="n">
        <v>0</v>
      </c>
      <c r="X943" s="185" t="n">
        <f aca="false">IF(OR(S943="sì",S943="forfettario 190"),SUM(T943+W943),SUM(T943+V943+W943))</f>
        <v>0</v>
      </c>
      <c r="Y943" s="205"/>
      <c r="Z943" s="205"/>
      <c r="AA943" s="206"/>
      <c r="AB943" s="189" t="n">
        <f aca="false">IF(AA943="SI",X943,0)</f>
        <v>0</v>
      </c>
      <c r="AC943" s="207"/>
      <c r="AD943" s="207"/>
      <c r="AE943" s="207"/>
      <c r="AF943" s="207"/>
      <c r="AG943" s="207"/>
      <c r="AH943" s="208"/>
    </row>
    <row r="944" customFormat="false" ht="13.5" hidden="false" customHeight="true" outlineLevel="0" collapsed="false">
      <c r="A944" s="22" t="n">
        <v>943</v>
      </c>
      <c r="B944" s="180"/>
      <c r="C944" s="22"/>
      <c r="D944" s="22"/>
      <c r="E944" s="22"/>
      <c r="F944" s="22"/>
      <c r="G944" s="22"/>
      <c r="H944" s="183"/>
      <c r="I944" s="183"/>
      <c r="J944" s="22"/>
      <c r="K944" s="191" t="e">
        <f aca="false">VLOOKUP('Altri Costi'!J944,Legenda!$D$1:$F$258,2)</f>
        <v>#N/A</v>
      </c>
      <c r="L944" s="22"/>
      <c r="M944" s="22"/>
      <c r="N944" s="203"/>
      <c r="O944" s="183"/>
      <c r="P944" s="22"/>
      <c r="Q944" s="203"/>
      <c r="R944" s="183"/>
      <c r="S944" s="184" t="n">
        <f aca="false">'Piano Finanziario Annuale'!$F$6</f>
        <v>0</v>
      </c>
      <c r="T944" s="185" t="n">
        <v>0</v>
      </c>
      <c r="U944" s="186"/>
      <c r="V944" s="187" t="n">
        <f aca="false">(T944*U944)</f>
        <v>0</v>
      </c>
      <c r="W944" s="185" t="n">
        <v>0</v>
      </c>
      <c r="X944" s="185" t="n">
        <f aca="false">IF(OR(S944="sì",S944="forfettario 190"),SUM(T944+W944),SUM(T944+V944+W944))</f>
        <v>0</v>
      </c>
      <c r="Y944" s="205"/>
      <c r="Z944" s="205"/>
      <c r="AA944" s="206"/>
      <c r="AB944" s="189" t="n">
        <f aca="false">IF(AA944="SI",X944,0)</f>
        <v>0</v>
      </c>
      <c r="AC944" s="207"/>
      <c r="AD944" s="207"/>
      <c r="AE944" s="207"/>
      <c r="AF944" s="207"/>
      <c r="AG944" s="207"/>
      <c r="AH944" s="208"/>
    </row>
    <row r="945" customFormat="false" ht="13.5" hidden="false" customHeight="true" outlineLevel="0" collapsed="false">
      <c r="A945" s="22" t="n">
        <v>944</v>
      </c>
      <c r="B945" s="180"/>
      <c r="C945" s="22"/>
      <c r="D945" s="22"/>
      <c r="E945" s="22"/>
      <c r="F945" s="22"/>
      <c r="G945" s="22"/>
      <c r="H945" s="183"/>
      <c r="I945" s="183"/>
      <c r="J945" s="22"/>
      <c r="K945" s="191" t="e">
        <f aca="false">VLOOKUP('Altri Costi'!J945,Legenda!$D$1:$F$258,2)</f>
        <v>#N/A</v>
      </c>
      <c r="L945" s="22"/>
      <c r="M945" s="22"/>
      <c r="N945" s="203"/>
      <c r="O945" s="183"/>
      <c r="P945" s="22"/>
      <c r="Q945" s="203"/>
      <c r="R945" s="183"/>
      <c r="S945" s="184" t="n">
        <f aca="false">'Piano Finanziario Annuale'!$F$6</f>
        <v>0</v>
      </c>
      <c r="T945" s="185" t="n">
        <v>0</v>
      </c>
      <c r="U945" s="186"/>
      <c r="V945" s="187" t="n">
        <f aca="false">(T945*U945)</f>
        <v>0</v>
      </c>
      <c r="W945" s="185" t="n">
        <v>0</v>
      </c>
      <c r="X945" s="185" t="n">
        <f aca="false">IF(OR(S945="sì",S945="forfettario 190"),SUM(T945+W945),SUM(T945+V945+W945))</f>
        <v>0</v>
      </c>
      <c r="Y945" s="205"/>
      <c r="Z945" s="205"/>
      <c r="AA945" s="206"/>
      <c r="AB945" s="189" t="n">
        <f aca="false">IF(AA945="SI",X945,0)</f>
        <v>0</v>
      </c>
      <c r="AC945" s="207"/>
      <c r="AD945" s="207"/>
      <c r="AE945" s="207"/>
      <c r="AF945" s="207"/>
      <c r="AG945" s="207"/>
      <c r="AH945" s="208"/>
    </row>
    <row r="946" customFormat="false" ht="13.5" hidden="false" customHeight="true" outlineLevel="0" collapsed="false">
      <c r="A946" s="22" t="n">
        <v>945</v>
      </c>
      <c r="B946" s="180"/>
      <c r="C946" s="22"/>
      <c r="D946" s="22"/>
      <c r="E946" s="22"/>
      <c r="F946" s="22"/>
      <c r="G946" s="22"/>
      <c r="H946" s="183"/>
      <c r="I946" s="183"/>
      <c r="J946" s="22"/>
      <c r="K946" s="191" t="e">
        <f aca="false">VLOOKUP('Altri Costi'!J946,Legenda!$D$1:$F$258,2)</f>
        <v>#N/A</v>
      </c>
      <c r="L946" s="22"/>
      <c r="M946" s="22"/>
      <c r="N946" s="203"/>
      <c r="O946" s="183"/>
      <c r="P946" s="22"/>
      <c r="Q946" s="203"/>
      <c r="R946" s="183"/>
      <c r="S946" s="184" t="n">
        <f aca="false">'Piano Finanziario Annuale'!$F$6</f>
        <v>0</v>
      </c>
      <c r="T946" s="185" t="n">
        <v>0</v>
      </c>
      <c r="U946" s="186"/>
      <c r="V946" s="187" t="n">
        <f aca="false">(T946*U946)</f>
        <v>0</v>
      </c>
      <c r="W946" s="185" t="n">
        <v>0</v>
      </c>
      <c r="X946" s="185" t="n">
        <f aca="false">IF(OR(S946="sì",S946="forfettario 190"),SUM(T946+W946),SUM(T946+V946+W946))</f>
        <v>0</v>
      </c>
      <c r="Y946" s="205"/>
      <c r="Z946" s="205"/>
      <c r="AA946" s="206"/>
      <c r="AB946" s="189" t="n">
        <f aca="false">IF(AA946="SI",X946,0)</f>
        <v>0</v>
      </c>
      <c r="AC946" s="207"/>
      <c r="AD946" s="207"/>
      <c r="AE946" s="207"/>
      <c r="AF946" s="207"/>
      <c r="AG946" s="207"/>
      <c r="AH946" s="208"/>
    </row>
    <row r="947" customFormat="false" ht="13.5" hidden="false" customHeight="true" outlineLevel="0" collapsed="false">
      <c r="A947" s="22" t="n">
        <v>946</v>
      </c>
      <c r="B947" s="180"/>
      <c r="C947" s="22"/>
      <c r="D947" s="22"/>
      <c r="E947" s="22"/>
      <c r="F947" s="22"/>
      <c r="G947" s="22"/>
      <c r="H947" s="183"/>
      <c r="I947" s="183"/>
      <c r="J947" s="22"/>
      <c r="K947" s="191" t="e">
        <f aca="false">VLOOKUP('Altri Costi'!J947,Legenda!$D$1:$F$258,2)</f>
        <v>#N/A</v>
      </c>
      <c r="L947" s="22"/>
      <c r="M947" s="22"/>
      <c r="N947" s="203"/>
      <c r="O947" s="183"/>
      <c r="P947" s="22"/>
      <c r="Q947" s="203"/>
      <c r="R947" s="183"/>
      <c r="S947" s="184" t="n">
        <f aca="false">'Piano Finanziario Annuale'!$F$6</f>
        <v>0</v>
      </c>
      <c r="T947" s="185" t="n">
        <v>0</v>
      </c>
      <c r="U947" s="186"/>
      <c r="V947" s="187" t="n">
        <f aca="false">(T947*U947)</f>
        <v>0</v>
      </c>
      <c r="W947" s="185" t="n">
        <v>0</v>
      </c>
      <c r="X947" s="185" t="n">
        <f aca="false">IF(OR(S947="sì",S947="forfettario 190"),SUM(T947+W947),SUM(T947+V947+W947))</f>
        <v>0</v>
      </c>
      <c r="Y947" s="205"/>
      <c r="Z947" s="205"/>
      <c r="AA947" s="206"/>
      <c r="AB947" s="189" t="n">
        <f aca="false">IF(AA947="SI",X947,0)</f>
        <v>0</v>
      </c>
      <c r="AC947" s="207"/>
      <c r="AD947" s="207"/>
      <c r="AE947" s="207"/>
      <c r="AF947" s="207"/>
      <c r="AG947" s="207"/>
      <c r="AH947" s="208"/>
    </row>
    <row r="948" customFormat="false" ht="13.5" hidden="false" customHeight="true" outlineLevel="0" collapsed="false">
      <c r="A948" s="22" t="n">
        <v>947</v>
      </c>
      <c r="B948" s="180"/>
      <c r="C948" s="22"/>
      <c r="D948" s="22"/>
      <c r="E948" s="22"/>
      <c r="F948" s="22"/>
      <c r="G948" s="22"/>
      <c r="H948" s="183"/>
      <c r="I948" s="183"/>
      <c r="J948" s="22"/>
      <c r="K948" s="191" t="e">
        <f aca="false">VLOOKUP('Altri Costi'!J948,Legenda!$D$1:$F$258,2)</f>
        <v>#N/A</v>
      </c>
      <c r="L948" s="22"/>
      <c r="M948" s="22"/>
      <c r="N948" s="203"/>
      <c r="O948" s="183"/>
      <c r="P948" s="22"/>
      <c r="Q948" s="203"/>
      <c r="R948" s="183"/>
      <c r="S948" s="184" t="n">
        <f aca="false">'Piano Finanziario Annuale'!$F$6</f>
        <v>0</v>
      </c>
      <c r="T948" s="185" t="n">
        <v>0</v>
      </c>
      <c r="U948" s="186"/>
      <c r="V948" s="187" t="n">
        <f aca="false">(T948*U948)</f>
        <v>0</v>
      </c>
      <c r="W948" s="185" t="n">
        <v>0</v>
      </c>
      <c r="X948" s="185" t="n">
        <f aca="false">IF(OR(S948="sì",S948="forfettario 190"),SUM(T948+W948),SUM(T948+V948+W948))</f>
        <v>0</v>
      </c>
      <c r="Y948" s="205"/>
      <c r="Z948" s="205"/>
      <c r="AA948" s="206"/>
      <c r="AB948" s="189" t="n">
        <f aca="false">IF(AA948="SI",X948,0)</f>
        <v>0</v>
      </c>
      <c r="AC948" s="207"/>
      <c r="AD948" s="207"/>
      <c r="AE948" s="207"/>
      <c r="AF948" s="207"/>
      <c r="AG948" s="207"/>
      <c r="AH948" s="208"/>
    </row>
    <row r="949" customFormat="false" ht="13.5" hidden="false" customHeight="true" outlineLevel="0" collapsed="false">
      <c r="A949" s="22" t="n">
        <v>948</v>
      </c>
      <c r="B949" s="180"/>
      <c r="C949" s="22"/>
      <c r="D949" s="22"/>
      <c r="E949" s="22"/>
      <c r="F949" s="22"/>
      <c r="G949" s="22"/>
      <c r="H949" s="183"/>
      <c r="I949" s="183"/>
      <c r="J949" s="22"/>
      <c r="K949" s="191" t="e">
        <f aca="false">VLOOKUP('Altri Costi'!J949,Legenda!$D$1:$F$258,2)</f>
        <v>#N/A</v>
      </c>
      <c r="L949" s="22"/>
      <c r="M949" s="22"/>
      <c r="N949" s="203"/>
      <c r="O949" s="183"/>
      <c r="P949" s="22"/>
      <c r="Q949" s="203"/>
      <c r="R949" s="183"/>
      <c r="S949" s="184" t="n">
        <f aca="false">'Piano Finanziario Annuale'!$F$6</f>
        <v>0</v>
      </c>
      <c r="T949" s="185" t="n">
        <v>0</v>
      </c>
      <c r="U949" s="186"/>
      <c r="V949" s="187" t="n">
        <f aca="false">(T949*U949)</f>
        <v>0</v>
      </c>
      <c r="W949" s="185" t="n">
        <v>0</v>
      </c>
      <c r="X949" s="185" t="n">
        <f aca="false">IF(OR(S949="sì",S949="forfettario 190"),SUM(T949+W949),SUM(T949+V949+W949))</f>
        <v>0</v>
      </c>
      <c r="Y949" s="205"/>
      <c r="Z949" s="205"/>
      <c r="AA949" s="206"/>
      <c r="AB949" s="189" t="n">
        <f aca="false">IF(AA949="SI",X949,0)</f>
        <v>0</v>
      </c>
      <c r="AC949" s="207"/>
      <c r="AD949" s="207"/>
      <c r="AE949" s="207"/>
      <c r="AF949" s="207"/>
      <c r="AG949" s="207"/>
      <c r="AH949" s="208"/>
    </row>
    <row r="950" customFormat="false" ht="13.5" hidden="false" customHeight="true" outlineLevel="0" collapsed="false">
      <c r="A950" s="22" t="n">
        <v>949</v>
      </c>
      <c r="B950" s="180"/>
      <c r="C950" s="22"/>
      <c r="D950" s="22"/>
      <c r="E950" s="22"/>
      <c r="F950" s="22"/>
      <c r="G950" s="22"/>
      <c r="H950" s="183"/>
      <c r="I950" s="183"/>
      <c r="J950" s="22"/>
      <c r="K950" s="191" t="e">
        <f aca="false">VLOOKUP('Altri Costi'!J950,Legenda!$D$1:$F$258,2)</f>
        <v>#N/A</v>
      </c>
      <c r="L950" s="22"/>
      <c r="M950" s="22"/>
      <c r="N950" s="203"/>
      <c r="O950" s="183"/>
      <c r="P950" s="22"/>
      <c r="Q950" s="203"/>
      <c r="R950" s="183"/>
      <c r="S950" s="184" t="n">
        <f aca="false">'Piano Finanziario Annuale'!$F$6</f>
        <v>0</v>
      </c>
      <c r="T950" s="185" t="n">
        <v>0</v>
      </c>
      <c r="U950" s="186"/>
      <c r="V950" s="187" t="n">
        <f aca="false">(T950*U950)</f>
        <v>0</v>
      </c>
      <c r="W950" s="185" t="n">
        <v>0</v>
      </c>
      <c r="X950" s="185" t="n">
        <f aca="false">IF(OR(S950="sì",S950="forfettario 190"),SUM(T950+W950),SUM(T950+V950+W950))</f>
        <v>0</v>
      </c>
      <c r="Y950" s="205"/>
      <c r="Z950" s="205"/>
      <c r="AA950" s="206"/>
      <c r="AB950" s="189" t="n">
        <f aca="false">IF(AA950="SI",X950,0)</f>
        <v>0</v>
      </c>
      <c r="AC950" s="207"/>
      <c r="AD950" s="207"/>
      <c r="AE950" s="207"/>
      <c r="AF950" s="207"/>
      <c r="AG950" s="207"/>
      <c r="AH950" s="208"/>
    </row>
    <row r="951" customFormat="false" ht="13.5" hidden="false" customHeight="true" outlineLevel="0" collapsed="false">
      <c r="A951" s="22" t="n">
        <v>950</v>
      </c>
      <c r="B951" s="180"/>
      <c r="C951" s="22"/>
      <c r="D951" s="22"/>
      <c r="E951" s="22"/>
      <c r="F951" s="22"/>
      <c r="G951" s="22"/>
      <c r="H951" s="183"/>
      <c r="I951" s="183"/>
      <c r="J951" s="22"/>
      <c r="K951" s="191" t="e">
        <f aca="false">VLOOKUP('Altri Costi'!J951,Legenda!$D$1:$F$258,2)</f>
        <v>#N/A</v>
      </c>
      <c r="L951" s="22"/>
      <c r="M951" s="22"/>
      <c r="N951" s="203"/>
      <c r="O951" s="183"/>
      <c r="P951" s="22"/>
      <c r="Q951" s="203"/>
      <c r="R951" s="183"/>
      <c r="S951" s="184" t="n">
        <f aca="false">'Piano Finanziario Annuale'!$F$6</f>
        <v>0</v>
      </c>
      <c r="T951" s="185" t="n">
        <v>0</v>
      </c>
      <c r="U951" s="186"/>
      <c r="V951" s="187" t="n">
        <f aca="false">(T951*U951)</f>
        <v>0</v>
      </c>
      <c r="W951" s="185" t="n">
        <v>0</v>
      </c>
      <c r="X951" s="185" t="n">
        <f aca="false">IF(OR(S951="sì",S951="forfettario 190"),SUM(T951+W951),SUM(T951+V951+W951))</f>
        <v>0</v>
      </c>
      <c r="Y951" s="205"/>
      <c r="Z951" s="205"/>
      <c r="AA951" s="206"/>
      <c r="AB951" s="189" t="n">
        <f aca="false">IF(AA951="SI",X951,0)</f>
        <v>0</v>
      </c>
      <c r="AC951" s="207"/>
      <c r="AD951" s="207"/>
      <c r="AE951" s="207"/>
      <c r="AF951" s="207"/>
      <c r="AG951" s="207"/>
      <c r="AH951" s="208"/>
    </row>
    <row r="952" customFormat="false" ht="13.5" hidden="false" customHeight="true" outlineLevel="0" collapsed="false">
      <c r="A952" s="22" t="n">
        <v>951</v>
      </c>
      <c r="B952" s="180"/>
      <c r="C952" s="22"/>
      <c r="D952" s="22"/>
      <c r="E952" s="22"/>
      <c r="F952" s="22"/>
      <c r="G952" s="22"/>
      <c r="H952" s="183"/>
      <c r="I952" s="183"/>
      <c r="J952" s="22"/>
      <c r="K952" s="191" t="e">
        <f aca="false">VLOOKUP('Altri Costi'!J952,Legenda!$D$1:$F$258,2)</f>
        <v>#N/A</v>
      </c>
      <c r="L952" s="22"/>
      <c r="M952" s="22"/>
      <c r="N952" s="203"/>
      <c r="O952" s="183"/>
      <c r="P952" s="22"/>
      <c r="Q952" s="203"/>
      <c r="R952" s="183"/>
      <c r="S952" s="184" t="n">
        <f aca="false">'Piano Finanziario Annuale'!$F$6</f>
        <v>0</v>
      </c>
      <c r="T952" s="185" t="n">
        <v>0</v>
      </c>
      <c r="U952" s="186"/>
      <c r="V952" s="187" t="n">
        <f aca="false">(T952*U952)</f>
        <v>0</v>
      </c>
      <c r="W952" s="185" t="n">
        <v>0</v>
      </c>
      <c r="X952" s="185" t="n">
        <f aca="false">IF(OR(S952="sì",S952="forfettario 190"),SUM(T952+W952),SUM(T952+V952+W952))</f>
        <v>0</v>
      </c>
      <c r="Y952" s="205"/>
      <c r="Z952" s="205"/>
      <c r="AA952" s="206"/>
      <c r="AB952" s="189" t="n">
        <f aca="false">IF(AA952="SI",X952,0)</f>
        <v>0</v>
      </c>
      <c r="AC952" s="207"/>
      <c r="AD952" s="207"/>
      <c r="AE952" s="207"/>
      <c r="AF952" s="207"/>
      <c r="AG952" s="207"/>
      <c r="AH952" s="208"/>
    </row>
    <row r="953" customFormat="false" ht="13.5" hidden="false" customHeight="true" outlineLevel="0" collapsed="false">
      <c r="A953" s="22" t="n">
        <v>952</v>
      </c>
      <c r="B953" s="180"/>
      <c r="C953" s="22"/>
      <c r="D953" s="22"/>
      <c r="E953" s="22"/>
      <c r="F953" s="22"/>
      <c r="G953" s="22"/>
      <c r="H953" s="183"/>
      <c r="I953" s="183"/>
      <c r="J953" s="22"/>
      <c r="K953" s="191" t="e">
        <f aca="false">VLOOKUP('Altri Costi'!J953,Legenda!$D$1:$F$258,2)</f>
        <v>#N/A</v>
      </c>
      <c r="L953" s="22"/>
      <c r="M953" s="22"/>
      <c r="N953" s="203"/>
      <c r="O953" s="183"/>
      <c r="P953" s="22"/>
      <c r="Q953" s="203"/>
      <c r="R953" s="183"/>
      <c r="S953" s="184" t="n">
        <f aca="false">'Piano Finanziario Annuale'!$F$6</f>
        <v>0</v>
      </c>
      <c r="T953" s="185" t="n">
        <v>0</v>
      </c>
      <c r="U953" s="186"/>
      <c r="V953" s="187" t="n">
        <f aca="false">(T953*U953)</f>
        <v>0</v>
      </c>
      <c r="W953" s="185" t="n">
        <v>0</v>
      </c>
      <c r="X953" s="185" t="n">
        <f aca="false">IF(OR(S953="sì",S953="forfettario 190"),SUM(T953+W953),SUM(T953+V953+W953))</f>
        <v>0</v>
      </c>
      <c r="Y953" s="205"/>
      <c r="Z953" s="205"/>
      <c r="AA953" s="206"/>
      <c r="AB953" s="189" t="n">
        <f aca="false">IF(AA953="SI",X953,0)</f>
        <v>0</v>
      </c>
      <c r="AC953" s="207"/>
      <c r="AD953" s="207"/>
      <c r="AE953" s="207"/>
      <c r="AF953" s="207"/>
      <c r="AG953" s="207"/>
      <c r="AH953" s="208"/>
    </row>
    <row r="954" customFormat="false" ht="13.5" hidden="false" customHeight="true" outlineLevel="0" collapsed="false">
      <c r="A954" s="22" t="n">
        <v>953</v>
      </c>
      <c r="B954" s="180"/>
      <c r="C954" s="22"/>
      <c r="D954" s="22"/>
      <c r="E954" s="22"/>
      <c r="F954" s="22"/>
      <c r="G954" s="22"/>
      <c r="H954" s="183"/>
      <c r="I954" s="183"/>
      <c r="J954" s="22"/>
      <c r="K954" s="191" t="e">
        <f aca="false">VLOOKUP('Altri Costi'!J954,Legenda!$D$1:$F$258,2)</f>
        <v>#N/A</v>
      </c>
      <c r="L954" s="22"/>
      <c r="M954" s="22"/>
      <c r="N954" s="203"/>
      <c r="O954" s="183"/>
      <c r="P954" s="22"/>
      <c r="Q954" s="203"/>
      <c r="R954" s="183"/>
      <c r="S954" s="184" t="n">
        <f aca="false">'Piano Finanziario Annuale'!$F$6</f>
        <v>0</v>
      </c>
      <c r="T954" s="185" t="n">
        <v>0</v>
      </c>
      <c r="U954" s="186"/>
      <c r="V954" s="187" t="n">
        <f aca="false">(T954*U954)</f>
        <v>0</v>
      </c>
      <c r="W954" s="185" t="n">
        <v>0</v>
      </c>
      <c r="X954" s="185" t="n">
        <f aca="false">IF(OR(S954="sì",S954="forfettario 190"),SUM(T954+W954),SUM(T954+V954+W954))</f>
        <v>0</v>
      </c>
      <c r="Y954" s="205"/>
      <c r="Z954" s="205"/>
      <c r="AA954" s="206"/>
      <c r="AB954" s="189" t="n">
        <f aca="false">IF(AA954="SI",X954,0)</f>
        <v>0</v>
      </c>
      <c r="AC954" s="207"/>
      <c r="AD954" s="207"/>
      <c r="AE954" s="207"/>
      <c r="AF954" s="207"/>
      <c r="AG954" s="207"/>
      <c r="AH954" s="208"/>
    </row>
    <row r="955" customFormat="false" ht="13.5" hidden="false" customHeight="true" outlineLevel="0" collapsed="false">
      <c r="A955" s="22" t="n">
        <v>954</v>
      </c>
      <c r="B955" s="180"/>
      <c r="C955" s="22"/>
      <c r="D955" s="22"/>
      <c r="E955" s="22"/>
      <c r="F955" s="22"/>
      <c r="G955" s="22"/>
      <c r="H955" s="183"/>
      <c r="I955" s="183"/>
      <c r="J955" s="22"/>
      <c r="K955" s="191" t="e">
        <f aca="false">VLOOKUP('Altri Costi'!J955,Legenda!$D$1:$F$258,2)</f>
        <v>#N/A</v>
      </c>
      <c r="L955" s="22"/>
      <c r="M955" s="22"/>
      <c r="N955" s="203"/>
      <c r="O955" s="183"/>
      <c r="P955" s="22"/>
      <c r="Q955" s="203"/>
      <c r="R955" s="183"/>
      <c r="S955" s="184" t="n">
        <f aca="false">'Piano Finanziario Annuale'!$F$6</f>
        <v>0</v>
      </c>
      <c r="T955" s="185" t="n">
        <v>0</v>
      </c>
      <c r="U955" s="186"/>
      <c r="V955" s="187" t="n">
        <f aca="false">(T955*U955)</f>
        <v>0</v>
      </c>
      <c r="W955" s="185" t="n">
        <v>0</v>
      </c>
      <c r="X955" s="185" t="n">
        <f aca="false">IF(OR(S955="sì",S955="forfettario 190"),SUM(T955+W955),SUM(T955+V955+W955))</f>
        <v>0</v>
      </c>
      <c r="Y955" s="205"/>
      <c r="Z955" s="205"/>
      <c r="AA955" s="206"/>
      <c r="AB955" s="189" t="n">
        <f aca="false">IF(AA955="SI",X955,0)</f>
        <v>0</v>
      </c>
      <c r="AC955" s="207"/>
      <c r="AD955" s="207"/>
      <c r="AE955" s="207"/>
      <c r="AF955" s="207"/>
      <c r="AG955" s="207"/>
      <c r="AH955" s="208"/>
    </row>
    <row r="956" customFormat="false" ht="13.5" hidden="false" customHeight="true" outlineLevel="0" collapsed="false">
      <c r="A956" s="22" t="n">
        <v>955</v>
      </c>
      <c r="B956" s="180"/>
      <c r="C956" s="22"/>
      <c r="D956" s="22"/>
      <c r="E956" s="22"/>
      <c r="F956" s="22"/>
      <c r="G956" s="22"/>
      <c r="H956" s="183"/>
      <c r="I956" s="183"/>
      <c r="J956" s="22"/>
      <c r="K956" s="191" t="e">
        <f aca="false">VLOOKUP('Altri Costi'!J956,Legenda!$D$1:$F$258,2)</f>
        <v>#N/A</v>
      </c>
      <c r="L956" s="22"/>
      <c r="M956" s="22"/>
      <c r="N956" s="203"/>
      <c r="O956" s="183"/>
      <c r="P956" s="22"/>
      <c r="Q956" s="203"/>
      <c r="R956" s="183"/>
      <c r="S956" s="184" t="n">
        <f aca="false">'Piano Finanziario Annuale'!$F$6</f>
        <v>0</v>
      </c>
      <c r="T956" s="185" t="n">
        <v>0</v>
      </c>
      <c r="U956" s="186"/>
      <c r="V956" s="187" t="n">
        <f aca="false">(T956*U956)</f>
        <v>0</v>
      </c>
      <c r="W956" s="185" t="n">
        <v>0</v>
      </c>
      <c r="X956" s="185" t="n">
        <f aca="false">IF(OR(S956="sì",S956="forfettario 190"),SUM(T956+W956),SUM(T956+V956+W956))</f>
        <v>0</v>
      </c>
      <c r="Y956" s="205"/>
      <c r="Z956" s="205"/>
      <c r="AA956" s="206"/>
      <c r="AB956" s="189" t="n">
        <f aca="false">IF(AA956="SI",X956,0)</f>
        <v>0</v>
      </c>
      <c r="AC956" s="207"/>
      <c r="AD956" s="207"/>
      <c r="AE956" s="207"/>
      <c r="AF956" s="207"/>
      <c r="AG956" s="207"/>
      <c r="AH956" s="208"/>
    </row>
    <row r="957" customFormat="false" ht="13.5" hidden="false" customHeight="true" outlineLevel="0" collapsed="false">
      <c r="A957" s="22" t="n">
        <v>956</v>
      </c>
      <c r="B957" s="180"/>
      <c r="C957" s="22"/>
      <c r="D957" s="22"/>
      <c r="E957" s="22"/>
      <c r="F957" s="22"/>
      <c r="G957" s="22"/>
      <c r="H957" s="183"/>
      <c r="I957" s="183"/>
      <c r="J957" s="22"/>
      <c r="K957" s="191" t="e">
        <f aca="false">VLOOKUP('Altri Costi'!J957,Legenda!$D$1:$F$258,2)</f>
        <v>#N/A</v>
      </c>
      <c r="L957" s="22"/>
      <c r="M957" s="22"/>
      <c r="N957" s="203"/>
      <c r="O957" s="183"/>
      <c r="P957" s="22"/>
      <c r="Q957" s="203"/>
      <c r="R957" s="183"/>
      <c r="S957" s="184" t="n">
        <f aca="false">'Piano Finanziario Annuale'!$F$6</f>
        <v>0</v>
      </c>
      <c r="T957" s="185" t="n">
        <v>0</v>
      </c>
      <c r="U957" s="186"/>
      <c r="V957" s="187" t="n">
        <f aca="false">(T957*U957)</f>
        <v>0</v>
      </c>
      <c r="W957" s="185" t="n">
        <v>0</v>
      </c>
      <c r="X957" s="185" t="n">
        <f aca="false">IF(OR(S957="sì",S957="forfettario 190"),SUM(T957+W957),SUM(T957+V957+W957))</f>
        <v>0</v>
      </c>
      <c r="Y957" s="205"/>
      <c r="Z957" s="205"/>
      <c r="AA957" s="206"/>
      <c r="AB957" s="189" t="n">
        <f aca="false">IF(AA957="SI",X957,0)</f>
        <v>0</v>
      </c>
      <c r="AC957" s="207"/>
      <c r="AD957" s="207"/>
      <c r="AE957" s="207"/>
      <c r="AF957" s="207"/>
      <c r="AG957" s="207"/>
      <c r="AH957" s="208"/>
    </row>
    <row r="958" customFormat="false" ht="13.5" hidden="false" customHeight="true" outlineLevel="0" collapsed="false">
      <c r="A958" s="22" t="n">
        <v>957</v>
      </c>
      <c r="B958" s="180"/>
      <c r="C958" s="22"/>
      <c r="D958" s="22"/>
      <c r="E958" s="22"/>
      <c r="F958" s="22"/>
      <c r="G958" s="22"/>
      <c r="H958" s="183"/>
      <c r="I958" s="183"/>
      <c r="J958" s="22"/>
      <c r="K958" s="191" t="e">
        <f aca="false">VLOOKUP('Altri Costi'!J958,Legenda!$D$1:$F$258,2)</f>
        <v>#N/A</v>
      </c>
      <c r="L958" s="22"/>
      <c r="M958" s="22"/>
      <c r="N958" s="203"/>
      <c r="O958" s="183"/>
      <c r="P958" s="22"/>
      <c r="Q958" s="203"/>
      <c r="R958" s="183"/>
      <c r="S958" s="184" t="n">
        <f aca="false">'Piano Finanziario Annuale'!$F$6</f>
        <v>0</v>
      </c>
      <c r="T958" s="185" t="n">
        <v>0</v>
      </c>
      <c r="U958" s="186"/>
      <c r="V958" s="187" t="n">
        <f aca="false">(T958*U958)</f>
        <v>0</v>
      </c>
      <c r="W958" s="185" t="n">
        <v>0</v>
      </c>
      <c r="X958" s="185" t="n">
        <f aca="false">IF(OR(S958="sì",S958="forfettario 190"),SUM(T958+W958),SUM(T958+V958+W958))</f>
        <v>0</v>
      </c>
      <c r="Y958" s="205"/>
      <c r="Z958" s="205"/>
      <c r="AA958" s="206"/>
      <c r="AB958" s="189" t="n">
        <f aca="false">IF(AA958="SI",X958,0)</f>
        <v>0</v>
      </c>
      <c r="AC958" s="207"/>
      <c r="AD958" s="207"/>
      <c r="AE958" s="207"/>
      <c r="AF958" s="207"/>
      <c r="AG958" s="207"/>
      <c r="AH958" s="208"/>
    </row>
    <row r="959" customFormat="false" ht="13.5" hidden="false" customHeight="true" outlineLevel="0" collapsed="false">
      <c r="A959" s="22" t="n">
        <v>958</v>
      </c>
      <c r="B959" s="180"/>
      <c r="C959" s="22"/>
      <c r="D959" s="22"/>
      <c r="E959" s="22"/>
      <c r="F959" s="22"/>
      <c r="G959" s="22"/>
      <c r="H959" s="183"/>
      <c r="I959" s="183"/>
      <c r="J959" s="22"/>
      <c r="K959" s="191" t="e">
        <f aca="false">VLOOKUP('Altri Costi'!J959,Legenda!$D$1:$F$258,2)</f>
        <v>#N/A</v>
      </c>
      <c r="L959" s="22"/>
      <c r="M959" s="22"/>
      <c r="N959" s="203"/>
      <c r="O959" s="183"/>
      <c r="P959" s="22"/>
      <c r="Q959" s="203"/>
      <c r="R959" s="183"/>
      <c r="S959" s="184" t="n">
        <f aca="false">'Piano Finanziario Annuale'!$F$6</f>
        <v>0</v>
      </c>
      <c r="T959" s="185" t="n">
        <v>0</v>
      </c>
      <c r="U959" s="186"/>
      <c r="V959" s="187" t="n">
        <f aca="false">(T959*U959)</f>
        <v>0</v>
      </c>
      <c r="W959" s="185" t="n">
        <v>0</v>
      </c>
      <c r="X959" s="185" t="n">
        <f aca="false">IF(OR(S959="sì",S959="forfettario 190"),SUM(T959+W959),SUM(T959+V959+W959))</f>
        <v>0</v>
      </c>
      <c r="Y959" s="205"/>
      <c r="Z959" s="205"/>
      <c r="AA959" s="206"/>
      <c r="AB959" s="189" t="n">
        <f aca="false">IF(AA959="SI",X959,0)</f>
        <v>0</v>
      </c>
      <c r="AC959" s="207"/>
      <c r="AD959" s="207"/>
      <c r="AE959" s="207"/>
      <c r="AF959" s="207"/>
      <c r="AG959" s="207"/>
      <c r="AH959" s="208"/>
    </row>
    <row r="960" customFormat="false" ht="13.5" hidden="false" customHeight="true" outlineLevel="0" collapsed="false">
      <c r="A960" s="22" t="n">
        <v>959</v>
      </c>
      <c r="B960" s="180"/>
      <c r="C960" s="22"/>
      <c r="D960" s="22"/>
      <c r="E960" s="22"/>
      <c r="F960" s="22"/>
      <c r="G960" s="22"/>
      <c r="H960" s="183"/>
      <c r="I960" s="183"/>
      <c r="J960" s="22"/>
      <c r="K960" s="191" t="e">
        <f aca="false">VLOOKUP('Altri Costi'!J960,Legenda!$D$1:$F$258,2)</f>
        <v>#N/A</v>
      </c>
      <c r="L960" s="22"/>
      <c r="M960" s="22"/>
      <c r="N960" s="203"/>
      <c r="O960" s="183"/>
      <c r="P960" s="22"/>
      <c r="Q960" s="203"/>
      <c r="R960" s="183"/>
      <c r="S960" s="184" t="n">
        <f aca="false">'Piano Finanziario Annuale'!$F$6</f>
        <v>0</v>
      </c>
      <c r="T960" s="185" t="n">
        <v>0</v>
      </c>
      <c r="U960" s="186"/>
      <c r="V960" s="187" t="n">
        <f aca="false">(T960*U960)</f>
        <v>0</v>
      </c>
      <c r="W960" s="185" t="n">
        <v>0</v>
      </c>
      <c r="X960" s="185" t="n">
        <f aca="false">IF(OR(S960="sì",S960="forfettario 190"),SUM(T960+W960),SUM(T960+V960+W960))</f>
        <v>0</v>
      </c>
      <c r="Y960" s="205"/>
      <c r="Z960" s="205"/>
      <c r="AA960" s="206"/>
      <c r="AB960" s="189" t="n">
        <f aca="false">IF(AA960="SI",X960,0)</f>
        <v>0</v>
      </c>
      <c r="AC960" s="207"/>
      <c r="AD960" s="207"/>
      <c r="AE960" s="207"/>
      <c r="AF960" s="207"/>
      <c r="AG960" s="207"/>
      <c r="AH960" s="208"/>
    </row>
    <row r="961" customFormat="false" ht="13.5" hidden="false" customHeight="true" outlineLevel="0" collapsed="false">
      <c r="A961" s="22" t="n">
        <v>960</v>
      </c>
      <c r="B961" s="180"/>
      <c r="C961" s="22"/>
      <c r="D961" s="22"/>
      <c r="E961" s="22"/>
      <c r="F961" s="22"/>
      <c r="G961" s="22"/>
      <c r="H961" s="183"/>
      <c r="I961" s="183"/>
      <c r="J961" s="22"/>
      <c r="K961" s="191" t="e">
        <f aca="false">VLOOKUP('Altri Costi'!J961,Legenda!$D$1:$F$258,2)</f>
        <v>#N/A</v>
      </c>
      <c r="L961" s="22"/>
      <c r="M961" s="22"/>
      <c r="N961" s="203"/>
      <c r="O961" s="183"/>
      <c r="P961" s="22"/>
      <c r="Q961" s="203"/>
      <c r="R961" s="183"/>
      <c r="S961" s="184" t="n">
        <f aca="false">'Piano Finanziario Annuale'!$F$6</f>
        <v>0</v>
      </c>
      <c r="T961" s="185" t="n">
        <v>0</v>
      </c>
      <c r="U961" s="186"/>
      <c r="V961" s="187" t="n">
        <f aca="false">(T961*U961)</f>
        <v>0</v>
      </c>
      <c r="W961" s="185" t="n">
        <v>0</v>
      </c>
      <c r="X961" s="185" t="n">
        <f aca="false">IF(OR(S961="sì",S961="forfettario 190"),SUM(T961+W961),SUM(T961+V961+W961))</f>
        <v>0</v>
      </c>
      <c r="Y961" s="205"/>
      <c r="Z961" s="205"/>
      <c r="AA961" s="206"/>
      <c r="AB961" s="189" t="n">
        <f aca="false">IF(AA961="SI",X961,0)</f>
        <v>0</v>
      </c>
      <c r="AC961" s="207"/>
      <c r="AD961" s="207"/>
      <c r="AE961" s="207"/>
      <c r="AF961" s="207"/>
      <c r="AG961" s="207"/>
      <c r="AH961" s="208"/>
    </row>
    <row r="962" customFormat="false" ht="13.5" hidden="false" customHeight="true" outlineLevel="0" collapsed="false">
      <c r="A962" s="22" t="n">
        <v>961</v>
      </c>
      <c r="B962" s="180"/>
      <c r="C962" s="22"/>
      <c r="D962" s="22"/>
      <c r="E962" s="22"/>
      <c r="F962" s="22"/>
      <c r="G962" s="22"/>
      <c r="H962" s="183"/>
      <c r="I962" s="183"/>
      <c r="J962" s="22"/>
      <c r="K962" s="191" t="e">
        <f aca="false">VLOOKUP('Altri Costi'!J962,Legenda!$D$1:$F$258,2)</f>
        <v>#N/A</v>
      </c>
      <c r="L962" s="22"/>
      <c r="M962" s="22"/>
      <c r="N962" s="203"/>
      <c r="O962" s="183"/>
      <c r="P962" s="22"/>
      <c r="Q962" s="203"/>
      <c r="R962" s="183"/>
      <c r="S962" s="184" t="n">
        <f aca="false">'Piano Finanziario Annuale'!$F$6</f>
        <v>0</v>
      </c>
      <c r="T962" s="185" t="n">
        <v>0</v>
      </c>
      <c r="U962" s="186"/>
      <c r="V962" s="187" t="n">
        <f aca="false">(T962*U962)</f>
        <v>0</v>
      </c>
      <c r="W962" s="185" t="n">
        <v>0</v>
      </c>
      <c r="X962" s="185" t="n">
        <f aca="false">IF(OR(S962="sì",S962="forfettario 190"),SUM(T962+W962),SUM(T962+V962+W962))</f>
        <v>0</v>
      </c>
      <c r="Y962" s="205"/>
      <c r="Z962" s="205"/>
      <c r="AA962" s="206"/>
      <c r="AB962" s="189" t="n">
        <f aca="false">IF(AA962="SI",X962,0)</f>
        <v>0</v>
      </c>
      <c r="AC962" s="207"/>
      <c r="AD962" s="207"/>
      <c r="AE962" s="207"/>
      <c r="AF962" s="207"/>
      <c r="AG962" s="207"/>
      <c r="AH962" s="208"/>
    </row>
    <row r="963" customFormat="false" ht="13.5" hidden="false" customHeight="true" outlineLevel="0" collapsed="false">
      <c r="A963" s="22" t="n">
        <v>962</v>
      </c>
      <c r="B963" s="180"/>
      <c r="C963" s="22"/>
      <c r="D963" s="22"/>
      <c r="E963" s="22"/>
      <c r="F963" s="22"/>
      <c r="G963" s="22"/>
      <c r="H963" s="183"/>
      <c r="I963" s="183"/>
      <c r="J963" s="22"/>
      <c r="K963" s="191" t="e">
        <f aca="false">VLOOKUP('Altri Costi'!J963,Legenda!$D$1:$F$258,2)</f>
        <v>#N/A</v>
      </c>
      <c r="L963" s="22"/>
      <c r="M963" s="22"/>
      <c r="N963" s="203"/>
      <c r="O963" s="183"/>
      <c r="P963" s="22"/>
      <c r="Q963" s="203"/>
      <c r="R963" s="183"/>
      <c r="S963" s="184" t="n">
        <f aca="false">'Piano Finanziario Annuale'!$F$6</f>
        <v>0</v>
      </c>
      <c r="T963" s="185" t="n">
        <v>0</v>
      </c>
      <c r="U963" s="186"/>
      <c r="V963" s="187" t="n">
        <f aca="false">(T963*U963)</f>
        <v>0</v>
      </c>
      <c r="W963" s="185" t="n">
        <v>0</v>
      </c>
      <c r="X963" s="185" t="n">
        <f aca="false">IF(OR(S963="sì",S963="forfettario 190"),SUM(T963+W963),SUM(T963+V963+W963))</f>
        <v>0</v>
      </c>
      <c r="Y963" s="205"/>
      <c r="Z963" s="205"/>
      <c r="AA963" s="206"/>
      <c r="AB963" s="189" t="n">
        <f aca="false">IF(AA963="SI",X963,0)</f>
        <v>0</v>
      </c>
      <c r="AC963" s="207"/>
      <c r="AD963" s="207"/>
      <c r="AE963" s="207"/>
      <c r="AF963" s="207"/>
      <c r="AG963" s="207"/>
      <c r="AH963" s="208"/>
    </row>
    <row r="964" customFormat="false" ht="13.5" hidden="false" customHeight="true" outlineLevel="0" collapsed="false">
      <c r="A964" s="22" t="n">
        <v>963</v>
      </c>
      <c r="B964" s="180"/>
      <c r="C964" s="22"/>
      <c r="D964" s="22"/>
      <c r="E964" s="22"/>
      <c r="F964" s="22"/>
      <c r="G964" s="22"/>
      <c r="H964" s="183"/>
      <c r="I964" s="183"/>
      <c r="J964" s="22"/>
      <c r="K964" s="191" t="e">
        <f aca="false">VLOOKUP('Altri Costi'!J964,Legenda!$D$1:$F$258,2)</f>
        <v>#N/A</v>
      </c>
      <c r="L964" s="22"/>
      <c r="M964" s="22"/>
      <c r="N964" s="203"/>
      <c r="O964" s="183"/>
      <c r="P964" s="22"/>
      <c r="Q964" s="203"/>
      <c r="R964" s="183"/>
      <c r="S964" s="184" t="n">
        <f aca="false">'Piano Finanziario Annuale'!$F$6</f>
        <v>0</v>
      </c>
      <c r="T964" s="185" t="n">
        <v>0</v>
      </c>
      <c r="U964" s="186"/>
      <c r="V964" s="187" t="n">
        <f aca="false">(T964*U964)</f>
        <v>0</v>
      </c>
      <c r="W964" s="185" t="n">
        <v>0</v>
      </c>
      <c r="X964" s="185" t="n">
        <f aca="false">IF(OR(S964="sì",S964="forfettario 190"),SUM(T964+W964),SUM(T964+V964+W964))</f>
        <v>0</v>
      </c>
      <c r="Y964" s="205"/>
      <c r="Z964" s="205"/>
      <c r="AA964" s="206"/>
      <c r="AB964" s="189" t="n">
        <f aca="false">IF(AA964="SI",X964,0)</f>
        <v>0</v>
      </c>
      <c r="AC964" s="207"/>
      <c r="AD964" s="207"/>
      <c r="AE964" s="207"/>
      <c r="AF964" s="207"/>
      <c r="AG964" s="207"/>
      <c r="AH964" s="208"/>
    </row>
    <row r="965" customFormat="false" ht="13.5" hidden="false" customHeight="true" outlineLevel="0" collapsed="false">
      <c r="A965" s="22" t="n">
        <v>964</v>
      </c>
      <c r="B965" s="180"/>
      <c r="C965" s="22"/>
      <c r="D965" s="22"/>
      <c r="E965" s="22"/>
      <c r="F965" s="22"/>
      <c r="G965" s="22"/>
      <c r="H965" s="183"/>
      <c r="I965" s="183"/>
      <c r="J965" s="22"/>
      <c r="K965" s="191" t="e">
        <f aca="false">VLOOKUP('Altri Costi'!J965,Legenda!$D$1:$F$258,2)</f>
        <v>#N/A</v>
      </c>
      <c r="L965" s="22"/>
      <c r="M965" s="22"/>
      <c r="N965" s="203"/>
      <c r="O965" s="183"/>
      <c r="P965" s="22"/>
      <c r="Q965" s="203"/>
      <c r="R965" s="183"/>
      <c r="S965" s="184" t="n">
        <f aca="false">'Piano Finanziario Annuale'!$F$6</f>
        <v>0</v>
      </c>
      <c r="T965" s="185" t="n">
        <v>0</v>
      </c>
      <c r="U965" s="186"/>
      <c r="V965" s="187" t="n">
        <f aca="false">(T965*U965)</f>
        <v>0</v>
      </c>
      <c r="W965" s="185" t="n">
        <v>0</v>
      </c>
      <c r="X965" s="185" t="n">
        <f aca="false">IF(OR(S965="sì",S965="forfettario 190"),SUM(T965+W965),SUM(T965+V965+W965))</f>
        <v>0</v>
      </c>
      <c r="Y965" s="205"/>
      <c r="Z965" s="205"/>
      <c r="AA965" s="206"/>
      <c r="AB965" s="189" t="n">
        <f aca="false">IF(AA965="SI",X965,0)</f>
        <v>0</v>
      </c>
      <c r="AC965" s="207"/>
      <c r="AD965" s="207"/>
      <c r="AE965" s="207"/>
      <c r="AF965" s="207"/>
      <c r="AG965" s="207"/>
      <c r="AH965" s="208"/>
    </row>
    <row r="966" customFormat="false" ht="13.5" hidden="false" customHeight="true" outlineLevel="0" collapsed="false">
      <c r="A966" s="22" t="n">
        <v>965</v>
      </c>
      <c r="B966" s="180"/>
      <c r="C966" s="22"/>
      <c r="D966" s="22"/>
      <c r="E966" s="22"/>
      <c r="F966" s="22"/>
      <c r="G966" s="22"/>
      <c r="H966" s="183"/>
      <c r="I966" s="183"/>
      <c r="J966" s="22"/>
      <c r="K966" s="191" t="e">
        <f aca="false">VLOOKUP('Altri Costi'!J966,Legenda!$D$1:$F$258,2)</f>
        <v>#N/A</v>
      </c>
      <c r="L966" s="22"/>
      <c r="M966" s="22"/>
      <c r="N966" s="203"/>
      <c r="O966" s="183"/>
      <c r="P966" s="22"/>
      <c r="Q966" s="203"/>
      <c r="R966" s="183"/>
      <c r="S966" s="184" t="n">
        <f aca="false">'Piano Finanziario Annuale'!$F$6</f>
        <v>0</v>
      </c>
      <c r="T966" s="185" t="n">
        <v>0</v>
      </c>
      <c r="U966" s="186"/>
      <c r="V966" s="187" t="n">
        <f aca="false">(T966*U966)</f>
        <v>0</v>
      </c>
      <c r="W966" s="185" t="n">
        <v>0</v>
      </c>
      <c r="X966" s="185" t="n">
        <f aca="false">IF(OR(S966="sì",S966="forfettario 190"),SUM(T966+W966),SUM(T966+V966+W966))</f>
        <v>0</v>
      </c>
      <c r="Y966" s="205"/>
      <c r="Z966" s="205"/>
      <c r="AA966" s="206"/>
      <c r="AB966" s="189" t="n">
        <f aca="false">IF(AA966="SI",X966,0)</f>
        <v>0</v>
      </c>
      <c r="AC966" s="207"/>
      <c r="AD966" s="207"/>
      <c r="AE966" s="207"/>
      <c r="AF966" s="207"/>
      <c r="AG966" s="207"/>
      <c r="AH966" s="208"/>
    </row>
    <row r="967" customFormat="false" ht="13.5" hidden="false" customHeight="true" outlineLevel="0" collapsed="false">
      <c r="A967" s="22" t="n">
        <v>966</v>
      </c>
      <c r="B967" s="180"/>
      <c r="C967" s="22"/>
      <c r="D967" s="22"/>
      <c r="E967" s="22"/>
      <c r="F967" s="22"/>
      <c r="G967" s="22"/>
      <c r="H967" s="183"/>
      <c r="I967" s="183"/>
      <c r="J967" s="22"/>
      <c r="K967" s="191" t="e">
        <f aca="false">VLOOKUP('Altri Costi'!J967,Legenda!$D$1:$F$258,2)</f>
        <v>#N/A</v>
      </c>
      <c r="L967" s="22"/>
      <c r="M967" s="22"/>
      <c r="N967" s="203"/>
      <c r="O967" s="183"/>
      <c r="P967" s="22"/>
      <c r="Q967" s="203"/>
      <c r="R967" s="183"/>
      <c r="S967" s="184" t="n">
        <f aca="false">'Piano Finanziario Annuale'!$F$6</f>
        <v>0</v>
      </c>
      <c r="T967" s="185" t="n">
        <v>0</v>
      </c>
      <c r="U967" s="186"/>
      <c r="V967" s="187" t="n">
        <f aca="false">(T967*U967)</f>
        <v>0</v>
      </c>
      <c r="W967" s="185" t="n">
        <v>0</v>
      </c>
      <c r="X967" s="185" t="n">
        <f aca="false">IF(OR(S967="sì",S967="forfettario 190"),SUM(T967+W967),SUM(T967+V967+W967))</f>
        <v>0</v>
      </c>
      <c r="Y967" s="205"/>
      <c r="Z967" s="205"/>
      <c r="AA967" s="206"/>
      <c r="AB967" s="189" t="n">
        <f aca="false">IF(AA967="SI",X967,0)</f>
        <v>0</v>
      </c>
      <c r="AC967" s="207"/>
      <c r="AD967" s="207"/>
      <c r="AE967" s="207"/>
      <c r="AF967" s="207"/>
      <c r="AG967" s="207"/>
      <c r="AH967" s="208"/>
    </row>
    <row r="968" customFormat="false" ht="13.5" hidden="false" customHeight="true" outlineLevel="0" collapsed="false">
      <c r="A968" s="22" t="n">
        <v>967</v>
      </c>
      <c r="B968" s="180"/>
      <c r="C968" s="22"/>
      <c r="D968" s="22"/>
      <c r="E968" s="22"/>
      <c r="F968" s="22"/>
      <c r="G968" s="22"/>
      <c r="H968" s="183"/>
      <c r="I968" s="183"/>
      <c r="J968" s="22"/>
      <c r="K968" s="191" t="e">
        <f aca="false">VLOOKUP('Altri Costi'!J968,Legenda!$D$1:$F$258,2)</f>
        <v>#N/A</v>
      </c>
      <c r="L968" s="22"/>
      <c r="M968" s="22"/>
      <c r="N968" s="203"/>
      <c r="O968" s="183"/>
      <c r="P968" s="22"/>
      <c r="Q968" s="203"/>
      <c r="R968" s="183"/>
      <c r="S968" s="184" t="n">
        <f aca="false">'Piano Finanziario Annuale'!$F$6</f>
        <v>0</v>
      </c>
      <c r="T968" s="185" t="n">
        <v>0</v>
      </c>
      <c r="U968" s="186"/>
      <c r="V968" s="187" t="n">
        <f aca="false">(T968*U968)</f>
        <v>0</v>
      </c>
      <c r="W968" s="185" t="n">
        <v>0</v>
      </c>
      <c r="X968" s="185" t="n">
        <f aca="false">IF(OR(S968="sì",S968="forfettario 190"),SUM(T968+W968),SUM(T968+V968+W968))</f>
        <v>0</v>
      </c>
      <c r="Y968" s="205"/>
      <c r="Z968" s="205"/>
      <c r="AA968" s="206"/>
      <c r="AB968" s="189" t="n">
        <f aca="false">IF(AA968="SI",X968,0)</f>
        <v>0</v>
      </c>
      <c r="AC968" s="207"/>
      <c r="AD968" s="207"/>
      <c r="AE968" s="207"/>
      <c r="AF968" s="207"/>
      <c r="AG968" s="207"/>
      <c r="AH968" s="208"/>
    </row>
    <row r="969" customFormat="false" ht="13.5" hidden="false" customHeight="true" outlineLevel="0" collapsed="false">
      <c r="A969" s="22" t="n">
        <v>968</v>
      </c>
      <c r="B969" s="180"/>
      <c r="C969" s="22"/>
      <c r="D969" s="22"/>
      <c r="E969" s="22"/>
      <c r="F969" s="22"/>
      <c r="G969" s="22"/>
      <c r="H969" s="183"/>
      <c r="I969" s="183"/>
      <c r="J969" s="22"/>
      <c r="K969" s="191" t="e">
        <f aca="false">VLOOKUP('Altri Costi'!J969,Legenda!$D$1:$F$258,2)</f>
        <v>#N/A</v>
      </c>
      <c r="L969" s="22"/>
      <c r="M969" s="22"/>
      <c r="N969" s="203"/>
      <c r="O969" s="183"/>
      <c r="P969" s="22"/>
      <c r="Q969" s="203"/>
      <c r="R969" s="183"/>
      <c r="S969" s="184" t="n">
        <f aca="false">'Piano Finanziario Annuale'!$F$6</f>
        <v>0</v>
      </c>
      <c r="T969" s="185" t="n">
        <v>0</v>
      </c>
      <c r="U969" s="186"/>
      <c r="V969" s="187" t="n">
        <f aca="false">(T969*U969)</f>
        <v>0</v>
      </c>
      <c r="W969" s="185" t="n">
        <v>0</v>
      </c>
      <c r="X969" s="185" t="n">
        <f aca="false">IF(OR(S969="sì",S969="forfettario 190"),SUM(T969+W969),SUM(T969+V969+W969))</f>
        <v>0</v>
      </c>
      <c r="Y969" s="205"/>
      <c r="Z969" s="205"/>
      <c r="AA969" s="206"/>
      <c r="AB969" s="189" t="n">
        <f aca="false">IF(AA969="SI",X969,0)</f>
        <v>0</v>
      </c>
      <c r="AC969" s="207"/>
      <c r="AD969" s="207"/>
      <c r="AE969" s="207"/>
      <c r="AF969" s="207"/>
      <c r="AG969" s="207"/>
      <c r="AH969" s="208"/>
    </row>
    <row r="970" customFormat="false" ht="13.5" hidden="false" customHeight="true" outlineLevel="0" collapsed="false">
      <c r="A970" s="22" t="n">
        <v>969</v>
      </c>
      <c r="B970" s="180"/>
      <c r="C970" s="22"/>
      <c r="D970" s="22"/>
      <c r="E970" s="22"/>
      <c r="F970" s="22"/>
      <c r="G970" s="22"/>
      <c r="H970" s="183"/>
      <c r="I970" s="183"/>
      <c r="J970" s="22"/>
      <c r="K970" s="191" t="e">
        <f aca="false">VLOOKUP('Altri Costi'!J970,Legenda!$D$1:$F$258,2)</f>
        <v>#N/A</v>
      </c>
      <c r="L970" s="22"/>
      <c r="M970" s="22"/>
      <c r="N970" s="203"/>
      <c r="O970" s="183"/>
      <c r="P970" s="22"/>
      <c r="Q970" s="203"/>
      <c r="R970" s="183"/>
      <c r="S970" s="184" t="n">
        <f aca="false">'Piano Finanziario Annuale'!$F$6</f>
        <v>0</v>
      </c>
      <c r="T970" s="185" t="n">
        <v>0</v>
      </c>
      <c r="U970" s="186"/>
      <c r="V970" s="187" t="n">
        <f aca="false">(T970*U970)</f>
        <v>0</v>
      </c>
      <c r="W970" s="185" t="n">
        <v>0</v>
      </c>
      <c r="X970" s="185" t="n">
        <f aca="false">IF(OR(S970="sì",S970="forfettario 190"),SUM(T970+W970),SUM(T970+V970+W970))</f>
        <v>0</v>
      </c>
      <c r="Y970" s="205"/>
      <c r="Z970" s="205"/>
      <c r="AA970" s="206"/>
      <c r="AB970" s="189" t="n">
        <f aca="false">IF(AA970="SI",X970,0)</f>
        <v>0</v>
      </c>
      <c r="AC970" s="207"/>
      <c r="AD970" s="207"/>
      <c r="AE970" s="207"/>
      <c r="AF970" s="207"/>
      <c r="AG970" s="207"/>
      <c r="AH970" s="208"/>
    </row>
    <row r="971" customFormat="false" ht="13.5" hidden="false" customHeight="true" outlineLevel="0" collapsed="false">
      <c r="A971" s="22" t="n">
        <v>970</v>
      </c>
      <c r="B971" s="180"/>
      <c r="C971" s="22"/>
      <c r="D971" s="22"/>
      <c r="E971" s="22"/>
      <c r="F971" s="22"/>
      <c r="G971" s="22"/>
      <c r="H971" s="183"/>
      <c r="I971" s="183"/>
      <c r="J971" s="22"/>
      <c r="K971" s="191" t="e">
        <f aca="false">VLOOKUP('Altri Costi'!J971,Legenda!$D$1:$F$258,2)</f>
        <v>#N/A</v>
      </c>
      <c r="L971" s="22"/>
      <c r="M971" s="22"/>
      <c r="N971" s="203"/>
      <c r="O971" s="183"/>
      <c r="P971" s="22"/>
      <c r="Q971" s="203"/>
      <c r="R971" s="183"/>
      <c r="S971" s="184" t="n">
        <f aca="false">'Piano Finanziario Annuale'!$F$6</f>
        <v>0</v>
      </c>
      <c r="T971" s="185" t="n">
        <v>0</v>
      </c>
      <c r="U971" s="186"/>
      <c r="V971" s="187" t="n">
        <f aca="false">(T971*U971)</f>
        <v>0</v>
      </c>
      <c r="W971" s="185" t="n">
        <v>0</v>
      </c>
      <c r="X971" s="185" t="n">
        <f aca="false">IF(OR(S971="sì",S971="forfettario 190"),SUM(T971+W971),SUM(T971+V971+W971))</f>
        <v>0</v>
      </c>
      <c r="Y971" s="205"/>
      <c r="Z971" s="205"/>
      <c r="AA971" s="206"/>
      <c r="AB971" s="189" t="n">
        <f aca="false">IF(AA971="SI",X971,0)</f>
        <v>0</v>
      </c>
      <c r="AC971" s="207"/>
      <c r="AD971" s="207"/>
      <c r="AE971" s="207"/>
      <c r="AF971" s="207"/>
      <c r="AG971" s="207"/>
      <c r="AH971" s="208"/>
    </row>
    <row r="972" customFormat="false" ht="13.5" hidden="false" customHeight="true" outlineLevel="0" collapsed="false">
      <c r="A972" s="22" t="n">
        <v>971</v>
      </c>
      <c r="B972" s="180"/>
      <c r="C972" s="22"/>
      <c r="D972" s="22"/>
      <c r="E972" s="22"/>
      <c r="F972" s="22"/>
      <c r="G972" s="22"/>
      <c r="H972" s="183"/>
      <c r="I972" s="183"/>
      <c r="J972" s="22"/>
      <c r="K972" s="191" t="e">
        <f aca="false">VLOOKUP('Altri Costi'!J972,Legenda!$D$1:$F$258,2)</f>
        <v>#N/A</v>
      </c>
      <c r="L972" s="22"/>
      <c r="M972" s="22"/>
      <c r="N972" s="203"/>
      <c r="O972" s="183"/>
      <c r="P972" s="22"/>
      <c r="Q972" s="203"/>
      <c r="R972" s="183"/>
      <c r="S972" s="184" t="n">
        <f aca="false">'Piano Finanziario Annuale'!$F$6</f>
        <v>0</v>
      </c>
      <c r="T972" s="185" t="n">
        <v>0</v>
      </c>
      <c r="U972" s="186"/>
      <c r="V972" s="187" t="n">
        <f aca="false">(T972*U972)</f>
        <v>0</v>
      </c>
      <c r="W972" s="185" t="n">
        <v>0</v>
      </c>
      <c r="X972" s="185" t="n">
        <f aca="false">IF(OR(S972="sì",S972="forfettario 190"),SUM(T972+W972),SUM(T972+V972+W972))</f>
        <v>0</v>
      </c>
      <c r="Y972" s="205"/>
      <c r="Z972" s="205"/>
      <c r="AA972" s="206"/>
      <c r="AB972" s="189" t="n">
        <f aca="false">IF(AA972="SI",X972,0)</f>
        <v>0</v>
      </c>
      <c r="AC972" s="207"/>
      <c r="AD972" s="207"/>
      <c r="AE972" s="207"/>
      <c r="AF972" s="207"/>
      <c r="AG972" s="207"/>
      <c r="AH972" s="208"/>
    </row>
    <row r="973" customFormat="false" ht="13.5" hidden="false" customHeight="true" outlineLevel="0" collapsed="false">
      <c r="A973" s="22" t="n">
        <v>972</v>
      </c>
      <c r="B973" s="180"/>
      <c r="C973" s="22"/>
      <c r="D973" s="22"/>
      <c r="E973" s="22"/>
      <c r="F973" s="22"/>
      <c r="G973" s="22"/>
      <c r="H973" s="183"/>
      <c r="I973" s="183"/>
      <c r="J973" s="22"/>
      <c r="K973" s="191" t="e">
        <f aca="false">VLOOKUP('Altri Costi'!J973,Legenda!$D$1:$F$258,2)</f>
        <v>#N/A</v>
      </c>
      <c r="L973" s="22"/>
      <c r="M973" s="22"/>
      <c r="N973" s="203"/>
      <c r="O973" s="183"/>
      <c r="P973" s="22"/>
      <c r="Q973" s="203"/>
      <c r="R973" s="183"/>
      <c r="S973" s="184" t="n">
        <f aca="false">'Piano Finanziario Annuale'!$F$6</f>
        <v>0</v>
      </c>
      <c r="T973" s="185" t="n">
        <v>0</v>
      </c>
      <c r="U973" s="186"/>
      <c r="V973" s="187" t="n">
        <f aca="false">(T973*U973)</f>
        <v>0</v>
      </c>
      <c r="W973" s="185" t="n">
        <v>0</v>
      </c>
      <c r="X973" s="185" t="n">
        <f aca="false">IF(OR(S973="sì",S973="forfettario 190"),SUM(T973+W973),SUM(T973+V973+W973))</f>
        <v>0</v>
      </c>
      <c r="Y973" s="205"/>
      <c r="Z973" s="205"/>
      <c r="AA973" s="206"/>
      <c r="AB973" s="189" t="n">
        <f aca="false">IF(AA973="SI",X973,0)</f>
        <v>0</v>
      </c>
      <c r="AC973" s="207"/>
      <c r="AD973" s="207"/>
      <c r="AE973" s="207"/>
      <c r="AF973" s="207"/>
      <c r="AG973" s="207"/>
      <c r="AH973" s="208"/>
    </row>
    <row r="974" customFormat="false" ht="13.5" hidden="false" customHeight="true" outlineLevel="0" collapsed="false">
      <c r="A974" s="22" t="n">
        <v>973</v>
      </c>
      <c r="B974" s="180"/>
      <c r="C974" s="22"/>
      <c r="D974" s="22"/>
      <c r="E974" s="22"/>
      <c r="F974" s="22"/>
      <c r="G974" s="22"/>
      <c r="H974" s="183"/>
      <c r="I974" s="183"/>
      <c r="J974" s="22"/>
      <c r="K974" s="191" t="e">
        <f aca="false">VLOOKUP('Altri Costi'!J974,Legenda!$D$1:$F$258,2)</f>
        <v>#N/A</v>
      </c>
      <c r="L974" s="22"/>
      <c r="M974" s="22"/>
      <c r="N974" s="203"/>
      <c r="O974" s="183"/>
      <c r="P974" s="22"/>
      <c r="Q974" s="203"/>
      <c r="R974" s="183"/>
      <c r="S974" s="184" t="n">
        <f aca="false">'Piano Finanziario Annuale'!$F$6</f>
        <v>0</v>
      </c>
      <c r="T974" s="185" t="n">
        <v>0</v>
      </c>
      <c r="U974" s="186"/>
      <c r="V974" s="187" t="n">
        <f aca="false">(T974*U974)</f>
        <v>0</v>
      </c>
      <c r="W974" s="185" t="n">
        <v>0</v>
      </c>
      <c r="X974" s="185" t="n">
        <f aca="false">IF(OR(S974="sì",S974="forfettario 190"),SUM(T974+W974),SUM(T974+V974+W974))</f>
        <v>0</v>
      </c>
      <c r="Y974" s="205"/>
      <c r="Z974" s="205"/>
      <c r="AA974" s="206"/>
      <c r="AB974" s="189" t="n">
        <f aca="false">IF(AA974="SI",X974,0)</f>
        <v>0</v>
      </c>
      <c r="AC974" s="207"/>
      <c r="AD974" s="207"/>
      <c r="AE974" s="207"/>
      <c r="AF974" s="207"/>
      <c r="AG974" s="207"/>
      <c r="AH974" s="208"/>
    </row>
    <row r="975" customFormat="false" ht="13.5" hidden="false" customHeight="true" outlineLevel="0" collapsed="false">
      <c r="A975" s="22" t="n">
        <v>974</v>
      </c>
      <c r="B975" s="180"/>
      <c r="C975" s="22"/>
      <c r="D975" s="22"/>
      <c r="E975" s="22"/>
      <c r="F975" s="22"/>
      <c r="G975" s="22"/>
      <c r="H975" s="183"/>
      <c r="I975" s="183"/>
      <c r="J975" s="22"/>
      <c r="K975" s="191" t="e">
        <f aca="false">VLOOKUP('Altri Costi'!J975,Legenda!$D$1:$F$258,2)</f>
        <v>#N/A</v>
      </c>
      <c r="L975" s="22"/>
      <c r="M975" s="22"/>
      <c r="N975" s="203"/>
      <c r="O975" s="183"/>
      <c r="P975" s="22"/>
      <c r="Q975" s="203"/>
      <c r="R975" s="183"/>
      <c r="S975" s="184" t="n">
        <f aca="false">'Piano Finanziario Annuale'!$F$6</f>
        <v>0</v>
      </c>
      <c r="T975" s="185" t="n">
        <v>0</v>
      </c>
      <c r="U975" s="186"/>
      <c r="V975" s="187" t="n">
        <f aca="false">(T975*U975)</f>
        <v>0</v>
      </c>
      <c r="W975" s="185" t="n">
        <v>0</v>
      </c>
      <c r="X975" s="185" t="n">
        <f aca="false">IF(OR(S975="sì",S975="forfettario 190"),SUM(T975+W975),SUM(T975+V975+W975))</f>
        <v>0</v>
      </c>
      <c r="Y975" s="205"/>
      <c r="Z975" s="205"/>
      <c r="AA975" s="206"/>
      <c r="AB975" s="189" t="n">
        <f aca="false">IF(AA975="SI",X975,0)</f>
        <v>0</v>
      </c>
      <c r="AC975" s="207"/>
      <c r="AD975" s="207"/>
      <c r="AE975" s="207"/>
      <c r="AF975" s="207"/>
      <c r="AG975" s="207"/>
      <c r="AH975" s="208"/>
    </row>
    <row r="976" customFormat="false" ht="13.5" hidden="false" customHeight="true" outlineLevel="0" collapsed="false">
      <c r="A976" s="22" t="n">
        <v>975</v>
      </c>
      <c r="B976" s="180"/>
      <c r="C976" s="22"/>
      <c r="D976" s="22"/>
      <c r="E976" s="22"/>
      <c r="F976" s="22"/>
      <c r="G976" s="22"/>
      <c r="H976" s="183"/>
      <c r="I976" s="183"/>
      <c r="J976" s="22"/>
      <c r="K976" s="191" t="e">
        <f aca="false">VLOOKUP('Altri Costi'!J976,Legenda!$D$1:$F$258,2)</f>
        <v>#N/A</v>
      </c>
      <c r="L976" s="22"/>
      <c r="M976" s="22"/>
      <c r="N976" s="203"/>
      <c r="O976" s="183"/>
      <c r="P976" s="22"/>
      <c r="Q976" s="203"/>
      <c r="R976" s="183"/>
      <c r="S976" s="184" t="n">
        <f aca="false">'Piano Finanziario Annuale'!$F$6</f>
        <v>0</v>
      </c>
      <c r="T976" s="185" t="n">
        <v>0</v>
      </c>
      <c r="U976" s="186"/>
      <c r="V976" s="187" t="n">
        <f aca="false">(T976*U976)</f>
        <v>0</v>
      </c>
      <c r="W976" s="185" t="n">
        <v>0</v>
      </c>
      <c r="X976" s="185" t="n">
        <f aca="false">IF(OR(S976="sì",S976="forfettario 190"),SUM(T976+W976),SUM(T976+V976+W976))</f>
        <v>0</v>
      </c>
      <c r="Y976" s="205"/>
      <c r="Z976" s="205"/>
      <c r="AA976" s="206"/>
      <c r="AB976" s="189" t="n">
        <f aca="false">IF(AA976="SI",X976,0)</f>
        <v>0</v>
      </c>
      <c r="AC976" s="207"/>
      <c r="AD976" s="207"/>
      <c r="AE976" s="207"/>
      <c r="AF976" s="207"/>
      <c r="AG976" s="207"/>
      <c r="AH976" s="208"/>
    </row>
    <row r="977" customFormat="false" ht="13.5" hidden="false" customHeight="true" outlineLevel="0" collapsed="false">
      <c r="A977" s="22" t="n">
        <v>976</v>
      </c>
      <c r="B977" s="180"/>
      <c r="C977" s="22"/>
      <c r="D977" s="22"/>
      <c r="E977" s="22"/>
      <c r="F977" s="22"/>
      <c r="G977" s="22"/>
      <c r="H977" s="183"/>
      <c r="I977" s="183"/>
      <c r="J977" s="22"/>
      <c r="K977" s="191" t="e">
        <f aca="false">VLOOKUP('Altri Costi'!J977,Legenda!$D$1:$F$258,2)</f>
        <v>#N/A</v>
      </c>
      <c r="L977" s="22"/>
      <c r="M977" s="22"/>
      <c r="N977" s="203"/>
      <c r="O977" s="183"/>
      <c r="P977" s="22"/>
      <c r="Q977" s="203"/>
      <c r="R977" s="183"/>
      <c r="S977" s="184" t="n">
        <f aca="false">'Piano Finanziario Annuale'!$F$6</f>
        <v>0</v>
      </c>
      <c r="T977" s="185" t="n">
        <v>0</v>
      </c>
      <c r="U977" s="186"/>
      <c r="V977" s="187" t="n">
        <f aca="false">(T977*U977)</f>
        <v>0</v>
      </c>
      <c r="W977" s="185" t="n">
        <v>0</v>
      </c>
      <c r="X977" s="185" t="n">
        <f aca="false">IF(OR(S977="sì",S977="forfettario 190"),SUM(T977+W977),SUM(T977+V977+W977))</f>
        <v>0</v>
      </c>
      <c r="Y977" s="205"/>
      <c r="Z977" s="205"/>
      <c r="AA977" s="206"/>
      <c r="AB977" s="189" t="n">
        <f aca="false">IF(AA977="SI",X977,0)</f>
        <v>0</v>
      </c>
      <c r="AC977" s="207"/>
      <c r="AD977" s="207"/>
      <c r="AE977" s="207"/>
      <c r="AF977" s="207"/>
      <c r="AG977" s="207"/>
      <c r="AH977" s="208"/>
    </row>
    <row r="978" customFormat="false" ht="13.5" hidden="false" customHeight="true" outlineLevel="0" collapsed="false">
      <c r="A978" s="22" t="n">
        <v>977</v>
      </c>
      <c r="B978" s="180"/>
      <c r="C978" s="22"/>
      <c r="D978" s="22"/>
      <c r="E978" s="22"/>
      <c r="F978" s="22"/>
      <c r="G978" s="22"/>
      <c r="H978" s="183"/>
      <c r="I978" s="183"/>
      <c r="J978" s="22"/>
      <c r="K978" s="191" t="e">
        <f aca="false">VLOOKUP('Altri Costi'!J978,Legenda!$D$1:$F$258,2)</f>
        <v>#N/A</v>
      </c>
      <c r="L978" s="22"/>
      <c r="M978" s="22"/>
      <c r="N978" s="203"/>
      <c r="O978" s="183"/>
      <c r="P978" s="22"/>
      <c r="Q978" s="203"/>
      <c r="R978" s="183"/>
      <c r="S978" s="184" t="n">
        <f aca="false">'Piano Finanziario Annuale'!$F$6</f>
        <v>0</v>
      </c>
      <c r="T978" s="185" t="n">
        <v>0</v>
      </c>
      <c r="U978" s="186"/>
      <c r="V978" s="187" t="n">
        <f aca="false">(T978*U978)</f>
        <v>0</v>
      </c>
      <c r="W978" s="185" t="n">
        <v>0</v>
      </c>
      <c r="X978" s="185" t="n">
        <f aca="false">IF(OR(S978="sì",S978="forfettario 190"),SUM(T978+W978),SUM(T978+V978+W978))</f>
        <v>0</v>
      </c>
      <c r="Y978" s="205"/>
      <c r="Z978" s="205"/>
      <c r="AA978" s="206"/>
      <c r="AB978" s="189" t="n">
        <f aca="false">IF(AA978="SI",X978,0)</f>
        <v>0</v>
      </c>
      <c r="AC978" s="207"/>
      <c r="AD978" s="207"/>
      <c r="AE978" s="207"/>
      <c r="AF978" s="207"/>
      <c r="AG978" s="207"/>
      <c r="AH978" s="208"/>
    </row>
    <row r="979" customFormat="false" ht="13.5" hidden="false" customHeight="true" outlineLevel="0" collapsed="false">
      <c r="A979" s="22" t="n">
        <v>978</v>
      </c>
      <c r="B979" s="180"/>
      <c r="C979" s="22"/>
      <c r="D979" s="22"/>
      <c r="E979" s="22"/>
      <c r="F979" s="22"/>
      <c r="G979" s="22"/>
      <c r="H979" s="183"/>
      <c r="I979" s="183"/>
      <c r="J979" s="22"/>
      <c r="K979" s="191" t="e">
        <f aca="false">VLOOKUP('Altri Costi'!J979,Legenda!$D$1:$F$258,2)</f>
        <v>#N/A</v>
      </c>
      <c r="L979" s="22"/>
      <c r="M979" s="22"/>
      <c r="N979" s="203"/>
      <c r="O979" s="183"/>
      <c r="P979" s="22"/>
      <c r="Q979" s="203"/>
      <c r="R979" s="183"/>
      <c r="S979" s="184" t="n">
        <f aca="false">'Piano Finanziario Annuale'!$F$6</f>
        <v>0</v>
      </c>
      <c r="T979" s="185" t="n">
        <v>0</v>
      </c>
      <c r="U979" s="186"/>
      <c r="V979" s="187" t="n">
        <f aca="false">(T979*U979)</f>
        <v>0</v>
      </c>
      <c r="W979" s="185" t="n">
        <v>0</v>
      </c>
      <c r="X979" s="185" t="n">
        <f aca="false">IF(OR(S979="sì",S979="forfettario 190"),SUM(T979+W979),SUM(T979+V979+W979))</f>
        <v>0</v>
      </c>
      <c r="Y979" s="205"/>
      <c r="Z979" s="205"/>
      <c r="AA979" s="206"/>
      <c r="AB979" s="189" t="n">
        <f aca="false">IF(AA979="SI",X979,0)</f>
        <v>0</v>
      </c>
      <c r="AC979" s="207"/>
      <c r="AD979" s="207"/>
      <c r="AE979" s="207"/>
      <c r="AF979" s="207"/>
      <c r="AG979" s="207"/>
      <c r="AH979" s="208"/>
    </row>
    <row r="980" customFormat="false" ht="13.5" hidden="false" customHeight="true" outlineLevel="0" collapsed="false">
      <c r="A980" s="22" t="n">
        <v>979</v>
      </c>
      <c r="B980" s="180"/>
      <c r="C980" s="22"/>
      <c r="D980" s="22"/>
      <c r="E980" s="22"/>
      <c r="F980" s="22"/>
      <c r="G980" s="22"/>
      <c r="H980" s="183"/>
      <c r="I980" s="183"/>
      <c r="J980" s="22"/>
      <c r="K980" s="191" t="e">
        <f aca="false">VLOOKUP('Altri Costi'!J980,Legenda!$D$1:$F$258,2)</f>
        <v>#N/A</v>
      </c>
      <c r="L980" s="22"/>
      <c r="M980" s="22"/>
      <c r="N980" s="203"/>
      <c r="O980" s="183"/>
      <c r="P980" s="22"/>
      <c r="Q980" s="203"/>
      <c r="R980" s="183"/>
      <c r="S980" s="184" t="n">
        <f aca="false">'Piano Finanziario Annuale'!$F$6</f>
        <v>0</v>
      </c>
      <c r="T980" s="185" t="n">
        <v>0</v>
      </c>
      <c r="U980" s="186"/>
      <c r="V980" s="187" t="n">
        <f aca="false">(T980*U980)</f>
        <v>0</v>
      </c>
      <c r="W980" s="185" t="n">
        <v>0</v>
      </c>
      <c r="X980" s="185" t="n">
        <f aca="false">IF(OR(S980="sì",S980="forfettario 190"),SUM(T980+W980),SUM(T980+V980+W980))</f>
        <v>0</v>
      </c>
      <c r="Y980" s="205"/>
      <c r="Z980" s="205"/>
      <c r="AA980" s="206"/>
      <c r="AB980" s="189" t="n">
        <f aca="false">IF(AA980="SI",X980,0)</f>
        <v>0</v>
      </c>
      <c r="AC980" s="207"/>
      <c r="AD980" s="207"/>
      <c r="AE980" s="207"/>
      <c r="AF980" s="207"/>
      <c r="AG980" s="207"/>
      <c r="AH980" s="208"/>
    </row>
    <row r="981" customFormat="false" ht="13.5" hidden="false" customHeight="true" outlineLevel="0" collapsed="false">
      <c r="A981" s="22" t="n">
        <v>980</v>
      </c>
      <c r="B981" s="180"/>
      <c r="C981" s="22"/>
      <c r="D981" s="22"/>
      <c r="E981" s="22"/>
      <c r="F981" s="22"/>
      <c r="G981" s="22"/>
      <c r="H981" s="183"/>
      <c r="I981" s="183"/>
      <c r="J981" s="22"/>
      <c r="K981" s="191" t="e">
        <f aca="false">VLOOKUP('Altri Costi'!J981,Legenda!$D$1:$F$258,2)</f>
        <v>#N/A</v>
      </c>
      <c r="L981" s="22"/>
      <c r="M981" s="22"/>
      <c r="N981" s="203"/>
      <c r="O981" s="183"/>
      <c r="P981" s="22"/>
      <c r="Q981" s="203"/>
      <c r="R981" s="183"/>
      <c r="S981" s="184" t="n">
        <f aca="false">'Piano Finanziario Annuale'!$F$6</f>
        <v>0</v>
      </c>
      <c r="T981" s="185" t="n">
        <v>0</v>
      </c>
      <c r="U981" s="186"/>
      <c r="V981" s="187" t="n">
        <f aca="false">(T981*U981)</f>
        <v>0</v>
      </c>
      <c r="W981" s="185" t="n">
        <v>0</v>
      </c>
      <c r="X981" s="185" t="n">
        <f aca="false">IF(OR(S981="sì",S981="forfettario 190"),SUM(T981+W981),SUM(T981+V981+W981))</f>
        <v>0</v>
      </c>
      <c r="Y981" s="205"/>
      <c r="Z981" s="205"/>
      <c r="AA981" s="206"/>
      <c r="AB981" s="189" t="n">
        <f aca="false">IF(AA981="SI",X981,0)</f>
        <v>0</v>
      </c>
      <c r="AC981" s="207"/>
      <c r="AD981" s="207"/>
      <c r="AE981" s="207"/>
      <c r="AF981" s="207"/>
      <c r="AG981" s="207"/>
      <c r="AH981" s="208"/>
    </row>
    <row r="982" customFormat="false" ht="13.5" hidden="false" customHeight="true" outlineLevel="0" collapsed="false">
      <c r="A982" s="22" t="n">
        <v>981</v>
      </c>
      <c r="B982" s="180"/>
      <c r="C982" s="22"/>
      <c r="D982" s="22"/>
      <c r="E982" s="22"/>
      <c r="F982" s="22"/>
      <c r="G982" s="22"/>
      <c r="H982" s="183"/>
      <c r="I982" s="183"/>
      <c r="J982" s="22"/>
      <c r="K982" s="191" t="e">
        <f aca="false">VLOOKUP('Altri Costi'!J982,Legenda!$D$1:$F$258,2)</f>
        <v>#N/A</v>
      </c>
      <c r="L982" s="22"/>
      <c r="M982" s="22"/>
      <c r="N982" s="203"/>
      <c r="O982" s="183"/>
      <c r="P982" s="22"/>
      <c r="Q982" s="203"/>
      <c r="R982" s="183"/>
      <c r="S982" s="184" t="n">
        <f aca="false">'Piano Finanziario Annuale'!$F$6</f>
        <v>0</v>
      </c>
      <c r="T982" s="185" t="n">
        <v>0</v>
      </c>
      <c r="U982" s="186"/>
      <c r="V982" s="187" t="n">
        <f aca="false">(T982*U982)</f>
        <v>0</v>
      </c>
      <c r="W982" s="185" t="n">
        <v>0</v>
      </c>
      <c r="X982" s="185" t="n">
        <f aca="false">IF(OR(S982="sì",S982="forfettario 190"),SUM(T982+W982),SUM(T982+V982+W982))</f>
        <v>0</v>
      </c>
      <c r="Y982" s="205"/>
      <c r="Z982" s="205"/>
      <c r="AA982" s="206"/>
      <c r="AB982" s="189" t="n">
        <f aca="false">IF(AA982="SI",X982,0)</f>
        <v>0</v>
      </c>
      <c r="AC982" s="207"/>
      <c r="AD982" s="207"/>
      <c r="AE982" s="207"/>
      <c r="AF982" s="207"/>
      <c r="AG982" s="207"/>
      <c r="AH982" s="208"/>
    </row>
    <row r="983" customFormat="false" ht="13.5" hidden="false" customHeight="true" outlineLevel="0" collapsed="false">
      <c r="A983" s="22" t="n">
        <v>982</v>
      </c>
      <c r="B983" s="180"/>
      <c r="C983" s="22"/>
      <c r="D983" s="22"/>
      <c r="E983" s="22"/>
      <c r="F983" s="22"/>
      <c r="G983" s="22"/>
      <c r="H983" s="183"/>
      <c r="I983" s="183"/>
      <c r="J983" s="22"/>
      <c r="K983" s="191" t="e">
        <f aca="false">VLOOKUP('Altri Costi'!J983,Legenda!$D$1:$F$258,2)</f>
        <v>#N/A</v>
      </c>
      <c r="L983" s="22"/>
      <c r="M983" s="22"/>
      <c r="N983" s="203"/>
      <c r="O983" s="183"/>
      <c r="P983" s="22"/>
      <c r="Q983" s="203"/>
      <c r="R983" s="183"/>
      <c r="S983" s="184" t="n">
        <f aca="false">'Piano Finanziario Annuale'!$F$6</f>
        <v>0</v>
      </c>
      <c r="T983" s="185" t="n">
        <v>0</v>
      </c>
      <c r="U983" s="186"/>
      <c r="V983" s="187" t="n">
        <f aca="false">(T983*U983)</f>
        <v>0</v>
      </c>
      <c r="W983" s="185" t="n">
        <v>0</v>
      </c>
      <c r="X983" s="185" t="n">
        <f aca="false">IF(OR(S983="sì",S983="forfettario 190"),SUM(T983+W983),SUM(T983+V983+W983))</f>
        <v>0</v>
      </c>
      <c r="Y983" s="205"/>
      <c r="Z983" s="205"/>
      <c r="AA983" s="206"/>
      <c r="AB983" s="189" t="n">
        <f aca="false">IF(AA983="SI",X983,0)</f>
        <v>0</v>
      </c>
      <c r="AC983" s="207"/>
      <c r="AD983" s="207"/>
      <c r="AE983" s="207"/>
      <c r="AF983" s="207"/>
      <c r="AG983" s="207"/>
      <c r="AH983" s="208"/>
    </row>
    <row r="984" customFormat="false" ht="13.5" hidden="false" customHeight="true" outlineLevel="0" collapsed="false">
      <c r="A984" s="22" t="n">
        <v>983</v>
      </c>
      <c r="B984" s="180"/>
      <c r="C984" s="22"/>
      <c r="D984" s="22"/>
      <c r="E984" s="22"/>
      <c r="F984" s="22"/>
      <c r="G984" s="22"/>
      <c r="H984" s="183"/>
      <c r="I984" s="183"/>
      <c r="J984" s="22"/>
      <c r="K984" s="191" t="e">
        <f aca="false">VLOOKUP('Altri Costi'!J984,Legenda!$D$1:$F$258,2)</f>
        <v>#N/A</v>
      </c>
      <c r="L984" s="22"/>
      <c r="M984" s="22"/>
      <c r="N984" s="203"/>
      <c r="O984" s="183"/>
      <c r="P984" s="22"/>
      <c r="Q984" s="203"/>
      <c r="R984" s="183"/>
      <c r="S984" s="184" t="n">
        <f aca="false">'Piano Finanziario Annuale'!$F$6</f>
        <v>0</v>
      </c>
      <c r="T984" s="185" t="n">
        <v>0</v>
      </c>
      <c r="U984" s="186"/>
      <c r="V984" s="187" t="n">
        <f aca="false">(T984*U984)</f>
        <v>0</v>
      </c>
      <c r="W984" s="185" t="n">
        <v>0</v>
      </c>
      <c r="X984" s="185" t="n">
        <f aca="false">IF(OR(S984="sì",S984="forfettario 190"),SUM(T984+W984),SUM(T984+V984+W984))</f>
        <v>0</v>
      </c>
      <c r="Y984" s="205"/>
      <c r="Z984" s="205"/>
      <c r="AA984" s="206"/>
      <c r="AB984" s="189" t="n">
        <f aca="false">IF(AA984="SI",X984,0)</f>
        <v>0</v>
      </c>
      <c r="AC984" s="207"/>
      <c r="AD984" s="207"/>
      <c r="AE984" s="207"/>
      <c r="AF984" s="207"/>
      <c r="AG984" s="207"/>
      <c r="AH984" s="208"/>
    </row>
    <row r="985" customFormat="false" ht="13.5" hidden="false" customHeight="true" outlineLevel="0" collapsed="false">
      <c r="A985" s="22" t="n">
        <v>984</v>
      </c>
      <c r="B985" s="180"/>
      <c r="C985" s="22"/>
      <c r="D985" s="22"/>
      <c r="E985" s="22"/>
      <c r="F985" s="22"/>
      <c r="G985" s="22"/>
      <c r="H985" s="183"/>
      <c r="I985" s="183"/>
      <c r="J985" s="22"/>
      <c r="K985" s="191" t="e">
        <f aca="false">VLOOKUP('Altri Costi'!J985,Legenda!$D$1:$F$258,2)</f>
        <v>#N/A</v>
      </c>
      <c r="L985" s="22"/>
      <c r="M985" s="22"/>
      <c r="N985" s="203"/>
      <c r="O985" s="183"/>
      <c r="P985" s="22"/>
      <c r="Q985" s="203"/>
      <c r="R985" s="183"/>
      <c r="S985" s="184" t="n">
        <f aca="false">'Piano Finanziario Annuale'!$F$6</f>
        <v>0</v>
      </c>
      <c r="T985" s="185" t="n">
        <v>0</v>
      </c>
      <c r="U985" s="186"/>
      <c r="V985" s="187" t="n">
        <f aca="false">(T985*U985)</f>
        <v>0</v>
      </c>
      <c r="W985" s="185" t="n">
        <v>0</v>
      </c>
      <c r="X985" s="185" t="n">
        <f aca="false">IF(OR(S985="sì",S985="forfettario 190"),SUM(T985+W985),SUM(T985+V985+W985))</f>
        <v>0</v>
      </c>
      <c r="Y985" s="205"/>
      <c r="Z985" s="205"/>
      <c r="AA985" s="206"/>
      <c r="AB985" s="189" t="n">
        <f aca="false">IF(AA985="SI",X985,0)</f>
        <v>0</v>
      </c>
      <c r="AC985" s="207"/>
      <c r="AD985" s="207"/>
      <c r="AE985" s="207"/>
      <c r="AF985" s="207"/>
      <c r="AG985" s="207"/>
      <c r="AH985" s="208"/>
    </row>
    <row r="986" customFormat="false" ht="13.5" hidden="false" customHeight="true" outlineLevel="0" collapsed="false">
      <c r="A986" s="22" t="n">
        <v>985</v>
      </c>
      <c r="B986" s="180"/>
      <c r="C986" s="22"/>
      <c r="D986" s="22"/>
      <c r="E986" s="22"/>
      <c r="F986" s="22"/>
      <c r="G986" s="22"/>
      <c r="H986" s="183"/>
      <c r="I986" s="183"/>
      <c r="J986" s="22"/>
      <c r="K986" s="191" t="e">
        <f aca="false">VLOOKUP('Altri Costi'!J986,Legenda!$D$1:$F$258,2)</f>
        <v>#N/A</v>
      </c>
      <c r="L986" s="22"/>
      <c r="M986" s="22"/>
      <c r="N986" s="203"/>
      <c r="O986" s="183"/>
      <c r="P986" s="22"/>
      <c r="Q986" s="203"/>
      <c r="R986" s="183"/>
      <c r="S986" s="184" t="n">
        <f aca="false">'Piano Finanziario Annuale'!$F$6</f>
        <v>0</v>
      </c>
      <c r="T986" s="185" t="n">
        <v>0</v>
      </c>
      <c r="U986" s="186"/>
      <c r="V986" s="187" t="n">
        <f aca="false">(T986*U986)</f>
        <v>0</v>
      </c>
      <c r="W986" s="185" t="n">
        <v>0</v>
      </c>
      <c r="X986" s="185" t="n">
        <f aca="false">IF(OR(S986="sì",S986="forfettario 190"),SUM(T986+W986),SUM(T986+V986+W986))</f>
        <v>0</v>
      </c>
      <c r="Y986" s="205"/>
      <c r="Z986" s="205"/>
      <c r="AA986" s="206"/>
      <c r="AB986" s="189" t="n">
        <f aca="false">IF(AA986="SI",X986,0)</f>
        <v>0</v>
      </c>
      <c r="AC986" s="207"/>
      <c r="AD986" s="207"/>
      <c r="AE986" s="207"/>
      <c r="AF986" s="207"/>
      <c r="AG986" s="207"/>
      <c r="AH986" s="208"/>
    </row>
    <row r="987" customFormat="false" ht="13.5" hidden="false" customHeight="true" outlineLevel="0" collapsed="false">
      <c r="A987" s="22" t="n">
        <v>986</v>
      </c>
      <c r="B987" s="180"/>
      <c r="C987" s="22"/>
      <c r="D987" s="22"/>
      <c r="E987" s="22"/>
      <c r="F987" s="22"/>
      <c r="G987" s="22"/>
      <c r="H987" s="183"/>
      <c r="I987" s="183"/>
      <c r="J987" s="22"/>
      <c r="K987" s="191" t="e">
        <f aca="false">VLOOKUP('Altri Costi'!J987,Legenda!$D$1:$F$258,2)</f>
        <v>#N/A</v>
      </c>
      <c r="L987" s="22"/>
      <c r="M987" s="22"/>
      <c r="N987" s="203"/>
      <c r="O987" s="183"/>
      <c r="P987" s="22"/>
      <c r="Q987" s="203"/>
      <c r="R987" s="183"/>
      <c r="S987" s="184" t="n">
        <f aca="false">'Piano Finanziario Annuale'!$F$6</f>
        <v>0</v>
      </c>
      <c r="T987" s="185" t="n">
        <v>0</v>
      </c>
      <c r="U987" s="186"/>
      <c r="V987" s="187" t="n">
        <f aca="false">(T987*U987)</f>
        <v>0</v>
      </c>
      <c r="W987" s="185" t="n">
        <v>0</v>
      </c>
      <c r="X987" s="185" t="n">
        <f aca="false">IF(OR(S987="sì",S987="forfettario 190"),SUM(T987+W987),SUM(T987+V987+W987))</f>
        <v>0</v>
      </c>
      <c r="Y987" s="205"/>
      <c r="Z987" s="205"/>
      <c r="AA987" s="206"/>
      <c r="AB987" s="189" t="n">
        <f aca="false">IF(AA987="SI",X987,0)</f>
        <v>0</v>
      </c>
      <c r="AC987" s="207"/>
      <c r="AD987" s="207"/>
      <c r="AE987" s="207"/>
      <c r="AF987" s="207"/>
      <c r="AG987" s="207"/>
      <c r="AH987" s="208"/>
    </row>
    <row r="988" customFormat="false" ht="13.5" hidden="false" customHeight="true" outlineLevel="0" collapsed="false">
      <c r="A988" s="22" t="n">
        <v>987</v>
      </c>
      <c r="B988" s="180"/>
      <c r="C988" s="22"/>
      <c r="D988" s="22"/>
      <c r="E988" s="22"/>
      <c r="F988" s="22"/>
      <c r="G988" s="22"/>
      <c r="H988" s="183"/>
      <c r="I988" s="183"/>
      <c r="J988" s="22"/>
      <c r="K988" s="191" t="e">
        <f aca="false">VLOOKUP('Altri Costi'!J988,Legenda!$D$1:$F$258,2)</f>
        <v>#N/A</v>
      </c>
      <c r="L988" s="22"/>
      <c r="M988" s="22"/>
      <c r="N988" s="203"/>
      <c r="O988" s="183"/>
      <c r="P988" s="22"/>
      <c r="Q988" s="203"/>
      <c r="R988" s="183"/>
      <c r="S988" s="184" t="n">
        <f aca="false">'Piano Finanziario Annuale'!$F$6</f>
        <v>0</v>
      </c>
      <c r="T988" s="185" t="n">
        <v>0</v>
      </c>
      <c r="U988" s="186"/>
      <c r="V988" s="187" t="n">
        <f aca="false">(T988*U988)</f>
        <v>0</v>
      </c>
      <c r="W988" s="185" t="n">
        <v>0</v>
      </c>
      <c r="X988" s="185" t="n">
        <f aca="false">IF(OR(S988="sì",S988="forfettario 190"),SUM(T988+W988),SUM(T988+V988+W988))</f>
        <v>0</v>
      </c>
      <c r="Y988" s="205"/>
      <c r="Z988" s="205"/>
      <c r="AA988" s="206"/>
      <c r="AB988" s="189" t="n">
        <f aca="false">IF(AA988="SI",X988,0)</f>
        <v>0</v>
      </c>
      <c r="AC988" s="207"/>
      <c r="AD988" s="207"/>
      <c r="AE988" s="207"/>
      <c r="AF988" s="207"/>
      <c r="AG988" s="207"/>
      <c r="AH988" s="208"/>
    </row>
    <row r="989" customFormat="false" ht="13.5" hidden="false" customHeight="true" outlineLevel="0" collapsed="false">
      <c r="A989" s="22" t="n">
        <v>988</v>
      </c>
      <c r="B989" s="180"/>
      <c r="C989" s="22"/>
      <c r="D989" s="22"/>
      <c r="E989" s="22"/>
      <c r="F989" s="22"/>
      <c r="G989" s="22"/>
      <c r="H989" s="183"/>
      <c r="I989" s="183"/>
      <c r="J989" s="22"/>
      <c r="K989" s="191" t="e">
        <f aca="false">VLOOKUP('Altri Costi'!J989,Legenda!$D$1:$F$258,2)</f>
        <v>#N/A</v>
      </c>
      <c r="L989" s="22"/>
      <c r="M989" s="22"/>
      <c r="N989" s="203"/>
      <c r="O989" s="183"/>
      <c r="P989" s="22"/>
      <c r="Q989" s="203"/>
      <c r="R989" s="183"/>
      <c r="S989" s="184" t="n">
        <f aca="false">'Piano Finanziario Annuale'!$F$6</f>
        <v>0</v>
      </c>
      <c r="T989" s="185" t="n">
        <v>0</v>
      </c>
      <c r="U989" s="186"/>
      <c r="V989" s="187" t="n">
        <f aca="false">(T989*U989)</f>
        <v>0</v>
      </c>
      <c r="W989" s="185" t="n">
        <v>0</v>
      </c>
      <c r="X989" s="185" t="n">
        <f aca="false">IF(OR(S989="sì",S989="forfettario 190"),SUM(T989+W989),SUM(T989+V989+W989))</f>
        <v>0</v>
      </c>
      <c r="Y989" s="205"/>
      <c r="Z989" s="205"/>
      <c r="AA989" s="206"/>
      <c r="AB989" s="189" t="n">
        <f aca="false">IF(AA989="SI",X989,0)</f>
        <v>0</v>
      </c>
      <c r="AC989" s="207"/>
      <c r="AD989" s="207"/>
      <c r="AE989" s="207"/>
      <c r="AF989" s="207"/>
      <c r="AG989" s="207"/>
      <c r="AH989" s="208"/>
    </row>
    <row r="990" customFormat="false" ht="13.5" hidden="false" customHeight="true" outlineLevel="0" collapsed="false">
      <c r="A990" s="22" t="n">
        <v>989</v>
      </c>
      <c r="B990" s="180"/>
      <c r="C990" s="22"/>
      <c r="D990" s="22"/>
      <c r="E990" s="22"/>
      <c r="F990" s="22"/>
      <c r="G990" s="22"/>
      <c r="H990" s="183"/>
      <c r="I990" s="183"/>
      <c r="J990" s="22"/>
      <c r="K990" s="191" t="e">
        <f aca="false">VLOOKUP('Altri Costi'!J990,Legenda!$D$1:$F$258,2)</f>
        <v>#N/A</v>
      </c>
      <c r="L990" s="22"/>
      <c r="M990" s="22"/>
      <c r="N990" s="203"/>
      <c r="O990" s="183"/>
      <c r="P990" s="22"/>
      <c r="Q990" s="203"/>
      <c r="R990" s="183"/>
      <c r="S990" s="184" t="n">
        <f aca="false">'Piano Finanziario Annuale'!$F$6</f>
        <v>0</v>
      </c>
      <c r="T990" s="185" t="n">
        <v>0</v>
      </c>
      <c r="U990" s="186"/>
      <c r="V990" s="187" t="n">
        <f aca="false">(T990*U990)</f>
        <v>0</v>
      </c>
      <c r="W990" s="185" t="n">
        <v>0</v>
      </c>
      <c r="X990" s="185" t="n">
        <f aca="false">IF(OR(S990="sì",S990="forfettario 190"),SUM(T990+W990),SUM(T990+V990+W990))</f>
        <v>0</v>
      </c>
      <c r="Y990" s="205"/>
      <c r="Z990" s="205"/>
      <c r="AA990" s="206"/>
      <c r="AB990" s="189" t="n">
        <f aca="false">IF(AA990="SI",X990,0)</f>
        <v>0</v>
      </c>
      <c r="AC990" s="207"/>
      <c r="AD990" s="207"/>
      <c r="AE990" s="207"/>
      <c r="AF990" s="207"/>
      <c r="AG990" s="207"/>
      <c r="AH990" s="208"/>
    </row>
    <row r="991" customFormat="false" ht="13.5" hidden="false" customHeight="true" outlineLevel="0" collapsed="false">
      <c r="A991" s="22" t="n">
        <v>990</v>
      </c>
      <c r="B991" s="180"/>
      <c r="C991" s="22"/>
      <c r="D991" s="22"/>
      <c r="E991" s="22"/>
      <c r="F991" s="22"/>
      <c r="G991" s="22"/>
      <c r="H991" s="183"/>
      <c r="I991" s="183"/>
      <c r="J991" s="22"/>
      <c r="K991" s="191" t="e">
        <f aca="false">VLOOKUP('Altri Costi'!J991,Legenda!$D$1:$F$258,2)</f>
        <v>#N/A</v>
      </c>
      <c r="L991" s="22"/>
      <c r="M991" s="22"/>
      <c r="N991" s="203"/>
      <c r="O991" s="183"/>
      <c r="P991" s="22"/>
      <c r="Q991" s="203"/>
      <c r="R991" s="183"/>
      <c r="S991" s="184" t="n">
        <f aca="false">'Piano Finanziario Annuale'!$F$6</f>
        <v>0</v>
      </c>
      <c r="T991" s="185" t="n">
        <v>0</v>
      </c>
      <c r="U991" s="186"/>
      <c r="V991" s="187" t="n">
        <f aca="false">(T991*U991)</f>
        <v>0</v>
      </c>
      <c r="W991" s="185" t="n">
        <v>0</v>
      </c>
      <c r="X991" s="185" t="n">
        <f aca="false">IF(OR(S991="sì",S991="forfettario 190"),SUM(T991+W991),SUM(T991+V991+W991))</f>
        <v>0</v>
      </c>
      <c r="Y991" s="205"/>
      <c r="Z991" s="205"/>
      <c r="AA991" s="206"/>
      <c r="AB991" s="189" t="n">
        <f aca="false">IF(AA991="SI",X991,0)</f>
        <v>0</v>
      </c>
      <c r="AC991" s="207"/>
      <c r="AD991" s="207"/>
      <c r="AE991" s="207"/>
      <c r="AF991" s="207"/>
      <c r="AG991" s="207"/>
      <c r="AH991" s="208"/>
    </row>
    <row r="992" customFormat="false" ht="13.5" hidden="false" customHeight="true" outlineLevel="0" collapsed="false">
      <c r="A992" s="22" t="n">
        <v>991</v>
      </c>
      <c r="B992" s="180"/>
      <c r="C992" s="22"/>
      <c r="D992" s="22"/>
      <c r="E992" s="22"/>
      <c r="F992" s="22"/>
      <c r="G992" s="22"/>
      <c r="H992" s="183"/>
      <c r="I992" s="183"/>
      <c r="J992" s="22"/>
      <c r="K992" s="191" t="e">
        <f aca="false">VLOOKUP('Altri Costi'!J992,Legenda!$D$1:$F$258,2)</f>
        <v>#N/A</v>
      </c>
      <c r="L992" s="22"/>
      <c r="M992" s="22"/>
      <c r="N992" s="203"/>
      <c r="O992" s="183"/>
      <c r="P992" s="22"/>
      <c r="Q992" s="203"/>
      <c r="R992" s="183"/>
      <c r="S992" s="184" t="n">
        <f aca="false">'Piano Finanziario Annuale'!$F$6</f>
        <v>0</v>
      </c>
      <c r="T992" s="185" t="n">
        <v>0</v>
      </c>
      <c r="U992" s="186"/>
      <c r="V992" s="187" t="n">
        <f aca="false">(T992*U992)</f>
        <v>0</v>
      </c>
      <c r="W992" s="185" t="n">
        <v>0</v>
      </c>
      <c r="X992" s="185" t="n">
        <f aca="false">IF(OR(S992="sì",S992="forfettario 190"),SUM(T992+W992),SUM(T992+V992+W992))</f>
        <v>0</v>
      </c>
      <c r="Y992" s="205"/>
      <c r="Z992" s="205"/>
      <c r="AA992" s="206"/>
      <c r="AB992" s="189" t="n">
        <f aca="false">IF(AA992="SI",X992,0)</f>
        <v>0</v>
      </c>
      <c r="AC992" s="207"/>
      <c r="AD992" s="207"/>
      <c r="AE992" s="207"/>
      <c r="AF992" s="207"/>
      <c r="AG992" s="207"/>
      <c r="AH992" s="208"/>
    </row>
    <row r="993" customFormat="false" ht="13.5" hidden="false" customHeight="true" outlineLevel="0" collapsed="false">
      <c r="A993" s="22" t="n">
        <v>992</v>
      </c>
      <c r="B993" s="180"/>
      <c r="C993" s="22"/>
      <c r="D993" s="22"/>
      <c r="E993" s="22"/>
      <c r="F993" s="22"/>
      <c r="G993" s="22"/>
      <c r="H993" s="183"/>
      <c r="I993" s="183"/>
      <c r="J993" s="22"/>
      <c r="K993" s="191" t="e">
        <f aca="false">VLOOKUP('Altri Costi'!J993,Legenda!$D$1:$F$258,2)</f>
        <v>#N/A</v>
      </c>
      <c r="L993" s="22"/>
      <c r="M993" s="22"/>
      <c r="N993" s="203"/>
      <c r="O993" s="183"/>
      <c r="P993" s="22"/>
      <c r="Q993" s="203"/>
      <c r="R993" s="183"/>
      <c r="S993" s="184" t="n">
        <f aca="false">'Piano Finanziario Annuale'!$F$6</f>
        <v>0</v>
      </c>
      <c r="T993" s="185" t="n">
        <v>0</v>
      </c>
      <c r="U993" s="186"/>
      <c r="V993" s="187" t="n">
        <f aca="false">(T993*U993)</f>
        <v>0</v>
      </c>
      <c r="W993" s="185" t="n">
        <v>0</v>
      </c>
      <c r="X993" s="185" t="n">
        <f aca="false">IF(OR(S993="sì",S993="forfettario 190"),SUM(T993+W993),SUM(T993+V993+W993))</f>
        <v>0</v>
      </c>
      <c r="Y993" s="205"/>
      <c r="Z993" s="205"/>
      <c r="AA993" s="206"/>
      <c r="AB993" s="189" t="n">
        <f aca="false">IF(AA993="SI",X993,0)</f>
        <v>0</v>
      </c>
      <c r="AC993" s="207"/>
      <c r="AD993" s="207"/>
      <c r="AE993" s="207"/>
      <c r="AF993" s="207"/>
      <c r="AG993" s="207"/>
      <c r="AH993" s="208"/>
    </row>
    <row r="994" customFormat="false" ht="13.5" hidden="false" customHeight="true" outlineLevel="0" collapsed="false">
      <c r="A994" s="22" t="n">
        <v>993</v>
      </c>
      <c r="B994" s="180"/>
      <c r="C994" s="22"/>
      <c r="D994" s="22"/>
      <c r="E994" s="22"/>
      <c r="F994" s="22"/>
      <c r="G994" s="22"/>
      <c r="H994" s="183"/>
      <c r="I994" s="183"/>
      <c r="J994" s="22"/>
      <c r="K994" s="191" t="e">
        <f aca="false">VLOOKUP('Altri Costi'!J994,Legenda!$D$1:$F$258,2)</f>
        <v>#N/A</v>
      </c>
      <c r="L994" s="22"/>
      <c r="M994" s="22"/>
      <c r="N994" s="203"/>
      <c r="O994" s="183"/>
      <c r="P994" s="22"/>
      <c r="Q994" s="203"/>
      <c r="R994" s="183"/>
      <c r="S994" s="184" t="n">
        <f aca="false">'Piano Finanziario Annuale'!$F$6</f>
        <v>0</v>
      </c>
      <c r="T994" s="185" t="n">
        <v>0</v>
      </c>
      <c r="U994" s="186"/>
      <c r="V994" s="187" t="n">
        <f aca="false">(T994*U994)</f>
        <v>0</v>
      </c>
      <c r="W994" s="185" t="n">
        <v>0</v>
      </c>
      <c r="X994" s="185" t="n">
        <f aca="false">IF(OR(S994="sì",S994="forfettario 190"),SUM(T994+W994),SUM(T994+V994+W994))</f>
        <v>0</v>
      </c>
      <c r="Y994" s="205"/>
      <c r="Z994" s="205"/>
      <c r="AA994" s="206"/>
      <c r="AB994" s="189" t="n">
        <f aca="false">IF(AA994="SI",X994,0)</f>
        <v>0</v>
      </c>
      <c r="AC994" s="207"/>
      <c r="AD994" s="207"/>
      <c r="AE994" s="207"/>
      <c r="AF994" s="207"/>
      <c r="AG994" s="207"/>
      <c r="AH994" s="208"/>
    </row>
    <row r="995" customFormat="false" ht="13.5" hidden="false" customHeight="true" outlineLevel="0" collapsed="false">
      <c r="A995" s="22" t="n">
        <v>994</v>
      </c>
      <c r="B995" s="180"/>
      <c r="C995" s="22"/>
      <c r="D995" s="22"/>
      <c r="E995" s="22"/>
      <c r="F995" s="22"/>
      <c r="G995" s="22"/>
      <c r="H995" s="183"/>
      <c r="I995" s="183"/>
      <c r="J995" s="22"/>
      <c r="K995" s="191" t="e">
        <f aca="false">VLOOKUP('Altri Costi'!J995,Legenda!$D$1:$F$258,2)</f>
        <v>#N/A</v>
      </c>
      <c r="L995" s="22"/>
      <c r="M995" s="22"/>
      <c r="N995" s="203"/>
      <c r="O995" s="183"/>
      <c r="P995" s="22"/>
      <c r="Q995" s="203"/>
      <c r="R995" s="183"/>
      <c r="S995" s="184" t="n">
        <f aca="false">'Piano Finanziario Annuale'!$F$6</f>
        <v>0</v>
      </c>
      <c r="T995" s="185" t="n">
        <v>0</v>
      </c>
      <c r="U995" s="186"/>
      <c r="V995" s="187" t="n">
        <f aca="false">(T995*U995)</f>
        <v>0</v>
      </c>
      <c r="W995" s="185" t="n">
        <v>0</v>
      </c>
      <c r="X995" s="185" t="n">
        <f aca="false">IF(OR(S995="sì",S995="forfettario 190"),SUM(T995+W995),SUM(T995+V995+W995))</f>
        <v>0</v>
      </c>
      <c r="Y995" s="205"/>
      <c r="Z995" s="205"/>
      <c r="AA995" s="206"/>
      <c r="AB995" s="189" t="n">
        <f aca="false">IF(AA995="SI",X995,0)</f>
        <v>0</v>
      </c>
      <c r="AC995" s="207"/>
      <c r="AD995" s="207"/>
      <c r="AE995" s="207"/>
      <c r="AF995" s="207"/>
      <c r="AG995" s="207"/>
      <c r="AH995" s="208"/>
    </row>
    <row r="996" customFormat="false" ht="13.5" hidden="false" customHeight="true" outlineLevel="0" collapsed="false">
      <c r="A996" s="22" t="n">
        <v>995</v>
      </c>
      <c r="B996" s="180"/>
      <c r="C996" s="22"/>
      <c r="D996" s="22"/>
      <c r="E996" s="22"/>
      <c r="F996" s="22"/>
      <c r="G996" s="22"/>
      <c r="H996" s="183"/>
      <c r="I996" s="183"/>
      <c r="J996" s="22"/>
      <c r="K996" s="191" t="e">
        <f aca="false">VLOOKUP('Altri Costi'!J996,Legenda!$D$1:$F$258,2)</f>
        <v>#N/A</v>
      </c>
      <c r="L996" s="22"/>
      <c r="M996" s="22"/>
      <c r="N996" s="203"/>
      <c r="O996" s="183"/>
      <c r="P996" s="22"/>
      <c r="Q996" s="203"/>
      <c r="R996" s="183"/>
      <c r="S996" s="184" t="n">
        <f aca="false">'Piano Finanziario Annuale'!$F$6</f>
        <v>0</v>
      </c>
      <c r="T996" s="185" t="n">
        <v>0</v>
      </c>
      <c r="U996" s="186"/>
      <c r="V996" s="187" t="n">
        <f aca="false">(T996*U996)</f>
        <v>0</v>
      </c>
      <c r="W996" s="185" t="n">
        <v>0</v>
      </c>
      <c r="X996" s="185" t="n">
        <f aca="false">IF(OR(S996="sì",S996="forfettario 190"),SUM(T996+W996),SUM(T996+V996+W996))</f>
        <v>0</v>
      </c>
      <c r="Y996" s="205"/>
      <c r="Z996" s="205"/>
      <c r="AA996" s="206"/>
      <c r="AB996" s="189" t="n">
        <f aca="false">IF(AA996="SI",X996,0)</f>
        <v>0</v>
      </c>
      <c r="AC996" s="207"/>
      <c r="AD996" s="207"/>
      <c r="AE996" s="207"/>
      <c r="AF996" s="207"/>
      <c r="AG996" s="207"/>
      <c r="AH996" s="208"/>
    </row>
    <row r="997" customFormat="false" ht="13.5" hidden="false" customHeight="true" outlineLevel="0" collapsed="false">
      <c r="A997" s="22" t="n">
        <v>996</v>
      </c>
      <c r="B997" s="180"/>
      <c r="C997" s="22"/>
      <c r="D997" s="22"/>
      <c r="E997" s="22"/>
      <c r="F997" s="22"/>
      <c r="G997" s="22"/>
      <c r="H997" s="183"/>
      <c r="I997" s="183"/>
      <c r="J997" s="22"/>
      <c r="K997" s="191" t="e">
        <f aca="false">VLOOKUP('Altri Costi'!J997,Legenda!$D$1:$F$258,2)</f>
        <v>#N/A</v>
      </c>
      <c r="L997" s="22"/>
      <c r="M997" s="22"/>
      <c r="N997" s="203"/>
      <c r="O997" s="183"/>
      <c r="P997" s="22"/>
      <c r="Q997" s="203"/>
      <c r="R997" s="183"/>
      <c r="S997" s="184" t="n">
        <f aca="false">'Piano Finanziario Annuale'!$F$6</f>
        <v>0</v>
      </c>
      <c r="T997" s="185" t="n">
        <v>0</v>
      </c>
      <c r="U997" s="186"/>
      <c r="V997" s="187" t="n">
        <f aca="false">(T997*U997)</f>
        <v>0</v>
      </c>
      <c r="W997" s="185" t="n">
        <v>0</v>
      </c>
      <c r="X997" s="185" t="n">
        <f aca="false">IF(OR(S997="sì",S997="forfettario 190"),SUM(T997+W997),SUM(T997+V997+W997))</f>
        <v>0</v>
      </c>
      <c r="Y997" s="205"/>
      <c r="Z997" s="205"/>
      <c r="AA997" s="206"/>
      <c r="AB997" s="189" t="n">
        <f aca="false">IF(AA997="SI",X997,0)</f>
        <v>0</v>
      </c>
      <c r="AC997" s="207"/>
      <c r="AD997" s="207"/>
      <c r="AE997" s="207"/>
      <c r="AF997" s="207"/>
      <c r="AG997" s="207"/>
      <c r="AH997" s="208"/>
    </row>
    <row r="998" customFormat="false" ht="13.5" hidden="false" customHeight="true" outlineLevel="0" collapsed="false">
      <c r="A998" s="22" t="n">
        <v>997</v>
      </c>
      <c r="B998" s="180"/>
      <c r="C998" s="22"/>
      <c r="D998" s="22"/>
      <c r="E998" s="22"/>
      <c r="F998" s="22"/>
      <c r="G998" s="22"/>
      <c r="H998" s="183"/>
      <c r="I998" s="183"/>
      <c r="J998" s="22"/>
      <c r="K998" s="191" t="e">
        <f aca="false">VLOOKUP('Altri Costi'!J998,Legenda!$D$1:$F$258,2)</f>
        <v>#N/A</v>
      </c>
      <c r="L998" s="22"/>
      <c r="M998" s="22"/>
      <c r="N998" s="203"/>
      <c r="O998" s="183"/>
      <c r="P998" s="22"/>
      <c r="Q998" s="203"/>
      <c r="R998" s="183"/>
      <c r="S998" s="184" t="n">
        <f aca="false">'Piano Finanziario Annuale'!$F$6</f>
        <v>0</v>
      </c>
      <c r="T998" s="185" t="n">
        <v>0</v>
      </c>
      <c r="U998" s="186"/>
      <c r="V998" s="187" t="n">
        <f aca="false">(T998*U998)</f>
        <v>0</v>
      </c>
      <c r="W998" s="185" t="n">
        <v>0</v>
      </c>
      <c r="X998" s="185" t="n">
        <f aca="false">IF(OR(S998="sì",S998="forfettario 190"),SUM(T998+W998),SUM(T998+V998+W998))</f>
        <v>0</v>
      </c>
      <c r="Y998" s="205"/>
      <c r="Z998" s="205"/>
      <c r="AA998" s="206"/>
      <c r="AB998" s="189" t="n">
        <f aca="false">IF(AA998="SI",X998,0)</f>
        <v>0</v>
      </c>
      <c r="AC998" s="207"/>
      <c r="AD998" s="207"/>
      <c r="AE998" s="207"/>
      <c r="AF998" s="207"/>
      <c r="AG998" s="207"/>
      <c r="AH998" s="208"/>
    </row>
    <row r="999" customFormat="false" ht="13.5" hidden="false" customHeight="true" outlineLevel="0" collapsed="false">
      <c r="A999" s="22" t="n">
        <v>998</v>
      </c>
      <c r="B999" s="180"/>
      <c r="C999" s="22"/>
      <c r="D999" s="22"/>
      <c r="E999" s="22"/>
      <c r="F999" s="22"/>
      <c r="G999" s="22"/>
      <c r="H999" s="183"/>
      <c r="I999" s="183"/>
      <c r="J999" s="22"/>
      <c r="K999" s="191" t="e">
        <f aca="false">VLOOKUP('Altri Costi'!J999,Legenda!$D$1:$F$258,2)</f>
        <v>#N/A</v>
      </c>
      <c r="L999" s="22"/>
      <c r="M999" s="22"/>
      <c r="N999" s="203"/>
      <c r="O999" s="183"/>
      <c r="P999" s="22"/>
      <c r="Q999" s="203"/>
      <c r="R999" s="183"/>
      <c r="S999" s="184" t="n">
        <f aca="false">'Piano Finanziario Annuale'!$F$6</f>
        <v>0</v>
      </c>
      <c r="T999" s="185" t="n">
        <v>0</v>
      </c>
      <c r="U999" s="186"/>
      <c r="V999" s="187" t="n">
        <f aca="false">(T999*U999)</f>
        <v>0</v>
      </c>
      <c r="W999" s="185" t="n">
        <v>0</v>
      </c>
      <c r="X999" s="185" t="n">
        <f aca="false">IF(OR(S999="sì",S999="forfettario 190"),SUM(T999+W999),SUM(T999+V999+W999))</f>
        <v>0</v>
      </c>
      <c r="Y999" s="205"/>
      <c r="Z999" s="205"/>
      <c r="AA999" s="206"/>
      <c r="AB999" s="189" t="n">
        <f aca="false">IF(AA999="SI",X999,0)</f>
        <v>0</v>
      </c>
      <c r="AC999" s="207"/>
      <c r="AD999" s="207"/>
      <c r="AE999" s="207"/>
      <c r="AF999" s="207"/>
      <c r="AG999" s="207"/>
      <c r="AH999" s="208"/>
    </row>
    <row r="1000" customFormat="false" ht="13.5" hidden="false" customHeight="true" outlineLevel="0" collapsed="false">
      <c r="A1000" s="22" t="n">
        <v>999</v>
      </c>
      <c r="B1000" s="180"/>
      <c r="C1000" s="22"/>
      <c r="D1000" s="22"/>
      <c r="E1000" s="22"/>
      <c r="F1000" s="22"/>
      <c r="G1000" s="22"/>
      <c r="H1000" s="183"/>
      <c r="I1000" s="183"/>
      <c r="J1000" s="22"/>
      <c r="K1000" s="191" t="e">
        <f aca="false">VLOOKUP('Altri Costi'!J1000,Legenda!$D$1:$F$258,2)</f>
        <v>#N/A</v>
      </c>
      <c r="L1000" s="22"/>
      <c r="M1000" s="22"/>
      <c r="N1000" s="203"/>
      <c r="O1000" s="183"/>
      <c r="P1000" s="22"/>
      <c r="Q1000" s="203"/>
      <c r="R1000" s="183"/>
      <c r="S1000" s="184" t="n">
        <f aca="false">'Piano Finanziario Annuale'!$F$6</f>
        <v>0</v>
      </c>
      <c r="T1000" s="185" t="n">
        <v>0</v>
      </c>
      <c r="U1000" s="186"/>
      <c r="V1000" s="187" t="n">
        <f aca="false">(T1000*U1000)</f>
        <v>0</v>
      </c>
      <c r="W1000" s="185" t="n">
        <v>0</v>
      </c>
      <c r="X1000" s="185" t="n">
        <f aca="false">IF(OR(S1000="sì",S1000="forfettario 190"),SUM(T1000+W1000),SUM(T1000+V1000+W1000))</f>
        <v>0</v>
      </c>
      <c r="Y1000" s="205"/>
      <c r="Z1000" s="205"/>
      <c r="AA1000" s="206"/>
      <c r="AB1000" s="189" t="n">
        <f aca="false">IF(AA1000="SI",X1000,0)</f>
        <v>0</v>
      </c>
      <c r="AC1000" s="207"/>
      <c r="AD1000" s="207"/>
      <c r="AE1000" s="207"/>
      <c r="AF1000" s="207"/>
      <c r="AG1000" s="207"/>
      <c r="AH1000" s="208"/>
    </row>
    <row r="1001" customFormat="false" ht="13.5" hidden="false" customHeight="true" outlineLevel="0" collapsed="false">
      <c r="A1001" s="22" t="n">
        <v>1000</v>
      </c>
      <c r="B1001" s="180"/>
      <c r="C1001" s="22"/>
      <c r="D1001" s="22"/>
      <c r="E1001" s="22"/>
      <c r="F1001" s="22"/>
      <c r="G1001" s="22"/>
      <c r="H1001" s="183"/>
      <c r="I1001" s="183"/>
      <c r="J1001" s="22"/>
      <c r="K1001" s="191" t="e">
        <f aca="false">VLOOKUP('Altri Costi'!J1001,Legenda!$D$1:$F$258,2)</f>
        <v>#N/A</v>
      </c>
      <c r="L1001" s="22"/>
      <c r="M1001" s="22"/>
      <c r="N1001" s="203"/>
      <c r="O1001" s="183"/>
      <c r="P1001" s="22"/>
      <c r="Q1001" s="203"/>
      <c r="R1001" s="183"/>
      <c r="S1001" s="184" t="n">
        <f aca="false">'Piano Finanziario Annuale'!$F$6</f>
        <v>0</v>
      </c>
      <c r="T1001" s="185" t="n">
        <v>0</v>
      </c>
      <c r="U1001" s="186"/>
      <c r="V1001" s="187" t="n">
        <f aca="false">(T1001*U1001)</f>
        <v>0</v>
      </c>
      <c r="W1001" s="185" t="n">
        <v>0</v>
      </c>
      <c r="X1001" s="185" t="n">
        <f aca="false">IF(OR(S1001="sì",S1001="forfettario 190"),SUM(T1001+W1001),SUM(T1001+V1001+W1001))</f>
        <v>0</v>
      </c>
      <c r="Y1001" s="205"/>
      <c r="Z1001" s="205"/>
      <c r="AA1001" s="206"/>
      <c r="AB1001" s="189" t="n">
        <f aca="false">IF(AA1001="SI",X1001,0)</f>
        <v>0</v>
      </c>
      <c r="AC1001" s="207"/>
      <c r="AD1001" s="207"/>
      <c r="AE1001" s="207"/>
      <c r="AF1001" s="207"/>
      <c r="AG1001" s="207"/>
      <c r="AH1001" s="208"/>
    </row>
    <row r="1002" customFormat="false" ht="13.5" hidden="false" customHeight="true" outlineLevel="0" collapsed="false">
      <c r="A1002" s="22" t="n">
        <v>1001</v>
      </c>
      <c r="B1002" s="180"/>
      <c r="C1002" s="22"/>
      <c r="D1002" s="22"/>
      <c r="E1002" s="22"/>
      <c r="F1002" s="22"/>
      <c r="G1002" s="22"/>
      <c r="H1002" s="183"/>
      <c r="I1002" s="183"/>
      <c r="J1002" s="22"/>
      <c r="K1002" s="191" t="e">
        <f aca="false">VLOOKUP('Altri Costi'!J1002,Legenda!$D$1:$F$258,2)</f>
        <v>#N/A</v>
      </c>
      <c r="L1002" s="22"/>
      <c r="M1002" s="22"/>
      <c r="N1002" s="203"/>
      <c r="O1002" s="183"/>
      <c r="P1002" s="22"/>
      <c r="Q1002" s="203"/>
      <c r="R1002" s="183"/>
      <c r="S1002" s="184" t="n">
        <f aca="false">'Piano Finanziario Annuale'!$F$6</f>
        <v>0</v>
      </c>
      <c r="T1002" s="185" t="n">
        <v>0</v>
      </c>
      <c r="U1002" s="186"/>
      <c r="V1002" s="187" t="n">
        <f aca="false">(T1002*U1002)</f>
        <v>0</v>
      </c>
      <c r="W1002" s="185" t="n">
        <v>0</v>
      </c>
      <c r="X1002" s="185" t="n">
        <f aca="false">IF(OR(S1002="sì",S1002="forfettario 190"),SUM(T1002+W1002),SUM(T1002+V1002+W1002))</f>
        <v>0</v>
      </c>
      <c r="Y1002" s="205"/>
      <c r="Z1002" s="205"/>
      <c r="AA1002" s="206"/>
      <c r="AB1002" s="189" t="n">
        <f aca="false">IF(AA1002="SI",X1002,0)</f>
        <v>0</v>
      </c>
      <c r="AC1002" s="207"/>
      <c r="AD1002" s="207"/>
      <c r="AE1002" s="207"/>
      <c r="AF1002" s="207"/>
      <c r="AG1002" s="207"/>
      <c r="AH1002" s="208"/>
    </row>
    <row r="1003" customFormat="false" ht="13.5" hidden="false" customHeight="true" outlineLevel="0" collapsed="false">
      <c r="A1003" s="22" t="n">
        <v>1002</v>
      </c>
      <c r="B1003" s="180"/>
      <c r="C1003" s="22"/>
      <c r="D1003" s="22"/>
      <c r="E1003" s="22"/>
      <c r="F1003" s="22"/>
      <c r="G1003" s="22"/>
      <c r="H1003" s="183"/>
      <c r="I1003" s="183"/>
      <c r="J1003" s="22"/>
      <c r="K1003" s="191" t="e">
        <f aca="false">VLOOKUP('Altri Costi'!J1003,Legenda!$D$1:$F$258,2)</f>
        <v>#N/A</v>
      </c>
      <c r="L1003" s="22"/>
      <c r="M1003" s="22"/>
      <c r="N1003" s="203"/>
      <c r="O1003" s="183"/>
      <c r="P1003" s="22"/>
      <c r="Q1003" s="203"/>
      <c r="R1003" s="183"/>
      <c r="S1003" s="184" t="n">
        <f aca="false">'Piano Finanziario Annuale'!$F$6</f>
        <v>0</v>
      </c>
      <c r="T1003" s="185" t="n">
        <v>0</v>
      </c>
      <c r="U1003" s="186"/>
      <c r="V1003" s="187" t="n">
        <f aca="false">(T1003*U1003)</f>
        <v>0</v>
      </c>
      <c r="W1003" s="185" t="n">
        <v>0</v>
      </c>
      <c r="X1003" s="185" t="n">
        <f aca="false">IF(OR(S1003="sì",S1003="forfettario 190"),SUM(T1003+W1003),SUM(T1003+V1003+W1003))</f>
        <v>0</v>
      </c>
      <c r="Y1003" s="205"/>
      <c r="Z1003" s="205"/>
      <c r="AA1003" s="206"/>
      <c r="AB1003" s="189" t="n">
        <f aca="false">IF(AA1003="SI",X1003,0)</f>
        <v>0</v>
      </c>
      <c r="AC1003" s="207"/>
      <c r="AD1003" s="207"/>
      <c r="AE1003" s="207"/>
      <c r="AF1003" s="207"/>
      <c r="AG1003" s="207"/>
      <c r="AH1003" s="208"/>
    </row>
    <row r="1004" customFormat="false" ht="13.5" hidden="false" customHeight="true" outlineLevel="0" collapsed="false">
      <c r="A1004" s="22" t="n">
        <v>1003</v>
      </c>
      <c r="B1004" s="180"/>
      <c r="C1004" s="22"/>
      <c r="D1004" s="22"/>
      <c r="E1004" s="22"/>
      <c r="F1004" s="22"/>
      <c r="G1004" s="22"/>
      <c r="H1004" s="183"/>
      <c r="I1004" s="183"/>
      <c r="J1004" s="22"/>
      <c r="K1004" s="191" t="e">
        <f aca="false">VLOOKUP('Altri Costi'!J1004,Legenda!$D$1:$F$258,2)</f>
        <v>#N/A</v>
      </c>
      <c r="L1004" s="22"/>
      <c r="M1004" s="22"/>
      <c r="N1004" s="203"/>
      <c r="O1004" s="183"/>
      <c r="P1004" s="22"/>
      <c r="Q1004" s="203"/>
      <c r="R1004" s="183"/>
      <c r="S1004" s="184" t="n">
        <f aca="false">'Piano Finanziario Annuale'!$F$6</f>
        <v>0</v>
      </c>
      <c r="T1004" s="185" t="n">
        <v>0</v>
      </c>
      <c r="U1004" s="186"/>
      <c r="V1004" s="187" t="n">
        <f aca="false">(T1004*U1004)</f>
        <v>0</v>
      </c>
      <c r="W1004" s="185" t="n">
        <v>0</v>
      </c>
      <c r="X1004" s="185" t="n">
        <f aca="false">IF(OR(S1004="sì",S1004="forfettario 190"),SUM(T1004+W1004),SUM(T1004+V1004+W1004))</f>
        <v>0</v>
      </c>
      <c r="Y1004" s="205"/>
      <c r="Z1004" s="205"/>
      <c r="AA1004" s="206"/>
      <c r="AB1004" s="189" t="n">
        <f aca="false">IF(AA1004="SI",X1004,0)</f>
        <v>0</v>
      </c>
      <c r="AC1004" s="207"/>
      <c r="AD1004" s="207"/>
      <c r="AE1004" s="207"/>
      <c r="AF1004" s="207"/>
      <c r="AG1004" s="207"/>
      <c r="AH1004" s="208"/>
    </row>
    <row r="1005" customFormat="false" ht="13.5" hidden="false" customHeight="true" outlineLevel="0" collapsed="false">
      <c r="A1005" s="22" t="n">
        <v>1004</v>
      </c>
      <c r="B1005" s="180"/>
      <c r="C1005" s="22"/>
      <c r="D1005" s="22"/>
      <c r="E1005" s="22"/>
      <c r="F1005" s="22"/>
      <c r="G1005" s="22"/>
      <c r="H1005" s="183"/>
      <c r="I1005" s="183"/>
      <c r="J1005" s="22"/>
      <c r="K1005" s="191" t="e">
        <f aca="false">VLOOKUP('Altri Costi'!J1005,Legenda!$D$1:$F$258,2)</f>
        <v>#N/A</v>
      </c>
      <c r="L1005" s="22"/>
      <c r="M1005" s="22"/>
      <c r="N1005" s="203"/>
      <c r="O1005" s="183"/>
      <c r="P1005" s="22"/>
      <c r="Q1005" s="203"/>
      <c r="R1005" s="183"/>
      <c r="S1005" s="184" t="n">
        <f aca="false">'Piano Finanziario Annuale'!$F$6</f>
        <v>0</v>
      </c>
      <c r="T1005" s="185" t="n">
        <v>0</v>
      </c>
      <c r="U1005" s="186"/>
      <c r="V1005" s="187" t="n">
        <f aca="false">(T1005*U1005)</f>
        <v>0</v>
      </c>
      <c r="W1005" s="185" t="n">
        <v>0</v>
      </c>
      <c r="X1005" s="185" t="n">
        <f aca="false">IF(OR(S1005="sì",S1005="forfettario 190"),SUM(T1005+W1005),SUM(T1005+V1005+W1005))</f>
        <v>0</v>
      </c>
      <c r="Y1005" s="205"/>
      <c r="Z1005" s="205"/>
      <c r="AA1005" s="206"/>
      <c r="AB1005" s="189" t="n">
        <f aca="false">IF(AA1005="SI",X1005,0)</f>
        <v>0</v>
      </c>
      <c r="AC1005" s="207"/>
      <c r="AD1005" s="207"/>
      <c r="AE1005" s="207"/>
      <c r="AF1005" s="207"/>
      <c r="AG1005" s="207"/>
      <c r="AH1005" s="208"/>
    </row>
    <row r="1006" customFormat="false" ht="13.5" hidden="false" customHeight="true" outlineLevel="0" collapsed="false">
      <c r="A1006" s="22" t="n">
        <v>1005</v>
      </c>
      <c r="B1006" s="180"/>
      <c r="C1006" s="22"/>
      <c r="D1006" s="22"/>
      <c r="E1006" s="22"/>
      <c r="F1006" s="22"/>
      <c r="G1006" s="22"/>
      <c r="H1006" s="183"/>
      <c r="I1006" s="183"/>
      <c r="J1006" s="22"/>
      <c r="K1006" s="191" t="e">
        <f aca="false">VLOOKUP('Altri Costi'!J1006,Legenda!$D$1:$F$258,2)</f>
        <v>#N/A</v>
      </c>
      <c r="L1006" s="22"/>
      <c r="M1006" s="22"/>
      <c r="N1006" s="203"/>
      <c r="O1006" s="183"/>
      <c r="P1006" s="22"/>
      <c r="Q1006" s="203"/>
      <c r="R1006" s="183"/>
      <c r="S1006" s="184" t="n">
        <f aca="false">'Piano Finanziario Annuale'!$F$6</f>
        <v>0</v>
      </c>
      <c r="T1006" s="185" t="n">
        <v>0</v>
      </c>
      <c r="U1006" s="186"/>
      <c r="V1006" s="187" t="n">
        <f aca="false">(T1006*U1006)</f>
        <v>0</v>
      </c>
      <c r="W1006" s="185" t="n">
        <v>0</v>
      </c>
      <c r="X1006" s="185" t="n">
        <f aca="false">IF(OR(S1006="sì",S1006="forfettario 190"),SUM(T1006+W1006),SUM(T1006+V1006+W1006))</f>
        <v>0</v>
      </c>
      <c r="Y1006" s="205"/>
      <c r="Z1006" s="205"/>
      <c r="AA1006" s="206"/>
      <c r="AB1006" s="189" t="n">
        <f aca="false">IF(AA1006="SI",X1006,0)</f>
        <v>0</v>
      </c>
      <c r="AC1006" s="207"/>
      <c r="AD1006" s="207"/>
      <c r="AE1006" s="207"/>
      <c r="AF1006" s="207"/>
      <c r="AG1006" s="207"/>
      <c r="AH1006" s="208"/>
    </row>
    <row r="1007" customFormat="false" ht="13.5" hidden="false" customHeight="true" outlineLevel="0" collapsed="false">
      <c r="A1007" s="22" t="n">
        <v>1006</v>
      </c>
      <c r="B1007" s="180"/>
      <c r="C1007" s="22"/>
      <c r="D1007" s="22"/>
      <c r="E1007" s="22"/>
      <c r="F1007" s="22"/>
      <c r="G1007" s="22"/>
      <c r="H1007" s="183"/>
      <c r="I1007" s="183"/>
      <c r="J1007" s="22"/>
      <c r="K1007" s="191" t="e">
        <f aca="false">VLOOKUP('Altri Costi'!J1007,Legenda!$D$1:$F$258,2)</f>
        <v>#N/A</v>
      </c>
      <c r="L1007" s="22"/>
      <c r="M1007" s="22"/>
      <c r="N1007" s="203"/>
      <c r="O1007" s="183"/>
      <c r="P1007" s="22"/>
      <c r="Q1007" s="203"/>
      <c r="R1007" s="183"/>
      <c r="S1007" s="184" t="n">
        <f aca="false">'Piano Finanziario Annuale'!$F$6</f>
        <v>0</v>
      </c>
      <c r="T1007" s="185" t="n">
        <v>0</v>
      </c>
      <c r="U1007" s="186"/>
      <c r="V1007" s="187" t="n">
        <f aca="false">(T1007*U1007)</f>
        <v>0</v>
      </c>
      <c r="W1007" s="185" t="n">
        <v>0</v>
      </c>
      <c r="X1007" s="185" t="n">
        <f aca="false">IF(OR(S1007="sì",S1007="forfettario 190"),SUM(T1007+W1007),SUM(T1007+V1007+W1007))</f>
        <v>0</v>
      </c>
      <c r="Y1007" s="205"/>
      <c r="Z1007" s="205"/>
      <c r="AA1007" s="206"/>
      <c r="AB1007" s="189" t="n">
        <f aca="false">IF(AA1007="SI",X1007,0)</f>
        <v>0</v>
      </c>
      <c r="AC1007" s="207"/>
      <c r="AD1007" s="207"/>
      <c r="AE1007" s="207"/>
      <c r="AF1007" s="207"/>
      <c r="AG1007" s="207"/>
      <c r="AH1007" s="208"/>
    </row>
    <row r="1008" customFormat="false" ht="13.5" hidden="false" customHeight="true" outlineLevel="0" collapsed="false">
      <c r="A1008" s="22" t="n">
        <v>1007</v>
      </c>
      <c r="B1008" s="180"/>
      <c r="C1008" s="22"/>
      <c r="D1008" s="22"/>
      <c r="E1008" s="22"/>
      <c r="F1008" s="22"/>
      <c r="G1008" s="22"/>
      <c r="H1008" s="183"/>
      <c r="I1008" s="183"/>
      <c r="J1008" s="22"/>
      <c r="K1008" s="191" t="e">
        <f aca="false">VLOOKUP('Altri Costi'!J1008,Legenda!$D$1:$F$258,2)</f>
        <v>#N/A</v>
      </c>
      <c r="L1008" s="22"/>
      <c r="M1008" s="22"/>
      <c r="N1008" s="203"/>
      <c r="O1008" s="183"/>
      <c r="P1008" s="22"/>
      <c r="Q1008" s="203"/>
      <c r="R1008" s="183"/>
      <c r="S1008" s="184" t="n">
        <f aca="false">'Piano Finanziario Annuale'!$F$6</f>
        <v>0</v>
      </c>
      <c r="T1008" s="185" t="n">
        <v>0</v>
      </c>
      <c r="U1008" s="186"/>
      <c r="V1008" s="187" t="n">
        <f aca="false">(T1008*U1008)</f>
        <v>0</v>
      </c>
      <c r="W1008" s="185" t="n">
        <v>0</v>
      </c>
      <c r="X1008" s="185" t="n">
        <f aca="false">IF(OR(S1008="sì",S1008="forfettario 190"),SUM(T1008+W1008),SUM(T1008+V1008+W1008))</f>
        <v>0</v>
      </c>
      <c r="Y1008" s="205"/>
      <c r="Z1008" s="205"/>
      <c r="AA1008" s="206"/>
      <c r="AB1008" s="189" t="n">
        <f aca="false">IF(AA1008="SI",X1008,0)</f>
        <v>0</v>
      </c>
      <c r="AC1008" s="207"/>
      <c r="AD1008" s="207"/>
      <c r="AE1008" s="207"/>
      <c r="AF1008" s="207"/>
      <c r="AG1008" s="207"/>
      <c r="AH1008" s="208"/>
    </row>
    <row r="1009" customFormat="false" ht="13.5" hidden="false" customHeight="true" outlineLevel="0" collapsed="false">
      <c r="A1009" s="22" t="n">
        <v>1008</v>
      </c>
      <c r="B1009" s="180"/>
      <c r="C1009" s="22"/>
      <c r="D1009" s="22"/>
      <c r="E1009" s="22"/>
      <c r="F1009" s="22"/>
      <c r="G1009" s="22"/>
      <c r="H1009" s="183"/>
      <c r="I1009" s="183"/>
      <c r="J1009" s="22"/>
      <c r="K1009" s="191" t="e">
        <f aca="false">VLOOKUP('Altri Costi'!J1009,Legenda!$D$1:$F$258,2)</f>
        <v>#N/A</v>
      </c>
      <c r="L1009" s="22"/>
      <c r="M1009" s="22"/>
      <c r="N1009" s="203"/>
      <c r="O1009" s="183"/>
      <c r="P1009" s="22"/>
      <c r="Q1009" s="203"/>
      <c r="R1009" s="183"/>
      <c r="S1009" s="184" t="n">
        <f aca="false">'Piano Finanziario Annuale'!$F$6</f>
        <v>0</v>
      </c>
      <c r="T1009" s="185" t="n">
        <v>0</v>
      </c>
      <c r="U1009" s="186"/>
      <c r="V1009" s="187" t="n">
        <f aca="false">(T1009*U1009)</f>
        <v>0</v>
      </c>
      <c r="W1009" s="185" t="n">
        <v>0</v>
      </c>
      <c r="X1009" s="185" t="n">
        <f aca="false">IF(OR(S1009="sì",S1009="forfettario 190"),SUM(T1009+W1009),SUM(T1009+V1009+W1009))</f>
        <v>0</v>
      </c>
      <c r="Y1009" s="205"/>
      <c r="Z1009" s="205"/>
      <c r="AA1009" s="206"/>
      <c r="AB1009" s="189" t="n">
        <f aca="false">IF(AA1009="SI",X1009,0)</f>
        <v>0</v>
      </c>
      <c r="AC1009" s="207"/>
      <c r="AD1009" s="207"/>
      <c r="AE1009" s="207"/>
      <c r="AF1009" s="207"/>
      <c r="AG1009" s="207"/>
      <c r="AH1009" s="208"/>
    </row>
    <row r="1010" customFormat="false" ht="13.5" hidden="false" customHeight="true" outlineLevel="0" collapsed="false">
      <c r="A1010" s="22" t="n">
        <v>1009</v>
      </c>
      <c r="B1010" s="180"/>
      <c r="C1010" s="22"/>
      <c r="D1010" s="22"/>
      <c r="E1010" s="22"/>
      <c r="F1010" s="22"/>
      <c r="G1010" s="22"/>
      <c r="H1010" s="183"/>
      <c r="I1010" s="183"/>
      <c r="J1010" s="22"/>
      <c r="K1010" s="191" t="e">
        <f aca="false">VLOOKUP('Altri Costi'!J1010,Legenda!$D$1:$F$258,2)</f>
        <v>#N/A</v>
      </c>
      <c r="L1010" s="22"/>
      <c r="M1010" s="22"/>
      <c r="N1010" s="203"/>
      <c r="O1010" s="183"/>
      <c r="P1010" s="22"/>
      <c r="Q1010" s="203"/>
      <c r="R1010" s="183"/>
      <c r="S1010" s="184" t="n">
        <f aca="false">'Piano Finanziario Annuale'!$F$6</f>
        <v>0</v>
      </c>
      <c r="T1010" s="185" t="n">
        <v>0</v>
      </c>
      <c r="U1010" s="186"/>
      <c r="V1010" s="187" t="n">
        <f aca="false">(T1010*U1010)</f>
        <v>0</v>
      </c>
      <c r="W1010" s="185" t="n">
        <v>0</v>
      </c>
      <c r="X1010" s="185" t="n">
        <f aca="false">IF(OR(S1010="sì",S1010="forfettario 190"),SUM(T1010+W1010),SUM(T1010+V1010+W1010))</f>
        <v>0</v>
      </c>
      <c r="Y1010" s="205"/>
      <c r="Z1010" s="205"/>
      <c r="AA1010" s="206"/>
      <c r="AB1010" s="189" t="n">
        <f aca="false">IF(AA1010="SI",X1010,0)</f>
        <v>0</v>
      </c>
      <c r="AC1010" s="207"/>
      <c r="AD1010" s="207"/>
      <c r="AE1010" s="207"/>
      <c r="AF1010" s="207"/>
      <c r="AG1010" s="207"/>
      <c r="AH1010" s="208"/>
    </row>
    <row r="1011" customFormat="false" ht="13.5" hidden="false" customHeight="true" outlineLevel="0" collapsed="false">
      <c r="A1011" s="22" t="n">
        <v>1010</v>
      </c>
      <c r="B1011" s="180"/>
      <c r="C1011" s="22"/>
      <c r="D1011" s="22"/>
      <c r="E1011" s="22"/>
      <c r="F1011" s="22"/>
      <c r="G1011" s="22"/>
      <c r="H1011" s="183"/>
      <c r="I1011" s="183"/>
      <c r="J1011" s="22"/>
      <c r="K1011" s="191" t="e">
        <f aca="false">VLOOKUP('Altri Costi'!J1011,Legenda!$D$1:$F$258,2)</f>
        <v>#N/A</v>
      </c>
      <c r="L1011" s="22"/>
      <c r="M1011" s="22"/>
      <c r="N1011" s="203"/>
      <c r="O1011" s="183"/>
      <c r="P1011" s="22"/>
      <c r="Q1011" s="203"/>
      <c r="R1011" s="183"/>
      <c r="S1011" s="184" t="n">
        <f aca="false">'Piano Finanziario Annuale'!$F$6</f>
        <v>0</v>
      </c>
      <c r="T1011" s="185" t="n">
        <v>0</v>
      </c>
      <c r="U1011" s="186"/>
      <c r="V1011" s="187" t="n">
        <f aca="false">(T1011*U1011)</f>
        <v>0</v>
      </c>
      <c r="W1011" s="185" t="n">
        <v>0</v>
      </c>
      <c r="X1011" s="185" t="n">
        <f aca="false">IF(OR(S1011="sì",S1011="forfettario 190"),SUM(T1011+W1011),SUM(T1011+V1011+W1011))</f>
        <v>0</v>
      </c>
      <c r="Y1011" s="205"/>
      <c r="Z1011" s="205"/>
      <c r="AA1011" s="206"/>
      <c r="AB1011" s="189" t="n">
        <f aca="false">IF(AA1011="SI",X1011,0)</f>
        <v>0</v>
      </c>
      <c r="AC1011" s="207"/>
      <c r="AD1011" s="207"/>
      <c r="AE1011" s="207"/>
      <c r="AF1011" s="207"/>
      <c r="AG1011" s="207"/>
      <c r="AH1011" s="208"/>
    </row>
    <row r="1012" customFormat="false" ht="13.5" hidden="false" customHeight="true" outlineLevel="0" collapsed="false">
      <c r="A1012" s="22" t="n">
        <v>1011</v>
      </c>
      <c r="B1012" s="180"/>
      <c r="C1012" s="22"/>
      <c r="D1012" s="22"/>
      <c r="E1012" s="22"/>
      <c r="F1012" s="22"/>
      <c r="G1012" s="22"/>
      <c r="H1012" s="183"/>
      <c r="I1012" s="183"/>
      <c r="J1012" s="22"/>
      <c r="K1012" s="191" t="e">
        <f aca="false">VLOOKUP('Altri Costi'!J1012,Legenda!$D$1:$F$258,2)</f>
        <v>#N/A</v>
      </c>
      <c r="L1012" s="22"/>
      <c r="M1012" s="22"/>
      <c r="N1012" s="203"/>
      <c r="O1012" s="183"/>
      <c r="P1012" s="22"/>
      <c r="Q1012" s="203"/>
      <c r="R1012" s="183"/>
      <c r="S1012" s="184" t="n">
        <f aca="false">'Piano Finanziario Annuale'!$F$6</f>
        <v>0</v>
      </c>
      <c r="T1012" s="185" t="n">
        <v>0</v>
      </c>
      <c r="U1012" s="186"/>
      <c r="V1012" s="187" t="n">
        <f aca="false">(T1012*U1012)</f>
        <v>0</v>
      </c>
      <c r="W1012" s="185" t="n">
        <v>0</v>
      </c>
      <c r="X1012" s="185" t="n">
        <f aca="false">IF(OR(S1012="sì",S1012="forfettario 190"),SUM(T1012+W1012),SUM(T1012+V1012+W1012))</f>
        <v>0</v>
      </c>
      <c r="Y1012" s="205"/>
      <c r="Z1012" s="205"/>
      <c r="AA1012" s="206"/>
      <c r="AB1012" s="189" t="n">
        <f aca="false">IF(AA1012="SI",X1012,0)</f>
        <v>0</v>
      </c>
      <c r="AC1012" s="207"/>
      <c r="AD1012" s="207"/>
      <c r="AE1012" s="207"/>
      <c r="AF1012" s="207"/>
      <c r="AG1012" s="207"/>
      <c r="AH1012" s="208"/>
    </row>
    <row r="1013" customFormat="false" ht="13.5" hidden="false" customHeight="true" outlineLevel="0" collapsed="false">
      <c r="A1013" s="22" t="n">
        <v>1012</v>
      </c>
      <c r="B1013" s="180"/>
      <c r="C1013" s="22"/>
      <c r="D1013" s="22"/>
      <c r="E1013" s="22"/>
      <c r="F1013" s="22"/>
      <c r="G1013" s="22"/>
      <c r="H1013" s="183"/>
      <c r="I1013" s="183"/>
      <c r="J1013" s="22"/>
      <c r="K1013" s="191" t="e">
        <f aca="false">VLOOKUP('Altri Costi'!J1013,Legenda!$D$1:$F$258,2)</f>
        <v>#N/A</v>
      </c>
      <c r="L1013" s="22"/>
      <c r="M1013" s="22"/>
      <c r="N1013" s="203"/>
      <c r="O1013" s="183"/>
      <c r="P1013" s="22"/>
      <c r="Q1013" s="203"/>
      <c r="R1013" s="183"/>
      <c r="S1013" s="184" t="n">
        <f aca="false">'Piano Finanziario Annuale'!$F$6</f>
        <v>0</v>
      </c>
      <c r="T1013" s="185" t="n">
        <v>0</v>
      </c>
      <c r="U1013" s="186"/>
      <c r="V1013" s="187" t="n">
        <f aca="false">(T1013*U1013)</f>
        <v>0</v>
      </c>
      <c r="W1013" s="185" t="n">
        <v>0</v>
      </c>
      <c r="X1013" s="185" t="n">
        <f aca="false">IF(OR(S1013="sì",S1013="forfettario 190"),SUM(T1013+W1013),SUM(T1013+V1013+W1013))</f>
        <v>0</v>
      </c>
      <c r="Y1013" s="205"/>
      <c r="Z1013" s="205"/>
      <c r="AA1013" s="206"/>
      <c r="AB1013" s="189" t="n">
        <f aca="false">IF(AA1013="SI",X1013,0)</f>
        <v>0</v>
      </c>
      <c r="AC1013" s="207"/>
      <c r="AD1013" s="207"/>
      <c r="AE1013" s="207"/>
      <c r="AF1013" s="207"/>
      <c r="AG1013" s="207"/>
      <c r="AH1013" s="208"/>
    </row>
    <row r="1014" customFormat="false" ht="13.5" hidden="false" customHeight="true" outlineLevel="0" collapsed="false">
      <c r="A1014" s="22" t="n">
        <v>1013</v>
      </c>
      <c r="B1014" s="180"/>
      <c r="C1014" s="22"/>
      <c r="D1014" s="22"/>
      <c r="E1014" s="22"/>
      <c r="F1014" s="22"/>
      <c r="G1014" s="22"/>
      <c r="H1014" s="183"/>
      <c r="I1014" s="183"/>
      <c r="J1014" s="22"/>
      <c r="K1014" s="191" t="e">
        <f aca="false">VLOOKUP('Altri Costi'!J1014,Legenda!$D$1:$F$258,2)</f>
        <v>#N/A</v>
      </c>
      <c r="L1014" s="22"/>
      <c r="M1014" s="22"/>
      <c r="N1014" s="203"/>
      <c r="O1014" s="183"/>
      <c r="P1014" s="22"/>
      <c r="Q1014" s="203"/>
      <c r="R1014" s="183"/>
      <c r="S1014" s="184" t="n">
        <f aca="false">'Piano Finanziario Annuale'!$F$6</f>
        <v>0</v>
      </c>
      <c r="T1014" s="185" t="n">
        <v>0</v>
      </c>
      <c r="U1014" s="186"/>
      <c r="V1014" s="187" t="n">
        <f aca="false">(T1014*U1014)</f>
        <v>0</v>
      </c>
      <c r="W1014" s="185" t="n">
        <v>0</v>
      </c>
      <c r="X1014" s="185" t="n">
        <f aca="false">IF(OR(S1014="sì",S1014="forfettario 190"),SUM(T1014+W1014),SUM(T1014+V1014+W1014))</f>
        <v>0</v>
      </c>
      <c r="Y1014" s="205"/>
      <c r="Z1014" s="205"/>
      <c r="AA1014" s="206"/>
      <c r="AB1014" s="189" t="n">
        <f aca="false">IF(AA1014="SI",X1014,0)</f>
        <v>0</v>
      </c>
      <c r="AC1014" s="207"/>
      <c r="AD1014" s="207"/>
      <c r="AE1014" s="207"/>
      <c r="AF1014" s="207"/>
      <c r="AG1014" s="207"/>
      <c r="AH1014" s="208"/>
    </row>
    <row r="1015" customFormat="false" ht="13.5" hidden="false" customHeight="true" outlineLevel="0" collapsed="false">
      <c r="A1015" s="22" t="n">
        <v>1014</v>
      </c>
      <c r="B1015" s="180"/>
      <c r="C1015" s="22"/>
      <c r="D1015" s="22"/>
      <c r="E1015" s="22"/>
      <c r="F1015" s="22"/>
      <c r="G1015" s="22"/>
      <c r="H1015" s="183"/>
      <c r="I1015" s="183"/>
      <c r="J1015" s="22"/>
      <c r="K1015" s="191" t="e">
        <f aca="false">VLOOKUP('Altri Costi'!J1015,Legenda!$D$1:$F$258,2)</f>
        <v>#N/A</v>
      </c>
      <c r="L1015" s="22"/>
      <c r="M1015" s="22"/>
      <c r="N1015" s="203"/>
      <c r="O1015" s="183"/>
      <c r="P1015" s="22"/>
      <c r="Q1015" s="203"/>
      <c r="R1015" s="183"/>
      <c r="S1015" s="184" t="n">
        <f aca="false">'Piano Finanziario Annuale'!$F$6</f>
        <v>0</v>
      </c>
      <c r="T1015" s="185" t="n">
        <v>0</v>
      </c>
      <c r="U1015" s="186"/>
      <c r="V1015" s="187" t="n">
        <f aca="false">(T1015*U1015)</f>
        <v>0</v>
      </c>
      <c r="W1015" s="185" t="n">
        <v>0</v>
      </c>
      <c r="X1015" s="185" t="n">
        <f aca="false">IF(OR(S1015="sì",S1015="forfettario 190"),SUM(T1015+W1015),SUM(T1015+V1015+W1015))</f>
        <v>0</v>
      </c>
      <c r="Y1015" s="205"/>
      <c r="Z1015" s="205"/>
      <c r="AA1015" s="206"/>
      <c r="AB1015" s="189" t="n">
        <f aca="false">IF(AA1015="SI",X1015,0)</f>
        <v>0</v>
      </c>
      <c r="AC1015" s="207"/>
      <c r="AD1015" s="207"/>
      <c r="AE1015" s="207"/>
      <c r="AF1015" s="207"/>
      <c r="AG1015" s="207"/>
      <c r="AH1015" s="208"/>
    </row>
    <row r="1016" customFormat="false" ht="13.5" hidden="false" customHeight="true" outlineLevel="0" collapsed="false">
      <c r="A1016" s="22" t="n">
        <v>1015</v>
      </c>
      <c r="B1016" s="180"/>
      <c r="C1016" s="22"/>
      <c r="D1016" s="22"/>
      <c r="E1016" s="22"/>
      <c r="F1016" s="22"/>
      <c r="G1016" s="22"/>
      <c r="H1016" s="183"/>
      <c r="I1016" s="183"/>
      <c r="J1016" s="22"/>
      <c r="K1016" s="191" t="e">
        <f aca="false">VLOOKUP('Altri Costi'!J1016,Legenda!$D$1:$F$258,2)</f>
        <v>#N/A</v>
      </c>
      <c r="L1016" s="22"/>
      <c r="M1016" s="22"/>
      <c r="N1016" s="203"/>
      <c r="O1016" s="183"/>
      <c r="P1016" s="22"/>
      <c r="Q1016" s="203"/>
      <c r="R1016" s="183"/>
      <c r="S1016" s="184" t="n">
        <f aca="false">'Piano Finanziario Annuale'!$F$6</f>
        <v>0</v>
      </c>
      <c r="T1016" s="185" t="n">
        <v>0</v>
      </c>
      <c r="U1016" s="186"/>
      <c r="V1016" s="187" t="n">
        <f aca="false">(T1016*U1016)</f>
        <v>0</v>
      </c>
      <c r="W1016" s="185" t="n">
        <v>0</v>
      </c>
      <c r="X1016" s="185" t="n">
        <f aca="false">IF(OR(S1016="sì",S1016="forfettario 190"),SUM(T1016+W1016),SUM(T1016+V1016+W1016))</f>
        <v>0</v>
      </c>
      <c r="Y1016" s="205"/>
      <c r="Z1016" s="205"/>
      <c r="AA1016" s="206"/>
      <c r="AB1016" s="189" t="n">
        <f aca="false">IF(AA1016="SI",X1016,0)</f>
        <v>0</v>
      </c>
      <c r="AC1016" s="207"/>
      <c r="AD1016" s="207"/>
      <c r="AE1016" s="207"/>
      <c r="AF1016" s="207"/>
      <c r="AG1016" s="207"/>
      <c r="AH1016" s="208"/>
    </row>
    <row r="1017" customFormat="false" ht="13.5" hidden="false" customHeight="true" outlineLevel="0" collapsed="false">
      <c r="A1017" s="22" t="n">
        <v>1016</v>
      </c>
      <c r="B1017" s="180"/>
      <c r="C1017" s="22"/>
      <c r="D1017" s="22"/>
      <c r="E1017" s="22"/>
      <c r="F1017" s="22"/>
      <c r="G1017" s="22"/>
      <c r="H1017" s="183"/>
      <c r="I1017" s="183"/>
      <c r="J1017" s="22"/>
      <c r="K1017" s="191" t="e">
        <f aca="false">VLOOKUP('Altri Costi'!J1017,Legenda!$D$1:$F$258,2)</f>
        <v>#N/A</v>
      </c>
      <c r="L1017" s="22"/>
      <c r="M1017" s="22"/>
      <c r="N1017" s="203"/>
      <c r="O1017" s="183"/>
      <c r="P1017" s="22"/>
      <c r="Q1017" s="203"/>
      <c r="R1017" s="183"/>
      <c r="S1017" s="184" t="n">
        <f aca="false">'Piano Finanziario Annuale'!$F$6</f>
        <v>0</v>
      </c>
      <c r="T1017" s="185" t="n">
        <v>0</v>
      </c>
      <c r="U1017" s="186"/>
      <c r="V1017" s="187" t="n">
        <f aca="false">(T1017*U1017)</f>
        <v>0</v>
      </c>
      <c r="W1017" s="185" t="n">
        <v>0</v>
      </c>
      <c r="X1017" s="185" t="n">
        <f aca="false">IF(OR(S1017="sì",S1017="forfettario 190"),SUM(T1017+W1017),SUM(T1017+V1017+W1017))</f>
        <v>0</v>
      </c>
      <c r="Y1017" s="205"/>
      <c r="Z1017" s="205"/>
      <c r="AA1017" s="206"/>
      <c r="AB1017" s="189" t="n">
        <f aca="false">IF(AA1017="SI",X1017,0)</f>
        <v>0</v>
      </c>
      <c r="AC1017" s="207"/>
      <c r="AD1017" s="207"/>
      <c r="AE1017" s="207"/>
      <c r="AF1017" s="207"/>
      <c r="AG1017" s="207"/>
      <c r="AH1017" s="208"/>
    </row>
    <row r="1018" customFormat="false" ht="13.5" hidden="false" customHeight="true" outlineLevel="0" collapsed="false">
      <c r="A1018" s="22" t="n">
        <v>1017</v>
      </c>
      <c r="B1018" s="180"/>
      <c r="C1018" s="22"/>
      <c r="D1018" s="22"/>
      <c r="E1018" s="22"/>
      <c r="F1018" s="22"/>
      <c r="G1018" s="22"/>
      <c r="H1018" s="183"/>
      <c r="I1018" s="183"/>
      <c r="J1018" s="22"/>
      <c r="K1018" s="191" t="e">
        <f aca="false">VLOOKUP('Altri Costi'!J1018,Legenda!$D$1:$F$258,2)</f>
        <v>#N/A</v>
      </c>
      <c r="L1018" s="22"/>
      <c r="M1018" s="22"/>
      <c r="N1018" s="203"/>
      <c r="O1018" s="183"/>
      <c r="P1018" s="22"/>
      <c r="Q1018" s="203"/>
      <c r="R1018" s="183"/>
      <c r="S1018" s="184" t="n">
        <f aca="false">'Piano Finanziario Annuale'!$F$6</f>
        <v>0</v>
      </c>
      <c r="T1018" s="185" t="n">
        <v>0</v>
      </c>
      <c r="U1018" s="186"/>
      <c r="V1018" s="187" t="n">
        <f aca="false">(T1018*U1018)</f>
        <v>0</v>
      </c>
      <c r="W1018" s="185" t="n">
        <v>0</v>
      </c>
      <c r="X1018" s="185" t="n">
        <f aca="false">IF(OR(S1018="sì",S1018="forfettario 190"),SUM(T1018+W1018),SUM(T1018+V1018+W1018))</f>
        <v>0</v>
      </c>
      <c r="Y1018" s="205"/>
      <c r="Z1018" s="205"/>
      <c r="AA1018" s="206"/>
      <c r="AB1018" s="189" t="n">
        <f aca="false">IF(AA1018="SI",X1018,0)</f>
        <v>0</v>
      </c>
      <c r="AC1018" s="207"/>
      <c r="AD1018" s="207"/>
      <c r="AE1018" s="207"/>
      <c r="AF1018" s="207"/>
      <c r="AG1018" s="207"/>
      <c r="AH1018" s="208"/>
    </row>
    <row r="1019" customFormat="false" ht="13.5" hidden="false" customHeight="true" outlineLevel="0" collapsed="false">
      <c r="A1019" s="22" t="n">
        <v>1018</v>
      </c>
      <c r="B1019" s="180"/>
      <c r="C1019" s="22"/>
      <c r="D1019" s="22"/>
      <c r="E1019" s="22"/>
      <c r="F1019" s="22"/>
      <c r="G1019" s="22"/>
      <c r="H1019" s="183"/>
      <c r="I1019" s="183"/>
      <c r="J1019" s="22"/>
      <c r="K1019" s="191" t="e">
        <f aca="false">VLOOKUP('Altri Costi'!J1019,Legenda!$D$1:$F$258,2)</f>
        <v>#N/A</v>
      </c>
      <c r="L1019" s="22"/>
      <c r="M1019" s="22"/>
      <c r="N1019" s="203"/>
      <c r="O1019" s="183"/>
      <c r="P1019" s="22"/>
      <c r="Q1019" s="203"/>
      <c r="R1019" s="183"/>
      <c r="S1019" s="184" t="n">
        <f aca="false">'Piano Finanziario Annuale'!$F$6</f>
        <v>0</v>
      </c>
      <c r="T1019" s="185" t="n">
        <v>0</v>
      </c>
      <c r="U1019" s="186"/>
      <c r="V1019" s="187" t="n">
        <f aca="false">(T1019*U1019)</f>
        <v>0</v>
      </c>
      <c r="W1019" s="185" t="n">
        <v>0</v>
      </c>
      <c r="X1019" s="185" t="n">
        <f aca="false">IF(OR(S1019="sì",S1019="forfettario 190"),SUM(T1019+W1019),SUM(T1019+V1019+W1019))</f>
        <v>0</v>
      </c>
      <c r="Y1019" s="205"/>
      <c r="Z1019" s="205"/>
      <c r="AA1019" s="206"/>
      <c r="AB1019" s="189" t="n">
        <f aca="false">IF(AA1019="SI",X1019,0)</f>
        <v>0</v>
      </c>
      <c r="AC1019" s="207"/>
      <c r="AD1019" s="207"/>
      <c r="AE1019" s="207"/>
      <c r="AF1019" s="207"/>
      <c r="AG1019" s="207"/>
      <c r="AH1019" s="208"/>
    </row>
    <row r="1020" customFormat="false" ht="13.5" hidden="false" customHeight="true" outlineLevel="0" collapsed="false">
      <c r="A1020" s="22" t="n">
        <v>1019</v>
      </c>
      <c r="B1020" s="180"/>
      <c r="C1020" s="22"/>
      <c r="D1020" s="22"/>
      <c r="E1020" s="22"/>
      <c r="F1020" s="22"/>
      <c r="G1020" s="22"/>
      <c r="H1020" s="183"/>
      <c r="I1020" s="183"/>
      <c r="J1020" s="22"/>
      <c r="K1020" s="191" t="e">
        <f aca="false">VLOOKUP('Altri Costi'!J1020,Legenda!$D$1:$F$258,2)</f>
        <v>#N/A</v>
      </c>
      <c r="L1020" s="22"/>
      <c r="M1020" s="22"/>
      <c r="N1020" s="203"/>
      <c r="O1020" s="183"/>
      <c r="P1020" s="22"/>
      <c r="Q1020" s="203"/>
      <c r="R1020" s="183"/>
      <c r="S1020" s="184" t="n">
        <f aca="false">'Piano Finanziario Annuale'!$F$6</f>
        <v>0</v>
      </c>
      <c r="T1020" s="185" t="n">
        <v>0</v>
      </c>
      <c r="U1020" s="186"/>
      <c r="V1020" s="187" t="n">
        <f aca="false">(T1020*U1020)</f>
        <v>0</v>
      </c>
      <c r="W1020" s="185" t="n">
        <v>0</v>
      </c>
      <c r="X1020" s="185" t="n">
        <f aca="false">IF(OR(S1020="sì",S1020="forfettario 190"),SUM(T1020+W1020),SUM(T1020+V1020+W1020))</f>
        <v>0</v>
      </c>
      <c r="Y1020" s="205"/>
      <c r="Z1020" s="205"/>
      <c r="AA1020" s="206"/>
      <c r="AB1020" s="189" t="n">
        <f aca="false">IF(AA1020="SI",X1020,0)</f>
        <v>0</v>
      </c>
      <c r="AC1020" s="207"/>
      <c r="AD1020" s="207"/>
      <c r="AE1020" s="207"/>
      <c r="AF1020" s="207"/>
      <c r="AG1020" s="207"/>
      <c r="AH1020" s="208"/>
    </row>
    <row r="1021" customFormat="false" ht="13.5" hidden="false" customHeight="true" outlineLevel="0" collapsed="false">
      <c r="A1021" s="22" t="n">
        <v>1020</v>
      </c>
      <c r="B1021" s="180"/>
      <c r="C1021" s="22"/>
      <c r="D1021" s="22"/>
      <c r="E1021" s="22"/>
      <c r="F1021" s="22"/>
      <c r="G1021" s="22"/>
      <c r="H1021" s="183"/>
      <c r="I1021" s="183"/>
      <c r="J1021" s="22"/>
      <c r="K1021" s="191" t="e">
        <f aca="false">VLOOKUP('Altri Costi'!J1021,Legenda!$D$1:$F$258,2)</f>
        <v>#N/A</v>
      </c>
      <c r="L1021" s="22"/>
      <c r="M1021" s="22"/>
      <c r="N1021" s="203"/>
      <c r="O1021" s="183"/>
      <c r="P1021" s="22"/>
      <c r="Q1021" s="203"/>
      <c r="R1021" s="183"/>
      <c r="S1021" s="184" t="n">
        <f aca="false">'Piano Finanziario Annuale'!$F$6</f>
        <v>0</v>
      </c>
      <c r="T1021" s="185" t="n">
        <v>0</v>
      </c>
      <c r="U1021" s="186"/>
      <c r="V1021" s="187" t="n">
        <f aca="false">(T1021*U1021)</f>
        <v>0</v>
      </c>
      <c r="W1021" s="185" t="n">
        <v>0</v>
      </c>
      <c r="X1021" s="185" t="n">
        <f aca="false">IF(OR(S1021="sì",S1021="forfettario 190"),SUM(T1021+W1021),SUM(T1021+V1021+W1021))</f>
        <v>0</v>
      </c>
      <c r="Y1021" s="205"/>
      <c r="Z1021" s="205"/>
      <c r="AA1021" s="206"/>
      <c r="AB1021" s="189" t="n">
        <f aca="false">IF(AA1021="SI",X1021,0)</f>
        <v>0</v>
      </c>
      <c r="AC1021" s="207"/>
      <c r="AD1021" s="207"/>
      <c r="AE1021" s="207"/>
      <c r="AF1021" s="207"/>
      <c r="AG1021" s="207"/>
      <c r="AH1021" s="208"/>
    </row>
    <row r="1022" customFormat="false" ht="13.5" hidden="false" customHeight="true" outlineLevel="0" collapsed="false">
      <c r="A1022" s="22" t="n">
        <v>1021</v>
      </c>
      <c r="B1022" s="180"/>
      <c r="C1022" s="22"/>
      <c r="D1022" s="22"/>
      <c r="E1022" s="22"/>
      <c r="F1022" s="22"/>
      <c r="G1022" s="22"/>
      <c r="H1022" s="183"/>
      <c r="I1022" s="183"/>
      <c r="J1022" s="22"/>
      <c r="K1022" s="191" t="e">
        <f aca="false">VLOOKUP('Altri Costi'!J1022,Legenda!$D$1:$F$258,2)</f>
        <v>#N/A</v>
      </c>
      <c r="L1022" s="22"/>
      <c r="M1022" s="22"/>
      <c r="N1022" s="203"/>
      <c r="O1022" s="183"/>
      <c r="P1022" s="22"/>
      <c r="Q1022" s="203"/>
      <c r="R1022" s="183"/>
      <c r="S1022" s="184" t="n">
        <f aca="false">'Piano Finanziario Annuale'!$F$6</f>
        <v>0</v>
      </c>
      <c r="T1022" s="185" t="n">
        <v>0</v>
      </c>
      <c r="U1022" s="186"/>
      <c r="V1022" s="187" t="n">
        <f aca="false">(T1022*U1022)</f>
        <v>0</v>
      </c>
      <c r="W1022" s="185" t="n">
        <v>0</v>
      </c>
      <c r="X1022" s="185" t="n">
        <f aca="false">IF(OR(S1022="sì",S1022="forfettario 190"),SUM(T1022+W1022),SUM(T1022+V1022+W1022))</f>
        <v>0</v>
      </c>
      <c r="Y1022" s="205"/>
      <c r="Z1022" s="205"/>
      <c r="AA1022" s="206"/>
      <c r="AB1022" s="189" t="n">
        <f aca="false">IF(AA1022="SI",X1022,0)</f>
        <v>0</v>
      </c>
      <c r="AC1022" s="207"/>
      <c r="AD1022" s="207"/>
      <c r="AE1022" s="207"/>
      <c r="AF1022" s="207"/>
      <c r="AG1022" s="207"/>
      <c r="AH1022" s="208"/>
    </row>
    <row r="1023" customFormat="false" ht="13.5" hidden="false" customHeight="true" outlineLevel="0" collapsed="false">
      <c r="A1023" s="22" t="n">
        <v>1022</v>
      </c>
      <c r="B1023" s="180"/>
      <c r="C1023" s="22"/>
      <c r="D1023" s="22"/>
      <c r="E1023" s="22"/>
      <c r="F1023" s="22"/>
      <c r="G1023" s="22"/>
      <c r="H1023" s="183"/>
      <c r="I1023" s="183"/>
      <c r="J1023" s="22"/>
      <c r="K1023" s="191" t="e">
        <f aca="false">VLOOKUP('Altri Costi'!J1023,Legenda!$D$1:$F$258,2)</f>
        <v>#N/A</v>
      </c>
      <c r="L1023" s="22"/>
      <c r="M1023" s="22"/>
      <c r="N1023" s="203"/>
      <c r="O1023" s="183"/>
      <c r="P1023" s="22"/>
      <c r="Q1023" s="203"/>
      <c r="R1023" s="183"/>
      <c r="S1023" s="184" t="n">
        <f aca="false">'Piano Finanziario Annuale'!$F$6</f>
        <v>0</v>
      </c>
      <c r="T1023" s="185" t="n">
        <v>0</v>
      </c>
      <c r="U1023" s="186"/>
      <c r="V1023" s="187" t="n">
        <f aca="false">(T1023*U1023)</f>
        <v>0</v>
      </c>
      <c r="W1023" s="185" t="n">
        <v>0</v>
      </c>
      <c r="X1023" s="185" t="n">
        <f aca="false">IF(OR(S1023="sì",S1023="forfettario 190"),SUM(T1023+W1023),SUM(T1023+V1023+W1023))</f>
        <v>0</v>
      </c>
      <c r="Y1023" s="205"/>
      <c r="Z1023" s="205"/>
      <c r="AA1023" s="206"/>
      <c r="AB1023" s="189" t="n">
        <f aca="false">IF(AA1023="SI",X1023,0)</f>
        <v>0</v>
      </c>
      <c r="AC1023" s="207"/>
      <c r="AD1023" s="207"/>
      <c r="AE1023" s="207"/>
      <c r="AF1023" s="207"/>
      <c r="AG1023" s="207"/>
      <c r="AH1023" s="208"/>
    </row>
    <row r="1024" customFormat="false" ht="13.5" hidden="false" customHeight="true" outlineLevel="0" collapsed="false">
      <c r="A1024" s="22" t="n">
        <v>1023</v>
      </c>
      <c r="B1024" s="180"/>
      <c r="C1024" s="22"/>
      <c r="D1024" s="22"/>
      <c r="E1024" s="22"/>
      <c r="F1024" s="22"/>
      <c r="G1024" s="22"/>
      <c r="H1024" s="183"/>
      <c r="I1024" s="183"/>
      <c r="J1024" s="22"/>
      <c r="K1024" s="191" t="e">
        <f aca="false">VLOOKUP('Altri Costi'!J1024,Legenda!$D$1:$F$258,2)</f>
        <v>#N/A</v>
      </c>
      <c r="L1024" s="22"/>
      <c r="M1024" s="22"/>
      <c r="N1024" s="203"/>
      <c r="O1024" s="183"/>
      <c r="P1024" s="22"/>
      <c r="Q1024" s="203"/>
      <c r="R1024" s="183"/>
      <c r="S1024" s="184" t="n">
        <f aca="false">'Piano Finanziario Annuale'!$F$6</f>
        <v>0</v>
      </c>
      <c r="T1024" s="185" t="n">
        <v>0</v>
      </c>
      <c r="U1024" s="186"/>
      <c r="V1024" s="187" t="n">
        <f aca="false">(T1024*U1024)</f>
        <v>0</v>
      </c>
      <c r="W1024" s="185" t="n">
        <v>0</v>
      </c>
      <c r="X1024" s="185" t="n">
        <f aca="false">IF(OR(S1024="sì",S1024="forfettario 190"),SUM(T1024+W1024),SUM(T1024+V1024+W1024))</f>
        <v>0</v>
      </c>
      <c r="Y1024" s="205"/>
      <c r="Z1024" s="205"/>
      <c r="AA1024" s="206"/>
      <c r="AB1024" s="189" t="n">
        <f aca="false">IF(AA1024="SI",X1024,0)</f>
        <v>0</v>
      </c>
      <c r="AC1024" s="207"/>
      <c r="AD1024" s="207"/>
      <c r="AE1024" s="207"/>
      <c r="AF1024" s="207"/>
      <c r="AG1024" s="207"/>
      <c r="AH1024" s="208"/>
    </row>
    <row r="1025" customFormat="false" ht="13.5" hidden="false" customHeight="true" outlineLevel="0" collapsed="false">
      <c r="A1025" s="22" t="n">
        <v>1024</v>
      </c>
      <c r="B1025" s="180"/>
      <c r="C1025" s="22"/>
      <c r="D1025" s="22"/>
      <c r="E1025" s="22"/>
      <c r="F1025" s="22"/>
      <c r="G1025" s="22"/>
      <c r="H1025" s="183"/>
      <c r="I1025" s="183"/>
      <c r="J1025" s="22"/>
      <c r="K1025" s="191" t="e">
        <f aca="false">VLOOKUP('Altri Costi'!J1025,Legenda!$D$1:$F$258,2)</f>
        <v>#N/A</v>
      </c>
      <c r="L1025" s="22"/>
      <c r="M1025" s="22"/>
      <c r="N1025" s="203"/>
      <c r="O1025" s="183"/>
      <c r="P1025" s="22"/>
      <c r="Q1025" s="203"/>
      <c r="R1025" s="183"/>
      <c r="S1025" s="184" t="n">
        <f aca="false">'Piano Finanziario Annuale'!$F$6</f>
        <v>0</v>
      </c>
      <c r="T1025" s="185" t="n">
        <v>0</v>
      </c>
      <c r="U1025" s="186"/>
      <c r="V1025" s="187" t="n">
        <f aca="false">(T1025*U1025)</f>
        <v>0</v>
      </c>
      <c r="W1025" s="185" t="n">
        <v>0</v>
      </c>
      <c r="X1025" s="185" t="n">
        <f aca="false">IF(OR(S1025="sì",S1025="forfettario 190"),SUM(T1025+W1025),SUM(T1025+V1025+W1025))</f>
        <v>0</v>
      </c>
      <c r="Y1025" s="205"/>
      <c r="Z1025" s="205"/>
      <c r="AA1025" s="206"/>
      <c r="AB1025" s="189" t="n">
        <f aca="false">IF(AA1025="SI",X1025,0)</f>
        <v>0</v>
      </c>
      <c r="AC1025" s="207"/>
      <c r="AD1025" s="207"/>
      <c r="AE1025" s="207"/>
      <c r="AF1025" s="207"/>
      <c r="AG1025" s="207"/>
      <c r="AH1025" s="208"/>
    </row>
    <row r="1026" customFormat="false" ht="13.5" hidden="false" customHeight="true" outlineLevel="0" collapsed="false">
      <c r="A1026" s="22" t="n">
        <v>1025</v>
      </c>
      <c r="B1026" s="180"/>
      <c r="C1026" s="22"/>
      <c r="D1026" s="22"/>
      <c r="E1026" s="22"/>
      <c r="F1026" s="22"/>
      <c r="G1026" s="22"/>
      <c r="H1026" s="183"/>
      <c r="I1026" s="183"/>
      <c r="J1026" s="22"/>
      <c r="K1026" s="191" t="e">
        <f aca="false">VLOOKUP('Altri Costi'!J1026,Legenda!$D$1:$F$258,2)</f>
        <v>#N/A</v>
      </c>
      <c r="L1026" s="22"/>
      <c r="M1026" s="22"/>
      <c r="N1026" s="203"/>
      <c r="O1026" s="183"/>
      <c r="P1026" s="22"/>
      <c r="Q1026" s="203"/>
      <c r="R1026" s="183"/>
      <c r="S1026" s="184" t="n">
        <f aca="false">'Piano Finanziario Annuale'!$F$6</f>
        <v>0</v>
      </c>
      <c r="T1026" s="185" t="n">
        <v>0</v>
      </c>
      <c r="U1026" s="186"/>
      <c r="V1026" s="187" t="n">
        <f aca="false">(T1026*U1026)</f>
        <v>0</v>
      </c>
      <c r="W1026" s="185" t="n">
        <v>0</v>
      </c>
      <c r="X1026" s="185" t="n">
        <f aca="false">IF(OR(S1026="sì",S1026="forfettario 190"),SUM(T1026+W1026),SUM(T1026+V1026+W1026))</f>
        <v>0</v>
      </c>
      <c r="Y1026" s="205"/>
      <c r="Z1026" s="205"/>
      <c r="AA1026" s="206"/>
      <c r="AB1026" s="189" t="n">
        <f aca="false">IF(AA1026="SI",X1026,0)</f>
        <v>0</v>
      </c>
      <c r="AC1026" s="207"/>
      <c r="AD1026" s="207"/>
      <c r="AE1026" s="207"/>
      <c r="AF1026" s="207"/>
      <c r="AG1026" s="207"/>
      <c r="AH1026" s="208"/>
    </row>
    <row r="1027" customFormat="false" ht="13.5" hidden="false" customHeight="true" outlineLevel="0" collapsed="false">
      <c r="A1027" s="22" t="n">
        <v>1026</v>
      </c>
      <c r="B1027" s="180"/>
      <c r="C1027" s="22"/>
      <c r="D1027" s="22"/>
      <c r="E1027" s="22"/>
      <c r="F1027" s="22"/>
      <c r="G1027" s="22"/>
      <c r="H1027" s="183"/>
      <c r="I1027" s="183"/>
      <c r="J1027" s="22"/>
      <c r="K1027" s="191" t="e">
        <f aca="false">VLOOKUP('Altri Costi'!J1027,Legenda!$D$1:$F$258,2)</f>
        <v>#N/A</v>
      </c>
      <c r="L1027" s="22"/>
      <c r="M1027" s="22"/>
      <c r="N1027" s="203"/>
      <c r="O1027" s="183"/>
      <c r="P1027" s="22"/>
      <c r="Q1027" s="203"/>
      <c r="R1027" s="183"/>
      <c r="S1027" s="184" t="n">
        <f aca="false">'Piano Finanziario Annuale'!$F$6</f>
        <v>0</v>
      </c>
      <c r="T1027" s="185" t="n">
        <v>0</v>
      </c>
      <c r="U1027" s="186"/>
      <c r="V1027" s="187" t="n">
        <f aca="false">(T1027*U1027)</f>
        <v>0</v>
      </c>
      <c r="W1027" s="185" t="n">
        <v>0</v>
      </c>
      <c r="X1027" s="185" t="n">
        <f aca="false">IF(OR(S1027="sì",S1027="forfettario 190"),SUM(T1027+W1027),SUM(T1027+V1027+W1027))</f>
        <v>0</v>
      </c>
      <c r="Y1027" s="205"/>
      <c r="Z1027" s="205"/>
      <c r="AA1027" s="206"/>
      <c r="AB1027" s="189" t="n">
        <f aca="false">IF(AA1027="SI",X1027,0)</f>
        <v>0</v>
      </c>
      <c r="AC1027" s="207"/>
      <c r="AD1027" s="207"/>
      <c r="AE1027" s="207"/>
      <c r="AF1027" s="207"/>
      <c r="AG1027" s="207"/>
      <c r="AH1027" s="208"/>
    </row>
    <row r="1028" customFormat="false" ht="13.5" hidden="false" customHeight="true" outlineLevel="0" collapsed="false">
      <c r="A1028" s="22" t="n">
        <v>1027</v>
      </c>
      <c r="B1028" s="180"/>
      <c r="C1028" s="22"/>
      <c r="D1028" s="22"/>
      <c r="E1028" s="22"/>
      <c r="F1028" s="22"/>
      <c r="G1028" s="22"/>
      <c r="H1028" s="183"/>
      <c r="I1028" s="183"/>
      <c r="J1028" s="22"/>
      <c r="K1028" s="191" t="e">
        <f aca="false">VLOOKUP('Altri Costi'!J1028,Legenda!$D$1:$F$258,2)</f>
        <v>#N/A</v>
      </c>
      <c r="L1028" s="22"/>
      <c r="M1028" s="22"/>
      <c r="N1028" s="203"/>
      <c r="O1028" s="183"/>
      <c r="P1028" s="22"/>
      <c r="Q1028" s="203"/>
      <c r="R1028" s="183"/>
      <c r="S1028" s="184" t="n">
        <f aca="false">'Piano Finanziario Annuale'!$F$6</f>
        <v>0</v>
      </c>
      <c r="T1028" s="185" t="n">
        <v>0</v>
      </c>
      <c r="U1028" s="186"/>
      <c r="V1028" s="187" t="n">
        <f aca="false">(T1028*U1028)</f>
        <v>0</v>
      </c>
      <c r="W1028" s="185" t="n">
        <v>0</v>
      </c>
      <c r="X1028" s="185" t="n">
        <f aca="false">IF(OR(S1028="sì",S1028="forfettario 190"),SUM(T1028+W1028),SUM(T1028+V1028+W1028))</f>
        <v>0</v>
      </c>
      <c r="Y1028" s="205"/>
      <c r="Z1028" s="205"/>
      <c r="AA1028" s="206"/>
      <c r="AB1028" s="189" t="n">
        <f aca="false">IF(AA1028="SI",X1028,0)</f>
        <v>0</v>
      </c>
      <c r="AC1028" s="207"/>
      <c r="AD1028" s="207"/>
      <c r="AE1028" s="207"/>
      <c r="AF1028" s="207"/>
      <c r="AG1028" s="207"/>
      <c r="AH1028" s="208"/>
    </row>
    <row r="1029" customFormat="false" ht="13.5" hidden="false" customHeight="true" outlineLevel="0" collapsed="false">
      <c r="A1029" s="22" t="n">
        <v>1028</v>
      </c>
      <c r="B1029" s="180"/>
      <c r="C1029" s="22"/>
      <c r="D1029" s="22"/>
      <c r="E1029" s="22"/>
      <c r="F1029" s="22"/>
      <c r="G1029" s="22"/>
      <c r="H1029" s="183"/>
      <c r="I1029" s="183"/>
      <c r="J1029" s="22"/>
      <c r="K1029" s="191" t="e">
        <f aca="false">VLOOKUP('Altri Costi'!J1029,Legenda!$D$1:$F$258,2)</f>
        <v>#N/A</v>
      </c>
      <c r="L1029" s="22"/>
      <c r="M1029" s="22"/>
      <c r="N1029" s="203"/>
      <c r="O1029" s="183"/>
      <c r="P1029" s="22"/>
      <c r="Q1029" s="203"/>
      <c r="R1029" s="183"/>
      <c r="S1029" s="184" t="n">
        <f aca="false">'Piano Finanziario Annuale'!$F$6</f>
        <v>0</v>
      </c>
      <c r="T1029" s="185" t="n">
        <v>0</v>
      </c>
      <c r="U1029" s="186"/>
      <c r="V1029" s="187" t="n">
        <f aca="false">(T1029*U1029)</f>
        <v>0</v>
      </c>
      <c r="W1029" s="185" t="n">
        <v>0</v>
      </c>
      <c r="X1029" s="185" t="n">
        <f aca="false">IF(OR(S1029="sì",S1029="forfettario 190"),SUM(T1029+W1029),SUM(T1029+V1029+W1029))</f>
        <v>0</v>
      </c>
      <c r="Y1029" s="205"/>
      <c r="Z1029" s="205"/>
      <c r="AA1029" s="206"/>
      <c r="AB1029" s="189" t="n">
        <f aca="false">IF(AA1029="SI",X1029,0)</f>
        <v>0</v>
      </c>
      <c r="AC1029" s="207"/>
      <c r="AD1029" s="207"/>
      <c r="AE1029" s="207"/>
      <c r="AF1029" s="207"/>
      <c r="AG1029" s="207"/>
      <c r="AH1029" s="208"/>
    </row>
    <row r="1030" customFormat="false" ht="13.5" hidden="false" customHeight="true" outlineLevel="0" collapsed="false">
      <c r="A1030" s="22" t="n">
        <v>1029</v>
      </c>
      <c r="B1030" s="180"/>
      <c r="C1030" s="22"/>
      <c r="D1030" s="22"/>
      <c r="E1030" s="22"/>
      <c r="F1030" s="22"/>
      <c r="G1030" s="22"/>
      <c r="H1030" s="183"/>
      <c r="I1030" s="183"/>
      <c r="J1030" s="22"/>
      <c r="K1030" s="191" t="e">
        <f aca="false">VLOOKUP('Altri Costi'!J1030,Legenda!$D$1:$F$258,2)</f>
        <v>#N/A</v>
      </c>
      <c r="L1030" s="22"/>
      <c r="M1030" s="22"/>
      <c r="N1030" s="203"/>
      <c r="O1030" s="183"/>
      <c r="P1030" s="22"/>
      <c r="Q1030" s="203"/>
      <c r="R1030" s="183"/>
      <c r="S1030" s="184" t="n">
        <f aca="false">'Piano Finanziario Annuale'!$F$6</f>
        <v>0</v>
      </c>
      <c r="T1030" s="185" t="n">
        <v>0</v>
      </c>
      <c r="U1030" s="186"/>
      <c r="V1030" s="187" t="n">
        <f aca="false">(T1030*U1030)</f>
        <v>0</v>
      </c>
      <c r="W1030" s="185" t="n">
        <v>0</v>
      </c>
      <c r="X1030" s="185" t="n">
        <f aca="false">IF(OR(S1030="sì",S1030="forfettario 190"),SUM(T1030+W1030),SUM(T1030+V1030+W1030))</f>
        <v>0</v>
      </c>
      <c r="Y1030" s="205"/>
      <c r="Z1030" s="205"/>
      <c r="AA1030" s="206"/>
      <c r="AB1030" s="189" t="n">
        <f aca="false">IF(AA1030="SI",X1030,0)</f>
        <v>0</v>
      </c>
      <c r="AC1030" s="207"/>
      <c r="AD1030" s="207"/>
      <c r="AE1030" s="207"/>
      <c r="AF1030" s="207"/>
      <c r="AG1030" s="207"/>
      <c r="AH1030" s="208"/>
    </row>
    <row r="1031" customFormat="false" ht="13.5" hidden="false" customHeight="true" outlineLevel="0" collapsed="false">
      <c r="A1031" s="22" t="n">
        <v>1030</v>
      </c>
      <c r="B1031" s="180"/>
      <c r="C1031" s="22"/>
      <c r="D1031" s="22"/>
      <c r="E1031" s="22"/>
      <c r="F1031" s="22"/>
      <c r="G1031" s="22"/>
      <c r="H1031" s="183"/>
      <c r="I1031" s="183"/>
      <c r="J1031" s="22"/>
      <c r="K1031" s="191" t="e">
        <f aca="false">VLOOKUP('Altri Costi'!J1031,Legenda!$D$1:$F$258,2)</f>
        <v>#N/A</v>
      </c>
      <c r="L1031" s="22"/>
      <c r="M1031" s="22"/>
      <c r="N1031" s="203"/>
      <c r="O1031" s="183"/>
      <c r="P1031" s="22"/>
      <c r="Q1031" s="203"/>
      <c r="R1031" s="183"/>
      <c r="S1031" s="184" t="n">
        <f aca="false">'Piano Finanziario Annuale'!$F$6</f>
        <v>0</v>
      </c>
      <c r="T1031" s="185" t="n">
        <v>0</v>
      </c>
      <c r="U1031" s="186"/>
      <c r="V1031" s="187" t="n">
        <f aca="false">(T1031*U1031)</f>
        <v>0</v>
      </c>
      <c r="W1031" s="185" t="n">
        <v>0</v>
      </c>
      <c r="X1031" s="185" t="n">
        <f aca="false">IF(OR(S1031="sì",S1031="forfettario 190"),SUM(T1031+W1031),SUM(T1031+V1031+W1031))</f>
        <v>0</v>
      </c>
      <c r="Y1031" s="205"/>
      <c r="Z1031" s="205"/>
      <c r="AA1031" s="206"/>
      <c r="AB1031" s="189" t="n">
        <f aca="false">IF(AA1031="SI",X1031,0)</f>
        <v>0</v>
      </c>
      <c r="AC1031" s="207"/>
      <c r="AD1031" s="207"/>
      <c r="AE1031" s="207"/>
      <c r="AF1031" s="207"/>
      <c r="AG1031" s="207"/>
      <c r="AH1031" s="208"/>
    </row>
    <row r="1032" customFormat="false" ht="13.5" hidden="false" customHeight="true" outlineLevel="0" collapsed="false">
      <c r="A1032" s="22" t="n">
        <v>1031</v>
      </c>
      <c r="B1032" s="180"/>
      <c r="C1032" s="22"/>
      <c r="D1032" s="22"/>
      <c r="E1032" s="22"/>
      <c r="F1032" s="22"/>
      <c r="G1032" s="22"/>
      <c r="H1032" s="183"/>
      <c r="I1032" s="183"/>
      <c r="J1032" s="22"/>
      <c r="K1032" s="191" t="e">
        <f aca="false">VLOOKUP('Altri Costi'!J1032,Legenda!$D$1:$F$258,2)</f>
        <v>#N/A</v>
      </c>
      <c r="L1032" s="22"/>
      <c r="M1032" s="22"/>
      <c r="N1032" s="203"/>
      <c r="O1032" s="183"/>
      <c r="P1032" s="22"/>
      <c r="Q1032" s="203"/>
      <c r="R1032" s="183"/>
      <c r="S1032" s="184" t="n">
        <f aca="false">'Piano Finanziario Annuale'!$F$6</f>
        <v>0</v>
      </c>
      <c r="T1032" s="185" t="n">
        <v>0</v>
      </c>
      <c r="U1032" s="186"/>
      <c r="V1032" s="187" t="n">
        <f aca="false">(T1032*U1032)</f>
        <v>0</v>
      </c>
      <c r="W1032" s="185" t="n">
        <v>0</v>
      </c>
      <c r="X1032" s="185" t="n">
        <f aca="false">IF(OR(S1032="sì",S1032="forfettario 190"),SUM(T1032+W1032),SUM(T1032+V1032+W1032))</f>
        <v>0</v>
      </c>
      <c r="Y1032" s="205"/>
      <c r="Z1032" s="205"/>
      <c r="AA1032" s="206"/>
      <c r="AB1032" s="189" t="n">
        <f aca="false">IF(AA1032="SI",X1032,0)</f>
        <v>0</v>
      </c>
      <c r="AC1032" s="207"/>
      <c r="AD1032" s="207"/>
      <c r="AE1032" s="207"/>
      <c r="AF1032" s="207"/>
      <c r="AG1032" s="207"/>
      <c r="AH1032" s="208"/>
    </row>
    <row r="1033" customFormat="false" ht="13.5" hidden="false" customHeight="true" outlineLevel="0" collapsed="false">
      <c r="A1033" s="22" t="n">
        <v>1032</v>
      </c>
      <c r="B1033" s="180"/>
      <c r="C1033" s="22"/>
      <c r="D1033" s="22"/>
      <c r="E1033" s="22"/>
      <c r="F1033" s="22"/>
      <c r="G1033" s="22"/>
      <c r="H1033" s="183"/>
      <c r="I1033" s="183"/>
      <c r="J1033" s="22"/>
      <c r="K1033" s="191" t="e">
        <f aca="false">VLOOKUP('Altri Costi'!J1033,Legenda!$D$1:$F$258,2)</f>
        <v>#N/A</v>
      </c>
      <c r="L1033" s="22"/>
      <c r="M1033" s="22"/>
      <c r="N1033" s="203"/>
      <c r="O1033" s="183"/>
      <c r="P1033" s="22"/>
      <c r="Q1033" s="203"/>
      <c r="R1033" s="183"/>
      <c r="S1033" s="184" t="n">
        <f aca="false">'Piano Finanziario Annuale'!$F$6</f>
        <v>0</v>
      </c>
      <c r="T1033" s="185" t="n">
        <v>0</v>
      </c>
      <c r="U1033" s="186"/>
      <c r="V1033" s="187" t="n">
        <f aca="false">(T1033*U1033)</f>
        <v>0</v>
      </c>
      <c r="W1033" s="185" t="n">
        <v>0</v>
      </c>
      <c r="X1033" s="185" t="n">
        <f aca="false">IF(OR(S1033="sì",S1033="forfettario 190"),SUM(T1033+W1033),SUM(T1033+V1033+W1033))</f>
        <v>0</v>
      </c>
      <c r="Y1033" s="205"/>
      <c r="Z1033" s="205"/>
      <c r="AA1033" s="206"/>
      <c r="AB1033" s="189" t="n">
        <f aca="false">IF(AA1033="SI",X1033,0)</f>
        <v>0</v>
      </c>
      <c r="AC1033" s="207"/>
      <c r="AD1033" s="207"/>
      <c r="AE1033" s="207"/>
      <c r="AF1033" s="207"/>
      <c r="AG1033" s="207"/>
      <c r="AH1033" s="208"/>
    </row>
    <row r="1034" customFormat="false" ht="13.5" hidden="false" customHeight="true" outlineLevel="0" collapsed="false">
      <c r="A1034" s="22" t="n">
        <v>1033</v>
      </c>
      <c r="B1034" s="180"/>
      <c r="C1034" s="22"/>
      <c r="D1034" s="22"/>
      <c r="E1034" s="22"/>
      <c r="F1034" s="22"/>
      <c r="G1034" s="22"/>
      <c r="H1034" s="183"/>
      <c r="I1034" s="183"/>
      <c r="J1034" s="22"/>
      <c r="K1034" s="191" t="e">
        <f aca="false">VLOOKUP('Altri Costi'!J1034,Legenda!$D$1:$F$258,2)</f>
        <v>#N/A</v>
      </c>
      <c r="L1034" s="22"/>
      <c r="M1034" s="22"/>
      <c r="N1034" s="203"/>
      <c r="O1034" s="183"/>
      <c r="P1034" s="22"/>
      <c r="Q1034" s="203"/>
      <c r="R1034" s="183"/>
      <c r="S1034" s="184" t="n">
        <f aca="false">'Piano Finanziario Annuale'!$F$6</f>
        <v>0</v>
      </c>
      <c r="T1034" s="185" t="n">
        <v>0</v>
      </c>
      <c r="U1034" s="186"/>
      <c r="V1034" s="187" t="n">
        <f aca="false">(T1034*U1034)</f>
        <v>0</v>
      </c>
      <c r="W1034" s="185" t="n">
        <v>0</v>
      </c>
      <c r="X1034" s="185" t="n">
        <f aca="false">IF(OR(S1034="sì",S1034="forfettario 190"),SUM(T1034+W1034),SUM(T1034+V1034+W1034))</f>
        <v>0</v>
      </c>
      <c r="Y1034" s="205"/>
      <c r="Z1034" s="205"/>
      <c r="AA1034" s="206"/>
      <c r="AB1034" s="189" t="n">
        <f aca="false">IF(AA1034="SI",X1034,0)</f>
        <v>0</v>
      </c>
      <c r="AC1034" s="207"/>
      <c r="AD1034" s="207"/>
      <c r="AE1034" s="207"/>
      <c r="AF1034" s="207"/>
      <c r="AG1034" s="207"/>
      <c r="AH1034" s="208"/>
    </row>
    <row r="1035" customFormat="false" ht="13.5" hidden="false" customHeight="true" outlineLevel="0" collapsed="false">
      <c r="A1035" s="22" t="n">
        <v>1034</v>
      </c>
      <c r="B1035" s="180"/>
      <c r="C1035" s="22"/>
      <c r="D1035" s="22"/>
      <c r="E1035" s="22"/>
      <c r="F1035" s="22"/>
      <c r="G1035" s="22"/>
      <c r="H1035" s="183"/>
      <c r="I1035" s="183"/>
      <c r="J1035" s="22"/>
      <c r="K1035" s="191" t="e">
        <f aca="false">VLOOKUP('Altri Costi'!J1035,Legenda!$D$1:$F$258,2)</f>
        <v>#N/A</v>
      </c>
      <c r="L1035" s="22"/>
      <c r="M1035" s="22"/>
      <c r="N1035" s="203"/>
      <c r="O1035" s="183"/>
      <c r="P1035" s="22"/>
      <c r="Q1035" s="203"/>
      <c r="R1035" s="183"/>
      <c r="S1035" s="184" t="n">
        <f aca="false">'Piano Finanziario Annuale'!$F$6</f>
        <v>0</v>
      </c>
      <c r="T1035" s="185" t="n">
        <v>0</v>
      </c>
      <c r="U1035" s="186"/>
      <c r="V1035" s="187" t="n">
        <f aca="false">(T1035*U1035)</f>
        <v>0</v>
      </c>
      <c r="W1035" s="185" t="n">
        <v>0</v>
      </c>
      <c r="X1035" s="185" t="n">
        <f aca="false">IF(OR(S1035="sì",S1035="forfettario 190"),SUM(T1035+W1035),SUM(T1035+V1035+W1035))</f>
        <v>0</v>
      </c>
      <c r="Y1035" s="205"/>
      <c r="Z1035" s="205"/>
      <c r="AA1035" s="206"/>
      <c r="AB1035" s="189" t="n">
        <f aca="false">IF(AA1035="SI",X1035,0)</f>
        <v>0</v>
      </c>
      <c r="AC1035" s="207"/>
      <c r="AD1035" s="207"/>
      <c r="AE1035" s="207"/>
      <c r="AF1035" s="207"/>
      <c r="AG1035" s="207"/>
      <c r="AH1035" s="208"/>
    </row>
    <row r="1036" customFormat="false" ht="13.5" hidden="false" customHeight="true" outlineLevel="0" collapsed="false">
      <c r="A1036" s="22" t="n">
        <v>1035</v>
      </c>
      <c r="B1036" s="180"/>
      <c r="C1036" s="22"/>
      <c r="D1036" s="22"/>
      <c r="E1036" s="22"/>
      <c r="F1036" s="22"/>
      <c r="G1036" s="22"/>
      <c r="H1036" s="183"/>
      <c r="I1036" s="183"/>
      <c r="J1036" s="22"/>
      <c r="K1036" s="191" t="e">
        <f aca="false">VLOOKUP('Altri Costi'!J1036,Legenda!$D$1:$F$258,2)</f>
        <v>#N/A</v>
      </c>
      <c r="L1036" s="22"/>
      <c r="M1036" s="22"/>
      <c r="N1036" s="203"/>
      <c r="O1036" s="183"/>
      <c r="P1036" s="22"/>
      <c r="Q1036" s="203"/>
      <c r="R1036" s="183"/>
      <c r="S1036" s="184" t="n">
        <f aca="false">'Piano Finanziario Annuale'!$F$6</f>
        <v>0</v>
      </c>
      <c r="T1036" s="185" t="n">
        <v>0</v>
      </c>
      <c r="U1036" s="186"/>
      <c r="V1036" s="187" t="n">
        <f aca="false">(T1036*U1036)</f>
        <v>0</v>
      </c>
      <c r="W1036" s="185" t="n">
        <v>0</v>
      </c>
      <c r="X1036" s="185" t="n">
        <f aca="false">IF(OR(S1036="sì",S1036="forfettario 190"),SUM(T1036+W1036),SUM(T1036+V1036+W1036))</f>
        <v>0</v>
      </c>
      <c r="Y1036" s="205"/>
      <c r="Z1036" s="205"/>
      <c r="AA1036" s="206"/>
      <c r="AB1036" s="189" t="n">
        <f aca="false">IF(AA1036="SI",X1036,0)</f>
        <v>0</v>
      </c>
      <c r="AC1036" s="207"/>
      <c r="AD1036" s="207"/>
      <c r="AE1036" s="207"/>
      <c r="AF1036" s="207"/>
      <c r="AG1036" s="207"/>
      <c r="AH1036" s="208"/>
    </row>
    <row r="1037" customFormat="false" ht="13.5" hidden="false" customHeight="true" outlineLevel="0" collapsed="false">
      <c r="A1037" s="22" t="n">
        <v>1036</v>
      </c>
      <c r="B1037" s="180"/>
      <c r="C1037" s="22"/>
      <c r="D1037" s="22"/>
      <c r="E1037" s="22"/>
      <c r="F1037" s="22"/>
      <c r="G1037" s="22"/>
      <c r="H1037" s="183"/>
      <c r="I1037" s="183"/>
      <c r="J1037" s="22"/>
      <c r="K1037" s="191" t="e">
        <f aca="false">VLOOKUP('Altri Costi'!J1037,Legenda!$D$1:$F$258,2)</f>
        <v>#N/A</v>
      </c>
      <c r="L1037" s="22"/>
      <c r="M1037" s="22"/>
      <c r="N1037" s="203"/>
      <c r="O1037" s="183"/>
      <c r="P1037" s="22"/>
      <c r="Q1037" s="203"/>
      <c r="R1037" s="183"/>
      <c r="S1037" s="184" t="n">
        <f aca="false">'Piano Finanziario Annuale'!$F$6</f>
        <v>0</v>
      </c>
      <c r="T1037" s="185" t="n">
        <v>0</v>
      </c>
      <c r="U1037" s="186"/>
      <c r="V1037" s="187" t="n">
        <f aca="false">(T1037*U1037)</f>
        <v>0</v>
      </c>
      <c r="W1037" s="185" t="n">
        <v>0</v>
      </c>
      <c r="X1037" s="185" t="n">
        <f aca="false">IF(OR(S1037="sì",S1037="forfettario 190"),SUM(T1037+W1037),SUM(T1037+V1037+W1037))</f>
        <v>0</v>
      </c>
      <c r="Y1037" s="205"/>
      <c r="Z1037" s="205"/>
      <c r="AA1037" s="206"/>
      <c r="AB1037" s="189" t="n">
        <f aca="false">IF(AA1037="SI",X1037,0)</f>
        <v>0</v>
      </c>
      <c r="AC1037" s="207"/>
      <c r="AD1037" s="207"/>
      <c r="AE1037" s="207"/>
      <c r="AF1037" s="207"/>
      <c r="AG1037" s="207"/>
      <c r="AH1037" s="208"/>
    </row>
    <row r="1038" customFormat="false" ht="13.5" hidden="false" customHeight="true" outlineLevel="0" collapsed="false">
      <c r="A1038" s="22" t="n">
        <v>1037</v>
      </c>
      <c r="B1038" s="180"/>
      <c r="C1038" s="22"/>
      <c r="D1038" s="22"/>
      <c r="E1038" s="22"/>
      <c r="F1038" s="22"/>
      <c r="G1038" s="22"/>
      <c r="H1038" s="183"/>
      <c r="I1038" s="183"/>
      <c r="J1038" s="22"/>
      <c r="K1038" s="191" t="e">
        <f aca="false">VLOOKUP('Altri Costi'!J1038,Legenda!$D$1:$F$258,2)</f>
        <v>#N/A</v>
      </c>
      <c r="L1038" s="22"/>
      <c r="M1038" s="22"/>
      <c r="N1038" s="203"/>
      <c r="O1038" s="183"/>
      <c r="P1038" s="22"/>
      <c r="Q1038" s="203"/>
      <c r="R1038" s="183"/>
      <c r="S1038" s="184" t="n">
        <f aca="false">'Piano Finanziario Annuale'!$F$6</f>
        <v>0</v>
      </c>
      <c r="T1038" s="185" t="n">
        <v>0</v>
      </c>
      <c r="U1038" s="186"/>
      <c r="V1038" s="187" t="n">
        <f aca="false">(T1038*U1038)</f>
        <v>0</v>
      </c>
      <c r="W1038" s="185" t="n">
        <v>0</v>
      </c>
      <c r="X1038" s="185" t="n">
        <f aca="false">IF(OR(S1038="sì",S1038="forfettario 190"),SUM(T1038+W1038),SUM(T1038+V1038+W1038))</f>
        <v>0</v>
      </c>
      <c r="Y1038" s="205"/>
      <c r="Z1038" s="205"/>
      <c r="AA1038" s="206"/>
      <c r="AB1038" s="189" t="n">
        <f aca="false">IF(AA1038="SI",X1038,0)</f>
        <v>0</v>
      </c>
      <c r="AC1038" s="207"/>
      <c r="AD1038" s="207"/>
      <c r="AE1038" s="207"/>
      <c r="AF1038" s="207"/>
      <c r="AG1038" s="207"/>
      <c r="AH1038" s="208"/>
    </row>
    <row r="1039" customFormat="false" ht="13.5" hidden="false" customHeight="true" outlineLevel="0" collapsed="false">
      <c r="A1039" s="22" t="n">
        <v>1038</v>
      </c>
      <c r="B1039" s="180"/>
      <c r="C1039" s="22"/>
      <c r="D1039" s="22"/>
      <c r="E1039" s="22"/>
      <c r="F1039" s="22"/>
      <c r="G1039" s="22"/>
      <c r="H1039" s="183"/>
      <c r="I1039" s="183"/>
      <c r="J1039" s="22"/>
      <c r="K1039" s="191" t="e">
        <f aca="false">VLOOKUP('Altri Costi'!J1039,Legenda!$D$1:$F$258,2)</f>
        <v>#N/A</v>
      </c>
      <c r="L1039" s="22"/>
      <c r="M1039" s="22"/>
      <c r="N1039" s="203"/>
      <c r="O1039" s="183"/>
      <c r="P1039" s="22"/>
      <c r="Q1039" s="203"/>
      <c r="R1039" s="183"/>
      <c r="S1039" s="184" t="n">
        <f aca="false">'Piano Finanziario Annuale'!$F$6</f>
        <v>0</v>
      </c>
      <c r="T1039" s="185" t="n">
        <v>0</v>
      </c>
      <c r="U1039" s="186"/>
      <c r="V1039" s="187" t="n">
        <f aca="false">(T1039*U1039)</f>
        <v>0</v>
      </c>
      <c r="W1039" s="185" t="n">
        <v>0</v>
      </c>
      <c r="X1039" s="185" t="n">
        <f aca="false">IF(OR(S1039="sì",S1039="forfettario 190"),SUM(T1039+W1039),SUM(T1039+V1039+W1039))</f>
        <v>0</v>
      </c>
      <c r="Y1039" s="205"/>
      <c r="Z1039" s="205"/>
      <c r="AA1039" s="206"/>
      <c r="AB1039" s="189" t="n">
        <f aca="false">IF(AA1039="SI",X1039,0)</f>
        <v>0</v>
      </c>
      <c r="AC1039" s="207"/>
      <c r="AD1039" s="207"/>
      <c r="AE1039" s="207"/>
      <c r="AF1039" s="207"/>
      <c r="AG1039" s="207"/>
      <c r="AH1039" s="208"/>
    </row>
    <row r="1040" customFormat="false" ht="13.5" hidden="false" customHeight="true" outlineLevel="0" collapsed="false">
      <c r="A1040" s="22" t="n">
        <v>1039</v>
      </c>
      <c r="B1040" s="180"/>
      <c r="C1040" s="22"/>
      <c r="D1040" s="22"/>
      <c r="E1040" s="22"/>
      <c r="F1040" s="22"/>
      <c r="G1040" s="22"/>
      <c r="H1040" s="183"/>
      <c r="I1040" s="183"/>
      <c r="J1040" s="22"/>
      <c r="K1040" s="191" t="e">
        <f aca="false">VLOOKUP('Altri Costi'!J1040,Legenda!$D$1:$F$258,2)</f>
        <v>#N/A</v>
      </c>
      <c r="L1040" s="22"/>
      <c r="M1040" s="22"/>
      <c r="N1040" s="203"/>
      <c r="O1040" s="183"/>
      <c r="P1040" s="22"/>
      <c r="Q1040" s="203"/>
      <c r="R1040" s="183"/>
      <c r="S1040" s="184" t="n">
        <f aca="false">'Piano Finanziario Annuale'!$F$6</f>
        <v>0</v>
      </c>
      <c r="T1040" s="185" t="n">
        <v>0</v>
      </c>
      <c r="U1040" s="186"/>
      <c r="V1040" s="187" t="n">
        <f aca="false">(T1040*U1040)</f>
        <v>0</v>
      </c>
      <c r="W1040" s="185" t="n">
        <v>0</v>
      </c>
      <c r="X1040" s="185" t="n">
        <f aca="false">IF(OR(S1040="sì",S1040="forfettario 190"),SUM(T1040+W1040),SUM(T1040+V1040+W1040))</f>
        <v>0</v>
      </c>
      <c r="Y1040" s="205"/>
      <c r="Z1040" s="205"/>
      <c r="AA1040" s="206"/>
      <c r="AB1040" s="189" t="n">
        <f aca="false">IF(AA1040="SI",X1040,0)</f>
        <v>0</v>
      </c>
      <c r="AC1040" s="207"/>
      <c r="AD1040" s="207"/>
      <c r="AE1040" s="207"/>
      <c r="AF1040" s="207"/>
      <c r="AG1040" s="207"/>
      <c r="AH1040" s="208"/>
    </row>
    <row r="1041" customFormat="false" ht="13.5" hidden="false" customHeight="true" outlineLevel="0" collapsed="false">
      <c r="A1041" s="22" t="n">
        <v>1040</v>
      </c>
      <c r="B1041" s="180"/>
      <c r="C1041" s="22"/>
      <c r="D1041" s="22"/>
      <c r="E1041" s="22"/>
      <c r="F1041" s="22"/>
      <c r="G1041" s="22"/>
      <c r="H1041" s="183"/>
      <c r="I1041" s="183"/>
      <c r="J1041" s="22"/>
      <c r="K1041" s="191" t="e">
        <f aca="false">VLOOKUP('Altri Costi'!J1041,Legenda!$D$1:$F$258,2)</f>
        <v>#N/A</v>
      </c>
      <c r="L1041" s="22"/>
      <c r="M1041" s="22"/>
      <c r="N1041" s="203"/>
      <c r="O1041" s="183"/>
      <c r="P1041" s="22"/>
      <c r="Q1041" s="203"/>
      <c r="R1041" s="183"/>
      <c r="S1041" s="184" t="n">
        <f aca="false">'Piano Finanziario Annuale'!$F$6</f>
        <v>0</v>
      </c>
      <c r="T1041" s="185" t="n">
        <v>0</v>
      </c>
      <c r="U1041" s="186"/>
      <c r="V1041" s="187" t="n">
        <f aca="false">(T1041*U1041)</f>
        <v>0</v>
      </c>
      <c r="W1041" s="185" t="n">
        <v>0</v>
      </c>
      <c r="X1041" s="185" t="n">
        <f aca="false">IF(OR(S1041="sì",S1041="forfettario 190"),SUM(T1041+W1041),SUM(T1041+V1041+W1041))</f>
        <v>0</v>
      </c>
      <c r="Y1041" s="205"/>
      <c r="Z1041" s="205"/>
      <c r="AA1041" s="206"/>
      <c r="AB1041" s="189" t="n">
        <f aca="false">IF(AA1041="SI",X1041,0)</f>
        <v>0</v>
      </c>
      <c r="AC1041" s="207"/>
      <c r="AD1041" s="207"/>
      <c r="AE1041" s="207"/>
      <c r="AF1041" s="207"/>
      <c r="AG1041" s="207"/>
      <c r="AH1041" s="208"/>
    </row>
    <row r="1042" customFormat="false" ht="13.5" hidden="false" customHeight="true" outlineLevel="0" collapsed="false">
      <c r="A1042" s="22" t="n">
        <v>1041</v>
      </c>
      <c r="B1042" s="180"/>
      <c r="C1042" s="22"/>
      <c r="D1042" s="22"/>
      <c r="E1042" s="22"/>
      <c r="F1042" s="22"/>
      <c r="G1042" s="22"/>
      <c r="H1042" s="183"/>
      <c r="I1042" s="183"/>
      <c r="J1042" s="22"/>
      <c r="K1042" s="191" t="e">
        <f aca="false">VLOOKUP('Altri Costi'!J1042,Legenda!$D$1:$F$258,2)</f>
        <v>#N/A</v>
      </c>
      <c r="L1042" s="22"/>
      <c r="M1042" s="22"/>
      <c r="N1042" s="203"/>
      <c r="O1042" s="183"/>
      <c r="P1042" s="22"/>
      <c r="Q1042" s="203"/>
      <c r="R1042" s="183"/>
      <c r="S1042" s="184" t="n">
        <f aca="false">'Piano Finanziario Annuale'!$F$6</f>
        <v>0</v>
      </c>
      <c r="T1042" s="185" t="n">
        <v>0</v>
      </c>
      <c r="U1042" s="186"/>
      <c r="V1042" s="187" t="n">
        <f aca="false">(T1042*U1042)</f>
        <v>0</v>
      </c>
      <c r="W1042" s="185" t="n">
        <v>0</v>
      </c>
      <c r="X1042" s="185" t="n">
        <f aca="false">IF(OR(S1042="sì",S1042="forfettario 190"),SUM(T1042+W1042),SUM(T1042+V1042+W1042))</f>
        <v>0</v>
      </c>
      <c r="Y1042" s="205"/>
      <c r="Z1042" s="205"/>
      <c r="AA1042" s="206"/>
      <c r="AB1042" s="189" t="n">
        <f aca="false">IF(AA1042="SI",X1042,0)</f>
        <v>0</v>
      </c>
      <c r="AC1042" s="207"/>
      <c r="AD1042" s="207"/>
      <c r="AE1042" s="207"/>
      <c r="AF1042" s="207"/>
      <c r="AG1042" s="207"/>
      <c r="AH1042" s="208"/>
    </row>
    <row r="1043" customFormat="false" ht="13.5" hidden="false" customHeight="true" outlineLevel="0" collapsed="false">
      <c r="A1043" s="22" t="n">
        <v>1042</v>
      </c>
      <c r="B1043" s="180"/>
      <c r="C1043" s="22"/>
      <c r="D1043" s="22"/>
      <c r="E1043" s="22"/>
      <c r="F1043" s="22"/>
      <c r="G1043" s="22"/>
      <c r="H1043" s="183"/>
      <c r="I1043" s="183"/>
      <c r="J1043" s="22"/>
      <c r="K1043" s="191" t="e">
        <f aca="false">VLOOKUP('Altri Costi'!J1043,Legenda!$D$1:$F$258,2)</f>
        <v>#N/A</v>
      </c>
      <c r="L1043" s="22"/>
      <c r="M1043" s="22"/>
      <c r="N1043" s="203"/>
      <c r="O1043" s="183"/>
      <c r="P1043" s="22"/>
      <c r="Q1043" s="203"/>
      <c r="R1043" s="183"/>
      <c r="S1043" s="184" t="n">
        <f aca="false">'Piano Finanziario Annuale'!$F$6</f>
        <v>0</v>
      </c>
      <c r="T1043" s="185" t="n">
        <v>0</v>
      </c>
      <c r="U1043" s="186"/>
      <c r="V1043" s="187" t="n">
        <f aca="false">(T1043*U1043)</f>
        <v>0</v>
      </c>
      <c r="W1043" s="185" t="n">
        <v>0</v>
      </c>
      <c r="X1043" s="185" t="n">
        <f aca="false">IF(OR(S1043="sì",S1043="forfettario 190"),SUM(T1043+W1043),SUM(T1043+V1043+W1043))</f>
        <v>0</v>
      </c>
      <c r="Y1043" s="205"/>
      <c r="Z1043" s="205"/>
      <c r="AA1043" s="206"/>
      <c r="AB1043" s="189" t="n">
        <f aca="false">IF(AA1043="SI",X1043,0)</f>
        <v>0</v>
      </c>
      <c r="AC1043" s="207"/>
      <c r="AD1043" s="207"/>
      <c r="AE1043" s="207"/>
      <c r="AF1043" s="207"/>
      <c r="AG1043" s="207"/>
      <c r="AH1043" s="208"/>
    </row>
    <row r="1044" customFormat="false" ht="13.5" hidden="false" customHeight="true" outlineLevel="0" collapsed="false">
      <c r="A1044" s="22" t="n">
        <v>1043</v>
      </c>
      <c r="B1044" s="180"/>
      <c r="C1044" s="22"/>
      <c r="D1044" s="22"/>
      <c r="E1044" s="22"/>
      <c r="F1044" s="22"/>
      <c r="G1044" s="22"/>
      <c r="H1044" s="183"/>
      <c r="I1044" s="183"/>
      <c r="J1044" s="22"/>
      <c r="K1044" s="191" t="e">
        <f aca="false">VLOOKUP('Altri Costi'!J1044,Legenda!$D$1:$F$258,2)</f>
        <v>#N/A</v>
      </c>
      <c r="L1044" s="22"/>
      <c r="M1044" s="22"/>
      <c r="N1044" s="203"/>
      <c r="O1044" s="183"/>
      <c r="P1044" s="22"/>
      <c r="Q1044" s="203"/>
      <c r="R1044" s="183"/>
      <c r="S1044" s="184" t="n">
        <f aca="false">'Piano Finanziario Annuale'!$F$6</f>
        <v>0</v>
      </c>
      <c r="T1044" s="185" t="n">
        <v>0</v>
      </c>
      <c r="U1044" s="186"/>
      <c r="V1044" s="187" t="n">
        <f aca="false">(T1044*U1044)</f>
        <v>0</v>
      </c>
      <c r="W1044" s="185" t="n">
        <v>0</v>
      </c>
      <c r="X1044" s="185" t="n">
        <f aca="false">IF(OR(S1044="sì",S1044="forfettario 190"),SUM(T1044+W1044),SUM(T1044+V1044+W1044))</f>
        <v>0</v>
      </c>
      <c r="Y1044" s="205"/>
      <c r="Z1044" s="205"/>
      <c r="AA1044" s="206"/>
      <c r="AB1044" s="189" t="n">
        <f aca="false">IF(AA1044="SI",X1044,0)</f>
        <v>0</v>
      </c>
      <c r="AC1044" s="207"/>
      <c r="AD1044" s="207"/>
      <c r="AE1044" s="207"/>
      <c r="AF1044" s="207"/>
      <c r="AG1044" s="207"/>
      <c r="AH1044" s="208"/>
    </row>
    <row r="1045" customFormat="false" ht="13.5" hidden="false" customHeight="true" outlineLevel="0" collapsed="false">
      <c r="A1045" s="22" t="n">
        <v>1044</v>
      </c>
      <c r="B1045" s="180"/>
      <c r="C1045" s="22"/>
      <c r="D1045" s="22"/>
      <c r="E1045" s="22"/>
      <c r="F1045" s="22"/>
      <c r="G1045" s="22"/>
      <c r="H1045" s="183"/>
      <c r="I1045" s="183"/>
      <c r="J1045" s="22"/>
      <c r="K1045" s="191" t="e">
        <f aca="false">VLOOKUP('Altri Costi'!J1045,Legenda!$D$1:$F$258,2)</f>
        <v>#N/A</v>
      </c>
      <c r="L1045" s="22"/>
      <c r="M1045" s="22"/>
      <c r="N1045" s="203"/>
      <c r="O1045" s="183"/>
      <c r="P1045" s="22"/>
      <c r="Q1045" s="203"/>
      <c r="R1045" s="183"/>
      <c r="S1045" s="184" t="n">
        <f aca="false">'Piano Finanziario Annuale'!$F$6</f>
        <v>0</v>
      </c>
      <c r="T1045" s="185" t="n">
        <v>0</v>
      </c>
      <c r="U1045" s="186"/>
      <c r="V1045" s="187" t="n">
        <f aca="false">(T1045*U1045)</f>
        <v>0</v>
      </c>
      <c r="W1045" s="185" t="n">
        <v>0</v>
      </c>
      <c r="X1045" s="185" t="n">
        <f aca="false">IF(OR(S1045="sì",S1045="forfettario 190"),SUM(T1045+W1045),SUM(T1045+V1045+W1045))</f>
        <v>0</v>
      </c>
      <c r="Y1045" s="205"/>
      <c r="Z1045" s="205"/>
      <c r="AA1045" s="206"/>
      <c r="AB1045" s="189" t="n">
        <f aca="false">IF(AA1045="SI",X1045,0)</f>
        <v>0</v>
      </c>
      <c r="AC1045" s="207"/>
      <c r="AD1045" s="207"/>
      <c r="AE1045" s="207"/>
      <c r="AF1045" s="207"/>
      <c r="AG1045" s="207"/>
      <c r="AH1045" s="208"/>
    </row>
    <row r="1046" customFormat="false" ht="13.5" hidden="false" customHeight="true" outlineLevel="0" collapsed="false">
      <c r="A1046" s="22" t="n">
        <v>1045</v>
      </c>
      <c r="B1046" s="180"/>
      <c r="C1046" s="22"/>
      <c r="D1046" s="22"/>
      <c r="E1046" s="22"/>
      <c r="F1046" s="22"/>
      <c r="G1046" s="22"/>
      <c r="H1046" s="183"/>
      <c r="I1046" s="183"/>
      <c r="J1046" s="22"/>
      <c r="K1046" s="191" t="e">
        <f aca="false">VLOOKUP('Altri Costi'!J1046,Legenda!$D$1:$F$258,2)</f>
        <v>#N/A</v>
      </c>
      <c r="L1046" s="22"/>
      <c r="M1046" s="22"/>
      <c r="N1046" s="203"/>
      <c r="O1046" s="183"/>
      <c r="P1046" s="22"/>
      <c r="Q1046" s="203"/>
      <c r="R1046" s="183"/>
      <c r="S1046" s="184" t="n">
        <f aca="false">'Piano Finanziario Annuale'!$F$6</f>
        <v>0</v>
      </c>
      <c r="T1046" s="185" t="n">
        <v>0</v>
      </c>
      <c r="U1046" s="186"/>
      <c r="V1046" s="187" t="n">
        <f aca="false">(T1046*U1046)</f>
        <v>0</v>
      </c>
      <c r="W1046" s="185" t="n">
        <v>0</v>
      </c>
      <c r="X1046" s="185" t="n">
        <f aca="false">IF(OR(S1046="sì",S1046="forfettario 190"),SUM(T1046+W1046),SUM(T1046+V1046+W1046))</f>
        <v>0</v>
      </c>
      <c r="Y1046" s="205"/>
      <c r="Z1046" s="205"/>
      <c r="AA1046" s="206"/>
      <c r="AB1046" s="189" t="n">
        <f aca="false">IF(AA1046="SI",X1046,0)</f>
        <v>0</v>
      </c>
      <c r="AC1046" s="207"/>
      <c r="AD1046" s="207"/>
      <c r="AE1046" s="207"/>
      <c r="AF1046" s="207"/>
      <c r="AG1046" s="207"/>
      <c r="AH1046" s="208"/>
    </row>
    <row r="1047" customFormat="false" ht="13.5" hidden="false" customHeight="true" outlineLevel="0" collapsed="false">
      <c r="A1047" s="22" t="n">
        <v>1046</v>
      </c>
      <c r="B1047" s="180"/>
      <c r="C1047" s="22"/>
      <c r="D1047" s="22"/>
      <c r="E1047" s="22"/>
      <c r="F1047" s="22"/>
      <c r="G1047" s="22"/>
      <c r="H1047" s="183"/>
      <c r="I1047" s="183"/>
      <c r="J1047" s="22"/>
      <c r="K1047" s="191" t="e">
        <f aca="false">VLOOKUP('Altri Costi'!J1047,Legenda!$D$1:$F$258,2)</f>
        <v>#N/A</v>
      </c>
      <c r="L1047" s="22"/>
      <c r="M1047" s="22"/>
      <c r="N1047" s="203"/>
      <c r="O1047" s="183"/>
      <c r="P1047" s="22"/>
      <c r="Q1047" s="203"/>
      <c r="R1047" s="183"/>
      <c r="S1047" s="184" t="n">
        <f aca="false">'Piano Finanziario Annuale'!$F$6</f>
        <v>0</v>
      </c>
      <c r="T1047" s="185" t="n">
        <v>0</v>
      </c>
      <c r="U1047" s="186"/>
      <c r="V1047" s="187" t="n">
        <f aca="false">(T1047*U1047)</f>
        <v>0</v>
      </c>
      <c r="W1047" s="185" t="n">
        <v>0</v>
      </c>
      <c r="X1047" s="185" t="n">
        <f aca="false">IF(OR(S1047="sì",S1047="forfettario 190"),SUM(T1047+W1047),SUM(T1047+V1047+W1047))</f>
        <v>0</v>
      </c>
      <c r="Y1047" s="205"/>
      <c r="Z1047" s="205"/>
      <c r="AA1047" s="206"/>
      <c r="AB1047" s="189" t="n">
        <f aca="false">IF(AA1047="SI",X1047,0)</f>
        <v>0</v>
      </c>
      <c r="AC1047" s="207"/>
      <c r="AD1047" s="207"/>
      <c r="AE1047" s="207"/>
      <c r="AF1047" s="207"/>
      <c r="AG1047" s="207"/>
      <c r="AH1047" s="208"/>
    </row>
    <row r="1048" customFormat="false" ht="13.5" hidden="false" customHeight="true" outlineLevel="0" collapsed="false">
      <c r="A1048" s="22" t="n">
        <v>1047</v>
      </c>
      <c r="B1048" s="180"/>
      <c r="C1048" s="22"/>
      <c r="D1048" s="22"/>
      <c r="E1048" s="22"/>
      <c r="F1048" s="22"/>
      <c r="G1048" s="22"/>
      <c r="H1048" s="183"/>
      <c r="I1048" s="183"/>
      <c r="J1048" s="22"/>
      <c r="K1048" s="191" t="e">
        <f aca="false">VLOOKUP('Altri Costi'!J1048,Legenda!$D$1:$F$258,2)</f>
        <v>#N/A</v>
      </c>
      <c r="L1048" s="22"/>
      <c r="M1048" s="22"/>
      <c r="N1048" s="203"/>
      <c r="O1048" s="183"/>
      <c r="P1048" s="22"/>
      <c r="Q1048" s="203"/>
      <c r="R1048" s="183"/>
      <c r="S1048" s="184" t="n">
        <f aca="false">'Piano Finanziario Annuale'!$F$6</f>
        <v>0</v>
      </c>
      <c r="T1048" s="185" t="n">
        <v>0</v>
      </c>
      <c r="U1048" s="186"/>
      <c r="V1048" s="187" t="n">
        <f aca="false">(T1048*U1048)</f>
        <v>0</v>
      </c>
      <c r="W1048" s="185" t="n">
        <v>0</v>
      </c>
      <c r="X1048" s="185" t="n">
        <f aca="false">IF(OR(S1048="sì",S1048="forfettario 190"),SUM(T1048+W1048),SUM(T1048+V1048+W1048))</f>
        <v>0</v>
      </c>
      <c r="Y1048" s="205"/>
      <c r="Z1048" s="205"/>
      <c r="AA1048" s="206"/>
      <c r="AB1048" s="189" t="n">
        <f aca="false">IF(AA1048="SI",X1048,0)</f>
        <v>0</v>
      </c>
      <c r="AC1048" s="207"/>
      <c r="AD1048" s="207"/>
      <c r="AE1048" s="207"/>
      <c r="AF1048" s="207"/>
      <c r="AG1048" s="207"/>
      <c r="AH1048" s="208"/>
    </row>
    <row r="1049" customFormat="false" ht="13.5" hidden="false" customHeight="true" outlineLevel="0" collapsed="false">
      <c r="A1049" s="22" t="n">
        <v>1048</v>
      </c>
      <c r="B1049" s="180"/>
      <c r="C1049" s="22"/>
      <c r="D1049" s="22"/>
      <c r="E1049" s="22"/>
      <c r="F1049" s="22"/>
      <c r="G1049" s="22"/>
      <c r="H1049" s="183"/>
      <c r="I1049" s="183"/>
      <c r="J1049" s="22"/>
      <c r="K1049" s="191" t="e">
        <f aca="false">VLOOKUP('Altri Costi'!J1049,Legenda!$D$1:$F$258,2)</f>
        <v>#N/A</v>
      </c>
      <c r="L1049" s="22"/>
      <c r="M1049" s="22"/>
      <c r="N1049" s="203"/>
      <c r="O1049" s="183"/>
      <c r="P1049" s="22"/>
      <c r="Q1049" s="203"/>
      <c r="R1049" s="183"/>
      <c r="S1049" s="184" t="n">
        <f aca="false">'Piano Finanziario Annuale'!$F$6</f>
        <v>0</v>
      </c>
      <c r="T1049" s="185" t="n">
        <v>0</v>
      </c>
      <c r="U1049" s="186"/>
      <c r="V1049" s="187" t="n">
        <f aca="false">(T1049*U1049)</f>
        <v>0</v>
      </c>
      <c r="W1049" s="185" t="n">
        <v>0</v>
      </c>
      <c r="X1049" s="185" t="n">
        <f aca="false">IF(OR(S1049="sì",S1049="forfettario 190"),SUM(T1049+W1049),SUM(T1049+V1049+W1049))</f>
        <v>0</v>
      </c>
      <c r="Y1049" s="205"/>
      <c r="Z1049" s="205"/>
      <c r="AA1049" s="206"/>
      <c r="AB1049" s="189" t="n">
        <f aca="false">IF(AA1049="SI",X1049,0)</f>
        <v>0</v>
      </c>
      <c r="AC1049" s="207"/>
      <c r="AD1049" s="207"/>
      <c r="AE1049" s="207"/>
      <c r="AF1049" s="207"/>
      <c r="AG1049" s="207"/>
      <c r="AH1049" s="208"/>
    </row>
    <row r="1050" customFormat="false" ht="13.5" hidden="false" customHeight="true" outlineLevel="0" collapsed="false">
      <c r="A1050" s="22" t="n">
        <v>1049</v>
      </c>
      <c r="B1050" s="180"/>
      <c r="C1050" s="22"/>
      <c r="D1050" s="22"/>
      <c r="E1050" s="22"/>
      <c r="F1050" s="22"/>
      <c r="G1050" s="22"/>
      <c r="H1050" s="183"/>
      <c r="I1050" s="183"/>
      <c r="J1050" s="22"/>
      <c r="K1050" s="191" t="e">
        <f aca="false">VLOOKUP('Altri Costi'!J1050,Legenda!$D$1:$F$258,2)</f>
        <v>#N/A</v>
      </c>
      <c r="L1050" s="22"/>
      <c r="M1050" s="22"/>
      <c r="N1050" s="203"/>
      <c r="O1050" s="183"/>
      <c r="P1050" s="22"/>
      <c r="Q1050" s="203"/>
      <c r="R1050" s="183"/>
      <c r="S1050" s="184" t="n">
        <f aca="false">'Piano Finanziario Annuale'!$F$6</f>
        <v>0</v>
      </c>
      <c r="T1050" s="185" t="n">
        <v>0</v>
      </c>
      <c r="U1050" s="186"/>
      <c r="V1050" s="187" t="n">
        <f aca="false">(T1050*U1050)</f>
        <v>0</v>
      </c>
      <c r="W1050" s="185" t="n">
        <v>0</v>
      </c>
      <c r="X1050" s="185" t="n">
        <f aca="false">IF(OR(S1050="sì",S1050="forfettario 190"),SUM(T1050+W1050),SUM(T1050+V1050+W1050))</f>
        <v>0</v>
      </c>
      <c r="Y1050" s="205"/>
      <c r="Z1050" s="205"/>
      <c r="AA1050" s="206"/>
      <c r="AB1050" s="189" t="n">
        <f aca="false">IF(AA1050="SI",X1050,0)</f>
        <v>0</v>
      </c>
      <c r="AC1050" s="207"/>
      <c r="AD1050" s="207"/>
      <c r="AE1050" s="207"/>
      <c r="AF1050" s="207"/>
      <c r="AG1050" s="207"/>
      <c r="AH1050" s="208"/>
    </row>
    <row r="1051" customFormat="false" ht="13.5" hidden="false" customHeight="true" outlineLevel="0" collapsed="false">
      <c r="A1051" s="22" t="n">
        <v>1050</v>
      </c>
      <c r="B1051" s="180"/>
      <c r="C1051" s="22"/>
      <c r="D1051" s="22"/>
      <c r="E1051" s="22"/>
      <c r="F1051" s="22"/>
      <c r="G1051" s="22"/>
      <c r="H1051" s="183"/>
      <c r="I1051" s="183"/>
      <c r="J1051" s="22"/>
      <c r="K1051" s="191" t="e">
        <f aca="false">VLOOKUP('Altri Costi'!J1051,Legenda!$D$1:$F$258,2)</f>
        <v>#N/A</v>
      </c>
      <c r="L1051" s="22"/>
      <c r="M1051" s="22"/>
      <c r="N1051" s="203"/>
      <c r="O1051" s="183"/>
      <c r="P1051" s="22"/>
      <c r="Q1051" s="203"/>
      <c r="R1051" s="183"/>
      <c r="S1051" s="184" t="n">
        <f aca="false">'Piano Finanziario Annuale'!$F$6</f>
        <v>0</v>
      </c>
      <c r="T1051" s="185" t="n">
        <v>0</v>
      </c>
      <c r="U1051" s="186"/>
      <c r="V1051" s="187" t="n">
        <f aca="false">(T1051*U1051)</f>
        <v>0</v>
      </c>
      <c r="W1051" s="185" t="n">
        <v>0</v>
      </c>
      <c r="X1051" s="185" t="n">
        <f aca="false">IF(OR(S1051="sì",S1051="forfettario 190"),SUM(T1051+W1051),SUM(T1051+V1051+W1051))</f>
        <v>0</v>
      </c>
      <c r="Y1051" s="205"/>
      <c r="Z1051" s="205"/>
      <c r="AA1051" s="206"/>
      <c r="AB1051" s="189" t="n">
        <f aca="false">IF(AA1051="SI",X1051,0)</f>
        <v>0</v>
      </c>
      <c r="AC1051" s="207"/>
      <c r="AD1051" s="207"/>
      <c r="AE1051" s="207"/>
      <c r="AF1051" s="207"/>
      <c r="AG1051" s="207"/>
      <c r="AH1051" s="208"/>
    </row>
    <row r="1052" customFormat="false" ht="13.5" hidden="false" customHeight="true" outlineLevel="0" collapsed="false">
      <c r="A1052" s="22" t="n">
        <v>1051</v>
      </c>
      <c r="B1052" s="180"/>
      <c r="C1052" s="22"/>
      <c r="D1052" s="22"/>
      <c r="E1052" s="22"/>
      <c r="F1052" s="22"/>
      <c r="G1052" s="22"/>
      <c r="H1052" s="183"/>
      <c r="I1052" s="183"/>
      <c r="J1052" s="22"/>
      <c r="K1052" s="191" t="e">
        <f aca="false">VLOOKUP('Altri Costi'!J1052,Legenda!$D$1:$F$258,2)</f>
        <v>#N/A</v>
      </c>
      <c r="L1052" s="22"/>
      <c r="M1052" s="22"/>
      <c r="N1052" s="203"/>
      <c r="O1052" s="183"/>
      <c r="P1052" s="22"/>
      <c r="Q1052" s="203"/>
      <c r="R1052" s="183"/>
      <c r="S1052" s="184" t="n">
        <f aca="false">'Piano Finanziario Annuale'!$F$6</f>
        <v>0</v>
      </c>
      <c r="T1052" s="185" t="n">
        <v>0</v>
      </c>
      <c r="U1052" s="186"/>
      <c r="V1052" s="187" t="n">
        <f aca="false">(T1052*U1052)</f>
        <v>0</v>
      </c>
      <c r="W1052" s="185" t="n">
        <v>0</v>
      </c>
      <c r="X1052" s="185" t="n">
        <f aca="false">IF(OR(S1052="sì",S1052="forfettario 190"),SUM(T1052+W1052),SUM(T1052+V1052+W1052))</f>
        <v>0</v>
      </c>
      <c r="Y1052" s="205"/>
      <c r="Z1052" s="205"/>
      <c r="AA1052" s="206"/>
      <c r="AB1052" s="189" t="n">
        <f aca="false">IF(AA1052="SI",X1052,0)</f>
        <v>0</v>
      </c>
      <c r="AC1052" s="207"/>
      <c r="AD1052" s="207"/>
      <c r="AE1052" s="207"/>
      <c r="AF1052" s="207"/>
      <c r="AG1052" s="207"/>
      <c r="AH1052" s="208"/>
    </row>
    <row r="1053" customFormat="false" ht="13.5" hidden="false" customHeight="true" outlineLevel="0" collapsed="false">
      <c r="A1053" s="22" t="n">
        <v>1052</v>
      </c>
      <c r="B1053" s="180"/>
      <c r="C1053" s="22"/>
      <c r="D1053" s="22"/>
      <c r="E1053" s="22"/>
      <c r="F1053" s="22"/>
      <c r="G1053" s="22"/>
      <c r="H1053" s="183"/>
      <c r="I1053" s="183"/>
      <c r="J1053" s="22"/>
      <c r="K1053" s="191" t="e">
        <f aca="false">VLOOKUP('Altri Costi'!J1053,Legenda!$D$1:$F$258,2)</f>
        <v>#N/A</v>
      </c>
      <c r="L1053" s="22"/>
      <c r="M1053" s="22"/>
      <c r="N1053" s="203"/>
      <c r="O1053" s="183"/>
      <c r="P1053" s="22"/>
      <c r="Q1053" s="203"/>
      <c r="R1053" s="183"/>
      <c r="S1053" s="184" t="n">
        <f aca="false">'Piano Finanziario Annuale'!$F$6</f>
        <v>0</v>
      </c>
      <c r="T1053" s="185" t="n">
        <v>0</v>
      </c>
      <c r="U1053" s="186"/>
      <c r="V1053" s="187" t="n">
        <f aca="false">(T1053*U1053)</f>
        <v>0</v>
      </c>
      <c r="W1053" s="185" t="n">
        <v>0</v>
      </c>
      <c r="X1053" s="185" t="n">
        <f aca="false">IF(OR(S1053="sì",S1053="forfettario 190"),SUM(T1053+W1053),SUM(T1053+V1053+W1053))</f>
        <v>0</v>
      </c>
      <c r="Y1053" s="205"/>
      <c r="Z1053" s="205"/>
      <c r="AA1053" s="206"/>
      <c r="AB1053" s="189" t="n">
        <f aca="false">IF(AA1053="SI",X1053,0)</f>
        <v>0</v>
      </c>
      <c r="AC1053" s="207"/>
      <c r="AD1053" s="207"/>
      <c r="AE1053" s="207"/>
      <c r="AF1053" s="207"/>
      <c r="AG1053" s="207"/>
      <c r="AH1053" s="208"/>
    </row>
    <row r="1054" customFormat="false" ht="13.5" hidden="false" customHeight="true" outlineLevel="0" collapsed="false">
      <c r="A1054" s="22" t="n">
        <v>1053</v>
      </c>
      <c r="B1054" s="180"/>
      <c r="C1054" s="22"/>
      <c r="D1054" s="22"/>
      <c r="E1054" s="22"/>
      <c r="F1054" s="22"/>
      <c r="G1054" s="22"/>
      <c r="H1054" s="183"/>
      <c r="I1054" s="183"/>
      <c r="J1054" s="22"/>
      <c r="K1054" s="191" t="e">
        <f aca="false">VLOOKUP('Altri Costi'!J1054,Legenda!$D$1:$F$258,2)</f>
        <v>#N/A</v>
      </c>
      <c r="L1054" s="22"/>
      <c r="M1054" s="22"/>
      <c r="N1054" s="203"/>
      <c r="O1054" s="183"/>
      <c r="P1054" s="22"/>
      <c r="Q1054" s="203"/>
      <c r="R1054" s="183"/>
      <c r="S1054" s="184" t="n">
        <f aca="false">'Piano Finanziario Annuale'!$F$6</f>
        <v>0</v>
      </c>
      <c r="T1054" s="185" t="n">
        <v>0</v>
      </c>
      <c r="U1054" s="186"/>
      <c r="V1054" s="187" t="n">
        <f aca="false">(T1054*U1054)</f>
        <v>0</v>
      </c>
      <c r="W1054" s="185" t="n">
        <v>0</v>
      </c>
      <c r="X1054" s="185" t="n">
        <f aca="false">IF(OR(S1054="sì",S1054="forfettario 190"),SUM(T1054+W1054),SUM(T1054+V1054+W1054))</f>
        <v>0</v>
      </c>
      <c r="Y1054" s="205"/>
      <c r="Z1054" s="205"/>
      <c r="AA1054" s="206"/>
      <c r="AB1054" s="189" t="n">
        <f aca="false">IF(AA1054="SI",X1054,0)</f>
        <v>0</v>
      </c>
      <c r="AC1054" s="207"/>
      <c r="AD1054" s="207"/>
      <c r="AE1054" s="207"/>
      <c r="AF1054" s="207"/>
      <c r="AG1054" s="207"/>
      <c r="AH1054" s="208"/>
    </row>
    <row r="1055" customFormat="false" ht="13.5" hidden="false" customHeight="true" outlineLevel="0" collapsed="false">
      <c r="A1055" s="22" t="n">
        <v>1054</v>
      </c>
      <c r="B1055" s="180"/>
      <c r="C1055" s="22"/>
      <c r="D1055" s="22"/>
      <c r="E1055" s="22"/>
      <c r="F1055" s="22"/>
      <c r="G1055" s="22"/>
      <c r="H1055" s="183"/>
      <c r="I1055" s="183"/>
      <c r="J1055" s="22"/>
      <c r="K1055" s="191" t="e">
        <f aca="false">VLOOKUP('Altri Costi'!J1055,Legenda!$D$1:$F$258,2)</f>
        <v>#N/A</v>
      </c>
      <c r="L1055" s="22"/>
      <c r="M1055" s="22"/>
      <c r="N1055" s="203"/>
      <c r="O1055" s="183"/>
      <c r="P1055" s="22"/>
      <c r="Q1055" s="203"/>
      <c r="R1055" s="183"/>
      <c r="S1055" s="184" t="n">
        <f aca="false">'Piano Finanziario Annuale'!$F$6</f>
        <v>0</v>
      </c>
      <c r="T1055" s="185" t="n">
        <v>0</v>
      </c>
      <c r="U1055" s="186"/>
      <c r="V1055" s="187" t="n">
        <f aca="false">(T1055*U1055)</f>
        <v>0</v>
      </c>
      <c r="W1055" s="185" t="n">
        <v>0</v>
      </c>
      <c r="X1055" s="185" t="n">
        <f aca="false">IF(OR(S1055="sì",S1055="forfettario 190"),SUM(T1055+W1055),SUM(T1055+V1055+W1055))</f>
        <v>0</v>
      </c>
      <c r="Y1055" s="205"/>
      <c r="Z1055" s="205"/>
      <c r="AA1055" s="206"/>
      <c r="AB1055" s="189" t="n">
        <f aca="false">IF(AA1055="SI",X1055,0)</f>
        <v>0</v>
      </c>
      <c r="AC1055" s="207"/>
      <c r="AD1055" s="207"/>
      <c r="AE1055" s="207"/>
      <c r="AF1055" s="207"/>
      <c r="AG1055" s="207"/>
      <c r="AH1055" s="208"/>
    </row>
    <row r="1056" customFormat="false" ht="13.5" hidden="false" customHeight="true" outlineLevel="0" collapsed="false">
      <c r="A1056" s="22" t="n">
        <v>1055</v>
      </c>
      <c r="B1056" s="180"/>
      <c r="C1056" s="22"/>
      <c r="D1056" s="22"/>
      <c r="E1056" s="22"/>
      <c r="F1056" s="22"/>
      <c r="G1056" s="22"/>
      <c r="H1056" s="183"/>
      <c r="I1056" s="183"/>
      <c r="J1056" s="22"/>
      <c r="K1056" s="191" t="e">
        <f aca="false">VLOOKUP('Altri Costi'!J1056,Legenda!$D$1:$F$258,2)</f>
        <v>#N/A</v>
      </c>
      <c r="L1056" s="22"/>
      <c r="M1056" s="22"/>
      <c r="N1056" s="203"/>
      <c r="O1056" s="183"/>
      <c r="P1056" s="22"/>
      <c r="Q1056" s="203"/>
      <c r="R1056" s="183"/>
      <c r="S1056" s="184" t="n">
        <f aca="false">'Piano Finanziario Annuale'!$F$6</f>
        <v>0</v>
      </c>
      <c r="T1056" s="185" t="n">
        <v>0</v>
      </c>
      <c r="U1056" s="186"/>
      <c r="V1056" s="187" t="n">
        <f aca="false">(T1056*U1056)</f>
        <v>0</v>
      </c>
      <c r="W1056" s="185" t="n">
        <v>0</v>
      </c>
      <c r="X1056" s="185" t="n">
        <f aca="false">IF(OR(S1056="sì",S1056="forfettario 190"),SUM(T1056+W1056),SUM(T1056+V1056+W1056))</f>
        <v>0</v>
      </c>
      <c r="Y1056" s="205"/>
      <c r="Z1056" s="205"/>
      <c r="AA1056" s="206"/>
      <c r="AB1056" s="189" t="n">
        <f aca="false">IF(AA1056="SI",X1056,0)</f>
        <v>0</v>
      </c>
      <c r="AC1056" s="207"/>
      <c r="AD1056" s="207"/>
      <c r="AE1056" s="207"/>
      <c r="AF1056" s="207"/>
      <c r="AG1056" s="207"/>
      <c r="AH1056" s="208"/>
    </row>
    <row r="1057" customFormat="false" ht="13.5" hidden="false" customHeight="true" outlineLevel="0" collapsed="false">
      <c r="A1057" s="22" t="n">
        <v>1056</v>
      </c>
      <c r="B1057" s="180"/>
      <c r="C1057" s="22"/>
      <c r="D1057" s="22"/>
      <c r="E1057" s="22"/>
      <c r="F1057" s="22"/>
      <c r="G1057" s="22"/>
      <c r="H1057" s="183"/>
      <c r="I1057" s="183"/>
      <c r="J1057" s="22"/>
      <c r="K1057" s="191" t="e">
        <f aca="false">VLOOKUP('Altri Costi'!J1057,Legenda!$D$1:$F$258,2)</f>
        <v>#N/A</v>
      </c>
      <c r="L1057" s="22"/>
      <c r="M1057" s="22"/>
      <c r="N1057" s="203"/>
      <c r="O1057" s="183"/>
      <c r="P1057" s="22"/>
      <c r="Q1057" s="203"/>
      <c r="R1057" s="183"/>
      <c r="S1057" s="184" t="n">
        <f aca="false">'Piano Finanziario Annuale'!$F$6</f>
        <v>0</v>
      </c>
      <c r="T1057" s="185" t="n">
        <v>0</v>
      </c>
      <c r="U1057" s="186"/>
      <c r="V1057" s="187" t="n">
        <f aca="false">(T1057*U1057)</f>
        <v>0</v>
      </c>
      <c r="W1057" s="185" t="n">
        <v>0</v>
      </c>
      <c r="X1057" s="185" t="n">
        <f aca="false">IF(OR(S1057="sì",S1057="forfettario 190"),SUM(T1057+W1057),SUM(T1057+V1057+W1057))</f>
        <v>0</v>
      </c>
      <c r="Y1057" s="205"/>
      <c r="Z1057" s="205"/>
      <c r="AA1057" s="206"/>
      <c r="AB1057" s="189" t="n">
        <f aca="false">IF(AA1057="SI",X1057,0)</f>
        <v>0</v>
      </c>
      <c r="AC1057" s="207"/>
      <c r="AD1057" s="207"/>
      <c r="AE1057" s="207"/>
      <c r="AF1057" s="207"/>
      <c r="AG1057" s="207"/>
      <c r="AH1057" s="208"/>
    </row>
    <row r="1058" customFormat="false" ht="13.5" hidden="false" customHeight="true" outlineLevel="0" collapsed="false">
      <c r="A1058" s="22" t="n">
        <v>1057</v>
      </c>
      <c r="B1058" s="180"/>
      <c r="C1058" s="22"/>
      <c r="D1058" s="22"/>
      <c r="E1058" s="22"/>
      <c r="F1058" s="22"/>
      <c r="G1058" s="22"/>
      <c r="H1058" s="183"/>
      <c r="I1058" s="183"/>
      <c r="J1058" s="22"/>
      <c r="K1058" s="191" t="e">
        <f aca="false">VLOOKUP('Altri Costi'!J1058,Legenda!$D$1:$F$258,2)</f>
        <v>#N/A</v>
      </c>
      <c r="L1058" s="22"/>
      <c r="M1058" s="22"/>
      <c r="N1058" s="203"/>
      <c r="O1058" s="183"/>
      <c r="P1058" s="22"/>
      <c r="Q1058" s="203"/>
      <c r="R1058" s="183"/>
      <c r="S1058" s="184" t="n">
        <f aca="false">'Piano Finanziario Annuale'!$F$6</f>
        <v>0</v>
      </c>
      <c r="T1058" s="185" t="n">
        <v>0</v>
      </c>
      <c r="U1058" s="186"/>
      <c r="V1058" s="187" t="n">
        <f aca="false">(T1058*U1058)</f>
        <v>0</v>
      </c>
      <c r="W1058" s="185" t="n">
        <v>0</v>
      </c>
      <c r="X1058" s="185" t="n">
        <f aca="false">IF(OR(S1058="sì",S1058="forfettario 190"),SUM(T1058+W1058),SUM(T1058+V1058+W1058))</f>
        <v>0</v>
      </c>
      <c r="Y1058" s="205"/>
      <c r="Z1058" s="205"/>
      <c r="AA1058" s="206"/>
      <c r="AB1058" s="189" t="n">
        <f aca="false">IF(AA1058="SI",X1058,0)</f>
        <v>0</v>
      </c>
      <c r="AC1058" s="207"/>
      <c r="AD1058" s="207"/>
      <c r="AE1058" s="207"/>
      <c r="AF1058" s="207"/>
      <c r="AG1058" s="207"/>
      <c r="AH1058" s="208"/>
    </row>
    <row r="1059" customFormat="false" ht="13.5" hidden="false" customHeight="true" outlineLevel="0" collapsed="false">
      <c r="A1059" s="22" t="n">
        <v>1058</v>
      </c>
      <c r="B1059" s="180"/>
      <c r="C1059" s="22"/>
      <c r="D1059" s="22"/>
      <c r="E1059" s="22"/>
      <c r="F1059" s="22"/>
      <c r="G1059" s="22"/>
      <c r="H1059" s="183"/>
      <c r="I1059" s="183"/>
      <c r="J1059" s="22"/>
      <c r="K1059" s="191" t="e">
        <f aca="false">VLOOKUP('Altri Costi'!J1059,Legenda!$D$1:$F$258,2)</f>
        <v>#N/A</v>
      </c>
      <c r="L1059" s="22"/>
      <c r="M1059" s="22"/>
      <c r="N1059" s="203"/>
      <c r="O1059" s="183"/>
      <c r="P1059" s="22"/>
      <c r="Q1059" s="203"/>
      <c r="R1059" s="183"/>
      <c r="S1059" s="184" t="n">
        <f aca="false">'Piano Finanziario Annuale'!$F$6</f>
        <v>0</v>
      </c>
      <c r="T1059" s="185" t="n">
        <v>0</v>
      </c>
      <c r="U1059" s="186"/>
      <c r="V1059" s="187" t="n">
        <f aca="false">(T1059*U1059)</f>
        <v>0</v>
      </c>
      <c r="W1059" s="185" t="n">
        <v>0</v>
      </c>
      <c r="X1059" s="185" t="n">
        <f aca="false">IF(OR(S1059="sì",S1059="forfettario 190"),SUM(T1059+W1059),SUM(T1059+V1059+W1059))</f>
        <v>0</v>
      </c>
      <c r="Y1059" s="205"/>
      <c r="Z1059" s="205"/>
      <c r="AA1059" s="206"/>
      <c r="AB1059" s="189" t="n">
        <f aca="false">IF(AA1059="SI",X1059,0)</f>
        <v>0</v>
      </c>
      <c r="AC1059" s="207"/>
      <c r="AD1059" s="207"/>
      <c r="AE1059" s="207"/>
      <c r="AF1059" s="207"/>
      <c r="AG1059" s="207"/>
      <c r="AH1059" s="208"/>
    </row>
    <row r="1060" customFormat="false" ht="13.5" hidden="false" customHeight="true" outlineLevel="0" collapsed="false">
      <c r="A1060" s="22" t="n">
        <v>1059</v>
      </c>
      <c r="B1060" s="180"/>
      <c r="C1060" s="22"/>
      <c r="D1060" s="22"/>
      <c r="E1060" s="22"/>
      <c r="F1060" s="22"/>
      <c r="G1060" s="22"/>
      <c r="H1060" s="183"/>
      <c r="I1060" s="183"/>
      <c r="J1060" s="22"/>
      <c r="K1060" s="191" t="e">
        <f aca="false">VLOOKUP('Altri Costi'!J1060,Legenda!$D$1:$F$258,2)</f>
        <v>#N/A</v>
      </c>
      <c r="L1060" s="22"/>
      <c r="M1060" s="22"/>
      <c r="N1060" s="203"/>
      <c r="O1060" s="183"/>
      <c r="P1060" s="22"/>
      <c r="Q1060" s="203"/>
      <c r="R1060" s="183"/>
      <c r="S1060" s="184" t="n">
        <f aca="false">'Piano Finanziario Annuale'!$F$6</f>
        <v>0</v>
      </c>
      <c r="T1060" s="185" t="n">
        <v>0</v>
      </c>
      <c r="U1060" s="186"/>
      <c r="V1060" s="187" t="n">
        <f aca="false">(T1060*U1060)</f>
        <v>0</v>
      </c>
      <c r="W1060" s="185" t="n">
        <v>0</v>
      </c>
      <c r="X1060" s="185" t="n">
        <f aca="false">IF(OR(S1060="sì",S1060="forfettario 190"),SUM(T1060+W1060),SUM(T1060+V1060+W1060))</f>
        <v>0</v>
      </c>
      <c r="Y1060" s="205"/>
      <c r="Z1060" s="205"/>
      <c r="AA1060" s="206"/>
      <c r="AB1060" s="189" t="n">
        <f aca="false">IF(AA1060="SI",X1060,0)</f>
        <v>0</v>
      </c>
      <c r="AC1060" s="207"/>
      <c r="AD1060" s="207"/>
      <c r="AE1060" s="207"/>
      <c r="AF1060" s="207"/>
      <c r="AG1060" s="207"/>
      <c r="AH1060" s="208"/>
    </row>
    <row r="1061" customFormat="false" ht="13.5" hidden="false" customHeight="true" outlineLevel="0" collapsed="false">
      <c r="A1061" s="22" t="n">
        <v>1060</v>
      </c>
      <c r="B1061" s="180"/>
      <c r="C1061" s="22"/>
      <c r="D1061" s="22"/>
      <c r="E1061" s="22"/>
      <c r="F1061" s="22"/>
      <c r="G1061" s="22"/>
      <c r="H1061" s="183"/>
      <c r="I1061" s="183"/>
      <c r="J1061" s="22"/>
      <c r="K1061" s="191" t="e">
        <f aca="false">VLOOKUP('Altri Costi'!J1061,Legenda!$D$1:$F$258,2)</f>
        <v>#N/A</v>
      </c>
      <c r="L1061" s="22"/>
      <c r="M1061" s="22"/>
      <c r="N1061" s="203"/>
      <c r="O1061" s="183"/>
      <c r="P1061" s="22"/>
      <c r="Q1061" s="203"/>
      <c r="R1061" s="183"/>
      <c r="S1061" s="184" t="n">
        <f aca="false">'Piano Finanziario Annuale'!$F$6</f>
        <v>0</v>
      </c>
      <c r="T1061" s="185" t="n">
        <v>0</v>
      </c>
      <c r="U1061" s="186"/>
      <c r="V1061" s="187" t="n">
        <f aca="false">(T1061*U1061)</f>
        <v>0</v>
      </c>
      <c r="W1061" s="185" t="n">
        <v>0</v>
      </c>
      <c r="X1061" s="185" t="n">
        <f aca="false">IF(OR(S1061="sì",S1061="forfettario 190"),SUM(T1061+W1061),SUM(T1061+V1061+W1061))</f>
        <v>0</v>
      </c>
      <c r="Y1061" s="205"/>
      <c r="Z1061" s="205"/>
      <c r="AA1061" s="206"/>
      <c r="AB1061" s="189" t="n">
        <f aca="false">IF(AA1061="SI",X1061,0)</f>
        <v>0</v>
      </c>
      <c r="AC1061" s="207"/>
      <c r="AD1061" s="207"/>
      <c r="AE1061" s="207"/>
      <c r="AF1061" s="207"/>
      <c r="AG1061" s="207"/>
      <c r="AH1061" s="208"/>
    </row>
    <row r="1062" customFormat="false" ht="13.5" hidden="false" customHeight="true" outlineLevel="0" collapsed="false">
      <c r="A1062" s="22" t="n">
        <v>1061</v>
      </c>
      <c r="B1062" s="180"/>
      <c r="C1062" s="22"/>
      <c r="D1062" s="22"/>
      <c r="E1062" s="22"/>
      <c r="F1062" s="22"/>
      <c r="G1062" s="22"/>
      <c r="H1062" s="183"/>
      <c r="I1062" s="183"/>
      <c r="J1062" s="22"/>
      <c r="K1062" s="191" t="e">
        <f aca="false">VLOOKUP('Altri Costi'!J1062,Legenda!$D$1:$F$258,2)</f>
        <v>#N/A</v>
      </c>
      <c r="L1062" s="22"/>
      <c r="M1062" s="22"/>
      <c r="N1062" s="203"/>
      <c r="O1062" s="183"/>
      <c r="P1062" s="22"/>
      <c r="Q1062" s="203"/>
      <c r="R1062" s="183"/>
      <c r="S1062" s="184" t="n">
        <f aca="false">'Piano Finanziario Annuale'!$F$6</f>
        <v>0</v>
      </c>
      <c r="T1062" s="185" t="n">
        <v>0</v>
      </c>
      <c r="U1062" s="186"/>
      <c r="V1062" s="187" t="n">
        <f aca="false">(T1062*U1062)</f>
        <v>0</v>
      </c>
      <c r="W1062" s="185" t="n">
        <v>0</v>
      </c>
      <c r="X1062" s="185" t="n">
        <f aca="false">IF(OR(S1062="sì",S1062="forfettario 190"),SUM(T1062+W1062),SUM(T1062+V1062+W1062))</f>
        <v>0</v>
      </c>
      <c r="Y1062" s="205"/>
      <c r="Z1062" s="205"/>
      <c r="AA1062" s="206"/>
      <c r="AB1062" s="189" t="n">
        <f aca="false">IF(AA1062="SI",X1062,0)</f>
        <v>0</v>
      </c>
      <c r="AC1062" s="207"/>
      <c r="AD1062" s="207"/>
      <c r="AE1062" s="207"/>
      <c r="AF1062" s="207"/>
      <c r="AG1062" s="207"/>
      <c r="AH1062" s="208"/>
    </row>
    <row r="1063" customFormat="false" ht="13.5" hidden="false" customHeight="true" outlineLevel="0" collapsed="false">
      <c r="A1063" s="22" t="n">
        <v>1062</v>
      </c>
      <c r="B1063" s="180"/>
      <c r="C1063" s="22"/>
      <c r="D1063" s="22"/>
      <c r="E1063" s="22"/>
      <c r="F1063" s="22"/>
      <c r="G1063" s="22"/>
      <c r="H1063" s="183"/>
      <c r="I1063" s="183"/>
      <c r="J1063" s="22"/>
      <c r="K1063" s="191" t="e">
        <f aca="false">VLOOKUP('Altri Costi'!J1063,Legenda!$D$1:$F$258,2)</f>
        <v>#N/A</v>
      </c>
      <c r="L1063" s="22"/>
      <c r="M1063" s="22"/>
      <c r="N1063" s="203"/>
      <c r="O1063" s="183"/>
      <c r="P1063" s="22"/>
      <c r="Q1063" s="203"/>
      <c r="R1063" s="183"/>
      <c r="S1063" s="184" t="n">
        <f aca="false">'Piano Finanziario Annuale'!$F$6</f>
        <v>0</v>
      </c>
      <c r="T1063" s="185" t="n">
        <v>0</v>
      </c>
      <c r="U1063" s="186"/>
      <c r="V1063" s="187" t="n">
        <f aca="false">(T1063*U1063)</f>
        <v>0</v>
      </c>
      <c r="W1063" s="185" t="n">
        <v>0</v>
      </c>
      <c r="X1063" s="185" t="n">
        <f aca="false">IF(OR(S1063="sì",S1063="forfettario 190"),SUM(T1063+W1063),SUM(T1063+V1063+W1063))</f>
        <v>0</v>
      </c>
      <c r="Y1063" s="205"/>
      <c r="Z1063" s="205"/>
      <c r="AA1063" s="206"/>
      <c r="AB1063" s="189" t="n">
        <f aca="false">IF(AA1063="SI",X1063,0)</f>
        <v>0</v>
      </c>
      <c r="AC1063" s="207"/>
      <c r="AD1063" s="207"/>
      <c r="AE1063" s="207"/>
      <c r="AF1063" s="207"/>
      <c r="AG1063" s="207"/>
      <c r="AH1063" s="208"/>
    </row>
    <row r="1064" customFormat="false" ht="13.5" hidden="false" customHeight="true" outlineLevel="0" collapsed="false">
      <c r="A1064" s="22" t="n">
        <v>1063</v>
      </c>
      <c r="B1064" s="180"/>
      <c r="C1064" s="22"/>
      <c r="D1064" s="22"/>
      <c r="E1064" s="22"/>
      <c r="F1064" s="22"/>
      <c r="G1064" s="22"/>
      <c r="H1064" s="183"/>
      <c r="I1064" s="183"/>
      <c r="J1064" s="22"/>
      <c r="K1064" s="191" t="e">
        <f aca="false">VLOOKUP('Altri Costi'!J1064,Legenda!$D$1:$F$258,2)</f>
        <v>#N/A</v>
      </c>
      <c r="L1064" s="22"/>
      <c r="M1064" s="22"/>
      <c r="N1064" s="203"/>
      <c r="O1064" s="183"/>
      <c r="P1064" s="22"/>
      <c r="Q1064" s="203"/>
      <c r="R1064" s="183"/>
      <c r="S1064" s="184" t="n">
        <f aca="false">'Piano Finanziario Annuale'!$F$6</f>
        <v>0</v>
      </c>
      <c r="T1064" s="185" t="n">
        <v>0</v>
      </c>
      <c r="U1064" s="186"/>
      <c r="V1064" s="187" t="n">
        <f aca="false">(T1064*U1064)</f>
        <v>0</v>
      </c>
      <c r="W1064" s="185" t="n">
        <v>0</v>
      </c>
      <c r="X1064" s="185" t="n">
        <f aca="false">IF(OR(S1064="sì",S1064="forfettario 190"),SUM(T1064+W1064),SUM(T1064+V1064+W1064))</f>
        <v>0</v>
      </c>
      <c r="Y1064" s="205"/>
      <c r="Z1064" s="205"/>
      <c r="AA1064" s="206"/>
      <c r="AB1064" s="189" t="n">
        <f aca="false">IF(AA1064="SI",X1064,0)</f>
        <v>0</v>
      </c>
      <c r="AC1064" s="207"/>
      <c r="AD1064" s="207"/>
      <c r="AE1064" s="207"/>
      <c r="AF1064" s="207"/>
      <c r="AG1064" s="207"/>
      <c r="AH1064" s="208"/>
    </row>
    <row r="1065" customFormat="false" ht="13.5" hidden="false" customHeight="true" outlineLevel="0" collapsed="false">
      <c r="A1065" s="22" t="n">
        <v>1064</v>
      </c>
      <c r="B1065" s="180"/>
      <c r="C1065" s="22"/>
      <c r="D1065" s="22"/>
      <c r="E1065" s="22"/>
      <c r="F1065" s="22"/>
      <c r="G1065" s="22"/>
      <c r="H1065" s="183"/>
      <c r="I1065" s="183"/>
      <c r="J1065" s="22"/>
      <c r="K1065" s="191" t="e">
        <f aca="false">VLOOKUP('Altri Costi'!J1065,Legenda!$D$1:$F$258,2)</f>
        <v>#N/A</v>
      </c>
      <c r="L1065" s="22"/>
      <c r="M1065" s="22"/>
      <c r="N1065" s="203"/>
      <c r="O1065" s="183"/>
      <c r="P1065" s="22"/>
      <c r="Q1065" s="203"/>
      <c r="R1065" s="183"/>
      <c r="S1065" s="184" t="n">
        <f aca="false">'Piano Finanziario Annuale'!$F$6</f>
        <v>0</v>
      </c>
      <c r="T1065" s="185" t="n">
        <v>0</v>
      </c>
      <c r="U1065" s="186"/>
      <c r="V1065" s="187" t="n">
        <f aca="false">(T1065*U1065)</f>
        <v>0</v>
      </c>
      <c r="W1065" s="185" t="n">
        <v>0</v>
      </c>
      <c r="X1065" s="185" t="n">
        <f aca="false">IF(OR(S1065="sì",S1065="forfettario 190"),SUM(T1065+W1065),SUM(T1065+V1065+W1065))</f>
        <v>0</v>
      </c>
      <c r="Y1065" s="205"/>
      <c r="Z1065" s="205"/>
      <c r="AA1065" s="206"/>
      <c r="AB1065" s="189" t="n">
        <f aca="false">IF(AA1065="SI",X1065,0)</f>
        <v>0</v>
      </c>
      <c r="AC1065" s="207"/>
      <c r="AD1065" s="207"/>
      <c r="AE1065" s="207"/>
      <c r="AF1065" s="207"/>
      <c r="AG1065" s="207"/>
      <c r="AH1065" s="208"/>
    </row>
    <row r="1066" customFormat="false" ht="13.5" hidden="false" customHeight="true" outlineLevel="0" collapsed="false">
      <c r="A1066" s="22" t="n">
        <v>1065</v>
      </c>
      <c r="B1066" s="180"/>
      <c r="C1066" s="22"/>
      <c r="D1066" s="22"/>
      <c r="E1066" s="22"/>
      <c r="F1066" s="22"/>
      <c r="G1066" s="22"/>
      <c r="H1066" s="183"/>
      <c r="I1066" s="183"/>
      <c r="J1066" s="22"/>
      <c r="K1066" s="191" t="e">
        <f aca="false">VLOOKUP('Altri Costi'!J1066,Legenda!$D$1:$F$258,2)</f>
        <v>#N/A</v>
      </c>
      <c r="L1066" s="22"/>
      <c r="M1066" s="22"/>
      <c r="N1066" s="203"/>
      <c r="O1066" s="183"/>
      <c r="P1066" s="22"/>
      <c r="Q1066" s="203"/>
      <c r="R1066" s="183"/>
      <c r="S1066" s="184" t="n">
        <f aca="false">'Piano Finanziario Annuale'!$F$6</f>
        <v>0</v>
      </c>
      <c r="T1066" s="185" t="n">
        <v>0</v>
      </c>
      <c r="U1066" s="186"/>
      <c r="V1066" s="187" t="n">
        <f aca="false">(T1066*U1066)</f>
        <v>0</v>
      </c>
      <c r="W1066" s="185" t="n">
        <v>0</v>
      </c>
      <c r="X1066" s="185" t="n">
        <f aca="false">IF(OR(S1066="sì",S1066="forfettario 190"),SUM(T1066+W1066),SUM(T1066+V1066+W1066))</f>
        <v>0</v>
      </c>
      <c r="Y1066" s="205"/>
      <c r="Z1066" s="205"/>
      <c r="AA1066" s="206"/>
      <c r="AB1066" s="189" t="n">
        <f aca="false">IF(AA1066="SI",X1066,0)</f>
        <v>0</v>
      </c>
      <c r="AC1066" s="207"/>
      <c r="AD1066" s="207"/>
      <c r="AE1066" s="207"/>
      <c r="AF1066" s="207"/>
      <c r="AG1066" s="207"/>
      <c r="AH1066" s="208"/>
    </row>
    <row r="1067" customFormat="false" ht="13.5" hidden="false" customHeight="true" outlineLevel="0" collapsed="false">
      <c r="A1067" s="22" t="n">
        <v>1066</v>
      </c>
      <c r="B1067" s="180"/>
      <c r="C1067" s="22"/>
      <c r="D1067" s="22"/>
      <c r="E1067" s="22"/>
      <c r="F1067" s="22"/>
      <c r="G1067" s="22"/>
      <c r="H1067" s="183"/>
      <c r="I1067" s="183"/>
      <c r="J1067" s="22"/>
      <c r="K1067" s="191" t="e">
        <f aca="false">VLOOKUP('Altri Costi'!J1067,Legenda!$D$1:$F$258,2)</f>
        <v>#N/A</v>
      </c>
      <c r="L1067" s="22"/>
      <c r="M1067" s="22"/>
      <c r="N1067" s="203"/>
      <c r="O1067" s="183"/>
      <c r="P1067" s="22"/>
      <c r="Q1067" s="203"/>
      <c r="R1067" s="183"/>
      <c r="S1067" s="184" t="n">
        <f aca="false">'Piano Finanziario Annuale'!$F$6</f>
        <v>0</v>
      </c>
      <c r="T1067" s="185" t="n">
        <v>0</v>
      </c>
      <c r="U1067" s="186"/>
      <c r="V1067" s="187" t="n">
        <f aca="false">(T1067*U1067)</f>
        <v>0</v>
      </c>
      <c r="W1067" s="185" t="n">
        <v>0</v>
      </c>
      <c r="X1067" s="185" t="n">
        <f aca="false">IF(OR(S1067="sì",S1067="forfettario 190"),SUM(T1067+W1067),SUM(T1067+V1067+W1067))</f>
        <v>0</v>
      </c>
      <c r="Y1067" s="205"/>
      <c r="Z1067" s="205"/>
      <c r="AA1067" s="206"/>
      <c r="AB1067" s="189" t="n">
        <f aca="false">IF(AA1067="SI",X1067,0)</f>
        <v>0</v>
      </c>
      <c r="AC1067" s="207"/>
      <c r="AD1067" s="207"/>
      <c r="AE1067" s="207"/>
      <c r="AF1067" s="207"/>
      <c r="AG1067" s="207"/>
      <c r="AH1067" s="208"/>
    </row>
    <row r="1068" customFormat="false" ht="13.5" hidden="false" customHeight="true" outlineLevel="0" collapsed="false">
      <c r="A1068" s="22" t="n">
        <v>1067</v>
      </c>
      <c r="B1068" s="180"/>
      <c r="C1068" s="22"/>
      <c r="D1068" s="22"/>
      <c r="E1068" s="22"/>
      <c r="F1068" s="22"/>
      <c r="G1068" s="22"/>
      <c r="H1068" s="183"/>
      <c r="I1068" s="183"/>
      <c r="J1068" s="22"/>
      <c r="K1068" s="191" t="e">
        <f aca="false">VLOOKUP('Altri Costi'!J1068,Legenda!$D$1:$F$258,2)</f>
        <v>#N/A</v>
      </c>
      <c r="L1068" s="22"/>
      <c r="M1068" s="22"/>
      <c r="N1068" s="203"/>
      <c r="O1068" s="183"/>
      <c r="P1068" s="22"/>
      <c r="Q1068" s="203"/>
      <c r="R1068" s="183"/>
      <c r="S1068" s="184" t="n">
        <f aca="false">'Piano Finanziario Annuale'!$F$6</f>
        <v>0</v>
      </c>
      <c r="T1068" s="185" t="n">
        <v>0</v>
      </c>
      <c r="U1068" s="186"/>
      <c r="V1068" s="187" t="n">
        <f aca="false">(T1068*U1068)</f>
        <v>0</v>
      </c>
      <c r="W1068" s="185" t="n">
        <v>0</v>
      </c>
      <c r="X1068" s="185" t="n">
        <f aca="false">IF(OR(S1068="sì",S1068="forfettario 190"),SUM(T1068+W1068),SUM(T1068+V1068+W1068))</f>
        <v>0</v>
      </c>
      <c r="Y1068" s="205"/>
      <c r="Z1068" s="205"/>
      <c r="AA1068" s="206"/>
      <c r="AB1068" s="189" t="n">
        <f aca="false">IF(AA1068="SI",X1068,0)</f>
        <v>0</v>
      </c>
      <c r="AC1068" s="207"/>
      <c r="AD1068" s="207"/>
      <c r="AE1068" s="207"/>
      <c r="AF1068" s="207"/>
      <c r="AG1068" s="207"/>
      <c r="AH1068" s="208"/>
    </row>
    <row r="1069" customFormat="false" ht="13.5" hidden="false" customHeight="true" outlineLevel="0" collapsed="false">
      <c r="A1069" s="22" t="n">
        <v>1068</v>
      </c>
      <c r="B1069" s="180"/>
      <c r="C1069" s="22"/>
      <c r="D1069" s="22"/>
      <c r="E1069" s="22"/>
      <c r="F1069" s="22"/>
      <c r="G1069" s="22"/>
      <c r="H1069" s="183"/>
      <c r="I1069" s="183"/>
      <c r="J1069" s="22"/>
      <c r="K1069" s="191" t="e">
        <f aca="false">VLOOKUP('Altri Costi'!J1069,Legenda!$D$1:$F$258,2)</f>
        <v>#N/A</v>
      </c>
      <c r="L1069" s="22"/>
      <c r="M1069" s="22"/>
      <c r="N1069" s="203"/>
      <c r="O1069" s="183"/>
      <c r="P1069" s="22"/>
      <c r="Q1069" s="203"/>
      <c r="R1069" s="183"/>
      <c r="S1069" s="184" t="n">
        <f aca="false">'Piano Finanziario Annuale'!$F$6</f>
        <v>0</v>
      </c>
      <c r="T1069" s="185" t="n">
        <v>0</v>
      </c>
      <c r="U1069" s="186"/>
      <c r="V1069" s="187" t="n">
        <f aca="false">(T1069*U1069)</f>
        <v>0</v>
      </c>
      <c r="W1069" s="185" t="n">
        <v>0</v>
      </c>
      <c r="X1069" s="185" t="n">
        <f aca="false">IF(OR(S1069="sì",S1069="forfettario 190"),SUM(T1069+W1069),SUM(T1069+V1069+W1069))</f>
        <v>0</v>
      </c>
      <c r="Y1069" s="205"/>
      <c r="Z1069" s="205"/>
      <c r="AA1069" s="206"/>
      <c r="AB1069" s="189" t="n">
        <f aca="false">IF(AA1069="SI",X1069,0)</f>
        <v>0</v>
      </c>
      <c r="AC1069" s="207"/>
      <c r="AD1069" s="207"/>
      <c r="AE1069" s="207"/>
      <c r="AF1069" s="207"/>
      <c r="AG1069" s="207"/>
      <c r="AH1069" s="208"/>
    </row>
    <row r="1070" customFormat="false" ht="13.5" hidden="false" customHeight="true" outlineLevel="0" collapsed="false">
      <c r="A1070" s="22" t="n">
        <v>1069</v>
      </c>
      <c r="B1070" s="180"/>
      <c r="C1070" s="22"/>
      <c r="D1070" s="22"/>
      <c r="E1070" s="22"/>
      <c r="F1070" s="22"/>
      <c r="G1070" s="22"/>
      <c r="H1070" s="183"/>
      <c r="I1070" s="183"/>
      <c r="J1070" s="22"/>
      <c r="K1070" s="191" t="e">
        <f aca="false">VLOOKUP('Altri Costi'!J1070,Legenda!$D$1:$F$258,2)</f>
        <v>#N/A</v>
      </c>
      <c r="L1070" s="22"/>
      <c r="M1070" s="22"/>
      <c r="N1070" s="203"/>
      <c r="O1070" s="183"/>
      <c r="P1070" s="22"/>
      <c r="Q1070" s="203"/>
      <c r="R1070" s="183"/>
      <c r="S1070" s="184" t="n">
        <f aca="false">'Piano Finanziario Annuale'!$F$6</f>
        <v>0</v>
      </c>
      <c r="T1070" s="185" t="n">
        <v>0</v>
      </c>
      <c r="U1070" s="186"/>
      <c r="V1070" s="187" t="n">
        <f aca="false">(T1070*U1070)</f>
        <v>0</v>
      </c>
      <c r="W1070" s="185" t="n">
        <v>0</v>
      </c>
      <c r="X1070" s="185" t="n">
        <f aca="false">IF(OR(S1070="sì",S1070="forfettario 190"),SUM(T1070+W1070),SUM(T1070+V1070+W1070))</f>
        <v>0</v>
      </c>
      <c r="Y1070" s="205"/>
      <c r="Z1070" s="205"/>
      <c r="AA1070" s="206"/>
      <c r="AB1070" s="189" t="n">
        <f aca="false">IF(AA1070="SI",X1070,0)</f>
        <v>0</v>
      </c>
      <c r="AC1070" s="207"/>
      <c r="AD1070" s="207"/>
      <c r="AE1070" s="207"/>
      <c r="AF1070" s="207"/>
      <c r="AG1070" s="207"/>
      <c r="AH1070" s="208"/>
    </row>
    <row r="1071" customFormat="false" ht="13.5" hidden="false" customHeight="true" outlineLevel="0" collapsed="false">
      <c r="A1071" s="22" t="n">
        <v>1070</v>
      </c>
      <c r="B1071" s="180"/>
      <c r="C1071" s="22"/>
      <c r="D1071" s="22"/>
      <c r="E1071" s="22"/>
      <c r="F1071" s="22"/>
      <c r="G1071" s="22"/>
      <c r="H1071" s="183"/>
      <c r="I1071" s="183"/>
      <c r="J1071" s="22"/>
      <c r="K1071" s="191" t="e">
        <f aca="false">VLOOKUP('Altri Costi'!J1071,Legenda!$D$1:$F$258,2)</f>
        <v>#N/A</v>
      </c>
      <c r="L1071" s="22"/>
      <c r="M1071" s="22"/>
      <c r="N1071" s="203"/>
      <c r="O1071" s="183"/>
      <c r="P1071" s="22"/>
      <c r="Q1071" s="203"/>
      <c r="R1071" s="183"/>
      <c r="S1071" s="184" t="n">
        <f aca="false">'Piano Finanziario Annuale'!$F$6</f>
        <v>0</v>
      </c>
      <c r="T1071" s="185" t="n">
        <v>0</v>
      </c>
      <c r="U1071" s="186"/>
      <c r="V1071" s="187" t="n">
        <f aca="false">(T1071*U1071)</f>
        <v>0</v>
      </c>
      <c r="W1071" s="185" t="n">
        <v>0</v>
      </c>
      <c r="X1071" s="185" t="n">
        <f aca="false">IF(OR(S1071="sì",S1071="forfettario 190"),SUM(T1071+W1071),SUM(T1071+V1071+W1071))</f>
        <v>0</v>
      </c>
      <c r="Y1071" s="205"/>
      <c r="Z1071" s="205"/>
      <c r="AA1071" s="206"/>
      <c r="AB1071" s="189" t="n">
        <f aca="false">IF(AA1071="SI",X1071,0)</f>
        <v>0</v>
      </c>
      <c r="AC1071" s="207"/>
      <c r="AD1071" s="207"/>
      <c r="AE1071" s="207"/>
      <c r="AF1071" s="207"/>
      <c r="AG1071" s="207"/>
      <c r="AH1071" s="208"/>
    </row>
    <row r="1072" customFormat="false" ht="13.5" hidden="false" customHeight="true" outlineLevel="0" collapsed="false">
      <c r="A1072" s="22" t="n">
        <v>1071</v>
      </c>
      <c r="B1072" s="180"/>
      <c r="C1072" s="22"/>
      <c r="D1072" s="22"/>
      <c r="E1072" s="22"/>
      <c r="F1072" s="22"/>
      <c r="G1072" s="22"/>
      <c r="H1072" s="183"/>
      <c r="I1072" s="183"/>
      <c r="J1072" s="22"/>
      <c r="K1072" s="191" t="e">
        <f aca="false">VLOOKUP('Altri Costi'!J1072,Legenda!$D$1:$F$258,2)</f>
        <v>#N/A</v>
      </c>
      <c r="L1072" s="22"/>
      <c r="M1072" s="22"/>
      <c r="N1072" s="203"/>
      <c r="O1072" s="183"/>
      <c r="P1072" s="22"/>
      <c r="Q1072" s="203"/>
      <c r="R1072" s="183"/>
      <c r="S1072" s="184" t="n">
        <f aca="false">'Piano Finanziario Annuale'!$F$6</f>
        <v>0</v>
      </c>
      <c r="T1072" s="185" t="n">
        <v>0</v>
      </c>
      <c r="U1072" s="186"/>
      <c r="V1072" s="187" t="n">
        <f aca="false">(T1072*U1072)</f>
        <v>0</v>
      </c>
      <c r="W1072" s="185" t="n">
        <v>0</v>
      </c>
      <c r="X1072" s="185" t="n">
        <f aca="false">IF(OR(S1072="sì",S1072="forfettario 190"),SUM(T1072+W1072),SUM(T1072+V1072+W1072))</f>
        <v>0</v>
      </c>
      <c r="Y1072" s="205"/>
      <c r="Z1072" s="205"/>
      <c r="AA1072" s="206"/>
      <c r="AB1072" s="189" t="n">
        <f aca="false">IF(AA1072="SI",X1072,0)</f>
        <v>0</v>
      </c>
      <c r="AC1072" s="207"/>
      <c r="AD1072" s="207"/>
      <c r="AE1072" s="207"/>
      <c r="AF1072" s="207"/>
      <c r="AG1072" s="207"/>
      <c r="AH1072" s="208"/>
    </row>
    <row r="1073" customFormat="false" ht="13.5" hidden="false" customHeight="true" outlineLevel="0" collapsed="false">
      <c r="A1073" s="22" t="n">
        <v>1072</v>
      </c>
      <c r="B1073" s="180"/>
      <c r="C1073" s="22"/>
      <c r="D1073" s="22"/>
      <c r="E1073" s="22"/>
      <c r="F1073" s="22"/>
      <c r="G1073" s="22"/>
      <c r="H1073" s="183"/>
      <c r="I1073" s="183"/>
      <c r="J1073" s="22"/>
      <c r="K1073" s="191" t="e">
        <f aca="false">VLOOKUP('Altri Costi'!J1073,Legenda!$D$1:$F$258,2)</f>
        <v>#N/A</v>
      </c>
      <c r="L1073" s="22"/>
      <c r="M1073" s="22"/>
      <c r="N1073" s="203"/>
      <c r="O1073" s="183"/>
      <c r="P1073" s="22"/>
      <c r="Q1073" s="203"/>
      <c r="R1073" s="183"/>
      <c r="S1073" s="184" t="n">
        <f aca="false">'Piano Finanziario Annuale'!$F$6</f>
        <v>0</v>
      </c>
      <c r="T1073" s="185" t="n">
        <v>0</v>
      </c>
      <c r="U1073" s="186"/>
      <c r="V1073" s="187" t="n">
        <f aca="false">(T1073*U1073)</f>
        <v>0</v>
      </c>
      <c r="W1073" s="185" t="n">
        <v>0</v>
      </c>
      <c r="X1073" s="185" t="n">
        <f aca="false">IF(OR(S1073="sì",S1073="forfettario 190"),SUM(T1073+W1073),SUM(T1073+V1073+W1073))</f>
        <v>0</v>
      </c>
      <c r="Y1073" s="205"/>
      <c r="Z1073" s="205"/>
      <c r="AA1073" s="206"/>
      <c r="AB1073" s="189" t="n">
        <f aca="false">IF(AA1073="SI",X1073,0)</f>
        <v>0</v>
      </c>
      <c r="AC1073" s="207"/>
      <c r="AD1073" s="207"/>
      <c r="AE1073" s="207"/>
      <c r="AF1073" s="207"/>
      <c r="AG1073" s="207"/>
      <c r="AH1073" s="208"/>
    </row>
    <row r="1074" customFormat="false" ht="13.5" hidden="false" customHeight="true" outlineLevel="0" collapsed="false">
      <c r="A1074" s="22" t="n">
        <v>1073</v>
      </c>
      <c r="B1074" s="180"/>
      <c r="C1074" s="22"/>
      <c r="D1074" s="22"/>
      <c r="E1074" s="22"/>
      <c r="F1074" s="22"/>
      <c r="G1074" s="22"/>
      <c r="H1074" s="183"/>
      <c r="I1074" s="183"/>
      <c r="J1074" s="22"/>
      <c r="K1074" s="191" t="e">
        <f aca="false">VLOOKUP('Altri Costi'!J1074,Legenda!$D$1:$F$258,2)</f>
        <v>#N/A</v>
      </c>
      <c r="L1074" s="22"/>
      <c r="M1074" s="22"/>
      <c r="N1074" s="203"/>
      <c r="O1074" s="183"/>
      <c r="P1074" s="22"/>
      <c r="Q1074" s="203"/>
      <c r="R1074" s="183"/>
      <c r="S1074" s="184" t="n">
        <f aca="false">'Piano Finanziario Annuale'!$F$6</f>
        <v>0</v>
      </c>
      <c r="T1074" s="185" t="n">
        <v>0</v>
      </c>
      <c r="U1074" s="186"/>
      <c r="V1074" s="187" t="n">
        <f aca="false">(T1074*U1074)</f>
        <v>0</v>
      </c>
      <c r="W1074" s="185" t="n">
        <v>0</v>
      </c>
      <c r="X1074" s="185" t="n">
        <f aca="false">IF(OR(S1074="sì",S1074="forfettario 190"),SUM(T1074+W1074),SUM(T1074+V1074+W1074))</f>
        <v>0</v>
      </c>
      <c r="Y1074" s="205"/>
      <c r="Z1074" s="205"/>
      <c r="AA1074" s="206"/>
      <c r="AB1074" s="189" t="n">
        <f aca="false">IF(AA1074="SI",X1074,0)</f>
        <v>0</v>
      </c>
      <c r="AC1074" s="207"/>
      <c r="AD1074" s="207"/>
      <c r="AE1074" s="207"/>
      <c r="AF1074" s="207"/>
      <c r="AG1074" s="207"/>
      <c r="AH1074" s="208"/>
    </row>
    <row r="1075" customFormat="false" ht="13.5" hidden="false" customHeight="true" outlineLevel="0" collapsed="false">
      <c r="A1075" s="22" t="n">
        <v>1074</v>
      </c>
      <c r="B1075" s="180"/>
      <c r="C1075" s="22"/>
      <c r="D1075" s="22"/>
      <c r="E1075" s="22"/>
      <c r="F1075" s="22"/>
      <c r="G1075" s="22"/>
      <c r="H1075" s="183"/>
      <c r="I1075" s="183"/>
      <c r="J1075" s="22"/>
      <c r="K1075" s="191" t="e">
        <f aca="false">VLOOKUP('Altri Costi'!J1075,Legenda!$D$1:$F$258,2)</f>
        <v>#N/A</v>
      </c>
      <c r="L1075" s="22"/>
      <c r="M1075" s="22"/>
      <c r="N1075" s="203"/>
      <c r="O1075" s="183"/>
      <c r="P1075" s="22"/>
      <c r="Q1075" s="203"/>
      <c r="R1075" s="183"/>
      <c r="S1075" s="184" t="n">
        <f aca="false">'Piano Finanziario Annuale'!$F$6</f>
        <v>0</v>
      </c>
      <c r="T1075" s="185" t="n">
        <v>0</v>
      </c>
      <c r="U1075" s="186"/>
      <c r="V1075" s="187" t="n">
        <f aca="false">(T1075*U1075)</f>
        <v>0</v>
      </c>
      <c r="W1075" s="185" t="n">
        <v>0</v>
      </c>
      <c r="X1075" s="185" t="n">
        <f aca="false">IF(OR(S1075="sì",S1075="forfettario 190"),SUM(T1075+W1075),SUM(T1075+V1075+W1075))</f>
        <v>0</v>
      </c>
      <c r="Y1075" s="205"/>
      <c r="Z1075" s="205"/>
      <c r="AA1075" s="206"/>
      <c r="AB1075" s="189" t="n">
        <f aca="false">IF(AA1075="SI",X1075,0)</f>
        <v>0</v>
      </c>
      <c r="AC1075" s="207"/>
      <c r="AD1075" s="207"/>
      <c r="AE1075" s="207"/>
      <c r="AF1075" s="207"/>
      <c r="AG1075" s="207"/>
      <c r="AH1075" s="208"/>
    </row>
    <row r="1076" customFormat="false" ht="13.5" hidden="false" customHeight="true" outlineLevel="0" collapsed="false">
      <c r="A1076" s="22" t="n">
        <v>1075</v>
      </c>
      <c r="B1076" s="180"/>
      <c r="C1076" s="22"/>
      <c r="D1076" s="22"/>
      <c r="E1076" s="22"/>
      <c r="F1076" s="22"/>
      <c r="G1076" s="22"/>
      <c r="H1076" s="183"/>
      <c r="I1076" s="183"/>
      <c r="J1076" s="22"/>
      <c r="K1076" s="191" t="e">
        <f aca="false">VLOOKUP('Altri Costi'!J1076,Legenda!$D$1:$F$258,2)</f>
        <v>#N/A</v>
      </c>
      <c r="L1076" s="22"/>
      <c r="M1076" s="22"/>
      <c r="N1076" s="203"/>
      <c r="O1076" s="183"/>
      <c r="P1076" s="22"/>
      <c r="Q1076" s="203"/>
      <c r="R1076" s="183"/>
      <c r="S1076" s="184" t="n">
        <f aca="false">'Piano Finanziario Annuale'!$F$6</f>
        <v>0</v>
      </c>
      <c r="T1076" s="185" t="n">
        <v>0</v>
      </c>
      <c r="U1076" s="186"/>
      <c r="V1076" s="187" t="n">
        <f aca="false">(T1076*U1076)</f>
        <v>0</v>
      </c>
      <c r="W1076" s="185" t="n">
        <v>0</v>
      </c>
      <c r="X1076" s="185" t="n">
        <f aca="false">IF(OR(S1076="sì",S1076="forfettario 190"),SUM(T1076+W1076),SUM(T1076+V1076+W1076))</f>
        <v>0</v>
      </c>
      <c r="Y1076" s="205"/>
      <c r="Z1076" s="205"/>
      <c r="AA1076" s="206"/>
      <c r="AB1076" s="189" t="n">
        <f aca="false">IF(AA1076="SI",X1076,0)</f>
        <v>0</v>
      </c>
      <c r="AC1076" s="207"/>
      <c r="AD1076" s="207"/>
      <c r="AE1076" s="207"/>
      <c r="AF1076" s="207"/>
      <c r="AG1076" s="207"/>
      <c r="AH1076" s="208"/>
    </row>
    <row r="1077" customFormat="false" ht="13.5" hidden="false" customHeight="true" outlineLevel="0" collapsed="false">
      <c r="A1077" s="22" t="n">
        <v>1076</v>
      </c>
      <c r="B1077" s="180"/>
      <c r="C1077" s="22"/>
      <c r="D1077" s="22"/>
      <c r="E1077" s="22"/>
      <c r="F1077" s="22"/>
      <c r="G1077" s="22"/>
      <c r="H1077" s="183"/>
      <c r="I1077" s="183"/>
      <c r="J1077" s="22"/>
      <c r="K1077" s="191" t="e">
        <f aca="false">VLOOKUP('Altri Costi'!J1077,Legenda!$D$1:$F$258,2)</f>
        <v>#N/A</v>
      </c>
      <c r="L1077" s="22"/>
      <c r="M1077" s="22"/>
      <c r="N1077" s="203"/>
      <c r="O1077" s="183"/>
      <c r="P1077" s="22"/>
      <c r="Q1077" s="203"/>
      <c r="R1077" s="183"/>
      <c r="S1077" s="184" t="n">
        <f aca="false">'Piano Finanziario Annuale'!$F$6</f>
        <v>0</v>
      </c>
      <c r="T1077" s="185" t="n">
        <v>0</v>
      </c>
      <c r="U1077" s="186"/>
      <c r="V1077" s="187" t="n">
        <f aca="false">(T1077*U1077)</f>
        <v>0</v>
      </c>
      <c r="W1077" s="185" t="n">
        <v>0</v>
      </c>
      <c r="X1077" s="185" t="n">
        <f aca="false">IF(OR(S1077="sì",S1077="forfettario 190"),SUM(T1077+W1077),SUM(T1077+V1077+W1077))</f>
        <v>0</v>
      </c>
      <c r="Y1077" s="205"/>
      <c r="Z1077" s="205"/>
      <c r="AA1077" s="206"/>
      <c r="AB1077" s="189" t="n">
        <f aca="false">IF(AA1077="SI",X1077,0)</f>
        <v>0</v>
      </c>
      <c r="AC1077" s="207"/>
      <c r="AD1077" s="207"/>
      <c r="AE1077" s="207"/>
      <c r="AF1077" s="207"/>
      <c r="AG1077" s="207"/>
      <c r="AH1077" s="208"/>
    </row>
    <row r="1078" customFormat="false" ht="13.5" hidden="false" customHeight="true" outlineLevel="0" collapsed="false">
      <c r="A1078" s="22" t="n">
        <v>1077</v>
      </c>
      <c r="B1078" s="180"/>
      <c r="C1078" s="22"/>
      <c r="D1078" s="22"/>
      <c r="E1078" s="22"/>
      <c r="F1078" s="22"/>
      <c r="G1078" s="22"/>
      <c r="H1078" s="183"/>
      <c r="I1078" s="183"/>
      <c r="J1078" s="22"/>
      <c r="K1078" s="191" t="e">
        <f aca="false">VLOOKUP('Altri Costi'!J1078,Legenda!$D$1:$F$258,2)</f>
        <v>#N/A</v>
      </c>
      <c r="L1078" s="22"/>
      <c r="M1078" s="22"/>
      <c r="N1078" s="203"/>
      <c r="O1078" s="183"/>
      <c r="P1078" s="22"/>
      <c r="Q1078" s="203"/>
      <c r="R1078" s="183"/>
      <c r="S1078" s="184" t="n">
        <f aca="false">'Piano Finanziario Annuale'!$F$6</f>
        <v>0</v>
      </c>
      <c r="T1078" s="185" t="n">
        <v>0</v>
      </c>
      <c r="U1078" s="186"/>
      <c r="V1078" s="187" t="n">
        <f aca="false">(T1078*U1078)</f>
        <v>0</v>
      </c>
      <c r="W1078" s="185" t="n">
        <v>0</v>
      </c>
      <c r="X1078" s="185" t="n">
        <f aca="false">IF(OR(S1078="sì",S1078="forfettario 190"),SUM(T1078+W1078),SUM(T1078+V1078+W1078))</f>
        <v>0</v>
      </c>
      <c r="Y1078" s="205"/>
      <c r="Z1078" s="205"/>
      <c r="AA1078" s="206"/>
      <c r="AB1078" s="189" t="n">
        <f aca="false">IF(AA1078="SI",X1078,0)</f>
        <v>0</v>
      </c>
      <c r="AC1078" s="207"/>
      <c r="AD1078" s="207"/>
      <c r="AE1078" s="207"/>
      <c r="AF1078" s="207"/>
      <c r="AG1078" s="207"/>
      <c r="AH1078" s="208"/>
    </row>
    <row r="1079" customFormat="false" ht="13.5" hidden="false" customHeight="true" outlineLevel="0" collapsed="false">
      <c r="A1079" s="22" t="n">
        <v>1078</v>
      </c>
      <c r="B1079" s="180"/>
      <c r="C1079" s="22"/>
      <c r="D1079" s="22"/>
      <c r="E1079" s="22"/>
      <c r="F1079" s="22"/>
      <c r="G1079" s="22"/>
      <c r="H1079" s="183"/>
      <c r="I1079" s="183"/>
      <c r="J1079" s="22"/>
      <c r="K1079" s="191" t="e">
        <f aca="false">VLOOKUP('Altri Costi'!J1079,Legenda!$D$1:$F$258,2)</f>
        <v>#N/A</v>
      </c>
      <c r="L1079" s="22"/>
      <c r="M1079" s="22"/>
      <c r="N1079" s="203"/>
      <c r="O1079" s="183"/>
      <c r="P1079" s="22"/>
      <c r="Q1079" s="203"/>
      <c r="R1079" s="183"/>
      <c r="S1079" s="184" t="n">
        <f aca="false">'Piano Finanziario Annuale'!$F$6</f>
        <v>0</v>
      </c>
      <c r="T1079" s="185" t="n">
        <v>0</v>
      </c>
      <c r="U1079" s="186"/>
      <c r="V1079" s="187" t="n">
        <f aca="false">(T1079*U1079)</f>
        <v>0</v>
      </c>
      <c r="W1079" s="185" t="n">
        <v>0</v>
      </c>
      <c r="X1079" s="185" t="n">
        <f aca="false">IF(OR(S1079="sì",S1079="forfettario 190"),SUM(T1079+W1079),SUM(T1079+V1079+W1079))</f>
        <v>0</v>
      </c>
      <c r="Y1079" s="205"/>
      <c r="Z1079" s="205"/>
      <c r="AA1079" s="206"/>
      <c r="AB1079" s="189" t="n">
        <f aca="false">IF(AA1079="SI",X1079,0)</f>
        <v>0</v>
      </c>
      <c r="AC1079" s="207"/>
      <c r="AD1079" s="207"/>
      <c r="AE1079" s="207"/>
      <c r="AF1079" s="207"/>
      <c r="AG1079" s="207"/>
      <c r="AH1079" s="208"/>
    </row>
    <row r="1080" customFormat="false" ht="13.5" hidden="false" customHeight="true" outlineLevel="0" collapsed="false">
      <c r="A1080" s="22" t="n">
        <v>1079</v>
      </c>
      <c r="B1080" s="180"/>
      <c r="C1080" s="22"/>
      <c r="D1080" s="22"/>
      <c r="E1080" s="22"/>
      <c r="F1080" s="22"/>
      <c r="G1080" s="22"/>
      <c r="H1080" s="183"/>
      <c r="I1080" s="183"/>
      <c r="J1080" s="22"/>
      <c r="K1080" s="191" t="e">
        <f aca="false">VLOOKUP('Altri Costi'!J1080,Legenda!$D$1:$F$258,2)</f>
        <v>#N/A</v>
      </c>
      <c r="L1080" s="22"/>
      <c r="M1080" s="22"/>
      <c r="N1080" s="203"/>
      <c r="O1080" s="183"/>
      <c r="P1080" s="22"/>
      <c r="Q1080" s="203"/>
      <c r="R1080" s="183"/>
      <c r="S1080" s="184" t="n">
        <f aca="false">'Piano Finanziario Annuale'!$F$6</f>
        <v>0</v>
      </c>
      <c r="T1080" s="185" t="n">
        <v>0</v>
      </c>
      <c r="U1080" s="186"/>
      <c r="V1080" s="187" t="n">
        <f aca="false">(T1080*U1080)</f>
        <v>0</v>
      </c>
      <c r="W1080" s="185" t="n">
        <v>0</v>
      </c>
      <c r="X1080" s="185" t="n">
        <f aca="false">IF(OR(S1080="sì",S1080="forfettario 190"),SUM(T1080+W1080),SUM(T1080+V1080+W1080))</f>
        <v>0</v>
      </c>
      <c r="Y1080" s="205"/>
      <c r="Z1080" s="205"/>
      <c r="AA1080" s="206"/>
      <c r="AB1080" s="189" t="n">
        <f aca="false">IF(AA1080="SI",X1080,0)</f>
        <v>0</v>
      </c>
      <c r="AC1080" s="207"/>
      <c r="AD1080" s="207"/>
      <c r="AE1080" s="207"/>
      <c r="AF1080" s="207"/>
      <c r="AG1080" s="207"/>
      <c r="AH1080" s="208"/>
    </row>
    <row r="1081" customFormat="false" ht="13.5" hidden="false" customHeight="true" outlineLevel="0" collapsed="false">
      <c r="A1081" s="22" t="n">
        <v>1080</v>
      </c>
      <c r="B1081" s="180"/>
      <c r="C1081" s="22"/>
      <c r="D1081" s="22"/>
      <c r="E1081" s="22"/>
      <c r="F1081" s="22"/>
      <c r="G1081" s="22"/>
      <c r="H1081" s="183"/>
      <c r="I1081" s="183"/>
      <c r="J1081" s="22"/>
      <c r="K1081" s="191" t="e">
        <f aca="false">VLOOKUP('Altri Costi'!J1081,Legenda!$D$1:$F$258,2)</f>
        <v>#N/A</v>
      </c>
      <c r="L1081" s="22"/>
      <c r="M1081" s="22"/>
      <c r="N1081" s="203"/>
      <c r="O1081" s="183"/>
      <c r="P1081" s="22"/>
      <c r="Q1081" s="203"/>
      <c r="R1081" s="183"/>
      <c r="S1081" s="184" t="n">
        <f aca="false">'Piano Finanziario Annuale'!$F$6</f>
        <v>0</v>
      </c>
      <c r="T1081" s="185" t="n">
        <v>0</v>
      </c>
      <c r="U1081" s="186"/>
      <c r="V1081" s="187" t="n">
        <f aca="false">(T1081*U1081)</f>
        <v>0</v>
      </c>
      <c r="W1081" s="185" t="n">
        <v>0</v>
      </c>
      <c r="X1081" s="185" t="n">
        <f aca="false">IF(OR(S1081="sì",S1081="forfettario 190"),SUM(T1081+W1081),SUM(T1081+V1081+W1081))</f>
        <v>0</v>
      </c>
      <c r="Y1081" s="205"/>
      <c r="Z1081" s="205"/>
      <c r="AA1081" s="206"/>
      <c r="AB1081" s="189" t="n">
        <f aca="false">IF(AA1081="SI",X1081,0)</f>
        <v>0</v>
      </c>
      <c r="AC1081" s="207"/>
      <c r="AD1081" s="207"/>
      <c r="AE1081" s="207"/>
      <c r="AF1081" s="207"/>
      <c r="AG1081" s="207"/>
      <c r="AH1081" s="208"/>
    </row>
    <row r="1082" customFormat="false" ht="13.5" hidden="false" customHeight="true" outlineLevel="0" collapsed="false">
      <c r="A1082" s="22" t="n">
        <v>1081</v>
      </c>
      <c r="B1082" s="180"/>
      <c r="C1082" s="22"/>
      <c r="D1082" s="22"/>
      <c r="E1082" s="22"/>
      <c r="F1082" s="22"/>
      <c r="G1082" s="22"/>
      <c r="H1082" s="183"/>
      <c r="I1082" s="183"/>
      <c r="J1082" s="22"/>
      <c r="K1082" s="191" t="e">
        <f aca="false">VLOOKUP('Altri Costi'!J1082,Legenda!$D$1:$F$258,2)</f>
        <v>#N/A</v>
      </c>
      <c r="L1082" s="22"/>
      <c r="M1082" s="22"/>
      <c r="N1082" s="203"/>
      <c r="O1082" s="183"/>
      <c r="P1082" s="22"/>
      <c r="Q1082" s="203"/>
      <c r="R1082" s="183"/>
      <c r="S1082" s="184" t="n">
        <f aca="false">'Piano Finanziario Annuale'!$F$6</f>
        <v>0</v>
      </c>
      <c r="T1082" s="185" t="n">
        <v>0</v>
      </c>
      <c r="U1082" s="186"/>
      <c r="V1082" s="187" t="n">
        <f aca="false">(T1082*U1082)</f>
        <v>0</v>
      </c>
      <c r="W1082" s="185" t="n">
        <v>0</v>
      </c>
      <c r="X1082" s="185" t="n">
        <f aca="false">IF(OR(S1082="sì",S1082="forfettario 190"),SUM(T1082+W1082),SUM(T1082+V1082+W1082))</f>
        <v>0</v>
      </c>
      <c r="Y1082" s="205"/>
      <c r="Z1082" s="205"/>
      <c r="AA1082" s="206"/>
      <c r="AB1082" s="189" t="n">
        <f aca="false">IF(AA1082="SI",X1082,0)</f>
        <v>0</v>
      </c>
      <c r="AC1082" s="207"/>
      <c r="AD1082" s="207"/>
      <c r="AE1082" s="207"/>
      <c r="AF1082" s="207"/>
      <c r="AG1082" s="207"/>
      <c r="AH1082" s="208"/>
    </row>
    <row r="1083" customFormat="false" ht="13.5" hidden="false" customHeight="true" outlineLevel="0" collapsed="false">
      <c r="A1083" s="22" t="n">
        <v>1082</v>
      </c>
      <c r="B1083" s="180"/>
      <c r="C1083" s="22"/>
      <c r="D1083" s="22"/>
      <c r="E1083" s="22"/>
      <c r="F1083" s="22"/>
      <c r="G1083" s="22"/>
      <c r="H1083" s="183"/>
      <c r="I1083" s="183"/>
      <c r="J1083" s="22"/>
      <c r="K1083" s="191" t="e">
        <f aca="false">VLOOKUP('Altri Costi'!J1083,Legenda!$D$1:$F$258,2)</f>
        <v>#N/A</v>
      </c>
      <c r="L1083" s="22"/>
      <c r="M1083" s="22"/>
      <c r="N1083" s="203"/>
      <c r="O1083" s="183"/>
      <c r="P1083" s="22"/>
      <c r="Q1083" s="203"/>
      <c r="R1083" s="183"/>
      <c r="S1083" s="184" t="n">
        <f aca="false">'Piano Finanziario Annuale'!$F$6</f>
        <v>0</v>
      </c>
      <c r="T1083" s="185" t="n">
        <v>0</v>
      </c>
      <c r="U1083" s="186"/>
      <c r="V1083" s="187" t="n">
        <f aca="false">(T1083*U1083)</f>
        <v>0</v>
      </c>
      <c r="W1083" s="185" t="n">
        <v>0</v>
      </c>
      <c r="X1083" s="185" t="n">
        <f aca="false">IF(OR(S1083="sì",S1083="forfettario 190"),SUM(T1083+W1083),SUM(T1083+V1083+W1083))</f>
        <v>0</v>
      </c>
      <c r="Y1083" s="205"/>
      <c r="Z1083" s="205"/>
      <c r="AA1083" s="206"/>
      <c r="AB1083" s="189" t="n">
        <f aca="false">IF(AA1083="SI",X1083,0)</f>
        <v>0</v>
      </c>
      <c r="AC1083" s="207"/>
      <c r="AD1083" s="207"/>
      <c r="AE1083" s="207"/>
      <c r="AF1083" s="207"/>
      <c r="AG1083" s="207"/>
      <c r="AH1083" s="208"/>
    </row>
    <row r="1084" customFormat="false" ht="13.5" hidden="false" customHeight="true" outlineLevel="0" collapsed="false">
      <c r="A1084" s="22" t="n">
        <v>1083</v>
      </c>
      <c r="B1084" s="180"/>
      <c r="C1084" s="22"/>
      <c r="D1084" s="22"/>
      <c r="E1084" s="22"/>
      <c r="F1084" s="22"/>
      <c r="G1084" s="22"/>
      <c r="H1084" s="183"/>
      <c r="I1084" s="183"/>
      <c r="J1084" s="22"/>
      <c r="K1084" s="191" t="e">
        <f aca="false">VLOOKUP('Altri Costi'!J1084,Legenda!$D$1:$F$258,2)</f>
        <v>#N/A</v>
      </c>
      <c r="L1084" s="22"/>
      <c r="M1084" s="22"/>
      <c r="N1084" s="203"/>
      <c r="O1084" s="183"/>
      <c r="P1084" s="22"/>
      <c r="Q1084" s="203"/>
      <c r="R1084" s="183"/>
      <c r="S1084" s="184" t="n">
        <f aca="false">'Piano Finanziario Annuale'!$F$6</f>
        <v>0</v>
      </c>
      <c r="T1084" s="185" t="n">
        <v>0</v>
      </c>
      <c r="U1084" s="186"/>
      <c r="V1084" s="187" t="n">
        <f aca="false">(T1084*U1084)</f>
        <v>0</v>
      </c>
      <c r="W1084" s="185" t="n">
        <v>0</v>
      </c>
      <c r="X1084" s="185" t="n">
        <f aca="false">IF(OR(S1084="sì",S1084="forfettario 190"),SUM(T1084+W1084),SUM(T1084+V1084+W1084))</f>
        <v>0</v>
      </c>
      <c r="Y1084" s="205"/>
      <c r="Z1084" s="205"/>
      <c r="AA1084" s="206"/>
      <c r="AB1084" s="189" t="n">
        <f aca="false">IF(AA1084="SI",X1084,0)</f>
        <v>0</v>
      </c>
      <c r="AC1084" s="207"/>
      <c r="AD1084" s="207"/>
      <c r="AE1084" s="207"/>
      <c r="AF1084" s="207"/>
      <c r="AG1084" s="207"/>
      <c r="AH1084" s="208"/>
    </row>
    <row r="1085" customFormat="false" ht="13.5" hidden="false" customHeight="true" outlineLevel="0" collapsed="false">
      <c r="A1085" s="22" t="n">
        <v>1084</v>
      </c>
      <c r="B1085" s="180"/>
      <c r="C1085" s="22"/>
      <c r="D1085" s="22"/>
      <c r="E1085" s="22"/>
      <c r="F1085" s="22"/>
      <c r="G1085" s="22"/>
      <c r="H1085" s="183"/>
      <c r="I1085" s="183"/>
      <c r="J1085" s="22"/>
      <c r="K1085" s="191" t="e">
        <f aca="false">VLOOKUP('Altri Costi'!J1085,Legenda!$D$1:$F$258,2)</f>
        <v>#N/A</v>
      </c>
      <c r="L1085" s="22"/>
      <c r="M1085" s="22"/>
      <c r="N1085" s="203"/>
      <c r="O1085" s="183"/>
      <c r="P1085" s="22"/>
      <c r="Q1085" s="203"/>
      <c r="R1085" s="183"/>
      <c r="S1085" s="184" t="n">
        <f aca="false">'Piano Finanziario Annuale'!$F$6</f>
        <v>0</v>
      </c>
      <c r="T1085" s="185" t="n">
        <v>0</v>
      </c>
      <c r="U1085" s="186"/>
      <c r="V1085" s="187" t="n">
        <f aca="false">(T1085*U1085)</f>
        <v>0</v>
      </c>
      <c r="W1085" s="185" t="n">
        <v>0</v>
      </c>
      <c r="X1085" s="185" t="n">
        <f aca="false">IF(OR(S1085="sì",S1085="forfettario 190"),SUM(T1085+W1085),SUM(T1085+V1085+W1085))</f>
        <v>0</v>
      </c>
      <c r="Y1085" s="205"/>
      <c r="Z1085" s="205"/>
      <c r="AA1085" s="206"/>
      <c r="AB1085" s="189" t="n">
        <f aca="false">IF(AA1085="SI",X1085,0)</f>
        <v>0</v>
      </c>
      <c r="AC1085" s="207"/>
      <c r="AD1085" s="207"/>
      <c r="AE1085" s="207"/>
      <c r="AF1085" s="207"/>
      <c r="AG1085" s="207"/>
      <c r="AH1085" s="208"/>
    </row>
    <row r="1086" customFormat="false" ht="13.5" hidden="false" customHeight="true" outlineLevel="0" collapsed="false">
      <c r="A1086" s="22" t="n">
        <v>1085</v>
      </c>
      <c r="B1086" s="180"/>
      <c r="C1086" s="22"/>
      <c r="D1086" s="22"/>
      <c r="E1086" s="22"/>
      <c r="F1086" s="22"/>
      <c r="G1086" s="22"/>
      <c r="H1086" s="183"/>
      <c r="I1086" s="183"/>
      <c r="J1086" s="22"/>
      <c r="K1086" s="191" t="e">
        <f aca="false">VLOOKUP('Altri Costi'!J1086,Legenda!$D$1:$F$258,2)</f>
        <v>#N/A</v>
      </c>
      <c r="L1086" s="22"/>
      <c r="M1086" s="22"/>
      <c r="N1086" s="203"/>
      <c r="O1086" s="183"/>
      <c r="P1086" s="22"/>
      <c r="Q1086" s="203"/>
      <c r="R1086" s="183"/>
      <c r="S1086" s="184" t="n">
        <f aca="false">'Piano Finanziario Annuale'!$F$6</f>
        <v>0</v>
      </c>
      <c r="T1086" s="185" t="n">
        <v>0</v>
      </c>
      <c r="U1086" s="186"/>
      <c r="V1086" s="187" t="n">
        <f aca="false">(T1086*U1086)</f>
        <v>0</v>
      </c>
      <c r="W1086" s="185" t="n">
        <v>0</v>
      </c>
      <c r="X1086" s="185" t="n">
        <f aca="false">IF(OR(S1086="sì",S1086="forfettario 190"),SUM(T1086+W1086),SUM(T1086+V1086+W1086))</f>
        <v>0</v>
      </c>
      <c r="Y1086" s="205"/>
      <c r="Z1086" s="205"/>
      <c r="AA1086" s="206"/>
      <c r="AB1086" s="189" t="n">
        <f aca="false">IF(AA1086="SI",X1086,0)</f>
        <v>0</v>
      </c>
      <c r="AC1086" s="207"/>
      <c r="AD1086" s="207"/>
      <c r="AE1086" s="207"/>
      <c r="AF1086" s="207"/>
      <c r="AG1086" s="207"/>
      <c r="AH1086" s="208"/>
    </row>
    <row r="1087" customFormat="false" ht="13.5" hidden="false" customHeight="true" outlineLevel="0" collapsed="false">
      <c r="A1087" s="22" t="n">
        <v>1086</v>
      </c>
      <c r="B1087" s="180"/>
      <c r="C1087" s="22"/>
      <c r="D1087" s="22"/>
      <c r="E1087" s="22"/>
      <c r="F1087" s="22"/>
      <c r="G1087" s="22"/>
      <c r="H1087" s="183"/>
      <c r="I1087" s="183"/>
      <c r="J1087" s="22"/>
      <c r="K1087" s="191" t="e">
        <f aca="false">VLOOKUP('Altri Costi'!J1087,Legenda!$D$1:$F$258,2)</f>
        <v>#N/A</v>
      </c>
      <c r="L1087" s="22"/>
      <c r="M1087" s="22"/>
      <c r="N1087" s="203"/>
      <c r="O1087" s="183"/>
      <c r="P1087" s="22"/>
      <c r="Q1087" s="203"/>
      <c r="R1087" s="183"/>
      <c r="S1087" s="184" t="n">
        <f aca="false">'Piano Finanziario Annuale'!$F$6</f>
        <v>0</v>
      </c>
      <c r="T1087" s="185" t="n">
        <v>0</v>
      </c>
      <c r="U1087" s="186"/>
      <c r="V1087" s="187" t="n">
        <f aca="false">(T1087*U1087)</f>
        <v>0</v>
      </c>
      <c r="W1087" s="185" t="n">
        <v>0</v>
      </c>
      <c r="X1087" s="185" t="n">
        <f aca="false">IF(OR(S1087="sì",S1087="forfettario 190"),SUM(T1087+W1087),SUM(T1087+V1087+W1087))</f>
        <v>0</v>
      </c>
      <c r="Y1087" s="205"/>
      <c r="Z1087" s="205"/>
      <c r="AA1087" s="206"/>
      <c r="AB1087" s="189" t="n">
        <f aca="false">IF(AA1087="SI",X1087,0)</f>
        <v>0</v>
      </c>
      <c r="AC1087" s="207"/>
      <c r="AD1087" s="207"/>
      <c r="AE1087" s="207"/>
      <c r="AF1087" s="207"/>
      <c r="AG1087" s="207"/>
      <c r="AH1087" s="208"/>
    </row>
    <row r="1088" customFormat="false" ht="13.5" hidden="false" customHeight="true" outlineLevel="0" collapsed="false">
      <c r="A1088" s="22" t="n">
        <v>1087</v>
      </c>
      <c r="B1088" s="180"/>
      <c r="C1088" s="22"/>
      <c r="D1088" s="22"/>
      <c r="E1088" s="22"/>
      <c r="F1088" s="22"/>
      <c r="G1088" s="22"/>
      <c r="H1088" s="183"/>
      <c r="I1088" s="183"/>
      <c r="J1088" s="22"/>
      <c r="K1088" s="191" t="e">
        <f aca="false">VLOOKUP('Altri Costi'!J1088,Legenda!$D$1:$F$258,2)</f>
        <v>#N/A</v>
      </c>
      <c r="L1088" s="22"/>
      <c r="M1088" s="22"/>
      <c r="N1088" s="203"/>
      <c r="O1088" s="183"/>
      <c r="P1088" s="22"/>
      <c r="Q1088" s="203"/>
      <c r="R1088" s="183"/>
      <c r="S1088" s="184" t="n">
        <f aca="false">'Piano Finanziario Annuale'!$F$6</f>
        <v>0</v>
      </c>
      <c r="T1088" s="185" t="n">
        <v>0</v>
      </c>
      <c r="U1088" s="186"/>
      <c r="V1088" s="187" t="n">
        <f aca="false">(T1088*U1088)</f>
        <v>0</v>
      </c>
      <c r="W1088" s="185" t="n">
        <v>0</v>
      </c>
      <c r="X1088" s="185" t="n">
        <f aca="false">IF(OR(S1088="sì",S1088="forfettario 190"),SUM(T1088+W1088),SUM(T1088+V1088+W1088))</f>
        <v>0</v>
      </c>
      <c r="Y1088" s="205"/>
      <c r="Z1088" s="205"/>
      <c r="AA1088" s="206"/>
      <c r="AB1088" s="189" t="n">
        <f aca="false">IF(AA1088="SI",X1088,0)</f>
        <v>0</v>
      </c>
      <c r="AC1088" s="207"/>
      <c r="AD1088" s="207"/>
      <c r="AE1088" s="207"/>
      <c r="AF1088" s="207"/>
      <c r="AG1088" s="207"/>
      <c r="AH1088" s="208"/>
    </row>
    <row r="1089" customFormat="false" ht="13.5" hidden="false" customHeight="true" outlineLevel="0" collapsed="false">
      <c r="A1089" s="22" t="n">
        <v>1088</v>
      </c>
      <c r="B1089" s="180"/>
      <c r="C1089" s="22"/>
      <c r="D1089" s="22"/>
      <c r="E1089" s="22"/>
      <c r="F1089" s="22"/>
      <c r="G1089" s="22"/>
      <c r="H1089" s="183"/>
      <c r="I1089" s="183"/>
      <c r="J1089" s="22"/>
      <c r="K1089" s="191" t="e">
        <f aca="false">VLOOKUP('Altri Costi'!J1089,Legenda!$D$1:$F$258,2)</f>
        <v>#N/A</v>
      </c>
      <c r="L1089" s="22"/>
      <c r="M1089" s="22"/>
      <c r="N1089" s="203"/>
      <c r="O1089" s="183"/>
      <c r="P1089" s="22"/>
      <c r="Q1089" s="203"/>
      <c r="R1089" s="183"/>
      <c r="S1089" s="184" t="n">
        <f aca="false">'Piano Finanziario Annuale'!$F$6</f>
        <v>0</v>
      </c>
      <c r="T1089" s="185" t="n">
        <v>0</v>
      </c>
      <c r="U1089" s="186"/>
      <c r="V1089" s="187" t="n">
        <f aca="false">(T1089*U1089)</f>
        <v>0</v>
      </c>
      <c r="W1089" s="185" t="n">
        <v>0</v>
      </c>
      <c r="X1089" s="185" t="n">
        <f aca="false">IF(OR(S1089="sì",S1089="forfettario 190"),SUM(T1089+W1089),SUM(T1089+V1089+W1089))</f>
        <v>0</v>
      </c>
      <c r="Y1089" s="205"/>
      <c r="Z1089" s="205"/>
      <c r="AA1089" s="206"/>
      <c r="AB1089" s="189" t="n">
        <f aca="false">IF(AA1089="SI",X1089,0)</f>
        <v>0</v>
      </c>
      <c r="AC1089" s="207"/>
      <c r="AD1089" s="207"/>
      <c r="AE1089" s="207"/>
      <c r="AF1089" s="207"/>
      <c r="AG1089" s="207"/>
      <c r="AH1089" s="208"/>
    </row>
    <row r="1090" customFormat="false" ht="13.5" hidden="false" customHeight="true" outlineLevel="0" collapsed="false">
      <c r="A1090" s="22" t="n">
        <v>1089</v>
      </c>
      <c r="B1090" s="180"/>
      <c r="C1090" s="22"/>
      <c r="D1090" s="22"/>
      <c r="E1090" s="22"/>
      <c r="F1090" s="22"/>
      <c r="G1090" s="22"/>
      <c r="H1090" s="183"/>
      <c r="I1090" s="183"/>
      <c r="J1090" s="22"/>
      <c r="K1090" s="191" t="e">
        <f aca="false">VLOOKUP('Altri Costi'!J1090,Legenda!$D$1:$F$258,2)</f>
        <v>#N/A</v>
      </c>
      <c r="L1090" s="22"/>
      <c r="M1090" s="22"/>
      <c r="N1090" s="203"/>
      <c r="O1090" s="183"/>
      <c r="P1090" s="22"/>
      <c r="Q1090" s="203"/>
      <c r="R1090" s="183"/>
      <c r="S1090" s="184" t="n">
        <f aca="false">'Piano Finanziario Annuale'!$F$6</f>
        <v>0</v>
      </c>
      <c r="T1090" s="185" t="n">
        <v>0</v>
      </c>
      <c r="U1090" s="186"/>
      <c r="V1090" s="187" t="n">
        <f aca="false">(T1090*U1090)</f>
        <v>0</v>
      </c>
      <c r="W1090" s="185" t="n">
        <v>0</v>
      </c>
      <c r="X1090" s="185" t="n">
        <f aca="false">IF(OR(S1090="sì",S1090="forfettario 190"),SUM(T1090+W1090),SUM(T1090+V1090+W1090))</f>
        <v>0</v>
      </c>
      <c r="Y1090" s="205"/>
      <c r="Z1090" s="205"/>
      <c r="AA1090" s="206"/>
      <c r="AB1090" s="189" t="n">
        <f aca="false">IF(AA1090="SI",X1090,0)</f>
        <v>0</v>
      </c>
      <c r="AC1090" s="207"/>
      <c r="AD1090" s="207"/>
      <c r="AE1090" s="207"/>
      <c r="AF1090" s="207"/>
      <c r="AG1090" s="207"/>
      <c r="AH1090" s="208"/>
    </row>
    <row r="1091" customFormat="false" ht="13.5" hidden="false" customHeight="true" outlineLevel="0" collapsed="false">
      <c r="A1091" s="22" t="n">
        <v>1090</v>
      </c>
      <c r="B1091" s="180"/>
      <c r="C1091" s="22"/>
      <c r="D1091" s="22"/>
      <c r="E1091" s="22"/>
      <c r="F1091" s="22"/>
      <c r="G1091" s="22"/>
      <c r="H1091" s="183"/>
      <c r="I1091" s="183"/>
      <c r="J1091" s="22"/>
      <c r="K1091" s="191" t="e">
        <f aca="false">VLOOKUP('Altri Costi'!J1091,Legenda!$D$1:$F$258,2)</f>
        <v>#N/A</v>
      </c>
      <c r="L1091" s="22"/>
      <c r="M1091" s="22"/>
      <c r="N1091" s="203"/>
      <c r="O1091" s="183"/>
      <c r="P1091" s="22"/>
      <c r="Q1091" s="203"/>
      <c r="R1091" s="183"/>
      <c r="S1091" s="184" t="n">
        <f aca="false">'Piano Finanziario Annuale'!$F$6</f>
        <v>0</v>
      </c>
      <c r="T1091" s="185" t="n">
        <v>0</v>
      </c>
      <c r="U1091" s="186"/>
      <c r="V1091" s="187" t="n">
        <f aca="false">(T1091*U1091)</f>
        <v>0</v>
      </c>
      <c r="W1091" s="185" t="n">
        <v>0</v>
      </c>
      <c r="X1091" s="185" t="n">
        <f aca="false">IF(OR(S1091="sì",S1091="forfettario 190"),SUM(T1091+W1091),SUM(T1091+V1091+W1091))</f>
        <v>0</v>
      </c>
      <c r="Y1091" s="205"/>
      <c r="Z1091" s="205"/>
      <c r="AA1091" s="206"/>
      <c r="AB1091" s="189" t="n">
        <f aca="false">IF(AA1091="SI",X1091,0)</f>
        <v>0</v>
      </c>
      <c r="AC1091" s="207"/>
      <c r="AD1091" s="207"/>
      <c r="AE1091" s="207"/>
      <c r="AF1091" s="207"/>
      <c r="AG1091" s="207"/>
      <c r="AH1091" s="208"/>
    </row>
    <row r="1092" customFormat="false" ht="13.5" hidden="false" customHeight="true" outlineLevel="0" collapsed="false">
      <c r="A1092" s="22" t="n">
        <v>1091</v>
      </c>
      <c r="B1092" s="180"/>
      <c r="C1092" s="22"/>
      <c r="D1092" s="22"/>
      <c r="E1092" s="22"/>
      <c r="F1092" s="22"/>
      <c r="G1092" s="22"/>
      <c r="H1092" s="183"/>
      <c r="I1092" s="183"/>
      <c r="J1092" s="22"/>
      <c r="K1092" s="191" t="e">
        <f aca="false">VLOOKUP('Altri Costi'!J1092,Legenda!$D$1:$F$258,2)</f>
        <v>#N/A</v>
      </c>
      <c r="L1092" s="22"/>
      <c r="M1092" s="22"/>
      <c r="N1092" s="203"/>
      <c r="O1092" s="183"/>
      <c r="P1092" s="22"/>
      <c r="Q1092" s="203"/>
      <c r="R1092" s="183"/>
      <c r="S1092" s="184" t="n">
        <f aca="false">'Piano Finanziario Annuale'!$F$6</f>
        <v>0</v>
      </c>
      <c r="T1092" s="185" t="n">
        <v>0</v>
      </c>
      <c r="U1092" s="186"/>
      <c r="V1092" s="187" t="n">
        <f aca="false">(T1092*U1092)</f>
        <v>0</v>
      </c>
      <c r="W1092" s="185" t="n">
        <v>0</v>
      </c>
      <c r="X1092" s="185" t="n">
        <f aca="false">IF(OR(S1092="sì",S1092="forfettario 190"),SUM(T1092+W1092),SUM(T1092+V1092+W1092))</f>
        <v>0</v>
      </c>
      <c r="Y1092" s="205"/>
      <c r="Z1092" s="205"/>
      <c r="AA1092" s="206"/>
      <c r="AB1092" s="189" t="n">
        <f aca="false">IF(AA1092="SI",X1092,0)</f>
        <v>0</v>
      </c>
      <c r="AC1092" s="207"/>
      <c r="AD1092" s="207"/>
      <c r="AE1092" s="207"/>
      <c r="AF1092" s="207"/>
      <c r="AG1092" s="207"/>
      <c r="AH1092" s="208"/>
    </row>
    <row r="1093" customFormat="false" ht="13.5" hidden="false" customHeight="true" outlineLevel="0" collapsed="false">
      <c r="A1093" s="22" t="n">
        <v>1092</v>
      </c>
      <c r="B1093" s="180"/>
      <c r="C1093" s="22"/>
      <c r="D1093" s="22"/>
      <c r="E1093" s="22"/>
      <c r="F1093" s="22"/>
      <c r="G1093" s="22"/>
      <c r="H1093" s="183"/>
      <c r="I1093" s="183"/>
      <c r="J1093" s="22"/>
      <c r="K1093" s="191" t="e">
        <f aca="false">VLOOKUP('Altri Costi'!J1093,Legenda!$D$1:$F$258,2)</f>
        <v>#N/A</v>
      </c>
      <c r="L1093" s="22"/>
      <c r="M1093" s="22"/>
      <c r="N1093" s="203"/>
      <c r="O1093" s="183"/>
      <c r="P1093" s="22"/>
      <c r="Q1093" s="203"/>
      <c r="R1093" s="183"/>
      <c r="S1093" s="184" t="n">
        <f aca="false">'Piano Finanziario Annuale'!$F$6</f>
        <v>0</v>
      </c>
      <c r="T1093" s="185" t="n">
        <v>0</v>
      </c>
      <c r="U1093" s="186"/>
      <c r="V1093" s="187" t="n">
        <f aca="false">(T1093*U1093)</f>
        <v>0</v>
      </c>
      <c r="W1093" s="185" t="n">
        <v>0</v>
      </c>
      <c r="X1093" s="185" t="n">
        <f aca="false">IF(OR(S1093="sì",S1093="forfettario 190"),SUM(T1093+W1093),SUM(T1093+V1093+W1093))</f>
        <v>0</v>
      </c>
      <c r="Y1093" s="205"/>
      <c r="Z1093" s="205"/>
      <c r="AA1093" s="206"/>
      <c r="AB1093" s="189" t="n">
        <f aca="false">IF(AA1093="SI",X1093,0)</f>
        <v>0</v>
      </c>
      <c r="AC1093" s="207"/>
      <c r="AD1093" s="207"/>
      <c r="AE1093" s="207"/>
      <c r="AF1093" s="207"/>
      <c r="AG1093" s="207"/>
      <c r="AH1093" s="208"/>
    </row>
    <row r="1094" customFormat="false" ht="13.5" hidden="false" customHeight="true" outlineLevel="0" collapsed="false">
      <c r="A1094" s="22" t="n">
        <v>1093</v>
      </c>
      <c r="B1094" s="180"/>
      <c r="C1094" s="22"/>
      <c r="D1094" s="22"/>
      <c r="E1094" s="22"/>
      <c r="F1094" s="22"/>
      <c r="G1094" s="22"/>
      <c r="H1094" s="183"/>
      <c r="I1094" s="183"/>
      <c r="J1094" s="22"/>
      <c r="K1094" s="191" t="e">
        <f aca="false">VLOOKUP('Altri Costi'!J1094,Legenda!$D$1:$F$258,2)</f>
        <v>#N/A</v>
      </c>
      <c r="L1094" s="22"/>
      <c r="M1094" s="22"/>
      <c r="N1094" s="203"/>
      <c r="O1094" s="183"/>
      <c r="P1094" s="22"/>
      <c r="Q1094" s="203"/>
      <c r="R1094" s="183"/>
      <c r="S1094" s="184" t="n">
        <f aca="false">'Piano Finanziario Annuale'!$F$6</f>
        <v>0</v>
      </c>
      <c r="T1094" s="185" t="n">
        <v>0</v>
      </c>
      <c r="U1094" s="186"/>
      <c r="V1094" s="187" t="n">
        <f aca="false">(T1094*U1094)</f>
        <v>0</v>
      </c>
      <c r="W1094" s="185" t="n">
        <v>0</v>
      </c>
      <c r="X1094" s="185" t="n">
        <f aca="false">IF(OR(S1094="sì",S1094="forfettario 190"),SUM(T1094+W1094),SUM(T1094+V1094+W1094))</f>
        <v>0</v>
      </c>
      <c r="Y1094" s="205"/>
      <c r="Z1094" s="205"/>
      <c r="AA1094" s="206"/>
      <c r="AB1094" s="189" t="n">
        <f aca="false">IF(AA1094="SI",X1094,0)</f>
        <v>0</v>
      </c>
      <c r="AC1094" s="207"/>
      <c r="AD1094" s="207"/>
      <c r="AE1094" s="207"/>
      <c r="AF1094" s="207"/>
      <c r="AG1094" s="207"/>
      <c r="AH1094" s="208"/>
    </row>
    <row r="1095" customFormat="false" ht="13.5" hidden="false" customHeight="true" outlineLevel="0" collapsed="false">
      <c r="A1095" s="22" t="n">
        <v>1094</v>
      </c>
      <c r="B1095" s="180"/>
      <c r="C1095" s="22"/>
      <c r="D1095" s="22"/>
      <c r="E1095" s="22"/>
      <c r="F1095" s="22"/>
      <c r="G1095" s="22"/>
      <c r="H1095" s="183"/>
      <c r="I1095" s="183"/>
      <c r="J1095" s="22"/>
      <c r="K1095" s="191" t="e">
        <f aca="false">VLOOKUP('Altri Costi'!J1095,Legenda!$D$1:$F$258,2)</f>
        <v>#N/A</v>
      </c>
      <c r="L1095" s="22"/>
      <c r="M1095" s="22"/>
      <c r="N1095" s="203"/>
      <c r="O1095" s="183"/>
      <c r="P1095" s="22"/>
      <c r="Q1095" s="203"/>
      <c r="R1095" s="183"/>
      <c r="S1095" s="184" t="n">
        <f aca="false">'Piano Finanziario Annuale'!$F$6</f>
        <v>0</v>
      </c>
      <c r="T1095" s="185" t="n">
        <v>0</v>
      </c>
      <c r="U1095" s="186"/>
      <c r="V1095" s="187" t="n">
        <f aca="false">(T1095*U1095)</f>
        <v>0</v>
      </c>
      <c r="W1095" s="185" t="n">
        <v>0</v>
      </c>
      <c r="X1095" s="185" t="n">
        <f aca="false">IF(OR(S1095="sì",S1095="forfettario 190"),SUM(T1095+W1095),SUM(T1095+V1095+W1095))</f>
        <v>0</v>
      </c>
      <c r="Y1095" s="205"/>
      <c r="Z1095" s="205"/>
      <c r="AA1095" s="206"/>
      <c r="AB1095" s="189" t="n">
        <f aca="false">IF(AA1095="SI",X1095,0)</f>
        <v>0</v>
      </c>
      <c r="AC1095" s="207"/>
      <c r="AD1095" s="207"/>
      <c r="AE1095" s="207"/>
      <c r="AF1095" s="207"/>
      <c r="AG1095" s="207"/>
      <c r="AH1095" s="208"/>
    </row>
    <row r="1096" customFormat="false" ht="13.5" hidden="false" customHeight="true" outlineLevel="0" collapsed="false">
      <c r="A1096" s="22" t="n">
        <v>1095</v>
      </c>
      <c r="B1096" s="180"/>
      <c r="C1096" s="22"/>
      <c r="D1096" s="22"/>
      <c r="E1096" s="22"/>
      <c r="F1096" s="22"/>
      <c r="G1096" s="22"/>
      <c r="H1096" s="183"/>
      <c r="I1096" s="183"/>
      <c r="J1096" s="22"/>
      <c r="K1096" s="191" t="e">
        <f aca="false">VLOOKUP('Altri Costi'!J1096,Legenda!$D$1:$F$258,2)</f>
        <v>#N/A</v>
      </c>
      <c r="L1096" s="22"/>
      <c r="M1096" s="22"/>
      <c r="N1096" s="203"/>
      <c r="O1096" s="183"/>
      <c r="P1096" s="22"/>
      <c r="Q1096" s="203"/>
      <c r="R1096" s="183"/>
      <c r="S1096" s="184" t="n">
        <f aca="false">'Piano Finanziario Annuale'!$F$6</f>
        <v>0</v>
      </c>
      <c r="T1096" s="185" t="n">
        <v>0</v>
      </c>
      <c r="U1096" s="186"/>
      <c r="V1096" s="187" t="n">
        <f aca="false">(T1096*U1096)</f>
        <v>0</v>
      </c>
      <c r="W1096" s="185" t="n">
        <v>0</v>
      </c>
      <c r="X1096" s="185" t="n">
        <f aca="false">IF(OR(S1096="sì",S1096="forfettario 190"),SUM(T1096+W1096),SUM(T1096+V1096+W1096))</f>
        <v>0</v>
      </c>
      <c r="Y1096" s="205"/>
      <c r="Z1096" s="205"/>
      <c r="AA1096" s="206"/>
      <c r="AB1096" s="189" t="n">
        <f aca="false">IF(AA1096="SI",X1096,0)</f>
        <v>0</v>
      </c>
      <c r="AC1096" s="207"/>
      <c r="AD1096" s="207"/>
      <c r="AE1096" s="207"/>
      <c r="AF1096" s="207"/>
      <c r="AG1096" s="207"/>
      <c r="AH1096" s="208"/>
    </row>
    <row r="1097" customFormat="false" ht="13.5" hidden="false" customHeight="true" outlineLevel="0" collapsed="false">
      <c r="A1097" s="22" t="n">
        <v>1096</v>
      </c>
      <c r="B1097" s="180"/>
      <c r="C1097" s="22"/>
      <c r="D1097" s="22"/>
      <c r="E1097" s="22"/>
      <c r="F1097" s="22"/>
      <c r="G1097" s="22"/>
      <c r="H1097" s="183"/>
      <c r="I1097" s="183"/>
      <c r="J1097" s="22"/>
      <c r="K1097" s="191" t="e">
        <f aca="false">VLOOKUP('Altri Costi'!J1097,Legenda!$D$1:$F$258,2)</f>
        <v>#N/A</v>
      </c>
      <c r="L1097" s="22"/>
      <c r="M1097" s="22"/>
      <c r="N1097" s="203"/>
      <c r="O1097" s="183"/>
      <c r="P1097" s="22"/>
      <c r="Q1097" s="203"/>
      <c r="R1097" s="183"/>
      <c r="S1097" s="184" t="n">
        <f aca="false">'Piano Finanziario Annuale'!$F$6</f>
        <v>0</v>
      </c>
      <c r="T1097" s="185" t="n">
        <v>0</v>
      </c>
      <c r="U1097" s="186"/>
      <c r="V1097" s="187" t="n">
        <f aca="false">(T1097*U1097)</f>
        <v>0</v>
      </c>
      <c r="W1097" s="185" t="n">
        <v>0</v>
      </c>
      <c r="X1097" s="185" t="n">
        <f aca="false">IF(OR(S1097="sì",S1097="forfettario 190"),SUM(T1097+W1097),SUM(T1097+V1097+W1097))</f>
        <v>0</v>
      </c>
      <c r="Y1097" s="205"/>
      <c r="Z1097" s="205"/>
      <c r="AA1097" s="206"/>
      <c r="AB1097" s="189" t="n">
        <f aca="false">IF(AA1097="SI",X1097,0)</f>
        <v>0</v>
      </c>
      <c r="AC1097" s="207"/>
      <c r="AD1097" s="207"/>
      <c r="AE1097" s="207"/>
      <c r="AF1097" s="207"/>
      <c r="AG1097" s="207"/>
      <c r="AH1097" s="208"/>
    </row>
    <row r="1098" customFormat="false" ht="13.5" hidden="false" customHeight="true" outlineLevel="0" collapsed="false">
      <c r="A1098" s="22" t="n">
        <v>1097</v>
      </c>
      <c r="B1098" s="180"/>
      <c r="C1098" s="22"/>
      <c r="D1098" s="22"/>
      <c r="E1098" s="22"/>
      <c r="F1098" s="22"/>
      <c r="G1098" s="22"/>
      <c r="H1098" s="183"/>
      <c r="I1098" s="183"/>
      <c r="J1098" s="22"/>
      <c r="K1098" s="191" t="e">
        <f aca="false">VLOOKUP('Altri Costi'!J1098,Legenda!$D$1:$F$258,2)</f>
        <v>#N/A</v>
      </c>
      <c r="L1098" s="22"/>
      <c r="M1098" s="22"/>
      <c r="N1098" s="203"/>
      <c r="O1098" s="183"/>
      <c r="P1098" s="22"/>
      <c r="Q1098" s="203"/>
      <c r="R1098" s="183"/>
      <c r="S1098" s="184" t="n">
        <f aca="false">'Piano Finanziario Annuale'!$F$6</f>
        <v>0</v>
      </c>
      <c r="T1098" s="185" t="n">
        <v>0</v>
      </c>
      <c r="U1098" s="186"/>
      <c r="V1098" s="187" t="n">
        <f aca="false">(T1098*U1098)</f>
        <v>0</v>
      </c>
      <c r="W1098" s="185" t="n">
        <v>0</v>
      </c>
      <c r="X1098" s="185" t="n">
        <f aca="false">IF(OR(S1098="sì",S1098="forfettario 190"),SUM(T1098+W1098),SUM(T1098+V1098+W1098))</f>
        <v>0</v>
      </c>
      <c r="Y1098" s="205"/>
      <c r="Z1098" s="205"/>
      <c r="AA1098" s="206"/>
      <c r="AB1098" s="189" t="n">
        <f aca="false">IF(AA1098="SI",X1098,0)</f>
        <v>0</v>
      </c>
      <c r="AC1098" s="207"/>
      <c r="AD1098" s="207"/>
      <c r="AE1098" s="207"/>
      <c r="AF1098" s="207"/>
      <c r="AG1098" s="207"/>
      <c r="AH1098" s="208"/>
    </row>
    <row r="1099" customFormat="false" ht="13.5" hidden="false" customHeight="true" outlineLevel="0" collapsed="false">
      <c r="A1099" s="22" t="n">
        <v>1098</v>
      </c>
      <c r="B1099" s="180"/>
      <c r="C1099" s="22"/>
      <c r="D1099" s="22"/>
      <c r="E1099" s="22"/>
      <c r="F1099" s="22"/>
      <c r="G1099" s="22"/>
      <c r="H1099" s="183"/>
      <c r="I1099" s="183"/>
      <c r="J1099" s="22"/>
      <c r="K1099" s="191" t="e">
        <f aca="false">VLOOKUP('Altri Costi'!J1099,Legenda!$D$1:$F$258,2)</f>
        <v>#N/A</v>
      </c>
      <c r="L1099" s="22"/>
      <c r="M1099" s="22"/>
      <c r="N1099" s="203"/>
      <c r="O1099" s="183"/>
      <c r="P1099" s="22"/>
      <c r="Q1099" s="203"/>
      <c r="R1099" s="183"/>
      <c r="S1099" s="184" t="n">
        <f aca="false">'Piano Finanziario Annuale'!$F$6</f>
        <v>0</v>
      </c>
      <c r="T1099" s="185" t="n">
        <v>0</v>
      </c>
      <c r="U1099" s="186"/>
      <c r="V1099" s="187" t="n">
        <f aca="false">(T1099*U1099)</f>
        <v>0</v>
      </c>
      <c r="W1099" s="185" t="n">
        <v>0</v>
      </c>
      <c r="X1099" s="185" t="n">
        <f aca="false">IF(OR(S1099="sì",S1099="forfettario 190"),SUM(T1099+W1099),SUM(T1099+V1099+W1099))</f>
        <v>0</v>
      </c>
      <c r="Y1099" s="205"/>
      <c r="Z1099" s="205"/>
      <c r="AA1099" s="206"/>
      <c r="AB1099" s="189" t="n">
        <f aca="false">IF(AA1099="SI",X1099,0)</f>
        <v>0</v>
      </c>
      <c r="AC1099" s="207"/>
      <c r="AD1099" s="207"/>
      <c r="AE1099" s="207"/>
      <c r="AF1099" s="207"/>
      <c r="AG1099" s="207"/>
      <c r="AH1099" s="208"/>
    </row>
    <row r="1100" customFormat="false" ht="13.5" hidden="false" customHeight="true" outlineLevel="0" collapsed="false">
      <c r="A1100" s="22" t="n">
        <v>1099</v>
      </c>
      <c r="B1100" s="180"/>
      <c r="C1100" s="22"/>
      <c r="D1100" s="22"/>
      <c r="E1100" s="22"/>
      <c r="F1100" s="22"/>
      <c r="G1100" s="22"/>
      <c r="H1100" s="183"/>
      <c r="I1100" s="183"/>
      <c r="J1100" s="22"/>
      <c r="K1100" s="191" t="e">
        <f aca="false">VLOOKUP('Altri Costi'!J1100,Legenda!$D$1:$F$258,2)</f>
        <v>#N/A</v>
      </c>
      <c r="L1100" s="22"/>
      <c r="M1100" s="22"/>
      <c r="N1100" s="203"/>
      <c r="O1100" s="183"/>
      <c r="P1100" s="22"/>
      <c r="Q1100" s="203"/>
      <c r="R1100" s="183"/>
      <c r="S1100" s="184" t="n">
        <f aca="false">'Piano Finanziario Annuale'!$F$6</f>
        <v>0</v>
      </c>
      <c r="T1100" s="185" t="n">
        <v>0</v>
      </c>
      <c r="U1100" s="186"/>
      <c r="V1100" s="187" t="n">
        <f aca="false">(T1100*U1100)</f>
        <v>0</v>
      </c>
      <c r="W1100" s="185" t="n">
        <v>0</v>
      </c>
      <c r="X1100" s="185" t="n">
        <f aca="false">IF(OR(S1100="sì",S1100="forfettario 190"),SUM(T1100+W1100),SUM(T1100+V1100+W1100))</f>
        <v>0</v>
      </c>
      <c r="Y1100" s="205"/>
      <c r="Z1100" s="205"/>
      <c r="AA1100" s="206"/>
      <c r="AB1100" s="189" t="n">
        <f aca="false">IF(AA1100="SI",X1100,0)</f>
        <v>0</v>
      </c>
      <c r="AC1100" s="207"/>
      <c r="AD1100" s="207"/>
      <c r="AE1100" s="207"/>
      <c r="AF1100" s="207"/>
      <c r="AG1100" s="207"/>
      <c r="AH1100" s="208"/>
    </row>
    <row r="1101" customFormat="false" ht="13.5" hidden="false" customHeight="true" outlineLevel="0" collapsed="false">
      <c r="A1101" s="22" t="n">
        <v>1100</v>
      </c>
      <c r="B1101" s="180"/>
      <c r="C1101" s="22"/>
      <c r="D1101" s="22"/>
      <c r="E1101" s="22"/>
      <c r="F1101" s="22"/>
      <c r="G1101" s="22"/>
      <c r="H1101" s="183"/>
      <c r="I1101" s="183"/>
      <c r="J1101" s="22"/>
      <c r="K1101" s="191" t="e">
        <f aca="false">VLOOKUP('Altri Costi'!J1101,Legenda!$D$1:$F$258,2)</f>
        <v>#N/A</v>
      </c>
      <c r="L1101" s="22"/>
      <c r="M1101" s="22"/>
      <c r="N1101" s="203"/>
      <c r="O1101" s="183"/>
      <c r="P1101" s="22"/>
      <c r="Q1101" s="203"/>
      <c r="R1101" s="183"/>
      <c r="S1101" s="184" t="n">
        <f aca="false">'Piano Finanziario Annuale'!$F$6</f>
        <v>0</v>
      </c>
      <c r="T1101" s="185" t="n">
        <v>0</v>
      </c>
      <c r="U1101" s="186"/>
      <c r="V1101" s="187" t="n">
        <f aca="false">(T1101*U1101)</f>
        <v>0</v>
      </c>
      <c r="W1101" s="185" t="n">
        <v>0</v>
      </c>
      <c r="X1101" s="185" t="n">
        <f aca="false">IF(OR(S1101="sì",S1101="forfettario 190"),SUM(T1101+W1101),SUM(T1101+V1101+W1101))</f>
        <v>0</v>
      </c>
      <c r="Y1101" s="205"/>
      <c r="Z1101" s="205"/>
      <c r="AA1101" s="206"/>
      <c r="AB1101" s="189" t="n">
        <f aca="false">IF(AA1101="SI",X1101,0)</f>
        <v>0</v>
      </c>
      <c r="AC1101" s="207"/>
      <c r="AD1101" s="207"/>
      <c r="AE1101" s="207"/>
      <c r="AF1101" s="207"/>
      <c r="AG1101" s="207"/>
      <c r="AH1101" s="208"/>
    </row>
    <row r="1102" customFormat="false" ht="13.5" hidden="false" customHeight="true" outlineLevel="0" collapsed="false">
      <c r="A1102" s="22" t="n">
        <v>1101</v>
      </c>
      <c r="B1102" s="180"/>
      <c r="C1102" s="22"/>
      <c r="D1102" s="22"/>
      <c r="E1102" s="22"/>
      <c r="F1102" s="22"/>
      <c r="G1102" s="22"/>
      <c r="H1102" s="183"/>
      <c r="I1102" s="183"/>
      <c r="J1102" s="22"/>
      <c r="K1102" s="191" t="e">
        <f aca="false">VLOOKUP('Altri Costi'!J1102,Legenda!$D$1:$F$258,2)</f>
        <v>#N/A</v>
      </c>
      <c r="L1102" s="22"/>
      <c r="M1102" s="22"/>
      <c r="N1102" s="203"/>
      <c r="O1102" s="183"/>
      <c r="P1102" s="22"/>
      <c r="Q1102" s="203"/>
      <c r="R1102" s="183"/>
      <c r="S1102" s="184" t="n">
        <f aca="false">'Piano Finanziario Annuale'!$F$6</f>
        <v>0</v>
      </c>
      <c r="T1102" s="185" t="n">
        <v>0</v>
      </c>
      <c r="U1102" s="186"/>
      <c r="V1102" s="187" t="n">
        <f aca="false">(T1102*U1102)</f>
        <v>0</v>
      </c>
      <c r="W1102" s="185" t="n">
        <v>0</v>
      </c>
      <c r="X1102" s="185" t="n">
        <f aca="false">IF(OR(S1102="sì",S1102="forfettario 190"),SUM(T1102+W1102),SUM(T1102+V1102+W1102))</f>
        <v>0</v>
      </c>
      <c r="Y1102" s="205"/>
      <c r="Z1102" s="205"/>
      <c r="AA1102" s="206"/>
      <c r="AB1102" s="189" t="n">
        <f aca="false">IF(AA1102="SI",X1102,0)</f>
        <v>0</v>
      </c>
      <c r="AC1102" s="207"/>
      <c r="AD1102" s="207"/>
      <c r="AE1102" s="207"/>
      <c r="AF1102" s="207"/>
      <c r="AG1102" s="207"/>
      <c r="AH1102" s="208"/>
    </row>
    <row r="1103" customFormat="false" ht="13.5" hidden="false" customHeight="true" outlineLevel="0" collapsed="false">
      <c r="A1103" s="22" t="n">
        <v>1102</v>
      </c>
      <c r="B1103" s="180"/>
      <c r="C1103" s="22"/>
      <c r="D1103" s="22"/>
      <c r="E1103" s="22"/>
      <c r="F1103" s="22"/>
      <c r="G1103" s="22"/>
      <c r="H1103" s="183"/>
      <c r="I1103" s="183"/>
      <c r="J1103" s="22"/>
      <c r="K1103" s="191" t="e">
        <f aca="false">VLOOKUP('Altri Costi'!J1103,Legenda!$D$1:$F$258,2)</f>
        <v>#N/A</v>
      </c>
      <c r="L1103" s="22"/>
      <c r="M1103" s="22"/>
      <c r="N1103" s="203"/>
      <c r="O1103" s="183"/>
      <c r="P1103" s="22"/>
      <c r="Q1103" s="203"/>
      <c r="R1103" s="183"/>
      <c r="S1103" s="184" t="n">
        <f aca="false">'Piano Finanziario Annuale'!$F$6</f>
        <v>0</v>
      </c>
      <c r="T1103" s="185" t="n">
        <v>0</v>
      </c>
      <c r="U1103" s="186"/>
      <c r="V1103" s="187" t="n">
        <f aca="false">(T1103*U1103)</f>
        <v>0</v>
      </c>
      <c r="W1103" s="185" t="n">
        <v>0</v>
      </c>
      <c r="X1103" s="185" t="n">
        <f aca="false">IF(OR(S1103="sì",S1103="forfettario 190"),SUM(T1103+W1103),SUM(T1103+V1103+W1103))</f>
        <v>0</v>
      </c>
      <c r="Y1103" s="205"/>
      <c r="Z1103" s="205"/>
      <c r="AA1103" s="206"/>
      <c r="AB1103" s="189" t="n">
        <f aca="false">IF(AA1103="SI",X1103,0)</f>
        <v>0</v>
      </c>
      <c r="AC1103" s="207"/>
      <c r="AD1103" s="207"/>
      <c r="AE1103" s="207"/>
      <c r="AF1103" s="207"/>
      <c r="AG1103" s="207"/>
      <c r="AH1103" s="208"/>
    </row>
    <row r="1104" customFormat="false" ht="13.5" hidden="false" customHeight="true" outlineLevel="0" collapsed="false">
      <c r="A1104" s="22" t="n">
        <v>1103</v>
      </c>
      <c r="B1104" s="180"/>
      <c r="C1104" s="22"/>
      <c r="D1104" s="22"/>
      <c r="E1104" s="22"/>
      <c r="F1104" s="22"/>
      <c r="G1104" s="22"/>
      <c r="H1104" s="183"/>
      <c r="I1104" s="183"/>
      <c r="J1104" s="22"/>
      <c r="K1104" s="191" t="e">
        <f aca="false">VLOOKUP('Altri Costi'!J1104,Legenda!$D$1:$F$258,2)</f>
        <v>#N/A</v>
      </c>
      <c r="L1104" s="22"/>
      <c r="M1104" s="22"/>
      <c r="N1104" s="203"/>
      <c r="O1104" s="183"/>
      <c r="P1104" s="22"/>
      <c r="Q1104" s="203"/>
      <c r="R1104" s="183"/>
      <c r="S1104" s="184" t="n">
        <f aca="false">'Piano Finanziario Annuale'!$F$6</f>
        <v>0</v>
      </c>
      <c r="T1104" s="185" t="n">
        <v>0</v>
      </c>
      <c r="U1104" s="186"/>
      <c r="V1104" s="187" t="n">
        <f aca="false">(T1104*U1104)</f>
        <v>0</v>
      </c>
      <c r="W1104" s="185" t="n">
        <v>0</v>
      </c>
      <c r="X1104" s="185" t="n">
        <f aca="false">IF(OR(S1104="sì",S1104="forfettario 190"),SUM(T1104+W1104),SUM(T1104+V1104+W1104))</f>
        <v>0</v>
      </c>
      <c r="Y1104" s="205"/>
      <c r="Z1104" s="205"/>
      <c r="AA1104" s="206"/>
      <c r="AB1104" s="189" t="n">
        <f aca="false">IF(AA1104="SI",X1104,0)</f>
        <v>0</v>
      </c>
      <c r="AC1104" s="207"/>
      <c r="AD1104" s="207"/>
      <c r="AE1104" s="207"/>
      <c r="AF1104" s="207"/>
      <c r="AG1104" s="207"/>
      <c r="AH1104" s="208"/>
    </row>
    <row r="1105" customFormat="false" ht="13.5" hidden="false" customHeight="true" outlineLevel="0" collapsed="false">
      <c r="A1105" s="22" t="n">
        <v>1104</v>
      </c>
      <c r="B1105" s="180"/>
      <c r="C1105" s="22"/>
      <c r="D1105" s="22"/>
      <c r="E1105" s="22"/>
      <c r="F1105" s="22"/>
      <c r="G1105" s="22"/>
      <c r="H1105" s="183"/>
      <c r="I1105" s="183"/>
      <c r="J1105" s="22"/>
      <c r="K1105" s="191" t="e">
        <f aca="false">VLOOKUP('Altri Costi'!J1105,Legenda!$D$1:$F$258,2)</f>
        <v>#N/A</v>
      </c>
      <c r="L1105" s="22"/>
      <c r="M1105" s="22"/>
      <c r="N1105" s="203"/>
      <c r="O1105" s="183"/>
      <c r="P1105" s="22"/>
      <c r="Q1105" s="203"/>
      <c r="R1105" s="183"/>
      <c r="S1105" s="184" t="n">
        <f aca="false">'Piano Finanziario Annuale'!$F$6</f>
        <v>0</v>
      </c>
      <c r="T1105" s="185" t="n">
        <v>0</v>
      </c>
      <c r="U1105" s="186"/>
      <c r="V1105" s="187" t="n">
        <f aca="false">(T1105*U1105)</f>
        <v>0</v>
      </c>
      <c r="W1105" s="185" t="n">
        <v>0</v>
      </c>
      <c r="X1105" s="185" t="n">
        <f aca="false">IF(OR(S1105="sì",S1105="forfettario 190"),SUM(T1105+W1105),SUM(T1105+V1105+W1105))</f>
        <v>0</v>
      </c>
      <c r="Y1105" s="205"/>
      <c r="Z1105" s="205"/>
      <c r="AA1105" s="206"/>
      <c r="AB1105" s="189" t="n">
        <f aca="false">IF(AA1105="SI",X1105,0)</f>
        <v>0</v>
      </c>
      <c r="AC1105" s="207"/>
      <c r="AD1105" s="207"/>
      <c r="AE1105" s="207"/>
      <c r="AF1105" s="207"/>
      <c r="AG1105" s="207"/>
      <c r="AH1105" s="208"/>
    </row>
    <row r="1106" customFormat="false" ht="13.5" hidden="false" customHeight="true" outlineLevel="0" collapsed="false">
      <c r="A1106" s="22" t="n">
        <v>1105</v>
      </c>
      <c r="B1106" s="180"/>
      <c r="C1106" s="22"/>
      <c r="D1106" s="22"/>
      <c r="E1106" s="22"/>
      <c r="F1106" s="22"/>
      <c r="G1106" s="22"/>
      <c r="H1106" s="183"/>
      <c r="I1106" s="183"/>
      <c r="J1106" s="22"/>
      <c r="K1106" s="191" t="e">
        <f aca="false">VLOOKUP('Altri Costi'!J1106,Legenda!$D$1:$F$258,2)</f>
        <v>#N/A</v>
      </c>
      <c r="L1106" s="22"/>
      <c r="M1106" s="22"/>
      <c r="N1106" s="203"/>
      <c r="O1106" s="183"/>
      <c r="P1106" s="22"/>
      <c r="Q1106" s="203"/>
      <c r="R1106" s="183"/>
      <c r="S1106" s="184" t="n">
        <f aca="false">'Piano Finanziario Annuale'!$F$6</f>
        <v>0</v>
      </c>
      <c r="T1106" s="185" t="n">
        <v>0</v>
      </c>
      <c r="U1106" s="186"/>
      <c r="V1106" s="187" t="n">
        <f aca="false">(T1106*U1106)</f>
        <v>0</v>
      </c>
      <c r="W1106" s="185" t="n">
        <v>0</v>
      </c>
      <c r="X1106" s="185" t="n">
        <f aca="false">IF(OR(S1106="sì",S1106="forfettario 190"),SUM(T1106+W1106),SUM(T1106+V1106+W1106))</f>
        <v>0</v>
      </c>
      <c r="Y1106" s="205"/>
      <c r="Z1106" s="205"/>
      <c r="AA1106" s="206"/>
      <c r="AB1106" s="189" t="n">
        <f aca="false">IF(AA1106="SI",X1106,0)</f>
        <v>0</v>
      </c>
      <c r="AC1106" s="207"/>
      <c r="AD1106" s="207"/>
      <c r="AE1106" s="207"/>
      <c r="AF1106" s="207"/>
      <c r="AG1106" s="207"/>
      <c r="AH1106" s="208"/>
    </row>
    <row r="1107" customFormat="false" ht="13.5" hidden="false" customHeight="true" outlineLevel="0" collapsed="false">
      <c r="A1107" s="22" t="n">
        <v>1106</v>
      </c>
      <c r="B1107" s="180"/>
      <c r="C1107" s="22"/>
      <c r="D1107" s="22"/>
      <c r="E1107" s="22"/>
      <c r="F1107" s="22"/>
      <c r="G1107" s="22"/>
      <c r="H1107" s="183"/>
      <c r="I1107" s="183"/>
      <c r="J1107" s="22"/>
      <c r="K1107" s="191" t="e">
        <f aca="false">VLOOKUP('Altri Costi'!J1107,Legenda!$D$1:$F$258,2)</f>
        <v>#N/A</v>
      </c>
      <c r="L1107" s="22"/>
      <c r="M1107" s="22"/>
      <c r="N1107" s="203"/>
      <c r="O1107" s="183"/>
      <c r="P1107" s="22"/>
      <c r="Q1107" s="203"/>
      <c r="R1107" s="183"/>
      <c r="S1107" s="184" t="n">
        <f aca="false">'Piano Finanziario Annuale'!$F$6</f>
        <v>0</v>
      </c>
      <c r="T1107" s="185" t="n">
        <v>0</v>
      </c>
      <c r="U1107" s="186"/>
      <c r="V1107" s="187" t="n">
        <f aca="false">(T1107*U1107)</f>
        <v>0</v>
      </c>
      <c r="W1107" s="185" t="n">
        <v>0</v>
      </c>
      <c r="X1107" s="185" t="n">
        <f aca="false">IF(OR(S1107="sì",S1107="forfettario 190"),SUM(T1107+W1107),SUM(T1107+V1107+W1107))</f>
        <v>0</v>
      </c>
      <c r="Y1107" s="205"/>
      <c r="Z1107" s="205"/>
      <c r="AA1107" s="206"/>
      <c r="AB1107" s="189" t="n">
        <f aca="false">IF(AA1107="SI",X1107,0)</f>
        <v>0</v>
      </c>
      <c r="AC1107" s="207"/>
      <c r="AD1107" s="207"/>
      <c r="AE1107" s="207"/>
      <c r="AF1107" s="207"/>
      <c r="AG1107" s="207"/>
      <c r="AH1107" s="208"/>
    </row>
    <row r="1108" customFormat="false" ht="13.5" hidden="false" customHeight="true" outlineLevel="0" collapsed="false">
      <c r="A1108" s="22" t="n">
        <v>1107</v>
      </c>
      <c r="B1108" s="180"/>
      <c r="C1108" s="22"/>
      <c r="D1108" s="22"/>
      <c r="E1108" s="22"/>
      <c r="F1108" s="22"/>
      <c r="G1108" s="22"/>
      <c r="H1108" s="183"/>
      <c r="I1108" s="183"/>
      <c r="J1108" s="22"/>
      <c r="K1108" s="191" t="e">
        <f aca="false">VLOOKUP('Altri Costi'!J1108,Legenda!$D$1:$F$258,2)</f>
        <v>#N/A</v>
      </c>
      <c r="L1108" s="22"/>
      <c r="M1108" s="22"/>
      <c r="N1108" s="203"/>
      <c r="O1108" s="183"/>
      <c r="P1108" s="22"/>
      <c r="Q1108" s="203"/>
      <c r="R1108" s="183"/>
      <c r="S1108" s="184" t="n">
        <f aca="false">'Piano Finanziario Annuale'!$F$6</f>
        <v>0</v>
      </c>
      <c r="T1108" s="185" t="n">
        <v>0</v>
      </c>
      <c r="U1108" s="186"/>
      <c r="V1108" s="187" t="n">
        <f aca="false">(T1108*U1108)</f>
        <v>0</v>
      </c>
      <c r="W1108" s="185" t="n">
        <v>0</v>
      </c>
      <c r="X1108" s="185" t="n">
        <f aca="false">IF(OR(S1108="sì",S1108="forfettario 190"),SUM(T1108+W1108),SUM(T1108+V1108+W1108))</f>
        <v>0</v>
      </c>
      <c r="Y1108" s="205"/>
      <c r="Z1108" s="205"/>
      <c r="AA1108" s="206"/>
      <c r="AB1108" s="189" t="n">
        <f aca="false">IF(AA1108="SI",X1108,0)</f>
        <v>0</v>
      </c>
      <c r="AC1108" s="207"/>
      <c r="AD1108" s="207"/>
      <c r="AE1108" s="207"/>
      <c r="AF1108" s="207"/>
      <c r="AG1108" s="207"/>
      <c r="AH1108" s="208"/>
    </row>
    <row r="1109" customFormat="false" ht="13.5" hidden="false" customHeight="true" outlineLevel="0" collapsed="false">
      <c r="A1109" s="22" t="n">
        <v>1108</v>
      </c>
      <c r="B1109" s="180"/>
      <c r="C1109" s="22"/>
      <c r="D1109" s="22"/>
      <c r="E1109" s="22"/>
      <c r="F1109" s="22"/>
      <c r="G1109" s="22"/>
      <c r="H1109" s="183"/>
      <c r="I1109" s="183"/>
      <c r="J1109" s="22"/>
      <c r="K1109" s="191" t="e">
        <f aca="false">VLOOKUP('Altri Costi'!J1109,Legenda!$D$1:$F$258,2)</f>
        <v>#N/A</v>
      </c>
      <c r="L1109" s="22"/>
      <c r="M1109" s="22"/>
      <c r="N1109" s="203"/>
      <c r="O1109" s="183"/>
      <c r="P1109" s="22"/>
      <c r="Q1109" s="203"/>
      <c r="R1109" s="183"/>
      <c r="S1109" s="184" t="n">
        <f aca="false">'Piano Finanziario Annuale'!$F$6</f>
        <v>0</v>
      </c>
      <c r="T1109" s="185" t="n">
        <v>0</v>
      </c>
      <c r="U1109" s="186"/>
      <c r="V1109" s="187" t="n">
        <f aca="false">(T1109*U1109)</f>
        <v>0</v>
      </c>
      <c r="W1109" s="185" t="n">
        <v>0</v>
      </c>
      <c r="X1109" s="185" t="n">
        <f aca="false">IF(OR(S1109="sì",S1109="forfettario 190"),SUM(T1109+W1109),SUM(T1109+V1109+W1109))</f>
        <v>0</v>
      </c>
      <c r="Y1109" s="205"/>
      <c r="Z1109" s="205"/>
      <c r="AA1109" s="206"/>
      <c r="AB1109" s="189" t="n">
        <f aca="false">IF(AA1109="SI",X1109,0)</f>
        <v>0</v>
      </c>
      <c r="AC1109" s="207"/>
      <c r="AD1109" s="207"/>
      <c r="AE1109" s="207"/>
      <c r="AF1109" s="207"/>
      <c r="AG1109" s="207"/>
      <c r="AH1109" s="208"/>
    </row>
    <row r="1110" customFormat="false" ht="13.5" hidden="false" customHeight="true" outlineLevel="0" collapsed="false">
      <c r="A1110" s="22" t="n">
        <v>1109</v>
      </c>
      <c r="B1110" s="180"/>
      <c r="C1110" s="22"/>
      <c r="D1110" s="22"/>
      <c r="E1110" s="22"/>
      <c r="F1110" s="22"/>
      <c r="G1110" s="22"/>
      <c r="H1110" s="183"/>
      <c r="I1110" s="183"/>
      <c r="J1110" s="22"/>
      <c r="K1110" s="191" t="e">
        <f aca="false">VLOOKUP('Altri Costi'!J1110,Legenda!$D$1:$F$258,2)</f>
        <v>#N/A</v>
      </c>
      <c r="L1110" s="22"/>
      <c r="M1110" s="22"/>
      <c r="N1110" s="203"/>
      <c r="O1110" s="183"/>
      <c r="P1110" s="22"/>
      <c r="Q1110" s="203"/>
      <c r="R1110" s="183"/>
      <c r="S1110" s="184" t="n">
        <f aca="false">'Piano Finanziario Annuale'!$F$6</f>
        <v>0</v>
      </c>
      <c r="T1110" s="185" t="n">
        <v>0</v>
      </c>
      <c r="U1110" s="186"/>
      <c r="V1110" s="187" t="n">
        <f aca="false">(T1110*U1110)</f>
        <v>0</v>
      </c>
      <c r="W1110" s="185" t="n">
        <v>0</v>
      </c>
      <c r="X1110" s="185" t="n">
        <f aca="false">IF(OR(S1110="sì",S1110="forfettario 190"),SUM(T1110+W1110),SUM(T1110+V1110+W1110))</f>
        <v>0</v>
      </c>
      <c r="Y1110" s="205"/>
      <c r="Z1110" s="205"/>
      <c r="AA1110" s="206"/>
      <c r="AB1110" s="189" t="n">
        <f aca="false">IF(AA1110="SI",X1110,0)</f>
        <v>0</v>
      </c>
      <c r="AC1110" s="207"/>
      <c r="AD1110" s="207"/>
      <c r="AE1110" s="207"/>
      <c r="AF1110" s="207"/>
      <c r="AG1110" s="207"/>
      <c r="AH1110" s="208"/>
    </row>
    <row r="1111" customFormat="false" ht="13.5" hidden="false" customHeight="true" outlineLevel="0" collapsed="false">
      <c r="A1111" s="22" t="n">
        <v>1110</v>
      </c>
      <c r="B1111" s="180"/>
      <c r="C1111" s="22"/>
      <c r="D1111" s="22"/>
      <c r="E1111" s="22"/>
      <c r="F1111" s="22"/>
      <c r="G1111" s="22"/>
      <c r="H1111" s="183"/>
      <c r="I1111" s="183"/>
      <c r="J1111" s="22"/>
      <c r="K1111" s="191" t="e">
        <f aca="false">VLOOKUP('Altri Costi'!J1111,Legenda!$D$1:$F$258,2)</f>
        <v>#N/A</v>
      </c>
      <c r="L1111" s="22"/>
      <c r="M1111" s="22"/>
      <c r="N1111" s="203"/>
      <c r="O1111" s="183"/>
      <c r="P1111" s="22"/>
      <c r="Q1111" s="203"/>
      <c r="R1111" s="183"/>
      <c r="S1111" s="184" t="n">
        <f aca="false">'Piano Finanziario Annuale'!$F$6</f>
        <v>0</v>
      </c>
      <c r="T1111" s="185" t="n">
        <v>0</v>
      </c>
      <c r="U1111" s="186"/>
      <c r="V1111" s="187" t="n">
        <f aca="false">(T1111*U1111)</f>
        <v>0</v>
      </c>
      <c r="W1111" s="185" t="n">
        <v>0</v>
      </c>
      <c r="X1111" s="185" t="n">
        <f aca="false">IF(OR(S1111="sì",S1111="forfettario 190"),SUM(T1111+W1111),SUM(T1111+V1111+W1111))</f>
        <v>0</v>
      </c>
      <c r="Y1111" s="205"/>
      <c r="Z1111" s="205"/>
      <c r="AA1111" s="206"/>
      <c r="AB1111" s="189" t="n">
        <f aca="false">IF(AA1111="SI",X1111,0)</f>
        <v>0</v>
      </c>
      <c r="AC1111" s="207"/>
      <c r="AD1111" s="207"/>
      <c r="AE1111" s="207"/>
      <c r="AF1111" s="207"/>
      <c r="AG1111" s="207"/>
      <c r="AH1111" s="208"/>
    </row>
    <row r="1112" customFormat="false" ht="13.5" hidden="false" customHeight="true" outlineLevel="0" collapsed="false">
      <c r="A1112" s="22" t="n">
        <v>1111</v>
      </c>
      <c r="B1112" s="180"/>
      <c r="C1112" s="22"/>
      <c r="D1112" s="22"/>
      <c r="E1112" s="22"/>
      <c r="F1112" s="22"/>
      <c r="G1112" s="22"/>
      <c r="H1112" s="183"/>
      <c r="I1112" s="183"/>
      <c r="J1112" s="22"/>
      <c r="K1112" s="191" t="e">
        <f aca="false">VLOOKUP('Altri Costi'!J1112,Legenda!$D$1:$F$258,2)</f>
        <v>#N/A</v>
      </c>
      <c r="L1112" s="22"/>
      <c r="M1112" s="22"/>
      <c r="N1112" s="203"/>
      <c r="O1112" s="183"/>
      <c r="P1112" s="22"/>
      <c r="Q1112" s="203"/>
      <c r="R1112" s="183"/>
      <c r="S1112" s="184" t="n">
        <f aca="false">'Piano Finanziario Annuale'!$F$6</f>
        <v>0</v>
      </c>
      <c r="T1112" s="185" t="n">
        <v>0</v>
      </c>
      <c r="U1112" s="186"/>
      <c r="V1112" s="187" t="n">
        <f aca="false">(T1112*U1112)</f>
        <v>0</v>
      </c>
      <c r="W1112" s="185" t="n">
        <v>0</v>
      </c>
      <c r="X1112" s="185" t="n">
        <f aca="false">IF(OR(S1112="sì",S1112="forfettario 190"),SUM(T1112+W1112),SUM(T1112+V1112+W1112))</f>
        <v>0</v>
      </c>
      <c r="Y1112" s="205"/>
      <c r="Z1112" s="205"/>
      <c r="AA1112" s="206"/>
      <c r="AB1112" s="189" t="n">
        <f aca="false">IF(AA1112="SI",X1112,0)</f>
        <v>0</v>
      </c>
      <c r="AC1112" s="207"/>
      <c r="AD1112" s="207"/>
      <c r="AE1112" s="207"/>
      <c r="AF1112" s="207"/>
      <c r="AG1112" s="207"/>
      <c r="AH1112" s="208"/>
    </row>
    <row r="1113" customFormat="false" ht="13.5" hidden="false" customHeight="true" outlineLevel="0" collapsed="false">
      <c r="A1113" s="22" t="n">
        <v>1112</v>
      </c>
      <c r="B1113" s="180"/>
      <c r="C1113" s="22"/>
      <c r="D1113" s="22"/>
      <c r="E1113" s="22"/>
      <c r="F1113" s="22"/>
      <c r="G1113" s="22"/>
      <c r="H1113" s="183"/>
      <c r="I1113" s="183"/>
      <c r="J1113" s="22"/>
      <c r="K1113" s="191" t="e">
        <f aca="false">VLOOKUP('Altri Costi'!J1113,Legenda!$D$1:$F$258,2)</f>
        <v>#N/A</v>
      </c>
      <c r="L1113" s="22"/>
      <c r="M1113" s="22"/>
      <c r="N1113" s="203"/>
      <c r="O1113" s="183"/>
      <c r="P1113" s="22"/>
      <c r="Q1113" s="203"/>
      <c r="R1113" s="183"/>
      <c r="S1113" s="184" t="n">
        <f aca="false">'Piano Finanziario Annuale'!$F$6</f>
        <v>0</v>
      </c>
      <c r="T1113" s="185" t="n">
        <v>0</v>
      </c>
      <c r="U1113" s="186"/>
      <c r="V1113" s="187" t="n">
        <f aca="false">(T1113*U1113)</f>
        <v>0</v>
      </c>
      <c r="W1113" s="185" t="n">
        <v>0</v>
      </c>
      <c r="X1113" s="185" t="n">
        <f aca="false">IF(OR(S1113="sì",S1113="forfettario 190"),SUM(T1113+W1113),SUM(T1113+V1113+W1113))</f>
        <v>0</v>
      </c>
      <c r="Y1113" s="205"/>
      <c r="Z1113" s="205"/>
      <c r="AA1113" s="206"/>
      <c r="AB1113" s="189" t="n">
        <f aca="false">IF(AA1113="SI",X1113,0)</f>
        <v>0</v>
      </c>
      <c r="AC1113" s="207"/>
      <c r="AD1113" s="207"/>
      <c r="AE1113" s="207"/>
      <c r="AF1113" s="207"/>
      <c r="AG1113" s="207"/>
      <c r="AH1113" s="208"/>
    </row>
    <row r="1114" customFormat="false" ht="13.5" hidden="false" customHeight="true" outlineLevel="0" collapsed="false">
      <c r="A1114" s="22" t="n">
        <v>1113</v>
      </c>
      <c r="B1114" s="180"/>
      <c r="C1114" s="22"/>
      <c r="D1114" s="22"/>
      <c r="E1114" s="22"/>
      <c r="F1114" s="22"/>
      <c r="G1114" s="22"/>
      <c r="H1114" s="183"/>
      <c r="I1114" s="183"/>
      <c r="J1114" s="22"/>
      <c r="K1114" s="191" t="e">
        <f aca="false">VLOOKUP('Altri Costi'!J1114,Legenda!$D$1:$F$258,2)</f>
        <v>#N/A</v>
      </c>
      <c r="L1114" s="22"/>
      <c r="M1114" s="22"/>
      <c r="N1114" s="203"/>
      <c r="O1114" s="183"/>
      <c r="P1114" s="22"/>
      <c r="Q1114" s="203"/>
      <c r="R1114" s="183"/>
      <c r="S1114" s="184" t="n">
        <f aca="false">'Piano Finanziario Annuale'!$F$6</f>
        <v>0</v>
      </c>
      <c r="T1114" s="185" t="n">
        <v>0</v>
      </c>
      <c r="U1114" s="186"/>
      <c r="V1114" s="187" t="n">
        <f aca="false">(T1114*U1114)</f>
        <v>0</v>
      </c>
      <c r="W1114" s="185" t="n">
        <v>0</v>
      </c>
      <c r="X1114" s="185" t="n">
        <f aca="false">IF(OR(S1114="sì",S1114="forfettario 190"),SUM(T1114+W1114),SUM(T1114+V1114+W1114))</f>
        <v>0</v>
      </c>
      <c r="Y1114" s="205"/>
      <c r="Z1114" s="205"/>
      <c r="AA1114" s="206"/>
      <c r="AB1114" s="189" t="n">
        <f aca="false">IF(AA1114="SI",X1114,0)</f>
        <v>0</v>
      </c>
      <c r="AC1114" s="207"/>
      <c r="AD1114" s="207"/>
      <c r="AE1114" s="207"/>
      <c r="AF1114" s="207"/>
      <c r="AG1114" s="207"/>
      <c r="AH1114" s="208"/>
    </row>
    <row r="1115" customFormat="false" ht="13.5" hidden="false" customHeight="true" outlineLevel="0" collapsed="false">
      <c r="A1115" s="22" t="n">
        <v>1114</v>
      </c>
      <c r="B1115" s="180"/>
      <c r="C1115" s="22"/>
      <c r="D1115" s="22"/>
      <c r="E1115" s="22"/>
      <c r="F1115" s="22"/>
      <c r="G1115" s="22"/>
      <c r="H1115" s="183"/>
      <c r="I1115" s="183"/>
      <c r="J1115" s="22"/>
      <c r="K1115" s="191" t="e">
        <f aca="false">VLOOKUP('Altri Costi'!J1115,Legenda!$D$1:$F$258,2)</f>
        <v>#N/A</v>
      </c>
      <c r="L1115" s="22"/>
      <c r="M1115" s="22"/>
      <c r="N1115" s="203"/>
      <c r="O1115" s="183"/>
      <c r="P1115" s="22"/>
      <c r="Q1115" s="203"/>
      <c r="R1115" s="183"/>
      <c r="S1115" s="184" t="n">
        <f aca="false">'Piano Finanziario Annuale'!$F$6</f>
        <v>0</v>
      </c>
      <c r="T1115" s="185" t="n">
        <v>0</v>
      </c>
      <c r="U1115" s="186"/>
      <c r="V1115" s="187" t="n">
        <f aca="false">(T1115*U1115)</f>
        <v>0</v>
      </c>
      <c r="W1115" s="185" t="n">
        <v>0</v>
      </c>
      <c r="X1115" s="185" t="n">
        <f aca="false">IF(OR(S1115="sì",S1115="forfettario 190"),SUM(T1115+W1115),SUM(T1115+V1115+W1115))</f>
        <v>0</v>
      </c>
      <c r="Y1115" s="205"/>
      <c r="Z1115" s="205"/>
      <c r="AA1115" s="206"/>
      <c r="AB1115" s="189" t="n">
        <f aca="false">IF(AA1115="SI",X1115,0)</f>
        <v>0</v>
      </c>
      <c r="AC1115" s="207"/>
      <c r="AD1115" s="207"/>
      <c r="AE1115" s="207"/>
      <c r="AF1115" s="207"/>
      <c r="AG1115" s="207"/>
      <c r="AH1115" s="208"/>
    </row>
    <row r="1116" customFormat="false" ht="13.5" hidden="false" customHeight="true" outlineLevel="0" collapsed="false">
      <c r="A1116" s="22" t="n">
        <v>1115</v>
      </c>
      <c r="B1116" s="180"/>
      <c r="C1116" s="22"/>
      <c r="D1116" s="22"/>
      <c r="E1116" s="22"/>
      <c r="F1116" s="22"/>
      <c r="G1116" s="22"/>
      <c r="H1116" s="183"/>
      <c r="I1116" s="183"/>
      <c r="J1116" s="22"/>
      <c r="K1116" s="191" t="e">
        <f aca="false">VLOOKUP('Altri Costi'!J1116,Legenda!$D$1:$F$258,2)</f>
        <v>#N/A</v>
      </c>
      <c r="L1116" s="22"/>
      <c r="M1116" s="22"/>
      <c r="N1116" s="203"/>
      <c r="O1116" s="183"/>
      <c r="P1116" s="22"/>
      <c r="Q1116" s="203"/>
      <c r="R1116" s="183"/>
      <c r="S1116" s="184" t="n">
        <f aca="false">'Piano Finanziario Annuale'!$F$6</f>
        <v>0</v>
      </c>
      <c r="T1116" s="185" t="n">
        <v>0</v>
      </c>
      <c r="U1116" s="186"/>
      <c r="V1116" s="187" t="n">
        <f aca="false">(T1116*U1116)</f>
        <v>0</v>
      </c>
      <c r="W1116" s="185" t="n">
        <v>0</v>
      </c>
      <c r="X1116" s="185" t="n">
        <f aca="false">IF(OR(S1116="sì",S1116="forfettario 190"),SUM(T1116+W1116),SUM(T1116+V1116+W1116))</f>
        <v>0</v>
      </c>
      <c r="Y1116" s="205"/>
      <c r="Z1116" s="205"/>
      <c r="AA1116" s="206"/>
      <c r="AB1116" s="189" t="n">
        <f aca="false">IF(AA1116="SI",X1116,0)</f>
        <v>0</v>
      </c>
      <c r="AC1116" s="207"/>
      <c r="AD1116" s="207"/>
      <c r="AE1116" s="207"/>
      <c r="AF1116" s="207"/>
      <c r="AG1116" s="207"/>
      <c r="AH1116" s="208"/>
    </row>
    <row r="1117" customFormat="false" ht="13.5" hidden="false" customHeight="true" outlineLevel="0" collapsed="false">
      <c r="A1117" s="22" t="n">
        <v>1116</v>
      </c>
      <c r="B1117" s="180"/>
      <c r="C1117" s="22"/>
      <c r="D1117" s="22"/>
      <c r="E1117" s="22"/>
      <c r="F1117" s="22"/>
      <c r="G1117" s="22"/>
      <c r="H1117" s="183"/>
      <c r="I1117" s="183"/>
      <c r="J1117" s="22"/>
      <c r="K1117" s="191" t="e">
        <f aca="false">VLOOKUP('Altri Costi'!J1117,Legenda!$D$1:$F$258,2)</f>
        <v>#N/A</v>
      </c>
      <c r="L1117" s="22"/>
      <c r="M1117" s="22"/>
      <c r="N1117" s="203"/>
      <c r="O1117" s="183"/>
      <c r="P1117" s="22"/>
      <c r="Q1117" s="203"/>
      <c r="R1117" s="183"/>
      <c r="S1117" s="184" t="n">
        <f aca="false">'Piano Finanziario Annuale'!$F$6</f>
        <v>0</v>
      </c>
      <c r="T1117" s="185" t="n">
        <v>0</v>
      </c>
      <c r="U1117" s="186"/>
      <c r="V1117" s="187" t="n">
        <f aca="false">(T1117*U1117)</f>
        <v>0</v>
      </c>
      <c r="W1117" s="185" t="n">
        <v>0</v>
      </c>
      <c r="X1117" s="185" t="n">
        <f aca="false">IF(OR(S1117="sì",S1117="forfettario 190"),SUM(T1117+W1117),SUM(T1117+V1117+W1117))</f>
        <v>0</v>
      </c>
      <c r="Y1117" s="205"/>
      <c r="Z1117" s="205"/>
      <c r="AA1117" s="206"/>
      <c r="AB1117" s="189" t="n">
        <f aca="false">IF(AA1117="SI",X1117,0)</f>
        <v>0</v>
      </c>
      <c r="AC1117" s="207"/>
      <c r="AD1117" s="207"/>
      <c r="AE1117" s="207"/>
      <c r="AF1117" s="207"/>
      <c r="AG1117" s="207"/>
      <c r="AH1117" s="208"/>
    </row>
    <row r="1118" customFormat="false" ht="13.5" hidden="false" customHeight="true" outlineLevel="0" collapsed="false">
      <c r="A1118" s="22" t="n">
        <v>1117</v>
      </c>
      <c r="B1118" s="180"/>
      <c r="C1118" s="22"/>
      <c r="D1118" s="22"/>
      <c r="E1118" s="22"/>
      <c r="F1118" s="22"/>
      <c r="G1118" s="22"/>
      <c r="H1118" s="183"/>
      <c r="I1118" s="183"/>
      <c r="J1118" s="22"/>
      <c r="K1118" s="191" t="e">
        <f aca="false">VLOOKUP('Altri Costi'!J1118,Legenda!$D$1:$F$258,2)</f>
        <v>#N/A</v>
      </c>
      <c r="L1118" s="22"/>
      <c r="M1118" s="22"/>
      <c r="N1118" s="203"/>
      <c r="O1118" s="183"/>
      <c r="P1118" s="22"/>
      <c r="Q1118" s="203"/>
      <c r="R1118" s="183"/>
      <c r="S1118" s="184" t="n">
        <f aca="false">'Piano Finanziario Annuale'!$F$6</f>
        <v>0</v>
      </c>
      <c r="T1118" s="185" t="n">
        <v>0</v>
      </c>
      <c r="U1118" s="186"/>
      <c r="V1118" s="187" t="n">
        <f aca="false">(T1118*U1118)</f>
        <v>0</v>
      </c>
      <c r="W1118" s="185" t="n">
        <v>0</v>
      </c>
      <c r="X1118" s="185" t="n">
        <f aca="false">IF(OR(S1118="sì",S1118="forfettario 190"),SUM(T1118+W1118),SUM(T1118+V1118+W1118))</f>
        <v>0</v>
      </c>
      <c r="Y1118" s="205"/>
      <c r="Z1118" s="205"/>
      <c r="AA1118" s="206"/>
      <c r="AB1118" s="189" t="n">
        <f aca="false">IF(AA1118="SI",X1118,0)</f>
        <v>0</v>
      </c>
      <c r="AC1118" s="207"/>
      <c r="AD1118" s="207"/>
      <c r="AE1118" s="207"/>
      <c r="AF1118" s="207"/>
      <c r="AG1118" s="207"/>
      <c r="AH1118" s="208"/>
    </row>
    <row r="1119" customFormat="false" ht="13.5" hidden="false" customHeight="true" outlineLevel="0" collapsed="false">
      <c r="A1119" s="22" t="n">
        <v>1118</v>
      </c>
      <c r="B1119" s="180"/>
      <c r="C1119" s="22"/>
      <c r="D1119" s="22"/>
      <c r="E1119" s="22"/>
      <c r="F1119" s="22"/>
      <c r="G1119" s="22"/>
      <c r="H1119" s="183"/>
      <c r="I1119" s="183"/>
      <c r="J1119" s="22"/>
      <c r="K1119" s="191" t="e">
        <f aca="false">VLOOKUP('Altri Costi'!J1119,Legenda!$D$1:$F$258,2)</f>
        <v>#N/A</v>
      </c>
      <c r="L1119" s="22"/>
      <c r="M1119" s="22"/>
      <c r="N1119" s="203"/>
      <c r="O1119" s="183"/>
      <c r="P1119" s="22"/>
      <c r="Q1119" s="203"/>
      <c r="R1119" s="183"/>
      <c r="S1119" s="184" t="n">
        <f aca="false">'Piano Finanziario Annuale'!$F$6</f>
        <v>0</v>
      </c>
      <c r="T1119" s="185" t="n">
        <v>0</v>
      </c>
      <c r="U1119" s="186"/>
      <c r="V1119" s="187" t="n">
        <f aca="false">(T1119*U1119)</f>
        <v>0</v>
      </c>
      <c r="W1119" s="185" t="n">
        <v>0</v>
      </c>
      <c r="X1119" s="185" t="n">
        <f aca="false">IF(OR(S1119="sì",S1119="forfettario 190"),SUM(T1119+W1119),SUM(T1119+V1119+W1119))</f>
        <v>0</v>
      </c>
      <c r="Y1119" s="205"/>
      <c r="Z1119" s="205"/>
      <c r="AA1119" s="206"/>
      <c r="AB1119" s="189" t="n">
        <f aca="false">IF(AA1119="SI",X1119,0)</f>
        <v>0</v>
      </c>
      <c r="AC1119" s="207"/>
      <c r="AD1119" s="207"/>
      <c r="AE1119" s="207"/>
      <c r="AF1119" s="207"/>
      <c r="AG1119" s="207"/>
      <c r="AH1119" s="208"/>
    </row>
    <row r="1120" customFormat="false" ht="13.5" hidden="false" customHeight="true" outlineLevel="0" collapsed="false">
      <c r="A1120" s="22" t="n">
        <v>1119</v>
      </c>
      <c r="B1120" s="180"/>
      <c r="C1120" s="22"/>
      <c r="D1120" s="22"/>
      <c r="E1120" s="22"/>
      <c r="F1120" s="22"/>
      <c r="G1120" s="22"/>
      <c r="H1120" s="183"/>
      <c r="I1120" s="183"/>
      <c r="J1120" s="22"/>
      <c r="K1120" s="191" t="e">
        <f aca="false">VLOOKUP('Altri Costi'!J1120,Legenda!$D$1:$F$258,2)</f>
        <v>#N/A</v>
      </c>
      <c r="L1120" s="22"/>
      <c r="M1120" s="22"/>
      <c r="N1120" s="203"/>
      <c r="O1120" s="183"/>
      <c r="P1120" s="22"/>
      <c r="Q1120" s="203"/>
      <c r="R1120" s="183"/>
      <c r="S1120" s="184" t="n">
        <f aca="false">'Piano Finanziario Annuale'!$F$6</f>
        <v>0</v>
      </c>
      <c r="T1120" s="185" t="n">
        <v>0</v>
      </c>
      <c r="U1120" s="186"/>
      <c r="V1120" s="187" t="n">
        <f aca="false">(T1120*U1120)</f>
        <v>0</v>
      </c>
      <c r="W1120" s="185" t="n">
        <v>0</v>
      </c>
      <c r="X1120" s="185" t="n">
        <f aca="false">IF(OR(S1120="sì",S1120="forfettario 190"),SUM(T1120+W1120),SUM(T1120+V1120+W1120))</f>
        <v>0</v>
      </c>
      <c r="Y1120" s="205"/>
      <c r="Z1120" s="205"/>
      <c r="AA1120" s="206"/>
      <c r="AB1120" s="189" t="n">
        <f aca="false">IF(AA1120="SI",X1120,0)</f>
        <v>0</v>
      </c>
      <c r="AC1120" s="207"/>
      <c r="AD1120" s="207"/>
      <c r="AE1120" s="207"/>
      <c r="AF1120" s="207"/>
      <c r="AG1120" s="207"/>
      <c r="AH1120" s="208"/>
    </row>
    <row r="1121" customFormat="false" ht="13.5" hidden="false" customHeight="true" outlineLevel="0" collapsed="false">
      <c r="A1121" s="22" t="n">
        <v>1120</v>
      </c>
      <c r="B1121" s="180"/>
      <c r="C1121" s="22"/>
      <c r="D1121" s="22"/>
      <c r="E1121" s="22"/>
      <c r="F1121" s="22"/>
      <c r="G1121" s="22"/>
      <c r="H1121" s="183"/>
      <c r="I1121" s="183"/>
      <c r="J1121" s="22"/>
      <c r="K1121" s="191" t="e">
        <f aca="false">VLOOKUP('Altri Costi'!J1121,Legenda!$D$1:$F$258,2)</f>
        <v>#N/A</v>
      </c>
      <c r="L1121" s="22"/>
      <c r="M1121" s="22"/>
      <c r="N1121" s="203"/>
      <c r="O1121" s="183"/>
      <c r="P1121" s="22"/>
      <c r="Q1121" s="203"/>
      <c r="R1121" s="183"/>
      <c r="S1121" s="184" t="n">
        <f aca="false">'Piano Finanziario Annuale'!$F$6</f>
        <v>0</v>
      </c>
      <c r="T1121" s="185" t="n">
        <v>0</v>
      </c>
      <c r="U1121" s="186"/>
      <c r="V1121" s="187" t="n">
        <f aca="false">(T1121*U1121)</f>
        <v>0</v>
      </c>
      <c r="W1121" s="185" t="n">
        <v>0</v>
      </c>
      <c r="X1121" s="185" t="n">
        <f aca="false">IF(OR(S1121="sì",S1121="forfettario 190"),SUM(T1121+W1121),SUM(T1121+V1121+W1121))</f>
        <v>0</v>
      </c>
      <c r="Y1121" s="205"/>
      <c r="Z1121" s="205"/>
      <c r="AA1121" s="206"/>
      <c r="AB1121" s="189" t="n">
        <f aca="false">IF(AA1121="SI",X1121,0)</f>
        <v>0</v>
      </c>
      <c r="AC1121" s="207"/>
      <c r="AD1121" s="207"/>
      <c r="AE1121" s="207"/>
      <c r="AF1121" s="207"/>
      <c r="AG1121" s="207"/>
      <c r="AH1121" s="208"/>
    </row>
    <row r="1122" customFormat="false" ht="13.5" hidden="false" customHeight="true" outlineLevel="0" collapsed="false">
      <c r="A1122" s="22" t="n">
        <v>1121</v>
      </c>
      <c r="B1122" s="180"/>
      <c r="C1122" s="22"/>
      <c r="D1122" s="22"/>
      <c r="E1122" s="22"/>
      <c r="F1122" s="22"/>
      <c r="G1122" s="22"/>
      <c r="H1122" s="183"/>
      <c r="I1122" s="183"/>
      <c r="J1122" s="22"/>
      <c r="K1122" s="191" t="e">
        <f aca="false">VLOOKUP('Altri Costi'!J1122,Legenda!$D$1:$F$258,2)</f>
        <v>#N/A</v>
      </c>
      <c r="L1122" s="22"/>
      <c r="M1122" s="22"/>
      <c r="N1122" s="203"/>
      <c r="O1122" s="183"/>
      <c r="P1122" s="22"/>
      <c r="Q1122" s="203"/>
      <c r="R1122" s="183"/>
      <c r="S1122" s="184" t="n">
        <f aca="false">'Piano Finanziario Annuale'!$F$6</f>
        <v>0</v>
      </c>
      <c r="T1122" s="185" t="n">
        <v>0</v>
      </c>
      <c r="U1122" s="186"/>
      <c r="V1122" s="187" t="n">
        <f aca="false">(T1122*U1122)</f>
        <v>0</v>
      </c>
      <c r="W1122" s="185" t="n">
        <v>0</v>
      </c>
      <c r="X1122" s="185" t="n">
        <f aca="false">IF(OR(S1122="sì",S1122="forfettario 190"),SUM(T1122+W1122),SUM(T1122+V1122+W1122))</f>
        <v>0</v>
      </c>
      <c r="Y1122" s="205"/>
      <c r="Z1122" s="205"/>
      <c r="AA1122" s="206"/>
      <c r="AB1122" s="189" t="n">
        <f aca="false">IF(AA1122="SI",X1122,0)</f>
        <v>0</v>
      </c>
      <c r="AC1122" s="207"/>
      <c r="AD1122" s="207"/>
      <c r="AE1122" s="207"/>
      <c r="AF1122" s="207"/>
      <c r="AG1122" s="207"/>
      <c r="AH1122" s="208"/>
    </row>
    <row r="1123" customFormat="false" ht="13.5" hidden="false" customHeight="true" outlineLevel="0" collapsed="false">
      <c r="A1123" s="22" t="n">
        <v>1122</v>
      </c>
      <c r="B1123" s="180"/>
      <c r="C1123" s="22"/>
      <c r="D1123" s="22"/>
      <c r="E1123" s="22"/>
      <c r="F1123" s="22"/>
      <c r="G1123" s="22"/>
      <c r="H1123" s="183"/>
      <c r="I1123" s="183"/>
      <c r="J1123" s="22"/>
      <c r="K1123" s="191" t="e">
        <f aca="false">VLOOKUP('Altri Costi'!J1123,Legenda!$D$1:$F$258,2)</f>
        <v>#N/A</v>
      </c>
      <c r="L1123" s="22"/>
      <c r="M1123" s="22"/>
      <c r="N1123" s="203"/>
      <c r="O1123" s="183"/>
      <c r="P1123" s="22"/>
      <c r="Q1123" s="203"/>
      <c r="R1123" s="183"/>
      <c r="S1123" s="184" t="n">
        <f aca="false">'Piano Finanziario Annuale'!$F$6</f>
        <v>0</v>
      </c>
      <c r="T1123" s="185" t="n">
        <v>0</v>
      </c>
      <c r="U1123" s="186"/>
      <c r="V1123" s="187" t="n">
        <f aca="false">(T1123*U1123)</f>
        <v>0</v>
      </c>
      <c r="W1123" s="185" t="n">
        <v>0</v>
      </c>
      <c r="X1123" s="185" t="n">
        <f aca="false">IF(OR(S1123="sì",S1123="forfettario 190"),SUM(T1123+W1123),SUM(T1123+V1123+W1123))</f>
        <v>0</v>
      </c>
      <c r="Y1123" s="205"/>
      <c r="Z1123" s="205"/>
      <c r="AA1123" s="206"/>
      <c r="AB1123" s="189" t="n">
        <f aca="false">IF(AA1123="SI",X1123,0)</f>
        <v>0</v>
      </c>
      <c r="AC1123" s="207"/>
      <c r="AD1123" s="207"/>
      <c r="AE1123" s="207"/>
      <c r="AF1123" s="207"/>
      <c r="AG1123" s="207"/>
      <c r="AH1123" s="208"/>
    </row>
    <row r="1124" customFormat="false" ht="13.5" hidden="false" customHeight="true" outlineLevel="0" collapsed="false">
      <c r="A1124" s="22" t="n">
        <v>1123</v>
      </c>
      <c r="B1124" s="180"/>
      <c r="C1124" s="22"/>
      <c r="D1124" s="22"/>
      <c r="E1124" s="22"/>
      <c r="F1124" s="22"/>
      <c r="G1124" s="22"/>
      <c r="H1124" s="183"/>
      <c r="I1124" s="183"/>
      <c r="J1124" s="22"/>
      <c r="K1124" s="191" t="e">
        <f aca="false">VLOOKUP('Altri Costi'!J1124,Legenda!$D$1:$F$258,2)</f>
        <v>#N/A</v>
      </c>
      <c r="L1124" s="22"/>
      <c r="M1124" s="22"/>
      <c r="N1124" s="203"/>
      <c r="O1124" s="183"/>
      <c r="P1124" s="22"/>
      <c r="Q1124" s="203"/>
      <c r="R1124" s="183"/>
      <c r="S1124" s="184" t="n">
        <f aca="false">'Piano Finanziario Annuale'!$F$6</f>
        <v>0</v>
      </c>
      <c r="T1124" s="185" t="n">
        <v>0</v>
      </c>
      <c r="U1124" s="186"/>
      <c r="V1124" s="187" t="n">
        <f aca="false">(T1124*U1124)</f>
        <v>0</v>
      </c>
      <c r="W1124" s="185" t="n">
        <v>0</v>
      </c>
      <c r="X1124" s="185" t="n">
        <f aca="false">IF(OR(S1124="sì",S1124="forfettario 190"),SUM(T1124+W1124),SUM(T1124+V1124+W1124))</f>
        <v>0</v>
      </c>
      <c r="Y1124" s="205"/>
      <c r="Z1124" s="205"/>
      <c r="AA1124" s="206"/>
      <c r="AB1124" s="189" t="n">
        <f aca="false">IF(AA1124="SI",X1124,0)</f>
        <v>0</v>
      </c>
      <c r="AC1124" s="207"/>
      <c r="AD1124" s="207"/>
      <c r="AE1124" s="207"/>
      <c r="AF1124" s="207"/>
      <c r="AG1124" s="207"/>
      <c r="AH1124" s="208"/>
    </row>
    <row r="1125" customFormat="false" ht="13.5" hidden="false" customHeight="true" outlineLevel="0" collapsed="false">
      <c r="A1125" s="22" t="n">
        <v>1124</v>
      </c>
      <c r="B1125" s="180"/>
      <c r="C1125" s="22"/>
      <c r="D1125" s="22"/>
      <c r="E1125" s="22"/>
      <c r="F1125" s="22"/>
      <c r="G1125" s="22"/>
      <c r="H1125" s="183"/>
      <c r="I1125" s="183"/>
      <c r="J1125" s="22"/>
      <c r="K1125" s="191" t="e">
        <f aca="false">VLOOKUP('Altri Costi'!J1125,Legenda!$D$1:$F$258,2)</f>
        <v>#N/A</v>
      </c>
      <c r="L1125" s="22"/>
      <c r="M1125" s="22"/>
      <c r="N1125" s="203"/>
      <c r="O1125" s="183"/>
      <c r="P1125" s="22"/>
      <c r="Q1125" s="203"/>
      <c r="R1125" s="183"/>
      <c r="S1125" s="184" t="n">
        <f aca="false">'Piano Finanziario Annuale'!$F$6</f>
        <v>0</v>
      </c>
      <c r="T1125" s="185" t="n">
        <v>0</v>
      </c>
      <c r="U1125" s="186"/>
      <c r="V1125" s="187" t="n">
        <f aca="false">(T1125*U1125)</f>
        <v>0</v>
      </c>
      <c r="W1125" s="185" t="n">
        <v>0</v>
      </c>
      <c r="X1125" s="185" t="n">
        <f aca="false">IF(OR(S1125="sì",S1125="forfettario 190"),SUM(T1125+W1125),SUM(T1125+V1125+W1125))</f>
        <v>0</v>
      </c>
      <c r="Y1125" s="205"/>
      <c r="Z1125" s="205"/>
      <c r="AA1125" s="206"/>
      <c r="AB1125" s="189" t="n">
        <f aca="false">IF(AA1125="SI",X1125,0)</f>
        <v>0</v>
      </c>
      <c r="AC1125" s="207"/>
      <c r="AD1125" s="207"/>
      <c r="AE1125" s="207"/>
      <c r="AF1125" s="207"/>
      <c r="AG1125" s="207"/>
      <c r="AH1125" s="208"/>
    </row>
    <row r="1126" customFormat="false" ht="13.5" hidden="false" customHeight="true" outlineLevel="0" collapsed="false">
      <c r="A1126" s="22" t="n">
        <v>1125</v>
      </c>
      <c r="B1126" s="180"/>
      <c r="C1126" s="22"/>
      <c r="D1126" s="22"/>
      <c r="E1126" s="22"/>
      <c r="F1126" s="22"/>
      <c r="G1126" s="22"/>
      <c r="H1126" s="183"/>
      <c r="I1126" s="183"/>
      <c r="J1126" s="22"/>
      <c r="K1126" s="191" t="e">
        <f aca="false">VLOOKUP('Altri Costi'!J1126,Legenda!$D$1:$F$258,2)</f>
        <v>#N/A</v>
      </c>
      <c r="L1126" s="22"/>
      <c r="M1126" s="22"/>
      <c r="N1126" s="203"/>
      <c r="O1126" s="183"/>
      <c r="P1126" s="22"/>
      <c r="Q1126" s="203"/>
      <c r="R1126" s="183"/>
      <c r="S1126" s="184" t="n">
        <f aca="false">'Piano Finanziario Annuale'!$F$6</f>
        <v>0</v>
      </c>
      <c r="T1126" s="185" t="n">
        <v>0</v>
      </c>
      <c r="U1126" s="186"/>
      <c r="V1126" s="187" t="n">
        <f aca="false">(T1126*U1126)</f>
        <v>0</v>
      </c>
      <c r="W1126" s="185" t="n">
        <v>0</v>
      </c>
      <c r="X1126" s="185" t="n">
        <f aca="false">IF(OR(S1126="sì",S1126="forfettario 190"),SUM(T1126+W1126),SUM(T1126+V1126+W1126))</f>
        <v>0</v>
      </c>
      <c r="Y1126" s="205"/>
      <c r="Z1126" s="205"/>
      <c r="AA1126" s="206"/>
      <c r="AB1126" s="189" t="n">
        <f aca="false">IF(AA1126="SI",X1126,0)</f>
        <v>0</v>
      </c>
      <c r="AC1126" s="207"/>
      <c r="AD1126" s="207"/>
      <c r="AE1126" s="207"/>
      <c r="AF1126" s="207"/>
      <c r="AG1126" s="207"/>
      <c r="AH1126" s="208"/>
    </row>
    <row r="1127" customFormat="false" ht="13.5" hidden="false" customHeight="true" outlineLevel="0" collapsed="false">
      <c r="A1127" s="22" t="n">
        <v>1126</v>
      </c>
      <c r="B1127" s="180"/>
      <c r="C1127" s="22"/>
      <c r="D1127" s="22"/>
      <c r="E1127" s="22"/>
      <c r="F1127" s="22"/>
      <c r="G1127" s="22"/>
      <c r="H1127" s="183"/>
      <c r="I1127" s="183"/>
      <c r="J1127" s="22"/>
      <c r="K1127" s="191" t="e">
        <f aca="false">VLOOKUP('Altri Costi'!J1127,Legenda!$D$1:$F$258,2)</f>
        <v>#N/A</v>
      </c>
      <c r="L1127" s="22"/>
      <c r="M1127" s="22"/>
      <c r="N1127" s="203"/>
      <c r="O1127" s="183"/>
      <c r="P1127" s="22"/>
      <c r="Q1127" s="203"/>
      <c r="R1127" s="183"/>
      <c r="S1127" s="184" t="n">
        <f aca="false">'Piano Finanziario Annuale'!$F$6</f>
        <v>0</v>
      </c>
      <c r="T1127" s="185" t="n">
        <v>0</v>
      </c>
      <c r="U1127" s="186"/>
      <c r="V1127" s="187" t="n">
        <f aca="false">(T1127*U1127)</f>
        <v>0</v>
      </c>
      <c r="W1127" s="185" t="n">
        <v>0</v>
      </c>
      <c r="X1127" s="185" t="n">
        <f aca="false">IF(OR(S1127="sì",S1127="forfettario 190"),SUM(T1127+W1127),SUM(T1127+V1127+W1127))</f>
        <v>0</v>
      </c>
      <c r="Y1127" s="205"/>
      <c r="Z1127" s="205"/>
      <c r="AA1127" s="206"/>
      <c r="AB1127" s="189" t="n">
        <f aca="false">IF(AA1127="SI",X1127,0)</f>
        <v>0</v>
      </c>
      <c r="AC1127" s="207"/>
      <c r="AD1127" s="207"/>
      <c r="AE1127" s="207"/>
      <c r="AF1127" s="207"/>
      <c r="AG1127" s="207"/>
      <c r="AH1127" s="208"/>
    </row>
    <row r="1128" customFormat="false" ht="13.5" hidden="false" customHeight="true" outlineLevel="0" collapsed="false">
      <c r="A1128" s="22" t="n">
        <v>1127</v>
      </c>
      <c r="B1128" s="180"/>
      <c r="C1128" s="22"/>
      <c r="D1128" s="22"/>
      <c r="E1128" s="22"/>
      <c r="F1128" s="22"/>
      <c r="G1128" s="22"/>
      <c r="H1128" s="183"/>
      <c r="I1128" s="183"/>
      <c r="J1128" s="22"/>
      <c r="K1128" s="191" t="e">
        <f aca="false">VLOOKUP('Altri Costi'!J1128,Legenda!$D$1:$F$258,2)</f>
        <v>#N/A</v>
      </c>
      <c r="L1128" s="22"/>
      <c r="M1128" s="22"/>
      <c r="N1128" s="203"/>
      <c r="O1128" s="183"/>
      <c r="P1128" s="22"/>
      <c r="Q1128" s="203"/>
      <c r="R1128" s="183"/>
      <c r="S1128" s="184" t="n">
        <f aca="false">'Piano Finanziario Annuale'!$F$6</f>
        <v>0</v>
      </c>
      <c r="T1128" s="185" t="n">
        <v>0</v>
      </c>
      <c r="U1128" s="186"/>
      <c r="V1128" s="187" t="n">
        <f aca="false">(T1128*U1128)</f>
        <v>0</v>
      </c>
      <c r="W1128" s="185" t="n">
        <v>0</v>
      </c>
      <c r="X1128" s="185" t="n">
        <f aca="false">IF(OR(S1128="sì",S1128="forfettario 190"),SUM(T1128+W1128),SUM(T1128+V1128+W1128))</f>
        <v>0</v>
      </c>
      <c r="Y1128" s="205"/>
      <c r="Z1128" s="205"/>
      <c r="AA1128" s="206"/>
      <c r="AB1128" s="189" t="n">
        <f aca="false">IF(AA1128="SI",X1128,0)</f>
        <v>0</v>
      </c>
      <c r="AC1128" s="207"/>
      <c r="AD1128" s="207"/>
      <c r="AE1128" s="207"/>
      <c r="AF1128" s="207"/>
      <c r="AG1128" s="207"/>
      <c r="AH1128" s="208"/>
    </row>
    <row r="1129" customFormat="false" ht="13.5" hidden="false" customHeight="true" outlineLevel="0" collapsed="false">
      <c r="A1129" s="22" t="n">
        <v>1128</v>
      </c>
      <c r="B1129" s="180"/>
      <c r="C1129" s="22"/>
      <c r="D1129" s="22"/>
      <c r="E1129" s="22"/>
      <c r="F1129" s="22"/>
      <c r="G1129" s="22"/>
      <c r="H1129" s="183"/>
      <c r="I1129" s="183"/>
      <c r="J1129" s="22"/>
      <c r="K1129" s="191" t="e">
        <f aca="false">VLOOKUP('Altri Costi'!J1129,Legenda!$D$1:$F$258,2)</f>
        <v>#N/A</v>
      </c>
      <c r="L1129" s="22"/>
      <c r="M1129" s="22"/>
      <c r="N1129" s="203"/>
      <c r="O1129" s="183"/>
      <c r="P1129" s="22"/>
      <c r="Q1129" s="203"/>
      <c r="R1129" s="183"/>
      <c r="S1129" s="184" t="n">
        <f aca="false">'Piano Finanziario Annuale'!$F$6</f>
        <v>0</v>
      </c>
      <c r="T1129" s="185" t="n">
        <v>0</v>
      </c>
      <c r="U1129" s="186"/>
      <c r="V1129" s="187" t="n">
        <f aca="false">(T1129*U1129)</f>
        <v>0</v>
      </c>
      <c r="W1129" s="185" t="n">
        <v>0</v>
      </c>
      <c r="X1129" s="185" t="n">
        <f aca="false">IF(OR(S1129="sì",S1129="forfettario 190"),SUM(T1129+W1129),SUM(T1129+V1129+W1129))</f>
        <v>0</v>
      </c>
      <c r="Y1129" s="205"/>
      <c r="Z1129" s="205"/>
      <c r="AA1129" s="206"/>
      <c r="AB1129" s="189" t="n">
        <f aca="false">IF(AA1129="SI",X1129,0)</f>
        <v>0</v>
      </c>
      <c r="AC1129" s="207"/>
      <c r="AD1129" s="207"/>
      <c r="AE1129" s="207"/>
      <c r="AF1129" s="207"/>
      <c r="AG1129" s="207"/>
      <c r="AH1129" s="208"/>
    </row>
    <row r="1130" customFormat="false" ht="13.5" hidden="false" customHeight="true" outlineLevel="0" collapsed="false">
      <c r="A1130" s="22" t="n">
        <v>1129</v>
      </c>
      <c r="B1130" s="180"/>
      <c r="C1130" s="22"/>
      <c r="D1130" s="22"/>
      <c r="E1130" s="22"/>
      <c r="F1130" s="22"/>
      <c r="G1130" s="22"/>
      <c r="H1130" s="183"/>
      <c r="I1130" s="183"/>
      <c r="J1130" s="22"/>
      <c r="K1130" s="191" t="e">
        <f aca="false">VLOOKUP('Altri Costi'!J1130,Legenda!$D$1:$F$258,2)</f>
        <v>#N/A</v>
      </c>
      <c r="L1130" s="22"/>
      <c r="M1130" s="22"/>
      <c r="N1130" s="203"/>
      <c r="O1130" s="183"/>
      <c r="P1130" s="22"/>
      <c r="Q1130" s="203"/>
      <c r="R1130" s="183"/>
      <c r="S1130" s="184" t="n">
        <f aca="false">'Piano Finanziario Annuale'!$F$6</f>
        <v>0</v>
      </c>
      <c r="T1130" s="185" t="n">
        <v>0</v>
      </c>
      <c r="U1130" s="186"/>
      <c r="V1130" s="187" t="n">
        <f aca="false">(T1130*U1130)</f>
        <v>0</v>
      </c>
      <c r="W1130" s="185" t="n">
        <v>0</v>
      </c>
      <c r="X1130" s="185" t="n">
        <f aca="false">IF(OR(S1130="sì",S1130="forfettario 190"),SUM(T1130+W1130),SUM(T1130+V1130+W1130))</f>
        <v>0</v>
      </c>
      <c r="Y1130" s="205"/>
      <c r="Z1130" s="205"/>
      <c r="AA1130" s="206"/>
      <c r="AB1130" s="189" t="n">
        <f aca="false">IF(AA1130="SI",X1130,0)</f>
        <v>0</v>
      </c>
      <c r="AC1130" s="207"/>
      <c r="AD1130" s="207"/>
      <c r="AE1130" s="207"/>
      <c r="AF1130" s="207"/>
      <c r="AG1130" s="207"/>
      <c r="AH1130" s="208"/>
    </row>
    <row r="1131" customFormat="false" ht="13.5" hidden="false" customHeight="true" outlineLevel="0" collapsed="false">
      <c r="A1131" s="22" t="n">
        <v>1130</v>
      </c>
      <c r="B1131" s="180"/>
      <c r="C1131" s="22"/>
      <c r="D1131" s="22"/>
      <c r="E1131" s="22"/>
      <c r="F1131" s="22"/>
      <c r="G1131" s="22"/>
      <c r="H1131" s="183"/>
      <c r="I1131" s="183"/>
      <c r="J1131" s="22"/>
      <c r="K1131" s="191" t="e">
        <f aca="false">VLOOKUP('Altri Costi'!J1131,Legenda!$D$1:$F$258,2)</f>
        <v>#N/A</v>
      </c>
      <c r="L1131" s="22"/>
      <c r="M1131" s="22"/>
      <c r="N1131" s="203"/>
      <c r="O1131" s="183"/>
      <c r="P1131" s="22"/>
      <c r="Q1131" s="203"/>
      <c r="R1131" s="183"/>
      <c r="S1131" s="184" t="n">
        <f aca="false">'Piano Finanziario Annuale'!$F$6</f>
        <v>0</v>
      </c>
      <c r="T1131" s="185" t="n">
        <v>0</v>
      </c>
      <c r="U1131" s="186"/>
      <c r="V1131" s="187" t="n">
        <f aca="false">(T1131*U1131)</f>
        <v>0</v>
      </c>
      <c r="W1131" s="185" t="n">
        <v>0</v>
      </c>
      <c r="X1131" s="185" t="n">
        <f aca="false">IF(OR(S1131="sì",S1131="forfettario 190"),SUM(T1131+W1131),SUM(T1131+V1131+W1131))</f>
        <v>0</v>
      </c>
      <c r="Y1131" s="205"/>
      <c r="Z1131" s="205"/>
      <c r="AA1131" s="206"/>
      <c r="AB1131" s="189" t="n">
        <f aca="false">IF(AA1131="SI",X1131,0)</f>
        <v>0</v>
      </c>
      <c r="AC1131" s="207"/>
      <c r="AD1131" s="207"/>
      <c r="AE1131" s="207"/>
      <c r="AF1131" s="207"/>
      <c r="AG1131" s="207"/>
      <c r="AH1131" s="208"/>
    </row>
    <row r="1132" customFormat="false" ht="13.5" hidden="false" customHeight="true" outlineLevel="0" collapsed="false">
      <c r="A1132" s="22" t="n">
        <v>1131</v>
      </c>
      <c r="B1132" s="180"/>
      <c r="C1132" s="22"/>
      <c r="D1132" s="22"/>
      <c r="E1132" s="22"/>
      <c r="F1132" s="22"/>
      <c r="G1132" s="22"/>
      <c r="H1132" s="183"/>
      <c r="I1132" s="183"/>
      <c r="J1132" s="22"/>
      <c r="K1132" s="191" t="e">
        <f aca="false">VLOOKUP('Altri Costi'!J1132,Legenda!$D$1:$F$258,2)</f>
        <v>#N/A</v>
      </c>
      <c r="L1132" s="22"/>
      <c r="M1132" s="22"/>
      <c r="N1132" s="203"/>
      <c r="O1132" s="183"/>
      <c r="P1132" s="22"/>
      <c r="Q1132" s="203"/>
      <c r="R1132" s="183"/>
      <c r="S1132" s="184" t="n">
        <f aca="false">'Piano Finanziario Annuale'!$F$6</f>
        <v>0</v>
      </c>
      <c r="T1132" s="185" t="n">
        <v>0</v>
      </c>
      <c r="U1132" s="186"/>
      <c r="V1132" s="187" t="n">
        <f aca="false">(T1132*U1132)</f>
        <v>0</v>
      </c>
      <c r="W1132" s="185" t="n">
        <v>0</v>
      </c>
      <c r="X1132" s="185" t="n">
        <f aca="false">IF(OR(S1132="sì",S1132="forfettario 190"),SUM(T1132+W1132),SUM(T1132+V1132+W1132))</f>
        <v>0</v>
      </c>
      <c r="Y1132" s="205"/>
      <c r="Z1132" s="205"/>
      <c r="AA1132" s="206"/>
      <c r="AB1132" s="189" t="n">
        <f aca="false">IF(AA1132="SI",X1132,0)</f>
        <v>0</v>
      </c>
      <c r="AC1132" s="207"/>
      <c r="AD1132" s="207"/>
      <c r="AE1132" s="207"/>
      <c r="AF1132" s="207"/>
      <c r="AG1132" s="207"/>
      <c r="AH1132" s="208"/>
    </row>
    <row r="1133" customFormat="false" ht="13.5" hidden="false" customHeight="true" outlineLevel="0" collapsed="false">
      <c r="A1133" s="22" t="n">
        <v>1132</v>
      </c>
      <c r="B1133" s="180"/>
      <c r="C1133" s="22"/>
      <c r="D1133" s="22"/>
      <c r="E1133" s="22"/>
      <c r="F1133" s="22"/>
      <c r="G1133" s="22"/>
      <c r="H1133" s="183"/>
      <c r="I1133" s="183"/>
      <c r="J1133" s="22"/>
      <c r="K1133" s="191" t="e">
        <f aca="false">VLOOKUP('Altri Costi'!J1133,Legenda!$D$1:$F$258,2)</f>
        <v>#N/A</v>
      </c>
      <c r="L1133" s="22"/>
      <c r="M1133" s="22"/>
      <c r="N1133" s="203"/>
      <c r="O1133" s="183"/>
      <c r="P1133" s="22"/>
      <c r="Q1133" s="203"/>
      <c r="R1133" s="183"/>
      <c r="S1133" s="184" t="n">
        <f aca="false">'Piano Finanziario Annuale'!$F$6</f>
        <v>0</v>
      </c>
      <c r="T1133" s="185" t="n">
        <v>0</v>
      </c>
      <c r="U1133" s="186"/>
      <c r="V1133" s="187" t="n">
        <f aca="false">(T1133*U1133)</f>
        <v>0</v>
      </c>
      <c r="W1133" s="185" t="n">
        <v>0</v>
      </c>
      <c r="X1133" s="185" t="n">
        <f aca="false">IF(OR(S1133="sì",S1133="forfettario 190"),SUM(T1133+W1133),SUM(T1133+V1133+W1133))</f>
        <v>0</v>
      </c>
      <c r="Y1133" s="205"/>
      <c r="Z1133" s="205"/>
      <c r="AA1133" s="206"/>
      <c r="AB1133" s="189" t="n">
        <f aca="false">IF(AA1133="SI",X1133,0)</f>
        <v>0</v>
      </c>
      <c r="AC1133" s="207"/>
      <c r="AD1133" s="207"/>
      <c r="AE1133" s="207"/>
      <c r="AF1133" s="207"/>
      <c r="AG1133" s="207"/>
      <c r="AH1133" s="208"/>
    </row>
    <row r="1134" customFormat="false" ht="13.5" hidden="false" customHeight="true" outlineLevel="0" collapsed="false">
      <c r="A1134" s="22" t="n">
        <v>1133</v>
      </c>
      <c r="B1134" s="180"/>
      <c r="C1134" s="22"/>
      <c r="D1134" s="22"/>
      <c r="E1134" s="22"/>
      <c r="F1134" s="22"/>
      <c r="G1134" s="22"/>
      <c r="H1134" s="183"/>
      <c r="I1134" s="183"/>
      <c r="J1134" s="22"/>
      <c r="K1134" s="191" t="e">
        <f aca="false">VLOOKUP('Altri Costi'!J1134,Legenda!$D$1:$F$258,2)</f>
        <v>#N/A</v>
      </c>
      <c r="L1134" s="22"/>
      <c r="M1134" s="22"/>
      <c r="N1134" s="203"/>
      <c r="O1134" s="183"/>
      <c r="P1134" s="22"/>
      <c r="Q1134" s="203"/>
      <c r="R1134" s="183"/>
      <c r="S1134" s="184" t="n">
        <f aca="false">'Piano Finanziario Annuale'!$F$6</f>
        <v>0</v>
      </c>
      <c r="T1134" s="185" t="n">
        <v>0</v>
      </c>
      <c r="U1134" s="186"/>
      <c r="V1134" s="187" t="n">
        <f aca="false">(T1134*U1134)</f>
        <v>0</v>
      </c>
      <c r="W1134" s="185" t="n">
        <v>0</v>
      </c>
      <c r="X1134" s="185" t="n">
        <f aca="false">IF(OR(S1134="sì",S1134="forfettario 190"),SUM(T1134+W1134),SUM(T1134+V1134+W1134))</f>
        <v>0</v>
      </c>
      <c r="Y1134" s="205"/>
      <c r="Z1134" s="205"/>
      <c r="AA1134" s="206"/>
      <c r="AB1134" s="189" t="n">
        <f aca="false">IF(AA1134="SI",X1134,0)</f>
        <v>0</v>
      </c>
      <c r="AC1134" s="207"/>
      <c r="AD1134" s="207"/>
      <c r="AE1134" s="207"/>
      <c r="AF1134" s="207"/>
      <c r="AG1134" s="207"/>
      <c r="AH1134" s="208"/>
    </row>
    <row r="1135" customFormat="false" ht="13.5" hidden="false" customHeight="true" outlineLevel="0" collapsed="false">
      <c r="A1135" s="22" t="n">
        <v>1134</v>
      </c>
      <c r="B1135" s="180"/>
      <c r="C1135" s="22"/>
      <c r="D1135" s="22"/>
      <c r="E1135" s="22"/>
      <c r="F1135" s="22"/>
      <c r="G1135" s="22"/>
      <c r="H1135" s="183"/>
      <c r="I1135" s="183"/>
      <c r="J1135" s="22"/>
      <c r="K1135" s="191" t="e">
        <f aca="false">VLOOKUP('Altri Costi'!J1135,Legenda!$D$1:$F$258,2)</f>
        <v>#N/A</v>
      </c>
      <c r="L1135" s="22"/>
      <c r="M1135" s="22"/>
      <c r="N1135" s="203"/>
      <c r="O1135" s="183"/>
      <c r="P1135" s="22"/>
      <c r="Q1135" s="203"/>
      <c r="R1135" s="183"/>
      <c r="S1135" s="184" t="n">
        <f aca="false">'Piano Finanziario Annuale'!$F$6</f>
        <v>0</v>
      </c>
      <c r="T1135" s="185" t="n">
        <v>0</v>
      </c>
      <c r="U1135" s="186"/>
      <c r="V1135" s="187" t="n">
        <f aca="false">(T1135*U1135)</f>
        <v>0</v>
      </c>
      <c r="W1135" s="185" t="n">
        <v>0</v>
      </c>
      <c r="X1135" s="185" t="n">
        <f aca="false">IF(OR(S1135="sì",S1135="forfettario 190"),SUM(T1135+W1135),SUM(T1135+V1135+W1135))</f>
        <v>0</v>
      </c>
      <c r="Y1135" s="205"/>
      <c r="Z1135" s="205"/>
      <c r="AA1135" s="206"/>
      <c r="AB1135" s="189" t="n">
        <f aca="false">IF(AA1135="SI",X1135,0)</f>
        <v>0</v>
      </c>
      <c r="AC1135" s="207"/>
      <c r="AD1135" s="207"/>
      <c r="AE1135" s="207"/>
      <c r="AF1135" s="207"/>
      <c r="AG1135" s="207"/>
      <c r="AH1135" s="208"/>
    </row>
    <row r="1136" customFormat="false" ht="13.5" hidden="false" customHeight="true" outlineLevel="0" collapsed="false">
      <c r="A1136" s="22" t="n">
        <v>1135</v>
      </c>
      <c r="B1136" s="180"/>
      <c r="C1136" s="22"/>
      <c r="D1136" s="22"/>
      <c r="E1136" s="22"/>
      <c r="F1136" s="22"/>
      <c r="G1136" s="22"/>
      <c r="H1136" s="183"/>
      <c r="I1136" s="183"/>
      <c r="J1136" s="22"/>
      <c r="K1136" s="191" t="e">
        <f aca="false">VLOOKUP('Altri Costi'!J1136,Legenda!$D$1:$F$258,2)</f>
        <v>#N/A</v>
      </c>
      <c r="L1136" s="22"/>
      <c r="M1136" s="22"/>
      <c r="N1136" s="203"/>
      <c r="O1136" s="183"/>
      <c r="P1136" s="22"/>
      <c r="Q1136" s="203"/>
      <c r="R1136" s="183"/>
      <c r="S1136" s="184" t="n">
        <f aca="false">'Piano Finanziario Annuale'!$F$6</f>
        <v>0</v>
      </c>
      <c r="T1136" s="185" t="n">
        <v>0</v>
      </c>
      <c r="U1136" s="186"/>
      <c r="V1136" s="187" t="n">
        <f aca="false">(T1136*U1136)</f>
        <v>0</v>
      </c>
      <c r="W1136" s="185" t="n">
        <v>0</v>
      </c>
      <c r="X1136" s="185" t="n">
        <f aca="false">IF(OR(S1136="sì",S1136="forfettario 190"),SUM(T1136+W1136),SUM(T1136+V1136+W1136))</f>
        <v>0</v>
      </c>
      <c r="Y1136" s="205"/>
      <c r="Z1136" s="205"/>
      <c r="AA1136" s="206"/>
      <c r="AB1136" s="189" t="n">
        <f aca="false">IF(AA1136="SI",X1136,0)</f>
        <v>0</v>
      </c>
      <c r="AC1136" s="207"/>
      <c r="AD1136" s="207"/>
      <c r="AE1136" s="207"/>
      <c r="AF1136" s="207"/>
      <c r="AG1136" s="207"/>
      <c r="AH1136" s="208"/>
    </row>
    <row r="1137" customFormat="false" ht="13.5" hidden="false" customHeight="true" outlineLevel="0" collapsed="false">
      <c r="A1137" s="22" t="n">
        <v>1136</v>
      </c>
      <c r="B1137" s="180"/>
      <c r="C1137" s="22"/>
      <c r="D1137" s="22"/>
      <c r="E1137" s="22"/>
      <c r="F1137" s="22"/>
      <c r="G1137" s="22"/>
      <c r="H1137" s="183"/>
      <c r="I1137" s="183"/>
      <c r="J1137" s="22"/>
      <c r="K1137" s="191" t="e">
        <f aca="false">VLOOKUP('Altri Costi'!J1137,Legenda!$D$1:$F$258,2)</f>
        <v>#N/A</v>
      </c>
      <c r="L1137" s="22"/>
      <c r="M1137" s="22"/>
      <c r="N1137" s="203"/>
      <c r="O1137" s="183"/>
      <c r="P1137" s="22"/>
      <c r="Q1137" s="203"/>
      <c r="R1137" s="183"/>
      <c r="S1137" s="184" t="n">
        <f aca="false">'Piano Finanziario Annuale'!$F$6</f>
        <v>0</v>
      </c>
      <c r="T1137" s="185" t="n">
        <v>0</v>
      </c>
      <c r="U1137" s="186"/>
      <c r="V1137" s="187" t="n">
        <f aca="false">(T1137*U1137)</f>
        <v>0</v>
      </c>
      <c r="W1137" s="185" t="n">
        <v>0</v>
      </c>
      <c r="X1137" s="185" t="n">
        <f aca="false">IF(OR(S1137="sì",S1137="forfettario 190"),SUM(T1137+W1137),SUM(T1137+V1137+W1137))</f>
        <v>0</v>
      </c>
      <c r="Y1137" s="205"/>
      <c r="Z1137" s="205"/>
      <c r="AA1137" s="206"/>
      <c r="AB1137" s="189" t="n">
        <f aca="false">IF(AA1137="SI",X1137,0)</f>
        <v>0</v>
      </c>
      <c r="AC1137" s="207"/>
      <c r="AD1137" s="207"/>
      <c r="AE1137" s="207"/>
      <c r="AF1137" s="207"/>
      <c r="AG1137" s="207"/>
      <c r="AH1137" s="208"/>
    </row>
    <row r="1138" customFormat="false" ht="13.5" hidden="false" customHeight="true" outlineLevel="0" collapsed="false">
      <c r="A1138" s="22" t="n">
        <v>1137</v>
      </c>
      <c r="B1138" s="180"/>
      <c r="C1138" s="22"/>
      <c r="D1138" s="22"/>
      <c r="E1138" s="22"/>
      <c r="F1138" s="22"/>
      <c r="G1138" s="22"/>
      <c r="H1138" s="183"/>
      <c r="I1138" s="183"/>
      <c r="J1138" s="22"/>
      <c r="K1138" s="191" t="e">
        <f aca="false">VLOOKUP('Altri Costi'!J1138,Legenda!$D$1:$F$258,2)</f>
        <v>#N/A</v>
      </c>
      <c r="L1138" s="22"/>
      <c r="M1138" s="22"/>
      <c r="N1138" s="203"/>
      <c r="O1138" s="183"/>
      <c r="P1138" s="22"/>
      <c r="Q1138" s="203"/>
      <c r="R1138" s="183"/>
      <c r="S1138" s="184" t="n">
        <f aca="false">'Piano Finanziario Annuale'!$F$6</f>
        <v>0</v>
      </c>
      <c r="T1138" s="185" t="n">
        <v>0</v>
      </c>
      <c r="U1138" s="186"/>
      <c r="V1138" s="187" t="n">
        <f aca="false">(T1138*U1138)</f>
        <v>0</v>
      </c>
      <c r="W1138" s="185" t="n">
        <v>0</v>
      </c>
      <c r="X1138" s="185" t="n">
        <f aca="false">IF(OR(S1138="sì",S1138="forfettario 190"),SUM(T1138+W1138),SUM(T1138+V1138+W1138))</f>
        <v>0</v>
      </c>
      <c r="Y1138" s="205"/>
      <c r="Z1138" s="205"/>
      <c r="AA1138" s="206"/>
      <c r="AB1138" s="189" t="n">
        <f aca="false">IF(AA1138="SI",X1138,0)</f>
        <v>0</v>
      </c>
      <c r="AC1138" s="207"/>
      <c r="AD1138" s="207"/>
      <c r="AE1138" s="207"/>
      <c r="AF1138" s="207"/>
      <c r="AG1138" s="207"/>
      <c r="AH1138" s="208"/>
    </row>
    <row r="1139" customFormat="false" ht="13.5" hidden="false" customHeight="true" outlineLevel="0" collapsed="false">
      <c r="A1139" s="22" t="n">
        <v>1138</v>
      </c>
      <c r="B1139" s="180"/>
      <c r="C1139" s="22"/>
      <c r="D1139" s="22"/>
      <c r="E1139" s="22"/>
      <c r="F1139" s="22"/>
      <c r="G1139" s="22"/>
      <c r="H1139" s="183"/>
      <c r="I1139" s="183"/>
      <c r="J1139" s="22"/>
      <c r="K1139" s="191" t="e">
        <f aca="false">VLOOKUP('Altri Costi'!J1139,Legenda!$D$1:$F$258,2)</f>
        <v>#N/A</v>
      </c>
      <c r="L1139" s="22"/>
      <c r="M1139" s="22"/>
      <c r="N1139" s="203"/>
      <c r="O1139" s="183"/>
      <c r="P1139" s="22"/>
      <c r="Q1139" s="203"/>
      <c r="R1139" s="183"/>
      <c r="S1139" s="184" t="n">
        <f aca="false">'Piano Finanziario Annuale'!$F$6</f>
        <v>0</v>
      </c>
      <c r="T1139" s="185" t="n">
        <v>0</v>
      </c>
      <c r="U1139" s="186"/>
      <c r="V1139" s="187" t="n">
        <f aca="false">(T1139*U1139)</f>
        <v>0</v>
      </c>
      <c r="W1139" s="185" t="n">
        <v>0</v>
      </c>
      <c r="X1139" s="185" t="n">
        <f aca="false">IF(OR(S1139="sì",S1139="forfettario 190"),SUM(T1139+W1139),SUM(T1139+V1139+W1139))</f>
        <v>0</v>
      </c>
      <c r="Y1139" s="205"/>
      <c r="Z1139" s="205"/>
      <c r="AA1139" s="206"/>
      <c r="AB1139" s="189" t="n">
        <f aca="false">IF(AA1139="SI",X1139,0)</f>
        <v>0</v>
      </c>
      <c r="AC1139" s="207"/>
      <c r="AD1139" s="207"/>
      <c r="AE1139" s="207"/>
      <c r="AF1139" s="207"/>
      <c r="AG1139" s="207"/>
      <c r="AH1139" s="208"/>
    </row>
    <row r="1140" customFormat="false" ht="13.5" hidden="false" customHeight="true" outlineLevel="0" collapsed="false">
      <c r="A1140" s="22" t="n">
        <v>1139</v>
      </c>
      <c r="B1140" s="180"/>
      <c r="C1140" s="22"/>
      <c r="D1140" s="22"/>
      <c r="E1140" s="22"/>
      <c r="F1140" s="22"/>
      <c r="G1140" s="22"/>
      <c r="H1140" s="183"/>
      <c r="I1140" s="183"/>
      <c r="J1140" s="22"/>
      <c r="K1140" s="191" t="e">
        <f aca="false">VLOOKUP('Altri Costi'!J1140,Legenda!$D$1:$F$258,2)</f>
        <v>#N/A</v>
      </c>
      <c r="L1140" s="22"/>
      <c r="M1140" s="22"/>
      <c r="N1140" s="203"/>
      <c r="O1140" s="183"/>
      <c r="P1140" s="22"/>
      <c r="Q1140" s="203"/>
      <c r="R1140" s="183"/>
      <c r="S1140" s="184" t="n">
        <f aca="false">'Piano Finanziario Annuale'!$F$6</f>
        <v>0</v>
      </c>
      <c r="T1140" s="185" t="n">
        <v>0</v>
      </c>
      <c r="U1140" s="186"/>
      <c r="V1140" s="187" t="n">
        <f aca="false">(T1140*U1140)</f>
        <v>0</v>
      </c>
      <c r="W1140" s="185" t="n">
        <v>0</v>
      </c>
      <c r="X1140" s="185" t="n">
        <f aca="false">IF(OR(S1140="sì",S1140="forfettario 190"),SUM(T1140+W1140),SUM(T1140+V1140+W1140))</f>
        <v>0</v>
      </c>
      <c r="Y1140" s="205"/>
      <c r="Z1140" s="205"/>
      <c r="AA1140" s="206"/>
      <c r="AB1140" s="189" t="n">
        <f aca="false">IF(AA1140="SI",X1140,0)</f>
        <v>0</v>
      </c>
      <c r="AC1140" s="207"/>
      <c r="AD1140" s="207"/>
      <c r="AE1140" s="207"/>
      <c r="AF1140" s="207"/>
      <c r="AG1140" s="207"/>
      <c r="AH1140" s="208"/>
    </row>
    <row r="1141" customFormat="false" ht="13.5" hidden="false" customHeight="true" outlineLevel="0" collapsed="false">
      <c r="A1141" s="22" t="n">
        <v>1140</v>
      </c>
      <c r="B1141" s="180"/>
      <c r="C1141" s="22"/>
      <c r="D1141" s="22"/>
      <c r="E1141" s="22"/>
      <c r="F1141" s="22"/>
      <c r="G1141" s="22"/>
      <c r="H1141" s="183"/>
      <c r="I1141" s="183"/>
      <c r="J1141" s="22"/>
      <c r="K1141" s="191" t="e">
        <f aca="false">VLOOKUP('Altri Costi'!J1141,Legenda!$D$1:$F$258,2)</f>
        <v>#N/A</v>
      </c>
      <c r="L1141" s="22"/>
      <c r="M1141" s="22"/>
      <c r="N1141" s="203"/>
      <c r="O1141" s="183"/>
      <c r="P1141" s="22"/>
      <c r="Q1141" s="203"/>
      <c r="R1141" s="183"/>
      <c r="S1141" s="184" t="n">
        <f aca="false">'Piano Finanziario Annuale'!$F$6</f>
        <v>0</v>
      </c>
      <c r="T1141" s="185" t="n">
        <v>0</v>
      </c>
      <c r="U1141" s="186"/>
      <c r="V1141" s="187" t="n">
        <f aca="false">(T1141*U1141)</f>
        <v>0</v>
      </c>
      <c r="W1141" s="185" t="n">
        <v>0</v>
      </c>
      <c r="X1141" s="185" t="n">
        <f aca="false">IF(OR(S1141="sì",S1141="forfettario 190"),SUM(T1141+W1141),SUM(T1141+V1141+W1141))</f>
        <v>0</v>
      </c>
      <c r="Y1141" s="205"/>
      <c r="Z1141" s="205"/>
      <c r="AA1141" s="206"/>
      <c r="AB1141" s="189" t="n">
        <f aca="false">IF(AA1141="SI",X1141,0)</f>
        <v>0</v>
      </c>
      <c r="AC1141" s="207"/>
      <c r="AD1141" s="207"/>
      <c r="AE1141" s="207"/>
      <c r="AF1141" s="207"/>
      <c r="AG1141" s="207"/>
      <c r="AH1141" s="208"/>
    </row>
    <row r="1142" customFormat="false" ht="13.5" hidden="false" customHeight="true" outlineLevel="0" collapsed="false">
      <c r="A1142" s="22" t="n">
        <v>1141</v>
      </c>
      <c r="B1142" s="180"/>
      <c r="C1142" s="22"/>
      <c r="D1142" s="22"/>
      <c r="E1142" s="22"/>
      <c r="F1142" s="22"/>
      <c r="G1142" s="22"/>
      <c r="H1142" s="183"/>
      <c r="I1142" s="183"/>
      <c r="J1142" s="22"/>
      <c r="K1142" s="191" t="e">
        <f aca="false">VLOOKUP('Altri Costi'!J1142,Legenda!$D$1:$F$258,2)</f>
        <v>#N/A</v>
      </c>
      <c r="L1142" s="22"/>
      <c r="M1142" s="22"/>
      <c r="N1142" s="203"/>
      <c r="O1142" s="183"/>
      <c r="P1142" s="22"/>
      <c r="Q1142" s="203"/>
      <c r="R1142" s="183"/>
      <c r="S1142" s="184" t="n">
        <f aca="false">'Piano Finanziario Annuale'!$F$6</f>
        <v>0</v>
      </c>
      <c r="T1142" s="185" t="n">
        <v>0</v>
      </c>
      <c r="U1142" s="186"/>
      <c r="V1142" s="187" t="n">
        <f aca="false">(T1142*U1142)</f>
        <v>0</v>
      </c>
      <c r="W1142" s="185" t="n">
        <v>0</v>
      </c>
      <c r="X1142" s="185" t="n">
        <f aca="false">IF(OR(S1142="sì",S1142="forfettario 190"),SUM(T1142+W1142),SUM(T1142+V1142+W1142))</f>
        <v>0</v>
      </c>
      <c r="Y1142" s="205"/>
      <c r="Z1142" s="205"/>
      <c r="AA1142" s="206"/>
      <c r="AB1142" s="189" t="n">
        <f aca="false">IF(AA1142="SI",X1142,0)</f>
        <v>0</v>
      </c>
      <c r="AC1142" s="207"/>
      <c r="AD1142" s="207"/>
      <c r="AE1142" s="207"/>
      <c r="AF1142" s="207"/>
      <c r="AG1142" s="207"/>
      <c r="AH1142" s="208"/>
    </row>
    <row r="1143" customFormat="false" ht="13.5" hidden="false" customHeight="true" outlineLevel="0" collapsed="false">
      <c r="A1143" s="22" t="n">
        <v>1142</v>
      </c>
      <c r="B1143" s="180"/>
      <c r="C1143" s="22"/>
      <c r="D1143" s="22"/>
      <c r="E1143" s="22"/>
      <c r="F1143" s="22"/>
      <c r="G1143" s="22"/>
      <c r="H1143" s="183"/>
      <c r="I1143" s="183"/>
      <c r="J1143" s="22"/>
      <c r="K1143" s="191" t="e">
        <f aca="false">VLOOKUP('Altri Costi'!J1143,Legenda!$D$1:$F$258,2)</f>
        <v>#N/A</v>
      </c>
      <c r="L1143" s="22"/>
      <c r="M1143" s="22"/>
      <c r="N1143" s="203"/>
      <c r="O1143" s="183"/>
      <c r="P1143" s="22"/>
      <c r="Q1143" s="203"/>
      <c r="R1143" s="183"/>
      <c r="S1143" s="184" t="n">
        <f aca="false">'Piano Finanziario Annuale'!$F$6</f>
        <v>0</v>
      </c>
      <c r="T1143" s="185" t="n">
        <v>0</v>
      </c>
      <c r="U1143" s="186"/>
      <c r="V1143" s="187" t="n">
        <f aca="false">(T1143*U1143)</f>
        <v>0</v>
      </c>
      <c r="W1143" s="185" t="n">
        <v>0</v>
      </c>
      <c r="X1143" s="185" t="n">
        <f aca="false">IF(OR(S1143="sì",S1143="forfettario 190"),SUM(T1143+W1143),SUM(T1143+V1143+W1143))</f>
        <v>0</v>
      </c>
      <c r="Y1143" s="205"/>
      <c r="Z1143" s="205"/>
      <c r="AA1143" s="206"/>
      <c r="AB1143" s="189" t="n">
        <f aca="false">IF(AA1143="SI",X1143,0)</f>
        <v>0</v>
      </c>
      <c r="AC1143" s="207"/>
      <c r="AD1143" s="207"/>
      <c r="AE1143" s="207"/>
      <c r="AF1143" s="207"/>
      <c r="AG1143" s="207"/>
      <c r="AH1143" s="208"/>
    </row>
    <row r="1144" customFormat="false" ht="13.5" hidden="false" customHeight="true" outlineLevel="0" collapsed="false">
      <c r="A1144" s="22" t="n">
        <v>1143</v>
      </c>
      <c r="B1144" s="180"/>
      <c r="C1144" s="22"/>
      <c r="D1144" s="22"/>
      <c r="E1144" s="22"/>
      <c r="F1144" s="22"/>
      <c r="G1144" s="22"/>
      <c r="H1144" s="183"/>
      <c r="I1144" s="183"/>
      <c r="J1144" s="22"/>
      <c r="K1144" s="191" t="e">
        <f aca="false">VLOOKUP('Altri Costi'!J1144,Legenda!$D$1:$F$258,2)</f>
        <v>#N/A</v>
      </c>
      <c r="L1144" s="22"/>
      <c r="M1144" s="22"/>
      <c r="N1144" s="203"/>
      <c r="O1144" s="183"/>
      <c r="P1144" s="22"/>
      <c r="Q1144" s="203"/>
      <c r="R1144" s="183"/>
      <c r="S1144" s="184" t="n">
        <f aca="false">'Piano Finanziario Annuale'!$F$6</f>
        <v>0</v>
      </c>
      <c r="T1144" s="185" t="n">
        <v>0</v>
      </c>
      <c r="U1144" s="186"/>
      <c r="V1144" s="187" t="n">
        <f aca="false">(T1144*U1144)</f>
        <v>0</v>
      </c>
      <c r="W1144" s="185" t="n">
        <v>0</v>
      </c>
      <c r="X1144" s="185" t="n">
        <f aca="false">IF(OR(S1144="sì",S1144="forfettario 190"),SUM(T1144+W1144),SUM(T1144+V1144+W1144))</f>
        <v>0</v>
      </c>
      <c r="Y1144" s="205"/>
      <c r="Z1144" s="205"/>
      <c r="AA1144" s="206"/>
      <c r="AB1144" s="189" t="n">
        <f aca="false">IF(AA1144="SI",X1144,0)</f>
        <v>0</v>
      </c>
      <c r="AC1144" s="207"/>
      <c r="AD1144" s="207"/>
      <c r="AE1144" s="207"/>
      <c r="AF1144" s="207"/>
      <c r="AG1144" s="207"/>
      <c r="AH1144" s="208"/>
    </row>
    <row r="1145" customFormat="false" ht="13.5" hidden="false" customHeight="true" outlineLevel="0" collapsed="false">
      <c r="A1145" s="22" t="n">
        <v>1144</v>
      </c>
      <c r="B1145" s="180"/>
      <c r="C1145" s="22"/>
      <c r="D1145" s="22"/>
      <c r="E1145" s="22"/>
      <c r="F1145" s="22"/>
      <c r="G1145" s="22"/>
      <c r="H1145" s="183"/>
      <c r="I1145" s="183"/>
      <c r="J1145" s="22"/>
      <c r="K1145" s="191" t="e">
        <f aca="false">VLOOKUP('Altri Costi'!J1145,Legenda!$D$1:$F$258,2)</f>
        <v>#N/A</v>
      </c>
      <c r="L1145" s="22"/>
      <c r="M1145" s="22"/>
      <c r="N1145" s="203"/>
      <c r="O1145" s="183"/>
      <c r="P1145" s="22"/>
      <c r="Q1145" s="203"/>
      <c r="R1145" s="183"/>
      <c r="S1145" s="184" t="n">
        <f aca="false">'Piano Finanziario Annuale'!$F$6</f>
        <v>0</v>
      </c>
      <c r="T1145" s="185" t="n">
        <v>0</v>
      </c>
      <c r="U1145" s="186"/>
      <c r="V1145" s="187" t="n">
        <f aca="false">(T1145*U1145)</f>
        <v>0</v>
      </c>
      <c r="W1145" s="185" t="n">
        <v>0</v>
      </c>
      <c r="X1145" s="185" t="n">
        <f aca="false">IF(OR(S1145="sì",S1145="forfettario 190"),SUM(T1145+W1145),SUM(T1145+V1145+W1145))</f>
        <v>0</v>
      </c>
      <c r="Y1145" s="205"/>
      <c r="Z1145" s="205"/>
      <c r="AA1145" s="206"/>
      <c r="AB1145" s="189" t="n">
        <f aca="false">IF(AA1145="SI",X1145,0)</f>
        <v>0</v>
      </c>
      <c r="AC1145" s="207"/>
      <c r="AD1145" s="207"/>
      <c r="AE1145" s="207"/>
      <c r="AF1145" s="207"/>
      <c r="AG1145" s="207"/>
      <c r="AH1145" s="208"/>
    </row>
    <row r="1146" customFormat="false" ht="13.5" hidden="false" customHeight="true" outlineLevel="0" collapsed="false">
      <c r="A1146" s="22" t="n">
        <v>1145</v>
      </c>
      <c r="B1146" s="180"/>
      <c r="C1146" s="22"/>
      <c r="D1146" s="22"/>
      <c r="E1146" s="22"/>
      <c r="F1146" s="22"/>
      <c r="G1146" s="22"/>
      <c r="H1146" s="183"/>
      <c r="I1146" s="183"/>
      <c r="J1146" s="22"/>
      <c r="K1146" s="191" t="e">
        <f aca="false">VLOOKUP('Altri Costi'!J1146,Legenda!$D$1:$F$258,2)</f>
        <v>#N/A</v>
      </c>
      <c r="L1146" s="22"/>
      <c r="M1146" s="22"/>
      <c r="N1146" s="203"/>
      <c r="O1146" s="183"/>
      <c r="P1146" s="22"/>
      <c r="Q1146" s="203"/>
      <c r="R1146" s="183"/>
      <c r="S1146" s="184" t="n">
        <f aca="false">'Piano Finanziario Annuale'!$F$6</f>
        <v>0</v>
      </c>
      <c r="T1146" s="185" t="n">
        <v>0</v>
      </c>
      <c r="U1146" s="186"/>
      <c r="V1146" s="187" t="n">
        <f aca="false">(T1146*U1146)</f>
        <v>0</v>
      </c>
      <c r="W1146" s="185" t="n">
        <v>0</v>
      </c>
      <c r="X1146" s="185" t="n">
        <f aca="false">IF(OR(S1146="sì",S1146="forfettario 190"),SUM(T1146+W1146),SUM(T1146+V1146+W1146))</f>
        <v>0</v>
      </c>
      <c r="Y1146" s="205"/>
      <c r="Z1146" s="205"/>
      <c r="AA1146" s="206"/>
      <c r="AB1146" s="189" t="n">
        <f aca="false">IF(AA1146="SI",X1146,0)</f>
        <v>0</v>
      </c>
      <c r="AC1146" s="207"/>
      <c r="AD1146" s="207"/>
      <c r="AE1146" s="207"/>
      <c r="AF1146" s="207"/>
      <c r="AG1146" s="207"/>
      <c r="AH1146" s="208"/>
    </row>
    <row r="1147" customFormat="false" ht="13.5" hidden="false" customHeight="true" outlineLevel="0" collapsed="false">
      <c r="A1147" s="22" t="n">
        <v>1146</v>
      </c>
      <c r="B1147" s="180"/>
      <c r="C1147" s="22"/>
      <c r="D1147" s="22"/>
      <c r="E1147" s="22"/>
      <c r="F1147" s="22"/>
      <c r="G1147" s="22"/>
      <c r="H1147" s="183"/>
      <c r="I1147" s="183"/>
      <c r="J1147" s="22"/>
      <c r="K1147" s="191" t="e">
        <f aca="false">VLOOKUP('Altri Costi'!J1147,Legenda!$D$1:$F$258,2)</f>
        <v>#N/A</v>
      </c>
      <c r="L1147" s="22"/>
      <c r="M1147" s="22"/>
      <c r="N1147" s="203"/>
      <c r="O1147" s="183"/>
      <c r="P1147" s="22"/>
      <c r="Q1147" s="203"/>
      <c r="R1147" s="183"/>
      <c r="S1147" s="184" t="n">
        <f aca="false">'Piano Finanziario Annuale'!$F$6</f>
        <v>0</v>
      </c>
      <c r="T1147" s="185" t="n">
        <v>0</v>
      </c>
      <c r="U1147" s="186"/>
      <c r="V1147" s="187" t="n">
        <f aca="false">(T1147*U1147)</f>
        <v>0</v>
      </c>
      <c r="W1147" s="185" t="n">
        <v>0</v>
      </c>
      <c r="X1147" s="185" t="n">
        <f aca="false">IF(OR(S1147="sì",S1147="forfettario 190"),SUM(T1147+W1147),SUM(T1147+V1147+W1147))</f>
        <v>0</v>
      </c>
      <c r="Y1147" s="205"/>
      <c r="Z1147" s="205"/>
      <c r="AA1147" s="206"/>
      <c r="AB1147" s="189" t="n">
        <f aca="false">IF(AA1147="SI",X1147,0)</f>
        <v>0</v>
      </c>
      <c r="AC1147" s="207"/>
      <c r="AD1147" s="207"/>
      <c r="AE1147" s="207"/>
      <c r="AF1147" s="207"/>
      <c r="AG1147" s="207"/>
      <c r="AH1147" s="208"/>
    </row>
    <row r="1148" customFormat="false" ht="13.5" hidden="false" customHeight="true" outlineLevel="0" collapsed="false">
      <c r="A1148" s="22" t="n">
        <v>1147</v>
      </c>
      <c r="B1148" s="180"/>
      <c r="C1148" s="22"/>
      <c r="D1148" s="22"/>
      <c r="E1148" s="22"/>
      <c r="F1148" s="22"/>
      <c r="G1148" s="22"/>
      <c r="H1148" s="183"/>
      <c r="I1148" s="183"/>
      <c r="J1148" s="22"/>
      <c r="K1148" s="191" t="e">
        <f aca="false">VLOOKUP('Altri Costi'!J1148,Legenda!$D$1:$F$258,2)</f>
        <v>#N/A</v>
      </c>
      <c r="L1148" s="22"/>
      <c r="M1148" s="22"/>
      <c r="N1148" s="203"/>
      <c r="O1148" s="183"/>
      <c r="P1148" s="22"/>
      <c r="Q1148" s="203"/>
      <c r="R1148" s="183"/>
      <c r="S1148" s="184" t="n">
        <f aca="false">'Piano Finanziario Annuale'!$F$6</f>
        <v>0</v>
      </c>
      <c r="T1148" s="185" t="n">
        <v>0</v>
      </c>
      <c r="U1148" s="186"/>
      <c r="V1148" s="187" t="n">
        <f aca="false">(T1148*U1148)</f>
        <v>0</v>
      </c>
      <c r="W1148" s="185" t="n">
        <v>0</v>
      </c>
      <c r="X1148" s="185" t="n">
        <f aca="false">IF(OR(S1148="sì",S1148="forfettario 190"),SUM(T1148+W1148),SUM(T1148+V1148+W1148))</f>
        <v>0</v>
      </c>
      <c r="Y1148" s="205"/>
      <c r="Z1148" s="205"/>
      <c r="AA1148" s="206"/>
      <c r="AB1148" s="189" t="n">
        <f aca="false">IF(AA1148="SI",X1148,0)</f>
        <v>0</v>
      </c>
      <c r="AC1148" s="207"/>
      <c r="AD1148" s="207"/>
      <c r="AE1148" s="207"/>
      <c r="AF1148" s="207"/>
      <c r="AG1148" s="207"/>
      <c r="AH1148" s="208"/>
    </row>
    <row r="1149" customFormat="false" ht="13.5" hidden="false" customHeight="true" outlineLevel="0" collapsed="false">
      <c r="A1149" s="22" t="n">
        <v>1148</v>
      </c>
      <c r="B1149" s="180"/>
      <c r="C1149" s="22"/>
      <c r="D1149" s="22"/>
      <c r="E1149" s="22"/>
      <c r="F1149" s="22"/>
      <c r="G1149" s="22"/>
      <c r="H1149" s="183"/>
      <c r="I1149" s="183"/>
      <c r="J1149" s="22"/>
      <c r="K1149" s="191" t="e">
        <f aca="false">VLOOKUP('Altri Costi'!J1149,Legenda!$D$1:$F$258,2)</f>
        <v>#N/A</v>
      </c>
      <c r="L1149" s="22"/>
      <c r="M1149" s="22"/>
      <c r="N1149" s="203"/>
      <c r="O1149" s="183"/>
      <c r="P1149" s="22"/>
      <c r="Q1149" s="203"/>
      <c r="R1149" s="183"/>
      <c r="S1149" s="184" t="n">
        <f aca="false">'Piano Finanziario Annuale'!$F$6</f>
        <v>0</v>
      </c>
      <c r="T1149" s="185" t="n">
        <v>0</v>
      </c>
      <c r="U1149" s="186"/>
      <c r="V1149" s="187" t="n">
        <f aca="false">(T1149*U1149)</f>
        <v>0</v>
      </c>
      <c r="W1149" s="185" t="n">
        <v>0</v>
      </c>
      <c r="X1149" s="185" t="n">
        <f aca="false">IF(OR(S1149="sì",S1149="forfettario 190"),SUM(T1149+W1149),SUM(T1149+V1149+W1149))</f>
        <v>0</v>
      </c>
      <c r="Y1149" s="205"/>
      <c r="Z1149" s="205"/>
      <c r="AA1149" s="206"/>
      <c r="AB1149" s="189" t="n">
        <f aca="false">IF(AA1149="SI",X1149,0)</f>
        <v>0</v>
      </c>
      <c r="AC1149" s="207"/>
      <c r="AD1149" s="207"/>
      <c r="AE1149" s="207"/>
      <c r="AF1149" s="207"/>
      <c r="AG1149" s="207"/>
      <c r="AH1149" s="208"/>
    </row>
    <row r="1150" customFormat="false" ht="13.5" hidden="false" customHeight="true" outlineLevel="0" collapsed="false">
      <c r="A1150" s="22" t="n">
        <v>1149</v>
      </c>
      <c r="B1150" s="180"/>
      <c r="C1150" s="22"/>
      <c r="D1150" s="22"/>
      <c r="E1150" s="22"/>
      <c r="F1150" s="22"/>
      <c r="G1150" s="22"/>
      <c r="H1150" s="183"/>
      <c r="I1150" s="183"/>
      <c r="J1150" s="22"/>
      <c r="K1150" s="191" t="e">
        <f aca="false">VLOOKUP('Altri Costi'!J1150,Legenda!$D$1:$F$258,2)</f>
        <v>#N/A</v>
      </c>
      <c r="L1150" s="22"/>
      <c r="M1150" s="22"/>
      <c r="N1150" s="203"/>
      <c r="O1150" s="183"/>
      <c r="P1150" s="22"/>
      <c r="Q1150" s="203"/>
      <c r="R1150" s="183"/>
      <c r="S1150" s="184" t="n">
        <f aca="false">'Piano Finanziario Annuale'!$F$6</f>
        <v>0</v>
      </c>
      <c r="T1150" s="185" t="n">
        <v>0</v>
      </c>
      <c r="U1150" s="186"/>
      <c r="V1150" s="187" t="n">
        <f aca="false">(T1150*U1150)</f>
        <v>0</v>
      </c>
      <c r="W1150" s="185" t="n">
        <v>0</v>
      </c>
      <c r="X1150" s="185" t="n">
        <f aca="false">IF(OR(S1150="sì",S1150="forfettario 190"),SUM(T1150+W1150),SUM(T1150+V1150+W1150))</f>
        <v>0</v>
      </c>
      <c r="Y1150" s="205"/>
      <c r="Z1150" s="205"/>
      <c r="AA1150" s="206"/>
      <c r="AB1150" s="189" t="n">
        <f aca="false">IF(AA1150="SI",X1150,0)</f>
        <v>0</v>
      </c>
      <c r="AC1150" s="207"/>
      <c r="AD1150" s="207"/>
      <c r="AE1150" s="207"/>
      <c r="AF1150" s="207"/>
      <c r="AG1150" s="207"/>
      <c r="AH1150" s="208"/>
    </row>
    <row r="1151" customFormat="false" ht="13.5" hidden="false" customHeight="true" outlineLevel="0" collapsed="false">
      <c r="A1151" s="22" t="n">
        <v>1150</v>
      </c>
      <c r="B1151" s="180"/>
      <c r="C1151" s="22"/>
      <c r="D1151" s="22"/>
      <c r="E1151" s="22"/>
      <c r="F1151" s="22"/>
      <c r="G1151" s="22"/>
      <c r="H1151" s="183"/>
      <c r="I1151" s="183"/>
      <c r="J1151" s="22"/>
      <c r="K1151" s="191" t="e">
        <f aca="false">VLOOKUP('Altri Costi'!J1151,Legenda!$D$1:$F$258,2)</f>
        <v>#N/A</v>
      </c>
      <c r="L1151" s="22"/>
      <c r="M1151" s="22"/>
      <c r="N1151" s="203"/>
      <c r="O1151" s="183"/>
      <c r="P1151" s="22"/>
      <c r="Q1151" s="203"/>
      <c r="R1151" s="183"/>
      <c r="S1151" s="184" t="n">
        <f aca="false">'Piano Finanziario Annuale'!$F$6</f>
        <v>0</v>
      </c>
      <c r="T1151" s="185" t="n">
        <v>0</v>
      </c>
      <c r="U1151" s="186"/>
      <c r="V1151" s="187" t="n">
        <f aca="false">(T1151*U1151)</f>
        <v>0</v>
      </c>
      <c r="W1151" s="185" t="n">
        <v>0</v>
      </c>
      <c r="X1151" s="185" t="n">
        <f aca="false">IF(OR(S1151="sì",S1151="forfettario 190"),SUM(T1151+W1151),SUM(T1151+V1151+W1151))</f>
        <v>0</v>
      </c>
      <c r="Y1151" s="205"/>
      <c r="Z1151" s="205"/>
      <c r="AA1151" s="206"/>
      <c r="AB1151" s="189" t="n">
        <f aca="false">IF(AA1151="SI",X1151,0)</f>
        <v>0</v>
      </c>
      <c r="AC1151" s="207"/>
      <c r="AD1151" s="207"/>
      <c r="AE1151" s="207"/>
      <c r="AF1151" s="207"/>
      <c r="AG1151" s="207"/>
      <c r="AH1151" s="208"/>
    </row>
    <row r="1152" customFormat="false" ht="13.5" hidden="false" customHeight="true" outlineLevel="0" collapsed="false">
      <c r="A1152" s="22" t="n">
        <v>1151</v>
      </c>
      <c r="B1152" s="180"/>
      <c r="C1152" s="22"/>
      <c r="D1152" s="22"/>
      <c r="E1152" s="22"/>
      <c r="F1152" s="22"/>
      <c r="G1152" s="22"/>
      <c r="H1152" s="183"/>
      <c r="I1152" s="183"/>
      <c r="J1152" s="22"/>
      <c r="K1152" s="191" t="e">
        <f aca="false">VLOOKUP('Altri Costi'!J1152,Legenda!$D$1:$F$258,2)</f>
        <v>#N/A</v>
      </c>
      <c r="L1152" s="22"/>
      <c r="M1152" s="22"/>
      <c r="N1152" s="203"/>
      <c r="O1152" s="183"/>
      <c r="P1152" s="22"/>
      <c r="Q1152" s="203"/>
      <c r="R1152" s="183"/>
      <c r="S1152" s="184" t="n">
        <f aca="false">'Piano Finanziario Annuale'!$F$6</f>
        <v>0</v>
      </c>
      <c r="T1152" s="185" t="n">
        <v>0</v>
      </c>
      <c r="U1152" s="186"/>
      <c r="V1152" s="187" t="n">
        <f aca="false">(T1152*U1152)</f>
        <v>0</v>
      </c>
      <c r="W1152" s="185" t="n">
        <v>0</v>
      </c>
      <c r="X1152" s="185" t="n">
        <f aca="false">IF(OR(S1152="sì",S1152="forfettario 190"),SUM(T1152+W1152),SUM(T1152+V1152+W1152))</f>
        <v>0</v>
      </c>
      <c r="Y1152" s="205"/>
      <c r="Z1152" s="205"/>
      <c r="AA1152" s="206"/>
      <c r="AB1152" s="189" t="n">
        <f aca="false">IF(AA1152="SI",X1152,0)</f>
        <v>0</v>
      </c>
      <c r="AC1152" s="207"/>
      <c r="AD1152" s="207"/>
      <c r="AE1152" s="207"/>
      <c r="AF1152" s="207"/>
      <c r="AG1152" s="207"/>
      <c r="AH1152" s="208"/>
    </row>
    <row r="1153" customFormat="false" ht="13.5" hidden="false" customHeight="true" outlineLevel="0" collapsed="false">
      <c r="A1153" s="22" t="n">
        <v>1152</v>
      </c>
      <c r="B1153" s="180"/>
      <c r="C1153" s="22"/>
      <c r="D1153" s="22"/>
      <c r="E1153" s="22"/>
      <c r="F1153" s="22"/>
      <c r="G1153" s="22"/>
      <c r="H1153" s="183"/>
      <c r="I1153" s="183"/>
      <c r="J1153" s="22"/>
      <c r="K1153" s="191" t="e">
        <f aca="false">VLOOKUP('Altri Costi'!J1153,Legenda!$D$1:$F$258,2)</f>
        <v>#N/A</v>
      </c>
      <c r="L1153" s="22"/>
      <c r="M1153" s="22"/>
      <c r="N1153" s="203"/>
      <c r="O1153" s="183"/>
      <c r="P1153" s="22"/>
      <c r="Q1153" s="203"/>
      <c r="R1153" s="183"/>
      <c r="S1153" s="184" t="n">
        <f aca="false">'Piano Finanziario Annuale'!$F$6</f>
        <v>0</v>
      </c>
      <c r="T1153" s="185" t="n">
        <v>0</v>
      </c>
      <c r="U1153" s="186"/>
      <c r="V1153" s="187" t="n">
        <f aca="false">(T1153*U1153)</f>
        <v>0</v>
      </c>
      <c r="W1153" s="185" t="n">
        <v>0</v>
      </c>
      <c r="X1153" s="185" t="n">
        <f aca="false">IF(OR(S1153="sì",S1153="forfettario 190"),SUM(T1153+W1153),SUM(T1153+V1153+W1153))</f>
        <v>0</v>
      </c>
      <c r="Y1153" s="205"/>
      <c r="Z1153" s="205"/>
      <c r="AA1153" s="206"/>
      <c r="AB1153" s="189" t="n">
        <f aca="false">IF(AA1153="SI",X1153,0)</f>
        <v>0</v>
      </c>
      <c r="AC1153" s="207"/>
      <c r="AD1153" s="207"/>
      <c r="AE1153" s="207"/>
      <c r="AF1153" s="207"/>
      <c r="AG1153" s="207"/>
      <c r="AH1153" s="208"/>
    </row>
    <row r="1154" customFormat="false" ht="13.5" hidden="false" customHeight="true" outlineLevel="0" collapsed="false">
      <c r="A1154" s="22" t="n">
        <v>1153</v>
      </c>
      <c r="B1154" s="180"/>
      <c r="C1154" s="22"/>
      <c r="D1154" s="22"/>
      <c r="E1154" s="22"/>
      <c r="F1154" s="22"/>
      <c r="G1154" s="22"/>
      <c r="H1154" s="183"/>
      <c r="I1154" s="183"/>
      <c r="J1154" s="22"/>
      <c r="K1154" s="191" t="e">
        <f aca="false">VLOOKUP('Altri Costi'!J1154,Legenda!$D$1:$F$258,2)</f>
        <v>#N/A</v>
      </c>
      <c r="L1154" s="22"/>
      <c r="M1154" s="22"/>
      <c r="N1154" s="203"/>
      <c r="O1154" s="183"/>
      <c r="P1154" s="22"/>
      <c r="Q1154" s="203"/>
      <c r="R1154" s="183"/>
      <c r="S1154" s="184" t="n">
        <f aca="false">'Piano Finanziario Annuale'!$F$6</f>
        <v>0</v>
      </c>
      <c r="T1154" s="185" t="n">
        <v>0</v>
      </c>
      <c r="U1154" s="186"/>
      <c r="V1154" s="187" t="n">
        <f aca="false">(T1154*U1154)</f>
        <v>0</v>
      </c>
      <c r="W1154" s="185" t="n">
        <v>0</v>
      </c>
      <c r="X1154" s="185" t="n">
        <f aca="false">IF(OR(S1154="sì",S1154="forfettario 190"),SUM(T1154+W1154),SUM(T1154+V1154+W1154))</f>
        <v>0</v>
      </c>
      <c r="Y1154" s="205"/>
      <c r="Z1154" s="205"/>
      <c r="AA1154" s="206"/>
      <c r="AB1154" s="189" t="n">
        <f aca="false">IF(AA1154="SI",X1154,0)</f>
        <v>0</v>
      </c>
      <c r="AC1154" s="207"/>
      <c r="AD1154" s="207"/>
      <c r="AE1154" s="207"/>
      <c r="AF1154" s="207"/>
      <c r="AG1154" s="207"/>
      <c r="AH1154" s="208"/>
    </row>
    <row r="1155" customFormat="false" ht="13.5" hidden="false" customHeight="true" outlineLevel="0" collapsed="false">
      <c r="A1155" s="22" t="n">
        <v>1154</v>
      </c>
      <c r="B1155" s="180"/>
      <c r="C1155" s="22"/>
      <c r="D1155" s="22"/>
      <c r="E1155" s="22"/>
      <c r="F1155" s="22"/>
      <c r="G1155" s="22"/>
      <c r="H1155" s="183"/>
      <c r="I1155" s="183"/>
      <c r="J1155" s="22"/>
      <c r="K1155" s="191" t="e">
        <f aca="false">VLOOKUP('Altri Costi'!J1155,Legenda!$D$1:$F$258,2)</f>
        <v>#N/A</v>
      </c>
      <c r="L1155" s="22"/>
      <c r="M1155" s="22"/>
      <c r="N1155" s="203"/>
      <c r="O1155" s="183"/>
      <c r="P1155" s="22"/>
      <c r="Q1155" s="203"/>
      <c r="R1155" s="183"/>
      <c r="S1155" s="184" t="n">
        <f aca="false">'Piano Finanziario Annuale'!$F$6</f>
        <v>0</v>
      </c>
      <c r="T1155" s="185" t="n">
        <v>0</v>
      </c>
      <c r="U1155" s="186"/>
      <c r="V1155" s="187" t="n">
        <f aca="false">(T1155*U1155)</f>
        <v>0</v>
      </c>
      <c r="W1155" s="185" t="n">
        <v>0</v>
      </c>
      <c r="X1155" s="185" t="n">
        <f aca="false">IF(OR(S1155="sì",S1155="forfettario 190"),SUM(T1155+W1155),SUM(T1155+V1155+W1155))</f>
        <v>0</v>
      </c>
      <c r="Y1155" s="205"/>
      <c r="Z1155" s="205"/>
      <c r="AA1155" s="206"/>
      <c r="AB1155" s="189" t="n">
        <f aca="false">IF(AA1155="SI",X1155,0)</f>
        <v>0</v>
      </c>
      <c r="AC1155" s="207"/>
      <c r="AD1155" s="207"/>
      <c r="AE1155" s="207"/>
      <c r="AF1155" s="207"/>
      <c r="AG1155" s="207"/>
      <c r="AH1155" s="208"/>
    </row>
    <row r="1156" customFormat="false" ht="13.5" hidden="false" customHeight="true" outlineLevel="0" collapsed="false">
      <c r="A1156" s="22" t="n">
        <v>1155</v>
      </c>
      <c r="B1156" s="180"/>
      <c r="C1156" s="22"/>
      <c r="D1156" s="22"/>
      <c r="E1156" s="22"/>
      <c r="F1156" s="22"/>
      <c r="G1156" s="22"/>
      <c r="H1156" s="183"/>
      <c r="I1156" s="183"/>
      <c r="J1156" s="22"/>
      <c r="K1156" s="191" t="e">
        <f aca="false">VLOOKUP('Altri Costi'!J1156,Legenda!$D$1:$F$258,2)</f>
        <v>#N/A</v>
      </c>
      <c r="L1156" s="22"/>
      <c r="M1156" s="22"/>
      <c r="N1156" s="203"/>
      <c r="O1156" s="183"/>
      <c r="P1156" s="22"/>
      <c r="Q1156" s="203"/>
      <c r="R1156" s="183"/>
      <c r="S1156" s="184" t="n">
        <f aca="false">'Piano Finanziario Annuale'!$F$6</f>
        <v>0</v>
      </c>
      <c r="T1156" s="185" t="n">
        <v>0</v>
      </c>
      <c r="U1156" s="186"/>
      <c r="V1156" s="187" t="n">
        <f aca="false">(T1156*U1156)</f>
        <v>0</v>
      </c>
      <c r="W1156" s="185" t="n">
        <v>0</v>
      </c>
      <c r="X1156" s="185" t="n">
        <f aca="false">IF(OR(S1156="sì",S1156="forfettario 190"),SUM(T1156+W1156),SUM(T1156+V1156+W1156))</f>
        <v>0</v>
      </c>
      <c r="Y1156" s="205"/>
      <c r="Z1156" s="205"/>
      <c r="AA1156" s="206"/>
      <c r="AB1156" s="189" t="n">
        <f aca="false">IF(AA1156="SI",X1156,0)</f>
        <v>0</v>
      </c>
      <c r="AC1156" s="207"/>
      <c r="AD1156" s="207"/>
      <c r="AE1156" s="207"/>
      <c r="AF1156" s="207"/>
      <c r="AG1156" s="207"/>
      <c r="AH1156" s="208"/>
    </row>
    <row r="1157" customFormat="false" ht="13.5" hidden="false" customHeight="true" outlineLevel="0" collapsed="false">
      <c r="A1157" s="22" t="n">
        <v>1156</v>
      </c>
      <c r="B1157" s="180"/>
      <c r="C1157" s="22"/>
      <c r="D1157" s="22"/>
      <c r="E1157" s="22"/>
      <c r="F1157" s="22"/>
      <c r="G1157" s="22"/>
      <c r="H1157" s="183"/>
      <c r="I1157" s="183"/>
      <c r="J1157" s="22"/>
      <c r="K1157" s="191" t="e">
        <f aca="false">VLOOKUP('Altri Costi'!J1157,Legenda!$D$1:$F$258,2)</f>
        <v>#N/A</v>
      </c>
      <c r="L1157" s="22"/>
      <c r="M1157" s="22"/>
      <c r="N1157" s="203"/>
      <c r="O1157" s="183"/>
      <c r="P1157" s="22"/>
      <c r="Q1157" s="203"/>
      <c r="R1157" s="183"/>
      <c r="S1157" s="184" t="n">
        <f aca="false">'Piano Finanziario Annuale'!$F$6</f>
        <v>0</v>
      </c>
      <c r="T1157" s="185" t="n">
        <v>0</v>
      </c>
      <c r="U1157" s="186"/>
      <c r="V1157" s="187" t="n">
        <f aca="false">(T1157*U1157)</f>
        <v>0</v>
      </c>
      <c r="W1157" s="185" t="n">
        <v>0</v>
      </c>
      <c r="X1157" s="185" t="n">
        <f aca="false">IF(OR(S1157="sì",S1157="forfettario 190"),SUM(T1157+W1157),SUM(T1157+V1157+W1157))</f>
        <v>0</v>
      </c>
      <c r="Y1157" s="205"/>
      <c r="Z1157" s="205"/>
      <c r="AA1157" s="206"/>
      <c r="AB1157" s="189" t="n">
        <f aca="false">IF(AA1157="SI",X1157,0)</f>
        <v>0</v>
      </c>
      <c r="AC1157" s="207"/>
      <c r="AD1157" s="207"/>
      <c r="AE1157" s="207"/>
      <c r="AF1157" s="207"/>
      <c r="AG1157" s="207"/>
      <c r="AH1157" s="208"/>
    </row>
    <row r="1158" customFormat="false" ht="13.5" hidden="false" customHeight="true" outlineLevel="0" collapsed="false">
      <c r="A1158" s="22" t="n">
        <v>1157</v>
      </c>
      <c r="B1158" s="180"/>
      <c r="C1158" s="22"/>
      <c r="D1158" s="22"/>
      <c r="E1158" s="22"/>
      <c r="F1158" s="22"/>
      <c r="G1158" s="22"/>
      <c r="H1158" s="183"/>
      <c r="I1158" s="183"/>
      <c r="J1158" s="22"/>
      <c r="K1158" s="191" t="e">
        <f aca="false">VLOOKUP('Altri Costi'!J1158,Legenda!$D$1:$F$258,2)</f>
        <v>#N/A</v>
      </c>
      <c r="L1158" s="22"/>
      <c r="M1158" s="22"/>
      <c r="N1158" s="203"/>
      <c r="O1158" s="183"/>
      <c r="P1158" s="22"/>
      <c r="Q1158" s="203"/>
      <c r="R1158" s="183"/>
      <c r="S1158" s="184" t="n">
        <f aca="false">'Piano Finanziario Annuale'!$F$6</f>
        <v>0</v>
      </c>
      <c r="T1158" s="185" t="n">
        <v>0</v>
      </c>
      <c r="U1158" s="186"/>
      <c r="V1158" s="187" t="n">
        <f aca="false">(T1158*U1158)</f>
        <v>0</v>
      </c>
      <c r="W1158" s="185" t="n">
        <v>0</v>
      </c>
      <c r="X1158" s="185" t="n">
        <f aca="false">IF(OR(S1158="sì",S1158="forfettario 190"),SUM(T1158+W1158),SUM(T1158+V1158+W1158))</f>
        <v>0</v>
      </c>
      <c r="Y1158" s="205"/>
      <c r="Z1158" s="205"/>
      <c r="AA1158" s="206"/>
      <c r="AB1158" s="189" t="n">
        <f aca="false">IF(AA1158="SI",X1158,0)</f>
        <v>0</v>
      </c>
      <c r="AC1158" s="207"/>
      <c r="AD1158" s="207"/>
      <c r="AE1158" s="207"/>
      <c r="AF1158" s="207"/>
      <c r="AG1158" s="207"/>
      <c r="AH1158" s="208"/>
    </row>
    <row r="1159" customFormat="false" ht="13.5" hidden="false" customHeight="true" outlineLevel="0" collapsed="false">
      <c r="A1159" s="22" t="n">
        <v>1158</v>
      </c>
      <c r="B1159" s="180"/>
      <c r="C1159" s="22"/>
      <c r="D1159" s="22"/>
      <c r="E1159" s="22"/>
      <c r="F1159" s="22"/>
      <c r="G1159" s="22"/>
      <c r="H1159" s="183"/>
      <c r="I1159" s="183"/>
      <c r="J1159" s="22"/>
      <c r="K1159" s="191" t="e">
        <f aca="false">VLOOKUP('Altri Costi'!J1159,Legenda!$D$1:$F$258,2)</f>
        <v>#N/A</v>
      </c>
      <c r="L1159" s="22"/>
      <c r="M1159" s="22"/>
      <c r="N1159" s="203"/>
      <c r="O1159" s="183"/>
      <c r="P1159" s="22"/>
      <c r="Q1159" s="203"/>
      <c r="R1159" s="183"/>
      <c r="S1159" s="184" t="n">
        <f aca="false">'Piano Finanziario Annuale'!$F$6</f>
        <v>0</v>
      </c>
      <c r="T1159" s="185" t="n">
        <v>0</v>
      </c>
      <c r="U1159" s="186"/>
      <c r="V1159" s="187" t="n">
        <f aca="false">(T1159*U1159)</f>
        <v>0</v>
      </c>
      <c r="W1159" s="185" t="n">
        <v>0</v>
      </c>
      <c r="X1159" s="185" t="n">
        <f aca="false">IF(OR(S1159="sì",S1159="forfettario 190"),SUM(T1159+W1159),SUM(T1159+V1159+W1159))</f>
        <v>0</v>
      </c>
      <c r="Y1159" s="205"/>
      <c r="Z1159" s="205"/>
      <c r="AA1159" s="206"/>
      <c r="AB1159" s="189" t="n">
        <f aca="false">IF(AA1159="SI",X1159,0)</f>
        <v>0</v>
      </c>
      <c r="AC1159" s="207"/>
      <c r="AD1159" s="207"/>
      <c r="AE1159" s="207"/>
      <c r="AF1159" s="207"/>
      <c r="AG1159" s="207"/>
      <c r="AH1159" s="208"/>
    </row>
    <row r="1160" customFormat="false" ht="13.5" hidden="false" customHeight="true" outlineLevel="0" collapsed="false">
      <c r="A1160" s="22" t="n">
        <v>1159</v>
      </c>
      <c r="B1160" s="180"/>
      <c r="C1160" s="22"/>
      <c r="D1160" s="22"/>
      <c r="E1160" s="22"/>
      <c r="F1160" s="22"/>
      <c r="G1160" s="22"/>
      <c r="H1160" s="183"/>
      <c r="I1160" s="183"/>
      <c r="J1160" s="22"/>
      <c r="K1160" s="191" t="e">
        <f aca="false">VLOOKUP('Altri Costi'!J1160,Legenda!$D$1:$F$258,2)</f>
        <v>#N/A</v>
      </c>
      <c r="L1160" s="22"/>
      <c r="M1160" s="22"/>
      <c r="N1160" s="203"/>
      <c r="O1160" s="183"/>
      <c r="P1160" s="22"/>
      <c r="Q1160" s="203"/>
      <c r="R1160" s="183"/>
      <c r="S1160" s="184" t="n">
        <f aca="false">'Piano Finanziario Annuale'!$F$6</f>
        <v>0</v>
      </c>
      <c r="T1160" s="185" t="n">
        <v>0</v>
      </c>
      <c r="U1160" s="186"/>
      <c r="V1160" s="187" t="n">
        <f aca="false">(T1160*U1160)</f>
        <v>0</v>
      </c>
      <c r="W1160" s="185" t="n">
        <v>0</v>
      </c>
      <c r="X1160" s="185" t="n">
        <f aca="false">IF(OR(S1160="sì",S1160="forfettario 190"),SUM(T1160+W1160),SUM(T1160+V1160+W1160))</f>
        <v>0</v>
      </c>
      <c r="Y1160" s="205"/>
      <c r="Z1160" s="205"/>
      <c r="AA1160" s="206"/>
      <c r="AB1160" s="189" t="n">
        <f aca="false">IF(AA1160="SI",X1160,0)</f>
        <v>0</v>
      </c>
      <c r="AC1160" s="207"/>
      <c r="AD1160" s="207"/>
      <c r="AE1160" s="207"/>
      <c r="AF1160" s="207"/>
      <c r="AG1160" s="207"/>
      <c r="AH1160" s="208"/>
    </row>
    <row r="1161" customFormat="false" ht="13.5" hidden="false" customHeight="true" outlineLevel="0" collapsed="false">
      <c r="A1161" s="22" t="n">
        <v>1160</v>
      </c>
      <c r="B1161" s="180"/>
      <c r="C1161" s="22"/>
      <c r="D1161" s="22"/>
      <c r="E1161" s="22"/>
      <c r="F1161" s="22"/>
      <c r="G1161" s="22"/>
      <c r="H1161" s="183"/>
      <c r="I1161" s="183"/>
      <c r="J1161" s="22"/>
      <c r="K1161" s="191" t="e">
        <f aca="false">VLOOKUP('Altri Costi'!J1161,Legenda!$D$1:$F$258,2)</f>
        <v>#N/A</v>
      </c>
      <c r="L1161" s="22"/>
      <c r="M1161" s="22"/>
      <c r="N1161" s="203"/>
      <c r="O1161" s="183"/>
      <c r="P1161" s="22"/>
      <c r="Q1161" s="203"/>
      <c r="R1161" s="183"/>
      <c r="S1161" s="184" t="n">
        <f aca="false">'Piano Finanziario Annuale'!$F$6</f>
        <v>0</v>
      </c>
      <c r="T1161" s="185" t="n">
        <v>0</v>
      </c>
      <c r="U1161" s="186"/>
      <c r="V1161" s="187" t="n">
        <f aca="false">(T1161*U1161)</f>
        <v>0</v>
      </c>
      <c r="W1161" s="185" t="n">
        <v>0</v>
      </c>
      <c r="X1161" s="185" t="n">
        <f aca="false">IF(OR(S1161="sì",S1161="forfettario 190"),SUM(T1161+W1161),SUM(T1161+V1161+W1161))</f>
        <v>0</v>
      </c>
      <c r="Y1161" s="205"/>
      <c r="Z1161" s="205"/>
      <c r="AA1161" s="206"/>
      <c r="AB1161" s="189" t="n">
        <f aca="false">IF(AA1161="SI",X1161,0)</f>
        <v>0</v>
      </c>
      <c r="AC1161" s="207"/>
      <c r="AD1161" s="207"/>
      <c r="AE1161" s="207"/>
      <c r="AF1161" s="207"/>
      <c r="AG1161" s="207"/>
      <c r="AH1161" s="208"/>
    </row>
    <row r="1162" customFormat="false" ht="13.5" hidden="false" customHeight="true" outlineLevel="0" collapsed="false">
      <c r="A1162" s="22" t="n">
        <v>1161</v>
      </c>
      <c r="B1162" s="180"/>
      <c r="C1162" s="22"/>
      <c r="D1162" s="22"/>
      <c r="E1162" s="22"/>
      <c r="F1162" s="22"/>
      <c r="G1162" s="22"/>
      <c r="H1162" s="183"/>
      <c r="I1162" s="183"/>
      <c r="J1162" s="22"/>
      <c r="K1162" s="191" t="e">
        <f aca="false">VLOOKUP('Altri Costi'!J1162,Legenda!$D$1:$F$258,2)</f>
        <v>#N/A</v>
      </c>
      <c r="L1162" s="22"/>
      <c r="M1162" s="22"/>
      <c r="N1162" s="203"/>
      <c r="O1162" s="183"/>
      <c r="P1162" s="22"/>
      <c r="Q1162" s="203"/>
      <c r="R1162" s="183"/>
      <c r="S1162" s="184" t="n">
        <f aca="false">'Piano Finanziario Annuale'!$F$6</f>
        <v>0</v>
      </c>
      <c r="T1162" s="185" t="n">
        <v>0</v>
      </c>
      <c r="U1162" s="186"/>
      <c r="V1162" s="187" t="n">
        <f aca="false">(T1162*U1162)</f>
        <v>0</v>
      </c>
      <c r="W1162" s="185" t="n">
        <v>0</v>
      </c>
      <c r="X1162" s="185" t="n">
        <f aca="false">IF(OR(S1162="sì",S1162="forfettario 190"),SUM(T1162+W1162),SUM(T1162+V1162+W1162))</f>
        <v>0</v>
      </c>
      <c r="Y1162" s="205"/>
      <c r="Z1162" s="205"/>
      <c r="AA1162" s="206"/>
      <c r="AB1162" s="189" t="n">
        <f aca="false">IF(AA1162="SI",X1162,0)</f>
        <v>0</v>
      </c>
      <c r="AC1162" s="207"/>
      <c r="AD1162" s="207"/>
      <c r="AE1162" s="207"/>
      <c r="AF1162" s="207"/>
      <c r="AG1162" s="207"/>
      <c r="AH1162" s="208"/>
    </row>
    <row r="1163" customFormat="false" ht="13.5" hidden="false" customHeight="true" outlineLevel="0" collapsed="false">
      <c r="A1163" s="22" t="n">
        <v>1162</v>
      </c>
      <c r="B1163" s="180"/>
      <c r="C1163" s="22"/>
      <c r="D1163" s="22"/>
      <c r="E1163" s="22"/>
      <c r="F1163" s="22"/>
      <c r="G1163" s="22"/>
      <c r="H1163" s="183"/>
      <c r="I1163" s="183"/>
      <c r="J1163" s="22"/>
      <c r="K1163" s="191" t="e">
        <f aca="false">VLOOKUP('Altri Costi'!J1163,Legenda!$D$1:$F$258,2)</f>
        <v>#N/A</v>
      </c>
      <c r="L1163" s="22"/>
      <c r="M1163" s="22"/>
      <c r="N1163" s="203"/>
      <c r="O1163" s="183"/>
      <c r="P1163" s="22"/>
      <c r="Q1163" s="203"/>
      <c r="R1163" s="183"/>
      <c r="S1163" s="184" t="n">
        <f aca="false">'Piano Finanziario Annuale'!$F$6</f>
        <v>0</v>
      </c>
      <c r="T1163" s="185" t="n">
        <v>0</v>
      </c>
      <c r="U1163" s="186"/>
      <c r="V1163" s="187" t="n">
        <f aca="false">(T1163*U1163)</f>
        <v>0</v>
      </c>
      <c r="W1163" s="185" t="n">
        <v>0</v>
      </c>
      <c r="X1163" s="185" t="n">
        <f aca="false">IF(OR(S1163="sì",S1163="forfettario 190"),SUM(T1163+W1163),SUM(T1163+V1163+W1163))</f>
        <v>0</v>
      </c>
      <c r="Y1163" s="205"/>
      <c r="Z1163" s="205"/>
      <c r="AA1163" s="206"/>
      <c r="AB1163" s="189" t="n">
        <f aca="false">IF(AA1163="SI",X1163,0)</f>
        <v>0</v>
      </c>
      <c r="AC1163" s="207"/>
      <c r="AD1163" s="207"/>
      <c r="AE1163" s="207"/>
      <c r="AF1163" s="207"/>
      <c r="AG1163" s="207"/>
      <c r="AH1163" s="208"/>
    </row>
    <row r="1164" customFormat="false" ht="13.5" hidden="false" customHeight="true" outlineLevel="0" collapsed="false">
      <c r="A1164" s="22" t="n">
        <v>1163</v>
      </c>
      <c r="B1164" s="180"/>
      <c r="C1164" s="22"/>
      <c r="D1164" s="22"/>
      <c r="E1164" s="22"/>
      <c r="F1164" s="22"/>
      <c r="G1164" s="22"/>
      <c r="H1164" s="183"/>
      <c r="I1164" s="183"/>
      <c r="J1164" s="22"/>
      <c r="K1164" s="191" t="e">
        <f aca="false">VLOOKUP('Altri Costi'!J1164,Legenda!$D$1:$F$258,2)</f>
        <v>#N/A</v>
      </c>
      <c r="L1164" s="22"/>
      <c r="M1164" s="22"/>
      <c r="N1164" s="203"/>
      <c r="O1164" s="183"/>
      <c r="P1164" s="22"/>
      <c r="Q1164" s="203"/>
      <c r="R1164" s="183"/>
      <c r="S1164" s="184" t="n">
        <f aca="false">'Piano Finanziario Annuale'!$F$6</f>
        <v>0</v>
      </c>
      <c r="T1164" s="185" t="n">
        <v>0</v>
      </c>
      <c r="U1164" s="186"/>
      <c r="V1164" s="187" t="n">
        <f aca="false">(T1164*U1164)</f>
        <v>0</v>
      </c>
      <c r="W1164" s="185" t="n">
        <v>0</v>
      </c>
      <c r="X1164" s="185" t="n">
        <f aca="false">IF(OR(S1164="sì",S1164="forfettario 190"),SUM(T1164+W1164),SUM(T1164+V1164+W1164))</f>
        <v>0</v>
      </c>
      <c r="Y1164" s="205"/>
      <c r="Z1164" s="205"/>
      <c r="AA1164" s="206"/>
      <c r="AB1164" s="189" t="n">
        <f aca="false">IF(AA1164="SI",X1164,0)</f>
        <v>0</v>
      </c>
      <c r="AC1164" s="207"/>
      <c r="AD1164" s="207"/>
      <c r="AE1164" s="207"/>
      <c r="AF1164" s="207"/>
      <c r="AG1164" s="207"/>
      <c r="AH1164" s="208"/>
    </row>
    <row r="1165" customFormat="false" ht="13.5" hidden="false" customHeight="true" outlineLevel="0" collapsed="false">
      <c r="A1165" s="22" t="n">
        <v>1164</v>
      </c>
      <c r="B1165" s="180"/>
      <c r="C1165" s="22"/>
      <c r="D1165" s="22"/>
      <c r="E1165" s="22"/>
      <c r="F1165" s="22"/>
      <c r="G1165" s="22"/>
      <c r="H1165" s="183"/>
      <c r="I1165" s="183"/>
      <c r="J1165" s="22"/>
      <c r="K1165" s="191" t="e">
        <f aca="false">VLOOKUP('Altri Costi'!J1165,Legenda!$D$1:$F$258,2)</f>
        <v>#N/A</v>
      </c>
      <c r="L1165" s="22"/>
      <c r="M1165" s="22"/>
      <c r="N1165" s="203"/>
      <c r="O1165" s="183"/>
      <c r="P1165" s="22"/>
      <c r="Q1165" s="203"/>
      <c r="R1165" s="183"/>
      <c r="S1165" s="184" t="n">
        <f aca="false">'Piano Finanziario Annuale'!$F$6</f>
        <v>0</v>
      </c>
      <c r="T1165" s="185" t="n">
        <v>0</v>
      </c>
      <c r="U1165" s="186"/>
      <c r="V1165" s="187" t="n">
        <f aca="false">(T1165*U1165)</f>
        <v>0</v>
      </c>
      <c r="W1165" s="185" t="n">
        <v>0</v>
      </c>
      <c r="X1165" s="185" t="n">
        <f aca="false">IF(OR(S1165="sì",S1165="forfettario 190"),SUM(T1165+W1165),SUM(T1165+V1165+W1165))</f>
        <v>0</v>
      </c>
      <c r="Y1165" s="205"/>
      <c r="Z1165" s="205"/>
      <c r="AA1165" s="206"/>
      <c r="AB1165" s="189" t="n">
        <f aca="false">IF(AA1165="SI",X1165,0)</f>
        <v>0</v>
      </c>
      <c r="AC1165" s="207"/>
      <c r="AD1165" s="207"/>
      <c r="AE1165" s="207"/>
      <c r="AF1165" s="207"/>
      <c r="AG1165" s="207"/>
      <c r="AH1165" s="208"/>
    </row>
    <row r="1166" customFormat="false" ht="13.5" hidden="false" customHeight="true" outlineLevel="0" collapsed="false">
      <c r="A1166" s="22" t="n">
        <v>1165</v>
      </c>
      <c r="B1166" s="180"/>
      <c r="C1166" s="22"/>
      <c r="D1166" s="22"/>
      <c r="E1166" s="22"/>
      <c r="F1166" s="22"/>
      <c r="G1166" s="22"/>
      <c r="H1166" s="183"/>
      <c r="I1166" s="183"/>
      <c r="J1166" s="22"/>
      <c r="K1166" s="191" t="e">
        <f aca="false">VLOOKUP('Altri Costi'!J1166,Legenda!$D$1:$F$258,2)</f>
        <v>#N/A</v>
      </c>
      <c r="L1166" s="22"/>
      <c r="M1166" s="22"/>
      <c r="N1166" s="203"/>
      <c r="O1166" s="183"/>
      <c r="P1166" s="22"/>
      <c r="Q1166" s="203"/>
      <c r="R1166" s="183"/>
      <c r="S1166" s="184" t="n">
        <f aca="false">'Piano Finanziario Annuale'!$F$6</f>
        <v>0</v>
      </c>
      <c r="T1166" s="185" t="n">
        <v>0</v>
      </c>
      <c r="U1166" s="186"/>
      <c r="V1166" s="187" t="n">
        <f aca="false">(T1166*U1166)</f>
        <v>0</v>
      </c>
      <c r="W1166" s="185" t="n">
        <v>0</v>
      </c>
      <c r="X1166" s="185" t="n">
        <f aca="false">IF(OR(S1166="sì",S1166="forfettario 190"),SUM(T1166+W1166),SUM(T1166+V1166+W1166))</f>
        <v>0</v>
      </c>
      <c r="Y1166" s="205"/>
      <c r="Z1166" s="205"/>
      <c r="AA1166" s="206"/>
      <c r="AB1166" s="189" t="n">
        <f aca="false">IF(AA1166="SI",X1166,0)</f>
        <v>0</v>
      </c>
      <c r="AC1166" s="207"/>
      <c r="AD1166" s="207"/>
      <c r="AE1166" s="207"/>
      <c r="AF1166" s="207"/>
      <c r="AG1166" s="207"/>
      <c r="AH1166" s="208"/>
    </row>
    <row r="1167" customFormat="false" ht="13.5" hidden="false" customHeight="true" outlineLevel="0" collapsed="false">
      <c r="A1167" s="22" t="n">
        <v>1166</v>
      </c>
      <c r="B1167" s="180"/>
      <c r="C1167" s="22"/>
      <c r="D1167" s="22"/>
      <c r="E1167" s="22"/>
      <c r="F1167" s="22"/>
      <c r="G1167" s="22"/>
      <c r="H1167" s="183"/>
      <c r="I1167" s="183"/>
      <c r="J1167" s="22"/>
      <c r="K1167" s="191" t="e">
        <f aca="false">VLOOKUP('Altri Costi'!J1167,Legenda!$D$1:$F$258,2)</f>
        <v>#N/A</v>
      </c>
      <c r="L1167" s="22"/>
      <c r="M1167" s="22"/>
      <c r="N1167" s="203"/>
      <c r="O1167" s="183"/>
      <c r="P1167" s="22"/>
      <c r="Q1167" s="203"/>
      <c r="R1167" s="183"/>
      <c r="S1167" s="184" t="n">
        <f aca="false">'Piano Finanziario Annuale'!$F$6</f>
        <v>0</v>
      </c>
      <c r="T1167" s="185" t="n">
        <v>0</v>
      </c>
      <c r="U1167" s="186"/>
      <c r="V1167" s="187" t="n">
        <f aca="false">(T1167*U1167)</f>
        <v>0</v>
      </c>
      <c r="W1167" s="185" t="n">
        <v>0</v>
      </c>
      <c r="X1167" s="185" t="n">
        <f aca="false">IF(OR(S1167="sì",S1167="forfettario 190"),SUM(T1167+W1167),SUM(T1167+V1167+W1167))</f>
        <v>0</v>
      </c>
      <c r="Y1167" s="205"/>
      <c r="Z1167" s="205"/>
      <c r="AA1167" s="206"/>
      <c r="AB1167" s="189" t="n">
        <f aca="false">IF(AA1167="SI",X1167,0)</f>
        <v>0</v>
      </c>
      <c r="AC1167" s="207"/>
      <c r="AD1167" s="207"/>
      <c r="AE1167" s="207"/>
      <c r="AF1167" s="207"/>
      <c r="AG1167" s="207"/>
      <c r="AH1167" s="208"/>
    </row>
    <row r="1168" customFormat="false" ht="13.5" hidden="false" customHeight="true" outlineLevel="0" collapsed="false">
      <c r="A1168" s="22" t="n">
        <v>1167</v>
      </c>
      <c r="B1168" s="180"/>
      <c r="C1168" s="22"/>
      <c r="D1168" s="22"/>
      <c r="E1168" s="22"/>
      <c r="F1168" s="22"/>
      <c r="G1168" s="22"/>
      <c r="H1168" s="183"/>
      <c r="I1168" s="183"/>
      <c r="J1168" s="22"/>
      <c r="K1168" s="191" t="e">
        <f aca="false">VLOOKUP('Altri Costi'!J1168,Legenda!$D$1:$F$258,2)</f>
        <v>#N/A</v>
      </c>
      <c r="L1168" s="22"/>
      <c r="M1168" s="22"/>
      <c r="N1168" s="203"/>
      <c r="O1168" s="183"/>
      <c r="P1168" s="22"/>
      <c r="Q1168" s="203"/>
      <c r="R1168" s="183"/>
      <c r="S1168" s="184" t="n">
        <f aca="false">'Piano Finanziario Annuale'!$F$6</f>
        <v>0</v>
      </c>
      <c r="T1168" s="185" t="n">
        <v>0</v>
      </c>
      <c r="U1168" s="186"/>
      <c r="V1168" s="187" t="n">
        <f aca="false">(T1168*U1168)</f>
        <v>0</v>
      </c>
      <c r="W1168" s="185" t="n">
        <v>0</v>
      </c>
      <c r="X1168" s="185" t="n">
        <f aca="false">IF(OR(S1168="sì",S1168="forfettario 190"),SUM(T1168+W1168),SUM(T1168+V1168+W1168))</f>
        <v>0</v>
      </c>
      <c r="Y1168" s="205"/>
      <c r="Z1168" s="205"/>
      <c r="AA1168" s="206"/>
      <c r="AB1168" s="189" t="n">
        <f aca="false">IF(AA1168="SI",X1168,0)</f>
        <v>0</v>
      </c>
      <c r="AC1168" s="207"/>
      <c r="AD1168" s="207"/>
      <c r="AE1168" s="207"/>
      <c r="AF1168" s="207"/>
      <c r="AG1168" s="207"/>
      <c r="AH1168" s="208"/>
    </row>
    <row r="1169" customFormat="false" ht="13.5" hidden="false" customHeight="true" outlineLevel="0" collapsed="false">
      <c r="A1169" s="22" t="n">
        <v>1168</v>
      </c>
      <c r="B1169" s="180"/>
      <c r="C1169" s="22"/>
      <c r="D1169" s="22"/>
      <c r="E1169" s="22"/>
      <c r="F1169" s="22"/>
      <c r="G1169" s="22"/>
      <c r="H1169" s="183"/>
      <c r="I1169" s="183"/>
      <c r="J1169" s="22"/>
      <c r="K1169" s="191" t="e">
        <f aca="false">VLOOKUP('Altri Costi'!J1169,Legenda!$D$1:$F$258,2)</f>
        <v>#N/A</v>
      </c>
      <c r="L1169" s="22"/>
      <c r="M1169" s="22"/>
      <c r="N1169" s="203"/>
      <c r="O1169" s="183"/>
      <c r="P1169" s="22"/>
      <c r="Q1169" s="203"/>
      <c r="R1169" s="183"/>
      <c r="S1169" s="184" t="n">
        <f aca="false">'Piano Finanziario Annuale'!$F$6</f>
        <v>0</v>
      </c>
      <c r="T1169" s="185" t="n">
        <v>0</v>
      </c>
      <c r="U1169" s="186"/>
      <c r="V1169" s="187" t="n">
        <f aca="false">(T1169*U1169)</f>
        <v>0</v>
      </c>
      <c r="W1169" s="185" t="n">
        <v>0</v>
      </c>
      <c r="X1169" s="185" t="n">
        <f aca="false">IF(OR(S1169="sì",S1169="forfettario 190"),SUM(T1169+W1169),SUM(T1169+V1169+W1169))</f>
        <v>0</v>
      </c>
      <c r="Y1169" s="205"/>
      <c r="Z1169" s="205"/>
      <c r="AA1169" s="206"/>
      <c r="AB1169" s="189" t="n">
        <f aca="false">IF(AA1169="SI",X1169,0)</f>
        <v>0</v>
      </c>
      <c r="AC1169" s="207"/>
      <c r="AD1169" s="207"/>
      <c r="AE1169" s="207"/>
      <c r="AF1169" s="207"/>
      <c r="AG1169" s="207"/>
      <c r="AH1169" s="208"/>
    </row>
    <row r="1170" customFormat="false" ht="13.5" hidden="false" customHeight="true" outlineLevel="0" collapsed="false">
      <c r="A1170" s="22" t="n">
        <v>1169</v>
      </c>
      <c r="B1170" s="180"/>
      <c r="C1170" s="22"/>
      <c r="D1170" s="22"/>
      <c r="E1170" s="22"/>
      <c r="F1170" s="22"/>
      <c r="G1170" s="22"/>
      <c r="H1170" s="183"/>
      <c r="I1170" s="183"/>
      <c r="J1170" s="22"/>
      <c r="K1170" s="191" t="e">
        <f aca="false">VLOOKUP('Altri Costi'!J1170,Legenda!$D$1:$F$258,2)</f>
        <v>#N/A</v>
      </c>
      <c r="L1170" s="22"/>
      <c r="M1170" s="22"/>
      <c r="N1170" s="203"/>
      <c r="O1170" s="183"/>
      <c r="P1170" s="22"/>
      <c r="Q1170" s="203"/>
      <c r="R1170" s="183"/>
      <c r="S1170" s="184" t="n">
        <f aca="false">'Piano Finanziario Annuale'!$F$6</f>
        <v>0</v>
      </c>
      <c r="T1170" s="185" t="n">
        <v>0</v>
      </c>
      <c r="U1170" s="186"/>
      <c r="V1170" s="187" t="n">
        <f aca="false">(T1170*U1170)</f>
        <v>0</v>
      </c>
      <c r="W1170" s="185" t="n">
        <v>0</v>
      </c>
      <c r="X1170" s="185" t="n">
        <f aca="false">IF(OR(S1170="sì",S1170="forfettario 190"),SUM(T1170+W1170),SUM(T1170+V1170+W1170))</f>
        <v>0</v>
      </c>
      <c r="Y1170" s="205"/>
      <c r="Z1170" s="205"/>
      <c r="AA1170" s="206"/>
      <c r="AB1170" s="189" t="n">
        <f aca="false">IF(AA1170="SI",X1170,0)</f>
        <v>0</v>
      </c>
      <c r="AC1170" s="207"/>
      <c r="AD1170" s="207"/>
      <c r="AE1170" s="207"/>
      <c r="AF1170" s="207"/>
      <c r="AG1170" s="207"/>
      <c r="AH1170" s="208"/>
    </row>
    <row r="1171" customFormat="false" ht="13.5" hidden="false" customHeight="true" outlineLevel="0" collapsed="false">
      <c r="A1171" s="22" t="n">
        <v>1170</v>
      </c>
      <c r="B1171" s="180"/>
      <c r="C1171" s="22"/>
      <c r="D1171" s="22"/>
      <c r="E1171" s="22"/>
      <c r="F1171" s="22"/>
      <c r="G1171" s="22"/>
      <c r="H1171" s="183"/>
      <c r="I1171" s="183"/>
      <c r="J1171" s="22"/>
      <c r="K1171" s="191" t="e">
        <f aca="false">VLOOKUP('Altri Costi'!J1171,Legenda!$D$1:$F$258,2)</f>
        <v>#N/A</v>
      </c>
      <c r="L1171" s="22"/>
      <c r="M1171" s="22"/>
      <c r="N1171" s="203"/>
      <c r="O1171" s="183"/>
      <c r="P1171" s="22"/>
      <c r="Q1171" s="203"/>
      <c r="R1171" s="183"/>
      <c r="S1171" s="184" t="n">
        <f aca="false">'Piano Finanziario Annuale'!$F$6</f>
        <v>0</v>
      </c>
      <c r="T1171" s="185" t="n">
        <v>0</v>
      </c>
      <c r="U1171" s="186"/>
      <c r="V1171" s="187" t="n">
        <f aca="false">(T1171*U1171)</f>
        <v>0</v>
      </c>
      <c r="W1171" s="185" t="n">
        <v>0</v>
      </c>
      <c r="X1171" s="185" t="n">
        <f aca="false">IF(OR(S1171="sì",S1171="forfettario 190"),SUM(T1171+W1171),SUM(T1171+V1171+W1171))</f>
        <v>0</v>
      </c>
      <c r="Y1171" s="205"/>
      <c r="Z1171" s="205"/>
      <c r="AA1171" s="206"/>
      <c r="AB1171" s="189" t="n">
        <f aca="false">IF(AA1171="SI",X1171,0)</f>
        <v>0</v>
      </c>
      <c r="AC1171" s="207"/>
      <c r="AD1171" s="207"/>
      <c r="AE1171" s="207"/>
      <c r="AF1171" s="207"/>
      <c r="AG1171" s="207"/>
      <c r="AH1171" s="208"/>
    </row>
    <row r="1172" customFormat="false" ht="13.5" hidden="false" customHeight="true" outlineLevel="0" collapsed="false">
      <c r="A1172" s="22" t="n">
        <v>1171</v>
      </c>
      <c r="B1172" s="180"/>
      <c r="C1172" s="22"/>
      <c r="D1172" s="22"/>
      <c r="E1172" s="22"/>
      <c r="F1172" s="22"/>
      <c r="G1172" s="22"/>
      <c r="H1172" s="183"/>
      <c r="I1172" s="183"/>
      <c r="J1172" s="22"/>
      <c r="K1172" s="191" t="e">
        <f aca="false">VLOOKUP('Altri Costi'!J1172,Legenda!$D$1:$F$258,2)</f>
        <v>#N/A</v>
      </c>
      <c r="L1172" s="22"/>
      <c r="M1172" s="22"/>
      <c r="N1172" s="203"/>
      <c r="O1172" s="183"/>
      <c r="P1172" s="22"/>
      <c r="Q1172" s="203"/>
      <c r="R1172" s="183"/>
      <c r="S1172" s="184" t="n">
        <f aca="false">'Piano Finanziario Annuale'!$F$6</f>
        <v>0</v>
      </c>
      <c r="T1172" s="185" t="n">
        <v>0</v>
      </c>
      <c r="U1172" s="186"/>
      <c r="V1172" s="187" t="n">
        <f aca="false">(T1172*U1172)</f>
        <v>0</v>
      </c>
      <c r="W1172" s="185" t="n">
        <v>0</v>
      </c>
      <c r="X1172" s="185" t="n">
        <f aca="false">IF(OR(S1172="sì",S1172="forfettario 190"),SUM(T1172+W1172),SUM(T1172+V1172+W1172))</f>
        <v>0</v>
      </c>
      <c r="Y1172" s="205"/>
      <c r="Z1172" s="205"/>
      <c r="AA1172" s="206"/>
      <c r="AB1172" s="189" t="n">
        <f aca="false">IF(AA1172="SI",X1172,0)</f>
        <v>0</v>
      </c>
      <c r="AC1172" s="207"/>
      <c r="AD1172" s="207"/>
      <c r="AE1172" s="207"/>
      <c r="AF1172" s="207"/>
      <c r="AG1172" s="207"/>
      <c r="AH1172" s="208"/>
    </row>
    <row r="1173" customFormat="false" ht="13.5" hidden="false" customHeight="true" outlineLevel="0" collapsed="false">
      <c r="A1173" s="22" t="n">
        <v>1172</v>
      </c>
      <c r="B1173" s="180"/>
      <c r="C1173" s="22"/>
      <c r="D1173" s="22"/>
      <c r="E1173" s="22"/>
      <c r="F1173" s="22"/>
      <c r="G1173" s="22"/>
      <c r="H1173" s="183"/>
      <c r="I1173" s="183"/>
      <c r="J1173" s="22"/>
      <c r="K1173" s="191" t="e">
        <f aca="false">VLOOKUP('Altri Costi'!J1173,Legenda!$D$1:$F$258,2)</f>
        <v>#N/A</v>
      </c>
      <c r="L1173" s="22"/>
      <c r="M1173" s="22"/>
      <c r="N1173" s="203"/>
      <c r="O1173" s="183"/>
      <c r="P1173" s="22"/>
      <c r="Q1173" s="203"/>
      <c r="R1173" s="183"/>
      <c r="S1173" s="184" t="n">
        <f aca="false">'Piano Finanziario Annuale'!$F$6</f>
        <v>0</v>
      </c>
      <c r="T1173" s="185" t="n">
        <v>0</v>
      </c>
      <c r="U1173" s="186"/>
      <c r="V1173" s="187" t="n">
        <f aca="false">(T1173*U1173)</f>
        <v>0</v>
      </c>
      <c r="W1173" s="185" t="n">
        <v>0</v>
      </c>
      <c r="X1173" s="185" t="n">
        <f aca="false">IF(OR(S1173="sì",S1173="forfettario 190"),SUM(T1173+W1173),SUM(T1173+V1173+W1173))</f>
        <v>0</v>
      </c>
      <c r="Y1173" s="205"/>
      <c r="Z1173" s="205"/>
      <c r="AA1173" s="206"/>
      <c r="AB1173" s="189" t="n">
        <f aca="false">IF(AA1173="SI",X1173,0)</f>
        <v>0</v>
      </c>
      <c r="AC1173" s="207"/>
      <c r="AD1173" s="207"/>
      <c r="AE1173" s="207"/>
      <c r="AF1173" s="207"/>
      <c r="AG1173" s="207"/>
      <c r="AH1173" s="208"/>
    </row>
    <row r="1174" customFormat="false" ht="13.5" hidden="false" customHeight="true" outlineLevel="0" collapsed="false">
      <c r="A1174" s="22" t="n">
        <v>1173</v>
      </c>
      <c r="B1174" s="180"/>
      <c r="C1174" s="22"/>
      <c r="D1174" s="22"/>
      <c r="E1174" s="22"/>
      <c r="F1174" s="22"/>
      <c r="G1174" s="22"/>
      <c r="H1174" s="183"/>
      <c r="I1174" s="183"/>
      <c r="J1174" s="22"/>
      <c r="K1174" s="191" t="e">
        <f aca="false">VLOOKUP('Altri Costi'!J1174,Legenda!$D$1:$F$258,2)</f>
        <v>#N/A</v>
      </c>
      <c r="L1174" s="22"/>
      <c r="M1174" s="22"/>
      <c r="N1174" s="203"/>
      <c r="O1174" s="183"/>
      <c r="P1174" s="22"/>
      <c r="Q1174" s="203"/>
      <c r="R1174" s="183"/>
      <c r="S1174" s="184" t="n">
        <f aca="false">'Piano Finanziario Annuale'!$F$6</f>
        <v>0</v>
      </c>
      <c r="T1174" s="185" t="n">
        <v>0</v>
      </c>
      <c r="U1174" s="186"/>
      <c r="V1174" s="187" t="n">
        <f aca="false">(T1174*U1174)</f>
        <v>0</v>
      </c>
      <c r="W1174" s="185" t="n">
        <v>0</v>
      </c>
      <c r="X1174" s="185" t="n">
        <f aca="false">IF(OR(S1174="sì",S1174="forfettario 190"),SUM(T1174+W1174),SUM(T1174+V1174+W1174))</f>
        <v>0</v>
      </c>
      <c r="Y1174" s="205"/>
      <c r="Z1174" s="205"/>
      <c r="AA1174" s="206"/>
      <c r="AB1174" s="189" t="n">
        <f aca="false">IF(AA1174="SI",X1174,0)</f>
        <v>0</v>
      </c>
      <c r="AC1174" s="207"/>
      <c r="AD1174" s="207"/>
      <c r="AE1174" s="207"/>
      <c r="AF1174" s="207"/>
      <c r="AG1174" s="207"/>
      <c r="AH1174" s="208"/>
    </row>
    <row r="1175" customFormat="false" ht="13.5" hidden="false" customHeight="true" outlineLevel="0" collapsed="false">
      <c r="A1175" s="22" t="n">
        <v>1174</v>
      </c>
      <c r="B1175" s="180"/>
      <c r="C1175" s="22"/>
      <c r="D1175" s="22"/>
      <c r="E1175" s="22"/>
      <c r="F1175" s="22"/>
      <c r="G1175" s="22"/>
      <c r="H1175" s="183"/>
      <c r="I1175" s="183"/>
      <c r="J1175" s="22"/>
      <c r="K1175" s="191" t="e">
        <f aca="false">VLOOKUP('Altri Costi'!J1175,Legenda!$D$1:$F$258,2)</f>
        <v>#N/A</v>
      </c>
      <c r="L1175" s="22"/>
      <c r="M1175" s="22"/>
      <c r="N1175" s="203"/>
      <c r="O1175" s="183"/>
      <c r="P1175" s="22"/>
      <c r="Q1175" s="203"/>
      <c r="R1175" s="183"/>
      <c r="S1175" s="184" t="n">
        <f aca="false">'Piano Finanziario Annuale'!$F$6</f>
        <v>0</v>
      </c>
      <c r="T1175" s="185" t="n">
        <v>0</v>
      </c>
      <c r="U1175" s="186"/>
      <c r="V1175" s="187" t="n">
        <f aca="false">(T1175*U1175)</f>
        <v>0</v>
      </c>
      <c r="W1175" s="185" t="n">
        <v>0</v>
      </c>
      <c r="X1175" s="185" t="n">
        <f aca="false">IF(OR(S1175="sì",S1175="forfettario 190"),SUM(T1175+W1175),SUM(T1175+V1175+W1175))</f>
        <v>0</v>
      </c>
      <c r="Y1175" s="205"/>
      <c r="Z1175" s="205"/>
      <c r="AA1175" s="206"/>
      <c r="AB1175" s="189" t="n">
        <f aca="false">IF(AA1175="SI",X1175,0)</f>
        <v>0</v>
      </c>
      <c r="AC1175" s="207"/>
      <c r="AD1175" s="207"/>
      <c r="AE1175" s="207"/>
      <c r="AF1175" s="207"/>
      <c r="AG1175" s="207"/>
      <c r="AH1175" s="208"/>
    </row>
    <row r="1176" customFormat="false" ht="13.5" hidden="false" customHeight="true" outlineLevel="0" collapsed="false">
      <c r="A1176" s="22" t="n">
        <v>1175</v>
      </c>
      <c r="B1176" s="180"/>
      <c r="C1176" s="22"/>
      <c r="D1176" s="22"/>
      <c r="E1176" s="22"/>
      <c r="F1176" s="22"/>
      <c r="G1176" s="22"/>
      <c r="H1176" s="183"/>
      <c r="I1176" s="183"/>
      <c r="J1176" s="22"/>
      <c r="K1176" s="191" t="e">
        <f aca="false">VLOOKUP('Altri Costi'!J1176,Legenda!$D$1:$F$258,2)</f>
        <v>#N/A</v>
      </c>
      <c r="L1176" s="22"/>
      <c r="M1176" s="22"/>
      <c r="N1176" s="203"/>
      <c r="O1176" s="183"/>
      <c r="P1176" s="22"/>
      <c r="Q1176" s="203"/>
      <c r="R1176" s="183"/>
      <c r="S1176" s="184" t="n">
        <f aca="false">'Piano Finanziario Annuale'!$F$6</f>
        <v>0</v>
      </c>
      <c r="T1176" s="185" t="n">
        <v>0</v>
      </c>
      <c r="U1176" s="186"/>
      <c r="V1176" s="187" t="n">
        <f aca="false">(T1176*U1176)</f>
        <v>0</v>
      </c>
      <c r="W1176" s="185" t="n">
        <v>0</v>
      </c>
      <c r="X1176" s="185" t="n">
        <f aca="false">IF(OR(S1176="sì",S1176="forfettario 190"),SUM(T1176+W1176),SUM(T1176+V1176+W1176))</f>
        <v>0</v>
      </c>
      <c r="Y1176" s="205"/>
      <c r="Z1176" s="205"/>
      <c r="AA1176" s="206"/>
      <c r="AB1176" s="189" t="n">
        <f aca="false">IF(AA1176="SI",X1176,0)</f>
        <v>0</v>
      </c>
      <c r="AC1176" s="207"/>
      <c r="AD1176" s="207"/>
      <c r="AE1176" s="207"/>
      <c r="AF1176" s="207"/>
      <c r="AG1176" s="207"/>
      <c r="AH1176" s="208"/>
    </row>
    <row r="1177" customFormat="false" ht="13.5" hidden="false" customHeight="true" outlineLevel="0" collapsed="false">
      <c r="A1177" s="22" t="n">
        <v>1176</v>
      </c>
      <c r="B1177" s="180"/>
      <c r="C1177" s="22"/>
      <c r="D1177" s="22"/>
      <c r="E1177" s="22"/>
      <c r="F1177" s="22"/>
      <c r="G1177" s="22"/>
      <c r="H1177" s="183"/>
      <c r="I1177" s="183"/>
      <c r="J1177" s="22"/>
      <c r="K1177" s="191" t="e">
        <f aca="false">VLOOKUP('Altri Costi'!J1177,Legenda!$D$1:$F$258,2)</f>
        <v>#N/A</v>
      </c>
      <c r="L1177" s="22"/>
      <c r="M1177" s="22"/>
      <c r="N1177" s="203"/>
      <c r="O1177" s="183"/>
      <c r="P1177" s="22"/>
      <c r="Q1177" s="203"/>
      <c r="R1177" s="183"/>
      <c r="S1177" s="184" t="n">
        <f aca="false">'Piano Finanziario Annuale'!$F$6</f>
        <v>0</v>
      </c>
      <c r="T1177" s="185" t="n">
        <v>0</v>
      </c>
      <c r="U1177" s="186"/>
      <c r="V1177" s="187" t="n">
        <f aca="false">(T1177*U1177)</f>
        <v>0</v>
      </c>
      <c r="W1177" s="185" t="n">
        <v>0</v>
      </c>
      <c r="X1177" s="185" t="n">
        <f aca="false">IF(OR(S1177="sì",S1177="forfettario 190"),SUM(T1177+W1177),SUM(T1177+V1177+W1177))</f>
        <v>0</v>
      </c>
      <c r="Y1177" s="205"/>
      <c r="Z1177" s="205"/>
      <c r="AA1177" s="206"/>
      <c r="AB1177" s="189" t="n">
        <f aca="false">IF(AA1177="SI",X1177,0)</f>
        <v>0</v>
      </c>
      <c r="AC1177" s="207"/>
      <c r="AD1177" s="207"/>
      <c r="AE1177" s="207"/>
      <c r="AF1177" s="207"/>
      <c r="AG1177" s="207"/>
      <c r="AH1177" s="208"/>
    </row>
    <row r="1178" customFormat="false" ht="13.5" hidden="false" customHeight="true" outlineLevel="0" collapsed="false">
      <c r="A1178" s="22" t="n">
        <v>1177</v>
      </c>
      <c r="B1178" s="180"/>
      <c r="C1178" s="22"/>
      <c r="D1178" s="22"/>
      <c r="E1178" s="22"/>
      <c r="F1178" s="22"/>
      <c r="G1178" s="22"/>
      <c r="H1178" s="183"/>
      <c r="I1178" s="183"/>
      <c r="J1178" s="22"/>
      <c r="K1178" s="191" t="e">
        <f aca="false">VLOOKUP('Altri Costi'!J1178,Legenda!$D$1:$F$258,2)</f>
        <v>#N/A</v>
      </c>
      <c r="L1178" s="22"/>
      <c r="M1178" s="22"/>
      <c r="N1178" s="203"/>
      <c r="O1178" s="183"/>
      <c r="P1178" s="22"/>
      <c r="Q1178" s="203"/>
      <c r="R1178" s="183"/>
      <c r="S1178" s="184" t="n">
        <f aca="false">'Piano Finanziario Annuale'!$F$6</f>
        <v>0</v>
      </c>
      <c r="T1178" s="185" t="n">
        <v>0</v>
      </c>
      <c r="U1178" s="186"/>
      <c r="V1178" s="187" t="n">
        <f aca="false">(T1178*U1178)</f>
        <v>0</v>
      </c>
      <c r="W1178" s="185" t="n">
        <v>0</v>
      </c>
      <c r="X1178" s="185" t="n">
        <f aca="false">IF(OR(S1178="sì",S1178="forfettario 190"),SUM(T1178+W1178),SUM(T1178+V1178+W1178))</f>
        <v>0</v>
      </c>
      <c r="Y1178" s="205"/>
      <c r="Z1178" s="205"/>
      <c r="AA1178" s="206"/>
      <c r="AB1178" s="189" t="n">
        <f aca="false">IF(AA1178="SI",X1178,0)</f>
        <v>0</v>
      </c>
      <c r="AC1178" s="207"/>
      <c r="AD1178" s="207"/>
      <c r="AE1178" s="207"/>
      <c r="AF1178" s="207"/>
      <c r="AG1178" s="207"/>
      <c r="AH1178" s="208"/>
    </row>
    <row r="1179" customFormat="false" ht="13.5" hidden="false" customHeight="true" outlineLevel="0" collapsed="false">
      <c r="A1179" s="22" t="n">
        <v>1178</v>
      </c>
      <c r="B1179" s="180"/>
      <c r="C1179" s="22"/>
      <c r="D1179" s="22"/>
      <c r="E1179" s="22"/>
      <c r="F1179" s="22"/>
      <c r="G1179" s="22"/>
      <c r="H1179" s="183"/>
      <c r="I1179" s="183"/>
      <c r="J1179" s="22"/>
      <c r="K1179" s="191" t="e">
        <f aca="false">VLOOKUP('Altri Costi'!J1179,Legenda!$D$1:$F$258,2)</f>
        <v>#N/A</v>
      </c>
      <c r="L1179" s="22"/>
      <c r="M1179" s="22"/>
      <c r="N1179" s="203"/>
      <c r="O1179" s="183"/>
      <c r="P1179" s="22"/>
      <c r="Q1179" s="203"/>
      <c r="R1179" s="183"/>
      <c r="S1179" s="184" t="n">
        <f aca="false">'Piano Finanziario Annuale'!$F$6</f>
        <v>0</v>
      </c>
      <c r="T1179" s="185" t="n">
        <v>0</v>
      </c>
      <c r="U1179" s="186"/>
      <c r="V1179" s="187" t="n">
        <f aca="false">(T1179*U1179)</f>
        <v>0</v>
      </c>
      <c r="W1179" s="185" t="n">
        <v>0</v>
      </c>
      <c r="X1179" s="185" t="n">
        <f aca="false">IF(OR(S1179="sì",S1179="forfettario 190"),SUM(T1179+W1179),SUM(T1179+V1179+W1179))</f>
        <v>0</v>
      </c>
      <c r="Y1179" s="205"/>
      <c r="Z1179" s="205"/>
      <c r="AA1179" s="206"/>
      <c r="AB1179" s="189" t="n">
        <f aca="false">IF(AA1179="SI",X1179,0)</f>
        <v>0</v>
      </c>
      <c r="AC1179" s="207"/>
      <c r="AD1179" s="207"/>
      <c r="AE1179" s="207"/>
      <c r="AF1179" s="207"/>
      <c r="AG1179" s="207"/>
      <c r="AH1179" s="208"/>
    </row>
    <row r="1180" customFormat="false" ht="13.5" hidden="false" customHeight="true" outlineLevel="0" collapsed="false">
      <c r="A1180" s="22" t="n">
        <v>1179</v>
      </c>
      <c r="B1180" s="180"/>
      <c r="C1180" s="22"/>
      <c r="D1180" s="22"/>
      <c r="E1180" s="22"/>
      <c r="F1180" s="22"/>
      <c r="G1180" s="22"/>
      <c r="H1180" s="183"/>
      <c r="I1180" s="183"/>
      <c r="J1180" s="22"/>
      <c r="K1180" s="191" t="e">
        <f aca="false">VLOOKUP('Altri Costi'!J1180,Legenda!$D$1:$F$258,2)</f>
        <v>#N/A</v>
      </c>
      <c r="L1180" s="22"/>
      <c r="M1180" s="22"/>
      <c r="N1180" s="203"/>
      <c r="O1180" s="183"/>
      <c r="P1180" s="22"/>
      <c r="Q1180" s="203"/>
      <c r="R1180" s="183"/>
      <c r="S1180" s="184" t="n">
        <f aca="false">'Piano Finanziario Annuale'!$F$6</f>
        <v>0</v>
      </c>
      <c r="T1180" s="185" t="n">
        <v>0</v>
      </c>
      <c r="U1180" s="186"/>
      <c r="V1180" s="187" t="n">
        <f aca="false">(T1180*U1180)</f>
        <v>0</v>
      </c>
      <c r="W1180" s="185" t="n">
        <v>0</v>
      </c>
      <c r="X1180" s="185" t="n">
        <f aca="false">IF(OR(S1180="sì",S1180="forfettario 190"),SUM(T1180+W1180),SUM(T1180+V1180+W1180))</f>
        <v>0</v>
      </c>
      <c r="Y1180" s="205"/>
      <c r="Z1180" s="205"/>
      <c r="AA1180" s="206"/>
      <c r="AB1180" s="189" t="n">
        <f aca="false">IF(AA1180="SI",X1180,0)</f>
        <v>0</v>
      </c>
      <c r="AC1180" s="207"/>
      <c r="AD1180" s="207"/>
      <c r="AE1180" s="207"/>
      <c r="AF1180" s="207"/>
      <c r="AG1180" s="207"/>
      <c r="AH1180" s="208"/>
    </row>
    <row r="1181" customFormat="false" ht="13.5" hidden="false" customHeight="true" outlineLevel="0" collapsed="false">
      <c r="A1181" s="22" t="n">
        <v>1180</v>
      </c>
      <c r="B1181" s="180"/>
      <c r="C1181" s="22"/>
      <c r="D1181" s="22"/>
      <c r="E1181" s="22"/>
      <c r="F1181" s="22"/>
      <c r="G1181" s="22"/>
      <c r="H1181" s="183"/>
      <c r="I1181" s="183"/>
      <c r="J1181" s="22"/>
      <c r="K1181" s="191" t="e">
        <f aca="false">VLOOKUP('Altri Costi'!J1181,Legenda!$D$1:$F$258,2)</f>
        <v>#N/A</v>
      </c>
      <c r="L1181" s="22"/>
      <c r="M1181" s="22"/>
      <c r="N1181" s="203"/>
      <c r="O1181" s="183"/>
      <c r="P1181" s="22"/>
      <c r="Q1181" s="203"/>
      <c r="R1181" s="183"/>
      <c r="S1181" s="184" t="n">
        <f aca="false">'Piano Finanziario Annuale'!$F$6</f>
        <v>0</v>
      </c>
      <c r="T1181" s="185" t="n">
        <v>0</v>
      </c>
      <c r="U1181" s="186"/>
      <c r="V1181" s="187" t="n">
        <f aca="false">(T1181*U1181)</f>
        <v>0</v>
      </c>
      <c r="W1181" s="185" t="n">
        <v>0</v>
      </c>
      <c r="X1181" s="185" t="n">
        <f aca="false">IF(OR(S1181="sì",S1181="forfettario 190"),SUM(T1181+W1181),SUM(T1181+V1181+W1181))</f>
        <v>0</v>
      </c>
      <c r="Y1181" s="205"/>
      <c r="Z1181" s="205"/>
      <c r="AA1181" s="206"/>
      <c r="AB1181" s="189" t="n">
        <f aca="false">IF(AA1181="SI",X1181,0)</f>
        <v>0</v>
      </c>
      <c r="AC1181" s="207"/>
      <c r="AD1181" s="207"/>
      <c r="AE1181" s="207"/>
      <c r="AF1181" s="207"/>
      <c r="AG1181" s="207"/>
      <c r="AH1181" s="208"/>
    </row>
    <row r="1182" customFormat="false" ht="13.5" hidden="false" customHeight="true" outlineLevel="0" collapsed="false">
      <c r="A1182" s="22" t="n">
        <v>1181</v>
      </c>
      <c r="B1182" s="180"/>
      <c r="C1182" s="22"/>
      <c r="D1182" s="22"/>
      <c r="E1182" s="22"/>
      <c r="F1182" s="22"/>
      <c r="G1182" s="22"/>
      <c r="H1182" s="183"/>
      <c r="I1182" s="183"/>
      <c r="J1182" s="22"/>
      <c r="K1182" s="191" t="e">
        <f aca="false">VLOOKUP('Altri Costi'!J1182,Legenda!$D$1:$F$258,2)</f>
        <v>#N/A</v>
      </c>
      <c r="L1182" s="22"/>
      <c r="M1182" s="22"/>
      <c r="N1182" s="203"/>
      <c r="O1182" s="183"/>
      <c r="P1182" s="22"/>
      <c r="Q1182" s="203"/>
      <c r="R1182" s="183"/>
      <c r="S1182" s="184" t="n">
        <f aca="false">'Piano Finanziario Annuale'!$F$6</f>
        <v>0</v>
      </c>
      <c r="T1182" s="185" t="n">
        <v>0</v>
      </c>
      <c r="U1182" s="186"/>
      <c r="V1182" s="187" t="n">
        <f aca="false">(T1182*U1182)</f>
        <v>0</v>
      </c>
      <c r="W1182" s="185" t="n">
        <v>0</v>
      </c>
      <c r="X1182" s="185" t="n">
        <f aca="false">IF(OR(S1182="sì",S1182="forfettario 190"),SUM(T1182+W1182),SUM(T1182+V1182+W1182))</f>
        <v>0</v>
      </c>
      <c r="Y1182" s="205"/>
      <c r="Z1182" s="205"/>
      <c r="AA1182" s="206"/>
      <c r="AB1182" s="189" t="n">
        <f aca="false">IF(AA1182="SI",X1182,0)</f>
        <v>0</v>
      </c>
      <c r="AC1182" s="207"/>
      <c r="AD1182" s="207"/>
      <c r="AE1182" s="207"/>
      <c r="AF1182" s="207"/>
      <c r="AG1182" s="207"/>
      <c r="AH1182" s="208"/>
    </row>
    <row r="1183" customFormat="false" ht="13.5" hidden="false" customHeight="true" outlineLevel="0" collapsed="false">
      <c r="A1183" s="22" t="n">
        <v>1182</v>
      </c>
      <c r="B1183" s="180"/>
      <c r="C1183" s="22"/>
      <c r="D1183" s="22"/>
      <c r="E1183" s="22"/>
      <c r="F1183" s="22"/>
      <c r="G1183" s="22"/>
      <c r="H1183" s="183"/>
      <c r="I1183" s="183"/>
      <c r="J1183" s="22"/>
      <c r="K1183" s="191" t="e">
        <f aca="false">VLOOKUP('Altri Costi'!J1183,Legenda!$D$1:$F$258,2)</f>
        <v>#N/A</v>
      </c>
      <c r="L1183" s="22"/>
      <c r="M1183" s="22"/>
      <c r="N1183" s="203"/>
      <c r="O1183" s="183"/>
      <c r="P1183" s="22"/>
      <c r="Q1183" s="203"/>
      <c r="R1183" s="183"/>
      <c r="S1183" s="184" t="n">
        <f aca="false">'Piano Finanziario Annuale'!$F$6</f>
        <v>0</v>
      </c>
      <c r="T1183" s="185" t="n">
        <v>0</v>
      </c>
      <c r="U1183" s="186"/>
      <c r="V1183" s="187" t="n">
        <f aca="false">(T1183*U1183)</f>
        <v>0</v>
      </c>
      <c r="W1183" s="185" t="n">
        <v>0</v>
      </c>
      <c r="X1183" s="185" t="n">
        <f aca="false">IF(OR(S1183="sì",S1183="forfettario 190"),SUM(T1183+W1183),SUM(T1183+V1183+W1183))</f>
        <v>0</v>
      </c>
      <c r="Y1183" s="205"/>
      <c r="Z1183" s="205"/>
      <c r="AA1183" s="206"/>
      <c r="AB1183" s="189" t="n">
        <f aca="false">IF(AA1183="SI",X1183,0)</f>
        <v>0</v>
      </c>
      <c r="AC1183" s="207"/>
      <c r="AD1183" s="207"/>
      <c r="AE1183" s="207"/>
      <c r="AF1183" s="207"/>
      <c r="AG1183" s="207"/>
      <c r="AH1183" s="208"/>
    </row>
    <row r="1184" customFormat="false" ht="13.5" hidden="false" customHeight="true" outlineLevel="0" collapsed="false">
      <c r="A1184" s="22" t="n">
        <v>1183</v>
      </c>
      <c r="B1184" s="180"/>
      <c r="C1184" s="22"/>
      <c r="D1184" s="22"/>
      <c r="E1184" s="22"/>
      <c r="F1184" s="22"/>
      <c r="G1184" s="22"/>
      <c r="H1184" s="183"/>
      <c r="I1184" s="183"/>
      <c r="J1184" s="22"/>
      <c r="K1184" s="191" t="e">
        <f aca="false">VLOOKUP('Altri Costi'!J1184,Legenda!$D$1:$F$258,2)</f>
        <v>#N/A</v>
      </c>
      <c r="L1184" s="22"/>
      <c r="M1184" s="22"/>
      <c r="N1184" s="203"/>
      <c r="O1184" s="183"/>
      <c r="P1184" s="22"/>
      <c r="Q1184" s="203"/>
      <c r="R1184" s="183"/>
      <c r="S1184" s="184" t="n">
        <f aca="false">'Piano Finanziario Annuale'!$F$6</f>
        <v>0</v>
      </c>
      <c r="T1184" s="185" t="n">
        <v>0</v>
      </c>
      <c r="U1184" s="186"/>
      <c r="V1184" s="187" t="n">
        <f aca="false">(T1184*U1184)</f>
        <v>0</v>
      </c>
      <c r="W1184" s="185" t="n">
        <v>0</v>
      </c>
      <c r="X1184" s="185" t="n">
        <f aca="false">IF(OR(S1184="sì",S1184="forfettario 190"),SUM(T1184+W1184),SUM(T1184+V1184+W1184))</f>
        <v>0</v>
      </c>
      <c r="Y1184" s="205"/>
      <c r="Z1184" s="205"/>
      <c r="AA1184" s="206"/>
      <c r="AB1184" s="189" t="n">
        <f aca="false">IF(AA1184="SI",X1184,0)</f>
        <v>0</v>
      </c>
      <c r="AC1184" s="207"/>
      <c r="AD1184" s="207"/>
      <c r="AE1184" s="207"/>
      <c r="AF1184" s="207"/>
      <c r="AG1184" s="207"/>
      <c r="AH1184" s="208"/>
    </row>
    <row r="1185" customFormat="false" ht="13.5" hidden="false" customHeight="true" outlineLevel="0" collapsed="false">
      <c r="A1185" s="22" t="n">
        <v>1184</v>
      </c>
      <c r="B1185" s="180"/>
      <c r="C1185" s="22"/>
      <c r="D1185" s="22"/>
      <c r="E1185" s="22"/>
      <c r="F1185" s="22"/>
      <c r="G1185" s="22"/>
      <c r="H1185" s="183"/>
      <c r="I1185" s="183"/>
      <c r="J1185" s="22"/>
      <c r="K1185" s="191" t="e">
        <f aca="false">VLOOKUP('Altri Costi'!J1185,Legenda!$D$1:$F$258,2)</f>
        <v>#N/A</v>
      </c>
      <c r="L1185" s="22"/>
      <c r="M1185" s="22"/>
      <c r="N1185" s="203"/>
      <c r="O1185" s="183"/>
      <c r="P1185" s="22"/>
      <c r="Q1185" s="203"/>
      <c r="R1185" s="183"/>
      <c r="S1185" s="184" t="n">
        <f aca="false">'Piano Finanziario Annuale'!$F$6</f>
        <v>0</v>
      </c>
      <c r="T1185" s="185" t="n">
        <v>0</v>
      </c>
      <c r="U1185" s="186"/>
      <c r="V1185" s="187" t="n">
        <f aca="false">(T1185*U1185)</f>
        <v>0</v>
      </c>
      <c r="W1185" s="185" t="n">
        <v>0</v>
      </c>
      <c r="X1185" s="185" t="n">
        <f aca="false">IF(OR(S1185="sì",S1185="forfettario 190"),SUM(T1185+W1185),SUM(T1185+V1185+W1185))</f>
        <v>0</v>
      </c>
      <c r="Y1185" s="205"/>
      <c r="Z1185" s="205"/>
      <c r="AA1185" s="206"/>
      <c r="AB1185" s="189" t="n">
        <f aca="false">IF(AA1185="SI",X1185,0)</f>
        <v>0</v>
      </c>
      <c r="AC1185" s="207"/>
      <c r="AD1185" s="207"/>
      <c r="AE1185" s="207"/>
      <c r="AF1185" s="207"/>
      <c r="AG1185" s="207"/>
      <c r="AH1185" s="208"/>
    </row>
    <row r="1186" customFormat="false" ht="13.5" hidden="false" customHeight="true" outlineLevel="0" collapsed="false">
      <c r="A1186" s="22" t="n">
        <v>1185</v>
      </c>
      <c r="B1186" s="180"/>
      <c r="C1186" s="22"/>
      <c r="D1186" s="22"/>
      <c r="E1186" s="22"/>
      <c r="F1186" s="22"/>
      <c r="G1186" s="22"/>
      <c r="H1186" s="183"/>
      <c r="I1186" s="183"/>
      <c r="J1186" s="22"/>
      <c r="K1186" s="191" t="e">
        <f aca="false">VLOOKUP('Altri Costi'!J1186,Legenda!$D$1:$F$258,2)</f>
        <v>#N/A</v>
      </c>
      <c r="L1186" s="22"/>
      <c r="M1186" s="22"/>
      <c r="N1186" s="203"/>
      <c r="O1186" s="183"/>
      <c r="P1186" s="22"/>
      <c r="Q1186" s="203"/>
      <c r="R1186" s="183"/>
      <c r="S1186" s="184" t="n">
        <f aca="false">'Piano Finanziario Annuale'!$F$6</f>
        <v>0</v>
      </c>
      <c r="T1186" s="185" t="n">
        <v>0</v>
      </c>
      <c r="U1186" s="186"/>
      <c r="V1186" s="187" t="n">
        <f aca="false">(T1186*U1186)</f>
        <v>0</v>
      </c>
      <c r="W1186" s="185" t="n">
        <v>0</v>
      </c>
      <c r="X1186" s="185" t="n">
        <f aca="false">IF(OR(S1186="sì",S1186="forfettario 190"),SUM(T1186+W1186),SUM(T1186+V1186+W1186))</f>
        <v>0</v>
      </c>
      <c r="Y1186" s="205"/>
      <c r="Z1186" s="205"/>
      <c r="AA1186" s="206"/>
      <c r="AB1186" s="189" t="n">
        <f aca="false">IF(AA1186="SI",X1186,0)</f>
        <v>0</v>
      </c>
      <c r="AC1186" s="207"/>
      <c r="AD1186" s="207"/>
      <c r="AE1186" s="207"/>
      <c r="AF1186" s="207"/>
      <c r="AG1186" s="207"/>
      <c r="AH1186" s="208"/>
    </row>
    <row r="1187" customFormat="false" ht="13.5" hidden="false" customHeight="true" outlineLevel="0" collapsed="false">
      <c r="A1187" s="22" t="n">
        <v>1186</v>
      </c>
      <c r="B1187" s="180"/>
      <c r="C1187" s="22"/>
      <c r="D1187" s="22"/>
      <c r="E1187" s="22"/>
      <c r="F1187" s="22"/>
      <c r="G1187" s="22"/>
      <c r="H1187" s="183"/>
      <c r="I1187" s="183"/>
      <c r="J1187" s="22"/>
      <c r="K1187" s="191" t="e">
        <f aca="false">VLOOKUP('Altri Costi'!J1187,Legenda!$D$1:$F$258,2)</f>
        <v>#N/A</v>
      </c>
      <c r="L1187" s="22"/>
      <c r="M1187" s="22"/>
      <c r="N1187" s="203"/>
      <c r="O1187" s="183"/>
      <c r="P1187" s="22"/>
      <c r="Q1187" s="203"/>
      <c r="R1187" s="183"/>
      <c r="S1187" s="184" t="n">
        <f aca="false">'Piano Finanziario Annuale'!$F$6</f>
        <v>0</v>
      </c>
      <c r="T1187" s="185" t="n">
        <v>0</v>
      </c>
      <c r="U1187" s="186"/>
      <c r="V1187" s="187" t="n">
        <f aca="false">(T1187*U1187)</f>
        <v>0</v>
      </c>
      <c r="W1187" s="185" t="n">
        <v>0</v>
      </c>
      <c r="X1187" s="185" t="n">
        <f aca="false">IF(OR(S1187="sì",S1187="forfettario 190"),SUM(T1187+W1187),SUM(T1187+V1187+W1187))</f>
        <v>0</v>
      </c>
      <c r="Y1187" s="205"/>
      <c r="Z1187" s="205"/>
      <c r="AA1187" s="206"/>
      <c r="AB1187" s="189" t="n">
        <f aca="false">IF(AA1187="SI",X1187,0)</f>
        <v>0</v>
      </c>
      <c r="AC1187" s="207"/>
      <c r="AD1187" s="207"/>
      <c r="AE1187" s="207"/>
      <c r="AF1187" s="207"/>
      <c r="AG1187" s="207"/>
      <c r="AH1187" s="208"/>
    </row>
    <row r="1188" customFormat="false" ht="13.5" hidden="false" customHeight="true" outlineLevel="0" collapsed="false">
      <c r="A1188" s="22" t="n">
        <v>1187</v>
      </c>
      <c r="B1188" s="180"/>
      <c r="C1188" s="22"/>
      <c r="D1188" s="22"/>
      <c r="E1188" s="22"/>
      <c r="F1188" s="22"/>
      <c r="G1188" s="22"/>
      <c r="H1188" s="183"/>
      <c r="I1188" s="183"/>
      <c r="J1188" s="22"/>
      <c r="K1188" s="191" t="e">
        <f aca="false">VLOOKUP('Altri Costi'!J1188,Legenda!$D$1:$F$258,2)</f>
        <v>#N/A</v>
      </c>
      <c r="L1188" s="22"/>
      <c r="M1188" s="22"/>
      <c r="N1188" s="203"/>
      <c r="O1188" s="183"/>
      <c r="P1188" s="22"/>
      <c r="Q1188" s="203"/>
      <c r="R1188" s="183"/>
      <c r="S1188" s="184" t="n">
        <f aca="false">'Piano Finanziario Annuale'!$F$6</f>
        <v>0</v>
      </c>
      <c r="T1188" s="185" t="n">
        <v>0</v>
      </c>
      <c r="U1188" s="186"/>
      <c r="V1188" s="187" t="n">
        <f aca="false">(T1188*U1188)</f>
        <v>0</v>
      </c>
      <c r="W1188" s="185" t="n">
        <v>0</v>
      </c>
      <c r="X1188" s="185" t="n">
        <f aca="false">IF(OR(S1188="sì",S1188="forfettario 190"),SUM(T1188+W1188),SUM(T1188+V1188+W1188))</f>
        <v>0</v>
      </c>
      <c r="Y1188" s="205"/>
      <c r="Z1188" s="205"/>
      <c r="AA1188" s="206"/>
      <c r="AB1188" s="189" t="n">
        <f aca="false">IF(AA1188="SI",X1188,0)</f>
        <v>0</v>
      </c>
      <c r="AC1188" s="207"/>
      <c r="AD1188" s="207"/>
      <c r="AE1188" s="207"/>
      <c r="AF1188" s="207"/>
      <c r="AG1188" s="207"/>
      <c r="AH1188" s="208"/>
    </row>
    <row r="1189" customFormat="false" ht="13.5" hidden="false" customHeight="true" outlineLevel="0" collapsed="false">
      <c r="A1189" s="22" t="n">
        <v>1188</v>
      </c>
      <c r="B1189" s="180"/>
      <c r="C1189" s="22"/>
      <c r="D1189" s="22"/>
      <c r="E1189" s="22"/>
      <c r="F1189" s="22"/>
      <c r="G1189" s="22"/>
      <c r="H1189" s="183"/>
      <c r="I1189" s="183"/>
      <c r="J1189" s="22"/>
      <c r="K1189" s="191" t="e">
        <f aca="false">VLOOKUP('Altri Costi'!J1189,Legenda!$D$1:$F$258,2)</f>
        <v>#N/A</v>
      </c>
      <c r="L1189" s="22"/>
      <c r="M1189" s="22"/>
      <c r="N1189" s="203"/>
      <c r="O1189" s="183"/>
      <c r="P1189" s="22"/>
      <c r="Q1189" s="203"/>
      <c r="R1189" s="183"/>
      <c r="S1189" s="184" t="n">
        <f aca="false">'Piano Finanziario Annuale'!$F$6</f>
        <v>0</v>
      </c>
      <c r="T1189" s="185" t="n">
        <v>0</v>
      </c>
      <c r="U1189" s="186"/>
      <c r="V1189" s="187" t="n">
        <f aca="false">(T1189*U1189)</f>
        <v>0</v>
      </c>
      <c r="W1189" s="185" t="n">
        <v>0</v>
      </c>
      <c r="X1189" s="185" t="n">
        <f aca="false">IF(OR(S1189="sì",S1189="forfettario 190"),SUM(T1189+W1189),SUM(T1189+V1189+W1189))</f>
        <v>0</v>
      </c>
      <c r="Y1189" s="205"/>
      <c r="Z1189" s="205"/>
      <c r="AA1189" s="206"/>
      <c r="AB1189" s="189" t="n">
        <f aca="false">IF(AA1189="SI",X1189,0)</f>
        <v>0</v>
      </c>
      <c r="AC1189" s="207"/>
      <c r="AD1189" s="207"/>
      <c r="AE1189" s="207"/>
      <c r="AF1189" s="207"/>
      <c r="AG1189" s="207"/>
      <c r="AH1189" s="208"/>
    </row>
    <row r="1190" customFormat="false" ht="13.5" hidden="false" customHeight="true" outlineLevel="0" collapsed="false">
      <c r="A1190" s="22" t="n">
        <v>1189</v>
      </c>
      <c r="B1190" s="180"/>
      <c r="C1190" s="22"/>
      <c r="D1190" s="22"/>
      <c r="E1190" s="22"/>
      <c r="F1190" s="22"/>
      <c r="G1190" s="22"/>
      <c r="H1190" s="183"/>
      <c r="I1190" s="183"/>
      <c r="J1190" s="22"/>
      <c r="K1190" s="191" t="e">
        <f aca="false">VLOOKUP('Altri Costi'!J1190,Legenda!$D$1:$F$258,2)</f>
        <v>#N/A</v>
      </c>
      <c r="L1190" s="22"/>
      <c r="M1190" s="22"/>
      <c r="N1190" s="203"/>
      <c r="O1190" s="183"/>
      <c r="P1190" s="22"/>
      <c r="Q1190" s="203"/>
      <c r="R1190" s="183"/>
      <c r="S1190" s="184" t="n">
        <f aca="false">'Piano Finanziario Annuale'!$F$6</f>
        <v>0</v>
      </c>
      <c r="T1190" s="185" t="n">
        <v>0</v>
      </c>
      <c r="U1190" s="186"/>
      <c r="V1190" s="187" t="n">
        <f aca="false">(T1190*U1190)</f>
        <v>0</v>
      </c>
      <c r="W1190" s="185" t="n">
        <v>0</v>
      </c>
      <c r="X1190" s="185" t="n">
        <f aca="false">IF(OR(S1190="sì",S1190="forfettario 190"),SUM(T1190+W1190),SUM(T1190+V1190+W1190))</f>
        <v>0</v>
      </c>
      <c r="Y1190" s="205"/>
      <c r="Z1190" s="205"/>
      <c r="AA1190" s="206"/>
      <c r="AB1190" s="189" t="n">
        <f aca="false">IF(AA1190="SI",X1190,0)</f>
        <v>0</v>
      </c>
      <c r="AC1190" s="207"/>
      <c r="AD1190" s="207"/>
      <c r="AE1190" s="207"/>
      <c r="AF1190" s="207"/>
      <c r="AG1190" s="207"/>
      <c r="AH1190" s="208"/>
    </row>
    <row r="1191" customFormat="false" ht="13.5" hidden="false" customHeight="true" outlineLevel="0" collapsed="false">
      <c r="A1191" s="22" t="n">
        <v>1190</v>
      </c>
      <c r="B1191" s="180"/>
      <c r="C1191" s="22"/>
      <c r="D1191" s="22"/>
      <c r="E1191" s="22"/>
      <c r="F1191" s="22"/>
      <c r="G1191" s="22"/>
      <c r="H1191" s="183"/>
      <c r="I1191" s="183"/>
      <c r="J1191" s="22"/>
      <c r="K1191" s="191" t="e">
        <f aca="false">VLOOKUP('Altri Costi'!J1191,Legenda!$D$1:$F$258,2)</f>
        <v>#N/A</v>
      </c>
      <c r="L1191" s="22"/>
      <c r="M1191" s="22"/>
      <c r="N1191" s="203"/>
      <c r="O1191" s="183"/>
      <c r="P1191" s="22"/>
      <c r="Q1191" s="203"/>
      <c r="R1191" s="183"/>
      <c r="S1191" s="184" t="n">
        <f aca="false">'Piano Finanziario Annuale'!$F$6</f>
        <v>0</v>
      </c>
      <c r="T1191" s="185" t="n">
        <v>0</v>
      </c>
      <c r="U1191" s="186"/>
      <c r="V1191" s="187" t="n">
        <f aca="false">(T1191*U1191)</f>
        <v>0</v>
      </c>
      <c r="W1191" s="185" t="n">
        <v>0</v>
      </c>
      <c r="X1191" s="185" t="n">
        <f aca="false">IF(OR(S1191="sì",S1191="forfettario 190"),SUM(T1191+W1191),SUM(T1191+V1191+W1191))</f>
        <v>0</v>
      </c>
      <c r="Y1191" s="205"/>
      <c r="Z1191" s="205"/>
      <c r="AA1191" s="206"/>
      <c r="AB1191" s="189" t="n">
        <f aca="false">IF(AA1191="SI",X1191,0)</f>
        <v>0</v>
      </c>
      <c r="AC1191" s="207"/>
      <c r="AD1191" s="207"/>
      <c r="AE1191" s="207"/>
      <c r="AF1191" s="207"/>
      <c r="AG1191" s="207"/>
      <c r="AH1191" s="208"/>
    </row>
    <row r="1192" customFormat="false" ht="13.5" hidden="false" customHeight="true" outlineLevel="0" collapsed="false">
      <c r="A1192" s="22" t="n">
        <v>1191</v>
      </c>
      <c r="B1192" s="180"/>
      <c r="C1192" s="22"/>
      <c r="D1192" s="22"/>
      <c r="E1192" s="22"/>
      <c r="F1192" s="22"/>
      <c r="G1192" s="22"/>
      <c r="H1192" s="183"/>
      <c r="I1192" s="183"/>
      <c r="J1192" s="22"/>
      <c r="K1192" s="191" t="e">
        <f aca="false">VLOOKUP('Altri Costi'!J1192,Legenda!$D$1:$F$258,2)</f>
        <v>#N/A</v>
      </c>
      <c r="L1192" s="22"/>
      <c r="M1192" s="22"/>
      <c r="N1192" s="203"/>
      <c r="O1192" s="183"/>
      <c r="P1192" s="22"/>
      <c r="Q1192" s="203"/>
      <c r="R1192" s="183"/>
      <c r="S1192" s="184" t="n">
        <f aca="false">'Piano Finanziario Annuale'!$F$6</f>
        <v>0</v>
      </c>
      <c r="T1192" s="185" t="n">
        <v>0</v>
      </c>
      <c r="U1192" s="186"/>
      <c r="V1192" s="187" t="n">
        <f aca="false">(T1192*U1192)</f>
        <v>0</v>
      </c>
      <c r="W1192" s="185" t="n">
        <v>0</v>
      </c>
      <c r="X1192" s="185" t="n">
        <f aca="false">IF(OR(S1192="sì",S1192="forfettario 190"),SUM(T1192+W1192),SUM(T1192+V1192+W1192))</f>
        <v>0</v>
      </c>
      <c r="Y1192" s="205"/>
      <c r="Z1192" s="205"/>
      <c r="AA1192" s="206"/>
      <c r="AB1192" s="189" t="n">
        <f aca="false">IF(AA1192="SI",X1192,0)</f>
        <v>0</v>
      </c>
      <c r="AC1192" s="207"/>
      <c r="AD1192" s="207"/>
      <c r="AE1192" s="207"/>
      <c r="AF1192" s="207"/>
      <c r="AG1192" s="207"/>
      <c r="AH1192" s="208"/>
    </row>
    <row r="1193" customFormat="false" ht="13.5" hidden="false" customHeight="true" outlineLevel="0" collapsed="false">
      <c r="A1193" s="22" t="n">
        <v>1192</v>
      </c>
      <c r="B1193" s="180"/>
      <c r="C1193" s="22"/>
      <c r="D1193" s="22"/>
      <c r="E1193" s="22"/>
      <c r="F1193" s="22"/>
      <c r="G1193" s="22"/>
      <c r="H1193" s="183"/>
      <c r="I1193" s="183"/>
      <c r="J1193" s="22"/>
      <c r="K1193" s="191" t="e">
        <f aca="false">VLOOKUP('Altri Costi'!J1193,Legenda!$D$1:$F$258,2)</f>
        <v>#N/A</v>
      </c>
      <c r="L1193" s="22"/>
      <c r="M1193" s="22"/>
      <c r="N1193" s="203"/>
      <c r="O1193" s="183"/>
      <c r="P1193" s="22"/>
      <c r="Q1193" s="203"/>
      <c r="R1193" s="183"/>
      <c r="S1193" s="184" t="n">
        <f aca="false">'Piano Finanziario Annuale'!$F$6</f>
        <v>0</v>
      </c>
      <c r="T1193" s="185" t="n">
        <v>0</v>
      </c>
      <c r="U1193" s="186"/>
      <c r="V1193" s="187" t="n">
        <f aca="false">(T1193*U1193)</f>
        <v>0</v>
      </c>
      <c r="W1193" s="185" t="n">
        <v>0</v>
      </c>
      <c r="X1193" s="185" t="n">
        <f aca="false">IF(OR(S1193="sì",S1193="forfettario 190"),SUM(T1193+W1193),SUM(T1193+V1193+W1193))</f>
        <v>0</v>
      </c>
      <c r="Y1193" s="205"/>
      <c r="Z1193" s="205"/>
      <c r="AA1193" s="206"/>
      <c r="AB1193" s="189" t="n">
        <f aca="false">IF(AA1193="SI",X1193,0)</f>
        <v>0</v>
      </c>
      <c r="AC1193" s="207"/>
      <c r="AD1193" s="207"/>
      <c r="AE1193" s="207"/>
      <c r="AF1193" s="207"/>
      <c r="AG1193" s="207"/>
      <c r="AH1193" s="208"/>
    </row>
    <row r="1194" customFormat="false" ht="13.5" hidden="false" customHeight="true" outlineLevel="0" collapsed="false">
      <c r="A1194" s="22" t="n">
        <v>1193</v>
      </c>
      <c r="B1194" s="180"/>
      <c r="C1194" s="22"/>
      <c r="D1194" s="22"/>
      <c r="E1194" s="22"/>
      <c r="F1194" s="22"/>
      <c r="G1194" s="22"/>
      <c r="H1194" s="183"/>
      <c r="I1194" s="183"/>
      <c r="J1194" s="22"/>
      <c r="K1194" s="191" t="e">
        <f aca="false">VLOOKUP('Altri Costi'!J1194,Legenda!$D$1:$F$258,2)</f>
        <v>#N/A</v>
      </c>
      <c r="L1194" s="22"/>
      <c r="M1194" s="22"/>
      <c r="N1194" s="203"/>
      <c r="O1194" s="183"/>
      <c r="P1194" s="22"/>
      <c r="Q1194" s="203"/>
      <c r="R1194" s="183"/>
      <c r="S1194" s="184" t="n">
        <f aca="false">'Piano Finanziario Annuale'!$F$6</f>
        <v>0</v>
      </c>
      <c r="T1194" s="185" t="n">
        <v>0</v>
      </c>
      <c r="U1194" s="186"/>
      <c r="V1194" s="187" t="n">
        <f aca="false">(T1194*U1194)</f>
        <v>0</v>
      </c>
      <c r="W1194" s="185" t="n">
        <v>0</v>
      </c>
      <c r="X1194" s="185" t="n">
        <f aca="false">IF(OR(S1194="sì",S1194="forfettario 190"),SUM(T1194+W1194),SUM(T1194+V1194+W1194))</f>
        <v>0</v>
      </c>
      <c r="Y1194" s="205"/>
      <c r="Z1194" s="205"/>
      <c r="AA1194" s="206"/>
      <c r="AB1194" s="189" t="n">
        <f aca="false">IF(AA1194="SI",X1194,0)</f>
        <v>0</v>
      </c>
      <c r="AC1194" s="207"/>
      <c r="AD1194" s="207"/>
      <c r="AE1194" s="207"/>
      <c r="AF1194" s="207"/>
      <c r="AG1194" s="207"/>
      <c r="AH1194" s="208"/>
    </row>
    <row r="1195" customFormat="false" ht="13.5" hidden="false" customHeight="true" outlineLevel="0" collapsed="false">
      <c r="A1195" s="22" t="n">
        <v>1194</v>
      </c>
      <c r="B1195" s="180"/>
      <c r="C1195" s="22"/>
      <c r="D1195" s="22"/>
      <c r="E1195" s="22"/>
      <c r="F1195" s="22"/>
      <c r="G1195" s="22"/>
      <c r="H1195" s="183"/>
      <c r="I1195" s="183"/>
      <c r="J1195" s="22"/>
      <c r="K1195" s="191" t="e">
        <f aca="false">VLOOKUP('Altri Costi'!J1195,Legenda!$D$1:$F$258,2)</f>
        <v>#N/A</v>
      </c>
      <c r="L1195" s="22"/>
      <c r="M1195" s="22"/>
      <c r="N1195" s="203"/>
      <c r="O1195" s="183"/>
      <c r="P1195" s="22"/>
      <c r="Q1195" s="203"/>
      <c r="R1195" s="183"/>
      <c r="S1195" s="184" t="n">
        <f aca="false">'Piano Finanziario Annuale'!$F$6</f>
        <v>0</v>
      </c>
      <c r="T1195" s="185" t="n">
        <v>0</v>
      </c>
      <c r="U1195" s="186"/>
      <c r="V1195" s="187" t="n">
        <f aca="false">(T1195*U1195)</f>
        <v>0</v>
      </c>
      <c r="W1195" s="185" t="n">
        <v>0</v>
      </c>
      <c r="X1195" s="185" t="n">
        <f aca="false">IF(OR(S1195="sì",S1195="forfettario 190"),SUM(T1195+W1195),SUM(T1195+V1195+W1195))</f>
        <v>0</v>
      </c>
      <c r="Y1195" s="205"/>
      <c r="Z1195" s="205"/>
      <c r="AA1195" s="206"/>
      <c r="AB1195" s="189" t="n">
        <f aca="false">IF(AA1195="SI",X1195,0)</f>
        <v>0</v>
      </c>
      <c r="AC1195" s="207"/>
      <c r="AD1195" s="207"/>
      <c r="AE1195" s="207"/>
      <c r="AF1195" s="207"/>
      <c r="AG1195" s="207"/>
      <c r="AH1195" s="208"/>
    </row>
    <row r="1196" customFormat="false" ht="13.5" hidden="false" customHeight="true" outlineLevel="0" collapsed="false">
      <c r="A1196" s="22" t="n">
        <v>1195</v>
      </c>
      <c r="B1196" s="180"/>
      <c r="C1196" s="22"/>
      <c r="D1196" s="22"/>
      <c r="E1196" s="22"/>
      <c r="F1196" s="22"/>
      <c r="G1196" s="22"/>
      <c r="H1196" s="183"/>
      <c r="I1196" s="183"/>
      <c r="J1196" s="22"/>
      <c r="K1196" s="191" t="e">
        <f aca="false">VLOOKUP('Altri Costi'!J1196,Legenda!$D$1:$F$258,2)</f>
        <v>#N/A</v>
      </c>
      <c r="L1196" s="22"/>
      <c r="M1196" s="22"/>
      <c r="N1196" s="203"/>
      <c r="O1196" s="183"/>
      <c r="P1196" s="22"/>
      <c r="Q1196" s="203"/>
      <c r="R1196" s="183"/>
      <c r="S1196" s="184" t="n">
        <f aca="false">'Piano Finanziario Annuale'!$F$6</f>
        <v>0</v>
      </c>
      <c r="T1196" s="185" t="n">
        <v>0</v>
      </c>
      <c r="U1196" s="186"/>
      <c r="V1196" s="187" t="n">
        <f aca="false">(T1196*U1196)</f>
        <v>0</v>
      </c>
      <c r="W1196" s="185" t="n">
        <v>0</v>
      </c>
      <c r="X1196" s="185" t="n">
        <f aca="false">IF(OR(S1196="sì",S1196="forfettario 190"),SUM(T1196+W1196),SUM(T1196+V1196+W1196))</f>
        <v>0</v>
      </c>
      <c r="Y1196" s="205"/>
      <c r="Z1196" s="205"/>
      <c r="AA1196" s="206"/>
      <c r="AB1196" s="189" t="n">
        <f aca="false">IF(AA1196="SI",X1196,0)</f>
        <v>0</v>
      </c>
      <c r="AC1196" s="207"/>
      <c r="AD1196" s="207"/>
      <c r="AE1196" s="207"/>
      <c r="AF1196" s="207"/>
      <c r="AG1196" s="207"/>
      <c r="AH1196" s="208"/>
    </row>
    <row r="1197" customFormat="false" ht="13.5" hidden="false" customHeight="true" outlineLevel="0" collapsed="false">
      <c r="A1197" s="22" t="n">
        <v>1196</v>
      </c>
      <c r="B1197" s="180"/>
      <c r="C1197" s="22"/>
      <c r="D1197" s="22"/>
      <c r="E1197" s="22"/>
      <c r="F1197" s="22"/>
      <c r="G1197" s="22"/>
      <c r="H1197" s="183"/>
      <c r="I1197" s="183"/>
      <c r="J1197" s="22"/>
      <c r="K1197" s="191" t="e">
        <f aca="false">VLOOKUP('Altri Costi'!J1197,Legenda!$D$1:$F$258,2)</f>
        <v>#N/A</v>
      </c>
      <c r="L1197" s="22"/>
      <c r="M1197" s="22"/>
      <c r="N1197" s="203"/>
      <c r="O1197" s="183"/>
      <c r="P1197" s="22"/>
      <c r="Q1197" s="203"/>
      <c r="R1197" s="183"/>
      <c r="S1197" s="184" t="n">
        <f aca="false">'Piano Finanziario Annuale'!$F$6</f>
        <v>0</v>
      </c>
      <c r="T1197" s="185" t="n">
        <v>0</v>
      </c>
      <c r="U1197" s="186"/>
      <c r="V1197" s="187" t="n">
        <f aca="false">(T1197*U1197)</f>
        <v>0</v>
      </c>
      <c r="W1197" s="185" t="n">
        <v>0</v>
      </c>
      <c r="X1197" s="185" t="n">
        <f aca="false">IF(OR(S1197="sì",S1197="forfettario 190"),SUM(T1197+W1197),SUM(T1197+V1197+W1197))</f>
        <v>0</v>
      </c>
      <c r="Y1197" s="205"/>
      <c r="Z1197" s="205"/>
      <c r="AA1197" s="206"/>
      <c r="AB1197" s="189" t="n">
        <f aca="false">IF(AA1197="SI",X1197,0)</f>
        <v>0</v>
      </c>
      <c r="AC1197" s="207"/>
      <c r="AD1197" s="207"/>
      <c r="AE1197" s="207"/>
      <c r="AF1197" s="207"/>
      <c r="AG1197" s="207"/>
      <c r="AH1197" s="208"/>
    </row>
    <row r="1198" customFormat="false" ht="13.5" hidden="false" customHeight="true" outlineLevel="0" collapsed="false">
      <c r="A1198" s="22" t="n">
        <v>1197</v>
      </c>
      <c r="B1198" s="180"/>
      <c r="C1198" s="22"/>
      <c r="D1198" s="22"/>
      <c r="E1198" s="22"/>
      <c r="F1198" s="22"/>
      <c r="G1198" s="22"/>
      <c r="H1198" s="183"/>
      <c r="I1198" s="183"/>
      <c r="J1198" s="22"/>
      <c r="K1198" s="191" t="e">
        <f aca="false">VLOOKUP('Altri Costi'!J1198,Legenda!$D$1:$F$258,2)</f>
        <v>#N/A</v>
      </c>
      <c r="L1198" s="22"/>
      <c r="M1198" s="22"/>
      <c r="N1198" s="203"/>
      <c r="O1198" s="183"/>
      <c r="P1198" s="22"/>
      <c r="Q1198" s="203"/>
      <c r="R1198" s="183"/>
      <c r="S1198" s="184" t="n">
        <f aca="false">'Piano Finanziario Annuale'!$F$6</f>
        <v>0</v>
      </c>
      <c r="T1198" s="185" t="n">
        <v>0</v>
      </c>
      <c r="U1198" s="186"/>
      <c r="V1198" s="187" t="n">
        <f aca="false">(T1198*U1198)</f>
        <v>0</v>
      </c>
      <c r="W1198" s="185" t="n">
        <v>0</v>
      </c>
      <c r="X1198" s="185" t="n">
        <f aca="false">IF(OR(S1198="sì",S1198="forfettario 190"),SUM(T1198+W1198),SUM(T1198+V1198+W1198))</f>
        <v>0</v>
      </c>
      <c r="Y1198" s="205"/>
      <c r="Z1198" s="205"/>
      <c r="AA1198" s="206"/>
      <c r="AB1198" s="189" t="n">
        <f aca="false">IF(AA1198="SI",X1198,0)</f>
        <v>0</v>
      </c>
      <c r="AC1198" s="207"/>
      <c r="AD1198" s="207"/>
      <c r="AE1198" s="207"/>
      <c r="AF1198" s="207"/>
      <c r="AG1198" s="207"/>
      <c r="AH1198" s="208"/>
    </row>
    <row r="1199" customFormat="false" ht="13.5" hidden="false" customHeight="true" outlineLevel="0" collapsed="false">
      <c r="A1199" s="22" t="n">
        <v>1198</v>
      </c>
      <c r="B1199" s="180"/>
      <c r="C1199" s="22"/>
      <c r="D1199" s="22"/>
      <c r="E1199" s="22"/>
      <c r="F1199" s="22"/>
      <c r="G1199" s="22"/>
      <c r="H1199" s="183"/>
      <c r="I1199" s="183"/>
      <c r="J1199" s="22"/>
      <c r="K1199" s="191" t="e">
        <f aca="false">VLOOKUP('Altri Costi'!J1199,Legenda!$D$1:$F$258,2)</f>
        <v>#N/A</v>
      </c>
      <c r="L1199" s="22"/>
      <c r="M1199" s="22"/>
      <c r="N1199" s="203"/>
      <c r="O1199" s="183"/>
      <c r="P1199" s="22"/>
      <c r="Q1199" s="203"/>
      <c r="R1199" s="183"/>
      <c r="S1199" s="184" t="n">
        <f aca="false">'Piano Finanziario Annuale'!$F$6</f>
        <v>0</v>
      </c>
      <c r="T1199" s="185" t="n">
        <v>0</v>
      </c>
      <c r="U1199" s="186"/>
      <c r="V1199" s="187" t="n">
        <f aca="false">(T1199*U1199)</f>
        <v>0</v>
      </c>
      <c r="W1199" s="185" t="n">
        <v>0</v>
      </c>
      <c r="X1199" s="185" t="n">
        <f aca="false">IF(OR(S1199="sì",S1199="forfettario 190"),SUM(T1199+W1199),SUM(T1199+V1199+W1199))</f>
        <v>0</v>
      </c>
      <c r="Y1199" s="205"/>
      <c r="Z1199" s="205"/>
      <c r="AA1199" s="206"/>
      <c r="AB1199" s="189" t="n">
        <f aca="false">IF(AA1199="SI",X1199,0)</f>
        <v>0</v>
      </c>
      <c r="AC1199" s="207"/>
      <c r="AD1199" s="207"/>
      <c r="AE1199" s="207"/>
      <c r="AF1199" s="207"/>
      <c r="AG1199" s="207"/>
      <c r="AH1199" s="208"/>
    </row>
    <row r="1200" customFormat="false" ht="13.5" hidden="false" customHeight="true" outlineLevel="0" collapsed="false">
      <c r="A1200" s="22" t="n">
        <v>1199</v>
      </c>
      <c r="B1200" s="180"/>
      <c r="C1200" s="22"/>
      <c r="D1200" s="22"/>
      <c r="E1200" s="22"/>
      <c r="F1200" s="22"/>
      <c r="G1200" s="22"/>
      <c r="H1200" s="183"/>
      <c r="I1200" s="183"/>
      <c r="J1200" s="22"/>
      <c r="K1200" s="191" t="e">
        <f aca="false">VLOOKUP('Altri Costi'!J1200,Legenda!$D$1:$F$258,2)</f>
        <v>#N/A</v>
      </c>
      <c r="L1200" s="22"/>
      <c r="M1200" s="22"/>
      <c r="N1200" s="203"/>
      <c r="O1200" s="183"/>
      <c r="P1200" s="22"/>
      <c r="Q1200" s="203"/>
      <c r="R1200" s="183"/>
      <c r="S1200" s="184" t="n">
        <f aca="false">'Piano Finanziario Annuale'!$F$6</f>
        <v>0</v>
      </c>
      <c r="T1200" s="185" t="n">
        <v>0</v>
      </c>
      <c r="U1200" s="186"/>
      <c r="V1200" s="187" t="n">
        <f aca="false">(T1200*U1200)</f>
        <v>0</v>
      </c>
      <c r="W1200" s="185" t="n">
        <v>0</v>
      </c>
      <c r="X1200" s="185" t="n">
        <f aca="false">IF(OR(S1200="sì",S1200="forfettario 190"),SUM(T1200+W1200),SUM(T1200+V1200+W1200))</f>
        <v>0</v>
      </c>
      <c r="Y1200" s="205"/>
      <c r="Z1200" s="205"/>
      <c r="AA1200" s="206"/>
      <c r="AB1200" s="189" t="n">
        <f aca="false">IF(AA1200="SI",X1200,0)</f>
        <v>0</v>
      </c>
      <c r="AC1200" s="207"/>
      <c r="AD1200" s="207"/>
      <c r="AE1200" s="207"/>
      <c r="AF1200" s="207"/>
      <c r="AG1200" s="207"/>
      <c r="AH1200" s="208"/>
    </row>
    <row r="1201" customFormat="false" ht="13.5" hidden="false" customHeight="true" outlineLevel="0" collapsed="false">
      <c r="A1201" s="22" t="n">
        <v>1200</v>
      </c>
      <c r="B1201" s="180"/>
      <c r="C1201" s="22"/>
      <c r="D1201" s="22"/>
      <c r="E1201" s="22"/>
      <c r="F1201" s="22"/>
      <c r="G1201" s="22"/>
      <c r="H1201" s="183"/>
      <c r="I1201" s="183"/>
      <c r="J1201" s="22"/>
      <c r="K1201" s="191" t="e">
        <f aca="false">VLOOKUP('Altri Costi'!J1201,Legenda!$D$1:$F$258,2)</f>
        <v>#N/A</v>
      </c>
      <c r="L1201" s="22"/>
      <c r="M1201" s="22"/>
      <c r="N1201" s="203"/>
      <c r="O1201" s="183"/>
      <c r="P1201" s="22"/>
      <c r="Q1201" s="203"/>
      <c r="R1201" s="183"/>
      <c r="S1201" s="184" t="n">
        <f aca="false">'Piano Finanziario Annuale'!$F$6</f>
        <v>0</v>
      </c>
      <c r="T1201" s="185" t="n">
        <v>0</v>
      </c>
      <c r="U1201" s="186"/>
      <c r="V1201" s="187" t="n">
        <f aca="false">(T1201*U1201)</f>
        <v>0</v>
      </c>
      <c r="W1201" s="185" t="n">
        <v>0</v>
      </c>
      <c r="X1201" s="185" t="n">
        <f aca="false">IF(OR(S1201="sì",S1201="forfettario 190"),SUM(T1201+W1201),SUM(T1201+V1201+W1201))</f>
        <v>0</v>
      </c>
      <c r="Y1201" s="205"/>
      <c r="Z1201" s="205"/>
      <c r="AA1201" s="206"/>
      <c r="AB1201" s="189" t="n">
        <f aca="false">IF(AA1201="SI",X1201,0)</f>
        <v>0</v>
      </c>
      <c r="AC1201" s="207"/>
      <c r="AD1201" s="207"/>
      <c r="AE1201" s="207"/>
      <c r="AF1201" s="207"/>
      <c r="AG1201" s="207"/>
      <c r="AH1201" s="208"/>
    </row>
    <row r="1202" customFormat="false" ht="13.5" hidden="false" customHeight="true" outlineLevel="0" collapsed="false">
      <c r="A1202" s="22" t="n">
        <v>1201</v>
      </c>
      <c r="B1202" s="180"/>
      <c r="C1202" s="22"/>
      <c r="D1202" s="22"/>
      <c r="E1202" s="22"/>
      <c r="F1202" s="22"/>
      <c r="G1202" s="22"/>
      <c r="H1202" s="183"/>
      <c r="I1202" s="183"/>
      <c r="J1202" s="22"/>
      <c r="K1202" s="191" t="e">
        <f aca="false">VLOOKUP('Altri Costi'!J1202,Legenda!$D$1:$F$258,2)</f>
        <v>#N/A</v>
      </c>
      <c r="L1202" s="22"/>
      <c r="M1202" s="22"/>
      <c r="N1202" s="203"/>
      <c r="O1202" s="183"/>
      <c r="P1202" s="22"/>
      <c r="Q1202" s="203"/>
      <c r="R1202" s="183"/>
      <c r="S1202" s="184" t="n">
        <f aca="false">'Piano Finanziario Annuale'!$F$6</f>
        <v>0</v>
      </c>
      <c r="T1202" s="185" t="n">
        <v>0</v>
      </c>
      <c r="U1202" s="186"/>
      <c r="V1202" s="187" t="n">
        <f aca="false">(T1202*U1202)</f>
        <v>0</v>
      </c>
      <c r="W1202" s="185" t="n">
        <v>0</v>
      </c>
      <c r="X1202" s="185" t="n">
        <f aca="false">IF(OR(S1202="sì",S1202="forfettario 190"),SUM(T1202+W1202),SUM(T1202+V1202+W1202))</f>
        <v>0</v>
      </c>
      <c r="Y1202" s="205"/>
      <c r="Z1202" s="205"/>
      <c r="AA1202" s="206"/>
      <c r="AB1202" s="189" t="n">
        <f aca="false">IF(AA1202="SI",X1202,0)</f>
        <v>0</v>
      </c>
      <c r="AC1202" s="207"/>
      <c r="AD1202" s="207"/>
      <c r="AE1202" s="207"/>
      <c r="AF1202" s="207"/>
      <c r="AG1202" s="207"/>
      <c r="AH1202" s="208"/>
    </row>
    <row r="1203" customFormat="false" ht="13.5" hidden="false" customHeight="true" outlineLevel="0" collapsed="false">
      <c r="A1203" s="22" t="n">
        <v>1202</v>
      </c>
      <c r="B1203" s="180"/>
      <c r="C1203" s="22"/>
      <c r="D1203" s="22"/>
      <c r="E1203" s="22"/>
      <c r="F1203" s="22"/>
      <c r="G1203" s="22"/>
      <c r="H1203" s="183"/>
      <c r="I1203" s="183"/>
      <c r="J1203" s="22"/>
      <c r="K1203" s="191" t="e">
        <f aca="false">VLOOKUP('Altri Costi'!J1203,Legenda!$D$1:$F$258,2)</f>
        <v>#N/A</v>
      </c>
      <c r="L1203" s="22"/>
      <c r="M1203" s="22"/>
      <c r="N1203" s="203"/>
      <c r="O1203" s="183"/>
      <c r="P1203" s="22"/>
      <c r="Q1203" s="203"/>
      <c r="R1203" s="183"/>
      <c r="S1203" s="184" t="n">
        <f aca="false">'Piano Finanziario Annuale'!$F$6</f>
        <v>0</v>
      </c>
      <c r="T1203" s="185" t="n">
        <v>0</v>
      </c>
      <c r="U1203" s="186"/>
      <c r="V1203" s="187" t="n">
        <f aca="false">(T1203*U1203)</f>
        <v>0</v>
      </c>
      <c r="W1203" s="185" t="n">
        <v>0</v>
      </c>
      <c r="X1203" s="185" t="n">
        <f aca="false">IF(OR(S1203="sì",S1203="forfettario 190"),SUM(T1203+W1203),SUM(T1203+V1203+W1203))</f>
        <v>0</v>
      </c>
      <c r="Y1203" s="205"/>
      <c r="Z1203" s="205"/>
      <c r="AA1203" s="206"/>
      <c r="AB1203" s="189" t="n">
        <f aca="false">IF(AA1203="SI",X1203,0)</f>
        <v>0</v>
      </c>
      <c r="AC1203" s="207"/>
      <c r="AD1203" s="207"/>
      <c r="AE1203" s="207"/>
      <c r="AF1203" s="207"/>
      <c r="AG1203" s="207"/>
      <c r="AH1203" s="208"/>
    </row>
    <row r="1204" customFormat="false" ht="13.5" hidden="false" customHeight="true" outlineLevel="0" collapsed="false">
      <c r="A1204" s="22" t="n">
        <v>1203</v>
      </c>
      <c r="B1204" s="180"/>
      <c r="C1204" s="22"/>
      <c r="D1204" s="22"/>
      <c r="E1204" s="22"/>
      <c r="F1204" s="22"/>
      <c r="G1204" s="22"/>
      <c r="H1204" s="183"/>
      <c r="I1204" s="183"/>
      <c r="J1204" s="22"/>
      <c r="K1204" s="191" t="e">
        <f aca="false">VLOOKUP('Altri Costi'!J1204,Legenda!$D$1:$F$258,2)</f>
        <v>#N/A</v>
      </c>
      <c r="L1204" s="22"/>
      <c r="M1204" s="22"/>
      <c r="N1204" s="203"/>
      <c r="O1204" s="183"/>
      <c r="P1204" s="22"/>
      <c r="Q1204" s="203"/>
      <c r="R1204" s="183"/>
      <c r="S1204" s="184" t="n">
        <f aca="false">'Piano Finanziario Annuale'!$F$6</f>
        <v>0</v>
      </c>
      <c r="T1204" s="185" t="n">
        <v>0</v>
      </c>
      <c r="U1204" s="186"/>
      <c r="V1204" s="187" t="n">
        <f aca="false">(T1204*U1204)</f>
        <v>0</v>
      </c>
      <c r="W1204" s="185" t="n">
        <v>0</v>
      </c>
      <c r="X1204" s="185" t="n">
        <f aca="false">IF(OR(S1204="sì",S1204="forfettario 190"),SUM(T1204+W1204),SUM(T1204+V1204+W1204))</f>
        <v>0</v>
      </c>
      <c r="Y1204" s="205"/>
      <c r="Z1204" s="205"/>
      <c r="AA1204" s="206"/>
      <c r="AB1204" s="189" t="n">
        <f aca="false">IF(AA1204="SI",X1204,0)</f>
        <v>0</v>
      </c>
      <c r="AC1204" s="207"/>
      <c r="AD1204" s="207"/>
      <c r="AE1204" s="207"/>
      <c r="AF1204" s="207"/>
      <c r="AG1204" s="207"/>
      <c r="AH1204" s="208"/>
    </row>
    <row r="1205" customFormat="false" ht="13.5" hidden="false" customHeight="true" outlineLevel="0" collapsed="false">
      <c r="A1205" s="22" t="n">
        <v>1204</v>
      </c>
      <c r="B1205" s="180"/>
      <c r="C1205" s="22"/>
      <c r="D1205" s="22"/>
      <c r="E1205" s="22"/>
      <c r="F1205" s="22"/>
      <c r="G1205" s="22"/>
      <c r="H1205" s="183"/>
      <c r="I1205" s="183"/>
      <c r="J1205" s="22"/>
      <c r="K1205" s="191" t="e">
        <f aca="false">VLOOKUP('Altri Costi'!J1205,Legenda!$D$1:$F$258,2)</f>
        <v>#N/A</v>
      </c>
      <c r="L1205" s="22"/>
      <c r="M1205" s="22"/>
      <c r="N1205" s="203"/>
      <c r="O1205" s="183"/>
      <c r="P1205" s="22"/>
      <c r="Q1205" s="203"/>
      <c r="R1205" s="183"/>
      <c r="S1205" s="184" t="n">
        <f aca="false">'Piano Finanziario Annuale'!$F$6</f>
        <v>0</v>
      </c>
      <c r="T1205" s="185" t="n">
        <v>0</v>
      </c>
      <c r="U1205" s="186"/>
      <c r="V1205" s="187" t="n">
        <f aca="false">(T1205*U1205)</f>
        <v>0</v>
      </c>
      <c r="W1205" s="185" t="n">
        <v>0</v>
      </c>
      <c r="X1205" s="185" t="n">
        <f aca="false">IF(OR(S1205="sì",S1205="forfettario 190"),SUM(T1205+W1205),SUM(T1205+V1205+W1205))</f>
        <v>0</v>
      </c>
      <c r="Y1205" s="205"/>
      <c r="Z1205" s="205"/>
      <c r="AA1205" s="206"/>
      <c r="AB1205" s="189" t="n">
        <f aca="false">IF(AA1205="SI",X1205,0)</f>
        <v>0</v>
      </c>
      <c r="AC1205" s="207"/>
      <c r="AD1205" s="207"/>
      <c r="AE1205" s="207"/>
      <c r="AF1205" s="207"/>
      <c r="AG1205" s="207"/>
      <c r="AH1205" s="208"/>
    </row>
    <row r="1206" customFormat="false" ht="13.5" hidden="false" customHeight="true" outlineLevel="0" collapsed="false">
      <c r="A1206" s="22" t="n">
        <v>1205</v>
      </c>
      <c r="B1206" s="180"/>
      <c r="C1206" s="22"/>
      <c r="D1206" s="22"/>
      <c r="E1206" s="22"/>
      <c r="F1206" s="22"/>
      <c r="G1206" s="22"/>
      <c r="H1206" s="183"/>
      <c r="I1206" s="183"/>
      <c r="J1206" s="22"/>
      <c r="K1206" s="191" t="e">
        <f aca="false">VLOOKUP('Altri Costi'!J1206,Legenda!$D$1:$F$258,2)</f>
        <v>#N/A</v>
      </c>
      <c r="L1206" s="22"/>
      <c r="M1206" s="22"/>
      <c r="N1206" s="203"/>
      <c r="O1206" s="183"/>
      <c r="P1206" s="22"/>
      <c r="Q1206" s="203"/>
      <c r="R1206" s="183"/>
      <c r="S1206" s="184" t="n">
        <f aca="false">'Piano Finanziario Annuale'!$F$6</f>
        <v>0</v>
      </c>
      <c r="T1206" s="185" t="n">
        <v>0</v>
      </c>
      <c r="U1206" s="186"/>
      <c r="V1206" s="187" t="n">
        <f aca="false">(T1206*U1206)</f>
        <v>0</v>
      </c>
      <c r="W1206" s="185" t="n">
        <v>0</v>
      </c>
      <c r="X1206" s="185" t="n">
        <f aca="false">IF(OR(S1206="sì",S1206="forfettario 190"),SUM(T1206+W1206),SUM(T1206+V1206+W1206))</f>
        <v>0</v>
      </c>
      <c r="Y1206" s="205"/>
      <c r="Z1206" s="205"/>
      <c r="AA1206" s="206"/>
      <c r="AB1206" s="189" t="n">
        <f aca="false">IF(AA1206="SI",X1206,0)</f>
        <v>0</v>
      </c>
      <c r="AC1206" s="207"/>
      <c r="AD1206" s="207"/>
      <c r="AE1206" s="207"/>
      <c r="AF1206" s="207"/>
      <c r="AG1206" s="207"/>
      <c r="AH1206" s="208"/>
    </row>
    <row r="1207" customFormat="false" ht="13.5" hidden="false" customHeight="true" outlineLevel="0" collapsed="false">
      <c r="A1207" s="22" t="n">
        <v>1206</v>
      </c>
      <c r="B1207" s="180"/>
      <c r="C1207" s="22"/>
      <c r="D1207" s="22"/>
      <c r="E1207" s="22"/>
      <c r="F1207" s="22"/>
      <c r="G1207" s="22"/>
      <c r="H1207" s="183"/>
      <c r="I1207" s="183"/>
      <c r="J1207" s="22"/>
      <c r="K1207" s="191" t="e">
        <f aca="false">VLOOKUP('Altri Costi'!J1207,Legenda!$D$1:$F$258,2)</f>
        <v>#N/A</v>
      </c>
      <c r="L1207" s="22"/>
      <c r="M1207" s="22"/>
      <c r="N1207" s="203"/>
      <c r="O1207" s="183"/>
      <c r="P1207" s="22"/>
      <c r="Q1207" s="203"/>
      <c r="R1207" s="183"/>
      <c r="S1207" s="184" t="n">
        <f aca="false">'Piano Finanziario Annuale'!$F$6</f>
        <v>0</v>
      </c>
      <c r="T1207" s="185" t="n">
        <v>0</v>
      </c>
      <c r="U1207" s="186"/>
      <c r="V1207" s="187" t="n">
        <f aca="false">(T1207*U1207)</f>
        <v>0</v>
      </c>
      <c r="W1207" s="185" t="n">
        <v>0</v>
      </c>
      <c r="X1207" s="185" t="n">
        <f aca="false">IF(OR(S1207="sì",S1207="forfettario 190"),SUM(T1207+W1207),SUM(T1207+V1207+W1207))</f>
        <v>0</v>
      </c>
      <c r="Y1207" s="205"/>
      <c r="Z1207" s="205"/>
      <c r="AA1207" s="206"/>
      <c r="AB1207" s="189" t="n">
        <f aca="false">IF(AA1207="SI",X1207,0)</f>
        <v>0</v>
      </c>
      <c r="AC1207" s="207"/>
      <c r="AD1207" s="207"/>
      <c r="AE1207" s="207"/>
      <c r="AF1207" s="207"/>
      <c r="AG1207" s="207"/>
      <c r="AH1207" s="208"/>
    </row>
    <row r="1208" customFormat="false" ht="13.5" hidden="false" customHeight="true" outlineLevel="0" collapsed="false">
      <c r="A1208" s="22" t="n">
        <v>1207</v>
      </c>
      <c r="B1208" s="180"/>
      <c r="C1208" s="22"/>
      <c r="D1208" s="22"/>
      <c r="E1208" s="22"/>
      <c r="F1208" s="22"/>
      <c r="G1208" s="22"/>
      <c r="H1208" s="183"/>
      <c r="I1208" s="183"/>
      <c r="J1208" s="22"/>
      <c r="K1208" s="191" t="e">
        <f aca="false">VLOOKUP('Altri Costi'!J1208,Legenda!$D$1:$F$258,2)</f>
        <v>#N/A</v>
      </c>
      <c r="L1208" s="22"/>
      <c r="M1208" s="22"/>
      <c r="N1208" s="203"/>
      <c r="O1208" s="183"/>
      <c r="P1208" s="22"/>
      <c r="Q1208" s="203"/>
      <c r="R1208" s="183"/>
      <c r="S1208" s="184" t="n">
        <f aca="false">'Piano Finanziario Annuale'!$F$6</f>
        <v>0</v>
      </c>
      <c r="T1208" s="185" t="n">
        <v>0</v>
      </c>
      <c r="U1208" s="186"/>
      <c r="V1208" s="187" t="n">
        <f aca="false">(T1208*U1208)</f>
        <v>0</v>
      </c>
      <c r="W1208" s="185" t="n">
        <v>0</v>
      </c>
      <c r="X1208" s="185" t="n">
        <f aca="false">IF(OR(S1208="sì",S1208="forfettario 190"),SUM(T1208+W1208),SUM(T1208+V1208+W1208))</f>
        <v>0</v>
      </c>
      <c r="Y1208" s="205"/>
      <c r="Z1208" s="205"/>
      <c r="AA1208" s="206"/>
      <c r="AB1208" s="189" t="n">
        <f aca="false">IF(AA1208="SI",X1208,0)</f>
        <v>0</v>
      </c>
      <c r="AC1208" s="207"/>
      <c r="AD1208" s="207"/>
      <c r="AE1208" s="207"/>
      <c r="AF1208" s="207"/>
      <c r="AG1208" s="207"/>
      <c r="AH1208" s="208"/>
    </row>
    <row r="1209" customFormat="false" ht="13.5" hidden="false" customHeight="true" outlineLevel="0" collapsed="false">
      <c r="A1209" s="22" t="n">
        <v>1208</v>
      </c>
      <c r="B1209" s="180"/>
      <c r="C1209" s="22"/>
      <c r="D1209" s="22"/>
      <c r="E1209" s="22"/>
      <c r="F1209" s="22"/>
      <c r="G1209" s="22"/>
      <c r="H1209" s="183"/>
      <c r="I1209" s="183"/>
      <c r="J1209" s="22"/>
      <c r="K1209" s="191" t="e">
        <f aca="false">VLOOKUP('Altri Costi'!J1209,Legenda!$D$1:$F$258,2)</f>
        <v>#N/A</v>
      </c>
      <c r="L1209" s="22"/>
      <c r="M1209" s="22"/>
      <c r="N1209" s="203"/>
      <c r="O1209" s="183"/>
      <c r="P1209" s="22"/>
      <c r="Q1209" s="203"/>
      <c r="R1209" s="183"/>
      <c r="S1209" s="184" t="n">
        <f aca="false">'Piano Finanziario Annuale'!$F$6</f>
        <v>0</v>
      </c>
      <c r="T1209" s="185" t="n">
        <v>0</v>
      </c>
      <c r="U1209" s="186"/>
      <c r="V1209" s="187" t="n">
        <f aca="false">(T1209*U1209)</f>
        <v>0</v>
      </c>
      <c r="W1209" s="185" t="n">
        <v>0</v>
      </c>
      <c r="X1209" s="185" t="n">
        <f aca="false">IF(OR(S1209="sì",S1209="forfettario 190"),SUM(T1209+W1209),SUM(T1209+V1209+W1209))</f>
        <v>0</v>
      </c>
      <c r="Y1209" s="205"/>
      <c r="Z1209" s="205"/>
      <c r="AA1209" s="206"/>
      <c r="AB1209" s="189" t="n">
        <f aca="false">IF(AA1209="SI",X1209,0)</f>
        <v>0</v>
      </c>
      <c r="AC1209" s="207"/>
      <c r="AD1209" s="207"/>
      <c r="AE1209" s="207"/>
      <c r="AF1209" s="207"/>
      <c r="AG1209" s="207"/>
      <c r="AH1209" s="208"/>
    </row>
    <row r="1210" customFormat="false" ht="13.5" hidden="false" customHeight="true" outlineLevel="0" collapsed="false">
      <c r="A1210" s="22" t="n">
        <v>1209</v>
      </c>
      <c r="B1210" s="180"/>
      <c r="C1210" s="22"/>
      <c r="D1210" s="22"/>
      <c r="E1210" s="22"/>
      <c r="F1210" s="22"/>
      <c r="G1210" s="22"/>
      <c r="H1210" s="183"/>
      <c r="I1210" s="183"/>
      <c r="J1210" s="22"/>
      <c r="K1210" s="191" t="e">
        <f aca="false">VLOOKUP('Altri Costi'!J1210,Legenda!$D$1:$F$258,2)</f>
        <v>#N/A</v>
      </c>
      <c r="L1210" s="22"/>
      <c r="M1210" s="22"/>
      <c r="N1210" s="203"/>
      <c r="O1210" s="183"/>
      <c r="P1210" s="22"/>
      <c r="Q1210" s="203"/>
      <c r="R1210" s="183"/>
      <c r="S1210" s="184" t="n">
        <f aca="false">'Piano Finanziario Annuale'!$F$6</f>
        <v>0</v>
      </c>
      <c r="T1210" s="185" t="n">
        <v>0</v>
      </c>
      <c r="U1210" s="186"/>
      <c r="V1210" s="187" t="n">
        <f aca="false">(T1210*U1210)</f>
        <v>0</v>
      </c>
      <c r="W1210" s="185" t="n">
        <v>0</v>
      </c>
      <c r="X1210" s="185" t="n">
        <f aca="false">IF(OR(S1210="sì",S1210="forfettario 190"),SUM(T1210+W1210),SUM(T1210+V1210+W1210))</f>
        <v>0</v>
      </c>
      <c r="Y1210" s="205"/>
      <c r="Z1210" s="205"/>
      <c r="AA1210" s="206"/>
      <c r="AB1210" s="189" t="n">
        <f aca="false">IF(AA1210="SI",X1210,0)</f>
        <v>0</v>
      </c>
      <c r="AC1210" s="207"/>
      <c r="AD1210" s="207"/>
      <c r="AE1210" s="207"/>
      <c r="AF1210" s="207"/>
      <c r="AG1210" s="207"/>
      <c r="AH1210" s="208"/>
    </row>
    <row r="1211" customFormat="false" ht="13.5" hidden="false" customHeight="true" outlineLevel="0" collapsed="false">
      <c r="A1211" s="22" t="n">
        <v>1210</v>
      </c>
      <c r="B1211" s="180"/>
      <c r="C1211" s="22"/>
      <c r="D1211" s="22"/>
      <c r="E1211" s="22"/>
      <c r="F1211" s="22"/>
      <c r="G1211" s="22"/>
      <c r="H1211" s="183"/>
      <c r="I1211" s="183"/>
      <c r="J1211" s="22"/>
      <c r="K1211" s="191" t="e">
        <f aca="false">VLOOKUP('Altri Costi'!J1211,Legenda!$D$1:$F$258,2)</f>
        <v>#N/A</v>
      </c>
      <c r="L1211" s="22"/>
      <c r="M1211" s="22"/>
      <c r="N1211" s="203"/>
      <c r="O1211" s="183"/>
      <c r="P1211" s="22"/>
      <c r="Q1211" s="203"/>
      <c r="R1211" s="183"/>
      <c r="S1211" s="184" t="n">
        <f aca="false">'Piano Finanziario Annuale'!$F$6</f>
        <v>0</v>
      </c>
      <c r="T1211" s="185" t="n">
        <v>0</v>
      </c>
      <c r="U1211" s="186"/>
      <c r="V1211" s="187" t="n">
        <f aca="false">(T1211*U1211)</f>
        <v>0</v>
      </c>
      <c r="W1211" s="185" t="n">
        <v>0</v>
      </c>
      <c r="X1211" s="185" t="n">
        <f aca="false">IF(OR(S1211="sì",S1211="forfettario 190"),SUM(T1211+W1211),SUM(T1211+V1211+W1211))</f>
        <v>0</v>
      </c>
      <c r="Y1211" s="205"/>
      <c r="Z1211" s="205"/>
      <c r="AA1211" s="206"/>
      <c r="AB1211" s="189" t="n">
        <f aca="false">IF(AA1211="SI",X1211,0)</f>
        <v>0</v>
      </c>
      <c r="AC1211" s="207"/>
      <c r="AD1211" s="207"/>
      <c r="AE1211" s="207"/>
      <c r="AF1211" s="207"/>
      <c r="AG1211" s="207"/>
      <c r="AH1211" s="208"/>
    </row>
    <row r="1212" customFormat="false" ht="13.5" hidden="false" customHeight="true" outlineLevel="0" collapsed="false">
      <c r="A1212" s="22" t="n">
        <v>1211</v>
      </c>
      <c r="B1212" s="180"/>
      <c r="C1212" s="22"/>
      <c r="D1212" s="22"/>
      <c r="E1212" s="22"/>
      <c r="F1212" s="22"/>
      <c r="G1212" s="22"/>
      <c r="H1212" s="183"/>
      <c r="I1212" s="183"/>
      <c r="J1212" s="22"/>
      <c r="K1212" s="191" t="e">
        <f aca="false">VLOOKUP('Altri Costi'!J1212,Legenda!$D$1:$F$258,2)</f>
        <v>#N/A</v>
      </c>
      <c r="L1212" s="22"/>
      <c r="M1212" s="22"/>
      <c r="N1212" s="203"/>
      <c r="O1212" s="183"/>
      <c r="P1212" s="22"/>
      <c r="Q1212" s="203"/>
      <c r="R1212" s="183"/>
      <c r="S1212" s="184" t="n">
        <f aca="false">'Piano Finanziario Annuale'!$F$6</f>
        <v>0</v>
      </c>
      <c r="T1212" s="185" t="n">
        <v>0</v>
      </c>
      <c r="U1212" s="186"/>
      <c r="V1212" s="187" t="n">
        <f aca="false">(T1212*U1212)</f>
        <v>0</v>
      </c>
      <c r="W1212" s="185" t="n">
        <v>0</v>
      </c>
      <c r="X1212" s="185" t="n">
        <f aca="false">IF(OR(S1212="sì",S1212="forfettario 190"),SUM(T1212+W1212),SUM(T1212+V1212+W1212))</f>
        <v>0</v>
      </c>
      <c r="Y1212" s="205"/>
      <c r="Z1212" s="205"/>
      <c r="AA1212" s="206"/>
      <c r="AB1212" s="189" t="n">
        <f aca="false">IF(AA1212="SI",X1212,0)</f>
        <v>0</v>
      </c>
      <c r="AC1212" s="207"/>
      <c r="AD1212" s="207"/>
      <c r="AE1212" s="207"/>
      <c r="AF1212" s="207"/>
      <c r="AG1212" s="207"/>
      <c r="AH1212" s="208"/>
    </row>
    <row r="1213" customFormat="false" ht="13.5" hidden="false" customHeight="true" outlineLevel="0" collapsed="false">
      <c r="A1213" s="22" t="n">
        <v>1212</v>
      </c>
      <c r="B1213" s="180"/>
      <c r="C1213" s="22"/>
      <c r="D1213" s="22"/>
      <c r="E1213" s="22"/>
      <c r="F1213" s="22"/>
      <c r="G1213" s="22"/>
      <c r="H1213" s="183"/>
      <c r="I1213" s="183"/>
      <c r="J1213" s="22"/>
      <c r="K1213" s="191" t="e">
        <f aca="false">VLOOKUP('Altri Costi'!J1213,Legenda!$D$1:$F$258,2)</f>
        <v>#N/A</v>
      </c>
      <c r="L1213" s="22"/>
      <c r="M1213" s="22"/>
      <c r="N1213" s="203"/>
      <c r="O1213" s="183"/>
      <c r="P1213" s="22"/>
      <c r="Q1213" s="203"/>
      <c r="R1213" s="183"/>
      <c r="S1213" s="184" t="n">
        <f aca="false">'Piano Finanziario Annuale'!$F$6</f>
        <v>0</v>
      </c>
      <c r="T1213" s="185" t="n">
        <v>0</v>
      </c>
      <c r="U1213" s="186"/>
      <c r="V1213" s="187" t="n">
        <f aca="false">(T1213*U1213)</f>
        <v>0</v>
      </c>
      <c r="W1213" s="185" t="n">
        <v>0</v>
      </c>
      <c r="X1213" s="185" t="n">
        <f aca="false">IF(OR(S1213="sì",S1213="forfettario 190"),SUM(T1213+W1213),SUM(T1213+V1213+W1213))</f>
        <v>0</v>
      </c>
      <c r="Y1213" s="205"/>
      <c r="Z1213" s="205"/>
      <c r="AA1213" s="206"/>
      <c r="AB1213" s="189" t="n">
        <f aca="false">IF(AA1213="SI",X1213,0)</f>
        <v>0</v>
      </c>
      <c r="AC1213" s="207"/>
      <c r="AD1213" s="207"/>
      <c r="AE1213" s="207"/>
      <c r="AF1213" s="207"/>
      <c r="AG1213" s="207"/>
      <c r="AH1213" s="208"/>
    </row>
    <row r="1214" customFormat="false" ht="13.5" hidden="false" customHeight="true" outlineLevel="0" collapsed="false">
      <c r="A1214" s="22" t="n">
        <v>1213</v>
      </c>
      <c r="B1214" s="180"/>
      <c r="C1214" s="22"/>
      <c r="D1214" s="22"/>
      <c r="E1214" s="22"/>
      <c r="F1214" s="22"/>
      <c r="G1214" s="22"/>
      <c r="H1214" s="183"/>
      <c r="I1214" s="183"/>
      <c r="J1214" s="22"/>
      <c r="K1214" s="191" t="e">
        <f aca="false">VLOOKUP('Altri Costi'!J1214,Legenda!$D$1:$F$258,2)</f>
        <v>#N/A</v>
      </c>
      <c r="L1214" s="22"/>
      <c r="M1214" s="22"/>
      <c r="N1214" s="203"/>
      <c r="O1214" s="183"/>
      <c r="P1214" s="22"/>
      <c r="Q1214" s="203"/>
      <c r="R1214" s="183"/>
      <c r="S1214" s="184" t="n">
        <f aca="false">'Piano Finanziario Annuale'!$F$6</f>
        <v>0</v>
      </c>
      <c r="T1214" s="185" t="n">
        <v>0</v>
      </c>
      <c r="U1214" s="186"/>
      <c r="V1214" s="187" t="n">
        <f aca="false">(T1214*U1214)</f>
        <v>0</v>
      </c>
      <c r="W1214" s="185" t="n">
        <v>0</v>
      </c>
      <c r="X1214" s="185" t="n">
        <f aca="false">IF(OR(S1214="sì",S1214="forfettario 190"),SUM(T1214+W1214),SUM(T1214+V1214+W1214))</f>
        <v>0</v>
      </c>
      <c r="Y1214" s="205"/>
      <c r="Z1214" s="205"/>
      <c r="AA1214" s="206"/>
      <c r="AB1214" s="189" t="n">
        <f aca="false">IF(AA1214="SI",X1214,0)</f>
        <v>0</v>
      </c>
      <c r="AC1214" s="207"/>
      <c r="AD1214" s="207"/>
      <c r="AE1214" s="207"/>
      <c r="AF1214" s="207"/>
      <c r="AG1214" s="207"/>
      <c r="AH1214" s="208"/>
    </row>
    <row r="1215" customFormat="false" ht="13.5" hidden="false" customHeight="true" outlineLevel="0" collapsed="false">
      <c r="A1215" s="22" t="n">
        <v>1214</v>
      </c>
      <c r="B1215" s="180"/>
      <c r="C1215" s="22"/>
      <c r="D1215" s="22"/>
      <c r="E1215" s="22"/>
      <c r="F1215" s="22"/>
      <c r="G1215" s="22"/>
      <c r="H1215" s="183"/>
      <c r="I1215" s="183"/>
      <c r="J1215" s="22"/>
      <c r="K1215" s="191" t="e">
        <f aca="false">VLOOKUP('Altri Costi'!J1215,Legenda!$D$1:$F$258,2)</f>
        <v>#N/A</v>
      </c>
      <c r="L1215" s="22"/>
      <c r="M1215" s="22"/>
      <c r="N1215" s="203"/>
      <c r="O1215" s="183"/>
      <c r="P1215" s="22"/>
      <c r="Q1215" s="203"/>
      <c r="R1215" s="183"/>
      <c r="S1215" s="184" t="n">
        <f aca="false">'Piano Finanziario Annuale'!$F$6</f>
        <v>0</v>
      </c>
      <c r="T1215" s="185" t="n">
        <v>0</v>
      </c>
      <c r="U1215" s="186"/>
      <c r="V1215" s="187" t="n">
        <f aca="false">(T1215*U1215)</f>
        <v>0</v>
      </c>
      <c r="W1215" s="185" t="n">
        <v>0</v>
      </c>
      <c r="X1215" s="185" t="n">
        <f aca="false">IF(OR(S1215="sì",S1215="forfettario 190"),SUM(T1215+W1215),SUM(T1215+V1215+W1215))</f>
        <v>0</v>
      </c>
      <c r="Y1215" s="205"/>
      <c r="Z1215" s="205"/>
      <c r="AA1215" s="206"/>
      <c r="AB1215" s="189" t="n">
        <f aca="false">IF(AA1215="SI",X1215,0)</f>
        <v>0</v>
      </c>
      <c r="AC1215" s="207"/>
      <c r="AD1215" s="207"/>
      <c r="AE1215" s="207"/>
      <c r="AF1215" s="207"/>
      <c r="AG1215" s="207"/>
      <c r="AH1215" s="208"/>
    </row>
    <row r="1216" customFormat="false" ht="13.5" hidden="false" customHeight="true" outlineLevel="0" collapsed="false">
      <c r="A1216" s="22" t="n">
        <v>1215</v>
      </c>
      <c r="B1216" s="180"/>
      <c r="C1216" s="22"/>
      <c r="D1216" s="22"/>
      <c r="E1216" s="22"/>
      <c r="F1216" s="22"/>
      <c r="G1216" s="22"/>
      <c r="H1216" s="183"/>
      <c r="I1216" s="183"/>
      <c r="J1216" s="22"/>
      <c r="K1216" s="191" t="e">
        <f aca="false">VLOOKUP('Altri Costi'!J1216,Legenda!$D$1:$F$258,2)</f>
        <v>#N/A</v>
      </c>
      <c r="L1216" s="22"/>
      <c r="M1216" s="22"/>
      <c r="N1216" s="203"/>
      <c r="O1216" s="183"/>
      <c r="P1216" s="22"/>
      <c r="Q1216" s="203"/>
      <c r="R1216" s="183"/>
      <c r="S1216" s="184" t="n">
        <f aca="false">'Piano Finanziario Annuale'!$F$6</f>
        <v>0</v>
      </c>
      <c r="T1216" s="185" t="n">
        <v>0</v>
      </c>
      <c r="U1216" s="186"/>
      <c r="V1216" s="187" t="n">
        <f aca="false">(T1216*U1216)</f>
        <v>0</v>
      </c>
      <c r="W1216" s="185" t="n">
        <v>0</v>
      </c>
      <c r="X1216" s="185" t="n">
        <f aca="false">IF(OR(S1216="sì",S1216="forfettario 190"),SUM(T1216+W1216),SUM(T1216+V1216+W1216))</f>
        <v>0</v>
      </c>
      <c r="Y1216" s="205"/>
      <c r="Z1216" s="205"/>
      <c r="AA1216" s="206"/>
      <c r="AB1216" s="189" t="n">
        <f aca="false">IF(AA1216="SI",X1216,0)</f>
        <v>0</v>
      </c>
      <c r="AC1216" s="207"/>
      <c r="AD1216" s="207"/>
      <c r="AE1216" s="207"/>
      <c r="AF1216" s="207"/>
      <c r="AG1216" s="207"/>
      <c r="AH1216" s="208"/>
    </row>
    <row r="1217" customFormat="false" ht="13.5" hidden="false" customHeight="true" outlineLevel="0" collapsed="false">
      <c r="A1217" s="22" t="n">
        <v>1216</v>
      </c>
      <c r="B1217" s="180"/>
      <c r="C1217" s="22"/>
      <c r="D1217" s="22"/>
      <c r="E1217" s="22"/>
      <c r="F1217" s="22"/>
      <c r="G1217" s="22"/>
      <c r="H1217" s="183"/>
      <c r="I1217" s="183"/>
      <c r="J1217" s="22"/>
      <c r="K1217" s="191" t="e">
        <f aca="false">VLOOKUP('Altri Costi'!J1217,Legenda!$D$1:$F$258,2)</f>
        <v>#N/A</v>
      </c>
      <c r="L1217" s="22"/>
      <c r="M1217" s="22"/>
      <c r="N1217" s="203"/>
      <c r="O1217" s="183"/>
      <c r="P1217" s="22"/>
      <c r="Q1217" s="203"/>
      <c r="R1217" s="183"/>
      <c r="S1217" s="184" t="n">
        <f aca="false">'Piano Finanziario Annuale'!$F$6</f>
        <v>0</v>
      </c>
      <c r="T1217" s="185" t="n">
        <v>0</v>
      </c>
      <c r="U1217" s="186"/>
      <c r="V1217" s="187" t="n">
        <f aca="false">(T1217*U1217)</f>
        <v>0</v>
      </c>
      <c r="W1217" s="185" t="n">
        <v>0</v>
      </c>
      <c r="X1217" s="185" t="n">
        <f aca="false">IF(OR(S1217="sì",S1217="forfettario 190"),SUM(T1217+W1217),SUM(T1217+V1217+W1217))</f>
        <v>0</v>
      </c>
      <c r="Y1217" s="205"/>
      <c r="Z1217" s="205"/>
      <c r="AA1217" s="206"/>
      <c r="AB1217" s="189" t="n">
        <f aca="false">IF(AA1217="SI",X1217,0)</f>
        <v>0</v>
      </c>
      <c r="AC1217" s="207"/>
      <c r="AD1217" s="207"/>
      <c r="AE1217" s="207"/>
      <c r="AF1217" s="207"/>
      <c r="AG1217" s="207"/>
      <c r="AH1217" s="208"/>
    </row>
    <row r="1218" customFormat="false" ht="13.5" hidden="false" customHeight="true" outlineLevel="0" collapsed="false">
      <c r="A1218" s="22" t="n">
        <v>1217</v>
      </c>
      <c r="B1218" s="180"/>
      <c r="C1218" s="22"/>
      <c r="D1218" s="22"/>
      <c r="E1218" s="22"/>
      <c r="F1218" s="22"/>
      <c r="G1218" s="22"/>
      <c r="H1218" s="183"/>
      <c r="I1218" s="183"/>
      <c r="J1218" s="22"/>
      <c r="K1218" s="191" t="e">
        <f aca="false">VLOOKUP('Altri Costi'!J1218,Legenda!$D$1:$F$258,2)</f>
        <v>#N/A</v>
      </c>
      <c r="L1218" s="22"/>
      <c r="M1218" s="22"/>
      <c r="N1218" s="203"/>
      <c r="O1218" s="183"/>
      <c r="P1218" s="22"/>
      <c r="Q1218" s="203"/>
      <c r="R1218" s="183"/>
      <c r="S1218" s="184" t="n">
        <f aca="false">'Piano Finanziario Annuale'!$F$6</f>
        <v>0</v>
      </c>
      <c r="T1218" s="185" t="n">
        <v>0</v>
      </c>
      <c r="U1218" s="186"/>
      <c r="V1218" s="187" t="n">
        <f aca="false">(T1218*U1218)</f>
        <v>0</v>
      </c>
      <c r="W1218" s="185" t="n">
        <v>0</v>
      </c>
      <c r="X1218" s="185" t="n">
        <f aca="false">IF(OR(S1218="sì",S1218="forfettario 190"),SUM(T1218+W1218),SUM(T1218+V1218+W1218))</f>
        <v>0</v>
      </c>
      <c r="Y1218" s="205"/>
      <c r="Z1218" s="205"/>
      <c r="AA1218" s="206"/>
      <c r="AB1218" s="189" t="n">
        <f aca="false">IF(AA1218="SI",X1218,0)</f>
        <v>0</v>
      </c>
      <c r="AC1218" s="207"/>
      <c r="AD1218" s="207"/>
      <c r="AE1218" s="207"/>
      <c r="AF1218" s="207"/>
      <c r="AG1218" s="207"/>
      <c r="AH1218" s="208"/>
    </row>
    <row r="1219" customFormat="false" ht="13.5" hidden="false" customHeight="true" outlineLevel="0" collapsed="false">
      <c r="A1219" s="22" t="n">
        <v>1218</v>
      </c>
      <c r="B1219" s="180"/>
      <c r="C1219" s="22"/>
      <c r="D1219" s="22"/>
      <c r="E1219" s="22"/>
      <c r="F1219" s="22"/>
      <c r="G1219" s="22"/>
      <c r="H1219" s="183"/>
      <c r="I1219" s="183"/>
      <c r="J1219" s="22"/>
      <c r="K1219" s="191" t="e">
        <f aca="false">VLOOKUP('Altri Costi'!J1219,Legenda!$D$1:$F$258,2)</f>
        <v>#N/A</v>
      </c>
      <c r="L1219" s="22"/>
      <c r="M1219" s="22"/>
      <c r="N1219" s="203"/>
      <c r="O1219" s="183"/>
      <c r="P1219" s="22"/>
      <c r="Q1219" s="203"/>
      <c r="R1219" s="183"/>
      <c r="S1219" s="184" t="n">
        <f aca="false">'Piano Finanziario Annuale'!$F$6</f>
        <v>0</v>
      </c>
      <c r="T1219" s="185" t="n">
        <v>0</v>
      </c>
      <c r="U1219" s="186"/>
      <c r="V1219" s="187" t="n">
        <f aca="false">(T1219*U1219)</f>
        <v>0</v>
      </c>
      <c r="W1219" s="185" t="n">
        <v>0</v>
      </c>
      <c r="X1219" s="185" t="n">
        <f aca="false">IF(OR(S1219="sì",S1219="forfettario 190"),SUM(T1219+W1219),SUM(T1219+V1219+W1219))</f>
        <v>0</v>
      </c>
      <c r="Y1219" s="205"/>
      <c r="Z1219" s="205"/>
      <c r="AA1219" s="206"/>
      <c r="AB1219" s="189" t="n">
        <f aca="false">IF(AA1219="SI",X1219,0)</f>
        <v>0</v>
      </c>
      <c r="AC1219" s="207"/>
      <c r="AD1219" s="207"/>
      <c r="AE1219" s="207"/>
      <c r="AF1219" s="207"/>
      <c r="AG1219" s="207"/>
      <c r="AH1219" s="208"/>
    </row>
    <row r="1220" customFormat="false" ht="13.5" hidden="false" customHeight="true" outlineLevel="0" collapsed="false">
      <c r="A1220" s="22" t="n">
        <v>1219</v>
      </c>
      <c r="B1220" s="180"/>
      <c r="C1220" s="22"/>
      <c r="D1220" s="22"/>
      <c r="E1220" s="22"/>
      <c r="F1220" s="22"/>
      <c r="G1220" s="22"/>
      <c r="H1220" s="183"/>
      <c r="I1220" s="183"/>
      <c r="J1220" s="22"/>
      <c r="K1220" s="191" t="e">
        <f aca="false">VLOOKUP('Altri Costi'!J1220,Legenda!$D$1:$F$258,2)</f>
        <v>#N/A</v>
      </c>
      <c r="L1220" s="22"/>
      <c r="M1220" s="22"/>
      <c r="N1220" s="203"/>
      <c r="O1220" s="183"/>
      <c r="P1220" s="22"/>
      <c r="Q1220" s="203"/>
      <c r="R1220" s="183"/>
      <c r="S1220" s="184" t="n">
        <f aca="false">'Piano Finanziario Annuale'!$F$6</f>
        <v>0</v>
      </c>
      <c r="T1220" s="185" t="n">
        <v>0</v>
      </c>
      <c r="U1220" s="186"/>
      <c r="V1220" s="187" t="n">
        <f aca="false">(T1220*U1220)</f>
        <v>0</v>
      </c>
      <c r="W1220" s="185" t="n">
        <v>0</v>
      </c>
      <c r="X1220" s="185" t="n">
        <f aca="false">IF(OR(S1220="sì",S1220="forfettario 190"),SUM(T1220+W1220),SUM(T1220+V1220+W1220))</f>
        <v>0</v>
      </c>
      <c r="Y1220" s="205"/>
      <c r="Z1220" s="205"/>
      <c r="AA1220" s="206"/>
      <c r="AB1220" s="189" t="n">
        <f aca="false">IF(AA1220="SI",X1220,0)</f>
        <v>0</v>
      </c>
      <c r="AC1220" s="207"/>
      <c r="AD1220" s="207"/>
      <c r="AE1220" s="207"/>
      <c r="AF1220" s="207"/>
      <c r="AG1220" s="207"/>
      <c r="AH1220" s="208"/>
    </row>
    <row r="1221" customFormat="false" ht="13.5" hidden="false" customHeight="true" outlineLevel="0" collapsed="false">
      <c r="A1221" s="22" t="n">
        <v>1220</v>
      </c>
      <c r="B1221" s="180"/>
      <c r="C1221" s="22"/>
      <c r="D1221" s="22"/>
      <c r="E1221" s="22"/>
      <c r="F1221" s="22"/>
      <c r="G1221" s="22"/>
      <c r="H1221" s="183"/>
      <c r="I1221" s="183"/>
      <c r="J1221" s="22"/>
      <c r="K1221" s="191" t="e">
        <f aca="false">VLOOKUP('Altri Costi'!J1221,Legenda!$D$1:$F$258,2)</f>
        <v>#N/A</v>
      </c>
      <c r="L1221" s="22"/>
      <c r="M1221" s="22"/>
      <c r="N1221" s="203"/>
      <c r="O1221" s="183"/>
      <c r="P1221" s="22"/>
      <c r="Q1221" s="203"/>
      <c r="R1221" s="183"/>
      <c r="S1221" s="184" t="n">
        <f aca="false">'Piano Finanziario Annuale'!$F$6</f>
        <v>0</v>
      </c>
      <c r="T1221" s="185" t="n">
        <v>0</v>
      </c>
      <c r="U1221" s="186"/>
      <c r="V1221" s="187" t="n">
        <f aca="false">(T1221*U1221)</f>
        <v>0</v>
      </c>
      <c r="W1221" s="185" t="n">
        <v>0</v>
      </c>
      <c r="X1221" s="185" t="n">
        <f aca="false">IF(OR(S1221="sì",S1221="forfettario 190"),SUM(T1221+W1221),SUM(T1221+V1221+W1221))</f>
        <v>0</v>
      </c>
      <c r="Y1221" s="205"/>
      <c r="Z1221" s="205"/>
      <c r="AA1221" s="206"/>
      <c r="AB1221" s="189" t="n">
        <f aca="false">IF(AA1221="SI",X1221,0)</f>
        <v>0</v>
      </c>
      <c r="AC1221" s="207"/>
      <c r="AD1221" s="207"/>
      <c r="AE1221" s="207"/>
      <c r="AF1221" s="207"/>
      <c r="AG1221" s="207"/>
      <c r="AH1221" s="208"/>
    </row>
    <row r="1222" customFormat="false" ht="13.5" hidden="false" customHeight="true" outlineLevel="0" collapsed="false">
      <c r="A1222" s="22" t="n">
        <v>1221</v>
      </c>
      <c r="B1222" s="180"/>
      <c r="C1222" s="22"/>
      <c r="D1222" s="22"/>
      <c r="E1222" s="22"/>
      <c r="F1222" s="22"/>
      <c r="G1222" s="22"/>
      <c r="H1222" s="183"/>
      <c r="I1222" s="183"/>
      <c r="J1222" s="22"/>
      <c r="K1222" s="191" t="e">
        <f aca="false">VLOOKUP('Altri Costi'!J1222,Legenda!$D$1:$F$258,2)</f>
        <v>#N/A</v>
      </c>
      <c r="L1222" s="22"/>
      <c r="M1222" s="22"/>
      <c r="N1222" s="203"/>
      <c r="O1222" s="183"/>
      <c r="P1222" s="22"/>
      <c r="Q1222" s="203"/>
      <c r="R1222" s="183"/>
      <c r="S1222" s="184" t="n">
        <f aca="false">'Piano Finanziario Annuale'!$F$6</f>
        <v>0</v>
      </c>
      <c r="T1222" s="185" t="n">
        <v>0</v>
      </c>
      <c r="U1222" s="186"/>
      <c r="V1222" s="187" t="n">
        <f aca="false">(T1222*U1222)</f>
        <v>0</v>
      </c>
      <c r="W1222" s="185" t="n">
        <v>0</v>
      </c>
      <c r="X1222" s="185" t="n">
        <f aca="false">IF(OR(S1222="sì",S1222="forfettario 190"),SUM(T1222+W1222),SUM(T1222+V1222+W1222))</f>
        <v>0</v>
      </c>
      <c r="Y1222" s="205"/>
      <c r="Z1222" s="205"/>
      <c r="AA1222" s="206"/>
      <c r="AB1222" s="189" t="n">
        <f aca="false">IF(AA1222="SI",X1222,0)</f>
        <v>0</v>
      </c>
      <c r="AC1222" s="207"/>
      <c r="AD1222" s="207"/>
      <c r="AE1222" s="207"/>
      <c r="AF1222" s="207"/>
      <c r="AG1222" s="207"/>
      <c r="AH1222" s="208"/>
    </row>
    <row r="1223" customFormat="false" ht="13.5" hidden="false" customHeight="true" outlineLevel="0" collapsed="false">
      <c r="A1223" s="22" t="n">
        <v>1222</v>
      </c>
      <c r="B1223" s="180"/>
      <c r="C1223" s="22"/>
      <c r="D1223" s="22"/>
      <c r="E1223" s="22"/>
      <c r="F1223" s="22"/>
      <c r="G1223" s="22"/>
      <c r="H1223" s="183"/>
      <c r="I1223" s="183"/>
      <c r="J1223" s="22"/>
      <c r="K1223" s="191" t="e">
        <f aca="false">VLOOKUP('Altri Costi'!J1223,Legenda!$D$1:$F$258,2)</f>
        <v>#N/A</v>
      </c>
      <c r="L1223" s="22"/>
      <c r="M1223" s="22"/>
      <c r="N1223" s="203"/>
      <c r="O1223" s="183"/>
      <c r="P1223" s="22"/>
      <c r="Q1223" s="203"/>
      <c r="R1223" s="183"/>
      <c r="S1223" s="184" t="n">
        <f aca="false">'Piano Finanziario Annuale'!$F$6</f>
        <v>0</v>
      </c>
      <c r="T1223" s="185" t="n">
        <v>0</v>
      </c>
      <c r="U1223" s="186"/>
      <c r="V1223" s="187" t="n">
        <f aca="false">(T1223*U1223)</f>
        <v>0</v>
      </c>
      <c r="W1223" s="185" t="n">
        <v>0</v>
      </c>
      <c r="X1223" s="185" t="n">
        <f aca="false">IF(OR(S1223="sì",S1223="forfettario 190"),SUM(T1223+W1223),SUM(T1223+V1223+W1223))</f>
        <v>0</v>
      </c>
      <c r="Y1223" s="205"/>
      <c r="Z1223" s="205"/>
      <c r="AA1223" s="206"/>
      <c r="AB1223" s="189" t="n">
        <f aca="false">IF(AA1223="SI",X1223,0)</f>
        <v>0</v>
      </c>
      <c r="AC1223" s="207"/>
      <c r="AD1223" s="207"/>
      <c r="AE1223" s="207"/>
      <c r="AF1223" s="207"/>
      <c r="AG1223" s="207"/>
      <c r="AH1223" s="208"/>
    </row>
    <row r="1224" customFormat="false" ht="13.5" hidden="false" customHeight="true" outlineLevel="0" collapsed="false">
      <c r="A1224" s="22" t="n">
        <v>1223</v>
      </c>
      <c r="B1224" s="180"/>
      <c r="C1224" s="22"/>
      <c r="D1224" s="22"/>
      <c r="E1224" s="22"/>
      <c r="F1224" s="22"/>
      <c r="G1224" s="22"/>
      <c r="H1224" s="183"/>
      <c r="I1224" s="183"/>
      <c r="J1224" s="22"/>
      <c r="K1224" s="191" t="e">
        <f aca="false">VLOOKUP('Altri Costi'!J1224,Legenda!$D$1:$F$258,2)</f>
        <v>#N/A</v>
      </c>
      <c r="L1224" s="22"/>
      <c r="M1224" s="22"/>
      <c r="N1224" s="203"/>
      <c r="O1224" s="183"/>
      <c r="P1224" s="22"/>
      <c r="Q1224" s="203"/>
      <c r="R1224" s="183"/>
      <c r="S1224" s="184" t="n">
        <f aca="false">'Piano Finanziario Annuale'!$F$6</f>
        <v>0</v>
      </c>
      <c r="T1224" s="185" t="n">
        <v>0</v>
      </c>
      <c r="U1224" s="186"/>
      <c r="V1224" s="187" t="n">
        <f aca="false">(T1224*U1224)</f>
        <v>0</v>
      </c>
      <c r="W1224" s="185" t="n">
        <v>0</v>
      </c>
      <c r="X1224" s="185" t="n">
        <f aca="false">IF(OR(S1224="sì",S1224="forfettario 190"),SUM(T1224+W1224),SUM(T1224+V1224+W1224))</f>
        <v>0</v>
      </c>
      <c r="Y1224" s="205"/>
      <c r="Z1224" s="205"/>
      <c r="AA1224" s="206"/>
      <c r="AB1224" s="189" t="n">
        <f aca="false">IF(AA1224="SI",X1224,0)</f>
        <v>0</v>
      </c>
      <c r="AC1224" s="207"/>
      <c r="AD1224" s="207"/>
      <c r="AE1224" s="207"/>
      <c r="AF1224" s="207"/>
      <c r="AG1224" s="207"/>
      <c r="AH1224" s="208"/>
    </row>
    <row r="1225" customFormat="false" ht="13.5" hidden="false" customHeight="true" outlineLevel="0" collapsed="false">
      <c r="A1225" s="22" t="n">
        <v>1224</v>
      </c>
      <c r="B1225" s="180"/>
      <c r="C1225" s="22"/>
      <c r="D1225" s="22"/>
      <c r="E1225" s="22"/>
      <c r="F1225" s="22"/>
      <c r="G1225" s="22"/>
      <c r="H1225" s="183"/>
      <c r="I1225" s="183"/>
      <c r="J1225" s="22"/>
      <c r="K1225" s="191" t="e">
        <f aca="false">VLOOKUP('Altri Costi'!J1225,Legenda!$D$1:$F$258,2)</f>
        <v>#N/A</v>
      </c>
      <c r="L1225" s="22"/>
      <c r="M1225" s="22"/>
      <c r="N1225" s="203"/>
      <c r="O1225" s="183"/>
      <c r="P1225" s="22"/>
      <c r="Q1225" s="203"/>
      <c r="R1225" s="183"/>
      <c r="S1225" s="184" t="n">
        <f aca="false">'Piano Finanziario Annuale'!$F$6</f>
        <v>0</v>
      </c>
      <c r="T1225" s="185" t="n">
        <v>0</v>
      </c>
      <c r="U1225" s="186"/>
      <c r="V1225" s="187" t="n">
        <f aca="false">(T1225*U1225)</f>
        <v>0</v>
      </c>
      <c r="W1225" s="185" t="n">
        <v>0</v>
      </c>
      <c r="X1225" s="185" t="n">
        <f aca="false">IF(OR(S1225="sì",S1225="forfettario 190"),SUM(T1225+W1225),SUM(T1225+V1225+W1225))</f>
        <v>0</v>
      </c>
      <c r="Y1225" s="205"/>
      <c r="Z1225" s="205"/>
      <c r="AA1225" s="206"/>
      <c r="AB1225" s="189" t="n">
        <f aca="false">IF(AA1225="SI",X1225,0)</f>
        <v>0</v>
      </c>
      <c r="AC1225" s="207"/>
      <c r="AD1225" s="207"/>
      <c r="AE1225" s="207"/>
      <c r="AF1225" s="207"/>
      <c r="AG1225" s="207"/>
      <c r="AH1225" s="208"/>
    </row>
    <row r="1226" customFormat="false" ht="13.5" hidden="false" customHeight="true" outlineLevel="0" collapsed="false">
      <c r="A1226" s="22" t="n">
        <v>1225</v>
      </c>
      <c r="B1226" s="180"/>
      <c r="C1226" s="22"/>
      <c r="D1226" s="22"/>
      <c r="E1226" s="22"/>
      <c r="F1226" s="22"/>
      <c r="G1226" s="22"/>
      <c r="H1226" s="183"/>
      <c r="I1226" s="183"/>
      <c r="J1226" s="22"/>
      <c r="K1226" s="191" t="e">
        <f aca="false">VLOOKUP('Altri Costi'!J1226,Legenda!$D$1:$F$258,2)</f>
        <v>#N/A</v>
      </c>
      <c r="L1226" s="22"/>
      <c r="M1226" s="22"/>
      <c r="N1226" s="203"/>
      <c r="O1226" s="183"/>
      <c r="P1226" s="22"/>
      <c r="Q1226" s="203"/>
      <c r="R1226" s="183"/>
      <c r="S1226" s="184" t="n">
        <f aca="false">'Piano Finanziario Annuale'!$F$6</f>
        <v>0</v>
      </c>
      <c r="T1226" s="185" t="n">
        <v>0</v>
      </c>
      <c r="U1226" s="186"/>
      <c r="V1226" s="187" t="n">
        <f aca="false">(T1226*U1226)</f>
        <v>0</v>
      </c>
      <c r="W1226" s="185" t="n">
        <v>0</v>
      </c>
      <c r="X1226" s="185" t="n">
        <f aca="false">IF(OR(S1226="sì",S1226="forfettario 190"),SUM(T1226+W1226),SUM(T1226+V1226+W1226))</f>
        <v>0</v>
      </c>
      <c r="Y1226" s="205"/>
      <c r="Z1226" s="205"/>
      <c r="AA1226" s="206"/>
      <c r="AB1226" s="189" t="n">
        <f aca="false">IF(AA1226="SI",X1226,0)</f>
        <v>0</v>
      </c>
      <c r="AC1226" s="207"/>
      <c r="AD1226" s="207"/>
      <c r="AE1226" s="207"/>
      <c r="AF1226" s="207"/>
      <c r="AG1226" s="207"/>
      <c r="AH1226" s="208"/>
    </row>
    <row r="1227" customFormat="false" ht="13.5" hidden="false" customHeight="true" outlineLevel="0" collapsed="false">
      <c r="A1227" s="22" t="n">
        <v>1226</v>
      </c>
      <c r="B1227" s="180"/>
      <c r="C1227" s="22"/>
      <c r="D1227" s="22"/>
      <c r="E1227" s="22"/>
      <c r="F1227" s="22"/>
      <c r="G1227" s="22"/>
      <c r="H1227" s="183"/>
      <c r="I1227" s="183"/>
      <c r="J1227" s="22"/>
      <c r="K1227" s="191" t="e">
        <f aca="false">VLOOKUP('Altri Costi'!J1227,Legenda!$D$1:$F$258,2)</f>
        <v>#N/A</v>
      </c>
      <c r="L1227" s="22"/>
      <c r="M1227" s="22"/>
      <c r="N1227" s="203"/>
      <c r="O1227" s="183"/>
      <c r="P1227" s="22"/>
      <c r="Q1227" s="203"/>
      <c r="R1227" s="183"/>
      <c r="S1227" s="184" t="n">
        <f aca="false">'Piano Finanziario Annuale'!$F$6</f>
        <v>0</v>
      </c>
      <c r="T1227" s="185" t="n">
        <v>0</v>
      </c>
      <c r="U1227" s="186"/>
      <c r="V1227" s="187" t="n">
        <f aca="false">(T1227*U1227)</f>
        <v>0</v>
      </c>
      <c r="W1227" s="185" t="n">
        <v>0</v>
      </c>
      <c r="X1227" s="185" t="n">
        <f aca="false">IF(OR(S1227="sì",S1227="forfettario 190"),SUM(T1227+W1227),SUM(T1227+V1227+W1227))</f>
        <v>0</v>
      </c>
      <c r="Y1227" s="205"/>
      <c r="Z1227" s="205"/>
      <c r="AA1227" s="206"/>
      <c r="AB1227" s="189" t="n">
        <f aca="false">IF(AA1227="SI",X1227,0)</f>
        <v>0</v>
      </c>
      <c r="AC1227" s="207"/>
      <c r="AD1227" s="207"/>
      <c r="AE1227" s="207"/>
      <c r="AF1227" s="207"/>
      <c r="AG1227" s="207"/>
      <c r="AH1227" s="208"/>
    </row>
    <row r="1228" customFormat="false" ht="13.5" hidden="false" customHeight="true" outlineLevel="0" collapsed="false">
      <c r="A1228" s="22" t="n">
        <v>1227</v>
      </c>
      <c r="B1228" s="180"/>
      <c r="C1228" s="22"/>
      <c r="D1228" s="22"/>
      <c r="E1228" s="22"/>
      <c r="F1228" s="22"/>
      <c r="G1228" s="22"/>
      <c r="H1228" s="183"/>
      <c r="I1228" s="183"/>
      <c r="J1228" s="22"/>
      <c r="K1228" s="191" t="e">
        <f aca="false">VLOOKUP('Altri Costi'!J1228,Legenda!$D$1:$F$258,2)</f>
        <v>#N/A</v>
      </c>
      <c r="L1228" s="22"/>
      <c r="M1228" s="22"/>
      <c r="N1228" s="203"/>
      <c r="O1228" s="183"/>
      <c r="P1228" s="22"/>
      <c r="Q1228" s="203"/>
      <c r="R1228" s="183"/>
      <c r="S1228" s="184" t="n">
        <f aca="false">'Piano Finanziario Annuale'!$F$6</f>
        <v>0</v>
      </c>
      <c r="T1228" s="185" t="n">
        <v>0</v>
      </c>
      <c r="U1228" s="186"/>
      <c r="V1228" s="187" t="n">
        <f aca="false">(T1228*U1228)</f>
        <v>0</v>
      </c>
      <c r="W1228" s="185" t="n">
        <v>0</v>
      </c>
      <c r="X1228" s="185" t="n">
        <f aca="false">IF(OR(S1228="sì",S1228="forfettario 190"),SUM(T1228+W1228),SUM(T1228+V1228+W1228))</f>
        <v>0</v>
      </c>
      <c r="Y1228" s="205"/>
      <c r="Z1228" s="205"/>
      <c r="AA1228" s="206"/>
      <c r="AB1228" s="189" t="n">
        <f aca="false">IF(AA1228="SI",X1228,0)</f>
        <v>0</v>
      </c>
      <c r="AC1228" s="207"/>
      <c r="AD1228" s="207"/>
      <c r="AE1228" s="207"/>
      <c r="AF1228" s="207"/>
      <c r="AG1228" s="207"/>
      <c r="AH1228" s="208"/>
    </row>
    <row r="1229" customFormat="false" ht="13.5" hidden="false" customHeight="true" outlineLevel="0" collapsed="false">
      <c r="A1229" s="22" t="n">
        <v>1228</v>
      </c>
      <c r="B1229" s="180"/>
      <c r="C1229" s="22"/>
      <c r="D1229" s="22"/>
      <c r="E1229" s="22"/>
      <c r="F1229" s="22"/>
      <c r="G1229" s="22"/>
      <c r="H1229" s="183"/>
      <c r="I1229" s="183"/>
      <c r="J1229" s="22"/>
      <c r="K1229" s="191" t="e">
        <f aca="false">VLOOKUP('Altri Costi'!J1229,Legenda!$D$1:$F$258,2)</f>
        <v>#N/A</v>
      </c>
      <c r="L1229" s="22"/>
      <c r="M1229" s="22"/>
      <c r="N1229" s="203"/>
      <c r="O1229" s="183"/>
      <c r="P1229" s="22"/>
      <c r="Q1229" s="203"/>
      <c r="R1229" s="183"/>
      <c r="S1229" s="184" t="n">
        <f aca="false">'Piano Finanziario Annuale'!$F$6</f>
        <v>0</v>
      </c>
      <c r="T1229" s="185" t="n">
        <v>0</v>
      </c>
      <c r="U1229" s="186"/>
      <c r="V1229" s="187" t="n">
        <f aca="false">(T1229*U1229)</f>
        <v>0</v>
      </c>
      <c r="W1229" s="185" t="n">
        <v>0</v>
      </c>
      <c r="X1229" s="185" t="n">
        <f aca="false">IF(OR(S1229="sì",S1229="forfettario 190"),SUM(T1229+W1229),SUM(T1229+V1229+W1229))</f>
        <v>0</v>
      </c>
      <c r="Y1229" s="205"/>
      <c r="Z1229" s="205"/>
      <c r="AA1229" s="206"/>
      <c r="AB1229" s="189" t="n">
        <f aca="false">IF(AA1229="SI",X1229,0)</f>
        <v>0</v>
      </c>
      <c r="AC1229" s="207"/>
      <c r="AD1229" s="207"/>
      <c r="AE1229" s="207"/>
      <c r="AF1229" s="207"/>
      <c r="AG1229" s="207"/>
      <c r="AH1229" s="208"/>
    </row>
    <row r="1230" customFormat="false" ht="13.5" hidden="false" customHeight="true" outlineLevel="0" collapsed="false">
      <c r="A1230" s="22" t="n">
        <v>1229</v>
      </c>
      <c r="B1230" s="180"/>
      <c r="C1230" s="22"/>
      <c r="D1230" s="22"/>
      <c r="E1230" s="22"/>
      <c r="F1230" s="22"/>
      <c r="G1230" s="22"/>
      <c r="H1230" s="183"/>
      <c r="I1230" s="183"/>
      <c r="J1230" s="22"/>
      <c r="K1230" s="191" t="e">
        <f aca="false">VLOOKUP('Altri Costi'!J1230,Legenda!$D$1:$F$258,2)</f>
        <v>#N/A</v>
      </c>
      <c r="L1230" s="22"/>
      <c r="M1230" s="22"/>
      <c r="N1230" s="203"/>
      <c r="O1230" s="183"/>
      <c r="P1230" s="22"/>
      <c r="Q1230" s="203"/>
      <c r="R1230" s="183"/>
      <c r="S1230" s="184" t="n">
        <f aca="false">'Piano Finanziario Annuale'!$F$6</f>
        <v>0</v>
      </c>
      <c r="T1230" s="185" t="n">
        <v>0</v>
      </c>
      <c r="U1230" s="186"/>
      <c r="V1230" s="187" t="n">
        <f aca="false">(T1230*U1230)</f>
        <v>0</v>
      </c>
      <c r="W1230" s="185" t="n">
        <v>0</v>
      </c>
      <c r="X1230" s="185" t="n">
        <f aca="false">IF(OR(S1230="sì",S1230="forfettario 190"),SUM(T1230+W1230),SUM(T1230+V1230+W1230))</f>
        <v>0</v>
      </c>
      <c r="Y1230" s="205"/>
      <c r="Z1230" s="205"/>
      <c r="AA1230" s="206"/>
      <c r="AB1230" s="189" t="n">
        <f aca="false">IF(AA1230="SI",X1230,0)</f>
        <v>0</v>
      </c>
      <c r="AC1230" s="207"/>
      <c r="AD1230" s="207"/>
      <c r="AE1230" s="207"/>
      <c r="AF1230" s="207"/>
      <c r="AG1230" s="207"/>
      <c r="AH1230" s="208"/>
    </row>
    <row r="1231" customFormat="false" ht="13.5" hidden="false" customHeight="true" outlineLevel="0" collapsed="false">
      <c r="A1231" s="22" t="n">
        <v>1230</v>
      </c>
      <c r="B1231" s="180"/>
      <c r="C1231" s="22"/>
      <c r="D1231" s="22"/>
      <c r="E1231" s="22"/>
      <c r="F1231" s="22"/>
      <c r="G1231" s="22"/>
      <c r="H1231" s="183"/>
      <c r="I1231" s="183"/>
      <c r="J1231" s="22"/>
      <c r="K1231" s="191" t="e">
        <f aca="false">VLOOKUP('Altri Costi'!J1231,Legenda!$D$1:$F$258,2)</f>
        <v>#N/A</v>
      </c>
      <c r="L1231" s="22"/>
      <c r="M1231" s="22"/>
      <c r="N1231" s="203"/>
      <c r="O1231" s="183"/>
      <c r="P1231" s="22"/>
      <c r="Q1231" s="203"/>
      <c r="R1231" s="183"/>
      <c r="S1231" s="184" t="n">
        <f aca="false">'Piano Finanziario Annuale'!$F$6</f>
        <v>0</v>
      </c>
      <c r="T1231" s="185" t="n">
        <v>0</v>
      </c>
      <c r="U1231" s="186"/>
      <c r="V1231" s="187" t="n">
        <f aca="false">(T1231*U1231)</f>
        <v>0</v>
      </c>
      <c r="W1231" s="185" t="n">
        <v>0</v>
      </c>
      <c r="X1231" s="185" t="n">
        <f aca="false">IF(OR(S1231="sì",S1231="forfettario 190"),SUM(T1231+W1231),SUM(T1231+V1231+W1231))</f>
        <v>0</v>
      </c>
      <c r="Y1231" s="205"/>
      <c r="Z1231" s="205"/>
      <c r="AA1231" s="206"/>
      <c r="AB1231" s="189" t="n">
        <f aca="false">IF(AA1231="SI",X1231,0)</f>
        <v>0</v>
      </c>
      <c r="AC1231" s="207"/>
      <c r="AD1231" s="207"/>
      <c r="AE1231" s="207"/>
      <c r="AF1231" s="207"/>
      <c r="AG1231" s="207"/>
      <c r="AH1231" s="208"/>
    </row>
    <row r="1232" customFormat="false" ht="13.5" hidden="false" customHeight="true" outlineLevel="0" collapsed="false">
      <c r="A1232" s="22" t="n">
        <v>1231</v>
      </c>
      <c r="B1232" s="180"/>
      <c r="C1232" s="22"/>
      <c r="D1232" s="22"/>
      <c r="E1232" s="22"/>
      <c r="F1232" s="22"/>
      <c r="G1232" s="22"/>
      <c r="H1232" s="183"/>
      <c r="I1232" s="183"/>
      <c r="J1232" s="22"/>
      <c r="K1232" s="191" t="e">
        <f aca="false">VLOOKUP('Altri Costi'!J1232,Legenda!$D$1:$F$258,2)</f>
        <v>#N/A</v>
      </c>
      <c r="L1232" s="22"/>
      <c r="M1232" s="22"/>
      <c r="N1232" s="203"/>
      <c r="O1232" s="183"/>
      <c r="P1232" s="22"/>
      <c r="Q1232" s="203"/>
      <c r="R1232" s="183"/>
      <c r="S1232" s="184" t="n">
        <f aca="false">'Piano Finanziario Annuale'!$F$6</f>
        <v>0</v>
      </c>
      <c r="T1232" s="185" t="n">
        <v>0</v>
      </c>
      <c r="U1232" s="186"/>
      <c r="V1232" s="187" t="n">
        <f aca="false">(T1232*U1232)</f>
        <v>0</v>
      </c>
      <c r="W1232" s="185" t="n">
        <v>0</v>
      </c>
      <c r="X1232" s="185" t="n">
        <f aca="false">IF(OR(S1232="sì",S1232="forfettario 190"),SUM(T1232+W1232),SUM(T1232+V1232+W1232))</f>
        <v>0</v>
      </c>
      <c r="Y1232" s="205"/>
      <c r="Z1232" s="205"/>
      <c r="AA1232" s="206"/>
      <c r="AB1232" s="189" t="n">
        <f aca="false">IF(AA1232="SI",X1232,0)</f>
        <v>0</v>
      </c>
      <c r="AC1232" s="207"/>
      <c r="AD1232" s="207"/>
      <c r="AE1232" s="207"/>
      <c r="AF1232" s="207"/>
      <c r="AG1232" s="207"/>
      <c r="AH1232" s="208"/>
    </row>
    <row r="1233" customFormat="false" ht="13.5" hidden="false" customHeight="true" outlineLevel="0" collapsed="false">
      <c r="A1233" s="22" t="n">
        <v>1232</v>
      </c>
      <c r="B1233" s="180"/>
      <c r="C1233" s="22"/>
      <c r="D1233" s="22"/>
      <c r="E1233" s="22"/>
      <c r="F1233" s="22"/>
      <c r="G1233" s="22"/>
      <c r="H1233" s="183"/>
      <c r="I1233" s="183"/>
      <c r="J1233" s="22"/>
      <c r="K1233" s="191" t="e">
        <f aca="false">VLOOKUP('Altri Costi'!J1233,Legenda!$D$1:$F$258,2)</f>
        <v>#N/A</v>
      </c>
      <c r="L1233" s="22"/>
      <c r="M1233" s="22"/>
      <c r="N1233" s="203"/>
      <c r="O1233" s="183"/>
      <c r="P1233" s="22"/>
      <c r="Q1233" s="203"/>
      <c r="R1233" s="183"/>
      <c r="S1233" s="184" t="n">
        <f aca="false">'Piano Finanziario Annuale'!$F$6</f>
        <v>0</v>
      </c>
      <c r="T1233" s="185" t="n">
        <v>0</v>
      </c>
      <c r="U1233" s="186"/>
      <c r="V1233" s="187" t="n">
        <f aca="false">(T1233*U1233)</f>
        <v>0</v>
      </c>
      <c r="W1233" s="185" t="n">
        <v>0</v>
      </c>
      <c r="X1233" s="185" t="n">
        <f aca="false">IF(OR(S1233="sì",S1233="forfettario 190"),SUM(T1233+W1233),SUM(T1233+V1233+W1233))</f>
        <v>0</v>
      </c>
      <c r="Y1233" s="205"/>
      <c r="Z1233" s="205"/>
      <c r="AA1233" s="206"/>
      <c r="AB1233" s="189" t="n">
        <f aca="false">IF(AA1233="SI",X1233,0)</f>
        <v>0</v>
      </c>
      <c r="AC1233" s="207"/>
      <c r="AD1233" s="207"/>
      <c r="AE1233" s="207"/>
      <c r="AF1233" s="207"/>
      <c r="AG1233" s="207"/>
      <c r="AH1233" s="208"/>
    </row>
    <row r="1234" customFormat="false" ht="13.5" hidden="false" customHeight="true" outlineLevel="0" collapsed="false">
      <c r="A1234" s="22" t="n">
        <v>1233</v>
      </c>
      <c r="B1234" s="180"/>
      <c r="C1234" s="22"/>
      <c r="D1234" s="22"/>
      <c r="E1234" s="22"/>
      <c r="F1234" s="22"/>
      <c r="G1234" s="22"/>
      <c r="H1234" s="183"/>
      <c r="I1234" s="183"/>
      <c r="J1234" s="22"/>
      <c r="K1234" s="191" t="e">
        <f aca="false">VLOOKUP('Altri Costi'!J1234,Legenda!$D$1:$F$258,2)</f>
        <v>#N/A</v>
      </c>
      <c r="L1234" s="22"/>
      <c r="M1234" s="22"/>
      <c r="N1234" s="203"/>
      <c r="O1234" s="183"/>
      <c r="P1234" s="22"/>
      <c r="Q1234" s="203"/>
      <c r="R1234" s="183"/>
      <c r="S1234" s="184" t="n">
        <f aca="false">'Piano Finanziario Annuale'!$F$6</f>
        <v>0</v>
      </c>
      <c r="T1234" s="185" t="n">
        <v>0</v>
      </c>
      <c r="U1234" s="186"/>
      <c r="V1234" s="187" t="n">
        <f aca="false">(T1234*U1234)</f>
        <v>0</v>
      </c>
      <c r="W1234" s="185" t="n">
        <v>0</v>
      </c>
      <c r="X1234" s="185" t="n">
        <f aca="false">IF(OR(S1234="sì",S1234="forfettario 190"),SUM(T1234+W1234),SUM(T1234+V1234+W1234))</f>
        <v>0</v>
      </c>
      <c r="Y1234" s="205"/>
      <c r="Z1234" s="205"/>
      <c r="AA1234" s="206"/>
      <c r="AB1234" s="189" t="n">
        <f aca="false">IF(AA1234="SI",X1234,0)</f>
        <v>0</v>
      </c>
      <c r="AC1234" s="207"/>
      <c r="AD1234" s="207"/>
      <c r="AE1234" s="207"/>
      <c r="AF1234" s="207"/>
      <c r="AG1234" s="207"/>
      <c r="AH1234" s="208"/>
    </row>
    <row r="1235" customFormat="false" ht="13.5" hidden="false" customHeight="true" outlineLevel="0" collapsed="false">
      <c r="A1235" s="22" t="n">
        <v>1234</v>
      </c>
      <c r="B1235" s="180"/>
      <c r="C1235" s="22"/>
      <c r="D1235" s="22"/>
      <c r="E1235" s="22"/>
      <c r="F1235" s="22"/>
      <c r="G1235" s="22"/>
      <c r="H1235" s="183"/>
      <c r="I1235" s="183"/>
      <c r="J1235" s="22"/>
      <c r="K1235" s="191" t="e">
        <f aca="false">VLOOKUP('Altri Costi'!J1235,Legenda!$D$1:$F$258,2)</f>
        <v>#N/A</v>
      </c>
      <c r="L1235" s="22"/>
      <c r="M1235" s="22"/>
      <c r="N1235" s="203"/>
      <c r="O1235" s="183"/>
      <c r="P1235" s="22"/>
      <c r="Q1235" s="203"/>
      <c r="R1235" s="183"/>
      <c r="S1235" s="184" t="n">
        <f aca="false">'Piano Finanziario Annuale'!$F$6</f>
        <v>0</v>
      </c>
      <c r="T1235" s="185" t="n">
        <v>0</v>
      </c>
      <c r="U1235" s="186"/>
      <c r="V1235" s="187" t="n">
        <f aca="false">(T1235*U1235)</f>
        <v>0</v>
      </c>
      <c r="W1235" s="185" t="n">
        <v>0</v>
      </c>
      <c r="X1235" s="185" t="n">
        <f aca="false">IF(OR(S1235="sì",S1235="forfettario 190"),SUM(T1235+W1235),SUM(T1235+V1235+W1235))</f>
        <v>0</v>
      </c>
      <c r="Y1235" s="205"/>
      <c r="Z1235" s="205"/>
      <c r="AA1235" s="206"/>
      <c r="AB1235" s="189" t="n">
        <f aca="false">IF(AA1235="SI",X1235,0)</f>
        <v>0</v>
      </c>
      <c r="AC1235" s="207"/>
      <c r="AD1235" s="207"/>
      <c r="AE1235" s="207"/>
      <c r="AF1235" s="207"/>
      <c r="AG1235" s="207"/>
      <c r="AH1235" s="208"/>
    </row>
    <row r="1236" customFormat="false" ht="13.5" hidden="false" customHeight="true" outlineLevel="0" collapsed="false">
      <c r="A1236" s="22" t="n">
        <v>1235</v>
      </c>
      <c r="B1236" s="180"/>
      <c r="C1236" s="22"/>
      <c r="D1236" s="22"/>
      <c r="E1236" s="22"/>
      <c r="F1236" s="22"/>
      <c r="G1236" s="22"/>
      <c r="H1236" s="183"/>
      <c r="I1236" s="183"/>
      <c r="J1236" s="22"/>
      <c r="K1236" s="191" t="e">
        <f aca="false">VLOOKUP('Altri Costi'!J1236,Legenda!$D$1:$F$258,2)</f>
        <v>#N/A</v>
      </c>
      <c r="L1236" s="22"/>
      <c r="M1236" s="22"/>
      <c r="N1236" s="203"/>
      <c r="O1236" s="183"/>
      <c r="P1236" s="22"/>
      <c r="Q1236" s="203"/>
      <c r="R1236" s="183"/>
      <c r="S1236" s="184" t="n">
        <f aca="false">'Piano Finanziario Annuale'!$F$6</f>
        <v>0</v>
      </c>
      <c r="T1236" s="185" t="n">
        <v>0</v>
      </c>
      <c r="U1236" s="186"/>
      <c r="V1236" s="187" t="n">
        <f aca="false">(T1236*U1236)</f>
        <v>0</v>
      </c>
      <c r="W1236" s="185" t="n">
        <v>0</v>
      </c>
      <c r="X1236" s="185" t="n">
        <f aca="false">IF(OR(S1236="sì",S1236="forfettario 190"),SUM(T1236+W1236),SUM(T1236+V1236+W1236))</f>
        <v>0</v>
      </c>
      <c r="Y1236" s="205"/>
      <c r="Z1236" s="205"/>
      <c r="AA1236" s="206"/>
      <c r="AB1236" s="189" t="n">
        <f aca="false">IF(AA1236="SI",X1236,0)</f>
        <v>0</v>
      </c>
      <c r="AC1236" s="207"/>
      <c r="AD1236" s="207"/>
      <c r="AE1236" s="207"/>
      <c r="AF1236" s="207"/>
      <c r="AG1236" s="207"/>
      <c r="AH1236" s="208"/>
    </row>
    <row r="1237" customFormat="false" ht="13.5" hidden="false" customHeight="true" outlineLevel="0" collapsed="false">
      <c r="A1237" s="22" t="n">
        <v>1236</v>
      </c>
      <c r="B1237" s="180"/>
      <c r="C1237" s="22"/>
      <c r="D1237" s="22"/>
      <c r="E1237" s="22"/>
      <c r="F1237" s="22"/>
      <c r="G1237" s="22"/>
      <c r="H1237" s="183"/>
      <c r="I1237" s="183"/>
      <c r="J1237" s="22"/>
      <c r="K1237" s="191" t="e">
        <f aca="false">VLOOKUP('Altri Costi'!J1237,Legenda!$D$1:$F$258,2)</f>
        <v>#N/A</v>
      </c>
      <c r="L1237" s="22"/>
      <c r="M1237" s="22"/>
      <c r="N1237" s="203"/>
      <c r="O1237" s="183"/>
      <c r="P1237" s="22"/>
      <c r="Q1237" s="203"/>
      <c r="R1237" s="183"/>
      <c r="S1237" s="184" t="n">
        <f aca="false">'Piano Finanziario Annuale'!$F$6</f>
        <v>0</v>
      </c>
      <c r="T1237" s="185" t="n">
        <v>0</v>
      </c>
      <c r="U1237" s="186"/>
      <c r="V1237" s="187" t="n">
        <f aca="false">(T1237*U1237)</f>
        <v>0</v>
      </c>
      <c r="W1237" s="185" t="n">
        <v>0</v>
      </c>
      <c r="X1237" s="185" t="n">
        <f aca="false">IF(OR(S1237="sì",S1237="forfettario 190"),SUM(T1237+W1237),SUM(T1237+V1237+W1237))</f>
        <v>0</v>
      </c>
      <c r="Y1237" s="205"/>
      <c r="Z1237" s="205"/>
      <c r="AA1237" s="206"/>
      <c r="AB1237" s="189" t="n">
        <f aca="false">IF(AA1237="SI",X1237,0)</f>
        <v>0</v>
      </c>
      <c r="AC1237" s="207"/>
      <c r="AD1237" s="207"/>
      <c r="AE1237" s="207"/>
      <c r="AF1237" s="207"/>
      <c r="AG1237" s="207"/>
      <c r="AH1237" s="208"/>
    </row>
    <row r="1238" customFormat="false" ht="13.5" hidden="false" customHeight="true" outlineLevel="0" collapsed="false">
      <c r="A1238" s="22" t="n">
        <v>1237</v>
      </c>
      <c r="B1238" s="180"/>
      <c r="C1238" s="22"/>
      <c r="D1238" s="22"/>
      <c r="E1238" s="22"/>
      <c r="F1238" s="22"/>
      <c r="G1238" s="22"/>
      <c r="H1238" s="183"/>
      <c r="I1238" s="183"/>
      <c r="J1238" s="22"/>
      <c r="K1238" s="191" t="e">
        <f aca="false">VLOOKUP('Altri Costi'!J1238,Legenda!$D$1:$F$258,2)</f>
        <v>#N/A</v>
      </c>
      <c r="L1238" s="22"/>
      <c r="M1238" s="22"/>
      <c r="N1238" s="203"/>
      <c r="O1238" s="183"/>
      <c r="P1238" s="22"/>
      <c r="Q1238" s="203"/>
      <c r="R1238" s="183"/>
      <c r="S1238" s="184" t="n">
        <f aca="false">'Piano Finanziario Annuale'!$F$6</f>
        <v>0</v>
      </c>
      <c r="T1238" s="185" t="n">
        <v>0</v>
      </c>
      <c r="U1238" s="186"/>
      <c r="V1238" s="187" t="n">
        <f aca="false">(T1238*U1238)</f>
        <v>0</v>
      </c>
      <c r="W1238" s="185" t="n">
        <v>0</v>
      </c>
      <c r="X1238" s="185" t="n">
        <f aca="false">IF(OR(S1238="sì",S1238="forfettario 190"),SUM(T1238+W1238),SUM(T1238+V1238+W1238))</f>
        <v>0</v>
      </c>
      <c r="Y1238" s="205"/>
      <c r="Z1238" s="205"/>
      <c r="AA1238" s="206"/>
      <c r="AB1238" s="189" t="n">
        <f aca="false">IF(AA1238="SI",X1238,0)</f>
        <v>0</v>
      </c>
      <c r="AC1238" s="207"/>
      <c r="AD1238" s="207"/>
      <c r="AE1238" s="207"/>
      <c r="AF1238" s="207"/>
      <c r="AG1238" s="207"/>
      <c r="AH1238" s="208"/>
    </row>
    <row r="1239" customFormat="false" ht="13.5" hidden="false" customHeight="true" outlineLevel="0" collapsed="false">
      <c r="A1239" s="22" t="n">
        <v>1238</v>
      </c>
      <c r="B1239" s="180"/>
      <c r="C1239" s="22"/>
      <c r="D1239" s="22"/>
      <c r="E1239" s="22"/>
      <c r="F1239" s="22"/>
      <c r="G1239" s="22"/>
      <c r="H1239" s="183"/>
      <c r="I1239" s="183"/>
      <c r="J1239" s="22"/>
      <c r="K1239" s="191" t="e">
        <f aca="false">VLOOKUP('Altri Costi'!J1239,Legenda!$D$1:$F$258,2)</f>
        <v>#N/A</v>
      </c>
      <c r="L1239" s="22"/>
      <c r="M1239" s="22"/>
      <c r="N1239" s="203"/>
      <c r="O1239" s="183"/>
      <c r="P1239" s="22"/>
      <c r="Q1239" s="203"/>
      <c r="R1239" s="183"/>
      <c r="S1239" s="184" t="n">
        <f aca="false">'Piano Finanziario Annuale'!$F$6</f>
        <v>0</v>
      </c>
      <c r="T1239" s="185" t="n">
        <v>0</v>
      </c>
      <c r="U1239" s="186"/>
      <c r="V1239" s="187" t="n">
        <f aca="false">(T1239*U1239)</f>
        <v>0</v>
      </c>
      <c r="W1239" s="185" t="n">
        <v>0</v>
      </c>
      <c r="X1239" s="185" t="n">
        <f aca="false">IF(OR(S1239="sì",S1239="forfettario 190"),SUM(T1239+W1239),SUM(T1239+V1239+W1239))</f>
        <v>0</v>
      </c>
      <c r="Y1239" s="205"/>
      <c r="Z1239" s="205"/>
      <c r="AA1239" s="206"/>
      <c r="AB1239" s="189" t="n">
        <f aca="false">IF(AA1239="SI",X1239,0)</f>
        <v>0</v>
      </c>
      <c r="AC1239" s="207"/>
      <c r="AD1239" s="207"/>
      <c r="AE1239" s="207"/>
      <c r="AF1239" s="207"/>
      <c r="AG1239" s="207"/>
      <c r="AH1239" s="208"/>
    </row>
    <row r="1240" customFormat="false" ht="13.5" hidden="false" customHeight="true" outlineLevel="0" collapsed="false">
      <c r="A1240" s="22" t="n">
        <v>1239</v>
      </c>
      <c r="B1240" s="180"/>
      <c r="C1240" s="22"/>
      <c r="D1240" s="22"/>
      <c r="E1240" s="22"/>
      <c r="F1240" s="22"/>
      <c r="G1240" s="22"/>
      <c r="H1240" s="183"/>
      <c r="I1240" s="183"/>
      <c r="J1240" s="22"/>
      <c r="K1240" s="191" t="e">
        <f aca="false">VLOOKUP('Altri Costi'!J1240,Legenda!$D$1:$F$258,2)</f>
        <v>#N/A</v>
      </c>
      <c r="L1240" s="22"/>
      <c r="M1240" s="22"/>
      <c r="N1240" s="203"/>
      <c r="O1240" s="183"/>
      <c r="P1240" s="22"/>
      <c r="Q1240" s="203"/>
      <c r="R1240" s="183"/>
      <c r="S1240" s="184" t="n">
        <f aca="false">'Piano Finanziario Annuale'!$F$6</f>
        <v>0</v>
      </c>
      <c r="T1240" s="185" t="n">
        <v>0</v>
      </c>
      <c r="U1240" s="186"/>
      <c r="V1240" s="187" t="n">
        <f aca="false">(T1240*U1240)</f>
        <v>0</v>
      </c>
      <c r="W1240" s="185" t="n">
        <v>0</v>
      </c>
      <c r="X1240" s="185" t="n">
        <f aca="false">IF(OR(S1240="sì",S1240="forfettario 190"),SUM(T1240+W1240),SUM(T1240+V1240+W1240))</f>
        <v>0</v>
      </c>
      <c r="Y1240" s="205"/>
      <c r="Z1240" s="205"/>
      <c r="AA1240" s="206"/>
      <c r="AB1240" s="189" t="n">
        <f aca="false">IF(AA1240="SI",X1240,0)</f>
        <v>0</v>
      </c>
      <c r="AC1240" s="207"/>
      <c r="AD1240" s="207"/>
      <c r="AE1240" s="207"/>
      <c r="AF1240" s="207"/>
      <c r="AG1240" s="207"/>
      <c r="AH1240" s="208"/>
    </row>
    <row r="1241" customFormat="false" ht="13.5" hidden="false" customHeight="true" outlineLevel="0" collapsed="false">
      <c r="A1241" s="22" t="n">
        <v>1240</v>
      </c>
      <c r="B1241" s="180"/>
      <c r="C1241" s="22"/>
      <c r="D1241" s="22"/>
      <c r="E1241" s="22"/>
      <c r="F1241" s="22"/>
      <c r="G1241" s="22"/>
      <c r="H1241" s="183"/>
      <c r="I1241" s="183"/>
      <c r="J1241" s="22"/>
      <c r="K1241" s="191" t="e">
        <f aca="false">VLOOKUP('Altri Costi'!J1241,Legenda!$D$1:$F$258,2)</f>
        <v>#N/A</v>
      </c>
      <c r="L1241" s="22"/>
      <c r="M1241" s="22"/>
      <c r="N1241" s="203"/>
      <c r="O1241" s="183"/>
      <c r="P1241" s="22"/>
      <c r="Q1241" s="203"/>
      <c r="R1241" s="183"/>
      <c r="S1241" s="184" t="n">
        <f aca="false">'Piano Finanziario Annuale'!$F$6</f>
        <v>0</v>
      </c>
      <c r="T1241" s="185" t="n">
        <v>0</v>
      </c>
      <c r="U1241" s="186"/>
      <c r="V1241" s="187" t="n">
        <f aca="false">(T1241*U1241)</f>
        <v>0</v>
      </c>
      <c r="W1241" s="185" t="n">
        <v>0</v>
      </c>
      <c r="X1241" s="185" t="n">
        <f aca="false">IF(OR(S1241="sì",S1241="forfettario 190"),SUM(T1241+W1241),SUM(T1241+V1241+W1241))</f>
        <v>0</v>
      </c>
      <c r="Y1241" s="205"/>
      <c r="Z1241" s="205"/>
      <c r="AA1241" s="206"/>
      <c r="AB1241" s="189" t="n">
        <f aca="false">IF(AA1241="SI",X1241,0)</f>
        <v>0</v>
      </c>
      <c r="AC1241" s="207"/>
      <c r="AD1241" s="207"/>
      <c r="AE1241" s="207"/>
      <c r="AF1241" s="207"/>
      <c r="AG1241" s="207"/>
      <c r="AH1241" s="208"/>
    </row>
    <row r="1242" customFormat="false" ht="13.5" hidden="false" customHeight="true" outlineLevel="0" collapsed="false">
      <c r="A1242" s="22" t="n">
        <v>1241</v>
      </c>
      <c r="B1242" s="180"/>
      <c r="C1242" s="22"/>
      <c r="D1242" s="22"/>
      <c r="E1242" s="22"/>
      <c r="F1242" s="22"/>
      <c r="G1242" s="22"/>
      <c r="H1242" s="183"/>
      <c r="I1242" s="183"/>
      <c r="J1242" s="22"/>
      <c r="K1242" s="191" t="e">
        <f aca="false">VLOOKUP('Altri Costi'!J1242,Legenda!$D$1:$F$258,2)</f>
        <v>#N/A</v>
      </c>
      <c r="L1242" s="22"/>
      <c r="M1242" s="22"/>
      <c r="N1242" s="203"/>
      <c r="O1242" s="183"/>
      <c r="P1242" s="22"/>
      <c r="Q1242" s="203"/>
      <c r="R1242" s="183"/>
      <c r="S1242" s="184" t="n">
        <f aca="false">'Piano Finanziario Annuale'!$F$6</f>
        <v>0</v>
      </c>
      <c r="T1242" s="185" t="n">
        <v>0</v>
      </c>
      <c r="U1242" s="186"/>
      <c r="V1242" s="187" t="n">
        <f aca="false">(T1242*U1242)</f>
        <v>0</v>
      </c>
      <c r="W1242" s="185" t="n">
        <v>0</v>
      </c>
      <c r="X1242" s="185" t="n">
        <f aca="false">IF(OR(S1242="sì",S1242="forfettario 190"),SUM(T1242+W1242),SUM(T1242+V1242+W1242))</f>
        <v>0</v>
      </c>
      <c r="Y1242" s="205"/>
      <c r="Z1242" s="205"/>
      <c r="AA1242" s="206"/>
      <c r="AB1242" s="189" t="n">
        <f aca="false">IF(AA1242="SI",X1242,0)</f>
        <v>0</v>
      </c>
      <c r="AC1242" s="207"/>
      <c r="AD1242" s="207"/>
      <c r="AE1242" s="207"/>
      <c r="AF1242" s="207"/>
      <c r="AG1242" s="207"/>
      <c r="AH1242" s="208"/>
    </row>
    <row r="1243" customFormat="false" ht="13.5" hidden="false" customHeight="true" outlineLevel="0" collapsed="false">
      <c r="A1243" s="22" t="n">
        <v>1242</v>
      </c>
      <c r="B1243" s="180"/>
      <c r="C1243" s="22"/>
      <c r="D1243" s="22"/>
      <c r="E1243" s="22"/>
      <c r="F1243" s="22"/>
      <c r="G1243" s="22"/>
      <c r="H1243" s="183"/>
      <c r="I1243" s="183"/>
      <c r="J1243" s="22"/>
      <c r="K1243" s="191" t="e">
        <f aca="false">VLOOKUP('Altri Costi'!J1243,Legenda!$D$1:$F$258,2)</f>
        <v>#N/A</v>
      </c>
      <c r="L1243" s="22"/>
      <c r="M1243" s="22"/>
      <c r="N1243" s="203"/>
      <c r="O1243" s="183"/>
      <c r="P1243" s="22"/>
      <c r="Q1243" s="203"/>
      <c r="R1243" s="183"/>
      <c r="S1243" s="184" t="n">
        <f aca="false">'Piano Finanziario Annuale'!$F$6</f>
        <v>0</v>
      </c>
      <c r="T1243" s="185" t="n">
        <v>0</v>
      </c>
      <c r="U1243" s="186"/>
      <c r="V1243" s="187" t="n">
        <f aca="false">(T1243*U1243)</f>
        <v>0</v>
      </c>
      <c r="W1243" s="185" t="n">
        <v>0</v>
      </c>
      <c r="X1243" s="185" t="n">
        <f aca="false">IF(OR(S1243="sì",S1243="forfettario 190"),SUM(T1243+W1243),SUM(T1243+V1243+W1243))</f>
        <v>0</v>
      </c>
      <c r="Y1243" s="205"/>
      <c r="Z1243" s="205"/>
      <c r="AA1243" s="206"/>
      <c r="AB1243" s="189" t="n">
        <f aca="false">IF(AA1243="SI",X1243,0)</f>
        <v>0</v>
      </c>
      <c r="AC1243" s="207"/>
      <c r="AD1243" s="207"/>
      <c r="AE1243" s="207"/>
      <c r="AF1243" s="207"/>
      <c r="AG1243" s="207"/>
      <c r="AH1243" s="208"/>
    </row>
    <row r="1244" customFormat="false" ht="13.5" hidden="false" customHeight="true" outlineLevel="0" collapsed="false">
      <c r="A1244" s="22" t="n">
        <v>1243</v>
      </c>
      <c r="B1244" s="180"/>
      <c r="C1244" s="22"/>
      <c r="D1244" s="22"/>
      <c r="E1244" s="22"/>
      <c r="F1244" s="22"/>
      <c r="G1244" s="22"/>
      <c r="H1244" s="183"/>
      <c r="I1244" s="183"/>
      <c r="J1244" s="22"/>
      <c r="K1244" s="191" t="e">
        <f aca="false">VLOOKUP('Altri Costi'!J1244,Legenda!$D$1:$F$258,2)</f>
        <v>#N/A</v>
      </c>
      <c r="L1244" s="22"/>
      <c r="M1244" s="22"/>
      <c r="N1244" s="203"/>
      <c r="O1244" s="183"/>
      <c r="P1244" s="22"/>
      <c r="Q1244" s="203"/>
      <c r="R1244" s="183"/>
      <c r="S1244" s="184" t="n">
        <f aca="false">'Piano Finanziario Annuale'!$F$6</f>
        <v>0</v>
      </c>
      <c r="T1244" s="185" t="n">
        <v>0</v>
      </c>
      <c r="U1244" s="186"/>
      <c r="V1244" s="187" t="n">
        <f aca="false">(T1244*U1244)</f>
        <v>0</v>
      </c>
      <c r="W1244" s="185" t="n">
        <v>0</v>
      </c>
      <c r="X1244" s="185" t="n">
        <f aca="false">IF(OR(S1244="sì",S1244="forfettario 190"),SUM(T1244+W1244),SUM(T1244+V1244+W1244))</f>
        <v>0</v>
      </c>
      <c r="Y1244" s="205"/>
      <c r="Z1244" s="205"/>
      <c r="AA1244" s="206"/>
      <c r="AB1244" s="189" t="n">
        <f aca="false">IF(AA1244="SI",X1244,0)</f>
        <v>0</v>
      </c>
      <c r="AC1244" s="207"/>
      <c r="AD1244" s="207"/>
      <c r="AE1244" s="207"/>
      <c r="AF1244" s="207"/>
      <c r="AG1244" s="207"/>
      <c r="AH1244" s="208"/>
    </row>
    <row r="1245" customFormat="false" ht="13.5" hidden="false" customHeight="true" outlineLevel="0" collapsed="false">
      <c r="A1245" s="22" t="n">
        <v>1244</v>
      </c>
      <c r="B1245" s="180"/>
      <c r="C1245" s="22"/>
      <c r="D1245" s="22"/>
      <c r="E1245" s="22"/>
      <c r="F1245" s="22"/>
      <c r="G1245" s="22"/>
      <c r="H1245" s="183"/>
      <c r="I1245" s="183"/>
      <c r="J1245" s="22"/>
      <c r="K1245" s="191" t="e">
        <f aca="false">VLOOKUP('Altri Costi'!J1245,Legenda!$D$1:$F$258,2)</f>
        <v>#N/A</v>
      </c>
      <c r="L1245" s="22"/>
      <c r="M1245" s="22"/>
      <c r="N1245" s="203"/>
      <c r="O1245" s="183"/>
      <c r="P1245" s="22"/>
      <c r="Q1245" s="203"/>
      <c r="R1245" s="183"/>
      <c r="S1245" s="184" t="n">
        <f aca="false">'Piano Finanziario Annuale'!$F$6</f>
        <v>0</v>
      </c>
      <c r="T1245" s="185" t="n">
        <v>0</v>
      </c>
      <c r="U1245" s="186"/>
      <c r="V1245" s="187" t="n">
        <f aca="false">(T1245*U1245)</f>
        <v>0</v>
      </c>
      <c r="W1245" s="185" t="n">
        <v>0</v>
      </c>
      <c r="X1245" s="185" t="n">
        <f aca="false">IF(OR(S1245="sì",S1245="forfettario 190"),SUM(T1245+W1245),SUM(T1245+V1245+W1245))</f>
        <v>0</v>
      </c>
      <c r="Y1245" s="205"/>
      <c r="Z1245" s="205"/>
      <c r="AA1245" s="206"/>
      <c r="AB1245" s="189" t="n">
        <f aca="false">IF(AA1245="SI",X1245,0)</f>
        <v>0</v>
      </c>
      <c r="AC1245" s="207"/>
      <c r="AD1245" s="207"/>
      <c r="AE1245" s="207"/>
      <c r="AF1245" s="207"/>
      <c r="AG1245" s="207"/>
      <c r="AH1245" s="208"/>
    </row>
    <row r="1246" customFormat="false" ht="13.5" hidden="false" customHeight="true" outlineLevel="0" collapsed="false">
      <c r="A1246" s="22" t="n">
        <v>1245</v>
      </c>
      <c r="B1246" s="180"/>
      <c r="C1246" s="22"/>
      <c r="D1246" s="22"/>
      <c r="E1246" s="22"/>
      <c r="F1246" s="22"/>
      <c r="G1246" s="22"/>
      <c r="H1246" s="183"/>
      <c r="I1246" s="183"/>
      <c r="J1246" s="22"/>
      <c r="K1246" s="191" t="e">
        <f aca="false">VLOOKUP('Altri Costi'!J1246,Legenda!$D$1:$F$258,2)</f>
        <v>#N/A</v>
      </c>
      <c r="L1246" s="22"/>
      <c r="M1246" s="22"/>
      <c r="N1246" s="203"/>
      <c r="O1246" s="183"/>
      <c r="P1246" s="22"/>
      <c r="Q1246" s="203"/>
      <c r="R1246" s="183"/>
      <c r="S1246" s="184" t="n">
        <f aca="false">'Piano Finanziario Annuale'!$F$6</f>
        <v>0</v>
      </c>
      <c r="T1246" s="185" t="n">
        <v>0</v>
      </c>
      <c r="U1246" s="186"/>
      <c r="V1246" s="187" t="n">
        <f aca="false">(T1246*U1246)</f>
        <v>0</v>
      </c>
      <c r="W1246" s="185" t="n">
        <v>0</v>
      </c>
      <c r="X1246" s="185" t="n">
        <f aca="false">IF(OR(S1246="sì",S1246="forfettario 190"),SUM(T1246+W1246),SUM(T1246+V1246+W1246))</f>
        <v>0</v>
      </c>
      <c r="Y1246" s="205"/>
      <c r="Z1246" s="205"/>
      <c r="AA1246" s="206"/>
      <c r="AB1246" s="189" t="n">
        <f aca="false">IF(AA1246="SI",X1246,0)</f>
        <v>0</v>
      </c>
      <c r="AC1246" s="207"/>
      <c r="AD1246" s="207"/>
      <c r="AE1246" s="207"/>
      <c r="AF1246" s="207"/>
      <c r="AG1246" s="207"/>
      <c r="AH1246" s="208"/>
    </row>
    <row r="1247" customFormat="false" ht="13.5" hidden="false" customHeight="true" outlineLevel="0" collapsed="false">
      <c r="A1247" s="22" t="n">
        <v>1246</v>
      </c>
      <c r="B1247" s="180"/>
      <c r="C1247" s="22"/>
      <c r="D1247" s="22"/>
      <c r="E1247" s="22"/>
      <c r="F1247" s="22"/>
      <c r="G1247" s="22"/>
      <c r="H1247" s="183"/>
      <c r="I1247" s="183"/>
      <c r="J1247" s="22"/>
      <c r="K1247" s="191" t="e">
        <f aca="false">VLOOKUP('Altri Costi'!J1247,Legenda!$D$1:$F$258,2)</f>
        <v>#N/A</v>
      </c>
      <c r="L1247" s="22"/>
      <c r="M1247" s="22"/>
      <c r="N1247" s="203"/>
      <c r="O1247" s="183"/>
      <c r="P1247" s="22"/>
      <c r="Q1247" s="203"/>
      <c r="R1247" s="183"/>
      <c r="S1247" s="184" t="n">
        <f aca="false">'Piano Finanziario Annuale'!$F$6</f>
        <v>0</v>
      </c>
      <c r="T1247" s="185" t="n">
        <v>0</v>
      </c>
      <c r="U1247" s="186"/>
      <c r="V1247" s="187" t="n">
        <f aca="false">(T1247*U1247)</f>
        <v>0</v>
      </c>
      <c r="W1247" s="185" t="n">
        <v>0</v>
      </c>
      <c r="X1247" s="185" t="n">
        <f aca="false">IF(OR(S1247="sì",S1247="forfettario 190"),SUM(T1247+W1247),SUM(T1247+V1247+W1247))</f>
        <v>0</v>
      </c>
      <c r="Y1247" s="205"/>
      <c r="Z1247" s="205"/>
      <c r="AA1247" s="206"/>
      <c r="AB1247" s="189" t="n">
        <f aca="false">IF(AA1247="SI",X1247,0)</f>
        <v>0</v>
      </c>
      <c r="AC1247" s="207"/>
      <c r="AD1247" s="207"/>
      <c r="AE1247" s="207"/>
      <c r="AF1247" s="207"/>
      <c r="AG1247" s="207"/>
      <c r="AH1247" s="208"/>
    </row>
    <row r="1248" customFormat="false" ht="13.5" hidden="false" customHeight="true" outlineLevel="0" collapsed="false">
      <c r="A1248" s="22" t="n">
        <v>1247</v>
      </c>
      <c r="B1248" s="180"/>
      <c r="C1248" s="22"/>
      <c r="D1248" s="22"/>
      <c r="E1248" s="22"/>
      <c r="F1248" s="22"/>
      <c r="G1248" s="22"/>
      <c r="H1248" s="183"/>
      <c r="I1248" s="183"/>
      <c r="J1248" s="22"/>
      <c r="K1248" s="191" t="e">
        <f aca="false">VLOOKUP('Altri Costi'!J1248,Legenda!$D$1:$F$258,2)</f>
        <v>#N/A</v>
      </c>
      <c r="L1248" s="22"/>
      <c r="M1248" s="22"/>
      <c r="N1248" s="203"/>
      <c r="O1248" s="183"/>
      <c r="P1248" s="22"/>
      <c r="Q1248" s="203"/>
      <c r="R1248" s="183"/>
      <c r="S1248" s="184" t="n">
        <f aca="false">'Piano Finanziario Annuale'!$F$6</f>
        <v>0</v>
      </c>
      <c r="T1248" s="185" t="n">
        <v>0</v>
      </c>
      <c r="U1248" s="186"/>
      <c r="V1248" s="187" t="n">
        <f aca="false">(T1248*U1248)</f>
        <v>0</v>
      </c>
      <c r="W1248" s="185" t="n">
        <v>0</v>
      </c>
      <c r="X1248" s="185" t="n">
        <f aca="false">IF(OR(S1248="sì",S1248="forfettario 190"),SUM(T1248+W1248),SUM(T1248+V1248+W1248))</f>
        <v>0</v>
      </c>
      <c r="Y1248" s="205"/>
      <c r="Z1248" s="205"/>
      <c r="AA1248" s="206"/>
      <c r="AB1248" s="189" t="n">
        <f aca="false">IF(AA1248="SI",X1248,0)</f>
        <v>0</v>
      </c>
      <c r="AC1248" s="207"/>
      <c r="AD1248" s="207"/>
      <c r="AE1248" s="207"/>
      <c r="AF1248" s="207"/>
      <c r="AG1248" s="207"/>
      <c r="AH1248" s="208"/>
    </row>
    <row r="1249" customFormat="false" ht="13.5" hidden="false" customHeight="true" outlineLevel="0" collapsed="false">
      <c r="A1249" s="22" t="n">
        <v>1248</v>
      </c>
      <c r="B1249" s="180"/>
      <c r="C1249" s="22"/>
      <c r="D1249" s="22"/>
      <c r="E1249" s="22"/>
      <c r="F1249" s="22"/>
      <c r="G1249" s="22"/>
      <c r="H1249" s="183"/>
      <c r="I1249" s="183"/>
      <c r="J1249" s="22"/>
      <c r="K1249" s="191" t="e">
        <f aca="false">VLOOKUP('Altri Costi'!J1249,Legenda!$D$1:$F$258,2)</f>
        <v>#N/A</v>
      </c>
      <c r="L1249" s="22"/>
      <c r="M1249" s="22"/>
      <c r="N1249" s="203"/>
      <c r="O1249" s="183"/>
      <c r="P1249" s="22"/>
      <c r="Q1249" s="203"/>
      <c r="R1249" s="183"/>
      <c r="S1249" s="184" t="n">
        <f aca="false">'Piano Finanziario Annuale'!$F$6</f>
        <v>0</v>
      </c>
      <c r="T1249" s="185" t="n">
        <v>0</v>
      </c>
      <c r="U1249" s="186"/>
      <c r="V1249" s="187" t="n">
        <f aca="false">(T1249*U1249)</f>
        <v>0</v>
      </c>
      <c r="W1249" s="185" t="n">
        <v>0</v>
      </c>
      <c r="X1249" s="185" t="n">
        <f aca="false">IF(OR(S1249="sì",S1249="forfettario 190"),SUM(T1249+W1249),SUM(T1249+V1249+W1249))</f>
        <v>0</v>
      </c>
      <c r="Y1249" s="205"/>
      <c r="Z1249" s="205"/>
      <c r="AA1249" s="206"/>
      <c r="AB1249" s="189" t="n">
        <f aca="false">IF(AA1249="SI",X1249,0)</f>
        <v>0</v>
      </c>
      <c r="AC1249" s="207"/>
      <c r="AD1249" s="207"/>
      <c r="AE1249" s="207"/>
      <c r="AF1249" s="207"/>
      <c r="AG1249" s="207"/>
      <c r="AH1249" s="208"/>
    </row>
    <row r="1250" customFormat="false" ht="13.5" hidden="false" customHeight="true" outlineLevel="0" collapsed="false">
      <c r="A1250" s="22" t="n">
        <v>1249</v>
      </c>
      <c r="B1250" s="180"/>
      <c r="C1250" s="22"/>
      <c r="D1250" s="22"/>
      <c r="E1250" s="22"/>
      <c r="F1250" s="22"/>
      <c r="G1250" s="22"/>
      <c r="H1250" s="183"/>
      <c r="I1250" s="183"/>
      <c r="J1250" s="22"/>
      <c r="K1250" s="191" t="e">
        <f aca="false">VLOOKUP('Altri Costi'!J1250,Legenda!$D$1:$F$258,2)</f>
        <v>#N/A</v>
      </c>
      <c r="L1250" s="22"/>
      <c r="M1250" s="22"/>
      <c r="N1250" s="203"/>
      <c r="O1250" s="183"/>
      <c r="P1250" s="22"/>
      <c r="Q1250" s="203"/>
      <c r="R1250" s="183"/>
      <c r="S1250" s="184" t="n">
        <f aca="false">'Piano Finanziario Annuale'!$F$6</f>
        <v>0</v>
      </c>
      <c r="T1250" s="185" t="n">
        <v>0</v>
      </c>
      <c r="U1250" s="186"/>
      <c r="V1250" s="187" t="n">
        <f aca="false">(T1250*U1250)</f>
        <v>0</v>
      </c>
      <c r="W1250" s="185" t="n">
        <v>0</v>
      </c>
      <c r="X1250" s="185" t="n">
        <f aca="false">IF(OR(S1250="sì",S1250="forfettario 190"),SUM(T1250+W1250),SUM(T1250+V1250+W1250))</f>
        <v>0</v>
      </c>
      <c r="Y1250" s="205"/>
      <c r="Z1250" s="205"/>
      <c r="AA1250" s="206"/>
      <c r="AB1250" s="189" t="n">
        <f aca="false">IF(AA1250="SI",X1250,0)</f>
        <v>0</v>
      </c>
      <c r="AC1250" s="207"/>
      <c r="AD1250" s="207"/>
      <c r="AE1250" s="207"/>
      <c r="AF1250" s="207"/>
      <c r="AG1250" s="207"/>
      <c r="AH1250" s="208"/>
    </row>
    <row r="1251" customFormat="false" ht="13.5" hidden="false" customHeight="true" outlineLevel="0" collapsed="false">
      <c r="A1251" s="22" t="n">
        <v>1250</v>
      </c>
      <c r="B1251" s="180"/>
      <c r="C1251" s="22"/>
      <c r="D1251" s="22"/>
      <c r="E1251" s="22"/>
      <c r="F1251" s="22"/>
      <c r="G1251" s="22"/>
      <c r="H1251" s="183"/>
      <c r="I1251" s="183"/>
      <c r="J1251" s="22"/>
      <c r="K1251" s="191" t="e">
        <f aca="false">VLOOKUP('Altri Costi'!J1251,Legenda!$D$1:$F$258,2)</f>
        <v>#N/A</v>
      </c>
      <c r="L1251" s="22"/>
      <c r="M1251" s="22"/>
      <c r="N1251" s="203"/>
      <c r="O1251" s="183"/>
      <c r="P1251" s="22"/>
      <c r="Q1251" s="203"/>
      <c r="R1251" s="183"/>
      <c r="S1251" s="184" t="n">
        <f aca="false">'Piano Finanziario Annuale'!$F$6</f>
        <v>0</v>
      </c>
      <c r="T1251" s="185" t="n">
        <v>0</v>
      </c>
      <c r="U1251" s="186"/>
      <c r="V1251" s="187" t="n">
        <f aca="false">(T1251*U1251)</f>
        <v>0</v>
      </c>
      <c r="W1251" s="185" t="n">
        <v>0</v>
      </c>
      <c r="X1251" s="185" t="n">
        <f aca="false">IF(OR(S1251="sì",S1251="forfettario 190"),SUM(T1251+W1251),SUM(T1251+V1251+W1251))</f>
        <v>0</v>
      </c>
      <c r="Y1251" s="205"/>
      <c r="Z1251" s="205"/>
      <c r="AA1251" s="206"/>
      <c r="AB1251" s="189" t="n">
        <f aca="false">IF(AA1251="SI",X1251,0)</f>
        <v>0</v>
      </c>
      <c r="AC1251" s="207"/>
      <c r="AD1251" s="207"/>
      <c r="AE1251" s="207"/>
      <c r="AF1251" s="207"/>
      <c r="AG1251" s="207"/>
      <c r="AH1251" s="208"/>
    </row>
    <row r="1252" customFormat="false" ht="13.5" hidden="false" customHeight="true" outlineLevel="0" collapsed="false">
      <c r="A1252" s="22" t="n">
        <v>1251</v>
      </c>
      <c r="B1252" s="180"/>
      <c r="C1252" s="22"/>
      <c r="D1252" s="22"/>
      <c r="E1252" s="22"/>
      <c r="F1252" s="22"/>
      <c r="G1252" s="22"/>
      <c r="H1252" s="183"/>
      <c r="I1252" s="183"/>
      <c r="J1252" s="22"/>
      <c r="K1252" s="191" t="e">
        <f aca="false">VLOOKUP('Altri Costi'!J1252,Legenda!$D$1:$F$258,2)</f>
        <v>#N/A</v>
      </c>
      <c r="L1252" s="22"/>
      <c r="M1252" s="22"/>
      <c r="N1252" s="203"/>
      <c r="O1252" s="183"/>
      <c r="P1252" s="22"/>
      <c r="Q1252" s="203"/>
      <c r="R1252" s="183"/>
      <c r="S1252" s="184" t="n">
        <f aca="false">'Piano Finanziario Annuale'!$F$6</f>
        <v>0</v>
      </c>
      <c r="T1252" s="185" t="n">
        <v>0</v>
      </c>
      <c r="U1252" s="186"/>
      <c r="V1252" s="187" t="n">
        <f aca="false">(T1252*U1252)</f>
        <v>0</v>
      </c>
      <c r="W1252" s="185" t="n">
        <v>0</v>
      </c>
      <c r="X1252" s="185" t="n">
        <f aca="false">IF(OR(S1252="sì",S1252="forfettario 190"),SUM(T1252+W1252),SUM(T1252+V1252+W1252))</f>
        <v>0</v>
      </c>
      <c r="Y1252" s="205"/>
      <c r="Z1252" s="205"/>
      <c r="AA1252" s="206"/>
      <c r="AB1252" s="189" t="n">
        <f aca="false">IF(AA1252="SI",X1252,0)</f>
        <v>0</v>
      </c>
      <c r="AC1252" s="207"/>
      <c r="AD1252" s="207"/>
      <c r="AE1252" s="207"/>
      <c r="AF1252" s="207"/>
      <c r="AG1252" s="207"/>
      <c r="AH1252" s="208"/>
    </row>
    <row r="1253" customFormat="false" ht="13.5" hidden="false" customHeight="true" outlineLevel="0" collapsed="false">
      <c r="A1253" s="22" t="n">
        <v>1252</v>
      </c>
      <c r="B1253" s="180"/>
      <c r="C1253" s="22"/>
      <c r="D1253" s="22"/>
      <c r="E1253" s="22"/>
      <c r="F1253" s="22"/>
      <c r="G1253" s="22"/>
      <c r="H1253" s="183"/>
      <c r="I1253" s="183"/>
      <c r="J1253" s="22"/>
      <c r="K1253" s="191" t="e">
        <f aca="false">VLOOKUP('Altri Costi'!J1253,Legenda!$D$1:$F$258,2)</f>
        <v>#N/A</v>
      </c>
      <c r="L1253" s="22"/>
      <c r="M1253" s="22"/>
      <c r="N1253" s="203"/>
      <c r="O1253" s="183"/>
      <c r="P1253" s="22"/>
      <c r="Q1253" s="203"/>
      <c r="R1253" s="183"/>
      <c r="S1253" s="184" t="n">
        <f aca="false">'Piano Finanziario Annuale'!$F$6</f>
        <v>0</v>
      </c>
      <c r="T1253" s="185" t="n">
        <v>0</v>
      </c>
      <c r="U1253" s="186"/>
      <c r="V1253" s="187" t="n">
        <f aca="false">(T1253*U1253)</f>
        <v>0</v>
      </c>
      <c r="W1253" s="185" t="n">
        <v>0</v>
      </c>
      <c r="X1253" s="185" t="n">
        <f aca="false">IF(OR(S1253="sì",S1253="forfettario 190"),SUM(T1253+W1253),SUM(T1253+V1253+W1253))</f>
        <v>0</v>
      </c>
      <c r="Y1253" s="205"/>
      <c r="Z1253" s="205"/>
      <c r="AA1253" s="206"/>
      <c r="AB1253" s="189" t="n">
        <f aca="false">IF(AA1253="SI",X1253,0)</f>
        <v>0</v>
      </c>
      <c r="AC1253" s="207"/>
      <c r="AD1253" s="207"/>
      <c r="AE1253" s="207"/>
      <c r="AF1253" s="207"/>
      <c r="AG1253" s="207"/>
      <c r="AH1253" s="208"/>
    </row>
    <row r="1254" customFormat="false" ht="13.5" hidden="false" customHeight="true" outlineLevel="0" collapsed="false">
      <c r="A1254" s="22" t="n">
        <v>1253</v>
      </c>
      <c r="B1254" s="180"/>
      <c r="C1254" s="22"/>
      <c r="D1254" s="22"/>
      <c r="E1254" s="22"/>
      <c r="F1254" s="22"/>
      <c r="G1254" s="22"/>
      <c r="H1254" s="183"/>
      <c r="I1254" s="183"/>
      <c r="J1254" s="22"/>
      <c r="K1254" s="191" t="e">
        <f aca="false">VLOOKUP('Altri Costi'!J1254,Legenda!$D$1:$F$258,2)</f>
        <v>#N/A</v>
      </c>
      <c r="L1254" s="22"/>
      <c r="M1254" s="22"/>
      <c r="N1254" s="203"/>
      <c r="O1254" s="183"/>
      <c r="P1254" s="22"/>
      <c r="Q1254" s="203"/>
      <c r="R1254" s="183"/>
      <c r="S1254" s="184" t="n">
        <f aca="false">'Piano Finanziario Annuale'!$F$6</f>
        <v>0</v>
      </c>
      <c r="T1254" s="185" t="n">
        <v>0</v>
      </c>
      <c r="U1254" s="186"/>
      <c r="V1254" s="187" t="n">
        <f aca="false">(T1254*U1254)</f>
        <v>0</v>
      </c>
      <c r="W1254" s="185" t="n">
        <v>0</v>
      </c>
      <c r="X1254" s="185" t="n">
        <f aca="false">IF(OR(S1254="sì",S1254="forfettario 190"),SUM(T1254+W1254),SUM(T1254+V1254+W1254))</f>
        <v>0</v>
      </c>
      <c r="Y1254" s="205"/>
      <c r="Z1254" s="205"/>
      <c r="AA1254" s="206"/>
      <c r="AB1254" s="189" t="n">
        <f aca="false">IF(AA1254="SI",X1254,0)</f>
        <v>0</v>
      </c>
      <c r="AC1254" s="207"/>
      <c r="AD1254" s="207"/>
      <c r="AE1254" s="207"/>
      <c r="AF1254" s="207"/>
      <c r="AG1254" s="207"/>
      <c r="AH1254" s="208"/>
    </row>
    <row r="1255" customFormat="false" ht="13.5" hidden="false" customHeight="true" outlineLevel="0" collapsed="false">
      <c r="A1255" s="22" t="n">
        <v>1254</v>
      </c>
      <c r="B1255" s="180"/>
      <c r="C1255" s="22"/>
      <c r="D1255" s="22"/>
      <c r="E1255" s="22"/>
      <c r="F1255" s="22"/>
      <c r="G1255" s="22"/>
      <c r="H1255" s="183"/>
      <c r="I1255" s="183"/>
      <c r="J1255" s="22"/>
      <c r="K1255" s="191" t="e">
        <f aca="false">VLOOKUP('Altri Costi'!J1255,Legenda!$D$1:$F$258,2)</f>
        <v>#N/A</v>
      </c>
      <c r="L1255" s="22"/>
      <c r="M1255" s="22"/>
      <c r="N1255" s="203"/>
      <c r="O1255" s="183"/>
      <c r="P1255" s="22"/>
      <c r="Q1255" s="203"/>
      <c r="R1255" s="183"/>
      <c r="S1255" s="184" t="n">
        <f aca="false">'Piano Finanziario Annuale'!$F$6</f>
        <v>0</v>
      </c>
      <c r="T1255" s="185" t="n">
        <v>0</v>
      </c>
      <c r="U1255" s="186"/>
      <c r="V1255" s="187" t="n">
        <f aca="false">(T1255*U1255)</f>
        <v>0</v>
      </c>
      <c r="W1255" s="185" t="n">
        <v>0</v>
      </c>
      <c r="X1255" s="185" t="n">
        <f aca="false">IF(OR(S1255="sì",S1255="forfettario 190"),SUM(T1255+W1255),SUM(T1255+V1255+W1255))</f>
        <v>0</v>
      </c>
      <c r="Y1255" s="205"/>
      <c r="Z1255" s="205"/>
      <c r="AA1255" s="206"/>
      <c r="AB1255" s="189" t="n">
        <f aca="false">IF(AA1255="SI",X1255,0)</f>
        <v>0</v>
      </c>
      <c r="AC1255" s="207"/>
      <c r="AD1255" s="207"/>
      <c r="AE1255" s="207"/>
      <c r="AF1255" s="207"/>
      <c r="AG1255" s="207"/>
      <c r="AH1255" s="208"/>
    </row>
    <row r="1256" customFormat="false" ht="13.5" hidden="false" customHeight="true" outlineLevel="0" collapsed="false">
      <c r="A1256" s="22" t="n">
        <v>1255</v>
      </c>
      <c r="B1256" s="180"/>
      <c r="C1256" s="22"/>
      <c r="D1256" s="22"/>
      <c r="E1256" s="22"/>
      <c r="F1256" s="22"/>
      <c r="G1256" s="22"/>
      <c r="H1256" s="183"/>
      <c r="I1256" s="183"/>
      <c r="J1256" s="22"/>
      <c r="K1256" s="191" t="e">
        <f aca="false">VLOOKUP('Altri Costi'!J1256,Legenda!$D$1:$F$258,2)</f>
        <v>#N/A</v>
      </c>
      <c r="L1256" s="22"/>
      <c r="M1256" s="22"/>
      <c r="N1256" s="203"/>
      <c r="O1256" s="183"/>
      <c r="P1256" s="22"/>
      <c r="Q1256" s="203"/>
      <c r="R1256" s="183"/>
      <c r="S1256" s="184" t="n">
        <f aca="false">'Piano Finanziario Annuale'!$F$6</f>
        <v>0</v>
      </c>
      <c r="T1256" s="185" t="n">
        <v>0</v>
      </c>
      <c r="U1256" s="186"/>
      <c r="V1256" s="187" t="n">
        <f aca="false">(T1256*U1256)</f>
        <v>0</v>
      </c>
      <c r="W1256" s="185" t="n">
        <v>0</v>
      </c>
      <c r="X1256" s="185" t="n">
        <f aca="false">IF(OR(S1256="sì",S1256="forfettario 190"),SUM(T1256+W1256),SUM(T1256+V1256+W1256))</f>
        <v>0</v>
      </c>
      <c r="Y1256" s="205"/>
      <c r="Z1256" s="205"/>
      <c r="AA1256" s="206"/>
      <c r="AB1256" s="189" t="n">
        <f aca="false">IF(AA1256="SI",X1256,0)</f>
        <v>0</v>
      </c>
      <c r="AC1256" s="207"/>
      <c r="AD1256" s="207"/>
      <c r="AE1256" s="207"/>
      <c r="AF1256" s="207"/>
      <c r="AG1256" s="207"/>
      <c r="AH1256" s="208"/>
    </row>
    <row r="1257" customFormat="false" ht="13.5" hidden="false" customHeight="true" outlineLevel="0" collapsed="false">
      <c r="A1257" s="22" t="n">
        <v>1256</v>
      </c>
      <c r="B1257" s="180"/>
      <c r="C1257" s="22"/>
      <c r="D1257" s="22"/>
      <c r="E1257" s="22"/>
      <c r="F1257" s="22"/>
      <c r="G1257" s="22"/>
      <c r="H1257" s="183"/>
      <c r="I1257" s="183"/>
      <c r="J1257" s="22"/>
      <c r="K1257" s="191" t="e">
        <f aca="false">VLOOKUP('Altri Costi'!J1257,Legenda!$D$1:$F$258,2)</f>
        <v>#N/A</v>
      </c>
      <c r="L1257" s="22"/>
      <c r="M1257" s="22"/>
      <c r="N1257" s="203"/>
      <c r="O1257" s="183"/>
      <c r="P1257" s="22"/>
      <c r="Q1257" s="203"/>
      <c r="R1257" s="183"/>
      <c r="S1257" s="184" t="n">
        <f aca="false">'Piano Finanziario Annuale'!$F$6</f>
        <v>0</v>
      </c>
      <c r="T1257" s="185" t="n">
        <v>0</v>
      </c>
      <c r="U1257" s="186"/>
      <c r="V1257" s="187" t="n">
        <f aca="false">(T1257*U1257)</f>
        <v>0</v>
      </c>
      <c r="W1257" s="185" t="n">
        <v>0</v>
      </c>
      <c r="X1257" s="185" t="n">
        <f aca="false">IF(OR(S1257="sì",S1257="forfettario 190"),SUM(T1257+W1257),SUM(T1257+V1257+W1257))</f>
        <v>0</v>
      </c>
      <c r="Y1257" s="205"/>
      <c r="Z1257" s="205"/>
      <c r="AA1257" s="206"/>
      <c r="AB1257" s="189" t="n">
        <f aca="false">IF(AA1257="SI",X1257,0)</f>
        <v>0</v>
      </c>
      <c r="AC1257" s="207"/>
      <c r="AD1257" s="207"/>
      <c r="AE1257" s="207"/>
      <c r="AF1257" s="207"/>
      <c r="AG1257" s="207"/>
      <c r="AH1257" s="208"/>
    </row>
    <row r="1258" customFormat="false" ht="13.5" hidden="false" customHeight="true" outlineLevel="0" collapsed="false">
      <c r="A1258" s="22" t="n">
        <v>1257</v>
      </c>
      <c r="B1258" s="180"/>
      <c r="C1258" s="22"/>
      <c r="D1258" s="22"/>
      <c r="E1258" s="22"/>
      <c r="F1258" s="22"/>
      <c r="G1258" s="22"/>
      <c r="H1258" s="183"/>
      <c r="I1258" s="183"/>
      <c r="J1258" s="22"/>
      <c r="K1258" s="191" t="e">
        <f aca="false">VLOOKUP('Altri Costi'!J1258,Legenda!$D$1:$F$258,2)</f>
        <v>#N/A</v>
      </c>
      <c r="L1258" s="22"/>
      <c r="M1258" s="22"/>
      <c r="N1258" s="203"/>
      <c r="O1258" s="183"/>
      <c r="P1258" s="22"/>
      <c r="Q1258" s="203"/>
      <c r="R1258" s="183"/>
      <c r="S1258" s="184" t="n">
        <f aca="false">'Piano Finanziario Annuale'!$F$6</f>
        <v>0</v>
      </c>
      <c r="T1258" s="185" t="n">
        <v>0</v>
      </c>
      <c r="U1258" s="186"/>
      <c r="V1258" s="187" t="n">
        <f aca="false">(T1258*U1258)</f>
        <v>0</v>
      </c>
      <c r="W1258" s="185" t="n">
        <v>0</v>
      </c>
      <c r="X1258" s="185" t="n">
        <f aca="false">IF(OR(S1258="sì",S1258="forfettario 190"),SUM(T1258+W1258),SUM(T1258+V1258+W1258))</f>
        <v>0</v>
      </c>
      <c r="Y1258" s="205"/>
      <c r="Z1258" s="205"/>
      <c r="AA1258" s="206"/>
      <c r="AB1258" s="189" t="n">
        <f aca="false">IF(AA1258="SI",X1258,0)</f>
        <v>0</v>
      </c>
      <c r="AC1258" s="207"/>
      <c r="AD1258" s="207"/>
      <c r="AE1258" s="207"/>
      <c r="AF1258" s="207"/>
      <c r="AG1258" s="207"/>
      <c r="AH1258" s="208"/>
    </row>
    <row r="1259" customFormat="false" ht="13.5" hidden="false" customHeight="true" outlineLevel="0" collapsed="false">
      <c r="A1259" s="22" t="n">
        <v>1258</v>
      </c>
      <c r="B1259" s="180"/>
      <c r="C1259" s="22"/>
      <c r="D1259" s="22"/>
      <c r="E1259" s="22"/>
      <c r="F1259" s="22"/>
      <c r="G1259" s="22"/>
      <c r="H1259" s="183"/>
      <c r="I1259" s="183"/>
      <c r="J1259" s="22"/>
      <c r="K1259" s="191" t="e">
        <f aca="false">VLOOKUP('Altri Costi'!J1259,Legenda!$D$1:$F$258,2)</f>
        <v>#N/A</v>
      </c>
      <c r="L1259" s="22"/>
      <c r="M1259" s="22"/>
      <c r="N1259" s="203"/>
      <c r="O1259" s="183"/>
      <c r="P1259" s="22"/>
      <c r="Q1259" s="203"/>
      <c r="R1259" s="183"/>
      <c r="S1259" s="184" t="n">
        <f aca="false">'Piano Finanziario Annuale'!$F$6</f>
        <v>0</v>
      </c>
      <c r="T1259" s="185" t="n">
        <v>0</v>
      </c>
      <c r="U1259" s="186"/>
      <c r="V1259" s="187" t="n">
        <f aca="false">(T1259*U1259)</f>
        <v>0</v>
      </c>
      <c r="W1259" s="185" t="n">
        <v>0</v>
      </c>
      <c r="X1259" s="185" t="n">
        <f aca="false">IF(OR(S1259="sì",S1259="forfettario 190"),SUM(T1259+W1259),SUM(T1259+V1259+W1259))</f>
        <v>0</v>
      </c>
      <c r="Y1259" s="205"/>
      <c r="Z1259" s="205"/>
      <c r="AA1259" s="206"/>
      <c r="AB1259" s="189" t="n">
        <f aca="false">IF(AA1259="SI",X1259,0)</f>
        <v>0</v>
      </c>
      <c r="AC1259" s="207"/>
      <c r="AD1259" s="207"/>
      <c r="AE1259" s="207"/>
      <c r="AF1259" s="207"/>
      <c r="AG1259" s="207"/>
      <c r="AH1259" s="208"/>
    </row>
    <row r="1260" customFormat="false" ht="13.5" hidden="false" customHeight="true" outlineLevel="0" collapsed="false">
      <c r="A1260" s="22" t="n">
        <v>1259</v>
      </c>
      <c r="B1260" s="180"/>
      <c r="C1260" s="22"/>
      <c r="D1260" s="22"/>
      <c r="E1260" s="22"/>
      <c r="F1260" s="22"/>
      <c r="G1260" s="22"/>
      <c r="H1260" s="183"/>
      <c r="I1260" s="183"/>
      <c r="J1260" s="22"/>
      <c r="K1260" s="191" t="e">
        <f aca="false">VLOOKUP('Altri Costi'!J1260,Legenda!$D$1:$F$258,2)</f>
        <v>#N/A</v>
      </c>
      <c r="L1260" s="22"/>
      <c r="M1260" s="22"/>
      <c r="N1260" s="203"/>
      <c r="O1260" s="183"/>
      <c r="P1260" s="22"/>
      <c r="Q1260" s="203"/>
      <c r="R1260" s="183"/>
      <c r="S1260" s="184" t="n">
        <f aca="false">'Piano Finanziario Annuale'!$F$6</f>
        <v>0</v>
      </c>
      <c r="T1260" s="185" t="n">
        <v>0</v>
      </c>
      <c r="U1260" s="186"/>
      <c r="V1260" s="187" t="n">
        <f aca="false">(T1260*U1260)</f>
        <v>0</v>
      </c>
      <c r="W1260" s="185" t="n">
        <v>0</v>
      </c>
      <c r="X1260" s="185" t="n">
        <f aca="false">IF(OR(S1260="sì",S1260="forfettario 190"),SUM(T1260+W1260),SUM(T1260+V1260+W1260))</f>
        <v>0</v>
      </c>
      <c r="Y1260" s="205"/>
      <c r="Z1260" s="205"/>
      <c r="AA1260" s="206"/>
      <c r="AB1260" s="189" t="n">
        <f aca="false">IF(AA1260="SI",X1260,0)</f>
        <v>0</v>
      </c>
      <c r="AC1260" s="207"/>
      <c r="AD1260" s="207"/>
      <c r="AE1260" s="207"/>
      <c r="AF1260" s="207"/>
      <c r="AG1260" s="207"/>
      <c r="AH1260" s="208"/>
    </row>
    <row r="1261" customFormat="false" ht="13.5" hidden="false" customHeight="true" outlineLevel="0" collapsed="false">
      <c r="A1261" s="22" t="n">
        <v>1260</v>
      </c>
      <c r="B1261" s="180"/>
      <c r="C1261" s="22"/>
      <c r="D1261" s="22"/>
      <c r="E1261" s="22"/>
      <c r="F1261" s="22"/>
      <c r="G1261" s="22"/>
      <c r="H1261" s="183"/>
      <c r="I1261" s="183"/>
      <c r="J1261" s="22"/>
      <c r="K1261" s="191" t="e">
        <f aca="false">VLOOKUP('Altri Costi'!J1261,Legenda!$D$1:$F$258,2)</f>
        <v>#N/A</v>
      </c>
      <c r="L1261" s="22"/>
      <c r="M1261" s="22"/>
      <c r="N1261" s="203"/>
      <c r="O1261" s="183"/>
      <c r="P1261" s="22"/>
      <c r="Q1261" s="203"/>
      <c r="R1261" s="183"/>
      <c r="S1261" s="184" t="n">
        <f aca="false">'Piano Finanziario Annuale'!$F$6</f>
        <v>0</v>
      </c>
      <c r="T1261" s="185" t="n">
        <v>0</v>
      </c>
      <c r="U1261" s="186"/>
      <c r="V1261" s="187" t="n">
        <f aca="false">(T1261*U1261)</f>
        <v>0</v>
      </c>
      <c r="W1261" s="185" t="n">
        <v>0</v>
      </c>
      <c r="X1261" s="185" t="n">
        <f aca="false">IF(OR(S1261="sì",S1261="forfettario 190"),SUM(T1261+W1261),SUM(T1261+V1261+W1261))</f>
        <v>0</v>
      </c>
      <c r="Y1261" s="205"/>
      <c r="Z1261" s="205"/>
      <c r="AA1261" s="206"/>
      <c r="AB1261" s="189" t="n">
        <f aca="false">IF(AA1261="SI",X1261,0)</f>
        <v>0</v>
      </c>
      <c r="AC1261" s="207"/>
      <c r="AD1261" s="207"/>
      <c r="AE1261" s="207"/>
      <c r="AF1261" s="207"/>
      <c r="AG1261" s="207"/>
      <c r="AH1261" s="208"/>
    </row>
    <row r="1262" customFormat="false" ht="13.5" hidden="false" customHeight="true" outlineLevel="0" collapsed="false">
      <c r="A1262" s="22" t="n">
        <v>1261</v>
      </c>
      <c r="B1262" s="180"/>
      <c r="C1262" s="22"/>
      <c r="D1262" s="22"/>
      <c r="E1262" s="22"/>
      <c r="F1262" s="22"/>
      <c r="G1262" s="22"/>
      <c r="H1262" s="183"/>
      <c r="I1262" s="183"/>
      <c r="J1262" s="22"/>
      <c r="K1262" s="191" t="e">
        <f aca="false">VLOOKUP('Altri Costi'!J1262,Legenda!$D$1:$F$258,2)</f>
        <v>#N/A</v>
      </c>
      <c r="L1262" s="22"/>
      <c r="M1262" s="22"/>
      <c r="N1262" s="203"/>
      <c r="O1262" s="183"/>
      <c r="P1262" s="22"/>
      <c r="Q1262" s="203"/>
      <c r="R1262" s="183"/>
      <c r="S1262" s="184" t="n">
        <f aca="false">'Piano Finanziario Annuale'!$F$6</f>
        <v>0</v>
      </c>
      <c r="T1262" s="185" t="n">
        <v>0</v>
      </c>
      <c r="U1262" s="186"/>
      <c r="V1262" s="187" t="n">
        <f aca="false">(T1262*U1262)</f>
        <v>0</v>
      </c>
      <c r="W1262" s="185" t="n">
        <v>0</v>
      </c>
      <c r="X1262" s="185" t="n">
        <f aca="false">IF(OR(S1262="sì",S1262="forfettario 190"),SUM(T1262+W1262),SUM(T1262+V1262+W1262))</f>
        <v>0</v>
      </c>
      <c r="Y1262" s="205"/>
      <c r="Z1262" s="205"/>
      <c r="AA1262" s="206"/>
      <c r="AB1262" s="189" t="n">
        <f aca="false">IF(AA1262="SI",X1262,0)</f>
        <v>0</v>
      </c>
      <c r="AC1262" s="207"/>
      <c r="AD1262" s="207"/>
      <c r="AE1262" s="207"/>
      <c r="AF1262" s="207"/>
      <c r="AG1262" s="207"/>
      <c r="AH1262" s="208"/>
    </row>
    <row r="1263" customFormat="false" ht="13.5" hidden="false" customHeight="true" outlineLevel="0" collapsed="false">
      <c r="A1263" s="22" t="n">
        <v>1262</v>
      </c>
      <c r="B1263" s="180"/>
      <c r="C1263" s="22"/>
      <c r="D1263" s="22"/>
      <c r="E1263" s="22"/>
      <c r="F1263" s="22"/>
      <c r="G1263" s="22"/>
      <c r="H1263" s="183"/>
      <c r="I1263" s="183"/>
      <c r="J1263" s="22"/>
      <c r="K1263" s="191" t="e">
        <f aca="false">VLOOKUP('Altri Costi'!J1263,Legenda!$D$1:$F$258,2)</f>
        <v>#N/A</v>
      </c>
      <c r="L1263" s="22"/>
      <c r="M1263" s="22"/>
      <c r="N1263" s="203"/>
      <c r="O1263" s="183"/>
      <c r="P1263" s="22"/>
      <c r="Q1263" s="203"/>
      <c r="R1263" s="183"/>
      <c r="S1263" s="184" t="n">
        <f aca="false">'Piano Finanziario Annuale'!$F$6</f>
        <v>0</v>
      </c>
      <c r="T1263" s="185" t="n">
        <v>0</v>
      </c>
      <c r="U1263" s="186"/>
      <c r="V1263" s="187" t="n">
        <f aca="false">(T1263*U1263)</f>
        <v>0</v>
      </c>
      <c r="W1263" s="185" t="n">
        <v>0</v>
      </c>
      <c r="X1263" s="185" t="n">
        <f aca="false">IF(OR(S1263="sì",S1263="forfettario 190"),SUM(T1263+W1263),SUM(T1263+V1263+W1263))</f>
        <v>0</v>
      </c>
      <c r="Y1263" s="205"/>
      <c r="Z1263" s="205"/>
      <c r="AA1263" s="206"/>
      <c r="AB1263" s="189" t="n">
        <f aca="false">IF(AA1263="SI",X1263,0)</f>
        <v>0</v>
      </c>
      <c r="AC1263" s="207"/>
      <c r="AD1263" s="207"/>
      <c r="AE1263" s="207"/>
      <c r="AF1263" s="207"/>
      <c r="AG1263" s="207"/>
      <c r="AH1263" s="208"/>
    </row>
    <row r="1264" customFormat="false" ht="13.5" hidden="false" customHeight="true" outlineLevel="0" collapsed="false">
      <c r="A1264" s="22" t="n">
        <v>1263</v>
      </c>
      <c r="B1264" s="180"/>
      <c r="C1264" s="22"/>
      <c r="D1264" s="22"/>
      <c r="E1264" s="22"/>
      <c r="F1264" s="22"/>
      <c r="G1264" s="22"/>
      <c r="H1264" s="183"/>
      <c r="I1264" s="183"/>
      <c r="J1264" s="22"/>
      <c r="K1264" s="191" t="e">
        <f aca="false">VLOOKUP('Altri Costi'!J1264,Legenda!$D$1:$F$258,2)</f>
        <v>#N/A</v>
      </c>
      <c r="L1264" s="22"/>
      <c r="M1264" s="22"/>
      <c r="N1264" s="203"/>
      <c r="O1264" s="183"/>
      <c r="P1264" s="22"/>
      <c r="Q1264" s="203"/>
      <c r="R1264" s="183"/>
      <c r="S1264" s="184" t="n">
        <f aca="false">'Piano Finanziario Annuale'!$F$6</f>
        <v>0</v>
      </c>
      <c r="T1264" s="185" t="n">
        <v>0</v>
      </c>
      <c r="U1264" s="186"/>
      <c r="V1264" s="187" t="n">
        <f aca="false">(T1264*U1264)</f>
        <v>0</v>
      </c>
      <c r="W1264" s="185" t="n">
        <v>0</v>
      </c>
      <c r="X1264" s="185" t="n">
        <f aca="false">IF(OR(S1264="sì",S1264="forfettario 190"),SUM(T1264+W1264),SUM(T1264+V1264+W1264))</f>
        <v>0</v>
      </c>
      <c r="Y1264" s="205"/>
      <c r="Z1264" s="205"/>
      <c r="AA1264" s="206"/>
      <c r="AB1264" s="189" t="n">
        <f aca="false">IF(AA1264="SI",X1264,0)</f>
        <v>0</v>
      </c>
      <c r="AC1264" s="207"/>
      <c r="AD1264" s="207"/>
      <c r="AE1264" s="207"/>
      <c r="AF1264" s="207"/>
      <c r="AG1264" s="207"/>
      <c r="AH1264" s="208"/>
    </row>
    <row r="1265" customFormat="false" ht="13.5" hidden="false" customHeight="true" outlineLevel="0" collapsed="false">
      <c r="A1265" s="22" t="n">
        <v>1264</v>
      </c>
      <c r="B1265" s="180"/>
      <c r="C1265" s="22"/>
      <c r="D1265" s="22"/>
      <c r="E1265" s="22"/>
      <c r="F1265" s="22"/>
      <c r="G1265" s="22"/>
      <c r="H1265" s="183"/>
      <c r="I1265" s="183"/>
      <c r="J1265" s="22"/>
      <c r="K1265" s="191" t="e">
        <f aca="false">VLOOKUP('Altri Costi'!J1265,Legenda!$D$1:$F$258,2)</f>
        <v>#N/A</v>
      </c>
      <c r="L1265" s="22"/>
      <c r="M1265" s="22"/>
      <c r="N1265" s="203"/>
      <c r="O1265" s="183"/>
      <c r="P1265" s="22"/>
      <c r="Q1265" s="203"/>
      <c r="R1265" s="183"/>
      <c r="S1265" s="184" t="n">
        <f aca="false">'Piano Finanziario Annuale'!$F$6</f>
        <v>0</v>
      </c>
      <c r="T1265" s="185" t="n">
        <v>0</v>
      </c>
      <c r="U1265" s="186"/>
      <c r="V1265" s="187" t="n">
        <f aca="false">(T1265*U1265)</f>
        <v>0</v>
      </c>
      <c r="W1265" s="185" t="n">
        <v>0</v>
      </c>
      <c r="X1265" s="185" t="n">
        <f aca="false">IF(OR(S1265="sì",S1265="forfettario 190"),SUM(T1265+W1265),SUM(T1265+V1265+W1265))</f>
        <v>0</v>
      </c>
      <c r="Y1265" s="205"/>
      <c r="Z1265" s="205"/>
      <c r="AA1265" s="206"/>
      <c r="AB1265" s="189" t="n">
        <f aca="false">IF(AA1265="SI",X1265,0)</f>
        <v>0</v>
      </c>
      <c r="AC1265" s="207"/>
      <c r="AD1265" s="207"/>
      <c r="AE1265" s="207"/>
      <c r="AF1265" s="207"/>
      <c r="AG1265" s="207"/>
      <c r="AH1265" s="208"/>
    </row>
    <row r="1266" customFormat="false" ht="13.5" hidden="false" customHeight="true" outlineLevel="0" collapsed="false">
      <c r="A1266" s="22" t="n">
        <v>1265</v>
      </c>
      <c r="B1266" s="180"/>
      <c r="C1266" s="22"/>
      <c r="D1266" s="22"/>
      <c r="E1266" s="22"/>
      <c r="F1266" s="22"/>
      <c r="G1266" s="22"/>
      <c r="H1266" s="183"/>
      <c r="I1266" s="183"/>
      <c r="J1266" s="22"/>
      <c r="K1266" s="191" t="e">
        <f aca="false">VLOOKUP('Altri Costi'!J1266,Legenda!$D$1:$F$258,2)</f>
        <v>#N/A</v>
      </c>
      <c r="L1266" s="22"/>
      <c r="M1266" s="22"/>
      <c r="N1266" s="203"/>
      <c r="O1266" s="183"/>
      <c r="P1266" s="22"/>
      <c r="Q1266" s="203"/>
      <c r="R1266" s="183"/>
      <c r="S1266" s="184" t="n">
        <f aca="false">'Piano Finanziario Annuale'!$F$6</f>
        <v>0</v>
      </c>
      <c r="T1266" s="185" t="n">
        <v>0</v>
      </c>
      <c r="U1266" s="186"/>
      <c r="V1266" s="187" t="n">
        <f aca="false">(T1266*U1266)</f>
        <v>0</v>
      </c>
      <c r="W1266" s="185" t="n">
        <v>0</v>
      </c>
      <c r="X1266" s="185" t="n">
        <f aca="false">IF(OR(S1266="sì",S1266="forfettario 190"),SUM(T1266+W1266),SUM(T1266+V1266+W1266))</f>
        <v>0</v>
      </c>
      <c r="Y1266" s="205"/>
      <c r="Z1266" s="205"/>
      <c r="AA1266" s="206"/>
      <c r="AB1266" s="189" t="n">
        <f aca="false">IF(AA1266="SI",X1266,0)</f>
        <v>0</v>
      </c>
      <c r="AC1266" s="207"/>
      <c r="AD1266" s="207"/>
      <c r="AE1266" s="207"/>
      <c r="AF1266" s="207"/>
      <c r="AG1266" s="207"/>
      <c r="AH1266" s="208"/>
    </row>
    <row r="1267" customFormat="false" ht="13.5" hidden="false" customHeight="true" outlineLevel="0" collapsed="false">
      <c r="A1267" s="22" t="n">
        <v>1266</v>
      </c>
      <c r="B1267" s="180"/>
      <c r="C1267" s="22"/>
      <c r="D1267" s="22"/>
      <c r="E1267" s="22"/>
      <c r="F1267" s="22"/>
      <c r="G1267" s="22"/>
      <c r="H1267" s="183"/>
      <c r="I1267" s="183"/>
      <c r="J1267" s="22"/>
      <c r="K1267" s="191" t="e">
        <f aca="false">VLOOKUP('Altri Costi'!J1267,Legenda!$D$1:$F$258,2)</f>
        <v>#N/A</v>
      </c>
      <c r="L1267" s="22"/>
      <c r="M1267" s="22"/>
      <c r="N1267" s="203"/>
      <c r="O1267" s="183"/>
      <c r="P1267" s="22"/>
      <c r="Q1267" s="203"/>
      <c r="R1267" s="183"/>
      <c r="S1267" s="184" t="n">
        <f aca="false">'Piano Finanziario Annuale'!$F$6</f>
        <v>0</v>
      </c>
      <c r="T1267" s="185" t="n">
        <v>0</v>
      </c>
      <c r="U1267" s="186"/>
      <c r="V1267" s="187" t="n">
        <f aca="false">(T1267*U1267)</f>
        <v>0</v>
      </c>
      <c r="W1267" s="185" t="n">
        <v>0</v>
      </c>
      <c r="X1267" s="185" t="n">
        <f aca="false">IF(OR(S1267="sì",S1267="forfettario 190"),SUM(T1267+W1267),SUM(T1267+V1267+W1267))</f>
        <v>0</v>
      </c>
      <c r="Y1267" s="205"/>
      <c r="Z1267" s="205"/>
      <c r="AA1267" s="206"/>
      <c r="AB1267" s="189" t="n">
        <f aca="false">IF(AA1267="SI",X1267,0)</f>
        <v>0</v>
      </c>
      <c r="AC1267" s="207"/>
      <c r="AD1267" s="207"/>
      <c r="AE1267" s="207"/>
      <c r="AF1267" s="207"/>
      <c r="AG1267" s="207"/>
      <c r="AH1267" s="208"/>
    </row>
    <row r="1268" customFormat="false" ht="13.5" hidden="false" customHeight="true" outlineLevel="0" collapsed="false">
      <c r="A1268" s="22" t="n">
        <v>1267</v>
      </c>
      <c r="B1268" s="180"/>
      <c r="C1268" s="22"/>
      <c r="D1268" s="22"/>
      <c r="E1268" s="22"/>
      <c r="F1268" s="22"/>
      <c r="G1268" s="22"/>
      <c r="H1268" s="183"/>
      <c r="I1268" s="183"/>
      <c r="J1268" s="22"/>
      <c r="K1268" s="191" t="e">
        <f aca="false">VLOOKUP('Altri Costi'!J1268,Legenda!$D$1:$F$258,2)</f>
        <v>#N/A</v>
      </c>
      <c r="L1268" s="22"/>
      <c r="M1268" s="22"/>
      <c r="N1268" s="203"/>
      <c r="O1268" s="183"/>
      <c r="P1268" s="22"/>
      <c r="Q1268" s="203"/>
      <c r="R1268" s="183"/>
      <c r="S1268" s="184" t="n">
        <f aca="false">'Piano Finanziario Annuale'!$F$6</f>
        <v>0</v>
      </c>
      <c r="T1268" s="185" t="n">
        <v>0</v>
      </c>
      <c r="U1268" s="186"/>
      <c r="V1268" s="187" t="n">
        <f aca="false">(T1268*U1268)</f>
        <v>0</v>
      </c>
      <c r="W1268" s="185" t="n">
        <v>0</v>
      </c>
      <c r="X1268" s="185" t="n">
        <f aca="false">IF(OR(S1268="sì",S1268="forfettario 190"),SUM(T1268+W1268),SUM(T1268+V1268+W1268))</f>
        <v>0</v>
      </c>
      <c r="Y1268" s="205"/>
      <c r="Z1268" s="205"/>
      <c r="AA1268" s="206"/>
      <c r="AB1268" s="189" t="n">
        <f aca="false">IF(AA1268="SI",X1268,0)</f>
        <v>0</v>
      </c>
      <c r="AC1268" s="207"/>
      <c r="AD1268" s="207"/>
      <c r="AE1268" s="207"/>
      <c r="AF1268" s="207"/>
      <c r="AG1268" s="207"/>
      <c r="AH1268" s="208"/>
    </row>
    <row r="1269" customFormat="false" ht="13.5" hidden="false" customHeight="true" outlineLevel="0" collapsed="false">
      <c r="A1269" s="22" t="n">
        <v>1268</v>
      </c>
      <c r="B1269" s="180"/>
      <c r="C1269" s="22"/>
      <c r="D1269" s="22"/>
      <c r="E1269" s="22"/>
      <c r="F1269" s="22"/>
      <c r="G1269" s="22"/>
      <c r="H1269" s="183"/>
      <c r="I1269" s="183"/>
      <c r="J1269" s="22"/>
      <c r="K1269" s="191" t="e">
        <f aca="false">VLOOKUP('Altri Costi'!J1269,Legenda!$D$1:$F$258,2)</f>
        <v>#N/A</v>
      </c>
      <c r="L1269" s="22"/>
      <c r="M1269" s="22"/>
      <c r="N1269" s="203"/>
      <c r="O1269" s="183"/>
      <c r="P1269" s="22"/>
      <c r="Q1269" s="203"/>
      <c r="R1269" s="183"/>
      <c r="S1269" s="184" t="n">
        <f aca="false">'Piano Finanziario Annuale'!$F$6</f>
        <v>0</v>
      </c>
      <c r="T1269" s="185" t="n">
        <v>0</v>
      </c>
      <c r="U1269" s="186"/>
      <c r="V1269" s="187" t="n">
        <f aca="false">(T1269*U1269)</f>
        <v>0</v>
      </c>
      <c r="W1269" s="185" t="n">
        <v>0</v>
      </c>
      <c r="X1269" s="185" t="n">
        <f aca="false">IF(OR(S1269="sì",S1269="forfettario 190"),SUM(T1269+W1269),SUM(T1269+V1269+W1269))</f>
        <v>0</v>
      </c>
      <c r="Y1269" s="205"/>
      <c r="Z1269" s="205"/>
      <c r="AA1269" s="206"/>
      <c r="AB1269" s="189" t="n">
        <f aca="false">IF(AA1269="SI",X1269,0)</f>
        <v>0</v>
      </c>
      <c r="AC1269" s="207"/>
      <c r="AD1269" s="207"/>
      <c r="AE1269" s="207"/>
      <c r="AF1269" s="207"/>
      <c r="AG1269" s="207"/>
      <c r="AH1269" s="208"/>
    </row>
    <row r="1270" customFormat="false" ht="13.5" hidden="false" customHeight="true" outlineLevel="0" collapsed="false">
      <c r="A1270" s="22" t="n">
        <v>1269</v>
      </c>
      <c r="B1270" s="180"/>
      <c r="C1270" s="22"/>
      <c r="D1270" s="22"/>
      <c r="E1270" s="22"/>
      <c r="F1270" s="22"/>
      <c r="G1270" s="22"/>
      <c r="H1270" s="183"/>
      <c r="I1270" s="183"/>
      <c r="J1270" s="22"/>
      <c r="K1270" s="191" t="e">
        <f aca="false">VLOOKUP('Altri Costi'!J1270,Legenda!$D$1:$F$258,2)</f>
        <v>#N/A</v>
      </c>
      <c r="L1270" s="22"/>
      <c r="M1270" s="22"/>
      <c r="N1270" s="203"/>
      <c r="O1270" s="183"/>
      <c r="P1270" s="22"/>
      <c r="Q1270" s="203"/>
      <c r="R1270" s="183"/>
      <c r="S1270" s="184" t="n">
        <f aca="false">'Piano Finanziario Annuale'!$F$6</f>
        <v>0</v>
      </c>
      <c r="T1270" s="185" t="n">
        <v>0</v>
      </c>
      <c r="U1270" s="186"/>
      <c r="V1270" s="187" t="n">
        <f aca="false">(T1270*U1270)</f>
        <v>0</v>
      </c>
      <c r="W1270" s="185" t="n">
        <v>0</v>
      </c>
      <c r="X1270" s="185" t="n">
        <f aca="false">IF(OR(S1270="sì",S1270="forfettario 190"),SUM(T1270+W1270),SUM(T1270+V1270+W1270))</f>
        <v>0</v>
      </c>
      <c r="Y1270" s="205"/>
      <c r="Z1270" s="205"/>
      <c r="AA1270" s="206"/>
      <c r="AB1270" s="189" t="n">
        <f aca="false">IF(AA1270="SI",X1270,0)</f>
        <v>0</v>
      </c>
      <c r="AC1270" s="207"/>
      <c r="AD1270" s="207"/>
      <c r="AE1270" s="207"/>
      <c r="AF1270" s="207"/>
      <c r="AG1270" s="207"/>
      <c r="AH1270" s="208"/>
    </row>
    <row r="1271" customFormat="false" ht="13.5" hidden="false" customHeight="true" outlineLevel="0" collapsed="false">
      <c r="A1271" s="22" t="n">
        <v>1270</v>
      </c>
      <c r="B1271" s="180"/>
      <c r="C1271" s="22"/>
      <c r="D1271" s="22"/>
      <c r="E1271" s="22"/>
      <c r="F1271" s="22"/>
      <c r="G1271" s="22"/>
      <c r="H1271" s="183"/>
      <c r="I1271" s="183"/>
      <c r="J1271" s="22"/>
      <c r="K1271" s="191" t="e">
        <f aca="false">VLOOKUP('Altri Costi'!J1271,Legenda!$D$1:$F$258,2)</f>
        <v>#N/A</v>
      </c>
      <c r="L1271" s="22"/>
      <c r="M1271" s="22"/>
      <c r="N1271" s="203"/>
      <c r="O1271" s="183"/>
      <c r="P1271" s="22"/>
      <c r="Q1271" s="203"/>
      <c r="R1271" s="183"/>
      <c r="S1271" s="184" t="n">
        <f aca="false">'Piano Finanziario Annuale'!$F$6</f>
        <v>0</v>
      </c>
      <c r="T1271" s="185" t="n">
        <v>0</v>
      </c>
      <c r="U1271" s="186"/>
      <c r="V1271" s="187" t="n">
        <f aca="false">(T1271*U1271)</f>
        <v>0</v>
      </c>
      <c r="W1271" s="185" t="n">
        <v>0</v>
      </c>
      <c r="X1271" s="185" t="n">
        <f aca="false">IF(OR(S1271="sì",S1271="forfettario 190"),SUM(T1271+W1271),SUM(T1271+V1271+W1271))</f>
        <v>0</v>
      </c>
      <c r="Y1271" s="205"/>
      <c r="Z1271" s="205"/>
      <c r="AA1271" s="206"/>
      <c r="AB1271" s="189" t="n">
        <f aca="false">IF(AA1271="SI",X1271,0)</f>
        <v>0</v>
      </c>
      <c r="AC1271" s="207"/>
      <c r="AD1271" s="207"/>
      <c r="AE1271" s="207"/>
      <c r="AF1271" s="207"/>
      <c r="AG1271" s="207"/>
      <c r="AH1271" s="208"/>
    </row>
    <row r="1272" customFormat="false" ht="13.5" hidden="false" customHeight="true" outlineLevel="0" collapsed="false">
      <c r="A1272" s="22" t="n">
        <v>1271</v>
      </c>
      <c r="B1272" s="180"/>
      <c r="C1272" s="22"/>
      <c r="D1272" s="22"/>
      <c r="E1272" s="22"/>
      <c r="F1272" s="22"/>
      <c r="G1272" s="22"/>
      <c r="H1272" s="183"/>
      <c r="I1272" s="183"/>
      <c r="J1272" s="22"/>
      <c r="K1272" s="191" t="e">
        <f aca="false">VLOOKUP('Altri Costi'!J1272,Legenda!$D$1:$F$258,2)</f>
        <v>#N/A</v>
      </c>
      <c r="L1272" s="22"/>
      <c r="M1272" s="22"/>
      <c r="N1272" s="203"/>
      <c r="O1272" s="183"/>
      <c r="P1272" s="22"/>
      <c r="Q1272" s="203"/>
      <c r="R1272" s="183"/>
      <c r="S1272" s="184" t="n">
        <f aca="false">'Piano Finanziario Annuale'!$F$6</f>
        <v>0</v>
      </c>
      <c r="T1272" s="185" t="n">
        <v>0</v>
      </c>
      <c r="U1272" s="186"/>
      <c r="V1272" s="187" t="n">
        <f aca="false">(T1272*U1272)</f>
        <v>0</v>
      </c>
      <c r="W1272" s="185" t="n">
        <v>0</v>
      </c>
      <c r="X1272" s="185" t="n">
        <f aca="false">IF(OR(S1272="sì",S1272="forfettario 190"),SUM(T1272+W1272),SUM(T1272+V1272+W1272))</f>
        <v>0</v>
      </c>
      <c r="Y1272" s="205"/>
      <c r="Z1272" s="205"/>
      <c r="AA1272" s="206"/>
      <c r="AB1272" s="189" t="n">
        <f aca="false">IF(AA1272="SI",X1272,0)</f>
        <v>0</v>
      </c>
      <c r="AC1272" s="207"/>
      <c r="AD1272" s="207"/>
      <c r="AE1272" s="207"/>
      <c r="AF1272" s="207"/>
      <c r="AG1272" s="207"/>
      <c r="AH1272" s="208"/>
    </row>
    <row r="1273" customFormat="false" ht="13.5" hidden="false" customHeight="true" outlineLevel="0" collapsed="false">
      <c r="A1273" s="22" t="n">
        <v>1272</v>
      </c>
      <c r="B1273" s="180"/>
      <c r="C1273" s="22"/>
      <c r="D1273" s="22"/>
      <c r="E1273" s="22"/>
      <c r="F1273" s="22"/>
      <c r="G1273" s="22"/>
      <c r="H1273" s="183"/>
      <c r="I1273" s="183"/>
      <c r="J1273" s="22"/>
      <c r="K1273" s="191" t="e">
        <f aca="false">VLOOKUP('Altri Costi'!J1273,Legenda!$D$1:$F$258,2)</f>
        <v>#N/A</v>
      </c>
      <c r="L1273" s="22"/>
      <c r="M1273" s="22"/>
      <c r="N1273" s="203"/>
      <c r="O1273" s="183"/>
      <c r="P1273" s="22"/>
      <c r="Q1273" s="203"/>
      <c r="R1273" s="183"/>
      <c r="S1273" s="184" t="n">
        <f aca="false">'Piano Finanziario Annuale'!$F$6</f>
        <v>0</v>
      </c>
      <c r="T1273" s="185" t="n">
        <v>0</v>
      </c>
      <c r="U1273" s="186"/>
      <c r="V1273" s="187" t="n">
        <f aca="false">(T1273*U1273)</f>
        <v>0</v>
      </c>
      <c r="W1273" s="185" t="n">
        <v>0</v>
      </c>
      <c r="X1273" s="185" t="n">
        <f aca="false">IF(OR(S1273="sì",S1273="forfettario 190"),SUM(T1273+W1273),SUM(T1273+V1273+W1273))</f>
        <v>0</v>
      </c>
      <c r="Y1273" s="205"/>
      <c r="Z1273" s="205"/>
      <c r="AA1273" s="206"/>
      <c r="AB1273" s="189" t="n">
        <f aca="false">IF(AA1273="SI",X1273,0)</f>
        <v>0</v>
      </c>
      <c r="AC1273" s="207"/>
      <c r="AD1273" s="207"/>
      <c r="AE1273" s="207"/>
      <c r="AF1273" s="207"/>
      <c r="AG1273" s="207"/>
      <c r="AH1273" s="208"/>
    </row>
    <row r="1274" customFormat="false" ht="13.5" hidden="false" customHeight="true" outlineLevel="0" collapsed="false">
      <c r="A1274" s="22" t="n">
        <v>1273</v>
      </c>
      <c r="B1274" s="180"/>
      <c r="C1274" s="22"/>
      <c r="D1274" s="22"/>
      <c r="E1274" s="22"/>
      <c r="F1274" s="22"/>
      <c r="G1274" s="22"/>
      <c r="H1274" s="183"/>
      <c r="I1274" s="183"/>
      <c r="J1274" s="22"/>
      <c r="K1274" s="191" t="e">
        <f aca="false">VLOOKUP('Altri Costi'!J1274,Legenda!$D$1:$F$258,2)</f>
        <v>#N/A</v>
      </c>
      <c r="L1274" s="22"/>
      <c r="M1274" s="22"/>
      <c r="N1274" s="203"/>
      <c r="O1274" s="183"/>
      <c r="P1274" s="22"/>
      <c r="Q1274" s="203"/>
      <c r="R1274" s="183"/>
      <c r="S1274" s="184" t="n">
        <f aca="false">'Piano Finanziario Annuale'!$F$6</f>
        <v>0</v>
      </c>
      <c r="T1274" s="185" t="n">
        <v>0</v>
      </c>
      <c r="U1274" s="186"/>
      <c r="V1274" s="187" t="n">
        <f aca="false">(T1274*U1274)</f>
        <v>0</v>
      </c>
      <c r="W1274" s="185" t="n">
        <v>0</v>
      </c>
      <c r="X1274" s="185" t="n">
        <f aca="false">IF(OR(S1274="sì",S1274="forfettario 190"),SUM(T1274+W1274),SUM(T1274+V1274+W1274))</f>
        <v>0</v>
      </c>
      <c r="Y1274" s="205"/>
      <c r="Z1274" s="205"/>
      <c r="AA1274" s="206"/>
      <c r="AB1274" s="189" t="n">
        <f aca="false">IF(AA1274="SI",X1274,0)</f>
        <v>0</v>
      </c>
      <c r="AC1274" s="207"/>
      <c r="AD1274" s="207"/>
      <c r="AE1274" s="207"/>
      <c r="AF1274" s="207"/>
      <c r="AG1274" s="207"/>
      <c r="AH1274" s="208"/>
    </row>
    <row r="1275" customFormat="false" ht="13.5" hidden="false" customHeight="true" outlineLevel="0" collapsed="false">
      <c r="A1275" s="22" t="n">
        <v>1274</v>
      </c>
      <c r="B1275" s="180"/>
      <c r="C1275" s="22"/>
      <c r="D1275" s="22"/>
      <c r="E1275" s="22"/>
      <c r="F1275" s="22"/>
      <c r="G1275" s="22"/>
      <c r="H1275" s="183"/>
      <c r="I1275" s="183"/>
      <c r="J1275" s="22"/>
      <c r="K1275" s="191" t="e">
        <f aca="false">VLOOKUP('Altri Costi'!J1275,Legenda!$D$1:$F$258,2)</f>
        <v>#N/A</v>
      </c>
      <c r="L1275" s="22"/>
      <c r="M1275" s="22"/>
      <c r="N1275" s="203"/>
      <c r="O1275" s="183"/>
      <c r="P1275" s="22"/>
      <c r="Q1275" s="203"/>
      <c r="R1275" s="183"/>
      <c r="S1275" s="184" t="n">
        <f aca="false">'Piano Finanziario Annuale'!$F$6</f>
        <v>0</v>
      </c>
      <c r="T1275" s="185" t="n">
        <v>0</v>
      </c>
      <c r="U1275" s="186"/>
      <c r="V1275" s="187" t="n">
        <f aca="false">(T1275*U1275)</f>
        <v>0</v>
      </c>
      <c r="W1275" s="185" t="n">
        <v>0</v>
      </c>
      <c r="X1275" s="185" t="n">
        <f aca="false">IF(OR(S1275="sì",S1275="forfettario 190"),SUM(T1275+W1275),SUM(T1275+V1275+W1275))</f>
        <v>0</v>
      </c>
      <c r="Y1275" s="205"/>
      <c r="Z1275" s="205"/>
      <c r="AA1275" s="206"/>
      <c r="AB1275" s="189" t="n">
        <f aca="false">IF(AA1275="SI",X1275,0)</f>
        <v>0</v>
      </c>
      <c r="AC1275" s="207"/>
      <c r="AD1275" s="207"/>
      <c r="AE1275" s="207"/>
      <c r="AF1275" s="207"/>
      <c r="AG1275" s="207"/>
      <c r="AH1275" s="208"/>
    </row>
    <row r="1276" customFormat="false" ht="13.5" hidden="false" customHeight="true" outlineLevel="0" collapsed="false">
      <c r="A1276" s="22" t="n">
        <v>1275</v>
      </c>
      <c r="B1276" s="180"/>
      <c r="C1276" s="22"/>
      <c r="D1276" s="22"/>
      <c r="E1276" s="22"/>
      <c r="F1276" s="22"/>
      <c r="G1276" s="22"/>
      <c r="H1276" s="183"/>
      <c r="I1276" s="183"/>
      <c r="J1276" s="22"/>
      <c r="K1276" s="191" t="e">
        <f aca="false">VLOOKUP('Altri Costi'!J1276,Legenda!$D$1:$F$258,2)</f>
        <v>#N/A</v>
      </c>
      <c r="L1276" s="22"/>
      <c r="M1276" s="22"/>
      <c r="N1276" s="203"/>
      <c r="O1276" s="183"/>
      <c r="P1276" s="22"/>
      <c r="Q1276" s="203"/>
      <c r="R1276" s="183"/>
      <c r="S1276" s="184" t="n">
        <f aca="false">'Piano Finanziario Annuale'!$F$6</f>
        <v>0</v>
      </c>
      <c r="T1276" s="185" t="n">
        <v>0</v>
      </c>
      <c r="U1276" s="186"/>
      <c r="V1276" s="187" t="n">
        <f aca="false">(T1276*U1276)</f>
        <v>0</v>
      </c>
      <c r="W1276" s="185" t="n">
        <v>0</v>
      </c>
      <c r="X1276" s="185" t="n">
        <f aca="false">IF(OR(S1276="sì",S1276="forfettario 190"),SUM(T1276+W1276),SUM(T1276+V1276+W1276))</f>
        <v>0</v>
      </c>
      <c r="Y1276" s="205"/>
      <c r="Z1276" s="205"/>
      <c r="AA1276" s="206"/>
      <c r="AB1276" s="189" t="n">
        <f aca="false">IF(AA1276="SI",X1276,0)</f>
        <v>0</v>
      </c>
      <c r="AC1276" s="207"/>
      <c r="AD1276" s="207"/>
      <c r="AE1276" s="207"/>
      <c r="AF1276" s="207"/>
      <c r="AG1276" s="207"/>
      <c r="AH1276" s="208"/>
    </row>
    <row r="1277" customFormat="false" ht="13.5" hidden="false" customHeight="true" outlineLevel="0" collapsed="false">
      <c r="A1277" s="22" t="n">
        <v>1276</v>
      </c>
      <c r="B1277" s="180"/>
      <c r="C1277" s="22"/>
      <c r="D1277" s="22"/>
      <c r="E1277" s="22"/>
      <c r="F1277" s="22"/>
      <c r="G1277" s="22"/>
      <c r="H1277" s="183"/>
      <c r="I1277" s="183"/>
      <c r="J1277" s="22"/>
      <c r="K1277" s="191" t="e">
        <f aca="false">VLOOKUP('Altri Costi'!J1277,Legenda!$D$1:$F$258,2)</f>
        <v>#N/A</v>
      </c>
      <c r="L1277" s="22"/>
      <c r="M1277" s="22"/>
      <c r="N1277" s="203"/>
      <c r="O1277" s="183"/>
      <c r="P1277" s="22"/>
      <c r="Q1277" s="203"/>
      <c r="R1277" s="183"/>
      <c r="S1277" s="184" t="n">
        <f aca="false">'Piano Finanziario Annuale'!$F$6</f>
        <v>0</v>
      </c>
      <c r="T1277" s="185" t="n">
        <v>0</v>
      </c>
      <c r="U1277" s="186"/>
      <c r="V1277" s="187" t="n">
        <f aca="false">(T1277*U1277)</f>
        <v>0</v>
      </c>
      <c r="W1277" s="185" t="n">
        <v>0</v>
      </c>
      <c r="X1277" s="185" t="n">
        <f aca="false">IF(OR(S1277="sì",S1277="forfettario 190"),SUM(T1277+W1277),SUM(T1277+V1277+W1277))</f>
        <v>0</v>
      </c>
      <c r="Y1277" s="205"/>
      <c r="Z1277" s="205"/>
      <c r="AA1277" s="206"/>
      <c r="AB1277" s="189" t="n">
        <f aca="false">IF(AA1277="SI",X1277,0)</f>
        <v>0</v>
      </c>
      <c r="AC1277" s="207"/>
      <c r="AD1277" s="207"/>
      <c r="AE1277" s="207"/>
      <c r="AF1277" s="207"/>
      <c r="AG1277" s="207"/>
      <c r="AH1277" s="208"/>
    </row>
    <row r="1278" customFormat="false" ht="13.5" hidden="false" customHeight="true" outlineLevel="0" collapsed="false">
      <c r="A1278" s="22" t="n">
        <v>1277</v>
      </c>
      <c r="B1278" s="180"/>
      <c r="C1278" s="22"/>
      <c r="D1278" s="22"/>
      <c r="E1278" s="22"/>
      <c r="F1278" s="22"/>
      <c r="G1278" s="22"/>
      <c r="H1278" s="183"/>
      <c r="I1278" s="183"/>
      <c r="J1278" s="22"/>
      <c r="K1278" s="191" t="e">
        <f aca="false">VLOOKUP('Altri Costi'!J1278,Legenda!$D$1:$F$258,2)</f>
        <v>#N/A</v>
      </c>
      <c r="L1278" s="22"/>
      <c r="M1278" s="22"/>
      <c r="N1278" s="203"/>
      <c r="O1278" s="183"/>
      <c r="P1278" s="22"/>
      <c r="Q1278" s="203"/>
      <c r="R1278" s="183"/>
      <c r="S1278" s="184" t="n">
        <f aca="false">'Piano Finanziario Annuale'!$F$6</f>
        <v>0</v>
      </c>
      <c r="T1278" s="185" t="n">
        <v>0</v>
      </c>
      <c r="U1278" s="186"/>
      <c r="V1278" s="187" t="n">
        <f aca="false">(T1278*U1278)</f>
        <v>0</v>
      </c>
      <c r="W1278" s="185" t="n">
        <v>0</v>
      </c>
      <c r="X1278" s="185" t="n">
        <f aca="false">IF(OR(S1278="sì",S1278="forfettario 190"),SUM(T1278+W1278),SUM(T1278+V1278+W1278))</f>
        <v>0</v>
      </c>
      <c r="Y1278" s="205"/>
      <c r="Z1278" s="205"/>
      <c r="AA1278" s="206"/>
      <c r="AB1278" s="189" t="n">
        <f aca="false">IF(AA1278="SI",X1278,0)</f>
        <v>0</v>
      </c>
      <c r="AC1278" s="207"/>
      <c r="AD1278" s="207"/>
      <c r="AE1278" s="207"/>
      <c r="AF1278" s="207"/>
      <c r="AG1278" s="207"/>
      <c r="AH1278" s="208"/>
    </row>
    <row r="1279" customFormat="false" ht="13.5" hidden="false" customHeight="true" outlineLevel="0" collapsed="false">
      <c r="A1279" s="22" t="n">
        <v>1278</v>
      </c>
      <c r="B1279" s="180"/>
      <c r="C1279" s="22"/>
      <c r="D1279" s="22"/>
      <c r="E1279" s="22"/>
      <c r="F1279" s="22"/>
      <c r="G1279" s="22"/>
      <c r="H1279" s="183"/>
      <c r="I1279" s="183"/>
      <c r="J1279" s="22"/>
      <c r="K1279" s="191" t="e">
        <f aca="false">VLOOKUP('Altri Costi'!J1279,Legenda!$D$1:$F$258,2)</f>
        <v>#N/A</v>
      </c>
      <c r="L1279" s="22"/>
      <c r="M1279" s="22"/>
      <c r="N1279" s="203"/>
      <c r="O1279" s="183"/>
      <c r="P1279" s="22"/>
      <c r="Q1279" s="203"/>
      <c r="R1279" s="183"/>
      <c r="S1279" s="184" t="n">
        <f aca="false">'Piano Finanziario Annuale'!$F$6</f>
        <v>0</v>
      </c>
      <c r="T1279" s="185" t="n">
        <v>0</v>
      </c>
      <c r="U1279" s="186"/>
      <c r="V1279" s="187" t="n">
        <f aca="false">(T1279*U1279)</f>
        <v>0</v>
      </c>
      <c r="W1279" s="185" t="n">
        <v>0</v>
      </c>
      <c r="X1279" s="185" t="n">
        <f aca="false">IF(OR(S1279="sì",S1279="forfettario 190"),SUM(T1279+W1279),SUM(T1279+V1279+W1279))</f>
        <v>0</v>
      </c>
      <c r="Y1279" s="205"/>
      <c r="Z1279" s="205"/>
      <c r="AA1279" s="206"/>
      <c r="AB1279" s="189" t="n">
        <f aca="false">IF(AA1279="SI",X1279,0)</f>
        <v>0</v>
      </c>
      <c r="AC1279" s="207"/>
      <c r="AD1279" s="207"/>
      <c r="AE1279" s="207"/>
      <c r="AF1279" s="207"/>
      <c r="AG1279" s="207"/>
      <c r="AH1279" s="208"/>
    </row>
    <row r="1280" customFormat="false" ht="13.5" hidden="false" customHeight="true" outlineLevel="0" collapsed="false">
      <c r="A1280" s="22" t="n">
        <v>1279</v>
      </c>
      <c r="B1280" s="180"/>
      <c r="C1280" s="22"/>
      <c r="D1280" s="22"/>
      <c r="E1280" s="22"/>
      <c r="F1280" s="22"/>
      <c r="G1280" s="22"/>
      <c r="H1280" s="183"/>
      <c r="I1280" s="183"/>
      <c r="J1280" s="22"/>
      <c r="K1280" s="191" t="e">
        <f aca="false">VLOOKUP('Altri Costi'!J1280,Legenda!$D$1:$F$258,2)</f>
        <v>#N/A</v>
      </c>
      <c r="L1280" s="22"/>
      <c r="M1280" s="22"/>
      <c r="N1280" s="203"/>
      <c r="O1280" s="183"/>
      <c r="P1280" s="22"/>
      <c r="Q1280" s="203"/>
      <c r="R1280" s="183"/>
      <c r="S1280" s="184" t="n">
        <f aca="false">'Piano Finanziario Annuale'!$F$6</f>
        <v>0</v>
      </c>
      <c r="T1280" s="185" t="n">
        <v>0</v>
      </c>
      <c r="U1280" s="186"/>
      <c r="V1280" s="187" t="n">
        <f aca="false">(T1280*U1280)</f>
        <v>0</v>
      </c>
      <c r="W1280" s="185" t="n">
        <v>0</v>
      </c>
      <c r="X1280" s="185" t="n">
        <f aca="false">IF(OR(S1280="sì",S1280="forfettario 190"),SUM(T1280+W1280),SUM(T1280+V1280+W1280))</f>
        <v>0</v>
      </c>
      <c r="Y1280" s="205"/>
      <c r="Z1280" s="205"/>
      <c r="AA1280" s="206"/>
      <c r="AB1280" s="189" t="n">
        <f aca="false">IF(AA1280="SI",X1280,0)</f>
        <v>0</v>
      </c>
      <c r="AC1280" s="207"/>
      <c r="AD1280" s="207"/>
      <c r="AE1280" s="207"/>
      <c r="AF1280" s="207"/>
      <c r="AG1280" s="207"/>
      <c r="AH1280" s="208"/>
    </row>
    <row r="1281" customFormat="false" ht="13.5" hidden="false" customHeight="true" outlineLevel="0" collapsed="false">
      <c r="A1281" s="22" t="n">
        <v>1280</v>
      </c>
      <c r="B1281" s="180"/>
      <c r="C1281" s="22"/>
      <c r="D1281" s="22"/>
      <c r="E1281" s="22"/>
      <c r="F1281" s="22"/>
      <c r="G1281" s="22"/>
      <c r="H1281" s="183"/>
      <c r="I1281" s="183"/>
      <c r="J1281" s="22"/>
      <c r="K1281" s="191" t="e">
        <f aca="false">VLOOKUP('Altri Costi'!J1281,Legenda!$D$1:$F$258,2)</f>
        <v>#N/A</v>
      </c>
      <c r="L1281" s="22"/>
      <c r="M1281" s="22"/>
      <c r="N1281" s="203"/>
      <c r="O1281" s="183"/>
      <c r="P1281" s="22"/>
      <c r="Q1281" s="203"/>
      <c r="R1281" s="183"/>
      <c r="S1281" s="184" t="n">
        <f aca="false">'Piano Finanziario Annuale'!$F$6</f>
        <v>0</v>
      </c>
      <c r="T1281" s="185" t="n">
        <v>0</v>
      </c>
      <c r="U1281" s="186"/>
      <c r="V1281" s="187" t="n">
        <f aca="false">(T1281*U1281)</f>
        <v>0</v>
      </c>
      <c r="W1281" s="185" t="n">
        <v>0</v>
      </c>
      <c r="X1281" s="185" t="n">
        <f aca="false">IF(OR(S1281="sì",S1281="forfettario 190"),SUM(T1281+W1281),SUM(T1281+V1281+W1281))</f>
        <v>0</v>
      </c>
      <c r="Y1281" s="205"/>
      <c r="Z1281" s="205"/>
      <c r="AA1281" s="206"/>
      <c r="AB1281" s="189" t="n">
        <f aca="false">IF(AA1281="SI",X1281,0)</f>
        <v>0</v>
      </c>
      <c r="AC1281" s="207"/>
      <c r="AD1281" s="207"/>
      <c r="AE1281" s="207"/>
      <c r="AF1281" s="207"/>
      <c r="AG1281" s="207"/>
      <c r="AH1281" s="208"/>
    </row>
    <row r="1282" customFormat="false" ht="13.5" hidden="false" customHeight="true" outlineLevel="0" collapsed="false">
      <c r="A1282" s="22" t="n">
        <v>1281</v>
      </c>
      <c r="B1282" s="180"/>
      <c r="C1282" s="22"/>
      <c r="D1282" s="22"/>
      <c r="E1282" s="22"/>
      <c r="F1282" s="22"/>
      <c r="G1282" s="22"/>
      <c r="H1282" s="183"/>
      <c r="I1282" s="183"/>
      <c r="J1282" s="22"/>
      <c r="K1282" s="191" t="e">
        <f aca="false">VLOOKUP('Altri Costi'!J1282,Legenda!$D$1:$F$258,2)</f>
        <v>#N/A</v>
      </c>
      <c r="L1282" s="22"/>
      <c r="M1282" s="22"/>
      <c r="N1282" s="203"/>
      <c r="O1282" s="183"/>
      <c r="P1282" s="22"/>
      <c r="Q1282" s="203"/>
      <c r="R1282" s="183"/>
      <c r="S1282" s="184" t="n">
        <f aca="false">'Piano Finanziario Annuale'!$F$6</f>
        <v>0</v>
      </c>
      <c r="T1282" s="185" t="n">
        <v>0</v>
      </c>
      <c r="U1282" s="186"/>
      <c r="V1282" s="187" t="n">
        <f aca="false">(T1282*U1282)</f>
        <v>0</v>
      </c>
      <c r="W1282" s="185" t="n">
        <v>0</v>
      </c>
      <c r="X1282" s="185" t="n">
        <f aca="false">IF(OR(S1282="sì",S1282="forfettario 190"),SUM(T1282+W1282),SUM(T1282+V1282+W1282))</f>
        <v>0</v>
      </c>
      <c r="Y1282" s="205"/>
      <c r="Z1282" s="205"/>
      <c r="AA1282" s="206"/>
      <c r="AB1282" s="189" t="n">
        <f aca="false">IF(AA1282="SI",X1282,0)</f>
        <v>0</v>
      </c>
      <c r="AC1282" s="207"/>
      <c r="AD1282" s="207"/>
      <c r="AE1282" s="207"/>
      <c r="AF1282" s="207"/>
      <c r="AG1282" s="207"/>
      <c r="AH1282" s="208"/>
    </row>
    <row r="1283" customFormat="false" ht="13.5" hidden="false" customHeight="true" outlineLevel="0" collapsed="false">
      <c r="A1283" s="22" t="n">
        <v>1282</v>
      </c>
      <c r="B1283" s="180"/>
      <c r="C1283" s="22"/>
      <c r="D1283" s="22"/>
      <c r="E1283" s="22"/>
      <c r="F1283" s="22"/>
      <c r="G1283" s="22"/>
      <c r="H1283" s="183"/>
      <c r="I1283" s="183"/>
      <c r="J1283" s="22"/>
      <c r="K1283" s="191" t="e">
        <f aca="false">VLOOKUP('Altri Costi'!J1283,Legenda!$D$1:$F$258,2)</f>
        <v>#N/A</v>
      </c>
      <c r="L1283" s="22"/>
      <c r="M1283" s="22"/>
      <c r="N1283" s="203"/>
      <c r="O1283" s="183"/>
      <c r="P1283" s="22"/>
      <c r="Q1283" s="203"/>
      <c r="R1283" s="183"/>
      <c r="S1283" s="184" t="n">
        <f aca="false">'Piano Finanziario Annuale'!$F$6</f>
        <v>0</v>
      </c>
      <c r="T1283" s="185" t="n">
        <v>0</v>
      </c>
      <c r="U1283" s="186"/>
      <c r="V1283" s="187" t="n">
        <f aca="false">(T1283*U1283)</f>
        <v>0</v>
      </c>
      <c r="W1283" s="185" t="n">
        <v>0</v>
      </c>
      <c r="X1283" s="185" t="n">
        <f aca="false">IF(OR(S1283="sì",S1283="forfettario 190"),SUM(T1283+W1283),SUM(T1283+V1283+W1283))</f>
        <v>0</v>
      </c>
      <c r="Y1283" s="205"/>
      <c r="Z1283" s="205"/>
      <c r="AA1283" s="206"/>
      <c r="AB1283" s="189" t="n">
        <f aca="false">IF(AA1283="SI",X1283,0)</f>
        <v>0</v>
      </c>
      <c r="AC1283" s="207"/>
      <c r="AD1283" s="207"/>
      <c r="AE1283" s="207"/>
      <c r="AF1283" s="207"/>
      <c r="AG1283" s="207"/>
      <c r="AH1283" s="208"/>
    </row>
    <row r="1284" customFormat="false" ht="13.5" hidden="false" customHeight="true" outlineLevel="0" collapsed="false">
      <c r="A1284" s="22" t="n">
        <v>1283</v>
      </c>
      <c r="B1284" s="180"/>
      <c r="C1284" s="22"/>
      <c r="D1284" s="22"/>
      <c r="E1284" s="22"/>
      <c r="F1284" s="22"/>
      <c r="G1284" s="22"/>
      <c r="H1284" s="183"/>
      <c r="I1284" s="183"/>
      <c r="J1284" s="22"/>
      <c r="K1284" s="191" t="e">
        <f aca="false">VLOOKUP('Altri Costi'!J1284,Legenda!$D$1:$F$258,2)</f>
        <v>#N/A</v>
      </c>
      <c r="L1284" s="22"/>
      <c r="M1284" s="22"/>
      <c r="N1284" s="203"/>
      <c r="O1284" s="183"/>
      <c r="P1284" s="22"/>
      <c r="Q1284" s="203"/>
      <c r="R1284" s="183"/>
      <c r="S1284" s="184" t="n">
        <f aca="false">'Piano Finanziario Annuale'!$F$6</f>
        <v>0</v>
      </c>
      <c r="T1284" s="185" t="n">
        <v>0</v>
      </c>
      <c r="U1284" s="186"/>
      <c r="V1284" s="187" t="n">
        <f aca="false">(T1284*U1284)</f>
        <v>0</v>
      </c>
      <c r="W1284" s="185" t="n">
        <v>0</v>
      </c>
      <c r="X1284" s="185" t="n">
        <f aca="false">IF(OR(S1284="sì",S1284="forfettario 190"),SUM(T1284+W1284),SUM(T1284+V1284+W1284))</f>
        <v>0</v>
      </c>
      <c r="Y1284" s="205"/>
      <c r="Z1284" s="205"/>
      <c r="AA1284" s="206"/>
      <c r="AB1284" s="189" t="n">
        <f aca="false">IF(AA1284="SI",X1284,0)</f>
        <v>0</v>
      </c>
      <c r="AC1284" s="207"/>
      <c r="AD1284" s="207"/>
      <c r="AE1284" s="207"/>
      <c r="AF1284" s="207"/>
      <c r="AG1284" s="207"/>
      <c r="AH1284" s="208"/>
    </row>
    <row r="1285" customFormat="false" ht="13.5" hidden="false" customHeight="true" outlineLevel="0" collapsed="false">
      <c r="A1285" s="22" t="n">
        <v>1284</v>
      </c>
      <c r="B1285" s="180"/>
      <c r="C1285" s="22"/>
      <c r="D1285" s="22"/>
      <c r="E1285" s="22"/>
      <c r="F1285" s="22"/>
      <c r="G1285" s="22"/>
      <c r="H1285" s="183"/>
      <c r="I1285" s="183"/>
      <c r="J1285" s="22"/>
      <c r="K1285" s="191" t="e">
        <f aca="false">VLOOKUP('Altri Costi'!J1285,Legenda!$D$1:$F$258,2)</f>
        <v>#N/A</v>
      </c>
      <c r="L1285" s="22"/>
      <c r="M1285" s="22"/>
      <c r="N1285" s="203"/>
      <c r="O1285" s="183"/>
      <c r="P1285" s="22"/>
      <c r="Q1285" s="203"/>
      <c r="R1285" s="183"/>
      <c r="S1285" s="184" t="n">
        <f aca="false">'Piano Finanziario Annuale'!$F$6</f>
        <v>0</v>
      </c>
      <c r="T1285" s="185" t="n">
        <v>0</v>
      </c>
      <c r="U1285" s="186"/>
      <c r="V1285" s="187" t="n">
        <f aca="false">(T1285*U1285)</f>
        <v>0</v>
      </c>
      <c r="W1285" s="185" t="n">
        <v>0</v>
      </c>
      <c r="X1285" s="185" t="n">
        <f aca="false">IF(OR(S1285="sì",S1285="forfettario 190"),SUM(T1285+W1285),SUM(T1285+V1285+W1285))</f>
        <v>0</v>
      </c>
      <c r="Y1285" s="205"/>
      <c r="Z1285" s="205"/>
      <c r="AA1285" s="206"/>
      <c r="AB1285" s="189" t="n">
        <f aca="false">IF(AA1285="SI",X1285,0)</f>
        <v>0</v>
      </c>
      <c r="AC1285" s="207"/>
      <c r="AD1285" s="207"/>
      <c r="AE1285" s="207"/>
      <c r="AF1285" s="207"/>
      <c r="AG1285" s="207"/>
      <c r="AH1285" s="208"/>
    </row>
    <row r="1286" customFormat="false" ht="13.5" hidden="false" customHeight="true" outlineLevel="0" collapsed="false">
      <c r="A1286" s="22" t="n">
        <v>1285</v>
      </c>
      <c r="B1286" s="180"/>
      <c r="C1286" s="22"/>
      <c r="D1286" s="22"/>
      <c r="E1286" s="22"/>
      <c r="F1286" s="22"/>
      <c r="G1286" s="22"/>
      <c r="H1286" s="183"/>
      <c r="I1286" s="183"/>
      <c r="J1286" s="22"/>
      <c r="K1286" s="191" t="e">
        <f aca="false">VLOOKUP('Altri Costi'!J1286,Legenda!$D$1:$F$258,2)</f>
        <v>#N/A</v>
      </c>
      <c r="L1286" s="22"/>
      <c r="M1286" s="22"/>
      <c r="N1286" s="203"/>
      <c r="O1286" s="183"/>
      <c r="P1286" s="22"/>
      <c r="Q1286" s="203"/>
      <c r="R1286" s="183"/>
      <c r="S1286" s="184" t="n">
        <f aca="false">'Piano Finanziario Annuale'!$F$6</f>
        <v>0</v>
      </c>
      <c r="T1286" s="185" t="n">
        <v>0</v>
      </c>
      <c r="U1286" s="186"/>
      <c r="V1286" s="187" t="n">
        <f aca="false">(T1286*U1286)</f>
        <v>0</v>
      </c>
      <c r="W1286" s="185" t="n">
        <v>0</v>
      </c>
      <c r="X1286" s="185" t="n">
        <f aca="false">IF(OR(S1286="sì",S1286="forfettario 190"),SUM(T1286+W1286),SUM(T1286+V1286+W1286))</f>
        <v>0</v>
      </c>
      <c r="Y1286" s="205"/>
      <c r="Z1286" s="205"/>
      <c r="AA1286" s="206"/>
      <c r="AB1286" s="189" t="n">
        <f aca="false">IF(AA1286="SI",X1286,0)</f>
        <v>0</v>
      </c>
      <c r="AC1286" s="207"/>
      <c r="AD1286" s="207"/>
      <c r="AE1286" s="207"/>
      <c r="AF1286" s="207"/>
      <c r="AG1286" s="207"/>
      <c r="AH1286" s="208"/>
    </row>
    <row r="1287" customFormat="false" ht="13.5" hidden="false" customHeight="true" outlineLevel="0" collapsed="false">
      <c r="A1287" s="22" t="n">
        <v>1286</v>
      </c>
      <c r="B1287" s="180"/>
      <c r="C1287" s="22"/>
      <c r="D1287" s="22"/>
      <c r="E1287" s="22"/>
      <c r="F1287" s="22"/>
      <c r="G1287" s="22"/>
      <c r="H1287" s="183"/>
      <c r="I1287" s="183"/>
      <c r="J1287" s="22"/>
      <c r="K1287" s="191" t="e">
        <f aca="false">VLOOKUP('Altri Costi'!J1287,Legenda!$D$1:$F$258,2)</f>
        <v>#N/A</v>
      </c>
      <c r="L1287" s="22"/>
      <c r="M1287" s="22"/>
      <c r="N1287" s="203"/>
      <c r="O1287" s="183"/>
      <c r="P1287" s="22"/>
      <c r="Q1287" s="203"/>
      <c r="R1287" s="183"/>
      <c r="S1287" s="184" t="n">
        <f aca="false">'Piano Finanziario Annuale'!$F$6</f>
        <v>0</v>
      </c>
      <c r="T1287" s="185" t="n">
        <v>0</v>
      </c>
      <c r="U1287" s="186"/>
      <c r="V1287" s="187" t="n">
        <f aca="false">(T1287*U1287)</f>
        <v>0</v>
      </c>
      <c r="W1287" s="185" t="n">
        <v>0</v>
      </c>
      <c r="X1287" s="185" t="n">
        <f aca="false">IF(OR(S1287="sì",S1287="forfettario 190"),SUM(T1287+W1287),SUM(T1287+V1287+W1287))</f>
        <v>0</v>
      </c>
      <c r="Y1287" s="205"/>
      <c r="Z1287" s="205"/>
      <c r="AA1287" s="206"/>
      <c r="AB1287" s="189" t="n">
        <f aca="false">IF(AA1287="SI",X1287,0)</f>
        <v>0</v>
      </c>
      <c r="AC1287" s="207"/>
      <c r="AD1287" s="207"/>
      <c r="AE1287" s="207"/>
      <c r="AF1287" s="207"/>
      <c r="AG1287" s="207"/>
      <c r="AH1287" s="208"/>
    </row>
    <row r="1288" customFormat="false" ht="13.5" hidden="false" customHeight="true" outlineLevel="0" collapsed="false">
      <c r="A1288" s="22" t="n">
        <v>1287</v>
      </c>
      <c r="B1288" s="180"/>
      <c r="C1288" s="22"/>
      <c r="D1288" s="22"/>
      <c r="E1288" s="22"/>
      <c r="F1288" s="22"/>
      <c r="G1288" s="22"/>
      <c r="H1288" s="183"/>
      <c r="I1288" s="183"/>
      <c r="J1288" s="22"/>
      <c r="K1288" s="191" t="e">
        <f aca="false">VLOOKUP('Altri Costi'!J1288,Legenda!$D$1:$F$258,2)</f>
        <v>#N/A</v>
      </c>
      <c r="L1288" s="22"/>
      <c r="M1288" s="22"/>
      <c r="N1288" s="203"/>
      <c r="O1288" s="183"/>
      <c r="P1288" s="22"/>
      <c r="Q1288" s="203"/>
      <c r="R1288" s="183"/>
      <c r="S1288" s="184" t="n">
        <f aca="false">'Piano Finanziario Annuale'!$F$6</f>
        <v>0</v>
      </c>
      <c r="T1288" s="185" t="n">
        <v>0</v>
      </c>
      <c r="U1288" s="186"/>
      <c r="V1288" s="187" t="n">
        <f aca="false">(T1288*U1288)</f>
        <v>0</v>
      </c>
      <c r="W1288" s="185" t="n">
        <v>0</v>
      </c>
      <c r="X1288" s="185" t="n">
        <f aca="false">IF(OR(S1288="sì",S1288="forfettario 190"),SUM(T1288+W1288),SUM(T1288+V1288+W1288))</f>
        <v>0</v>
      </c>
      <c r="Y1288" s="205"/>
      <c r="Z1288" s="205"/>
      <c r="AA1288" s="206"/>
      <c r="AB1288" s="189" t="n">
        <f aca="false">IF(AA1288="SI",X1288,0)</f>
        <v>0</v>
      </c>
      <c r="AC1288" s="207"/>
      <c r="AD1288" s="207"/>
      <c r="AE1288" s="207"/>
      <c r="AF1288" s="207"/>
      <c r="AG1288" s="207"/>
      <c r="AH1288" s="208"/>
    </row>
    <row r="1289" customFormat="false" ht="13.5" hidden="false" customHeight="true" outlineLevel="0" collapsed="false">
      <c r="A1289" s="22" t="n">
        <v>1288</v>
      </c>
      <c r="B1289" s="180"/>
      <c r="C1289" s="22"/>
      <c r="D1289" s="22"/>
      <c r="E1289" s="22"/>
      <c r="F1289" s="22"/>
      <c r="G1289" s="22"/>
      <c r="H1289" s="183"/>
      <c r="I1289" s="183"/>
      <c r="J1289" s="22"/>
      <c r="K1289" s="191" t="e">
        <f aca="false">VLOOKUP('Altri Costi'!J1289,Legenda!$D$1:$F$258,2)</f>
        <v>#N/A</v>
      </c>
      <c r="L1289" s="22"/>
      <c r="M1289" s="22"/>
      <c r="N1289" s="203"/>
      <c r="O1289" s="183"/>
      <c r="P1289" s="22"/>
      <c r="Q1289" s="203"/>
      <c r="R1289" s="183"/>
      <c r="S1289" s="184" t="n">
        <f aca="false">'Piano Finanziario Annuale'!$F$6</f>
        <v>0</v>
      </c>
      <c r="T1289" s="185" t="n">
        <v>0</v>
      </c>
      <c r="U1289" s="186"/>
      <c r="V1289" s="187" t="n">
        <f aca="false">(T1289*U1289)</f>
        <v>0</v>
      </c>
      <c r="W1289" s="185" t="n">
        <v>0</v>
      </c>
      <c r="X1289" s="185" t="n">
        <f aca="false">IF(OR(S1289="sì",S1289="forfettario 190"),SUM(T1289+W1289),SUM(T1289+V1289+W1289))</f>
        <v>0</v>
      </c>
      <c r="Y1289" s="205"/>
      <c r="Z1289" s="205"/>
      <c r="AA1289" s="206"/>
      <c r="AB1289" s="189" t="n">
        <f aca="false">IF(AA1289="SI",X1289,0)</f>
        <v>0</v>
      </c>
      <c r="AC1289" s="207"/>
      <c r="AD1289" s="207"/>
      <c r="AE1289" s="207"/>
      <c r="AF1289" s="207"/>
      <c r="AG1289" s="207"/>
      <c r="AH1289" s="208"/>
    </row>
    <row r="1290" customFormat="false" ht="13.5" hidden="false" customHeight="true" outlineLevel="0" collapsed="false">
      <c r="A1290" s="22" t="n">
        <v>1289</v>
      </c>
      <c r="B1290" s="180"/>
      <c r="C1290" s="22"/>
      <c r="D1290" s="22"/>
      <c r="E1290" s="22"/>
      <c r="F1290" s="22"/>
      <c r="G1290" s="22"/>
      <c r="H1290" s="183"/>
      <c r="I1290" s="183"/>
      <c r="J1290" s="22"/>
      <c r="K1290" s="191" t="e">
        <f aca="false">VLOOKUP('Altri Costi'!J1290,Legenda!$D$1:$F$258,2)</f>
        <v>#N/A</v>
      </c>
      <c r="L1290" s="22"/>
      <c r="M1290" s="22"/>
      <c r="N1290" s="203"/>
      <c r="O1290" s="183"/>
      <c r="P1290" s="22"/>
      <c r="Q1290" s="203"/>
      <c r="R1290" s="183"/>
      <c r="S1290" s="184" t="n">
        <f aca="false">'Piano Finanziario Annuale'!$F$6</f>
        <v>0</v>
      </c>
      <c r="T1290" s="185" t="n">
        <v>0</v>
      </c>
      <c r="U1290" s="186"/>
      <c r="V1290" s="187" t="n">
        <f aca="false">(T1290*U1290)</f>
        <v>0</v>
      </c>
      <c r="W1290" s="185" t="n">
        <v>0</v>
      </c>
      <c r="X1290" s="185" t="n">
        <f aca="false">IF(OR(S1290="sì",S1290="forfettario 190"),SUM(T1290+W1290),SUM(T1290+V1290+W1290))</f>
        <v>0</v>
      </c>
      <c r="Y1290" s="205"/>
      <c r="Z1290" s="205"/>
      <c r="AA1290" s="206"/>
      <c r="AB1290" s="189" t="n">
        <f aca="false">IF(AA1290="SI",X1290,0)</f>
        <v>0</v>
      </c>
      <c r="AC1290" s="207"/>
      <c r="AD1290" s="207"/>
      <c r="AE1290" s="207"/>
      <c r="AF1290" s="207"/>
      <c r="AG1290" s="207"/>
      <c r="AH1290" s="208"/>
    </row>
    <row r="1291" customFormat="false" ht="13.5" hidden="false" customHeight="true" outlineLevel="0" collapsed="false">
      <c r="A1291" s="22" t="n">
        <v>1290</v>
      </c>
      <c r="B1291" s="180"/>
      <c r="C1291" s="22"/>
      <c r="D1291" s="22"/>
      <c r="E1291" s="22"/>
      <c r="F1291" s="22"/>
      <c r="G1291" s="22"/>
      <c r="H1291" s="183"/>
      <c r="I1291" s="183"/>
      <c r="J1291" s="22"/>
      <c r="K1291" s="191" t="e">
        <f aca="false">VLOOKUP('Altri Costi'!J1291,Legenda!$D$1:$F$258,2)</f>
        <v>#N/A</v>
      </c>
      <c r="L1291" s="22"/>
      <c r="M1291" s="22"/>
      <c r="N1291" s="203"/>
      <c r="O1291" s="183"/>
      <c r="P1291" s="22"/>
      <c r="Q1291" s="203"/>
      <c r="R1291" s="183"/>
      <c r="S1291" s="184" t="n">
        <f aca="false">'Piano Finanziario Annuale'!$F$6</f>
        <v>0</v>
      </c>
      <c r="T1291" s="185" t="n">
        <v>0</v>
      </c>
      <c r="U1291" s="186"/>
      <c r="V1291" s="187" t="n">
        <f aca="false">(T1291*U1291)</f>
        <v>0</v>
      </c>
      <c r="W1291" s="185" t="n">
        <v>0</v>
      </c>
      <c r="X1291" s="185" t="n">
        <f aca="false">IF(OR(S1291="sì",S1291="forfettario 190"),SUM(T1291+W1291),SUM(T1291+V1291+W1291))</f>
        <v>0</v>
      </c>
      <c r="Y1291" s="205"/>
      <c r="Z1291" s="205"/>
      <c r="AA1291" s="206"/>
      <c r="AB1291" s="189" t="n">
        <f aca="false">IF(AA1291="SI",X1291,0)</f>
        <v>0</v>
      </c>
      <c r="AC1291" s="207"/>
      <c r="AD1291" s="207"/>
      <c r="AE1291" s="207"/>
      <c r="AF1291" s="207"/>
      <c r="AG1291" s="207"/>
      <c r="AH1291" s="208"/>
    </row>
    <row r="1292" customFormat="false" ht="13.5" hidden="false" customHeight="true" outlineLevel="0" collapsed="false">
      <c r="A1292" s="22" t="n">
        <v>1291</v>
      </c>
      <c r="B1292" s="180"/>
      <c r="C1292" s="22"/>
      <c r="D1292" s="22"/>
      <c r="E1292" s="22"/>
      <c r="F1292" s="22"/>
      <c r="G1292" s="22"/>
      <c r="H1292" s="183"/>
      <c r="I1292" s="183"/>
      <c r="J1292" s="22"/>
      <c r="K1292" s="191" t="e">
        <f aca="false">VLOOKUP('Altri Costi'!J1292,Legenda!$D$1:$F$258,2)</f>
        <v>#N/A</v>
      </c>
      <c r="L1292" s="22"/>
      <c r="M1292" s="22"/>
      <c r="N1292" s="203"/>
      <c r="O1292" s="183"/>
      <c r="P1292" s="22"/>
      <c r="Q1292" s="203"/>
      <c r="R1292" s="183"/>
      <c r="S1292" s="184" t="n">
        <f aca="false">'Piano Finanziario Annuale'!$F$6</f>
        <v>0</v>
      </c>
      <c r="T1292" s="185" t="n">
        <v>0</v>
      </c>
      <c r="U1292" s="186"/>
      <c r="V1292" s="187" t="n">
        <f aca="false">(T1292*U1292)</f>
        <v>0</v>
      </c>
      <c r="W1292" s="185" t="n">
        <v>0</v>
      </c>
      <c r="X1292" s="185" t="n">
        <f aca="false">IF(OR(S1292="sì",S1292="forfettario 190"),SUM(T1292+W1292),SUM(T1292+V1292+W1292))</f>
        <v>0</v>
      </c>
      <c r="Y1292" s="205"/>
      <c r="Z1292" s="205"/>
      <c r="AA1292" s="206"/>
      <c r="AB1292" s="189" t="n">
        <f aca="false">IF(AA1292="SI",X1292,0)</f>
        <v>0</v>
      </c>
      <c r="AC1292" s="207"/>
      <c r="AD1292" s="207"/>
      <c r="AE1292" s="207"/>
      <c r="AF1292" s="207"/>
      <c r="AG1292" s="207"/>
      <c r="AH1292" s="208"/>
    </row>
    <row r="1293" customFormat="false" ht="13.5" hidden="false" customHeight="true" outlineLevel="0" collapsed="false">
      <c r="A1293" s="22" t="n">
        <v>1292</v>
      </c>
      <c r="B1293" s="180"/>
      <c r="C1293" s="22"/>
      <c r="D1293" s="22"/>
      <c r="E1293" s="22"/>
      <c r="F1293" s="22"/>
      <c r="G1293" s="22"/>
      <c r="H1293" s="183"/>
      <c r="I1293" s="183"/>
      <c r="J1293" s="22"/>
      <c r="K1293" s="191" t="e">
        <f aca="false">VLOOKUP('Altri Costi'!J1293,Legenda!$D$1:$F$258,2)</f>
        <v>#N/A</v>
      </c>
      <c r="L1293" s="22"/>
      <c r="M1293" s="22"/>
      <c r="N1293" s="203"/>
      <c r="O1293" s="183"/>
      <c r="P1293" s="22"/>
      <c r="Q1293" s="203"/>
      <c r="R1293" s="183"/>
      <c r="S1293" s="184" t="n">
        <f aca="false">'Piano Finanziario Annuale'!$F$6</f>
        <v>0</v>
      </c>
      <c r="T1293" s="185" t="n">
        <v>0</v>
      </c>
      <c r="U1293" s="186"/>
      <c r="V1293" s="187" t="n">
        <f aca="false">(T1293*U1293)</f>
        <v>0</v>
      </c>
      <c r="W1293" s="185" t="n">
        <v>0</v>
      </c>
      <c r="X1293" s="185" t="n">
        <f aca="false">IF(OR(S1293="sì",S1293="forfettario 190"),SUM(T1293+W1293),SUM(T1293+V1293+W1293))</f>
        <v>0</v>
      </c>
      <c r="Y1293" s="205"/>
      <c r="Z1293" s="205"/>
      <c r="AA1293" s="206"/>
      <c r="AB1293" s="189" t="n">
        <f aca="false">IF(AA1293="SI",X1293,0)</f>
        <v>0</v>
      </c>
      <c r="AC1293" s="207"/>
      <c r="AD1293" s="207"/>
      <c r="AE1293" s="207"/>
      <c r="AF1293" s="207"/>
      <c r="AG1293" s="207"/>
      <c r="AH1293" s="208"/>
    </row>
    <row r="1294" customFormat="false" ht="13.5" hidden="false" customHeight="true" outlineLevel="0" collapsed="false">
      <c r="A1294" s="22" t="n">
        <v>1293</v>
      </c>
      <c r="B1294" s="180"/>
      <c r="C1294" s="22"/>
      <c r="D1294" s="22"/>
      <c r="E1294" s="22"/>
      <c r="F1294" s="22"/>
      <c r="G1294" s="22"/>
      <c r="H1294" s="183"/>
      <c r="I1294" s="183"/>
      <c r="J1294" s="22"/>
      <c r="K1294" s="191" t="e">
        <f aca="false">VLOOKUP('Altri Costi'!J1294,Legenda!$D$1:$F$258,2)</f>
        <v>#N/A</v>
      </c>
      <c r="L1294" s="22"/>
      <c r="M1294" s="22"/>
      <c r="N1294" s="203"/>
      <c r="O1294" s="183"/>
      <c r="P1294" s="22"/>
      <c r="Q1294" s="203"/>
      <c r="R1294" s="183"/>
      <c r="S1294" s="184" t="n">
        <f aca="false">'Piano Finanziario Annuale'!$F$6</f>
        <v>0</v>
      </c>
      <c r="T1294" s="185" t="n">
        <v>0</v>
      </c>
      <c r="U1294" s="186"/>
      <c r="V1294" s="187" t="n">
        <f aca="false">(T1294*U1294)</f>
        <v>0</v>
      </c>
      <c r="W1294" s="185" t="n">
        <v>0</v>
      </c>
      <c r="X1294" s="185" t="n">
        <f aca="false">IF(OR(S1294="sì",S1294="forfettario 190"),SUM(T1294+W1294),SUM(T1294+V1294+W1294))</f>
        <v>0</v>
      </c>
      <c r="Y1294" s="205"/>
      <c r="Z1294" s="205"/>
      <c r="AA1294" s="206"/>
      <c r="AB1294" s="189" t="n">
        <f aca="false">IF(AA1294="SI",X1294,0)</f>
        <v>0</v>
      </c>
      <c r="AC1294" s="207"/>
      <c r="AD1294" s="207"/>
      <c r="AE1294" s="207"/>
      <c r="AF1294" s="207"/>
      <c r="AG1294" s="207"/>
      <c r="AH1294" s="208"/>
    </row>
    <row r="1295" customFormat="false" ht="13.5" hidden="false" customHeight="true" outlineLevel="0" collapsed="false">
      <c r="A1295" s="22" t="n">
        <v>1294</v>
      </c>
      <c r="B1295" s="180"/>
      <c r="C1295" s="22"/>
      <c r="D1295" s="22"/>
      <c r="E1295" s="22"/>
      <c r="F1295" s="22"/>
      <c r="G1295" s="22"/>
      <c r="H1295" s="183"/>
      <c r="I1295" s="183"/>
      <c r="J1295" s="22"/>
      <c r="K1295" s="191" t="e">
        <f aca="false">VLOOKUP('Altri Costi'!J1295,Legenda!$D$1:$F$258,2)</f>
        <v>#N/A</v>
      </c>
      <c r="L1295" s="22"/>
      <c r="M1295" s="22"/>
      <c r="N1295" s="203"/>
      <c r="O1295" s="183"/>
      <c r="P1295" s="22"/>
      <c r="Q1295" s="203"/>
      <c r="R1295" s="183"/>
      <c r="S1295" s="184" t="n">
        <f aca="false">'Piano Finanziario Annuale'!$F$6</f>
        <v>0</v>
      </c>
      <c r="T1295" s="185" t="n">
        <v>0</v>
      </c>
      <c r="U1295" s="186"/>
      <c r="V1295" s="187" t="n">
        <f aca="false">(T1295*U1295)</f>
        <v>0</v>
      </c>
      <c r="W1295" s="185" t="n">
        <v>0</v>
      </c>
      <c r="X1295" s="185" t="n">
        <f aca="false">IF(OR(S1295="sì",S1295="forfettario 190"),SUM(T1295+W1295),SUM(T1295+V1295+W1295))</f>
        <v>0</v>
      </c>
      <c r="Y1295" s="205"/>
      <c r="Z1295" s="205"/>
      <c r="AA1295" s="206"/>
      <c r="AB1295" s="189" t="n">
        <f aca="false">IF(AA1295="SI",X1295,0)</f>
        <v>0</v>
      </c>
      <c r="AC1295" s="207"/>
      <c r="AD1295" s="207"/>
      <c r="AE1295" s="207"/>
      <c r="AF1295" s="207"/>
      <c r="AG1295" s="207"/>
      <c r="AH1295" s="208"/>
    </row>
    <row r="1296" customFormat="false" ht="13.5" hidden="false" customHeight="true" outlineLevel="0" collapsed="false">
      <c r="A1296" s="22" t="n">
        <v>1295</v>
      </c>
      <c r="B1296" s="180"/>
      <c r="C1296" s="22"/>
      <c r="D1296" s="22"/>
      <c r="E1296" s="22"/>
      <c r="F1296" s="22"/>
      <c r="G1296" s="22"/>
      <c r="H1296" s="183"/>
      <c r="I1296" s="183"/>
      <c r="J1296" s="22"/>
      <c r="K1296" s="191" t="e">
        <f aca="false">VLOOKUP('Altri Costi'!J1296,Legenda!$D$1:$F$258,2)</f>
        <v>#N/A</v>
      </c>
      <c r="L1296" s="22"/>
      <c r="M1296" s="22"/>
      <c r="N1296" s="203"/>
      <c r="O1296" s="183"/>
      <c r="P1296" s="22"/>
      <c r="Q1296" s="203"/>
      <c r="R1296" s="183"/>
      <c r="S1296" s="184" t="n">
        <f aca="false">'Piano Finanziario Annuale'!$F$6</f>
        <v>0</v>
      </c>
      <c r="T1296" s="185" t="n">
        <v>0</v>
      </c>
      <c r="U1296" s="186"/>
      <c r="V1296" s="187" t="n">
        <f aca="false">(T1296*U1296)</f>
        <v>0</v>
      </c>
      <c r="W1296" s="185" t="n">
        <v>0</v>
      </c>
      <c r="X1296" s="185" t="n">
        <f aca="false">IF(OR(S1296="sì",S1296="forfettario 190"),SUM(T1296+W1296),SUM(T1296+V1296+W1296))</f>
        <v>0</v>
      </c>
      <c r="Y1296" s="205"/>
      <c r="Z1296" s="205"/>
      <c r="AA1296" s="206"/>
      <c r="AB1296" s="189" t="n">
        <f aca="false">IF(AA1296="SI",X1296,0)</f>
        <v>0</v>
      </c>
      <c r="AC1296" s="207"/>
      <c r="AD1296" s="207"/>
      <c r="AE1296" s="207"/>
      <c r="AF1296" s="207"/>
      <c r="AG1296" s="207"/>
      <c r="AH1296" s="208"/>
    </row>
    <row r="1297" customFormat="false" ht="13.5" hidden="false" customHeight="true" outlineLevel="0" collapsed="false">
      <c r="A1297" s="22" t="n">
        <v>1296</v>
      </c>
      <c r="B1297" s="180"/>
      <c r="C1297" s="22"/>
      <c r="D1297" s="22"/>
      <c r="E1297" s="22"/>
      <c r="F1297" s="22"/>
      <c r="G1297" s="22"/>
      <c r="H1297" s="183"/>
      <c r="I1297" s="183"/>
      <c r="J1297" s="22"/>
      <c r="K1297" s="191" t="e">
        <f aca="false">VLOOKUP('Altri Costi'!J1297,Legenda!$D$1:$F$258,2)</f>
        <v>#N/A</v>
      </c>
      <c r="L1297" s="22"/>
      <c r="M1297" s="22"/>
      <c r="N1297" s="203"/>
      <c r="O1297" s="183"/>
      <c r="P1297" s="22"/>
      <c r="Q1297" s="203"/>
      <c r="R1297" s="183"/>
      <c r="S1297" s="184" t="n">
        <f aca="false">'Piano Finanziario Annuale'!$F$6</f>
        <v>0</v>
      </c>
      <c r="T1297" s="185" t="n">
        <v>0</v>
      </c>
      <c r="U1297" s="186"/>
      <c r="V1297" s="187" t="n">
        <f aca="false">(T1297*U1297)</f>
        <v>0</v>
      </c>
      <c r="W1297" s="185" t="n">
        <v>0</v>
      </c>
      <c r="X1297" s="185" t="n">
        <f aca="false">IF(OR(S1297="sì",S1297="forfettario 190"),SUM(T1297+W1297),SUM(T1297+V1297+W1297))</f>
        <v>0</v>
      </c>
      <c r="Y1297" s="205"/>
      <c r="Z1297" s="205"/>
      <c r="AA1297" s="206"/>
      <c r="AB1297" s="189" t="n">
        <f aca="false">IF(AA1297="SI",X1297,0)</f>
        <v>0</v>
      </c>
      <c r="AC1297" s="207"/>
      <c r="AD1297" s="207"/>
      <c r="AE1297" s="207"/>
      <c r="AF1297" s="207"/>
      <c r="AG1297" s="207"/>
      <c r="AH1297" s="208"/>
    </row>
    <row r="1298" customFormat="false" ht="13.5" hidden="false" customHeight="true" outlineLevel="0" collapsed="false">
      <c r="A1298" s="22" t="n">
        <v>1297</v>
      </c>
      <c r="B1298" s="180"/>
      <c r="C1298" s="22"/>
      <c r="D1298" s="22"/>
      <c r="E1298" s="22"/>
      <c r="F1298" s="22"/>
      <c r="G1298" s="22"/>
      <c r="H1298" s="183"/>
      <c r="I1298" s="183"/>
      <c r="J1298" s="22"/>
      <c r="K1298" s="191" t="e">
        <f aca="false">VLOOKUP('Altri Costi'!J1298,Legenda!$D$1:$F$258,2)</f>
        <v>#N/A</v>
      </c>
      <c r="L1298" s="22"/>
      <c r="M1298" s="22"/>
      <c r="N1298" s="203"/>
      <c r="O1298" s="183"/>
      <c r="P1298" s="22"/>
      <c r="Q1298" s="203"/>
      <c r="R1298" s="183"/>
      <c r="S1298" s="184" t="n">
        <f aca="false">'Piano Finanziario Annuale'!$F$6</f>
        <v>0</v>
      </c>
      <c r="T1298" s="185" t="n">
        <v>0</v>
      </c>
      <c r="U1298" s="186"/>
      <c r="V1298" s="187" t="n">
        <f aca="false">(T1298*U1298)</f>
        <v>0</v>
      </c>
      <c r="W1298" s="185" t="n">
        <v>0</v>
      </c>
      <c r="X1298" s="185" t="n">
        <f aca="false">IF(OR(S1298="sì",S1298="forfettario 190"),SUM(T1298+W1298),SUM(T1298+V1298+W1298))</f>
        <v>0</v>
      </c>
      <c r="Y1298" s="205"/>
      <c r="Z1298" s="205"/>
      <c r="AA1298" s="206"/>
      <c r="AB1298" s="189" t="n">
        <f aca="false">IF(AA1298="SI",X1298,0)</f>
        <v>0</v>
      </c>
      <c r="AC1298" s="207"/>
      <c r="AD1298" s="207"/>
      <c r="AE1298" s="207"/>
      <c r="AF1298" s="207"/>
      <c r="AG1298" s="207"/>
      <c r="AH1298" s="208"/>
    </row>
    <row r="1299" customFormat="false" ht="13.5" hidden="false" customHeight="true" outlineLevel="0" collapsed="false">
      <c r="A1299" s="22" t="n">
        <v>1298</v>
      </c>
      <c r="B1299" s="180"/>
      <c r="C1299" s="22"/>
      <c r="D1299" s="22"/>
      <c r="E1299" s="22"/>
      <c r="F1299" s="22"/>
      <c r="G1299" s="22"/>
      <c r="H1299" s="183"/>
      <c r="I1299" s="183"/>
      <c r="J1299" s="22"/>
      <c r="K1299" s="191" t="e">
        <f aca="false">VLOOKUP('Altri Costi'!J1299,Legenda!$D$1:$F$258,2)</f>
        <v>#N/A</v>
      </c>
      <c r="L1299" s="22"/>
      <c r="M1299" s="22"/>
      <c r="N1299" s="203"/>
      <c r="O1299" s="183"/>
      <c r="P1299" s="22"/>
      <c r="Q1299" s="203"/>
      <c r="R1299" s="183"/>
      <c r="S1299" s="184" t="n">
        <f aca="false">'Piano Finanziario Annuale'!$F$6</f>
        <v>0</v>
      </c>
      <c r="T1299" s="185" t="n">
        <v>0</v>
      </c>
      <c r="U1299" s="186"/>
      <c r="V1299" s="187" t="n">
        <f aca="false">(T1299*U1299)</f>
        <v>0</v>
      </c>
      <c r="W1299" s="185" t="n">
        <v>0</v>
      </c>
      <c r="X1299" s="185" t="n">
        <f aca="false">IF(OR(S1299="sì",S1299="forfettario 190"),SUM(T1299+W1299),SUM(T1299+V1299+W1299))</f>
        <v>0</v>
      </c>
      <c r="Y1299" s="205"/>
      <c r="Z1299" s="205"/>
      <c r="AA1299" s="206"/>
      <c r="AB1299" s="189" t="n">
        <f aca="false">IF(AA1299="SI",X1299,0)</f>
        <v>0</v>
      </c>
      <c r="AC1299" s="207"/>
      <c r="AD1299" s="207"/>
      <c r="AE1299" s="207"/>
      <c r="AF1299" s="207"/>
      <c r="AG1299" s="207"/>
      <c r="AH1299" s="208"/>
    </row>
    <row r="1300" customFormat="false" ht="13.5" hidden="false" customHeight="true" outlineLevel="0" collapsed="false">
      <c r="A1300" s="22" t="n">
        <v>1299</v>
      </c>
      <c r="B1300" s="180"/>
      <c r="C1300" s="22"/>
      <c r="D1300" s="22"/>
      <c r="E1300" s="22"/>
      <c r="F1300" s="22"/>
      <c r="G1300" s="22"/>
      <c r="H1300" s="183"/>
      <c r="I1300" s="183"/>
      <c r="J1300" s="22"/>
      <c r="K1300" s="191" t="e">
        <f aca="false">VLOOKUP('Altri Costi'!J1300,Legenda!$D$1:$F$258,2)</f>
        <v>#N/A</v>
      </c>
      <c r="L1300" s="22"/>
      <c r="M1300" s="22"/>
      <c r="N1300" s="203"/>
      <c r="O1300" s="183"/>
      <c r="P1300" s="22"/>
      <c r="Q1300" s="203"/>
      <c r="R1300" s="183"/>
      <c r="S1300" s="184" t="n">
        <f aca="false">'Piano Finanziario Annuale'!$F$6</f>
        <v>0</v>
      </c>
      <c r="T1300" s="185" t="n">
        <v>0</v>
      </c>
      <c r="U1300" s="186"/>
      <c r="V1300" s="187" t="n">
        <f aca="false">(T1300*U1300)</f>
        <v>0</v>
      </c>
      <c r="W1300" s="185" t="n">
        <v>0</v>
      </c>
      <c r="X1300" s="185" t="n">
        <f aca="false">IF(OR(S1300="sì",S1300="forfettario 190"),SUM(T1300+W1300),SUM(T1300+V1300+W1300))</f>
        <v>0</v>
      </c>
      <c r="Y1300" s="205"/>
      <c r="Z1300" s="205"/>
      <c r="AA1300" s="206"/>
      <c r="AB1300" s="189" t="n">
        <f aca="false">IF(AA1300="SI",X1300,0)</f>
        <v>0</v>
      </c>
      <c r="AC1300" s="207"/>
      <c r="AD1300" s="207"/>
      <c r="AE1300" s="207"/>
      <c r="AF1300" s="207"/>
      <c r="AG1300" s="207"/>
      <c r="AH1300" s="208"/>
    </row>
    <row r="1301" customFormat="false" ht="13.5" hidden="false" customHeight="true" outlineLevel="0" collapsed="false">
      <c r="A1301" s="22" t="n">
        <v>1300</v>
      </c>
      <c r="B1301" s="180"/>
      <c r="C1301" s="22"/>
      <c r="D1301" s="22"/>
      <c r="E1301" s="22"/>
      <c r="F1301" s="22"/>
      <c r="G1301" s="22"/>
      <c r="H1301" s="183"/>
      <c r="I1301" s="183"/>
      <c r="J1301" s="22"/>
      <c r="K1301" s="191" t="e">
        <f aca="false">VLOOKUP('Altri Costi'!J1301,Legenda!$D$1:$F$258,2)</f>
        <v>#N/A</v>
      </c>
      <c r="L1301" s="22"/>
      <c r="M1301" s="22"/>
      <c r="N1301" s="203"/>
      <c r="O1301" s="183"/>
      <c r="P1301" s="22"/>
      <c r="Q1301" s="203"/>
      <c r="R1301" s="183"/>
      <c r="S1301" s="184" t="n">
        <f aca="false">'Piano Finanziario Annuale'!$F$6</f>
        <v>0</v>
      </c>
      <c r="T1301" s="185" t="n">
        <v>0</v>
      </c>
      <c r="U1301" s="186"/>
      <c r="V1301" s="187" t="n">
        <f aca="false">(T1301*U1301)</f>
        <v>0</v>
      </c>
      <c r="W1301" s="185" t="n">
        <v>0</v>
      </c>
      <c r="X1301" s="185" t="n">
        <f aca="false">IF(OR(S1301="sì",S1301="forfettario 190"),SUM(T1301+W1301),SUM(T1301+V1301+W1301))</f>
        <v>0</v>
      </c>
      <c r="Y1301" s="205"/>
      <c r="Z1301" s="205"/>
      <c r="AA1301" s="206"/>
      <c r="AB1301" s="189" t="n">
        <f aca="false">IF(AA1301="SI",X1301,0)</f>
        <v>0</v>
      </c>
      <c r="AC1301" s="207"/>
      <c r="AD1301" s="207"/>
      <c r="AE1301" s="207"/>
      <c r="AF1301" s="207"/>
      <c r="AG1301" s="207"/>
      <c r="AH1301" s="208"/>
    </row>
    <row r="1302" customFormat="false" ht="13.5" hidden="false" customHeight="true" outlineLevel="0" collapsed="false">
      <c r="A1302" s="22" t="n">
        <v>1301</v>
      </c>
      <c r="B1302" s="180"/>
      <c r="C1302" s="22"/>
      <c r="D1302" s="22"/>
      <c r="E1302" s="22"/>
      <c r="F1302" s="22"/>
      <c r="G1302" s="22"/>
      <c r="H1302" s="183"/>
      <c r="I1302" s="183"/>
      <c r="J1302" s="22"/>
      <c r="K1302" s="191" t="e">
        <f aca="false">VLOOKUP('Altri Costi'!J1302,Legenda!$D$1:$F$258,2)</f>
        <v>#N/A</v>
      </c>
      <c r="L1302" s="22"/>
      <c r="M1302" s="22"/>
      <c r="N1302" s="203"/>
      <c r="O1302" s="183"/>
      <c r="P1302" s="22"/>
      <c r="Q1302" s="203"/>
      <c r="R1302" s="183"/>
      <c r="S1302" s="184" t="n">
        <f aca="false">'Piano Finanziario Annuale'!$F$6</f>
        <v>0</v>
      </c>
      <c r="T1302" s="185" t="n">
        <v>0</v>
      </c>
      <c r="U1302" s="186"/>
      <c r="V1302" s="187" t="n">
        <f aca="false">(T1302*U1302)</f>
        <v>0</v>
      </c>
      <c r="W1302" s="185" t="n">
        <v>0</v>
      </c>
      <c r="X1302" s="185" t="n">
        <f aca="false">IF(OR(S1302="sì",S1302="forfettario 190"),SUM(T1302+W1302),SUM(T1302+V1302+W1302))</f>
        <v>0</v>
      </c>
      <c r="Y1302" s="205"/>
      <c r="Z1302" s="205"/>
      <c r="AA1302" s="206"/>
      <c r="AB1302" s="189" t="n">
        <f aca="false">IF(AA1302="SI",X1302,0)</f>
        <v>0</v>
      </c>
      <c r="AC1302" s="207"/>
      <c r="AD1302" s="207"/>
      <c r="AE1302" s="207"/>
      <c r="AF1302" s="207"/>
      <c r="AG1302" s="207"/>
      <c r="AH1302" s="208"/>
    </row>
    <row r="1303" customFormat="false" ht="13.5" hidden="false" customHeight="true" outlineLevel="0" collapsed="false">
      <c r="A1303" s="22" t="n">
        <v>1302</v>
      </c>
      <c r="B1303" s="180"/>
      <c r="C1303" s="22"/>
      <c r="D1303" s="22"/>
      <c r="E1303" s="22"/>
      <c r="F1303" s="22"/>
      <c r="G1303" s="22"/>
      <c r="H1303" s="183"/>
      <c r="I1303" s="183"/>
      <c r="J1303" s="22"/>
      <c r="K1303" s="191" t="e">
        <f aca="false">VLOOKUP('Altri Costi'!J1303,Legenda!$D$1:$F$258,2)</f>
        <v>#N/A</v>
      </c>
      <c r="L1303" s="22"/>
      <c r="M1303" s="22"/>
      <c r="N1303" s="203"/>
      <c r="O1303" s="183"/>
      <c r="P1303" s="22"/>
      <c r="Q1303" s="203"/>
      <c r="R1303" s="183"/>
      <c r="S1303" s="184" t="n">
        <f aca="false">'Piano Finanziario Annuale'!$F$6</f>
        <v>0</v>
      </c>
      <c r="T1303" s="185" t="n">
        <v>0</v>
      </c>
      <c r="U1303" s="186"/>
      <c r="V1303" s="187" t="n">
        <f aca="false">(T1303*U1303)</f>
        <v>0</v>
      </c>
      <c r="W1303" s="185" t="n">
        <v>0</v>
      </c>
      <c r="X1303" s="185" t="n">
        <f aca="false">IF(OR(S1303="sì",S1303="forfettario 190"),SUM(T1303+W1303),SUM(T1303+V1303+W1303))</f>
        <v>0</v>
      </c>
      <c r="Y1303" s="205"/>
      <c r="Z1303" s="205"/>
      <c r="AA1303" s="206"/>
      <c r="AB1303" s="189" t="n">
        <f aca="false">IF(AA1303="SI",X1303,0)</f>
        <v>0</v>
      </c>
      <c r="AC1303" s="207"/>
      <c r="AD1303" s="207"/>
      <c r="AE1303" s="207"/>
      <c r="AF1303" s="207"/>
      <c r="AG1303" s="207"/>
      <c r="AH1303" s="208"/>
    </row>
    <row r="1304" customFormat="false" ht="13.5" hidden="false" customHeight="true" outlineLevel="0" collapsed="false">
      <c r="A1304" s="22" t="n">
        <v>1303</v>
      </c>
      <c r="B1304" s="180"/>
      <c r="C1304" s="22"/>
      <c r="D1304" s="22"/>
      <c r="E1304" s="22"/>
      <c r="F1304" s="22"/>
      <c r="G1304" s="22"/>
      <c r="H1304" s="183"/>
      <c r="I1304" s="183"/>
      <c r="J1304" s="22"/>
      <c r="K1304" s="191" t="e">
        <f aca="false">VLOOKUP('Altri Costi'!J1304,Legenda!$D$1:$F$258,2)</f>
        <v>#N/A</v>
      </c>
      <c r="L1304" s="22"/>
      <c r="M1304" s="22"/>
      <c r="N1304" s="203"/>
      <c r="O1304" s="183"/>
      <c r="P1304" s="22"/>
      <c r="Q1304" s="203"/>
      <c r="R1304" s="183"/>
      <c r="S1304" s="184" t="n">
        <f aca="false">'Piano Finanziario Annuale'!$F$6</f>
        <v>0</v>
      </c>
      <c r="T1304" s="185" t="n">
        <v>0</v>
      </c>
      <c r="U1304" s="186"/>
      <c r="V1304" s="187" t="n">
        <f aca="false">(T1304*U1304)</f>
        <v>0</v>
      </c>
      <c r="W1304" s="185" t="n">
        <v>0</v>
      </c>
      <c r="X1304" s="185" t="n">
        <f aca="false">IF(OR(S1304="sì",S1304="forfettario 190"),SUM(T1304+W1304),SUM(T1304+V1304+W1304))</f>
        <v>0</v>
      </c>
      <c r="Y1304" s="205"/>
      <c r="Z1304" s="205"/>
      <c r="AA1304" s="206"/>
      <c r="AB1304" s="189" t="n">
        <f aca="false">IF(AA1304="SI",X1304,0)</f>
        <v>0</v>
      </c>
      <c r="AC1304" s="207"/>
      <c r="AD1304" s="207"/>
      <c r="AE1304" s="207"/>
      <c r="AF1304" s="207"/>
      <c r="AG1304" s="207"/>
      <c r="AH1304" s="208"/>
    </row>
    <row r="1305" customFormat="false" ht="13.5" hidden="false" customHeight="true" outlineLevel="0" collapsed="false">
      <c r="A1305" s="22" t="n">
        <v>1304</v>
      </c>
      <c r="B1305" s="180"/>
      <c r="C1305" s="22"/>
      <c r="D1305" s="22"/>
      <c r="E1305" s="22"/>
      <c r="F1305" s="22"/>
      <c r="G1305" s="22"/>
      <c r="H1305" s="183"/>
      <c r="I1305" s="183"/>
      <c r="J1305" s="22"/>
      <c r="K1305" s="191" t="e">
        <f aca="false">VLOOKUP('Altri Costi'!J1305,Legenda!$D$1:$F$258,2)</f>
        <v>#N/A</v>
      </c>
      <c r="L1305" s="22"/>
      <c r="M1305" s="22"/>
      <c r="N1305" s="203"/>
      <c r="O1305" s="183"/>
      <c r="P1305" s="22"/>
      <c r="Q1305" s="203"/>
      <c r="R1305" s="183"/>
      <c r="S1305" s="184" t="n">
        <f aca="false">'Piano Finanziario Annuale'!$F$6</f>
        <v>0</v>
      </c>
      <c r="T1305" s="185" t="n">
        <v>0</v>
      </c>
      <c r="U1305" s="186"/>
      <c r="V1305" s="187" t="n">
        <f aca="false">(T1305*U1305)</f>
        <v>0</v>
      </c>
      <c r="W1305" s="185" t="n">
        <v>0</v>
      </c>
      <c r="X1305" s="185" t="n">
        <f aca="false">IF(OR(S1305="sì",S1305="forfettario 190"),SUM(T1305+W1305),SUM(T1305+V1305+W1305))</f>
        <v>0</v>
      </c>
      <c r="Y1305" s="205"/>
      <c r="Z1305" s="205"/>
      <c r="AA1305" s="206"/>
      <c r="AB1305" s="189" t="n">
        <f aca="false">IF(AA1305="SI",X1305,0)</f>
        <v>0</v>
      </c>
      <c r="AC1305" s="207"/>
      <c r="AD1305" s="207"/>
      <c r="AE1305" s="207"/>
      <c r="AF1305" s="207"/>
      <c r="AG1305" s="207"/>
      <c r="AH1305" s="208"/>
    </row>
    <row r="1306" customFormat="false" ht="13.5" hidden="false" customHeight="true" outlineLevel="0" collapsed="false">
      <c r="A1306" s="22" t="n">
        <v>1305</v>
      </c>
      <c r="B1306" s="180"/>
      <c r="C1306" s="22"/>
      <c r="D1306" s="22"/>
      <c r="E1306" s="22"/>
      <c r="F1306" s="22"/>
      <c r="G1306" s="22"/>
      <c r="H1306" s="183"/>
      <c r="I1306" s="183"/>
      <c r="J1306" s="22"/>
      <c r="K1306" s="191" t="e">
        <f aca="false">VLOOKUP('Altri Costi'!J1306,Legenda!$D$1:$F$258,2)</f>
        <v>#N/A</v>
      </c>
      <c r="L1306" s="22"/>
      <c r="M1306" s="22"/>
      <c r="N1306" s="203"/>
      <c r="O1306" s="183"/>
      <c r="P1306" s="22"/>
      <c r="Q1306" s="203"/>
      <c r="R1306" s="183"/>
      <c r="S1306" s="184" t="n">
        <f aca="false">'Piano Finanziario Annuale'!$F$6</f>
        <v>0</v>
      </c>
      <c r="T1306" s="185" t="n">
        <v>0</v>
      </c>
      <c r="U1306" s="186"/>
      <c r="V1306" s="187" t="n">
        <f aca="false">(T1306*U1306)</f>
        <v>0</v>
      </c>
      <c r="W1306" s="185" t="n">
        <v>0</v>
      </c>
      <c r="X1306" s="185" t="n">
        <f aca="false">IF(OR(S1306="sì",S1306="forfettario 190"),SUM(T1306+W1306),SUM(T1306+V1306+W1306))</f>
        <v>0</v>
      </c>
      <c r="Y1306" s="205"/>
      <c r="Z1306" s="205"/>
      <c r="AA1306" s="206"/>
      <c r="AB1306" s="189" t="n">
        <f aca="false">IF(AA1306="SI",X1306,0)</f>
        <v>0</v>
      </c>
      <c r="AC1306" s="207"/>
      <c r="AD1306" s="207"/>
      <c r="AE1306" s="207"/>
      <c r="AF1306" s="207"/>
      <c r="AG1306" s="207"/>
      <c r="AH1306" s="208"/>
    </row>
    <row r="1307" customFormat="false" ht="13.5" hidden="false" customHeight="true" outlineLevel="0" collapsed="false">
      <c r="A1307" s="22" t="n">
        <v>1306</v>
      </c>
      <c r="B1307" s="180"/>
      <c r="C1307" s="22"/>
      <c r="D1307" s="22"/>
      <c r="E1307" s="22"/>
      <c r="F1307" s="22"/>
      <c r="G1307" s="22"/>
      <c r="H1307" s="183"/>
      <c r="I1307" s="183"/>
      <c r="J1307" s="22"/>
      <c r="K1307" s="191" t="e">
        <f aca="false">VLOOKUP('Altri Costi'!J1307,Legenda!$D$1:$F$258,2)</f>
        <v>#N/A</v>
      </c>
      <c r="L1307" s="22"/>
      <c r="M1307" s="22"/>
      <c r="N1307" s="203"/>
      <c r="O1307" s="183"/>
      <c r="P1307" s="22"/>
      <c r="Q1307" s="203"/>
      <c r="R1307" s="183"/>
      <c r="S1307" s="184" t="n">
        <f aca="false">'Piano Finanziario Annuale'!$F$6</f>
        <v>0</v>
      </c>
      <c r="T1307" s="185" t="n">
        <v>0</v>
      </c>
      <c r="U1307" s="186"/>
      <c r="V1307" s="187" t="n">
        <f aca="false">(T1307*U1307)</f>
        <v>0</v>
      </c>
      <c r="W1307" s="185" t="n">
        <v>0</v>
      </c>
      <c r="X1307" s="185" t="n">
        <f aca="false">IF(OR(S1307="sì",S1307="forfettario 190"),SUM(T1307+W1307),SUM(T1307+V1307+W1307))</f>
        <v>0</v>
      </c>
      <c r="Y1307" s="205"/>
      <c r="Z1307" s="205"/>
      <c r="AA1307" s="206"/>
      <c r="AB1307" s="189" t="n">
        <f aca="false">IF(AA1307="SI",X1307,0)</f>
        <v>0</v>
      </c>
      <c r="AC1307" s="207"/>
      <c r="AD1307" s="207"/>
      <c r="AE1307" s="207"/>
      <c r="AF1307" s="207"/>
      <c r="AG1307" s="207"/>
      <c r="AH1307" s="208"/>
    </row>
    <row r="1308" customFormat="false" ht="13.5" hidden="false" customHeight="true" outlineLevel="0" collapsed="false">
      <c r="A1308" s="22" t="n">
        <v>1307</v>
      </c>
      <c r="B1308" s="180"/>
      <c r="C1308" s="22"/>
      <c r="D1308" s="22"/>
      <c r="E1308" s="22"/>
      <c r="F1308" s="22"/>
      <c r="G1308" s="22"/>
      <c r="H1308" s="183"/>
      <c r="I1308" s="183"/>
      <c r="J1308" s="22"/>
      <c r="K1308" s="191" t="e">
        <f aca="false">VLOOKUP('Altri Costi'!J1308,Legenda!$D$1:$F$258,2)</f>
        <v>#N/A</v>
      </c>
      <c r="L1308" s="22"/>
      <c r="M1308" s="22"/>
      <c r="N1308" s="203"/>
      <c r="O1308" s="183"/>
      <c r="P1308" s="22"/>
      <c r="Q1308" s="203"/>
      <c r="R1308" s="183"/>
      <c r="S1308" s="184" t="n">
        <f aca="false">'Piano Finanziario Annuale'!$F$6</f>
        <v>0</v>
      </c>
      <c r="T1308" s="185" t="n">
        <v>0</v>
      </c>
      <c r="U1308" s="186"/>
      <c r="V1308" s="187" t="n">
        <f aca="false">(T1308*U1308)</f>
        <v>0</v>
      </c>
      <c r="W1308" s="185" t="n">
        <v>0</v>
      </c>
      <c r="X1308" s="185" t="n">
        <f aca="false">IF(OR(S1308="sì",S1308="forfettario 190"),SUM(T1308+W1308),SUM(T1308+V1308+W1308))</f>
        <v>0</v>
      </c>
      <c r="Y1308" s="205"/>
      <c r="Z1308" s="205"/>
      <c r="AA1308" s="206"/>
      <c r="AB1308" s="189" t="n">
        <f aca="false">IF(AA1308="SI",X1308,0)</f>
        <v>0</v>
      </c>
      <c r="AC1308" s="207"/>
      <c r="AD1308" s="207"/>
      <c r="AE1308" s="207"/>
      <c r="AF1308" s="207"/>
      <c r="AG1308" s="207"/>
      <c r="AH1308" s="208"/>
    </row>
    <row r="1309" customFormat="false" ht="13.5" hidden="false" customHeight="true" outlineLevel="0" collapsed="false">
      <c r="A1309" s="22" t="n">
        <v>1308</v>
      </c>
      <c r="B1309" s="180"/>
      <c r="C1309" s="22"/>
      <c r="D1309" s="22"/>
      <c r="E1309" s="22"/>
      <c r="F1309" s="22"/>
      <c r="G1309" s="22"/>
      <c r="H1309" s="183"/>
      <c r="I1309" s="183"/>
      <c r="J1309" s="22"/>
      <c r="K1309" s="191" t="e">
        <f aca="false">VLOOKUP('Altri Costi'!J1309,Legenda!$D$1:$F$258,2)</f>
        <v>#N/A</v>
      </c>
      <c r="L1309" s="22"/>
      <c r="M1309" s="22"/>
      <c r="N1309" s="203"/>
      <c r="O1309" s="183"/>
      <c r="P1309" s="22"/>
      <c r="Q1309" s="203"/>
      <c r="R1309" s="183"/>
      <c r="S1309" s="184" t="n">
        <f aca="false">'Piano Finanziario Annuale'!$F$6</f>
        <v>0</v>
      </c>
      <c r="T1309" s="185" t="n">
        <v>0</v>
      </c>
      <c r="U1309" s="186"/>
      <c r="V1309" s="187" t="n">
        <f aca="false">(T1309*U1309)</f>
        <v>0</v>
      </c>
      <c r="W1309" s="185" t="n">
        <v>0</v>
      </c>
      <c r="X1309" s="185" t="n">
        <f aca="false">IF(OR(S1309="sì",S1309="forfettario 190"),SUM(T1309+W1309),SUM(T1309+V1309+W1309))</f>
        <v>0</v>
      </c>
      <c r="Y1309" s="205"/>
      <c r="Z1309" s="205"/>
      <c r="AA1309" s="206"/>
      <c r="AB1309" s="189" t="n">
        <f aca="false">IF(AA1309="SI",X1309,0)</f>
        <v>0</v>
      </c>
      <c r="AC1309" s="207"/>
      <c r="AD1309" s="207"/>
      <c r="AE1309" s="207"/>
      <c r="AF1309" s="207"/>
      <c r="AG1309" s="207"/>
      <c r="AH1309" s="208"/>
    </row>
    <row r="1310" customFormat="false" ht="13.5" hidden="false" customHeight="true" outlineLevel="0" collapsed="false">
      <c r="A1310" s="22" t="n">
        <v>1309</v>
      </c>
      <c r="B1310" s="180"/>
      <c r="C1310" s="22"/>
      <c r="D1310" s="22"/>
      <c r="E1310" s="22"/>
      <c r="F1310" s="22"/>
      <c r="G1310" s="22"/>
      <c r="H1310" s="183"/>
      <c r="I1310" s="183"/>
      <c r="J1310" s="22"/>
      <c r="K1310" s="191" t="e">
        <f aca="false">VLOOKUP('Altri Costi'!J1310,Legenda!$D$1:$F$258,2)</f>
        <v>#N/A</v>
      </c>
      <c r="L1310" s="22"/>
      <c r="M1310" s="22"/>
      <c r="N1310" s="203"/>
      <c r="O1310" s="183"/>
      <c r="P1310" s="22"/>
      <c r="Q1310" s="203"/>
      <c r="R1310" s="183"/>
      <c r="S1310" s="184" t="n">
        <f aca="false">'Piano Finanziario Annuale'!$F$6</f>
        <v>0</v>
      </c>
      <c r="T1310" s="185" t="n">
        <v>0</v>
      </c>
      <c r="U1310" s="186"/>
      <c r="V1310" s="187" t="n">
        <f aca="false">(T1310*U1310)</f>
        <v>0</v>
      </c>
      <c r="W1310" s="185" t="n">
        <v>0</v>
      </c>
      <c r="X1310" s="185" t="n">
        <f aca="false">IF(OR(S1310="sì",S1310="forfettario 190"),SUM(T1310+W1310),SUM(T1310+V1310+W1310))</f>
        <v>0</v>
      </c>
      <c r="Y1310" s="205"/>
      <c r="Z1310" s="205"/>
      <c r="AA1310" s="206"/>
      <c r="AB1310" s="189" t="n">
        <f aca="false">IF(AA1310="SI",X1310,0)</f>
        <v>0</v>
      </c>
      <c r="AC1310" s="207"/>
      <c r="AD1310" s="207"/>
      <c r="AE1310" s="207"/>
      <c r="AF1310" s="207"/>
      <c r="AG1310" s="207"/>
      <c r="AH1310" s="208"/>
    </row>
    <row r="1311" customFormat="false" ht="13.5" hidden="false" customHeight="true" outlineLevel="0" collapsed="false">
      <c r="A1311" s="22" t="n">
        <v>1310</v>
      </c>
      <c r="B1311" s="180"/>
      <c r="C1311" s="22"/>
      <c r="D1311" s="22"/>
      <c r="E1311" s="22"/>
      <c r="F1311" s="22"/>
      <c r="G1311" s="22"/>
      <c r="H1311" s="183"/>
      <c r="I1311" s="183"/>
      <c r="J1311" s="22"/>
      <c r="K1311" s="191" t="e">
        <f aca="false">VLOOKUP('Altri Costi'!J1311,Legenda!$D$1:$F$258,2)</f>
        <v>#N/A</v>
      </c>
      <c r="L1311" s="22"/>
      <c r="M1311" s="22"/>
      <c r="N1311" s="203"/>
      <c r="O1311" s="183"/>
      <c r="P1311" s="22"/>
      <c r="Q1311" s="203"/>
      <c r="R1311" s="183"/>
      <c r="S1311" s="184" t="n">
        <f aca="false">'Piano Finanziario Annuale'!$F$6</f>
        <v>0</v>
      </c>
      <c r="T1311" s="185" t="n">
        <v>0</v>
      </c>
      <c r="U1311" s="186"/>
      <c r="V1311" s="187" t="n">
        <f aca="false">(T1311*U1311)</f>
        <v>0</v>
      </c>
      <c r="W1311" s="185" t="n">
        <v>0</v>
      </c>
      <c r="X1311" s="185" t="n">
        <f aca="false">IF(OR(S1311="sì",S1311="forfettario 190"),SUM(T1311+W1311),SUM(T1311+V1311+W1311))</f>
        <v>0</v>
      </c>
      <c r="Y1311" s="205"/>
      <c r="Z1311" s="205"/>
      <c r="AA1311" s="206"/>
      <c r="AB1311" s="189" t="n">
        <f aca="false">IF(AA1311="SI",X1311,0)</f>
        <v>0</v>
      </c>
      <c r="AC1311" s="207"/>
      <c r="AD1311" s="207"/>
      <c r="AE1311" s="207"/>
      <c r="AF1311" s="207"/>
      <c r="AG1311" s="207"/>
      <c r="AH1311" s="208"/>
    </row>
    <row r="1312" customFormat="false" ht="13.5" hidden="false" customHeight="true" outlineLevel="0" collapsed="false">
      <c r="A1312" s="22" t="n">
        <v>1311</v>
      </c>
      <c r="B1312" s="180"/>
      <c r="C1312" s="22"/>
      <c r="D1312" s="22"/>
      <c r="E1312" s="22"/>
      <c r="F1312" s="22"/>
      <c r="G1312" s="22"/>
      <c r="H1312" s="183"/>
      <c r="I1312" s="183"/>
      <c r="J1312" s="22"/>
      <c r="K1312" s="191" t="e">
        <f aca="false">VLOOKUP('Altri Costi'!J1312,Legenda!$D$1:$F$258,2)</f>
        <v>#N/A</v>
      </c>
      <c r="L1312" s="22"/>
      <c r="M1312" s="22"/>
      <c r="N1312" s="203"/>
      <c r="O1312" s="183"/>
      <c r="P1312" s="22"/>
      <c r="Q1312" s="203"/>
      <c r="R1312" s="183"/>
      <c r="S1312" s="184" t="n">
        <f aca="false">'Piano Finanziario Annuale'!$F$6</f>
        <v>0</v>
      </c>
      <c r="T1312" s="185" t="n">
        <v>0</v>
      </c>
      <c r="U1312" s="186"/>
      <c r="V1312" s="187" t="n">
        <f aca="false">(T1312*U1312)</f>
        <v>0</v>
      </c>
      <c r="W1312" s="185" t="n">
        <v>0</v>
      </c>
      <c r="X1312" s="185" t="n">
        <f aca="false">IF(OR(S1312="sì",S1312="forfettario 190"),SUM(T1312+W1312),SUM(T1312+V1312+W1312))</f>
        <v>0</v>
      </c>
      <c r="Y1312" s="205"/>
      <c r="Z1312" s="205"/>
      <c r="AA1312" s="206"/>
      <c r="AB1312" s="189" t="n">
        <f aca="false">IF(AA1312="SI",X1312,0)</f>
        <v>0</v>
      </c>
      <c r="AC1312" s="207"/>
      <c r="AD1312" s="207"/>
      <c r="AE1312" s="207"/>
      <c r="AF1312" s="207"/>
      <c r="AG1312" s="207"/>
      <c r="AH1312" s="208"/>
    </row>
    <row r="1313" customFormat="false" ht="13.5" hidden="false" customHeight="true" outlineLevel="0" collapsed="false">
      <c r="A1313" s="22" t="n">
        <v>1312</v>
      </c>
      <c r="B1313" s="180"/>
      <c r="C1313" s="22"/>
      <c r="D1313" s="22"/>
      <c r="E1313" s="22"/>
      <c r="F1313" s="22"/>
      <c r="G1313" s="22"/>
      <c r="H1313" s="183"/>
      <c r="I1313" s="183"/>
      <c r="J1313" s="22"/>
      <c r="K1313" s="191" t="e">
        <f aca="false">VLOOKUP('Altri Costi'!J1313,Legenda!$D$1:$F$258,2)</f>
        <v>#N/A</v>
      </c>
      <c r="L1313" s="22"/>
      <c r="M1313" s="22"/>
      <c r="N1313" s="203"/>
      <c r="O1313" s="183"/>
      <c r="P1313" s="22"/>
      <c r="Q1313" s="203"/>
      <c r="R1313" s="183"/>
      <c r="S1313" s="184" t="n">
        <f aca="false">'Piano Finanziario Annuale'!$F$6</f>
        <v>0</v>
      </c>
      <c r="T1313" s="185" t="n">
        <v>0</v>
      </c>
      <c r="U1313" s="186"/>
      <c r="V1313" s="187" t="n">
        <f aca="false">(T1313*U1313)</f>
        <v>0</v>
      </c>
      <c r="W1313" s="185" t="n">
        <v>0</v>
      </c>
      <c r="X1313" s="185" t="n">
        <f aca="false">IF(OR(S1313="sì",S1313="forfettario 190"),SUM(T1313+W1313),SUM(T1313+V1313+W1313))</f>
        <v>0</v>
      </c>
      <c r="Y1313" s="205"/>
      <c r="Z1313" s="205"/>
      <c r="AA1313" s="206"/>
      <c r="AB1313" s="189" t="n">
        <f aca="false">IF(AA1313="SI",X1313,0)</f>
        <v>0</v>
      </c>
      <c r="AC1313" s="207"/>
      <c r="AD1313" s="207"/>
      <c r="AE1313" s="207"/>
      <c r="AF1313" s="207"/>
      <c r="AG1313" s="207"/>
      <c r="AH1313" s="208"/>
    </row>
    <row r="1314" customFormat="false" ht="13.5" hidden="false" customHeight="true" outlineLevel="0" collapsed="false">
      <c r="A1314" s="22" t="n">
        <v>1313</v>
      </c>
      <c r="B1314" s="180"/>
      <c r="C1314" s="22"/>
      <c r="D1314" s="22"/>
      <c r="E1314" s="22"/>
      <c r="F1314" s="22"/>
      <c r="G1314" s="22"/>
      <c r="H1314" s="183"/>
      <c r="I1314" s="183"/>
      <c r="J1314" s="22"/>
      <c r="K1314" s="191" t="e">
        <f aca="false">VLOOKUP('Altri Costi'!J1314,Legenda!$D$1:$F$258,2)</f>
        <v>#N/A</v>
      </c>
      <c r="L1314" s="22"/>
      <c r="M1314" s="22"/>
      <c r="N1314" s="203"/>
      <c r="O1314" s="183"/>
      <c r="P1314" s="22"/>
      <c r="Q1314" s="203"/>
      <c r="R1314" s="183"/>
      <c r="S1314" s="184" t="n">
        <f aca="false">'Piano Finanziario Annuale'!$F$6</f>
        <v>0</v>
      </c>
      <c r="T1314" s="185" t="n">
        <v>0</v>
      </c>
      <c r="U1314" s="186"/>
      <c r="V1314" s="187" t="n">
        <f aca="false">(T1314*U1314)</f>
        <v>0</v>
      </c>
      <c r="W1314" s="185" t="n">
        <v>0</v>
      </c>
      <c r="X1314" s="185" t="n">
        <f aca="false">IF(OR(S1314="sì",S1314="forfettario 190"),SUM(T1314+W1314),SUM(T1314+V1314+W1314))</f>
        <v>0</v>
      </c>
      <c r="Y1314" s="205"/>
      <c r="Z1314" s="205"/>
      <c r="AA1314" s="206"/>
      <c r="AB1314" s="189" t="n">
        <f aca="false">IF(AA1314="SI",X1314,0)</f>
        <v>0</v>
      </c>
      <c r="AC1314" s="207"/>
      <c r="AD1314" s="207"/>
      <c r="AE1314" s="207"/>
      <c r="AF1314" s="207"/>
      <c r="AG1314" s="207"/>
      <c r="AH1314" s="208"/>
    </row>
    <row r="1315" customFormat="false" ht="13.5" hidden="false" customHeight="true" outlineLevel="0" collapsed="false">
      <c r="A1315" s="22" t="n">
        <v>1314</v>
      </c>
      <c r="B1315" s="180"/>
      <c r="C1315" s="22"/>
      <c r="D1315" s="22"/>
      <c r="E1315" s="22"/>
      <c r="F1315" s="22"/>
      <c r="G1315" s="22"/>
      <c r="H1315" s="183"/>
      <c r="I1315" s="183"/>
      <c r="J1315" s="22"/>
      <c r="K1315" s="191" t="e">
        <f aca="false">VLOOKUP('Altri Costi'!J1315,Legenda!$D$1:$F$258,2)</f>
        <v>#N/A</v>
      </c>
      <c r="L1315" s="22"/>
      <c r="M1315" s="22"/>
      <c r="N1315" s="203"/>
      <c r="O1315" s="183"/>
      <c r="P1315" s="22"/>
      <c r="Q1315" s="203"/>
      <c r="R1315" s="183"/>
      <c r="S1315" s="184" t="n">
        <f aca="false">'Piano Finanziario Annuale'!$F$6</f>
        <v>0</v>
      </c>
      <c r="T1315" s="185" t="n">
        <v>0</v>
      </c>
      <c r="U1315" s="186"/>
      <c r="V1315" s="187" t="n">
        <f aca="false">(T1315*U1315)</f>
        <v>0</v>
      </c>
      <c r="W1315" s="185" t="n">
        <v>0</v>
      </c>
      <c r="X1315" s="185" t="n">
        <f aca="false">IF(OR(S1315="sì",S1315="forfettario 190"),SUM(T1315+W1315),SUM(T1315+V1315+W1315))</f>
        <v>0</v>
      </c>
      <c r="Y1315" s="205"/>
      <c r="Z1315" s="205"/>
      <c r="AA1315" s="206"/>
      <c r="AB1315" s="189" t="n">
        <f aca="false">IF(AA1315="SI",X1315,0)</f>
        <v>0</v>
      </c>
      <c r="AC1315" s="207"/>
      <c r="AD1315" s="207"/>
      <c r="AE1315" s="207"/>
      <c r="AF1315" s="207"/>
      <c r="AG1315" s="207"/>
      <c r="AH1315" s="208"/>
    </row>
    <row r="1316" customFormat="false" ht="13.5" hidden="false" customHeight="true" outlineLevel="0" collapsed="false">
      <c r="A1316" s="22" t="n">
        <v>1315</v>
      </c>
      <c r="B1316" s="180"/>
      <c r="C1316" s="22"/>
      <c r="D1316" s="22"/>
      <c r="E1316" s="22"/>
      <c r="F1316" s="22"/>
      <c r="G1316" s="22"/>
      <c r="H1316" s="183"/>
      <c r="I1316" s="183"/>
      <c r="J1316" s="22"/>
      <c r="K1316" s="191" t="e">
        <f aca="false">VLOOKUP('Altri Costi'!J1316,Legenda!$D$1:$F$258,2)</f>
        <v>#N/A</v>
      </c>
      <c r="L1316" s="22"/>
      <c r="M1316" s="22"/>
      <c r="N1316" s="203"/>
      <c r="O1316" s="183"/>
      <c r="P1316" s="22"/>
      <c r="Q1316" s="203"/>
      <c r="R1316" s="183"/>
      <c r="S1316" s="184" t="n">
        <f aca="false">'Piano Finanziario Annuale'!$F$6</f>
        <v>0</v>
      </c>
      <c r="T1316" s="185" t="n">
        <v>0</v>
      </c>
      <c r="U1316" s="186"/>
      <c r="V1316" s="187" t="n">
        <f aca="false">(T1316*U1316)</f>
        <v>0</v>
      </c>
      <c r="W1316" s="185" t="n">
        <v>0</v>
      </c>
      <c r="X1316" s="185" t="n">
        <f aca="false">IF(OR(S1316="sì",S1316="forfettario 190"),SUM(T1316+W1316),SUM(T1316+V1316+W1316))</f>
        <v>0</v>
      </c>
      <c r="Y1316" s="205"/>
      <c r="Z1316" s="205"/>
      <c r="AA1316" s="206"/>
      <c r="AB1316" s="189" t="n">
        <f aca="false">IF(AA1316="SI",X1316,0)</f>
        <v>0</v>
      </c>
      <c r="AC1316" s="207"/>
      <c r="AD1316" s="207"/>
      <c r="AE1316" s="207"/>
      <c r="AF1316" s="207"/>
      <c r="AG1316" s="207"/>
      <c r="AH1316" s="208"/>
    </row>
    <row r="1317" customFormat="false" ht="13.5" hidden="false" customHeight="true" outlineLevel="0" collapsed="false">
      <c r="A1317" s="22" t="n">
        <v>1316</v>
      </c>
      <c r="B1317" s="180"/>
      <c r="C1317" s="22"/>
      <c r="D1317" s="22"/>
      <c r="E1317" s="22"/>
      <c r="F1317" s="22"/>
      <c r="G1317" s="22"/>
      <c r="H1317" s="183"/>
      <c r="I1317" s="183"/>
      <c r="J1317" s="22"/>
      <c r="K1317" s="191" t="e">
        <f aca="false">VLOOKUP('Altri Costi'!J1317,Legenda!$D$1:$F$258,2)</f>
        <v>#N/A</v>
      </c>
      <c r="L1317" s="22"/>
      <c r="M1317" s="22"/>
      <c r="N1317" s="203"/>
      <c r="O1317" s="183"/>
      <c r="P1317" s="22"/>
      <c r="Q1317" s="203"/>
      <c r="R1317" s="183"/>
      <c r="S1317" s="184" t="n">
        <f aca="false">'Piano Finanziario Annuale'!$F$6</f>
        <v>0</v>
      </c>
      <c r="T1317" s="185" t="n">
        <v>0</v>
      </c>
      <c r="U1317" s="186"/>
      <c r="V1317" s="187" t="n">
        <f aca="false">(T1317*U1317)</f>
        <v>0</v>
      </c>
      <c r="W1317" s="185" t="n">
        <v>0</v>
      </c>
      <c r="X1317" s="185" t="n">
        <f aca="false">IF(OR(S1317="sì",S1317="forfettario 190"),SUM(T1317+W1317),SUM(T1317+V1317+W1317))</f>
        <v>0</v>
      </c>
      <c r="Y1317" s="205"/>
      <c r="Z1317" s="205"/>
      <c r="AA1317" s="206"/>
      <c r="AB1317" s="189" t="n">
        <f aca="false">IF(AA1317="SI",X1317,0)</f>
        <v>0</v>
      </c>
      <c r="AC1317" s="207"/>
      <c r="AD1317" s="207"/>
      <c r="AE1317" s="207"/>
      <c r="AF1317" s="207"/>
      <c r="AG1317" s="207"/>
      <c r="AH1317" s="208"/>
    </row>
    <row r="1318" customFormat="false" ht="13.5" hidden="false" customHeight="true" outlineLevel="0" collapsed="false">
      <c r="A1318" s="22" t="n">
        <v>1317</v>
      </c>
      <c r="B1318" s="180"/>
      <c r="C1318" s="22"/>
      <c r="D1318" s="22"/>
      <c r="E1318" s="22"/>
      <c r="F1318" s="22"/>
      <c r="G1318" s="22"/>
      <c r="H1318" s="183"/>
      <c r="I1318" s="183"/>
      <c r="J1318" s="22"/>
      <c r="K1318" s="191" t="e">
        <f aca="false">VLOOKUP('Altri Costi'!J1318,Legenda!$D$1:$F$258,2)</f>
        <v>#N/A</v>
      </c>
      <c r="L1318" s="22"/>
      <c r="M1318" s="22"/>
      <c r="N1318" s="203"/>
      <c r="O1318" s="183"/>
      <c r="P1318" s="22"/>
      <c r="Q1318" s="203"/>
      <c r="R1318" s="183"/>
      <c r="S1318" s="184" t="n">
        <f aca="false">'Piano Finanziario Annuale'!$F$6</f>
        <v>0</v>
      </c>
      <c r="T1318" s="185" t="n">
        <v>0</v>
      </c>
      <c r="U1318" s="186"/>
      <c r="V1318" s="187" t="n">
        <f aca="false">(T1318*U1318)</f>
        <v>0</v>
      </c>
      <c r="W1318" s="185" t="n">
        <v>0</v>
      </c>
      <c r="X1318" s="185" t="n">
        <f aca="false">IF(OR(S1318="sì",S1318="forfettario 190"),SUM(T1318+W1318),SUM(T1318+V1318+W1318))</f>
        <v>0</v>
      </c>
      <c r="Y1318" s="205"/>
      <c r="Z1318" s="205"/>
      <c r="AA1318" s="206"/>
      <c r="AB1318" s="189" t="n">
        <f aca="false">IF(AA1318="SI",X1318,0)</f>
        <v>0</v>
      </c>
      <c r="AC1318" s="207"/>
      <c r="AD1318" s="207"/>
      <c r="AE1318" s="207"/>
      <c r="AF1318" s="207"/>
      <c r="AG1318" s="207"/>
      <c r="AH1318" s="208"/>
    </row>
    <row r="1319" customFormat="false" ht="13.5" hidden="false" customHeight="true" outlineLevel="0" collapsed="false">
      <c r="A1319" s="22" t="n">
        <v>1318</v>
      </c>
      <c r="B1319" s="180"/>
      <c r="C1319" s="22"/>
      <c r="D1319" s="22"/>
      <c r="E1319" s="22"/>
      <c r="F1319" s="22"/>
      <c r="G1319" s="22"/>
      <c r="H1319" s="183"/>
      <c r="I1319" s="183"/>
      <c r="J1319" s="22"/>
      <c r="K1319" s="191" t="e">
        <f aca="false">VLOOKUP('Altri Costi'!J1319,Legenda!$D$1:$F$258,2)</f>
        <v>#N/A</v>
      </c>
      <c r="L1319" s="22"/>
      <c r="M1319" s="22"/>
      <c r="N1319" s="203"/>
      <c r="O1319" s="183"/>
      <c r="P1319" s="22"/>
      <c r="Q1319" s="203"/>
      <c r="R1319" s="183"/>
      <c r="S1319" s="184" t="n">
        <f aca="false">'Piano Finanziario Annuale'!$F$6</f>
        <v>0</v>
      </c>
      <c r="T1319" s="185" t="n">
        <v>0</v>
      </c>
      <c r="U1319" s="186"/>
      <c r="V1319" s="187" t="n">
        <f aca="false">(T1319*U1319)</f>
        <v>0</v>
      </c>
      <c r="W1319" s="185" t="n">
        <v>0</v>
      </c>
      <c r="X1319" s="185" t="n">
        <f aca="false">IF(OR(S1319="sì",S1319="forfettario 190"),SUM(T1319+W1319),SUM(T1319+V1319+W1319))</f>
        <v>0</v>
      </c>
      <c r="Y1319" s="205"/>
      <c r="Z1319" s="205"/>
      <c r="AA1319" s="206"/>
      <c r="AB1319" s="189" t="n">
        <f aca="false">IF(AA1319="SI",X1319,0)</f>
        <v>0</v>
      </c>
      <c r="AC1319" s="207"/>
      <c r="AD1319" s="207"/>
      <c r="AE1319" s="207"/>
      <c r="AF1319" s="207"/>
      <c r="AG1319" s="207"/>
      <c r="AH1319" s="208"/>
    </row>
    <row r="1320" customFormat="false" ht="13.5" hidden="false" customHeight="true" outlineLevel="0" collapsed="false">
      <c r="A1320" s="22" t="n">
        <v>1319</v>
      </c>
      <c r="B1320" s="180"/>
      <c r="C1320" s="22"/>
      <c r="D1320" s="22"/>
      <c r="E1320" s="22"/>
      <c r="F1320" s="22"/>
      <c r="G1320" s="22"/>
      <c r="H1320" s="183"/>
      <c r="I1320" s="183"/>
      <c r="J1320" s="22"/>
      <c r="K1320" s="191" t="e">
        <f aca="false">VLOOKUP('Altri Costi'!J1320,Legenda!$D$1:$F$258,2)</f>
        <v>#N/A</v>
      </c>
      <c r="L1320" s="22"/>
      <c r="M1320" s="22"/>
      <c r="N1320" s="203"/>
      <c r="O1320" s="183"/>
      <c r="P1320" s="22"/>
      <c r="Q1320" s="203"/>
      <c r="R1320" s="183"/>
      <c r="S1320" s="184" t="n">
        <f aca="false">'Piano Finanziario Annuale'!$F$6</f>
        <v>0</v>
      </c>
      <c r="T1320" s="185" t="n">
        <v>0</v>
      </c>
      <c r="U1320" s="186"/>
      <c r="V1320" s="187" t="n">
        <f aca="false">(T1320*U1320)</f>
        <v>0</v>
      </c>
      <c r="W1320" s="185" t="n">
        <v>0</v>
      </c>
      <c r="X1320" s="185" t="n">
        <f aca="false">IF(OR(S1320="sì",S1320="forfettario 190"),SUM(T1320+W1320),SUM(T1320+V1320+W1320))</f>
        <v>0</v>
      </c>
      <c r="Y1320" s="205"/>
      <c r="Z1320" s="205"/>
      <c r="AA1320" s="206"/>
      <c r="AB1320" s="189" t="n">
        <f aca="false">IF(AA1320="SI",X1320,0)</f>
        <v>0</v>
      </c>
      <c r="AC1320" s="207"/>
      <c r="AD1320" s="207"/>
      <c r="AE1320" s="207"/>
      <c r="AF1320" s="207"/>
      <c r="AG1320" s="207"/>
      <c r="AH1320" s="208"/>
    </row>
    <row r="1321" customFormat="false" ht="13.5" hidden="false" customHeight="true" outlineLevel="0" collapsed="false">
      <c r="A1321" s="22" t="n">
        <v>1320</v>
      </c>
      <c r="B1321" s="180"/>
      <c r="C1321" s="22"/>
      <c r="D1321" s="22"/>
      <c r="E1321" s="22"/>
      <c r="F1321" s="22"/>
      <c r="G1321" s="22"/>
      <c r="H1321" s="183"/>
      <c r="I1321" s="183"/>
      <c r="J1321" s="22"/>
      <c r="K1321" s="191" t="e">
        <f aca="false">VLOOKUP('Altri Costi'!J1321,Legenda!$D$1:$F$258,2)</f>
        <v>#N/A</v>
      </c>
      <c r="L1321" s="22"/>
      <c r="M1321" s="22"/>
      <c r="N1321" s="203"/>
      <c r="O1321" s="183"/>
      <c r="P1321" s="22"/>
      <c r="Q1321" s="203"/>
      <c r="R1321" s="183"/>
      <c r="S1321" s="184" t="n">
        <f aca="false">'Piano Finanziario Annuale'!$F$6</f>
        <v>0</v>
      </c>
      <c r="T1321" s="185" t="n">
        <v>0</v>
      </c>
      <c r="U1321" s="186"/>
      <c r="V1321" s="187" t="n">
        <f aca="false">(T1321*U1321)</f>
        <v>0</v>
      </c>
      <c r="W1321" s="185" t="n">
        <v>0</v>
      </c>
      <c r="X1321" s="185" t="n">
        <f aca="false">IF(OR(S1321="sì",S1321="forfettario 190"),SUM(T1321+W1321),SUM(T1321+V1321+W1321))</f>
        <v>0</v>
      </c>
      <c r="Y1321" s="205"/>
      <c r="Z1321" s="205"/>
      <c r="AA1321" s="206"/>
      <c r="AB1321" s="189" t="n">
        <f aca="false">IF(AA1321="SI",X1321,0)</f>
        <v>0</v>
      </c>
      <c r="AC1321" s="207"/>
      <c r="AD1321" s="207"/>
      <c r="AE1321" s="207"/>
      <c r="AF1321" s="207"/>
      <c r="AG1321" s="207"/>
      <c r="AH1321" s="208"/>
    </row>
    <row r="1322" customFormat="false" ht="13.5" hidden="false" customHeight="true" outlineLevel="0" collapsed="false">
      <c r="A1322" s="22" t="n">
        <v>1321</v>
      </c>
      <c r="B1322" s="180"/>
      <c r="C1322" s="22"/>
      <c r="D1322" s="22"/>
      <c r="E1322" s="22"/>
      <c r="F1322" s="22"/>
      <c r="G1322" s="22"/>
      <c r="H1322" s="183"/>
      <c r="I1322" s="183"/>
      <c r="J1322" s="22"/>
      <c r="K1322" s="191" t="e">
        <f aca="false">VLOOKUP('Altri Costi'!J1322,Legenda!$D$1:$F$258,2)</f>
        <v>#N/A</v>
      </c>
      <c r="L1322" s="22"/>
      <c r="M1322" s="22"/>
      <c r="N1322" s="203"/>
      <c r="O1322" s="183"/>
      <c r="P1322" s="22"/>
      <c r="Q1322" s="203"/>
      <c r="R1322" s="183"/>
      <c r="S1322" s="184" t="n">
        <f aca="false">'Piano Finanziario Annuale'!$F$6</f>
        <v>0</v>
      </c>
      <c r="T1322" s="185" t="n">
        <v>0</v>
      </c>
      <c r="U1322" s="186"/>
      <c r="V1322" s="187" t="n">
        <f aca="false">(T1322*U1322)</f>
        <v>0</v>
      </c>
      <c r="W1322" s="185" t="n">
        <v>0</v>
      </c>
      <c r="X1322" s="185" t="n">
        <f aca="false">IF(OR(S1322="sì",S1322="forfettario 190"),SUM(T1322+W1322),SUM(T1322+V1322+W1322))</f>
        <v>0</v>
      </c>
      <c r="Y1322" s="205"/>
      <c r="Z1322" s="205"/>
      <c r="AA1322" s="206"/>
      <c r="AB1322" s="189" t="n">
        <f aca="false">IF(AA1322="SI",X1322,0)</f>
        <v>0</v>
      </c>
      <c r="AC1322" s="207"/>
      <c r="AD1322" s="207"/>
      <c r="AE1322" s="207"/>
      <c r="AF1322" s="207"/>
      <c r="AG1322" s="207"/>
      <c r="AH1322" s="208"/>
    </row>
    <row r="1323" customFormat="false" ht="13.5" hidden="false" customHeight="true" outlineLevel="0" collapsed="false">
      <c r="A1323" s="22" t="n">
        <v>1322</v>
      </c>
      <c r="B1323" s="180"/>
      <c r="C1323" s="22"/>
      <c r="D1323" s="22"/>
      <c r="E1323" s="22"/>
      <c r="F1323" s="22"/>
      <c r="G1323" s="22"/>
      <c r="H1323" s="183"/>
      <c r="I1323" s="183"/>
      <c r="J1323" s="22"/>
      <c r="K1323" s="191" t="e">
        <f aca="false">VLOOKUP('Altri Costi'!J1323,Legenda!$D$1:$F$258,2)</f>
        <v>#N/A</v>
      </c>
      <c r="L1323" s="22"/>
      <c r="M1323" s="22"/>
      <c r="N1323" s="203"/>
      <c r="O1323" s="183"/>
      <c r="P1323" s="22"/>
      <c r="Q1323" s="203"/>
      <c r="R1323" s="183"/>
      <c r="S1323" s="184" t="n">
        <f aca="false">'Piano Finanziario Annuale'!$F$6</f>
        <v>0</v>
      </c>
      <c r="T1323" s="185" t="n">
        <v>0</v>
      </c>
      <c r="U1323" s="186"/>
      <c r="V1323" s="187" t="n">
        <f aca="false">(T1323*U1323)</f>
        <v>0</v>
      </c>
      <c r="W1323" s="185" t="n">
        <v>0</v>
      </c>
      <c r="X1323" s="185" t="n">
        <f aca="false">IF(OR(S1323="sì",S1323="forfettario 190"),SUM(T1323+W1323),SUM(T1323+V1323+W1323))</f>
        <v>0</v>
      </c>
      <c r="Y1323" s="205"/>
      <c r="Z1323" s="205"/>
      <c r="AA1323" s="206"/>
      <c r="AB1323" s="189" t="n">
        <f aca="false">IF(AA1323="SI",X1323,0)</f>
        <v>0</v>
      </c>
      <c r="AC1323" s="207"/>
      <c r="AD1323" s="207"/>
      <c r="AE1323" s="207"/>
      <c r="AF1323" s="207"/>
      <c r="AG1323" s="207"/>
      <c r="AH1323" s="208"/>
    </row>
    <row r="1324" customFormat="false" ht="13.5" hidden="false" customHeight="true" outlineLevel="0" collapsed="false">
      <c r="A1324" s="22" t="n">
        <v>1323</v>
      </c>
      <c r="B1324" s="180"/>
      <c r="C1324" s="22"/>
      <c r="D1324" s="22"/>
      <c r="E1324" s="22"/>
      <c r="F1324" s="22"/>
      <c r="G1324" s="22"/>
      <c r="H1324" s="183"/>
      <c r="I1324" s="183"/>
      <c r="J1324" s="22"/>
      <c r="K1324" s="191" t="e">
        <f aca="false">VLOOKUP('Altri Costi'!J1324,Legenda!$D$1:$F$258,2)</f>
        <v>#N/A</v>
      </c>
      <c r="L1324" s="22"/>
      <c r="M1324" s="22"/>
      <c r="N1324" s="203"/>
      <c r="O1324" s="183"/>
      <c r="P1324" s="22"/>
      <c r="Q1324" s="203"/>
      <c r="R1324" s="183"/>
      <c r="S1324" s="184" t="n">
        <f aca="false">'Piano Finanziario Annuale'!$F$6</f>
        <v>0</v>
      </c>
      <c r="T1324" s="185" t="n">
        <v>0</v>
      </c>
      <c r="U1324" s="186"/>
      <c r="V1324" s="187" t="n">
        <f aca="false">(T1324*U1324)</f>
        <v>0</v>
      </c>
      <c r="W1324" s="185" t="n">
        <v>0</v>
      </c>
      <c r="X1324" s="185" t="n">
        <f aca="false">IF(OR(S1324="sì",S1324="forfettario 190"),SUM(T1324+W1324),SUM(T1324+V1324+W1324))</f>
        <v>0</v>
      </c>
      <c r="Y1324" s="205"/>
      <c r="Z1324" s="205"/>
      <c r="AA1324" s="206"/>
      <c r="AB1324" s="189" t="n">
        <f aca="false">IF(AA1324="SI",X1324,0)</f>
        <v>0</v>
      </c>
      <c r="AC1324" s="207"/>
      <c r="AD1324" s="207"/>
      <c r="AE1324" s="207"/>
      <c r="AF1324" s="207"/>
      <c r="AG1324" s="207"/>
      <c r="AH1324" s="208"/>
    </row>
    <row r="1325" customFormat="false" ht="13.5" hidden="false" customHeight="true" outlineLevel="0" collapsed="false">
      <c r="A1325" s="22" t="n">
        <v>1324</v>
      </c>
      <c r="B1325" s="180"/>
      <c r="C1325" s="22"/>
      <c r="D1325" s="22"/>
      <c r="E1325" s="22"/>
      <c r="F1325" s="22"/>
      <c r="G1325" s="22"/>
      <c r="H1325" s="183"/>
      <c r="I1325" s="183"/>
      <c r="J1325" s="22"/>
      <c r="K1325" s="191" t="e">
        <f aca="false">VLOOKUP('Altri Costi'!J1325,Legenda!$D$1:$F$258,2)</f>
        <v>#N/A</v>
      </c>
      <c r="L1325" s="22"/>
      <c r="M1325" s="22"/>
      <c r="N1325" s="203"/>
      <c r="O1325" s="183"/>
      <c r="P1325" s="22"/>
      <c r="Q1325" s="203"/>
      <c r="R1325" s="183"/>
      <c r="S1325" s="184" t="n">
        <f aca="false">'Piano Finanziario Annuale'!$F$6</f>
        <v>0</v>
      </c>
      <c r="T1325" s="185" t="n">
        <v>0</v>
      </c>
      <c r="U1325" s="186"/>
      <c r="V1325" s="187" t="n">
        <f aca="false">(T1325*U1325)</f>
        <v>0</v>
      </c>
      <c r="W1325" s="185" t="n">
        <v>0</v>
      </c>
      <c r="X1325" s="185" t="n">
        <f aca="false">IF(OR(S1325="sì",S1325="forfettario 190"),SUM(T1325+W1325),SUM(T1325+V1325+W1325))</f>
        <v>0</v>
      </c>
      <c r="Y1325" s="205"/>
      <c r="Z1325" s="205"/>
      <c r="AA1325" s="206"/>
      <c r="AB1325" s="189" t="n">
        <f aca="false">IF(AA1325="SI",X1325,0)</f>
        <v>0</v>
      </c>
      <c r="AC1325" s="207"/>
      <c r="AD1325" s="207"/>
      <c r="AE1325" s="207"/>
      <c r="AF1325" s="207"/>
      <c r="AG1325" s="207"/>
      <c r="AH1325" s="208"/>
    </row>
    <row r="1326" customFormat="false" ht="13.5" hidden="false" customHeight="true" outlineLevel="0" collapsed="false">
      <c r="A1326" s="22" t="n">
        <v>1325</v>
      </c>
      <c r="B1326" s="180"/>
      <c r="C1326" s="22"/>
      <c r="D1326" s="22"/>
      <c r="E1326" s="22"/>
      <c r="F1326" s="22"/>
      <c r="G1326" s="22"/>
      <c r="H1326" s="183"/>
      <c r="I1326" s="183"/>
      <c r="J1326" s="22"/>
      <c r="K1326" s="191" t="e">
        <f aca="false">VLOOKUP('Altri Costi'!J1326,Legenda!$D$1:$F$258,2)</f>
        <v>#N/A</v>
      </c>
      <c r="L1326" s="22"/>
      <c r="M1326" s="22"/>
      <c r="N1326" s="203"/>
      <c r="O1326" s="183"/>
      <c r="P1326" s="22"/>
      <c r="Q1326" s="203"/>
      <c r="R1326" s="183"/>
      <c r="S1326" s="184" t="n">
        <f aca="false">'Piano Finanziario Annuale'!$F$6</f>
        <v>0</v>
      </c>
      <c r="T1326" s="185" t="n">
        <v>0</v>
      </c>
      <c r="U1326" s="186"/>
      <c r="V1326" s="187" t="n">
        <f aca="false">(T1326*U1326)</f>
        <v>0</v>
      </c>
      <c r="W1326" s="185" t="n">
        <v>0</v>
      </c>
      <c r="X1326" s="185" t="n">
        <f aca="false">IF(OR(S1326="sì",S1326="forfettario 190"),SUM(T1326+W1326),SUM(T1326+V1326+W1326))</f>
        <v>0</v>
      </c>
      <c r="Y1326" s="205"/>
      <c r="Z1326" s="205"/>
      <c r="AA1326" s="206"/>
      <c r="AB1326" s="189" t="n">
        <f aca="false">IF(AA1326="SI",X1326,0)</f>
        <v>0</v>
      </c>
      <c r="AC1326" s="207"/>
      <c r="AD1326" s="207"/>
      <c r="AE1326" s="207"/>
      <c r="AF1326" s="207"/>
      <c r="AG1326" s="207"/>
      <c r="AH1326" s="208"/>
    </row>
    <row r="1327" customFormat="false" ht="13.5" hidden="false" customHeight="true" outlineLevel="0" collapsed="false">
      <c r="A1327" s="22" t="n">
        <v>1326</v>
      </c>
      <c r="B1327" s="180"/>
      <c r="C1327" s="22"/>
      <c r="D1327" s="22"/>
      <c r="E1327" s="22"/>
      <c r="F1327" s="22"/>
      <c r="G1327" s="22"/>
      <c r="H1327" s="183"/>
      <c r="I1327" s="183"/>
      <c r="J1327" s="22"/>
      <c r="K1327" s="191" t="e">
        <f aca="false">VLOOKUP('Altri Costi'!J1327,Legenda!$D$1:$F$258,2)</f>
        <v>#N/A</v>
      </c>
      <c r="L1327" s="22"/>
      <c r="M1327" s="22"/>
      <c r="N1327" s="203"/>
      <c r="O1327" s="183"/>
      <c r="P1327" s="22"/>
      <c r="Q1327" s="203"/>
      <c r="R1327" s="183"/>
      <c r="S1327" s="184" t="n">
        <f aca="false">'Piano Finanziario Annuale'!$F$6</f>
        <v>0</v>
      </c>
      <c r="T1327" s="185" t="n">
        <v>0</v>
      </c>
      <c r="U1327" s="186"/>
      <c r="V1327" s="187" t="n">
        <f aca="false">(T1327*U1327)</f>
        <v>0</v>
      </c>
      <c r="W1327" s="185" t="n">
        <v>0</v>
      </c>
      <c r="X1327" s="185" t="n">
        <f aca="false">IF(OR(S1327="sì",S1327="forfettario 190"),SUM(T1327+W1327),SUM(T1327+V1327+W1327))</f>
        <v>0</v>
      </c>
      <c r="Y1327" s="205"/>
      <c r="Z1327" s="205"/>
      <c r="AA1327" s="206"/>
      <c r="AB1327" s="189" t="n">
        <f aca="false">IF(AA1327="SI",X1327,0)</f>
        <v>0</v>
      </c>
      <c r="AC1327" s="207"/>
      <c r="AD1327" s="207"/>
      <c r="AE1327" s="207"/>
      <c r="AF1327" s="207"/>
      <c r="AG1327" s="207"/>
      <c r="AH1327" s="208"/>
    </row>
    <row r="1328" customFormat="false" ht="13.5" hidden="false" customHeight="true" outlineLevel="0" collapsed="false">
      <c r="A1328" s="22" t="n">
        <v>1327</v>
      </c>
      <c r="B1328" s="180"/>
      <c r="C1328" s="22"/>
      <c r="D1328" s="22"/>
      <c r="E1328" s="22"/>
      <c r="F1328" s="22"/>
      <c r="G1328" s="22"/>
      <c r="H1328" s="183"/>
      <c r="I1328" s="183"/>
      <c r="J1328" s="22"/>
      <c r="K1328" s="191" t="e">
        <f aca="false">VLOOKUP('Altri Costi'!J1328,Legenda!$D$1:$F$258,2)</f>
        <v>#N/A</v>
      </c>
      <c r="L1328" s="22"/>
      <c r="M1328" s="22"/>
      <c r="N1328" s="203"/>
      <c r="O1328" s="183"/>
      <c r="P1328" s="22"/>
      <c r="Q1328" s="203"/>
      <c r="R1328" s="183"/>
      <c r="S1328" s="184" t="n">
        <f aca="false">'Piano Finanziario Annuale'!$F$6</f>
        <v>0</v>
      </c>
      <c r="T1328" s="185" t="n">
        <v>0</v>
      </c>
      <c r="U1328" s="186"/>
      <c r="V1328" s="187" t="n">
        <f aca="false">(T1328*U1328)</f>
        <v>0</v>
      </c>
      <c r="W1328" s="185" t="n">
        <v>0</v>
      </c>
      <c r="X1328" s="185" t="n">
        <f aca="false">IF(OR(S1328="sì",S1328="forfettario 190"),SUM(T1328+W1328),SUM(T1328+V1328+W1328))</f>
        <v>0</v>
      </c>
      <c r="Y1328" s="205"/>
      <c r="Z1328" s="205"/>
      <c r="AA1328" s="206"/>
      <c r="AB1328" s="189" t="n">
        <f aca="false">IF(AA1328="SI",X1328,0)</f>
        <v>0</v>
      </c>
      <c r="AC1328" s="207"/>
      <c r="AD1328" s="207"/>
      <c r="AE1328" s="207"/>
      <c r="AF1328" s="207"/>
      <c r="AG1328" s="207"/>
      <c r="AH1328" s="208"/>
    </row>
    <row r="1329" customFormat="false" ht="13.5" hidden="false" customHeight="true" outlineLevel="0" collapsed="false">
      <c r="A1329" s="22" t="n">
        <v>1328</v>
      </c>
      <c r="B1329" s="180"/>
      <c r="C1329" s="22"/>
      <c r="D1329" s="22"/>
      <c r="E1329" s="22"/>
      <c r="F1329" s="22"/>
      <c r="G1329" s="22"/>
      <c r="H1329" s="183"/>
      <c r="I1329" s="183"/>
      <c r="J1329" s="22"/>
      <c r="K1329" s="191" t="e">
        <f aca="false">VLOOKUP('Altri Costi'!J1329,Legenda!$D$1:$F$258,2)</f>
        <v>#N/A</v>
      </c>
      <c r="L1329" s="22"/>
      <c r="M1329" s="22"/>
      <c r="N1329" s="203"/>
      <c r="O1329" s="183"/>
      <c r="P1329" s="22"/>
      <c r="Q1329" s="203"/>
      <c r="R1329" s="183"/>
      <c r="S1329" s="184" t="n">
        <f aca="false">'Piano Finanziario Annuale'!$F$6</f>
        <v>0</v>
      </c>
      <c r="T1329" s="185" t="n">
        <v>0</v>
      </c>
      <c r="U1329" s="186"/>
      <c r="V1329" s="187" t="n">
        <f aca="false">(T1329*U1329)</f>
        <v>0</v>
      </c>
      <c r="W1329" s="185" t="n">
        <v>0</v>
      </c>
      <c r="X1329" s="185" t="n">
        <f aca="false">IF(OR(S1329="sì",S1329="forfettario 190"),SUM(T1329+W1329),SUM(T1329+V1329+W1329))</f>
        <v>0</v>
      </c>
      <c r="Y1329" s="205"/>
      <c r="Z1329" s="205"/>
      <c r="AA1329" s="206"/>
      <c r="AB1329" s="189" t="n">
        <f aca="false">IF(AA1329="SI",X1329,0)</f>
        <v>0</v>
      </c>
      <c r="AC1329" s="207"/>
      <c r="AD1329" s="207"/>
      <c r="AE1329" s="207"/>
      <c r="AF1329" s="207"/>
      <c r="AG1329" s="207"/>
      <c r="AH1329" s="208"/>
    </row>
    <row r="1330" customFormat="false" ht="13.5" hidden="false" customHeight="true" outlineLevel="0" collapsed="false">
      <c r="A1330" s="22" t="n">
        <v>1329</v>
      </c>
      <c r="B1330" s="180"/>
      <c r="C1330" s="22"/>
      <c r="D1330" s="22"/>
      <c r="E1330" s="22"/>
      <c r="F1330" s="22"/>
      <c r="G1330" s="22"/>
      <c r="H1330" s="183"/>
      <c r="I1330" s="183"/>
      <c r="J1330" s="22"/>
      <c r="K1330" s="191" t="e">
        <f aca="false">VLOOKUP('Altri Costi'!J1330,Legenda!$D$1:$F$258,2)</f>
        <v>#N/A</v>
      </c>
      <c r="L1330" s="22"/>
      <c r="M1330" s="22"/>
      <c r="N1330" s="203"/>
      <c r="O1330" s="183"/>
      <c r="P1330" s="22"/>
      <c r="Q1330" s="203"/>
      <c r="R1330" s="183"/>
      <c r="S1330" s="184" t="n">
        <f aca="false">'Piano Finanziario Annuale'!$F$6</f>
        <v>0</v>
      </c>
      <c r="T1330" s="185" t="n">
        <v>0</v>
      </c>
      <c r="U1330" s="186"/>
      <c r="V1330" s="187" t="n">
        <f aca="false">(T1330*U1330)</f>
        <v>0</v>
      </c>
      <c r="W1330" s="185" t="n">
        <v>0</v>
      </c>
      <c r="X1330" s="185" t="n">
        <f aca="false">IF(OR(S1330="sì",S1330="forfettario 190"),SUM(T1330+W1330),SUM(T1330+V1330+W1330))</f>
        <v>0</v>
      </c>
      <c r="Y1330" s="205"/>
      <c r="Z1330" s="205"/>
      <c r="AA1330" s="206"/>
      <c r="AB1330" s="189" t="n">
        <f aca="false">IF(AA1330="SI",X1330,0)</f>
        <v>0</v>
      </c>
      <c r="AC1330" s="207"/>
      <c r="AD1330" s="207"/>
      <c r="AE1330" s="207"/>
      <c r="AF1330" s="207"/>
      <c r="AG1330" s="207"/>
      <c r="AH1330" s="208"/>
    </row>
    <row r="1331" customFormat="false" ht="13.5" hidden="false" customHeight="true" outlineLevel="0" collapsed="false">
      <c r="A1331" s="22" t="n">
        <v>1330</v>
      </c>
      <c r="B1331" s="180"/>
      <c r="C1331" s="22"/>
      <c r="D1331" s="22"/>
      <c r="E1331" s="22"/>
      <c r="F1331" s="22"/>
      <c r="G1331" s="22"/>
      <c r="H1331" s="183"/>
      <c r="I1331" s="183"/>
      <c r="J1331" s="22"/>
      <c r="K1331" s="191" t="e">
        <f aca="false">VLOOKUP('Altri Costi'!J1331,Legenda!$D$1:$F$258,2)</f>
        <v>#N/A</v>
      </c>
      <c r="L1331" s="22"/>
      <c r="M1331" s="22"/>
      <c r="N1331" s="203"/>
      <c r="O1331" s="183"/>
      <c r="P1331" s="22"/>
      <c r="Q1331" s="203"/>
      <c r="R1331" s="183"/>
      <c r="S1331" s="184" t="n">
        <f aca="false">'Piano Finanziario Annuale'!$F$6</f>
        <v>0</v>
      </c>
      <c r="T1331" s="185" t="n">
        <v>0</v>
      </c>
      <c r="U1331" s="186"/>
      <c r="V1331" s="187" t="n">
        <f aca="false">(T1331*U1331)</f>
        <v>0</v>
      </c>
      <c r="W1331" s="185" t="n">
        <v>0</v>
      </c>
      <c r="X1331" s="185" t="n">
        <f aca="false">IF(OR(S1331="sì",S1331="forfettario 190"),SUM(T1331+W1331),SUM(T1331+V1331+W1331))</f>
        <v>0</v>
      </c>
      <c r="Y1331" s="205"/>
      <c r="Z1331" s="205"/>
      <c r="AA1331" s="206"/>
      <c r="AB1331" s="189" t="n">
        <f aca="false">IF(AA1331="SI",X1331,0)</f>
        <v>0</v>
      </c>
      <c r="AC1331" s="207"/>
      <c r="AD1331" s="207"/>
      <c r="AE1331" s="207"/>
      <c r="AF1331" s="207"/>
      <c r="AG1331" s="207"/>
      <c r="AH1331" s="208"/>
    </row>
    <row r="1332" customFormat="false" ht="13.5" hidden="false" customHeight="true" outlineLevel="0" collapsed="false">
      <c r="A1332" s="22" t="n">
        <v>1331</v>
      </c>
      <c r="B1332" s="180"/>
      <c r="C1332" s="22"/>
      <c r="D1332" s="22"/>
      <c r="E1332" s="22"/>
      <c r="F1332" s="22"/>
      <c r="G1332" s="22"/>
      <c r="H1332" s="183"/>
      <c r="I1332" s="183"/>
      <c r="J1332" s="22"/>
      <c r="K1332" s="191" t="e">
        <f aca="false">VLOOKUP('Altri Costi'!J1332,Legenda!$D$1:$F$258,2)</f>
        <v>#N/A</v>
      </c>
      <c r="L1332" s="22"/>
      <c r="M1332" s="22"/>
      <c r="N1332" s="203"/>
      <c r="O1332" s="183"/>
      <c r="P1332" s="22"/>
      <c r="Q1332" s="203"/>
      <c r="R1332" s="183"/>
      <c r="S1332" s="184" t="n">
        <f aca="false">'Piano Finanziario Annuale'!$F$6</f>
        <v>0</v>
      </c>
      <c r="T1332" s="185" t="n">
        <v>0</v>
      </c>
      <c r="U1332" s="186"/>
      <c r="V1332" s="187" t="n">
        <f aca="false">(T1332*U1332)</f>
        <v>0</v>
      </c>
      <c r="W1332" s="185" t="n">
        <v>0</v>
      </c>
      <c r="X1332" s="185" t="n">
        <f aca="false">IF(OR(S1332="sì",S1332="forfettario 190"),SUM(T1332+W1332),SUM(T1332+V1332+W1332))</f>
        <v>0</v>
      </c>
      <c r="Y1332" s="205"/>
      <c r="Z1332" s="205"/>
      <c r="AA1332" s="206"/>
      <c r="AB1332" s="189" t="n">
        <f aca="false">IF(AA1332="SI",X1332,0)</f>
        <v>0</v>
      </c>
      <c r="AC1332" s="207"/>
      <c r="AD1332" s="207"/>
      <c r="AE1332" s="207"/>
      <c r="AF1332" s="207"/>
      <c r="AG1332" s="207"/>
      <c r="AH1332" s="208"/>
    </row>
    <row r="1333" customFormat="false" ht="13.5" hidden="false" customHeight="true" outlineLevel="0" collapsed="false">
      <c r="A1333" s="22" t="n">
        <v>1332</v>
      </c>
      <c r="B1333" s="180"/>
      <c r="C1333" s="22"/>
      <c r="D1333" s="22"/>
      <c r="E1333" s="22"/>
      <c r="F1333" s="22"/>
      <c r="G1333" s="22"/>
      <c r="H1333" s="183"/>
      <c r="I1333" s="183"/>
      <c r="J1333" s="22"/>
      <c r="K1333" s="191" t="e">
        <f aca="false">VLOOKUP('Altri Costi'!J1333,Legenda!$D$1:$F$258,2)</f>
        <v>#N/A</v>
      </c>
      <c r="L1333" s="22"/>
      <c r="M1333" s="22"/>
      <c r="N1333" s="203"/>
      <c r="O1333" s="183"/>
      <c r="P1333" s="22"/>
      <c r="Q1333" s="203"/>
      <c r="R1333" s="183"/>
      <c r="S1333" s="184" t="n">
        <f aca="false">'Piano Finanziario Annuale'!$F$6</f>
        <v>0</v>
      </c>
      <c r="T1333" s="185" t="n">
        <v>0</v>
      </c>
      <c r="U1333" s="186"/>
      <c r="V1333" s="187" t="n">
        <f aca="false">(T1333*U1333)</f>
        <v>0</v>
      </c>
      <c r="W1333" s="185" t="n">
        <v>0</v>
      </c>
      <c r="X1333" s="185" t="n">
        <f aca="false">IF(OR(S1333="sì",S1333="forfettario 190"),SUM(T1333+W1333),SUM(T1333+V1333+W1333))</f>
        <v>0</v>
      </c>
      <c r="Y1333" s="205"/>
      <c r="Z1333" s="205"/>
      <c r="AA1333" s="206"/>
      <c r="AB1333" s="189" t="n">
        <f aca="false">IF(AA1333="SI",X1333,0)</f>
        <v>0</v>
      </c>
      <c r="AC1333" s="207"/>
      <c r="AD1333" s="207"/>
      <c r="AE1333" s="207"/>
      <c r="AF1333" s="207"/>
      <c r="AG1333" s="207"/>
      <c r="AH1333" s="208"/>
    </row>
    <row r="1334" customFormat="false" ht="13.5" hidden="false" customHeight="true" outlineLevel="0" collapsed="false">
      <c r="A1334" s="22" t="n">
        <v>1333</v>
      </c>
      <c r="B1334" s="180"/>
      <c r="C1334" s="22"/>
      <c r="D1334" s="22"/>
      <c r="E1334" s="22"/>
      <c r="F1334" s="22"/>
      <c r="G1334" s="22"/>
      <c r="H1334" s="183"/>
      <c r="I1334" s="183"/>
      <c r="J1334" s="22"/>
      <c r="K1334" s="191" t="e">
        <f aca="false">VLOOKUP('Altri Costi'!J1334,Legenda!$D$1:$F$258,2)</f>
        <v>#N/A</v>
      </c>
      <c r="L1334" s="22"/>
      <c r="M1334" s="22"/>
      <c r="N1334" s="203"/>
      <c r="O1334" s="183"/>
      <c r="P1334" s="22"/>
      <c r="Q1334" s="203"/>
      <c r="R1334" s="183"/>
      <c r="S1334" s="184" t="n">
        <f aca="false">'Piano Finanziario Annuale'!$F$6</f>
        <v>0</v>
      </c>
      <c r="T1334" s="185" t="n">
        <v>0</v>
      </c>
      <c r="U1334" s="186"/>
      <c r="V1334" s="187" t="n">
        <f aca="false">(T1334*U1334)</f>
        <v>0</v>
      </c>
      <c r="W1334" s="185" t="n">
        <v>0</v>
      </c>
      <c r="X1334" s="185" t="n">
        <f aca="false">IF(OR(S1334="sì",S1334="forfettario 190"),SUM(T1334+W1334),SUM(T1334+V1334+W1334))</f>
        <v>0</v>
      </c>
      <c r="Y1334" s="205"/>
      <c r="Z1334" s="205"/>
      <c r="AA1334" s="206"/>
      <c r="AB1334" s="189" t="n">
        <f aca="false">IF(AA1334="SI",X1334,0)</f>
        <v>0</v>
      </c>
      <c r="AC1334" s="207"/>
      <c r="AD1334" s="207"/>
      <c r="AE1334" s="207"/>
      <c r="AF1334" s="207"/>
      <c r="AG1334" s="207"/>
      <c r="AH1334" s="208"/>
    </row>
    <row r="1335" customFormat="false" ht="13.5" hidden="false" customHeight="true" outlineLevel="0" collapsed="false">
      <c r="A1335" s="22" t="n">
        <v>1334</v>
      </c>
      <c r="B1335" s="180"/>
      <c r="C1335" s="22"/>
      <c r="D1335" s="22"/>
      <c r="E1335" s="22"/>
      <c r="F1335" s="22"/>
      <c r="G1335" s="22"/>
      <c r="H1335" s="183"/>
      <c r="I1335" s="183"/>
      <c r="J1335" s="22"/>
      <c r="K1335" s="191" t="e">
        <f aca="false">VLOOKUP('Altri Costi'!J1335,Legenda!$D$1:$F$258,2)</f>
        <v>#N/A</v>
      </c>
      <c r="L1335" s="22"/>
      <c r="M1335" s="22"/>
      <c r="N1335" s="203"/>
      <c r="O1335" s="183"/>
      <c r="P1335" s="22"/>
      <c r="Q1335" s="203"/>
      <c r="R1335" s="183"/>
      <c r="S1335" s="184" t="n">
        <f aca="false">'Piano Finanziario Annuale'!$F$6</f>
        <v>0</v>
      </c>
      <c r="T1335" s="185" t="n">
        <v>0</v>
      </c>
      <c r="U1335" s="186"/>
      <c r="V1335" s="187" t="n">
        <f aca="false">(T1335*U1335)</f>
        <v>0</v>
      </c>
      <c r="W1335" s="185" t="n">
        <v>0</v>
      </c>
      <c r="X1335" s="185" t="n">
        <f aca="false">IF(OR(S1335="sì",S1335="forfettario 190"),SUM(T1335+W1335),SUM(T1335+V1335+W1335))</f>
        <v>0</v>
      </c>
      <c r="Y1335" s="205"/>
      <c r="Z1335" s="205"/>
      <c r="AA1335" s="206"/>
      <c r="AB1335" s="189" t="n">
        <f aca="false">IF(AA1335="SI",X1335,0)</f>
        <v>0</v>
      </c>
      <c r="AC1335" s="207"/>
      <c r="AD1335" s="207"/>
      <c r="AE1335" s="207"/>
      <c r="AF1335" s="207"/>
      <c r="AG1335" s="207"/>
      <c r="AH1335" s="208"/>
    </row>
    <row r="1336" customFormat="false" ht="13.5" hidden="false" customHeight="true" outlineLevel="0" collapsed="false">
      <c r="A1336" s="22" t="n">
        <v>1335</v>
      </c>
      <c r="B1336" s="180"/>
      <c r="C1336" s="22"/>
      <c r="D1336" s="22"/>
      <c r="E1336" s="22"/>
      <c r="F1336" s="22"/>
      <c r="G1336" s="22"/>
      <c r="H1336" s="183"/>
      <c r="I1336" s="183"/>
      <c r="J1336" s="22"/>
      <c r="K1336" s="191" t="e">
        <f aca="false">VLOOKUP('Altri Costi'!J1336,Legenda!$D$1:$F$258,2)</f>
        <v>#N/A</v>
      </c>
      <c r="L1336" s="22"/>
      <c r="M1336" s="22"/>
      <c r="N1336" s="203"/>
      <c r="O1336" s="183"/>
      <c r="P1336" s="22"/>
      <c r="Q1336" s="203"/>
      <c r="R1336" s="183"/>
      <c r="S1336" s="184" t="n">
        <f aca="false">'Piano Finanziario Annuale'!$F$6</f>
        <v>0</v>
      </c>
      <c r="T1336" s="185" t="n">
        <v>0</v>
      </c>
      <c r="U1336" s="186"/>
      <c r="V1336" s="187" t="n">
        <f aca="false">(T1336*U1336)</f>
        <v>0</v>
      </c>
      <c r="W1336" s="185" t="n">
        <v>0</v>
      </c>
      <c r="X1336" s="185" t="n">
        <f aca="false">IF(OR(S1336="sì",S1336="forfettario 190"),SUM(T1336+W1336),SUM(T1336+V1336+W1336))</f>
        <v>0</v>
      </c>
      <c r="Y1336" s="205"/>
      <c r="Z1336" s="205"/>
      <c r="AA1336" s="206"/>
      <c r="AB1336" s="189" t="n">
        <f aca="false">IF(AA1336="SI",X1336,0)</f>
        <v>0</v>
      </c>
      <c r="AC1336" s="207"/>
      <c r="AD1336" s="207"/>
      <c r="AE1336" s="207"/>
      <c r="AF1336" s="207"/>
      <c r="AG1336" s="207"/>
      <c r="AH1336" s="208"/>
    </row>
    <row r="1337" customFormat="false" ht="13.5" hidden="false" customHeight="true" outlineLevel="0" collapsed="false">
      <c r="A1337" s="22" t="n">
        <v>1336</v>
      </c>
      <c r="B1337" s="180"/>
      <c r="C1337" s="22"/>
      <c r="D1337" s="22"/>
      <c r="E1337" s="22"/>
      <c r="F1337" s="22"/>
      <c r="G1337" s="22"/>
      <c r="H1337" s="183"/>
      <c r="I1337" s="183"/>
      <c r="J1337" s="22"/>
      <c r="K1337" s="191" t="e">
        <f aca="false">VLOOKUP('Altri Costi'!J1337,Legenda!$D$1:$F$258,2)</f>
        <v>#N/A</v>
      </c>
      <c r="L1337" s="22"/>
      <c r="M1337" s="22"/>
      <c r="N1337" s="203"/>
      <c r="O1337" s="183"/>
      <c r="P1337" s="22"/>
      <c r="Q1337" s="203"/>
      <c r="R1337" s="183"/>
      <c r="S1337" s="184" t="n">
        <f aca="false">'Piano Finanziario Annuale'!$F$6</f>
        <v>0</v>
      </c>
      <c r="T1337" s="185" t="n">
        <v>0</v>
      </c>
      <c r="U1337" s="186"/>
      <c r="V1337" s="187" t="n">
        <f aca="false">(T1337*U1337)</f>
        <v>0</v>
      </c>
      <c r="W1337" s="185" t="n">
        <v>0</v>
      </c>
      <c r="X1337" s="185" t="n">
        <f aca="false">IF(OR(S1337="sì",S1337="forfettario 190"),SUM(T1337+W1337),SUM(T1337+V1337+W1337))</f>
        <v>0</v>
      </c>
      <c r="Y1337" s="205"/>
      <c r="Z1337" s="205"/>
      <c r="AA1337" s="206"/>
      <c r="AB1337" s="189" t="n">
        <f aca="false">IF(AA1337="SI",X1337,0)</f>
        <v>0</v>
      </c>
      <c r="AC1337" s="207"/>
      <c r="AD1337" s="207"/>
      <c r="AE1337" s="207"/>
      <c r="AF1337" s="207"/>
      <c r="AG1337" s="207"/>
      <c r="AH1337" s="208"/>
    </row>
    <row r="1338" customFormat="false" ht="13.5" hidden="false" customHeight="true" outlineLevel="0" collapsed="false">
      <c r="A1338" s="22" t="n">
        <v>1337</v>
      </c>
      <c r="B1338" s="180"/>
      <c r="C1338" s="22"/>
      <c r="D1338" s="22"/>
      <c r="E1338" s="22"/>
      <c r="F1338" s="22"/>
      <c r="G1338" s="22"/>
      <c r="H1338" s="183"/>
      <c r="I1338" s="183"/>
      <c r="J1338" s="22"/>
      <c r="K1338" s="191" t="e">
        <f aca="false">VLOOKUP('Altri Costi'!J1338,Legenda!$D$1:$F$258,2)</f>
        <v>#N/A</v>
      </c>
      <c r="L1338" s="22"/>
      <c r="M1338" s="22"/>
      <c r="N1338" s="203"/>
      <c r="O1338" s="183"/>
      <c r="P1338" s="22"/>
      <c r="Q1338" s="203"/>
      <c r="R1338" s="183"/>
      <c r="S1338" s="184" t="n">
        <f aca="false">'Piano Finanziario Annuale'!$F$6</f>
        <v>0</v>
      </c>
      <c r="T1338" s="185" t="n">
        <v>0</v>
      </c>
      <c r="U1338" s="186"/>
      <c r="V1338" s="187" t="n">
        <f aca="false">(T1338*U1338)</f>
        <v>0</v>
      </c>
      <c r="W1338" s="185" t="n">
        <v>0</v>
      </c>
      <c r="X1338" s="185" t="n">
        <f aca="false">IF(OR(S1338="sì",S1338="forfettario 190"),SUM(T1338+W1338),SUM(T1338+V1338+W1338))</f>
        <v>0</v>
      </c>
      <c r="Y1338" s="205"/>
      <c r="Z1338" s="205"/>
      <c r="AA1338" s="206"/>
      <c r="AB1338" s="189" t="n">
        <f aca="false">IF(AA1338="SI",X1338,0)</f>
        <v>0</v>
      </c>
      <c r="AC1338" s="207"/>
      <c r="AD1338" s="207"/>
      <c r="AE1338" s="207"/>
      <c r="AF1338" s="207"/>
      <c r="AG1338" s="207"/>
      <c r="AH1338" s="208"/>
    </row>
    <row r="1339" customFormat="false" ht="13.5" hidden="false" customHeight="true" outlineLevel="0" collapsed="false">
      <c r="A1339" s="22" t="n">
        <v>1338</v>
      </c>
      <c r="B1339" s="180"/>
      <c r="C1339" s="22"/>
      <c r="D1339" s="22"/>
      <c r="E1339" s="22"/>
      <c r="F1339" s="22"/>
      <c r="G1339" s="22"/>
      <c r="H1339" s="183"/>
      <c r="I1339" s="183"/>
      <c r="J1339" s="22"/>
      <c r="K1339" s="191" t="e">
        <f aca="false">VLOOKUP('Altri Costi'!J1339,Legenda!$D$1:$F$258,2)</f>
        <v>#N/A</v>
      </c>
      <c r="L1339" s="22"/>
      <c r="M1339" s="22"/>
      <c r="N1339" s="203"/>
      <c r="O1339" s="183"/>
      <c r="P1339" s="22"/>
      <c r="Q1339" s="203"/>
      <c r="R1339" s="183"/>
      <c r="S1339" s="184" t="n">
        <f aca="false">'Piano Finanziario Annuale'!$F$6</f>
        <v>0</v>
      </c>
      <c r="T1339" s="185" t="n">
        <v>0</v>
      </c>
      <c r="U1339" s="186"/>
      <c r="V1339" s="187" t="n">
        <f aca="false">(T1339*U1339)</f>
        <v>0</v>
      </c>
      <c r="W1339" s="185" t="n">
        <v>0</v>
      </c>
      <c r="X1339" s="185" t="n">
        <f aca="false">IF(OR(S1339="sì",S1339="forfettario 190"),SUM(T1339+W1339),SUM(T1339+V1339+W1339))</f>
        <v>0</v>
      </c>
      <c r="Y1339" s="205"/>
      <c r="Z1339" s="205"/>
      <c r="AA1339" s="206"/>
      <c r="AB1339" s="189" t="n">
        <f aca="false">IF(AA1339="SI",X1339,0)</f>
        <v>0</v>
      </c>
      <c r="AC1339" s="207"/>
      <c r="AD1339" s="207"/>
      <c r="AE1339" s="207"/>
      <c r="AF1339" s="207"/>
      <c r="AG1339" s="207"/>
      <c r="AH1339" s="208"/>
    </row>
    <row r="1340" customFormat="false" ht="13.5" hidden="false" customHeight="true" outlineLevel="0" collapsed="false">
      <c r="A1340" s="22" t="n">
        <v>1339</v>
      </c>
      <c r="B1340" s="180"/>
      <c r="C1340" s="22"/>
      <c r="D1340" s="22"/>
      <c r="E1340" s="22"/>
      <c r="F1340" s="22"/>
      <c r="G1340" s="22"/>
      <c r="H1340" s="183"/>
      <c r="I1340" s="183"/>
      <c r="J1340" s="22"/>
      <c r="K1340" s="191" t="e">
        <f aca="false">VLOOKUP('Altri Costi'!J1340,Legenda!$D$1:$F$258,2)</f>
        <v>#N/A</v>
      </c>
      <c r="L1340" s="22"/>
      <c r="M1340" s="22"/>
      <c r="N1340" s="203"/>
      <c r="O1340" s="183"/>
      <c r="P1340" s="22"/>
      <c r="Q1340" s="203"/>
      <c r="R1340" s="183"/>
      <c r="S1340" s="184" t="n">
        <f aca="false">'Piano Finanziario Annuale'!$F$6</f>
        <v>0</v>
      </c>
      <c r="T1340" s="185" t="n">
        <v>0</v>
      </c>
      <c r="U1340" s="186"/>
      <c r="V1340" s="187" t="n">
        <f aca="false">(T1340*U1340)</f>
        <v>0</v>
      </c>
      <c r="W1340" s="185" t="n">
        <v>0</v>
      </c>
      <c r="X1340" s="185" t="n">
        <f aca="false">IF(OR(S1340="sì",S1340="forfettario 190"),SUM(T1340+W1340),SUM(T1340+V1340+W1340))</f>
        <v>0</v>
      </c>
      <c r="Y1340" s="205"/>
      <c r="Z1340" s="205"/>
      <c r="AA1340" s="206"/>
      <c r="AB1340" s="189" t="n">
        <f aca="false">IF(AA1340="SI",X1340,0)</f>
        <v>0</v>
      </c>
      <c r="AC1340" s="207"/>
      <c r="AD1340" s="207"/>
      <c r="AE1340" s="207"/>
      <c r="AF1340" s="207"/>
      <c r="AG1340" s="207"/>
      <c r="AH1340" s="208"/>
    </row>
    <row r="1341" customFormat="false" ht="13.5" hidden="false" customHeight="true" outlineLevel="0" collapsed="false">
      <c r="A1341" s="22" t="n">
        <v>1340</v>
      </c>
      <c r="B1341" s="180"/>
      <c r="C1341" s="22"/>
      <c r="D1341" s="22"/>
      <c r="E1341" s="22"/>
      <c r="F1341" s="22"/>
      <c r="G1341" s="22"/>
      <c r="H1341" s="183"/>
      <c r="I1341" s="183"/>
      <c r="J1341" s="22"/>
      <c r="K1341" s="191" t="e">
        <f aca="false">VLOOKUP('Altri Costi'!J1341,Legenda!$D$1:$F$258,2)</f>
        <v>#N/A</v>
      </c>
      <c r="L1341" s="22"/>
      <c r="M1341" s="22"/>
      <c r="N1341" s="203"/>
      <c r="O1341" s="183"/>
      <c r="P1341" s="22"/>
      <c r="Q1341" s="203"/>
      <c r="R1341" s="183"/>
      <c r="S1341" s="184" t="n">
        <f aca="false">'Piano Finanziario Annuale'!$F$6</f>
        <v>0</v>
      </c>
      <c r="T1341" s="185" t="n">
        <v>0</v>
      </c>
      <c r="U1341" s="186"/>
      <c r="V1341" s="187" t="n">
        <f aca="false">(T1341*U1341)</f>
        <v>0</v>
      </c>
      <c r="W1341" s="185" t="n">
        <v>0</v>
      </c>
      <c r="X1341" s="185" t="n">
        <f aca="false">IF(OR(S1341="sì",S1341="forfettario 190"),SUM(T1341+W1341),SUM(T1341+V1341+W1341))</f>
        <v>0</v>
      </c>
      <c r="Y1341" s="205"/>
      <c r="Z1341" s="205"/>
      <c r="AA1341" s="206"/>
      <c r="AB1341" s="189" t="n">
        <f aca="false">IF(AA1341="SI",X1341,0)</f>
        <v>0</v>
      </c>
      <c r="AC1341" s="207"/>
      <c r="AD1341" s="207"/>
      <c r="AE1341" s="207"/>
      <c r="AF1341" s="207"/>
      <c r="AG1341" s="207"/>
      <c r="AH1341" s="208"/>
    </row>
    <row r="1342" customFormat="false" ht="13.5" hidden="false" customHeight="true" outlineLevel="0" collapsed="false">
      <c r="A1342" s="22" t="n">
        <v>1341</v>
      </c>
      <c r="B1342" s="180"/>
      <c r="C1342" s="22"/>
      <c r="D1342" s="22"/>
      <c r="E1342" s="22"/>
      <c r="F1342" s="22"/>
      <c r="G1342" s="22"/>
      <c r="H1342" s="183"/>
      <c r="I1342" s="183"/>
      <c r="J1342" s="22"/>
      <c r="K1342" s="191" t="e">
        <f aca="false">VLOOKUP('Altri Costi'!J1342,Legenda!$D$1:$F$258,2)</f>
        <v>#N/A</v>
      </c>
      <c r="L1342" s="22"/>
      <c r="M1342" s="22"/>
      <c r="N1342" s="203"/>
      <c r="O1342" s="183"/>
      <c r="P1342" s="22"/>
      <c r="Q1342" s="203"/>
      <c r="R1342" s="183"/>
      <c r="S1342" s="184" t="n">
        <f aca="false">'Piano Finanziario Annuale'!$F$6</f>
        <v>0</v>
      </c>
      <c r="T1342" s="185" t="n">
        <v>0</v>
      </c>
      <c r="U1342" s="186"/>
      <c r="V1342" s="187" t="n">
        <f aca="false">(T1342*U1342)</f>
        <v>0</v>
      </c>
      <c r="W1342" s="185" t="n">
        <v>0</v>
      </c>
      <c r="X1342" s="185" t="n">
        <f aca="false">IF(OR(S1342="sì",S1342="forfettario 190"),SUM(T1342+W1342),SUM(T1342+V1342+W1342))</f>
        <v>0</v>
      </c>
      <c r="Y1342" s="205"/>
      <c r="Z1342" s="205"/>
      <c r="AA1342" s="206"/>
      <c r="AB1342" s="189" t="n">
        <f aca="false">IF(AA1342="SI",X1342,0)</f>
        <v>0</v>
      </c>
      <c r="AC1342" s="207"/>
      <c r="AD1342" s="207"/>
      <c r="AE1342" s="207"/>
      <c r="AF1342" s="207"/>
      <c r="AG1342" s="207"/>
      <c r="AH1342" s="208"/>
    </row>
    <row r="1343" customFormat="false" ht="13.5" hidden="false" customHeight="true" outlineLevel="0" collapsed="false">
      <c r="A1343" s="22" t="n">
        <v>1342</v>
      </c>
      <c r="B1343" s="180"/>
      <c r="C1343" s="22"/>
      <c r="D1343" s="22"/>
      <c r="E1343" s="22"/>
      <c r="F1343" s="22"/>
      <c r="G1343" s="22"/>
      <c r="H1343" s="183"/>
      <c r="I1343" s="183"/>
      <c r="J1343" s="22"/>
      <c r="K1343" s="191" t="e">
        <f aca="false">VLOOKUP('Altri Costi'!J1343,Legenda!$D$1:$F$258,2)</f>
        <v>#N/A</v>
      </c>
      <c r="L1343" s="22"/>
      <c r="M1343" s="22"/>
      <c r="N1343" s="203"/>
      <c r="O1343" s="183"/>
      <c r="P1343" s="22"/>
      <c r="Q1343" s="203"/>
      <c r="R1343" s="183"/>
      <c r="S1343" s="184" t="n">
        <f aca="false">'Piano Finanziario Annuale'!$F$6</f>
        <v>0</v>
      </c>
      <c r="T1343" s="185" t="n">
        <v>0</v>
      </c>
      <c r="U1343" s="186"/>
      <c r="V1343" s="187" t="n">
        <f aca="false">(T1343*U1343)</f>
        <v>0</v>
      </c>
      <c r="W1343" s="185" t="n">
        <v>0</v>
      </c>
      <c r="X1343" s="185" t="n">
        <f aca="false">IF(OR(S1343="sì",S1343="forfettario 190"),SUM(T1343+W1343),SUM(T1343+V1343+W1343))</f>
        <v>0</v>
      </c>
      <c r="Y1343" s="205"/>
      <c r="Z1343" s="205"/>
      <c r="AA1343" s="206"/>
      <c r="AB1343" s="189" t="n">
        <f aca="false">IF(AA1343="SI",X1343,0)</f>
        <v>0</v>
      </c>
      <c r="AC1343" s="207"/>
      <c r="AD1343" s="207"/>
      <c r="AE1343" s="207"/>
      <c r="AF1343" s="207"/>
      <c r="AG1343" s="207"/>
      <c r="AH1343" s="208"/>
    </row>
    <row r="1344" customFormat="false" ht="13.5" hidden="false" customHeight="true" outlineLevel="0" collapsed="false">
      <c r="A1344" s="22" t="n">
        <v>1343</v>
      </c>
      <c r="B1344" s="180"/>
      <c r="C1344" s="22"/>
      <c r="D1344" s="22"/>
      <c r="E1344" s="22"/>
      <c r="F1344" s="22"/>
      <c r="G1344" s="22"/>
      <c r="H1344" s="183"/>
      <c r="I1344" s="183"/>
      <c r="J1344" s="22"/>
      <c r="K1344" s="191" t="e">
        <f aca="false">VLOOKUP('Altri Costi'!J1344,Legenda!$D$1:$F$258,2)</f>
        <v>#N/A</v>
      </c>
      <c r="L1344" s="22"/>
      <c r="M1344" s="22"/>
      <c r="N1344" s="203"/>
      <c r="O1344" s="183"/>
      <c r="P1344" s="22"/>
      <c r="Q1344" s="203"/>
      <c r="R1344" s="183"/>
      <c r="S1344" s="184" t="n">
        <f aca="false">'Piano Finanziario Annuale'!$F$6</f>
        <v>0</v>
      </c>
      <c r="T1344" s="185" t="n">
        <v>0</v>
      </c>
      <c r="U1344" s="186"/>
      <c r="V1344" s="187" t="n">
        <f aca="false">(T1344*U1344)</f>
        <v>0</v>
      </c>
      <c r="W1344" s="185" t="n">
        <v>0</v>
      </c>
      <c r="X1344" s="185" t="n">
        <f aca="false">IF(OR(S1344="sì",S1344="forfettario 190"),SUM(T1344+W1344),SUM(T1344+V1344+W1344))</f>
        <v>0</v>
      </c>
      <c r="Y1344" s="205"/>
      <c r="Z1344" s="205"/>
      <c r="AA1344" s="206"/>
      <c r="AB1344" s="189" t="n">
        <f aca="false">IF(AA1344="SI",X1344,0)</f>
        <v>0</v>
      </c>
      <c r="AC1344" s="207"/>
      <c r="AD1344" s="207"/>
      <c r="AE1344" s="207"/>
      <c r="AF1344" s="207"/>
      <c r="AG1344" s="207"/>
      <c r="AH1344" s="208"/>
    </row>
    <row r="1345" customFormat="false" ht="13.5" hidden="false" customHeight="true" outlineLevel="0" collapsed="false">
      <c r="A1345" s="22" t="n">
        <v>1344</v>
      </c>
      <c r="B1345" s="180"/>
      <c r="C1345" s="22"/>
      <c r="D1345" s="22"/>
      <c r="E1345" s="22"/>
      <c r="F1345" s="22"/>
      <c r="G1345" s="22"/>
      <c r="H1345" s="183"/>
      <c r="I1345" s="183"/>
      <c r="J1345" s="22"/>
      <c r="K1345" s="191" t="e">
        <f aca="false">VLOOKUP('Altri Costi'!J1345,Legenda!$D$1:$F$258,2)</f>
        <v>#N/A</v>
      </c>
      <c r="L1345" s="22"/>
      <c r="M1345" s="22"/>
      <c r="N1345" s="203"/>
      <c r="O1345" s="183"/>
      <c r="P1345" s="22"/>
      <c r="Q1345" s="203"/>
      <c r="R1345" s="183"/>
      <c r="S1345" s="184" t="n">
        <f aca="false">'Piano Finanziario Annuale'!$F$6</f>
        <v>0</v>
      </c>
      <c r="T1345" s="185" t="n">
        <v>0</v>
      </c>
      <c r="U1345" s="186"/>
      <c r="V1345" s="187" t="n">
        <f aca="false">(T1345*U1345)</f>
        <v>0</v>
      </c>
      <c r="W1345" s="185" t="n">
        <v>0</v>
      </c>
      <c r="X1345" s="185" t="n">
        <f aca="false">IF(OR(S1345="sì",S1345="forfettario 190"),SUM(T1345+W1345),SUM(T1345+V1345+W1345))</f>
        <v>0</v>
      </c>
      <c r="Y1345" s="205"/>
      <c r="Z1345" s="205"/>
      <c r="AA1345" s="206"/>
      <c r="AB1345" s="189" t="n">
        <f aca="false">IF(AA1345="SI",X1345,0)</f>
        <v>0</v>
      </c>
      <c r="AC1345" s="207"/>
      <c r="AD1345" s="207"/>
      <c r="AE1345" s="207"/>
      <c r="AF1345" s="207"/>
      <c r="AG1345" s="207"/>
      <c r="AH1345" s="208"/>
    </row>
    <row r="1346" customFormat="false" ht="13.5" hidden="false" customHeight="true" outlineLevel="0" collapsed="false">
      <c r="A1346" s="22" t="n">
        <v>1345</v>
      </c>
      <c r="B1346" s="180"/>
      <c r="C1346" s="22"/>
      <c r="D1346" s="22"/>
      <c r="E1346" s="22"/>
      <c r="F1346" s="22"/>
      <c r="G1346" s="22"/>
      <c r="H1346" s="183"/>
      <c r="I1346" s="183"/>
      <c r="J1346" s="22"/>
      <c r="K1346" s="191" t="e">
        <f aca="false">VLOOKUP('Altri Costi'!J1346,Legenda!$D$1:$F$258,2)</f>
        <v>#N/A</v>
      </c>
      <c r="L1346" s="22"/>
      <c r="M1346" s="22"/>
      <c r="N1346" s="203"/>
      <c r="O1346" s="183"/>
      <c r="P1346" s="22"/>
      <c r="Q1346" s="203"/>
      <c r="R1346" s="183"/>
      <c r="S1346" s="184" t="n">
        <f aca="false">'Piano Finanziario Annuale'!$F$6</f>
        <v>0</v>
      </c>
      <c r="T1346" s="185" t="n">
        <v>0</v>
      </c>
      <c r="U1346" s="186"/>
      <c r="V1346" s="187" t="n">
        <f aca="false">(T1346*U1346)</f>
        <v>0</v>
      </c>
      <c r="W1346" s="185" t="n">
        <v>0</v>
      </c>
      <c r="X1346" s="185" t="n">
        <f aca="false">IF(OR(S1346="sì",S1346="forfettario 190"),SUM(T1346+W1346),SUM(T1346+V1346+W1346))</f>
        <v>0</v>
      </c>
      <c r="Y1346" s="205"/>
      <c r="Z1346" s="205"/>
      <c r="AA1346" s="206"/>
      <c r="AB1346" s="189" t="n">
        <f aca="false">IF(AA1346="SI",X1346,0)</f>
        <v>0</v>
      </c>
      <c r="AC1346" s="207"/>
      <c r="AD1346" s="207"/>
      <c r="AE1346" s="207"/>
      <c r="AF1346" s="207"/>
      <c r="AG1346" s="207"/>
      <c r="AH1346" s="208"/>
    </row>
    <row r="1347" customFormat="false" ht="13.5" hidden="false" customHeight="true" outlineLevel="0" collapsed="false">
      <c r="A1347" s="22" t="n">
        <v>1346</v>
      </c>
      <c r="B1347" s="180"/>
      <c r="C1347" s="22"/>
      <c r="D1347" s="22"/>
      <c r="E1347" s="22"/>
      <c r="F1347" s="22"/>
      <c r="G1347" s="22"/>
      <c r="H1347" s="183"/>
      <c r="I1347" s="183"/>
      <c r="J1347" s="22"/>
      <c r="K1347" s="191" t="e">
        <f aca="false">VLOOKUP('Altri Costi'!J1347,Legenda!$D$1:$F$258,2)</f>
        <v>#N/A</v>
      </c>
      <c r="L1347" s="22"/>
      <c r="M1347" s="22"/>
      <c r="N1347" s="203"/>
      <c r="O1347" s="183"/>
      <c r="P1347" s="22"/>
      <c r="Q1347" s="203"/>
      <c r="R1347" s="183"/>
      <c r="S1347" s="184" t="n">
        <f aca="false">'Piano Finanziario Annuale'!$F$6</f>
        <v>0</v>
      </c>
      <c r="T1347" s="185" t="n">
        <v>0</v>
      </c>
      <c r="U1347" s="186"/>
      <c r="V1347" s="187" t="n">
        <f aca="false">(T1347*U1347)</f>
        <v>0</v>
      </c>
      <c r="W1347" s="185" t="n">
        <v>0</v>
      </c>
      <c r="X1347" s="185" t="n">
        <f aca="false">IF(OR(S1347="sì",S1347="forfettario 190"),SUM(T1347+W1347),SUM(T1347+V1347+W1347))</f>
        <v>0</v>
      </c>
      <c r="Y1347" s="205"/>
      <c r="Z1347" s="205"/>
      <c r="AA1347" s="206"/>
      <c r="AB1347" s="189" t="n">
        <f aca="false">IF(AA1347="SI",X1347,0)</f>
        <v>0</v>
      </c>
      <c r="AC1347" s="207"/>
      <c r="AD1347" s="207"/>
      <c r="AE1347" s="207"/>
      <c r="AF1347" s="207"/>
      <c r="AG1347" s="207"/>
      <c r="AH1347" s="208"/>
    </row>
    <row r="1348" customFormat="false" ht="13.5" hidden="false" customHeight="true" outlineLevel="0" collapsed="false">
      <c r="A1348" s="22" t="n">
        <v>1347</v>
      </c>
      <c r="B1348" s="180"/>
      <c r="C1348" s="22"/>
      <c r="D1348" s="22"/>
      <c r="E1348" s="22"/>
      <c r="F1348" s="22"/>
      <c r="G1348" s="22"/>
      <c r="H1348" s="183"/>
      <c r="I1348" s="183"/>
      <c r="J1348" s="22"/>
      <c r="K1348" s="191" t="e">
        <f aca="false">VLOOKUP('Altri Costi'!J1348,Legenda!$D$1:$F$258,2)</f>
        <v>#N/A</v>
      </c>
      <c r="L1348" s="22"/>
      <c r="M1348" s="22"/>
      <c r="N1348" s="203"/>
      <c r="O1348" s="183"/>
      <c r="P1348" s="22"/>
      <c r="Q1348" s="203"/>
      <c r="R1348" s="183"/>
      <c r="S1348" s="184" t="n">
        <f aca="false">'Piano Finanziario Annuale'!$F$6</f>
        <v>0</v>
      </c>
      <c r="T1348" s="185" t="n">
        <v>0</v>
      </c>
      <c r="U1348" s="186"/>
      <c r="V1348" s="187" t="n">
        <f aca="false">(T1348*U1348)</f>
        <v>0</v>
      </c>
      <c r="W1348" s="185" t="n">
        <v>0</v>
      </c>
      <c r="X1348" s="185" t="n">
        <f aca="false">IF(OR(S1348="sì",S1348="forfettario 190"),SUM(T1348+W1348),SUM(T1348+V1348+W1348))</f>
        <v>0</v>
      </c>
      <c r="Y1348" s="205"/>
      <c r="Z1348" s="205"/>
      <c r="AA1348" s="206"/>
      <c r="AB1348" s="189" t="n">
        <f aca="false">IF(AA1348="SI",X1348,0)</f>
        <v>0</v>
      </c>
      <c r="AC1348" s="207"/>
      <c r="AD1348" s="207"/>
      <c r="AE1348" s="207"/>
      <c r="AF1348" s="207"/>
      <c r="AG1348" s="207"/>
      <c r="AH1348" s="208"/>
    </row>
    <row r="1349" customFormat="false" ht="13.5" hidden="false" customHeight="true" outlineLevel="0" collapsed="false">
      <c r="A1349" s="22" t="n">
        <v>1348</v>
      </c>
      <c r="B1349" s="180"/>
      <c r="C1349" s="22"/>
      <c r="D1349" s="22"/>
      <c r="E1349" s="22"/>
      <c r="F1349" s="22"/>
      <c r="G1349" s="22"/>
      <c r="H1349" s="183"/>
      <c r="I1349" s="183"/>
      <c r="J1349" s="22"/>
      <c r="K1349" s="191" t="e">
        <f aca="false">VLOOKUP('Altri Costi'!J1349,Legenda!$D$1:$F$258,2)</f>
        <v>#N/A</v>
      </c>
      <c r="L1349" s="22"/>
      <c r="M1349" s="22"/>
      <c r="N1349" s="203"/>
      <c r="O1349" s="183"/>
      <c r="P1349" s="22"/>
      <c r="Q1349" s="203"/>
      <c r="R1349" s="183"/>
      <c r="S1349" s="184" t="n">
        <f aca="false">'Piano Finanziario Annuale'!$F$6</f>
        <v>0</v>
      </c>
      <c r="T1349" s="185" t="n">
        <v>0</v>
      </c>
      <c r="U1349" s="186"/>
      <c r="V1349" s="187" t="n">
        <f aca="false">(T1349*U1349)</f>
        <v>0</v>
      </c>
      <c r="W1349" s="185" t="n">
        <v>0</v>
      </c>
      <c r="X1349" s="185" t="n">
        <f aca="false">IF(OR(S1349="sì",S1349="forfettario 190"),SUM(T1349+W1349),SUM(T1349+V1349+W1349))</f>
        <v>0</v>
      </c>
      <c r="Y1349" s="205"/>
      <c r="Z1349" s="205"/>
      <c r="AA1349" s="206"/>
      <c r="AB1349" s="189" t="n">
        <f aca="false">IF(AA1349="SI",X1349,0)</f>
        <v>0</v>
      </c>
      <c r="AC1349" s="207"/>
      <c r="AD1349" s="207"/>
      <c r="AE1349" s="207"/>
      <c r="AF1349" s="207"/>
      <c r="AG1349" s="207"/>
      <c r="AH1349" s="208"/>
    </row>
    <row r="1350" customFormat="false" ht="13.5" hidden="false" customHeight="true" outlineLevel="0" collapsed="false">
      <c r="A1350" s="22" t="n">
        <v>1349</v>
      </c>
      <c r="B1350" s="180"/>
      <c r="C1350" s="22"/>
      <c r="D1350" s="22"/>
      <c r="E1350" s="22"/>
      <c r="F1350" s="22"/>
      <c r="G1350" s="22"/>
      <c r="H1350" s="183"/>
      <c r="I1350" s="183"/>
      <c r="J1350" s="22"/>
      <c r="K1350" s="191" t="e">
        <f aca="false">VLOOKUP('Altri Costi'!J1350,Legenda!$D$1:$F$258,2)</f>
        <v>#N/A</v>
      </c>
      <c r="L1350" s="22"/>
      <c r="M1350" s="22"/>
      <c r="N1350" s="203"/>
      <c r="O1350" s="183"/>
      <c r="P1350" s="22"/>
      <c r="Q1350" s="203"/>
      <c r="R1350" s="183"/>
      <c r="S1350" s="184" t="n">
        <f aca="false">'Piano Finanziario Annuale'!$F$6</f>
        <v>0</v>
      </c>
      <c r="T1350" s="185" t="n">
        <v>0</v>
      </c>
      <c r="U1350" s="186"/>
      <c r="V1350" s="187" t="n">
        <f aca="false">(T1350*U1350)</f>
        <v>0</v>
      </c>
      <c r="W1350" s="185" t="n">
        <v>0</v>
      </c>
      <c r="X1350" s="185" t="n">
        <f aca="false">IF(OR(S1350="sì",S1350="forfettario 190"),SUM(T1350+W1350),SUM(T1350+V1350+W1350))</f>
        <v>0</v>
      </c>
      <c r="Y1350" s="205"/>
      <c r="Z1350" s="205"/>
      <c r="AA1350" s="206"/>
      <c r="AB1350" s="189" t="n">
        <f aca="false">IF(AA1350="SI",X1350,0)</f>
        <v>0</v>
      </c>
      <c r="AC1350" s="207"/>
      <c r="AD1350" s="207"/>
      <c r="AE1350" s="207"/>
      <c r="AF1350" s="207"/>
      <c r="AG1350" s="207"/>
      <c r="AH1350" s="208"/>
    </row>
    <row r="1351" customFormat="false" ht="13.5" hidden="false" customHeight="true" outlineLevel="0" collapsed="false">
      <c r="A1351" s="22" t="n">
        <v>1350</v>
      </c>
      <c r="B1351" s="180"/>
      <c r="C1351" s="22"/>
      <c r="D1351" s="22"/>
      <c r="E1351" s="22"/>
      <c r="F1351" s="22"/>
      <c r="G1351" s="22"/>
      <c r="H1351" s="183"/>
      <c r="I1351" s="183"/>
      <c r="J1351" s="22"/>
      <c r="K1351" s="191" t="e">
        <f aca="false">VLOOKUP('Altri Costi'!J1351,Legenda!$D$1:$F$258,2)</f>
        <v>#N/A</v>
      </c>
      <c r="L1351" s="22"/>
      <c r="M1351" s="22"/>
      <c r="N1351" s="203"/>
      <c r="O1351" s="183"/>
      <c r="P1351" s="22"/>
      <c r="Q1351" s="203"/>
      <c r="R1351" s="183"/>
      <c r="S1351" s="184" t="n">
        <f aca="false">'Piano Finanziario Annuale'!$F$6</f>
        <v>0</v>
      </c>
      <c r="T1351" s="185" t="n">
        <v>0</v>
      </c>
      <c r="U1351" s="186"/>
      <c r="V1351" s="187" t="n">
        <f aca="false">(T1351*U1351)</f>
        <v>0</v>
      </c>
      <c r="W1351" s="185" t="n">
        <v>0</v>
      </c>
      <c r="X1351" s="185" t="n">
        <f aca="false">IF(OR(S1351="sì",S1351="forfettario 190"),SUM(T1351+W1351),SUM(T1351+V1351+W1351))</f>
        <v>0</v>
      </c>
      <c r="Y1351" s="205"/>
      <c r="Z1351" s="205"/>
      <c r="AA1351" s="206"/>
      <c r="AB1351" s="189" t="n">
        <f aca="false">IF(AA1351="SI",X1351,0)</f>
        <v>0</v>
      </c>
      <c r="AC1351" s="207"/>
      <c r="AD1351" s="207"/>
      <c r="AE1351" s="207"/>
      <c r="AF1351" s="207"/>
      <c r="AG1351" s="207"/>
      <c r="AH1351" s="208"/>
    </row>
    <row r="1352" customFormat="false" ht="13.5" hidden="false" customHeight="true" outlineLevel="0" collapsed="false">
      <c r="A1352" s="22" t="n">
        <v>1351</v>
      </c>
      <c r="B1352" s="180"/>
      <c r="C1352" s="22"/>
      <c r="D1352" s="22"/>
      <c r="E1352" s="22"/>
      <c r="F1352" s="22"/>
      <c r="G1352" s="22"/>
      <c r="H1352" s="183"/>
      <c r="I1352" s="183"/>
      <c r="J1352" s="22"/>
      <c r="K1352" s="191" t="e">
        <f aca="false">VLOOKUP('Altri Costi'!J1352,Legenda!$D$1:$F$258,2)</f>
        <v>#N/A</v>
      </c>
      <c r="L1352" s="22"/>
      <c r="M1352" s="22"/>
      <c r="N1352" s="203"/>
      <c r="O1352" s="183"/>
      <c r="P1352" s="22"/>
      <c r="Q1352" s="203"/>
      <c r="R1352" s="183"/>
      <c r="S1352" s="184" t="n">
        <f aca="false">'Piano Finanziario Annuale'!$F$6</f>
        <v>0</v>
      </c>
      <c r="T1352" s="185" t="n">
        <v>0</v>
      </c>
      <c r="U1352" s="186"/>
      <c r="V1352" s="187" t="n">
        <f aca="false">(T1352*U1352)</f>
        <v>0</v>
      </c>
      <c r="W1352" s="185" t="n">
        <v>0</v>
      </c>
      <c r="X1352" s="185" t="n">
        <f aca="false">IF(OR(S1352="sì",S1352="forfettario 190"),SUM(T1352+W1352),SUM(T1352+V1352+W1352))</f>
        <v>0</v>
      </c>
      <c r="Y1352" s="205"/>
      <c r="Z1352" s="205"/>
      <c r="AA1352" s="206"/>
      <c r="AB1352" s="189" t="n">
        <f aca="false">IF(AA1352="SI",X1352,0)</f>
        <v>0</v>
      </c>
      <c r="AC1352" s="207"/>
      <c r="AD1352" s="207"/>
      <c r="AE1352" s="207"/>
      <c r="AF1352" s="207"/>
      <c r="AG1352" s="207"/>
      <c r="AH1352" s="208"/>
    </row>
    <row r="1353" customFormat="false" ht="13.5" hidden="false" customHeight="true" outlineLevel="0" collapsed="false">
      <c r="A1353" s="22" t="n">
        <v>1352</v>
      </c>
      <c r="B1353" s="180"/>
      <c r="C1353" s="22"/>
      <c r="D1353" s="22"/>
      <c r="E1353" s="22"/>
      <c r="F1353" s="22"/>
      <c r="G1353" s="22"/>
      <c r="H1353" s="183"/>
      <c r="I1353" s="183"/>
      <c r="J1353" s="22"/>
      <c r="K1353" s="191" t="e">
        <f aca="false">VLOOKUP('Altri Costi'!J1353,Legenda!$D$1:$F$258,2)</f>
        <v>#N/A</v>
      </c>
      <c r="L1353" s="22"/>
      <c r="M1353" s="22"/>
      <c r="N1353" s="203"/>
      <c r="O1353" s="183"/>
      <c r="P1353" s="22"/>
      <c r="Q1353" s="203"/>
      <c r="R1353" s="183"/>
      <c r="S1353" s="184" t="n">
        <f aca="false">'Piano Finanziario Annuale'!$F$6</f>
        <v>0</v>
      </c>
      <c r="T1353" s="185" t="n">
        <v>0</v>
      </c>
      <c r="U1353" s="186"/>
      <c r="V1353" s="187" t="n">
        <f aca="false">(T1353*U1353)</f>
        <v>0</v>
      </c>
      <c r="W1353" s="185" t="n">
        <v>0</v>
      </c>
      <c r="X1353" s="185" t="n">
        <f aca="false">IF(OR(S1353="sì",S1353="forfettario 190"),SUM(T1353+W1353),SUM(T1353+V1353+W1353))</f>
        <v>0</v>
      </c>
      <c r="Y1353" s="205"/>
      <c r="Z1353" s="205"/>
      <c r="AA1353" s="206"/>
      <c r="AB1353" s="189" t="n">
        <f aca="false">IF(AA1353="SI",X1353,0)</f>
        <v>0</v>
      </c>
      <c r="AC1353" s="207"/>
      <c r="AD1353" s="207"/>
      <c r="AE1353" s="207"/>
      <c r="AF1353" s="207"/>
      <c r="AG1353" s="207"/>
      <c r="AH1353" s="208"/>
    </row>
    <row r="1354" customFormat="false" ht="13.5" hidden="false" customHeight="true" outlineLevel="0" collapsed="false">
      <c r="A1354" s="22" t="n">
        <v>1353</v>
      </c>
      <c r="B1354" s="180"/>
      <c r="C1354" s="22"/>
      <c r="D1354" s="22"/>
      <c r="E1354" s="22"/>
      <c r="F1354" s="22"/>
      <c r="G1354" s="22"/>
      <c r="H1354" s="183"/>
      <c r="I1354" s="183"/>
      <c r="J1354" s="22"/>
      <c r="K1354" s="191" t="e">
        <f aca="false">VLOOKUP('Altri Costi'!J1354,Legenda!$D$1:$F$258,2)</f>
        <v>#N/A</v>
      </c>
      <c r="L1354" s="22"/>
      <c r="M1354" s="22"/>
      <c r="N1354" s="203"/>
      <c r="O1354" s="183"/>
      <c r="P1354" s="22"/>
      <c r="Q1354" s="203"/>
      <c r="R1354" s="183"/>
      <c r="S1354" s="184" t="n">
        <f aca="false">'Piano Finanziario Annuale'!$F$6</f>
        <v>0</v>
      </c>
      <c r="T1354" s="185" t="n">
        <v>0</v>
      </c>
      <c r="U1354" s="186"/>
      <c r="V1354" s="187" t="n">
        <f aca="false">(T1354*U1354)</f>
        <v>0</v>
      </c>
      <c r="W1354" s="185" t="n">
        <v>0</v>
      </c>
      <c r="X1354" s="185" t="n">
        <f aca="false">IF(OR(S1354="sì",S1354="forfettario 190"),SUM(T1354+W1354),SUM(T1354+V1354+W1354))</f>
        <v>0</v>
      </c>
      <c r="Y1354" s="205"/>
      <c r="Z1354" s="205"/>
      <c r="AA1354" s="206"/>
      <c r="AB1354" s="189" t="n">
        <f aca="false">IF(AA1354="SI",X1354,0)</f>
        <v>0</v>
      </c>
      <c r="AC1354" s="207"/>
      <c r="AD1354" s="207"/>
      <c r="AE1354" s="207"/>
      <c r="AF1354" s="207"/>
      <c r="AG1354" s="207"/>
      <c r="AH1354" s="208"/>
    </row>
    <row r="1355" customFormat="false" ht="13.5" hidden="false" customHeight="true" outlineLevel="0" collapsed="false">
      <c r="A1355" s="22" t="n">
        <v>1354</v>
      </c>
      <c r="B1355" s="180"/>
      <c r="C1355" s="22"/>
      <c r="D1355" s="22"/>
      <c r="E1355" s="22"/>
      <c r="F1355" s="22"/>
      <c r="G1355" s="22"/>
      <c r="H1355" s="183"/>
      <c r="I1355" s="183"/>
      <c r="J1355" s="22"/>
      <c r="K1355" s="191" t="e">
        <f aca="false">VLOOKUP('Altri Costi'!J1355,Legenda!$D$1:$F$258,2)</f>
        <v>#N/A</v>
      </c>
      <c r="L1355" s="22"/>
      <c r="M1355" s="22"/>
      <c r="N1355" s="203"/>
      <c r="O1355" s="183"/>
      <c r="P1355" s="22"/>
      <c r="Q1355" s="203"/>
      <c r="R1355" s="183"/>
      <c r="S1355" s="184" t="n">
        <f aca="false">'Piano Finanziario Annuale'!$F$6</f>
        <v>0</v>
      </c>
      <c r="T1355" s="185" t="n">
        <v>0</v>
      </c>
      <c r="U1355" s="186"/>
      <c r="V1355" s="187" t="n">
        <f aca="false">(T1355*U1355)</f>
        <v>0</v>
      </c>
      <c r="W1355" s="185" t="n">
        <v>0</v>
      </c>
      <c r="X1355" s="185" t="n">
        <f aca="false">IF(OR(S1355="sì",S1355="forfettario 190"),SUM(T1355+W1355),SUM(T1355+V1355+W1355))</f>
        <v>0</v>
      </c>
      <c r="Y1355" s="205"/>
      <c r="Z1355" s="205"/>
      <c r="AA1355" s="206"/>
      <c r="AB1355" s="189" t="n">
        <f aca="false">IF(AA1355="SI",X1355,0)</f>
        <v>0</v>
      </c>
      <c r="AC1355" s="207"/>
      <c r="AD1355" s="207"/>
      <c r="AE1355" s="207"/>
      <c r="AF1355" s="207"/>
      <c r="AG1355" s="207"/>
      <c r="AH1355" s="208"/>
    </row>
    <row r="1356" customFormat="false" ht="13.5" hidden="false" customHeight="true" outlineLevel="0" collapsed="false">
      <c r="A1356" s="22" t="n">
        <v>1355</v>
      </c>
      <c r="B1356" s="180"/>
      <c r="C1356" s="22"/>
      <c r="D1356" s="22"/>
      <c r="E1356" s="22"/>
      <c r="F1356" s="22"/>
      <c r="G1356" s="22"/>
      <c r="H1356" s="183"/>
      <c r="I1356" s="183"/>
      <c r="J1356" s="22"/>
      <c r="K1356" s="191" t="e">
        <f aca="false">VLOOKUP('Altri Costi'!J1356,Legenda!$D$1:$F$258,2)</f>
        <v>#N/A</v>
      </c>
      <c r="L1356" s="22"/>
      <c r="M1356" s="22"/>
      <c r="N1356" s="203"/>
      <c r="O1356" s="183"/>
      <c r="P1356" s="22"/>
      <c r="Q1356" s="203"/>
      <c r="R1356" s="183"/>
      <c r="S1356" s="184" t="n">
        <f aca="false">'Piano Finanziario Annuale'!$F$6</f>
        <v>0</v>
      </c>
      <c r="T1356" s="185" t="n">
        <v>0</v>
      </c>
      <c r="U1356" s="186"/>
      <c r="V1356" s="187" t="n">
        <f aca="false">(T1356*U1356)</f>
        <v>0</v>
      </c>
      <c r="W1356" s="185" t="n">
        <v>0</v>
      </c>
      <c r="X1356" s="185" t="n">
        <f aca="false">IF(OR(S1356="sì",S1356="forfettario 190"),SUM(T1356+W1356),SUM(T1356+V1356+W1356))</f>
        <v>0</v>
      </c>
      <c r="Y1356" s="205"/>
      <c r="Z1356" s="205"/>
      <c r="AA1356" s="206"/>
      <c r="AB1356" s="189" t="n">
        <f aca="false">IF(AA1356="SI",X1356,0)</f>
        <v>0</v>
      </c>
      <c r="AC1356" s="207"/>
      <c r="AD1356" s="207"/>
      <c r="AE1356" s="207"/>
      <c r="AF1356" s="207"/>
      <c r="AG1356" s="207"/>
      <c r="AH1356" s="208"/>
    </row>
    <row r="1357" customFormat="false" ht="13.5" hidden="false" customHeight="true" outlineLevel="0" collapsed="false">
      <c r="A1357" s="22" t="n">
        <v>1356</v>
      </c>
      <c r="B1357" s="180"/>
      <c r="C1357" s="22"/>
      <c r="D1357" s="22"/>
      <c r="E1357" s="22"/>
      <c r="F1357" s="22"/>
      <c r="G1357" s="22"/>
      <c r="H1357" s="183"/>
      <c r="I1357" s="183"/>
      <c r="J1357" s="22"/>
      <c r="K1357" s="191" t="e">
        <f aca="false">VLOOKUP('Altri Costi'!J1357,Legenda!$D$1:$F$258,2)</f>
        <v>#N/A</v>
      </c>
      <c r="L1357" s="22"/>
      <c r="M1357" s="22"/>
      <c r="N1357" s="203"/>
      <c r="O1357" s="183"/>
      <c r="P1357" s="22"/>
      <c r="Q1357" s="203"/>
      <c r="R1357" s="183"/>
      <c r="S1357" s="184" t="n">
        <f aca="false">'Piano Finanziario Annuale'!$F$6</f>
        <v>0</v>
      </c>
      <c r="T1357" s="185" t="n">
        <v>0</v>
      </c>
      <c r="U1357" s="186"/>
      <c r="V1357" s="187" t="n">
        <f aca="false">(T1357*U1357)</f>
        <v>0</v>
      </c>
      <c r="W1357" s="185" t="n">
        <v>0</v>
      </c>
      <c r="X1357" s="185" t="n">
        <f aca="false">IF(OR(S1357="sì",S1357="forfettario 190"),SUM(T1357+W1357),SUM(T1357+V1357+W1357))</f>
        <v>0</v>
      </c>
      <c r="Y1357" s="205"/>
      <c r="Z1357" s="205"/>
      <c r="AA1357" s="206"/>
      <c r="AB1357" s="189" t="n">
        <f aca="false">IF(AA1357="SI",X1357,0)</f>
        <v>0</v>
      </c>
      <c r="AC1357" s="207"/>
      <c r="AD1357" s="207"/>
      <c r="AE1357" s="207"/>
      <c r="AF1357" s="207"/>
      <c r="AG1357" s="207"/>
      <c r="AH1357" s="208"/>
    </row>
    <row r="1358" customFormat="false" ht="13.5" hidden="false" customHeight="true" outlineLevel="0" collapsed="false">
      <c r="A1358" s="22" t="n">
        <v>1357</v>
      </c>
      <c r="B1358" s="180"/>
      <c r="C1358" s="22"/>
      <c r="D1358" s="22"/>
      <c r="E1358" s="22"/>
      <c r="F1358" s="22"/>
      <c r="G1358" s="22"/>
      <c r="H1358" s="183"/>
      <c r="I1358" s="183"/>
      <c r="J1358" s="22"/>
      <c r="K1358" s="191" t="e">
        <f aca="false">VLOOKUP('Altri Costi'!J1358,Legenda!$D$1:$F$258,2)</f>
        <v>#N/A</v>
      </c>
      <c r="L1358" s="22"/>
      <c r="M1358" s="22"/>
      <c r="N1358" s="203"/>
      <c r="O1358" s="183"/>
      <c r="P1358" s="22"/>
      <c r="Q1358" s="203"/>
      <c r="R1358" s="183"/>
      <c r="S1358" s="184" t="n">
        <f aca="false">'Piano Finanziario Annuale'!$F$6</f>
        <v>0</v>
      </c>
      <c r="T1358" s="185" t="n">
        <v>0</v>
      </c>
      <c r="U1358" s="186"/>
      <c r="V1358" s="187" t="n">
        <f aca="false">(T1358*U1358)</f>
        <v>0</v>
      </c>
      <c r="W1358" s="185" t="n">
        <v>0</v>
      </c>
      <c r="X1358" s="185" t="n">
        <f aca="false">IF(OR(S1358="sì",S1358="forfettario 190"),SUM(T1358+W1358),SUM(T1358+V1358+W1358))</f>
        <v>0</v>
      </c>
      <c r="Y1358" s="205"/>
      <c r="Z1358" s="205"/>
      <c r="AA1358" s="206"/>
      <c r="AB1358" s="189" t="n">
        <f aca="false">IF(AA1358="SI",X1358,0)</f>
        <v>0</v>
      </c>
      <c r="AC1358" s="207"/>
      <c r="AD1358" s="207"/>
      <c r="AE1358" s="207"/>
      <c r="AF1358" s="207"/>
      <c r="AG1358" s="207"/>
      <c r="AH1358" s="208"/>
    </row>
    <row r="1359" customFormat="false" ht="13.5" hidden="false" customHeight="true" outlineLevel="0" collapsed="false">
      <c r="A1359" s="22" t="n">
        <v>1358</v>
      </c>
      <c r="B1359" s="180"/>
      <c r="C1359" s="22"/>
      <c r="D1359" s="22"/>
      <c r="E1359" s="22"/>
      <c r="F1359" s="22"/>
      <c r="G1359" s="22"/>
      <c r="H1359" s="183"/>
      <c r="I1359" s="183"/>
      <c r="J1359" s="22"/>
      <c r="K1359" s="191" t="e">
        <f aca="false">VLOOKUP('Altri Costi'!J1359,Legenda!$D$1:$F$258,2)</f>
        <v>#N/A</v>
      </c>
      <c r="L1359" s="22"/>
      <c r="M1359" s="22"/>
      <c r="N1359" s="203"/>
      <c r="O1359" s="183"/>
      <c r="P1359" s="22"/>
      <c r="Q1359" s="203"/>
      <c r="R1359" s="183"/>
      <c r="S1359" s="184" t="n">
        <f aca="false">'Piano Finanziario Annuale'!$F$6</f>
        <v>0</v>
      </c>
      <c r="T1359" s="185" t="n">
        <v>0</v>
      </c>
      <c r="U1359" s="186"/>
      <c r="V1359" s="187" t="n">
        <f aca="false">(T1359*U1359)</f>
        <v>0</v>
      </c>
      <c r="W1359" s="185" t="n">
        <v>0</v>
      </c>
      <c r="X1359" s="185" t="n">
        <f aca="false">IF(OR(S1359="sì",S1359="forfettario 190"),SUM(T1359+W1359),SUM(T1359+V1359+W1359))</f>
        <v>0</v>
      </c>
      <c r="Y1359" s="205"/>
      <c r="Z1359" s="205"/>
      <c r="AA1359" s="206"/>
      <c r="AB1359" s="189" t="n">
        <f aca="false">IF(AA1359="SI",X1359,0)</f>
        <v>0</v>
      </c>
      <c r="AC1359" s="207"/>
      <c r="AD1359" s="207"/>
      <c r="AE1359" s="207"/>
      <c r="AF1359" s="207"/>
      <c r="AG1359" s="207"/>
      <c r="AH1359" s="208"/>
    </row>
    <row r="1360" customFormat="false" ht="13.5" hidden="false" customHeight="true" outlineLevel="0" collapsed="false">
      <c r="A1360" s="22" t="n">
        <v>1359</v>
      </c>
      <c r="B1360" s="180"/>
      <c r="C1360" s="22"/>
      <c r="D1360" s="22"/>
      <c r="E1360" s="22"/>
      <c r="F1360" s="22"/>
      <c r="G1360" s="22"/>
      <c r="H1360" s="183"/>
      <c r="I1360" s="183"/>
      <c r="J1360" s="22"/>
      <c r="K1360" s="191" t="e">
        <f aca="false">VLOOKUP('Altri Costi'!J1360,Legenda!$D$1:$F$258,2)</f>
        <v>#N/A</v>
      </c>
      <c r="L1360" s="22"/>
      <c r="M1360" s="22"/>
      <c r="N1360" s="203"/>
      <c r="O1360" s="183"/>
      <c r="P1360" s="22"/>
      <c r="Q1360" s="203"/>
      <c r="R1360" s="183"/>
      <c r="S1360" s="184" t="n">
        <f aca="false">'Piano Finanziario Annuale'!$F$6</f>
        <v>0</v>
      </c>
      <c r="T1360" s="185" t="n">
        <v>0</v>
      </c>
      <c r="U1360" s="186"/>
      <c r="V1360" s="187" t="n">
        <f aca="false">(T1360*U1360)</f>
        <v>0</v>
      </c>
      <c r="W1360" s="185" t="n">
        <v>0</v>
      </c>
      <c r="X1360" s="185" t="n">
        <f aca="false">IF(OR(S1360="sì",S1360="forfettario 190"),SUM(T1360+W1360),SUM(T1360+V1360+W1360))</f>
        <v>0</v>
      </c>
      <c r="Y1360" s="205"/>
      <c r="Z1360" s="205"/>
      <c r="AA1360" s="206"/>
      <c r="AB1360" s="189" t="n">
        <f aca="false">IF(AA1360="SI",X1360,0)</f>
        <v>0</v>
      </c>
      <c r="AC1360" s="207"/>
      <c r="AD1360" s="207"/>
      <c r="AE1360" s="207"/>
      <c r="AF1360" s="207"/>
      <c r="AG1360" s="207"/>
      <c r="AH1360" s="208"/>
    </row>
    <row r="1361" customFormat="false" ht="13.5" hidden="false" customHeight="true" outlineLevel="0" collapsed="false">
      <c r="A1361" s="22" t="n">
        <v>1360</v>
      </c>
      <c r="B1361" s="180"/>
      <c r="C1361" s="22"/>
      <c r="D1361" s="22"/>
      <c r="E1361" s="22"/>
      <c r="F1361" s="22"/>
      <c r="G1361" s="22"/>
      <c r="H1361" s="183"/>
      <c r="I1361" s="183"/>
      <c r="J1361" s="22"/>
      <c r="K1361" s="191" t="e">
        <f aca="false">VLOOKUP('Altri Costi'!J1361,Legenda!$D$1:$F$258,2)</f>
        <v>#N/A</v>
      </c>
      <c r="L1361" s="22"/>
      <c r="M1361" s="22"/>
      <c r="N1361" s="203"/>
      <c r="O1361" s="183"/>
      <c r="P1361" s="22"/>
      <c r="Q1361" s="203"/>
      <c r="R1361" s="183"/>
      <c r="S1361" s="184" t="n">
        <f aca="false">'Piano Finanziario Annuale'!$F$6</f>
        <v>0</v>
      </c>
      <c r="T1361" s="185" t="n">
        <v>0</v>
      </c>
      <c r="U1361" s="186"/>
      <c r="V1361" s="187" t="n">
        <f aca="false">(T1361*U1361)</f>
        <v>0</v>
      </c>
      <c r="W1361" s="185" t="n">
        <v>0</v>
      </c>
      <c r="X1361" s="185" t="n">
        <f aca="false">IF(OR(S1361="sì",S1361="forfettario 190"),SUM(T1361+W1361),SUM(T1361+V1361+W1361))</f>
        <v>0</v>
      </c>
      <c r="Y1361" s="205"/>
      <c r="Z1361" s="205"/>
      <c r="AA1361" s="206"/>
      <c r="AB1361" s="189" t="n">
        <f aca="false">IF(AA1361="SI",X1361,0)</f>
        <v>0</v>
      </c>
      <c r="AC1361" s="207"/>
      <c r="AD1361" s="207"/>
      <c r="AE1361" s="207"/>
      <c r="AF1361" s="207"/>
      <c r="AG1361" s="207"/>
      <c r="AH1361" s="208"/>
    </row>
    <row r="1362" customFormat="false" ht="13.5" hidden="false" customHeight="true" outlineLevel="0" collapsed="false">
      <c r="A1362" s="22" t="n">
        <v>1361</v>
      </c>
      <c r="B1362" s="180"/>
      <c r="C1362" s="22"/>
      <c r="D1362" s="22"/>
      <c r="E1362" s="22"/>
      <c r="F1362" s="22"/>
      <c r="G1362" s="22"/>
      <c r="H1362" s="183"/>
      <c r="I1362" s="183"/>
      <c r="J1362" s="22"/>
      <c r="K1362" s="191" t="e">
        <f aca="false">VLOOKUP('Altri Costi'!J1362,Legenda!$D$1:$F$258,2)</f>
        <v>#N/A</v>
      </c>
      <c r="L1362" s="22"/>
      <c r="M1362" s="22"/>
      <c r="N1362" s="203"/>
      <c r="O1362" s="183"/>
      <c r="P1362" s="22"/>
      <c r="Q1362" s="203"/>
      <c r="R1362" s="183"/>
      <c r="S1362" s="184" t="n">
        <f aca="false">'Piano Finanziario Annuale'!$F$6</f>
        <v>0</v>
      </c>
      <c r="T1362" s="185" t="n">
        <v>0</v>
      </c>
      <c r="U1362" s="186"/>
      <c r="V1362" s="187" t="n">
        <f aca="false">(T1362*U1362)</f>
        <v>0</v>
      </c>
      <c r="W1362" s="185" t="n">
        <v>0</v>
      </c>
      <c r="X1362" s="185" t="n">
        <f aca="false">IF(OR(S1362="sì",S1362="forfettario 190"),SUM(T1362+W1362),SUM(T1362+V1362+W1362))</f>
        <v>0</v>
      </c>
      <c r="Y1362" s="205"/>
      <c r="Z1362" s="205"/>
      <c r="AA1362" s="206"/>
      <c r="AB1362" s="189" t="n">
        <f aca="false">IF(AA1362="SI",X1362,0)</f>
        <v>0</v>
      </c>
      <c r="AC1362" s="207"/>
      <c r="AD1362" s="207"/>
      <c r="AE1362" s="207"/>
      <c r="AF1362" s="207"/>
      <c r="AG1362" s="207"/>
      <c r="AH1362" s="208"/>
    </row>
    <row r="1363" customFormat="false" ht="13.5" hidden="false" customHeight="true" outlineLevel="0" collapsed="false">
      <c r="A1363" s="22" t="n">
        <v>1362</v>
      </c>
      <c r="B1363" s="180"/>
      <c r="C1363" s="22"/>
      <c r="D1363" s="22"/>
      <c r="E1363" s="22"/>
      <c r="F1363" s="22"/>
      <c r="G1363" s="22"/>
      <c r="H1363" s="183"/>
      <c r="I1363" s="183"/>
      <c r="J1363" s="22"/>
      <c r="K1363" s="191" t="e">
        <f aca="false">VLOOKUP('Altri Costi'!J1363,Legenda!$D$1:$F$258,2)</f>
        <v>#N/A</v>
      </c>
      <c r="L1363" s="22"/>
      <c r="M1363" s="22"/>
      <c r="N1363" s="203"/>
      <c r="O1363" s="183"/>
      <c r="P1363" s="22"/>
      <c r="Q1363" s="203"/>
      <c r="R1363" s="183"/>
      <c r="S1363" s="184" t="n">
        <f aca="false">'Piano Finanziario Annuale'!$F$6</f>
        <v>0</v>
      </c>
      <c r="T1363" s="185" t="n">
        <v>0</v>
      </c>
      <c r="U1363" s="186"/>
      <c r="V1363" s="187" t="n">
        <f aca="false">(T1363*U1363)</f>
        <v>0</v>
      </c>
      <c r="W1363" s="185" t="n">
        <v>0</v>
      </c>
      <c r="X1363" s="185" t="n">
        <f aca="false">IF(OR(S1363="sì",S1363="forfettario 190"),SUM(T1363+W1363),SUM(T1363+V1363+W1363))</f>
        <v>0</v>
      </c>
      <c r="Y1363" s="205"/>
      <c r="Z1363" s="205"/>
      <c r="AA1363" s="206"/>
      <c r="AB1363" s="189" t="n">
        <f aca="false">IF(AA1363="SI",X1363,0)</f>
        <v>0</v>
      </c>
      <c r="AC1363" s="207"/>
      <c r="AD1363" s="207"/>
      <c r="AE1363" s="207"/>
      <c r="AF1363" s="207"/>
      <c r="AG1363" s="207"/>
      <c r="AH1363" s="208"/>
    </row>
    <row r="1364" customFormat="false" ht="13.5" hidden="false" customHeight="true" outlineLevel="0" collapsed="false">
      <c r="A1364" s="22" t="n">
        <v>1363</v>
      </c>
      <c r="B1364" s="180"/>
      <c r="C1364" s="22"/>
      <c r="D1364" s="22"/>
      <c r="E1364" s="22"/>
      <c r="F1364" s="22"/>
      <c r="G1364" s="22"/>
      <c r="H1364" s="183"/>
      <c r="I1364" s="183"/>
      <c r="J1364" s="22"/>
      <c r="K1364" s="191" t="e">
        <f aca="false">VLOOKUP('Altri Costi'!J1364,Legenda!$D$1:$F$258,2)</f>
        <v>#N/A</v>
      </c>
      <c r="L1364" s="22"/>
      <c r="M1364" s="22"/>
      <c r="N1364" s="203"/>
      <c r="O1364" s="183"/>
      <c r="P1364" s="22"/>
      <c r="Q1364" s="203"/>
      <c r="R1364" s="183"/>
      <c r="S1364" s="184" t="n">
        <f aca="false">'Piano Finanziario Annuale'!$F$6</f>
        <v>0</v>
      </c>
      <c r="T1364" s="185" t="n">
        <v>0</v>
      </c>
      <c r="U1364" s="186"/>
      <c r="V1364" s="187" t="n">
        <f aca="false">(T1364*U1364)</f>
        <v>0</v>
      </c>
      <c r="W1364" s="185" t="n">
        <v>0</v>
      </c>
      <c r="X1364" s="185" t="n">
        <f aca="false">IF(OR(S1364="sì",S1364="forfettario 190"),SUM(T1364+W1364),SUM(T1364+V1364+W1364))</f>
        <v>0</v>
      </c>
      <c r="Y1364" s="205"/>
      <c r="Z1364" s="205"/>
      <c r="AA1364" s="206"/>
      <c r="AB1364" s="189" t="n">
        <f aca="false">IF(AA1364="SI",X1364,0)</f>
        <v>0</v>
      </c>
      <c r="AC1364" s="207"/>
      <c r="AD1364" s="207"/>
      <c r="AE1364" s="207"/>
      <c r="AF1364" s="207"/>
      <c r="AG1364" s="207"/>
      <c r="AH1364" s="208"/>
    </row>
    <row r="1365" customFormat="false" ht="13.5" hidden="false" customHeight="true" outlineLevel="0" collapsed="false">
      <c r="A1365" s="22" t="n">
        <v>1364</v>
      </c>
      <c r="B1365" s="180"/>
      <c r="C1365" s="22"/>
      <c r="D1365" s="22"/>
      <c r="E1365" s="22"/>
      <c r="F1365" s="22"/>
      <c r="G1365" s="22"/>
      <c r="H1365" s="183"/>
      <c r="I1365" s="183"/>
      <c r="J1365" s="22"/>
      <c r="K1365" s="191" t="e">
        <f aca="false">VLOOKUP('Altri Costi'!J1365,Legenda!$D$1:$F$258,2)</f>
        <v>#N/A</v>
      </c>
      <c r="L1365" s="22"/>
      <c r="M1365" s="22"/>
      <c r="N1365" s="203"/>
      <c r="O1365" s="183"/>
      <c r="P1365" s="22"/>
      <c r="Q1365" s="203"/>
      <c r="R1365" s="183"/>
      <c r="S1365" s="184" t="n">
        <f aca="false">'Piano Finanziario Annuale'!$F$6</f>
        <v>0</v>
      </c>
      <c r="T1365" s="185" t="n">
        <v>0</v>
      </c>
      <c r="U1365" s="186"/>
      <c r="V1365" s="187" t="n">
        <f aca="false">(T1365*U1365)</f>
        <v>0</v>
      </c>
      <c r="W1365" s="185" t="n">
        <v>0</v>
      </c>
      <c r="X1365" s="185" t="n">
        <f aca="false">IF(OR(S1365="sì",S1365="forfettario 190"),SUM(T1365+W1365),SUM(T1365+V1365+W1365))</f>
        <v>0</v>
      </c>
      <c r="Y1365" s="205"/>
      <c r="Z1365" s="205"/>
      <c r="AA1365" s="206"/>
      <c r="AB1365" s="189" t="n">
        <f aca="false">IF(AA1365="SI",X1365,0)</f>
        <v>0</v>
      </c>
      <c r="AC1365" s="207"/>
      <c r="AD1365" s="207"/>
      <c r="AE1365" s="207"/>
      <c r="AF1365" s="207"/>
      <c r="AG1365" s="207"/>
      <c r="AH1365" s="208"/>
    </row>
    <row r="1366" customFormat="false" ht="13.5" hidden="false" customHeight="true" outlineLevel="0" collapsed="false">
      <c r="A1366" s="22" t="n">
        <v>1365</v>
      </c>
      <c r="B1366" s="180"/>
      <c r="C1366" s="22"/>
      <c r="D1366" s="22"/>
      <c r="E1366" s="22"/>
      <c r="F1366" s="22"/>
      <c r="G1366" s="22"/>
      <c r="H1366" s="183"/>
      <c r="I1366" s="183"/>
      <c r="J1366" s="22"/>
      <c r="K1366" s="191" t="e">
        <f aca="false">VLOOKUP('Altri Costi'!J1366,Legenda!$D$1:$F$258,2)</f>
        <v>#N/A</v>
      </c>
      <c r="L1366" s="22"/>
      <c r="M1366" s="22"/>
      <c r="N1366" s="203"/>
      <c r="O1366" s="183"/>
      <c r="P1366" s="22"/>
      <c r="Q1366" s="203"/>
      <c r="R1366" s="183"/>
      <c r="S1366" s="184" t="n">
        <f aca="false">'Piano Finanziario Annuale'!$F$6</f>
        <v>0</v>
      </c>
      <c r="T1366" s="185" t="n">
        <v>0</v>
      </c>
      <c r="U1366" s="186"/>
      <c r="V1366" s="187" t="n">
        <f aca="false">(T1366*U1366)</f>
        <v>0</v>
      </c>
      <c r="W1366" s="185" t="n">
        <v>0</v>
      </c>
      <c r="X1366" s="185" t="n">
        <f aca="false">IF(OR(S1366="sì",S1366="forfettario 190"),SUM(T1366+W1366),SUM(T1366+V1366+W1366))</f>
        <v>0</v>
      </c>
      <c r="Y1366" s="205"/>
      <c r="Z1366" s="205"/>
      <c r="AA1366" s="206"/>
      <c r="AB1366" s="189" t="n">
        <f aca="false">IF(AA1366="SI",X1366,0)</f>
        <v>0</v>
      </c>
      <c r="AC1366" s="207"/>
      <c r="AD1366" s="207"/>
      <c r="AE1366" s="207"/>
      <c r="AF1366" s="207"/>
      <c r="AG1366" s="207"/>
      <c r="AH1366" s="208"/>
    </row>
    <row r="1367" customFormat="false" ht="13.5" hidden="false" customHeight="true" outlineLevel="0" collapsed="false">
      <c r="A1367" s="22" t="n">
        <v>1366</v>
      </c>
      <c r="B1367" s="180"/>
      <c r="C1367" s="22"/>
      <c r="D1367" s="22"/>
      <c r="E1367" s="22"/>
      <c r="F1367" s="22"/>
      <c r="G1367" s="22"/>
      <c r="H1367" s="183"/>
      <c r="I1367" s="183"/>
      <c r="J1367" s="22"/>
      <c r="K1367" s="191" t="e">
        <f aca="false">VLOOKUP('Altri Costi'!J1367,Legenda!$D$1:$F$258,2)</f>
        <v>#N/A</v>
      </c>
      <c r="L1367" s="22"/>
      <c r="M1367" s="22"/>
      <c r="N1367" s="203"/>
      <c r="O1367" s="183"/>
      <c r="P1367" s="22"/>
      <c r="Q1367" s="203"/>
      <c r="R1367" s="183"/>
      <c r="S1367" s="184" t="n">
        <f aca="false">'Piano Finanziario Annuale'!$F$6</f>
        <v>0</v>
      </c>
      <c r="T1367" s="185" t="n">
        <v>0</v>
      </c>
      <c r="U1367" s="186"/>
      <c r="V1367" s="187" t="n">
        <f aca="false">(T1367*U1367)</f>
        <v>0</v>
      </c>
      <c r="W1367" s="185" t="n">
        <v>0</v>
      </c>
      <c r="X1367" s="185" t="n">
        <f aca="false">IF(OR(S1367="sì",S1367="forfettario 190"),SUM(T1367+W1367),SUM(T1367+V1367+W1367))</f>
        <v>0</v>
      </c>
      <c r="Y1367" s="205"/>
      <c r="Z1367" s="205"/>
      <c r="AA1367" s="206"/>
      <c r="AB1367" s="189" t="n">
        <f aca="false">IF(AA1367="SI",X1367,0)</f>
        <v>0</v>
      </c>
      <c r="AC1367" s="207"/>
      <c r="AD1367" s="207"/>
      <c r="AE1367" s="207"/>
      <c r="AF1367" s="207"/>
      <c r="AG1367" s="207"/>
      <c r="AH1367" s="208"/>
    </row>
    <row r="1368" customFormat="false" ht="13.5" hidden="false" customHeight="true" outlineLevel="0" collapsed="false">
      <c r="A1368" s="22" t="n">
        <v>1367</v>
      </c>
      <c r="B1368" s="180"/>
      <c r="C1368" s="22"/>
      <c r="D1368" s="22"/>
      <c r="E1368" s="22"/>
      <c r="F1368" s="22"/>
      <c r="G1368" s="22"/>
      <c r="H1368" s="183"/>
      <c r="I1368" s="183"/>
      <c r="J1368" s="22"/>
      <c r="K1368" s="191" t="e">
        <f aca="false">VLOOKUP('Altri Costi'!J1368,Legenda!$D$1:$F$258,2)</f>
        <v>#N/A</v>
      </c>
      <c r="L1368" s="22"/>
      <c r="M1368" s="22"/>
      <c r="N1368" s="203"/>
      <c r="O1368" s="183"/>
      <c r="P1368" s="22"/>
      <c r="Q1368" s="203"/>
      <c r="R1368" s="183"/>
      <c r="S1368" s="184" t="n">
        <f aca="false">'Piano Finanziario Annuale'!$F$6</f>
        <v>0</v>
      </c>
      <c r="T1368" s="185" t="n">
        <v>0</v>
      </c>
      <c r="U1368" s="186"/>
      <c r="V1368" s="187" t="n">
        <f aca="false">(T1368*U1368)</f>
        <v>0</v>
      </c>
      <c r="W1368" s="185" t="n">
        <v>0</v>
      </c>
      <c r="X1368" s="185" t="n">
        <f aca="false">IF(OR(S1368="sì",S1368="forfettario 190"),SUM(T1368+W1368),SUM(T1368+V1368+W1368))</f>
        <v>0</v>
      </c>
      <c r="Y1368" s="205"/>
      <c r="Z1368" s="205"/>
      <c r="AA1368" s="206"/>
      <c r="AB1368" s="189" t="n">
        <f aca="false">IF(AA1368="SI",X1368,0)</f>
        <v>0</v>
      </c>
      <c r="AC1368" s="207"/>
      <c r="AD1368" s="207"/>
      <c r="AE1368" s="207"/>
      <c r="AF1368" s="207"/>
      <c r="AG1368" s="207"/>
      <c r="AH1368" s="208"/>
    </row>
    <row r="1369" customFormat="false" ht="13.5" hidden="false" customHeight="true" outlineLevel="0" collapsed="false">
      <c r="A1369" s="22" t="n">
        <v>1368</v>
      </c>
      <c r="B1369" s="180"/>
      <c r="C1369" s="22"/>
      <c r="D1369" s="22"/>
      <c r="E1369" s="22"/>
      <c r="F1369" s="22"/>
      <c r="G1369" s="22"/>
      <c r="H1369" s="183"/>
      <c r="I1369" s="183"/>
      <c r="J1369" s="22"/>
      <c r="K1369" s="191" t="e">
        <f aca="false">VLOOKUP('Altri Costi'!J1369,Legenda!$D$1:$F$258,2)</f>
        <v>#N/A</v>
      </c>
      <c r="L1369" s="22"/>
      <c r="M1369" s="22"/>
      <c r="N1369" s="203"/>
      <c r="O1369" s="183"/>
      <c r="P1369" s="22"/>
      <c r="Q1369" s="203"/>
      <c r="R1369" s="183"/>
      <c r="S1369" s="184" t="n">
        <f aca="false">'Piano Finanziario Annuale'!$F$6</f>
        <v>0</v>
      </c>
      <c r="T1369" s="185" t="n">
        <v>0</v>
      </c>
      <c r="U1369" s="186"/>
      <c r="V1369" s="187" t="n">
        <f aca="false">(T1369*U1369)</f>
        <v>0</v>
      </c>
      <c r="W1369" s="185" t="n">
        <v>0</v>
      </c>
      <c r="X1369" s="185" t="n">
        <f aca="false">IF(OR(S1369="sì",S1369="forfettario 190"),SUM(T1369+W1369),SUM(T1369+V1369+W1369))</f>
        <v>0</v>
      </c>
      <c r="Y1369" s="205"/>
      <c r="Z1369" s="205"/>
      <c r="AA1369" s="206"/>
      <c r="AB1369" s="189" t="n">
        <f aca="false">IF(AA1369="SI",X1369,0)</f>
        <v>0</v>
      </c>
      <c r="AC1369" s="207"/>
      <c r="AD1369" s="207"/>
      <c r="AE1369" s="207"/>
      <c r="AF1369" s="207"/>
      <c r="AG1369" s="207"/>
      <c r="AH1369" s="208"/>
    </row>
    <row r="1370" customFormat="false" ht="13.5" hidden="false" customHeight="true" outlineLevel="0" collapsed="false">
      <c r="A1370" s="22" t="n">
        <v>1369</v>
      </c>
      <c r="B1370" s="180"/>
      <c r="C1370" s="22"/>
      <c r="D1370" s="22"/>
      <c r="E1370" s="22"/>
      <c r="F1370" s="22"/>
      <c r="G1370" s="22"/>
      <c r="H1370" s="183"/>
      <c r="I1370" s="183"/>
      <c r="J1370" s="22"/>
      <c r="K1370" s="191" t="e">
        <f aca="false">VLOOKUP('Altri Costi'!J1370,Legenda!$D$1:$F$258,2)</f>
        <v>#N/A</v>
      </c>
      <c r="L1370" s="22"/>
      <c r="M1370" s="22"/>
      <c r="N1370" s="203"/>
      <c r="O1370" s="183"/>
      <c r="P1370" s="22"/>
      <c r="Q1370" s="203"/>
      <c r="R1370" s="183"/>
      <c r="S1370" s="184" t="n">
        <f aca="false">'Piano Finanziario Annuale'!$F$6</f>
        <v>0</v>
      </c>
      <c r="T1370" s="185" t="n">
        <v>0</v>
      </c>
      <c r="U1370" s="186"/>
      <c r="V1370" s="187" t="n">
        <f aca="false">(T1370*U1370)</f>
        <v>0</v>
      </c>
      <c r="W1370" s="185" t="n">
        <v>0</v>
      </c>
      <c r="X1370" s="185" t="n">
        <f aca="false">IF(OR(S1370="sì",S1370="forfettario 190"),SUM(T1370+W1370),SUM(T1370+V1370+W1370))</f>
        <v>0</v>
      </c>
      <c r="Y1370" s="205"/>
      <c r="Z1370" s="205"/>
      <c r="AA1370" s="206"/>
      <c r="AB1370" s="189" t="n">
        <f aca="false">IF(AA1370="SI",X1370,0)</f>
        <v>0</v>
      </c>
      <c r="AC1370" s="207"/>
      <c r="AD1370" s="207"/>
      <c r="AE1370" s="207"/>
      <c r="AF1370" s="207"/>
      <c r="AG1370" s="207"/>
      <c r="AH1370" s="208"/>
    </row>
    <row r="1371" customFormat="false" ht="13.5" hidden="false" customHeight="true" outlineLevel="0" collapsed="false">
      <c r="A1371" s="22" t="n">
        <v>1370</v>
      </c>
      <c r="B1371" s="180"/>
      <c r="C1371" s="22"/>
      <c r="D1371" s="22"/>
      <c r="E1371" s="22"/>
      <c r="F1371" s="22"/>
      <c r="G1371" s="22"/>
      <c r="H1371" s="183"/>
      <c r="I1371" s="183"/>
      <c r="J1371" s="22"/>
      <c r="K1371" s="191" t="e">
        <f aca="false">VLOOKUP('Altri Costi'!J1371,Legenda!$D$1:$F$258,2)</f>
        <v>#N/A</v>
      </c>
      <c r="L1371" s="22"/>
      <c r="M1371" s="22"/>
      <c r="N1371" s="203"/>
      <c r="O1371" s="183"/>
      <c r="P1371" s="22"/>
      <c r="Q1371" s="203"/>
      <c r="R1371" s="183"/>
      <c r="S1371" s="184" t="n">
        <f aca="false">'Piano Finanziario Annuale'!$F$6</f>
        <v>0</v>
      </c>
      <c r="T1371" s="185" t="n">
        <v>0</v>
      </c>
      <c r="U1371" s="186"/>
      <c r="V1371" s="187" t="n">
        <f aca="false">(T1371*U1371)</f>
        <v>0</v>
      </c>
      <c r="W1371" s="185" t="n">
        <v>0</v>
      </c>
      <c r="X1371" s="185" t="n">
        <f aca="false">IF(OR(S1371="sì",S1371="forfettario 190"),SUM(T1371+W1371),SUM(T1371+V1371+W1371))</f>
        <v>0</v>
      </c>
      <c r="Y1371" s="205"/>
      <c r="Z1371" s="205"/>
      <c r="AA1371" s="206"/>
      <c r="AB1371" s="189" t="n">
        <f aca="false">IF(AA1371="SI",X1371,0)</f>
        <v>0</v>
      </c>
      <c r="AC1371" s="207"/>
      <c r="AD1371" s="207"/>
      <c r="AE1371" s="207"/>
      <c r="AF1371" s="207"/>
      <c r="AG1371" s="207"/>
      <c r="AH1371" s="208"/>
    </row>
    <row r="1372" customFormat="false" ht="13.5" hidden="false" customHeight="true" outlineLevel="0" collapsed="false">
      <c r="A1372" s="22" t="n">
        <v>1371</v>
      </c>
      <c r="B1372" s="180"/>
      <c r="C1372" s="22"/>
      <c r="D1372" s="22"/>
      <c r="E1372" s="22"/>
      <c r="F1372" s="22"/>
      <c r="G1372" s="22"/>
      <c r="H1372" s="183"/>
      <c r="I1372" s="183"/>
      <c r="J1372" s="22"/>
      <c r="K1372" s="191" t="e">
        <f aca="false">VLOOKUP('Altri Costi'!J1372,Legenda!$D$1:$F$258,2)</f>
        <v>#N/A</v>
      </c>
      <c r="L1372" s="22"/>
      <c r="M1372" s="22"/>
      <c r="N1372" s="203"/>
      <c r="O1372" s="183"/>
      <c r="P1372" s="22"/>
      <c r="Q1372" s="203"/>
      <c r="R1372" s="183"/>
      <c r="S1372" s="184" t="n">
        <f aca="false">'Piano Finanziario Annuale'!$F$6</f>
        <v>0</v>
      </c>
      <c r="T1372" s="185" t="n">
        <v>0</v>
      </c>
      <c r="U1372" s="186"/>
      <c r="V1372" s="187" t="n">
        <f aca="false">(T1372*U1372)</f>
        <v>0</v>
      </c>
      <c r="W1372" s="185" t="n">
        <v>0</v>
      </c>
      <c r="X1372" s="185" t="n">
        <f aca="false">IF(OR(S1372="sì",S1372="forfettario 190"),SUM(T1372+W1372),SUM(T1372+V1372+W1372))</f>
        <v>0</v>
      </c>
      <c r="Y1372" s="205"/>
      <c r="Z1372" s="205"/>
      <c r="AA1372" s="206"/>
      <c r="AB1372" s="189" t="n">
        <f aca="false">IF(AA1372="SI",X1372,0)</f>
        <v>0</v>
      </c>
      <c r="AC1372" s="207"/>
      <c r="AD1372" s="207"/>
      <c r="AE1372" s="207"/>
      <c r="AF1372" s="207"/>
      <c r="AG1372" s="207"/>
      <c r="AH1372" s="208"/>
    </row>
    <row r="1373" customFormat="false" ht="13.5" hidden="false" customHeight="true" outlineLevel="0" collapsed="false">
      <c r="A1373" s="22" t="n">
        <v>1372</v>
      </c>
      <c r="B1373" s="180"/>
      <c r="C1373" s="22"/>
      <c r="D1373" s="22"/>
      <c r="E1373" s="22"/>
      <c r="F1373" s="22"/>
      <c r="G1373" s="22"/>
      <c r="H1373" s="183"/>
      <c r="I1373" s="183"/>
      <c r="J1373" s="22"/>
      <c r="K1373" s="191" t="e">
        <f aca="false">VLOOKUP('Altri Costi'!J1373,Legenda!$D$1:$F$258,2)</f>
        <v>#N/A</v>
      </c>
      <c r="L1373" s="22"/>
      <c r="M1373" s="22"/>
      <c r="N1373" s="203"/>
      <c r="O1373" s="183"/>
      <c r="P1373" s="22"/>
      <c r="Q1373" s="203"/>
      <c r="R1373" s="183"/>
      <c r="S1373" s="184" t="n">
        <f aca="false">'Piano Finanziario Annuale'!$F$6</f>
        <v>0</v>
      </c>
      <c r="T1373" s="185" t="n">
        <v>0</v>
      </c>
      <c r="U1373" s="186"/>
      <c r="V1373" s="187" t="n">
        <f aca="false">(T1373*U1373)</f>
        <v>0</v>
      </c>
      <c r="W1373" s="185" t="n">
        <v>0</v>
      </c>
      <c r="X1373" s="185" t="n">
        <f aca="false">IF(OR(S1373="sì",S1373="forfettario 190"),SUM(T1373+W1373),SUM(T1373+V1373+W1373))</f>
        <v>0</v>
      </c>
      <c r="Y1373" s="205"/>
      <c r="Z1373" s="205"/>
      <c r="AA1373" s="206"/>
      <c r="AB1373" s="189" t="n">
        <f aca="false">IF(AA1373="SI",X1373,0)</f>
        <v>0</v>
      </c>
      <c r="AC1373" s="207"/>
      <c r="AD1373" s="207"/>
      <c r="AE1373" s="207"/>
      <c r="AF1373" s="207"/>
      <c r="AG1373" s="207"/>
      <c r="AH1373" s="208"/>
    </row>
    <row r="1374" customFormat="false" ht="13.5" hidden="false" customHeight="true" outlineLevel="0" collapsed="false">
      <c r="A1374" s="22" t="n">
        <v>1373</v>
      </c>
      <c r="B1374" s="180"/>
      <c r="C1374" s="22"/>
      <c r="D1374" s="22"/>
      <c r="E1374" s="22"/>
      <c r="F1374" s="22"/>
      <c r="G1374" s="22"/>
      <c r="H1374" s="183"/>
      <c r="I1374" s="183"/>
      <c r="J1374" s="22"/>
      <c r="K1374" s="191" t="e">
        <f aca="false">VLOOKUP('Altri Costi'!J1374,Legenda!$D$1:$F$258,2)</f>
        <v>#N/A</v>
      </c>
      <c r="L1374" s="22"/>
      <c r="M1374" s="22"/>
      <c r="N1374" s="203"/>
      <c r="O1374" s="183"/>
      <c r="P1374" s="22"/>
      <c r="Q1374" s="203"/>
      <c r="R1374" s="183"/>
      <c r="S1374" s="184" t="n">
        <f aca="false">'Piano Finanziario Annuale'!$F$6</f>
        <v>0</v>
      </c>
      <c r="T1374" s="185" t="n">
        <v>0</v>
      </c>
      <c r="U1374" s="186"/>
      <c r="V1374" s="187" t="n">
        <f aca="false">(T1374*U1374)</f>
        <v>0</v>
      </c>
      <c r="W1374" s="185" t="n">
        <v>0</v>
      </c>
      <c r="X1374" s="185" t="n">
        <f aca="false">IF(OR(S1374="sì",S1374="forfettario 190"),SUM(T1374+W1374),SUM(T1374+V1374+W1374))</f>
        <v>0</v>
      </c>
      <c r="Y1374" s="205"/>
      <c r="Z1374" s="205"/>
      <c r="AA1374" s="206"/>
      <c r="AB1374" s="189" t="n">
        <f aca="false">IF(AA1374="SI",X1374,0)</f>
        <v>0</v>
      </c>
      <c r="AC1374" s="207"/>
      <c r="AD1374" s="207"/>
      <c r="AE1374" s="207"/>
      <c r="AF1374" s="207"/>
      <c r="AG1374" s="207"/>
      <c r="AH1374" s="208"/>
    </row>
    <row r="1375" customFormat="false" ht="13.5" hidden="false" customHeight="true" outlineLevel="0" collapsed="false">
      <c r="A1375" s="22" t="n">
        <v>1374</v>
      </c>
      <c r="B1375" s="180"/>
      <c r="C1375" s="22"/>
      <c r="D1375" s="22"/>
      <c r="E1375" s="22"/>
      <c r="F1375" s="22"/>
      <c r="G1375" s="22"/>
      <c r="H1375" s="183"/>
      <c r="I1375" s="183"/>
      <c r="J1375" s="22"/>
      <c r="K1375" s="191" t="e">
        <f aca="false">VLOOKUP('Altri Costi'!J1375,Legenda!$D$1:$F$258,2)</f>
        <v>#N/A</v>
      </c>
      <c r="L1375" s="22"/>
      <c r="M1375" s="22"/>
      <c r="N1375" s="203"/>
      <c r="O1375" s="183"/>
      <c r="P1375" s="22"/>
      <c r="Q1375" s="203"/>
      <c r="R1375" s="183"/>
      <c r="S1375" s="184" t="n">
        <f aca="false">'Piano Finanziario Annuale'!$F$6</f>
        <v>0</v>
      </c>
      <c r="T1375" s="185" t="n">
        <v>0</v>
      </c>
      <c r="U1375" s="186"/>
      <c r="V1375" s="187" t="n">
        <f aca="false">(T1375*U1375)</f>
        <v>0</v>
      </c>
      <c r="W1375" s="185" t="n">
        <v>0</v>
      </c>
      <c r="X1375" s="185" t="n">
        <f aca="false">IF(OR(S1375="sì",S1375="forfettario 190"),SUM(T1375+W1375),SUM(T1375+V1375+W1375))</f>
        <v>0</v>
      </c>
      <c r="Y1375" s="205"/>
      <c r="Z1375" s="205"/>
      <c r="AA1375" s="206"/>
      <c r="AB1375" s="189" t="n">
        <f aca="false">IF(AA1375="SI",X1375,0)</f>
        <v>0</v>
      </c>
      <c r="AC1375" s="207"/>
      <c r="AD1375" s="207"/>
      <c r="AE1375" s="207"/>
      <c r="AF1375" s="207"/>
      <c r="AG1375" s="207"/>
      <c r="AH1375" s="208"/>
    </row>
    <row r="1376" customFormat="false" ht="13.5" hidden="false" customHeight="true" outlineLevel="0" collapsed="false">
      <c r="A1376" s="22" t="n">
        <v>1375</v>
      </c>
      <c r="B1376" s="180"/>
      <c r="C1376" s="22"/>
      <c r="D1376" s="22"/>
      <c r="E1376" s="22"/>
      <c r="F1376" s="22"/>
      <c r="G1376" s="22"/>
      <c r="H1376" s="183"/>
      <c r="I1376" s="183"/>
      <c r="J1376" s="22"/>
      <c r="K1376" s="191" t="e">
        <f aca="false">VLOOKUP('Altri Costi'!J1376,Legenda!$D$1:$F$258,2)</f>
        <v>#N/A</v>
      </c>
      <c r="L1376" s="22"/>
      <c r="M1376" s="22"/>
      <c r="N1376" s="203"/>
      <c r="O1376" s="183"/>
      <c r="P1376" s="22"/>
      <c r="Q1376" s="203"/>
      <c r="R1376" s="183"/>
      <c r="S1376" s="184" t="n">
        <f aca="false">'Piano Finanziario Annuale'!$F$6</f>
        <v>0</v>
      </c>
      <c r="T1376" s="185" t="n">
        <v>0</v>
      </c>
      <c r="U1376" s="186"/>
      <c r="V1376" s="187" t="n">
        <f aca="false">(T1376*U1376)</f>
        <v>0</v>
      </c>
      <c r="W1376" s="185" t="n">
        <v>0</v>
      </c>
      <c r="X1376" s="185" t="n">
        <f aca="false">IF(OR(S1376="sì",S1376="forfettario 190"),SUM(T1376+W1376),SUM(T1376+V1376+W1376))</f>
        <v>0</v>
      </c>
      <c r="Y1376" s="205"/>
      <c r="Z1376" s="205"/>
      <c r="AA1376" s="206"/>
      <c r="AB1376" s="189" t="n">
        <f aca="false">IF(AA1376="SI",X1376,0)</f>
        <v>0</v>
      </c>
      <c r="AC1376" s="207"/>
      <c r="AD1376" s="207"/>
      <c r="AE1376" s="207"/>
      <c r="AF1376" s="207"/>
      <c r="AG1376" s="207"/>
      <c r="AH1376" s="208"/>
    </row>
    <row r="1377" customFormat="false" ht="13.5" hidden="false" customHeight="true" outlineLevel="0" collapsed="false">
      <c r="A1377" s="22" t="n">
        <v>1376</v>
      </c>
      <c r="B1377" s="180"/>
      <c r="C1377" s="22"/>
      <c r="D1377" s="22"/>
      <c r="E1377" s="22"/>
      <c r="F1377" s="22"/>
      <c r="G1377" s="22"/>
      <c r="H1377" s="183"/>
      <c r="I1377" s="183"/>
      <c r="J1377" s="22"/>
      <c r="K1377" s="191" t="e">
        <f aca="false">VLOOKUP('Altri Costi'!J1377,Legenda!$D$1:$F$258,2)</f>
        <v>#N/A</v>
      </c>
      <c r="L1377" s="22"/>
      <c r="M1377" s="22"/>
      <c r="N1377" s="203"/>
      <c r="O1377" s="183"/>
      <c r="P1377" s="22"/>
      <c r="Q1377" s="203"/>
      <c r="R1377" s="183"/>
      <c r="S1377" s="184" t="n">
        <f aca="false">'Piano Finanziario Annuale'!$F$6</f>
        <v>0</v>
      </c>
      <c r="T1377" s="185" t="n">
        <v>0</v>
      </c>
      <c r="U1377" s="186"/>
      <c r="V1377" s="187" t="n">
        <f aca="false">(T1377*U1377)</f>
        <v>0</v>
      </c>
      <c r="W1377" s="185" t="n">
        <v>0</v>
      </c>
      <c r="X1377" s="185" t="n">
        <f aca="false">IF(OR(S1377="sì",S1377="forfettario 190"),SUM(T1377+W1377),SUM(T1377+V1377+W1377))</f>
        <v>0</v>
      </c>
      <c r="Y1377" s="205"/>
      <c r="Z1377" s="205"/>
      <c r="AA1377" s="206"/>
      <c r="AB1377" s="189" t="n">
        <f aca="false">IF(AA1377="SI",X1377,0)</f>
        <v>0</v>
      </c>
      <c r="AC1377" s="207"/>
      <c r="AD1377" s="207"/>
      <c r="AE1377" s="207"/>
      <c r="AF1377" s="207"/>
      <c r="AG1377" s="207"/>
      <c r="AH1377" s="208"/>
    </row>
    <row r="1378" customFormat="false" ht="13.5" hidden="false" customHeight="true" outlineLevel="0" collapsed="false">
      <c r="A1378" s="22" t="n">
        <v>1377</v>
      </c>
      <c r="B1378" s="180"/>
      <c r="C1378" s="22"/>
      <c r="D1378" s="22"/>
      <c r="E1378" s="22"/>
      <c r="F1378" s="22"/>
      <c r="G1378" s="22"/>
      <c r="H1378" s="183"/>
      <c r="I1378" s="183"/>
      <c r="J1378" s="22"/>
      <c r="K1378" s="191" t="e">
        <f aca="false">VLOOKUP('Altri Costi'!J1378,Legenda!$D$1:$F$258,2)</f>
        <v>#N/A</v>
      </c>
      <c r="L1378" s="22"/>
      <c r="M1378" s="22"/>
      <c r="N1378" s="203"/>
      <c r="O1378" s="183"/>
      <c r="P1378" s="22"/>
      <c r="Q1378" s="203"/>
      <c r="R1378" s="183"/>
      <c r="S1378" s="184" t="n">
        <f aca="false">'Piano Finanziario Annuale'!$F$6</f>
        <v>0</v>
      </c>
      <c r="T1378" s="185" t="n">
        <v>0</v>
      </c>
      <c r="U1378" s="186"/>
      <c r="V1378" s="187" t="n">
        <f aca="false">(T1378*U1378)</f>
        <v>0</v>
      </c>
      <c r="W1378" s="185" t="n">
        <v>0</v>
      </c>
      <c r="X1378" s="185" t="n">
        <f aca="false">IF(OR(S1378="sì",S1378="forfettario 190"),SUM(T1378+W1378),SUM(T1378+V1378+W1378))</f>
        <v>0</v>
      </c>
      <c r="Y1378" s="205"/>
      <c r="Z1378" s="205"/>
      <c r="AA1378" s="206"/>
      <c r="AB1378" s="189" t="n">
        <f aca="false">IF(AA1378="SI",X1378,0)</f>
        <v>0</v>
      </c>
      <c r="AC1378" s="207"/>
      <c r="AD1378" s="207"/>
      <c r="AE1378" s="207"/>
      <c r="AF1378" s="207"/>
      <c r="AG1378" s="207"/>
      <c r="AH1378" s="208"/>
    </row>
    <row r="1379" customFormat="false" ht="13.5" hidden="false" customHeight="true" outlineLevel="0" collapsed="false">
      <c r="A1379" s="22" t="n">
        <v>1378</v>
      </c>
      <c r="B1379" s="180"/>
      <c r="C1379" s="22"/>
      <c r="D1379" s="22"/>
      <c r="E1379" s="22"/>
      <c r="F1379" s="22"/>
      <c r="G1379" s="22"/>
      <c r="H1379" s="183"/>
      <c r="I1379" s="183"/>
      <c r="J1379" s="22"/>
      <c r="K1379" s="191" t="e">
        <f aca="false">VLOOKUP('Altri Costi'!J1379,Legenda!$D$1:$F$258,2)</f>
        <v>#N/A</v>
      </c>
      <c r="L1379" s="22"/>
      <c r="M1379" s="22"/>
      <c r="N1379" s="203"/>
      <c r="O1379" s="183"/>
      <c r="P1379" s="22"/>
      <c r="Q1379" s="203"/>
      <c r="R1379" s="183"/>
      <c r="S1379" s="184" t="n">
        <f aca="false">'Piano Finanziario Annuale'!$F$6</f>
        <v>0</v>
      </c>
      <c r="T1379" s="185" t="n">
        <v>0</v>
      </c>
      <c r="U1379" s="186"/>
      <c r="V1379" s="187" t="n">
        <f aca="false">(T1379*U1379)</f>
        <v>0</v>
      </c>
      <c r="W1379" s="185" t="n">
        <v>0</v>
      </c>
      <c r="X1379" s="185" t="n">
        <f aca="false">IF(OR(S1379="sì",S1379="forfettario 190"),SUM(T1379+W1379),SUM(T1379+V1379+W1379))</f>
        <v>0</v>
      </c>
      <c r="Y1379" s="205"/>
      <c r="Z1379" s="205"/>
      <c r="AA1379" s="206"/>
      <c r="AB1379" s="189" t="n">
        <f aca="false">IF(AA1379="SI",X1379,0)</f>
        <v>0</v>
      </c>
      <c r="AC1379" s="207"/>
      <c r="AD1379" s="207"/>
      <c r="AE1379" s="207"/>
      <c r="AF1379" s="207"/>
      <c r="AG1379" s="207"/>
      <c r="AH1379" s="208"/>
    </row>
    <row r="1380" customFormat="false" ht="13.5" hidden="false" customHeight="true" outlineLevel="0" collapsed="false">
      <c r="A1380" s="22" t="n">
        <v>1379</v>
      </c>
      <c r="B1380" s="180"/>
      <c r="C1380" s="22"/>
      <c r="D1380" s="22"/>
      <c r="E1380" s="22"/>
      <c r="F1380" s="22"/>
      <c r="G1380" s="22"/>
      <c r="H1380" s="183"/>
      <c r="I1380" s="183"/>
      <c r="J1380" s="22"/>
      <c r="K1380" s="191" t="e">
        <f aca="false">VLOOKUP('Altri Costi'!J1380,Legenda!$D$1:$F$258,2)</f>
        <v>#N/A</v>
      </c>
      <c r="L1380" s="22"/>
      <c r="M1380" s="22"/>
      <c r="N1380" s="203"/>
      <c r="O1380" s="183"/>
      <c r="P1380" s="22"/>
      <c r="Q1380" s="203"/>
      <c r="R1380" s="183"/>
      <c r="S1380" s="184" t="n">
        <f aca="false">'Piano Finanziario Annuale'!$F$6</f>
        <v>0</v>
      </c>
      <c r="T1380" s="185" t="n">
        <v>0</v>
      </c>
      <c r="U1380" s="186"/>
      <c r="V1380" s="187" t="n">
        <f aca="false">(T1380*U1380)</f>
        <v>0</v>
      </c>
      <c r="W1380" s="185" t="n">
        <v>0</v>
      </c>
      <c r="X1380" s="185" t="n">
        <f aca="false">IF(OR(S1380="sì",S1380="forfettario 190"),SUM(T1380+W1380),SUM(T1380+V1380+W1380))</f>
        <v>0</v>
      </c>
      <c r="Y1380" s="205"/>
      <c r="Z1380" s="205"/>
      <c r="AA1380" s="206"/>
      <c r="AB1380" s="189" t="n">
        <f aca="false">IF(AA1380="SI",X1380,0)</f>
        <v>0</v>
      </c>
      <c r="AC1380" s="207"/>
      <c r="AD1380" s="207"/>
      <c r="AE1380" s="207"/>
      <c r="AF1380" s="207"/>
      <c r="AG1380" s="207"/>
      <c r="AH1380" s="208"/>
    </row>
    <row r="1381" customFormat="false" ht="13.5" hidden="false" customHeight="true" outlineLevel="0" collapsed="false">
      <c r="A1381" s="22" t="n">
        <v>1380</v>
      </c>
      <c r="B1381" s="180"/>
      <c r="C1381" s="22"/>
      <c r="D1381" s="22"/>
      <c r="E1381" s="22"/>
      <c r="F1381" s="22"/>
      <c r="G1381" s="22"/>
      <c r="H1381" s="183"/>
      <c r="I1381" s="183"/>
      <c r="J1381" s="22"/>
      <c r="K1381" s="191" t="e">
        <f aca="false">VLOOKUP('Altri Costi'!J1381,Legenda!$D$1:$F$258,2)</f>
        <v>#N/A</v>
      </c>
      <c r="L1381" s="22"/>
      <c r="M1381" s="22"/>
      <c r="N1381" s="203"/>
      <c r="O1381" s="183"/>
      <c r="P1381" s="22"/>
      <c r="Q1381" s="203"/>
      <c r="R1381" s="183"/>
      <c r="S1381" s="184" t="n">
        <f aca="false">'Piano Finanziario Annuale'!$F$6</f>
        <v>0</v>
      </c>
      <c r="T1381" s="185" t="n">
        <v>0</v>
      </c>
      <c r="U1381" s="186"/>
      <c r="V1381" s="187" t="n">
        <f aca="false">(T1381*U1381)</f>
        <v>0</v>
      </c>
      <c r="W1381" s="185" t="n">
        <v>0</v>
      </c>
      <c r="X1381" s="185" t="n">
        <f aca="false">IF(OR(S1381="sì",S1381="forfettario 190"),SUM(T1381+W1381),SUM(T1381+V1381+W1381))</f>
        <v>0</v>
      </c>
      <c r="Y1381" s="205"/>
      <c r="Z1381" s="205"/>
      <c r="AA1381" s="206"/>
      <c r="AB1381" s="189" t="n">
        <f aca="false">IF(AA1381="SI",X1381,0)</f>
        <v>0</v>
      </c>
      <c r="AC1381" s="207"/>
      <c r="AD1381" s="207"/>
      <c r="AE1381" s="207"/>
      <c r="AF1381" s="207"/>
      <c r="AG1381" s="207"/>
      <c r="AH1381" s="208"/>
    </row>
    <row r="1382" customFormat="false" ht="13.5" hidden="false" customHeight="true" outlineLevel="0" collapsed="false">
      <c r="A1382" s="22" t="n">
        <v>1381</v>
      </c>
      <c r="B1382" s="180"/>
      <c r="C1382" s="22"/>
      <c r="D1382" s="22"/>
      <c r="E1382" s="22"/>
      <c r="F1382" s="22"/>
      <c r="G1382" s="22"/>
      <c r="H1382" s="183"/>
      <c r="I1382" s="183"/>
      <c r="J1382" s="22"/>
      <c r="K1382" s="191" t="e">
        <f aca="false">VLOOKUP('Altri Costi'!J1382,Legenda!$D$1:$F$258,2)</f>
        <v>#N/A</v>
      </c>
      <c r="L1382" s="22"/>
      <c r="M1382" s="22"/>
      <c r="N1382" s="203"/>
      <c r="O1382" s="183"/>
      <c r="P1382" s="22"/>
      <c r="Q1382" s="203"/>
      <c r="R1382" s="183"/>
      <c r="S1382" s="184" t="n">
        <f aca="false">'Piano Finanziario Annuale'!$F$6</f>
        <v>0</v>
      </c>
      <c r="T1382" s="185" t="n">
        <v>0</v>
      </c>
      <c r="U1382" s="186"/>
      <c r="V1382" s="187" t="n">
        <f aca="false">(T1382*U1382)</f>
        <v>0</v>
      </c>
      <c r="W1382" s="185" t="n">
        <v>0</v>
      </c>
      <c r="X1382" s="185" t="n">
        <f aca="false">IF(OR(S1382="sì",S1382="forfettario 190"),SUM(T1382+W1382),SUM(T1382+V1382+W1382))</f>
        <v>0</v>
      </c>
      <c r="Y1382" s="205"/>
      <c r="Z1382" s="205"/>
      <c r="AA1382" s="206"/>
      <c r="AB1382" s="189" t="n">
        <f aca="false">IF(AA1382="SI",X1382,0)</f>
        <v>0</v>
      </c>
      <c r="AC1382" s="207"/>
      <c r="AD1382" s="207"/>
      <c r="AE1382" s="207"/>
      <c r="AF1382" s="207"/>
      <c r="AG1382" s="207"/>
      <c r="AH1382" s="208"/>
    </row>
    <row r="1383" customFormat="false" ht="13.5" hidden="false" customHeight="true" outlineLevel="0" collapsed="false">
      <c r="A1383" s="22" t="n">
        <v>1382</v>
      </c>
      <c r="B1383" s="180"/>
      <c r="C1383" s="22"/>
      <c r="D1383" s="22"/>
      <c r="E1383" s="22"/>
      <c r="F1383" s="22"/>
      <c r="G1383" s="22"/>
      <c r="H1383" s="183"/>
      <c r="I1383" s="183"/>
      <c r="J1383" s="22"/>
      <c r="K1383" s="191" t="e">
        <f aca="false">VLOOKUP('Altri Costi'!J1383,Legenda!$D$1:$F$258,2)</f>
        <v>#N/A</v>
      </c>
      <c r="L1383" s="22"/>
      <c r="M1383" s="22"/>
      <c r="N1383" s="203"/>
      <c r="O1383" s="183"/>
      <c r="P1383" s="22"/>
      <c r="Q1383" s="203"/>
      <c r="R1383" s="183"/>
      <c r="S1383" s="184" t="n">
        <f aca="false">'Piano Finanziario Annuale'!$F$6</f>
        <v>0</v>
      </c>
      <c r="T1383" s="185" t="n">
        <v>0</v>
      </c>
      <c r="U1383" s="186"/>
      <c r="V1383" s="187" t="n">
        <f aca="false">(T1383*U1383)</f>
        <v>0</v>
      </c>
      <c r="W1383" s="185" t="n">
        <v>0</v>
      </c>
      <c r="X1383" s="185" t="n">
        <f aca="false">IF(OR(S1383="sì",S1383="forfettario 190"),SUM(T1383+W1383),SUM(T1383+V1383+W1383))</f>
        <v>0</v>
      </c>
      <c r="Y1383" s="205"/>
      <c r="Z1383" s="205"/>
      <c r="AA1383" s="206"/>
      <c r="AB1383" s="189" t="n">
        <f aca="false">IF(AA1383="SI",X1383,0)</f>
        <v>0</v>
      </c>
      <c r="AC1383" s="207"/>
      <c r="AD1383" s="207"/>
      <c r="AE1383" s="207"/>
      <c r="AF1383" s="207"/>
      <c r="AG1383" s="207"/>
      <c r="AH1383" s="208"/>
    </row>
    <row r="1384" customFormat="false" ht="13.5" hidden="false" customHeight="true" outlineLevel="0" collapsed="false">
      <c r="A1384" s="22" t="n">
        <v>1383</v>
      </c>
      <c r="B1384" s="180"/>
      <c r="C1384" s="22"/>
      <c r="D1384" s="22"/>
      <c r="E1384" s="22"/>
      <c r="F1384" s="22"/>
      <c r="G1384" s="22"/>
      <c r="H1384" s="183"/>
      <c r="I1384" s="183"/>
      <c r="J1384" s="22"/>
      <c r="K1384" s="191" t="e">
        <f aca="false">VLOOKUP('Altri Costi'!J1384,Legenda!$D$1:$F$258,2)</f>
        <v>#N/A</v>
      </c>
      <c r="L1384" s="22"/>
      <c r="M1384" s="22"/>
      <c r="N1384" s="203"/>
      <c r="O1384" s="183"/>
      <c r="P1384" s="22"/>
      <c r="Q1384" s="203"/>
      <c r="R1384" s="183"/>
      <c r="S1384" s="184" t="n">
        <f aca="false">'Piano Finanziario Annuale'!$F$6</f>
        <v>0</v>
      </c>
      <c r="T1384" s="185" t="n">
        <v>0</v>
      </c>
      <c r="U1384" s="186"/>
      <c r="V1384" s="187" t="n">
        <f aca="false">(T1384*U1384)</f>
        <v>0</v>
      </c>
      <c r="W1384" s="185" t="n">
        <v>0</v>
      </c>
      <c r="X1384" s="185" t="n">
        <f aca="false">IF(OR(S1384="sì",S1384="forfettario 190"),SUM(T1384+W1384),SUM(T1384+V1384+W1384))</f>
        <v>0</v>
      </c>
      <c r="Y1384" s="205"/>
      <c r="Z1384" s="205"/>
      <c r="AA1384" s="206"/>
      <c r="AB1384" s="189" t="n">
        <f aca="false">IF(AA1384="SI",X1384,0)</f>
        <v>0</v>
      </c>
      <c r="AC1384" s="207"/>
      <c r="AD1384" s="207"/>
      <c r="AE1384" s="207"/>
      <c r="AF1384" s="207"/>
      <c r="AG1384" s="207"/>
      <c r="AH1384" s="208"/>
    </row>
    <row r="1385" customFormat="false" ht="13.5" hidden="false" customHeight="true" outlineLevel="0" collapsed="false">
      <c r="A1385" s="22" t="n">
        <v>1384</v>
      </c>
      <c r="B1385" s="180"/>
      <c r="C1385" s="22"/>
      <c r="D1385" s="22"/>
      <c r="E1385" s="22"/>
      <c r="F1385" s="22"/>
      <c r="G1385" s="22"/>
      <c r="H1385" s="183"/>
      <c r="I1385" s="183"/>
      <c r="J1385" s="22"/>
      <c r="K1385" s="191" t="e">
        <f aca="false">VLOOKUP('Altri Costi'!J1385,Legenda!$D$1:$F$258,2)</f>
        <v>#N/A</v>
      </c>
      <c r="L1385" s="22"/>
      <c r="M1385" s="22"/>
      <c r="N1385" s="203"/>
      <c r="O1385" s="183"/>
      <c r="P1385" s="22"/>
      <c r="Q1385" s="203"/>
      <c r="R1385" s="183"/>
      <c r="S1385" s="184" t="n">
        <f aca="false">'Piano Finanziario Annuale'!$F$6</f>
        <v>0</v>
      </c>
      <c r="T1385" s="185" t="n">
        <v>0</v>
      </c>
      <c r="U1385" s="186"/>
      <c r="V1385" s="187" t="n">
        <f aca="false">(T1385*U1385)</f>
        <v>0</v>
      </c>
      <c r="W1385" s="185" t="n">
        <v>0</v>
      </c>
      <c r="X1385" s="185" t="n">
        <f aca="false">IF(OR(S1385="sì",S1385="forfettario 190"),SUM(T1385+W1385),SUM(T1385+V1385+W1385))</f>
        <v>0</v>
      </c>
      <c r="Y1385" s="205"/>
      <c r="Z1385" s="205"/>
      <c r="AA1385" s="206"/>
      <c r="AB1385" s="189" t="n">
        <f aca="false">IF(AA1385="SI",X1385,0)</f>
        <v>0</v>
      </c>
      <c r="AC1385" s="207"/>
      <c r="AD1385" s="207"/>
      <c r="AE1385" s="207"/>
      <c r="AF1385" s="207"/>
      <c r="AG1385" s="207"/>
      <c r="AH1385" s="208"/>
    </row>
    <row r="1386" customFormat="false" ht="13.5" hidden="false" customHeight="true" outlineLevel="0" collapsed="false">
      <c r="A1386" s="22" t="n">
        <v>1385</v>
      </c>
      <c r="B1386" s="180"/>
      <c r="C1386" s="22"/>
      <c r="D1386" s="22"/>
      <c r="E1386" s="22"/>
      <c r="F1386" s="22"/>
      <c r="G1386" s="22"/>
      <c r="H1386" s="183"/>
      <c r="I1386" s="183"/>
      <c r="J1386" s="22"/>
      <c r="K1386" s="191" t="e">
        <f aca="false">VLOOKUP('Altri Costi'!J1386,Legenda!$D$1:$F$258,2)</f>
        <v>#N/A</v>
      </c>
      <c r="L1386" s="22"/>
      <c r="M1386" s="22"/>
      <c r="N1386" s="203"/>
      <c r="O1386" s="183"/>
      <c r="P1386" s="22"/>
      <c r="Q1386" s="203"/>
      <c r="R1386" s="183"/>
      <c r="S1386" s="184" t="n">
        <f aca="false">'Piano Finanziario Annuale'!$F$6</f>
        <v>0</v>
      </c>
      <c r="T1386" s="185" t="n">
        <v>0</v>
      </c>
      <c r="U1386" s="186"/>
      <c r="V1386" s="187" t="n">
        <f aca="false">(T1386*U1386)</f>
        <v>0</v>
      </c>
      <c r="W1386" s="185" t="n">
        <v>0</v>
      </c>
      <c r="X1386" s="185" t="n">
        <f aca="false">IF(OR(S1386="sì",S1386="forfettario 190"),SUM(T1386+W1386),SUM(T1386+V1386+W1386))</f>
        <v>0</v>
      </c>
      <c r="Y1386" s="205"/>
      <c r="Z1386" s="205"/>
      <c r="AA1386" s="206"/>
      <c r="AB1386" s="189" t="n">
        <f aca="false">IF(AA1386="SI",X1386,0)</f>
        <v>0</v>
      </c>
      <c r="AC1386" s="207"/>
      <c r="AD1386" s="207"/>
      <c r="AE1386" s="207"/>
      <c r="AF1386" s="207"/>
      <c r="AG1386" s="207"/>
      <c r="AH1386" s="208"/>
    </row>
    <row r="1387" customFormat="false" ht="13.5" hidden="false" customHeight="true" outlineLevel="0" collapsed="false">
      <c r="A1387" s="22" t="n">
        <v>1386</v>
      </c>
      <c r="B1387" s="180"/>
      <c r="C1387" s="22"/>
      <c r="D1387" s="22"/>
      <c r="E1387" s="22"/>
      <c r="F1387" s="22"/>
      <c r="G1387" s="22"/>
      <c r="H1387" s="183"/>
      <c r="I1387" s="183"/>
      <c r="J1387" s="22"/>
      <c r="K1387" s="191" t="e">
        <f aca="false">VLOOKUP('Altri Costi'!J1387,Legenda!$D$1:$F$258,2)</f>
        <v>#N/A</v>
      </c>
      <c r="L1387" s="22"/>
      <c r="M1387" s="22"/>
      <c r="N1387" s="203"/>
      <c r="O1387" s="183"/>
      <c r="P1387" s="22"/>
      <c r="Q1387" s="203"/>
      <c r="R1387" s="183"/>
      <c r="S1387" s="184" t="n">
        <f aca="false">'Piano Finanziario Annuale'!$F$6</f>
        <v>0</v>
      </c>
      <c r="T1387" s="185" t="n">
        <v>0</v>
      </c>
      <c r="U1387" s="186"/>
      <c r="V1387" s="187" t="n">
        <f aca="false">(T1387*U1387)</f>
        <v>0</v>
      </c>
      <c r="W1387" s="185" t="n">
        <v>0</v>
      </c>
      <c r="X1387" s="185" t="n">
        <f aca="false">IF(OR(S1387="sì",S1387="forfettario 190"),SUM(T1387+W1387),SUM(T1387+V1387+W1387))</f>
        <v>0</v>
      </c>
      <c r="Y1387" s="205"/>
      <c r="Z1387" s="205"/>
      <c r="AA1387" s="206"/>
      <c r="AB1387" s="189" t="n">
        <f aca="false">IF(AA1387="SI",X1387,0)</f>
        <v>0</v>
      </c>
      <c r="AC1387" s="207"/>
      <c r="AD1387" s="207"/>
      <c r="AE1387" s="207"/>
      <c r="AF1387" s="207"/>
      <c r="AG1387" s="207"/>
      <c r="AH1387" s="208"/>
    </row>
    <row r="1388" customFormat="false" ht="13.5" hidden="false" customHeight="true" outlineLevel="0" collapsed="false">
      <c r="A1388" s="22" t="n">
        <v>1387</v>
      </c>
      <c r="B1388" s="180"/>
      <c r="C1388" s="22"/>
      <c r="D1388" s="22"/>
      <c r="E1388" s="22"/>
      <c r="F1388" s="22"/>
      <c r="G1388" s="22"/>
      <c r="H1388" s="183"/>
      <c r="I1388" s="183"/>
      <c r="J1388" s="22"/>
      <c r="K1388" s="191" t="e">
        <f aca="false">VLOOKUP('Altri Costi'!J1388,Legenda!$D$1:$F$258,2)</f>
        <v>#N/A</v>
      </c>
      <c r="L1388" s="22"/>
      <c r="M1388" s="22"/>
      <c r="N1388" s="203"/>
      <c r="O1388" s="183"/>
      <c r="P1388" s="22"/>
      <c r="Q1388" s="203"/>
      <c r="R1388" s="183"/>
      <c r="S1388" s="184" t="n">
        <f aca="false">'Piano Finanziario Annuale'!$F$6</f>
        <v>0</v>
      </c>
      <c r="T1388" s="185" t="n">
        <v>0</v>
      </c>
      <c r="U1388" s="186"/>
      <c r="V1388" s="187" t="n">
        <f aca="false">(T1388*U1388)</f>
        <v>0</v>
      </c>
      <c r="W1388" s="185" t="n">
        <v>0</v>
      </c>
      <c r="X1388" s="185" t="n">
        <f aca="false">IF(OR(S1388="sì",S1388="forfettario 190"),SUM(T1388+W1388),SUM(T1388+V1388+W1388))</f>
        <v>0</v>
      </c>
      <c r="Y1388" s="205"/>
      <c r="Z1388" s="205"/>
      <c r="AA1388" s="206"/>
      <c r="AB1388" s="189" t="n">
        <f aca="false">IF(AA1388="SI",X1388,0)</f>
        <v>0</v>
      </c>
      <c r="AC1388" s="207"/>
      <c r="AD1388" s="207"/>
      <c r="AE1388" s="207"/>
      <c r="AF1388" s="207"/>
      <c r="AG1388" s="207"/>
      <c r="AH1388" s="208"/>
    </row>
    <row r="1389" customFormat="false" ht="13.5" hidden="false" customHeight="true" outlineLevel="0" collapsed="false">
      <c r="A1389" s="22" t="n">
        <v>1388</v>
      </c>
      <c r="B1389" s="180"/>
      <c r="C1389" s="22"/>
      <c r="D1389" s="22"/>
      <c r="E1389" s="22"/>
      <c r="F1389" s="22"/>
      <c r="G1389" s="22"/>
      <c r="H1389" s="183"/>
      <c r="I1389" s="183"/>
      <c r="J1389" s="22"/>
      <c r="K1389" s="191" t="e">
        <f aca="false">VLOOKUP('Altri Costi'!J1389,Legenda!$D$1:$F$258,2)</f>
        <v>#N/A</v>
      </c>
      <c r="L1389" s="22"/>
      <c r="M1389" s="22"/>
      <c r="N1389" s="203"/>
      <c r="O1389" s="183"/>
      <c r="P1389" s="22"/>
      <c r="Q1389" s="203"/>
      <c r="R1389" s="183"/>
      <c r="S1389" s="184" t="n">
        <f aca="false">'Piano Finanziario Annuale'!$F$6</f>
        <v>0</v>
      </c>
      <c r="T1389" s="185" t="n">
        <v>0</v>
      </c>
      <c r="U1389" s="186"/>
      <c r="V1389" s="187" t="n">
        <f aca="false">(T1389*U1389)</f>
        <v>0</v>
      </c>
      <c r="W1389" s="185" t="n">
        <v>0</v>
      </c>
      <c r="X1389" s="185" t="n">
        <f aca="false">IF(OR(S1389="sì",S1389="forfettario 190"),SUM(T1389+W1389),SUM(T1389+V1389+W1389))</f>
        <v>0</v>
      </c>
      <c r="Y1389" s="205"/>
      <c r="Z1389" s="205"/>
      <c r="AA1389" s="206"/>
      <c r="AB1389" s="189" t="n">
        <f aca="false">IF(AA1389="SI",X1389,0)</f>
        <v>0</v>
      </c>
      <c r="AC1389" s="207"/>
      <c r="AD1389" s="207"/>
      <c r="AE1389" s="207"/>
      <c r="AF1389" s="207"/>
      <c r="AG1389" s="207"/>
      <c r="AH1389" s="208"/>
    </row>
    <row r="1390" customFormat="false" ht="13.5" hidden="false" customHeight="true" outlineLevel="0" collapsed="false">
      <c r="A1390" s="22" t="n">
        <v>1389</v>
      </c>
      <c r="B1390" s="180"/>
      <c r="C1390" s="22"/>
      <c r="D1390" s="22"/>
      <c r="E1390" s="22"/>
      <c r="F1390" s="22"/>
      <c r="G1390" s="22"/>
      <c r="H1390" s="183"/>
      <c r="I1390" s="183"/>
      <c r="J1390" s="22"/>
      <c r="K1390" s="191" t="e">
        <f aca="false">VLOOKUP('Altri Costi'!J1390,Legenda!$D$1:$F$258,2)</f>
        <v>#N/A</v>
      </c>
      <c r="L1390" s="22"/>
      <c r="M1390" s="22"/>
      <c r="N1390" s="203"/>
      <c r="O1390" s="183"/>
      <c r="P1390" s="22"/>
      <c r="Q1390" s="203"/>
      <c r="R1390" s="183"/>
      <c r="S1390" s="184" t="n">
        <f aca="false">'Piano Finanziario Annuale'!$F$6</f>
        <v>0</v>
      </c>
      <c r="T1390" s="185" t="n">
        <v>0</v>
      </c>
      <c r="U1390" s="186"/>
      <c r="V1390" s="187" t="n">
        <f aca="false">(T1390*U1390)</f>
        <v>0</v>
      </c>
      <c r="W1390" s="185" t="n">
        <v>0</v>
      </c>
      <c r="X1390" s="185" t="n">
        <f aca="false">IF(OR(S1390="sì",S1390="forfettario 190"),SUM(T1390+W1390),SUM(T1390+V1390+W1390))</f>
        <v>0</v>
      </c>
      <c r="Y1390" s="205"/>
      <c r="Z1390" s="205"/>
      <c r="AA1390" s="206"/>
      <c r="AB1390" s="189" t="n">
        <f aca="false">IF(AA1390="SI",X1390,0)</f>
        <v>0</v>
      </c>
      <c r="AC1390" s="207"/>
      <c r="AD1390" s="207"/>
      <c r="AE1390" s="207"/>
      <c r="AF1390" s="207"/>
      <c r="AG1390" s="207"/>
      <c r="AH1390" s="208"/>
    </row>
    <row r="1391" customFormat="false" ht="13.5" hidden="false" customHeight="true" outlineLevel="0" collapsed="false">
      <c r="A1391" s="22" t="n">
        <v>1390</v>
      </c>
      <c r="B1391" s="180"/>
      <c r="C1391" s="22"/>
      <c r="D1391" s="22"/>
      <c r="E1391" s="22"/>
      <c r="F1391" s="22"/>
      <c r="G1391" s="22"/>
      <c r="H1391" s="183"/>
      <c r="I1391" s="183"/>
      <c r="J1391" s="22"/>
      <c r="K1391" s="191" t="e">
        <f aca="false">VLOOKUP('Altri Costi'!J1391,Legenda!$D$1:$F$258,2)</f>
        <v>#N/A</v>
      </c>
      <c r="L1391" s="22"/>
      <c r="M1391" s="22"/>
      <c r="N1391" s="203"/>
      <c r="O1391" s="183"/>
      <c r="P1391" s="22"/>
      <c r="Q1391" s="203"/>
      <c r="R1391" s="183"/>
      <c r="S1391" s="184" t="n">
        <f aca="false">'Piano Finanziario Annuale'!$F$6</f>
        <v>0</v>
      </c>
      <c r="T1391" s="185" t="n">
        <v>0</v>
      </c>
      <c r="U1391" s="186"/>
      <c r="V1391" s="187" t="n">
        <f aca="false">(T1391*U1391)</f>
        <v>0</v>
      </c>
      <c r="W1391" s="185" t="n">
        <v>0</v>
      </c>
      <c r="X1391" s="185" t="n">
        <f aca="false">IF(OR(S1391="sì",S1391="forfettario 190"),SUM(T1391+W1391),SUM(T1391+V1391+W1391))</f>
        <v>0</v>
      </c>
      <c r="Y1391" s="205"/>
      <c r="Z1391" s="205"/>
      <c r="AA1391" s="206"/>
      <c r="AB1391" s="189" t="n">
        <f aca="false">IF(AA1391="SI",X1391,0)</f>
        <v>0</v>
      </c>
      <c r="AC1391" s="207"/>
      <c r="AD1391" s="207"/>
      <c r="AE1391" s="207"/>
      <c r="AF1391" s="207"/>
      <c r="AG1391" s="207"/>
      <c r="AH1391" s="208"/>
    </row>
    <row r="1392" customFormat="false" ht="13.5" hidden="false" customHeight="true" outlineLevel="0" collapsed="false">
      <c r="A1392" s="22" t="n">
        <v>1391</v>
      </c>
      <c r="B1392" s="180"/>
      <c r="C1392" s="22"/>
      <c r="D1392" s="22"/>
      <c r="E1392" s="22"/>
      <c r="F1392" s="22"/>
      <c r="G1392" s="22"/>
      <c r="H1392" s="183"/>
      <c r="I1392" s="183"/>
      <c r="J1392" s="22"/>
      <c r="K1392" s="191" t="e">
        <f aca="false">VLOOKUP('Altri Costi'!J1392,Legenda!$D$1:$F$258,2)</f>
        <v>#N/A</v>
      </c>
      <c r="L1392" s="22"/>
      <c r="M1392" s="22"/>
      <c r="N1392" s="203"/>
      <c r="O1392" s="183"/>
      <c r="P1392" s="22"/>
      <c r="Q1392" s="203"/>
      <c r="R1392" s="183"/>
      <c r="S1392" s="184" t="n">
        <f aca="false">'Piano Finanziario Annuale'!$F$6</f>
        <v>0</v>
      </c>
      <c r="T1392" s="185" t="n">
        <v>0</v>
      </c>
      <c r="U1392" s="186"/>
      <c r="V1392" s="187" t="n">
        <f aca="false">(T1392*U1392)</f>
        <v>0</v>
      </c>
      <c r="W1392" s="185" t="n">
        <v>0</v>
      </c>
      <c r="X1392" s="185" t="n">
        <f aca="false">IF(OR(S1392="sì",S1392="forfettario 190"),SUM(T1392+W1392),SUM(T1392+V1392+W1392))</f>
        <v>0</v>
      </c>
      <c r="Y1392" s="205"/>
      <c r="Z1392" s="205"/>
      <c r="AA1392" s="206"/>
      <c r="AB1392" s="189" t="n">
        <f aca="false">IF(AA1392="SI",X1392,0)</f>
        <v>0</v>
      </c>
      <c r="AC1392" s="207"/>
      <c r="AD1392" s="207"/>
      <c r="AE1392" s="207"/>
      <c r="AF1392" s="207"/>
      <c r="AG1392" s="207"/>
      <c r="AH1392" s="208"/>
    </row>
    <row r="1393" customFormat="false" ht="13.5" hidden="false" customHeight="true" outlineLevel="0" collapsed="false">
      <c r="A1393" s="22" t="n">
        <v>1392</v>
      </c>
      <c r="B1393" s="180"/>
      <c r="C1393" s="22"/>
      <c r="D1393" s="22"/>
      <c r="E1393" s="22"/>
      <c r="F1393" s="22"/>
      <c r="G1393" s="22"/>
      <c r="H1393" s="183"/>
      <c r="I1393" s="183"/>
      <c r="J1393" s="22"/>
      <c r="K1393" s="191" t="e">
        <f aca="false">VLOOKUP('Altri Costi'!J1393,Legenda!$D$1:$F$258,2)</f>
        <v>#N/A</v>
      </c>
      <c r="L1393" s="22"/>
      <c r="M1393" s="22"/>
      <c r="N1393" s="203"/>
      <c r="O1393" s="183"/>
      <c r="P1393" s="22"/>
      <c r="Q1393" s="203"/>
      <c r="R1393" s="183"/>
      <c r="S1393" s="184" t="n">
        <f aca="false">'Piano Finanziario Annuale'!$F$6</f>
        <v>0</v>
      </c>
      <c r="T1393" s="185" t="n">
        <v>0</v>
      </c>
      <c r="U1393" s="186"/>
      <c r="V1393" s="187" t="n">
        <f aca="false">(T1393*U1393)</f>
        <v>0</v>
      </c>
      <c r="W1393" s="185" t="n">
        <v>0</v>
      </c>
      <c r="X1393" s="185" t="n">
        <f aca="false">IF(OR(S1393="sì",S1393="forfettario 190"),SUM(T1393+W1393),SUM(T1393+V1393+W1393))</f>
        <v>0</v>
      </c>
      <c r="Y1393" s="205"/>
      <c r="Z1393" s="205"/>
      <c r="AA1393" s="206"/>
      <c r="AB1393" s="189" t="n">
        <f aca="false">IF(AA1393="SI",X1393,0)</f>
        <v>0</v>
      </c>
      <c r="AC1393" s="207"/>
      <c r="AD1393" s="207"/>
      <c r="AE1393" s="207"/>
      <c r="AF1393" s="207"/>
      <c r="AG1393" s="207"/>
      <c r="AH1393" s="208"/>
    </row>
    <row r="1394" customFormat="false" ht="13.5" hidden="false" customHeight="true" outlineLevel="0" collapsed="false">
      <c r="A1394" s="22" t="n">
        <v>1393</v>
      </c>
      <c r="B1394" s="180"/>
      <c r="C1394" s="22"/>
      <c r="D1394" s="22"/>
      <c r="E1394" s="22"/>
      <c r="F1394" s="22"/>
      <c r="G1394" s="22"/>
      <c r="H1394" s="183"/>
      <c r="I1394" s="183"/>
      <c r="J1394" s="22"/>
      <c r="K1394" s="191" t="e">
        <f aca="false">VLOOKUP('Altri Costi'!J1394,Legenda!$D$1:$F$258,2)</f>
        <v>#N/A</v>
      </c>
      <c r="L1394" s="22"/>
      <c r="M1394" s="22"/>
      <c r="N1394" s="203"/>
      <c r="O1394" s="183"/>
      <c r="P1394" s="22"/>
      <c r="Q1394" s="203"/>
      <c r="R1394" s="183"/>
      <c r="S1394" s="184" t="n">
        <f aca="false">'Piano Finanziario Annuale'!$F$6</f>
        <v>0</v>
      </c>
      <c r="T1394" s="185" t="n">
        <v>0</v>
      </c>
      <c r="U1394" s="186"/>
      <c r="V1394" s="187" t="n">
        <f aca="false">(T1394*U1394)</f>
        <v>0</v>
      </c>
      <c r="W1394" s="185" t="n">
        <v>0</v>
      </c>
      <c r="X1394" s="185" t="n">
        <f aca="false">IF(OR(S1394="sì",S1394="forfettario 190"),SUM(T1394+W1394),SUM(T1394+V1394+W1394))</f>
        <v>0</v>
      </c>
      <c r="Y1394" s="205"/>
      <c r="Z1394" s="205"/>
      <c r="AA1394" s="206"/>
      <c r="AB1394" s="189" t="n">
        <f aca="false">IF(AA1394="SI",X1394,0)</f>
        <v>0</v>
      </c>
      <c r="AC1394" s="207"/>
      <c r="AD1394" s="207"/>
      <c r="AE1394" s="207"/>
      <c r="AF1394" s="207"/>
      <c r="AG1394" s="207"/>
      <c r="AH1394" s="208"/>
    </row>
    <row r="1395" customFormat="false" ht="13.5" hidden="false" customHeight="true" outlineLevel="0" collapsed="false">
      <c r="A1395" s="22" t="n">
        <v>1394</v>
      </c>
      <c r="B1395" s="180"/>
      <c r="C1395" s="22"/>
      <c r="D1395" s="22"/>
      <c r="E1395" s="22"/>
      <c r="F1395" s="22"/>
      <c r="G1395" s="22"/>
      <c r="H1395" s="183"/>
      <c r="I1395" s="183"/>
      <c r="J1395" s="22"/>
      <c r="K1395" s="191" t="e">
        <f aca="false">VLOOKUP('Altri Costi'!J1395,Legenda!$D$1:$F$258,2)</f>
        <v>#N/A</v>
      </c>
      <c r="L1395" s="22"/>
      <c r="M1395" s="22"/>
      <c r="N1395" s="203"/>
      <c r="O1395" s="183"/>
      <c r="P1395" s="22"/>
      <c r="Q1395" s="203"/>
      <c r="R1395" s="183"/>
      <c r="S1395" s="184" t="n">
        <f aca="false">'Piano Finanziario Annuale'!$F$6</f>
        <v>0</v>
      </c>
      <c r="T1395" s="185" t="n">
        <v>0</v>
      </c>
      <c r="U1395" s="186"/>
      <c r="V1395" s="187" t="n">
        <f aca="false">(T1395*U1395)</f>
        <v>0</v>
      </c>
      <c r="W1395" s="185" t="n">
        <v>0</v>
      </c>
      <c r="X1395" s="185" t="n">
        <f aca="false">IF(OR(S1395="sì",S1395="forfettario 190"),SUM(T1395+W1395),SUM(T1395+V1395+W1395))</f>
        <v>0</v>
      </c>
      <c r="Y1395" s="205"/>
      <c r="Z1395" s="205"/>
      <c r="AA1395" s="206"/>
      <c r="AB1395" s="189" t="n">
        <f aca="false">IF(AA1395="SI",X1395,0)</f>
        <v>0</v>
      </c>
      <c r="AC1395" s="207"/>
      <c r="AD1395" s="207"/>
      <c r="AE1395" s="207"/>
      <c r="AF1395" s="207"/>
      <c r="AG1395" s="207"/>
      <c r="AH1395" s="208"/>
    </row>
    <row r="1396" customFormat="false" ht="13.5" hidden="false" customHeight="true" outlineLevel="0" collapsed="false">
      <c r="A1396" s="22" t="n">
        <v>1395</v>
      </c>
      <c r="B1396" s="180"/>
      <c r="C1396" s="22"/>
      <c r="D1396" s="22"/>
      <c r="E1396" s="22"/>
      <c r="F1396" s="22"/>
      <c r="G1396" s="22"/>
      <c r="H1396" s="183"/>
      <c r="I1396" s="183"/>
      <c r="J1396" s="22"/>
      <c r="K1396" s="191" t="e">
        <f aca="false">VLOOKUP('Altri Costi'!J1396,Legenda!$D$1:$F$258,2)</f>
        <v>#N/A</v>
      </c>
      <c r="L1396" s="22"/>
      <c r="M1396" s="22"/>
      <c r="N1396" s="203"/>
      <c r="O1396" s="183"/>
      <c r="P1396" s="22"/>
      <c r="Q1396" s="203"/>
      <c r="R1396" s="183"/>
      <c r="S1396" s="184" t="n">
        <f aca="false">'Piano Finanziario Annuale'!$F$6</f>
        <v>0</v>
      </c>
      <c r="T1396" s="185" t="n">
        <v>0</v>
      </c>
      <c r="U1396" s="186"/>
      <c r="V1396" s="187" t="n">
        <f aca="false">(T1396*U1396)</f>
        <v>0</v>
      </c>
      <c r="W1396" s="185" t="n">
        <v>0</v>
      </c>
      <c r="X1396" s="185" t="n">
        <f aca="false">IF(OR(S1396="sì",S1396="forfettario 190"),SUM(T1396+W1396),SUM(T1396+V1396+W1396))</f>
        <v>0</v>
      </c>
      <c r="Y1396" s="205"/>
      <c r="Z1396" s="205"/>
      <c r="AA1396" s="206"/>
      <c r="AB1396" s="189" t="n">
        <f aca="false">IF(AA1396="SI",X1396,0)</f>
        <v>0</v>
      </c>
      <c r="AC1396" s="207"/>
      <c r="AD1396" s="207"/>
      <c r="AE1396" s="207"/>
      <c r="AF1396" s="207"/>
      <c r="AG1396" s="207"/>
      <c r="AH1396" s="208"/>
    </row>
    <row r="1397" customFormat="false" ht="13.5" hidden="false" customHeight="true" outlineLevel="0" collapsed="false">
      <c r="A1397" s="22" t="n">
        <v>1396</v>
      </c>
      <c r="B1397" s="180"/>
      <c r="C1397" s="22"/>
      <c r="D1397" s="22"/>
      <c r="E1397" s="22"/>
      <c r="F1397" s="22"/>
      <c r="G1397" s="22"/>
      <c r="H1397" s="183"/>
      <c r="I1397" s="183"/>
      <c r="J1397" s="22"/>
      <c r="K1397" s="191" t="e">
        <f aca="false">VLOOKUP('Altri Costi'!J1397,Legenda!$D$1:$F$258,2)</f>
        <v>#N/A</v>
      </c>
      <c r="L1397" s="22"/>
      <c r="M1397" s="22"/>
      <c r="N1397" s="203"/>
      <c r="O1397" s="183"/>
      <c r="P1397" s="22"/>
      <c r="Q1397" s="203"/>
      <c r="R1397" s="183"/>
      <c r="S1397" s="184" t="n">
        <f aca="false">'Piano Finanziario Annuale'!$F$6</f>
        <v>0</v>
      </c>
      <c r="T1397" s="185" t="n">
        <v>0</v>
      </c>
      <c r="U1397" s="186"/>
      <c r="V1397" s="187" t="n">
        <f aca="false">(T1397*U1397)</f>
        <v>0</v>
      </c>
      <c r="W1397" s="185" t="n">
        <v>0</v>
      </c>
      <c r="X1397" s="185" t="n">
        <f aca="false">IF(OR(S1397="sì",S1397="forfettario 190"),SUM(T1397+W1397),SUM(T1397+V1397+W1397))</f>
        <v>0</v>
      </c>
      <c r="Y1397" s="205"/>
      <c r="Z1397" s="205"/>
      <c r="AA1397" s="206"/>
      <c r="AB1397" s="189" t="n">
        <f aca="false">IF(AA1397="SI",X1397,0)</f>
        <v>0</v>
      </c>
      <c r="AC1397" s="207"/>
      <c r="AD1397" s="207"/>
      <c r="AE1397" s="207"/>
      <c r="AF1397" s="207"/>
      <c r="AG1397" s="207"/>
      <c r="AH1397" s="208"/>
    </row>
    <row r="1398" customFormat="false" ht="13.5" hidden="false" customHeight="true" outlineLevel="0" collapsed="false">
      <c r="A1398" s="22" t="n">
        <v>1397</v>
      </c>
      <c r="B1398" s="180"/>
      <c r="C1398" s="22"/>
      <c r="D1398" s="22"/>
      <c r="E1398" s="22"/>
      <c r="F1398" s="22"/>
      <c r="G1398" s="22"/>
      <c r="H1398" s="183"/>
      <c r="I1398" s="183"/>
      <c r="J1398" s="22"/>
      <c r="K1398" s="191" t="e">
        <f aca="false">VLOOKUP('Altri Costi'!J1398,Legenda!$D$1:$F$258,2)</f>
        <v>#N/A</v>
      </c>
      <c r="L1398" s="22"/>
      <c r="M1398" s="22"/>
      <c r="N1398" s="203"/>
      <c r="O1398" s="183"/>
      <c r="P1398" s="22"/>
      <c r="Q1398" s="203"/>
      <c r="R1398" s="183"/>
      <c r="S1398" s="184" t="n">
        <f aca="false">'Piano Finanziario Annuale'!$F$6</f>
        <v>0</v>
      </c>
      <c r="T1398" s="185" t="n">
        <v>0</v>
      </c>
      <c r="U1398" s="186"/>
      <c r="V1398" s="187" t="n">
        <f aca="false">(T1398*U1398)</f>
        <v>0</v>
      </c>
      <c r="W1398" s="185" t="n">
        <v>0</v>
      </c>
      <c r="X1398" s="185" t="n">
        <f aca="false">IF(OR(S1398="sì",S1398="forfettario 190"),SUM(T1398+W1398),SUM(T1398+V1398+W1398))</f>
        <v>0</v>
      </c>
      <c r="Y1398" s="205"/>
      <c r="Z1398" s="205"/>
      <c r="AA1398" s="206"/>
      <c r="AB1398" s="189" t="n">
        <f aca="false">IF(AA1398="SI",X1398,0)</f>
        <v>0</v>
      </c>
      <c r="AC1398" s="207"/>
      <c r="AD1398" s="207"/>
      <c r="AE1398" s="207"/>
      <c r="AF1398" s="207"/>
      <c r="AG1398" s="207"/>
      <c r="AH1398" s="208"/>
    </row>
    <row r="1399" customFormat="false" ht="13.5" hidden="false" customHeight="true" outlineLevel="0" collapsed="false">
      <c r="A1399" s="22" t="n">
        <v>1398</v>
      </c>
      <c r="B1399" s="180"/>
      <c r="C1399" s="22"/>
      <c r="D1399" s="22"/>
      <c r="E1399" s="22"/>
      <c r="F1399" s="22"/>
      <c r="G1399" s="22"/>
      <c r="H1399" s="183"/>
      <c r="I1399" s="183"/>
      <c r="J1399" s="22"/>
      <c r="K1399" s="191" t="e">
        <f aca="false">VLOOKUP('Altri Costi'!J1399,Legenda!$D$1:$F$258,2)</f>
        <v>#N/A</v>
      </c>
      <c r="L1399" s="22"/>
      <c r="M1399" s="22"/>
      <c r="N1399" s="203"/>
      <c r="O1399" s="183"/>
      <c r="P1399" s="22"/>
      <c r="Q1399" s="203"/>
      <c r="R1399" s="183"/>
      <c r="S1399" s="184" t="n">
        <f aca="false">'Piano Finanziario Annuale'!$F$6</f>
        <v>0</v>
      </c>
      <c r="T1399" s="185" t="n">
        <v>0</v>
      </c>
      <c r="U1399" s="186"/>
      <c r="V1399" s="187" t="n">
        <f aca="false">(T1399*U1399)</f>
        <v>0</v>
      </c>
      <c r="W1399" s="185" t="n">
        <v>0</v>
      </c>
      <c r="X1399" s="185" t="n">
        <f aca="false">IF(OR(S1399="sì",S1399="forfettario 190"),SUM(T1399+W1399),SUM(T1399+V1399+W1399))</f>
        <v>0</v>
      </c>
      <c r="Y1399" s="205"/>
      <c r="Z1399" s="205"/>
      <c r="AA1399" s="206"/>
      <c r="AB1399" s="189" t="n">
        <f aca="false">IF(AA1399="SI",X1399,0)</f>
        <v>0</v>
      </c>
      <c r="AC1399" s="207"/>
      <c r="AD1399" s="207"/>
      <c r="AE1399" s="207"/>
      <c r="AF1399" s="207"/>
      <c r="AG1399" s="207"/>
      <c r="AH1399" s="208"/>
    </row>
    <row r="1400" customFormat="false" ht="13.5" hidden="false" customHeight="true" outlineLevel="0" collapsed="false">
      <c r="A1400" s="22" t="n">
        <v>1399</v>
      </c>
      <c r="B1400" s="180"/>
      <c r="C1400" s="22"/>
      <c r="D1400" s="22"/>
      <c r="E1400" s="22"/>
      <c r="F1400" s="22"/>
      <c r="G1400" s="22"/>
      <c r="H1400" s="183"/>
      <c r="I1400" s="183"/>
      <c r="J1400" s="22"/>
      <c r="K1400" s="191" t="e">
        <f aca="false">VLOOKUP('Altri Costi'!J1400,Legenda!$D$1:$F$258,2)</f>
        <v>#N/A</v>
      </c>
      <c r="L1400" s="22"/>
      <c r="M1400" s="22"/>
      <c r="N1400" s="203"/>
      <c r="O1400" s="183"/>
      <c r="P1400" s="22"/>
      <c r="Q1400" s="203"/>
      <c r="R1400" s="183"/>
      <c r="S1400" s="184" t="n">
        <f aca="false">'Piano Finanziario Annuale'!$F$6</f>
        <v>0</v>
      </c>
      <c r="T1400" s="185" t="n">
        <v>0</v>
      </c>
      <c r="U1400" s="186"/>
      <c r="V1400" s="187" t="n">
        <f aca="false">(T1400*U1400)</f>
        <v>0</v>
      </c>
      <c r="W1400" s="185" t="n">
        <v>0</v>
      </c>
      <c r="X1400" s="185" t="n">
        <f aca="false">IF(OR(S1400="sì",S1400="forfettario 190"),SUM(T1400+W1400),SUM(T1400+V1400+W1400))</f>
        <v>0</v>
      </c>
      <c r="Y1400" s="205"/>
      <c r="Z1400" s="205"/>
      <c r="AA1400" s="206"/>
      <c r="AB1400" s="189" t="n">
        <f aca="false">IF(AA1400="SI",X1400,0)</f>
        <v>0</v>
      </c>
      <c r="AC1400" s="207"/>
      <c r="AD1400" s="207"/>
      <c r="AE1400" s="207"/>
      <c r="AF1400" s="207"/>
      <c r="AG1400" s="207"/>
      <c r="AH1400" s="208"/>
    </row>
    <row r="1401" customFormat="false" ht="13.5" hidden="false" customHeight="true" outlineLevel="0" collapsed="false">
      <c r="A1401" s="22" t="n">
        <v>1400</v>
      </c>
      <c r="B1401" s="180"/>
      <c r="C1401" s="22"/>
      <c r="D1401" s="22"/>
      <c r="E1401" s="22"/>
      <c r="F1401" s="22"/>
      <c r="G1401" s="22"/>
      <c r="H1401" s="183"/>
      <c r="I1401" s="183"/>
      <c r="J1401" s="22"/>
      <c r="K1401" s="191" t="e">
        <f aca="false">VLOOKUP('Altri Costi'!J1401,Legenda!$D$1:$F$258,2)</f>
        <v>#N/A</v>
      </c>
      <c r="L1401" s="22"/>
      <c r="M1401" s="22"/>
      <c r="N1401" s="203"/>
      <c r="O1401" s="183"/>
      <c r="P1401" s="22"/>
      <c r="Q1401" s="203"/>
      <c r="R1401" s="183"/>
      <c r="S1401" s="184" t="n">
        <f aca="false">'Piano Finanziario Annuale'!$F$6</f>
        <v>0</v>
      </c>
      <c r="T1401" s="185" t="n">
        <v>0</v>
      </c>
      <c r="U1401" s="186"/>
      <c r="V1401" s="187" t="n">
        <f aca="false">(T1401*U1401)</f>
        <v>0</v>
      </c>
      <c r="W1401" s="185" t="n">
        <v>0</v>
      </c>
      <c r="X1401" s="185" t="n">
        <f aca="false">IF(OR(S1401="sì",S1401="forfettario 190"),SUM(T1401+W1401),SUM(T1401+V1401+W1401))</f>
        <v>0</v>
      </c>
      <c r="Y1401" s="205"/>
      <c r="Z1401" s="205"/>
      <c r="AA1401" s="206"/>
      <c r="AB1401" s="189" t="n">
        <f aca="false">IF(AA1401="SI",X1401,0)</f>
        <v>0</v>
      </c>
      <c r="AC1401" s="207"/>
      <c r="AD1401" s="207"/>
      <c r="AE1401" s="207"/>
      <c r="AF1401" s="207"/>
      <c r="AG1401" s="207"/>
      <c r="AH1401" s="208"/>
    </row>
    <row r="1402" customFormat="false" ht="13.5" hidden="false" customHeight="true" outlineLevel="0" collapsed="false">
      <c r="A1402" s="22" t="n">
        <v>1401</v>
      </c>
      <c r="B1402" s="180"/>
      <c r="C1402" s="22"/>
      <c r="D1402" s="22"/>
      <c r="E1402" s="22"/>
      <c r="F1402" s="22"/>
      <c r="G1402" s="22"/>
      <c r="H1402" s="183"/>
      <c r="I1402" s="183"/>
      <c r="J1402" s="22"/>
      <c r="K1402" s="191" t="e">
        <f aca="false">VLOOKUP('Altri Costi'!J1402,Legenda!$D$1:$F$258,2)</f>
        <v>#N/A</v>
      </c>
      <c r="L1402" s="22"/>
      <c r="M1402" s="22"/>
      <c r="N1402" s="203"/>
      <c r="O1402" s="183"/>
      <c r="P1402" s="22"/>
      <c r="Q1402" s="203"/>
      <c r="R1402" s="183"/>
      <c r="S1402" s="184" t="n">
        <f aca="false">'Piano Finanziario Annuale'!$F$6</f>
        <v>0</v>
      </c>
      <c r="T1402" s="185" t="n">
        <v>0</v>
      </c>
      <c r="U1402" s="186"/>
      <c r="V1402" s="187" t="n">
        <f aca="false">(T1402*U1402)</f>
        <v>0</v>
      </c>
      <c r="W1402" s="185" t="n">
        <v>0</v>
      </c>
      <c r="X1402" s="185" t="n">
        <f aca="false">IF(OR(S1402="sì",S1402="forfettario 190"),SUM(T1402+W1402),SUM(T1402+V1402+W1402))</f>
        <v>0</v>
      </c>
      <c r="Y1402" s="205"/>
      <c r="Z1402" s="205"/>
      <c r="AA1402" s="206"/>
      <c r="AB1402" s="189" t="n">
        <f aca="false">IF(AA1402="SI",X1402,0)</f>
        <v>0</v>
      </c>
      <c r="AC1402" s="207"/>
      <c r="AD1402" s="207"/>
      <c r="AE1402" s="207"/>
      <c r="AF1402" s="207"/>
      <c r="AG1402" s="207"/>
      <c r="AH1402" s="208"/>
    </row>
    <row r="1403" customFormat="false" ht="13.5" hidden="false" customHeight="true" outlineLevel="0" collapsed="false">
      <c r="A1403" s="22" t="n">
        <v>1402</v>
      </c>
      <c r="B1403" s="180"/>
      <c r="C1403" s="22"/>
      <c r="D1403" s="22"/>
      <c r="E1403" s="22"/>
      <c r="F1403" s="22"/>
      <c r="G1403" s="22"/>
      <c r="H1403" s="183"/>
      <c r="I1403" s="183"/>
      <c r="J1403" s="22"/>
      <c r="K1403" s="191" t="e">
        <f aca="false">VLOOKUP('Altri Costi'!J1403,Legenda!$D$1:$F$258,2)</f>
        <v>#N/A</v>
      </c>
      <c r="L1403" s="22"/>
      <c r="M1403" s="22"/>
      <c r="N1403" s="203"/>
      <c r="O1403" s="183"/>
      <c r="P1403" s="22"/>
      <c r="Q1403" s="203"/>
      <c r="R1403" s="183"/>
      <c r="S1403" s="184" t="n">
        <f aca="false">'Piano Finanziario Annuale'!$F$6</f>
        <v>0</v>
      </c>
      <c r="T1403" s="185" t="n">
        <v>0</v>
      </c>
      <c r="U1403" s="186"/>
      <c r="V1403" s="187" t="n">
        <f aca="false">(T1403*U1403)</f>
        <v>0</v>
      </c>
      <c r="W1403" s="185" t="n">
        <v>0</v>
      </c>
      <c r="X1403" s="185" t="n">
        <f aca="false">IF(OR(S1403="sì",S1403="forfettario 190"),SUM(T1403+W1403),SUM(T1403+V1403+W1403))</f>
        <v>0</v>
      </c>
      <c r="Y1403" s="205"/>
      <c r="Z1403" s="205"/>
      <c r="AA1403" s="206"/>
      <c r="AB1403" s="189" t="n">
        <f aca="false">IF(AA1403="SI",X1403,0)</f>
        <v>0</v>
      </c>
      <c r="AC1403" s="207"/>
      <c r="AD1403" s="207"/>
      <c r="AE1403" s="207"/>
      <c r="AF1403" s="207"/>
      <c r="AG1403" s="207"/>
      <c r="AH1403" s="208"/>
    </row>
    <row r="1404" customFormat="false" ht="13.5" hidden="false" customHeight="true" outlineLevel="0" collapsed="false">
      <c r="A1404" s="22" t="n">
        <v>1403</v>
      </c>
      <c r="B1404" s="180"/>
      <c r="C1404" s="22"/>
      <c r="D1404" s="22"/>
      <c r="E1404" s="22"/>
      <c r="F1404" s="22"/>
      <c r="G1404" s="22"/>
      <c r="H1404" s="183"/>
      <c r="I1404" s="183"/>
      <c r="J1404" s="22"/>
      <c r="K1404" s="191" t="e">
        <f aca="false">VLOOKUP('Altri Costi'!J1404,Legenda!$D$1:$F$258,2)</f>
        <v>#N/A</v>
      </c>
      <c r="L1404" s="22"/>
      <c r="M1404" s="22"/>
      <c r="N1404" s="203"/>
      <c r="O1404" s="183"/>
      <c r="P1404" s="22"/>
      <c r="Q1404" s="203"/>
      <c r="R1404" s="183"/>
      <c r="S1404" s="184" t="n">
        <f aca="false">'Piano Finanziario Annuale'!$F$6</f>
        <v>0</v>
      </c>
      <c r="T1404" s="185" t="n">
        <v>0</v>
      </c>
      <c r="U1404" s="186"/>
      <c r="V1404" s="187" t="n">
        <f aca="false">(T1404*U1404)</f>
        <v>0</v>
      </c>
      <c r="W1404" s="185" t="n">
        <v>0</v>
      </c>
      <c r="X1404" s="185" t="n">
        <f aca="false">IF(OR(S1404="sì",S1404="forfettario 190"),SUM(T1404+W1404),SUM(T1404+V1404+W1404))</f>
        <v>0</v>
      </c>
      <c r="Y1404" s="205"/>
      <c r="Z1404" s="205"/>
      <c r="AA1404" s="206"/>
      <c r="AB1404" s="189" t="n">
        <f aca="false">IF(AA1404="SI",X1404,0)</f>
        <v>0</v>
      </c>
      <c r="AC1404" s="207"/>
      <c r="AD1404" s="207"/>
      <c r="AE1404" s="207"/>
      <c r="AF1404" s="207"/>
      <c r="AG1404" s="207"/>
      <c r="AH1404" s="208"/>
    </row>
    <row r="1405" customFormat="false" ht="13.5" hidden="false" customHeight="true" outlineLevel="0" collapsed="false">
      <c r="A1405" s="22" t="n">
        <v>1404</v>
      </c>
      <c r="B1405" s="180"/>
      <c r="C1405" s="22"/>
      <c r="D1405" s="22"/>
      <c r="E1405" s="22"/>
      <c r="F1405" s="22"/>
      <c r="G1405" s="22"/>
      <c r="H1405" s="183"/>
      <c r="I1405" s="183"/>
      <c r="J1405" s="22"/>
      <c r="K1405" s="191" t="e">
        <f aca="false">VLOOKUP('Altri Costi'!J1405,Legenda!$D$1:$F$258,2)</f>
        <v>#N/A</v>
      </c>
      <c r="L1405" s="22"/>
      <c r="M1405" s="22"/>
      <c r="N1405" s="203"/>
      <c r="O1405" s="183"/>
      <c r="P1405" s="22"/>
      <c r="Q1405" s="203"/>
      <c r="R1405" s="183"/>
      <c r="S1405" s="184" t="n">
        <f aca="false">'Piano Finanziario Annuale'!$F$6</f>
        <v>0</v>
      </c>
      <c r="T1405" s="185" t="n">
        <v>0</v>
      </c>
      <c r="U1405" s="186"/>
      <c r="V1405" s="187" t="n">
        <f aca="false">(T1405*U1405)</f>
        <v>0</v>
      </c>
      <c r="W1405" s="185" t="n">
        <v>0</v>
      </c>
      <c r="X1405" s="185" t="n">
        <f aca="false">IF(OR(S1405="sì",S1405="forfettario 190"),SUM(T1405+W1405),SUM(T1405+V1405+W1405))</f>
        <v>0</v>
      </c>
      <c r="Y1405" s="205"/>
      <c r="Z1405" s="205"/>
      <c r="AA1405" s="206"/>
      <c r="AB1405" s="189" t="n">
        <f aca="false">IF(AA1405="SI",X1405,0)</f>
        <v>0</v>
      </c>
      <c r="AC1405" s="207"/>
      <c r="AD1405" s="207"/>
      <c r="AE1405" s="207"/>
      <c r="AF1405" s="207"/>
      <c r="AG1405" s="207"/>
      <c r="AH1405" s="208"/>
    </row>
    <row r="1406" customFormat="false" ht="13.5" hidden="false" customHeight="true" outlineLevel="0" collapsed="false">
      <c r="A1406" s="22" t="n">
        <v>1405</v>
      </c>
      <c r="B1406" s="180"/>
      <c r="C1406" s="22"/>
      <c r="D1406" s="22"/>
      <c r="E1406" s="22"/>
      <c r="F1406" s="22"/>
      <c r="G1406" s="22"/>
      <c r="H1406" s="183"/>
      <c r="I1406" s="183"/>
      <c r="J1406" s="22"/>
      <c r="K1406" s="191" t="e">
        <f aca="false">VLOOKUP('Altri Costi'!J1406,Legenda!$D$1:$F$258,2)</f>
        <v>#N/A</v>
      </c>
      <c r="L1406" s="22"/>
      <c r="M1406" s="22"/>
      <c r="N1406" s="203"/>
      <c r="O1406" s="183"/>
      <c r="P1406" s="22"/>
      <c r="Q1406" s="203"/>
      <c r="R1406" s="183"/>
      <c r="S1406" s="184" t="n">
        <f aca="false">'Piano Finanziario Annuale'!$F$6</f>
        <v>0</v>
      </c>
      <c r="T1406" s="185" t="n">
        <v>0</v>
      </c>
      <c r="U1406" s="186"/>
      <c r="V1406" s="187" t="n">
        <f aca="false">(T1406*U1406)</f>
        <v>0</v>
      </c>
      <c r="W1406" s="185" t="n">
        <v>0</v>
      </c>
      <c r="X1406" s="185" t="n">
        <f aca="false">IF(OR(S1406="sì",S1406="forfettario 190"),SUM(T1406+W1406),SUM(T1406+V1406+W1406))</f>
        <v>0</v>
      </c>
      <c r="Y1406" s="205"/>
      <c r="Z1406" s="205"/>
      <c r="AA1406" s="206"/>
      <c r="AB1406" s="189" t="n">
        <f aca="false">IF(AA1406="SI",X1406,0)</f>
        <v>0</v>
      </c>
      <c r="AC1406" s="207"/>
      <c r="AD1406" s="207"/>
      <c r="AE1406" s="207"/>
      <c r="AF1406" s="207"/>
      <c r="AG1406" s="207"/>
      <c r="AH1406" s="208"/>
    </row>
    <row r="1407" customFormat="false" ht="13.5" hidden="false" customHeight="true" outlineLevel="0" collapsed="false">
      <c r="A1407" s="22" t="n">
        <v>1406</v>
      </c>
      <c r="B1407" s="180"/>
      <c r="C1407" s="22"/>
      <c r="D1407" s="22"/>
      <c r="E1407" s="22"/>
      <c r="F1407" s="22"/>
      <c r="G1407" s="22"/>
      <c r="H1407" s="183"/>
      <c r="I1407" s="183"/>
      <c r="J1407" s="22"/>
      <c r="K1407" s="191" t="e">
        <f aca="false">VLOOKUP('Altri Costi'!J1407,Legenda!$D$1:$F$258,2)</f>
        <v>#N/A</v>
      </c>
      <c r="L1407" s="22"/>
      <c r="M1407" s="22"/>
      <c r="N1407" s="203"/>
      <c r="O1407" s="183"/>
      <c r="P1407" s="22"/>
      <c r="Q1407" s="203"/>
      <c r="R1407" s="183"/>
      <c r="S1407" s="184" t="n">
        <f aca="false">'Piano Finanziario Annuale'!$F$6</f>
        <v>0</v>
      </c>
      <c r="T1407" s="185" t="n">
        <v>0</v>
      </c>
      <c r="U1407" s="186"/>
      <c r="V1407" s="187" t="n">
        <f aca="false">(T1407*U1407)</f>
        <v>0</v>
      </c>
      <c r="W1407" s="185" t="n">
        <v>0</v>
      </c>
      <c r="X1407" s="185" t="n">
        <f aca="false">IF(OR(S1407="sì",S1407="forfettario 190"),SUM(T1407+W1407),SUM(T1407+V1407+W1407))</f>
        <v>0</v>
      </c>
      <c r="Y1407" s="205"/>
      <c r="Z1407" s="205"/>
      <c r="AA1407" s="206"/>
      <c r="AB1407" s="189" t="n">
        <f aca="false">IF(AA1407="SI",X1407,0)</f>
        <v>0</v>
      </c>
      <c r="AC1407" s="207"/>
      <c r="AD1407" s="207"/>
      <c r="AE1407" s="207"/>
      <c r="AF1407" s="207"/>
      <c r="AG1407" s="207"/>
      <c r="AH1407" s="208"/>
    </row>
    <row r="1408" customFormat="false" ht="13.5" hidden="false" customHeight="true" outlineLevel="0" collapsed="false">
      <c r="A1408" s="22" t="n">
        <v>1407</v>
      </c>
      <c r="B1408" s="180"/>
      <c r="C1408" s="22"/>
      <c r="D1408" s="22"/>
      <c r="E1408" s="22"/>
      <c r="F1408" s="22"/>
      <c r="G1408" s="22"/>
      <c r="H1408" s="183"/>
      <c r="I1408" s="183"/>
      <c r="J1408" s="22"/>
      <c r="K1408" s="191" t="e">
        <f aca="false">VLOOKUP('Altri Costi'!J1408,Legenda!$D$1:$F$258,2)</f>
        <v>#N/A</v>
      </c>
      <c r="L1408" s="22"/>
      <c r="M1408" s="22"/>
      <c r="N1408" s="203"/>
      <c r="O1408" s="183"/>
      <c r="P1408" s="22"/>
      <c r="Q1408" s="203"/>
      <c r="R1408" s="183"/>
      <c r="S1408" s="184" t="n">
        <f aca="false">'Piano Finanziario Annuale'!$F$6</f>
        <v>0</v>
      </c>
      <c r="T1408" s="185" t="n">
        <v>0</v>
      </c>
      <c r="U1408" s="186"/>
      <c r="V1408" s="187" t="n">
        <f aca="false">(T1408*U1408)</f>
        <v>0</v>
      </c>
      <c r="W1408" s="185" t="n">
        <v>0</v>
      </c>
      <c r="X1408" s="185" t="n">
        <f aca="false">IF(OR(S1408="sì",S1408="forfettario 190"),SUM(T1408+W1408),SUM(T1408+V1408+W1408))</f>
        <v>0</v>
      </c>
      <c r="Y1408" s="205"/>
      <c r="Z1408" s="205"/>
      <c r="AA1408" s="206"/>
      <c r="AB1408" s="189" t="n">
        <f aca="false">IF(AA1408="SI",X1408,0)</f>
        <v>0</v>
      </c>
      <c r="AC1408" s="207"/>
      <c r="AD1408" s="207"/>
      <c r="AE1408" s="207"/>
      <c r="AF1408" s="207"/>
      <c r="AG1408" s="207"/>
      <c r="AH1408" s="208"/>
    </row>
    <row r="1409" customFormat="false" ht="13.5" hidden="false" customHeight="true" outlineLevel="0" collapsed="false">
      <c r="A1409" s="22" t="n">
        <v>1408</v>
      </c>
      <c r="B1409" s="180"/>
      <c r="C1409" s="22"/>
      <c r="D1409" s="22"/>
      <c r="E1409" s="22"/>
      <c r="F1409" s="22"/>
      <c r="G1409" s="22"/>
      <c r="H1409" s="183"/>
      <c r="I1409" s="183"/>
      <c r="J1409" s="22"/>
      <c r="K1409" s="191" t="e">
        <f aca="false">VLOOKUP('Altri Costi'!J1409,Legenda!$D$1:$F$258,2)</f>
        <v>#N/A</v>
      </c>
      <c r="L1409" s="22"/>
      <c r="M1409" s="22"/>
      <c r="N1409" s="203"/>
      <c r="O1409" s="183"/>
      <c r="P1409" s="22"/>
      <c r="Q1409" s="203"/>
      <c r="R1409" s="183"/>
      <c r="S1409" s="184" t="n">
        <f aca="false">'Piano Finanziario Annuale'!$F$6</f>
        <v>0</v>
      </c>
      <c r="T1409" s="185" t="n">
        <v>0</v>
      </c>
      <c r="U1409" s="186"/>
      <c r="V1409" s="187" t="n">
        <f aca="false">(T1409*U1409)</f>
        <v>0</v>
      </c>
      <c r="W1409" s="185" t="n">
        <v>0</v>
      </c>
      <c r="X1409" s="185" t="n">
        <f aca="false">IF(OR(S1409="sì",S1409="forfettario 190"),SUM(T1409+W1409),SUM(T1409+V1409+W1409))</f>
        <v>0</v>
      </c>
      <c r="Y1409" s="205"/>
      <c r="Z1409" s="205"/>
      <c r="AA1409" s="206"/>
      <c r="AB1409" s="189" t="n">
        <f aca="false">IF(AA1409="SI",X1409,0)</f>
        <v>0</v>
      </c>
      <c r="AC1409" s="207"/>
      <c r="AD1409" s="207"/>
      <c r="AE1409" s="207"/>
      <c r="AF1409" s="207"/>
      <c r="AG1409" s="207"/>
      <c r="AH1409" s="208"/>
    </row>
    <row r="1410" customFormat="false" ht="13.5" hidden="false" customHeight="true" outlineLevel="0" collapsed="false">
      <c r="A1410" s="22" t="n">
        <v>1409</v>
      </c>
      <c r="B1410" s="180"/>
      <c r="C1410" s="22"/>
      <c r="D1410" s="22"/>
      <c r="E1410" s="22"/>
      <c r="F1410" s="22"/>
      <c r="G1410" s="22"/>
      <c r="H1410" s="183"/>
      <c r="I1410" s="183"/>
      <c r="J1410" s="22"/>
      <c r="K1410" s="191" t="e">
        <f aca="false">VLOOKUP('Altri Costi'!J1410,Legenda!$D$1:$F$258,2)</f>
        <v>#N/A</v>
      </c>
      <c r="L1410" s="22"/>
      <c r="M1410" s="22"/>
      <c r="N1410" s="203"/>
      <c r="O1410" s="183"/>
      <c r="P1410" s="22"/>
      <c r="Q1410" s="203"/>
      <c r="R1410" s="183"/>
      <c r="S1410" s="184" t="n">
        <f aca="false">'Piano Finanziario Annuale'!$F$6</f>
        <v>0</v>
      </c>
      <c r="T1410" s="185" t="n">
        <v>0</v>
      </c>
      <c r="U1410" s="186"/>
      <c r="V1410" s="187" t="n">
        <f aca="false">(T1410*U1410)</f>
        <v>0</v>
      </c>
      <c r="W1410" s="185" t="n">
        <v>0</v>
      </c>
      <c r="X1410" s="185" t="n">
        <f aca="false">IF(OR(S1410="sì",S1410="forfettario 190"),SUM(T1410+W1410),SUM(T1410+V1410+W1410))</f>
        <v>0</v>
      </c>
      <c r="Y1410" s="205"/>
      <c r="Z1410" s="205"/>
      <c r="AA1410" s="206"/>
      <c r="AB1410" s="189" t="n">
        <f aca="false">IF(AA1410="SI",X1410,0)</f>
        <v>0</v>
      </c>
      <c r="AC1410" s="207"/>
      <c r="AD1410" s="207"/>
      <c r="AE1410" s="207"/>
      <c r="AF1410" s="207"/>
      <c r="AG1410" s="207"/>
      <c r="AH1410" s="208"/>
    </row>
    <row r="1411" customFormat="false" ht="13.5" hidden="false" customHeight="true" outlineLevel="0" collapsed="false">
      <c r="A1411" s="22" t="n">
        <v>1410</v>
      </c>
      <c r="B1411" s="180"/>
      <c r="C1411" s="22"/>
      <c r="D1411" s="22"/>
      <c r="E1411" s="22"/>
      <c r="F1411" s="22"/>
      <c r="G1411" s="22"/>
      <c r="H1411" s="183"/>
      <c r="I1411" s="183"/>
      <c r="J1411" s="22"/>
      <c r="K1411" s="191" t="e">
        <f aca="false">VLOOKUP('Altri Costi'!J1411,Legenda!$D$1:$F$258,2)</f>
        <v>#N/A</v>
      </c>
      <c r="L1411" s="22"/>
      <c r="M1411" s="22"/>
      <c r="N1411" s="203"/>
      <c r="O1411" s="183"/>
      <c r="P1411" s="22"/>
      <c r="Q1411" s="203"/>
      <c r="R1411" s="183"/>
      <c r="S1411" s="184" t="n">
        <f aca="false">'Piano Finanziario Annuale'!$F$6</f>
        <v>0</v>
      </c>
      <c r="T1411" s="185" t="n">
        <v>0</v>
      </c>
      <c r="U1411" s="186"/>
      <c r="V1411" s="187" t="n">
        <f aca="false">(T1411*U1411)</f>
        <v>0</v>
      </c>
      <c r="W1411" s="185" t="n">
        <v>0</v>
      </c>
      <c r="X1411" s="185" t="n">
        <f aca="false">IF(OR(S1411="sì",S1411="forfettario 190"),SUM(T1411+W1411),SUM(T1411+V1411+W1411))</f>
        <v>0</v>
      </c>
      <c r="Y1411" s="205"/>
      <c r="Z1411" s="205"/>
      <c r="AA1411" s="206"/>
      <c r="AB1411" s="189" t="n">
        <f aca="false">IF(AA1411="SI",X1411,0)</f>
        <v>0</v>
      </c>
      <c r="AC1411" s="207"/>
      <c r="AD1411" s="207"/>
      <c r="AE1411" s="207"/>
      <c r="AF1411" s="207"/>
      <c r="AG1411" s="207"/>
      <c r="AH1411" s="208"/>
    </row>
    <row r="1412" customFormat="false" ht="13.5" hidden="false" customHeight="true" outlineLevel="0" collapsed="false">
      <c r="A1412" s="22" t="n">
        <v>1411</v>
      </c>
      <c r="B1412" s="180"/>
      <c r="C1412" s="22"/>
      <c r="D1412" s="22"/>
      <c r="E1412" s="22"/>
      <c r="F1412" s="22"/>
      <c r="G1412" s="22"/>
      <c r="H1412" s="183"/>
      <c r="I1412" s="183"/>
      <c r="J1412" s="22"/>
      <c r="K1412" s="191" t="e">
        <f aca="false">VLOOKUP('Altri Costi'!J1412,Legenda!$D$1:$F$258,2)</f>
        <v>#N/A</v>
      </c>
      <c r="L1412" s="22"/>
      <c r="M1412" s="22"/>
      <c r="N1412" s="203"/>
      <c r="O1412" s="183"/>
      <c r="P1412" s="22"/>
      <c r="Q1412" s="203"/>
      <c r="R1412" s="183"/>
      <c r="S1412" s="184" t="n">
        <f aca="false">'Piano Finanziario Annuale'!$F$6</f>
        <v>0</v>
      </c>
      <c r="T1412" s="185" t="n">
        <v>0</v>
      </c>
      <c r="U1412" s="186"/>
      <c r="V1412" s="187" t="n">
        <f aca="false">(T1412*U1412)</f>
        <v>0</v>
      </c>
      <c r="W1412" s="185" t="n">
        <v>0</v>
      </c>
      <c r="X1412" s="185" t="n">
        <f aca="false">IF(OR(S1412="sì",S1412="forfettario 190"),SUM(T1412+W1412),SUM(T1412+V1412+W1412))</f>
        <v>0</v>
      </c>
      <c r="Y1412" s="205"/>
      <c r="Z1412" s="205"/>
      <c r="AA1412" s="206"/>
      <c r="AB1412" s="189" t="n">
        <f aca="false">IF(AA1412="SI",X1412,0)</f>
        <v>0</v>
      </c>
      <c r="AC1412" s="207"/>
      <c r="AD1412" s="207"/>
      <c r="AE1412" s="207"/>
      <c r="AF1412" s="207"/>
      <c r="AG1412" s="207"/>
      <c r="AH1412" s="208"/>
    </row>
    <row r="1413" customFormat="false" ht="13.5" hidden="false" customHeight="true" outlineLevel="0" collapsed="false">
      <c r="A1413" s="22" t="n">
        <v>1412</v>
      </c>
      <c r="B1413" s="180"/>
      <c r="C1413" s="22"/>
      <c r="D1413" s="22"/>
      <c r="E1413" s="22"/>
      <c r="F1413" s="22"/>
      <c r="G1413" s="22"/>
      <c r="H1413" s="183"/>
      <c r="I1413" s="183"/>
      <c r="J1413" s="22"/>
      <c r="K1413" s="191" t="e">
        <f aca="false">VLOOKUP('Altri Costi'!J1413,Legenda!$D$1:$F$258,2)</f>
        <v>#N/A</v>
      </c>
      <c r="L1413" s="22"/>
      <c r="M1413" s="22"/>
      <c r="N1413" s="203"/>
      <c r="O1413" s="183"/>
      <c r="P1413" s="22"/>
      <c r="Q1413" s="203"/>
      <c r="R1413" s="183"/>
      <c r="S1413" s="184" t="n">
        <f aca="false">'Piano Finanziario Annuale'!$F$6</f>
        <v>0</v>
      </c>
      <c r="T1413" s="185" t="n">
        <v>0</v>
      </c>
      <c r="U1413" s="186"/>
      <c r="V1413" s="187" t="n">
        <f aca="false">(T1413*U1413)</f>
        <v>0</v>
      </c>
      <c r="W1413" s="185" t="n">
        <v>0</v>
      </c>
      <c r="X1413" s="185" t="n">
        <f aca="false">IF(OR(S1413="sì",S1413="forfettario 190"),SUM(T1413+W1413),SUM(T1413+V1413+W1413))</f>
        <v>0</v>
      </c>
      <c r="Y1413" s="205"/>
      <c r="Z1413" s="205"/>
      <c r="AA1413" s="206"/>
      <c r="AB1413" s="189" t="n">
        <f aca="false">IF(AA1413="SI",X1413,0)</f>
        <v>0</v>
      </c>
      <c r="AC1413" s="207"/>
      <c r="AD1413" s="207"/>
      <c r="AE1413" s="207"/>
      <c r="AF1413" s="207"/>
      <c r="AG1413" s="207"/>
      <c r="AH1413" s="208"/>
    </row>
    <row r="1414" customFormat="false" ht="13.5" hidden="false" customHeight="true" outlineLevel="0" collapsed="false">
      <c r="A1414" s="22" t="n">
        <v>1413</v>
      </c>
      <c r="B1414" s="180"/>
      <c r="C1414" s="22"/>
      <c r="D1414" s="22"/>
      <c r="E1414" s="22"/>
      <c r="F1414" s="22"/>
      <c r="G1414" s="22"/>
      <c r="H1414" s="183"/>
      <c r="I1414" s="183"/>
      <c r="J1414" s="22"/>
      <c r="K1414" s="191" t="e">
        <f aca="false">VLOOKUP('Altri Costi'!J1414,Legenda!$D$1:$F$258,2)</f>
        <v>#N/A</v>
      </c>
      <c r="L1414" s="22"/>
      <c r="M1414" s="22"/>
      <c r="N1414" s="203"/>
      <c r="O1414" s="183"/>
      <c r="P1414" s="22"/>
      <c r="Q1414" s="203"/>
      <c r="R1414" s="183"/>
      <c r="S1414" s="184" t="n">
        <f aca="false">'Piano Finanziario Annuale'!$F$6</f>
        <v>0</v>
      </c>
      <c r="T1414" s="185" t="n">
        <v>0</v>
      </c>
      <c r="U1414" s="186"/>
      <c r="V1414" s="187" t="n">
        <f aca="false">(T1414*U1414)</f>
        <v>0</v>
      </c>
      <c r="W1414" s="185" t="n">
        <v>0</v>
      </c>
      <c r="X1414" s="185" t="n">
        <f aca="false">IF(OR(S1414="sì",S1414="forfettario 190"),SUM(T1414+W1414),SUM(T1414+V1414+W1414))</f>
        <v>0</v>
      </c>
      <c r="Y1414" s="205"/>
      <c r="Z1414" s="205"/>
      <c r="AA1414" s="206"/>
      <c r="AB1414" s="189" t="n">
        <f aca="false">IF(AA1414="SI",X1414,0)</f>
        <v>0</v>
      </c>
      <c r="AC1414" s="207"/>
      <c r="AD1414" s="207"/>
      <c r="AE1414" s="207"/>
      <c r="AF1414" s="207"/>
      <c r="AG1414" s="207"/>
      <c r="AH1414" s="208"/>
    </row>
    <row r="1415" customFormat="false" ht="13.5" hidden="false" customHeight="true" outlineLevel="0" collapsed="false">
      <c r="A1415" s="22" t="n">
        <v>1414</v>
      </c>
      <c r="B1415" s="180"/>
      <c r="C1415" s="22"/>
      <c r="D1415" s="22"/>
      <c r="E1415" s="22"/>
      <c r="F1415" s="22"/>
      <c r="G1415" s="22"/>
      <c r="H1415" s="183"/>
      <c r="I1415" s="183"/>
      <c r="J1415" s="22"/>
      <c r="K1415" s="191" t="e">
        <f aca="false">VLOOKUP('Altri Costi'!J1415,Legenda!$D$1:$F$258,2)</f>
        <v>#N/A</v>
      </c>
      <c r="L1415" s="22"/>
      <c r="M1415" s="22"/>
      <c r="N1415" s="203"/>
      <c r="O1415" s="183"/>
      <c r="P1415" s="22"/>
      <c r="Q1415" s="203"/>
      <c r="R1415" s="183"/>
      <c r="S1415" s="184" t="n">
        <f aca="false">'Piano Finanziario Annuale'!$F$6</f>
        <v>0</v>
      </c>
      <c r="T1415" s="185" t="n">
        <v>0</v>
      </c>
      <c r="U1415" s="186"/>
      <c r="V1415" s="187" t="n">
        <f aca="false">(T1415*U1415)</f>
        <v>0</v>
      </c>
      <c r="W1415" s="185" t="n">
        <v>0</v>
      </c>
      <c r="X1415" s="185" t="n">
        <f aca="false">IF(OR(S1415="sì",S1415="forfettario 190"),SUM(T1415+W1415),SUM(T1415+V1415+W1415))</f>
        <v>0</v>
      </c>
      <c r="Y1415" s="205"/>
      <c r="Z1415" s="205"/>
      <c r="AA1415" s="206"/>
      <c r="AB1415" s="189" t="n">
        <f aca="false">IF(AA1415="SI",X1415,0)</f>
        <v>0</v>
      </c>
      <c r="AC1415" s="207"/>
      <c r="AD1415" s="207"/>
      <c r="AE1415" s="207"/>
      <c r="AF1415" s="207"/>
      <c r="AG1415" s="207"/>
      <c r="AH1415" s="208"/>
    </row>
    <row r="1416" customFormat="false" ht="13.5" hidden="false" customHeight="true" outlineLevel="0" collapsed="false">
      <c r="A1416" s="22" t="n">
        <v>1415</v>
      </c>
      <c r="B1416" s="180"/>
      <c r="C1416" s="22"/>
      <c r="D1416" s="22"/>
      <c r="E1416" s="22"/>
      <c r="F1416" s="22"/>
      <c r="G1416" s="22"/>
      <c r="H1416" s="183"/>
      <c r="I1416" s="183"/>
      <c r="J1416" s="22"/>
      <c r="K1416" s="191" t="e">
        <f aca="false">VLOOKUP('Altri Costi'!J1416,Legenda!$D$1:$F$258,2)</f>
        <v>#N/A</v>
      </c>
      <c r="L1416" s="22"/>
      <c r="M1416" s="22"/>
      <c r="N1416" s="203"/>
      <c r="O1416" s="183"/>
      <c r="P1416" s="22"/>
      <c r="Q1416" s="203"/>
      <c r="R1416" s="183"/>
      <c r="S1416" s="184" t="n">
        <f aca="false">'Piano Finanziario Annuale'!$F$6</f>
        <v>0</v>
      </c>
      <c r="T1416" s="185" t="n">
        <v>0</v>
      </c>
      <c r="U1416" s="186"/>
      <c r="V1416" s="187" t="n">
        <f aca="false">(T1416*U1416)</f>
        <v>0</v>
      </c>
      <c r="W1416" s="185" t="n">
        <v>0</v>
      </c>
      <c r="X1416" s="185" t="n">
        <f aca="false">IF(OR(S1416="sì",S1416="forfettario 190"),SUM(T1416+W1416),SUM(T1416+V1416+W1416))</f>
        <v>0</v>
      </c>
      <c r="Y1416" s="205"/>
      <c r="Z1416" s="205"/>
      <c r="AA1416" s="206"/>
      <c r="AB1416" s="189" t="n">
        <f aca="false">IF(AA1416="SI",X1416,0)</f>
        <v>0</v>
      </c>
      <c r="AC1416" s="207"/>
      <c r="AD1416" s="207"/>
      <c r="AE1416" s="207"/>
      <c r="AF1416" s="207"/>
      <c r="AG1416" s="207"/>
      <c r="AH1416" s="208"/>
    </row>
    <row r="1417" customFormat="false" ht="13.5" hidden="false" customHeight="true" outlineLevel="0" collapsed="false">
      <c r="A1417" s="22" t="n">
        <v>1416</v>
      </c>
      <c r="B1417" s="180"/>
      <c r="C1417" s="22"/>
      <c r="D1417" s="22"/>
      <c r="E1417" s="22"/>
      <c r="F1417" s="22"/>
      <c r="G1417" s="22"/>
      <c r="H1417" s="183"/>
      <c r="I1417" s="183"/>
      <c r="J1417" s="22"/>
      <c r="K1417" s="191" t="e">
        <f aca="false">VLOOKUP('Altri Costi'!J1417,Legenda!$D$1:$F$258,2)</f>
        <v>#N/A</v>
      </c>
      <c r="L1417" s="22"/>
      <c r="M1417" s="22"/>
      <c r="N1417" s="203"/>
      <c r="O1417" s="183"/>
      <c r="P1417" s="22"/>
      <c r="Q1417" s="203"/>
      <c r="R1417" s="183"/>
      <c r="S1417" s="184" t="n">
        <f aca="false">'Piano Finanziario Annuale'!$F$6</f>
        <v>0</v>
      </c>
      <c r="T1417" s="185" t="n">
        <v>0</v>
      </c>
      <c r="U1417" s="186"/>
      <c r="V1417" s="187" t="n">
        <f aca="false">(T1417*U1417)</f>
        <v>0</v>
      </c>
      <c r="W1417" s="185" t="n">
        <v>0</v>
      </c>
      <c r="X1417" s="185" t="n">
        <f aca="false">IF(OR(S1417="sì",S1417="forfettario 190"),SUM(T1417+W1417),SUM(T1417+V1417+W1417))</f>
        <v>0</v>
      </c>
      <c r="Y1417" s="205"/>
      <c r="Z1417" s="205"/>
      <c r="AA1417" s="206"/>
      <c r="AB1417" s="189" t="n">
        <f aca="false">IF(AA1417="SI",X1417,0)</f>
        <v>0</v>
      </c>
      <c r="AC1417" s="207"/>
      <c r="AD1417" s="207"/>
      <c r="AE1417" s="207"/>
      <c r="AF1417" s="207"/>
      <c r="AG1417" s="207"/>
      <c r="AH1417" s="208"/>
    </row>
    <row r="1418" customFormat="false" ht="13.5" hidden="false" customHeight="true" outlineLevel="0" collapsed="false">
      <c r="A1418" s="22" t="n">
        <v>1417</v>
      </c>
      <c r="B1418" s="180"/>
      <c r="C1418" s="22"/>
      <c r="D1418" s="22"/>
      <c r="E1418" s="22"/>
      <c r="F1418" s="22"/>
      <c r="G1418" s="22"/>
      <c r="H1418" s="183"/>
      <c r="I1418" s="183"/>
      <c r="J1418" s="22"/>
      <c r="K1418" s="191" t="e">
        <f aca="false">VLOOKUP('Altri Costi'!J1418,Legenda!$D$1:$F$258,2)</f>
        <v>#N/A</v>
      </c>
      <c r="L1418" s="22"/>
      <c r="M1418" s="22"/>
      <c r="N1418" s="203"/>
      <c r="O1418" s="183"/>
      <c r="P1418" s="22"/>
      <c r="Q1418" s="203"/>
      <c r="R1418" s="183"/>
      <c r="S1418" s="184" t="n">
        <f aca="false">'Piano Finanziario Annuale'!$F$6</f>
        <v>0</v>
      </c>
      <c r="T1418" s="185" t="n">
        <v>0</v>
      </c>
      <c r="U1418" s="186"/>
      <c r="V1418" s="187" t="n">
        <f aca="false">(T1418*U1418)</f>
        <v>0</v>
      </c>
      <c r="W1418" s="185" t="n">
        <v>0</v>
      </c>
      <c r="X1418" s="185" t="n">
        <f aca="false">IF(OR(S1418="sì",S1418="forfettario 190"),SUM(T1418+W1418),SUM(T1418+V1418+W1418))</f>
        <v>0</v>
      </c>
      <c r="Y1418" s="205"/>
      <c r="Z1418" s="205"/>
      <c r="AA1418" s="206"/>
      <c r="AB1418" s="189" t="n">
        <f aca="false">IF(AA1418="SI",X1418,0)</f>
        <v>0</v>
      </c>
      <c r="AC1418" s="207"/>
      <c r="AD1418" s="207"/>
      <c r="AE1418" s="207"/>
      <c r="AF1418" s="207"/>
      <c r="AG1418" s="207"/>
      <c r="AH1418" s="208"/>
    </row>
    <row r="1419" customFormat="false" ht="13.5" hidden="false" customHeight="true" outlineLevel="0" collapsed="false">
      <c r="A1419" s="22" t="n">
        <v>1418</v>
      </c>
      <c r="B1419" s="180"/>
      <c r="C1419" s="22"/>
      <c r="D1419" s="22"/>
      <c r="E1419" s="22"/>
      <c r="F1419" s="22"/>
      <c r="G1419" s="22"/>
      <c r="H1419" s="183"/>
      <c r="I1419" s="183"/>
      <c r="J1419" s="22"/>
      <c r="K1419" s="191" t="e">
        <f aca="false">VLOOKUP('Altri Costi'!J1419,Legenda!$D$1:$F$258,2)</f>
        <v>#N/A</v>
      </c>
      <c r="L1419" s="22"/>
      <c r="M1419" s="22"/>
      <c r="N1419" s="203"/>
      <c r="O1419" s="183"/>
      <c r="P1419" s="22"/>
      <c r="Q1419" s="203"/>
      <c r="R1419" s="183"/>
      <c r="S1419" s="184" t="n">
        <f aca="false">'Piano Finanziario Annuale'!$F$6</f>
        <v>0</v>
      </c>
      <c r="T1419" s="185" t="n">
        <v>0</v>
      </c>
      <c r="U1419" s="186"/>
      <c r="V1419" s="187" t="n">
        <f aca="false">(T1419*U1419)</f>
        <v>0</v>
      </c>
      <c r="W1419" s="185" t="n">
        <v>0</v>
      </c>
      <c r="X1419" s="185" t="n">
        <f aca="false">IF(OR(S1419="sì",S1419="forfettario 190"),SUM(T1419+W1419),SUM(T1419+V1419+W1419))</f>
        <v>0</v>
      </c>
      <c r="Y1419" s="205"/>
      <c r="Z1419" s="205"/>
      <c r="AA1419" s="206"/>
      <c r="AB1419" s="189" t="n">
        <f aca="false">IF(AA1419="SI",X1419,0)</f>
        <v>0</v>
      </c>
      <c r="AC1419" s="207"/>
      <c r="AD1419" s="207"/>
      <c r="AE1419" s="207"/>
      <c r="AF1419" s="207"/>
      <c r="AG1419" s="207"/>
      <c r="AH1419" s="208"/>
    </row>
    <row r="1420" customFormat="false" ht="13.5" hidden="false" customHeight="true" outlineLevel="0" collapsed="false">
      <c r="A1420" s="22" t="n">
        <v>1419</v>
      </c>
      <c r="B1420" s="180"/>
      <c r="C1420" s="22"/>
      <c r="D1420" s="22"/>
      <c r="E1420" s="22"/>
      <c r="F1420" s="22"/>
      <c r="G1420" s="22"/>
      <c r="H1420" s="183"/>
      <c r="I1420" s="183"/>
      <c r="J1420" s="22"/>
      <c r="K1420" s="191" t="e">
        <f aca="false">VLOOKUP('Altri Costi'!J1420,Legenda!$D$1:$F$258,2)</f>
        <v>#N/A</v>
      </c>
      <c r="L1420" s="22"/>
      <c r="M1420" s="22"/>
      <c r="N1420" s="203"/>
      <c r="O1420" s="183"/>
      <c r="P1420" s="22"/>
      <c r="Q1420" s="203"/>
      <c r="R1420" s="183"/>
      <c r="S1420" s="184" t="n">
        <f aca="false">'Piano Finanziario Annuale'!$F$6</f>
        <v>0</v>
      </c>
      <c r="T1420" s="185" t="n">
        <v>0</v>
      </c>
      <c r="U1420" s="186"/>
      <c r="V1420" s="187" t="n">
        <f aca="false">(T1420*U1420)</f>
        <v>0</v>
      </c>
      <c r="W1420" s="185" t="n">
        <v>0</v>
      </c>
      <c r="X1420" s="185" t="n">
        <f aca="false">IF(OR(S1420="sì",S1420="forfettario 190"),SUM(T1420+W1420),SUM(T1420+V1420+W1420))</f>
        <v>0</v>
      </c>
      <c r="Y1420" s="205"/>
      <c r="Z1420" s="205"/>
      <c r="AA1420" s="206"/>
      <c r="AB1420" s="189" t="n">
        <f aca="false">IF(AA1420="SI",X1420,0)</f>
        <v>0</v>
      </c>
      <c r="AC1420" s="207"/>
      <c r="AD1420" s="207"/>
      <c r="AE1420" s="207"/>
      <c r="AF1420" s="207"/>
      <c r="AG1420" s="207"/>
      <c r="AH1420" s="208"/>
    </row>
    <row r="1421" customFormat="false" ht="13.5" hidden="false" customHeight="true" outlineLevel="0" collapsed="false">
      <c r="A1421" s="22" t="n">
        <v>1420</v>
      </c>
      <c r="B1421" s="180"/>
      <c r="C1421" s="22"/>
      <c r="D1421" s="22"/>
      <c r="E1421" s="22"/>
      <c r="F1421" s="22"/>
      <c r="G1421" s="22"/>
      <c r="H1421" s="183"/>
      <c r="I1421" s="183"/>
      <c r="J1421" s="22"/>
      <c r="K1421" s="191" t="e">
        <f aca="false">VLOOKUP('Altri Costi'!J1421,Legenda!$D$1:$F$258,2)</f>
        <v>#N/A</v>
      </c>
      <c r="L1421" s="22"/>
      <c r="M1421" s="22"/>
      <c r="N1421" s="203"/>
      <c r="O1421" s="183"/>
      <c r="P1421" s="22"/>
      <c r="Q1421" s="203"/>
      <c r="R1421" s="183"/>
      <c r="S1421" s="184" t="n">
        <f aca="false">'Piano Finanziario Annuale'!$F$6</f>
        <v>0</v>
      </c>
      <c r="T1421" s="185" t="n">
        <v>0</v>
      </c>
      <c r="U1421" s="186"/>
      <c r="V1421" s="187" t="n">
        <f aca="false">(T1421*U1421)</f>
        <v>0</v>
      </c>
      <c r="W1421" s="185" t="n">
        <v>0</v>
      </c>
      <c r="X1421" s="185" t="n">
        <f aca="false">IF(OR(S1421="sì",S1421="forfettario 190"),SUM(T1421+W1421),SUM(T1421+V1421+W1421))</f>
        <v>0</v>
      </c>
      <c r="Y1421" s="205"/>
      <c r="Z1421" s="205"/>
      <c r="AA1421" s="206"/>
      <c r="AB1421" s="189" t="n">
        <f aca="false">IF(AA1421="SI",X1421,0)</f>
        <v>0</v>
      </c>
      <c r="AC1421" s="207"/>
      <c r="AD1421" s="207"/>
      <c r="AE1421" s="207"/>
      <c r="AF1421" s="207"/>
      <c r="AG1421" s="207"/>
      <c r="AH1421" s="208"/>
    </row>
    <row r="1422" customFormat="false" ht="13.5" hidden="false" customHeight="true" outlineLevel="0" collapsed="false">
      <c r="A1422" s="22" t="n">
        <v>1421</v>
      </c>
      <c r="B1422" s="180"/>
      <c r="C1422" s="22"/>
      <c r="D1422" s="22"/>
      <c r="E1422" s="22"/>
      <c r="F1422" s="22"/>
      <c r="G1422" s="22"/>
      <c r="H1422" s="183"/>
      <c r="I1422" s="183"/>
      <c r="J1422" s="22"/>
      <c r="K1422" s="191" t="e">
        <f aca="false">VLOOKUP('Altri Costi'!J1422,Legenda!$D$1:$F$258,2)</f>
        <v>#N/A</v>
      </c>
      <c r="L1422" s="22"/>
      <c r="M1422" s="22"/>
      <c r="N1422" s="203"/>
      <c r="O1422" s="183"/>
      <c r="P1422" s="22"/>
      <c r="Q1422" s="203"/>
      <c r="R1422" s="183"/>
      <c r="S1422" s="184" t="n">
        <f aca="false">'Piano Finanziario Annuale'!$F$6</f>
        <v>0</v>
      </c>
      <c r="T1422" s="185" t="n">
        <v>0</v>
      </c>
      <c r="U1422" s="186"/>
      <c r="V1422" s="187" t="n">
        <f aca="false">(T1422*U1422)</f>
        <v>0</v>
      </c>
      <c r="W1422" s="185" t="n">
        <v>0</v>
      </c>
      <c r="X1422" s="185" t="n">
        <f aca="false">IF(OR(S1422="sì",S1422="forfettario 190"),SUM(T1422+W1422),SUM(T1422+V1422+W1422))</f>
        <v>0</v>
      </c>
      <c r="Y1422" s="205"/>
      <c r="Z1422" s="205"/>
      <c r="AA1422" s="206"/>
      <c r="AB1422" s="189" t="n">
        <f aca="false">IF(AA1422="SI",X1422,0)</f>
        <v>0</v>
      </c>
      <c r="AC1422" s="207"/>
      <c r="AD1422" s="207"/>
      <c r="AE1422" s="207"/>
      <c r="AF1422" s="207"/>
      <c r="AG1422" s="207"/>
      <c r="AH1422" s="208"/>
    </row>
    <row r="1423" customFormat="false" ht="13.5" hidden="false" customHeight="true" outlineLevel="0" collapsed="false">
      <c r="A1423" s="22" t="n">
        <v>1422</v>
      </c>
      <c r="B1423" s="180"/>
      <c r="C1423" s="22"/>
      <c r="D1423" s="22"/>
      <c r="E1423" s="22"/>
      <c r="F1423" s="22"/>
      <c r="G1423" s="22"/>
      <c r="H1423" s="183"/>
      <c r="I1423" s="183"/>
      <c r="J1423" s="22"/>
      <c r="K1423" s="191" t="e">
        <f aca="false">VLOOKUP('Altri Costi'!J1423,Legenda!$D$1:$F$258,2)</f>
        <v>#N/A</v>
      </c>
      <c r="L1423" s="22"/>
      <c r="M1423" s="22"/>
      <c r="N1423" s="203"/>
      <c r="O1423" s="183"/>
      <c r="P1423" s="22"/>
      <c r="Q1423" s="203"/>
      <c r="R1423" s="183"/>
      <c r="S1423" s="184" t="n">
        <f aca="false">'Piano Finanziario Annuale'!$F$6</f>
        <v>0</v>
      </c>
      <c r="T1423" s="185" t="n">
        <v>0</v>
      </c>
      <c r="U1423" s="186"/>
      <c r="V1423" s="187" t="n">
        <f aca="false">(T1423*U1423)</f>
        <v>0</v>
      </c>
      <c r="W1423" s="185" t="n">
        <v>0</v>
      </c>
      <c r="X1423" s="185" t="n">
        <f aca="false">IF(OR(S1423="sì",S1423="forfettario 190"),SUM(T1423+W1423),SUM(T1423+V1423+W1423))</f>
        <v>0</v>
      </c>
      <c r="Y1423" s="205"/>
      <c r="Z1423" s="205"/>
      <c r="AA1423" s="206"/>
      <c r="AB1423" s="189" t="n">
        <f aca="false">IF(AA1423="SI",X1423,0)</f>
        <v>0</v>
      </c>
      <c r="AC1423" s="207"/>
      <c r="AD1423" s="207"/>
      <c r="AE1423" s="207"/>
      <c r="AF1423" s="207"/>
      <c r="AG1423" s="207"/>
      <c r="AH1423" s="208"/>
    </row>
    <row r="1424" customFormat="false" ht="13.5" hidden="false" customHeight="true" outlineLevel="0" collapsed="false">
      <c r="A1424" s="22" t="n">
        <v>1423</v>
      </c>
      <c r="B1424" s="180"/>
      <c r="C1424" s="22"/>
      <c r="D1424" s="22"/>
      <c r="E1424" s="22"/>
      <c r="F1424" s="22"/>
      <c r="G1424" s="22"/>
      <c r="H1424" s="183"/>
      <c r="I1424" s="183"/>
      <c r="J1424" s="22"/>
      <c r="K1424" s="191" t="e">
        <f aca="false">VLOOKUP('Altri Costi'!J1424,Legenda!$D$1:$F$258,2)</f>
        <v>#N/A</v>
      </c>
      <c r="L1424" s="22"/>
      <c r="M1424" s="22"/>
      <c r="N1424" s="203"/>
      <c r="O1424" s="183"/>
      <c r="P1424" s="22"/>
      <c r="Q1424" s="203"/>
      <c r="R1424" s="183"/>
      <c r="S1424" s="184" t="n">
        <f aca="false">'Piano Finanziario Annuale'!$F$6</f>
        <v>0</v>
      </c>
      <c r="T1424" s="185" t="n">
        <v>0</v>
      </c>
      <c r="U1424" s="186"/>
      <c r="V1424" s="187" t="n">
        <f aca="false">(T1424*U1424)</f>
        <v>0</v>
      </c>
      <c r="W1424" s="185" t="n">
        <v>0</v>
      </c>
      <c r="X1424" s="185" t="n">
        <f aca="false">IF(OR(S1424="sì",S1424="forfettario 190"),SUM(T1424+W1424),SUM(T1424+V1424+W1424))</f>
        <v>0</v>
      </c>
      <c r="Y1424" s="205"/>
      <c r="Z1424" s="205"/>
      <c r="AA1424" s="206"/>
      <c r="AB1424" s="189" t="n">
        <f aca="false">IF(AA1424="SI",X1424,0)</f>
        <v>0</v>
      </c>
      <c r="AC1424" s="207"/>
      <c r="AD1424" s="207"/>
      <c r="AE1424" s="207"/>
      <c r="AF1424" s="207"/>
      <c r="AG1424" s="207"/>
      <c r="AH1424" s="208"/>
    </row>
    <row r="1425" customFormat="false" ht="13.5" hidden="false" customHeight="true" outlineLevel="0" collapsed="false">
      <c r="A1425" s="22" t="n">
        <v>1424</v>
      </c>
      <c r="B1425" s="180"/>
      <c r="C1425" s="22"/>
      <c r="D1425" s="22"/>
      <c r="E1425" s="22"/>
      <c r="F1425" s="22"/>
      <c r="G1425" s="22"/>
      <c r="H1425" s="183"/>
      <c r="I1425" s="183"/>
      <c r="J1425" s="22"/>
      <c r="K1425" s="191" t="e">
        <f aca="false">VLOOKUP('Altri Costi'!J1425,Legenda!$D$1:$F$258,2)</f>
        <v>#N/A</v>
      </c>
      <c r="L1425" s="22"/>
      <c r="M1425" s="22"/>
      <c r="N1425" s="203"/>
      <c r="O1425" s="183"/>
      <c r="P1425" s="22"/>
      <c r="Q1425" s="203"/>
      <c r="R1425" s="183"/>
      <c r="S1425" s="184" t="n">
        <f aca="false">'Piano Finanziario Annuale'!$F$6</f>
        <v>0</v>
      </c>
      <c r="T1425" s="185" t="n">
        <v>0</v>
      </c>
      <c r="U1425" s="186"/>
      <c r="V1425" s="187" t="n">
        <f aca="false">(T1425*U1425)</f>
        <v>0</v>
      </c>
      <c r="W1425" s="185" t="n">
        <v>0</v>
      </c>
      <c r="X1425" s="185" t="n">
        <f aca="false">IF(OR(S1425="sì",S1425="forfettario 190"),SUM(T1425+W1425),SUM(T1425+V1425+W1425))</f>
        <v>0</v>
      </c>
      <c r="Y1425" s="205"/>
      <c r="Z1425" s="205"/>
      <c r="AA1425" s="206"/>
      <c r="AB1425" s="189" t="n">
        <f aca="false">IF(AA1425="SI",X1425,0)</f>
        <v>0</v>
      </c>
      <c r="AC1425" s="207"/>
      <c r="AD1425" s="207"/>
      <c r="AE1425" s="207"/>
      <c r="AF1425" s="207"/>
      <c r="AG1425" s="207"/>
      <c r="AH1425" s="208"/>
    </row>
    <row r="1426" customFormat="false" ht="13.5" hidden="false" customHeight="true" outlineLevel="0" collapsed="false">
      <c r="A1426" s="22" t="n">
        <v>1425</v>
      </c>
      <c r="B1426" s="180"/>
      <c r="C1426" s="22"/>
      <c r="D1426" s="22"/>
      <c r="E1426" s="22"/>
      <c r="F1426" s="22"/>
      <c r="G1426" s="22"/>
      <c r="H1426" s="183"/>
      <c r="I1426" s="183"/>
      <c r="J1426" s="22"/>
      <c r="K1426" s="191" t="e">
        <f aca="false">VLOOKUP('Altri Costi'!J1426,Legenda!$D$1:$F$258,2)</f>
        <v>#N/A</v>
      </c>
      <c r="L1426" s="22"/>
      <c r="M1426" s="22"/>
      <c r="N1426" s="203"/>
      <c r="O1426" s="183"/>
      <c r="P1426" s="22"/>
      <c r="Q1426" s="203"/>
      <c r="R1426" s="183"/>
      <c r="S1426" s="184" t="n">
        <f aca="false">'Piano Finanziario Annuale'!$F$6</f>
        <v>0</v>
      </c>
      <c r="T1426" s="185" t="n">
        <v>0</v>
      </c>
      <c r="U1426" s="186"/>
      <c r="V1426" s="187" t="n">
        <f aca="false">(T1426*U1426)</f>
        <v>0</v>
      </c>
      <c r="W1426" s="185" t="n">
        <v>0</v>
      </c>
      <c r="X1426" s="185" t="n">
        <f aca="false">IF(OR(S1426="sì",S1426="forfettario 190"),SUM(T1426+W1426),SUM(T1426+V1426+W1426))</f>
        <v>0</v>
      </c>
      <c r="Y1426" s="205"/>
      <c r="Z1426" s="205"/>
      <c r="AA1426" s="206"/>
      <c r="AB1426" s="189" t="n">
        <f aca="false">IF(AA1426="SI",X1426,0)</f>
        <v>0</v>
      </c>
      <c r="AC1426" s="207"/>
      <c r="AD1426" s="207"/>
      <c r="AE1426" s="207"/>
      <c r="AF1426" s="207"/>
      <c r="AG1426" s="207"/>
      <c r="AH1426" s="208"/>
    </row>
    <row r="1427" customFormat="false" ht="13.5" hidden="false" customHeight="true" outlineLevel="0" collapsed="false">
      <c r="A1427" s="22" t="n">
        <v>1426</v>
      </c>
      <c r="B1427" s="180"/>
      <c r="C1427" s="22"/>
      <c r="D1427" s="22"/>
      <c r="E1427" s="22"/>
      <c r="F1427" s="22"/>
      <c r="G1427" s="22"/>
      <c r="H1427" s="183"/>
      <c r="I1427" s="183"/>
      <c r="J1427" s="22"/>
      <c r="K1427" s="191" t="e">
        <f aca="false">VLOOKUP('Altri Costi'!J1427,Legenda!$D$1:$F$258,2)</f>
        <v>#N/A</v>
      </c>
      <c r="L1427" s="22"/>
      <c r="M1427" s="22"/>
      <c r="N1427" s="203"/>
      <c r="O1427" s="183"/>
      <c r="P1427" s="22"/>
      <c r="Q1427" s="203"/>
      <c r="R1427" s="183"/>
      <c r="S1427" s="184" t="n">
        <f aca="false">'Piano Finanziario Annuale'!$F$6</f>
        <v>0</v>
      </c>
      <c r="T1427" s="185" t="n">
        <v>0</v>
      </c>
      <c r="U1427" s="186"/>
      <c r="V1427" s="187" t="n">
        <f aca="false">(T1427*U1427)</f>
        <v>0</v>
      </c>
      <c r="W1427" s="185" t="n">
        <v>0</v>
      </c>
      <c r="X1427" s="185" t="n">
        <f aca="false">IF(OR(S1427="sì",S1427="forfettario 190"),SUM(T1427+W1427),SUM(T1427+V1427+W1427))</f>
        <v>0</v>
      </c>
      <c r="Y1427" s="205"/>
      <c r="Z1427" s="205"/>
      <c r="AA1427" s="206"/>
      <c r="AB1427" s="189" t="n">
        <f aca="false">IF(AA1427="SI",X1427,0)</f>
        <v>0</v>
      </c>
      <c r="AC1427" s="207"/>
      <c r="AD1427" s="207"/>
      <c r="AE1427" s="207"/>
      <c r="AF1427" s="207"/>
      <c r="AG1427" s="207"/>
      <c r="AH1427" s="208"/>
    </row>
    <row r="1428" customFormat="false" ht="13.5" hidden="false" customHeight="true" outlineLevel="0" collapsed="false">
      <c r="A1428" s="22" t="n">
        <v>1427</v>
      </c>
      <c r="B1428" s="180"/>
      <c r="C1428" s="22"/>
      <c r="D1428" s="22"/>
      <c r="E1428" s="22"/>
      <c r="F1428" s="22"/>
      <c r="G1428" s="22"/>
      <c r="H1428" s="183"/>
      <c r="I1428" s="183"/>
      <c r="J1428" s="22"/>
      <c r="K1428" s="191" t="e">
        <f aca="false">VLOOKUP('Altri Costi'!J1428,Legenda!$D$1:$F$258,2)</f>
        <v>#N/A</v>
      </c>
      <c r="L1428" s="22"/>
      <c r="M1428" s="22"/>
      <c r="N1428" s="203"/>
      <c r="O1428" s="183"/>
      <c r="P1428" s="22"/>
      <c r="Q1428" s="203"/>
      <c r="R1428" s="183"/>
      <c r="S1428" s="184" t="n">
        <f aca="false">'Piano Finanziario Annuale'!$F$6</f>
        <v>0</v>
      </c>
      <c r="T1428" s="185" t="n">
        <v>0</v>
      </c>
      <c r="U1428" s="186"/>
      <c r="V1428" s="187" t="n">
        <f aca="false">(T1428*U1428)</f>
        <v>0</v>
      </c>
      <c r="W1428" s="185" t="n">
        <v>0</v>
      </c>
      <c r="X1428" s="185" t="n">
        <f aca="false">IF(OR(S1428="sì",S1428="forfettario 190"),SUM(T1428+W1428),SUM(T1428+V1428+W1428))</f>
        <v>0</v>
      </c>
      <c r="Y1428" s="205"/>
      <c r="Z1428" s="205"/>
      <c r="AA1428" s="206"/>
      <c r="AB1428" s="189" t="n">
        <f aca="false">IF(AA1428="SI",X1428,0)</f>
        <v>0</v>
      </c>
      <c r="AC1428" s="207"/>
      <c r="AD1428" s="207"/>
      <c r="AE1428" s="207"/>
      <c r="AF1428" s="207"/>
      <c r="AG1428" s="207"/>
      <c r="AH1428" s="208"/>
    </row>
    <row r="1429" customFormat="false" ht="13.5" hidden="false" customHeight="true" outlineLevel="0" collapsed="false">
      <c r="A1429" s="22" t="n">
        <v>1428</v>
      </c>
      <c r="B1429" s="180"/>
      <c r="C1429" s="22"/>
      <c r="D1429" s="22"/>
      <c r="E1429" s="22"/>
      <c r="F1429" s="22"/>
      <c r="G1429" s="22"/>
      <c r="H1429" s="183"/>
      <c r="I1429" s="183"/>
      <c r="J1429" s="22"/>
      <c r="K1429" s="191" t="e">
        <f aca="false">VLOOKUP('Altri Costi'!J1429,Legenda!$D$1:$F$258,2)</f>
        <v>#N/A</v>
      </c>
      <c r="L1429" s="22"/>
      <c r="M1429" s="22"/>
      <c r="N1429" s="203"/>
      <c r="O1429" s="183"/>
      <c r="P1429" s="22"/>
      <c r="Q1429" s="203"/>
      <c r="R1429" s="183"/>
      <c r="S1429" s="184" t="n">
        <f aca="false">'Piano Finanziario Annuale'!$F$6</f>
        <v>0</v>
      </c>
      <c r="T1429" s="185" t="n">
        <v>0</v>
      </c>
      <c r="U1429" s="186"/>
      <c r="V1429" s="187" t="n">
        <f aca="false">(T1429*U1429)</f>
        <v>0</v>
      </c>
      <c r="W1429" s="185" t="n">
        <v>0</v>
      </c>
      <c r="X1429" s="185" t="n">
        <f aca="false">IF(OR(S1429="sì",S1429="forfettario 190"),SUM(T1429+W1429),SUM(T1429+V1429+W1429))</f>
        <v>0</v>
      </c>
      <c r="Y1429" s="205"/>
      <c r="Z1429" s="205"/>
      <c r="AA1429" s="206"/>
      <c r="AB1429" s="189" t="n">
        <f aca="false">IF(AA1429="SI",X1429,0)</f>
        <v>0</v>
      </c>
      <c r="AC1429" s="207"/>
      <c r="AD1429" s="207"/>
      <c r="AE1429" s="207"/>
      <c r="AF1429" s="207"/>
      <c r="AG1429" s="207"/>
      <c r="AH1429" s="208"/>
    </row>
    <row r="1430" customFormat="false" ht="13.5" hidden="false" customHeight="true" outlineLevel="0" collapsed="false">
      <c r="A1430" s="22" t="n">
        <v>1429</v>
      </c>
      <c r="B1430" s="180"/>
      <c r="C1430" s="22"/>
      <c r="D1430" s="22"/>
      <c r="E1430" s="22"/>
      <c r="F1430" s="22"/>
      <c r="G1430" s="22"/>
      <c r="H1430" s="183"/>
      <c r="I1430" s="183"/>
      <c r="J1430" s="22"/>
      <c r="K1430" s="191" t="e">
        <f aca="false">VLOOKUP('Altri Costi'!J1430,Legenda!$D$1:$F$258,2)</f>
        <v>#N/A</v>
      </c>
      <c r="L1430" s="22"/>
      <c r="M1430" s="22"/>
      <c r="N1430" s="203"/>
      <c r="O1430" s="183"/>
      <c r="P1430" s="22"/>
      <c r="Q1430" s="203"/>
      <c r="R1430" s="183"/>
      <c r="S1430" s="184" t="n">
        <f aca="false">'Piano Finanziario Annuale'!$F$6</f>
        <v>0</v>
      </c>
      <c r="T1430" s="185" t="n">
        <v>0</v>
      </c>
      <c r="U1430" s="186"/>
      <c r="V1430" s="187" t="n">
        <f aca="false">(T1430*U1430)</f>
        <v>0</v>
      </c>
      <c r="W1430" s="185" t="n">
        <v>0</v>
      </c>
      <c r="X1430" s="185" t="n">
        <f aca="false">IF(OR(S1430="sì",S1430="forfettario 190"),SUM(T1430+W1430),SUM(T1430+V1430+W1430))</f>
        <v>0</v>
      </c>
      <c r="Y1430" s="205"/>
      <c r="Z1430" s="205"/>
      <c r="AA1430" s="206"/>
      <c r="AB1430" s="189" t="n">
        <f aca="false">IF(AA1430="SI",X1430,0)</f>
        <v>0</v>
      </c>
      <c r="AC1430" s="207"/>
      <c r="AD1430" s="207"/>
      <c r="AE1430" s="207"/>
      <c r="AF1430" s="207"/>
      <c r="AG1430" s="207"/>
      <c r="AH1430" s="208"/>
    </row>
    <row r="1431" customFormat="false" ht="13.5" hidden="false" customHeight="true" outlineLevel="0" collapsed="false">
      <c r="A1431" s="22" t="n">
        <v>1430</v>
      </c>
      <c r="B1431" s="180"/>
      <c r="C1431" s="22"/>
      <c r="D1431" s="22"/>
      <c r="E1431" s="22"/>
      <c r="F1431" s="22"/>
      <c r="G1431" s="22"/>
      <c r="H1431" s="183"/>
      <c r="I1431" s="183"/>
      <c r="J1431" s="22"/>
      <c r="K1431" s="191" t="e">
        <f aca="false">VLOOKUP('Altri Costi'!J1431,Legenda!$D$1:$F$258,2)</f>
        <v>#N/A</v>
      </c>
      <c r="L1431" s="22"/>
      <c r="M1431" s="22"/>
      <c r="N1431" s="203"/>
      <c r="O1431" s="183"/>
      <c r="P1431" s="22"/>
      <c r="Q1431" s="203"/>
      <c r="R1431" s="183"/>
      <c r="S1431" s="184" t="n">
        <f aca="false">'Piano Finanziario Annuale'!$F$6</f>
        <v>0</v>
      </c>
      <c r="T1431" s="185" t="n">
        <v>0</v>
      </c>
      <c r="U1431" s="186"/>
      <c r="V1431" s="187" t="n">
        <f aca="false">(T1431*U1431)</f>
        <v>0</v>
      </c>
      <c r="W1431" s="185" t="n">
        <v>0</v>
      </c>
      <c r="X1431" s="185" t="n">
        <f aca="false">IF(OR(S1431="sì",S1431="forfettario 190"),SUM(T1431+W1431),SUM(T1431+V1431+W1431))</f>
        <v>0</v>
      </c>
      <c r="Y1431" s="205"/>
      <c r="Z1431" s="205"/>
      <c r="AA1431" s="206"/>
      <c r="AB1431" s="189" t="n">
        <f aca="false">IF(AA1431="SI",X1431,0)</f>
        <v>0</v>
      </c>
      <c r="AC1431" s="207"/>
      <c r="AD1431" s="207"/>
      <c r="AE1431" s="207"/>
      <c r="AF1431" s="207"/>
      <c r="AG1431" s="207"/>
      <c r="AH1431" s="208"/>
    </row>
    <row r="1432" customFormat="false" ht="13.5" hidden="false" customHeight="true" outlineLevel="0" collapsed="false">
      <c r="A1432" s="22" t="n">
        <v>1431</v>
      </c>
      <c r="B1432" s="180"/>
      <c r="C1432" s="22"/>
      <c r="D1432" s="22"/>
      <c r="E1432" s="22"/>
      <c r="F1432" s="22"/>
      <c r="G1432" s="22"/>
      <c r="H1432" s="183"/>
      <c r="I1432" s="183"/>
      <c r="J1432" s="22"/>
      <c r="K1432" s="191" t="e">
        <f aca="false">VLOOKUP('Altri Costi'!J1432,Legenda!$D$1:$F$258,2)</f>
        <v>#N/A</v>
      </c>
      <c r="L1432" s="22"/>
      <c r="M1432" s="22"/>
      <c r="N1432" s="203"/>
      <c r="O1432" s="183"/>
      <c r="P1432" s="22"/>
      <c r="Q1432" s="203"/>
      <c r="R1432" s="183"/>
      <c r="S1432" s="184" t="n">
        <f aca="false">'Piano Finanziario Annuale'!$F$6</f>
        <v>0</v>
      </c>
      <c r="T1432" s="185" t="n">
        <v>0</v>
      </c>
      <c r="U1432" s="186"/>
      <c r="V1432" s="187" t="n">
        <f aca="false">(T1432*U1432)</f>
        <v>0</v>
      </c>
      <c r="W1432" s="185" t="n">
        <v>0</v>
      </c>
      <c r="X1432" s="185" t="n">
        <f aca="false">IF(OR(S1432="sì",S1432="forfettario 190"),SUM(T1432+W1432),SUM(T1432+V1432+W1432))</f>
        <v>0</v>
      </c>
      <c r="Y1432" s="205"/>
      <c r="Z1432" s="205"/>
      <c r="AA1432" s="206"/>
      <c r="AB1432" s="189" t="n">
        <f aca="false">IF(AA1432="SI",X1432,0)</f>
        <v>0</v>
      </c>
      <c r="AC1432" s="207"/>
      <c r="AD1432" s="207"/>
      <c r="AE1432" s="207"/>
      <c r="AF1432" s="207"/>
      <c r="AG1432" s="207"/>
      <c r="AH1432" s="208"/>
    </row>
    <row r="1433" customFormat="false" ht="13.5" hidden="false" customHeight="true" outlineLevel="0" collapsed="false">
      <c r="A1433" s="22" t="n">
        <v>1432</v>
      </c>
      <c r="B1433" s="180"/>
      <c r="C1433" s="22"/>
      <c r="D1433" s="22"/>
      <c r="E1433" s="22"/>
      <c r="F1433" s="22"/>
      <c r="G1433" s="22"/>
      <c r="H1433" s="183"/>
      <c r="I1433" s="183"/>
      <c r="J1433" s="22"/>
      <c r="K1433" s="191" t="e">
        <f aca="false">VLOOKUP('Altri Costi'!J1433,Legenda!$D$1:$F$258,2)</f>
        <v>#N/A</v>
      </c>
      <c r="L1433" s="22"/>
      <c r="M1433" s="22"/>
      <c r="N1433" s="203"/>
      <c r="O1433" s="183"/>
      <c r="P1433" s="22"/>
      <c r="Q1433" s="203"/>
      <c r="R1433" s="183"/>
      <c r="S1433" s="184" t="n">
        <f aca="false">'Piano Finanziario Annuale'!$F$6</f>
        <v>0</v>
      </c>
      <c r="T1433" s="185" t="n">
        <v>0</v>
      </c>
      <c r="U1433" s="186"/>
      <c r="V1433" s="187" t="n">
        <f aca="false">(T1433*U1433)</f>
        <v>0</v>
      </c>
      <c r="W1433" s="185" t="n">
        <v>0</v>
      </c>
      <c r="X1433" s="185" t="n">
        <f aca="false">IF(OR(S1433="sì",S1433="forfettario 190"),SUM(T1433+W1433),SUM(T1433+V1433+W1433))</f>
        <v>0</v>
      </c>
      <c r="Y1433" s="205"/>
      <c r="Z1433" s="205"/>
      <c r="AA1433" s="206"/>
      <c r="AB1433" s="189" t="n">
        <f aca="false">IF(AA1433="SI",X1433,0)</f>
        <v>0</v>
      </c>
      <c r="AC1433" s="207"/>
      <c r="AD1433" s="207"/>
      <c r="AE1433" s="207"/>
      <c r="AF1433" s="207"/>
      <c r="AG1433" s="207"/>
      <c r="AH1433" s="208"/>
    </row>
    <row r="1434" customFormat="false" ht="13.5" hidden="false" customHeight="true" outlineLevel="0" collapsed="false">
      <c r="A1434" s="22" t="n">
        <v>1433</v>
      </c>
      <c r="B1434" s="180"/>
      <c r="C1434" s="22"/>
      <c r="D1434" s="22"/>
      <c r="E1434" s="22"/>
      <c r="F1434" s="22"/>
      <c r="G1434" s="22"/>
      <c r="H1434" s="183"/>
      <c r="I1434" s="183"/>
      <c r="J1434" s="22"/>
      <c r="K1434" s="191" t="e">
        <f aca="false">VLOOKUP('Altri Costi'!J1434,Legenda!$D$1:$F$258,2)</f>
        <v>#N/A</v>
      </c>
      <c r="L1434" s="22"/>
      <c r="M1434" s="22"/>
      <c r="N1434" s="203"/>
      <c r="O1434" s="183"/>
      <c r="P1434" s="22"/>
      <c r="Q1434" s="203"/>
      <c r="R1434" s="183"/>
      <c r="S1434" s="184" t="n">
        <f aca="false">'Piano Finanziario Annuale'!$F$6</f>
        <v>0</v>
      </c>
      <c r="T1434" s="185" t="n">
        <v>0</v>
      </c>
      <c r="U1434" s="186"/>
      <c r="V1434" s="187" t="n">
        <f aca="false">(T1434*U1434)</f>
        <v>0</v>
      </c>
      <c r="W1434" s="185" t="n">
        <v>0</v>
      </c>
      <c r="X1434" s="185" t="n">
        <f aca="false">IF(OR(S1434="sì",S1434="forfettario 190"),SUM(T1434+W1434),SUM(T1434+V1434+W1434))</f>
        <v>0</v>
      </c>
      <c r="Y1434" s="205"/>
      <c r="Z1434" s="205"/>
      <c r="AA1434" s="206"/>
      <c r="AB1434" s="189" t="n">
        <f aca="false">IF(AA1434="SI",X1434,0)</f>
        <v>0</v>
      </c>
      <c r="AC1434" s="207"/>
      <c r="AD1434" s="207"/>
      <c r="AE1434" s="207"/>
      <c r="AF1434" s="207"/>
      <c r="AG1434" s="207"/>
      <c r="AH1434" s="208"/>
    </row>
    <row r="1435" customFormat="false" ht="13.5" hidden="false" customHeight="true" outlineLevel="0" collapsed="false">
      <c r="A1435" s="22" t="n">
        <v>1434</v>
      </c>
      <c r="B1435" s="180"/>
      <c r="C1435" s="22"/>
      <c r="D1435" s="22"/>
      <c r="E1435" s="22"/>
      <c r="F1435" s="22"/>
      <c r="G1435" s="22"/>
      <c r="H1435" s="183"/>
      <c r="I1435" s="183"/>
      <c r="J1435" s="22"/>
      <c r="K1435" s="191" t="e">
        <f aca="false">VLOOKUP('Altri Costi'!J1435,Legenda!$D$1:$F$258,2)</f>
        <v>#N/A</v>
      </c>
      <c r="L1435" s="22"/>
      <c r="M1435" s="22"/>
      <c r="N1435" s="203"/>
      <c r="O1435" s="183"/>
      <c r="P1435" s="22"/>
      <c r="Q1435" s="203"/>
      <c r="R1435" s="183"/>
      <c r="S1435" s="184" t="n">
        <f aca="false">'Piano Finanziario Annuale'!$F$6</f>
        <v>0</v>
      </c>
      <c r="T1435" s="185" t="n">
        <v>0</v>
      </c>
      <c r="U1435" s="186"/>
      <c r="V1435" s="187" t="n">
        <f aca="false">(T1435*U1435)</f>
        <v>0</v>
      </c>
      <c r="W1435" s="185" t="n">
        <v>0</v>
      </c>
      <c r="X1435" s="185" t="n">
        <f aca="false">IF(OR(S1435="sì",S1435="forfettario 190"),SUM(T1435+W1435),SUM(T1435+V1435+W1435))</f>
        <v>0</v>
      </c>
      <c r="Y1435" s="205"/>
      <c r="Z1435" s="205"/>
      <c r="AA1435" s="206"/>
      <c r="AB1435" s="189" t="n">
        <f aca="false">IF(AA1435="SI",X1435,0)</f>
        <v>0</v>
      </c>
      <c r="AC1435" s="207"/>
      <c r="AD1435" s="207"/>
      <c r="AE1435" s="207"/>
      <c r="AF1435" s="207"/>
      <c r="AG1435" s="207"/>
      <c r="AH1435" s="208"/>
    </row>
    <row r="1436" customFormat="false" ht="13.5" hidden="false" customHeight="true" outlineLevel="0" collapsed="false">
      <c r="A1436" s="22" t="n">
        <v>1435</v>
      </c>
      <c r="B1436" s="180"/>
      <c r="C1436" s="22"/>
      <c r="D1436" s="22"/>
      <c r="E1436" s="22"/>
      <c r="F1436" s="22"/>
      <c r="G1436" s="22"/>
      <c r="H1436" s="183"/>
      <c r="I1436" s="183"/>
      <c r="J1436" s="22"/>
      <c r="K1436" s="191" t="e">
        <f aca="false">VLOOKUP('Altri Costi'!J1436,Legenda!$D$1:$F$258,2)</f>
        <v>#N/A</v>
      </c>
      <c r="L1436" s="22"/>
      <c r="M1436" s="22"/>
      <c r="N1436" s="203"/>
      <c r="O1436" s="183"/>
      <c r="P1436" s="22"/>
      <c r="Q1436" s="203"/>
      <c r="R1436" s="183"/>
      <c r="S1436" s="184" t="n">
        <f aca="false">'Piano Finanziario Annuale'!$F$6</f>
        <v>0</v>
      </c>
      <c r="T1436" s="185" t="n">
        <v>0</v>
      </c>
      <c r="U1436" s="186"/>
      <c r="V1436" s="187" t="n">
        <f aca="false">(T1436*U1436)</f>
        <v>0</v>
      </c>
      <c r="W1436" s="185" t="n">
        <v>0</v>
      </c>
      <c r="X1436" s="185" t="n">
        <f aca="false">IF(OR(S1436="sì",S1436="forfettario 190"),SUM(T1436+W1436),SUM(T1436+V1436+W1436))</f>
        <v>0</v>
      </c>
      <c r="Y1436" s="205"/>
      <c r="Z1436" s="205"/>
      <c r="AA1436" s="206"/>
      <c r="AB1436" s="189" t="n">
        <f aca="false">IF(AA1436="SI",X1436,0)</f>
        <v>0</v>
      </c>
      <c r="AC1436" s="207"/>
      <c r="AD1436" s="207"/>
      <c r="AE1436" s="207"/>
      <c r="AF1436" s="207"/>
      <c r="AG1436" s="207"/>
      <c r="AH1436" s="208"/>
    </row>
    <row r="1437" customFormat="false" ht="13.5" hidden="false" customHeight="true" outlineLevel="0" collapsed="false">
      <c r="A1437" s="22" t="n">
        <v>1436</v>
      </c>
      <c r="B1437" s="180"/>
      <c r="C1437" s="22"/>
      <c r="D1437" s="22"/>
      <c r="E1437" s="22"/>
      <c r="F1437" s="22"/>
      <c r="G1437" s="22"/>
      <c r="H1437" s="183"/>
      <c r="I1437" s="183"/>
      <c r="J1437" s="22"/>
      <c r="K1437" s="191" t="e">
        <f aca="false">VLOOKUP('Altri Costi'!J1437,Legenda!$D$1:$F$258,2)</f>
        <v>#N/A</v>
      </c>
      <c r="L1437" s="22"/>
      <c r="M1437" s="22"/>
      <c r="N1437" s="203"/>
      <c r="O1437" s="183"/>
      <c r="P1437" s="22"/>
      <c r="Q1437" s="203"/>
      <c r="R1437" s="183"/>
      <c r="S1437" s="184" t="n">
        <f aca="false">'Piano Finanziario Annuale'!$F$6</f>
        <v>0</v>
      </c>
      <c r="T1437" s="185" t="n">
        <v>0</v>
      </c>
      <c r="U1437" s="186"/>
      <c r="V1437" s="187" t="n">
        <f aca="false">(T1437*U1437)</f>
        <v>0</v>
      </c>
      <c r="W1437" s="185" t="n">
        <v>0</v>
      </c>
      <c r="X1437" s="185" t="n">
        <f aca="false">IF(OR(S1437="sì",S1437="forfettario 190"),SUM(T1437+W1437),SUM(T1437+V1437+W1437))</f>
        <v>0</v>
      </c>
      <c r="Y1437" s="205"/>
      <c r="Z1437" s="205"/>
      <c r="AA1437" s="206"/>
      <c r="AB1437" s="189" t="n">
        <f aca="false">IF(AA1437="SI",X1437,0)</f>
        <v>0</v>
      </c>
      <c r="AC1437" s="207"/>
      <c r="AD1437" s="207"/>
      <c r="AE1437" s="207"/>
      <c r="AF1437" s="207"/>
      <c r="AG1437" s="207"/>
      <c r="AH1437" s="208"/>
    </row>
    <row r="1438" customFormat="false" ht="13.5" hidden="false" customHeight="true" outlineLevel="0" collapsed="false">
      <c r="A1438" s="22" t="n">
        <v>1437</v>
      </c>
      <c r="B1438" s="180"/>
      <c r="C1438" s="22"/>
      <c r="D1438" s="22"/>
      <c r="E1438" s="22"/>
      <c r="F1438" s="22"/>
      <c r="G1438" s="22"/>
      <c r="H1438" s="183"/>
      <c r="I1438" s="183"/>
      <c r="J1438" s="22"/>
      <c r="K1438" s="191" t="e">
        <f aca="false">VLOOKUP('Altri Costi'!J1438,Legenda!$D$1:$F$258,2)</f>
        <v>#N/A</v>
      </c>
      <c r="L1438" s="22"/>
      <c r="M1438" s="22"/>
      <c r="N1438" s="203"/>
      <c r="O1438" s="183"/>
      <c r="P1438" s="22"/>
      <c r="Q1438" s="203"/>
      <c r="R1438" s="183"/>
      <c r="S1438" s="184" t="n">
        <f aca="false">'Piano Finanziario Annuale'!$F$6</f>
        <v>0</v>
      </c>
      <c r="T1438" s="185" t="n">
        <v>0</v>
      </c>
      <c r="U1438" s="186"/>
      <c r="V1438" s="187" t="n">
        <f aca="false">(T1438*U1438)</f>
        <v>0</v>
      </c>
      <c r="W1438" s="185" t="n">
        <v>0</v>
      </c>
      <c r="X1438" s="185" t="n">
        <f aca="false">IF(OR(S1438="sì",S1438="forfettario 190"),SUM(T1438+W1438),SUM(T1438+V1438+W1438))</f>
        <v>0</v>
      </c>
      <c r="Y1438" s="205"/>
      <c r="Z1438" s="205"/>
      <c r="AA1438" s="206"/>
      <c r="AB1438" s="189" t="n">
        <f aca="false">IF(AA1438="SI",X1438,0)</f>
        <v>0</v>
      </c>
      <c r="AC1438" s="207"/>
      <c r="AD1438" s="207"/>
      <c r="AE1438" s="207"/>
      <c r="AF1438" s="207"/>
      <c r="AG1438" s="207"/>
      <c r="AH1438" s="208"/>
    </row>
    <row r="1439" customFormat="false" ht="13.5" hidden="false" customHeight="true" outlineLevel="0" collapsed="false">
      <c r="A1439" s="22" t="n">
        <v>1438</v>
      </c>
      <c r="B1439" s="180"/>
      <c r="C1439" s="22"/>
      <c r="D1439" s="22"/>
      <c r="E1439" s="22"/>
      <c r="F1439" s="22"/>
      <c r="G1439" s="22"/>
      <c r="H1439" s="183"/>
      <c r="I1439" s="183"/>
      <c r="J1439" s="22"/>
      <c r="K1439" s="191" t="e">
        <f aca="false">VLOOKUP('Altri Costi'!J1439,Legenda!$D$1:$F$258,2)</f>
        <v>#N/A</v>
      </c>
      <c r="L1439" s="22"/>
      <c r="M1439" s="22"/>
      <c r="N1439" s="203"/>
      <c r="O1439" s="183"/>
      <c r="P1439" s="22"/>
      <c r="Q1439" s="203"/>
      <c r="R1439" s="183"/>
      <c r="S1439" s="184" t="n">
        <f aca="false">'Piano Finanziario Annuale'!$F$6</f>
        <v>0</v>
      </c>
      <c r="T1439" s="185" t="n">
        <v>0</v>
      </c>
      <c r="U1439" s="186"/>
      <c r="V1439" s="187" t="n">
        <f aca="false">(T1439*U1439)</f>
        <v>0</v>
      </c>
      <c r="W1439" s="185" t="n">
        <v>0</v>
      </c>
      <c r="X1439" s="185" t="n">
        <f aca="false">IF(OR(S1439="sì",S1439="forfettario 190"),SUM(T1439+W1439),SUM(T1439+V1439+W1439))</f>
        <v>0</v>
      </c>
      <c r="Y1439" s="205"/>
      <c r="Z1439" s="205"/>
      <c r="AA1439" s="206"/>
      <c r="AB1439" s="189" t="n">
        <f aca="false">IF(AA1439="SI",X1439,0)</f>
        <v>0</v>
      </c>
      <c r="AC1439" s="207"/>
      <c r="AD1439" s="207"/>
      <c r="AE1439" s="207"/>
      <c r="AF1439" s="207"/>
      <c r="AG1439" s="207"/>
      <c r="AH1439" s="208"/>
    </row>
    <row r="1440" customFormat="false" ht="13.5" hidden="false" customHeight="true" outlineLevel="0" collapsed="false">
      <c r="A1440" s="22" t="n">
        <v>1439</v>
      </c>
      <c r="B1440" s="180"/>
      <c r="C1440" s="22"/>
      <c r="D1440" s="22"/>
      <c r="E1440" s="22"/>
      <c r="F1440" s="22"/>
      <c r="G1440" s="22"/>
      <c r="H1440" s="183"/>
      <c r="I1440" s="183"/>
      <c r="J1440" s="22"/>
      <c r="K1440" s="191" t="e">
        <f aca="false">VLOOKUP('Altri Costi'!J1440,Legenda!$D$1:$F$258,2)</f>
        <v>#N/A</v>
      </c>
      <c r="L1440" s="22"/>
      <c r="M1440" s="22"/>
      <c r="N1440" s="203"/>
      <c r="O1440" s="183"/>
      <c r="P1440" s="22"/>
      <c r="Q1440" s="203"/>
      <c r="R1440" s="183"/>
      <c r="S1440" s="184" t="n">
        <f aca="false">'Piano Finanziario Annuale'!$F$6</f>
        <v>0</v>
      </c>
      <c r="T1440" s="185" t="n">
        <v>0</v>
      </c>
      <c r="U1440" s="186"/>
      <c r="V1440" s="187" t="n">
        <f aca="false">(T1440*U1440)</f>
        <v>0</v>
      </c>
      <c r="W1440" s="185" t="n">
        <v>0</v>
      </c>
      <c r="X1440" s="185" t="n">
        <f aca="false">IF(OR(S1440="sì",S1440="forfettario 190"),SUM(T1440+W1440),SUM(T1440+V1440+W1440))</f>
        <v>0</v>
      </c>
      <c r="Y1440" s="205"/>
      <c r="Z1440" s="205"/>
      <c r="AA1440" s="206"/>
      <c r="AB1440" s="189" t="n">
        <f aca="false">IF(AA1440="SI",X1440,0)</f>
        <v>0</v>
      </c>
      <c r="AC1440" s="207"/>
      <c r="AD1440" s="207"/>
      <c r="AE1440" s="207"/>
      <c r="AF1440" s="207"/>
      <c r="AG1440" s="207"/>
      <c r="AH1440" s="208"/>
    </row>
    <row r="1441" customFormat="false" ht="13.5" hidden="false" customHeight="true" outlineLevel="0" collapsed="false">
      <c r="A1441" s="22" t="n">
        <v>1440</v>
      </c>
      <c r="B1441" s="180"/>
      <c r="C1441" s="22"/>
      <c r="D1441" s="22"/>
      <c r="E1441" s="22"/>
      <c r="F1441" s="22"/>
      <c r="G1441" s="22"/>
      <c r="H1441" s="183"/>
      <c r="I1441" s="183"/>
      <c r="J1441" s="22"/>
      <c r="K1441" s="191" t="e">
        <f aca="false">VLOOKUP('Altri Costi'!J1441,Legenda!$D$1:$F$258,2)</f>
        <v>#N/A</v>
      </c>
      <c r="L1441" s="22"/>
      <c r="M1441" s="22"/>
      <c r="N1441" s="203"/>
      <c r="O1441" s="183"/>
      <c r="P1441" s="22"/>
      <c r="Q1441" s="203"/>
      <c r="R1441" s="183"/>
      <c r="S1441" s="184" t="n">
        <f aca="false">'Piano Finanziario Annuale'!$F$6</f>
        <v>0</v>
      </c>
      <c r="T1441" s="185" t="n">
        <v>0</v>
      </c>
      <c r="U1441" s="186"/>
      <c r="V1441" s="187" t="n">
        <f aca="false">(T1441*U1441)</f>
        <v>0</v>
      </c>
      <c r="W1441" s="185" t="n">
        <v>0</v>
      </c>
      <c r="X1441" s="185" t="n">
        <f aca="false">IF(OR(S1441="sì",S1441="forfettario 190"),SUM(T1441+W1441),SUM(T1441+V1441+W1441))</f>
        <v>0</v>
      </c>
      <c r="Y1441" s="205"/>
      <c r="Z1441" s="205"/>
      <c r="AA1441" s="206"/>
      <c r="AB1441" s="189" t="n">
        <f aca="false">IF(AA1441="SI",X1441,0)</f>
        <v>0</v>
      </c>
      <c r="AC1441" s="207"/>
      <c r="AD1441" s="207"/>
      <c r="AE1441" s="207"/>
      <c r="AF1441" s="207"/>
      <c r="AG1441" s="207"/>
      <c r="AH1441" s="208"/>
    </row>
    <row r="1442" customFormat="false" ht="13.5" hidden="false" customHeight="true" outlineLevel="0" collapsed="false">
      <c r="A1442" s="22" t="n">
        <v>1441</v>
      </c>
      <c r="B1442" s="180"/>
      <c r="C1442" s="22"/>
      <c r="D1442" s="22"/>
      <c r="E1442" s="22"/>
      <c r="F1442" s="22"/>
      <c r="G1442" s="22"/>
      <c r="H1442" s="183"/>
      <c r="I1442" s="183"/>
      <c r="J1442" s="22"/>
      <c r="K1442" s="191" t="e">
        <f aca="false">VLOOKUP('Altri Costi'!J1442,Legenda!$D$1:$F$258,2)</f>
        <v>#N/A</v>
      </c>
      <c r="L1442" s="22"/>
      <c r="M1442" s="22"/>
      <c r="N1442" s="203"/>
      <c r="O1442" s="183"/>
      <c r="P1442" s="22"/>
      <c r="Q1442" s="203"/>
      <c r="R1442" s="183"/>
      <c r="S1442" s="184" t="n">
        <f aca="false">'Piano Finanziario Annuale'!$F$6</f>
        <v>0</v>
      </c>
      <c r="T1442" s="185" t="n">
        <v>0</v>
      </c>
      <c r="U1442" s="186"/>
      <c r="V1442" s="187" t="n">
        <f aca="false">(T1442*U1442)</f>
        <v>0</v>
      </c>
      <c r="W1442" s="185" t="n">
        <v>0</v>
      </c>
      <c r="X1442" s="185" t="n">
        <f aca="false">IF(OR(S1442="sì",S1442="forfettario 190"),SUM(T1442+W1442),SUM(T1442+V1442+W1442))</f>
        <v>0</v>
      </c>
      <c r="Y1442" s="205"/>
      <c r="Z1442" s="205"/>
      <c r="AA1442" s="206"/>
      <c r="AB1442" s="189" t="n">
        <f aca="false">IF(AA1442="SI",X1442,0)</f>
        <v>0</v>
      </c>
      <c r="AC1442" s="207"/>
      <c r="AD1442" s="207"/>
      <c r="AE1442" s="207"/>
      <c r="AF1442" s="207"/>
      <c r="AG1442" s="207"/>
      <c r="AH1442" s="208"/>
    </row>
    <row r="1443" customFormat="false" ht="13.5" hidden="false" customHeight="true" outlineLevel="0" collapsed="false">
      <c r="A1443" s="22" t="n">
        <v>1442</v>
      </c>
      <c r="B1443" s="180"/>
      <c r="C1443" s="22"/>
      <c r="D1443" s="22"/>
      <c r="E1443" s="22"/>
      <c r="F1443" s="22"/>
      <c r="G1443" s="22"/>
      <c r="H1443" s="183"/>
      <c r="I1443" s="183"/>
      <c r="J1443" s="22"/>
      <c r="K1443" s="191" t="e">
        <f aca="false">VLOOKUP('Altri Costi'!J1443,Legenda!$D$1:$F$258,2)</f>
        <v>#N/A</v>
      </c>
      <c r="L1443" s="22"/>
      <c r="M1443" s="22"/>
      <c r="N1443" s="203"/>
      <c r="O1443" s="183"/>
      <c r="P1443" s="22"/>
      <c r="Q1443" s="203"/>
      <c r="R1443" s="183"/>
      <c r="S1443" s="184" t="n">
        <f aca="false">'Piano Finanziario Annuale'!$F$6</f>
        <v>0</v>
      </c>
      <c r="T1443" s="185" t="n">
        <v>0</v>
      </c>
      <c r="U1443" s="186"/>
      <c r="V1443" s="187" t="n">
        <f aca="false">(T1443*U1443)</f>
        <v>0</v>
      </c>
      <c r="W1443" s="185" t="n">
        <v>0</v>
      </c>
      <c r="X1443" s="185" t="n">
        <f aca="false">IF(OR(S1443="sì",S1443="forfettario 190"),SUM(T1443+W1443),SUM(T1443+V1443+W1443))</f>
        <v>0</v>
      </c>
      <c r="Y1443" s="205"/>
      <c r="Z1443" s="205"/>
      <c r="AA1443" s="206"/>
      <c r="AB1443" s="189" t="n">
        <f aca="false">IF(AA1443="SI",X1443,0)</f>
        <v>0</v>
      </c>
      <c r="AC1443" s="207"/>
      <c r="AD1443" s="207"/>
      <c r="AE1443" s="207"/>
      <c r="AF1443" s="207"/>
      <c r="AG1443" s="207"/>
      <c r="AH1443" s="208"/>
    </row>
    <row r="1444" customFormat="false" ht="13.5" hidden="false" customHeight="true" outlineLevel="0" collapsed="false">
      <c r="A1444" s="22" t="n">
        <v>1443</v>
      </c>
      <c r="B1444" s="180"/>
      <c r="C1444" s="22"/>
      <c r="D1444" s="22"/>
      <c r="E1444" s="22"/>
      <c r="F1444" s="22"/>
      <c r="G1444" s="22"/>
      <c r="H1444" s="183"/>
      <c r="I1444" s="183"/>
      <c r="J1444" s="22"/>
      <c r="K1444" s="191" t="e">
        <f aca="false">VLOOKUP('Altri Costi'!J1444,Legenda!$D$1:$F$258,2)</f>
        <v>#N/A</v>
      </c>
      <c r="L1444" s="22"/>
      <c r="M1444" s="22"/>
      <c r="N1444" s="203"/>
      <c r="O1444" s="183"/>
      <c r="P1444" s="22"/>
      <c r="Q1444" s="203"/>
      <c r="R1444" s="183"/>
      <c r="S1444" s="184" t="n">
        <f aca="false">'Piano Finanziario Annuale'!$F$6</f>
        <v>0</v>
      </c>
      <c r="T1444" s="185" t="n">
        <v>0</v>
      </c>
      <c r="U1444" s="186"/>
      <c r="V1444" s="187" t="n">
        <f aca="false">(T1444*U1444)</f>
        <v>0</v>
      </c>
      <c r="W1444" s="185" t="n">
        <v>0</v>
      </c>
      <c r="X1444" s="185" t="n">
        <f aca="false">IF(OR(S1444="sì",S1444="forfettario 190"),SUM(T1444+W1444),SUM(T1444+V1444+W1444))</f>
        <v>0</v>
      </c>
      <c r="Y1444" s="205"/>
      <c r="Z1444" s="205"/>
      <c r="AA1444" s="206"/>
      <c r="AB1444" s="189" t="n">
        <f aca="false">IF(AA1444="SI",X1444,0)</f>
        <v>0</v>
      </c>
      <c r="AC1444" s="207"/>
      <c r="AD1444" s="207"/>
      <c r="AE1444" s="207"/>
      <c r="AF1444" s="207"/>
      <c r="AG1444" s="207"/>
      <c r="AH1444" s="208"/>
    </row>
    <row r="1445" customFormat="false" ht="13.5" hidden="false" customHeight="true" outlineLevel="0" collapsed="false">
      <c r="A1445" s="22" t="n">
        <v>1444</v>
      </c>
      <c r="B1445" s="180"/>
      <c r="C1445" s="22"/>
      <c r="D1445" s="22"/>
      <c r="E1445" s="22"/>
      <c r="F1445" s="22"/>
      <c r="G1445" s="22"/>
      <c r="H1445" s="183"/>
      <c r="I1445" s="183"/>
      <c r="J1445" s="22"/>
      <c r="K1445" s="191" t="e">
        <f aca="false">VLOOKUP('Altri Costi'!J1445,Legenda!$D$1:$F$258,2)</f>
        <v>#N/A</v>
      </c>
      <c r="L1445" s="22"/>
      <c r="M1445" s="22"/>
      <c r="N1445" s="203"/>
      <c r="O1445" s="183"/>
      <c r="P1445" s="22"/>
      <c r="Q1445" s="203"/>
      <c r="R1445" s="183"/>
      <c r="S1445" s="184" t="n">
        <f aca="false">'Piano Finanziario Annuale'!$F$6</f>
        <v>0</v>
      </c>
      <c r="T1445" s="185" t="n">
        <v>0</v>
      </c>
      <c r="U1445" s="186"/>
      <c r="V1445" s="187" t="n">
        <f aca="false">(T1445*U1445)</f>
        <v>0</v>
      </c>
      <c r="W1445" s="185" t="n">
        <v>0</v>
      </c>
      <c r="X1445" s="185" t="n">
        <f aca="false">IF(OR(S1445="sì",S1445="forfettario 190"),SUM(T1445+W1445),SUM(T1445+V1445+W1445))</f>
        <v>0</v>
      </c>
      <c r="Y1445" s="205"/>
      <c r="Z1445" s="205"/>
      <c r="AA1445" s="206"/>
      <c r="AB1445" s="189" t="n">
        <f aca="false">IF(AA1445="SI",X1445,0)</f>
        <v>0</v>
      </c>
      <c r="AC1445" s="207"/>
      <c r="AD1445" s="207"/>
      <c r="AE1445" s="207"/>
      <c r="AF1445" s="207"/>
      <c r="AG1445" s="207"/>
      <c r="AH1445" s="208"/>
    </row>
    <row r="1446" customFormat="false" ht="13.5" hidden="false" customHeight="true" outlineLevel="0" collapsed="false">
      <c r="A1446" s="22" t="n">
        <v>1445</v>
      </c>
      <c r="B1446" s="180"/>
      <c r="C1446" s="22"/>
      <c r="D1446" s="22"/>
      <c r="E1446" s="22"/>
      <c r="F1446" s="22"/>
      <c r="G1446" s="22"/>
      <c r="H1446" s="183"/>
      <c r="I1446" s="183"/>
      <c r="J1446" s="22"/>
      <c r="K1446" s="191" t="e">
        <f aca="false">VLOOKUP('Altri Costi'!J1446,Legenda!$D$1:$F$258,2)</f>
        <v>#N/A</v>
      </c>
      <c r="L1446" s="22"/>
      <c r="M1446" s="22"/>
      <c r="N1446" s="203"/>
      <c r="O1446" s="183"/>
      <c r="P1446" s="22"/>
      <c r="Q1446" s="203"/>
      <c r="R1446" s="183"/>
      <c r="S1446" s="184" t="n">
        <f aca="false">'Piano Finanziario Annuale'!$F$6</f>
        <v>0</v>
      </c>
      <c r="T1446" s="185" t="n">
        <v>0</v>
      </c>
      <c r="U1446" s="186"/>
      <c r="V1446" s="187" t="n">
        <f aca="false">(T1446*U1446)</f>
        <v>0</v>
      </c>
      <c r="W1446" s="185" t="n">
        <v>0</v>
      </c>
      <c r="X1446" s="185" t="n">
        <f aca="false">IF(OR(S1446="sì",S1446="forfettario 190"),SUM(T1446+W1446),SUM(T1446+V1446+W1446))</f>
        <v>0</v>
      </c>
      <c r="Y1446" s="205"/>
      <c r="Z1446" s="205"/>
      <c r="AA1446" s="206"/>
      <c r="AB1446" s="189" t="n">
        <f aca="false">IF(AA1446="SI",X1446,0)</f>
        <v>0</v>
      </c>
      <c r="AC1446" s="207"/>
      <c r="AD1446" s="207"/>
      <c r="AE1446" s="207"/>
      <c r="AF1446" s="207"/>
      <c r="AG1446" s="207"/>
      <c r="AH1446" s="208"/>
    </row>
    <row r="1447" customFormat="false" ht="13.5" hidden="false" customHeight="true" outlineLevel="0" collapsed="false">
      <c r="A1447" s="22" t="n">
        <v>1446</v>
      </c>
      <c r="B1447" s="180"/>
      <c r="C1447" s="22"/>
      <c r="D1447" s="22"/>
      <c r="E1447" s="22"/>
      <c r="F1447" s="22"/>
      <c r="G1447" s="22"/>
      <c r="H1447" s="183"/>
      <c r="I1447" s="183"/>
      <c r="J1447" s="22"/>
      <c r="K1447" s="191" t="e">
        <f aca="false">VLOOKUP('Altri Costi'!J1447,Legenda!$D$1:$F$258,2)</f>
        <v>#N/A</v>
      </c>
      <c r="L1447" s="22"/>
      <c r="M1447" s="22"/>
      <c r="N1447" s="203"/>
      <c r="O1447" s="183"/>
      <c r="P1447" s="22"/>
      <c r="Q1447" s="203"/>
      <c r="R1447" s="183"/>
      <c r="S1447" s="184" t="n">
        <f aca="false">'Piano Finanziario Annuale'!$F$6</f>
        <v>0</v>
      </c>
      <c r="T1447" s="185" t="n">
        <v>0</v>
      </c>
      <c r="U1447" s="186"/>
      <c r="V1447" s="187" t="n">
        <f aca="false">(T1447*U1447)</f>
        <v>0</v>
      </c>
      <c r="W1447" s="185" t="n">
        <v>0</v>
      </c>
      <c r="X1447" s="185" t="n">
        <f aca="false">IF(OR(S1447="sì",S1447="forfettario 190"),SUM(T1447+W1447),SUM(T1447+V1447+W1447))</f>
        <v>0</v>
      </c>
      <c r="Y1447" s="205"/>
      <c r="Z1447" s="205"/>
      <c r="AA1447" s="206"/>
      <c r="AB1447" s="189" t="n">
        <f aca="false">IF(AA1447="SI",X1447,0)</f>
        <v>0</v>
      </c>
      <c r="AC1447" s="207"/>
      <c r="AD1447" s="207"/>
      <c r="AE1447" s="207"/>
      <c r="AF1447" s="207"/>
      <c r="AG1447" s="207"/>
      <c r="AH1447" s="208"/>
    </row>
    <row r="1448" customFormat="false" ht="13.5" hidden="false" customHeight="true" outlineLevel="0" collapsed="false">
      <c r="A1448" s="22" t="n">
        <v>1447</v>
      </c>
      <c r="B1448" s="180"/>
      <c r="C1448" s="22"/>
      <c r="D1448" s="22"/>
      <c r="E1448" s="22"/>
      <c r="F1448" s="22"/>
      <c r="G1448" s="22"/>
      <c r="H1448" s="183"/>
      <c r="I1448" s="183"/>
      <c r="J1448" s="22"/>
      <c r="K1448" s="191" t="e">
        <f aca="false">VLOOKUP('Altri Costi'!J1448,Legenda!$D$1:$F$258,2)</f>
        <v>#N/A</v>
      </c>
      <c r="L1448" s="22"/>
      <c r="M1448" s="22"/>
      <c r="N1448" s="203"/>
      <c r="O1448" s="183"/>
      <c r="P1448" s="22"/>
      <c r="Q1448" s="203"/>
      <c r="R1448" s="183"/>
      <c r="S1448" s="184" t="n">
        <f aca="false">'Piano Finanziario Annuale'!$F$6</f>
        <v>0</v>
      </c>
      <c r="T1448" s="185" t="n">
        <v>0</v>
      </c>
      <c r="U1448" s="186"/>
      <c r="V1448" s="187" t="n">
        <f aca="false">(T1448*U1448)</f>
        <v>0</v>
      </c>
      <c r="W1448" s="185" t="n">
        <v>0</v>
      </c>
      <c r="X1448" s="185" t="n">
        <f aca="false">IF(OR(S1448="sì",S1448="forfettario 190"),SUM(T1448+W1448),SUM(T1448+V1448+W1448))</f>
        <v>0</v>
      </c>
      <c r="Y1448" s="205"/>
      <c r="Z1448" s="205"/>
      <c r="AA1448" s="206"/>
      <c r="AB1448" s="189" t="n">
        <f aca="false">IF(AA1448="SI",X1448,0)</f>
        <v>0</v>
      </c>
      <c r="AC1448" s="207"/>
      <c r="AD1448" s="207"/>
      <c r="AE1448" s="207"/>
      <c r="AF1448" s="207"/>
      <c r="AG1448" s="207"/>
      <c r="AH1448" s="208"/>
    </row>
    <row r="1449" customFormat="false" ht="13.5" hidden="false" customHeight="true" outlineLevel="0" collapsed="false">
      <c r="A1449" s="22" t="n">
        <v>1448</v>
      </c>
      <c r="B1449" s="180"/>
      <c r="C1449" s="22"/>
      <c r="D1449" s="22"/>
      <c r="E1449" s="22"/>
      <c r="F1449" s="22"/>
      <c r="G1449" s="22"/>
      <c r="H1449" s="183"/>
      <c r="I1449" s="183"/>
      <c r="J1449" s="22"/>
      <c r="K1449" s="191" t="e">
        <f aca="false">VLOOKUP('Altri Costi'!J1449,Legenda!$D$1:$F$258,2)</f>
        <v>#N/A</v>
      </c>
      <c r="L1449" s="22"/>
      <c r="M1449" s="22"/>
      <c r="N1449" s="203"/>
      <c r="O1449" s="183"/>
      <c r="P1449" s="22"/>
      <c r="Q1449" s="203"/>
      <c r="R1449" s="183"/>
      <c r="S1449" s="184" t="n">
        <f aca="false">'Piano Finanziario Annuale'!$F$6</f>
        <v>0</v>
      </c>
      <c r="T1449" s="185" t="n">
        <v>0</v>
      </c>
      <c r="U1449" s="186"/>
      <c r="V1449" s="187" t="n">
        <f aca="false">(T1449*U1449)</f>
        <v>0</v>
      </c>
      <c r="W1449" s="185" t="n">
        <v>0</v>
      </c>
      <c r="X1449" s="185" t="n">
        <f aca="false">IF(OR(S1449="sì",S1449="forfettario 190"),SUM(T1449+W1449),SUM(T1449+V1449+W1449))</f>
        <v>0</v>
      </c>
      <c r="Y1449" s="205"/>
      <c r="Z1449" s="205"/>
      <c r="AA1449" s="206"/>
      <c r="AB1449" s="189" t="n">
        <f aca="false">IF(AA1449="SI",X1449,0)</f>
        <v>0</v>
      </c>
      <c r="AC1449" s="207"/>
      <c r="AD1449" s="207"/>
      <c r="AE1449" s="207"/>
      <c r="AF1449" s="207"/>
      <c r="AG1449" s="207"/>
      <c r="AH1449" s="208"/>
    </row>
    <row r="1450" customFormat="false" ht="13.5" hidden="false" customHeight="true" outlineLevel="0" collapsed="false">
      <c r="A1450" s="22" t="n">
        <v>1449</v>
      </c>
      <c r="B1450" s="180"/>
      <c r="C1450" s="22"/>
      <c r="D1450" s="22"/>
      <c r="E1450" s="22"/>
      <c r="F1450" s="22"/>
      <c r="G1450" s="22"/>
      <c r="H1450" s="183"/>
      <c r="I1450" s="183"/>
      <c r="J1450" s="22"/>
      <c r="K1450" s="191" t="e">
        <f aca="false">VLOOKUP('Altri Costi'!J1450,Legenda!$D$1:$F$258,2)</f>
        <v>#N/A</v>
      </c>
      <c r="L1450" s="22"/>
      <c r="M1450" s="22"/>
      <c r="N1450" s="203"/>
      <c r="O1450" s="183"/>
      <c r="P1450" s="22"/>
      <c r="Q1450" s="203"/>
      <c r="R1450" s="183"/>
      <c r="S1450" s="184" t="n">
        <f aca="false">'Piano Finanziario Annuale'!$F$6</f>
        <v>0</v>
      </c>
      <c r="T1450" s="185" t="n">
        <v>0</v>
      </c>
      <c r="U1450" s="186"/>
      <c r="V1450" s="187" t="n">
        <f aca="false">(T1450*U1450)</f>
        <v>0</v>
      </c>
      <c r="W1450" s="185" t="n">
        <v>0</v>
      </c>
      <c r="X1450" s="185" t="n">
        <f aca="false">IF(OR(S1450="sì",S1450="forfettario 190"),SUM(T1450+W1450),SUM(T1450+V1450+W1450))</f>
        <v>0</v>
      </c>
      <c r="Y1450" s="205"/>
      <c r="Z1450" s="205"/>
      <c r="AA1450" s="206"/>
      <c r="AB1450" s="189" t="n">
        <f aca="false">IF(AA1450="SI",X1450,0)</f>
        <v>0</v>
      </c>
      <c r="AC1450" s="207"/>
      <c r="AD1450" s="207"/>
      <c r="AE1450" s="207"/>
      <c r="AF1450" s="207"/>
      <c r="AG1450" s="207"/>
      <c r="AH1450" s="208"/>
    </row>
    <row r="1451" customFormat="false" ht="13.5" hidden="false" customHeight="true" outlineLevel="0" collapsed="false">
      <c r="A1451" s="22" t="n">
        <v>1450</v>
      </c>
      <c r="B1451" s="180"/>
      <c r="C1451" s="22"/>
      <c r="D1451" s="22"/>
      <c r="E1451" s="22"/>
      <c r="F1451" s="22"/>
      <c r="G1451" s="22"/>
      <c r="H1451" s="183"/>
      <c r="I1451" s="183"/>
      <c r="J1451" s="22"/>
      <c r="K1451" s="191" t="e">
        <f aca="false">VLOOKUP('Altri Costi'!J1451,Legenda!$D$1:$F$258,2)</f>
        <v>#N/A</v>
      </c>
      <c r="L1451" s="22"/>
      <c r="M1451" s="22"/>
      <c r="N1451" s="203"/>
      <c r="O1451" s="183"/>
      <c r="P1451" s="22"/>
      <c r="Q1451" s="203"/>
      <c r="R1451" s="183"/>
      <c r="S1451" s="184" t="n">
        <f aca="false">'Piano Finanziario Annuale'!$F$6</f>
        <v>0</v>
      </c>
      <c r="T1451" s="185" t="n">
        <v>0</v>
      </c>
      <c r="U1451" s="186"/>
      <c r="V1451" s="187" t="n">
        <f aca="false">(T1451*U1451)</f>
        <v>0</v>
      </c>
      <c r="W1451" s="185" t="n">
        <v>0</v>
      </c>
      <c r="X1451" s="185" t="n">
        <f aca="false">IF(OR(S1451="sì",S1451="forfettario 190"),SUM(T1451+W1451),SUM(T1451+V1451+W1451))</f>
        <v>0</v>
      </c>
      <c r="Y1451" s="205"/>
      <c r="Z1451" s="205"/>
      <c r="AA1451" s="206"/>
      <c r="AB1451" s="189" t="n">
        <f aca="false">IF(AA1451="SI",X1451,0)</f>
        <v>0</v>
      </c>
      <c r="AC1451" s="207"/>
      <c r="AD1451" s="207"/>
      <c r="AE1451" s="207"/>
      <c r="AF1451" s="207"/>
      <c r="AG1451" s="207"/>
      <c r="AH1451" s="208"/>
    </row>
    <row r="1452" customFormat="false" ht="13.5" hidden="false" customHeight="true" outlineLevel="0" collapsed="false">
      <c r="A1452" s="22" t="n">
        <v>1451</v>
      </c>
      <c r="B1452" s="180"/>
      <c r="C1452" s="22"/>
      <c r="D1452" s="22"/>
      <c r="E1452" s="22"/>
      <c r="F1452" s="22"/>
      <c r="G1452" s="22"/>
      <c r="H1452" s="183"/>
      <c r="I1452" s="183"/>
      <c r="J1452" s="22"/>
      <c r="K1452" s="191" t="e">
        <f aca="false">VLOOKUP('Altri Costi'!J1452,Legenda!$D$1:$F$258,2)</f>
        <v>#N/A</v>
      </c>
      <c r="L1452" s="22"/>
      <c r="M1452" s="22"/>
      <c r="N1452" s="203"/>
      <c r="O1452" s="183"/>
      <c r="P1452" s="22"/>
      <c r="Q1452" s="203"/>
      <c r="R1452" s="183"/>
      <c r="S1452" s="184" t="n">
        <f aca="false">'Piano Finanziario Annuale'!$F$6</f>
        <v>0</v>
      </c>
      <c r="T1452" s="185" t="n">
        <v>0</v>
      </c>
      <c r="U1452" s="186"/>
      <c r="V1452" s="187" t="n">
        <f aca="false">(T1452*U1452)</f>
        <v>0</v>
      </c>
      <c r="W1452" s="185" t="n">
        <v>0</v>
      </c>
      <c r="X1452" s="185" t="n">
        <f aca="false">IF(OR(S1452="sì",S1452="forfettario 190"),SUM(T1452+W1452),SUM(T1452+V1452+W1452))</f>
        <v>0</v>
      </c>
      <c r="Y1452" s="205"/>
      <c r="Z1452" s="205"/>
      <c r="AA1452" s="206"/>
      <c r="AB1452" s="189" t="n">
        <f aca="false">IF(AA1452="SI",X1452,0)</f>
        <v>0</v>
      </c>
      <c r="AC1452" s="207"/>
      <c r="AD1452" s="207"/>
      <c r="AE1452" s="207"/>
      <c r="AF1452" s="207"/>
      <c r="AG1452" s="207"/>
      <c r="AH1452" s="208"/>
    </row>
    <row r="1453" customFormat="false" ht="13.5" hidden="false" customHeight="true" outlineLevel="0" collapsed="false">
      <c r="A1453" s="22" t="n">
        <v>1452</v>
      </c>
      <c r="B1453" s="180"/>
      <c r="C1453" s="22"/>
      <c r="D1453" s="22"/>
      <c r="E1453" s="22"/>
      <c r="F1453" s="22"/>
      <c r="G1453" s="22"/>
      <c r="H1453" s="183"/>
      <c r="I1453" s="183"/>
      <c r="J1453" s="22"/>
      <c r="K1453" s="191" t="e">
        <f aca="false">VLOOKUP('Altri Costi'!J1453,Legenda!$D$1:$F$258,2)</f>
        <v>#N/A</v>
      </c>
      <c r="L1453" s="22"/>
      <c r="M1453" s="22"/>
      <c r="N1453" s="203"/>
      <c r="O1453" s="183"/>
      <c r="P1453" s="22"/>
      <c r="Q1453" s="203"/>
      <c r="R1453" s="183"/>
      <c r="S1453" s="184" t="n">
        <f aca="false">'Piano Finanziario Annuale'!$F$6</f>
        <v>0</v>
      </c>
      <c r="T1453" s="185" t="n">
        <v>0</v>
      </c>
      <c r="U1453" s="186"/>
      <c r="V1453" s="187" t="n">
        <f aca="false">(T1453*U1453)</f>
        <v>0</v>
      </c>
      <c r="W1453" s="185" t="n">
        <v>0</v>
      </c>
      <c r="X1453" s="185" t="n">
        <f aca="false">IF(OR(S1453="sì",S1453="forfettario 190"),SUM(T1453+W1453),SUM(T1453+V1453+W1453))</f>
        <v>0</v>
      </c>
      <c r="Y1453" s="205"/>
      <c r="Z1453" s="205"/>
      <c r="AA1453" s="206"/>
      <c r="AB1453" s="189" t="n">
        <f aca="false">IF(AA1453="SI",X1453,0)</f>
        <v>0</v>
      </c>
      <c r="AC1453" s="207"/>
      <c r="AD1453" s="207"/>
      <c r="AE1453" s="207"/>
      <c r="AF1453" s="207"/>
      <c r="AG1453" s="207"/>
      <c r="AH1453" s="208"/>
    </row>
    <row r="1454" customFormat="false" ht="13.5" hidden="false" customHeight="true" outlineLevel="0" collapsed="false">
      <c r="A1454" s="22" t="n">
        <v>1453</v>
      </c>
      <c r="B1454" s="180"/>
      <c r="C1454" s="22"/>
      <c r="D1454" s="22"/>
      <c r="E1454" s="22"/>
      <c r="F1454" s="22"/>
      <c r="G1454" s="22"/>
      <c r="H1454" s="183"/>
      <c r="I1454" s="183"/>
      <c r="J1454" s="22"/>
      <c r="K1454" s="191" t="e">
        <f aca="false">VLOOKUP('Altri Costi'!J1454,Legenda!$D$1:$F$258,2)</f>
        <v>#N/A</v>
      </c>
      <c r="L1454" s="22"/>
      <c r="M1454" s="22"/>
      <c r="N1454" s="203"/>
      <c r="O1454" s="183"/>
      <c r="P1454" s="22"/>
      <c r="Q1454" s="203"/>
      <c r="R1454" s="183"/>
      <c r="S1454" s="184" t="n">
        <f aca="false">'Piano Finanziario Annuale'!$F$6</f>
        <v>0</v>
      </c>
      <c r="T1454" s="185" t="n">
        <v>0</v>
      </c>
      <c r="U1454" s="186"/>
      <c r="V1454" s="187" t="n">
        <f aca="false">(T1454*U1454)</f>
        <v>0</v>
      </c>
      <c r="W1454" s="185" t="n">
        <v>0</v>
      </c>
      <c r="X1454" s="185" t="n">
        <f aca="false">IF(OR(S1454="sì",S1454="forfettario 190"),SUM(T1454+W1454),SUM(T1454+V1454+W1454))</f>
        <v>0</v>
      </c>
      <c r="Y1454" s="205"/>
      <c r="Z1454" s="205"/>
      <c r="AA1454" s="206"/>
      <c r="AB1454" s="189" t="n">
        <f aca="false">IF(AA1454="SI",X1454,0)</f>
        <v>0</v>
      </c>
      <c r="AC1454" s="207"/>
      <c r="AD1454" s="207"/>
      <c r="AE1454" s="207"/>
      <c r="AF1454" s="207"/>
      <c r="AG1454" s="207"/>
      <c r="AH1454" s="208"/>
    </row>
    <row r="1455" customFormat="false" ht="13.5" hidden="false" customHeight="true" outlineLevel="0" collapsed="false">
      <c r="A1455" s="22" t="n">
        <v>1454</v>
      </c>
      <c r="B1455" s="180"/>
      <c r="C1455" s="22"/>
      <c r="D1455" s="22"/>
      <c r="E1455" s="22"/>
      <c r="F1455" s="22"/>
      <c r="G1455" s="22"/>
      <c r="H1455" s="183"/>
      <c r="I1455" s="183"/>
      <c r="J1455" s="22"/>
      <c r="K1455" s="191" t="e">
        <f aca="false">VLOOKUP('Altri Costi'!J1455,Legenda!$D$1:$F$258,2)</f>
        <v>#N/A</v>
      </c>
      <c r="L1455" s="22"/>
      <c r="M1455" s="22"/>
      <c r="N1455" s="203"/>
      <c r="O1455" s="183"/>
      <c r="P1455" s="22"/>
      <c r="Q1455" s="203"/>
      <c r="R1455" s="183"/>
      <c r="S1455" s="184" t="n">
        <f aca="false">'Piano Finanziario Annuale'!$F$6</f>
        <v>0</v>
      </c>
      <c r="T1455" s="185" t="n">
        <v>0</v>
      </c>
      <c r="U1455" s="186"/>
      <c r="V1455" s="187" t="n">
        <f aca="false">(T1455*U1455)</f>
        <v>0</v>
      </c>
      <c r="W1455" s="185" t="n">
        <v>0</v>
      </c>
      <c r="X1455" s="185" t="n">
        <f aca="false">IF(OR(S1455="sì",S1455="forfettario 190"),SUM(T1455+W1455),SUM(T1455+V1455+W1455))</f>
        <v>0</v>
      </c>
      <c r="Y1455" s="205"/>
      <c r="Z1455" s="205"/>
      <c r="AA1455" s="206"/>
      <c r="AB1455" s="189" t="n">
        <f aca="false">IF(AA1455="SI",X1455,0)</f>
        <v>0</v>
      </c>
      <c r="AC1455" s="207"/>
      <c r="AD1455" s="207"/>
      <c r="AE1455" s="207"/>
      <c r="AF1455" s="207"/>
      <c r="AG1455" s="207"/>
      <c r="AH1455" s="208"/>
    </row>
    <row r="1456" customFormat="false" ht="13.5" hidden="false" customHeight="true" outlineLevel="0" collapsed="false">
      <c r="A1456" s="22" t="n">
        <v>1455</v>
      </c>
      <c r="B1456" s="180"/>
      <c r="C1456" s="22"/>
      <c r="D1456" s="22"/>
      <c r="E1456" s="22"/>
      <c r="F1456" s="22"/>
      <c r="G1456" s="22"/>
      <c r="H1456" s="183"/>
      <c r="I1456" s="183"/>
      <c r="J1456" s="22"/>
      <c r="K1456" s="191" t="e">
        <f aca="false">VLOOKUP('Altri Costi'!J1456,Legenda!$D$1:$F$258,2)</f>
        <v>#N/A</v>
      </c>
      <c r="L1456" s="22"/>
      <c r="M1456" s="22"/>
      <c r="N1456" s="203"/>
      <c r="O1456" s="183"/>
      <c r="P1456" s="22"/>
      <c r="Q1456" s="203"/>
      <c r="R1456" s="183"/>
      <c r="S1456" s="184" t="n">
        <f aca="false">'Piano Finanziario Annuale'!$F$6</f>
        <v>0</v>
      </c>
      <c r="T1456" s="185" t="n">
        <v>0</v>
      </c>
      <c r="U1456" s="186"/>
      <c r="V1456" s="187" t="n">
        <f aca="false">(T1456*U1456)</f>
        <v>0</v>
      </c>
      <c r="W1456" s="185" t="n">
        <v>0</v>
      </c>
      <c r="X1456" s="185" t="n">
        <f aca="false">IF(OR(S1456="sì",S1456="forfettario 190"),SUM(T1456+W1456),SUM(T1456+V1456+W1456))</f>
        <v>0</v>
      </c>
      <c r="Y1456" s="205"/>
      <c r="Z1456" s="205"/>
      <c r="AA1456" s="206"/>
      <c r="AB1456" s="189" t="n">
        <f aca="false">IF(AA1456="SI",X1456,0)</f>
        <v>0</v>
      </c>
      <c r="AC1456" s="207"/>
      <c r="AD1456" s="207"/>
      <c r="AE1456" s="207"/>
      <c r="AF1456" s="207"/>
      <c r="AG1456" s="207"/>
      <c r="AH1456" s="208"/>
    </row>
    <row r="1457" customFormat="false" ht="13.5" hidden="false" customHeight="true" outlineLevel="0" collapsed="false">
      <c r="A1457" s="22" t="n">
        <v>1456</v>
      </c>
      <c r="B1457" s="180"/>
      <c r="C1457" s="22"/>
      <c r="D1457" s="22"/>
      <c r="E1457" s="22"/>
      <c r="F1457" s="22"/>
      <c r="G1457" s="22"/>
      <c r="H1457" s="183"/>
      <c r="I1457" s="183"/>
      <c r="J1457" s="22"/>
      <c r="K1457" s="191" t="e">
        <f aca="false">VLOOKUP('Altri Costi'!J1457,Legenda!$D$1:$F$258,2)</f>
        <v>#N/A</v>
      </c>
      <c r="L1457" s="22"/>
      <c r="M1457" s="22"/>
      <c r="N1457" s="203"/>
      <c r="O1457" s="183"/>
      <c r="P1457" s="22"/>
      <c r="Q1457" s="203"/>
      <c r="R1457" s="183"/>
      <c r="S1457" s="184" t="n">
        <f aca="false">'Piano Finanziario Annuale'!$F$6</f>
        <v>0</v>
      </c>
      <c r="T1457" s="185" t="n">
        <v>0</v>
      </c>
      <c r="U1457" s="186"/>
      <c r="V1457" s="187" t="n">
        <f aca="false">(T1457*U1457)</f>
        <v>0</v>
      </c>
      <c r="W1457" s="185" t="n">
        <v>0</v>
      </c>
      <c r="X1457" s="185" t="n">
        <f aca="false">IF(OR(S1457="sì",S1457="forfettario 190"),SUM(T1457+W1457),SUM(T1457+V1457+W1457))</f>
        <v>0</v>
      </c>
      <c r="Y1457" s="205"/>
      <c r="Z1457" s="205"/>
      <c r="AA1457" s="206"/>
      <c r="AB1457" s="189" t="n">
        <f aca="false">IF(AA1457="SI",X1457,0)</f>
        <v>0</v>
      </c>
      <c r="AC1457" s="207"/>
      <c r="AD1457" s="207"/>
      <c r="AE1457" s="207"/>
      <c r="AF1457" s="207"/>
      <c r="AG1457" s="207"/>
      <c r="AH1457" s="208"/>
    </row>
    <row r="1458" customFormat="false" ht="13.5" hidden="false" customHeight="true" outlineLevel="0" collapsed="false">
      <c r="A1458" s="22" t="n">
        <v>1457</v>
      </c>
      <c r="B1458" s="180"/>
      <c r="C1458" s="22"/>
      <c r="D1458" s="22"/>
      <c r="E1458" s="22"/>
      <c r="F1458" s="22"/>
      <c r="G1458" s="22"/>
      <c r="H1458" s="183"/>
      <c r="I1458" s="183"/>
      <c r="J1458" s="22"/>
      <c r="K1458" s="191" t="e">
        <f aca="false">VLOOKUP('Altri Costi'!J1458,Legenda!$D$1:$F$258,2)</f>
        <v>#N/A</v>
      </c>
      <c r="L1458" s="22"/>
      <c r="M1458" s="22"/>
      <c r="N1458" s="203"/>
      <c r="O1458" s="183"/>
      <c r="P1458" s="22"/>
      <c r="Q1458" s="203"/>
      <c r="R1458" s="183"/>
      <c r="S1458" s="184" t="n">
        <f aca="false">'Piano Finanziario Annuale'!$F$6</f>
        <v>0</v>
      </c>
      <c r="T1458" s="185" t="n">
        <v>0</v>
      </c>
      <c r="U1458" s="186"/>
      <c r="V1458" s="187" t="n">
        <f aca="false">(T1458*U1458)</f>
        <v>0</v>
      </c>
      <c r="W1458" s="185" t="n">
        <v>0</v>
      </c>
      <c r="X1458" s="185" t="n">
        <f aca="false">IF(OR(S1458="sì",S1458="forfettario 190"),SUM(T1458+W1458),SUM(T1458+V1458+W1458))</f>
        <v>0</v>
      </c>
      <c r="Y1458" s="205"/>
      <c r="Z1458" s="205"/>
      <c r="AA1458" s="206"/>
      <c r="AB1458" s="189" t="n">
        <f aca="false">IF(AA1458="SI",X1458,0)</f>
        <v>0</v>
      </c>
      <c r="AC1458" s="207"/>
      <c r="AD1458" s="207"/>
      <c r="AE1458" s="207"/>
      <c r="AF1458" s="207"/>
      <c r="AG1458" s="207"/>
      <c r="AH1458" s="208"/>
    </row>
    <row r="1459" customFormat="false" ht="13.5" hidden="false" customHeight="true" outlineLevel="0" collapsed="false">
      <c r="A1459" s="22" t="n">
        <v>1458</v>
      </c>
      <c r="B1459" s="180"/>
      <c r="C1459" s="22"/>
      <c r="D1459" s="22"/>
      <c r="E1459" s="22"/>
      <c r="F1459" s="22"/>
      <c r="G1459" s="22"/>
      <c r="H1459" s="183"/>
      <c r="I1459" s="183"/>
      <c r="J1459" s="22"/>
      <c r="K1459" s="191" t="e">
        <f aca="false">VLOOKUP('Altri Costi'!J1459,Legenda!$D$1:$F$258,2)</f>
        <v>#N/A</v>
      </c>
      <c r="L1459" s="22"/>
      <c r="M1459" s="22"/>
      <c r="N1459" s="203"/>
      <c r="O1459" s="183"/>
      <c r="P1459" s="22"/>
      <c r="Q1459" s="203"/>
      <c r="R1459" s="183"/>
      <c r="S1459" s="184" t="n">
        <f aca="false">'Piano Finanziario Annuale'!$F$6</f>
        <v>0</v>
      </c>
      <c r="T1459" s="185" t="n">
        <v>0</v>
      </c>
      <c r="U1459" s="186"/>
      <c r="V1459" s="187" t="n">
        <f aca="false">(T1459*U1459)</f>
        <v>0</v>
      </c>
      <c r="W1459" s="185" t="n">
        <v>0</v>
      </c>
      <c r="X1459" s="185" t="n">
        <f aca="false">IF(OR(S1459="sì",S1459="forfettario 190"),SUM(T1459+W1459),SUM(T1459+V1459+W1459))</f>
        <v>0</v>
      </c>
      <c r="Y1459" s="205"/>
      <c r="Z1459" s="205"/>
      <c r="AA1459" s="206"/>
      <c r="AB1459" s="189" t="n">
        <f aca="false">IF(AA1459="SI",X1459,0)</f>
        <v>0</v>
      </c>
      <c r="AC1459" s="207"/>
      <c r="AD1459" s="207"/>
      <c r="AE1459" s="207"/>
      <c r="AF1459" s="207"/>
      <c r="AG1459" s="207"/>
      <c r="AH1459" s="208"/>
    </row>
    <row r="1460" customFormat="false" ht="13.5" hidden="false" customHeight="true" outlineLevel="0" collapsed="false">
      <c r="A1460" s="22" t="n">
        <v>1459</v>
      </c>
      <c r="B1460" s="180"/>
      <c r="C1460" s="22"/>
      <c r="D1460" s="22"/>
      <c r="E1460" s="22"/>
      <c r="F1460" s="22"/>
      <c r="G1460" s="22"/>
      <c r="H1460" s="183"/>
      <c r="I1460" s="183"/>
      <c r="J1460" s="22"/>
      <c r="K1460" s="191" t="e">
        <f aca="false">VLOOKUP('Altri Costi'!J1460,Legenda!$D$1:$F$258,2)</f>
        <v>#N/A</v>
      </c>
      <c r="L1460" s="22"/>
      <c r="M1460" s="22"/>
      <c r="N1460" s="203"/>
      <c r="O1460" s="183"/>
      <c r="P1460" s="22"/>
      <c r="Q1460" s="203"/>
      <c r="R1460" s="183"/>
      <c r="S1460" s="184" t="n">
        <f aca="false">'Piano Finanziario Annuale'!$F$6</f>
        <v>0</v>
      </c>
      <c r="T1460" s="185" t="n">
        <v>0</v>
      </c>
      <c r="U1460" s="186"/>
      <c r="V1460" s="187" t="n">
        <f aca="false">(T1460*U1460)</f>
        <v>0</v>
      </c>
      <c r="W1460" s="185" t="n">
        <v>0</v>
      </c>
      <c r="X1460" s="185" t="n">
        <f aca="false">IF(OR(S1460="sì",S1460="forfettario 190"),SUM(T1460+W1460),SUM(T1460+V1460+W1460))</f>
        <v>0</v>
      </c>
      <c r="Y1460" s="205"/>
      <c r="Z1460" s="205"/>
      <c r="AA1460" s="206"/>
      <c r="AB1460" s="189" t="n">
        <f aca="false">IF(AA1460="SI",X1460,0)</f>
        <v>0</v>
      </c>
      <c r="AC1460" s="207"/>
      <c r="AD1460" s="207"/>
      <c r="AE1460" s="207"/>
      <c r="AF1460" s="207"/>
      <c r="AG1460" s="207"/>
      <c r="AH1460" s="208"/>
    </row>
    <row r="1461" customFormat="false" ht="13.5" hidden="false" customHeight="true" outlineLevel="0" collapsed="false">
      <c r="A1461" s="22" t="n">
        <v>1460</v>
      </c>
      <c r="B1461" s="180"/>
      <c r="C1461" s="22"/>
      <c r="D1461" s="22"/>
      <c r="E1461" s="22"/>
      <c r="F1461" s="22"/>
      <c r="G1461" s="22"/>
      <c r="H1461" s="183"/>
      <c r="I1461" s="183"/>
      <c r="J1461" s="22"/>
      <c r="K1461" s="191" t="e">
        <f aca="false">VLOOKUP('Altri Costi'!J1461,Legenda!$D$1:$F$258,2)</f>
        <v>#N/A</v>
      </c>
      <c r="L1461" s="22"/>
      <c r="M1461" s="22"/>
      <c r="N1461" s="203"/>
      <c r="O1461" s="183"/>
      <c r="P1461" s="22"/>
      <c r="Q1461" s="203"/>
      <c r="R1461" s="183"/>
      <c r="S1461" s="184" t="n">
        <f aca="false">'Piano Finanziario Annuale'!$F$6</f>
        <v>0</v>
      </c>
      <c r="T1461" s="185" t="n">
        <v>0</v>
      </c>
      <c r="U1461" s="186"/>
      <c r="V1461" s="187" t="n">
        <f aca="false">(T1461*U1461)</f>
        <v>0</v>
      </c>
      <c r="W1461" s="185" t="n">
        <v>0</v>
      </c>
      <c r="X1461" s="185" t="n">
        <f aca="false">IF(OR(S1461="sì",S1461="forfettario 190"),SUM(T1461+W1461),SUM(T1461+V1461+W1461))</f>
        <v>0</v>
      </c>
      <c r="Y1461" s="205"/>
      <c r="Z1461" s="205"/>
      <c r="AA1461" s="206"/>
      <c r="AB1461" s="189" t="n">
        <f aca="false">IF(AA1461="SI",X1461,0)</f>
        <v>0</v>
      </c>
      <c r="AC1461" s="207"/>
      <c r="AD1461" s="207"/>
      <c r="AE1461" s="207"/>
      <c r="AF1461" s="207"/>
      <c r="AG1461" s="207"/>
      <c r="AH1461" s="208"/>
    </row>
    <row r="1462" customFormat="false" ht="13.5" hidden="false" customHeight="true" outlineLevel="0" collapsed="false">
      <c r="A1462" s="22" t="n">
        <v>1461</v>
      </c>
      <c r="B1462" s="180"/>
      <c r="C1462" s="22"/>
      <c r="D1462" s="22"/>
      <c r="E1462" s="22"/>
      <c r="F1462" s="22"/>
      <c r="G1462" s="22"/>
      <c r="H1462" s="183"/>
      <c r="I1462" s="183"/>
      <c r="J1462" s="22"/>
      <c r="K1462" s="191" t="e">
        <f aca="false">VLOOKUP('Altri Costi'!J1462,Legenda!$D$1:$F$258,2)</f>
        <v>#N/A</v>
      </c>
      <c r="L1462" s="22"/>
      <c r="M1462" s="22"/>
      <c r="N1462" s="203"/>
      <c r="O1462" s="183"/>
      <c r="P1462" s="22"/>
      <c r="Q1462" s="203"/>
      <c r="R1462" s="183"/>
      <c r="S1462" s="184" t="n">
        <f aca="false">'Piano Finanziario Annuale'!$F$6</f>
        <v>0</v>
      </c>
      <c r="T1462" s="185" t="n">
        <v>0</v>
      </c>
      <c r="U1462" s="186"/>
      <c r="V1462" s="187" t="n">
        <f aca="false">(T1462*U1462)</f>
        <v>0</v>
      </c>
      <c r="W1462" s="185" t="n">
        <v>0</v>
      </c>
      <c r="X1462" s="185" t="n">
        <f aca="false">IF(OR(S1462="sì",S1462="forfettario 190"),SUM(T1462+W1462),SUM(T1462+V1462+W1462))</f>
        <v>0</v>
      </c>
      <c r="Y1462" s="205"/>
      <c r="Z1462" s="205"/>
      <c r="AA1462" s="206"/>
      <c r="AB1462" s="189" t="n">
        <f aca="false">IF(AA1462="SI",X1462,0)</f>
        <v>0</v>
      </c>
      <c r="AC1462" s="207"/>
      <c r="AD1462" s="207"/>
      <c r="AE1462" s="207"/>
      <c r="AF1462" s="207"/>
      <c r="AG1462" s="207"/>
      <c r="AH1462" s="208"/>
    </row>
    <row r="1463" customFormat="false" ht="13.5" hidden="false" customHeight="true" outlineLevel="0" collapsed="false">
      <c r="A1463" s="22" t="n">
        <v>1462</v>
      </c>
      <c r="B1463" s="180"/>
      <c r="C1463" s="22"/>
      <c r="D1463" s="22"/>
      <c r="E1463" s="22"/>
      <c r="F1463" s="22"/>
      <c r="G1463" s="22"/>
      <c r="H1463" s="183"/>
      <c r="I1463" s="183"/>
      <c r="J1463" s="22"/>
      <c r="K1463" s="191" t="e">
        <f aca="false">VLOOKUP('Altri Costi'!J1463,Legenda!$D$1:$F$258,2)</f>
        <v>#N/A</v>
      </c>
      <c r="L1463" s="22"/>
      <c r="M1463" s="22"/>
      <c r="N1463" s="203"/>
      <c r="O1463" s="183"/>
      <c r="P1463" s="22"/>
      <c r="Q1463" s="203"/>
      <c r="R1463" s="183"/>
      <c r="S1463" s="184" t="n">
        <f aca="false">'Piano Finanziario Annuale'!$F$6</f>
        <v>0</v>
      </c>
      <c r="T1463" s="185" t="n">
        <v>0</v>
      </c>
      <c r="U1463" s="186"/>
      <c r="V1463" s="187" t="n">
        <f aca="false">(T1463*U1463)</f>
        <v>0</v>
      </c>
      <c r="W1463" s="185" t="n">
        <v>0</v>
      </c>
      <c r="X1463" s="185" t="n">
        <f aca="false">IF(OR(S1463="sì",S1463="forfettario 190"),SUM(T1463+W1463),SUM(T1463+V1463+W1463))</f>
        <v>0</v>
      </c>
      <c r="Y1463" s="205"/>
      <c r="Z1463" s="205"/>
      <c r="AA1463" s="206"/>
      <c r="AB1463" s="189" t="n">
        <f aca="false">IF(AA1463="SI",X1463,0)</f>
        <v>0</v>
      </c>
      <c r="AC1463" s="207"/>
      <c r="AD1463" s="207"/>
      <c r="AE1463" s="207"/>
      <c r="AF1463" s="207"/>
      <c r="AG1463" s="207"/>
      <c r="AH1463" s="208"/>
    </row>
    <row r="1464" customFormat="false" ht="13.5" hidden="false" customHeight="true" outlineLevel="0" collapsed="false">
      <c r="A1464" s="22" t="n">
        <v>1463</v>
      </c>
      <c r="B1464" s="180"/>
      <c r="C1464" s="22"/>
      <c r="D1464" s="22"/>
      <c r="E1464" s="22"/>
      <c r="F1464" s="22"/>
      <c r="G1464" s="22"/>
      <c r="H1464" s="183"/>
      <c r="I1464" s="183"/>
      <c r="J1464" s="22"/>
      <c r="K1464" s="191" t="e">
        <f aca="false">VLOOKUP('Altri Costi'!J1464,Legenda!$D$1:$F$258,2)</f>
        <v>#N/A</v>
      </c>
      <c r="L1464" s="22"/>
      <c r="M1464" s="22"/>
      <c r="N1464" s="203"/>
      <c r="O1464" s="183"/>
      <c r="P1464" s="22"/>
      <c r="Q1464" s="203"/>
      <c r="R1464" s="183"/>
      <c r="S1464" s="184" t="n">
        <f aca="false">'Piano Finanziario Annuale'!$F$6</f>
        <v>0</v>
      </c>
      <c r="T1464" s="185" t="n">
        <v>0</v>
      </c>
      <c r="U1464" s="186"/>
      <c r="V1464" s="187" t="n">
        <f aca="false">(T1464*U1464)</f>
        <v>0</v>
      </c>
      <c r="W1464" s="185" t="n">
        <v>0</v>
      </c>
      <c r="X1464" s="185" t="n">
        <f aca="false">IF(OR(S1464="sì",S1464="forfettario 190"),SUM(T1464+W1464),SUM(T1464+V1464+W1464))</f>
        <v>0</v>
      </c>
      <c r="Y1464" s="205"/>
      <c r="Z1464" s="205"/>
      <c r="AA1464" s="206"/>
      <c r="AB1464" s="189" t="n">
        <f aca="false">IF(AA1464="SI",X1464,0)</f>
        <v>0</v>
      </c>
      <c r="AC1464" s="207"/>
      <c r="AD1464" s="207"/>
      <c r="AE1464" s="207"/>
      <c r="AF1464" s="207"/>
      <c r="AG1464" s="207"/>
      <c r="AH1464" s="208"/>
    </row>
    <row r="1465" customFormat="false" ht="13.5" hidden="false" customHeight="true" outlineLevel="0" collapsed="false">
      <c r="A1465" s="22" t="n">
        <v>1464</v>
      </c>
      <c r="B1465" s="180"/>
      <c r="C1465" s="22"/>
      <c r="D1465" s="22"/>
      <c r="E1465" s="22"/>
      <c r="F1465" s="22"/>
      <c r="G1465" s="22"/>
      <c r="H1465" s="183"/>
      <c r="I1465" s="183"/>
      <c r="J1465" s="22"/>
      <c r="K1465" s="191" t="e">
        <f aca="false">VLOOKUP('Altri Costi'!J1465,Legenda!$D$1:$F$258,2)</f>
        <v>#N/A</v>
      </c>
      <c r="L1465" s="22"/>
      <c r="M1465" s="22"/>
      <c r="N1465" s="203"/>
      <c r="O1465" s="183"/>
      <c r="P1465" s="22"/>
      <c r="Q1465" s="203"/>
      <c r="R1465" s="183"/>
      <c r="S1465" s="184" t="n">
        <f aca="false">'Piano Finanziario Annuale'!$F$6</f>
        <v>0</v>
      </c>
      <c r="T1465" s="185" t="n">
        <v>0</v>
      </c>
      <c r="U1465" s="186"/>
      <c r="V1465" s="187" t="n">
        <f aca="false">(T1465*U1465)</f>
        <v>0</v>
      </c>
      <c r="W1465" s="185" t="n">
        <v>0</v>
      </c>
      <c r="X1465" s="185" t="n">
        <f aca="false">IF(OR(S1465="sì",S1465="forfettario 190"),SUM(T1465+W1465),SUM(T1465+V1465+W1465))</f>
        <v>0</v>
      </c>
      <c r="Y1465" s="205"/>
      <c r="Z1465" s="205"/>
      <c r="AA1465" s="206"/>
      <c r="AB1465" s="189" t="n">
        <f aca="false">IF(AA1465="SI",X1465,0)</f>
        <v>0</v>
      </c>
      <c r="AC1465" s="207"/>
      <c r="AD1465" s="207"/>
      <c r="AE1465" s="207"/>
      <c r="AF1465" s="207"/>
      <c r="AG1465" s="207"/>
      <c r="AH1465" s="208"/>
    </row>
    <row r="1466" customFormat="false" ht="13.5" hidden="false" customHeight="true" outlineLevel="0" collapsed="false">
      <c r="A1466" s="22" t="n">
        <v>1465</v>
      </c>
      <c r="B1466" s="180"/>
      <c r="C1466" s="22"/>
      <c r="D1466" s="22"/>
      <c r="E1466" s="22"/>
      <c r="F1466" s="22"/>
      <c r="G1466" s="22"/>
      <c r="H1466" s="183"/>
      <c r="I1466" s="183"/>
      <c r="J1466" s="22"/>
      <c r="K1466" s="191" t="e">
        <f aca="false">VLOOKUP('Altri Costi'!J1466,Legenda!$D$1:$F$258,2)</f>
        <v>#N/A</v>
      </c>
      <c r="L1466" s="22"/>
      <c r="M1466" s="22"/>
      <c r="N1466" s="203"/>
      <c r="O1466" s="183"/>
      <c r="P1466" s="22"/>
      <c r="Q1466" s="203"/>
      <c r="R1466" s="183"/>
      <c r="S1466" s="184" t="n">
        <f aca="false">'Piano Finanziario Annuale'!$F$6</f>
        <v>0</v>
      </c>
      <c r="T1466" s="185" t="n">
        <v>0</v>
      </c>
      <c r="U1466" s="186"/>
      <c r="V1466" s="187" t="n">
        <f aca="false">(T1466*U1466)</f>
        <v>0</v>
      </c>
      <c r="W1466" s="185" t="n">
        <v>0</v>
      </c>
      <c r="X1466" s="185" t="n">
        <f aca="false">IF(OR(S1466="sì",S1466="forfettario 190"),SUM(T1466+W1466),SUM(T1466+V1466+W1466))</f>
        <v>0</v>
      </c>
      <c r="Y1466" s="205"/>
      <c r="Z1466" s="205"/>
      <c r="AA1466" s="206"/>
      <c r="AB1466" s="189" t="n">
        <f aca="false">IF(AA1466="SI",X1466,0)</f>
        <v>0</v>
      </c>
      <c r="AC1466" s="207"/>
      <c r="AD1466" s="207"/>
      <c r="AE1466" s="207"/>
      <c r="AF1466" s="207"/>
      <c r="AG1466" s="207"/>
      <c r="AH1466" s="208"/>
    </row>
    <row r="1467" customFormat="false" ht="13.5" hidden="false" customHeight="true" outlineLevel="0" collapsed="false">
      <c r="A1467" s="22" t="n">
        <v>1466</v>
      </c>
      <c r="B1467" s="180"/>
      <c r="C1467" s="22"/>
      <c r="D1467" s="22"/>
      <c r="E1467" s="22"/>
      <c r="F1467" s="22"/>
      <c r="G1467" s="22"/>
      <c r="H1467" s="183"/>
      <c r="I1467" s="183"/>
      <c r="J1467" s="22"/>
      <c r="K1467" s="191" t="e">
        <f aca="false">VLOOKUP('Altri Costi'!J1467,Legenda!$D$1:$F$258,2)</f>
        <v>#N/A</v>
      </c>
      <c r="L1467" s="22"/>
      <c r="M1467" s="22"/>
      <c r="N1467" s="203"/>
      <c r="O1467" s="183"/>
      <c r="P1467" s="22"/>
      <c r="Q1467" s="203"/>
      <c r="R1467" s="183"/>
      <c r="S1467" s="184" t="n">
        <f aca="false">'Piano Finanziario Annuale'!$F$6</f>
        <v>0</v>
      </c>
      <c r="T1467" s="185" t="n">
        <v>0</v>
      </c>
      <c r="U1467" s="186"/>
      <c r="V1467" s="187" t="n">
        <f aca="false">(T1467*U1467)</f>
        <v>0</v>
      </c>
      <c r="W1467" s="185" t="n">
        <v>0</v>
      </c>
      <c r="X1467" s="185" t="n">
        <f aca="false">IF(OR(S1467="sì",S1467="forfettario 190"),SUM(T1467+W1467),SUM(T1467+V1467+W1467))</f>
        <v>0</v>
      </c>
      <c r="Y1467" s="205"/>
      <c r="Z1467" s="205"/>
      <c r="AA1467" s="206"/>
      <c r="AB1467" s="189" t="n">
        <f aca="false">IF(AA1467="SI",X1467,0)</f>
        <v>0</v>
      </c>
      <c r="AC1467" s="207"/>
      <c r="AD1467" s="207"/>
      <c r="AE1467" s="207"/>
      <c r="AF1467" s="207"/>
      <c r="AG1467" s="207"/>
      <c r="AH1467" s="208"/>
    </row>
    <row r="1468" customFormat="false" ht="13.5" hidden="false" customHeight="true" outlineLevel="0" collapsed="false">
      <c r="A1468" s="22" t="n">
        <v>1467</v>
      </c>
      <c r="B1468" s="180"/>
      <c r="C1468" s="22"/>
      <c r="D1468" s="22"/>
      <c r="E1468" s="22"/>
      <c r="F1468" s="22"/>
      <c r="G1468" s="22"/>
      <c r="H1468" s="183"/>
      <c r="I1468" s="183"/>
      <c r="J1468" s="22"/>
      <c r="K1468" s="191" t="e">
        <f aca="false">VLOOKUP('Altri Costi'!J1468,Legenda!$D$1:$F$258,2)</f>
        <v>#N/A</v>
      </c>
      <c r="L1468" s="22"/>
      <c r="M1468" s="22"/>
      <c r="N1468" s="203"/>
      <c r="O1468" s="183"/>
      <c r="P1468" s="22"/>
      <c r="Q1468" s="203"/>
      <c r="R1468" s="183"/>
      <c r="S1468" s="184" t="n">
        <f aca="false">'Piano Finanziario Annuale'!$F$6</f>
        <v>0</v>
      </c>
      <c r="T1468" s="185" t="n">
        <v>0</v>
      </c>
      <c r="U1468" s="186"/>
      <c r="V1468" s="187" t="n">
        <f aca="false">(T1468*U1468)</f>
        <v>0</v>
      </c>
      <c r="W1468" s="185" t="n">
        <v>0</v>
      </c>
      <c r="X1468" s="185" t="n">
        <f aca="false">IF(OR(S1468="sì",S1468="forfettario 190"),SUM(T1468+W1468),SUM(T1468+V1468+W1468))</f>
        <v>0</v>
      </c>
      <c r="Y1468" s="205"/>
      <c r="Z1468" s="205"/>
      <c r="AA1468" s="206"/>
      <c r="AB1468" s="189" t="n">
        <f aca="false">IF(AA1468="SI",X1468,0)</f>
        <v>0</v>
      </c>
      <c r="AC1468" s="207"/>
      <c r="AD1468" s="207"/>
      <c r="AE1468" s="207"/>
      <c r="AF1468" s="207"/>
      <c r="AG1468" s="207"/>
      <c r="AH1468" s="208"/>
    </row>
    <row r="1469" customFormat="false" ht="13.5" hidden="false" customHeight="true" outlineLevel="0" collapsed="false">
      <c r="A1469" s="22" t="n">
        <v>1468</v>
      </c>
      <c r="B1469" s="180"/>
      <c r="C1469" s="22"/>
      <c r="D1469" s="22"/>
      <c r="E1469" s="22"/>
      <c r="F1469" s="22"/>
      <c r="G1469" s="22"/>
      <c r="H1469" s="183"/>
      <c r="I1469" s="183"/>
      <c r="J1469" s="22"/>
      <c r="K1469" s="191" t="e">
        <f aca="false">VLOOKUP('Altri Costi'!J1469,Legenda!$D$1:$F$258,2)</f>
        <v>#N/A</v>
      </c>
      <c r="L1469" s="22"/>
      <c r="M1469" s="22"/>
      <c r="N1469" s="203"/>
      <c r="O1469" s="183"/>
      <c r="P1469" s="22"/>
      <c r="Q1469" s="203"/>
      <c r="R1469" s="183"/>
      <c r="S1469" s="184" t="n">
        <f aca="false">'Piano Finanziario Annuale'!$F$6</f>
        <v>0</v>
      </c>
      <c r="T1469" s="185" t="n">
        <v>0</v>
      </c>
      <c r="U1469" s="186"/>
      <c r="V1469" s="187" t="n">
        <f aca="false">(T1469*U1469)</f>
        <v>0</v>
      </c>
      <c r="W1469" s="185" t="n">
        <v>0</v>
      </c>
      <c r="X1469" s="185" t="n">
        <f aca="false">IF(OR(S1469="sì",S1469="forfettario 190"),SUM(T1469+W1469),SUM(T1469+V1469+W1469))</f>
        <v>0</v>
      </c>
      <c r="Y1469" s="205"/>
      <c r="Z1469" s="205"/>
      <c r="AA1469" s="206"/>
      <c r="AB1469" s="189" t="n">
        <f aca="false">IF(AA1469="SI",X1469,0)</f>
        <v>0</v>
      </c>
      <c r="AC1469" s="207"/>
      <c r="AD1469" s="207"/>
      <c r="AE1469" s="207"/>
      <c r="AF1469" s="207"/>
      <c r="AG1469" s="207"/>
      <c r="AH1469" s="208"/>
    </row>
    <row r="1470" customFormat="false" ht="13.5" hidden="false" customHeight="true" outlineLevel="0" collapsed="false">
      <c r="A1470" s="22" t="n">
        <v>1469</v>
      </c>
      <c r="B1470" s="180"/>
      <c r="C1470" s="22"/>
      <c r="D1470" s="22"/>
      <c r="E1470" s="22"/>
      <c r="F1470" s="22"/>
      <c r="G1470" s="22"/>
      <c r="H1470" s="183"/>
      <c r="I1470" s="183"/>
      <c r="J1470" s="22"/>
      <c r="K1470" s="191" t="e">
        <f aca="false">VLOOKUP('Altri Costi'!J1470,Legenda!$D$1:$F$258,2)</f>
        <v>#N/A</v>
      </c>
      <c r="L1470" s="22"/>
      <c r="M1470" s="22"/>
      <c r="N1470" s="203"/>
      <c r="O1470" s="183"/>
      <c r="P1470" s="22"/>
      <c r="Q1470" s="203"/>
      <c r="R1470" s="183"/>
      <c r="S1470" s="184" t="n">
        <f aca="false">'Piano Finanziario Annuale'!$F$6</f>
        <v>0</v>
      </c>
      <c r="T1470" s="185" t="n">
        <v>0</v>
      </c>
      <c r="U1470" s="186"/>
      <c r="V1470" s="187" t="n">
        <f aca="false">(T1470*U1470)</f>
        <v>0</v>
      </c>
      <c r="W1470" s="185" t="n">
        <v>0</v>
      </c>
      <c r="X1470" s="185" t="n">
        <f aca="false">IF(OR(S1470="sì",S1470="forfettario 190"),SUM(T1470+W1470),SUM(T1470+V1470+W1470))</f>
        <v>0</v>
      </c>
      <c r="Y1470" s="205"/>
      <c r="Z1470" s="205"/>
      <c r="AA1470" s="206"/>
      <c r="AB1470" s="189" t="n">
        <f aca="false">IF(AA1470="SI",X1470,0)</f>
        <v>0</v>
      </c>
      <c r="AC1470" s="207"/>
      <c r="AD1470" s="207"/>
      <c r="AE1470" s="207"/>
      <c r="AF1470" s="207"/>
      <c r="AG1470" s="207"/>
      <c r="AH1470" s="208"/>
    </row>
    <row r="1471" customFormat="false" ht="13.5" hidden="false" customHeight="true" outlineLevel="0" collapsed="false">
      <c r="A1471" s="22" t="n">
        <v>1470</v>
      </c>
      <c r="B1471" s="180"/>
      <c r="C1471" s="22"/>
      <c r="D1471" s="22"/>
      <c r="E1471" s="22"/>
      <c r="F1471" s="22"/>
      <c r="G1471" s="22"/>
      <c r="H1471" s="183"/>
      <c r="I1471" s="183"/>
      <c r="J1471" s="22"/>
      <c r="K1471" s="191" t="e">
        <f aca="false">VLOOKUP('Altri Costi'!J1471,Legenda!$D$1:$F$258,2)</f>
        <v>#N/A</v>
      </c>
      <c r="L1471" s="22"/>
      <c r="M1471" s="22"/>
      <c r="N1471" s="203"/>
      <c r="O1471" s="183"/>
      <c r="P1471" s="22"/>
      <c r="Q1471" s="203"/>
      <c r="R1471" s="183"/>
      <c r="S1471" s="184" t="n">
        <f aca="false">'Piano Finanziario Annuale'!$F$6</f>
        <v>0</v>
      </c>
      <c r="T1471" s="185" t="n">
        <v>0</v>
      </c>
      <c r="U1471" s="186"/>
      <c r="V1471" s="187" t="n">
        <f aca="false">(T1471*U1471)</f>
        <v>0</v>
      </c>
      <c r="W1471" s="185" t="n">
        <v>0</v>
      </c>
      <c r="X1471" s="185" t="n">
        <f aca="false">IF(OR(S1471="sì",S1471="forfettario 190"),SUM(T1471+W1471),SUM(T1471+V1471+W1471))</f>
        <v>0</v>
      </c>
      <c r="Y1471" s="205"/>
      <c r="Z1471" s="205"/>
      <c r="AA1471" s="206"/>
      <c r="AB1471" s="189" t="n">
        <f aca="false">IF(AA1471="SI",X1471,0)</f>
        <v>0</v>
      </c>
      <c r="AC1471" s="207"/>
      <c r="AD1471" s="207"/>
      <c r="AE1471" s="207"/>
      <c r="AF1471" s="207"/>
      <c r="AG1471" s="207"/>
      <c r="AH1471" s="208"/>
    </row>
    <row r="1472" customFormat="false" ht="13.5" hidden="false" customHeight="true" outlineLevel="0" collapsed="false">
      <c r="A1472" s="22" t="n">
        <v>1471</v>
      </c>
      <c r="B1472" s="180"/>
      <c r="C1472" s="22"/>
      <c r="D1472" s="22"/>
      <c r="E1472" s="22"/>
      <c r="F1472" s="22"/>
      <c r="G1472" s="22"/>
      <c r="H1472" s="183"/>
      <c r="I1472" s="183"/>
      <c r="J1472" s="22"/>
      <c r="K1472" s="191" t="e">
        <f aca="false">VLOOKUP('Altri Costi'!J1472,Legenda!$D$1:$F$258,2)</f>
        <v>#N/A</v>
      </c>
      <c r="L1472" s="22"/>
      <c r="M1472" s="22"/>
      <c r="N1472" s="203"/>
      <c r="O1472" s="183"/>
      <c r="P1472" s="22"/>
      <c r="Q1472" s="203"/>
      <c r="R1472" s="183"/>
      <c r="S1472" s="184" t="n">
        <f aca="false">'Piano Finanziario Annuale'!$F$6</f>
        <v>0</v>
      </c>
      <c r="T1472" s="185" t="n">
        <v>0</v>
      </c>
      <c r="U1472" s="186"/>
      <c r="V1472" s="187" t="n">
        <f aca="false">(T1472*U1472)</f>
        <v>0</v>
      </c>
      <c r="W1472" s="185" t="n">
        <v>0</v>
      </c>
      <c r="X1472" s="185" t="n">
        <f aca="false">IF(OR(S1472="sì",S1472="forfettario 190"),SUM(T1472+W1472),SUM(T1472+V1472+W1472))</f>
        <v>0</v>
      </c>
      <c r="Y1472" s="205"/>
      <c r="Z1472" s="205"/>
      <c r="AA1472" s="206"/>
      <c r="AB1472" s="189" t="n">
        <f aca="false">IF(AA1472="SI",X1472,0)</f>
        <v>0</v>
      </c>
      <c r="AC1472" s="207"/>
      <c r="AD1472" s="207"/>
      <c r="AE1472" s="207"/>
      <c r="AF1472" s="207"/>
      <c r="AG1472" s="207"/>
      <c r="AH1472" s="208"/>
    </row>
    <row r="1473" customFormat="false" ht="13.5" hidden="false" customHeight="true" outlineLevel="0" collapsed="false">
      <c r="A1473" s="22" t="n">
        <v>1472</v>
      </c>
      <c r="B1473" s="180"/>
      <c r="C1473" s="22"/>
      <c r="D1473" s="22"/>
      <c r="E1473" s="22"/>
      <c r="F1473" s="22"/>
      <c r="G1473" s="22"/>
      <c r="H1473" s="183"/>
      <c r="I1473" s="183"/>
      <c r="J1473" s="22"/>
      <c r="K1473" s="191" t="e">
        <f aca="false">VLOOKUP('Altri Costi'!J1473,Legenda!$D$1:$F$258,2)</f>
        <v>#N/A</v>
      </c>
      <c r="L1473" s="22"/>
      <c r="M1473" s="22"/>
      <c r="N1473" s="203"/>
      <c r="O1473" s="183"/>
      <c r="P1473" s="22"/>
      <c r="Q1473" s="203"/>
      <c r="R1473" s="183"/>
      <c r="S1473" s="184" t="n">
        <f aca="false">'Piano Finanziario Annuale'!$F$6</f>
        <v>0</v>
      </c>
      <c r="T1473" s="185" t="n">
        <v>0</v>
      </c>
      <c r="U1473" s="186"/>
      <c r="V1473" s="187" t="n">
        <f aca="false">(T1473*U1473)</f>
        <v>0</v>
      </c>
      <c r="W1473" s="185" t="n">
        <v>0</v>
      </c>
      <c r="X1473" s="185" t="n">
        <f aca="false">IF(OR(S1473="sì",S1473="forfettario 190"),SUM(T1473+W1473),SUM(T1473+V1473+W1473))</f>
        <v>0</v>
      </c>
      <c r="Y1473" s="205"/>
      <c r="Z1473" s="205"/>
      <c r="AA1473" s="206"/>
      <c r="AB1473" s="189" t="n">
        <f aca="false">IF(AA1473="SI",X1473,0)</f>
        <v>0</v>
      </c>
      <c r="AC1473" s="207"/>
      <c r="AD1473" s="207"/>
      <c r="AE1473" s="207"/>
      <c r="AF1473" s="207"/>
      <c r="AG1473" s="207"/>
      <c r="AH1473" s="208"/>
    </row>
    <row r="1474" customFormat="false" ht="13.5" hidden="false" customHeight="true" outlineLevel="0" collapsed="false">
      <c r="A1474" s="22" t="n">
        <v>1473</v>
      </c>
      <c r="B1474" s="180"/>
      <c r="C1474" s="22"/>
      <c r="D1474" s="22"/>
      <c r="E1474" s="22"/>
      <c r="F1474" s="22"/>
      <c r="G1474" s="22"/>
      <c r="H1474" s="183"/>
      <c r="I1474" s="183"/>
      <c r="J1474" s="22"/>
      <c r="K1474" s="191" t="e">
        <f aca="false">VLOOKUP('Altri Costi'!J1474,Legenda!$D$1:$F$258,2)</f>
        <v>#N/A</v>
      </c>
      <c r="L1474" s="22"/>
      <c r="M1474" s="22"/>
      <c r="N1474" s="203"/>
      <c r="O1474" s="183"/>
      <c r="P1474" s="22"/>
      <c r="Q1474" s="203"/>
      <c r="R1474" s="183"/>
      <c r="S1474" s="184" t="n">
        <f aca="false">'Piano Finanziario Annuale'!$F$6</f>
        <v>0</v>
      </c>
      <c r="T1474" s="185" t="n">
        <v>0</v>
      </c>
      <c r="U1474" s="186"/>
      <c r="V1474" s="187" t="n">
        <f aca="false">(T1474*U1474)</f>
        <v>0</v>
      </c>
      <c r="W1474" s="185" t="n">
        <v>0</v>
      </c>
      <c r="X1474" s="185" t="n">
        <f aca="false">IF(OR(S1474="sì",S1474="forfettario 190"),SUM(T1474+W1474),SUM(T1474+V1474+W1474))</f>
        <v>0</v>
      </c>
      <c r="Y1474" s="205"/>
      <c r="Z1474" s="205"/>
      <c r="AA1474" s="206"/>
      <c r="AB1474" s="189" t="n">
        <f aca="false">IF(AA1474="SI",X1474,0)</f>
        <v>0</v>
      </c>
      <c r="AC1474" s="207"/>
      <c r="AD1474" s="207"/>
      <c r="AE1474" s="207"/>
      <c r="AF1474" s="207"/>
      <c r="AG1474" s="207"/>
      <c r="AH1474" s="208"/>
    </row>
    <row r="1475" customFormat="false" ht="13.5" hidden="false" customHeight="true" outlineLevel="0" collapsed="false">
      <c r="A1475" s="22" t="n">
        <v>1474</v>
      </c>
      <c r="B1475" s="180"/>
      <c r="C1475" s="22"/>
      <c r="D1475" s="22"/>
      <c r="E1475" s="22"/>
      <c r="F1475" s="22"/>
      <c r="G1475" s="22"/>
      <c r="H1475" s="183"/>
      <c r="I1475" s="183"/>
      <c r="J1475" s="22"/>
      <c r="K1475" s="191" t="e">
        <f aca="false">VLOOKUP('Altri Costi'!J1475,Legenda!$D$1:$F$258,2)</f>
        <v>#N/A</v>
      </c>
      <c r="L1475" s="22"/>
      <c r="M1475" s="22"/>
      <c r="N1475" s="203"/>
      <c r="O1475" s="183"/>
      <c r="P1475" s="22"/>
      <c r="Q1475" s="203"/>
      <c r="R1475" s="183"/>
      <c r="S1475" s="184" t="n">
        <f aca="false">'Piano Finanziario Annuale'!$F$6</f>
        <v>0</v>
      </c>
      <c r="T1475" s="185" t="n">
        <v>0</v>
      </c>
      <c r="U1475" s="186"/>
      <c r="V1475" s="187" t="n">
        <f aca="false">(T1475*U1475)</f>
        <v>0</v>
      </c>
      <c r="W1475" s="185" t="n">
        <v>0</v>
      </c>
      <c r="X1475" s="185" t="n">
        <f aca="false">IF(OR(S1475="sì",S1475="forfettario 190"),SUM(T1475+W1475),SUM(T1475+V1475+W1475))</f>
        <v>0</v>
      </c>
      <c r="Y1475" s="205"/>
      <c r="Z1475" s="205"/>
      <c r="AA1475" s="206"/>
      <c r="AB1475" s="189" t="n">
        <f aca="false">IF(AA1475="SI",X1475,0)</f>
        <v>0</v>
      </c>
      <c r="AC1475" s="207"/>
      <c r="AD1475" s="207"/>
      <c r="AE1475" s="207"/>
      <c r="AF1475" s="207"/>
      <c r="AG1475" s="207"/>
      <c r="AH1475" s="208"/>
    </row>
    <row r="1476" customFormat="false" ht="13.5" hidden="false" customHeight="true" outlineLevel="0" collapsed="false">
      <c r="A1476" s="22" t="n">
        <v>1475</v>
      </c>
      <c r="B1476" s="180"/>
      <c r="C1476" s="22"/>
      <c r="D1476" s="22"/>
      <c r="E1476" s="22"/>
      <c r="F1476" s="22"/>
      <c r="G1476" s="22"/>
      <c r="H1476" s="183"/>
      <c r="I1476" s="183"/>
      <c r="J1476" s="22"/>
      <c r="K1476" s="191" t="e">
        <f aca="false">VLOOKUP('Altri Costi'!J1476,Legenda!$D$1:$F$258,2)</f>
        <v>#N/A</v>
      </c>
      <c r="L1476" s="22"/>
      <c r="M1476" s="22"/>
      <c r="N1476" s="203"/>
      <c r="O1476" s="183"/>
      <c r="P1476" s="22"/>
      <c r="Q1476" s="203"/>
      <c r="R1476" s="183"/>
      <c r="S1476" s="184" t="n">
        <f aca="false">'Piano Finanziario Annuale'!$F$6</f>
        <v>0</v>
      </c>
      <c r="T1476" s="185" t="n">
        <v>0</v>
      </c>
      <c r="U1476" s="186"/>
      <c r="V1476" s="187" t="n">
        <f aca="false">(T1476*U1476)</f>
        <v>0</v>
      </c>
      <c r="W1476" s="185" t="n">
        <v>0</v>
      </c>
      <c r="X1476" s="185" t="n">
        <f aca="false">IF(OR(S1476="sì",S1476="forfettario 190"),SUM(T1476+W1476),SUM(T1476+V1476+W1476))</f>
        <v>0</v>
      </c>
      <c r="Y1476" s="205"/>
      <c r="Z1476" s="205"/>
      <c r="AA1476" s="206"/>
      <c r="AB1476" s="189" t="n">
        <f aca="false">IF(AA1476="SI",X1476,0)</f>
        <v>0</v>
      </c>
      <c r="AC1476" s="207"/>
      <c r="AD1476" s="207"/>
      <c r="AE1476" s="207"/>
      <c r="AF1476" s="207"/>
      <c r="AG1476" s="207"/>
      <c r="AH1476" s="208"/>
    </row>
    <row r="1477" customFormat="false" ht="13.5" hidden="false" customHeight="true" outlineLevel="0" collapsed="false">
      <c r="A1477" s="22" t="n">
        <v>1476</v>
      </c>
      <c r="B1477" s="180"/>
      <c r="C1477" s="22"/>
      <c r="D1477" s="22"/>
      <c r="E1477" s="22"/>
      <c r="F1477" s="22"/>
      <c r="G1477" s="22"/>
      <c r="H1477" s="183"/>
      <c r="I1477" s="183"/>
      <c r="J1477" s="22"/>
      <c r="K1477" s="191" t="e">
        <f aca="false">VLOOKUP('Altri Costi'!J1477,Legenda!$D$1:$F$258,2)</f>
        <v>#N/A</v>
      </c>
      <c r="L1477" s="22"/>
      <c r="M1477" s="22"/>
      <c r="N1477" s="203"/>
      <c r="O1477" s="183"/>
      <c r="P1477" s="22"/>
      <c r="Q1477" s="203"/>
      <c r="R1477" s="183"/>
      <c r="S1477" s="184" t="n">
        <f aca="false">'Piano Finanziario Annuale'!$F$6</f>
        <v>0</v>
      </c>
      <c r="T1477" s="185" t="n">
        <v>0</v>
      </c>
      <c r="U1477" s="186"/>
      <c r="V1477" s="187" t="n">
        <f aca="false">(T1477*U1477)</f>
        <v>0</v>
      </c>
      <c r="W1477" s="185" t="n">
        <v>0</v>
      </c>
      <c r="X1477" s="185" t="n">
        <f aca="false">IF(OR(S1477="sì",S1477="forfettario 190"),SUM(T1477+W1477),SUM(T1477+V1477+W1477))</f>
        <v>0</v>
      </c>
      <c r="Y1477" s="205"/>
      <c r="Z1477" s="205"/>
      <c r="AA1477" s="206"/>
      <c r="AB1477" s="189" t="n">
        <f aca="false">IF(AA1477="SI",X1477,0)</f>
        <v>0</v>
      </c>
      <c r="AC1477" s="207"/>
      <c r="AD1477" s="207"/>
      <c r="AE1477" s="207"/>
      <c r="AF1477" s="207"/>
      <c r="AG1477" s="207"/>
      <c r="AH1477" s="208"/>
    </row>
    <row r="1478" customFormat="false" ht="13.5" hidden="false" customHeight="true" outlineLevel="0" collapsed="false">
      <c r="A1478" s="22" t="n">
        <v>1477</v>
      </c>
      <c r="B1478" s="180"/>
      <c r="C1478" s="22"/>
      <c r="D1478" s="22"/>
      <c r="E1478" s="22"/>
      <c r="F1478" s="22"/>
      <c r="G1478" s="22"/>
      <c r="H1478" s="183"/>
      <c r="I1478" s="183"/>
      <c r="J1478" s="22"/>
      <c r="K1478" s="191" t="e">
        <f aca="false">VLOOKUP('Altri Costi'!J1478,Legenda!$D$1:$F$258,2)</f>
        <v>#N/A</v>
      </c>
      <c r="L1478" s="22"/>
      <c r="M1478" s="22"/>
      <c r="N1478" s="203"/>
      <c r="O1478" s="183"/>
      <c r="P1478" s="22"/>
      <c r="Q1478" s="203"/>
      <c r="R1478" s="183"/>
      <c r="S1478" s="184" t="n">
        <f aca="false">'Piano Finanziario Annuale'!$F$6</f>
        <v>0</v>
      </c>
      <c r="T1478" s="185" t="n">
        <v>0</v>
      </c>
      <c r="U1478" s="186"/>
      <c r="V1478" s="187" t="n">
        <f aca="false">(T1478*U1478)</f>
        <v>0</v>
      </c>
      <c r="W1478" s="185" t="n">
        <v>0</v>
      </c>
      <c r="X1478" s="185" t="n">
        <f aca="false">IF(OR(S1478="sì",S1478="forfettario 190"),SUM(T1478+W1478),SUM(T1478+V1478+W1478))</f>
        <v>0</v>
      </c>
      <c r="Y1478" s="205"/>
      <c r="Z1478" s="205"/>
      <c r="AA1478" s="206"/>
      <c r="AB1478" s="189" t="n">
        <f aca="false">IF(AA1478="SI",X1478,0)</f>
        <v>0</v>
      </c>
      <c r="AC1478" s="207"/>
      <c r="AD1478" s="207"/>
      <c r="AE1478" s="207"/>
      <c r="AF1478" s="207"/>
      <c r="AG1478" s="207"/>
      <c r="AH1478" s="208"/>
    </row>
    <row r="1479" customFormat="false" ht="13.5" hidden="false" customHeight="true" outlineLevel="0" collapsed="false">
      <c r="A1479" s="22" t="n">
        <v>1478</v>
      </c>
      <c r="B1479" s="180"/>
      <c r="C1479" s="22"/>
      <c r="D1479" s="22"/>
      <c r="E1479" s="22"/>
      <c r="F1479" s="22"/>
      <c r="G1479" s="22"/>
      <c r="H1479" s="183"/>
      <c r="I1479" s="183"/>
      <c r="J1479" s="22"/>
      <c r="K1479" s="191" t="e">
        <f aca="false">VLOOKUP('Altri Costi'!J1479,Legenda!$D$1:$F$258,2)</f>
        <v>#N/A</v>
      </c>
      <c r="L1479" s="22"/>
      <c r="M1479" s="22"/>
      <c r="N1479" s="203"/>
      <c r="O1479" s="183"/>
      <c r="P1479" s="22"/>
      <c r="Q1479" s="203"/>
      <c r="R1479" s="183"/>
      <c r="S1479" s="184" t="n">
        <f aca="false">'Piano Finanziario Annuale'!$F$6</f>
        <v>0</v>
      </c>
      <c r="T1479" s="185" t="n">
        <v>0</v>
      </c>
      <c r="U1479" s="186"/>
      <c r="V1479" s="187" t="n">
        <f aca="false">(T1479*U1479)</f>
        <v>0</v>
      </c>
      <c r="W1479" s="185" t="n">
        <v>0</v>
      </c>
      <c r="X1479" s="185" t="n">
        <f aca="false">IF(OR(S1479="sì",S1479="forfettario 190"),SUM(T1479+W1479),SUM(T1479+V1479+W1479))</f>
        <v>0</v>
      </c>
      <c r="Y1479" s="205"/>
      <c r="Z1479" s="205"/>
      <c r="AA1479" s="206"/>
      <c r="AB1479" s="189" t="n">
        <f aca="false">IF(AA1479="SI",X1479,0)</f>
        <v>0</v>
      </c>
      <c r="AC1479" s="207"/>
      <c r="AD1479" s="207"/>
      <c r="AE1479" s="207"/>
      <c r="AF1479" s="207"/>
      <c r="AG1479" s="207"/>
      <c r="AH1479" s="208"/>
    </row>
    <row r="1480" customFormat="false" ht="13.5" hidden="false" customHeight="true" outlineLevel="0" collapsed="false">
      <c r="A1480" s="22" t="n">
        <v>1479</v>
      </c>
      <c r="B1480" s="180"/>
      <c r="C1480" s="22"/>
      <c r="D1480" s="22"/>
      <c r="E1480" s="22"/>
      <c r="F1480" s="22"/>
      <c r="G1480" s="22"/>
      <c r="H1480" s="183"/>
      <c r="I1480" s="183"/>
      <c r="J1480" s="22"/>
      <c r="K1480" s="191" t="e">
        <f aca="false">VLOOKUP('Altri Costi'!J1480,Legenda!$D$1:$F$258,2)</f>
        <v>#N/A</v>
      </c>
      <c r="L1480" s="22"/>
      <c r="M1480" s="22"/>
      <c r="N1480" s="203"/>
      <c r="O1480" s="183"/>
      <c r="P1480" s="22"/>
      <c r="Q1480" s="203"/>
      <c r="R1480" s="183"/>
      <c r="S1480" s="184" t="n">
        <f aca="false">'Piano Finanziario Annuale'!$F$6</f>
        <v>0</v>
      </c>
      <c r="T1480" s="185" t="n">
        <v>0</v>
      </c>
      <c r="U1480" s="186"/>
      <c r="V1480" s="187" t="n">
        <f aca="false">(T1480*U1480)</f>
        <v>0</v>
      </c>
      <c r="W1480" s="185" t="n">
        <v>0</v>
      </c>
      <c r="X1480" s="185" t="n">
        <f aca="false">IF(OR(S1480="sì",S1480="forfettario 190"),SUM(T1480+W1480),SUM(T1480+V1480+W1480))</f>
        <v>0</v>
      </c>
      <c r="Y1480" s="205"/>
      <c r="Z1480" s="205"/>
      <c r="AA1480" s="206"/>
      <c r="AB1480" s="189" t="n">
        <f aca="false">IF(AA1480="SI",X1480,0)</f>
        <v>0</v>
      </c>
      <c r="AC1480" s="207"/>
      <c r="AD1480" s="207"/>
      <c r="AE1480" s="207"/>
      <c r="AF1480" s="207"/>
      <c r="AG1480" s="207"/>
      <c r="AH1480" s="208"/>
    </row>
    <row r="1481" customFormat="false" ht="13.5" hidden="false" customHeight="true" outlineLevel="0" collapsed="false">
      <c r="A1481" s="22" t="n">
        <v>1480</v>
      </c>
      <c r="B1481" s="180"/>
      <c r="C1481" s="22"/>
      <c r="D1481" s="22"/>
      <c r="E1481" s="22"/>
      <c r="F1481" s="22"/>
      <c r="G1481" s="22"/>
      <c r="H1481" s="183"/>
      <c r="I1481" s="183"/>
      <c r="J1481" s="22"/>
      <c r="K1481" s="191" t="e">
        <f aca="false">VLOOKUP('Altri Costi'!J1481,Legenda!$D$1:$F$258,2)</f>
        <v>#N/A</v>
      </c>
      <c r="L1481" s="22"/>
      <c r="M1481" s="22"/>
      <c r="N1481" s="203"/>
      <c r="O1481" s="183"/>
      <c r="P1481" s="22"/>
      <c r="Q1481" s="203"/>
      <c r="R1481" s="183"/>
      <c r="S1481" s="184" t="n">
        <f aca="false">'Piano Finanziario Annuale'!$F$6</f>
        <v>0</v>
      </c>
      <c r="T1481" s="185" t="n">
        <v>0</v>
      </c>
      <c r="U1481" s="186"/>
      <c r="V1481" s="187" t="n">
        <f aca="false">(T1481*U1481)</f>
        <v>0</v>
      </c>
      <c r="W1481" s="185" t="n">
        <v>0</v>
      </c>
      <c r="X1481" s="185" t="n">
        <f aca="false">IF(OR(S1481="sì",S1481="forfettario 190"),SUM(T1481+W1481),SUM(T1481+V1481+W1481))</f>
        <v>0</v>
      </c>
      <c r="Y1481" s="205"/>
      <c r="Z1481" s="205"/>
      <c r="AA1481" s="206"/>
      <c r="AB1481" s="189" t="n">
        <f aca="false">IF(AA1481="SI",X1481,0)</f>
        <v>0</v>
      </c>
      <c r="AC1481" s="207"/>
      <c r="AD1481" s="207"/>
      <c r="AE1481" s="207"/>
      <c r="AF1481" s="207"/>
      <c r="AG1481" s="207"/>
      <c r="AH1481" s="208"/>
    </row>
    <row r="1482" customFormat="false" ht="13.5" hidden="false" customHeight="true" outlineLevel="0" collapsed="false">
      <c r="A1482" s="22" t="n">
        <v>1481</v>
      </c>
      <c r="B1482" s="180"/>
      <c r="C1482" s="22"/>
      <c r="D1482" s="22"/>
      <c r="E1482" s="22"/>
      <c r="F1482" s="22"/>
      <c r="G1482" s="22"/>
      <c r="H1482" s="183"/>
      <c r="I1482" s="183"/>
      <c r="J1482" s="22"/>
      <c r="K1482" s="191" t="e">
        <f aca="false">VLOOKUP('Altri Costi'!J1482,Legenda!$D$1:$F$258,2)</f>
        <v>#N/A</v>
      </c>
      <c r="L1482" s="22"/>
      <c r="M1482" s="22"/>
      <c r="N1482" s="203"/>
      <c r="O1482" s="183"/>
      <c r="P1482" s="22"/>
      <c r="Q1482" s="203"/>
      <c r="R1482" s="183"/>
      <c r="S1482" s="184" t="n">
        <f aca="false">'Piano Finanziario Annuale'!$F$6</f>
        <v>0</v>
      </c>
      <c r="T1482" s="185" t="n">
        <v>0</v>
      </c>
      <c r="U1482" s="186"/>
      <c r="V1482" s="187" t="n">
        <f aca="false">(T1482*U1482)</f>
        <v>0</v>
      </c>
      <c r="W1482" s="185" t="n">
        <v>0</v>
      </c>
      <c r="X1482" s="185" t="n">
        <f aca="false">IF(OR(S1482="sì",S1482="forfettario 190"),SUM(T1482+W1482),SUM(T1482+V1482+W1482))</f>
        <v>0</v>
      </c>
      <c r="Y1482" s="205"/>
      <c r="Z1482" s="205"/>
      <c r="AA1482" s="206"/>
      <c r="AB1482" s="189" t="n">
        <f aca="false">IF(AA1482="SI",X1482,0)</f>
        <v>0</v>
      </c>
      <c r="AC1482" s="207"/>
      <c r="AD1482" s="207"/>
      <c r="AE1482" s="207"/>
      <c r="AF1482" s="207"/>
      <c r="AG1482" s="207"/>
      <c r="AH1482" s="208"/>
    </row>
    <row r="1483" customFormat="false" ht="13.5" hidden="false" customHeight="true" outlineLevel="0" collapsed="false">
      <c r="A1483" s="22" t="n">
        <v>1482</v>
      </c>
      <c r="B1483" s="180"/>
      <c r="C1483" s="22"/>
      <c r="D1483" s="22"/>
      <c r="E1483" s="22"/>
      <c r="F1483" s="22"/>
      <c r="G1483" s="22"/>
      <c r="H1483" s="183"/>
      <c r="I1483" s="183"/>
      <c r="J1483" s="22"/>
      <c r="K1483" s="191" t="e">
        <f aca="false">VLOOKUP('Altri Costi'!J1483,Legenda!$D$1:$F$258,2)</f>
        <v>#N/A</v>
      </c>
      <c r="L1483" s="22"/>
      <c r="M1483" s="22"/>
      <c r="N1483" s="203"/>
      <c r="O1483" s="183"/>
      <c r="P1483" s="22"/>
      <c r="Q1483" s="203"/>
      <c r="R1483" s="183"/>
      <c r="S1483" s="184" t="n">
        <f aca="false">'Piano Finanziario Annuale'!$F$6</f>
        <v>0</v>
      </c>
      <c r="T1483" s="185" t="n">
        <v>0</v>
      </c>
      <c r="U1483" s="186"/>
      <c r="V1483" s="187" t="n">
        <f aca="false">(T1483*U1483)</f>
        <v>0</v>
      </c>
      <c r="W1483" s="185" t="n">
        <v>0</v>
      </c>
      <c r="X1483" s="185" t="n">
        <f aca="false">IF(OR(S1483="sì",S1483="forfettario 190"),SUM(T1483+W1483),SUM(T1483+V1483+W1483))</f>
        <v>0</v>
      </c>
      <c r="Y1483" s="205"/>
      <c r="Z1483" s="205"/>
      <c r="AA1483" s="206"/>
      <c r="AB1483" s="189" t="n">
        <f aca="false">IF(AA1483="SI",X1483,0)</f>
        <v>0</v>
      </c>
      <c r="AC1483" s="207"/>
      <c r="AD1483" s="207"/>
      <c r="AE1483" s="207"/>
      <c r="AF1483" s="207"/>
      <c r="AG1483" s="207"/>
      <c r="AH1483" s="208"/>
    </row>
    <row r="1484" customFormat="false" ht="13.5" hidden="false" customHeight="true" outlineLevel="0" collapsed="false">
      <c r="A1484" s="22" t="n">
        <v>1483</v>
      </c>
      <c r="B1484" s="180"/>
      <c r="C1484" s="22"/>
      <c r="D1484" s="22"/>
      <c r="E1484" s="22"/>
      <c r="F1484" s="22"/>
      <c r="G1484" s="22"/>
      <c r="H1484" s="183"/>
      <c r="I1484" s="183"/>
      <c r="J1484" s="22"/>
      <c r="K1484" s="191" t="e">
        <f aca="false">VLOOKUP('Altri Costi'!J1484,Legenda!$D$1:$F$258,2)</f>
        <v>#N/A</v>
      </c>
      <c r="L1484" s="22"/>
      <c r="M1484" s="22"/>
      <c r="N1484" s="203"/>
      <c r="O1484" s="183"/>
      <c r="P1484" s="22"/>
      <c r="Q1484" s="203"/>
      <c r="R1484" s="183"/>
      <c r="S1484" s="184" t="n">
        <f aca="false">'Piano Finanziario Annuale'!$F$6</f>
        <v>0</v>
      </c>
      <c r="T1484" s="185" t="n">
        <v>0</v>
      </c>
      <c r="U1484" s="186"/>
      <c r="V1484" s="187" t="n">
        <f aca="false">(T1484*U1484)</f>
        <v>0</v>
      </c>
      <c r="W1484" s="185" t="n">
        <v>0</v>
      </c>
      <c r="X1484" s="185" t="n">
        <f aca="false">IF(OR(S1484="sì",S1484="forfettario 190"),SUM(T1484+W1484),SUM(T1484+V1484+W1484))</f>
        <v>0</v>
      </c>
      <c r="Y1484" s="205"/>
      <c r="Z1484" s="205"/>
      <c r="AA1484" s="206"/>
      <c r="AB1484" s="189" t="n">
        <f aca="false">IF(AA1484="SI",X1484,0)</f>
        <v>0</v>
      </c>
      <c r="AC1484" s="207"/>
      <c r="AD1484" s="207"/>
      <c r="AE1484" s="207"/>
      <c r="AF1484" s="207"/>
      <c r="AG1484" s="207"/>
      <c r="AH1484" s="208"/>
    </row>
    <row r="1485" customFormat="false" ht="13.5" hidden="false" customHeight="true" outlineLevel="0" collapsed="false">
      <c r="A1485" s="22" t="n">
        <v>1484</v>
      </c>
      <c r="B1485" s="180"/>
      <c r="C1485" s="22"/>
      <c r="D1485" s="22"/>
      <c r="E1485" s="22"/>
      <c r="F1485" s="22"/>
      <c r="G1485" s="22"/>
      <c r="H1485" s="183"/>
      <c r="I1485" s="183"/>
      <c r="J1485" s="22"/>
      <c r="K1485" s="191" t="e">
        <f aca="false">VLOOKUP('Altri Costi'!J1485,Legenda!$D$1:$F$258,2)</f>
        <v>#N/A</v>
      </c>
      <c r="L1485" s="22"/>
      <c r="M1485" s="22"/>
      <c r="N1485" s="203"/>
      <c r="O1485" s="183"/>
      <c r="P1485" s="22"/>
      <c r="Q1485" s="203"/>
      <c r="R1485" s="183"/>
      <c r="S1485" s="184" t="n">
        <f aca="false">'Piano Finanziario Annuale'!$F$6</f>
        <v>0</v>
      </c>
      <c r="T1485" s="185" t="n">
        <v>0</v>
      </c>
      <c r="U1485" s="186"/>
      <c r="V1485" s="187" t="n">
        <f aca="false">(T1485*U1485)</f>
        <v>0</v>
      </c>
      <c r="W1485" s="185" t="n">
        <v>0</v>
      </c>
      <c r="X1485" s="185" t="n">
        <f aca="false">IF(OR(S1485="sì",S1485="forfettario 190"),SUM(T1485+W1485),SUM(T1485+V1485+W1485))</f>
        <v>0</v>
      </c>
      <c r="Y1485" s="205"/>
      <c r="Z1485" s="205"/>
      <c r="AA1485" s="206"/>
      <c r="AB1485" s="189" t="n">
        <f aca="false">IF(AA1485="SI",X1485,0)</f>
        <v>0</v>
      </c>
      <c r="AC1485" s="207"/>
      <c r="AD1485" s="207"/>
      <c r="AE1485" s="207"/>
      <c r="AF1485" s="207"/>
      <c r="AG1485" s="207"/>
      <c r="AH1485" s="208"/>
    </row>
    <row r="1486" customFormat="false" ht="13.5" hidden="false" customHeight="true" outlineLevel="0" collapsed="false">
      <c r="A1486" s="22" t="n">
        <v>1485</v>
      </c>
      <c r="B1486" s="180"/>
      <c r="C1486" s="22"/>
      <c r="D1486" s="22"/>
      <c r="E1486" s="22"/>
      <c r="F1486" s="22"/>
      <c r="G1486" s="22"/>
      <c r="H1486" s="183"/>
      <c r="I1486" s="183"/>
      <c r="J1486" s="22"/>
      <c r="K1486" s="191" t="e">
        <f aca="false">VLOOKUP('Altri Costi'!J1486,Legenda!$D$1:$F$258,2)</f>
        <v>#N/A</v>
      </c>
      <c r="L1486" s="22"/>
      <c r="M1486" s="22"/>
      <c r="N1486" s="203"/>
      <c r="O1486" s="183"/>
      <c r="P1486" s="22"/>
      <c r="Q1486" s="203"/>
      <c r="R1486" s="183"/>
      <c r="S1486" s="184" t="n">
        <f aca="false">'Piano Finanziario Annuale'!$F$6</f>
        <v>0</v>
      </c>
      <c r="T1486" s="185" t="n">
        <v>0</v>
      </c>
      <c r="U1486" s="186"/>
      <c r="V1486" s="187" t="n">
        <f aca="false">(T1486*U1486)</f>
        <v>0</v>
      </c>
      <c r="W1486" s="185" t="n">
        <v>0</v>
      </c>
      <c r="X1486" s="185" t="n">
        <f aca="false">IF(OR(S1486="sì",S1486="forfettario 190"),SUM(T1486+W1486),SUM(T1486+V1486+W1486))</f>
        <v>0</v>
      </c>
      <c r="Y1486" s="205"/>
      <c r="Z1486" s="205"/>
      <c r="AA1486" s="206"/>
      <c r="AB1486" s="189" t="n">
        <f aca="false">IF(AA1486="SI",X1486,0)</f>
        <v>0</v>
      </c>
      <c r="AC1486" s="207"/>
      <c r="AD1486" s="207"/>
      <c r="AE1486" s="207"/>
      <c r="AF1486" s="207"/>
      <c r="AG1486" s="207"/>
      <c r="AH1486" s="208"/>
    </row>
    <row r="1487" customFormat="false" ht="13.5" hidden="false" customHeight="true" outlineLevel="0" collapsed="false">
      <c r="A1487" s="22" t="n">
        <v>1486</v>
      </c>
      <c r="B1487" s="180"/>
      <c r="C1487" s="22"/>
      <c r="D1487" s="22"/>
      <c r="E1487" s="22"/>
      <c r="F1487" s="22"/>
      <c r="G1487" s="22"/>
      <c r="H1487" s="183"/>
      <c r="I1487" s="183"/>
      <c r="J1487" s="22"/>
      <c r="K1487" s="191" t="e">
        <f aca="false">VLOOKUP('Altri Costi'!J1487,Legenda!$D$1:$F$258,2)</f>
        <v>#N/A</v>
      </c>
      <c r="L1487" s="22"/>
      <c r="M1487" s="22"/>
      <c r="N1487" s="203"/>
      <c r="O1487" s="183"/>
      <c r="P1487" s="22"/>
      <c r="Q1487" s="203"/>
      <c r="R1487" s="183"/>
      <c r="S1487" s="184" t="n">
        <f aca="false">'Piano Finanziario Annuale'!$F$6</f>
        <v>0</v>
      </c>
      <c r="T1487" s="185" t="n">
        <v>0</v>
      </c>
      <c r="U1487" s="186"/>
      <c r="V1487" s="187" t="n">
        <f aca="false">(T1487*U1487)</f>
        <v>0</v>
      </c>
      <c r="W1487" s="185" t="n">
        <v>0</v>
      </c>
      <c r="X1487" s="185" t="n">
        <f aca="false">IF(OR(S1487="sì",S1487="forfettario 190"),SUM(T1487+W1487),SUM(T1487+V1487+W1487))</f>
        <v>0</v>
      </c>
      <c r="Y1487" s="205"/>
      <c r="Z1487" s="205"/>
      <c r="AA1487" s="206"/>
      <c r="AB1487" s="189" t="n">
        <f aca="false">IF(AA1487="SI",X1487,0)</f>
        <v>0</v>
      </c>
      <c r="AC1487" s="207"/>
      <c r="AD1487" s="207"/>
      <c r="AE1487" s="207"/>
      <c r="AF1487" s="207"/>
      <c r="AG1487" s="207"/>
      <c r="AH1487" s="208"/>
    </row>
    <row r="1488" customFormat="false" ht="13.5" hidden="false" customHeight="true" outlineLevel="0" collapsed="false">
      <c r="A1488" s="22" t="n">
        <v>1487</v>
      </c>
      <c r="B1488" s="180"/>
      <c r="C1488" s="22"/>
      <c r="D1488" s="22"/>
      <c r="E1488" s="22"/>
      <c r="F1488" s="22"/>
      <c r="G1488" s="22"/>
      <c r="H1488" s="183"/>
      <c r="I1488" s="183"/>
      <c r="J1488" s="22"/>
      <c r="K1488" s="191" t="e">
        <f aca="false">VLOOKUP('Altri Costi'!J1488,Legenda!$D$1:$F$258,2)</f>
        <v>#N/A</v>
      </c>
      <c r="L1488" s="22"/>
      <c r="M1488" s="22"/>
      <c r="N1488" s="203"/>
      <c r="O1488" s="183"/>
      <c r="P1488" s="22"/>
      <c r="Q1488" s="203"/>
      <c r="R1488" s="183"/>
      <c r="S1488" s="184" t="n">
        <f aca="false">'Piano Finanziario Annuale'!$F$6</f>
        <v>0</v>
      </c>
      <c r="T1488" s="185" t="n">
        <v>0</v>
      </c>
      <c r="U1488" s="186"/>
      <c r="V1488" s="187" t="n">
        <f aca="false">(T1488*U1488)</f>
        <v>0</v>
      </c>
      <c r="W1488" s="185" t="n">
        <v>0</v>
      </c>
      <c r="X1488" s="185" t="n">
        <f aca="false">IF(OR(S1488="sì",S1488="forfettario 190"),SUM(T1488+W1488),SUM(T1488+V1488+W1488))</f>
        <v>0</v>
      </c>
      <c r="Y1488" s="205"/>
      <c r="Z1488" s="205"/>
      <c r="AA1488" s="206"/>
      <c r="AB1488" s="189" t="n">
        <f aca="false">IF(AA1488="SI",X1488,0)</f>
        <v>0</v>
      </c>
      <c r="AC1488" s="207"/>
      <c r="AD1488" s="207"/>
      <c r="AE1488" s="207"/>
      <c r="AF1488" s="207"/>
      <c r="AG1488" s="207"/>
      <c r="AH1488" s="208"/>
    </row>
    <row r="1489" customFormat="false" ht="13.5" hidden="false" customHeight="true" outlineLevel="0" collapsed="false">
      <c r="A1489" s="22" t="n">
        <v>1488</v>
      </c>
      <c r="B1489" s="180"/>
      <c r="C1489" s="22"/>
      <c r="D1489" s="22"/>
      <c r="E1489" s="22"/>
      <c r="F1489" s="22"/>
      <c r="G1489" s="22"/>
      <c r="H1489" s="183"/>
      <c r="I1489" s="183"/>
      <c r="J1489" s="22"/>
      <c r="K1489" s="191" t="e">
        <f aca="false">VLOOKUP('Altri Costi'!J1489,Legenda!$D$1:$F$258,2)</f>
        <v>#N/A</v>
      </c>
      <c r="L1489" s="22"/>
      <c r="M1489" s="22"/>
      <c r="N1489" s="203"/>
      <c r="O1489" s="183"/>
      <c r="P1489" s="22"/>
      <c r="Q1489" s="203"/>
      <c r="R1489" s="183"/>
      <c r="S1489" s="184" t="n">
        <f aca="false">'Piano Finanziario Annuale'!$F$6</f>
        <v>0</v>
      </c>
      <c r="T1489" s="185" t="n">
        <v>0</v>
      </c>
      <c r="U1489" s="186"/>
      <c r="V1489" s="187" t="n">
        <f aca="false">(T1489*U1489)</f>
        <v>0</v>
      </c>
      <c r="W1489" s="185" t="n">
        <v>0</v>
      </c>
      <c r="X1489" s="185" t="n">
        <f aca="false">IF(OR(S1489="sì",S1489="forfettario 190"),SUM(T1489+W1489),SUM(T1489+V1489+W1489))</f>
        <v>0</v>
      </c>
      <c r="Y1489" s="205"/>
      <c r="Z1489" s="205"/>
      <c r="AA1489" s="206"/>
      <c r="AB1489" s="189" t="n">
        <f aca="false">IF(AA1489="SI",X1489,0)</f>
        <v>0</v>
      </c>
      <c r="AC1489" s="207"/>
      <c r="AD1489" s="207"/>
      <c r="AE1489" s="207"/>
      <c r="AF1489" s="207"/>
      <c r="AG1489" s="207"/>
      <c r="AH1489" s="208"/>
    </row>
    <row r="1490" customFormat="false" ht="13.5" hidden="false" customHeight="true" outlineLevel="0" collapsed="false">
      <c r="A1490" s="22" t="n">
        <v>1489</v>
      </c>
      <c r="B1490" s="180"/>
      <c r="C1490" s="22"/>
      <c r="D1490" s="22"/>
      <c r="E1490" s="22"/>
      <c r="F1490" s="22"/>
      <c r="G1490" s="22"/>
      <c r="H1490" s="183"/>
      <c r="I1490" s="183"/>
      <c r="J1490" s="22"/>
      <c r="K1490" s="191" t="e">
        <f aca="false">VLOOKUP('Altri Costi'!J1490,Legenda!$D$1:$F$258,2)</f>
        <v>#N/A</v>
      </c>
      <c r="L1490" s="22"/>
      <c r="M1490" s="22"/>
      <c r="N1490" s="203"/>
      <c r="O1490" s="183"/>
      <c r="P1490" s="22"/>
      <c r="Q1490" s="203"/>
      <c r="R1490" s="183"/>
      <c r="S1490" s="184" t="n">
        <f aca="false">'Piano Finanziario Annuale'!$F$6</f>
        <v>0</v>
      </c>
      <c r="T1490" s="185" t="n">
        <v>0</v>
      </c>
      <c r="U1490" s="186"/>
      <c r="V1490" s="187" t="n">
        <f aca="false">(T1490*U1490)</f>
        <v>0</v>
      </c>
      <c r="W1490" s="185" t="n">
        <v>0</v>
      </c>
      <c r="X1490" s="185" t="n">
        <f aca="false">IF(OR(S1490="sì",S1490="forfettario 190"),SUM(T1490+W1490),SUM(T1490+V1490+W1490))</f>
        <v>0</v>
      </c>
      <c r="Y1490" s="205"/>
      <c r="Z1490" s="205"/>
      <c r="AA1490" s="206"/>
      <c r="AB1490" s="189" t="n">
        <f aca="false">IF(AA1490="SI",X1490,0)</f>
        <v>0</v>
      </c>
      <c r="AC1490" s="207"/>
      <c r="AD1490" s="207"/>
      <c r="AE1490" s="207"/>
      <c r="AF1490" s="207"/>
      <c r="AG1490" s="207"/>
      <c r="AH1490" s="208"/>
    </row>
    <row r="1491" customFormat="false" ht="13.5" hidden="false" customHeight="true" outlineLevel="0" collapsed="false">
      <c r="A1491" s="22" t="n">
        <v>1490</v>
      </c>
      <c r="B1491" s="180"/>
      <c r="C1491" s="22"/>
      <c r="D1491" s="22"/>
      <c r="E1491" s="22"/>
      <c r="F1491" s="22"/>
      <c r="G1491" s="22"/>
      <c r="H1491" s="183"/>
      <c r="I1491" s="183"/>
      <c r="J1491" s="22"/>
      <c r="K1491" s="191" t="e">
        <f aca="false">VLOOKUP('Altri Costi'!J1491,Legenda!$D$1:$F$258,2)</f>
        <v>#N/A</v>
      </c>
      <c r="L1491" s="22"/>
      <c r="M1491" s="22"/>
      <c r="N1491" s="203"/>
      <c r="O1491" s="183"/>
      <c r="P1491" s="22"/>
      <c r="Q1491" s="203"/>
      <c r="R1491" s="183"/>
      <c r="S1491" s="184" t="n">
        <f aca="false">'Piano Finanziario Annuale'!$F$6</f>
        <v>0</v>
      </c>
      <c r="T1491" s="185" t="n">
        <v>0</v>
      </c>
      <c r="U1491" s="186"/>
      <c r="V1491" s="187" t="n">
        <f aca="false">(T1491*U1491)</f>
        <v>0</v>
      </c>
      <c r="W1491" s="185" t="n">
        <v>0</v>
      </c>
      <c r="X1491" s="185" t="n">
        <f aca="false">IF(OR(S1491="sì",S1491="forfettario 190"),SUM(T1491+W1491),SUM(T1491+V1491+W1491))</f>
        <v>0</v>
      </c>
      <c r="Y1491" s="205"/>
      <c r="Z1491" s="205"/>
      <c r="AA1491" s="206"/>
      <c r="AB1491" s="189" t="n">
        <f aca="false">IF(AA1491="SI",X1491,0)</f>
        <v>0</v>
      </c>
      <c r="AC1491" s="207"/>
      <c r="AD1491" s="207"/>
      <c r="AE1491" s="207"/>
      <c r="AF1491" s="207"/>
      <c r="AG1491" s="207"/>
      <c r="AH1491" s="208"/>
    </row>
    <row r="1492" customFormat="false" ht="13.5" hidden="false" customHeight="true" outlineLevel="0" collapsed="false">
      <c r="A1492" s="22" t="n">
        <v>1491</v>
      </c>
      <c r="B1492" s="180"/>
      <c r="C1492" s="22"/>
      <c r="D1492" s="22"/>
      <c r="E1492" s="22"/>
      <c r="F1492" s="22"/>
      <c r="G1492" s="22"/>
      <c r="H1492" s="183"/>
      <c r="I1492" s="183"/>
      <c r="J1492" s="22"/>
      <c r="K1492" s="191" t="e">
        <f aca="false">VLOOKUP('Altri Costi'!J1492,Legenda!$D$1:$F$258,2)</f>
        <v>#N/A</v>
      </c>
      <c r="L1492" s="22"/>
      <c r="M1492" s="22"/>
      <c r="N1492" s="203"/>
      <c r="O1492" s="183"/>
      <c r="P1492" s="22"/>
      <c r="Q1492" s="203"/>
      <c r="R1492" s="183"/>
      <c r="S1492" s="184" t="n">
        <f aca="false">'Piano Finanziario Annuale'!$F$6</f>
        <v>0</v>
      </c>
      <c r="T1492" s="185" t="n">
        <v>0</v>
      </c>
      <c r="U1492" s="186"/>
      <c r="V1492" s="187" t="n">
        <f aca="false">(T1492*U1492)</f>
        <v>0</v>
      </c>
      <c r="W1492" s="185" t="n">
        <v>0</v>
      </c>
      <c r="X1492" s="185" t="n">
        <f aca="false">IF(OR(S1492="sì",S1492="forfettario 190"),SUM(T1492+W1492),SUM(T1492+V1492+W1492))</f>
        <v>0</v>
      </c>
      <c r="Y1492" s="205"/>
      <c r="Z1492" s="205"/>
      <c r="AA1492" s="206"/>
      <c r="AB1492" s="189" t="n">
        <f aca="false">IF(AA1492="SI",X1492,0)</f>
        <v>0</v>
      </c>
      <c r="AC1492" s="207"/>
      <c r="AD1492" s="207"/>
      <c r="AE1492" s="207"/>
      <c r="AF1492" s="207"/>
      <c r="AG1492" s="207"/>
      <c r="AH1492" s="208"/>
    </row>
    <row r="1493" customFormat="false" ht="13.5" hidden="false" customHeight="true" outlineLevel="0" collapsed="false">
      <c r="A1493" s="22" t="n">
        <v>1492</v>
      </c>
      <c r="B1493" s="180"/>
      <c r="C1493" s="22"/>
      <c r="D1493" s="22"/>
      <c r="E1493" s="22"/>
      <c r="F1493" s="22"/>
      <c r="G1493" s="22"/>
      <c r="H1493" s="183"/>
      <c r="I1493" s="183"/>
      <c r="J1493" s="22"/>
      <c r="K1493" s="191" t="e">
        <f aca="false">VLOOKUP('Altri Costi'!J1493,Legenda!$D$1:$F$258,2)</f>
        <v>#N/A</v>
      </c>
      <c r="L1493" s="22"/>
      <c r="M1493" s="22"/>
      <c r="N1493" s="203"/>
      <c r="O1493" s="183"/>
      <c r="P1493" s="22"/>
      <c r="Q1493" s="203"/>
      <c r="R1493" s="183"/>
      <c r="S1493" s="184" t="n">
        <f aca="false">'Piano Finanziario Annuale'!$F$6</f>
        <v>0</v>
      </c>
      <c r="T1493" s="185" t="n">
        <v>0</v>
      </c>
      <c r="U1493" s="186"/>
      <c r="V1493" s="187" t="n">
        <f aca="false">(T1493*U1493)</f>
        <v>0</v>
      </c>
      <c r="W1493" s="185" t="n">
        <v>0</v>
      </c>
      <c r="X1493" s="185" t="n">
        <f aca="false">IF(OR(S1493="sì",S1493="forfettario 190"),SUM(T1493+W1493),SUM(T1493+V1493+W1493))</f>
        <v>0</v>
      </c>
      <c r="Y1493" s="205"/>
      <c r="Z1493" s="205"/>
      <c r="AA1493" s="206"/>
      <c r="AB1493" s="189" t="n">
        <f aca="false">IF(AA1493="SI",X1493,0)</f>
        <v>0</v>
      </c>
      <c r="AC1493" s="207"/>
      <c r="AD1493" s="207"/>
      <c r="AE1493" s="207"/>
      <c r="AF1493" s="207"/>
      <c r="AG1493" s="207"/>
      <c r="AH1493" s="208"/>
    </row>
    <row r="1494" customFormat="false" ht="13.5" hidden="false" customHeight="true" outlineLevel="0" collapsed="false">
      <c r="A1494" s="22" t="n">
        <v>1493</v>
      </c>
      <c r="B1494" s="180"/>
      <c r="C1494" s="22"/>
      <c r="D1494" s="22"/>
      <c r="E1494" s="22"/>
      <c r="F1494" s="22"/>
      <c r="G1494" s="22"/>
      <c r="H1494" s="183"/>
      <c r="I1494" s="183"/>
      <c r="J1494" s="22"/>
      <c r="K1494" s="191" t="e">
        <f aca="false">VLOOKUP('Altri Costi'!J1494,Legenda!$D$1:$F$258,2)</f>
        <v>#N/A</v>
      </c>
      <c r="L1494" s="22"/>
      <c r="M1494" s="22"/>
      <c r="N1494" s="203"/>
      <c r="O1494" s="183"/>
      <c r="P1494" s="22"/>
      <c r="Q1494" s="203"/>
      <c r="R1494" s="183"/>
      <c r="S1494" s="184" t="n">
        <f aca="false">'Piano Finanziario Annuale'!$F$6</f>
        <v>0</v>
      </c>
      <c r="T1494" s="185" t="n">
        <v>0</v>
      </c>
      <c r="U1494" s="186"/>
      <c r="V1494" s="187" t="n">
        <f aca="false">(T1494*U1494)</f>
        <v>0</v>
      </c>
      <c r="W1494" s="185" t="n">
        <v>0</v>
      </c>
      <c r="X1494" s="185" t="n">
        <f aca="false">IF(OR(S1494="sì",S1494="forfettario 190"),SUM(T1494+W1494),SUM(T1494+V1494+W1494))</f>
        <v>0</v>
      </c>
      <c r="Y1494" s="205"/>
      <c r="Z1494" s="205"/>
      <c r="AA1494" s="206"/>
      <c r="AB1494" s="189" t="n">
        <f aca="false">IF(AA1494="SI",X1494,0)</f>
        <v>0</v>
      </c>
      <c r="AC1494" s="207"/>
      <c r="AD1494" s="207"/>
      <c r="AE1494" s="207"/>
      <c r="AF1494" s="207"/>
      <c r="AG1494" s="207"/>
      <c r="AH1494" s="208"/>
    </row>
    <row r="1495" customFormat="false" ht="13.5" hidden="false" customHeight="true" outlineLevel="0" collapsed="false">
      <c r="A1495" s="22" t="n">
        <v>1494</v>
      </c>
      <c r="B1495" s="180"/>
      <c r="C1495" s="22"/>
      <c r="D1495" s="22"/>
      <c r="E1495" s="22"/>
      <c r="F1495" s="22"/>
      <c r="G1495" s="22"/>
      <c r="H1495" s="183"/>
      <c r="I1495" s="183"/>
      <c r="J1495" s="22"/>
      <c r="K1495" s="191" t="e">
        <f aca="false">VLOOKUP('Altri Costi'!J1495,Legenda!$D$1:$F$258,2)</f>
        <v>#N/A</v>
      </c>
      <c r="L1495" s="22"/>
      <c r="M1495" s="22"/>
      <c r="N1495" s="203"/>
      <c r="O1495" s="183"/>
      <c r="P1495" s="22"/>
      <c r="Q1495" s="203"/>
      <c r="R1495" s="183"/>
      <c r="S1495" s="184" t="n">
        <f aca="false">'Piano Finanziario Annuale'!$F$6</f>
        <v>0</v>
      </c>
      <c r="T1495" s="185" t="n">
        <v>0</v>
      </c>
      <c r="U1495" s="186"/>
      <c r="V1495" s="187" t="n">
        <f aca="false">(T1495*U1495)</f>
        <v>0</v>
      </c>
      <c r="W1495" s="185" t="n">
        <v>0</v>
      </c>
      <c r="X1495" s="185" t="n">
        <f aca="false">IF(OR(S1495="sì",S1495="forfettario 190"),SUM(T1495+W1495),SUM(T1495+V1495+W1495))</f>
        <v>0</v>
      </c>
      <c r="Y1495" s="205"/>
      <c r="Z1495" s="205"/>
      <c r="AA1495" s="206"/>
      <c r="AB1495" s="189" t="n">
        <f aca="false">IF(AA1495="SI",X1495,0)</f>
        <v>0</v>
      </c>
      <c r="AC1495" s="207"/>
      <c r="AD1495" s="207"/>
      <c r="AE1495" s="207"/>
      <c r="AF1495" s="207"/>
      <c r="AG1495" s="207"/>
      <c r="AH1495" s="208"/>
    </row>
    <row r="1496" customFormat="false" ht="13.5" hidden="false" customHeight="true" outlineLevel="0" collapsed="false">
      <c r="A1496" s="22" t="n">
        <v>1495</v>
      </c>
      <c r="B1496" s="180"/>
      <c r="C1496" s="22"/>
      <c r="D1496" s="22"/>
      <c r="E1496" s="22"/>
      <c r="F1496" s="22"/>
      <c r="G1496" s="22"/>
      <c r="H1496" s="183"/>
      <c r="I1496" s="183"/>
      <c r="J1496" s="22"/>
      <c r="K1496" s="191" t="e">
        <f aca="false">VLOOKUP('Altri Costi'!J1496,Legenda!$D$1:$F$258,2)</f>
        <v>#N/A</v>
      </c>
      <c r="L1496" s="22"/>
      <c r="M1496" s="22"/>
      <c r="N1496" s="203"/>
      <c r="O1496" s="183"/>
      <c r="P1496" s="22"/>
      <c r="Q1496" s="203"/>
      <c r="R1496" s="183"/>
      <c r="S1496" s="184" t="n">
        <f aca="false">'Piano Finanziario Annuale'!$F$6</f>
        <v>0</v>
      </c>
      <c r="T1496" s="185" t="n">
        <v>0</v>
      </c>
      <c r="U1496" s="186"/>
      <c r="V1496" s="187" t="n">
        <f aca="false">(T1496*U1496)</f>
        <v>0</v>
      </c>
      <c r="W1496" s="185" t="n">
        <v>0</v>
      </c>
      <c r="X1496" s="185" t="n">
        <f aca="false">IF(OR(S1496="sì",S1496="forfettario 190"),SUM(T1496+W1496),SUM(T1496+V1496+W1496))</f>
        <v>0</v>
      </c>
      <c r="Y1496" s="205"/>
      <c r="Z1496" s="205"/>
      <c r="AA1496" s="206"/>
      <c r="AB1496" s="189" t="n">
        <f aca="false">IF(AA1496="SI",X1496,0)</f>
        <v>0</v>
      </c>
      <c r="AC1496" s="207"/>
      <c r="AD1496" s="207"/>
      <c r="AE1496" s="207"/>
      <c r="AF1496" s="207"/>
      <c r="AG1496" s="207"/>
      <c r="AH1496" s="208"/>
    </row>
    <row r="1497" customFormat="false" ht="13.5" hidden="false" customHeight="true" outlineLevel="0" collapsed="false">
      <c r="A1497" s="22" t="n">
        <v>1496</v>
      </c>
      <c r="B1497" s="180"/>
      <c r="C1497" s="22"/>
      <c r="D1497" s="22"/>
      <c r="E1497" s="22"/>
      <c r="F1497" s="22"/>
      <c r="G1497" s="22"/>
      <c r="H1497" s="183"/>
      <c r="I1497" s="183"/>
      <c r="J1497" s="22"/>
      <c r="K1497" s="191" t="e">
        <f aca="false">VLOOKUP('Altri Costi'!J1497,Legenda!$D$1:$F$258,2)</f>
        <v>#N/A</v>
      </c>
      <c r="L1497" s="22"/>
      <c r="M1497" s="22"/>
      <c r="N1497" s="203"/>
      <c r="O1497" s="183"/>
      <c r="P1497" s="22"/>
      <c r="Q1497" s="203"/>
      <c r="R1497" s="183"/>
      <c r="S1497" s="184" t="n">
        <f aca="false">'Piano Finanziario Annuale'!$F$6</f>
        <v>0</v>
      </c>
      <c r="T1497" s="185" t="n">
        <v>0</v>
      </c>
      <c r="U1497" s="186"/>
      <c r="V1497" s="187" t="n">
        <f aca="false">(T1497*U1497)</f>
        <v>0</v>
      </c>
      <c r="W1497" s="185" t="n">
        <v>0</v>
      </c>
      <c r="X1497" s="185" t="n">
        <f aca="false">IF(OR(S1497="sì",S1497="forfettario 190"),SUM(T1497+W1497),SUM(T1497+V1497+W1497))</f>
        <v>0</v>
      </c>
      <c r="Y1497" s="205"/>
      <c r="Z1497" s="205"/>
      <c r="AA1497" s="206"/>
      <c r="AB1497" s="189" t="n">
        <f aca="false">IF(AA1497="SI",X1497,0)</f>
        <v>0</v>
      </c>
      <c r="AC1497" s="207"/>
      <c r="AD1497" s="207"/>
      <c r="AE1497" s="207"/>
      <c r="AF1497" s="207"/>
      <c r="AG1497" s="207"/>
      <c r="AH1497" s="208"/>
    </row>
    <row r="1498" customFormat="false" ht="13.5" hidden="false" customHeight="true" outlineLevel="0" collapsed="false">
      <c r="A1498" s="22" t="n">
        <v>1497</v>
      </c>
      <c r="B1498" s="180"/>
      <c r="C1498" s="22"/>
      <c r="D1498" s="22"/>
      <c r="E1498" s="22"/>
      <c r="F1498" s="22"/>
      <c r="G1498" s="22"/>
      <c r="H1498" s="183"/>
      <c r="I1498" s="183"/>
      <c r="J1498" s="22"/>
      <c r="K1498" s="191" t="e">
        <f aca="false">VLOOKUP('Altri Costi'!J1498,Legenda!$D$1:$F$258,2)</f>
        <v>#N/A</v>
      </c>
      <c r="L1498" s="22"/>
      <c r="M1498" s="22"/>
      <c r="N1498" s="203"/>
      <c r="O1498" s="183"/>
      <c r="P1498" s="22"/>
      <c r="Q1498" s="203"/>
      <c r="R1498" s="183"/>
      <c r="S1498" s="184" t="n">
        <f aca="false">'Piano Finanziario Annuale'!$F$6</f>
        <v>0</v>
      </c>
      <c r="T1498" s="185" t="n">
        <v>0</v>
      </c>
      <c r="U1498" s="186"/>
      <c r="V1498" s="187" t="n">
        <f aca="false">(T1498*U1498)</f>
        <v>0</v>
      </c>
      <c r="W1498" s="185" t="n">
        <v>0</v>
      </c>
      <c r="X1498" s="185" t="n">
        <f aca="false">IF(OR(S1498="sì",S1498="forfettario 190"),SUM(T1498+W1498),SUM(T1498+V1498+W1498))</f>
        <v>0</v>
      </c>
      <c r="Y1498" s="205"/>
      <c r="Z1498" s="205"/>
      <c r="AA1498" s="206"/>
      <c r="AB1498" s="189" t="n">
        <f aca="false">IF(AA1498="SI",X1498,0)</f>
        <v>0</v>
      </c>
      <c r="AC1498" s="207"/>
      <c r="AD1498" s="207"/>
      <c r="AE1498" s="207"/>
      <c r="AF1498" s="207"/>
      <c r="AG1498" s="207"/>
      <c r="AH1498" s="208"/>
    </row>
    <row r="1499" customFormat="false" ht="13.5" hidden="false" customHeight="true" outlineLevel="0" collapsed="false">
      <c r="A1499" s="22" t="n">
        <v>1498</v>
      </c>
      <c r="B1499" s="180"/>
      <c r="C1499" s="22"/>
      <c r="D1499" s="22"/>
      <c r="E1499" s="22"/>
      <c r="F1499" s="22"/>
      <c r="G1499" s="22"/>
      <c r="H1499" s="183"/>
      <c r="I1499" s="183"/>
      <c r="J1499" s="22"/>
      <c r="K1499" s="191" t="e">
        <f aca="false">VLOOKUP('Altri Costi'!J1499,Legenda!$D$1:$F$258,2)</f>
        <v>#N/A</v>
      </c>
      <c r="L1499" s="22"/>
      <c r="M1499" s="22"/>
      <c r="N1499" s="203"/>
      <c r="O1499" s="183"/>
      <c r="P1499" s="22"/>
      <c r="Q1499" s="203"/>
      <c r="R1499" s="183"/>
      <c r="S1499" s="184" t="n">
        <f aca="false">'Piano Finanziario Annuale'!$F$6</f>
        <v>0</v>
      </c>
      <c r="T1499" s="185" t="n">
        <v>0</v>
      </c>
      <c r="U1499" s="186"/>
      <c r="V1499" s="187" t="n">
        <f aca="false">(T1499*U1499)</f>
        <v>0</v>
      </c>
      <c r="W1499" s="185" t="n">
        <v>0</v>
      </c>
      <c r="X1499" s="185" t="n">
        <f aca="false">IF(OR(S1499="sì",S1499="forfettario 190"),SUM(T1499+W1499),SUM(T1499+V1499+W1499))</f>
        <v>0</v>
      </c>
      <c r="Y1499" s="205"/>
      <c r="Z1499" s="205"/>
      <c r="AA1499" s="206"/>
      <c r="AB1499" s="189" t="n">
        <f aca="false">IF(AA1499="SI",X1499,0)</f>
        <v>0</v>
      </c>
      <c r="AC1499" s="207"/>
      <c r="AD1499" s="207"/>
      <c r="AE1499" s="207"/>
      <c r="AF1499" s="207"/>
      <c r="AG1499" s="207"/>
      <c r="AH1499" s="208"/>
    </row>
    <row r="1500" customFormat="false" ht="13.5" hidden="false" customHeight="true" outlineLevel="0" collapsed="false">
      <c r="A1500" s="22" t="n">
        <v>1499</v>
      </c>
      <c r="B1500" s="180"/>
      <c r="C1500" s="22"/>
      <c r="D1500" s="22"/>
      <c r="E1500" s="22"/>
      <c r="F1500" s="22"/>
      <c r="G1500" s="22"/>
      <c r="H1500" s="183"/>
      <c r="I1500" s="183"/>
      <c r="J1500" s="22"/>
      <c r="K1500" s="191" t="e">
        <f aca="false">VLOOKUP('Altri Costi'!J1500,Legenda!$D$1:$F$258,2)</f>
        <v>#N/A</v>
      </c>
      <c r="L1500" s="22"/>
      <c r="M1500" s="22"/>
      <c r="N1500" s="203"/>
      <c r="O1500" s="183"/>
      <c r="P1500" s="22"/>
      <c r="Q1500" s="203"/>
      <c r="R1500" s="183"/>
      <c r="S1500" s="184" t="n">
        <f aca="false">'Piano Finanziario Annuale'!$F$6</f>
        <v>0</v>
      </c>
      <c r="T1500" s="185" t="n">
        <v>0</v>
      </c>
      <c r="U1500" s="186"/>
      <c r="V1500" s="187" t="n">
        <f aca="false">(T1500*U1500)</f>
        <v>0</v>
      </c>
      <c r="W1500" s="185" t="n">
        <v>0</v>
      </c>
      <c r="X1500" s="185" t="n">
        <f aca="false">IF(OR(S1500="sì",S1500="forfettario 190"),SUM(T1500+W1500),SUM(T1500+V1500+W1500))</f>
        <v>0</v>
      </c>
      <c r="Y1500" s="205"/>
      <c r="Z1500" s="205"/>
      <c r="AA1500" s="206"/>
      <c r="AB1500" s="189" t="n">
        <f aca="false">IF(AA1500="SI",X1500,0)</f>
        <v>0</v>
      </c>
      <c r="AC1500" s="207"/>
      <c r="AD1500" s="207"/>
      <c r="AE1500" s="207"/>
      <c r="AF1500" s="207"/>
      <c r="AG1500" s="207"/>
      <c r="AH1500" s="208"/>
    </row>
    <row r="1501" customFormat="false" ht="13.5" hidden="false" customHeight="true" outlineLevel="0" collapsed="false">
      <c r="A1501" s="22" t="n">
        <v>1500</v>
      </c>
      <c r="B1501" s="180"/>
      <c r="C1501" s="22"/>
      <c r="D1501" s="22"/>
      <c r="E1501" s="22"/>
      <c r="F1501" s="22"/>
      <c r="G1501" s="22"/>
      <c r="H1501" s="183"/>
      <c r="I1501" s="183"/>
      <c r="J1501" s="22"/>
      <c r="K1501" s="191" t="e">
        <f aca="false">VLOOKUP('Altri Costi'!J1501,Legenda!$D$1:$F$258,2)</f>
        <v>#N/A</v>
      </c>
      <c r="L1501" s="22"/>
      <c r="M1501" s="22"/>
      <c r="N1501" s="203"/>
      <c r="O1501" s="183"/>
      <c r="P1501" s="22"/>
      <c r="Q1501" s="203"/>
      <c r="R1501" s="183"/>
      <c r="S1501" s="184" t="n">
        <f aca="false">'Piano Finanziario Annuale'!$F$6</f>
        <v>0</v>
      </c>
      <c r="T1501" s="185" t="n">
        <v>0</v>
      </c>
      <c r="U1501" s="186"/>
      <c r="V1501" s="187" t="n">
        <f aca="false">(T1501*U1501)</f>
        <v>0</v>
      </c>
      <c r="W1501" s="185" t="n">
        <v>0</v>
      </c>
      <c r="X1501" s="185" t="n">
        <f aca="false">IF(OR(S1501="sì",S1501="forfettario 190"),SUM(T1501+W1501),SUM(T1501+V1501+W1501))</f>
        <v>0</v>
      </c>
      <c r="Y1501" s="205"/>
      <c r="Z1501" s="205"/>
      <c r="AA1501" s="206"/>
      <c r="AB1501" s="189" t="n">
        <f aca="false">IF(AA1501="SI",X1501,0)</f>
        <v>0</v>
      </c>
      <c r="AC1501" s="207"/>
      <c r="AD1501" s="207"/>
      <c r="AE1501" s="207"/>
      <c r="AF1501" s="207"/>
      <c r="AG1501" s="207"/>
      <c r="AH1501" s="208"/>
    </row>
    <row r="1502" customFormat="false" ht="13.5" hidden="false" customHeight="true" outlineLevel="0" collapsed="false">
      <c r="A1502" s="22" t="n">
        <v>1501</v>
      </c>
      <c r="B1502" s="180"/>
      <c r="C1502" s="22"/>
      <c r="D1502" s="22"/>
      <c r="E1502" s="22"/>
      <c r="F1502" s="22"/>
      <c r="G1502" s="22"/>
      <c r="H1502" s="183"/>
      <c r="I1502" s="183"/>
      <c r="J1502" s="22"/>
      <c r="K1502" s="191" t="e">
        <f aca="false">VLOOKUP('Altri Costi'!J1502,Legenda!$D$1:$F$258,2)</f>
        <v>#N/A</v>
      </c>
      <c r="L1502" s="22"/>
      <c r="M1502" s="22"/>
      <c r="N1502" s="203"/>
      <c r="O1502" s="183"/>
      <c r="P1502" s="22"/>
      <c r="Q1502" s="203"/>
      <c r="R1502" s="183"/>
      <c r="S1502" s="184" t="n">
        <f aca="false">'Piano Finanziario Annuale'!$F$6</f>
        <v>0</v>
      </c>
      <c r="T1502" s="185" t="n">
        <v>0</v>
      </c>
      <c r="U1502" s="186"/>
      <c r="V1502" s="187" t="n">
        <f aca="false">(T1502*U1502)</f>
        <v>0</v>
      </c>
      <c r="W1502" s="185" t="n">
        <v>0</v>
      </c>
      <c r="X1502" s="185" t="n">
        <f aca="false">IF(OR(S1502="sì",S1502="forfettario 190"),SUM(T1502+W1502),SUM(T1502+V1502+W1502))</f>
        <v>0</v>
      </c>
      <c r="Y1502" s="205"/>
      <c r="Z1502" s="205"/>
      <c r="AA1502" s="206"/>
      <c r="AB1502" s="189" t="n">
        <f aca="false">IF(AA1502="SI",X1502,0)</f>
        <v>0</v>
      </c>
      <c r="AC1502" s="207"/>
      <c r="AD1502" s="207"/>
      <c r="AE1502" s="207"/>
      <c r="AF1502" s="207"/>
      <c r="AG1502" s="207"/>
      <c r="AH1502" s="208"/>
    </row>
    <row r="1503" customFormat="false" ht="13.5" hidden="false" customHeight="true" outlineLevel="0" collapsed="false">
      <c r="A1503" s="22" t="n">
        <v>1502</v>
      </c>
      <c r="B1503" s="180"/>
      <c r="C1503" s="22"/>
      <c r="D1503" s="22"/>
      <c r="E1503" s="22"/>
      <c r="F1503" s="22"/>
      <c r="G1503" s="22"/>
      <c r="H1503" s="183"/>
      <c r="I1503" s="183"/>
      <c r="J1503" s="22"/>
      <c r="K1503" s="191" t="e">
        <f aca="false">VLOOKUP('Altri Costi'!J1503,Legenda!$D$1:$F$258,2)</f>
        <v>#N/A</v>
      </c>
      <c r="L1503" s="22"/>
      <c r="M1503" s="22"/>
      <c r="N1503" s="203"/>
      <c r="O1503" s="183"/>
      <c r="P1503" s="22"/>
      <c r="Q1503" s="203"/>
      <c r="R1503" s="183"/>
      <c r="S1503" s="184" t="n">
        <f aca="false">'Piano Finanziario Annuale'!$F$6</f>
        <v>0</v>
      </c>
      <c r="T1503" s="185" t="n">
        <v>0</v>
      </c>
      <c r="U1503" s="186"/>
      <c r="V1503" s="187" t="n">
        <f aca="false">(T1503*U1503)</f>
        <v>0</v>
      </c>
      <c r="W1503" s="185" t="n">
        <v>0</v>
      </c>
      <c r="X1503" s="185" t="n">
        <f aca="false">IF(OR(S1503="sì",S1503="forfettario 190"),SUM(T1503+W1503),SUM(T1503+V1503+W1503))</f>
        <v>0</v>
      </c>
      <c r="Y1503" s="205"/>
      <c r="Z1503" s="205"/>
      <c r="AA1503" s="206"/>
      <c r="AB1503" s="189" t="n">
        <f aca="false">IF(AA1503="SI",X1503,0)</f>
        <v>0</v>
      </c>
      <c r="AC1503" s="207"/>
      <c r="AD1503" s="207"/>
      <c r="AE1503" s="207"/>
      <c r="AF1503" s="207"/>
      <c r="AG1503" s="207"/>
      <c r="AH1503" s="208"/>
    </row>
    <row r="1504" customFormat="false" ht="13.5" hidden="false" customHeight="true" outlineLevel="0" collapsed="false">
      <c r="A1504" s="22" t="n">
        <v>1503</v>
      </c>
      <c r="B1504" s="180"/>
      <c r="C1504" s="22"/>
      <c r="D1504" s="22"/>
      <c r="E1504" s="22"/>
      <c r="F1504" s="22"/>
      <c r="G1504" s="22"/>
      <c r="H1504" s="183"/>
      <c r="I1504" s="183"/>
      <c r="J1504" s="22"/>
      <c r="K1504" s="191" t="e">
        <f aca="false">VLOOKUP('Altri Costi'!J1504,Legenda!$D$1:$F$258,2)</f>
        <v>#N/A</v>
      </c>
      <c r="L1504" s="22"/>
      <c r="M1504" s="22"/>
      <c r="N1504" s="203"/>
      <c r="O1504" s="183"/>
      <c r="P1504" s="22"/>
      <c r="Q1504" s="203"/>
      <c r="R1504" s="183"/>
      <c r="S1504" s="184" t="n">
        <f aca="false">'Piano Finanziario Annuale'!$F$6</f>
        <v>0</v>
      </c>
      <c r="T1504" s="185" t="n">
        <v>0</v>
      </c>
      <c r="U1504" s="186"/>
      <c r="V1504" s="187" t="n">
        <f aca="false">(T1504*U1504)</f>
        <v>0</v>
      </c>
      <c r="W1504" s="185" t="n">
        <v>0</v>
      </c>
      <c r="X1504" s="185" t="n">
        <f aca="false">IF(OR(S1504="sì",S1504="forfettario 190"),SUM(T1504+W1504),SUM(T1504+V1504+W1504))</f>
        <v>0</v>
      </c>
      <c r="Y1504" s="205"/>
      <c r="Z1504" s="205"/>
      <c r="AA1504" s="206"/>
      <c r="AB1504" s="189" t="n">
        <f aca="false">IF(AA1504="SI",X1504,0)</f>
        <v>0</v>
      </c>
      <c r="AC1504" s="207"/>
      <c r="AD1504" s="207"/>
      <c r="AE1504" s="207"/>
      <c r="AF1504" s="207"/>
      <c r="AG1504" s="207"/>
      <c r="AH1504" s="208"/>
    </row>
    <row r="1505" customFormat="false" ht="13.5" hidden="false" customHeight="true" outlineLevel="0" collapsed="false">
      <c r="A1505" s="22" t="n">
        <v>1504</v>
      </c>
      <c r="B1505" s="180"/>
      <c r="C1505" s="22"/>
      <c r="D1505" s="22"/>
      <c r="E1505" s="22"/>
      <c r="F1505" s="22"/>
      <c r="G1505" s="22"/>
      <c r="H1505" s="183"/>
      <c r="I1505" s="183"/>
      <c r="J1505" s="22"/>
      <c r="K1505" s="191" t="e">
        <f aca="false">VLOOKUP('Altri Costi'!J1505,Legenda!$D$1:$F$258,2)</f>
        <v>#N/A</v>
      </c>
      <c r="L1505" s="22"/>
      <c r="M1505" s="22"/>
      <c r="N1505" s="203"/>
      <c r="O1505" s="183"/>
      <c r="P1505" s="22"/>
      <c r="Q1505" s="203"/>
      <c r="R1505" s="183"/>
      <c r="S1505" s="184" t="n">
        <f aca="false">'Piano Finanziario Annuale'!$F$6</f>
        <v>0</v>
      </c>
      <c r="T1505" s="185" t="n">
        <v>0</v>
      </c>
      <c r="U1505" s="186"/>
      <c r="V1505" s="187" t="n">
        <f aca="false">(T1505*U1505)</f>
        <v>0</v>
      </c>
      <c r="W1505" s="185" t="n">
        <v>0</v>
      </c>
      <c r="X1505" s="185" t="n">
        <f aca="false">IF(OR(S1505="sì",S1505="forfettario 190"),SUM(T1505+W1505),SUM(T1505+V1505+W1505))</f>
        <v>0</v>
      </c>
      <c r="Y1505" s="205"/>
      <c r="Z1505" s="205"/>
      <c r="AA1505" s="206"/>
      <c r="AB1505" s="189" t="n">
        <f aca="false">IF(AA1505="SI",X1505,0)</f>
        <v>0</v>
      </c>
      <c r="AC1505" s="207"/>
      <c r="AD1505" s="207"/>
      <c r="AE1505" s="207"/>
      <c r="AF1505" s="207"/>
      <c r="AG1505" s="207"/>
      <c r="AH1505" s="208"/>
    </row>
    <row r="1506" customFormat="false" ht="13.5" hidden="false" customHeight="true" outlineLevel="0" collapsed="false">
      <c r="A1506" s="22" t="n">
        <v>1505</v>
      </c>
      <c r="B1506" s="180"/>
      <c r="C1506" s="22"/>
      <c r="D1506" s="22"/>
      <c r="E1506" s="22"/>
      <c r="F1506" s="22"/>
      <c r="G1506" s="22"/>
      <c r="H1506" s="183"/>
      <c r="I1506" s="183"/>
      <c r="J1506" s="22"/>
      <c r="K1506" s="191" t="e">
        <f aca="false">VLOOKUP('Altri Costi'!J1506,Legenda!$D$1:$F$258,2)</f>
        <v>#N/A</v>
      </c>
      <c r="L1506" s="22"/>
      <c r="M1506" s="22"/>
      <c r="N1506" s="203"/>
      <c r="O1506" s="183"/>
      <c r="P1506" s="22"/>
      <c r="Q1506" s="203"/>
      <c r="R1506" s="183"/>
      <c r="S1506" s="184" t="n">
        <f aca="false">'Piano Finanziario Annuale'!$F$6</f>
        <v>0</v>
      </c>
      <c r="T1506" s="185" t="n">
        <v>0</v>
      </c>
      <c r="U1506" s="186"/>
      <c r="V1506" s="187" t="n">
        <f aca="false">(T1506*U1506)</f>
        <v>0</v>
      </c>
      <c r="W1506" s="185" t="n">
        <v>0</v>
      </c>
      <c r="X1506" s="185" t="n">
        <f aca="false">IF(OR(S1506="sì",S1506="forfettario 190"),SUM(T1506+W1506),SUM(T1506+V1506+W1506))</f>
        <v>0</v>
      </c>
      <c r="Y1506" s="205"/>
      <c r="Z1506" s="205"/>
      <c r="AA1506" s="206"/>
      <c r="AB1506" s="189" t="n">
        <f aca="false">IF(AA1506="SI",X1506,0)</f>
        <v>0</v>
      </c>
      <c r="AC1506" s="207"/>
      <c r="AD1506" s="207"/>
      <c r="AE1506" s="207"/>
      <c r="AF1506" s="207"/>
      <c r="AG1506" s="207"/>
      <c r="AH1506" s="208"/>
    </row>
    <row r="1507" customFormat="false" ht="13.5" hidden="false" customHeight="true" outlineLevel="0" collapsed="false">
      <c r="A1507" s="22" t="n">
        <v>1506</v>
      </c>
      <c r="B1507" s="180"/>
      <c r="C1507" s="22"/>
      <c r="D1507" s="22"/>
      <c r="E1507" s="22"/>
      <c r="F1507" s="22"/>
      <c r="G1507" s="22"/>
      <c r="H1507" s="183"/>
      <c r="I1507" s="183"/>
      <c r="J1507" s="22"/>
      <c r="K1507" s="191" t="e">
        <f aca="false">VLOOKUP('Altri Costi'!J1507,Legenda!$D$1:$F$258,2)</f>
        <v>#N/A</v>
      </c>
      <c r="L1507" s="22"/>
      <c r="M1507" s="22"/>
      <c r="N1507" s="203"/>
      <c r="O1507" s="183"/>
      <c r="P1507" s="22"/>
      <c r="Q1507" s="203"/>
      <c r="R1507" s="183"/>
      <c r="S1507" s="184" t="n">
        <f aca="false">'Piano Finanziario Annuale'!$F$6</f>
        <v>0</v>
      </c>
      <c r="T1507" s="185" t="n">
        <v>0</v>
      </c>
      <c r="U1507" s="186"/>
      <c r="V1507" s="187" t="n">
        <f aca="false">(T1507*U1507)</f>
        <v>0</v>
      </c>
      <c r="W1507" s="185" t="n">
        <v>0</v>
      </c>
      <c r="X1507" s="185" t="n">
        <f aca="false">IF(OR(S1507="sì",S1507="forfettario 190"),SUM(T1507+W1507),SUM(T1507+V1507+W1507))</f>
        <v>0</v>
      </c>
      <c r="Y1507" s="205"/>
      <c r="Z1507" s="205"/>
      <c r="AA1507" s="206"/>
      <c r="AB1507" s="189" t="n">
        <f aca="false">IF(AA1507="SI",X1507,0)</f>
        <v>0</v>
      </c>
      <c r="AC1507" s="207"/>
      <c r="AD1507" s="207"/>
      <c r="AE1507" s="207"/>
      <c r="AF1507" s="207"/>
      <c r="AG1507" s="207"/>
      <c r="AH1507" s="208"/>
    </row>
    <row r="1508" customFormat="false" ht="13.5" hidden="false" customHeight="true" outlineLevel="0" collapsed="false">
      <c r="A1508" s="22" t="n">
        <v>1507</v>
      </c>
      <c r="B1508" s="180"/>
      <c r="C1508" s="22"/>
      <c r="D1508" s="22"/>
      <c r="E1508" s="22"/>
      <c r="F1508" s="22"/>
      <c r="G1508" s="22"/>
      <c r="H1508" s="183"/>
      <c r="I1508" s="183"/>
      <c r="J1508" s="22"/>
      <c r="K1508" s="191" t="e">
        <f aca="false">VLOOKUP('Altri Costi'!J1508,Legenda!$D$1:$F$258,2)</f>
        <v>#N/A</v>
      </c>
      <c r="L1508" s="22"/>
      <c r="M1508" s="22"/>
      <c r="N1508" s="203"/>
      <c r="O1508" s="183"/>
      <c r="P1508" s="22"/>
      <c r="Q1508" s="203"/>
      <c r="R1508" s="183"/>
      <c r="S1508" s="184" t="n">
        <f aca="false">'Piano Finanziario Annuale'!$F$6</f>
        <v>0</v>
      </c>
      <c r="T1508" s="185" t="n">
        <v>0</v>
      </c>
      <c r="U1508" s="186"/>
      <c r="V1508" s="187" t="n">
        <f aca="false">(T1508*U1508)</f>
        <v>0</v>
      </c>
      <c r="W1508" s="185" t="n">
        <v>0</v>
      </c>
      <c r="X1508" s="185" t="n">
        <f aca="false">IF(OR(S1508="sì",S1508="forfettario 190"),SUM(T1508+W1508),SUM(T1508+V1508+W1508))</f>
        <v>0</v>
      </c>
      <c r="Y1508" s="205"/>
      <c r="Z1508" s="205"/>
      <c r="AA1508" s="206"/>
      <c r="AB1508" s="189" t="n">
        <f aca="false">IF(AA1508="SI",X1508,0)</f>
        <v>0</v>
      </c>
      <c r="AC1508" s="207"/>
      <c r="AD1508" s="207"/>
      <c r="AE1508" s="207"/>
      <c r="AF1508" s="207"/>
      <c r="AG1508" s="207"/>
      <c r="AH1508" s="208"/>
    </row>
    <row r="1509" customFormat="false" ht="13.5" hidden="false" customHeight="true" outlineLevel="0" collapsed="false">
      <c r="A1509" s="22" t="n">
        <v>1508</v>
      </c>
      <c r="B1509" s="180"/>
      <c r="C1509" s="22"/>
      <c r="D1509" s="22"/>
      <c r="E1509" s="22"/>
      <c r="F1509" s="22"/>
      <c r="G1509" s="22"/>
      <c r="H1509" s="183"/>
      <c r="I1509" s="183"/>
      <c r="J1509" s="22"/>
      <c r="K1509" s="191" t="e">
        <f aca="false">VLOOKUP('Altri Costi'!J1509,Legenda!$D$1:$F$258,2)</f>
        <v>#N/A</v>
      </c>
      <c r="L1509" s="22"/>
      <c r="M1509" s="22"/>
      <c r="N1509" s="203"/>
      <c r="O1509" s="183"/>
      <c r="P1509" s="22"/>
      <c r="Q1509" s="203"/>
      <c r="R1509" s="183"/>
      <c r="S1509" s="184" t="n">
        <f aca="false">'Piano Finanziario Annuale'!$F$6</f>
        <v>0</v>
      </c>
      <c r="T1509" s="185" t="n">
        <v>0</v>
      </c>
      <c r="U1509" s="186"/>
      <c r="V1509" s="187" t="n">
        <f aca="false">(T1509*U1509)</f>
        <v>0</v>
      </c>
      <c r="W1509" s="185" t="n">
        <v>0</v>
      </c>
      <c r="X1509" s="185" t="n">
        <f aca="false">IF(OR(S1509="sì",S1509="forfettario 190"),SUM(T1509+W1509),SUM(T1509+V1509+W1509))</f>
        <v>0</v>
      </c>
      <c r="Y1509" s="205"/>
      <c r="Z1509" s="205"/>
      <c r="AA1509" s="206"/>
      <c r="AB1509" s="189" t="n">
        <f aca="false">IF(AA1509="SI",X1509,0)</f>
        <v>0</v>
      </c>
      <c r="AC1509" s="207"/>
      <c r="AD1509" s="207"/>
      <c r="AE1509" s="207"/>
      <c r="AF1509" s="207"/>
      <c r="AG1509" s="207"/>
      <c r="AH1509" s="208"/>
    </row>
    <row r="1510" customFormat="false" ht="13.5" hidden="false" customHeight="true" outlineLevel="0" collapsed="false">
      <c r="A1510" s="22" t="n">
        <v>1509</v>
      </c>
      <c r="B1510" s="180"/>
      <c r="C1510" s="22"/>
      <c r="D1510" s="22"/>
      <c r="E1510" s="22"/>
      <c r="F1510" s="22"/>
      <c r="G1510" s="22"/>
      <c r="H1510" s="183"/>
      <c r="I1510" s="183"/>
      <c r="J1510" s="22"/>
      <c r="K1510" s="191" t="e">
        <f aca="false">VLOOKUP('Altri Costi'!J1510,Legenda!$D$1:$F$258,2)</f>
        <v>#N/A</v>
      </c>
      <c r="L1510" s="22"/>
      <c r="M1510" s="22"/>
      <c r="N1510" s="203"/>
      <c r="O1510" s="183"/>
      <c r="P1510" s="22"/>
      <c r="Q1510" s="203"/>
      <c r="R1510" s="183"/>
      <c r="S1510" s="184" t="n">
        <f aca="false">'Piano Finanziario Annuale'!$F$6</f>
        <v>0</v>
      </c>
      <c r="T1510" s="185" t="n">
        <v>0</v>
      </c>
      <c r="U1510" s="186"/>
      <c r="V1510" s="187" t="n">
        <f aca="false">(T1510*U1510)</f>
        <v>0</v>
      </c>
      <c r="W1510" s="185" t="n">
        <v>0</v>
      </c>
      <c r="X1510" s="185" t="n">
        <f aca="false">IF(OR(S1510="sì",S1510="forfettario 190"),SUM(T1510+W1510),SUM(T1510+V1510+W1510))</f>
        <v>0</v>
      </c>
      <c r="Y1510" s="205"/>
      <c r="Z1510" s="205"/>
      <c r="AA1510" s="206"/>
      <c r="AB1510" s="189" t="n">
        <f aca="false">IF(AA1510="SI",X1510,0)</f>
        <v>0</v>
      </c>
      <c r="AC1510" s="207"/>
      <c r="AD1510" s="207"/>
      <c r="AE1510" s="207"/>
      <c r="AF1510" s="207"/>
      <c r="AG1510" s="207"/>
      <c r="AH1510" s="208"/>
    </row>
    <row r="1511" customFormat="false" ht="13.5" hidden="false" customHeight="true" outlineLevel="0" collapsed="false">
      <c r="A1511" s="22" t="n">
        <v>1510</v>
      </c>
      <c r="B1511" s="180"/>
      <c r="C1511" s="22"/>
      <c r="D1511" s="22"/>
      <c r="E1511" s="22"/>
      <c r="F1511" s="22"/>
      <c r="G1511" s="22"/>
      <c r="H1511" s="183"/>
      <c r="I1511" s="183"/>
      <c r="J1511" s="22"/>
      <c r="K1511" s="191" t="e">
        <f aca="false">VLOOKUP('Altri Costi'!J1511,Legenda!$D$1:$F$258,2)</f>
        <v>#N/A</v>
      </c>
      <c r="L1511" s="22"/>
      <c r="M1511" s="22"/>
      <c r="N1511" s="203"/>
      <c r="O1511" s="183"/>
      <c r="P1511" s="22"/>
      <c r="Q1511" s="203"/>
      <c r="R1511" s="183"/>
      <c r="S1511" s="184" t="n">
        <f aca="false">'Piano Finanziario Annuale'!$F$6</f>
        <v>0</v>
      </c>
      <c r="T1511" s="185" t="n">
        <v>0</v>
      </c>
      <c r="U1511" s="186"/>
      <c r="V1511" s="187" t="n">
        <f aca="false">(T1511*U1511)</f>
        <v>0</v>
      </c>
      <c r="W1511" s="185" t="n">
        <v>0</v>
      </c>
      <c r="X1511" s="185" t="n">
        <f aca="false">IF(OR(S1511="sì",S1511="forfettario 190"),SUM(T1511+W1511),SUM(T1511+V1511+W1511))</f>
        <v>0</v>
      </c>
      <c r="Y1511" s="205"/>
      <c r="Z1511" s="205"/>
      <c r="AA1511" s="206"/>
      <c r="AB1511" s="189" t="n">
        <f aca="false">IF(AA1511="SI",X1511,0)</f>
        <v>0</v>
      </c>
      <c r="AC1511" s="207"/>
      <c r="AD1511" s="207"/>
      <c r="AE1511" s="207"/>
      <c r="AF1511" s="207"/>
      <c r="AG1511" s="207"/>
      <c r="AH1511" s="208"/>
    </row>
    <row r="1512" customFormat="false" ht="13.5" hidden="false" customHeight="true" outlineLevel="0" collapsed="false">
      <c r="A1512" s="22" t="n">
        <v>1511</v>
      </c>
      <c r="B1512" s="180"/>
      <c r="C1512" s="22"/>
      <c r="D1512" s="22"/>
      <c r="E1512" s="22"/>
      <c r="F1512" s="22"/>
      <c r="G1512" s="22"/>
      <c r="H1512" s="183"/>
      <c r="I1512" s="183"/>
      <c r="J1512" s="22"/>
      <c r="K1512" s="191" t="e">
        <f aca="false">VLOOKUP('Altri Costi'!J1512,Legenda!$D$1:$F$258,2)</f>
        <v>#N/A</v>
      </c>
      <c r="L1512" s="22"/>
      <c r="M1512" s="22"/>
      <c r="N1512" s="203"/>
      <c r="O1512" s="183"/>
      <c r="P1512" s="22"/>
      <c r="Q1512" s="203"/>
      <c r="R1512" s="183"/>
      <c r="S1512" s="184" t="n">
        <f aca="false">'Piano Finanziario Annuale'!$F$6</f>
        <v>0</v>
      </c>
      <c r="T1512" s="185" t="n">
        <v>0</v>
      </c>
      <c r="U1512" s="186"/>
      <c r="V1512" s="187" t="n">
        <f aca="false">(T1512*U1512)</f>
        <v>0</v>
      </c>
      <c r="W1512" s="185" t="n">
        <v>0</v>
      </c>
      <c r="X1512" s="185" t="n">
        <f aca="false">IF(OR(S1512="sì",S1512="forfettario 190"),SUM(T1512+W1512),SUM(T1512+V1512+W1512))</f>
        <v>0</v>
      </c>
      <c r="Y1512" s="205"/>
      <c r="Z1512" s="205"/>
      <c r="AA1512" s="206"/>
      <c r="AB1512" s="189" t="n">
        <f aca="false">IF(AA1512="SI",X1512,0)</f>
        <v>0</v>
      </c>
      <c r="AC1512" s="207"/>
      <c r="AD1512" s="207"/>
      <c r="AE1512" s="207"/>
      <c r="AF1512" s="207"/>
      <c r="AG1512" s="207"/>
      <c r="AH1512" s="208"/>
    </row>
    <row r="1513" customFormat="false" ht="13.5" hidden="false" customHeight="true" outlineLevel="0" collapsed="false">
      <c r="A1513" s="22" t="n">
        <v>1512</v>
      </c>
      <c r="B1513" s="180"/>
      <c r="C1513" s="22"/>
      <c r="D1513" s="22"/>
      <c r="E1513" s="22"/>
      <c r="F1513" s="22"/>
      <c r="G1513" s="22"/>
      <c r="H1513" s="183"/>
      <c r="I1513" s="183"/>
      <c r="J1513" s="22"/>
      <c r="K1513" s="191" t="e">
        <f aca="false">VLOOKUP('Altri Costi'!J1513,Legenda!$D$1:$F$258,2)</f>
        <v>#N/A</v>
      </c>
      <c r="L1513" s="22"/>
      <c r="M1513" s="22"/>
      <c r="N1513" s="203"/>
      <c r="O1513" s="183"/>
      <c r="P1513" s="22"/>
      <c r="Q1513" s="203"/>
      <c r="R1513" s="183"/>
      <c r="S1513" s="184" t="n">
        <f aca="false">'Piano Finanziario Annuale'!$F$6</f>
        <v>0</v>
      </c>
      <c r="T1513" s="185" t="n">
        <v>0</v>
      </c>
      <c r="U1513" s="186"/>
      <c r="V1513" s="187" t="n">
        <f aca="false">(T1513*U1513)</f>
        <v>0</v>
      </c>
      <c r="W1513" s="185" t="n">
        <v>0</v>
      </c>
      <c r="X1513" s="185" t="n">
        <f aca="false">IF(OR(S1513="sì",S1513="forfettario 190"),SUM(T1513+W1513),SUM(T1513+V1513+W1513))</f>
        <v>0</v>
      </c>
      <c r="Y1513" s="205"/>
      <c r="Z1513" s="205"/>
      <c r="AA1513" s="206"/>
      <c r="AB1513" s="189" t="n">
        <f aca="false">IF(AA1513="SI",X1513,0)</f>
        <v>0</v>
      </c>
      <c r="AC1513" s="207"/>
      <c r="AD1513" s="207"/>
      <c r="AE1513" s="207"/>
      <c r="AF1513" s="207"/>
      <c r="AG1513" s="207"/>
      <c r="AH1513" s="208"/>
    </row>
    <row r="1514" customFormat="false" ht="13.5" hidden="false" customHeight="true" outlineLevel="0" collapsed="false">
      <c r="A1514" s="22" t="n">
        <v>1513</v>
      </c>
      <c r="B1514" s="180"/>
      <c r="C1514" s="22"/>
      <c r="D1514" s="22"/>
      <c r="E1514" s="22"/>
      <c r="F1514" s="22"/>
      <c r="G1514" s="22"/>
      <c r="H1514" s="183"/>
      <c r="I1514" s="183"/>
      <c r="J1514" s="22"/>
      <c r="K1514" s="191" t="e">
        <f aca="false">VLOOKUP('Altri Costi'!J1514,Legenda!$D$1:$F$258,2)</f>
        <v>#N/A</v>
      </c>
      <c r="L1514" s="22"/>
      <c r="M1514" s="22"/>
      <c r="N1514" s="203"/>
      <c r="O1514" s="183"/>
      <c r="P1514" s="22"/>
      <c r="Q1514" s="203"/>
      <c r="R1514" s="183"/>
      <c r="S1514" s="184" t="n">
        <f aca="false">'Piano Finanziario Annuale'!$F$6</f>
        <v>0</v>
      </c>
      <c r="T1514" s="185" t="n">
        <v>0</v>
      </c>
      <c r="U1514" s="186"/>
      <c r="V1514" s="187" t="n">
        <f aca="false">(T1514*U1514)</f>
        <v>0</v>
      </c>
      <c r="W1514" s="185" t="n">
        <v>0</v>
      </c>
      <c r="X1514" s="185" t="n">
        <f aca="false">IF(OR(S1514="sì",S1514="forfettario 190"),SUM(T1514+W1514),SUM(T1514+V1514+W1514))</f>
        <v>0</v>
      </c>
      <c r="Y1514" s="205"/>
      <c r="Z1514" s="205"/>
      <c r="AA1514" s="206"/>
      <c r="AB1514" s="189" t="n">
        <f aca="false">IF(AA1514="SI",X1514,0)</f>
        <v>0</v>
      </c>
      <c r="AC1514" s="207"/>
      <c r="AD1514" s="207"/>
      <c r="AE1514" s="207"/>
      <c r="AF1514" s="207"/>
      <c r="AG1514" s="207"/>
      <c r="AH1514" s="208"/>
    </row>
    <row r="1515" customFormat="false" ht="13.5" hidden="false" customHeight="true" outlineLevel="0" collapsed="false">
      <c r="A1515" s="22" t="n">
        <v>1514</v>
      </c>
      <c r="B1515" s="180"/>
      <c r="C1515" s="22"/>
      <c r="D1515" s="22"/>
      <c r="E1515" s="22"/>
      <c r="F1515" s="22"/>
      <c r="G1515" s="22"/>
      <c r="H1515" s="183"/>
      <c r="I1515" s="183"/>
      <c r="J1515" s="22"/>
      <c r="K1515" s="191" t="e">
        <f aca="false">VLOOKUP('Altri Costi'!J1515,Legenda!$D$1:$F$258,2)</f>
        <v>#N/A</v>
      </c>
      <c r="L1515" s="22"/>
      <c r="M1515" s="22"/>
      <c r="N1515" s="203"/>
      <c r="O1515" s="183"/>
      <c r="P1515" s="22"/>
      <c r="Q1515" s="203"/>
      <c r="R1515" s="183"/>
      <c r="S1515" s="184" t="n">
        <f aca="false">'Piano Finanziario Annuale'!$F$6</f>
        <v>0</v>
      </c>
      <c r="T1515" s="185" t="n">
        <v>0</v>
      </c>
      <c r="U1515" s="186"/>
      <c r="V1515" s="187" t="n">
        <f aca="false">(T1515*U1515)</f>
        <v>0</v>
      </c>
      <c r="W1515" s="185" t="n">
        <v>0</v>
      </c>
      <c r="X1515" s="185" t="n">
        <f aca="false">IF(OR(S1515="sì",S1515="forfettario 190"),SUM(T1515+W1515),SUM(T1515+V1515+W1515))</f>
        <v>0</v>
      </c>
      <c r="Y1515" s="205"/>
      <c r="Z1515" s="205"/>
      <c r="AA1515" s="206"/>
      <c r="AB1515" s="189" t="n">
        <f aca="false">IF(AA1515="SI",X1515,0)</f>
        <v>0</v>
      </c>
      <c r="AC1515" s="207"/>
      <c r="AD1515" s="207"/>
      <c r="AE1515" s="207"/>
      <c r="AF1515" s="207"/>
      <c r="AG1515" s="207"/>
      <c r="AH1515" s="208"/>
    </row>
    <row r="1516" customFormat="false" ht="13.5" hidden="false" customHeight="true" outlineLevel="0" collapsed="false">
      <c r="A1516" s="22" t="n">
        <v>1515</v>
      </c>
      <c r="B1516" s="180"/>
      <c r="C1516" s="22"/>
      <c r="D1516" s="22"/>
      <c r="E1516" s="22"/>
      <c r="F1516" s="22"/>
      <c r="G1516" s="22"/>
      <c r="H1516" s="183"/>
      <c r="I1516" s="183"/>
      <c r="J1516" s="22"/>
      <c r="K1516" s="191" t="e">
        <f aca="false">VLOOKUP('Altri Costi'!J1516,Legenda!$D$1:$F$258,2)</f>
        <v>#N/A</v>
      </c>
      <c r="L1516" s="22"/>
      <c r="M1516" s="22"/>
      <c r="N1516" s="203"/>
      <c r="O1516" s="183"/>
      <c r="P1516" s="22"/>
      <c r="Q1516" s="203"/>
      <c r="R1516" s="183"/>
      <c r="S1516" s="184" t="n">
        <f aca="false">'Piano Finanziario Annuale'!$F$6</f>
        <v>0</v>
      </c>
      <c r="T1516" s="185" t="n">
        <v>0</v>
      </c>
      <c r="U1516" s="186"/>
      <c r="V1516" s="187" t="n">
        <f aca="false">(T1516*U1516)</f>
        <v>0</v>
      </c>
      <c r="W1516" s="185" t="n">
        <v>0</v>
      </c>
      <c r="X1516" s="185" t="n">
        <f aca="false">IF(OR(S1516="sì",S1516="forfettario 190"),SUM(T1516+W1516),SUM(T1516+V1516+W1516))</f>
        <v>0</v>
      </c>
      <c r="Y1516" s="205"/>
      <c r="Z1516" s="205"/>
      <c r="AA1516" s="206"/>
      <c r="AB1516" s="189" t="n">
        <f aca="false">IF(AA1516="SI",X1516,0)</f>
        <v>0</v>
      </c>
      <c r="AC1516" s="207"/>
      <c r="AD1516" s="207"/>
      <c r="AE1516" s="207"/>
      <c r="AF1516" s="207"/>
      <c r="AG1516" s="207"/>
      <c r="AH1516" s="208"/>
    </row>
    <row r="1517" customFormat="false" ht="13.5" hidden="false" customHeight="true" outlineLevel="0" collapsed="false">
      <c r="A1517" s="22" t="n">
        <v>1516</v>
      </c>
      <c r="B1517" s="180"/>
      <c r="C1517" s="22"/>
      <c r="D1517" s="22"/>
      <c r="E1517" s="22"/>
      <c r="F1517" s="22"/>
      <c r="G1517" s="22"/>
      <c r="H1517" s="183"/>
      <c r="I1517" s="183"/>
      <c r="J1517" s="22"/>
      <c r="K1517" s="191" t="e">
        <f aca="false">VLOOKUP('Altri Costi'!J1517,Legenda!$D$1:$F$258,2)</f>
        <v>#N/A</v>
      </c>
      <c r="L1517" s="22"/>
      <c r="M1517" s="22"/>
      <c r="N1517" s="203"/>
      <c r="O1517" s="183"/>
      <c r="P1517" s="22"/>
      <c r="Q1517" s="203"/>
      <c r="R1517" s="183"/>
      <c r="S1517" s="184" t="n">
        <f aca="false">'Piano Finanziario Annuale'!$F$6</f>
        <v>0</v>
      </c>
      <c r="T1517" s="185" t="n">
        <v>0</v>
      </c>
      <c r="U1517" s="186"/>
      <c r="V1517" s="187" t="n">
        <f aca="false">(T1517*U1517)</f>
        <v>0</v>
      </c>
      <c r="W1517" s="185" t="n">
        <v>0</v>
      </c>
      <c r="X1517" s="185" t="n">
        <f aca="false">IF(OR(S1517="sì",S1517="forfettario 190"),SUM(T1517+W1517),SUM(T1517+V1517+W1517))</f>
        <v>0</v>
      </c>
      <c r="Y1517" s="205"/>
      <c r="Z1517" s="205"/>
      <c r="AA1517" s="206"/>
      <c r="AB1517" s="189" t="n">
        <f aca="false">IF(AA1517="SI",X1517,0)</f>
        <v>0</v>
      </c>
      <c r="AC1517" s="207"/>
      <c r="AD1517" s="207"/>
      <c r="AE1517" s="207"/>
      <c r="AF1517" s="207"/>
      <c r="AG1517" s="207"/>
      <c r="AH1517" s="208"/>
    </row>
    <row r="1518" customFormat="false" ht="13.5" hidden="false" customHeight="true" outlineLevel="0" collapsed="false">
      <c r="A1518" s="22" t="n">
        <v>1517</v>
      </c>
      <c r="B1518" s="180"/>
      <c r="C1518" s="22"/>
      <c r="D1518" s="22"/>
      <c r="E1518" s="22"/>
      <c r="F1518" s="22"/>
      <c r="G1518" s="22"/>
      <c r="H1518" s="183"/>
      <c r="I1518" s="183"/>
      <c r="J1518" s="22"/>
      <c r="K1518" s="191" t="e">
        <f aca="false">VLOOKUP('Altri Costi'!J1518,Legenda!$D$1:$F$258,2)</f>
        <v>#N/A</v>
      </c>
      <c r="L1518" s="22"/>
      <c r="M1518" s="22"/>
      <c r="N1518" s="203"/>
      <c r="O1518" s="183"/>
      <c r="P1518" s="22"/>
      <c r="Q1518" s="203"/>
      <c r="R1518" s="183"/>
      <c r="S1518" s="184" t="n">
        <f aca="false">'Piano Finanziario Annuale'!$F$6</f>
        <v>0</v>
      </c>
      <c r="T1518" s="185" t="n">
        <v>0</v>
      </c>
      <c r="U1518" s="186"/>
      <c r="V1518" s="187" t="n">
        <f aca="false">(T1518*U1518)</f>
        <v>0</v>
      </c>
      <c r="W1518" s="185" t="n">
        <v>0</v>
      </c>
      <c r="X1518" s="185" t="n">
        <f aca="false">IF(OR(S1518="sì",S1518="forfettario 190"),SUM(T1518+W1518),SUM(T1518+V1518+W1518))</f>
        <v>0</v>
      </c>
      <c r="Y1518" s="205"/>
      <c r="Z1518" s="205"/>
      <c r="AA1518" s="206"/>
      <c r="AB1518" s="189" t="n">
        <f aca="false">IF(AA1518="SI",X1518,0)</f>
        <v>0</v>
      </c>
      <c r="AC1518" s="207"/>
      <c r="AD1518" s="207"/>
      <c r="AE1518" s="207"/>
      <c r="AF1518" s="207"/>
      <c r="AG1518" s="207"/>
      <c r="AH1518" s="208"/>
    </row>
    <row r="1519" customFormat="false" ht="13.5" hidden="false" customHeight="true" outlineLevel="0" collapsed="false">
      <c r="A1519" s="22" t="n">
        <v>1518</v>
      </c>
      <c r="B1519" s="180"/>
      <c r="C1519" s="22"/>
      <c r="D1519" s="22"/>
      <c r="E1519" s="22"/>
      <c r="F1519" s="22"/>
      <c r="G1519" s="22"/>
      <c r="H1519" s="183"/>
      <c r="I1519" s="183"/>
      <c r="J1519" s="22"/>
      <c r="K1519" s="191" t="e">
        <f aca="false">VLOOKUP('Altri Costi'!J1519,Legenda!$D$1:$F$258,2)</f>
        <v>#N/A</v>
      </c>
      <c r="L1519" s="22"/>
      <c r="M1519" s="22"/>
      <c r="N1519" s="203"/>
      <c r="O1519" s="183"/>
      <c r="P1519" s="22"/>
      <c r="Q1519" s="203"/>
      <c r="R1519" s="183"/>
      <c r="S1519" s="184" t="n">
        <f aca="false">'Piano Finanziario Annuale'!$F$6</f>
        <v>0</v>
      </c>
      <c r="T1519" s="185" t="n">
        <v>0</v>
      </c>
      <c r="U1519" s="186"/>
      <c r="V1519" s="187" t="n">
        <f aca="false">(T1519*U1519)</f>
        <v>0</v>
      </c>
      <c r="W1519" s="185" t="n">
        <v>0</v>
      </c>
      <c r="X1519" s="185" t="n">
        <f aca="false">IF(OR(S1519="sì",S1519="forfettario 190"),SUM(T1519+W1519),SUM(T1519+V1519+W1519))</f>
        <v>0</v>
      </c>
      <c r="Y1519" s="205"/>
      <c r="Z1519" s="205"/>
      <c r="AA1519" s="206"/>
      <c r="AB1519" s="189" t="n">
        <f aca="false">IF(AA1519="SI",X1519,0)</f>
        <v>0</v>
      </c>
      <c r="AC1519" s="207"/>
      <c r="AD1519" s="207"/>
      <c r="AE1519" s="207"/>
      <c r="AF1519" s="207"/>
      <c r="AG1519" s="207"/>
      <c r="AH1519" s="208"/>
    </row>
    <row r="1520" customFormat="false" ht="13.5" hidden="false" customHeight="true" outlineLevel="0" collapsed="false">
      <c r="A1520" s="22" t="n">
        <v>1519</v>
      </c>
      <c r="B1520" s="180"/>
      <c r="C1520" s="22"/>
      <c r="D1520" s="22"/>
      <c r="E1520" s="22"/>
      <c r="F1520" s="22"/>
      <c r="G1520" s="22"/>
      <c r="H1520" s="183"/>
      <c r="I1520" s="183"/>
      <c r="J1520" s="22"/>
      <c r="K1520" s="191" t="e">
        <f aca="false">VLOOKUP('Altri Costi'!J1520,Legenda!$D$1:$F$258,2)</f>
        <v>#N/A</v>
      </c>
      <c r="L1520" s="22"/>
      <c r="M1520" s="22"/>
      <c r="N1520" s="203"/>
      <c r="O1520" s="183"/>
      <c r="P1520" s="22"/>
      <c r="Q1520" s="203"/>
      <c r="R1520" s="183"/>
      <c r="S1520" s="184" t="n">
        <f aca="false">'Piano Finanziario Annuale'!$F$6</f>
        <v>0</v>
      </c>
      <c r="T1520" s="185" t="n">
        <v>0</v>
      </c>
      <c r="U1520" s="186"/>
      <c r="V1520" s="187" t="n">
        <f aca="false">(T1520*U1520)</f>
        <v>0</v>
      </c>
      <c r="W1520" s="185" t="n">
        <v>0</v>
      </c>
      <c r="X1520" s="185" t="n">
        <f aca="false">IF(OR(S1520="sì",S1520="forfettario 190"),SUM(T1520+W1520),SUM(T1520+V1520+W1520))</f>
        <v>0</v>
      </c>
      <c r="Y1520" s="205"/>
      <c r="Z1520" s="205"/>
      <c r="AA1520" s="206"/>
      <c r="AB1520" s="189" t="n">
        <f aca="false">IF(AA1520="SI",X1520,0)</f>
        <v>0</v>
      </c>
      <c r="AC1520" s="207"/>
      <c r="AD1520" s="207"/>
      <c r="AE1520" s="207"/>
      <c r="AF1520" s="207"/>
      <c r="AG1520" s="207"/>
      <c r="AH1520" s="208"/>
    </row>
    <row r="1521" customFormat="false" ht="13.5" hidden="false" customHeight="true" outlineLevel="0" collapsed="false">
      <c r="A1521" s="22" t="n">
        <v>1520</v>
      </c>
      <c r="B1521" s="180"/>
      <c r="C1521" s="22"/>
      <c r="D1521" s="22"/>
      <c r="E1521" s="22"/>
      <c r="F1521" s="22"/>
      <c r="G1521" s="22"/>
      <c r="H1521" s="183"/>
      <c r="I1521" s="183"/>
      <c r="J1521" s="22"/>
      <c r="K1521" s="191" t="e">
        <f aca="false">VLOOKUP('Altri Costi'!J1521,Legenda!$D$1:$F$258,2)</f>
        <v>#N/A</v>
      </c>
      <c r="L1521" s="22"/>
      <c r="M1521" s="22"/>
      <c r="N1521" s="203"/>
      <c r="O1521" s="183"/>
      <c r="P1521" s="22"/>
      <c r="Q1521" s="203"/>
      <c r="R1521" s="183"/>
      <c r="S1521" s="184" t="n">
        <f aca="false">'Piano Finanziario Annuale'!$F$6</f>
        <v>0</v>
      </c>
      <c r="T1521" s="185" t="n">
        <v>0</v>
      </c>
      <c r="U1521" s="186"/>
      <c r="V1521" s="187" t="n">
        <f aca="false">(T1521*U1521)</f>
        <v>0</v>
      </c>
      <c r="W1521" s="185" t="n">
        <v>0</v>
      </c>
      <c r="X1521" s="185" t="n">
        <f aca="false">IF(OR(S1521="sì",S1521="forfettario 190"),SUM(T1521+W1521),SUM(T1521+V1521+W1521))</f>
        <v>0</v>
      </c>
      <c r="Y1521" s="205"/>
      <c r="Z1521" s="205"/>
      <c r="AA1521" s="206"/>
      <c r="AB1521" s="189" t="n">
        <f aca="false">IF(AA1521="SI",X1521,0)</f>
        <v>0</v>
      </c>
      <c r="AC1521" s="207"/>
      <c r="AD1521" s="207"/>
      <c r="AE1521" s="207"/>
      <c r="AF1521" s="207"/>
      <c r="AG1521" s="207"/>
      <c r="AH1521" s="208"/>
    </row>
    <row r="1522" customFormat="false" ht="13.5" hidden="false" customHeight="true" outlineLevel="0" collapsed="false">
      <c r="A1522" s="22" t="n">
        <v>1521</v>
      </c>
      <c r="B1522" s="180"/>
      <c r="C1522" s="22"/>
      <c r="D1522" s="22"/>
      <c r="E1522" s="22"/>
      <c r="F1522" s="22"/>
      <c r="G1522" s="22"/>
      <c r="H1522" s="183"/>
      <c r="I1522" s="183"/>
      <c r="J1522" s="22"/>
      <c r="K1522" s="191" t="e">
        <f aca="false">VLOOKUP('Altri Costi'!J1522,Legenda!$D$1:$F$258,2)</f>
        <v>#N/A</v>
      </c>
      <c r="L1522" s="22"/>
      <c r="M1522" s="22"/>
      <c r="N1522" s="203"/>
      <c r="O1522" s="183"/>
      <c r="P1522" s="22"/>
      <c r="Q1522" s="203"/>
      <c r="R1522" s="183"/>
      <c r="S1522" s="184" t="n">
        <f aca="false">'Piano Finanziario Annuale'!$F$6</f>
        <v>0</v>
      </c>
      <c r="T1522" s="185" t="n">
        <v>0</v>
      </c>
      <c r="U1522" s="186"/>
      <c r="V1522" s="187" t="n">
        <f aca="false">(T1522*U1522)</f>
        <v>0</v>
      </c>
      <c r="W1522" s="185" t="n">
        <v>0</v>
      </c>
      <c r="X1522" s="185" t="n">
        <f aca="false">IF(OR(S1522="sì",S1522="forfettario 190"),SUM(T1522+W1522),SUM(T1522+V1522+W1522))</f>
        <v>0</v>
      </c>
      <c r="Y1522" s="205"/>
      <c r="Z1522" s="205"/>
      <c r="AA1522" s="206"/>
      <c r="AB1522" s="189" t="n">
        <f aca="false">IF(AA1522="SI",X1522,0)</f>
        <v>0</v>
      </c>
      <c r="AC1522" s="207"/>
      <c r="AD1522" s="207"/>
      <c r="AE1522" s="207"/>
      <c r="AF1522" s="207"/>
      <c r="AG1522" s="207"/>
      <c r="AH1522" s="208"/>
    </row>
    <row r="1523" customFormat="false" ht="13.5" hidden="false" customHeight="true" outlineLevel="0" collapsed="false">
      <c r="A1523" s="22" t="n">
        <v>1522</v>
      </c>
      <c r="B1523" s="180"/>
      <c r="C1523" s="22"/>
      <c r="D1523" s="22"/>
      <c r="E1523" s="22"/>
      <c r="F1523" s="22"/>
      <c r="G1523" s="22"/>
      <c r="H1523" s="183"/>
      <c r="I1523" s="183"/>
      <c r="J1523" s="22"/>
      <c r="K1523" s="191" t="e">
        <f aca="false">VLOOKUP('Altri Costi'!J1523,Legenda!$D$1:$F$258,2)</f>
        <v>#N/A</v>
      </c>
      <c r="L1523" s="22"/>
      <c r="M1523" s="22"/>
      <c r="N1523" s="203"/>
      <c r="O1523" s="183"/>
      <c r="P1523" s="22"/>
      <c r="Q1523" s="203"/>
      <c r="R1523" s="183"/>
      <c r="S1523" s="184" t="n">
        <f aca="false">'Piano Finanziario Annuale'!$F$6</f>
        <v>0</v>
      </c>
      <c r="T1523" s="185" t="n">
        <v>0</v>
      </c>
      <c r="U1523" s="186"/>
      <c r="V1523" s="187" t="n">
        <f aca="false">(T1523*U1523)</f>
        <v>0</v>
      </c>
      <c r="W1523" s="185" t="n">
        <v>0</v>
      </c>
      <c r="X1523" s="185" t="n">
        <f aca="false">IF(OR(S1523="sì",S1523="forfettario 190"),SUM(T1523+W1523),SUM(T1523+V1523+W1523))</f>
        <v>0</v>
      </c>
      <c r="Y1523" s="205"/>
      <c r="Z1523" s="205"/>
      <c r="AA1523" s="206"/>
      <c r="AB1523" s="189" t="n">
        <f aca="false">IF(AA1523="SI",X1523,0)</f>
        <v>0</v>
      </c>
      <c r="AC1523" s="207"/>
      <c r="AD1523" s="207"/>
      <c r="AE1523" s="207"/>
      <c r="AF1523" s="207"/>
      <c r="AG1523" s="207"/>
      <c r="AH1523" s="208"/>
    </row>
    <row r="1524" customFormat="false" ht="13.5" hidden="false" customHeight="true" outlineLevel="0" collapsed="false">
      <c r="A1524" s="22" t="n">
        <v>1523</v>
      </c>
      <c r="B1524" s="180"/>
      <c r="C1524" s="22"/>
      <c r="D1524" s="22"/>
      <c r="E1524" s="22"/>
      <c r="F1524" s="22"/>
      <c r="G1524" s="22"/>
      <c r="H1524" s="183"/>
      <c r="I1524" s="183"/>
      <c r="J1524" s="22"/>
      <c r="K1524" s="191" t="e">
        <f aca="false">VLOOKUP('Altri Costi'!J1524,Legenda!$D$1:$F$258,2)</f>
        <v>#N/A</v>
      </c>
      <c r="L1524" s="22"/>
      <c r="M1524" s="22"/>
      <c r="N1524" s="203"/>
      <c r="O1524" s="183"/>
      <c r="P1524" s="22"/>
      <c r="Q1524" s="203"/>
      <c r="R1524" s="183"/>
      <c r="S1524" s="184" t="n">
        <f aca="false">'Piano Finanziario Annuale'!$F$6</f>
        <v>0</v>
      </c>
      <c r="T1524" s="185" t="n">
        <v>0</v>
      </c>
      <c r="U1524" s="186"/>
      <c r="V1524" s="187" t="n">
        <f aca="false">(T1524*U1524)</f>
        <v>0</v>
      </c>
      <c r="W1524" s="185" t="n">
        <v>0</v>
      </c>
      <c r="X1524" s="185" t="n">
        <f aca="false">IF(OR(S1524="sì",S1524="forfettario 190"),SUM(T1524+W1524),SUM(T1524+V1524+W1524))</f>
        <v>0</v>
      </c>
      <c r="Y1524" s="205"/>
      <c r="Z1524" s="205"/>
      <c r="AA1524" s="206"/>
      <c r="AB1524" s="189" t="n">
        <f aca="false">IF(AA1524="SI",X1524,0)</f>
        <v>0</v>
      </c>
      <c r="AC1524" s="207"/>
      <c r="AD1524" s="207"/>
      <c r="AE1524" s="207"/>
      <c r="AF1524" s="207"/>
      <c r="AG1524" s="207"/>
      <c r="AH1524" s="208"/>
    </row>
    <row r="1525" customFormat="false" ht="13.5" hidden="false" customHeight="true" outlineLevel="0" collapsed="false">
      <c r="A1525" s="22" t="n">
        <v>1524</v>
      </c>
      <c r="B1525" s="180"/>
      <c r="C1525" s="22"/>
      <c r="D1525" s="22"/>
      <c r="E1525" s="22"/>
      <c r="F1525" s="22"/>
      <c r="G1525" s="22"/>
      <c r="H1525" s="183"/>
      <c r="I1525" s="183"/>
      <c r="J1525" s="22"/>
      <c r="K1525" s="191" t="e">
        <f aca="false">VLOOKUP('Altri Costi'!J1525,Legenda!$D$1:$F$258,2)</f>
        <v>#N/A</v>
      </c>
      <c r="L1525" s="22"/>
      <c r="M1525" s="22"/>
      <c r="N1525" s="203"/>
      <c r="O1525" s="183"/>
      <c r="P1525" s="22"/>
      <c r="Q1525" s="203"/>
      <c r="R1525" s="183"/>
      <c r="S1525" s="184" t="n">
        <f aca="false">'Piano Finanziario Annuale'!$F$6</f>
        <v>0</v>
      </c>
      <c r="T1525" s="185" t="n">
        <v>0</v>
      </c>
      <c r="U1525" s="186"/>
      <c r="V1525" s="187" t="n">
        <f aca="false">(T1525*U1525)</f>
        <v>0</v>
      </c>
      <c r="W1525" s="185" t="n">
        <v>0</v>
      </c>
      <c r="X1525" s="185" t="n">
        <f aca="false">IF(OR(S1525="sì",S1525="forfettario 190"),SUM(T1525+W1525),SUM(T1525+V1525+W1525))</f>
        <v>0</v>
      </c>
      <c r="Y1525" s="205"/>
      <c r="Z1525" s="205"/>
      <c r="AA1525" s="206"/>
      <c r="AB1525" s="189" t="n">
        <f aca="false">IF(AA1525="SI",X1525,0)</f>
        <v>0</v>
      </c>
      <c r="AC1525" s="207"/>
      <c r="AD1525" s="207"/>
      <c r="AE1525" s="207"/>
      <c r="AF1525" s="207"/>
      <c r="AG1525" s="207"/>
      <c r="AH1525" s="208"/>
    </row>
    <row r="1526" customFormat="false" ht="13.5" hidden="false" customHeight="true" outlineLevel="0" collapsed="false">
      <c r="A1526" s="22" t="n">
        <v>1525</v>
      </c>
      <c r="B1526" s="180"/>
      <c r="C1526" s="22"/>
      <c r="D1526" s="22"/>
      <c r="E1526" s="22"/>
      <c r="F1526" s="22"/>
      <c r="G1526" s="22"/>
      <c r="H1526" s="183"/>
      <c r="I1526" s="183"/>
      <c r="J1526" s="22"/>
      <c r="K1526" s="191" t="e">
        <f aca="false">VLOOKUP('Altri Costi'!J1526,Legenda!$D$1:$F$258,2)</f>
        <v>#N/A</v>
      </c>
      <c r="L1526" s="22"/>
      <c r="M1526" s="22"/>
      <c r="N1526" s="203"/>
      <c r="O1526" s="183"/>
      <c r="P1526" s="22"/>
      <c r="Q1526" s="203"/>
      <c r="R1526" s="183"/>
      <c r="S1526" s="184" t="n">
        <f aca="false">'Piano Finanziario Annuale'!$F$6</f>
        <v>0</v>
      </c>
      <c r="T1526" s="185" t="n">
        <v>0</v>
      </c>
      <c r="U1526" s="186"/>
      <c r="V1526" s="187" t="n">
        <f aca="false">(T1526*U1526)</f>
        <v>0</v>
      </c>
      <c r="W1526" s="185" t="n">
        <v>0</v>
      </c>
      <c r="X1526" s="185" t="n">
        <f aca="false">IF(OR(S1526="sì",S1526="forfettario 190"),SUM(T1526+W1526),SUM(T1526+V1526+W1526))</f>
        <v>0</v>
      </c>
      <c r="Y1526" s="205"/>
      <c r="Z1526" s="205"/>
      <c r="AA1526" s="206"/>
      <c r="AB1526" s="189" t="n">
        <f aca="false">IF(AA1526="SI",X1526,0)</f>
        <v>0</v>
      </c>
      <c r="AC1526" s="207"/>
      <c r="AD1526" s="207"/>
      <c r="AE1526" s="207"/>
      <c r="AF1526" s="207"/>
      <c r="AG1526" s="207"/>
      <c r="AH1526" s="208"/>
    </row>
    <row r="1527" customFormat="false" ht="13.5" hidden="false" customHeight="true" outlineLevel="0" collapsed="false">
      <c r="A1527" s="22" t="n">
        <v>1526</v>
      </c>
      <c r="B1527" s="180"/>
      <c r="C1527" s="22"/>
      <c r="D1527" s="22"/>
      <c r="E1527" s="22"/>
      <c r="F1527" s="22"/>
      <c r="G1527" s="22"/>
      <c r="H1527" s="183"/>
      <c r="I1527" s="183"/>
      <c r="J1527" s="22"/>
      <c r="K1527" s="191" t="e">
        <f aca="false">VLOOKUP('Altri Costi'!J1527,Legenda!$D$1:$F$258,2)</f>
        <v>#N/A</v>
      </c>
      <c r="L1527" s="22"/>
      <c r="M1527" s="22"/>
      <c r="N1527" s="203"/>
      <c r="O1527" s="183"/>
      <c r="P1527" s="22"/>
      <c r="Q1527" s="203"/>
      <c r="R1527" s="183"/>
      <c r="S1527" s="184" t="n">
        <f aca="false">'Piano Finanziario Annuale'!$F$6</f>
        <v>0</v>
      </c>
      <c r="T1527" s="185" t="n">
        <v>0</v>
      </c>
      <c r="U1527" s="186"/>
      <c r="V1527" s="187" t="n">
        <f aca="false">(T1527*U1527)</f>
        <v>0</v>
      </c>
      <c r="W1527" s="185" t="n">
        <v>0</v>
      </c>
      <c r="X1527" s="185" t="n">
        <f aca="false">IF(OR(S1527="sì",S1527="forfettario 190"),SUM(T1527+W1527),SUM(T1527+V1527+W1527))</f>
        <v>0</v>
      </c>
      <c r="Y1527" s="205"/>
      <c r="Z1527" s="205"/>
      <c r="AA1527" s="206"/>
      <c r="AB1527" s="189" t="n">
        <f aca="false">IF(AA1527="SI",X1527,0)</f>
        <v>0</v>
      </c>
      <c r="AC1527" s="207"/>
      <c r="AD1527" s="207"/>
      <c r="AE1527" s="207"/>
      <c r="AF1527" s="207"/>
      <c r="AG1527" s="207"/>
      <c r="AH1527" s="208"/>
    </row>
    <row r="1528" customFormat="false" ht="13.5" hidden="false" customHeight="true" outlineLevel="0" collapsed="false">
      <c r="A1528" s="22" t="n">
        <v>1527</v>
      </c>
      <c r="B1528" s="180"/>
      <c r="C1528" s="22"/>
      <c r="D1528" s="22"/>
      <c r="E1528" s="22"/>
      <c r="F1528" s="22"/>
      <c r="G1528" s="22"/>
      <c r="H1528" s="183"/>
      <c r="I1528" s="183"/>
      <c r="J1528" s="22"/>
      <c r="K1528" s="191" t="e">
        <f aca="false">VLOOKUP('Altri Costi'!J1528,Legenda!$D$1:$F$258,2)</f>
        <v>#N/A</v>
      </c>
      <c r="L1528" s="22"/>
      <c r="M1528" s="22"/>
      <c r="N1528" s="203"/>
      <c r="O1528" s="183"/>
      <c r="P1528" s="22"/>
      <c r="Q1528" s="203"/>
      <c r="R1528" s="183"/>
      <c r="S1528" s="184" t="n">
        <f aca="false">'Piano Finanziario Annuale'!$F$6</f>
        <v>0</v>
      </c>
      <c r="T1528" s="185" t="n">
        <v>0</v>
      </c>
      <c r="U1528" s="186"/>
      <c r="V1528" s="187" t="n">
        <f aca="false">(T1528*U1528)</f>
        <v>0</v>
      </c>
      <c r="W1528" s="185" t="n">
        <v>0</v>
      </c>
      <c r="X1528" s="185" t="n">
        <f aca="false">IF(OR(S1528="sì",S1528="forfettario 190"),SUM(T1528+W1528),SUM(T1528+V1528+W1528))</f>
        <v>0</v>
      </c>
      <c r="Y1528" s="205"/>
      <c r="Z1528" s="205"/>
      <c r="AA1528" s="206"/>
      <c r="AB1528" s="189" t="n">
        <f aca="false">IF(AA1528="SI",X1528,0)</f>
        <v>0</v>
      </c>
      <c r="AC1528" s="207"/>
      <c r="AD1528" s="207"/>
      <c r="AE1528" s="207"/>
      <c r="AF1528" s="207"/>
      <c r="AG1528" s="207"/>
      <c r="AH1528" s="208"/>
    </row>
    <row r="1529" customFormat="false" ht="13.5" hidden="false" customHeight="true" outlineLevel="0" collapsed="false">
      <c r="A1529" s="22" t="n">
        <v>1528</v>
      </c>
      <c r="B1529" s="180"/>
      <c r="C1529" s="22"/>
      <c r="D1529" s="22"/>
      <c r="E1529" s="22"/>
      <c r="F1529" s="22"/>
      <c r="G1529" s="22"/>
      <c r="H1529" s="183"/>
      <c r="I1529" s="183"/>
      <c r="J1529" s="22"/>
      <c r="K1529" s="191" t="e">
        <f aca="false">VLOOKUP('Altri Costi'!J1529,Legenda!$D$1:$F$258,2)</f>
        <v>#N/A</v>
      </c>
      <c r="L1529" s="22"/>
      <c r="M1529" s="22"/>
      <c r="N1529" s="203"/>
      <c r="O1529" s="183"/>
      <c r="P1529" s="22"/>
      <c r="Q1529" s="203"/>
      <c r="R1529" s="183"/>
      <c r="S1529" s="184" t="n">
        <f aca="false">'Piano Finanziario Annuale'!$F$6</f>
        <v>0</v>
      </c>
      <c r="T1529" s="185" t="n">
        <v>0</v>
      </c>
      <c r="U1529" s="186"/>
      <c r="V1529" s="187" t="n">
        <f aca="false">(T1529*U1529)</f>
        <v>0</v>
      </c>
      <c r="W1529" s="185" t="n">
        <v>0</v>
      </c>
      <c r="X1529" s="185" t="n">
        <f aca="false">IF(OR(S1529="sì",S1529="forfettario 190"),SUM(T1529+W1529),SUM(T1529+V1529+W1529))</f>
        <v>0</v>
      </c>
      <c r="Y1529" s="205"/>
      <c r="Z1529" s="205"/>
      <c r="AA1529" s="206"/>
      <c r="AB1529" s="189" t="n">
        <f aca="false">IF(AA1529="SI",X1529,0)</f>
        <v>0</v>
      </c>
      <c r="AC1529" s="207"/>
      <c r="AD1529" s="207"/>
      <c r="AE1529" s="207"/>
      <c r="AF1529" s="207"/>
      <c r="AG1529" s="207"/>
      <c r="AH1529" s="208"/>
    </row>
    <row r="1530" customFormat="false" ht="13.5" hidden="false" customHeight="true" outlineLevel="0" collapsed="false">
      <c r="A1530" s="22" t="n">
        <v>1529</v>
      </c>
      <c r="B1530" s="180"/>
      <c r="C1530" s="22"/>
      <c r="D1530" s="22"/>
      <c r="E1530" s="22"/>
      <c r="F1530" s="22"/>
      <c r="G1530" s="22"/>
      <c r="H1530" s="183"/>
      <c r="I1530" s="183"/>
      <c r="J1530" s="22"/>
      <c r="K1530" s="191" t="e">
        <f aca="false">VLOOKUP('Altri Costi'!J1530,Legenda!$D$1:$F$258,2)</f>
        <v>#N/A</v>
      </c>
      <c r="L1530" s="22"/>
      <c r="M1530" s="22"/>
      <c r="N1530" s="203"/>
      <c r="O1530" s="183"/>
      <c r="P1530" s="22"/>
      <c r="Q1530" s="203"/>
      <c r="R1530" s="183"/>
      <c r="S1530" s="184" t="n">
        <f aca="false">'Piano Finanziario Annuale'!$F$6</f>
        <v>0</v>
      </c>
      <c r="T1530" s="185" t="n">
        <v>0</v>
      </c>
      <c r="U1530" s="186"/>
      <c r="V1530" s="187" t="n">
        <f aca="false">(T1530*U1530)</f>
        <v>0</v>
      </c>
      <c r="W1530" s="185" t="n">
        <v>0</v>
      </c>
      <c r="X1530" s="185" t="n">
        <f aca="false">IF(OR(S1530="sì",S1530="forfettario 190"),SUM(T1530+W1530),SUM(T1530+V1530+W1530))</f>
        <v>0</v>
      </c>
      <c r="Y1530" s="205"/>
      <c r="Z1530" s="205"/>
      <c r="AA1530" s="206"/>
      <c r="AB1530" s="189" t="n">
        <f aca="false">IF(AA1530="SI",X1530,0)</f>
        <v>0</v>
      </c>
      <c r="AC1530" s="207"/>
      <c r="AD1530" s="207"/>
      <c r="AE1530" s="207"/>
      <c r="AF1530" s="207"/>
      <c r="AG1530" s="207"/>
      <c r="AH1530" s="208"/>
    </row>
    <row r="1531" customFormat="false" ht="13.5" hidden="false" customHeight="true" outlineLevel="0" collapsed="false">
      <c r="A1531" s="22" t="n">
        <v>1530</v>
      </c>
      <c r="B1531" s="180"/>
      <c r="C1531" s="22"/>
      <c r="D1531" s="22"/>
      <c r="E1531" s="22"/>
      <c r="F1531" s="22"/>
      <c r="G1531" s="22"/>
      <c r="H1531" s="183"/>
      <c r="I1531" s="183"/>
      <c r="J1531" s="22"/>
      <c r="K1531" s="191" t="e">
        <f aca="false">VLOOKUP('Altri Costi'!J1531,Legenda!$D$1:$F$258,2)</f>
        <v>#N/A</v>
      </c>
      <c r="L1531" s="22"/>
      <c r="M1531" s="22"/>
      <c r="N1531" s="203"/>
      <c r="O1531" s="183"/>
      <c r="P1531" s="22"/>
      <c r="Q1531" s="203"/>
      <c r="R1531" s="183"/>
      <c r="S1531" s="184" t="n">
        <f aca="false">'Piano Finanziario Annuale'!$F$6</f>
        <v>0</v>
      </c>
      <c r="T1531" s="185" t="n">
        <v>0</v>
      </c>
      <c r="U1531" s="186"/>
      <c r="V1531" s="187" t="n">
        <f aca="false">(T1531*U1531)</f>
        <v>0</v>
      </c>
      <c r="W1531" s="185" t="n">
        <v>0</v>
      </c>
      <c r="X1531" s="185" t="n">
        <f aca="false">IF(OR(S1531="sì",S1531="forfettario 190"),SUM(T1531+W1531),SUM(T1531+V1531+W1531))</f>
        <v>0</v>
      </c>
      <c r="Y1531" s="205"/>
      <c r="Z1531" s="205"/>
      <c r="AA1531" s="206"/>
      <c r="AB1531" s="189" t="n">
        <f aca="false">IF(AA1531="SI",X1531,0)</f>
        <v>0</v>
      </c>
      <c r="AC1531" s="207"/>
      <c r="AD1531" s="207"/>
      <c r="AE1531" s="207"/>
      <c r="AF1531" s="207"/>
      <c r="AG1531" s="207"/>
      <c r="AH1531" s="208"/>
    </row>
    <row r="1532" customFormat="false" ht="13.5" hidden="false" customHeight="true" outlineLevel="0" collapsed="false">
      <c r="A1532" s="22" t="n">
        <v>1531</v>
      </c>
      <c r="B1532" s="180"/>
      <c r="C1532" s="22"/>
      <c r="D1532" s="22"/>
      <c r="E1532" s="22"/>
      <c r="F1532" s="22"/>
      <c r="G1532" s="22"/>
      <c r="H1532" s="183"/>
      <c r="I1532" s="183"/>
      <c r="J1532" s="22"/>
      <c r="K1532" s="191" t="e">
        <f aca="false">VLOOKUP('Altri Costi'!J1532,Legenda!$D$1:$F$258,2)</f>
        <v>#N/A</v>
      </c>
      <c r="L1532" s="22"/>
      <c r="M1532" s="22"/>
      <c r="N1532" s="203"/>
      <c r="O1532" s="183"/>
      <c r="P1532" s="22"/>
      <c r="Q1532" s="203"/>
      <c r="R1532" s="183"/>
      <c r="S1532" s="184" t="n">
        <f aca="false">'Piano Finanziario Annuale'!$F$6</f>
        <v>0</v>
      </c>
      <c r="T1532" s="185" t="n">
        <v>0</v>
      </c>
      <c r="U1532" s="186"/>
      <c r="V1532" s="187" t="n">
        <f aca="false">(T1532*U1532)</f>
        <v>0</v>
      </c>
      <c r="W1532" s="185" t="n">
        <v>0</v>
      </c>
      <c r="X1532" s="185" t="n">
        <f aca="false">IF(OR(S1532="sì",S1532="forfettario 190"),SUM(T1532+W1532),SUM(T1532+V1532+W1532))</f>
        <v>0</v>
      </c>
      <c r="Y1532" s="205"/>
      <c r="Z1532" s="205"/>
      <c r="AA1532" s="206"/>
      <c r="AB1532" s="189" t="n">
        <f aca="false">IF(AA1532="SI",X1532,0)</f>
        <v>0</v>
      </c>
      <c r="AC1532" s="207"/>
      <c r="AD1532" s="207"/>
      <c r="AE1532" s="207"/>
      <c r="AF1532" s="207"/>
      <c r="AG1532" s="207"/>
      <c r="AH1532" s="208"/>
    </row>
    <row r="1533" customFormat="false" ht="13.5" hidden="false" customHeight="true" outlineLevel="0" collapsed="false">
      <c r="A1533" s="22" t="n">
        <v>1532</v>
      </c>
      <c r="B1533" s="180"/>
      <c r="C1533" s="22"/>
      <c r="D1533" s="22"/>
      <c r="E1533" s="22"/>
      <c r="F1533" s="22"/>
      <c r="G1533" s="22"/>
      <c r="H1533" s="183"/>
      <c r="I1533" s="183"/>
      <c r="J1533" s="22"/>
      <c r="K1533" s="191" t="e">
        <f aca="false">VLOOKUP('Altri Costi'!J1533,Legenda!$D$1:$F$258,2)</f>
        <v>#N/A</v>
      </c>
      <c r="L1533" s="22"/>
      <c r="M1533" s="22"/>
      <c r="N1533" s="203"/>
      <c r="O1533" s="183"/>
      <c r="P1533" s="22"/>
      <c r="Q1533" s="203"/>
      <c r="R1533" s="183"/>
      <c r="S1533" s="184" t="n">
        <f aca="false">'Piano Finanziario Annuale'!$F$6</f>
        <v>0</v>
      </c>
      <c r="T1533" s="185" t="n">
        <v>0</v>
      </c>
      <c r="U1533" s="186"/>
      <c r="V1533" s="187" t="n">
        <f aca="false">(T1533*U1533)</f>
        <v>0</v>
      </c>
      <c r="W1533" s="185" t="n">
        <v>0</v>
      </c>
      <c r="X1533" s="185" t="n">
        <f aca="false">IF(OR(S1533="sì",S1533="forfettario 190"),SUM(T1533+W1533),SUM(T1533+V1533+W1533))</f>
        <v>0</v>
      </c>
      <c r="Y1533" s="205"/>
      <c r="Z1533" s="205"/>
      <c r="AA1533" s="206"/>
      <c r="AB1533" s="189" t="n">
        <f aca="false">IF(AA1533="SI",X1533,0)</f>
        <v>0</v>
      </c>
      <c r="AC1533" s="207"/>
      <c r="AD1533" s="207"/>
      <c r="AE1533" s="207"/>
      <c r="AF1533" s="207"/>
      <c r="AG1533" s="207"/>
      <c r="AH1533" s="208"/>
    </row>
    <row r="1534" customFormat="false" ht="13.5" hidden="false" customHeight="true" outlineLevel="0" collapsed="false">
      <c r="A1534" s="22" t="n">
        <v>1533</v>
      </c>
      <c r="B1534" s="180"/>
      <c r="C1534" s="22"/>
      <c r="D1534" s="22"/>
      <c r="E1534" s="22"/>
      <c r="F1534" s="22"/>
      <c r="G1534" s="22"/>
      <c r="H1534" s="183"/>
      <c r="I1534" s="183"/>
      <c r="J1534" s="22"/>
      <c r="K1534" s="191" t="e">
        <f aca="false">VLOOKUP('Altri Costi'!J1534,Legenda!$D$1:$F$258,2)</f>
        <v>#N/A</v>
      </c>
      <c r="L1534" s="22"/>
      <c r="M1534" s="22"/>
      <c r="N1534" s="203"/>
      <c r="O1534" s="183"/>
      <c r="P1534" s="22"/>
      <c r="Q1534" s="203"/>
      <c r="R1534" s="183"/>
      <c r="S1534" s="184" t="n">
        <f aca="false">'Piano Finanziario Annuale'!$F$6</f>
        <v>0</v>
      </c>
      <c r="T1534" s="185" t="n">
        <v>0</v>
      </c>
      <c r="U1534" s="186"/>
      <c r="V1534" s="187" t="n">
        <f aca="false">(T1534*U1534)</f>
        <v>0</v>
      </c>
      <c r="W1534" s="185" t="n">
        <v>0</v>
      </c>
      <c r="X1534" s="185" t="n">
        <f aca="false">IF(OR(S1534="sì",S1534="forfettario 190"),SUM(T1534+W1534),SUM(T1534+V1534+W1534))</f>
        <v>0</v>
      </c>
      <c r="Y1534" s="205"/>
      <c r="Z1534" s="205"/>
      <c r="AA1534" s="206"/>
      <c r="AB1534" s="189" t="n">
        <f aca="false">IF(AA1534="SI",X1534,0)</f>
        <v>0</v>
      </c>
      <c r="AC1534" s="207"/>
      <c r="AD1534" s="207"/>
      <c r="AE1534" s="207"/>
      <c r="AF1534" s="207"/>
      <c r="AG1534" s="207"/>
      <c r="AH1534" s="208"/>
    </row>
    <row r="1535" customFormat="false" ht="13.5" hidden="false" customHeight="true" outlineLevel="0" collapsed="false">
      <c r="A1535" s="22" t="n">
        <v>1534</v>
      </c>
      <c r="B1535" s="180"/>
      <c r="C1535" s="22"/>
      <c r="D1535" s="22"/>
      <c r="E1535" s="22"/>
      <c r="F1535" s="22"/>
      <c r="G1535" s="22"/>
      <c r="H1535" s="183"/>
      <c r="I1535" s="183"/>
      <c r="J1535" s="22"/>
      <c r="K1535" s="191" t="e">
        <f aca="false">VLOOKUP('Altri Costi'!J1535,Legenda!$D$1:$F$258,2)</f>
        <v>#N/A</v>
      </c>
      <c r="L1535" s="22"/>
      <c r="M1535" s="22"/>
      <c r="N1535" s="203"/>
      <c r="O1535" s="183"/>
      <c r="P1535" s="22"/>
      <c r="Q1535" s="203"/>
      <c r="R1535" s="183"/>
      <c r="S1535" s="184" t="n">
        <f aca="false">'Piano Finanziario Annuale'!$F$6</f>
        <v>0</v>
      </c>
      <c r="T1535" s="185" t="n">
        <v>0</v>
      </c>
      <c r="U1535" s="186"/>
      <c r="V1535" s="187" t="n">
        <f aca="false">(T1535*U1535)</f>
        <v>0</v>
      </c>
      <c r="W1535" s="185" t="n">
        <v>0</v>
      </c>
      <c r="X1535" s="185" t="n">
        <f aca="false">IF(OR(S1535="sì",S1535="forfettario 190"),SUM(T1535+W1535),SUM(T1535+V1535+W1535))</f>
        <v>0</v>
      </c>
      <c r="Y1535" s="205"/>
      <c r="Z1535" s="205"/>
      <c r="AA1535" s="206"/>
      <c r="AB1535" s="189" t="n">
        <f aca="false">IF(AA1535="SI",X1535,0)</f>
        <v>0</v>
      </c>
      <c r="AC1535" s="207"/>
      <c r="AD1535" s="207"/>
      <c r="AE1535" s="207"/>
      <c r="AF1535" s="207"/>
      <c r="AG1535" s="207"/>
      <c r="AH1535" s="208"/>
    </row>
    <row r="1536" customFormat="false" ht="13.5" hidden="false" customHeight="true" outlineLevel="0" collapsed="false">
      <c r="A1536" s="22" t="n">
        <v>1535</v>
      </c>
      <c r="B1536" s="180"/>
      <c r="C1536" s="22"/>
      <c r="D1536" s="22"/>
      <c r="E1536" s="22"/>
      <c r="F1536" s="22"/>
      <c r="G1536" s="22"/>
      <c r="H1536" s="183"/>
      <c r="I1536" s="183"/>
      <c r="J1536" s="22"/>
      <c r="K1536" s="191" t="e">
        <f aca="false">VLOOKUP('Altri Costi'!J1536,Legenda!$D$1:$F$258,2)</f>
        <v>#N/A</v>
      </c>
      <c r="L1536" s="22"/>
      <c r="M1536" s="22"/>
      <c r="N1536" s="203"/>
      <c r="O1536" s="183"/>
      <c r="P1536" s="22"/>
      <c r="Q1536" s="203"/>
      <c r="R1536" s="183"/>
      <c r="S1536" s="184" t="n">
        <f aca="false">'Piano Finanziario Annuale'!$F$6</f>
        <v>0</v>
      </c>
      <c r="T1536" s="185" t="n">
        <v>0</v>
      </c>
      <c r="U1536" s="186"/>
      <c r="V1536" s="187" t="n">
        <f aca="false">(T1536*U1536)</f>
        <v>0</v>
      </c>
      <c r="W1536" s="185" t="n">
        <v>0</v>
      </c>
      <c r="X1536" s="185" t="n">
        <f aca="false">IF(OR(S1536="sì",S1536="forfettario 190"),SUM(T1536+W1536),SUM(T1536+V1536+W1536))</f>
        <v>0</v>
      </c>
      <c r="Y1536" s="205"/>
      <c r="Z1536" s="205"/>
      <c r="AA1536" s="206"/>
      <c r="AB1536" s="189" t="n">
        <f aca="false">IF(AA1536="SI",X1536,0)</f>
        <v>0</v>
      </c>
      <c r="AC1536" s="207"/>
      <c r="AD1536" s="207"/>
      <c r="AE1536" s="207"/>
      <c r="AF1536" s="207"/>
      <c r="AG1536" s="207"/>
      <c r="AH1536" s="208"/>
    </row>
    <row r="1537" customFormat="false" ht="13.5" hidden="false" customHeight="true" outlineLevel="0" collapsed="false">
      <c r="A1537" s="22" t="n">
        <v>1536</v>
      </c>
      <c r="B1537" s="180"/>
      <c r="C1537" s="22"/>
      <c r="D1537" s="22"/>
      <c r="E1537" s="22"/>
      <c r="F1537" s="22"/>
      <c r="G1537" s="22"/>
      <c r="H1537" s="183"/>
      <c r="I1537" s="183"/>
      <c r="J1537" s="22"/>
      <c r="K1537" s="191" t="e">
        <f aca="false">VLOOKUP('Altri Costi'!J1537,Legenda!$D$1:$F$258,2)</f>
        <v>#N/A</v>
      </c>
      <c r="L1537" s="22"/>
      <c r="M1537" s="22"/>
      <c r="N1537" s="203"/>
      <c r="O1537" s="183"/>
      <c r="P1537" s="22"/>
      <c r="Q1537" s="203"/>
      <c r="R1537" s="183"/>
      <c r="S1537" s="184" t="n">
        <f aca="false">'Piano Finanziario Annuale'!$F$6</f>
        <v>0</v>
      </c>
      <c r="T1537" s="185" t="n">
        <v>0</v>
      </c>
      <c r="U1537" s="186"/>
      <c r="V1537" s="187" t="n">
        <f aca="false">(T1537*U1537)</f>
        <v>0</v>
      </c>
      <c r="W1537" s="185" t="n">
        <v>0</v>
      </c>
      <c r="X1537" s="185" t="n">
        <f aca="false">IF(OR(S1537="sì",S1537="forfettario 190"),SUM(T1537+W1537),SUM(T1537+V1537+W1537))</f>
        <v>0</v>
      </c>
      <c r="Y1537" s="205"/>
      <c r="Z1537" s="205"/>
      <c r="AA1537" s="206"/>
      <c r="AB1537" s="189" t="n">
        <f aca="false">IF(AA1537="SI",X1537,0)</f>
        <v>0</v>
      </c>
      <c r="AC1537" s="207"/>
      <c r="AD1537" s="207"/>
      <c r="AE1537" s="207"/>
      <c r="AF1537" s="207"/>
      <c r="AG1537" s="207"/>
      <c r="AH1537" s="208"/>
    </row>
    <row r="1538" customFormat="false" ht="13.5" hidden="false" customHeight="true" outlineLevel="0" collapsed="false">
      <c r="A1538" s="22" t="n">
        <v>1537</v>
      </c>
      <c r="B1538" s="180"/>
      <c r="C1538" s="22"/>
      <c r="D1538" s="22"/>
      <c r="E1538" s="22"/>
      <c r="F1538" s="22"/>
      <c r="G1538" s="22"/>
      <c r="H1538" s="183"/>
      <c r="I1538" s="183"/>
      <c r="J1538" s="22"/>
      <c r="K1538" s="191" t="e">
        <f aca="false">VLOOKUP('Altri Costi'!J1538,Legenda!$D$1:$F$258,2)</f>
        <v>#N/A</v>
      </c>
      <c r="L1538" s="22"/>
      <c r="M1538" s="22"/>
      <c r="N1538" s="203"/>
      <c r="O1538" s="183"/>
      <c r="P1538" s="22"/>
      <c r="Q1538" s="203"/>
      <c r="R1538" s="183"/>
      <c r="S1538" s="184" t="n">
        <f aca="false">'Piano Finanziario Annuale'!$F$6</f>
        <v>0</v>
      </c>
      <c r="T1538" s="185" t="n">
        <v>0</v>
      </c>
      <c r="U1538" s="186"/>
      <c r="V1538" s="187" t="n">
        <f aca="false">(T1538*U1538)</f>
        <v>0</v>
      </c>
      <c r="W1538" s="185" t="n">
        <v>0</v>
      </c>
      <c r="X1538" s="185" t="n">
        <f aca="false">IF(OR(S1538="sì",S1538="forfettario 190"),SUM(T1538+W1538),SUM(T1538+V1538+W1538))</f>
        <v>0</v>
      </c>
      <c r="Y1538" s="205"/>
      <c r="Z1538" s="205"/>
      <c r="AA1538" s="206"/>
      <c r="AB1538" s="189" t="n">
        <f aca="false">IF(AA1538="SI",X1538,0)</f>
        <v>0</v>
      </c>
      <c r="AC1538" s="207"/>
      <c r="AD1538" s="207"/>
      <c r="AE1538" s="207"/>
      <c r="AF1538" s="207"/>
      <c r="AG1538" s="207"/>
      <c r="AH1538" s="208"/>
    </row>
    <row r="1539" customFormat="false" ht="13.5" hidden="false" customHeight="true" outlineLevel="0" collapsed="false">
      <c r="A1539" s="22" t="n">
        <v>1538</v>
      </c>
      <c r="B1539" s="180"/>
      <c r="C1539" s="22"/>
      <c r="D1539" s="22"/>
      <c r="E1539" s="22"/>
      <c r="F1539" s="22"/>
      <c r="G1539" s="22"/>
      <c r="H1539" s="183"/>
      <c r="I1539" s="183"/>
      <c r="J1539" s="22"/>
      <c r="K1539" s="191" t="e">
        <f aca="false">VLOOKUP('Altri Costi'!J1539,Legenda!$D$1:$F$258,2)</f>
        <v>#N/A</v>
      </c>
      <c r="L1539" s="22"/>
      <c r="M1539" s="22"/>
      <c r="N1539" s="203"/>
      <c r="O1539" s="183"/>
      <c r="P1539" s="22"/>
      <c r="Q1539" s="203"/>
      <c r="R1539" s="183"/>
      <c r="S1539" s="184" t="n">
        <f aca="false">'Piano Finanziario Annuale'!$F$6</f>
        <v>0</v>
      </c>
      <c r="T1539" s="185" t="n">
        <v>0</v>
      </c>
      <c r="U1539" s="186"/>
      <c r="V1539" s="187" t="n">
        <f aca="false">(T1539*U1539)</f>
        <v>0</v>
      </c>
      <c r="W1539" s="185" t="n">
        <v>0</v>
      </c>
      <c r="X1539" s="185" t="n">
        <f aca="false">IF(OR(S1539="sì",S1539="forfettario 190"),SUM(T1539+W1539),SUM(T1539+V1539+W1539))</f>
        <v>0</v>
      </c>
      <c r="Y1539" s="205"/>
      <c r="Z1539" s="205"/>
      <c r="AA1539" s="206"/>
      <c r="AB1539" s="189" t="n">
        <f aca="false">IF(AA1539="SI",X1539,0)</f>
        <v>0</v>
      </c>
      <c r="AC1539" s="207"/>
      <c r="AD1539" s="207"/>
      <c r="AE1539" s="207"/>
      <c r="AF1539" s="207"/>
      <c r="AG1539" s="207"/>
      <c r="AH1539" s="208"/>
    </row>
    <row r="1540" customFormat="false" ht="13.5" hidden="false" customHeight="true" outlineLevel="0" collapsed="false">
      <c r="A1540" s="22" t="n">
        <v>1539</v>
      </c>
      <c r="B1540" s="180"/>
      <c r="C1540" s="22"/>
      <c r="D1540" s="22"/>
      <c r="E1540" s="22"/>
      <c r="F1540" s="22"/>
      <c r="G1540" s="22"/>
      <c r="H1540" s="183"/>
      <c r="I1540" s="183"/>
      <c r="J1540" s="22"/>
      <c r="K1540" s="191" t="e">
        <f aca="false">VLOOKUP('Altri Costi'!J1540,Legenda!$D$1:$F$258,2)</f>
        <v>#N/A</v>
      </c>
      <c r="L1540" s="22"/>
      <c r="M1540" s="22"/>
      <c r="N1540" s="203"/>
      <c r="O1540" s="183"/>
      <c r="P1540" s="22"/>
      <c r="Q1540" s="203"/>
      <c r="R1540" s="183"/>
      <c r="S1540" s="184" t="n">
        <f aca="false">'Piano Finanziario Annuale'!$F$6</f>
        <v>0</v>
      </c>
      <c r="T1540" s="185" t="n">
        <v>0</v>
      </c>
      <c r="U1540" s="186"/>
      <c r="V1540" s="187" t="n">
        <f aca="false">(T1540*U1540)</f>
        <v>0</v>
      </c>
      <c r="W1540" s="185" t="n">
        <v>0</v>
      </c>
      <c r="X1540" s="185" t="n">
        <f aca="false">IF(OR(S1540="sì",S1540="forfettario 190"),SUM(T1540+W1540),SUM(T1540+V1540+W1540))</f>
        <v>0</v>
      </c>
      <c r="Y1540" s="205"/>
      <c r="Z1540" s="205"/>
      <c r="AA1540" s="206"/>
      <c r="AB1540" s="189" t="n">
        <f aca="false">IF(AA1540="SI",X1540,0)</f>
        <v>0</v>
      </c>
      <c r="AC1540" s="207"/>
      <c r="AD1540" s="207"/>
      <c r="AE1540" s="207"/>
      <c r="AF1540" s="207"/>
      <c r="AG1540" s="207"/>
      <c r="AH1540" s="208"/>
    </row>
    <row r="1541" customFormat="false" ht="13.5" hidden="false" customHeight="true" outlineLevel="0" collapsed="false">
      <c r="A1541" s="22" t="n">
        <v>1540</v>
      </c>
      <c r="B1541" s="180"/>
      <c r="C1541" s="22"/>
      <c r="D1541" s="22"/>
      <c r="E1541" s="22"/>
      <c r="F1541" s="22"/>
      <c r="G1541" s="22"/>
      <c r="H1541" s="183"/>
      <c r="I1541" s="183"/>
      <c r="J1541" s="22"/>
      <c r="K1541" s="191" t="e">
        <f aca="false">VLOOKUP('Altri Costi'!J1541,Legenda!$D$1:$F$258,2)</f>
        <v>#N/A</v>
      </c>
      <c r="L1541" s="22"/>
      <c r="M1541" s="22"/>
      <c r="N1541" s="203"/>
      <c r="O1541" s="183"/>
      <c r="P1541" s="22"/>
      <c r="Q1541" s="203"/>
      <c r="R1541" s="183"/>
      <c r="S1541" s="184" t="n">
        <f aca="false">'Piano Finanziario Annuale'!$F$6</f>
        <v>0</v>
      </c>
      <c r="T1541" s="185" t="n">
        <v>0</v>
      </c>
      <c r="U1541" s="186"/>
      <c r="V1541" s="187" t="n">
        <f aca="false">(T1541*U1541)</f>
        <v>0</v>
      </c>
      <c r="W1541" s="185" t="n">
        <v>0</v>
      </c>
      <c r="X1541" s="185" t="n">
        <f aca="false">IF(OR(S1541="sì",S1541="forfettario 190"),SUM(T1541+W1541),SUM(T1541+V1541+W1541))</f>
        <v>0</v>
      </c>
      <c r="Y1541" s="205"/>
      <c r="Z1541" s="205"/>
      <c r="AA1541" s="206"/>
      <c r="AB1541" s="189" t="n">
        <f aca="false">IF(AA1541="SI",X1541,0)</f>
        <v>0</v>
      </c>
      <c r="AC1541" s="207"/>
      <c r="AD1541" s="207"/>
      <c r="AE1541" s="207"/>
      <c r="AF1541" s="207"/>
      <c r="AG1541" s="207"/>
      <c r="AH1541" s="208"/>
    </row>
    <row r="1542" customFormat="false" ht="13.5" hidden="false" customHeight="true" outlineLevel="0" collapsed="false">
      <c r="A1542" s="22" t="n">
        <v>1541</v>
      </c>
      <c r="B1542" s="180"/>
      <c r="C1542" s="22"/>
      <c r="D1542" s="22"/>
      <c r="E1542" s="22"/>
      <c r="F1542" s="22"/>
      <c r="G1542" s="22"/>
      <c r="H1542" s="183"/>
      <c r="I1542" s="183"/>
      <c r="J1542" s="22"/>
      <c r="K1542" s="191" t="e">
        <f aca="false">VLOOKUP('Altri Costi'!J1542,Legenda!$D$1:$F$258,2)</f>
        <v>#N/A</v>
      </c>
      <c r="L1542" s="22"/>
      <c r="M1542" s="22"/>
      <c r="N1542" s="203"/>
      <c r="O1542" s="183"/>
      <c r="P1542" s="22"/>
      <c r="Q1542" s="203"/>
      <c r="R1542" s="183"/>
      <c r="S1542" s="184" t="n">
        <f aca="false">'Piano Finanziario Annuale'!$F$6</f>
        <v>0</v>
      </c>
      <c r="T1542" s="185" t="n">
        <v>0</v>
      </c>
      <c r="U1542" s="186"/>
      <c r="V1542" s="187" t="n">
        <f aca="false">(T1542*U1542)</f>
        <v>0</v>
      </c>
      <c r="W1542" s="185" t="n">
        <v>0</v>
      </c>
      <c r="X1542" s="185" t="n">
        <f aca="false">IF(OR(S1542="sì",S1542="forfettario 190"),SUM(T1542+W1542),SUM(T1542+V1542+W1542))</f>
        <v>0</v>
      </c>
      <c r="Y1542" s="205"/>
      <c r="Z1542" s="205"/>
      <c r="AA1542" s="206"/>
      <c r="AB1542" s="189" t="n">
        <f aca="false">IF(AA1542="SI",X1542,0)</f>
        <v>0</v>
      </c>
      <c r="AC1542" s="207"/>
      <c r="AD1542" s="207"/>
      <c r="AE1542" s="207"/>
      <c r="AF1542" s="207"/>
      <c r="AG1542" s="207"/>
      <c r="AH1542" s="208"/>
    </row>
    <row r="1543" customFormat="false" ht="13.5" hidden="false" customHeight="true" outlineLevel="0" collapsed="false">
      <c r="A1543" s="22" t="n">
        <v>1542</v>
      </c>
      <c r="B1543" s="180"/>
      <c r="C1543" s="22"/>
      <c r="D1543" s="22"/>
      <c r="E1543" s="22"/>
      <c r="F1543" s="22"/>
      <c r="G1543" s="22"/>
      <c r="H1543" s="183"/>
      <c r="I1543" s="183"/>
      <c r="J1543" s="22"/>
      <c r="K1543" s="191" t="e">
        <f aca="false">VLOOKUP('Altri Costi'!J1543,Legenda!$D$1:$F$258,2)</f>
        <v>#N/A</v>
      </c>
      <c r="L1543" s="22"/>
      <c r="M1543" s="22"/>
      <c r="N1543" s="203"/>
      <c r="O1543" s="183"/>
      <c r="P1543" s="22"/>
      <c r="Q1543" s="203"/>
      <c r="R1543" s="183"/>
      <c r="S1543" s="184" t="n">
        <f aca="false">'Piano Finanziario Annuale'!$F$6</f>
        <v>0</v>
      </c>
      <c r="T1543" s="185" t="n">
        <v>0</v>
      </c>
      <c r="U1543" s="186"/>
      <c r="V1543" s="187" t="n">
        <f aca="false">(T1543*U1543)</f>
        <v>0</v>
      </c>
      <c r="W1543" s="185" t="n">
        <v>0</v>
      </c>
      <c r="X1543" s="185" t="n">
        <f aca="false">IF(OR(S1543="sì",S1543="forfettario 190"),SUM(T1543+W1543),SUM(T1543+V1543+W1543))</f>
        <v>0</v>
      </c>
      <c r="Y1543" s="205"/>
      <c r="Z1543" s="205"/>
      <c r="AA1543" s="206"/>
      <c r="AB1543" s="189" t="n">
        <f aca="false">IF(AA1543="SI",X1543,0)</f>
        <v>0</v>
      </c>
      <c r="AC1543" s="207"/>
      <c r="AD1543" s="207"/>
      <c r="AE1543" s="207"/>
      <c r="AF1543" s="207"/>
      <c r="AG1543" s="207"/>
      <c r="AH1543" s="208"/>
    </row>
    <row r="1544" customFormat="false" ht="13.5" hidden="false" customHeight="true" outlineLevel="0" collapsed="false">
      <c r="A1544" s="22" t="n">
        <v>1543</v>
      </c>
      <c r="B1544" s="180"/>
      <c r="C1544" s="22"/>
      <c r="D1544" s="22"/>
      <c r="E1544" s="22"/>
      <c r="F1544" s="22"/>
      <c r="G1544" s="22"/>
      <c r="H1544" s="183"/>
      <c r="I1544" s="183"/>
      <c r="J1544" s="22"/>
      <c r="K1544" s="191" t="e">
        <f aca="false">VLOOKUP('Altri Costi'!J1544,Legenda!$D$1:$F$258,2)</f>
        <v>#N/A</v>
      </c>
      <c r="L1544" s="22"/>
      <c r="M1544" s="22"/>
      <c r="N1544" s="203"/>
      <c r="O1544" s="183"/>
      <c r="P1544" s="22"/>
      <c r="Q1544" s="203"/>
      <c r="R1544" s="183"/>
      <c r="S1544" s="184" t="n">
        <f aca="false">'Piano Finanziario Annuale'!$F$6</f>
        <v>0</v>
      </c>
      <c r="T1544" s="185" t="n">
        <v>0</v>
      </c>
      <c r="U1544" s="186"/>
      <c r="V1544" s="187" t="n">
        <f aca="false">(T1544*U1544)</f>
        <v>0</v>
      </c>
      <c r="W1544" s="185" t="n">
        <v>0</v>
      </c>
      <c r="X1544" s="185" t="n">
        <f aca="false">IF(OR(S1544="sì",S1544="forfettario 190"),SUM(T1544+W1544),SUM(T1544+V1544+W1544))</f>
        <v>0</v>
      </c>
      <c r="Y1544" s="205"/>
      <c r="Z1544" s="205"/>
      <c r="AA1544" s="206"/>
      <c r="AB1544" s="189" t="n">
        <f aca="false">IF(AA1544="SI",X1544,0)</f>
        <v>0</v>
      </c>
      <c r="AC1544" s="207"/>
      <c r="AD1544" s="207"/>
      <c r="AE1544" s="207"/>
      <c r="AF1544" s="207"/>
      <c r="AG1544" s="207"/>
      <c r="AH1544" s="208"/>
    </row>
    <row r="1545" customFormat="false" ht="13.5" hidden="false" customHeight="true" outlineLevel="0" collapsed="false">
      <c r="A1545" s="22" t="n">
        <v>1544</v>
      </c>
      <c r="B1545" s="180"/>
      <c r="C1545" s="22"/>
      <c r="D1545" s="22"/>
      <c r="E1545" s="22"/>
      <c r="F1545" s="22"/>
      <c r="G1545" s="22"/>
      <c r="H1545" s="183"/>
      <c r="I1545" s="183"/>
      <c r="J1545" s="22"/>
      <c r="K1545" s="191" t="e">
        <f aca="false">VLOOKUP('Altri Costi'!J1545,Legenda!$D$1:$F$258,2)</f>
        <v>#N/A</v>
      </c>
      <c r="L1545" s="22"/>
      <c r="M1545" s="22"/>
      <c r="N1545" s="203"/>
      <c r="O1545" s="183"/>
      <c r="P1545" s="22"/>
      <c r="Q1545" s="203"/>
      <c r="R1545" s="183"/>
      <c r="S1545" s="184" t="n">
        <f aca="false">'Piano Finanziario Annuale'!$F$6</f>
        <v>0</v>
      </c>
      <c r="T1545" s="185" t="n">
        <v>0</v>
      </c>
      <c r="U1545" s="186"/>
      <c r="V1545" s="187" t="n">
        <f aca="false">(T1545*U1545)</f>
        <v>0</v>
      </c>
      <c r="W1545" s="185" t="n">
        <v>0</v>
      </c>
      <c r="X1545" s="185" t="n">
        <f aca="false">IF(OR(S1545="sì",S1545="forfettario 190"),SUM(T1545+W1545),SUM(T1545+V1545+W1545))</f>
        <v>0</v>
      </c>
      <c r="Y1545" s="205"/>
      <c r="Z1545" s="205"/>
      <c r="AA1545" s="206"/>
      <c r="AB1545" s="189" t="n">
        <f aca="false">IF(AA1545="SI",X1545,0)</f>
        <v>0</v>
      </c>
      <c r="AC1545" s="207"/>
      <c r="AD1545" s="207"/>
      <c r="AE1545" s="207"/>
      <c r="AF1545" s="207"/>
      <c r="AG1545" s="207"/>
      <c r="AH1545" s="208"/>
    </row>
    <row r="1546" customFormat="false" ht="13.5" hidden="false" customHeight="true" outlineLevel="0" collapsed="false">
      <c r="A1546" s="22" t="n">
        <v>1545</v>
      </c>
      <c r="B1546" s="180"/>
      <c r="C1546" s="22"/>
      <c r="D1546" s="22"/>
      <c r="E1546" s="22"/>
      <c r="F1546" s="22"/>
      <c r="G1546" s="22"/>
      <c r="H1546" s="183"/>
      <c r="I1546" s="183"/>
      <c r="J1546" s="22"/>
      <c r="K1546" s="191" t="e">
        <f aca="false">VLOOKUP('Altri Costi'!J1546,Legenda!$D$1:$F$258,2)</f>
        <v>#N/A</v>
      </c>
      <c r="L1546" s="22"/>
      <c r="M1546" s="22"/>
      <c r="N1546" s="203"/>
      <c r="O1546" s="183"/>
      <c r="P1546" s="22"/>
      <c r="Q1546" s="203"/>
      <c r="R1546" s="183"/>
      <c r="S1546" s="184" t="n">
        <f aca="false">'Piano Finanziario Annuale'!$F$6</f>
        <v>0</v>
      </c>
      <c r="T1546" s="185" t="n">
        <v>0</v>
      </c>
      <c r="U1546" s="186"/>
      <c r="V1546" s="187" t="n">
        <f aca="false">(T1546*U1546)</f>
        <v>0</v>
      </c>
      <c r="W1546" s="185" t="n">
        <v>0</v>
      </c>
      <c r="X1546" s="185" t="n">
        <f aca="false">IF(OR(S1546="sì",S1546="forfettario 190"),SUM(T1546+W1546),SUM(T1546+V1546+W1546))</f>
        <v>0</v>
      </c>
      <c r="Y1546" s="205"/>
      <c r="Z1546" s="205"/>
      <c r="AA1546" s="206"/>
      <c r="AB1546" s="189" t="n">
        <f aca="false">IF(AA1546="SI",X1546,0)</f>
        <v>0</v>
      </c>
      <c r="AC1546" s="207"/>
      <c r="AD1546" s="207"/>
      <c r="AE1546" s="207"/>
      <c r="AF1546" s="207"/>
      <c r="AG1546" s="207"/>
      <c r="AH1546" s="208"/>
    </row>
    <row r="1547" customFormat="false" ht="13.5" hidden="false" customHeight="true" outlineLevel="0" collapsed="false">
      <c r="A1547" s="22" t="n">
        <v>1546</v>
      </c>
      <c r="B1547" s="180"/>
      <c r="C1547" s="22"/>
      <c r="D1547" s="22"/>
      <c r="E1547" s="22"/>
      <c r="F1547" s="22"/>
      <c r="G1547" s="22"/>
      <c r="H1547" s="183"/>
      <c r="I1547" s="183"/>
      <c r="J1547" s="22"/>
      <c r="K1547" s="191" t="e">
        <f aca="false">VLOOKUP('Altri Costi'!J1547,Legenda!$D$1:$F$258,2)</f>
        <v>#N/A</v>
      </c>
      <c r="L1547" s="22"/>
      <c r="M1547" s="22"/>
      <c r="N1547" s="203"/>
      <c r="O1547" s="183"/>
      <c r="P1547" s="22"/>
      <c r="Q1547" s="203"/>
      <c r="R1547" s="183"/>
      <c r="S1547" s="184" t="n">
        <f aca="false">'Piano Finanziario Annuale'!$F$6</f>
        <v>0</v>
      </c>
      <c r="T1547" s="185" t="n">
        <v>0</v>
      </c>
      <c r="U1547" s="186"/>
      <c r="V1547" s="187" t="n">
        <f aca="false">(T1547*U1547)</f>
        <v>0</v>
      </c>
      <c r="W1547" s="185" t="n">
        <v>0</v>
      </c>
      <c r="X1547" s="185" t="n">
        <f aca="false">IF(OR(S1547="sì",S1547="forfettario 190"),SUM(T1547+W1547),SUM(T1547+V1547+W1547))</f>
        <v>0</v>
      </c>
      <c r="Y1547" s="205"/>
      <c r="Z1547" s="205"/>
      <c r="AA1547" s="206"/>
      <c r="AB1547" s="189" t="n">
        <f aca="false">IF(AA1547="SI",X1547,0)</f>
        <v>0</v>
      </c>
      <c r="AC1547" s="207"/>
      <c r="AD1547" s="207"/>
      <c r="AE1547" s="207"/>
      <c r="AF1547" s="207"/>
      <c r="AG1547" s="207"/>
      <c r="AH1547" s="208"/>
    </row>
    <row r="1548" customFormat="false" ht="13.5" hidden="false" customHeight="true" outlineLevel="0" collapsed="false">
      <c r="A1548" s="22" t="n">
        <v>1547</v>
      </c>
      <c r="B1548" s="180"/>
      <c r="C1548" s="22"/>
      <c r="D1548" s="22"/>
      <c r="E1548" s="22"/>
      <c r="F1548" s="22"/>
      <c r="G1548" s="22"/>
      <c r="H1548" s="183"/>
      <c r="I1548" s="183"/>
      <c r="J1548" s="22"/>
      <c r="K1548" s="191" t="e">
        <f aca="false">VLOOKUP('Altri Costi'!J1548,Legenda!$D$1:$F$258,2)</f>
        <v>#N/A</v>
      </c>
      <c r="L1548" s="22"/>
      <c r="M1548" s="22"/>
      <c r="N1548" s="203"/>
      <c r="O1548" s="183"/>
      <c r="P1548" s="22"/>
      <c r="Q1548" s="203"/>
      <c r="R1548" s="183"/>
      <c r="S1548" s="184" t="n">
        <f aca="false">'Piano Finanziario Annuale'!$F$6</f>
        <v>0</v>
      </c>
      <c r="T1548" s="185" t="n">
        <v>0</v>
      </c>
      <c r="U1548" s="186"/>
      <c r="V1548" s="187" t="n">
        <f aca="false">(T1548*U1548)</f>
        <v>0</v>
      </c>
      <c r="W1548" s="185" t="n">
        <v>0</v>
      </c>
      <c r="X1548" s="185" t="n">
        <f aca="false">IF(OR(S1548="sì",S1548="forfettario 190"),SUM(T1548+W1548),SUM(T1548+V1548+W1548))</f>
        <v>0</v>
      </c>
      <c r="Y1548" s="205"/>
      <c r="Z1548" s="205"/>
      <c r="AA1548" s="206"/>
      <c r="AB1548" s="189" t="n">
        <f aca="false">IF(AA1548="SI",X1548,0)</f>
        <v>0</v>
      </c>
      <c r="AC1548" s="207"/>
      <c r="AD1548" s="207"/>
      <c r="AE1548" s="207"/>
      <c r="AF1548" s="207"/>
      <c r="AG1548" s="207"/>
      <c r="AH1548" s="208"/>
    </row>
    <row r="1549" customFormat="false" ht="13.5" hidden="false" customHeight="true" outlineLevel="0" collapsed="false">
      <c r="A1549" s="22" t="n">
        <v>1548</v>
      </c>
      <c r="B1549" s="180"/>
      <c r="C1549" s="22"/>
      <c r="D1549" s="22"/>
      <c r="E1549" s="22"/>
      <c r="F1549" s="22"/>
      <c r="G1549" s="22"/>
      <c r="H1549" s="183"/>
      <c r="I1549" s="183"/>
      <c r="J1549" s="22"/>
      <c r="K1549" s="191" t="e">
        <f aca="false">VLOOKUP('Altri Costi'!J1549,Legenda!$D$1:$F$258,2)</f>
        <v>#N/A</v>
      </c>
      <c r="L1549" s="22"/>
      <c r="M1549" s="22"/>
      <c r="N1549" s="203"/>
      <c r="O1549" s="183"/>
      <c r="P1549" s="22"/>
      <c r="Q1549" s="203"/>
      <c r="R1549" s="183"/>
      <c r="S1549" s="184" t="n">
        <f aca="false">'Piano Finanziario Annuale'!$F$6</f>
        <v>0</v>
      </c>
      <c r="T1549" s="185" t="n">
        <v>0</v>
      </c>
      <c r="U1549" s="186"/>
      <c r="V1549" s="187" t="n">
        <f aca="false">(T1549*U1549)</f>
        <v>0</v>
      </c>
      <c r="W1549" s="185" t="n">
        <v>0</v>
      </c>
      <c r="X1549" s="185" t="n">
        <f aca="false">IF(OR(S1549="sì",S1549="forfettario 190"),SUM(T1549+W1549),SUM(T1549+V1549+W1549))</f>
        <v>0</v>
      </c>
      <c r="Y1549" s="205"/>
      <c r="Z1549" s="205"/>
      <c r="AA1549" s="206"/>
      <c r="AB1549" s="189" t="n">
        <f aca="false">IF(AA1549="SI",X1549,0)</f>
        <v>0</v>
      </c>
      <c r="AC1549" s="207"/>
      <c r="AD1549" s="207"/>
      <c r="AE1549" s="207"/>
      <c r="AF1549" s="207"/>
      <c r="AG1549" s="207"/>
      <c r="AH1549" s="208"/>
    </row>
    <row r="1550" customFormat="false" ht="13.5" hidden="false" customHeight="true" outlineLevel="0" collapsed="false">
      <c r="A1550" s="22" t="n">
        <v>1549</v>
      </c>
      <c r="B1550" s="180"/>
      <c r="C1550" s="22"/>
      <c r="D1550" s="22"/>
      <c r="E1550" s="22"/>
      <c r="F1550" s="22"/>
      <c r="G1550" s="22"/>
      <c r="H1550" s="183"/>
      <c r="I1550" s="183"/>
      <c r="J1550" s="22"/>
      <c r="K1550" s="191" t="e">
        <f aca="false">VLOOKUP('Altri Costi'!J1550,Legenda!$D$1:$F$258,2)</f>
        <v>#N/A</v>
      </c>
      <c r="L1550" s="22"/>
      <c r="M1550" s="22"/>
      <c r="N1550" s="203"/>
      <c r="O1550" s="183"/>
      <c r="P1550" s="22"/>
      <c r="Q1550" s="203"/>
      <c r="R1550" s="183"/>
      <c r="S1550" s="184" t="n">
        <f aca="false">'Piano Finanziario Annuale'!$F$6</f>
        <v>0</v>
      </c>
      <c r="T1550" s="185" t="n">
        <v>0</v>
      </c>
      <c r="U1550" s="186"/>
      <c r="V1550" s="187" t="n">
        <f aca="false">(T1550*U1550)</f>
        <v>0</v>
      </c>
      <c r="W1550" s="185" t="n">
        <v>0</v>
      </c>
      <c r="X1550" s="185" t="n">
        <f aca="false">IF(OR(S1550="sì",S1550="forfettario 190"),SUM(T1550+W1550),SUM(T1550+V1550+W1550))</f>
        <v>0</v>
      </c>
      <c r="Y1550" s="205"/>
      <c r="Z1550" s="205"/>
      <c r="AA1550" s="206"/>
      <c r="AB1550" s="189" t="n">
        <f aca="false">IF(AA1550="SI",X1550,0)</f>
        <v>0</v>
      </c>
      <c r="AC1550" s="207"/>
      <c r="AD1550" s="207"/>
      <c r="AE1550" s="207"/>
      <c r="AF1550" s="207"/>
      <c r="AG1550" s="207"/>
      <c r="AH1550" s="208"/>
    </row>
    <row r="1551" customFormat="false" ht="13.5" hidden="false" customHeight="true" outlineLevel="0" collapsed="false">
      <c r="A1551" s="22" t="n">
        <v>1550</v>
      </c>
      <c r="B1551" s="180"/>
      <c r="C1551" s="22"/>
      <c r="D1551" s="22"/>
      <c r="E1551" s="22"/>
      <c r="F1551" s="22"/>
      <c r="G1551" s="22"/>
      <c r="H1551" s="183"/>
      <c r="I1551" s="183"/>
      <c r="J1551" s="22"/>
      <c r="K1551" s="191" t="e">
        <f aca="false">VLOOKUP('Altri Costi'!J1551,Legenda!$D$1:$F$258,2)</f>
        <v>#N/A</v>
      </c>
      <c r="L1551" s="22"/>
      <c r="M1551" s="22"/>
      <c r="N1551" s="203"/>
      <c r="O1551" s="183"/>
      <c r="P1551" s="22"/>
      <c r="Q1551" s="203"/>
      <c r="R1551" s="183"/>
      <c r="S1551" s="184" t="n">
        <f aca="false">'Piano Finanziario Annuale'!$F$6</f>
        <v>0</v>
      </c>
      <c r="T1551" s="185" t="n">
        <v>0</v>
      </c>
      <c r="U1551" s="186"/>
      <c r="V1551" s="187" t="n">
        <f aca="false">(T1551*U1551)</f>
        <v>0</v>
      </c>
      <c r="W1551" s="185" t="n">
        <v>0</v>
      </c>
      <c r="X1551" s="185" t="n">
        <f aca="false">IF(OR(S1551="sì",S1551="forfettario 190"),SUM(T1551+W1551),SUM(T1551+V1551+W1551))</f>
        <v>0</v>
      </c>
      <c r="Y1551" s="205"/>
      <c r="Z1551" s="205"/>
      <c r="AA1551" s="206"/>
      <c r="AB1551" s="189" t="n">
        <f aca="false">IF(AA1551="SI",X1551,0)</f>
        <v>0</v>
      </c>
      <c r="AC1551" s="207"/>
      <c r="AD1551" s="207"/>
      <c r="AE1551" s="207"/>
      <c r="AF1551" s="207"/>
      <c r="AG1551" s="207"/>
      <c r="AH1551" s="208"/>
    </row>
    <row r="1552" customFormat="false" ht="13.5" hidden="false" customHeight="true" outlineLevel="0" collapsed="false">
      <c r="A1552" s="22" t="n">
        <v>1551</v>
      </c>
      <c r="B1552" s="180"/>
      <c r="C1552" s="22"/>
      <c r="D1552" s="22"/>
      <c r="E1552" s="22"/>
      <c r="F1552" s="22"/>
      <c r="G1552" s="22"/>
      <c r="H1552" s="183"/>
      <c r="I1552" s="183"/>
      <c r="J1552" s="22"/>
      <c r="K1552" s="191" t="e">
        <f aca="false">VLOOKUP('Altri Costi'!J1552,Legenda!$D$1:$F$258,2)</f>
        <v>#N/A</v>
      </c>
      <c r="L1552" s="22"/>
      <c r="M1552" s="22"/>
      <c r="N1552" s="203"/>
      <c r="O1552" s="183"/>
      <c r="P1552" s="22"/>
      <c r="Q1552" s="203"/>
      <c r="R1552" s="183"/>
      <c r="S1552" s="184" t="n">
        <f aca="false">'Piano Finanziario Annuale'!$F$6</f>
        <v>0</v>
      </c>
      <c r="T1552" s="185" t="n">
        <v>0</v>
      </c>
      <c r="U1552" s="186"/>
      <c r="V1552" s="187" t="n">
        <f aca="false">(T1552*U1552)</f>
        <v>0</v>
      </c>
      <c r="W1552" s="185" t="n">
        <v>0</v>
      </c>
      <c r="X1552" s="185" t="n">
        <f aca="false">IF(OR(S1552="sì",S1552="forfettario 190"),SUM(T1552+W1552),SUM(T1552+V1552+W1552))</f>
        <v>0</v>
      </c>
      <c r="Y1552" s="205"/>
      <c r="Z1552" s="205"/>
      <c r="AA1552" s="206"/>
      <c r="AB1552" s="189" t="n">
        <f aca="false">IF(AA1552="SI",X1552,0)</f>
        <v>0</v>
      </c>
      <c r="AC1552" s="207"/>
      <c r="AD1552" s="207"/>
      <c r="AE1552" s="207"/>
      <c r="AF1552" s="207"/>
      <c r="AG1552" s="207"/>
      <c r="AH1552" s="208"/>
    </row>
    <row r="1553" customFormat="false" ht="13.5" hidden="false" customHeight="true" outlineLevel="0" collapsed="false">
      <c r="A1553" s="22" t="n">
        <v>1552</v>
      </c>
      <c r="B1553" s="180"/>
      <c r="C1553" s="22"/>
      <c r="D1553" s="22"/>
      <c r="E1553" s="22"/>
      <c r="F1553" s="22"/>
      <c r="G1553" s="22"/>
      <c r="H1553" s="183"/>
      <c r="I1553" s="183"/>
      <c r="J1553" s="22"/>
      <c r="K1553" s="191" t="e">
        <f aca="false">VLOOKUP('Altri Costi'!J1553,Legenda!$D$1:$F$258,2)</f>
        <v>#N/A</v>
      </c>
      <c r="L1553" s="22"/>
      <c r="M1553" s="22"/>
      <c r="N1553" s="203"/>
      <c r="O1553" s="183"/>
      <c r="P1553" s="22"/>
      <c r="Q1553" s="203"/>
      <c r="R1553" s="183"/>
      <c r="S1553" s="184" t="n">
        <f aca="false">'Piano Finanziario Annuale'!$F$6</f>
        <v>0</v>
      </c>
      <c r="T1553" s="185" t="n">
        <v>0</v>
      </c>
      <c r="U1553" s="186"/>
      <c r="V1553" s="187" t="n">
        <f aca="false">(T1553*U1553)</f>
        <v>0</v>
      </c>
      <c r="W1553" s="185" t="n">
        <v>0</v>
      </c>
      <c r="X1553" s="185" t="n">
        <f aca="false">IF(OR(S1553="sì",S1553="forfettario 190"),SUM(T1553+W1553),SUM(T1553+V1553+W1553))</f>
        <v>0</v>
      </c>
      <c r="Y1553" s="205"/>
      <c r="Z1553" s="205"/>
      <c r="AA1553" s="206"/>
      <c r="AB1553" s="189" t="n">
        <f aca="false">IF(AA1553="SI",X1553,0)</f>
        <v>0</v>
      </c>
      <c r="AC1553" s="207"/>
      <c r="AD1553" s="207"/>
      <c r="AE1553" s="207"/>
      <c r="AF1553" s="207"/>
      <c r="AG1553" s="207"/>
      <c r="AH1553" s="208"/>
    </row>
    <row r="1554" customFormat="false" ht="13.5" hidden="false" customHeight="true" outlineLevel="0" collapsed="false">
      <c r="A1554" s="22" t="n">
        <v>1553</v>
      </c>
      <c r="B1554" s="180"/>
      <c r="C1554" s="22"/>
      <c r="D1554" s="22"/>
      <c r="E1554" s="22"/>
      <c r="F1554" s="22"/>
      <c r="G1554" s="22"/>
      <c r="H1554" s="183"/>
      <c r="I1554" s="183"/>
      <c r="J1554" s="22"/>
      <c r="K1554" s="191" t="e">
        <f aca="false">VLOOKUP('Altri Costi'!J1554,Legenda!$D$1:$F$258,2)</f>
        <v>#N/A</v>
      </c>
      <c r="L1554" s="22"/>
      <c r="M1554" s="22"/>
      <c r="N1554" s="203"/>
      <c r="O1554" s="183"/>
      <c r="P1554" s="22"/>
      <c r="Q1554" s="203"/>
      <c r="R1554" s="183"/>
      <c r="S1554" s="184" t="n">
        <f aca="false">'Piano Finanziario Annuale'!$F$6</f>
        <v>0</v>
      </c>
      <c r="T1554" s="185" t="n">
        <v>0</v>
      </c>
      <c r="U1554" s="186"/>
      <c r="V1554" s="187" t="n">
        <f aca="false">(T1554*U1554)</f>
        <v>0</v>
      </c>
      <c r="W1554" s="185" t="n">
        <v>0</v>
      </c>
      <c r="X1554" s="185" t="n">
        <f aca="false">IF(OR(S1554="sì",S1554="forfettario 190"),SUM(T1554+W1554),SUM(T1554+V1554+W1554))</f>
        <v>0</v>
      </c>
      <c r="Y1554" s="205"/>
      <c r="Z1554" s="205"/>
      <c r="AA1554" s="206"/>
      <c r="AB1554" s="189" t="n">
        <f aca="false">IF(AA1554="SI",X1554,0)</f>
        <v>0</v>
      </c>
      <c r="AC1554" s="207"/>
      <c r="AD1554" s="207"/>
      <c r="AE1554" s="207"/>
      <c r="AF1554" s="207"/>
      <c r="AG1554" s="207"/>
      <c r="AH1554" s="208"/>
    </row>
    <row r="1555" customFormat="false" ht="13.5" hidden="false" customHeight="true" outlineLevel="0" collapsed="false">
      <c r="A1555" s="22" t="n">
        <v>1554</v>
      </c>
      <c r="B1555" s="180"/>
      <c r="C1555" s="22"/>
      <c r="D1555" s="22"/>
      <c r="E1555" s="22"/>
      <c r="F1555" s="22"/>
      <c r="G1555" s="22"/>
      <c r="H1555" s="183"/>
      <c r="I1555" s="183"/>
      <c r="J1555" s="22"/>
      <c r="K1555" s="191" t="e">
        <f aca="false">VLOOKUP('Altri Costi'!J1555,Legenda!$D$1:$F$258,2)</f>
        <v>#N/A</v>
      </c>
      <c r="L1555" s="22"/>
      <c r="M1555" s="22"/>
      <c r="N1555" s="203"/>
      <c r="O1555" s="183"/>
      <c r="P1555" s="22"/>
      <c r="Q1555" s="203"/>
      <c r="R1555" s="183"/>
      <c r="S1555" s="184" t="n">
        <f aca="false">'Piano Finanziario Annuale'!$F$6</f>
        <v>0</v>
      </c>
      <c r="T1555" s="185" t="n">
        <v>0</v>
      </c>
      <c r="U1555" s="186"/>
      <c r="V1555" s="187" t="n">
        <f aca="false">(T1555*U1555)</f>
        <v>0</v>
      </c>
      <c r="W1555" s="185" t="n">
        <v>0</v>
      </c>
      <c r="X1555" s="185" t="n">
        <f aca="false">IF(OR(S1555="sì",S1555="forfettario 190"),SUM(T1555+W1555),SUM(T1555+V1555+W1555))</f>
        <v>0</v>
      </c>
      <c r="Y1555" s="205"/>
      <c r="Z1555" s="205"/>
      <c r="AA1555" s="206"/>
      <c r="AB1555" s="189" t="n">
        <f aca="false">IF(AA1555="SI",X1555,0)</f>
        <v>0</v>
      </c>
      <c r="AC1555" s="207"/>
      <c r="AD1555" s="207"/>
      <c r="AE1555" s="207"/>
      <c r="AF1555" s="207"/>
      <c r="AG1555" s="207"/>
      <c r="AH1555" s="208"/>
    </row>
    <row r="1556" customFormat="false" ht="13.5" hidden="false" customHeight="true" outlineLevel="0" collapsed="false">
      <c r="A1556" s="22" t="n">
        <v>1555</v>
      </c>
      <c r="B1556" s="180"/>
      <c r="C1556" s="22"/>
      <c r="D1556" s="22"/>
      <c r="E1556" s="22"/>
      <c r="F1556" s="22"/>
      <c r="G1556" s="22"/>
      <c r="H1556" s="183"/>
      <c r="I1556" s="183"/>
      <c r="J1556" s="22"/>
      <c r="K1556" s="191" t="e">
        <f aca="false">VLOOKUP('Altri Costi'!J1556,Legenda!$D$1:$F$258,2)</f>
        <v>#N/A</v>
      </c>
      <c r="L1556" s="22"/>
      <c r="M1556" s="22"/>
      <c r="N1556" s="203"/>
      <c r="O1556" s="183"/>
      <c r="P1556" s="22"/>
      <c r="Q1556" s="203"/>
      <c r="R1556" s="183"/>
      <c r="S1556" s="184" t="n">
        <f aca="false">'Piano Finanziario Annuale'!$F$6</f>
        <v>0</v>
      </c>
      <c r="T1556" s="185" t="n">
        <v>0</v>
      </c>
      <c r="U1556" s="186"/>
      <c r="V1556" s="187" t="n">
        <f aca="false">(T1556*U1556)</f>
        <v>0</v>
      </c>
      <c r="W1556" s="185" t="n">
        <v>0</v>
      </c>
      <c r="X1556" s="185" t="n">
        <f aca="false">IF(OR(S1556="sì",S1556="forfettario 190"),SUM(T1556+W1556),SUM(T1556+V1556+W1556))</f>
        <v>0</v>
      </c>
      <c r="Y1556" s="205"/>
      <c r="Z1556" s="205"/>
      <c r="AA1556" s="206"/>
      <c r="AB1556" s="189" t="n">
        <f aca="false">IF(AA1556="SI",X1556,0)</f>
        <v>0</v>
      </c>
      <c r="AC1556" s="207"/>
      <c r="AD1556" s="207"/>
      <c r="AE1556" s="207"/>
      <c r="AF1556" s="207"/>
      <c r="AG1556" s="207"/>
      <c r="AH1556" s="208"/>
    </row>
    <row r="1557" customFormat="false" ht="13.5" hidden="false" customHeight="true" outlineLevel="0" collapsed="false">
      <c r="A1557" s="22" t="n">
        <v>1556</v>
      </c>
      <c r="B1557" s="180"/>
      <c r="C1557" s="22"/>
      <c r="D1557" s="22"/>
      <c r="E1557" s="22"/>
      <c r="F1557" s="22"/>
      <c r="G1557" s="22"/>
      <c r="H1557" s="183"/>
      <c r="I1557" s="183"/>
      <c r="J1557" s="22"/>
      <c r="K1557" s="191" t="e">
        <f aca="false">VLOOKUP('Altri Costi'!J1557,Legenda!$D$1:$F$258,2)</f>
        <v>#N/A</v>
      </c>
      <c r="L1557" s="22"/>
      <c r="M1557" s="22"/>
      <c r="N1557" s="203"/>
      <c r="O1557" s="183"/>
      <c r="P1557" s="22"/>
      <c r="Q1557" s="203"/>
      <c r="R1557" s="183"/>
      <c r="S1557" s="184" t="n">
        <f aca="false">'Piano Finanziario Annuale'!$F$6</f>
        <v>0</v>
      </c>
      <c r="T1557" s="185" t="n">
        <v>0</v>
      </c>
      <c r="U1557" s="186"/>
      <c r="V1557" s="187" t="n">
        <f aca="false">(T1557*U1557)</f>
        <v>0</v>
      </c>
      <c r="W1557" s="185" t="n">
        <v>0</v>
      </c>
      <c r="X1557" s="185" t="n">
        <f aca="false">IF(OR(S1557="sì",S1557="forfettario 190"),SUM(T1557+W1557),SUM(T1557+V1557+W1557))</f>
        <v>0</v>
      </c>
      <c r="Y1557" s="205"/>
      <c r="Z1557" s="205"/>
      <c r="AA1557" s="206"/>
      <c r="AB1557" s="189" t="n">
        <f aca="false">IF(AA1557="SI",X1557,0)</f>
        <v>0</v>
      </c>
      <c r="AC1557" s="207"/>
      <c r="AD1557" s="207"/>
      <c r="AE1557" s="207"/>
      <c r="AF1557" s="207"/>
      <c r="AG1557" s="207"/>
      <c r="AH1557" s="208"/>
    </row>
    <row r="1558" customFormat="false" ht="13.5" hidden="false" customHeight="true" outlineLevel="0" collapsed="false">
      <c r="A1558" s="22" t="n">
        <v>1557</v>
      </c>
      <c r="B1558" s="180"/>
      <c r="C1558" s="22"/>
      <c r="D1558" s="22"/>
      <c r="E1558" s="22"/>
      <c r="F1558" s="22"/>
      <c r="G1558" s="22"/>
      <c r="H1558" s="183"/>
      <c r="I1558" s="183"/>
      <c r="J1558" s="22"/>
      <c r="K1558" s="191" t="e">
        <f aca="false">VLOOKUP('Altri Costi'!J1558,Legenda!$D$1:$F$258,2)</f>
        <v>#N/A</v>
      </c>
      <c r="L1558" s="22"/>
      <c r="M1558" s="22"/>
      <c r="N1558" s="203"/>
      <c r="O1558" s="183"/>
      <c r="P1558" s="22"/>
      <c r="Q1558" s="203"/>
      <c r="R1558" s="183"/>
      <c r="S1558" s="184" t="n">
        <f aca="false">'Piano Finanziario Annuale'!$F$6</f>
        <v>0</v>
      </c>
      <c r="T1558" s="185" t="n">
        <v>0</v>
      </c>
      <c r="U1558" s="186"/>
      <c r="V1558" s="187" t="n">
        <f aca="false">(T1558*U1558)</f>
        <v>0</v>
      </c>
      <c r="W1558" s="185" t="n">
        <v>0</v>
      </c>
      <c r="X1558" s="185" t="n">
        <f aca="false">IF(OR(S1558="sì",S1558="forfettario 190"),SUM(T1558+W1558),SUM(T1558+V1558+W1558))</f>
        <v>0</v>
      </c>
      <c r="Y1558" s="205"/>
      <c r="Z1558" s="205"/>
      <c r="AA1558" s="206"/>
      <c r="AB1558" s="189" t="n">
        <f aca="false">IF(AA1558="SI",X1558,0)</f>
        <v>0</v>
      </c>
      <c r="AC1558" s="207"/>
      <c r="AD1558" s="207"/>
      <c r="AE1558" s="207"/>
      <c r="AF1558" s="207"/>
      <c r="AG1558" s="207"/>
      <c r="AH1558" s="208"/>
    </row>
    <row r="1559" customFormat="false" ht="13.5" hidden="false" customHeight="true" outlineLevel="0" collapsed="false">
      <c r="A1559" s="22" t="n">
        <v>1558</v>
      </c>
      <c r="B1559" s="180"/>
      <c r="C1559" s="22"/>
      <c r="D1559" s="22"/>
      <c r="E1559" s="22"/>
      <c r="F1559" s="22"/>
      <c r="G1559" s="22"/>
      <c r="H1559" s="183"/>
      <c r="I1559" s="183"/>
      <c r="J1559" s="22"/>
      <c r="K1559" s="191" t="e">
        <f aca="false">VLOOKUP('Altri Costi'!J1559,Legenda!$D$1:$F$258,2)</f>
        <v>#N/A</v>
      </c>
      <c r="L1559" s="22"/>
      <c r="M1559" s="22"/>
      <c r="N1559" s="203"/>
      <c r="O1559" s="183"/>
      <c r="P1559" s="22"/>
      <c r="Q1559" s="203"/>
      <c r="R1559" s="183"/>
      <c r="S1559" s="184" t="n">
        <f aca="false">'Piano Finanziario Annuale'!$F$6</f>
        <v>0</v>
      </c>
      <c r="T1559" s="185" t="n">
        <v>0</v>
      </c>
      <c r="U1559" s="186"/>
      <c r="V1559" s="187" t="n">
        <f aca="false">(T1559*U1559)</f>
        <v>0</v>
      </c>
      <c r="W1559" s="185" t="n">
        <v>0</v>
      </c>
      <c r="X1559" s="185" t="n">
        <f aca="false">IF(OR(S1559="sì",S1559="forfettario 190"),SUM(T1559+W1559),SUM(T1559+V1559+W1559))</f>
        <v>0</v>
      </c>
      <c r="Y1559" s="205"/>
      <c r="Z1559" s="205"/>
      <c r="AA1559" s="206"/>
      <c r="AB1559" s="189" t="n">
        <f aca="false">IF(AA1559="SI",X1559,0)</f>
        <v>0</v>
      </c>
      <c r="AC1559" s="207"/>
      <c r="AD1559" s="207"/>
      <c r="AE1559" s="207"/>
      <c r="AF1559" s="207"/>
      <c r="AG1559" s="207"/>
      <c r="AH1559" s="208"/>
    </row>
    <row r="1560" customFormat="false" ht="13.5" hidden="false" customHeight="true" outlineLevel="0" collapsed="false">
      <c r="A1560" s="22" t="n">
        <v>1559</v>
      </c>
      <c r="B1560" s="180"/>
      <c r="C1560" s="22"/>
      <c r="D1560" s="22"/>
      <c r="E1560" s="22"/>
      <c r="F1560" s="22"/>
      <c r="G1560" s="22"/>
      <c r="H1560" s="183"/>
      <c r="I1560" s="183"/>
      <c r="J1560" s="22"/>
      <c r="K1560" s="191" t="e">
        <f aca="false">VLOOKUP('Altri Costi'!J1560,Legenda!$D$1:$F$258,2)</f>
        <v>#N/A</v>
      </c>
      <c r="L1560" s="22"/>
      <c r="M1560" s="22"/>
      <c r="N1560" s="203"/>
      <c r="O1560" s="183"/>
      <c r="P1560" s="22"/>
      <c r="Q1560" s="203"/>
      <c r="R1560" s="183"/>
      <c r="S1560" s="184" t="n">
        <f aca="false">'Piano Finanziario Annuale'!$F$6</f>
        <v>0</v>
      </c>
      <c r="T1560" s="185" t="n">
        <v>0</v>
      </c>
      <c r="U1560" s="186"/>
      <c r="V1560" s="187" t="n">
        <f aca="false">(T1560*U1560)</f>
        <v>0</v>
      </c>
      <c r="W1560" s="185" t="n">
        <v>0</v>
      </c>
      <c r="X1560" s="185" t="n">
        <f aca="false">IF(OR(S1560="sì",S1560="forfettario 190"),SUM(T1560+W1560),SUM(T1560+V1560+W1560))</f>
        <v>0</v>
      </c>
      <c r="Y1560" s="205"/>
      <c r="Z1560" s="205"/>
      <c r="AA1560" s="206"/>
      <c r="AB1560" s="189" t="n">
        <f aca="false">IF(AA1560="SI",X1560,0)</f>
        <v>0</v>
      </c>
      <c r="AC1560" s="207"/>
      <c r="AD1560" s="207"/>
      <c r="AE1560" s="207"/>
      <c r="AF1560" s="207"/>
      <c r="AG1560" s="207"/>
      <c r="AH1560" s="208"/>
    </row>
    <row r="1561" customFormat="false" ht="13.5" hidden="false" customHeight="true" outlineLevel="0" collapsed="false">
      <c r="A1561" s="22" t="n">
        <v>1560</v>
      </c>
      <c r="B1561" s="180"/>
      <c r="C1561" s="22"/>
      <c r="D1561" s="22"/>
      <c r="E1561" s="22"/>
      <c r="F1561" s="22"/>
      <c r="G1561" s="22"/>
      <c r="H1561" s="183"/>
      <c r="I1561" s="183"/>
      <c r="J1561" s="22"/>
      <c r="K1561" s="191" t="e">
        <f aca="false">VLOOKUP('Altri Costi'!J1561,Legenda!$D$1:$F$258,2)</f>
        <v>#N/A</v>
      </c>
      <c r="L1561" s="22"/>
      <c r="M1561" s="22"/>
      <c r="N1561" s="203"/>
      <c r="O1561" s="183"/>
      <c r="P1561" s="22"/>
      <c r="Q1561" s="203"/>
      <c r="R1561" s="183"/>
      <c r="S1561" s="184" t="n">
        <f aca="false">'Piano Finanziario Annuale'!$F$6</f>
        <v>0</v>
      </c>
      <c r="T1561" s="185" t="n">
        <v>0</v>
      </c>
      <c r="U1561" s="186"/>
      <c r="V1561" s="187" t="n">
        <f aca="false">(T1561*U1561)</f>
        <v>0</v>
      </c>
      <c r="W1561" s="185" t="n">
        <v>0</v>
      </c>
      <c r="X1561" s="185" t="n">
        <f aca="false">IF(OR(S1561="sì",S1561="forfettario 190"),SUM(T1561+W1561),SUM(T1561+V1561+W1561))</f>
        <v>0</v>
      </c>
      <c r="Y1561" s="205"/>
      <c r="Z1561" s="205"/>
      <c r="AA1561" s="206"/>
      <c r="AB1561" s="189" t="n">
        <f aca="false">IF(AA1561="SI",X1561,0)</f>
        <v>0</v>
      </c>
      <c r="AC1561" s="207"/>
      <c r="AD1561" s="207"/>
      <c r="AE1561" s="207"/>
      <c r="AF1561" s="207"/>
      <c r="AG1561" s="207"/>
      <c r="AH1561" s="208"/>
    </row>
    <row r="1562" customFormat="false" ht="13.5" hidden="false" customHeight="true" outlineLevel="0" collapsed="false">
      <c r="A1562" s="22" t="n">
        <v>1561</v>
      </c>
      <c r="B1562" s="180"/>
      <c r="C1562" s="22"/>
      <c r="D1562" s="22"/>
      <c r="E1562" s="22"/>
      <c r="F1562" s="22"/>
      <c r="G1562" s="22"/>
      <c r="H1562" s="183"/>
      <c r="I1562" s="183"/>
      <c r="J1562" s="22"/>
      <c r="K1562" s="191" t="e">
        <f aca="false">VLOOKUP('Altri Costi'!J1562,Legenda!$D$1:$F$258,2)</f>
        <v>#N/A</v>
      </c>
      <c r="L1562" s="22"/>
      <c r="M1562" s="22"/>
      <c r="N1562" s="203"/>
      <c r="O1562" s="183"/>
      <c r="P1562" s="22"/>
      <c r="Q1562" s="203"/>
      <c r="R1562" s="183"/>
      <c r="S1562" s="184" t="n">
        <f aca="false">'Piano Finanziario Annuale'!$F$6</f>
        <v>0</v>
      </c>
      <c r="T1562" s="185" t="n">
        <v>0</v>
      </c>
      <c r="U1562" s="186"/>
      <c r="V1562" s="187" t="n">
        <f aca="false">(T1562*U1562)</f>
        <v>0</v>
      </c>
      <c r="W1562" s="185" t="n">
        <v>0</v>
      </c>
      <c r="X1562" s="185" t="n">
        <f aca="false">IF(OR(S1562="sì",S1562="forfettario 190"),SUM(T1562+W1562),SUM(T1562+V1562+W1562))</f>
        <v>0</v>
      </c>
      <c r="Y1562" s="205"/>
      <c r="Z1562" s="205"/>
      <c r="AA1562" s="206"/>
      <c r="AB1562" s="189" t="n">
        <f aca="false">IF(AA1562="SI",X1562,0)</f>
        <v>0</v>
      </c>
      <c r="AC1562" s="207"/>
      <c r="AD1562" s="207"/>
      <c r="AE1562" s="207"/>
      <c r="AF1562" s="207"/>
      <c r="AG1562" s="207"/>
      <c r="AH1562" s="208"/>
    </row>
    <row r="1563" customFormat="false" ht="13.5" hidden="false" customHeight="true" outlineLevel="0" collapsed="false">
      <c r="A1563" s="22" t="n">
        <v>1562</v>
      </c>
      <c r="B1563" s="180"/>
      <c r="C1563" s="22"/>
      <c r="D1563" s="22"/>
      <c r="E1563" s="22"/>
      <c r="F1563" s="22"/>
      <c r="G1563" s="22"/>
      <c r="H1563" s="183"/>
      <c r="I1563" s="183"/>
      <c r="J1563" s="22"/>
      <c r="K1563" s="191" t="e">
        <f aca="false">VLOOKUP('Altri Costi'!J1563,Legenda!$D$1:$F$258,2)</f>
        <v>#N/A</v>
      </c>
      <c r="L1563" s="22"/>
      <c r="M1563" s="22"/>
      <c r="N1563" s="203"/>
      <c r="O1563" s="183"/>
      <c r="P1563" s="22"/>
      <c r="Q1563" s="203"/>
      <c r="R1563" s="183"/>
      <c r="S1563" s="184" t="n">
        <f aca="false">'Piano Finanziario Annuale'!$F$6</f>
        <v>0</v>
      </c>
      <c r="T1563" s="185" t="n">
        <v>0</v>
      </c>
      <c r="U1563" s="186"/>
      <c r="V1563" s="187" t="n">
        <f aca="false">(T1563*U1563)</f>
        <v>0</v>
      </c>
      <c r="W1563" s="185" t="n">
        <v>0</v>
      </c>
      <c r="X1563" s="185" t="n">
        <f aca="false">IF(OR(S1563="sì",S1563="forfettario 190"),SUM(T1563+W1563),SUM(T1563+V1563+W1563))</f>
        <v>0</v>
      </c>
      <c r="Y1563" s="205"/>
      <c r="Z1563" s="205"/>
      <c r="AA1563" s="206"/>
      <c r="AB1563" s="189" t="n">
        <f aca="false">IF(AA1563="SI",X1563,0)</f>
        <v>0</v>
      </c>
      <c r="AC1563" s="207"/>
      <c r="AD1563" s="207"/>
      <c r="AE1563" s="207"/>
      <c r="AF1563" s="207"/>
      <c r="AG1563" s="207"/>
      <c r="AH1563" s="208"/>
    </row>
    <row r="1564" customFormat="false" ht="13.5" hidden="false" customHeight="true" outlineLevel="0" collapsed="false">
      <c r="A1564" s="22" t="n">
        <v>1563</v>
      </c>
      <c r="B1564" s="180"/>
      <c r="C1564" s="22"/>
      <c r="D1564" s="22"/>
      <c r="E1564" s="22"/>
      <c r="F1564" s="22"/>
      <c r="G1564" s="22"/>
      <c r="H1564" s="183"/>
      <c r="I1564" s="183"/>
      <c r="J1564" s="22"/>
      <c r="K1564" s="191" t="e">
        <f aca="false">VLOOKUP('Altri Costi'!J1564,Legenda!$D$1:$F$258,2)</f>
        <v>#N/A</v>
      </c>
      <c r="L1564" s="22"/>
      <c r="M1564" s="22"/>
      <c r="N1564" s="203"/>
      <c r="O1564" s="183"/>
      <c r="P1564" s="22"/>
      <c r="Q1564" s="203"/>
      <c r="R1564" s="183"/>
      <c r="S1564" s="184" t="n">
        <f aca="false">'Piano Finanziario Annuale'!$F$6</f>
        <v>0</v>
      </c>
      <c r="T1564" s="185" t="n">
        <v>0</v>
      </c>
      <c r="U1564" s="186"/>
      <c r="V1564" s="187" t="n">
        <f aca="false">(T1564*U1564)</f>
        <v>0</v>
      </c>
      <c r="W1564" s="185" t="n">
        <v>0</v>
      </c>
      <c r="X1564" s="185" t="n">
        <f aca="false">IF(OR(S1564="sì",S1564="forfettario 190"),SUM(T1564+W1564),SUM(T1564+V1564+W1564))</f>
        <v>0</v>
      </c>
      <c r="Y1564" s="205"/>
      <c r="Z1564" s="205"/>
      <c r="AA1564" s="206"/>
      <c r="AB1564" s="189" t="n">
        <f aca="false">IF(AA1564="SI",X1564,0)</f>
        <v>0</v>
      </c>
      <c r="AC1564" s="207"/>
      <c r="AD1564" s="207"/>
      <c r="AE1564" s="207"/>
      <c r="AF1564" s="207"/>
      <c r="AG1564" s="207"/>
      <c r="AH1564" s="208"/>
    </row>
    <row r="1565" customFormat="false" ht="13.5" hidden="false" customHeight="true" outlineLevel="0" collapsed="false">
      <c r="A1565" s="22" t="n">
        <v>1564</v>
      </c>
      <c r="B1565" s="180"/>
      <c r="C1565" s="22"/>
      <c r="D1565" s="22"/>
      <c r="E1565" s="22"/>
      <c r="F1565" s="22"/>
      <c r="G1565" s="22"/>
      <c r="H1565" s="183"/>
      <c r="I1565" s="183"/>
      <c r="J1565" s="22"/>
      <c r="K1565" s="191" t="e">
        <f aca="false">VLOOKUP('Altri Costi'!J1565,Legenda!$D$1:$F$258,2)</f>
        <v>#N/A</v>
      </c>
      <c r="L1565" s="22"/>
      <c r="M1565" s="22"/>
      <c r="N1565" s="203"/>
      <c r="O1565" s="183"/>
      <c r="P1565" s="22"/>
      <c r="Q1565" s="203"/>
      <c r="R1565" s="183"/>
      <c r="S1565" s="184" t="n">
        <f aca="false">'Piano Finanziario Annuale'!$F$6</f>
        <v>0</v>
      </c>
      <c r="T1565" s="185" t="n">
        <v>0</v>
      </c>
      <c r="U1565" s="186"/>
      <c r="V1565" s="187" t="n">
        <f aca="false">(T1565*U1565)</f>
        <v>0</v>
      </c>
      <c r="W1565" s="185" t="n">
        <v>0</v>
      </c>
      <c r="X1565" s="185" t="n">
        <f aca="false">IF(OR(S1565="sì",S1565="forfettario 190"),SUM(T1565+W1565),SUM(T1565+V1565+W1565))</f>
        <v>0</v>
      </c>
      <c r="Y1565" s="205"/>
      <c r="Z1565" s="205"/>
      <c r="AA1565" s="206"/>
      <c r="AB1565" s="189" t="n">
        <f aca="false">IF(AA1565="SI",X1565,0)</f>
        <v>0</v>
      </c>
      <c r="AC1565" s="207"/>
      <c r="AD1565" s="207"/>
      <c r="AE1565" s="207"/>
      <c r="AF1565" s="207"/>
      <c r="AG1565" s="207"/>
      <c r="AH1565" s="208"/>
    </row>
    <row r="1566" customFormat="false" ht="13.5" hidden="false" customHeight="true" outlineLevel="0" collapsed="false">
      <c r="A1566" s="22" t="n">
        <v>1565</v>
      </c>
      <c r="B1566" s="180"/>
      <c r="C1566" s="22"/>
      <c r="D1566" s="22"/>
      <c r="E1566" s="22"/>
      <c r="F1566" s="22"/>
      <c r="G1566" s="22"/>
      <c r="H1566" s="183"/>
      <c r="I1566" s="183"/>
      <c r="J1566" s="22"/>
      <c r="K1566" s="191" t="e">
        <f aca="false">VLOOKUP('Altri Costi'!J1566,Legenda!$D$1:$F$258,2)</f>
        <v>#N/A</v>
      </c>
      <c r="L1566" s="22"/>
      <c r="M1566" s="22"/>
      <c r="N1566" s="203"/>
      <c r="O1566" s="183"/>
      <c r="P1566" s="22"/>
      <c r="Q1566" s="203"/>
      <c r="R1566" s="183"/>
      <c r="S1566" s="184" t="n">
        <f aca="false">'Piano Finanziario Annuale'!$F$6</f>
        <v>0</v>
      </c>
      <c r="T1566" s="185" t="n">
        <v>0</v>
      </c>
      <c r="U1566" s="186"/>
      <c r="V1566" s="187" t="n">
        <f aca="false">(T1566*U1566)</f>
        <v>0</v>
      </c>
      <c r="W1566" s="185" t="n">
        <v>0</v>
      </c>
      <c r="X1566" s="185" t="n">
        <f aca="false">IF(OR(S1566="sì",S1566="forfettario 190"),SUM(T1566+W1566),SUM(T1566+V1566+W1566))</f>
        <v>0</v>
      </c>
      <c r="Y1566" s="205"/>
      <c r="Z1566" s="205"/>
      <c r="AA1566" s="206"/>
      <c r="AB1566" s="189" t="n">
        <f aca="false">IF(AA1566="SI",X1566,0)</f>
        <v>0</v>
      </c>
      <c r="AC1566" s="207"/>
      <c r="AD1566" s="207"/>
      <c r="AE1566" s="207"/>
      <c r="AF1566" s="207"/>
      <c r="AG1566" s="207"/>
      <c r="AH1566" s="208"/>
    </row>
    <row r="1567" customFormat="false" ht="13.5" hidden="false" customHeight="true" outlineLevel="0" collapsed="false">
      <c r="A1567" s="22" t="n">
        <v>1566</v>
      </c>
      <c r="B1567" s="180"/>
      <c r="C1567" s="22"/>
      <c r="D1567" s="22"/>
      <c r="E1567" s="22"/>
      <c r="F1567" s="22"/>
      <c r="G1567" s="22"/>
      <c r="H1567" s="183"/>
      <c r="I1567" s="183"/>
      <c r="J1567" s="22"/>
      <c r="K1567" s="191" t="e">
        <f aca="false">VLOOKUP('Altri Costi'!J1567,Legenda!$D$1:$F$258,2)</f>
        <v>#N/A</v>
      </c>
      <c r="L1567" s="22"/>
      <c r="M1567" s="22"/>
      <c r="N1567" s="203"/>
      <c r="O1567" s="183"/>
      <c r="P1567" s="22"/>
      <c r="Q1567" s="203"/>
      <c r="R1567" s="183"/>
      <c r="S1567" s="184" t="n">
        <f aca="false">'Piano Finanziario Annuale'!$F$6</f>
        <v>0</v>
      </c>
      <c r="T1567" s="185" t="n">
        <v>0</v>
      </c>
      <c r="U1567" s="186"/>
      <c r="V1567" s="187" t="n">
        <f aca="false">(T1567*U1567)</f>
        <v>0</v>
      </c>
      <c r="W1567" s="185" t="n">
        <v>0</v>
      </c>
      <c r="X1567" s="185" t="n">
        <f aca="false">IF(OR(S1567="sì",S1567="forfettario 190"),SUM(T1567+W1567),SUM(T1567+V1567+W1567))</f>
        <v>0</v>
      </c>
      <c r="Y1567" s="205"/>
      <c r="Z1567" s="205"/>
      <c r="AA1567" s="206"/>
      <c r="AB1567" s="189" t="n">
        <f aca="false">IF(AA1567="SI",X1567,0)</f>
        <v>0</v>
      </c>
      <c r="AC1567" s="207"/>
      <c r="AD1567" s="207"/>
      <c r="AE1567" s="207"/>
      <c r="AF1567" s="207"/>
      <c r="AG1567" s="207"/>
      <c r="AH1567" s="208"/>
    </row>
    <row r="1568" customFormat="false" ht="13.5" hidden="false" customHeight="true" outlineLevel="0" collapsed="false">
      <c r="A1568" s="22" t="n">
        <v>1567</v>
      </c>
      <c r="B1568" s="180"/>
      <c r="C1568" s="22"/>
      <c r="D1568" s="22"/>
      <c r="E1568" s="22"/>
      <c r="F1568" s="22"/>
      <c r="G1568" s="22"/>
      <c r="H1568" s="183"/>
      <c r="I1568" s="183"/>
      <c r="J1568" s="22"/>
      <c r="K1568" s="191" t="e">
        <f aca="false">VLOOKUP('Altri Costi'!J1568,Legenda!$D$1:$F$258,2)</f>
        <v>#N/A</v>
      </c>
      <c r="L1568" s="22"/>
      <c r="M1568" s="22"/>
      <c r="N1568" s="203"/>
      <c r="O1568" s="183"/>
      <c r="P1568" s="22"/>
      <c r="Q1568" s="203"/>
      <c r="R1568" s="183"/>
      <c r="S1568" s="184" t="n">
        <f aca="false">'Piano Finanziario Annuale'!$F$6</f>
        <v>0</v>
      </c>
      <c r="T1568" s="185" t="n">
        <v>0</v>
      </c>
      <c r="U1568" s="186"/>
      <c r="V1568" s="187" t="n">
        <f aca="false">(T1568*U1568)</f>
        <v>0</v>
      </c>
      <c r="W1568" s="185" t="n">
        <v>0</v>
      </c>
      <c r="X1568" s="185" t="n">
        <f aca="false">IF(OR(S1568="sì",S1568="forfettario 190"),SUM(T1568+W1568),SUM(T1568+V1568+W1568))</f>
        <v>0</v>
      </c>
      <c r="Y1568" s="205"/>
      <c r="Z1568" s="205"/>
      <c r="AA1568" s="206"/>
      <c r="AB1568" s="189" t="n">
        <f aca="false">IF(AA1568="SI",X1568,0)</f>
        <v>0</v>
      </c>
      <c r="AC1568" s="207"/>
      <c r="AD1568" s="207"/>
      <c r="AE1568" s="207"/>
      <c r="AF1568" s="207"/>
      <c r="AG1568" s="207"/>
      <c r="AH1568" s="208"/>
    </row>
    <row r="1569" customFormat="false" ht="13.5" hidden="false" customHeight="true" outlineLevel="0" collapsed="false">
      <c r="A1569" s="22" t="n">
        <v>1568</v>
      </c>
      <c r="B1569" s="180"/>
      <c r="C1569" s="22"/>
      <c r="D1569" s="22"/>
      <c r="E1569" s="22"/>
      <c r="F1569" s="22"/>
      <c r="G1569" s="22"/>
      <c r="H1569" s="183"/>
      <c r="I1569" s="183"/>
      <c r="J1569" s="22"/>
      <c r="K1569" s="191" t="e">
        <f aca="false">VLOOKUP('Altri Costi'!J1569,Legenda!$D$1:$F$258,2)</f>
        <v>#N/A</v>
      </c>
      <c r="L1569" s="22"/>
      <c r="M1569" s="22"/>
      <c r="N1569" s="203"/>
      <c r="O1569" s="183"/>
      <c r="P1569" s="22"/>
      <c r="Q1569" s="203"/>
      <c r="R1569" s="183"/>
      <c r="S1569" s="184" t="n">
        <f aca="false">'Piano Finanziario Annuale'!$F$6</f>
        <v>0</v>
      </c>
      <c r="T1569" s="185" t="n">
        <v>0</v>
      </c>
      <c r="U1569" s="186"/>
      <c r="V1569" s="187" t="n">
        <f aca="false">(T1569*U1569)</f>
        <v>0</v>
      </c>
      <c r="W1569" s="185" t="n">
        <v>0</v>
      </c>
      <c r="X1569" s="185" t="n">
        <f aca="false">IF(OR(S1569="sì",S1569="forfettario 190"),SUM(T1569+W1569),SUM(T1569+V1569+W1569))</f>
        <v>0</v>
      </c>
      <c r="Y1569" s="205"/>
      <c r="Z1569" s="205"/>
      <c r="AA1569" s="206"/>
      <c r="AB1569" s="189" t="n">
        <f aca="false">IF(AA1569="SI",X1569,0)</f>
        <v>0</v>
      </c>
      <c r="AC1569" s="207"/>
      <c r="AD1569" s="207"/>
      <c r="AE1569" s="207"/>
      <c r="AF1569" s="207"/>
      <c r="AG1569" s="207"/>
      <c r="AH1569" s="208"/>
    </row>
    <row r="1570" customFormat="false" ht="13.5" hidden="false" customHeight="true" outlineLevel="0" collapsed="false">
      <c r="A1570" s="22" t="n">
        <v>1569</v>
      </c>
      <c r="B1570" s="180"/>
      <c r="C1570" s="22"/>
      <c r="D1570" s="22"/>
      <c r="E1570" s="22"/>
      <c r="F1570" s="22"/>
      <c r="G1570" s="22"/>
      <c r="H1570" s="183"/>
      <c r="I1570" s="183"/>
      <c r="J1570" s="22"/>
      <c r="K1570" s="191" t="e">
        <f aca="false">VLOOKUP('Altri Costi'!J1570,Legenda!$D$1:$F$258,2)</f>
        <v>#N/A</v>
      </c>
      <c r="L1570" s="22"/>
      <c r="M1570" s="22"/>
      <c r="N1570" s="203"/>
      <c r="O1570" s="183"/>
      <c r="P1570" s="22"/>
      <c r="Q1570" s="203"/>
      <c r="R1570" s="183"/>
      <c r="S1570" s="184" t="n">
        <f aca="false">'Piano Finanziario Annuale'!$F$6</f>
        <v>0</v>
      </c>
      <c r="T1570" s="185" t="n">
        <v>0</v>
      </c>
      <c r="U1570" s="186"/>
      <c r="V1570" s="187" t="n">
        <f aca="false">(T1570*U1570)</f>
        <v>0</v>
      </c>
      <c r="W1570" s="185" t="n">
        <v>0</v>
      </c>
      <c r="X1570" s="185" t="n">
        <f aca="false">IF(OR(S1570="sì",S1570="forfettario 190"),SUM(T1570+W1570),SUM(T1570+V1570+W1570))</f>
        <v>0</v>
      </c>
      <c r="Y1570" s="205"/>
      <c r="Z1570" s="205"/>
      <c r="AA1570" s="206"/>
      <c r="AB1570" s="189" t="n">
        <f aca="false">IF(AA1570="SI",X1570,0)</f>
        <v>0</v>
      </c>
      <c r="AC1570" s="207"/>
      <c r="AD1570" s="207"/>
      <c r="AE1570" s="207"/>
      <c r="AF1570" s="207"/>
      <c r="AG1570" s="207"/>
      <c r="AH1570" s="208"/>
    </row>
    <row r="1571" customFormat="false" ht="13.5" hidden="false" customHeight="true" outlineLevel="0" collapsed="false">
      <c r="A1571" s="22" t="n">
        <v>1570</v>
      </c>
      <c r="B1571" s="180"/>
      <c r="C1571" s="22"/>
      <c r="D1571" s="22"/>
      <c r="E1571" s="22"/>
      <c r="F1571" s="22"/>
      <c r="G1571" s="22"/>
      <c r="H1571" s="183"/>
      <c r="I1571" s="183"/>
      <c r="J1571" s="22"/>
      <c r="K1571" s="191" t="e">
        <f aca="false">VLOOKUP('Altri Costi'!J1571,Legenda!$D$1:$F$258,2)</f>
        <v>#N/A</v>
      </c>
      <c r="L1571" s="22"/>
      <c r="M1571" s="22"/>
      <c r="N1571" s="203"/>
      <c r="O1571" s="183"/>
      <c r="P1571" s="22"/>
      <c r="Q1571" s="203"/>
      <c r="R1571" s="183"/>
      <c r="S1571" s="184" t="n">
        <f aca="false">'Piano Finanziario Annuale'!$F$6</f>
        <v>0</v>
      </c>
      <c r="T1571" s="185" t="n">
        <v>0</v>
      </c>
      <c r="U1571" s="186"/>
      <c r="V1571" s="187" t="n">
        <f aca="false">(T1571*U1571)</f>
        <v>0</v>
      </c>
      <c r="W1571" s="185" t="n">
        <v>0</v>
      </c>
      <c r="X1571" s="185" t="n">
        <f aca="false">IF(OR(S1571="sì",S1571="forfettario 190"),SUM(T1571+W1571),SUM(T1571+V1571+W1571))</f>
        <v>0</v>
      </c>
      <c r="Y1571" s="205"/>
      <c r="Z1571" s="205"/>
      <c r="AA1571" s="206"/>
      <c r="AB1571" s="189" t="n">
        <f aca="false">IF(AA1571="SI",X1571,0)</f>
        <v>0</v>
      </c>
      <c r="AC1571" s="207"/>
      <c r="AD1571" s="207"/>
      <c r="AE1571" s="207"/>
      <c r="AF1571" s="207"/>
      <c r="AG1571" s="207"/>
      <c r="AH1571" s="208"/>
    </row>
    <row r="1572" customFormat="false" ht="13.5" hidden="false" customHeight="true" outlineLevel="0" collapsed="false">
      <c r="A1572" s="22" t="n">
        <v>1571</v>
      </c>
      <c r="B1572" s="180"/>
      <c r="C1572" s="22"/>
      <c r="D1572" s="22"/>
      <c r="E1572" s="22"/>
      <c r="F1572" s="22"/>
      <c r="G1572" s="22"/>
      <c r="H1572" s="183"/>
      <c r="I1572" s="183"/>
      <c r="J1572" s="22"/>
      <c r="K1572" s="191" t="e">
        <f aca="false">VLOOKUP('Altri Costi'!J1572,Legenda!$D$1:$F$258,2)</f>
        <v>#N/A</v>
      </c>
      <c r="L1572" s="22"/>
      <c r="M1572" s="22"/>
      <c r="N1572" s="203"/>
      <c r="O1572" s="183"/>
      <c r="P1572" s="22"/>
      <c r="Q1572" s="203"/>
      <c r="R1572" s="183"/>
      <c r="S1572" s="184" t="n">
        <f aca="false">'Piano Finanziario Annuale'!$F$6</f>
        <v>0</v>
      </c>
      <c r="T1572" s="185" t="n">
        <v>0</v>
      </c>
      <c r="U1572" s="186"/>
      <c r="V1572" s="187" t="n">
        <f aca="false">(T1572*U1572)</f>
        <v>0</v>
      </c>
      <c r="W1572" s="185" t="n">
        <v>0</v>
      </c>
      <c r="X1572" s="185" t="n">
        <f aca="false">IF(OR(S1572="sì",S1572="forfettario 190"),SUM(T1572+W1572),SUM(T1572+V1572+W1572))</f>
        <v>0</v>
      </c>
      <c r="Y1572" s="205"/>
      <c r="Z1572" s="205"/>
      <c r="AA1572" s="206"/>
      <c r="AB1572" s="189" t="n">
        <f aca="false">IF(AA1572="SI",X1572,0)</f>
        <v>0</v>
      </c>
      <c r="AC1572" s="207"/>
      <c r="AD1572" s="207"/>
      <c r="AE1572" s="207"/>
      <c r="AF1572" s="207"/>
      <c r="AG1572" s="207"/>
      <c r="AH1572" s="208"/>
    </row>
    <row r="1573" customFormat="false" ht="13.5" hidden="false" customHeight="true" outlineLevel="0" collapsed="false">
      <c r="A1573" s="22" t="n">
        <v>1572</v>
      </c>
      <c r="B1573" s="180"/>
      <c r="C1573" s="22"/>
      <c r="D1573" s="22"/>
      <c r="E1573" s="22"/>
      <c r="F1573" s="22"/>
      <c r="G1573" s="22"/>
      <c r="H1573" s="183"/>
      <c r="I1573" s="183"/>
      <c r="J1573" s="22"/>
      <c r="K1573" s="191" t="e">
        <f aca="false">VLOOKUP('Altri Costi'!J1573,Legenda!$D$1:$F$258,2)</f>
        <v>#N/A</v>
      </c>
      <c r="L1573" s="22"/>
      <c r="M1573" s="22"/>
      <c r="N1573" s="203"/>
      <c r="O1573" s="183"/>
      <c r="P1573" s="22"/>
      <c r="Q1573" s="203"/>
      <c r="R1573" s="183"/>
      <c r="S1573" s="184" t="n">
        <f aca="false">'Piano Finanziario Annuale'!$F$6</f>
        <v>0</v>
      </c>
      <c r="T1573" s="185" t="n">
        <v>0</v>
      </c>
      <c r="U1573" s="186"/>
      <c r="V1573" s="187" t="n">
        <f aca="false">(T1573*U1573)</f>
        <v>0</v>
      </c>
      <c r="W1573" s="185" t="n">
        <v>0</v>
      </c>
      <c r="X1573" s="185" t="n">
        <f aca="false">IF(OR(S1573="sì",S1573="forfettario 190"),SUM(T1573+W1573),SUM(T1573+V1573+W1573))</f>
        <v>0</v>
      </c>
      <c r="Y1573" s="205"/>
      <c r="Z1573" s="205"/>
      <c r="AA1573" s="206"/>
      <c r="AB1573" s="189" t="n">
        <f aca="false">IF(AA1573="SI",X1573,0)</f>
        <v>0</v>
      </c>
      <c r="AC1573" s="207"/>
      <c r="AD1573" s="207"/>
      <c r="AE1573" s="207"/>
      <c r="AF1573" s="207"/>
      <c r="AG1573" s="207"/>
      <c r="AH1573" s="208"/>
    </row>
    <row r="1574" customFormat="false" ht="13.5" hidden="false" customHeight="true" outlineLevel="0" collapsed="false">
      <c r="A1574" s="22" t="n">
        <v>1573</v>
      </c>
      <c r="B1574" s="180"/>
      <c r="C1574" s="22"/>
      <c r="D1574" s="22"/>
      <c r="E1574" s="22"/>
      <c r="F1574" s="22"/>
      <c r="G1574" s="22"/>
      <c r="H1574" s="183"/>
      <c r="I1574" s="183"/>
      <c r="J1574" s="22"/>
      <c r="K1574" s="191" t="e">
        <f aca="false">VLOOKUP('Altri Costi'!J1574,Legenda!$D$1:$F$258,2)</f>
        <v>#N/A</v>
      </c>
      <c r="L1574" s="22"/>
      <c r="M1574" s="22"/>
      <c r="N1574" s="203"/>
      <c r="O1574" s="183"/>
      <c r="P1574" s="22"/>
      <c r="Q1574" s="203"/>
      <c r="R1574" s="183"/>
      <c r="S1574" s="184" t="n">
        <f aca="false">'Piano Finanziario Annuale'!$F$6</f>
        <v>0</v>
      </c>
      <c r="T1574" s="185" t="n">
        <v>0</v>
      </c>
      <c r="U1574" s="186"/>
      <c r="V1574" s="187" t="n">
        <f aca="false">(T1574*U1574)</f>
        <v>0</v>
      </c>
      <c r="W1574" s="185" t="n">
        <v>0</v>
      </c>
      <c r="X1574" s="185" t="n">
        <f aca="false">IF(OR(S1574="sì",S1574="forfettario 190"),SUM(T1574+W1574),SUM(T1574+V1574+W1574))</f>
        <v>0</v>
      </c>
      <c r="Y1574" s="205"/>
      <c r="Z1574" s="205"/>
      <c r="AA1574" s="206"/>
      <c r="AB1574" s="189" t="n">
        <f aca="false">IF(AA1574="SI",X1574,0)</f>
        <v>0</v>
      </c>
      <c r="AC1574" s="207"/>
      <c r="AD1574" s="207"/>
      <c r="AE1574" s="207"/>
      <c r="AF1574" s="207"/>
      <c r="AG1574" s="207"/>
      <c r="AH1574" s="208"/>
    </row>
    <row r="1575" customFormat="false" ht="13.5" hidden="false" customHeight="true" outlineLevel="0" collapsed="false">
      <c r="A1575" s="22" t="n">
        <v>1574</v>
      </c>
      <c r="B1575" s="180"/>
      <c r="C1575" s="22"/>
      <c r="D1575" s="22"/>
      <c r="E1575" s="22"/>
      <c r="F1575" s="22"/>
      <c r="G1575" s="22"/>
      <c r="H1575" s="183"/>
      <c r="I1575" s="183"/>
      <c r="J1575" s="22"/>
      <c r="K1575" s="191" t="e">
        <f aca="false">VLOOKUP('Altri Costi'!J1575,Legenda!$D$1:$F$258,2)</f>
        <v>#N/A</v>
      </c>
      <c r="L1575" s="22"/>
      <c r="M1575" s="22"/>
      <c r="N1575" s="203"/>
      <c r="O1575" s="183"/>
      <c r="P1575" s="22"/>
      <c r="Q1575" s="203"/>
      <c r="R1575" s="183"/>
      <c r="S1575" s="184" t="n">
        <f aca="false">'Piano Finanziario Annuale'!$F$6</f>
        <v>0</v>
      </c>
      <c r="T1575" s="185" t="n">
        <v>0</v>
      </c>
      <c r="U1575" s="186"/>
      <c r="V1575" s="187" t="n">
        <f aca="false">(T1575*U1575)</f>
        <v>0</v>
      </c>
      <c r="W1575" s="185" t="n">
        <v>0</v>
      </c>
      <c r="X1575" s="185" t="n">
        <f aca="false">IF(OR(S1575="sì",S1575="forfettario 190"),SUM(T1575+W1575),SUM(T1575+V1575+W1575))</f>
        <v>0</v>
      </c>
      <c r="Y1575" s="205"/>
      <c r="Z1575" s="205"/>
      <c r="AA1575" s="206"/>
      <c r="AB1575" s="189" t="n">
        <f aca="false">IF(AA1575="SI",X1575,0)</f>
        <v>0</v>
      </c>
      <c r="AC1575" s="207"/>
      <c r="AD1575" s="207"/>
      <c r="AE1575" s="207"/>
      <c r="AF1575" s="207"/>
      <c r="AG1575" s="207"/>
      <c r="AH1575" s="208"/>
    </row>
    <row r="1576" customFormat="false" ht="13.5" hidden="false" customHeight="true" outlineLevel="0" collapsed="false">
      <c r="A1576" s="22" t="n">
        <v>1575</v>
      </c>
      <c r="B1576" s="180"/>
      <c r="C1576" s="22"/>
      <c r="D1576" s="22"/>
      <c r="E1576" s="22"/>
      <c r="F1576" s="22"/>
      <c r="G1576" s="22"/>
      <c r="H1576" s="183"/>
      <c r="I1576" s="183"/>
      <c r="J1576" s="22"/>
      <c r="K1576" s="191" t="e">
        <f aca="false">VLOOKUP('Altri Costi'!J1576,Legenda!$D$1:$F$258,2)</f>
        <v>#N/A</v>
      </c>
      <c r="L1576" s="22"/>
      <c r="M1576" s="22"/>
      <c r="N1576" s="203"/>
      <c r="O1576" s="183"/>
      <c r="P1576" s="22"/>
      <c r="Q1576" s="203"/>
      <c r="R1576" s="183"/>
      <c r="S1576" s="184" t="n">
        <f aca="false">'Piano Finanziario Annuale'!$F$6</f>
        <v>0</v>
      </c>
      <c r="T1576" s="185" t="n">
        <v>0</v>
      </c>
      <c r="U1576" s="186"/>
      <c r="V1576" s="187" t="n">
        <f aca="false">(T1576*U1576)</f>
        <v>0</v>
      </c>
      <c r="W1576" s="185" t="n">
        <v>0</v>
      </c>
      <c r="X1576" s="185" t="n">
        <f aca="false">IF(OR(S1576="sì",S1576="forfettario 190"),SUM(T1576+W1576),SUM(T1576+V1576+W1576))</f>
        <v>0</v>
      </c>
      <c r="Y1576" s="205"/>
      <c r="Z1576" s="205"/>
      <c r="AA1576" s="206"/>
      <c r="AB1576" s="189" t="n">
        <f aca="false">IF(AA1576="SI",X1576,0)</f>
        <v>0</v>
      </c>
      <c r="AC1576" s="207"/>
      <c r="AD1576" s="207"/>
      <c r="AE1576" s="207"/>
      <c r="AF1576" s="207"/>
      <c r="AG1576" s="207"/>
      <c r="AH1576" s="208"/>
    </row>
    <row r="1577" customFormat="false" ht="13.5" hidden="false" customHeight="true" outlineLevel="0" collapsed="false">
      <c r="A1577" s="22" t="n">
        <v>1576</v>
      </c>
      <c r="B1577" s="180"/>
      <c r="C1577" s="22"/>
      <c r="D1577" s="22"/>
      <c r="E1577" s="22"/>
      <c r="F1577" s="22"/>
      <c r="G1577" s="22"/>
      <c r="H1577" s="183"/>
      <c r="I1577" s="183"/>
      <c r="J1577" s="22"/>
      <c r="K1577" s="191" t="e">
        <f aca="false">VLOOKUP('Altri Costi'!J1577,Legenda!$D$1:$F$258,2)</f>
        <v>#N/A</v>
      </c>
      <c r="L1577" s="22"/>
      <c r="M1577" s="22"/>
      <c r="N1577" s="203"/>
      <c r="O1577" s="183"/>
      <c r="P1577" s="22"/>
      <c r="Q1577" s="203"/>
      <c r="R1577" s="183"/>
      <c r="S1577" s="184" t="n">
        <f aca="false">'Piano Finanziario Annuale'!$F$6</f>
        <v>0</v>
      </c>
      <c r="T1577" s="185" t="n">
        <v>0</v>
      </c>
      <c r="U1577" s="186"/>
      <c r="V1577" s="187" t="n">
        <f aca="false">(T1577*U1577)</f>
        <v>0</v>
      </c>
      <c r="W1577" s="185" t="n">
        <v>0</v>
      </c>
      <c r="X1577" s="185" t="n">
        <f aca="false">IF(OR(S1577="sì",S1577="forfettario 190"),SUM(T1577+W1577),SUM(T1577+V1577+W1577))</f>
        <v>0</v>
      </c>
      <c r="Y1577" s="205"/>
      <c r="Z1577" s="205"/>
      <c r="AA1577" s="206"/>
      <c r="AB1577" s="189" t="n">
        <f aca="false">IF(AA1577="SI",X1577,0)</f>
        <v>0</v>
      </c>
      <c r="AC1577" s="207"/>
      <c r="AD1577" s="207"/>
      <c r="AE1577" s="207"/>
      <c r="AF1577" s="207"/>
      <c r="AG1577" s="207"/>
      <c r="AH1577" s="208"/>
    </row>
    <row r="1578" customFormat="false" ht="13.5" hidden="false" customHeight="true" outlineLevel="0" collapsed="false">
      <c r="A1578" s="22" t="n">
        <v>1577</v>
      </c>
      <c r="B1578" s="180"/>
      <c r="C1578" s="22"/>
      <c r="D1578" s="22"/>
      <c r="E1578" s="22"/>
      <c r="F1578" s="22"/>
      <c r="G1578" s="22"/>
      <c r="H1578" s="183"/>
      <c r="I1578" s="183"/>
      <c r="J1578" s="22"/>
      <c r="K1578" s="191" t="e">
        <f aca="false">VLOOKUP('Altri Costi'!J1578,Legenda!$D$1:$F$258,2)</f>
        <v>#N/A</v>
      </c>
      <c r="L1578" s="22"/>
      <c r="M1578" s="22"/>
      <c r="N1578" s="203"/>
      <c r="O1578" s="183"/>
      <c r="P1578" s="22"/>
      <c r="Q1578" s="203"/>
      <c r="R1578" s="183"/>
      <c r="S1578" s="184" t="n">
        <f aca="false">'Piano Finanziario Annuale'!$F$6</f>
        <v>0</v>
      </c>
      <c r="T1578" s="185" t="n">
        <v>0</v>
      </c>
      <c r="U1578" s="186"/>
      <c r="V1578" s="187" t="n">
        <f aca="false">(T1578*U1578)</f>
        <v>0</v>
      </c>
      <c r="W1578" s="185" t="n">
        <v>0</v>
      </c>
      <c r="X1578" s="185" t="n">
        <f aca="false">IF(OR(S1578="sì",S1578="forfettario 190"),SUM(T1578+W1578),SUM(T1578+V1578+W1578))</f>
        <v>0</v>
      </c>
      <c r="Y1578" s="205"/>
      <c r="Z1578" s="205"/>
      <c r="AA1578" s="206"/>
      <c r="AB1578" s="189" t="n">
        <f aca="false">IF(AA1578="SI",X1578,0)</f>
        <v>0</v>
      </c>
      <c r="AC1578" s="207"/>
      <c r="AD1578" s="207"/>
      <c r="AE1578" s="207"/>
      <c r="AF1578" s="207"/>
      <c r="AG1578" s="207"/>
      <c r="AH1578" s="208"/>
    </row>
    <row r="1579" customFormat="false" ht="13.5" hidden="false" customHeight="true" outlineLevel="0" collapsed="false">
      <c r="A1579" s="22" t="n">
        <v>1578</v>
      </c>
      <c r="B1579" s="180"/>
      <c r="C1579" s="22"/>
      <c r="D1579" s="22"/>
      <c r="E1579" s="22"/>
      <c r="F1579" s="22"/>
      <c r="G1579" s="22"/>
      <c r="H1579" s="183"/>
      <c r="I1579" s="183"/>
      <c r="J1579" s="22"/>
      <c r="K1579" s="191" t="e">
        <f aca="false">VLOOKUP('Altri Costi'!J1579,Legenda!$D$1:$F$258,2)</f>
        <v>#N/A</v>
      </c>
      <c r="L1579" s="22"/>
      <c r="M1579" s="22"/>
      <c r="N1579" s="203"/>
      <c r="O1579" s="183"/>
      <c r="P1579" s="22"/>
      <c r="Q1579" s="203"/>
      <c r="R1579" s="183"/>
      <c r="S1579" s="184" t="n">
        <f aca="false">'Piano Finanziario Annuale'!$F$6</f>
        <v>0</v>
      </c>
      <c r="T1579" s="185" t="n">
        <v>0</v>
      </c>
      <c r="U1579" s="186"/>
      <c r="V1579" s="187" t="n">
        <f aca="false">(T1579*U1579)</f>
        <v>0</v>
      </c>
      <c r="W1579" s="185" t="n">
        <v>0</v>
      </c>
      <c r="X1579" s="185" t="n">
        <f aca="false">IF(OR(S1579="sì",S1579="forfettario 190"),SUM(T1579+W1579),SUM(T1579+V1579+W1579))</f>
        <v>0</v>
      </c>
      <c r="Y1579" s="205"/>
      <c r="Z1579" s="205"/>
      <c r="AA1579" s="206"/>
      <c r="AB1579" s="189" t="n">
        <f aca="false">IF(AA1579="SI",X1579,0)</f>
        <v>0</v>
      </c>
      <c r="AC1579" s="207"/>
      <c r="AD1579" s="207"/>
      <c r="AE1579" s="207"/>
      <c r="AF1579" s="207"/>
      <c r="AG1579" s="207"/>
      <c r="AH1579" s="208"/>
    </row>
    <row r="1580" customFormat="false" ht="13.5" hidden="false" customHeight="true" outlineLevel="0" collapsed="false">
      <c r="A1580" s="22" t="n">
        <v>1579</v>
      </c>
      <c r="B1580" s="180"/>
      <c r="C1580" s="22"/>
      <c r="D1580" s="22"/>
      <c r="E1580" s="22"/>
      <c r="F1580" s="22"/>
      <c r="G1580" s="22"/>
      <c r="H1580" s="183"/>
      <c r="I1580" s="183"/>
      <c r="J1580" s="22"/>
      <c r="K1580" s="191" t="e">
        <f aca="false">VLOOKUP('Altri Costi'!J1580,Legenda!$D$1:$F$258,2)</f>
        <v>#N/A</v>
      </c>
      <c r="L1580" s="22"/>
      <c r="M1580" s="22"/>
      <c r="N1580" s="203"/>
      <c r="O1580" s="183"/>
      <c r="P1580" s="22"/>
      <c r="Q1580" s="203"/>
      <c r="R1580" s="183"/>
      <c r="S1580" s="184" t="n">
        <f aca="false">'Piano Finanziario Annuale'!$F$6</f>
        <v>0</v>
      </c>
      <c r="T1580" s="185" t="n">
        <v>0</v>
      </c>
      <c r="U1580" s="186"/>
      <c r="V1580" s="187" t="n">
        <f aca="false">(T1580*U1580)</f>
        <v>0</v>
      </c>
      <c r="W1580" s="185" t="n">
        <v>0</v>
      </c>
      <c r="X1580" s="185" t="n">
        <f aca="false">IF(OR(S1580="sì",S1580="forfettario 190"),SUM(T1580+W1580),SUM(T1580+V1580+W1580))</f>
        <v>0</v>
      </c>
      <c r="Y1580" s="205"/>
      <c r="Z1580" s="205"/>
      <c r="AA1580" s="206"/>
      <c r="AB1580" s="189" t="n">
        <f aca="false">IF(AA1580="SI",X1580,0)</f>
        <v>0</v>
      </c>
      <c r="AC1580" s="207"/>
      <c r="AD1580" s="207"/>
      <c r="AE1580" s="207"/>
      <c r="AF1580" s="207"/>
      <c r="AG1580" s="207"/>
      <c r="AH1580" s="208"/>
    </row>
    <row r="1581" customFormat="false" ht="13.5" hidden="false" customHeight="true" outlineLevel="0" collapsed="false">
      <c r="A1581" s="22" t="n">
        <v>1580</v>
      </c>
      <c r="B1581" s="180"/>
      <c r="C1581" s="22"/>
      <c r="D1581" s="22"/>
      <c r="E1581" s="22"/>
      <c r="F1581" s="22"/>
      <c r="G1581" s="22"/>
      <c r="H1581" s="183"/>
      <c r="I1581" s="183"/>
      <c r="J1581" s="22"/>
      <c r="K1581" s="191" t="e">
        <f aca="false">VLOOKUP('Altri Costi'!J1581,Legenda!$D$1:$F$258,2)</f>
        <v>#N/A</v>
      </c>
      <c r="L1581" s="22"/>
      <c r="M1581" s="22"/>
      <c r="N1581" s="203"/>
      <c r="O1581" s="183"/>
      <c r="P1581" s="22"/>
      <c r="Q1581" s="203"/>
      <c r="R1581" s="183"/>
      <c r="S1581" s="184" t="n">
        <f aca="false">'Piano Finanziario Annuale'!$F$6</f>
        <v>0</v>
      </c>
      <c r="T1581" s="185" t="n">
        <v>0</v>
      </c>
      <c r="U1581" s="186"/>
      <c r="V1581" s="187" t="n">
        <f aca="false">(T1581*U1581)</f>
        <v>0</v>
      </c>
      <c r="W1581" s="185" t="n">
        <v>0</v>
      </c>
      <c r="X1581" s="185" t="n">
        <f aca="false">IF(OR(S1581="sì",S1581="forfettario 190"),SUM(T1581+W1581),SUM(T1581+V1581+W1581))</f>
        <v>0</v>
      </c>
      <c r="Y1581" s="205"/>
      <c r="Z1581" s="205"/>
      <c r="AA1581" s="206"/>
      <c r="AB1581" s="189" t="n">
        <f aca="false">IF(AA1581="SI",X1581,0)</f>
        <v>0</v>
      </c>
      <c r="AC1581" s="207"/>
      <c r="AD1581" s="207"/>
      <c r="AE1581" s="207"/>
      <c r="AF1581" s="207"/>
      <c r="AG1581" s="207"/>
      <c r="AH1581" s="208"/>
    </row>
    <row r="1582" customFormat="false" ht="13.5" hidden="false" customHeight="true" outlineLevel="0" collapsed="false">
      <c r="A1582" s="22" t="n">
        <v>1581</v>
      </c>
      <c r="B1582" s="180"/>
      <c r="C1582" s="22"/>
      <c r="D1582" s="22"/>
      <c r="E1582" s="22"/>
      <c r="F1582" s="22"/>
      <c r="G1582" s="22"/>
      <c r="H1582" s="183"/>
      <c r="I1582" s="183"/>
      <c r="J1582" s="22"/>
      <c r="K1582" s="191" t="e">
        <f aca="false">VLOOKUP('Altri Costi'!J1582,Legenda!$D$1:$F$258,2)</f>
        <v>#N/A</v>
      </c>
      <c r="L1582" s="22"/>
      <c r="M1582" s="22"/>
      <c r="N1582" s="203"/>
      <c r="O1582" s="183"/>
      <c r="P1582" s="22"/>
      <c r="Q1582" s="203"/>
      <c r="R1582" s="183"/>
      <c r="S1582" s="184" t="n">
        <f aca="false">'Piano Finanziario Annuale'!$F$6</f>
        <v>0</v>
      </c>
      <c r="T1582" s="185" t="n">
        <v>0</v>
      </c>
      <c r="U1582" s="186"/>
      <c r="V1582" s="187" t="n">
        <f aca="false">(T1582*U1582)</f>
        <v>0</v>
      </c>
      <c r="W1582" s="185" t="n">
        <v>0</v>
      </c>
      <c r="X1582" s="185" t="n">
        <f aca="false">IF(OR(S1582="sì",S1582="forfettario 190"),SUM(T1582+W1582),SUM(T1582+V1582+W1582))</f>
        <v>0</v>
      </c>
      <c r="Y1582" s="205"/>
      <c r="Z1582" s="205"/>
      <c r="AA1582" s="206"/>
      <c r="AB1582" s="189" t="n">
        <f aca="false">IF(AA1582="SI",X1582,0)</f>
        <v>0</v>
      </c>
      <c r="AC1582" s="207"/>
      <c r="AD1582" s="207"/>
      <c r="AE1582" s="207"/>
      <c r="AF1582" s="207"/>
      <c r="AG1582" s="207"/>
      <c r="AH1582" s="208"/>
    </row>
    <row r="1583" customFormat="false" ht="13.5" hidden="false" customHeight="true" outlineLevel="0" collapsed="false">
      <c r="A1583" s="22" t="n">
        <v>1582</v>
      </c>
      <c r="B1583" s="180"/>
      <c r="C1583" s="22"/>
      <c r="D1583" s="22"/>
      <c r="E1583" s="22"/>
      <c r="F1583" s="22"/>
      <c r="G1583" s="22"/>
      <c r="H1583" s="183"/>
      <c r="I1583" s="183"/>
      <c r="J1583" s="22"/>
      <c r="K1583" s="191" t="e">
        <f aca="false">VLOOKUP('Altri Costi'!J1583,Legenda!$D$1:$F$258,2)</f>
        <v>#N/A</v>
      </c>
      <c r="L1583" s="22"/>
      <c r="M1583" s="22"/>
      <c r="N1583" s="203"/>
      <c r="O1583" s="183"/>
      <c r="P1583" s="22"/>
      <c r="Q1583" s="203"/>
      <c r="R1583" s="183"/>
      <c r="S1583" s="184" t="n">
        <f aca="false">'Piano Finanziario Annuale'!$F$6</f>
        <v>0</v>
      </c>
      <c r="T1583" s="185" t="n">
        <v>0</v>
      </c>
      <c r="U1583" s="186"/>
      <c r="V1583" s="187" t="n">
        <f aca="false">(T1583*U1583)</f>
        <v>0</v>
      </c>
      <c r="W1583" s="185" t="n">
        <v>0</v>
      </c>
      <c r="X1583" s="185" t="n">
        <f aca="false">IF(OR(S1583="sì",S1583="forfettario 190"),SUM(T1583+W1583),SUM(T1583+V1583+W1583))</f>
        <v>0</v>
      </c>
      <c r="Y1583" s="205"/>
      <c r="Z1583" s="205"/>
      <c r="AA1583" s="206"/>
      <c r="AB1583" s="189" t="n">
        <f aca="false">IF(AA1583="SI",X1583,0)</f>
        <v>0</v>
      </c>
      <c r="AC1583" s="207"/>
      <c r="AD1583" s="207"/>
      <c r="AE1583" s="207"/>
      <c r="AF1583" s="207"/>
      <c r="AG1583" s="207"/>
      <c r="AH1583" s="208"/>
    </row>
    <row r="1584" customFormat="false" ht="13.5" hidden="false" customHeight="true" outlineLevel="0" collapsed="false">
      <c r="A1584" s="22" t="n">
        <v>1583</v>
      </c>
      <c r="B1584" s="180"/>
      <c r="C1584" s="22"/>
      <c r="D1584" s="22"/>
      <c r="E1584" s="22"/>
      <c r="F1584" s="22"/>
      <c r="G1584" s="22"/>
      <c r="H1584" s="183"/>
      <c r="I1584" s="183"/>
      <c r="J1584" s="22"/>
      <c r="K1584" s="191" t="e">
        <f aca="false">VLOOKUP('Altri Costi'!J1584,Legenda!$D$1:$F$258,2)</f>
        <v>#N/A</v>
      </c>
      <c r="L1584" s="22"/>
      <c r="M1584" s="22"/>
      <c r="N1584" s="203"/>
      <c r="O1584" s="183"/>
      <c r="P1584" s="22"/>
      <c r="Q1584" s="203"/>
      <c r="R1584" s="183"/>
      <c r="S1584" s="184" t="n">
        <f aca="false">'Piano Finanziario Annuale'!$F$6</f>
        <v>0</v>
      </c>
      <c r="T1584" s="185" t="n">
        <v>0</v>
      </c>
      <c r="U1584" s="186"/>
      <c r="V1584" s="187" t="n">
        <f aca="false">(T1584*U1584)</f>
        <v>0</v>
      </c>
      <c r="W1584" s="185" t="n">
        <v>0</v>
      </c>
      <c r="X1584" s="185" t="n">
        <f aca="false">IF(OR(S1584="sì",S1584="forfettario 190"),SUM(T1584+W1584),SUM(T1584+V1584+W1584))</f>
        <v>0</v>
      </c>
      <c r="Y1584" s="205"/>
      <c r="Z1584" s="205"/>
      <c r="AA1584" s="206"/>
      <c r="AB1584" s="189" t="n">
        <f aca="false">IF(AA1584="SI",X1584,0)</f>
        <v>0</v>
      </c>
      <c r="AC1584" s="207"/>
      <c r="AD1584" s="207"/>
      <c r="AE1584" s="207"/>
      <c r="AF1584" s="207"/>
      <c r="AG1584" s="207"/>
      <c r="AH1584" s="208"/>
    </row>
    <row r="1585" customFormat="false" ht="13.5" hidden="false" customHeight="true" outlineLevel="0" collapsed="false">
      <c r="A1585" s="22" t="n">
        <v>1584</v>
      </c>
      <c r="B1585" s="180"/>
      <c r="C1585" s="22"/>
      <c r="D1585" s="22"/>
      <c r="E1585" s="22"/>
      <c r="F1585" s="22"/>
      <c r="G1585" s="22"/>
      <c r="H1585" s="183"/>
      <c r="I1585" s="183"/>
      <c r="J1585" s="22"/>
      <c r="K1585" s="191" t="e">
        <f aca="false">VLOOKUP('Altri Costi'!J1585,Legenda!$D$1:$F$258,2)</f>
        <v>#N/A</v>
      </c>
      <c r="L1585" s="22"/>
      <c r="M1585" s="22"/>
      <c r="N1585" s="203"/>
      <c r="O1585" s="183"/>
      <c r="P1585" s="22"/>
      <c r="Q1585" s="203"/>
      <c r="R1585" s="183"/>
      <c r="S1585" s="184" t="n">
        <f aca="false">'Piano Finanziario Annuale'!$F$6</f>
        <v>0</v>
      </c>
      <c r="T1585" s="185" t="n">
        <v>0</v>
      </c>
      <c r="U1585" s="186"/>
      <c r="V1585" s="187" t="n">
        <f aca="false">(T1585*U1585)</f>
        <v>0</v>
      </c>
      <c r="W1585" s="185" t="n">
        <v>0</v>
      </c>
      <c r="X1585" s="185" t="n">
        <f aca="false">IF(OR(S1585="sì",S1585="forfettario 190"),SUM(T1585+W1585),SUM(T1585+V1585+W1585))</f>
        <v>0</v>
      </c>
      <c r="Y1585" s="205"/>
      <c r="Z1585" s="205"/>
      <c r="AA1585" s="206"/>
      <c r="AB1585" s="189" t="n">
        <f aca="false">IF(AA1585="SI",X1585,0)</f>
        <v>0</v>
      </c>
      <c r="AC1585" s="207"/>
      <c r="AD1585" s="207"/>
      <c r="AE1585" s="207"/>
      <c r="AF1585" s="207"/>
      <c r="AG1585" s="207"/>
      <c r="AH1585" s="208"/>
    </row>
    <row r="1586" customFormat="false" ht="13.5" hidden="false" customHeight="true" outlineLevel="0" collapsed="false">
      <c r="A1586" s="22" t="n">
        <v>1585</v>
      </c>
      <c r="B1586" s="180"/>
      <c r="C1586" s="22"/>
      <c r="D1586" s="22"/>
      <c r="E1586" s="22"/>
      <c r="F1586" s="22"/>
      <c r="G1586" s="22"/>
      <c r="H1586" s="183"/>
      <c r="I1586" s="183"/>
      <c r="J1586" s="22"/>
      <c r="K1586" s="191" t="e">
        <f aca="false">VLOOKUP('Altri Costi'!J1586,Legenda!$D$1:$F$258,2)</f>
        <v>#N/A</v>
      </c>
      <c r="L1586" s="22"/>
      <c r="M1586" s="22"/>
      <c r="N1586" s="203"/>
      <c r="O1586" s="183"/>
      <c r="P1586" s="22"/>
      <c r="Q1586" s="203"/>
      <c r="R1586" s="183"/>
      <c r="S1586" s="184" t="n">
        <f aca="false">'Piano Finanziario Annuale'!$F$6</f>
        <v>0</v>
      </c>
      <c r="T1586" s="185" t="n">
        <v>0</v>
      </c>
      <c r="U1586" s="186"/>
      <c r="V1586" s="187" t="n">
        <f aca="false">(T1586*U1586)</f>
        <v>0</v>
      </c>
      <c r="W1586" s="185" t="n">
        <v>0</v>
      </c>
      <c r="X1586" s="185" t="n">
        <f aca="false">IF(OR(S1586="sì",S1586="forfettario 190"),SUM(T1586+W1586),SUM(T1586+V1586+W1586))</f>
        <v>0</v>
      </c>
      <c r="Y1586" s="205"/>
      <c r="Z1586" s="205"/>
      <c r="AA1586" s="206"/>
      <c r="AB1586" s="189" t="n">
        <f aca="false">IF(AA1586="SI",X1586,0)</f>
        <v>0</v>
      </c>
      <c r="AC1586" s="207"/>
      <c r="AD1586" s="207"/>
      <c r="AE1586" s="207"/>
      <c r="AF1586" s="207"/>
      <c r="AG1586" s="207"/>
      <c r="AH1586" s="208"/>
    </row>
    <row r="1587" customFormat="false" ht="13.5" hidden="false" customHeight="true" outlineLevel="0" collapsed="false">
      <c r="A1587" s="22" t="n">
        <v>1586</v>
      </c>
      <c r="B1587" s="180"/>
      <c r="C1587" s="22"/>
      <c r="D1587" s="22"/>
      <c r="E1587" s="22"/>
      <c r="F1587" s="22"/>
      <c r="G1587" s="22"/>
      <c r="H1587" s="183"/>
      <c r="I1587" s="183"/>
      <c r="J1587" s="22"/>
      <c r="K1587" s="191" t="e">
        <f aca="false">VLOOKUP('Altri Costi'!J1587,Legenda!$D$1:$F$258,2)</f>
        <v>#N/A</v>
      </c>
      <c r="L1587" s="22"/>
      <c r="M1587" s="22"/>
      <c r="N1587" s="203"/>
      <c r="O1587" s="183"/>
      <c r="P1587" s="22"/>
      <c r="Q1587" s="203"/>
      <c r="R1587" s="183"/>
      <c r="S1587" s="184" t="n">
        <f aca="false">'Piano Finanziario Annuale'!$F$6</f>
        <v>0</v>
      </c>
      <c r="T1587" s="185" t="n">
        <v>0</v>
      </c>
      <c r="U1587" s="186"/>
      <c r="V1587" s="187" t="n">
        <f aca="false">(T1587*U1587)</f>
        <v>0</v>
      </c>
      <c r="W1587" s="185" t="n">
        <v>0</v>
      </c>
      <c r="X1587" s="185" t="n">
        <f aca="false">IF(OR(S1587="sì",S1587="forfettario 190"),SUM(T1587+W1587),SUM(T1587+V1587+W1587))</f>
        <v>0</v>
      </c>
      <c r="Y1587" s="205"/>
      <c r="Z1587" s="205"/>
      <c r="AA1587" s="206"/>
      <c r="AB1587" s="189" t="n">
        <f aca="false">IF(AA1587="SI",X1587,0)</f>
        <v>0</v>
      </c>
      <c r="AC1587" s="207"/>
      <c r="AD1587" s="207"/>
      <c r="AE1587" s="207"/>
      <c r="AF1587" s="207"/>
      <c r="AG1587" s="207"/>
      <c r="AH1587" s="208"/>
    </row>
    <row r="1588" customFormat="false" ht="13.5" hidden="false" customHeight="true" outlineLevel="0" collapsed="false">
      <c r="A1588" s="22" t="n">
        <v>1587</v>
      </c>
      <c r="B1588" s="180"/>
      <c r="C1588" s="22"/>
      <c r="D1588" s="22"/>
      <c r="E1588" s="22"/>
      <c r="F1588" s="22"/>
      <c r="G1588" s="22"/>
      <c r="H1588" s="183"/>
      <c r="I1588" s="183"/>
      <c r="J1588" s="22"/>
      <c r="K1588" s="191" t="e">
        <f aca="false">VLOOKUP('Altri Costi'!J1588,Legenda!$D$1:$F$258,2)</f>
        <v>#N/A</v>
      </c>
      <c r="L1588" s="22"/>
      <c r="M1588" s="22"/>
      <c r="N1588" s="203"/>
      <c r="O1588" s="183"/>
      <c r="P1588" s="22"/>
      <c r="Q1588" s="203"/>
      <c r="R1588" s="183"/>
      <c r="S1588" s="184" t="n">
        <f aca="false">'Piano Finanziario Annuale'!$F$6</f>
        <v>0</v>
      </c>
      <c r="T1588" s="185" t="n">
        <v>0</v>
      </c>
      <c r="U1588" s="186"/>
      <c r="V1588" s="187" t="n">
        <f aca="false">(T1588*U1588)</f>
        <v>0</v>
      </c>
      <c r="W1588" s="185" t="n">
        <v>0</v>
      </c>
      <c r="X1588" s="185" t="n">
        <f aca="false">IF(OR(S1588="sì",S1588="forfettario 190"),SUM(T1588+W1588),SUM(T1588+V1588+W1588))</f>
        <v>0</v>
      </c>
      <c r="Y1588" s="205"/>
      <c r="Z1588" s="205"/>
      <c r="AA1588" s="206"/>
      <c r="AB1588" s="189" t="n">
        <f aca="false">IF(AA1588="SI",X1588,0)</f>
        <v>0</v>
      </c>
      <c r="AC1588" s="207"/>
      <c r="AD1588" s="207"/>
      <c r="AE1588" s="207"/>
      <c r="AF1588" s="207"/>
      <c r="AG1588" s="207"/>
      <c r="AH1588" s="208"/>
    </row>
    <row r="1589" customFormat="false" ht="13.5" hidden="false" customHeight="true" outlineLevel="0" collapsed="false">
      <c r="A1589" s="22" t="n">
        <v>1588</v>
      </c>
      <c r="B1589" s="180"/>
      <c r="C1589" s="22"/>
      <c r="D1589" s="22"/>
      <c r="E1589" s="22"/>
      <c r="F1589" s="22"/>
      <c r="G1589" s="22"/>
      <c r="H1589" s="183"/>
      <c r="I1589" s="183"/>
      <c r="J1589" s="22"/>
      <c r="K1589" s="191" t="e">
        <f aca="false">VLOOKUP('Altri Costi'!J1589,Legenda!$D$1:$F$258,2)</f>
        <v>#N/A</v>
      </c>
      <c r="L1589" s="22"/>
      <c r="M1589" s="22"/>
      <c r="N1589" s="203"/>
      <c r="O1589" s="183"/>
      <c r="P1589" s="22"/>
      <c r="Q1589" s="203"/>
      <c r="R1589" s="183"/>
      <c r="S1589" s="184" t="n">
        <f aca="false">'Piano Finanziario Annuale'!$F$6</f>
        <v>0</v>
      </c>
      <c r="T1589" s="185" t="n">
        <v>0</v>
      </c>
      <c r="U1589" s="186"/>
      <c r="V1589" s="187" t="n">
        <f aca="false">(T1589*U1589)</f>
        <v>0</v>
      </c>
      <c r="W1589" s="185" t="n">
        <v>0</v>
      </c>
      <c r="X1589" s="185" t="n">
        <f aca="false">IF(OR(S1589="sì",S1589="forfettario 190"),SUM(T1589+W1589),SUM(T1589+V1589+W1589))</f>
        <v>0</v>
      </c>
      <c r="Y1589" s="205"/>
      <c r="Z1589" s="205"/>
      <c r="AA1589" s="206"/>
      <c r="AB1589" s="189" t="n">
        <f aca="false">IF(AA1589="SI",X1589,0)</f>
        <v>0</v>
      </c>
      <c r="AC1589" s="207"/>
      <c r="AD1589" s="207"/>
      <c r="AE1589" s="207"/>
      <c r="AF1589" s="207"/>
      <c r="AG1589" s="207"/>
      <c r="AH1589" s="208"/>
    </row>
    <row r="1590" customFormat="false" ht="13.5" hidden="false" customHeight="true" outlineLevel="0" collapsed="false">
      <c r="A1590" s="22" t="n">
        <v>1589</v>
      </c>
      <c r="B1590" s="180"/>
      <c r="C1590" s="22"/>
      <c r="D1590" s="22"/>
      <c r="E1590" s="22"/>
      <c r="F1590" s="22"/>
      <c r="G1590" s="22"/>
      <c r="H1590" s="183"/>
      <c r="I1590" s="183"/>
      <c r="J1590" s="22"/>
      <c r="K1590" s="191" t="e">
        <f aca="false">VLOOKUP('Altri Costi'!J1590,Legenda!$D$1:$F$258,2)</f>
        <v>#N/A</v>
      </c>
      <c r="L1590" s="22"/>
      <c r="M1590" s="22"/>
      <c r="N1590" s="203"/>
      <c r="O1590" s="183"/>
      <c r="P1590" s="22"/>
      <c r="Q1590" s="203"/>
      <c r="R1590" s="183"/>
      <c r="S1590" s="184" t="n">
        <f aca="false">'Piano Finanziario Annuale'!$F$6</f>
        <v>0</v>
      </c>
      <c r="T1590" s="185" t="n">
        <v>0</v>
      </c>
      <c r="U1590" s="186"/>
      <c r="V1590" s="187" t="n">
        <f aca="false">(T1590*U1590)</f>
        <v>0</v>
      </c>
      <c r="W1590" s="185" t="n">
        <v>0</v>
      </c>
      <c r="X1590" s="185" t="n">
        <f aca="false">IF(OR(S1590="sì",S1590="forfettario 190"),SUM(T1590+W1590),SUM(T1590+V1590+W1590))</f>
        <v>0</v>
      </c>
      <c r="Y1590" s="205"/>
      <c r="Z1590" s="205"/>
      <c r="AA1590" s="206"/>
      <c r="AB1590" s="189" t="n">
        <f aca="false">IF(AA1590="SI",X1590,0)</f>
        <v>0</v>
      </c>
      <c r="AC1590" s="207"/>
      <c r="AD1590" s="207"/>
      <c r="AE1590" s="207"/>
      <c r="AF1590" s="207"/>
      <c r="AG1590" s="207"/>
      <c r="AH1590" s="208"/>
    </row>
    <row r="1591" customFormat="false" ht="13.5" hidden="false" customHeight="true" outlineLevel="0" collapsed="false">
      <c r="A1591" s="22" t="n">
        <v>1590</v>
      </c>
      <c r="B1591" s="180"/>
      <c r="C1591" s="22"/>
      <c r="D1591" s="22"/>
      <c r="E1591" s="22"/>
      <c r="F1591" s="22"/>
      <c r="G1591" s="22"/>
      <c r="H1591" s="183"/>
      <c r="I1591" s="183"/>
      <c r="J1591" s="22"/>
      <c r="K1591" s="191" t="e">
        <f aca="false">VLOOKUP('Altri Costi'!J1591,Legenda!$D$1:$F$258,2)</f>
        <v>#N/A</v>
      </c>
      <c r="L1591" s="22"/>
      <c r="M1591" s="22"/>
      <c r="N1591" s="203"/>
      <c r="O1591" s="183"/>
      <c r="P1591" s="22"/>
      <c r="Q1591" s="203"/>
      <c r="R1591" s="183"/>
      <c r="S1591" s="184" t="n">
        <f aca="false">'Piano Finanziario Annuale'!$F$6</f>
        <v>0</v>
      </c>
      <c r="T1591" s="185" t="n">
        <v>0</v>
      </c>
      <c r="U1591" s="186"/>
      <c r="V1591" s="187" t="n">
        <f aca="false">(T1591*U1591)</f>
        <v>0</v>
      </c>
      <c r="W1591" s="185" t="n">
        <v>0</v>
      </c>
      <c r="X1591" s="185" t="n">
        <f aca="false">IF(OR(S1591="sì",S1591="forfettario 190"),SUM(T1591+W1591),SUM(T1591+V1591+W1591))</f>
        <v>0</v>
      </c>
      <c r="Y1591" s="205"/>
      <c r="Z1591" s="205"/>
      <c r="AA1591" s="206"/>
      <c r="AB1591" s="189" t="n">
        <f aca="false">IF(AA1591="SI",X1591,0)</f>
        <v>0</v>
      </c>
      <c r="AC1591" s="207"/>
      <c r="AD1591" s="207"/>
      <c r="AE1591" s="207"/>
      <c r="AF1591" s="207"/>
      <c r="AG1591" s="207"/>
      <c r="AH1591" s="208"/>
    </row>
    <row r="1592" customFormat="false" ht="13.5" hidden="false" customHeight="true" outlineLevel="0" collapsed="false">
      <c r="A1592" s="22" t="n">
        <v>1591</v>
      </c>
      <c r="B1592" s="180"/>
      <c r="C1592" s="22"/>
      <c r="D1592" s="22"/>
      <c r="E1592" s="22"/>
      <c r="F1592" s="22"/>
      <c r="G1592" s="22"/>
      <c r="H1592" s="183"/>
      <c r="I1592" s="183"/>
      <c r="J1592" s="22"/>
      <c r="K1592" s="191" t="e">
        <f aca="false">VLOOKUP('Altri Costi'!J1592,Legenda!$D$1:$F$258,2)</f>
        <v>#N/A</v>
      </c>
      <c r="L1592" s="22"/>
      <c r="M1592" s="22"/>
      <c r="N1592" s="203"/>
      <c r="O1592" s="183"/>
      <c r="P1592" s="22"/>
      <c r="Q1592" s="203"/>
      <c r="R1592" s="183"/>
      <c r="S1592" s="184" t="n">
        <f aca="false">'Piano Finanziario Annuale'!$F$6</f>
        <v>0</v>
      </c>
      <c r="T1592" s="185" t="n">
        <v>0</v>
      </c>
      <c r="U1592" s="186"/>
      <c r="V1592" s="187" t="n">
        <f aca="false">(T1592*U1592)</f>
        <v>0</v>
      </c>
      <c r="W1592" s="185" t="n">
        <v>0</v>
      </c>
      <c r="X1592" s="185" t="n">
        <f aca="false">IF(OR(S1592="sì",S1592="forfettario 190"),SUM(T1592+W1592),SUM(T1592+V1592+W1592))</f>
        <v>0</v>
      </c>
      <c r="Y1592" s="205"/>
      <c r="Z1592" s="205"/>
      <c r="AA1592" s="206"/>
      <c r="AB1592" s="189" t="n">
        <f aca="false">IF(AA1592="SI",X1592,0)</f>
        <v>0</v>
      </c>
      <c r="AC1592" s="207"/>
      <c r="AD1592" s="207"/>
      <c r="AE1592" s="207"/>
      <c r="AF1592" s="207"/>
      <c r="AG1592" s="207"/>
      <c r="AH1592" s="208"/>
    </row>
    <row r="1593" customFormat="false" ht="13.5" hidden="false" customHeight="true" outlineLevel="0" collapsed="false">
      <c r="A1593" s="22" t="n">
        <v>1592</v>
      </c>
      <c r="B1593" s="180"/>
      <c r="C1593" s="22"/>
      <c r="D1593" s="22"/>
      <c r="E1593" s="22"/>
      <c r="F1593" s="22"/>
      <c r="G1593" s="22"/>
      <c r="H1593" s="183"/>
      <c r="I1593" s="183"/>
      <c r="J1593" s="22"/>
      <c r="K1593" s="191" t="e">
        <f aca="false">VLOOKUP('Altri Costi'!J1593,Legenda!$D$1:$F$258,2)</f>
        <v>#N/A</v>
      </c>
      <c r="L1593" s="22"/>
      <c r="M1593" s="22"/>
      <c r="N1593" s="203"/>
      <c r="O1593" s="183"/>
      <c r="P1593" s="22"/>
      <c r="Q1593" s="203"/>
      <c r="R1593" s="183"/>
      <c r="S1593" s="184" t="n">
        <f aca="false">'Piano Finanziario Annuale'!$F$6</f>
        <v>0</v>
      </c>
      <c r="T1593" s="185" t="n">
        <v>0</v>
      </c>
      <c r="U1593" s="186"/>
      <c r="V1593" s="187" t="n">
        <f aca="false">(T1593*U1593)</f>
        <v>0</v>
      </c>
      <c r="W1593" s="185" t="n">
        <v>0</v>
      </c>
      <c r="X1593" s="185" t="n">
        <f aca="false">IF(OR(S1593="sì",S1593="forfettario 190"),SUM(T1593+W1593),SUM(T1593+V1593+W1593))</f>
        <v>0</v>
      </c>
      <c r="Y1593" s="205"/>
      <c r="Z1593" s="205"/>
      <c r="AA1593" s="206"/>
      <c r="AB1593" s="189" t="n">
        <f aca="false">IF(AA1593="SI",X1593,0)</f>
        <v>0</v>
      </c>
      <c r="AC1593" s="207"/>
      <c r="AD1593" s="207"/>
      <c r="AE1593" s="207"/>
      <c r="AF1593" s="207"/>
      <c r="AG1593" s="207"/>
      <c r="AH1593" s="208"/>
    </row>
    <row r="1594" customFormat="false" ht="13.5" hidden="false" customHeight="true" outlineLevel="0" collapsed="false">
      <c r="A1594" s="22" t="n">
        <v>1593</v>
      </c>
      <c r="B1594" s="180"/>
      <c r="C1594" s="22"/>
      <c r="D1594" s="22"/>
      <c r="E1594" s="22"/>
      <c r="F1594" s="22"/>
      <c r="G1594" s="22"/>
      <c r="H1594" s="183"/>
      <c r="I1594" s="183"/>
      <c r="J1594" s="22"/>
      <c r="K1594" s="191" t="e">
        <f aca="false">VLOOKUP('Altri Costi'!J1594,Legenda!$D$1:$F$258,2)</f>
        <v>#N/A</v>
      </c>
      <c r="L1594" s="22"/>
      <c r="M1594" s="22"/>
      <c r="N1594" s="203"/>
      <c r="O1594" s="183"/>
      <c r="P1594" s="22"/>
      <c r="Q1594" s="203"/>
      <c r="R1594" s="183"/>
      <c r="S1594" s="184" t="n">
        <f aca="false">'Piano Finanziario Annuale'!$F$6</f>
        <v>0</v>
      </c>
      <c r="T1594" s="185" t="n">
        <v>0</v>
      </c>
      <c r="U1594" s="186"/>
      <c r="V1594" s="187" t="n">
        <f aca="false">(T1594*U1594)</f>
        <v>0</v>
      </c>
      <c r="W1594" s="185" t="n">
        <v>0</v>
      </c>
      <c r="X1594" s="185" t="n">
        <f aca="false">IF(OR(S1594="sì",S1594="forfettario 190"),SUM(T1594+W1594),SUM(T1594+V1594+W1594))</f>
        <v>0</v>
      </c>
      <c r="Y1594" s="205"/>
      <c r="Z1594" s="205"/>
      <c r="AA1594" s="206"/>
      <c r="AB1594" s="189" t="n">
        <f aca="false">IF(AA1594="SI",X1594,0)</f>
        <v>0</v>
      </c>
      <c r="AC1594" s="207"/>
      <c r="AD1594" s="207"/>
      <c r="AE1594" s="207"/>
      <c r="AF1594" s="207"/>
      <c r="AG1594" s="207"/>
      <c r="AH1594" s="208"/>
    </row>
    <row r="1595" customFormat="false" ht="13.5" hidden="false" customHeight="true" outlineLevel="0" collapsed="false">
      <c r="A1595" s="22" t="n">
        <v>1594</v>
      </c>
      <c r="B1595" s="180"/>
      <c r="C1595" s="22"/>
      <c r="D1595" s="22"/>
      <c r="E1595" s="22"/>
      <c r="F1595" s="22"/>
      <c r="G1595" s="22"/>
      <c r="H1595" s="183"/>
      <c r="I1595" s="183"/>
      <c r="J1595" s="22"/>
      <c r="K1595" s="191" t="e">
        <f aca="false">VLOOKUP('Altri Costi'!J1595,Legenda!$D$1:$F$258,2)</f>
        <v>#N/A</v>
      </c>
      <c r="L1595" s="22"/>
      <c r="M1595" s="22"/>
      <c r="N1595" s="203"/>
      <c r="O1595" s="183"/>
      <c r="P1595" s="22"/>
      <c r="Q1595" s="203"/>
      <c r="R1595" s="183"/>
      <c r="S1595" s="184" t="n">
        <f aca="false">'Piano Finanziario Annuale'!$F$6</f>
        <v>0</v>
      </c>
      <c r="T1595" s="185" t="n">
        <v>0</v>
      </c>
      <c r="U1595" s="186"/>
      <c r="V1595" s="187" t="n">
        <f aca="false">(T1595*U1595)</f>
        <v>0</v>
      </c>
      <c r="W1595" s="185" t="n">
        <v>0</v>
      </c>
      <c r="X1595" s="185" t="n">
        <f aca="false">IF(OR(S1595="sì",S1595="forfettario 190"),SUM(T1595+W1595),SUM(T1595+V1595+W1595))</f>
        <v>0</v>
      </c>
      <c r="Y1595" s="205"/>
      <c r="Z1595" s="205"/>
      <c r="AA1595" s="206"/>
      <c r="AB1595" s="189" t="n">
        <f aca="false">IF(AA1595="SI",X1595,0)</f>
        <v>0</v>
      </c>
      <c r="AC1595" s="207"/>
      <c r="AD1595" s="207"/>
      <c r="AE1595" s="207"/>
      <c r="AF1595" s="207"/>
      <c r="AG1595" s="207"/>
      <c r="AH1595" s="208"/>
    </row>
    <row r="1596" customFormat="false" ht="13.5" hidden="false" customHeight="true" outlineLevel="0" collapsed="false">
      <c r="A1596" s="22" t="n">
        <v>1595</v>
      </c>
      <c r="B1596" s="180"/>
      <c r="C1596" s="22"/>
      <c r="D1596" s="22"/>
      <c r="E1596" s="22"/>
      <c r="F1596" s="22"/>
      <c r="G1596" s="22"/>
      <c r="H1596" s="183"/>
      <c r="I1596" s="183"/>
      <c r="J1596" s="22"/>
      <c r="K1596" s="191" t="e">
        <f aca="false">VLOOKUP('Altri Costi'!J1596,Legenda!$D$1:$F$258,2)</f>
        <v>#N/A</v>
      </c>
      <c r="L1596" s="22"/>
      <c r="M1596" s="22"/>
      <c r="N1596" s="203"/>
      <c r="O1596" s="183"/>
      <c r="P1596" s="22"/>
      <c r="Q1596" s="203"/>
      <c r="R1596" s="183"/>
      <c r="S1596" s="184" t="n">
        <f aca="false">'Piano Finanziario Annuale'!$F$6</f>
        <v>0</v>
      </c>
      <c r="T1596" s="185" t="n">
        <v>0</v>
      </c>
      <c r="U1596" s="186"/>
      <c r="V1596" s="187" t="n">
        <f aca="false">(T1596*U1596)</f>
        <v>0</v>
      </c>
      <c r="W1596" s="185" t="n">
        <v>0</v>
      </c>
      <c r="X1596" s="185" t="n">
        <f aca="false">IF(OR(S1596="sì",S1596="forfettario 190"),SUM(T1596+W1596),SUM(T1596+V1596+W1596))</f>
        <v>0</v>
      </c>
      <c r="Y1596" s="205"/>
      <c r="Z1596" s="205"/>
      <c r="AA1596" s="206"/>
      <c r="AB1596" s="189" t="n">
        <f aca="false">IF(AA1596="SI",X1596,0)</f>
        <v>0</v>
      </c>
      <c r="AC1596" s="207"/>
      <c r="AD1596" s="207"/>
      <c r="AE1596" s="207"/>
      <c r="AF1596" s="207"/>
      <c r="AG1596" s="207"/>
      <c r="AH1596" s="208"/>
    </row>
    <row r="1597" customFormat="false" ht="13.5" hidden="false" customHeight="true" outlineLevel="0" collapsed="false">
      <c r="A1597" s="22" t="n">
        <v>1596</v>
      </c>
      <c r="B1597" s="180"/>
      <c r="C1597" s="22"/>
      <c r="D1597" s="22"/>
      <c r="E1597" s="22"/>
      <c r="F1597" s="22"/>
      <c r="G1597" s="22"/>
      <c r="H1597" s="183"/>
      <c r="I1597" s="183"/>
      <c r="J1597" s="22"/>
      <c r="K1597" s="191" t="e">
        <f aca="false">VLOOKUP('Altri Costi'!J1597,Legenda!$D$1:$F$258,2)</f>
        <v>#N/A</v>
      </c>
      <c r="L1597" s="22"/>
      <c r="M1597" s="22"/>
      <c r="N1597" s="203"/>
      <c r="O1597" s="183"/>
      <c r="P1597" s="22"/>
      <c r="Q1597" s="203"/>
      <c r="R1597" s="183"/>
      <c r="S1597" s="184" t="n">
        <f aca="false">'Piano Finanziario Annuale'!$F$6</f>
        <v>0</v>
      </c>
      <c r="T1597" s="185" t="n">
        <v>0</v>
      </c>
      <c r="U1597" s="186"/>
      <c r="V1597" s="187" t="n">
        <f aca="false">(T1597*U1597)</f>
        <v>0</v>
      </c>
      <c r="W1597" s="185" t="n">
        <v>0</v>
      </c>
      <c r="X1597" s="185" t="n">
        <f aca="false">IF(OR(S1597="sì",S1597="forfettario 190"),SUM(T1597+W1597),SUM(T1597+V1597+W1597))</f>
        <v>0</v>
      </c>
      <c r="Y1597" s="205"/>
      <c r="Z1597" s="205"/>
      <c r="AA1597" s="206"/>
      <c r="AB1597" s="189" t="n">
        <f aca="false">IF(AA1597="SI",X1597,0)</f>
        <v>0</v>
      </c>
      <c r="AC1597" s="207"/>
      <c r="AD1597" s="207"/>
      <c r="AE1597" s="207"/>
      <c r="AF1597" s="207"/>
      <c r="AG1597" s="207"/>
      <c r="AH1597" s="208"/>
    </row>
    <row r="1598" customFormat="false" ht="13.5" hidden="false" customHeight="true" outlineLevel="0" collapsed="false">
      <c r="A1598" s="22" t="n">
        <v>1597</v>
      </c>
      <c r="B1598" s="180"/>
      <c r="C1598" s="22"/>
      <c r="D1598" s="22"/>
      <c r="E1598" s="22"/>
      <c r="F1598" s="22"/>
      <c r="G1598" s="22"/>
      <c r="H1598" s="183"/>
      <c r="I1598" s="183"/>
      <c r="J1598" s="22"/>
      <c r="K1598" s="191" t="e">
        <f aca="false">VLOOKUP('Altri Costi'!J1598,Legenda!$D$1:$F$258,2)</f>
        <v>#N/A</v>
      </c>
      <c r="L1598" s="22"/>
      <c r="M1598" s="22"/>
      <c r="N1598" s="203"/>
      <c r="O1598" s="183"/>
      <c r="P1598" s="22"/>
      <c r="Q1598" s="203"/>
      <c r="R1598" s="183"/>
      <c r="S1598" s="184" t="n">
        <f aca="false">'Piano Finanziario Annuale'!$F$6</f>
        <v>0</v>
      </c>
      <c r="T1598" s="185" t="n">
        <v>0</v>
      </c>
      <c r="U1598" s="186"/>
      <c r="V1598" s="187" t="n">
        <f aca="false">(T1598*U1598)</f>
        <v>0</v>
      </c>
      <c r="W1598" s="185" t="n">
        <v>0</v>
      </c>
      <c r="X1598" s="185" t="n">
        <f aca="false">IF(OR(S1598="sì",S1598="forfettario 190"),SUM(T1598+W1598),SUM(T1598+V1598+W1598))</f>
        <v>0</v>
      </c>
      <c r="Y1598" s="205"/>
      <c r="Z1598" s="205"/>
      <c r="AA1598" s="206"/>
      <c r="AB1598" s="189" t="n">
        <f aca="false">IF(AA1598="SI",X1598,0)</f>
        <v>0</v>
      </c>
      <c r="AC1598" s="207"/>
      <c r="AD1598" s="207"/>
      <c r="AE1598" s="207"/>
      <c r="AF1598" s="207"/>
      <c r="AG1598" s="207"/>
      <c r="AH1598" s="208"/>
    </row>
    <row r="1599" customFormat="false" ht="13.5" hidden="false" customHeight="true" outlineLevel="0" collapsed="false">
      <c r="A1599" s="22" t="n">
        <v>1598</v>
      </c>
      <c r="B1599" s="180"/>
      <c r="C1599" s="22"/>
      <c r="D1599" s="22"/>
      <c r="E1599" s="22"/>
      <c r="F1599" s="22"/>
      <c r="G1599" s="22"/>
      <c r="H1599" s="183"/>
      <c r="I1599" s="183"/>
      <c r="J1599" s="22"/>
      <c r="K1599" s="191" t="e">
        <f aca="false">VLOOKUP('Altri Costi'!J1599,Legenda!$D$1:$F$258,2)</f>
        <v>#N/A</v>
      </c>
      <c r="L1599" s="22"/>
      <c r="M1599" s="22"/>
      <c r="N1599" s="203"/>
      <c r="O1599" s="183"/>
      <c r="P1599" s="22"/>
      <c r="Q1599" s="203"/>
      <c r="R1599" s="183"/>
      <c r="S1599" s="184" t="n">
        <f aca="false">'Piano Finanziario Annuale'!$F$6</f>
        <v>0</v>
      </c>
      <c r="T1599" s="185" t="n">
        <v>0</v>
      </c>
      <c r="U1599" s="186"/>
      <c r="V1599" s="187" t="n">
        <f aca="false">(T1599*U1599)</f>
        <v>0</v>
      </c>
      <c r="W1599" s="185" t="n">
        <v>0</v>
      </c>
      <c r="X1599" s="185" t="n">
        <f aca="false">IF(OR(S1599="sì",S1599="forfettario 190"),SUM(T1599+W1599),SUM(T1599+V1599+W1599))</f>
        <v>0</v>
      </c>
      <c r="Y1599" s="205"/>
      <c r="Z1599" s="205"/>
      <c r="AA1599" s="206"/>
      <c r="AB1599" s="189" t="n">
        <f aca="false">IF(AA1599="SI",X1599,0)</f>
        <v>0</v>
      </c>
      <c r="AC1599" s="207"/>
      <c r="AD1599" s="207"/>
      <c r="AE1599" s="207"/>
      <c r="AF1599" s="207"/>
      <c r="AG1599" s="207"/>
      <c r="AH1599" s="208"/>
    </row>
    <row r="1600" customFormat="false" ht="13.5" hidden="false" customHeight="true" outlineLevel="0" collapsed="false">
      <c r="A1600" s="22" t="n">
        <v>1599</v>
      </c>
      <c r="B1600" s="180"/>
      <c r="C1600" s="22"/>
      <c r="D1600" s="22"/>
      <c r="E1600" s="22"/>
      <c r="F1600" s="22"/>
      <c r="G1600" s="22"/>
      <c r="H1600" s="183"/>
      <c r="I1600" s="183"/>
      <c r="J1600" s="22"/>
      <c r="K1600" s="191" t="e">
        <f aca="false">VLOOKUP('Altri Costi'!J1600,Legenda!$D$1:$F$258,2)</f>
        <v>#N/A</v>
      </c>
      <c r="L1600" s="22"/>
      <c r="M1600" s="22"/>
      <c r="N1600" s="203"/>
      <c r="O1600" s="183"/>
      <c r="P1600" s="22"/>
      <c r="Q1600" s="203"/>
      <c r="R1600" s="183"/>
      <c r="S1600" s="184" t="n">
        <f aca="false">'Piano Finanziario Annuale'!$F$6</f>
        <v>0</v>
      </c>
      <c r="T1600" s="185" t="n">
        <v>0</v>
      </c>
      <c r="U1600" s="186"/>
      <c r="V1600" s="187" t="n">
        <f aca="false">(T1600*U1600)</f>
        <v>0</v>
      </c>
      <c r="W1600" s="185" t="n">
        <v>0</v>
      </c>
      <c r="X1600" s="185" t="n">
        <f aca="false">IF(OR(S1600="sì",S1600="forfettario 190"),SUM(T1600+W1600),SUM(T1600+V1600+W1600))</f>
        <v>0</v>
      </c>
      <c r="Y1600" s="205"/>
      <c r="Z1600" s="205"/>
      <c r="AA1600" s="206"/>
      <c r="AB1600" s="189" t="n">
        <f aca="false">IF(AA1600="SI",X1600,0)</f>
        <v>0</v>
      </c>
      <c r="AC1600" s="207"/>
      <c r="AD1600" s="207"/>
      <c r="AE1600" s="207"/>
      <c r="AF1600" s="207"/>
      <c r="AG1600" s="207"/>
      <c r="AH1600" s="208"/>
    </row>
    <row r="1601" customFormat="false" ht="13.5" hidden="false" customHeight="true" outlineLevel="0" collapsed="false">
      <c r="A1601" s="22" t="n">
        <v>1600</v>
      </c>
      <c r="B1601" s="180"/>
      <c r="C1601" s="22"/>
      <c r="D1601" s="22"/>
      <c r="E1601" s="22"/>
      <c r="F1601" s="22"/>
      <c r="G1601" s="22"/>
      <c r="H1601" s="183"/>
      <c r="I1601" s="183"/>
      <c r="J1601" s="22"/>
      <c r="K1601" s="191" t="e">
        <f aca="false">VLOOKUP('Altri Costi'!J1601,Legenda!$D$1:$F$258,2)</f>
        <v>#N/A</v>
      </c>
      <c r="L1601" s="22"/>
      <c r="M1601" s="22"/>
      <c r="N1601" s="203"/>
      <c r="O1601" s="183"/>
      <c r="P1601" s="22"/>
      <c r="Q1601" s="203"/>
      <c r="R1601" s="183"/>
      <c r="S1601" s="184" t="n">
        <f aca="false">'Piano Finanziario Annuale'!$F$6</f>
        <v>0</v>
      </c>
      <c r="T1601" s="185" t="n">
        <v>0</v>
      </c>
      <c r="U1601" s="186"/>
      <c r="V1601" s="187" t="n">
        <f aca="false">(T1601*U1601)</f>
        <v>0</v>
      </c>
      <c r="W1601" s="185" t="n">
        <v>0</v>
      </c>
      <c r="X1601" s="185" t="n">
        <f aca="false">IF(OR(S1601="sì",S1601="forfettario 190"),SUM(T1601+W1601),SUM(T1601+V1601+W1601))</f>
        <v>0</v>
      </c>
      <c r="Y1601" s="205"/>
      <c r="Z1601" s="205"/>
      <c r="AA1601" s="206"/>
      <c r="AB1601" s="189" t="n">
        <f aca="false">IF(AA1601="SI",X1601,0)</f>
        <v>0</v>
      </c>
      <c r="AC1601" s="207"/>
      <c r="AD1601" s="207"/>
      <c r="AE1601" s="207"/>
      <c r="AF1601" s="207"/>
      <c r="AG1601" s="207"/>
      <c r="AH1601" s="208"/>
    </row>
    <row r="1602" customFormat="false" ht="13.5" hidden="false" customHeight="true" outlineLevel="0" collapsed="false">
      <c r="A1602" s="22" t="n">
        <v>1601</v>
      </c>
      <c r="B1602" s="180"/>
      <c r="C1602" s="22"/>
      <c r="D1602" s="22"/>
      <c r="E1602" s="22"/>
      <c r="F1602" s="22"/>
      <c r="G1602" s="22"/>
      <c r="H1602" s="183"/>
      <c r="I1602" s="183"/>
      <c r="J1602" s="22"/>
      <c r="K1602" s="191" t="e">
        <f aca="false">VLOOKUP('Altri Costi'!J1602,Legenda!$D$1:$F$258,2)</f>
        <v>#N/A</v>
      </c>
      <c r="L1602" s="22"/>
      <c r="M1602" s="22"/>
      <c r="N1602" s="203"/>
      <c r="O1602" s="183"/>
      <c r="P1602" s="22"/>
      <c r="Q1602" s="203"/>
      <c r="R1602" s="183"/>
      <c r="S1602" s="184" t="n">
        <f aca="false">'Piano Finanziario Annuale'!$F$6</f>
        <v>0</v>
      </c>
      <c r="T1602" s="185" t="n">
        <v>0</v>
      </c>
      <c r="U1602" s="186"/>
      <c r="V1602" s="187" t="n">
        <f aca="false">(T1602*U1602)</f>
        <v>0</v>
      </c>
      <c r="W1602" s="185" t="n">
        <v>0</v>
      </c>
      <c r="X1602" s="185" t="n">
        <f aca="false">IF(OR(S1602="sì",S1602="forfettario 190"),SUM(T1602+W1602),SUM(T1602+V1602+W1602))</f>
        <v>0</v>
      </c>
      <c r="Y1602" s="205"/>
      <c r="Z1602" s="205"/>
      <c r="AA1602" s="206"/>
      <c r="AB1602" s="189" t="n">
        <f aca="false">IF(AA1602="SI",X1602,0)</f>
        <v>0</v>
      </c>
      <c r="AC1602" s="207"/>
      <c r="AD1602" s="207"/>
      <c r="AE1602" s="207"/>
      <c r="AF1602" s="207"/>
      <c r="AG1602" s="207"/>
      <c r="AH1602" s="208"/>
    </row>
    <row r="1603" customFormat="false" ht="13.5" hidden="false" customHeight="true" outlineLevel="0" collapsed="false">
      <c r="A1603" s="22" t="n">
        <v>1602</v>
      </c>
      <c r="B1603" s="180"/>
      <c r="C1603" s="22"/>
      <c r="D1603" s="22"/>
      <c r="E1603" s="22"/>
      <c r="F1603" s="22"/>
      <c r="G1603" s="22"/>
      <c r="H1603" s="183"/>
      <c r="I1603" s="183"/>
      <c r="J1603" s="22"/>
      <c r="K1603" s="191" t="e">
        <f aca="false">VLOOKUP('Altri Costi'!J1603,Legenda!$D$1:$F$258,2)</f>
        <v>#N/A</v>
      </c>
      <c r="L1603" s="22"/>
      <c r="M1603" s="22"/>
      <c r="N1603" s="203"/>
      <c r="O1603" s="183"/>
      <c r="P1603" s="22"/>
      <c r="Q1603" s="203"/>
      <c r="R1603" s="183"/>
      <c r="S1603" s="184" t="n">
        <f aca="false">'Piano Finanziario Annuale'!$F$6</f>
        <v>0</v>
      </c>
      <c r="T1603" s="185" t="n">
        <v>0</v>
      </c>
      <c r="U1603" s="186"/>
      <c r="V1603" s="187" t="n">
        <f aca="false">(T1603*U1603)</f>
        <v>0</v>
      </c>
      <c r="W1603" s="185" t="n">
        <v>0</v>
      </c>
      <c r="X1603" s="185" t="n">
        <f aca="false">IF(OR(S1603="sì",S1603="forfettario 190"),SUM(T1603+W1603),SUM(T1603+V1603+W1603))</f>
        <v>0</v>
      </c>
      <c r="Y1603" s="205"/>
      <c r="Z1603" s="205"/>
      <c r="AA1603" s="206"/>
      <c r="AB1603" s="189" t="n">
        <f aca="false">IF(AA1603="SI",X1603,0)</f>
        <v>0</v>
      </c>
      <c r="AC1603" s="207"/>
      <c r="AD1603" s="207"/>
      <c r="AE1603" s="207"/>
      <c r="AF1603" s="207"/>
      <c r="AG1603" s="207"/>
      <c r="AH1603" s="208"/>
    </row>
    <row r="1604" customFormat="false" ht="13.5" hidden="false" customHeight="true" outlineLevel="0" collapsed="false">
      <c r="A1604" s="22" t="n">
        <v>1603</v>
      </c>
      <c r="B1604" s="180"/>
      <c r="C1604" s="22"/>
      <c r="D1604" s="22"/>
      <c r="E1604" s="22"/>
      <c r="F1604" s="22"/>
      <c r="G1604" s="22"/>
      <c r="H1604" s="183"/>
      <c r="I1604" s="183"/>
      <c r="J1604" s="22"/>
      <c r="K1604" s="191" t="e">
        <f aca="false">VLOOKUP('Altri Costi'!J1604,Legenda!$D$1:$F$258,2)</f>
        <v>#N/A</v>
      </c>
      <c r="L1604" s="22"/>
      <c r="M1604" s="22"/>
      <c r="N1604" s="203"/>
      <c r="O1604" s="183"/>
      <c r="P1604" s="22"/>
      <c r="Q1604" s="203"/>
      <c r="R1604" s="183"/>
      <c r="S1604" s="184" t="n">
        <f aca="false">'Piano Finanziario Annuale'!$F$6</f>
        <v>0</v>
      </c>
      <c r="T1604" s="185" t="n">
        <v>0</v>
      </c>
      <c r="U1604" s="186"/>
      <c r="V1604" s="187" t="n">
        <f aca="false">(T1604*U1604)</f>
        <v>0</v>
      </c>
      <c r="W1604" s="185" t="n">
        <v>0</v>
      </c>
      <c r="X1604" s="185" t="n">
        <f aca="false">IF(OR(S1604="sì",S1604="forfettario 190"),SUM(T1604+W1604),SUM(T1604+V1604+W1604))</f>
        <v>0</v>
      </c>
      <c r="Y1604" s="205"/>
      <c r="Z1604" s="205"/>
      <c r="AA1604" s="206"/>
      <c r="AB1604" s="189" t="n">
        <f aca="false">IF(AA1604="SI",X1604,0)</f>
        <v>0</v>
      </c>
      <c r="AC1604" s="207"/>
      <c r="AD1604" s="207"/>
      <c r="AE1604" s="207"/>
      <c r="AF1604" s="207"/>
      <c r="AG1604" s="207"/>
      <c r="AH1604" s="208"/>
    </row>
    <row r="1605" customFormat="false" ht="13.5" hidden="false" customHeight="true" outlineLevel="0" collapsed="false">
      <c r="A1605" s="22" t="n">
        <v>1604</v>
      </c>
      <c r="B1605" s="180"/>
      <c r="C1605" s="22"/>
      <c r="D1605" s="22"/>
      <c r="E1605" s="22"/>
      <c r="F1605" s="22"/>
      <c r="G1605" s="22"/>
      <c r="H1605" s="183"/>
      <c r="I1605" s="183"/>
      <c r="J1605" s="22"/>
      <c r="K1605" s="191" t="e">
        <f aca="false">VLOOKUP('Altri Costi'!J1605,Legenda!$D$1:$F$258,2)</f>
        <v>#N/A</v>
      </c>
      <c r="L1605" s="22"/>
      <c r="M1605" s="22"/>
      <c r="N1605" s="203"/>
      <c r="O1605" s="183"/>
      <c r="P1605" s="22"/>
      <c r="Q1605" s="203"/>
      <c r="R1605" s="183"/>
      <c r="S1605" s="184" t="n">
        <f aca="false">'Piano Finanziario Annuale'!$F$6</f>
        <v>0</v>
      </c>
      <c r="T1605" s="185" t="n">
        <v>0</v>
      </c>
      <c r="U1605" s="186"/>
      <c r="V1605" s="187" t="n">
        <f aca="false">(T1605*U1605)</f>
        <v>0</v>
      </c>
      <c r="W1605" s="185" t="n">
        <v>0</v>
      </c>
      <c r="X1605" s="185" t="n">
        <f aca="false">IF(OR(S1605="sì",S1605="forfettario 190"),SUM(T1605+W1605),SUM(T1605+V1605+W1605))</f>
        <v>0</v>
      </c>
      <c r="Y1605" s="205"/>
      <c r="Z1605" s="205"/>
      <c r="AA1605" s="206"/>
      <c r="AB1605" s="189" t="n">
        <f aca="false">IF(AA1605="SI",X1605,0)</f>
        <v>0</v>
      </c>
      <c r="AC1605" s="207"/>
      <c r="AD1605" s="207"/>
      <c r="AE1605" s="207"/>
      <c r="AF1605" s="207"/>
      <c r="AG1605" s="207"/>
      <c r="AH1605" s="208"/>
    </row>
    <row r="1606" customFormat="false" ht="13.5" hidden="false" customHeight="true" outlineLevel="0" collapsed="false">
      <c r="A1606" s="22" t="n">
        <v>1605</v>
      </c>
      <c r="B1606" s="180"/>
      <c r="C1606" s="22"/>
      <c r="D1606" s="22"/>
      <c r="E1606" s="22"/>
      <c r="F1606" s="22"/>
      <c r="G1606" s="22"/>
      <c r="H1606" s="183"/>
      <c r="I1606" s="183"/>
      <c r="J1606" s="22"/>
      <c r="K1606" s="191" t="e">
        <f aca="false">VLOOKUP('Altri Costi'!J1606,Legenda!$D$1:$F$258,2)</f>
        <v>#N/A</v>
      </c>
      <c r="L1606" s="22"/>
      <c r="M1606" s="22"/>
      <c r="N1606" s="203"/>
      <c r="O1606" s="183"/>
      <c r="P1606" s="22"/>
      <c r="Q1606" s="203"/>
      <c r="R1606" s="183"/>
      <c r="S1606" s="184" t="n">
        <f aca="false">'Piano Finanziario Annuale'!$F$6</f>
        <v>0</v>
      </c>
      <c r="T1606" s="185" t="n">
        <v>0</v>
      </c>
      <c r="U1606" s="186"/>
      <c r="V1606" s="187" t="n">
        <f aca="false">(T1606*U1606)</f>
        <v>0</v>
      </c>
      <c r="W1606" s="185" t="n">
        <v>0</v>
      </c>
      <c r="X1606" s="185" t="n">
        <f aca="false">IF(OR(S1606="sì",S1606="forfettario 190"),SUM(T1606+W1606),SUM(T1606+V1606+W1606))</f>
        <v>0</v>
      </c>
      <c r="Y1606" s="205"/>
      <c r="Z1606" s="205"/>
      <c r="AA1606" s="206"/>
      <c r="AB1606" s="189" t="n">
        <f aca="false">IF(AA1606="SI",X1606,0)</f>
        <v>0</v>
      </c>
      <c r="AC1606" s="207"/>
      <c r="AD1606" s="207"/>
      <c r="AE1606" s="207"/>
      <c r="AF1606" s="207"/>
      <c r="AG1606" s="207"/>
      <c r="AH1606" s="208"/>
    </row>
    <row r="1607" customFormat="false" ht="13.5" hidden="false" customHeight="true" outlineLevel="0" collapsed="false">
      <c r="A1607" s="22" t="n">
        <v>1606</v>
      </c>
      <c r="B1607" s="180"/>
      <c r="C1607" s="22"/>
      <c r="D1607" s="22"/>
      <c r="E1607" s="22"/>
      <c r="F1607" s="22"/>
      <c r="G1607" s="22"/>
      <c r="H1607" s="183"/>
      <c r="I1607" s="183"/>
      <c r="J1607" s="22"/>
      <c r="K1607" s="191" t="e">
        <f aca="false">VLOOKUP('Altri Costi'!J1607,Legenda!$D$1:$F$258,2)</f>
        <v>#N/A</v>
      </c>
      <c r="L1607" s="22"/>
      <c r="M1607" s="22"/>
      <c r="N1607" s="203"/>
      <c r="O1607" s="183"/>
      <c r="P1607" s="22"/>
      <c r="Q1607" s="203"/>
      <c r="R1607" s="183"/>
      <c r="S1607" s="184" t="n">
        <f aca="false">'Piano Finanziario Annuale'!$F$6</f>
        <v>0</v>
      </c>
      <c r="T1607" s="185" t="n">
        <v>0</v>
      </c>
      <c r="U1607" s="186"/>
      <c r="V1607" s="187" t="n">
        <f aca="false">(T1607*U1607)</f>
        <v>0</v>
      </c>
      <c r="W1607" s="185" t="n">
        <v>0</v>
      </c>
      <c r="X1607" s="185" t="n">
        <f aca="false">IF(OR(S1607="sì",S1607="forfettario 190"),SUM(T1607+W1607),SUM(T1607+V1607+W1607))</f>
        <v>0</v>
      </c>
      <c r="Y1607" s="205"/>
      <c r="Z1607" s="205"/>
      <c r="AA1607" s="206"/>
      <c r="AB1607" s="189" t="n">
        <f aca="false">IF(AA1607="SI",X1607,0)</f>
        <v>0</v>
      </c>
      <c r="AC1607" s="207"/>
      <c r="AD1607" s="207"/>
      <c r="AE1607" s="207"/>
      <c r="AF1607" s="207"/>
      <c r="AG1607" s="207"/>
      <c r="AH1607" s="208"/>
    </row>
    <row r="1608" customFormat="false" ht="13.5" hidden="false" customHeight="true" outlineLevel="0" collapsed="false">
      <c r="A1608" s="22" t="n">
        <v>1607</v>
      </c>
      <c r="B1608" s="180"/>
      <c r="C1608" s="22"/>
      <c r="D1608" s="22"/>
      <c r="E1608" s="22"/>
      <c r="F1608" s="22"/>
      <c r="G1608" s="22"/>
      <c r="H1608" s="183"/>
      <c r="I1608" s="183"/>
      <c r="J1608" s="22"/>
      <c r="K1608" s="191" t="e">
        <f aca="false">VLOOKUP('Altri Costi'!J1608,Legenda!$D$1:$F$258,2)</f>
        <v>#N/A</v>
      </c>
      <c r="L1608" s="22"/>
      <c r="M1608" s="22"/>
      <c r="N1608" s="203"/>
      <c r="O1608" s="183"/>
      <c r="P1608" s="22"/>
      <c r="Q1608" s="203"/>
      <c r="R1608" s="183"/>
      <c r="S1608" s="184" t="n">
        <f aca="false">'Piano Finanziario Annuale'!$F$6</f>
        <v>0</v>
      </c>
      <c r="T1608" s="185" t="n">
        <v>0</v>
      </c>
      <c r="U1608" s="186"/>
      <c r="V1608" s="187" t="n">
        <f aca="false">(T1608*U1608)</f>
        <v>0</v>
      </c>
      <c r="W1608" s="185" t="n">
        <v>0</v>
      </c>
      <c r="X1608" s="185" t="n">
        <f aca="false">IF(OR(S1608="sì",S1608="forfettario 190"),SUM(T1608+W1608),SUM(T1608+V1608+W1608))</f>
        <v>0</v>
      </c>
      <c r="Y1608" s="205"/>
      <c r="Z1608" s="205"/>
      <c r="AA1608" s="206"/>
      <c r="AB1608" s="189" t="n">
        <f aca="false">IF(AA1608="SI",X1608,0)</f>
        <v>0</v>
      </c>
      <c r="AC1608" s="207"/>
      <c r="AD1608" s="207"/>
      <c r="AE1608" s="207"/>
      <c r="AF1608" s="207"/>
      <c r="AG1608" s="207"/>
      <c r="AH1608" s="208"/>
    </row>
    <row r="1609" customFormat="false" ht="13.5" hidden="false" customHeight="true" outlineLevel="0" collapsed="false">
      <c r="A1609" s="22" t="n">
        <v>1608</v>
      </c>
      <c r="B1609" s="180"/>
      <c r="C1609" s="22"/>
      <c r="D1609" s="22"/>
      <c r="E1609" s="22"/>
      <c r="F1609" s="22"/>
      <c r="G1609" s="22"/>
      <c r="H1609" s="183"/>
      <c r="I1609" s="183"/>
      <c r="J1609" s="22"/>
      <c r="K1609" s="191" t="e">
        <f aca="false">VLOOKUP('Altri Costi'!J1609,Legenda!$D$1:$F$258,2)</f>
        <v>#N/A</v>
      </c>
      <c r="L1609" s="22"/>
      <c r="M1609" s="22"/>
      <c r="N1609" s="203"/>
      <c r="O1609" s="183"/>
      <c r="P1609" s="22"/>
      <c r="Q1609" s="203"/>
      <c r="R1609" s="183"/>
      <c r="S1609" s="184" t="n">
        <f aca="false">'Piano Finanziario Annuale'!$F$6</f>
        <v>0</v>
      </c>
      <c r="T1609" s="185" t="n">
        <v>0</v>
      </c>
      <c r="U1609" s="186"/>
      <c r="V1609" s="187" t="n">
        <f aca="false">(T1609*U1609)</f>
        <v>0</v>
      </c>
      <c r="W1609" s="185" t="n">
        <v>0</v>
      </c>
      <c r="X1609" s="185" t="n">
        <f aca="false">IF(OR(S1609="sì",S1609="forfettario 190"),SUM(T1609+W1609),SUM(T1609+V1609+W1609))</f>
        <v>0</v>
      </c>
      <c r="Y1609" s="205"/>
      <c r="Z1609" s="205"/>
      <c r="AA1609" s="206"/>
      <c r="AB1609" s="189" t="n">
        <f aca="false">IF(AA1609="SI",X1609,0)</f>
        <v>0</v>
      </c>
      <c r="AC1609" s="207"/>
      <c r="AD1609" s="207"/>
      <c r="AE1609" s="207"/>
      <c r="AF1609" s="207"/>
      <c r="AG1609" s="207"/>
      <c r="AH1609" s="208"/>
    </row>
    <row r="1610" customFormat="false" ht="13.5" hidden="false" customHeight="true" outlineLevel="0" collapsed="false">
      <c r="A1610" s="22" t="n">
        <v>1609</v>
      </c>
      <c r="B1610" s="180"/>
      <c r="C1610" s="22"/>
      <c r="D1610" s="22"/>
      <c r="E1610" s="22"/>
      <c r="F1610" s="22"/>
      <c r="G1610" s="22"/>
      <c r="H1610" s="183"/>
      <c r="I1610" s="183"/>
      <c r="J1610" s="22"/>
      <c r="K1610" s="191" t="e">
        <f aca="false">VLOOKUP('Altri Costi'!J1610,Legenda!$D$1:$F$258,2)</f>
        <v>#N/A</v>
      </c>
      <c r="L1610" s="22"/>
      <c r="M1610" s="22"/>
      <c r="N1610" s="203"/>
      <c r="O1610" s="183"/>
      <c r="P1610" s="22"/>
      <c r="Q1610" s="203"/>
      <c r="R1610" s="183"/>
      <c r="S1610" s="184" t="n">
        <f aca="false">'Piano Finanziario Annuale'!$F$6</f>
        <v>0</v>
      </c>
      <c r="T1610" s="185" t="n">
        <v>0</v>
      </c>
      <c r="U1610" s="186"/>
      <c r="V1610" s="187" t="n">
        <f aca="false">(T1610*U1610)</f>
        <v>0</v>
      </c>
      <c r="W1610" s="185" t="n">
        <v>0</v>
      </c>
      <c r="X1610" s="185" t="n">
        <f aca="false">IF(OR(S1610="sì",S1610="forfettario 190"),SUM(T1610+W1610),SUM(T1610+V1610+W1610))</f>
        <v>0</v>
      </c>
      <c r="Y1610" s="205"/>
      <c r="Z1610" s="205"/>
      <c r="AA1610" s="206"/>
      <c r="AB1610" s="189" t="n">
        <f aca="false">IF(AA1610="SI",X1610,0)</f>
        <v>0</v>
      </c>
      <c r="AC1610" s="207"/>
      <c r="AD1610" s="207"/>
      <c r="AE1610" s="207"/>
      <c r="AF1610" s="207"/>
      <c r="AG1610" s="207"/>
      <c r="AH1610" s="208"/>
    </row>
    <row r="1611" customFormat="false" ht="13.5" hidden="false" customHeight="true" outlineLevel="0" collapsed="false">
      <c r="A1611" s="22" t="n">
        <v>1610</v>
      </c>
      <c r="B1611" s="180"/>
      <c r="C1611" s="22"/>
      <c r="D1611" s="22"/>
      <c r="E1611" s="22"/>
      <c r="F1611" s="22"/>
      <c r="G1611" s="22"/>
      <c r="H1611" s="183"/>
      <c r="I1611" s="183"/>
      <c r="J1611" s="22"/>
      <c r="K1611" s="191" t="e">
        <f aca="false">VLOOKUP('Altri Costi'!J1611,Legenda!$D$1:$F$258,2)</f>
        <v>#N/A</v>
      </c>
      <c r="L1611" s="22"/>
      <c r="M1611" s="22"/>
      <c r="N1611" s="203"/>
      <c r="O1611" s="183"/>
      <c r="P1611" s="22"/>
      <c r="Q1611" s="203"/>
      <c r="R1611" s="183"/>
      <c r="S1611" s="184" t="n">
        <f aca="false">'Piano Finanziario Annuale'!$F$6</f>
        <v>0</v>
      </c>
      <c r="T1611" s="185" t="n">
        <v>0</v>
      </c>
      <c r="U1611" s="186"/>
      <c r="V1611" s="187" t="n">
        <f aca="false">(T1611*U1611)</f>
        <v>0</v>
      </c>
      <c r="W1611" s="185" t="n">
        <v>0</v>
      </c>
      <c r="X1611" s="185" t="n">
        <f aca="false">IF(OR(S1611="sì",S1611="forfettario 190"),SUM(T1611+W1611),SUM(T1611+V1611+W1611))</f>
        <v>0</v>
      </c>
      <c r="Y1611" s="205"/>
      <c r="Z1611" s="205"/>
      <c r="AA1611" s="206"/>
      <c r="AB1611" s="189" t="n">
        <f aca="false">IF(AA1611="SI",X1611,0)</f>
        <v>0</v>
      </c>
      <c r="AC1611" s="207"/>
      <c r="AD1611" s="207"/>
      <c r="AE1611" s="207"/>
      <c r="AF1611" s="207"/>
      <c r="AG1611" s="207"/>
      <c r="AH1611" s="208"/>
    </row>
    <row r="1612" customFormat="false" ht="13.5" hidden="false" customHeight="true" outlineLevel="0" collapsed="false">
      <c r="A1612" s="22" t="n">
        <v>1611</v>
      </c>
      <c r="B1612" s="180"/>
      <c r="C1612" s="22"/>
      <c r="D1612" s="22"/>
      <c r="E1612" s="22"/>
      <c r="F1612" s="22"/>
      <c r="G1612" s="22"/>
      <c r="H1612" s="183"/>
      <c r="I1612" s="183"/>
      <c r="J1612" s="22"/>
      <c r="K1612" s="191" t="e">
        <f aca="false">VLOOKUP('Altri Costi'!J1612,Legenda!$D$1:$F$258,2)</f>
        <v>#N/A</v>
      </c>
      <c r="L1612" s="22"/>
      <c r="M1612" s="22"/>
      <c r="N1612" s="203"/>
      <c r="O1612" s="183"/>
      <c r="P1612" s="22"/>
      <c r="Q1612" s="203"/>
      <c r="R1612" s="183"/>
      <c r="S1612" s="184" t="n">
        <f aca="false">'Piano Finanziario Annuale'!$F$6</f>
        <v>0</v>
      </c>
      <c r="T1612" s="185" t="n">
        <v>0</v>
      </c>
      <c r="U1612" s="186"/>
      <c r="V1612" s="187" t="n">
        <f aca="false">(T1612*U1612)</f>
        <v>0</v>
      </c>
      <c r="W1612" s="185" t="n">
        <v>0</v>
      </c>
      <c r="X1612" s="185" t="n">
        <f aca="false">IF(OR(S1612="sì",S1612="forfettario 190"),SUM(T1612+W1612),SUM(T1612+V1612+W1612))</f>
        <v>0</v>
      </c>
      <c r="Y1612" s="205"/>
      <c r="Z1612" s="205"/>
      <c r="AA1612" s="206"/>
      <c r="AB1612" s="189" t="n">
        <f aca="false">IF(AA1612="SI",X1612,0)</f>
        <v>0</v>
      </c>
      <c r="AC1612" s="207"/>
      <c r="AD1612" s="207"/>
      <c r="AE1612" s="207"/>
      <c r="AF1612" s="207"/>
      <c r="AG1612" s="207"/>
      <c r="AH1612" s="208"/>
    </row>
    <row r="1613" customFormat="false" ht="13.5" hidden="false" customHeight="true" outlineLevel="0" collapsed="false">
      <c r="A1613" s="22" t="n">
        <v>1612</v>
      </c>
      <c r="B1613" s="180"/>
      <c r="C1613" s="22"/>
      <c r="D1613" s="22"/>
      <c r="E1613" s="22"/>
      <c r="F1613" s="22"/>
      <c r="G1613" s="22"/>
      <c r="H1613" s="183"/>
      <c r="I1613" s="183"/>
      <c r="J1613" s="22"/>
      <c r="K1613" s="191" t="e">
        <f aca="false">VLOOKUP('Altri Costi'!J1613,Legenda!$D$1:$F$258,2)</f>
        <v>#N/A</v>
      </c>
      <c r="L1613" s="22"/>
      <c r="M1613" s="22"/>
      <c r="N1613" s="203"/>
      <c r="O1613" s="183"/>
      <c r="P1613" s="22"/>
      <c r="Q1613" s="203"/>
      <c r="R1613" s="183"/>
      <c r="S1613" s="184" t="n">
        <f aca="false">'Piano Finanziario Annuale'!$F$6</f>
        <v>0</v>
      </c>
      <c r="T1613" s="185" t="n">
        <v>0</v>
      </c>
      <c r="U1613" s="186"/>
      <c r="V1613" s="187" t="n">
        <f aca="false">(T1613*U1613)</f>
        <v>0</v>
      </c>
      <c r="W1613" s="185" t="n">
        <v>0</v>
      </c>
      <c r="X1613" s="185" t="n">
        <f aca="false">IF(OR(S1613="sì",S1613="forfettario 190"),SUM(T1613+W1613),SUM(T1613+V1613+W1613))</f>
        <v>0</v>
      </c>
      <c r="Y1613" s="205"/>
      <c r="Z1613" s="205"/>
      <c r="AA1613" s="206"/>
      <c r="AB1613" s="189" t="n">
        <f aca="false">IF(AA1613="SI",X1613,0)</f>
        <v>0</v>
      </c>
      <c r="AC1613" s="207"/>
      <c r="AD1613" s="207"/>
      <c r="AE1613" s="207"/>
      <c r="AF1613" s="207"/>
      <c r="AG1613" s="207"/>
      <c r="AH1613" s="208"/>
    </row>
    <row r="1614" customFormat="false" ht="13.5" hidden="false" customHeight="true" outlineLevel="0" collapsed="false">
      <c r="A1614" s="22" t="n">
        <v>1613</v>
      </c>
      <c r="B1614" s="180"/>
      <c r="C1614" s="22"/>
      <c r="D1614" s="22"/>
      <c r="E1614" s="22"/>
      <c r="F1614" s="22"/>
      <c r="G1614" s="22"/>
      <c r="H1614" s="183"/>
      <c r="I1614" s="183"/>
      <c r="J1614" s="22"/>
      <c r="K1614" s="191" t="e">
        <f aca="false">VLOOKUP('Altri Costi'!J1614,Legenda!$D$1:$F$258,2)</f>
        <v>#N/A</v>
      </c>
      <c r="L1614" s="22"/>
      <c r="M1614" s="22"/>
      <c r="N1614" s="203"/>
      <c r="O1614" s="183"/>
      <c r="P1614" s="22"/>
      <c r="Q1614" s="203"/>
      <c r="R1614" s="183"/>
      <c r="S1614" s="184" t="n">
        <f aca="false">'Piano Finanziario Annuale'!$F$6</f>
        <v>0</v>
      </c>
      <c r="T1614" s="185" t="n">
        <v>0</v>
      </c>
      <c r="U1614" s="186"/>
      <c r="V1614" s="187" t="n">
        <f aca="false">(T1614*U1614)</f>
        <v>0</v>
      </c>
      <c r="W1614" s="185" t="n">
        <v>0</v>
      </c>
      <c r="X1614" s="185" t="n">
        <f aca="false">IF(OR(S1614="sì",S1614="forfettario 190"),SUM(T1614+W1614),SUM(T1614+V1614+W1614))</f>
        <v>0</v>
      </c>
      <c r="Y1614" s="205"/>
      <c r="Z1614" s="205"/>
      <c r="AA1614" s="206"/>
      <c r="AB1614" s="189" t="n">
        <f aca="false">IF(AA1614="SI",X1614,0)</f>
        <v>0</v>
      </c>
      <c r="AC1614" s="207"/>
      <c r="AD1614" s="207"/>
      <c r="AE1614" s="207"/>
      <c r="AF1614" s="207"/>
      <c r="AG1614" s="207"/>
      <c r="AH1614" s="208"/>
    </row>
    <row r="1615" customFormat="false" ht="13.5" hidden="false" customHeight="true" outlineLevel="0" collapsed="false">
      <c r="A1615" s="22" t="n">
        <v>1614</v>
      </c>
      <c r="B1615" s="180"/>
      <c r="C1615" s="22"/>
      <c r="D1615" s="22"/>
      <c r="E1615" s="22"/>
      <c r="F1615" s="22"/>
      <c r="G1615" s="22"/>
      <c r="H1615" s="183"/>
      <c r="I1615" s="183"/>
      <c r="J1615" s="22"/>
      <c r="K1615" s="191" t="e">
        <f aca="false">VLOOKUP('Altri Costi'!J1615,Legenda!$D$1:$F$258,2)</f>
        <v>#N/A</v>
      </c>
      <c r="L1615" s="22"/>
      <c r="M1615" s="22"/>
      <c r="N1615" s="203"/>
      <c r="O1615" s="183"/>
      <c r="P1615" s="22"/>
      <c r="Q1615" s="203"/>
      <c r="R1615" s="183"/>
      <c r="S1615" s="184" t="n">
        <f aca="false">'Piano Finanziario Annuale'!$F$6</f>
        <v>0</v>
      </c>
      <c r="T1615" s="185" t="n">
        <v>0</v>
      </c>
      <c r="U1615" s="186"/>
      <c r="V1615" s="187" t="n">
        <f aca="false">(T1615*U1615)</f>
        <v>0</v>
      </c>
      <c r="W1615" s="185" t="n">
        <v>0</v>
      </c>
      <c r="X1615" s="185" t="n">
        <f aca="false">IF(OR(S1615="sì",S1615="forfettario 190"),SUM(T1615+W1615),SUM(T1615+V1615+W1615))</f>
        <v>0</v>
      </c>
      <c r="Y1615" s="205"/>
      <c r="Z1615" s="205"/>
      <c r="AA1615" s="206"/>
      <c r="AB1615" s="189" t="n">
        <f aca="false">IF(AA1615="SI",X1615,0)</f>
        <v>0</v>
      </c>
      <c r="AC1615" s="207"/>
      <c r="AD1615" s="207"/>
      <c r="AE1615" s="207"/>
      <c r="AF1615" s="207"/>
      <c r="AG1615" s="207"/>
      <c r="AH1615" s="208"/>
    </row>
    <row r="1616" customFormat="false" ht="13.5" hidden="false" customHeight="true" outlineLevel="0" collapsed="false">
      <c r="A1616" s="22" t="n">
        <v>1615</v>
      </c>
      <c r="B1616" s="180"/>
      <c r="C1616" s="22"/>
      <c r="D1616" s="22"/>
      <c r="E1616" s="22"/>
      <c r="F1616" s="22"/>
      <c r="G1616" s="22"/>
      <c r="H1616" s="183"/>
      <c r="I1616" s="183"/>
      <c r="J1616" s="22"/>
      <c r="K1616" s="191" t="e">
        <f aca="false">VLOOKUP('Altri Costi'!J1616,Legenda!$D$1:$F$258,2)</f>
        <v>#N/A</v>
      </c>
      <c r="L1616" s="22"/>
      <c r="M1616" s="22"/>
      <c r="N1616" s="203"/>
      <c r="O1616" s="183"/>
      <c r="P1616" s="22"/>
      <c r="Q1616" s="203"/>
      <c r="R1616" s="183"/>
      <c r="S1616" s="184" t="n">
        <f aca="false">'Piano Finanziario Annuale'!$F$6</f>
        <v>0</v>
      </c>
      <c r="T1616" s="185" t="n">
        <v>0</v>
      </c>
      <c r="U1616" s="186"/>
      <c r="V1616" s="187" t="n">
        <f aca="false">(T1616*U1616)</f>
        <v>0</v>
      </c>
      <c r="W1616" s="185" t="n">
        <v>0</v>
      </c>
      <c r="X1616" s="185" t="n">
        <f aca="false">IF(OR(S1616="sì",S1616="forfettario 190"),SUM(T1616+W1616),SUM(T1616+V1616+W1616))</f>
        <v>0</v>
      </c>
      <c r="Y1616" s="205"/>
      <c r="Z1616" s="205"/>
      <c r="AA1616" s="206"/>
      <c r="AB1616" s="189" t="n">
        <f aca="false">IF(AA1616="SI",X1616,0)</f>
        <v>0</v>
      </c>
      <c r="AC1616" s="207"/>
      <c r="AD1616" s="207"/>
      <c r="AE1616" s="207"/>
      <c r="AF1616" s="207"/>
      <c r="AG1616" s="207"/>
      <c r="AH1616" s="208"/>
    </row>
    <row r="1617" customFormat="false" ht="13.5" hidden="false" customHeight="true" outlineLevel="0" collapsed="false">
      <c r="A1617" s="22" t="n">
        <v>1616</v>
      </c>
      <c r="B1617" s="180"/>
      <c r="C1617" s="22"/>
      <c r="D1617" s="22"/>
      <c r="E1617" s="22"/>
      <c r="F1617" s="22"/>
      <c r="G1617" s="22"/>
      <c r="H1617" s="183"/>
      <c r="I1617" s="183"/>
      <c r="J1617" s="22"/>
      <c r="K1617" s="191" t="e">
        <f aca="false">VLOOKUP('Altri Costi'!J1617,Legenda!$D$1:$F$258,2)</f>
        <v>#N/A</v>
      </c>
      <c r="L1617" s="22"/>
      <c r="M1617" s="22"/>
      <c r="N1617" s="203"/>
      <c r="O1617" s="183"/>
      <c r="P1617" s="22"/>
      <c r="Q1617" s="203"/>
      <c r="R1617" s="183"/>
      <c r="S1617" s="184" t="n">
        <f aca="false">'Piano Finanziario Annuale'!$F$6</f>
        <v>0</v>
      </c>
      <c r="T1617" s="185" t="n">
        <v>0</v>
      </c>
      <c r="U1617" s="186"/>
      <c r="V1617" s="187" t="n">
        <f aca="false">(T1617*U1617)</f>
        <v>0</v>
      </c>
      <c r="W1617" s="185" t="n">
        <v>0</v>
      </c>
      <c r="X1617" s="185" t="n">
        <f aca="false">IF(OR(S1617="sì",S1617="forfettario 190"),SUM(T1617+W1617),SUM(T1617+V1617+W1617))</f>
        <v>0</v>
      </c>
      <c r="Y1617" s="205"/>
      <c r="Z1617" s="205"/>
      <c r="AA1617" s="206"/>
      <c r="AB1617" s="189" t="n">
        <f aca="false">IF(AA1617="SI",X1617,0)</f>
        <v>0</v>
      </c>
      <c r="AC1617" s="207"/>
      <c r="AD1617" s="207"/>
      <c r="AE1617" s="207"/>
      <c r="AF1617" s="207"/>
      <c r="AG1617" s="207"/>
      <c r="AH1617" s="208"/>
    </row>
    <row r="1618" customFormat="false" ht="13.5" hidden="false" customHeight="true" outlineLevel="0" collapsed="false">
      <c r="A1618" s="22" t="n">
        <v>1617</v>
      </c>
      <c r="B1618" s="180"/>
      <c r="C1618" s="22"/>
      <c r="D1618" s="22"/>
      <c r="E1618" s="22"/>
      <c r="F1618" s="22"/>
      <c r="G1618" s="22"/>
      <c r="H1618" s="183"/>
      <c r="I1618" s="183"/>
      <c r="J1618" s="22"/>
      <c r="K1618" s="191" t="e">
        <f aca="false">VLOOKUP('Altri Costi'!J1618,Legenda!$D$1:$F$258,2)</f>
        <v>#N/A</v>
      </c>
      <c r="L1618" s="22"/>
      <c r="M1618" s="22"/>
      <c r="N1618" s="203"/>
      <c r="O1618" s="183"/>
      <c r="P1618" s="22"/>
      <c r="Q1618" s="203"/>
      <c r="R1618" s="183"/>
      <c r="S1618" s="184" t="n">
        <f aca="false">'Piano Finanziario Annuale'!$F$6</f>
        <v>0</v>
      </c>
      <c r="T1618" s="185" t="n">
        <v>0</v>
      </c>
      <c r="U1618" s="186"/>
      <c r="V1618" s="187" t="n">
        <f aca="false">(T1618*U1618)</f>
        <v>0</v>
      </c>
      <c r="W1618" s="185" t="n">
        <v>0</v>
      </c>
      <c r="X1618" s="185" t="n">
        <f aca="false">IF(OR(S1618="sì",S1618="forfettario 190"),SUM(T1618+W1618),SUM(T1618+V1618+W1618))</f>
        <v>0</v>
      </c>
      <c r="Y1618" s="205"/>
      <c r="Z1618" s="205"/>
      <c r="AA1618" s="206"/>
      <c r="AB1618" s="189" t="n">
        <f aca="false">IF(AA1618="SI",X1618,0)</f>
        <v>0</v>
      </c>
      <c r="AC1618" s="207"/>
      <c r="AD1618" s="207"/>
      <c r="AE1618" s="207"/>
      <c r="AF1618" s="207"/>
      <c r="AG1618" s="207"/>
      <c r="AH1618" s="208"/>
    </row>
    <row r="1619" customFormat="false" ht="13.5" hidden="false" customHeight="true" outlineLevel="0" collapsed="false">
      <c r="A1619" s="22" t="n">
        <v>1618</v>
      </c>
      <c r="B1619" s="180"/>
      <c r="C1619" s="22"/>
      <c r="D1619" s="22"/>
      <c r="E1619" s="22"/>
      <c r="F1619" s="22"/>
      <c r="G1619" s="22"/>
      <c r="H1619" s="183"/>
      <c r="I1619" s="183"/>
      <c r="J1619" s="22"/>
      <c r="K1619" s="191" t="e">
        <f aca="false">VLOOKUP('Altri Costi'!J1619,Legenda!$D$1:$F$258,2)</f>
        <v>#N/A</v>
      </c>
      <c r="L1619" s="22"/>
      <c r="M1619" s="22"/>
      <c r="N1619" s="203"/>
      <c r="O1619" s="183"/>
      <c r="P1619" s="22"/>
      <c r="Q1619" s="203"/>
      <c r="R1619" s="183"/>
      <c r="S1619" s="184" t="n">
        <f aca="false">'Piano Finanziario Annuale'!$F$6</f>
        <v>0</v>
      </c>
      <c r="T1619" s="185" t="n">
        <v>0</v>
      </c>
      <c r="U1619" s="186"/>
      <c r="V1619" s="187" t="n">
        <f aca="false">(T1619*U1619)</f>
        <v>0</v>
      </c>
      <c r="W1619" s="185" t="n">
        <v>0</v>
      </c>
      <c r="X1619" s="185" t="n">
        <f aca="false">IF(OR(S1619="sì",S1619="forfettario 190"),SUM(T1619+W1619),SUM(T1619+V1619+W1619))</f>
        <v>0</v>
      </c>
      <c r="Y1619" s="205"/>
      <c r="Z1619" s="205"/>
      <c r="AA1619" s="206"/>
      <c r="AB1619" s="189" t="n">
        <f aca="false">IF(AA1619="SI",X1619,0)</f>
        <v>0</v>
      </c>
      <c r="AC1619" s="207"/>
      <c r="AD1619" s="207"/>
      <c r="AE1619" s="207"/>
      <c r="AF1619" s="207"/>
      <c r="AG1619" s="207"/>
      <c r="AH1619" s="208"/>
    </row>
    <row r="1620" customFormat="false" ht="13.5" hidden="false" customHeight="true" outlineLevel="0" collapsed="false">
      <c r="A1620" s="22" t="n">
        <v>1619</v>
      </c>
      <c r="B1620" s="180"/>
      <c r="C1620" s="22"/>
      <c r="D1620" s="22"/>
      <c r="E1620" s="22"/>
      <c r="F1620" s="22"/>
      <c r="G1620" s="22"/>
      <c r="H1620" s="183"/>
      <c r="I1620" s="183"/>
      <c r="J1620" s="22"/>
      <c r="K1620" s="191" t="e">
        <f aca="false">VLOOKUP('Altri Costi'!J1620,Legenda!$D$1:$F$258,2)</f>
        <v>#N/A</v>
      </c>
      <c r="L1620" s="22"/>
      <c r="M1620" s="22"/>
      <c r="N1620" s="203"/>
      <c r="O1620" s="183"/>
      <c r="P1620" s="22"/>
      <c r="Q1620" s="203"/>
      <c r="R1620" s="183"/>
      <c r="S1620" s="184" t="n">
        <f aca="false">'Piano Finanziario Annuale'!$F$6</f>
        <v>0</v>
      </c>
      <c r="T1620" s="185" t="n">
        <v>0</v>
      </c>
      <c r="U1620" s="186"/>
      <c r="V1620" s="187" t="n">
        <f aca="false">(T1620*U1620)</f>
        <v>0</v>
      </c>
      <c r="W1620" s="185" t="n">
        <v>0</v>
      </c>
      <c r="X1620" s="185" t="n">
        <f aca="false">IF(OR(S1620="sì",S1620="forfettario 190"),SUM(T1620+W1620),SUM(T1620+V1620+W1620))</f>
        <v>0</v>
      </c>
      <c r="Y1620" s="205"/>
      <c r="Z1620" s="205"/>
      <c r="AA1620" s="206"/>
      <c r="AB1620" s="189" t="n">
        <f aca="false">IF(AA1620="SI",X1620,0)</f>
        <v>0</v>
      </c>
      <c r="AC1620" s="207"/>
      <c r="AD1620" s="207"/>
      <c r="AE1620" s="207"/>
      <c r="AF1620" s="207"/>
      <c r="AG1620" s="207"/>
      <c r="AH1620" s="208"/>
    </row>
    <row r="1621" customFormat="false" ht="13.5" hidden="false" customHeight="true" outlineLevel="0" collapsed="false">
      <c r="A1621" s="22" t="n">
        <v>1620</v>
      </c>
      <c r="B1621" s="180"/>
      <c r="C1621" s="22"/>
      <c r="D1621" s="22"/>
      <c r="E1621" s="22"/>
      <c r="F1621" s="22"/>
      <c r="G1621" s="22"/>
      <c r="H1621" s="183"/>
      <c r="I1621" s="183"/>
      <c r="J1621" s="22"/>
      <c r="K1621" s="191" t="e">
        <f aca="false">VLOOKUP('Altri Costi'!J1621,Legenda!$D$1:$F$258,2)</f>
        <v>#N/A</v>
      </c>
      <c r="L1621" s="22"/>
      <c r="M1621" s="22"/>
      <c r="N1621" s="203"/>
      <c r="O1621" s="183"/>
      <c r="P1621" s="22"/>
      <c r="Q1621" s="203"/>
      <c r="R1621" s="183"/>
      <c r="S1621" s="184" t="n">
        <f aca="false">'Piano Finanziario Annuale'!$F$6</f>
        <v>0</v>
      </c>
      <c r="T1621" s="185" t="n">
        <v>0</v>
      </c>
      <c r="U1621" s="186"/>
      <c r="V1621" s="187" t="n">
        <f aca="false">(T1621*U1621)</f>
        <v>0</v>
      </c>
      <c r="W1621" s="185" t="n">
        <v>0</v>
      </c>
      <c r="X1621" s="185" t="n">
        <f aca="false">IF(OR(S1621="sì",S1621="forfettario 190"),SUM(T1621+W1621),SUM(T1621+V1621+W1621))</f>
        <v>0</v>
      </c>
      <c r="Y1621" s="205"/>
      <c r="Z1621" s="205"/>
      <c r="AA1621" s="206"/>
      <c r="AB1621" s="189" t="n">
        <f aca="false">IF(AA1621="SI",X1621,0)</f>
        <v>0</v>
      </c>
      <c r="AC1621" s="207"/>
      <c r="AD1621" s="207"/>
      <c r="AE1621" s="207"/>
      <c r="AF1621" s="207"/>
      <c r="AG1621" s="207"/>
      <c r="AH1621" s="208"/>
    </row>
    <row r="1622" customFormat="false" ht="13.5" hidden="false" customHeight="true" outlineLevel="0" collapsed="false">
      <c r="A1622" s="22" t="n">
        <v>1621</v>
      </c>
      <c r="B1622" s="180"/>
      <c r="C1622" s="22"/>
      <c r="D1622" s="22"/>
      <c r="E1622" s="22"/>
      <c r="F1622" s="22"/>
      <c r="G1622" s="22"/>
      <c r="H1622" s="183"/>
      <c r="I1622" s="183"/>
      <c r="J1622" s="22"/>
      <c r="K1622" s="191" t="e">
        <f aca="false">VLOOKUP('Altri Costi'!J1622,Legenda!$D$1:$F$258,2)</f>
        <v>#N/A</v>
      </c>
      <c r="L1622" s="22"/>
      <c r="M1622" s="22"/>
      <c r="N1622" s="203"/>
      <c r="O1622" s="183"/>
      <c r="P1622" s="22"/>
      <c r="Q1622" s="203"/>
      <c r="R1622" s="183"/>
      <c r="S1622" s="184" t="n">
        <f aca="false">'Piano Finanziario Annuale'!$F$6</f>
        <v>0</v>
      </c>
      <c r="T1622" s="185" t="n">
        <v>0</v>
      </c>
      <c r="U1622" s="186"/>
      <c r="V1622" s="187" t="n">
        <f aca="false">(T1622*U1622)</f>
        <v>0</v>
      </c>
      <c r="W1622" s="185" t="n">
        <v>0</v>
      </c>
      <c r="X1622" s="185" t="n">
        <f aca="false">IF(OR(S1622="sì",S1622="forfettario 190"),SUM(T1622+W1622),SUM(T1622+V1622+W1622))</f>
        <v>0</v>
      </c>
      <c r="Y1622" s="205"/>
      <c r="Z1622" s="205"/>
      <c r="AA1622" s="206"/>
      <c r="AB1622" s="189" t="n">
        <f aca="false">IF(AA1622="SI",X1622,0)</f>
        <v>0</v>
      </c>
      <c r="AC1622" s="207"/>
      <c r="AD1622" s="207"/>
      <c r="AE1622" s="207"/>
      <c r="AF1622" s="207"/>
      <c r="AG1622" s="207"/>
      <c r="AH1622" s="208"/>
    </row>
    <row r="1623" customFormat="false" ht="13.5" hidden="false" customHeight="true" outlineLevel="0" collapsed="false">
      <c r="A1623" s="22" t="n">
        <v>1622</v>
      </c>
      <c r="B1623" s="180"/>
      <c r="C1623" s="22"/>
      <c r="D1623" s="22"/>
      <c r="E1623" s="22"/>
      <c r="F1623" s="22"/>
      <c r="G1623" s="22"/>
      <c r="H1623" s="183"/>
      <c r="I1623" s="183"/>
      <c r="J1623" s="22"/>
      <c r="K1623" s="191" t="e">
        <f aca="false">VLOOKUP('Altri Costi'!J1623,Legenda!$D$1:$F$258,2)</f>
        <v>#N/A</v>
      </c>
      <c r="L1623" s="22"/>
      <c r="M1623" s="22"/>
      <c r="N1623" s="203"/>
      <c r="O1623" s="183"/>
      <c r="P1623" s="22"/>
      <c r="Q1623" s="203"/>
      <c r="R1623" s="183"/>
      <c r="S1623" s="184" t="n">
        <f aca="false">'Piano Finanziario Annuale'!$F$6</f>
        <v>0</v>
      </c>
      <c r="T1623" s="185" t="n">
        <v>0</v>
      </c>
      <c r="U1623" s="186"/>
      <c r="V1623" s="187" t="n">
        <f aca="false">(T1623*U1623)</f>
        <v>0</v>
      </c>
      <c r="W1623" s="185" t="n">
        <v>0</v>
      </c>
      <c r="X1623" s="185" t="n">
        <f aca="false">IF(OR(S1623="sì",S1623="forfettario 190"),SUM(T1623+W1623),SUM(T1623+V1623+W1623))</f>
        <v>0</v>
      </c>
      <c r="Y1623" s="205"/>
      <c r="Z1623" s="205"/>
      <c r="AA1623" s="206"/>
      <c r="AB1623" s="189" t="n">
        <f aca="false">IF(AA1623="SI",X1623,0)</f>
        <v>0</v>
      </c>
      <c r="AC1623" s="207"/>
      <c r="AD1623" s="207"/>
      <c r="AE1623" s="207"/>
      <c r="AF1623" s="207"/>
      <c r="AG1623" s="207"/>
      <c r="AH1623" s="208"/>
    </row>
    <row r="1624" customFormat="false" ht="13.5" hidden="false" customHeight="true" outlineLevel="0" collapsed="false">
      <c r="A1624" s="22" t="n">
        <v>1623</v>
      </c>
      <c r="B1624" s="180"/>
      <c r="C1624" s="22"/>
      <c r="D1624" s="22"/>
      <c r="E1624" s="22"/>
      <c r="F1624" s="22"/>
      <c r="G1624" s="22"/>
      <c r="H1624" s="183"/>
      <c r="I1624" s="183"/>
      <c r="J1624" s="22"/>
      <c r="K1624" s="191" t="e">
        <f aca="false">VLOOKUP('Altri Costi'!J1624,Legenda!$D$1:$F$258,2)</f>
        <v>#N/A</v>
      </c>
      <c r="L1624" s="22"/>
      <c r="M1624" s="22"/>
      <c r="N1624" s="203"/>
      <c r="O1624" s="183"/>
      <c r="P1624" s="22"/>
      <c r="Q1624" s="203"/>
      <c r="R1624" s="183"/>
      <c r="S1624" s="184" t="n">
        <f aca="false">'Piano Finanziario Annuale'!$F$6</f>
        <v>0</v>
      </c>
      <c r="T1624" s="185" t="n">
        <v>0</v>
      </c>
      <c r="U1624" s="186"/>
      <c r="V1624" s="187" t="n">
        <f aca="false">(T1624*U1624)</f>
        <v>0</v>
      </c>
      <c r="W1624" s="185" t="n">
        <v>0</v>
      </c>
      <c r="X1624" s="185" t="n">
        <f aca="false">IF(OR(S1624="sì",S1624="forfettario 190"),SUM(T1624+W1624),SUM(T1624+V1624+W1624))</f>
        <v>0</v>
      </c>
      <c r="Y1624" s="205"/>
      <c r="Z1624" s="205"/>
      <c r="AA1624" s="206"/>
      <c r="AB1624" s="189" t="n">
        <f aca="false">IF(AA1624="SI",X1624,0)</f>
        <v>0</v>
      </c>
      <c r="AC1624" s="207"/>
      <c r="AD1624" s="207"/>
      <c r="AE1624" s="207"/>
      <c r="AF1624" s="207"/>
      <c r="AG1624" s="207"/>
      <c r="AH1624" s="208"/>
    </row>
    <row r="1625" customFormat="false" ht="13.5" hidden="false" customHeight="true" outlineLevel="0" collapsed="false">
      <c r="A1625" s="22" t="n">
        <v>1624</v>
      </c>
      <c r="B1625" s="180"/>
      <c r="C1625" s="22"/>
      <c r="D1625" s="22"/>
      <c r="E1625" s="22"/>
      <c r="F1625" s="22"/>
      <c r="G1625" s="22"/>
      <c r="H1625" s="183"/>
      <c r="I1625" s="183"/>
      <c r="J1625" s="22"/>
      <c r="K1625" s="191" t="e">
        <f aca="false">VLOOKUP('Altri Costi'!J1625,Legenda!$D$1:$F$258,2)</f>
        <v>#N/A</v>
      </c>
      <c r="L1625" s="22"/>
      <c r="M1625" s="22"/>
      <c r="N1625" s="203"/>
      <c r="O1625" s="183"/>
      <c r="P1625" s="22"/>
      <c r="Q1625" s="203"/>
      <c r="R1625" s="183"/>
      <c r="S1625" s="184" t="n">
        <f aca="false">'Piano Finanziario Annuale'!$F$6</f>
        <v>0</v>
      </c>
      <c r="T1625" s="185" t="n">
        <v>0</v>
      </c>
      <c r="U1625" s="186"/>
      <c r="V1625" s="187" t="n">
        <f aca="false">(T1625*U1625)</f>
        <v>0</v>
      </c>
      <c r="W1625" s="185" t="n">
        <v>0</v>
      </c>
      <c r="X1625" s="185" t="n">
        <f aca="false">IF(OR(S1625="sì",S1625="forfettario 190"),SUM(T1625+W1625),SUM(T1625+V1625+W1625))</f>
        <v>0</v>
      </c>
      <c r="Y1625" s="205"/>
      <c r="Z1625" s="205"/>
      <c r="AA1625" s="206"/>
      <c r="AB1625" s="189" t="n">
        <f aca="false">IF(AA1625="SI",X1625,0)</f>
        <v>0</v>
      </c>
      <c r="AC1625" s="207"/>
      <c r="AD1625" s="207"/>
      <c r="AE1625" s="207"/>
      <c r="AF1625" s="207"/>
      <c r="AG1625" s="207"/>
      <c r="AH1625" s="208"/>
    </row>
    <row r="1626" customFormat="false" ht="13.5" hidden="false" customHeight="true" outlineLevel="0" collapsed="false">
      <c r="A1626" s="22" t="n">
        <v>1625</v>
      </c>
      <c r="B1626" s="180"/>
      <c r="C1626" s="22"/>
      <c r="D1626" s="22"/>
      <c r="E1626" s="22"/>
      <c r="F1626" s="22"/>
      <c r="G1626" s="22"/>
      <c r="H1626" s="183"/>
      <c r="I1626" s="183"/>
      <c r="J1626" s="22"/>
      <c r="K1626" s="191" t="e">
        <f aca="false">VLOOKUP('Altri Costi'!J1626,Legenda!$D$1:$F$258,2)</f>
        <v>#N/A</v>
      </c>
      <c r="L1626" s="22"/>
      <c r="M1626" s="22"/>
      <c r="N1626" s="203"/>
      <c r="O1626" s="183"/>
      <c r="P1626" s="22"/>
      <c r="Q1626" s="203"/>
      <c r="R1626" s="183"/>
      <c r="S1626" s="184" t="n">
        <f aca="false">'Piano Finanziario Annuale'!$F$6</f>
        <v>0</v>
      </c>
      <c r="T1626" s="185" t="n">
        <v>0</v>
      </c>
      <c r="U1626" s="186"/>
      <c r="V1626" s="187" t="n">
        <f aca="false">(T1626*U1626)</f>
        <v>0</v>
      </c>
      <c r="W1626" s="185" t="n">
        <v>0</v>
      </c>
      <c r="X1626" s="185" t="n">
        <f aca="false">IF(OR(S1626="sì",S1626="forfettario 190"),SUM(T1626+W1626),SUM(T1626+V1626+W1626))</f>
        <v>0</v>
      </c>
      <c r="Y1626" s="205"/>
      <c r="Z1626" s="205"/>
      <c r="AA1626" s="206"/>
      <c r="AB1626" s="189" t="n">
        <f aca="false">IF(AA1626="SI",X1626,0)</f>
        <v>0</v>
      </c>
      <c r="AC1626" s="207"/>
      <c r="AD1626" s="207"/>
      <c r="AE1626" s="207"/>
      <c r="AF1626" s="207"/>
      <c r="AG1626" s="207"/>
      <c r="AH1626" s="208"/>
    </row>
    <row r="1627" customFormat="false" ht="13.5" hidden="false" customHeight="true" outlineLevel="0" collapsed="false">
      <c r="A1627" s="22" t="n">
        <v>1626</v>
      </c>
      <c r="B1627" s="180"/>
      <c r="C1627" s="22"/>
      <c r="D1627" s="22"/>
      <c r="E1627" s="22"/>
      <c r="F1627" s="22"/>
      <c r="G1627" s="22"/>
      <c r="H1627" s="183"/>
      <c r="I1627" s="183"/>
      <c r="J1627" s="22"/>
      <c r="K1627" s="191" t="e">
        <f aca="false">VLOOKUP('Altri Costi'!J1627,Legenda!$D$1:$F$258,2)</f>
        <v>#N/A</v>
      </c>
      <c r="L1627" s="22"/>
      <c r="M1627" s="22"/>
      <c r="N1627" s="203"/>
      <c r="O1627" s="183"/>
      <c r="P1627" s="22"/>
      <c r="Q1627" s="203"/>
      <c r="R1627" s="183"/>
      <c r="S1627" s="184" t="n">
        <f aca="false">'Piano Finanziario Annuale'!$F$6</f>
        <v>0</v>
      </c>
      <c r="T1627" s="185" t="n">
        <v>0</v>
      </c>
      <c r="U1627" s="186"/>
      <c r="V1627" s="187" t="n">
        <f aca="false">(T1627*U1627)</f>
        <v>0</v>
      </c>
      <c r="W1627" s="185" t="n">
        <v>0</v>
      </c>
      <c r="X1627" s="185" t="n">
        <f aca="false">IF(OR(S1627="sì",S1627="forfettario 190"),SUM(T1627+W1627),SUM(T1627+V1627+W1627))</f>
        <v>0</v>
      </c>
      <c r="Y1627" s="205"/>
      <c r="Z1627" s="205"/>
      <c r="AA1627" s="206"/>
      <c r="AB1627" s="189" t="n">
        <f aca="false">IF(AA1627="SI",X1627,0)</f>
        <v>0</v>
      </c>
      <c r="AC1627" s="207"/>
      <c r="AD1627" s="207"/>
      <c r="AE1627" s="207"/>
      <c r="AF1627" s="207"/>
      <c r="AG1627" s="207"/>
      <c r="AH1627" s="208"/>
    </row>
    <row r="1628" customFormat="false" ht="13.5" hidden="false" customHeight="true" outlineLevel="0" collapsed="false">
      <c r="A1628" s="22" t="n">
        <v>1627</v>
      </c>
      <c r="B1628" s="180"/>
      <c r="C1628" s="22"/>
      <c r="D1628" s="22"/>
      <c r="E1628" s="22"/>
      <c r="F1628" s="22"/>
      <c r="G1628" s="22"/>
      <c r="H1628" s="183"/>
      <c r="I1628" s="183"/>
      <c r="J1628" s="22"/>
      <c r="K1628" s="191" t="e">
        <f aca="false">VLOOKUP('Altri Costi'!J1628,Legenda!$D$1:$F$258,2)</f>
        <v>#N/A</v>
      </c>
      <c r="L1628" s="22"/>
      <c r="M1628" s="22"/>
      <c r="N1628" s="203"/>
      <c r="O1628" s="183"/>
      <c r="P1628" s="22"/>
      <c r="Q1628" s="203"/>
      <c r="R1628" s="183"/>
      <c r="S1628" s="184" t="n">
        <f aca="false">'Piano Finanziario Annuale'!$F$6</f>
        <v>0</v>
      </c>
      <c r="T1628" s="185" t="n">
        <v>0</v>
      </c>
      <c r="U1628" s="186"/>
      <c r="V1628" s="187" t="n">
        <f aca="false">(T1628*U1628)</f>
        <v>0</v>
      </c>
      <c r="W1628" s="185" t="n">
        <v>0</v>
      </c>
      <c r="X1628" s="185" t="n">
        <f aca="false">IF(OR(S1628="sì",S1628="forfettario 190"),SUM(T1628+W1628),SUM(T1628+V1628+W1628))</f>
        <v>0</v>
      </c>
      <c r="Y1628" s="205"/>
      <c r="Z1628" s="205"/>
      <c r="AA1628" s="206"/>
      <c r="AB1628" s="189" t="n">
        <f aca="false">IF(AA1628="SI",X1628,0)</f>
        <v>0</v>
      </c>
      <c r="AC1628" s="207"/>
      <c r="AD1628" s="207"/>
      <c r="AE1628" s="207"/>
      <c r="AF1628" s="207"/>
      <c r="AG1628" s="207"/>
      <c r="AH1628" s="208"/>
    </row>
    <row r="1629" customFormat="false" ht="13.5" hidden="false" customHeight="true" outlineLevel="0" collapsed="false">
      <c r="A1629" s="22" t="n">
        <v>1628</v>
      </c>
      <c r="B1629" s="180"/>
      <c r="C1629" s="22"/>
      <c r="D1629" s="22"/>
      <c r="E1629" s="22"/>
      <c r="F1629" s="22"/>
      <c r="G1629" s="22"/>
      <c r="H1629" s="183"/>
      <c r="I1629" s="183"/>
      <c r="J1629" s="22"/>
      <c r="K1629" s="191" t="e">
        <f aca="false">VLOOKUP('Altri Costi'!J1629,Legenda!$D$1:$F$258,2)</f>
        <v>#N/A</v>
      </c>
      <c r="L1629" s="22"/>
      <c r="M1629" s="22"/>
      <c r="N1629" s="203"/>
      <c r="O1629" s="183"/>
      <c r="P1629" s="22"/>
      <c r="Q1629" s="203"/>
      <c r="R1629" s="183"/>
      <c r="S1629" s="184" t="n">
        <f aca="false">'Piano Finanziario Annuale'!$F$6</f>
        <v>0</v>
      </c>
      <c r="T1629" s="185" t="n">
        <v>0</v>
      </c>
      <c r="U1629" s="186"/>
      <c r="V1629" s="187" t="n">
        <f aca="false">(T1629*U1629)</f>
        <v>0</v>
      </c>
      <c r="W1629" s="185" t="n">
        <v>0</v>
      </c>
      <c r="X1629" s="185" t="n">
        <f aca="false">IF(OR(S1629="sì",S1629="forfettario 190"),SUM(T1629+W1629),SUM(T1629+V1629+W1629))</f>
        <v>0</v>
      </c>
      <c r="Y1629" s="205"/>
      <c r="Z1629" s="205"/>
      <c r="AA1629" s="206"/>
      <c r="AB1629" s="189" t="n">
        <f aca="false">IF(AA1629="SI",X1629,0)</f>
        <v>0</v>
      </c>
      <c r="AC1629" s="207"/>
      <c r="AD1629" s="207"/>
      <c r="AE1629" s="207"/>
      <c r="AF1629" s="207"/>
      <c r="AG1629" s="207"/>
      <c r="AH1629" s="208"/>
    </row>
    <row r="1630" customFormat="false" ht="13.5" hidden="false" customHeight="true" outlineLevel="0" collapsed="false">
      <c r="A1630" s="22" t="n">
        <v>1629</v>
      </c>
      <c r="B1630" s="180"/>
      <c r="C1630" s="22"/>
      <c r="D1630" s="22"/>
      <c r="E1630" s="22"/>
      <c r="F1630" s="22"/>
      <c r="G1630" s="22"/>
      <c r="H1630" s="183"/>
      <c r="I1630" s="183"/>
      <c r="J1630" s="22"/>
      <c r="K1630" s="191" t="e">
        <f aca="false">VLOOKUP('Altri Costi'!J1630,Legenda!$D$1:$F$258,2)</f>
        <v>#N/A</v>
      </c>
      <c r="L1630" s="22"/>
      <c r="M1630" s="22"/>
      <c r="N1630" s="203"/>
      <c r="O1630" s="183"/>
      <c r="P1630" s="22"/>
      <c r="Q1630" s="203"/>
      <c r="R1630" s="183"/>
      <c r="S1630" s="184" t="n">
        <f aca="false">'Piano Finanziario Annuale'!$F$6</f>
        <v>0</v>
      </c>
      <c r="T1630" s="185" t="n">
        <v>0</v>
      </c>
      <c r="U1630" s="186"/>
      <c r="V1630" s="187" t="n">
        <f aca="false">(T1630*U1630)</f>
        <v>0</v>
      </c>
      <c r="W1630" s="185" t="n">
        <v>0</v>
      </c>
      <c r="X1630" s="185" t="n">
        <f aca="false">IF(OR(S1630="sì",S1630="forfettario 190"),SUM(T1630+W1630),SUM(T1630+V1630+W1630))</f>
        <v>0</v>
      </c>
      <c r="Y1630" s="205"/>
      <c r="Z1630" s="205"/>
      <c r="AA1630" s="206"/>
      <c r="AB1630" s="189" t="n">
        <f aca="false">IF(AA1630="SI",X1630,0)</f>
        <v>0</v>
      </c>
      <c r="AC1630" s="207"/>
      <c r="AD1630" s="207"/>
      <c r="AE1630" s="207"/>
      <c r="AF1630" s="207"/>
      <c r="AG1630" s="207"/>
      <c r="AH1630" s="208"/>
    </row>
    <row r="1631" customFormat="false" ht="13.5" hidden="false" customHeight="true" outlineLevel="0" collapsed="false">
      <c r="A1631" s="22" t="n">
        <v>1630</v>
      </c>
      <c r="B1631" s="180"/>
      <c r="C1631" s="22"/>
      <c r="D1631" s="22"/>
      <c r="E1631" s="22"/>
      <c r="F1631" s="22"/>
      <c r="G1631" s="22"/>
      <c r="H1631" s="183"/>
      <c r="I1631" s="183"/>
      <c r="J1631" s="22"/>
      <c r="K1631" s="191" t="e">
        <f aca="false">VLOOKUP('Altri Costi'!J1631,Legenda!$D$1:$F$258,2)</f>
        <v>#N/A</v>
      </c>
      <c r="L1631" s="22"/>
      <c r="M1631" s="22"/>
      <c r="N1631" s="203"/>
      <c r="O1631" s="183"/>
      <c r="P1631" s="22"/>
      <c r="Q1631" s="203"/>
      <c r="R1631" s="183"/>
      <c r="S1631" s="184" t="n">
        <f aca="false">'Piano Finanziario Annuale'!$F$6</f>
        <v>0</v>
      </c>
      <c r="T1631" s="185" t="n">
        <v>0</v>
      </c>
      <c r="U1631" s="186"/>
      <c r="V1631" s="187" t="n">
        <f aca="false">(T1631*U1631)</f>
        <v>0</v>
      </c>
      <c r="W1631" s="185" t="n">
        <v>0</v>
      </c>
      <c r="X1631" s="185" t="n">
        <f aca="false">IF(OR(S1631="sì",S1631="forfettario 190"),SUM(T1631+W1631),SUM(T1631+V1631+W1631))</f>
        <v>0</v>
      </c>
      <c r="Y1631" s="205"/>
      <c r="Z1631" s="205"/>
      <c r="AA1631" s="206"/>
      <c r="AB1631" s="189" t="n">
        <f aca="false">IF(AA1631="SI",X1631,0)</f>
        <v>0</v>
      </c>
      <c r="AC1631" s="207"/>
      <c r="AD1631" s="207"/>
      <c r="AE1631" s="207"/>
      <c r="AF1631" s="207"/>
      <c r="AG1631" s="207"/>
      <c r="AH1631" s="208"/>
    </row>
    <row r="1632" customFormat="false" ht="13.5" hidden="false" customHeight="true" outlineLevel="0" collapsed="false">
      <c r="A1632" s="22" t="n">
        <v>1631</v>
      </c>
      <c r="B1632" s="180"/>
      <c r="C1632" s="22"/>
      <c r="D1632" s="22"/>
      <c r="E1632" s="22"/>
      <c r="F1632" s="22"/>
      <c r="G1632" s="22"/>
      <c r="H1632" s="183"/>
      <c r="I1632" s="183"/>
      <c r="J1632" s="22"/>
      <c r="K1632" s="191" t="e">
        <f aca="false">VLOOKUP('Altri Costi'!J1632,Legenda!$D$1:$F$258,2)</f>
        <v>#N/A</v>
      </c>
      <c r="L1632" s="22"/>
      <c r="M1632" s="22"/>
      <c r="N1632" s="203"/>
      <c r="O1632" s="183"/>
      <c r="P1632" s="22"/>
      <c r="Q1632" s="203"/>
      <c r="R1632" s="183"/>
      <c r="S1632" s="184" t="n">
        <f aca="false">'Piano Finanziario Annuale'!$F$6</f>
        <v>0</v>
      </c>
      <c r="T1632" s="185" t="n">
        <v>0</v>
      </c>
      <c r="U1632" s="186"/>
      <c r="V1632" s="187" t="n">
        <f aca="false">(T1632*U1632)</f>
        <v>0</v>
      </c>
      <c r="W1632" s="185" t="n">
        <v>0</v>
      </c>
      <c r="X1632" s="185" t="n">
        <f aca="false">IF(OR(S1632="sì",S1632="forfettario 190"),SUM(T1632+W1632),SUM(T1632+V1632+W1632))</f>
        <v>0</v>
      </c>
      <c r="Y1632" s="205"/>
      <c r="Z1632" s="205"/>
      <c r="AA1632" s="206"/>
      <c r="AB1632" s="189" t="n">
        <f aca="false">IF(AA1632="SI",X1632,0)</f>
        <v>0</v>
      </c>
      <c r="AC1632" s="207"/>
      <c r="AD1632" s="207"/>
      <c r="AE1632" s="207"/>
      <c r="AF1632" s="207"/>
      <c r="AG1632" s="207"/>
      <c r="AH1632" s="208"/>
    </row>
    <row r="1633" customFormat="false" ht="13.5" hidden="false" customHeight="true" outlineLevel="0" collapsed="false">
      <c r="A1633" s="22" t="n">
        <v>1632</v>
      </c>
      <c r="B1633" s="180"/>
      <c r="C1633" s="22"/>
      <c r="D1633" s="22"/>
      <c r="E1633" s="22"/>
      <c r="F1633" s="22"/>
      <c r="G1633" s="22"/>
      <c r="H1633" s="183"/>
      <c r="I1633" s="183"/>
      <c r="J1633" s="22"/>
      <c r="K1633" s="191" t="e">
        <f aca="false">VLOOKUP('Altri Costi'!J1633,Legenda!$D$1:$F$258,2)</f>
        <v>#N/A</v>
      </c>
      <c r="L1633" s="22"/>
      <c r="M1633" s="22"/>
      <c r="N1633" s="203"/>
      <c r="O1633" s="183"/>
      <c r="P1633" s="22"/>
      <c r="Q1633" s="203"/>
      <c r="R1633" s="183"/>
      <c r="S1633" s="184" t="n">
        <f aca="false">'Piano Finanziario Annuale'!$F$6</f>
        <v>0</v>
      </c>
      <c r="T1633" s="185" t="n">
        <v>0</v>
      </c>
      <c r="U1633" s="186"/>
      <c r="V1633" s="187" t="n">
        <f aca="false">(T1633*U1633)</f>
        <v>0</v>
      </c>
      <c r="W1633" s="185" t="n">
        <v>0</v>
      </c>
      <c r="X1633" s="185" t="n">
        <f aca="false">IF(OR(S1633="sì",S1633="forfettario 190"),SUM(T1633+W1633),SUM(T1633+V1633+W1633))</f>
        <v>0</v>
      </c>
      <c r="Y1633" s="205"/>
      <c r="Z1633" s="205"/>
      <c r="AA1633" s="206"/>
      <c r="AB1633" s="189" t="n">
        <f aca="false">IF(AA1633="SI",X1633,0)</f>
        <v>0</v>
      </c>
      <c r="AC1633" s="207"/>
      <c r="AD1633" s="207"/>
      <c r="AE1633" s="207"/>
      <c r="AF1633" s="207"/>
      <c r="AG1633" s="207"/>
      <c r="AH1633" s="208"/>
    </row>
    <row r="1634" customFormat="false" ht="13.5" hidden="false" customHeight="true" outlineLevel="0" collapsed="false">
      <c r="A1634" s="22" t="n">
        <v>1633</v>
      </c>
      <c r="B1634" s="180"/>
      <c r="C1634" s="22"/>
      <c r="D1634" s="22"/>
      <c r="E1634" s="22"/>
      <c r="F1634" s="22"/>
      <c r="G1634" s="22"/>
      <c r="H1634" s="183"/>
      <c r="I1634" s="183"/>
      <c r="J1634" s="22"/>
      <c r="K1634" s="191" t="e">
        <f aca="false">VLOOKUP('Altri Costi'!J1634,Legenda!$D$1:$F$258,2)</f>
        <v>#N/A</v>
      </c>
      <c r="L1634" s="22"/>
      <c r="M1634" s="22"/>
      <c r="N1634" s="203"/>
      <c r="O1634" s="183"/>
      <c r="P1634" s="22"/>
      <c r="Q1634" s="203"/>
      <c r="R1634" s="183"/>
      <c r="S1634" s="184" t="n">
        <f aca="false">'Piano Finanziario Annuale'!$F$6</f>
        <v>0</v>
      </c>
      <c r="T1634" s="185" t="n">
        <v>0</v>
      </c>
      <c r="U1634" s="186"/>
      <c r="V1634" s="187" t="n">
        <f aca="false">(T1634*U1634)</f>
        <v>0</v>
      </c>
      <c r="W1634" s="185" t="n">
        <v>0</v>
      </c>
      <c r="X1634" s="185" t="n">
        <f aca="false">IF(OR(S1634="sì",S1634="forfettario 190"),SUM(T1634+W1634),SUM(T1634+V1634+W1634))</f>
        <v>0</v>
      </c>
      <c r="Y1634" s="205"/>
      <c r="Z1634" s="205"/>
      <c r="AA1634" s="206"/>
      <c r="AB1634" s="189" t="n">
        <f aca="false">IF(AA1634="SI",X1634,0)</f>
        <v>0</v>
      </c>
      <c r="AC1634" s="207"/>
      <c r="AD1634" s="207"/>
      <c r="AE1634" s="207"/>
      <c r="AF1634" s="207"/>
      <c r="AG1634" s="207"/>
      <c r="AH1634" s="208"/>
    </row>
    <row r="1635" customFormat="false" ht="13.5" hidden="false" customHeight="true" outlineLevel="0" collapsed="false">
      <c r="A1635" s="22" t="n">
        <v>1634</v>
      </c>
      <c r="B1635" s="180"/>
      <c r="C1635" s="22"/>
      <c r="D1635" s="22"/>
      <c r="E1635" s="22"/>
      <c r="F1635" s="22"/>
      <c r="G1635" s="22"/>
      <c r="H1635" s="183"/>
      <c r="I1635" s="183"/>
      <c r="J1635" s="22"/>
      <c r="K1635" s="191" t="e">
        <f aca="false">VLOOKUP('Altri Costi'!J1635,Legenda!$D$1:$F$258,2)</f>
        <v>#N/A</v>
      </c>
      <c r="L1635" s="22"/>
      <c r="M1635" s="22"/>
      <c r="N1635" s="203"/>
      <c r="O1635" s="183"/>
      <c r="P1635" s="22"/>
      <c r="Q1635" s="203"/>
      <c r="R1635" s="183"/>
      <c r="S1635" s="184" t="n">
        <f aca="false">'Piano Finanziario Annuale'!$F$6</f>
        <v>0</v>
      </c>
      <c r="T1635" s="185" t="n">
        <v>0</v>
      </c>
      <c r="U1635" s="186"/>
      <c r="V1635" s="187" t="n">
        <f aca="false">(T1635*U1635)</f>
        <v>0</v>
      </c>
      <c r="W1635" s="185" t="n">
        <v>0</v>
      </c>
      <c r="X1635" s="185" t="n">
        <f aca="false">IF(OR(S1635="sì",S1635="forfettario 190"),SUM(T1635+W1635),SUM(T1635+V1635+W1635))</f>
        <v>0</v>
      </c>
      <c r="Y1635" s="205"/>
      <c r="Z1635" s="205"/>
      <c r="AA1635" s="206"/>
      <c r="AB1635" s="189" t="n">
        <f aca="false">IF(AA1635="SI",X1635,0)</f>
        <v>0</v>
      </c>
      <c r="AC1635" s="207"/>
      <c r="AD1635" s="207"/>
      <c r="AE1635" s="207"/>
      <c r="AF1635" s="207"/>
      <c r="AG1635" s="207"/>
      <c r="AH1635" s="208"/>
    </row>
    <row r="1636" customFormat="false" ht="13.5" hidden="false" customHeight="true" outlineLevel="0" collapsed="false">
      <c r="A1636" s="22" t="n">
        <v>1635</v>
      </c>
      <c r="B1636" s="180"/>
      <c r="C1636" s="22"/>
      <c r="D1636" s="22"/>
      <c r="E1636" s="22"/>
      <c r="F1636" s="22"/>
      <c r="G1636" s="22"/>
      <c r="H1636" s="183"/>
      <c r="I1636" s="183"/>
      <c r="J1636" s="22"/>
      <c r="K1636" s="191" t="e">
        <f aca="false">VLOOKUP('Altri Costi'!J1636,Legenda!$D$1:$F$258,2)</f>
        <v>#N/A</v>
      </c>
      <c r="L1636" s="22"/>
      <c r="M1636" s="22"/>
      <c r="N1636" s="203"/>
      <c r="O1636" s="183"/>
      <c r="P1636" s="22"/>
      <c r="Q1636" s="203"/>
      <c r="R1636" s="183"/>
      <c r="S1636" s="184" t="n">
        <f aca="false">'Piano Finanziario Annuale'!$F$6</f>
        <v>0</v>
      </c>
      <c r="T1636" s="185" t="n">
        <v>0</v>
      </c>
      <c r="U1636" s="186"/>
      <c r="V1636" s="187" t="n">
        <f aca="false">(T1636*U1636)</f>
        <v>0</v>
      </c>
      <c r="W1636" s="185" t="n">
        <v>0</v>
      </c>
      <c r="X1636" s="185" t="n">
        <f aca="false">IF(OR(S1636="sì",S1636="forfettario 190"),SUM(T1636+W1636),SUM(T1636+V1636+W1636))</f>
        <v>0</v>
      </c>
      <c r="Y1636" s="205"/>
      <c r="Z1636" s="205"/>
      <c r="AA1636" s="206"/>
      <c r="AB1636" s="189" t="n">
        <f aca="false">IF(AA1636="SI",X1636,0)</f>
        <v>0</v>
      </c>
      <c r="AC1636" s="207"/>
      <c r="AD1636" s="207"/>
      <c r="AE1636" s="207"/>
      <c r="AF1636" s="207"/>
      <c r="AG1636" s="207"/>
      <c r="AH1636" s="208"/>
    </row>
    <row r="1637" customFormat="false" ht="13.5" hidden="false" customHeight="true" outlineLevel="0" collapsed="false">
      <c r="A1637" s="22" t="n">
        <v>1636</v>
      </c>
      <c r="B1637" s="180"/>
      <c r="C1637" s="22"/>
      <c r="D1637" s="22"/>
      <c r="E1637" s="22"/>
      <c r="F1637" s="22"/>
      <c r="G1637" s="22"/>
      <c r="H1637" s="183"/>
      <c r="I1637" s="183"/>
      <c r="J1637" s="22"/>
      <c r="K1637" s="191" t="e">
        <f aca="false">VLOOKUP('Altri Costi'!J1637,Legenda!$D$1:$F$258,2)</f>
        <v>#N/A</v>
      </c>
      <c r="L1637" s="22"/>
      <c r="M1637" s="22"/>
      <c r="N1637" s="203"/>
      <c r="O1637" s="183"/>
      <c r="P1637" s="22"/>
      <c r="Q1637" s="203"/>
      <c r="R1637" s="183"/>
      <c r="S1637" s="184" t="n">
        <f aca="false">'Piano Finanziario Annuale'!$F$6</f>
        <v>0</v>
      </c>
      <c r="T1637" s="185" t="n">
        <v>0</v>
      </c>
      <c r="U1637" s="186"/>
      <c r="V1637" s="187" t="n">
        <f aca="false">(T1637*U1637)</f>
        <v>0</v>
      </c>
      <c r="W1637" s="185" t="n">
        <v>0</v>
      </c>
      <c r="X1637" s="185" t="n">
        <f aca="false">IF(OR(S1637="sì",S1637="forfettario 190"),SUM(T1637+W1637),SUM(T1637+V1637+W1637))</f>
        <v>0</v>
      </c>
      <c r="Y1637" s="205"/>
      <c r="Z1637" s="205"/>
      <c r="AA1637" s="206"/>
      <c r="AB1637" s="189" t="n">
        <f aca="false">IF(AA1637="SI",X1637,0)</f>
        <v>0</v>
      </c>
      <c r="AC1637" s="207"/>
      <c r="AD1637" s="207"/>
      <c r="AE1637" s="207"/>
      <c r="AF1637" s="207"/>
      <c r="AG1637" s="207"/>
      <c r="AH1637" s="208"/>
    </row>
    <row r="1638" customFormat="false" ht="13.5" hidden="false" customHeight="true" outlineLevel="0" collapsed="false">
      <c r="A1638" s="22" t="n">
        <v>1637</v>
      </c>
      <c r="B1638" s="180"/>
      <c r="C1638" s="22"/>
      <c r="D1638" s="22"/>
      <c r="E1638" s="22"/>
      <c r="F1638" s="22"/>
      <c r="G1638" s="22"/>
      <c r="H1638" s="183"/>
      <c r="I1638" s="183"/>
      <c r="J1638" s="22"/>
      <c r="K1638" s="191" t="e">
        <f aca="false">VLOOKUP('Altri Costi'!J1638,Legenda!$D$1:$F$258,2)</f>
        <v>#N/A</v>
      </c>
      <c r="L1638" s="22"/>
      <c r="M1638" s="22"/>
      <c r="N1638" s="203"/>
      <c r="O1638" s="183"/>
      <c r="P1638" s="22"/>
      <c r="Q1638" s="203"/>
      <c r="R1638" s="183"/>
      <c r="S1638" s="184" t="n">
        <f aca="false">'Piano Finanziario Annuale'!$F$6</f>
        <v>0</v>
      </c>
      <c r="T1638" s="185" t="n">
        <v>0</v>
      </c>
      <c r="U1638" s="186"/>
      <c r="V1638" s="187" t="n">
        <f aca="false">(T1638*U1638)</f>
        <v>0</v>
      </c>
      <c r="W1638" s="185" t="n">
        <v>0</v>
      </c>
      <c r="X1638" s="185" t="n">
        <f aca="false">IF(OR(S1638="sì",S1638="forfettario 190"),SUM(T1638+W1638),SUM(T1638+V1638+W1638))</f>
        <v>0</v>
      </c>
      <c r="Y1638" s="205"/>
      <c r="Z1638" s="205"/>
      <c r="AA1638" s="206"/>
      <c r="AB1638" s="189" t="n">
        <f aca="false">IF(AA1638="SI",X1638,0)</f>
        <v>0</v>
      </c>
      <c r="AC1638" s="207"/>
      <c r="AD1638" s="207"/>
      <c r="AE1638" s="207"/>
      <c r="AF1638" s="207"/>
      <c r="AG1638" s="207"/>
      <c r="AH1638" s="208"/>
    </row>
    <row r="1639" customFormat="false" ht="13.5" hidden="false" customHeight="true" outlineLevel="0" collapsed="false">
      <c r="A1639" s="22" t="n">
        <v>1638</v>
      </c>
      <c r="B1639" s="180"/>
      <c r="C1639" s="22"/>
      <c r="D1639" s="22"/>
      <c r="E1639" s="22"/>
      <c r="F1639" s="22"/>
      <c r="G1639" s="22"/>
      <c r="H1639" s="183"/>
      <c r="I1639" s="183"/>
      <c r="J1639" s="22"/>
      <c r="K1639" s="191" t="e">
        <f aca="false">VLOOKUP('Altri Costi'!J1639,Legenda!$D$1:$F$258,2)</f>
        <v>#N/A</v>
      </c>
      <c r="L1639" s="22"/>
      <c r="M1639" s="22"/>
      <c r="N1639" s="203"/>
      <c r="O1639" s="183"/>
      <c r="P1639" s="22"/>
      <c r="Q1639" s="203"/>
      <c r="R1639" s="183"/>
      <c r="S1639" s="184" t="n">
        <f aca="false">'Piano Finanziario Annuale'!$F$6</f>
        <v>0</v>
      </c>
      <c r="T1639" s="185" t="n">
        <v>0</v>
      </c>
      <c r="U1639" s="186"/>
      <c r="V1639" s="187" t="n">
        <f aca="false">(T1639*U1639)</f>
        <v>0</v>
      </c>
      <c r="W1639" s="185" t="n">
        <v>0</v>
      </c>
      <c r="X1639" s="185" t="n">
        <f aca="false">IF(OR(S1639="sì",S1639="forfettario 190"),SUM(T1639+W1639),SUM(T1639+V1639+W1639))</f>
        <v>0</v>
      </c>
      <c r="Y1639" s="205"/>
      <c r="Z1639" s="205"/>
      <c r="AA1639" s="206"/>
      <c r="AB1639" s="189" t="n">
        <f aca="false">IF(AA1639="SI",X1639,0)</f>
        <v>0</v>
      </c>
      <c r="AC1639" s="207"/>
      <c r="AD1639" s="207"/>
      <c r="AE1639" s="207"/>
      <c r="AF1639" s="207"/>
      <c r="AG1639" s="207"/>
      <c r="AH1639" s="208"/>
    </row>
    <row r="1640" customFormat="false" ht="13.5" hidden="false" customHeight="true" outlineLevel="0" collapsed="false">
      <c r="A1640" s="22" t="n">
        <v>1639</v>
      </c>
      <c r="B1640" s="180"/>
      <c r="C1640" s="22"/>
      <c r="D1640" s="22"/>
      <c r="E1640" s="22"/>
      <c r="F1640" s="22"/>
      <c r="G1640" s="22"/>
      <c r="H1640" s="183"/>
      <c r="I1640" s="183"/>
      <c r="J1640" s="22"/>
      <c r="K1640" s="191" t="e">
        <f aca="false">VLOOKUP('Altri Costi'!J1640,Legenda!$D$1:$F$258,2)</f>
        <v>#N/A</v>
      </c>
      <c r="L1640" s="22"/>
      <c r="M1640" s="22"/>
      <c r="N1640" s="203"/>
      <c r="O1640" s="183"/>
      <c r="P1640" s="22"/>
      <c r="Q1640" s="203"/>
      <c r="R1640" s="183"/>
      <c r="S1640" s="184" t="n">
        <f aca="false">'Piano Finanziario Annuale'!$F$6</f>
        <v>0</v>
      </c>
      <c r="T1640" s="185" t="n">
        <v>0</v>
      </c>
      <c r="U1640" s="186"/>
      <c r="V1640" s="187" t="n">
        <f aca="false">(T1640*U1640)</f>
        <v>0</v>
      </c>
      <c r="W1640" s="185" t="n">
        <v>0</v>
      </c>
      <c r="X1640" s="185" t="n">
        <f aca="false">IF(OR(S1640="sì",S1640="forfettario 190"),SUM(T1640+W1640),SUM(T1640+V1640+W1640))</f>
        <v>0</v>
      </c>
      <c r="Y1640" s="205"/>
      <c r="Z1640" s="205"/>
      <c r="AA1640" s="206"/>
      <c r="AB1640" s="189" t="n">
        <f aca="false">IF(AA1640="SI",X1640,0)</f>
        <v>0</v>
      </c>
      <c r="AC1640" s="207"/>
      <c r="AD1640" s="207"/>
      <c r="AE1640" s="207"/>
      <c r="AF1640" s="207"/>
      <c r="AG1640" s="207"/>
      <c r="AH1640" s="208"/>
    </row>
    <row r="1641" customFormat="false" ht="13.5" hidden="false" customHeight="true" outlineLevel="0" collapsed="false">
      <c r="A1641" s="22" t="n">
        <v>1640</v>
      </c>
      <c r="B1641" s="180"/>
      <c r="C1641" s="22"/>
      <c r="D1641" s="22"/>
      <c r="E1641" s="22"/>
      <c r="F1641" s="22"/>
      <c r="G1641" s="22"/>
      <c r="H1641" s="183"/>
      <c r="I1641" s="183"/>
      <c r="J1641" s="22"/>
      <c r="K1641" s="191" t="e">
        <f aca="false">VLOOKUP('Altri Costi'!J1641,Legenda!$D$1:$F$258,2)</f>
        <v>#N/A</v>
      </c>
      <c r="L1641" s="22"/>
      <c r="M1641" s="22"/>
      <c r="N1641" s="203"/>
      <c r="O1641" s="183"/>
      <c r="P1641" s="22"/>
      <c r="Q1641" s="203"/>
      <c r="R1641" s="183"/>
      <c r="S1641" s="184" t="n">
        <f aca="false">'Piano Finanziario Annuale'!$F$6</f>
        <v>0</v>
      </c>
      <c r="T1641" s="185" t="n">
        <v>0</v>
      </c>
      <c r="U1641" s="186"/>
      <c r="V1641" s="187" t="n">
        <f aca="false">(T1641*U1641)</f>
        <v>0</v>
      </c>
      <c r="W1641" s="185" t="n">
        <v>0</v>
      </c>
      <c r="X1641" s="185" t="n">
        <f aca="false">IF(OR(S1641="sì",S1641="forfettario 190"),SUM(T1641+W1641),SUM(T1641+V1641+W1641))</f>
        <v>0</v>
      </c>
      <c r="Y1641" s="205"/>
      <c r="Z1641" s="205"/>
      <c r="AA1641" s="206"/>
      <c r="AB1641" s="189" t="n">
        <f aca="false">IF(AA1641="SI",X1641,0)</f>
        <v>0</v>
      </c>
      <c r="AC1641" s="207"/>
      <c r="AD1641" s="207"/>
      <c r="AE1641" s="207"/>
      <c r="AF1641" s="207"/>
      <c r="AG1641" s="207"/>
      <c r="AH1641" s="208"/>
    </row>
    <row r="1642" customFormat="false" ht="13.5" hidden="false" customHeight="true" outlineLevel="0" collapsed="false">
      <c r="A1642" s="22" t="n">
        <v>1641</v>
      </c>
      <c r="B1642" s="180"/>
      <c r="C1642" s="22"/>
      <c r="D1642" s="22"/>
      <c r="E1642" s="22"/>
      <c r="F1642" s="22"/>
      <c r="G1642" s="22"/>
      <c r="H1642" s="183"/>
      <c r="I1642" s="183"/>
      <c r="J1642" s="22"/>
      <c r="K1642" s="191" t="e">
        <f aca="false">VLOOKUP('Altri Costi'!J1642,Legenda!$D$1:$F$258,2)</f>
        <v>#N/A</v>
      </c>
      <c r="L1642" s="22"/>
      <c r="M1642" s="22"/>
      <c r="N1642" s="203"/>
      <c r="O1642" s="183"/>
      <c r="P1642" s="22"/>
      <c r="Q1642" s="203"/>
      <c r="R1642" s="183"/>
      <c r="S1642" s="184" t="n">
        <f aca="false">'Piano Finanziario Annuale'!$F$6</f>
        <v>0</v>
      </c>
      <c r="T1642" s="185" t="n">
        <v>0</v>
      </c>
      <c r="U1642" s="186"/>
      <c r="V1642" s="187" t="n">
        <f aca="false">(T1642*U1642)</f>
        <v>0</v>
      </c>
      <c r="W1642" s="185" t="n">
        <v>0</v>
      </c>
      <c r="X1642" s="185" t="n">
        <f aca="false">IF(OR(S1642="sì",S1642="forfettario 190"),SUM(T1642+W1642),SUM(T1642+V1642+W1642))</f>
        <v>0</v>
      </c>
      <c r="Y1642" s="205"/>
      <c r="Z1642" s="205"/>
      <c r="AA1642" s="206"/>
      <c r="AB1642" s="189" t="n">
        <f aca="false">IF(AA1642="SI",X1642,0)</f>
        <v>0</v>
      </c>
      <c r="AC1642" s="207"/>
      <c r="AD1642" s="207"/>
      <c r="AE1642" s="207"/>
      <c r="AF1642" s="207"/>
      <c r="AG1642" s="207"/>
      <c r="AH1642" s="208"/>
    </row>
    <row r="1643" customFormat="false" ht="13.5" hidden="false" customHeight="true" outlineLevel="0" collapsed="false">
      <c r="A1643" s="22" t="n">
        <v>1642</v>
      </c>
      <c r="B1643" s="180"/>
      <c r="C1643" s="22"/>
      <c r="D1643" s="22"/>
      <c r="E1643" s="22"/>
      <c r="F1643" s="22"/>
      <c r="G1643" s="22"/>
      <c r="H1643" s="183"/>
      <c r="I1643" s="183"/>
      <c r="J1643" s="22"/>
      <c r="K1643" s="191" t="e">
        <f aca="false">VLOOKUP('Altri Costi'!J1643,Legenda!$D$1:$F$258,2)</f>
        <v>#N/A</v>
      </c>
      <c r="L1643" s="22"/>
      <c r="M1643" s="22"/>
      <c r="N1643" s="203"/>
      <c r="O1643" s="183"/>
      <c r="P1643" s="22"/>
      <c r="Q1643" s="203"/>
      <c r="R1643" s="183"/>
      <c r="S1643" s="184" t="n">
        <f aca="false">'Piano Finanziario Annuale'!$F$6</f>
        <v>0</v>
      </c>
      <c r="T1643" s="185" t="n">
        <v>0</v>
      </c>
      <c r="U1643" s="186"/>
      <c r="V1643" s="187" t="n">
        <f aca="false">(T1643*U1643)</f>
        <v>0</v>
      </c>
      <c r="W1643" s="185" t="n">
        <v>0</v>
      </c>
      <c r="X1643" s="185" t="n">
        <f aca="false">IF(OR(S1643="sì",S1643="forfettario 190"),SUM(T1643+W1643),SUM(T1643+V1643+W1643))</f>
        <v>0</v>
      </c>
      <c r="Y1643" s="205"/>
      <c r="Z1643" s="205"/>
      <c r="AA1643" s="206"/>
      <c r="AB1643" s="189" t="n">
        <f aca="false">IF(AA1643="SI",X1643,0)</f>
        <v>0</v>
      </c>
      <c r="AC1643" s="207"/>
      <c r="AD1643" s="207"/>
      <c r="AE1643" s="207"/>
      <c r="AF1643" s="207"/>
      <c r="AG1643" s="207"/>
      <c r="AH1643" s="208"/>
    </row>
    <row r="1644" customFormat="false" ht="13.5" hidden="false" customHeight="true" outlineLevel="0" collapsed="false">
      <c r="A1644" s="22" t="n">
        <v>1643</v>
      </c>
      <c r="B1644" s="180"/>
      <c r="C1644" s="22"/>
      <c r="D1644" s="22"/>
      <c r="E1644" s="22"/>
      <c r="F1644" s="22"/>
      <c r="G1644" s="22"/>
      <c r="H1644" s="183"/>
      <c r="I1644" s="183"/>
      <c r="J1644" s="22"/>
      <c r="K1644" s="191" t="e">
        <f aca="false">VLOOKUP('Altri Costi'!J1644,Legenda!$D$1:$F$258,2)</f>
        <v>#N/A</v>
      </c>
      <c r="L1644" s="22"/>
      <c r="M1644" s="22"/>
      <c r="N1644" s="203"/>
      <c r="O1644" s="183"/>
      <c r="P1644" s="22"/>
      <c r="Q1644" s="203"/>
      <c r="R1644" s="183"/>
      <c r="S1644" s="184" t="n">
        <f aca="false">'Piano Finanziario Annuale'!$F$6</f>
        <v>0</v>
      </c>
      <c r="T1644" s="185" t="n">
        <v>0</v>
      </c>
      <c r="U1644" s="186"/>
      <c r="V1644" s="187" t="n">
        <f aca="false">(T1644*U1644)</f>
        <v>0</v>
      </c>
      <c r="W1644" s="185" t="n">
        <v>0</v>
      </c>
      <c r="X1644" s="185" t="n">
        <f aca="false">IF(OR(S1644="sì",S1644="forfettario 190"),SUM(T1644+W1644),SUM(T1644+V1644+W1644))</f>
        <v>0</v>
      </c>
      <c r="Y1644" s="205"/>
      <c r="Z1644" s="205"/>
      <c r="AA1644" s="206"/>
      <c r="AB1644" s="189" t="n">
        <f aca="false">IF(AA1644="SI",X1644,0)</f>
        <v>0</v>
      </c>
      <c r="AC1644" s="207"/>
      <c r="AD1644" s="207"/>
      <c r="AE1644" s="207"/>
      <c r="AF1644" s="207"/>
      <c r="AG1644" s="207"/>
      <c r="AH1644" s="208"/>
    </row>
    <row r="1645" customFormat="false" ht="13.5" hidden="false" customHeight="true" outlineLevel="0" collapsed="false">
      <c r="A1645" s="22" t="n">
        <v>1644</v>
      </c>
      <c r="B1645" s="180"/>
      <c r="C1645" s="22"/>
      <c r="D1645" s="22"/>
      <c r="E1645" s="22"/>
      <c r="F1645" s="22"/>
      <c r="G1645" s="22"/>
      <c r="H1645" s="183"/>
      <c r="I1645" s="183"/>
      <c r="J1645" s="22"/>
      <c r="K1645" s="191" t="e">
        <f aca="false">VLOOKUP('Altri Costi'!J1645,Legenda!$D$1:$F$258,2)</f>
        <v>#N/A</v>
      </c>
      <c r="L1645" s="22"/>
      <c r="M1645" s="22"/>
      <c r="N1645" s="203"/>
      <c r="O1645" s="183"/>
      <c r="P1645" s="22"/>
      <c r="Q1645" s="203"/>
      <c r="R1645" s="183"/>
      <c r="S1645" s="184" t="n">
        <f aca="false">'Piano Finanziario Annuale'!$F$6</f>
        <v>0</v>
      </c>
      <c r="T1645" s="185" t="n">
        <v>0</v>
      </c>
      <c r="U1645" s="186"/>
      <c r="V1645" s="187" t="n">
        <f aca="false">(T1645*U1645)</f>
        <v>0</v>
      </c>
      <c r="W1645" s="185" t="n">
        <v>0</v>
      </c>
      <c r="X1645" s="185" t="n">
        <f aca="false">IF(OR(S1645="sì",S1645="forfettario 190"),SUM(T1645+W1645),SUM(T1645+V1645+W1645))</f>
        <v>0</v>
      </c>
      <c r="Y1645" s="205"/>
      <c r="Z1645" s="205"/>
      <c r="AA1645" s="206"/>
      <c r="AB1645" s="189" t="n">
        <f aca="false">IF(AA1645="SI",X1645,0)</f>
        <v>0</v>
      </c>
      <c r="AC1645" s="207"/>
      <c r="AD1645" s="207"/>
      <c r="AE1645" s="207"/>
      <c r="AF1645" s="207"/>
      <c r="AG1645" s="207"/>
      <c r="AH1645" s="208"/>
    </row>
    <row r="1646" customFormat="false" ht="13.5" hidden="false" customHeight="true" outlineLevel="0" collapsed="false">
      <c r="A1646" s="22" t="n">
        <v>1645</v>
      </c>
      <c r="B1646" s="180"/>
      <c r="C1646" s="22"/>
      <c r="D1646" s="22"/>
      <c r="E1646" s="22"/>
      <c r="F1646" s="22"/>
      <c r="G1646" s="22"/>
      <c r="H1646" s="183"/>
      <c r="I1646" s="183"/>
      <c r="J1646" s="22"/>
      <c r="K1646" s="191" t="e">
        <f aca="false">VLOOKUP('Altri Costi'!J1646,Legenda!$D$1:$F$258,2)</f>
        <v>#N/A</v>
      </c>
      <c r="L1646" s="22"/>
      <c r="M1646" s="22"/>
      <c r="N1646" s="203"/>
      <c r="O1646" s="183"/>
      <c r="P1646" s="22"/>
      <c r="Q1646" s="203"/>
      <c r="R1646" s="183"/>
      <c r="S1646" s="184" t="n">
        <f aca="false">'Piano Finanziario Annuale'!$F$6</f>
        <v>0</v>
      </c>
      <c r="T1646" s="185" t="n">
        <v>0</v>
      </c>
      <c r="U1646" s="186"/>
      <c r="V1646" s="187" t="n">
        <f aca="false">(T1646*U1646)</f>
        <v>0</v>
      </c>
      <c r="W1646" s="185" t="n">
        <v>0</v>
      </c>
      <c r="X1646" s="185" t="n">
        <f aca="false">IF(OR(S1646="sì",S1646="forfettario 190"),SUM(T1646+W1646),SUM(T1646+V1646+W1646))</f>
        <v>0</v>
      </c>
      <c r="Y1646" s="205"/>
      <c r="Z1646" s="205"/>
      <c r="AA1646" s="206"/>
      <c r="AB1646" s="189" t="n">
        <f aca="false">IF(AA1646="SI",X1646,0)</f>
        <v>0</v>
      </c>
      <c r="AC1646" s="207"/>
      <c r="AD1646" s="207"/>
      <c r="AE1646" s="207"/>
      <c r="AF1646" s="207"/>
      <c r="AG1646" s="207"/>
      <c r="AH1646" s="208"/>
    </row>
    <row r="1647" customFormat="false" ht="13.5" hidden="false" customHeight="true" outlineLevel="0" collapsed="false">
      <c r="A1647" s="22" t="n">
        <v>1646</v>
      </c>
      <c r="B1647" s="180"/>
      <c r="C1647" s="22"/>
      <c r="D1647" s="22"/>
      <c r="E1647" s="22"/>
      <c r="F1647" s="22"/>
      <c r="G1647" s="22"/>
      <c r="H1647" s="183"/>
      <c r="I1647" s="183"/>
      <c r="J1647" s="22"/>
      <c r="K1647" s="191" t="e">
        <f aca="false">VLOOKUP('Altri Costi'!J1647,Legenda!$D$1:$F$258,2)</f>
        <v>#N/A</v>
      </c>
      <c r="L1647" s="22"/>
      <c r="M1647" s="22"/>
      <c r="N1647" s="203"/>
      <c r="O1647" s="183"/>
      <c r="P1647" s="22"/>
      <c r="Q1647" s="203"/>
      <c r="R1647" s="183"/>
      <c r="S1647" s="184" t="n">
        <f aca="false">'Piano Finanziario Annuale'!$F$6</f>
        <v>0</v>
      </c>
      <c r="T1647" s="185" t="n">
        <v>0</v>
      </c>
      <c r="U1647" s="186"/>
      <c r="V1647" s="187" t="n">
        <f aca="false">(T1647*U1647)</f>
        <v>0</v>
      </c>
      <c r="W1647" s="185" t="n">
        <v>0</v>
      </c>
      <c r="X1647" s="185" t="n">
        <f aca="false">IF(OR(S1647="sì",S1647="forfettario 190"),SUM(T1647+W1647),SUM(T1647+V1647+W1647))</f>
        <v>0</v>
      </c>
      <c r="Y1647" s="205"/>
      <c r="Z1647" s="205"/>
      <c r="AA1647" s="206"/>
      <c r="AB1647" s="189" t="n">
        <f aca="false">IF(AA1647="SI",X1647,0)</f>
        <v>0</v>
      </c>
      <c r="AC1647" s="207"/>
      <c r="AD1647" s="207"/>
      <c r="AE1647" s="207"/>
      <c r="AF1647" s="207"/>
      <c r="AG1647" s="207"/>
      <c r="AH1647" s="208"/>
    </row>
    <row r="1648" customFormat="false" ht="13.5" hidden="false" customHeight="true" outlineLevel="0" collapsed="false">
      <c r="A1648" s="22" t="n">
        <v>1647</v>
      </c>
      <c r="B1648" s="180"/>
      <c r="C1648" s="22"/>
      <c r="D1648" s="22"/>
      <c r="E1648" s="22"/>
      <c r="F1648" s="22"/>
      <c r="G1648" s="22"/>
      <c r="H1648" s="183"/>
      <c r="I1648" s="183"/>
      <c r="J1648" s="22"/>
      <c r="K1648" s="191" t="e">
        <f aca="false">VLOOKUP('Altri Costi'!J1648,Legenda!$D$1:$F$258,2)</f>
        <v>#N/A</v>
      </c>
      <c r="L1648" s="22"/>
      <c r="M1648" s="22"/>
      <c r="N1648" s="203"/>
      <c r="O1648" s="183"/>
      <c r="P1648" s="22"/>
      <c r="Q1648" s="203"/>
      <c r="R1648" s="183"/>
      <c r="S1648" s="184" t="n">
        <f aca="false">'Piano Finanziario Annuale'!$F$6</f>
        <v>0</v>
      </c>
      <c r="T1648" s="185" t="n">
        <v>0</v>
      </c>
      <c r="U1648" s="186"/>
      <c r="V1648" s="187" t="n">
        <f aca="false">(T1648*U1648)</f>
        <v>0</v>
      </c>
      <c r="W1648" s="185" t="n">
        <v>0</v>
      </c>
      <c r="X1648" s="185" t="n">
        <f aca="false">IF(OR(S1648="sì",S1648="forfettario 190"),SUM(T1648+W1648),SUM(T1648+V1648+W1648))</f>
        <v>0</v>
      </c>
      <c r="Y1648" s="205"/>
      <c r="Z1648" s="205"/>
      <c r="AA1648" s="206"/>
      <c r="AB1648" s="189" t="n">
        <f aca="false">IF(AA1648="SI",X1648,0)</f>
        <v>0</v>
      </c>
      <c r="AC1648" s="207"/>
      <c r="AD1648" s="207"/>
      <c r="AE1648" s="207"/>
      <c r="AF1648" s="207"/>
      <c r="AG1648" s="207"/>
      <c r="AH1648" s="208"/>
    </row>
    <row r="1649" customFormat="false" ht="13.5" hidden="false" customHeight="true" outlineLevel="0" collapsed="false">
      <c r="A1649" s="22" t="n">
        <v>1648</v>
      </c>
      <c r="B1649" s="180"/>
      <c r="C1649" s="22"/>
      <c r="D1649" s="22"/>
      <c r="E1649" s="22"/>
      <c r="F1649" s="22"/>
      <c r="G1649" s="22"/>
      <c r="H1649" s="183"/>
      <c r="I1649" s="183"/>
      <c r="J1649" s="22"/>
      <c r="K1649" s="191" t="e">
        <f aca="false">VLOOKUP('Altri Costi'!J1649,Legenda!$D$1:$F$258,2)</f>
        <v>#N/A</v>
      </c>
      <c r="L1649" s="22"/>
      <c r="M1649" s="22"/>
      <c r="N1649" s="203"/>
      <c r="O1649" s="183"/>
      <c r="P1649" s="22"/>
      <c r="Q1649" s="203"/>
      <c r="R1649" s="183"/>
      <c r="S1649" s="184" t="n">
        <f aca="false">'Piano Finanziario Annuale'!$F$6</f>
        <v>0</v>
      </c>
      <c r="T1649" s="185" t="n">
        <v>0</v>
      </c>
      <c r="U1649" s="186"/>
      <c r="V1649" s="187" t="n">
        <f aca="false">(T1649*U1649)</f>
        <v>0</v>
      </c>
      <c r="W1649" s="185" t="n">
        <v>0</v>
      </c>
      <c r="X1649" s="185" t="n">
        <f aca="false">IF(OR(S1649="sì",S1649="forfettario 190"),SUM(T1649+W1649),SUM(T1649+V1649+W1649))</f>
        <v>0</v>
      </c>
      <c r="Y1649" s="205"/>
      <c r="Z1649" s="205"/>
      <c r="AA1649" s="206"/>
      <c r="AB1649" s="189" t="n">
        <f aca="false">IF(AA1649="SI",X1649,0)</f>
        <v>0</v>
      </c>
      <c r="AC1649" s="207"/>
      <c r="AD1649" s="207"/>
      <c r="AE1649" s="207"/>
      <c r="AF1649" s="207"/>
      <c r="AG1649" s="207"/>
      <c r="AH1649" s="208"/>
    </row>
    <row r="1650" customFormat="false" ht="13.5" hidden="false" customHeight="true" outlineLevel="0" collapsed="false">
      <c r="A1650" s="22" t="n">
        <v>1649</v>
      </c>
      <c r="B1650" s="180"/>
      <c r="C1650" s="22"/>
      <c r="D1650" s="22"/>
      <c r="E1650" s="22"/>
      <c r="F1650" s="22"/>
      <c r="G1650" s="22"/>
      <c r="H1650" s="183"/>
      <c r="I1650" s="183"/>
      <c r="J1650" s="22"/>
      <c r="K1650" s="191" t="e">
        <f aca="false">VLOOKUP('Altri Costi'!J1650,Legenda!$D$1:$F$258,2)</f>
        <v>#N/A</v>
      </c>
      <c r="L1650" s="22"/>
      <c r="M1650" s="22"/>
      <c r="N1650" s="203"/>
      <c r="O1650" s="183"/>
      <c r="P1650" s="22"/>
      <c r="Q1650" s="203"/>
      <c r="R1650" s="183"/>
      <c r="S1650" s="184" t="n">
        <f aca="false">'Piano Finanziario Annuale'!$F$6</f>
        <v>0</v>
      </c>
      <c r="T1650" s="185" t="n">
        <v>0</v>
      </c>
      <c r="U1650" s="186"/>
      <c r="V1650" s="187" t="n">
        <f aca="false">(T1650*U1650)</f>
        <v>0</v>
      </c>
      <c r="W1650" s="185" t="n">
        <v>0</v>
      </c>
      <c r="X1650" s="185" t="n">
        <f aca="false">IF(OR(S1650="sì",S1650="forfettario 190"),SUM(T1650+W1650),SUM(T1650+V1650+W1650))</f>
        <v>0</v>
      </c>
      <c r="Y1650" s="205"/>
      <c r="Z1650" s="205"/>
      <c r="AA1650" s="206"/>
      <c r="AB1650" s="189" t="n">
        <f aca="false">IF(AA1650="SI",X1650,0)</f>
        <v>0</v>
      </c>
      <c r="AC1650" s="207"/>
      <c r="AD1650" s="207"/>
      <c r="AE1650" s="207"/>
      <c r="AF1650" s="207"/>
      <c r="AG1650" s="207"/>
      <c r="AH1650" s="208"/>
    </row>
    <row r="1651" customFormat="false" ht="13.5" hidden="false" customHeight="true" outlineLevel="0" collapsed="false">
      <c r="A1651" s="22" t="n">
        <v>1650</v>
      </c>
      <c r="B1651" s="180"/>
      <c r="C1651" s="22"/>
      <c r="D1651" s="22"/>
      <c r="E1651" s="22"/>
      <c r="F1651" s="22"/>
      <c r="G1651" s="22"/>
      <c r="H1651" s="183"/>
      <c r="I1651" s="183"/>
      <c r="J1651" s="22"/>
      <c r="K1651" s="191" t="e">
        <f aca="false">VLOOKUP('Altri Costi'!J1651,Legenda!$D$1:$F$258,2)</f>
        <v>#N/A</v>
      </c>
      <c r="L1651" s="22"/>
      <c r="M1651" s="22"/>
      <c r="N1651" s="203"/>
      <c r="O1651" s="183"/>
      <c r="P1651" s="22"/>
      <c r="Q1651" s="203"/>
      <c r="R1651" s="183"/>
      <c r="S1651" s="184" t="n">
        <f aca="false">'Piano Finanziario Annuale'!$F$6</f>
        <v>0</v>
      </c>
      <c r="T1651" s="185" t="n">
        <v>0</v>
      </c>
      <c r="U1651" s="186"/>
      <c r="V1651" s="187" t="n">
        <f aca="false">(T1651*U1651)</f>
        <v>0</v>
      </c>
      <c r="W1651" s="185" t="n">
        <v>0</v>
      </c>
      <c r="X1651" s="185" t="n">
        <f aca="false">IF(OR(S1651="sì",S1651="forfettario 190"),SUM(T1651+W1651),SUM(T1651+V1651+W1651))</f>
        <v>0</v>
      </c>
      <c r="Y1651" s="205"/>
      <c r="Z1651" s="205"/>
      <c r="AA1651" s="206"/>
      <c r="AB1651" s="189" t="n">
        <f aca="false">IF(AA1651="SI",X1651,0)</f>
        <v>0</v>
      </c>
      <c r="AC1651" s="207"/>
      <c r="AD1651" s="207"/>
      <c r="AE1651" s="207"/>
      <c r="AF1651" s="207"/>
      <c r="AG1651" s="207"/>
      <c r="AH1651" s="208"/>
    </row>
    <row r="1652" customFormat="false" ht="13.5" hidden="false" customHeight="true" outlineLevel="0" collapsed="false">
      <c r="A1652" s="22" t="n">
        <v>1651</v>
      </c>
      <c r="B1652" s="180"/>
      <c r="C1652" s="22"/>
      <c r="D1652" s="22"/>
      <c r="E1652" s="22"/>
      <c r="F1652" s="22"/>
      <c r="G1652" s="22"/>
      <c r="H1652" s="183"/>
      <c r="I1652" s="183"/>
      <c r="J1652" s="22"/>
      <c r="K1652" s="191" t="e">
        <f aca="false">VLOOKUP('Altri Costi'!J1652,Legenda!$D$1:$F$258,2)</f>
        <v>#N/A</v>
      </c>
      <c r="L1652" s="22"/>
      <c r="M1652" s="22"/>
      <c r="N1652" s="203"/>
      <c r="O1652" s="183"/>
      <c r="P1652" s="22"/>
      <c r="Q1652" s="203"/>
      <c r="R1652" s="183"/>
      <c r="S1652" s="184" t="n">
        <f aca="false">'Piano Finanziario Annuale'!$F$6</f>
        <v>0</v>
      </c>
      <c r="T1652" s="185" t="n">
        <v>0</v>
      </c>
      <c r="U1652" s="186"/>
      <c r="V1652" s="187" t="n">
        <f aca="false">(T1652*U1652)</f>
        <v>0</v>
      </c>
      <c r="W1652" s="185" t="n">
        <v>0</v>
      </c>
      <c r="X1652" s="185" t="n">
        <f aca="false">IF(OR(S1652="sì",S1652="forfettario 190"),SUM(T1652+W1652),SUM(T1652+V1652+W1652))</f>
        <v>0</v>
      </c>
      <c r="Y1652" s="205"/>
      <c r="Z1652" s="205"/>
      <c r="AA1652" s="206"/>
      <c r="AB1652" s="189" t="n">
        <f aca="false">IF(AA1652="SI",X1652,0)</f>
        <v>0</v>
      </c>
      <c r="AC1652" s="207"/>
      <c r="AD1652" s="207"/>
      <c r="AE1652" s="207"/>
      <c r="AF1652" s="207"/>
      <c r="AG1652" s="207"/>
      <c r="AH1652" s="208"/>
    </row>
    <row r="1653" customFormat="false" ht="13.5" hidden="false" customHeight="true" outlineLevel="0" collapsed="false">
      <c r="A1653" s="22" t="n">
        <v>1652</v>
      </c>
      <c r="B1653" s="180"/>
      <c r="C1653" s="22"/>
      <c r="D1653" s="22"/>
      <c r="E1653" s="22"/>
      <c r="F1653" s="22"/>
      <c r="G1653" s="22"/>
      <c r="H1653" s="183"/>
      <c r="I1653" s="183"/>
      <c r="J1653" s="22"/>
      <c r="K1653" s="191" t="e">
        <f aca="false">VLOOKUP('Altri Costi'!J1653,Legenda!$D$1:$F$258,2)</f>
        <v>#N/A</v>
      </c>
      <c r="L1653" s="22"/>
      <c r="M1653" s="22"/>
      <c r="N1653" s="203"/>
      <c r="O1653" s="183"/>
      <c r="P1653" s="22"/>
      <c r="Q1653" s="203"/>
      <c r="R1653" s="183"/>
      <c r="S1653" s="184" t="n">
        <f aca="false">'Piano Finanziario Annuale'!$F$6</f>
        <v>0</v>
      </c>
      <c r="T1653" s="185" t="n">
        <v>0</v>
      </c>
      <c r="U1653" s="186"/>
      <c r="V1653" s="187" t="n">
        <f aca="false">(T1653*U1653)</f>
        <v>0</v>
      </c>
      <c r="W1653" s="185" t="n">
        <v>0</v>
      </c>
      <c r="X1653" s="185" t="n">
        <f aca="false">IF(OR(S1653="sì",S1653="forfettario 190"),SUM(T1653+W1653),SUM(T1653+V1653+W1653))</f>
        <v>0</v>
      </c>
      <c r="Y1653" s="205"/>
      <c r="Z1653" s="205"/>
      <c r="AA1653" s="206"/>
      <c r="AB1653" s="189" t="n">
        <f aca="false">IF(AA1653="SI",X1653,0)</f>
        <v>0</v>
      </c>
      <c r="AC1653" s="207"/>
      <c r="AD1653" s="207"/>
      <c r="AE1653" s="207"/>
      <c r="AF1653" s="207"/>
      <c r="AG1653" s="207"/>
      <c r="AH1653" s="208"/>
    </row>
    <row r="1654" customFormat="false" ht="13.5" hidden="false" customHeight="true" outlineLevel="0" collapsed="false">
      <c r="A1654" s="22" t="n">
        <v>1653</v>
      </c>
      <c r="B1654" s="180"/>
      <c r="C1654" s="22"/>
      <c r="D1654" s="22"/>
      <c r="E1654" s="22"/>
      <c r="F1654" s="22"/>
      <c r="G1654" s="22"/>
      <c r="H1654" s="183"/>
      <c r="I1654" s="183"/>
      <c r="J1654" s="22"/>
      <c r="K1654" s="191" t="e">
        <f aca="false">VLOOKUP('Altri Costi'!J1654,Legenda!$D$1:$F$258,2)</f>
        <v>#N/A</v>
      </c>
      <c r="L1654" s="22"/>
      <c r="M1654" s="22"/>
      <c r="N1654" s="203"/>
      <c r="O1654" s="183"/>
      <c r="P1654" s="22"/>
      <c r="Q1654" s="203"/>
      <c r="R1654" s="183"/>
      <c r="S1654" s="184" t="n">
        <f aca="false">'Piano Finanziario Annuale'!$F$6</f>
        <v>0</v>
      </c>
      <c r="T1654" s="185" t="n">
        <v>0</v>
      </c>
      <c r="U1654" s="186"/>
      <c r="V1654" s="187" t="n">
        <f aca="false">(T1654*U1654)</f>
        <v>0</v>
      </c>
      <c r="W1654" s="185" t="n">
        <v>0</v>
      </c>
      <c r="X1654" s="185" t="n">
        <f aca="false">IF(OR(S1654="sì",S1654="forfettario 190"),SUM(T1654+W1654),SUM(T1654+V1654+W1654))</f>
        <v>0</v>
      </c>
      <c r="Y1654" s="205"/>
      <c r="Z1654" s="205"/>
      <c r="AA1654" s="206"/>
      <c r="AB1654" s="189" t="n">
        <f aca="false">IF(AA1654="SI",X1654,0)</f>
        <v>0</v>
      </c>
      <c r="AC1654" s="207"/>
      <c r="AD1654" s="207"/>
      <c r="AE1654" s="207"/>
      <c r="AF1654" s="207"/>
      <c r="AG1654" s="207"/>
      <c r="AH1654" s="208"/>
    </row>
    <row r="1655" customFormat="false" ht="13.5" hidden="false" customHeight="true" outlineLevel="0" collapsed="false">
      <c r="A1655" s="22" t="n">
        <v>1654</v>
      </c>
      <c r="B1655" s="180"/>
      <c r="C1655" s="22"/>
      <c r="D1655" s="22"/>
      <c r="E1655" s="22"/>
      <c r="F1655" s="22"/>
      <c r="G1655" s="22"/>
      <c r="H1655" s="183"/>
      <c r="I1655" s="183"/>
      <c r="J1655" s="22"/>
      <c r="K1655" s="191" t="e">
        <f aca="false">VLOOKUP('Altri Costi'!J1655,Legenda!$D$1:$F$258,2)</f>
        <v>#N/A</v>
      </c>
      <c r="L1655" s="22"/>
      <c r="M1655" s="22"/>
      <c r="N1655" s="203"/>
      <c r="O1655" s="183"/>
      <c r="P1655" s="22"/>
      <c r="Q1655" s="203"/>
      <c r="R1655" s="183"/>
      <c r="S1655" s="184" t="n">
        <f aca="false">'Piano Finanziario Annuale'!$F$6</f>
        <v>0</v>
      </c>
      <c r="T1655" s="185" t="n">
        <v>0</v>
      </c>
      <c r="U1655" s="186"/>
      <c r="V1655" s="187" t="n">
        <f aca="false">(T1655*U1655)</f>
        <v>0</v>
      </c>
      <c r="W1655" s="185" t="n">
        <v>0</v>
      </c>
      <c r="X1655" s="185" t="n">
        <f aca="false">IF(OR(S1655="sì",S1655="forfettario 190"),SUM(T1655+W1655),SUM(T1655+V1655+W1655))</f>
        <v>0</v>
      </c>
      <c r="Y1655" s="205"/>
      <c r="Z1655" s="205"/>
      <c r="AA1655" s="206"/>
      <c r="AB1655" s="189" t="n">
        <f aca="false">IF(AA1655="SI",X1655,0)</f>
        <v>0</v>
      </c>
      <c r="AC1655" s="207"/>
      <c r="AD1655" s="207"/>
      <c r="AE1655" s="207"/>
      <c r="AF1655" s="207"/>
      <c r="AG1655" s="207"/>
      <c r="AH1655" s="208"/>
    </row>
    <row r="1656" customFormat="false" ht="13.5" hidden="false" customHeight="true" outlineLevel="0" collapsed="false">
      <c r="A1656" s="22" t="n">
        <v>1655</v>
      </c>
      <c r="B1656" s="180"/>
      <c r="C1656" s="22"/>
      <c r="D1656" s="22"/>
      <c r="E1656" s="22"/>
      <c r="F1656" s="22"/>
      <c r="G1656" s="22"/>
      <c r="H1656" s="183"/>
      <c r="I1656" s="183"/>
      <c r="J1656" s="22"/>
      <c r="K1656" s="191" t="e">
        <f aca="false">VLOOKUP('Altri Costi'!J1656,Legenda!$D$1:$F$258,2)</f>
        <v>#N/A</v>
      </c>
      <c r="L1656" s="22"/>
      <c r="M1656" s="22"/>
      <c r="N1656" s="203"/>
      <c r="O1656" s="183"/>
      <c r="P1656" s="22"/>
      <c r="Q1656" s="203"/>
      <c r="R1656" s="183"/>
      <c r="S1656" s="184" t="n">
        <f aca="false">'Piano Finanziario Annuale'!$F$6</f>
        <v>0</v>
      </c>
      <c r="T1656" s="185" t="n">
        <v>0</v>
      </c>
      <c r="U1656" s="186"/>
      <c r="V1656" s="187" t="n">
        <f aca="false">(T1656*U1656)</f>
        <v>0</v>
      </c>
      <c r="W1656" s="185" t="n">
        <v>0</v>
      </c>
      <c r="X1656" s="185" t="n">
        <f aca="false">IF(OR(S1656="sì",S1656="forfettario 190"),SUM(T1656+W1656),SUM(T1656+V1656+W1656))</f>
        <v>0</v>
      </c>
      <c r="Y1656" s="205"/>
      <c r="Z1656" s="205"/>
      <c r="AA1656" s="206"/>
      <c r="AB1656" s="189" t="n">
        <f aca="false">IF(AA1656="SI",X1656,0)</f>
        <v>0</v>
      </c>
      <c r="AC1656" s="207"/>
      <c r="AD1656" s="207"/>
      <c r="AE1656" s="207"/>
      <c r="AF1656" s="207"/>
      <c r="AG1656" s="207"/>
      <c r="AH1656" s="208"/>
    </row>
    <row r="1657" customFormat="false" ht="13.5" hidden="false" customHeight="true" outlineLevel="0" collapsed="false">
      <c r="A1657" s="22" t="n">
        <v>1656</v>
      </c>
      <c r="B1657" s="180"/>
      <c r="C1657" s="22"/>
      <c r="D1657" s="22"/>
      <c r="E1657" s="22"/>
      <c r="F1657" s="22"/>
      <c r="G1657" s="22"/>
      <c r="H1657" s="183"/>
      <c r="I1657" s="183"/>
      <c r="J1657" s="22"/>
      <c r="K1657" s="191" t="e">
        <f aca="false">VLOOKUP('Altri Costi'!J1657,Legenda!$D$1:$F$258,2)</f>
        <v>#N/A</v>
      </c>
      <c r="L1657" s="22"/>
      <c r="M1657" s="22"/>
      <c r="N1657" s="203"/>
      <c r="O1657" s="183"/>
      <c r="P1657" s="22"/>
      <c r="Q1657" s="203"/>
      <c r="R1657" s="183"/>
      <c r="S1657" s="184" t="n">
        <f aca="false">'Piano Finanziario Annuale'!$F$6</f>
        <v>0</v>
      </c>
      <c r="T1657" s="185" t="n">
        <v>0</v>
      </c>
      <c r="U1657" s="186"/>
      <c r="V1657" s="187" t="n">
        <f aca="false">(T1657*U1657)</f>
        <v>0</v>
      </c>
      <c r="W1657" s="185" t="n">
        <v>0</v>
      </c>
      <c r="X1657" s="185" t="n">
        <f aca="false">IF(OR(S1657="sì",S1657="forfettario 190"),SUM(T1657+W1657),SUM(T1657+V1657+W1657))</f>
        <v>0</v>
      </c>
      <c r="Y1657" s="205"/>
      <c r="Z1657" s="205"/>
      <c r="AA1657" s="206"/>
      <c r="AB1657" s="189" t="n">
        <f aca="false">IF(AA1657="SI",X1657,0)</f>
        <v>0</v>
      </c>
      <c r="AC1657" s="207"/>
      <c r="AD1657" s="207"/>
      <c r="AE1657" s="207"/>
      <c r="AF1657" s="207"/>
      <c r="AG1657" s="207"/>
      <c r="AH1657" s="208"/>
    </row>
    <row r="1658" customFormat="false" ht="13.5" hidden="false" customHeight="true" outlineLevel="0" collapsed="false">
      <c r="A1658" s="22" t="n">
        <v>1657</v>
      </c>
      <c r="B1658" s="180"/>
      <c r="C1658" s="22"/>
      <c r="D1658" s="22"/>
      <c r="E1658" s="22"/>
      <c r="F1658" s="22"/>
      <c r="G1658" s="22"/>
      <c r="H1658" s="183"/>
      <c r="I1658" s="183"/>
      <c r="J1658" s="22"/>
      <c r="K1658" s="191" t="e">
        <f aca="false">VLOOKUP('Altri Costi'!J1658,Legenda!$D$1:$F$258,2)</f>
        <v>#N/A</v>
      </c>
      <c r="L1658" s="22"/>
      <c r="M1658" s="22"/>
      <c r="N1658" s="203"/>
      <c r="O1658" s="183"/>
      <c r="P1658" s="22"/>
      <c r="Q1658" s="203"/>
      <c r="R1658" s="183"/>
      <c r="S1658" s="184" t="n">
        <f aca="false">'Piano Finanziario Annuale'!$F$6</f>
        <v>0</v>
      </c>
      <c r="T1658" s="185" t="n">
        <v>0</v>
      </c>
      <c r="U1658" s="186"/>
      <c r="V1658" s="187" t="n">
        <f aca="false">(T1658*U1658)</f>
        <v>0</v>
      </c>
      <c r="W1658" s="185" t="n">
        <v>0</v>
      </c>
      <c r="X1658" s="185" t="n">
        <f aca="false">IF(OR(S1658="sì",S1658="forfettario 190"),SUM(T1658+W1658),SUM(T1658+V1658+W1658))</f>
        <v>0</v>
      </c>
      <c r="Y1658" s="205"/>
      <c r="Z1658" s="205"/>
      <c r="AA1658" s="206"/>
      <c r="AB1658" s="189" t="n">
        <f aca="false">IF(AA1658="SI",X1658,0)</f>
        <v>0</v>
      </c>
      <c r="AC1658" s="207"/>
      <c r="AD1658" s="207"/>
      <c r="AE1658" s="207"/>
      <c r="AF1658" s="207"/>
      <c r="AG1658" s="207"/>
      <c r="AH1658" s="208"/>
    </row>
    <row r="1659" customFormat="false" ht="13.5" hidden="false" customHeight="true" outlineLevel="0" collapsed="false">
      <c r="A1659" s="22" t="n">
        <v>1658</v>
      </c>
      <c r="B1659" s="180"/>
      <c r="C1659" s="22"/>
      <c r="D1659" s="22"/>
      <c r="E1659" s="22"/>
      <c r="F1659" s="22"/>
      <c r="G1659" s="22"/>
      <c r="H1659" s="183"/>
      <c r="I1659" s="183"/>
      <c r="J1659" s="22"/>
      <c r="K1659" s="191" t="e">
        <f aca="false">VLOOKUP('Altri Costi'!J1659,Legenda!$D$1:$F$258,2)</f>
        <v>#N/A</v>
      </c>
      <c r="L1659" s="22"/>
      <c r="M1659" s="22"/>
      <c r="N1659" s="203"/>
      <c r="O1659" s="183"/>
      <c r="P1659" s="22"/>
      <c r="Q1659" s="203"/>
      <c r="R1659" s="183"/>
      <c r="S1659" s="184" t="n">
        <f aca="false">'Piano Finanziario Annuale'!$F$6</f>
        <v>0</v>
      </c>
      <c r="T1659" s="185" t="n">
        <v>0</v>
      </c>
      <c r="U1659" s="186"/>
      <c r="V1659" s="187" t="n">
        <f aca="false">(T1659*U1659)</f>
        <v>0</v>
      </c>
      <c r="W1659" s="185" t="n">
        <v>0</v>
      </c>
      <c r="X1659" s="185" t="n">
        <f aca="false">IF(OR(S1659="sì",S1659="forfettario 190"),SUM(T1659+W1659),SUM(T1659+V1659+W1659))</f>
        <v>0</v>
      </c>
      <c r="Y1659" s="205"/>
      <c r="Z1659" s="205"/>
      <c r="AA1659" s="206"/>
      <c r="AB1659" s="189" t="n">
        <f aca="false">IF(AA1659="SI",X1659,0)</f>
        <v>0</v>
      </c>
      <c r="AC1659" s="207"/>
      <c r="AD1659" s="207"/>
      <c r="AE1659" s="207"/>
      <c r="AF1659" s="207"/>
      <c r="AG1659" s="207"/>
      <c r="AH1659" s="208"/>
    </row>
    <row r="1660" customFormat="false" ht="13.5" hidden="false" customHeight="true" outlineLevel="0" collapsed="false">
      <c r="A1660" s="22" t="n">
        <v>1659</v>
      </c>
      <c r="B1660" s="180"/>
      <c r="C1660" s="22"/>
      <c r="D1660" s="22"/>
      <c r="E1660" s="22"/>
      <c r="F1660" s="22"/>
      <c r="G1660" s="22"/>
      <c r="H1660" s="183"/>
      <c r="I1660" s="183"/>
      <c r="J1660" s="22"/>
      <c r="K1660" s="191" t="e">
        <f aca="false">VLOOKUP('Altri Costi'!J1660,Legenda!$D$1:$F$258,2)</f>
        <v>#N/A</v>
      </c>
      <c r="L1660" s="22"/>
      <c r="M1660" s="22"/>
      <c r="N1660" s="203"/>
      <c r="O1660" s="183"/>
      <c r="P1660" s="22"/>
      <c r="Q1660" s="203"/>
      <c r="R1660" s="183"/>
      <c r="S1660" s="184" t="n">
        <f aca="false">'Piano Finanziario Annuale'!$F$6</f>
        <v>0</v>
      </c>
      <c r="T1660" s="185" t="n">
        <v>0</v>
      </c>
      <c r="U1660" s="186"/>
      <c r="V1660" s="187" t="n">
        <f aca="false">(T1660*U1660)</f>
        <v>0</v>
      </c>
      <c r="W1660" s="185" t="n">
        <v>0</v>
      </c>
      <c r="X1660" s="185" t="n">
        <f aca="false">IF(OR(S1660="sì",S1660="forfettario 190"),SUM(T1660+W1660),SUM(T1660+V1660+W1660))</f>
        <v>0</v>
      </c>
      <c r="Y1660" s="205"/>
      <c r="Z1660" s="205"/>
      <c r="AA1660" s="206"/>
      <c r="AB1660" s="189" t="n">
        <f aca="false">IF(AA1660="SI",X1660,0)</f>
        <v>0</v>
      </c>
      <c r="AC1660" s="207"/>
      <c r="AD1660" s="207"/>
      <c r="AE1660" s="207"/>
      <c r="AF1660" s="207"/>
      <c r="AG1660" s="207"/>
      <c r="AH1660" s="208"/>
    </row>
    <row r="1661" customFormat="false" ht="13.5" hidden="false" customHeight="true" outlineLevel="0" collapsed="false">
      <c r="A1661" s="22" t="n">
        <v>1660</v>
      </c>
      <c r="B1661" s="180"/>
      <c r="C1661" s="22"/>
      <c r="D1661" s="22"/>
      <c r="E1661" s="22"/>
      <c r="F1661" s="22"/>
      <c r="G1661" s="22"/>
      <c r="H1661" s="183"/>
      <c r="I1661" s="183"/>
      <c r="J1661" s="22"/>
      <c r="K1661" s="191" t="e">
        <f aca="false">VLOOKUP('Altri Costi'!J1661,Legenda!$D$1:$F$258,2)</f>
        <v>#N/A</v>
      </c>
      <c r="L1661" s="22"/>
      <c r="M1661" s="22"/>
      <c r="N1661" s="203"/>
      <c r="O1661" s="183"/>
      <c r="P1661" s="22"/>
      <c r="Q1661" s="203"/>
      <c r="R1661" s="183"/>
      <c r="S1661" s="184" t="n">
        <f aca="false">'Piano Finanziario Annuale'!$F$6</f>
        <v>0</v>
      </c>
      <c r="T1661" s="185" t="n">
        <v>0</v>
      </c>
      <c r="U1661" s="186"/>
      <c r="V1661" s="187" t="n">
        <f aca="false">(T1661*U1661)</f>
        <v>0</v>
      </c>
      <c r="W1661" s="185" t="n">
        <v>0</v>
      </c>
      <c r="X1661" s="185" t="n">
        <f aca="false">IF(OR(S1661="sì",S1661="forfettario 190"),SUM(T1661+W1661),SUM(T1661+V1661+W1661))</f>
        <v>0</v>
      </c>
      <c r="Y1661" s="205"/>
      <c r="Z1661" s="205"/>
      <c r="AA1661" s="206"/>
      <c r="AB1661" s="189" t="n">
        <f aca="false">IF(AA1661="SI",X1661,0)</f>
        <v>0</v>
      </c>
      <c r="AC1661" s="207"/>
      <c r="AD1661" s="207"/>
      <c r="AE1661" s="207"/>
      <c r="AF1661" s="207"/>
      <c r="AG1661" s="207"/>
      <c r="AH1661" s="208"/>
    </row>
    <row r="1662" customFormat="false" ht="13.5" hidden="false" customHeight="true" outlineLevel="0" collapsed="false">
      <c r="A1662" s="22" t="n">
        <v>1661</v>
      </c>
      <c r="B1662" s="180"/>
      <c r="C1662" s="22"/>
      <c r="D1662" s="22"/>
      <c r="E1662" s="22"/>
      <c r="F1662" s="22"/>
      <c r="G1662" s="22"/>
      <c r="H1662" s="183"/>
      <c r="I1662" s="183"/>
      <c r="J1662" s="22"/>
      <c r="K1662" s="191" t="e">
        <f aca="false">VLOOKUP('Altri Costi'!J1662,Legenda!$D$1:$F$258,2)</f>
        <v>#N/A</v>
      </c>
      <c r="L1662" s="22"/>
      <c r="M1662" s="22"/>
      <c r="N1662" s="203"/>
      <c r="O1662" s="183"/>
      <c r="P1662" s="22"/>
      <c r="Q1662" s="203"/>
      <c r="R1662" s="183"/>
      <c r="S1662" s="184" t="n">
        <f aca="false">'Piano Finanziario Annuale'!$F$6</f>
        <v>0</v>
      </c>
      <c r="T1662" s="185" t="n">
        <v>0</v>
      </c>
      <c r="U1662" s="186"/>
      <c r="V1662" s="187" t="n">
        <f aca="false">(T1662*U1662)</f>
        <v>0</v>
      </c>
      <c r="W1662" s="185" t="n">
        <v>0</v>
      </c>
      <c r="X1662" s="185" t="n">
        <f aca="false">IF(OR(S1662="sì",S1662="forfettario 190"),SUM(T1662+W1662),SUM(T1662+V1662+W1662))</f>
        <v>0</v>
      </c>
      <c r="Y1662" s="205"/>
      <c r="Z1662" s="205"/>
      <c r="AA1662" s="206"/>
      <c r="AB1662" s="189" t="n">
        <f aca="false">IF(AA1662="SI",X1662,0)</f>
        <v>0</v>
      </c>
      <c r="AC1662" s="207"/>
      <c r="AD1662" s="207"/>
      <c r="AE1662" s="207"/>
      <c r="AF1662" s="207"/>
      <c r="AG1662" s="207"/>
      <c r="AH1662" s="208"/>
    </row>
    <row r="1663" customFormat="false" ht="13.5" hidden="false" customHeight="true" outlineLevel="0" collapsed="false">
      <c r="A1663" s="22" t="n">
        <v>1662</v>
      </c>
      <c r="B1663" s="180"/>
      <c r="C1663" s="22"/>
      <c r="D1663" s="22"/>
      <c r="E1663" s="22"/>
      <c r="F1663" s="22"/>
      <c r="G1663" s="22"/>
      <c r="H1663" s="183"/>
      <c r="I1663" s="183"/>
      <c r="J1663" s="22"/>
      <c r="K1663" s="191" t="e">
        <f aca="false">VLOOKUP('Altri Costi'!J1663,Legenda!$D$1:$F$258,2)</f>
        <v>#N/A</v>
      </c>
      <c r="L1663" s="22"/>
      <c r="M1663" s="22"/>
      <c r="N1663" s="203"/>
      <c r="O1663" s="183"/>
      <c r="P1663" s="22"/>
      <c r="Q1663" s="203"/>
      <c r="R1663" s="183"/>
      <c r="S1663" s="184" t="n">
        <f aca="false">'Piano Finanziario Annuale'!$F$6</f>
        <v>0</v>
      </c>
      <c r="T1663" s="185" t="n">
        <v>0</v>
      </c>
      <c r="U1663" s="186"/>
      <c r="V1663" s="187" t="n">
        <f aca="false">(T1663*U1663)</f>
        <v>0</v>
      </c>
      <c r="W1663" s="185" t="n">
        <v>0</v>
      </c>
      <c r="X1663" s="185" t="n">
        <f aca="false">IF(OR(S1663="sì",S1663="forfettario 190"),SUM(T1663+W1663),SUM(T1663+V1663+W1663))</f>
        <v>0</v>
      </c>
      <c r="Y1663" s="205"/>
      <c r="Z1663" s="205"/>
      <c r="AA1663" s="206"/>
      <c r="AB1663" s="189" t="n">
        <f aca="false">IF(AA1663="SI",X1663,0)</f>
        <v>0</v>
      </c>
      <c r="AC1663" s="207"/>
      <c r="AD1663" s="207"/>
      <c r="AE1663" s="207"/>
      <c r="AF1663" s="207"/>
      <c r="AG1663" s="207"/>
      <c r="AH1663" s="208"/>
    </row>
    <row r="1664" customFormat="false" ht="13.5" hidden="false" customHeight="true" outlineLevel="0" collapsed="false">
      <c r="A1664" s="22" t="n">
        <v>1663</v>
      </c>
      <c r="B1664" s="180"/>
      <c r="C1664" s="22"/>
      <c r="D1664" s="22"/>
      <c r="E1664" s="22"/>
      <c r="F1664" s="22"/>
      <c r="G1664" s="22"/>
      <c r="H1664" s="183"/>
      <c r="I1664" s="183"/>
      <c r="J1664" s="22"/>
      <c r="K1664" s="191" t="e">
        <f aca="false">VLOOKUP('Altri Costi'!J1664,Legenda!$D$1:$F$258,2)</f>
        <v>#N/A</v>
      </c>
      <c r="L1664" s="22"/>
      <c r="M1664" s="22"/>
      <c r="N1664" s="203"/>
      <c r="O1664" s="183"/>
      <c r="P1664" s="22"/>
      <c r="Q1664" s="203"/>
      <c r="R1664" s="183"/>
      <c r="S1664" s="184" t="n">
        <f aca="false">'Piano Finanziario Annuale'!$F$6</f>
        <v>0</v>
      </c>
      <c r="T1664" s="185" t="n">
        <v>0</v>
      </c>
      <c r="U1664" s="186"/>
      <c r="V1664" s="187" t="n">
        <f aca="false">(T1664*U1664)</f>
        <v>0</v>
      </c>
      <c r="W1664" s="185" t="n">
        <v>0</v>
      </c>
      <c r="X1664" s="185" t="n">
        <f aca="false">IF(OR(S1664="sì",S1664="forfettario 190"),SUM(T1664+W1664),SUM(T1664+V1664+W1664))</f>
        <v>0</v>
      </c>
      <c r="Y1664" s="205"/>
      <c r="Z1664" s="205"/>
      <c r="AA1664" s="206"/>
      <c r="AB1664" s="189" t="n">
        <f aca="false">IF(AA1664="SI",X1664,0)</f>
        <v>0</v>
      </c>
      <c r="AC1664" s="207"/>
      <c r="AD1664" s="207"/>
      <c r="AE1664" s="207"/>
      <c r="AF1664" s="207"/>
      <c r="AG1664" s="207"/>
      <c r="AH1664" s="208"/>
    </row>
    <row r="1665" customFormat="false" ht="13.5" hidden="false" customHeight="true" outlineLevel="0" collapsed="false">
      <c r="A1665" s="22" t="n">
        <v>1664</v>
      </c>
      <c r="B1665" s="180"/>
      <c r="C1665" s="22"/>
      <c r="D1665" s="22"/>
      <c r="E1665" s="22"/>
      <c r="F1665" s="22"/>
      <c r="G1665" s="22"/>
      <c r="H1665" s="183"/>
      <c r="I1665" s="183"/>
      <c r="J1665" s="22"/>
      <c r="K1665" s="191" t="e">
        <f aca="false">VLOOKUP('Altri Costi'!J1665,Legenda!$D$1:$F$258,2)</f>
        <v>#N/A</v>
      </c>
      <c r="L1665" s="22"/>
      <c r="M1665" s="22"/>
      <c r="N1665" s="203"/>
      <c r="O1665" s="183"/>
      <c r="P1665" s="22"/>
      <c r="Q1665" s="203"/>
      <c r="R1665" s="183"/>
      <c r="S1665" s="184" t="n">
        <f aca="false">'Piano Finanziario Annuale'!$F$6</f>
        <v>0</v>
      </c>
      <c r="T1665" s="185" t="n">
        <v>0</v>
      </c>
      <c r="U1665" s="186"/>
      <c r="V1665" s="187" t="n">
        <f aca="false">(T1665*U1665)</f>
        <v>0</v>
      </c>
      <c r="W1665" s="185" t="n">
        <v>0</v>
      </c>
      <c r="X1665" s="185" t="n">
        <f aca="false">IF(OR(S1665="sì",S1665="forfettario 190"),SUM(T1665+W1665),SUM(T1665+V1665+W1665))</f>
        <v>0</v>
      </c>
      <c r="Y1665" s="205"/>
      <c r="Z1665" s="205"/>
      <c r="AA1665" s="206"/>
      <c r="AB1665" s="189" t="n">
        <f aca="false">IF(AA1665="SI",X1665,0)</f>
        <v>0</v>
      </c>
      <c r="AC1665" s="207"/>
      <c r="AD1665" s="207"/>
      <c r="AE1665" s="207"/>
      <c r="AF1665" s="207"/>
      <c r="AG1665" s="207"/>
      <c r="AH1665" s="208"/>
    </row>
    <row r="1666" customFormat="false" ht="13.5" hidden="false" customHeight="true" outlineLevel="0" collapsed="false">
      <c r="A1666" s="22" t="n">
        <v>1665</v>
      </c>
      <c r="B1666" s="180"/>
      <c r="C1666" s="22"/>
      <c r="D1666" s="22"/>
      <c r="E1666" s="22"/>
      <c r="F1666" s="22"/>
      <c r="G1666" s="22"/>
      <c r="H1666" s="183"/>
      <c r="I1666" s="183"/>
      <c r="J1666" s="22"/>
      <c r="K1666" s="191" t="e">
        <f aca="false">VLOOKUP('Altri Costi'!J1666,Legenda!$D$1:$F$258,2)</f>
        <v>#N/A</v>
      </c>
      <c r="L1666" s="22"/>
      <c r="M1666" s="22"/>
      <c r="N1666" s="203"/>
      <c r="O1666" s="183"/>
      <c r="P1666" s="22"/>
      <c r="Q1666" s="203"/>
      <c r="R1666" s="183"/>
      <c r="S1666" s="184" t="n">
        <f aca="false">'Piano Finanziario Annuale'!$F$6</f>
        <v>0</v>
      </c>
      <c r="T1666" s="185" t="n">
        <v>0</v>
      </c>
      <c r="U1666" s="186"/>
      <c r="V1666" s="187" t="n">
        <f aca="false">(T1666*U1666)</f>
        <v>0</v>
      </c>
      <c r="W1666" s="185" t="n">
        <v>0</v>
      </c>
      <c r="X1666" s="185" t="n">
        <f aca="false">IF(OR(S1666="sì",S1666="forfettario 190"),SUM(T1666+W1666),SUM(T1666+V1666+W1666))</f>
        <v>0</v>
      </c>
      <c r="Y1666" s="205"/>
      <c r="Z1666" s="205"/>
      <c r="AA1666" s="206"/>
      <c r="AB1666" s="189" t="n">
        <f aca="false">IF(AA1666="SI",X1666,0)</f>
        <v>0</v>
      </c>
      <c r="AC1666" s="207"/>
      <c r="AD1666" s="207"/>
      <c r="AE1666" s="207"/>
      <c r="AF1666" s="207"/>
      <c r="AG1666" s="207"/>
      <c r="AH1666" s="208"/>
    </row>
    <row r="1667" customFormat="false" ht="13.5" hidden="false" customHeight="true" outlineLevel="0" collapsed="false">
      <c r="A1667" s="22" t="n">
        <v>1666</v>
      </c>
      <c r="B1667" s="180"/>
      <c r="C1667" s="22"/>
      <c r="D1667" s="22"/>
      <c r="E1667" s="22"/>
      <c r="F1667" s="22"/>
      <c r="G1667" s="22"/>
      <c r="H1667" s="183"/>
      <c r="I1667" s="183"/>
      <c r="J1667" s="22"/>
      <c r="K1667" s="191" t="e">
        <f aca="false">VLOOKUP('Altri Costi'!J1667,Legenda!$D$1:$F$258,2)</f>
        <v>#N/A</v>
      </c>
      <c r="L1667" s="22"/>
      <c r="M1667" s="22"/>
      <c r="N1667" s="203"/>
      <c r="O1667" s="183"/>
      <c r="P1667" s="22"/>
      <c r="Q1667" s="203"/>
      <c r="R1667" s="183"/>
      <c r="S1667" s="184" t="n">
        <f aca="false">'Piano Finanziario Annuale'!$F$6</f>
        <v>0</v>
      </c>
      <c r="T1667" s="185" t="n">
        <v>0</v>
      </c>
      <c r="U1667" s="186"/>
      <c r="V1667" s="187" t="n">
        <f aca="false">(T1667*U1667)</f>
        <v>0</v>
      </c>
      <c r="W1667" s="185" t="n">
        <v>0</v>
      </c>
      <c r="X1667" s="185" t="n">
        <f aca="false">IF(OR(S1667="sì",S1667="forfettario 190"),SUM(T1667+W1667),SUM(T1667+V1667+W1667))</f>
        <v>0</v>
      </c>
      <c r="Y1667" s="205"/>
      <c r="Z1667" s="205"/>
      <c r="AA1667" s="206"/>
      <c r="AB1667" s="189" t="n">
        <f aca="false">IF(AA1667="SI",X1667,0)</f>
        <v>0</v>
      </c>
      <c r="AC1667" s="207"/>
      <c r="AD1667" s="207"/>
      <c r="AE1667" s="207"/>
      <c r="AF1667" s="207"/>
      <c r="AG1667" s="207"/>
      <c r="AH1667" s="208"/>
    </row>
    <row r="1668" customFormat="false" ht="13.5" hidden="false" customHeight="true" outlineLevel="0" collapsed="false">
      <c r="A1668" s="22" t="n">
        <v>1667</v>
      </c>
      <c r="B1668" s="180"/>
      <c r="C1668" s="22"/>
      <c r="D1668" s="22"/>
      <c r="E1668" s="22"/>
      <c r="F1668" s="22"/>
      <c r="G1668" s="22"/>
      <c r="H1668" s="183"/>
      <c r="I1668" s="183"/>
      <c r="J1668" s="22"/>
      <c r="K1668" s="191" t="e">
        <f aca="false">VLOOKUP('Altri Costi'!J1668,Legenda!$D$1:$F$258,2)</f>
        <v>#N/A</v>
      </c>
      <c r="L1668" s="22"/>
      <c r="M1668" s="22"/>
      <c r="N1668" s="203"/>
      <c r="O1668" s="183"/>
      <c r="P1668" s="22"/>
      <c r="Q1668" s="203"/>
      <c r="R1668" s="183"/>
      <c r="S1668" s="184" t="n">
        <f aca="false">'Piano Finanziario Annuale'!$F$6</f>
        <v>0</v>
      </c>
      <c r="T1668" s="185" t="n">
        <v>0</v>
      </c>
      <c r="U1668" s="186"/>
      <c r="V1668" s="187" t="n">
        <f aca="false">(T1668*U1668)</f>
        <v>0</v>
      </c>
      <c r="W1668" s="185" t="n">
        <v>0</v>
      </c>
      <c r="X1668" s="185" t="n">
        <f aca="false">IF(OR(S1668="sì",S1668="forfettario 190"),SUM(T1668+W1668),SUM(T1668+V1668+W1668))</f>
        <v>0</v>
      </c>
      <c r="Y1668" s="205"/>
      <c r="Z1668" s="205"/>
      <c r="AA1668" s="206"/>
      <c r="AB1668" s="189" t="n">
        <f aca="false">IF(AA1668="SI",X1668,0)</f>
        <v>0</v>
      </c>
      <c r="AC1668" s="207"/>
      <c r="AD1668" s="207"/>
      <c r="AE1668" s="207"/>
      <c r="AF1668" s="207"/>
      <c r="AG1668" s="207"/>
      <c r="AH1668" s="208"/>
    </row>
    <row r="1669" customFormat="false" ht="13.5" hidden="false" customHeight="true" outlineLevel="0" collapsed="false">
      <c r="A1669" s="22" t="n">
        <v>1668</v>
      </c>
      <c r="B1669" s="180"/>
      <c r="C1669" s="22"/>
      <c r="D1669" s="22"/>
      <c r="E1669" s="22"/>
      <c r="F1669" s="22"/>
      <c r="G1669" s="22"/>
      <c r="H1669" s="183"/>
      <c r="I1669" s="183"/>
      <c r="J1669" s="22"/>
      <c r="K1669" s="191" t="e">
        <f aca="false">VLOOKUP('Altri Costi'!J1669,Legenda!$D$1:$F$258,2)</f>
        <v>#N/A</v>
      </c>
      <c r="L1669" s="22"/>
      <c r="M1669" s="22"/>
      <c r="N1669" s="203"/>
      <c r="O1669" s="183"/>
      <c r="P1669" s="22"/>
      <c r="Q1669" s="203"/>
      <c r="R1669" s="183"/>
      <c r="S1669" s="184" t="n">
        <f aca="false">'Piano Finanziario Annuale'!$F$6</f>
        <v>0</v>
      </c>
      <c r="T1669" s="185" t="n">
        <v>0</v>
      </c>
      <c r="U1669" s="186"/>
      <c r="V1669" s="187" t="n">
        <f aca="false">(T1669*U1669)</f>
        <v>0</v>
      </c>
      <c r="W1669" s="185" t="n">
        <v>0</v>
      </c>
      <c r="X1669" s="185" t="n">
        <f aca="false">IF(OR(S1669="sì",S1669="forfettario 190"),SUM(T1669+W1669),SUM(T1669+V1669+W1669))</f>
        <v>0</v>
      </c>
      <c r="Y1669" s="205"/>
      <c r="Z1669" s="205"/>
      <c r="AA1669" s="206"/>
      <c r="AB1669" s="189" t="n">
        <f aca="false">IF(AA1669="SI",X1669,0)</f>
        <v>0</v>
      </c>
      <c r="AC1669" s="207"/>
      <c r="AD1669" s="207"/>
      <c r="AE1669" s="207"/>
      <c r="AF1669" s="207"/>
      <c r="AG1669" s="207"/>
      <c r="AH1669" s="208"/>
    </row>
    <row r="1670" customFormat="false" ht="13.5" hidden="false" customHeight="true" outlineLevel="0" collapsed="false">
      <c r="A1670" s="22" t="n">
        <v>1669</v>
      </c>
      <c r="B1670" s="180"/>
      <c r="C1670" s="22"/>
      <c r="D1670" s="22"/>
      <c r="E1670" s="22"/>
      <c r="F1670" s="22"/>
      <c r="G1670" s="22"/>
      <c r="H1670" s="183"/>
      <c r="I1670" s="183"/>
      <c r="J1670" s="22"/>
      <c r="K1670" s="191" t="e">
        <f aca="false">VLOOKUP('Altri Costi'!J1670,Legenda!$D$1:$F$258,2)</f>
        <v>#N/A</v>
      </c>
      <c r="L1670" s="22"/>
      <c r="M1670" s="22"/>
      <c r="N1670" s="203"/>
      <c r="O1670" s="183"/>
      <c r="P1670" s="22"/>
      <c r="Q1670" s="203"/>
      <c r="R1670" s="183"/>
      <c r="S1670" s="184" t="n">
        <f aca="false">'Piano Finanziario Annuale'!$F$6</f>
        <v>0</v>
      </c>
      <c r="T1670" s="185" t="n">
        <v>0</v>
      </c>
      <c r="U1670" s="186"/>
      <c r="V1670" s="187" t="n">
        <f aca="false">(T1670*U1670)</f>
        <v>0</v>
      </c>
      <c r="W1670" s="185" t="n">
        <v>0</v>
      </c>
      <c r="X1670" s="185" t="n">
        <f aca="false">IF(OR(S1670="sì",S1670="forfettario 190"),SUM(T1670+W1670),SUM(T1670+V1670+W1670))</f>
        <v>0</v>
      </c>
      <c r="Y1670" s="205"/>
      <c r="Z1670" s="205"/>
      <c r="AA1670" s="206"/>
      <c r="AB1670" s="189" t="n">
        <f aca="false">IF(AA1670="SI",X1670,0)</f>
        <v>0</v>
      </c>
      <c r="AC1670" s="207"/>
      <c r="AD1670" s="207"/>
      <c r="AE1670" s="207"/>
      <c r="AF1670" s="207"/>
      <c r="AG1670" s="207"/>
      <c r="AH1670" s="208"/>
    </row>
    <row r="1671" customFormat="false" ht="13.5" hidden="false" customHeight="true" outlineLevel="0" collapsed="false">
      <c r="A1671" s="22" t="n">
        <v>1670</v>
      </c>
      <c r="B1671" s="180"/>
      <c r="C1671" s="22"/>
      <c r="D1671" s="22"/>
      <c r="E1671" s="22"/>
      <c r="F1671" s="22"/>
      <c r="G1671" s="22"/>
      <c r="H1671" s="183"/>
      <c r="I1671" s="183"/>
      <c r="J1671" s="22"/>
      <c r="K1671" s="191" t="e">
        <f aca="false">VLOOKUP('Altri Costi'!J1671,Legenda!$D$1:$F$258,2)</f>
        <v>#N/A</v>
      </c>
      <c r="L1671" s="22"/>
      <c r="M1671" s="22"/>
      <c r="N1671" s="203"/>
      <c r="O1671" s="183"/>
      <c r="P1671" s="22"/>
      <c r="Q1671" s="203"/>
      <c r="R1671" s="183"/>
      <c r="S1671" s="184" t="n">
        <f aca="false">'Piano Finanziario Annuale'!$F$6</f>
        <v>0</v>
      </c>
      <c r="T1671" s="185" t="n">
        <v>0</v>
      </c>
      <c r="U1671" s="186"/>
      <c r="V1671" s="187" t="n">
        <f aca="false">(T1671*U1671)</f>
        <v>0</v>
      </c>
      <c r="W1671" s="185" t="n">
        <v>0</v>
      </c>
      <c r="X1671" s="185" t="n">
        <f aca="false">IF(OR(S1671="sì",S1671="forfettario 190"),SUM(T1671+W1671),SUM(T1671+V1671+W1671))</f>
        <v>0</v>
      </c>
      <c r="Y1671" s="205"/>
      <c r="Z1671" s="205"/>
      <c r="AA1671" s="206"/>
      <c r="AB1671" s="189" t="n">
        <f aca="false">IF(AA1671="SI",X1671,0)</f>
        <v>0</v>
      </c>
      <c r="AC1671" s="207"/>
      <c r="AD1671" s="207"/>
      <c r="AE1671" s="207"/>
      <c r="AF1671" s="207"/>
      <c r="AG1671" s="207"/>
      <c r="AH1671" s="208"/>
    </row>
    <row r="1672" customFormat="false" ht="13.5" hidden="false" customHeight="true" outlineLevel="0" collapsed="false">
      <c r="A1672" s="22" t="n">
        <v>1671</v>
      </c>
      <c r="B1672" s="180"/>
      <c r="C1672" s="22"/>
      <c r="D1672" s="22"/>
      <c r="E1672" s="22"/>
      <c r="F1672" s="22"/>
      <c r="G1672" s="22"/>
      <c r="H1672" s="183"/>
      <c r="I1672" s="183"/>
      <c r="J1672" s="22"/>
      <c r="K1672" s="191" t="e">
        <f aca="false">VLOOKUP('Altri Costi'!J1672,Legenda!$D$1:$F$258,2)</f>
        <v>#N/A</v>
      </c>
      <c r="L1672" s="22"/>
      <c r="M1672" s="22"/>
      <c r="N1672" s="203"/>
      <c r="O1672" s="183"/>
      <c r="P1672" s="22"/>
      <c r="Q1672" s="203"/>
      <c r="R1672" s="183"/>
      <c r="S1672" s="184" t="n">
        <f aca="false">'Piano Finanziario Annuale'!$F$6</f>
        <v>0</v>
      </c>
      <c r="T1672" s="185" t="n">
        <v>0</v>
      </c>
      <c r="U1672" s="186"/>
      <c r="V1672" s="187" t="n">
        <f aca="false">(T1672*U1672)</f>
        <v>0</v>
      </c>
      <c r="W1672" s="185" t="n">
        <v>0</v>
      </c>
      <c r="X1672" s="185" t="n">
        <f aca="false">IF(OR(S1672="sì",S1672="forfettario 190"),SUM(T1672+W1672),SUM(T1672+V1672+W1672))</f>
        <v>0</v>
      </c>
      <c r="Y1672" s="205"/>
      <c r="Z1672" s="205"/>
      <c r="AA1672" s="206"/>
      <c r="AB1672" s="189" t="n">
        <f aca="false">IF(AA1672="SI",X1672,0)</f>
        <v>0</v>
      </c>
      <c r="AC1672" s="207"/>
      <c r="AD1672" s="207"/>
      <c r="AE1672" s="207"/>
      <c r="AF1672" s="207"/>
      <c r="AG1672" s="207"/>
      <c r="AH1672" s="208"/>
    </row>
    <row r="1673" customFormat="false" ht="13.5" hidden="false" customHeight="true" outlineLevel="0" collapsed="false">
      <c r="A1673" s="22" t="n">
        <v>1672</v>
      </c>
      <c r="B1673" s="180"/>
      <c r="C1673" s="22"/>
      <c r="D1673" s="22"/>
      <c r="E1673" s="22"/>
      <c r="F1673" s="22"/>
      <c r="G1673" s="22"/>
      <c r="H1673" s="183"/>
      <c r="I1673" s="183"/>
      <c r="J1673" s="22"/>
      <c r="K1673" s="191" t="e">
        <f aca="false">VLOOKUP('Altri Costi'!J1673,Legenda!$D$1:$F$258,2)</f>
        <v>#N/A</v>
      </c>
      <c r="L1673" s="22"/>
      <c r="M1673" s="22"/>
      <c r="N1673" s="203"/>
      <c r="O1673" s="183"/>
      <c r="P1673" s="22"/>
      <c r="Q1673" s="203"/>
      <c r="R1673" s="183"/>
      <c r="S1673" s="184" t="n">
        <f aca="false">'Piano Finanziario Annuale'!$F$6</f>
        <v>0</v>
      </c>
      <c r="T1673" s="185" t="n">
        <v>0</v>
      </c>
      <c r="U1673" s="186"/>
      <c r="V1673" s="187" t="n">
        <f aca="false">(T1673*U1673)</f>
        <v>0</v>
      </c>
      <c r="W1673" s="185" t="n">
        <v>0</v>
      </c>
      <c r="X1673" s="185" t="n">
        <f aca="false">IF(OR(S1673="sì",S1673="forfettario 190"),SUM(T1673+W1673),SUM(T1673+V1673+W1673))</f>
        <v>0</v>
      </c>
      <c r="Y1673" s="205"/>
      <c r="Z1673" s="205"/>
      <c r="AA1673" s="206"/>
      <c r="AB1673" s="189" t="n">
        <f aca="false">IF(AA1673="SI",X1673,0)</f>
        <v>0</v>
      </c>
      <c r="AC1673" s="207"/>
      <c r="AD1673" s="207"/>
      <c r="AE1673" s="207"/>
      <c r="AF1673" s="207"/>
      <c r="AG1673" s="207"/>
      <c r="AH1673" s="208"/>
    </row>
    <row r="1674" customFormat="false" ht="13.5" hidden="false" customHeight="true" outlineLevel="0" collapsed="false">
      <c r="A1674" s="22" t="n">
        <v>1673</v>
      </c>
      <c r="B1674" s="180"/>
      <c r="C1674" s="22"/>
      <c r="D1674" s="22"/>
      <c r="E1674" s="22"/>
      <c r="F1674" s="22"/>
      <c r="G1674" s="22"/>
      <c r="H1674" s="183"/>
      <c r="I1674" s="183"/>
      <c r="J1674" s="22"/>
      <c r="K1674" s="191" t="e">
        <f aca="false">VLOOKUP('Altri Costi'!J1674,Legenda!$D$1:$F$258,2)</f>
        <v>#N/A</v>
      </c>
      <c r="L1674" s="22"/>
      <c r="M1674" s="22"/>
      <c r="N1674" s="203"/>
      <c r="O1674" s="183"/>
      <c r="P1674" s="22"/>
      <c r="Q1674" s="203"/>
      <c r="R1674" s="183"/>
      <c r="S1674" s="184" t="n">
        <f aca="false">'Piano Finanziario Annuale'!$F$6</f>
        <v>0</v>
      </c>
      <c r="T1674" s="185" t="n">
        <v>0</v>
      </c>
      <c r="U1674" s="186"/>
      <c r="V1674" s="187" t="n">
        <f aca="false">(T1674*U1674)</f>
        <v>0</v>
      </c>
      <c r="W1674" s="185" t="n">
        <v>0</v>
      </c>
      <c r="X1674" s="185" t="n">
        <f aca="false">IF(OR(S1674="sì",S1674="forfettario 190"),SUM(T1674+W1674),SUM(T1674+V1674+W1674))</f>
        <v>0</v>
      </c>
      <c r="Y1674" s="205"/>
      <c r="Z1674" s="205"/>
      <c r="AA1674" s="206"/>
      <c r="AB1674" s="189" t="n">
        <f aca="false">IF(AA1674="SI",X1674,0)</f>
        <v>0</v>
      </c>
      <c r="AC1674" s="207"/>
      <c r="AD1674" s="207"/>
      <c r="AE1674" s="207"/>
      <c r="AF1674" s="207"/>
      <c r="AG1674" s="207"/>
      <c r="AH1674" s="208"/>
    </row>
    <row r="1675" customFormat="false" ht="13.5" hidden="false" customHeight="true" outlineLevel="0" collapsed="false">
      <c r="A1675" s="22" t="n">
        <v>1674</v>
      </c>
      <c r="B1675" s="180"/>
      <c r="C1675" s="22"/>
      <c r="D1675" s="22"/>
      <c r="E1675" s="22"/>
      <c r="F1675" s="22"/>
      <c r="G1675" s="22"/>
      <c r="H1675" s="183"/>
      <c r="I1675" s="183"/>
      <c r="J1675" s="22"/>
      <c r="K1675" s="191" t="e">
        <f aca="false">VLOOKUP('Altri Costi'!J1675,Legenda!$D$1:$F$258,2)</f>
        <v>#N/A</v>
      </c>
      <c r="L1675" s="22"/>
      <c r="M1675" s="22"/>
      <c r="N1675" s="203"/>
      <c r="O1675" s="183"/>
      <c r="P1675" s="22"/>
      <c r="Q1675" s="203"/>
      <c r="R1675" s="183"/>
      <c r="S1675" s="184" t="n">
        <f aca="false">'Piano Finanziario Annuale'!$F$6</f>
        <v>0</v>
      </c>
      <c r="T1675" s="185" t="n">
        <v>0</v>
      </c>
      <c r="U1675" s="186"/>
      <c r="V1675" s="187" t="n">
        <f aca="false">(T1675*U1675)</f>
        <v>0</v>
      </c>
      <c r="W1675" s="185" t="n">
        <v>0</v>
      </c>
      <c r="X1675" s="185" t="n">
        <f aca="false">IF(OR(S1675="sì",S1675="forfettario 190"),SUM(T1675+W1675),SUM(T1675+V1675+W1675))</f>
        <v>0</v>
      </c>
      <c r="Y1675" s="205"/>
      <c r="Z1675" s="205"/>
      <c r="AA1675" s="206"/>
      <c r="AB1675" s="189" t="n">
        <f aca="false">IF(AA1675="SI",X1675,0)</f>
        <v>0</v>
      </c>
      <c r="AC1675" s="207"/>
      <c r="AD1675" s="207"/>
      <c r="AE1675" s="207"/>
      <c r="AF1675" s="207"/>
      <c r="AG1675" s="207"/>
      <c r="AH1675" s="208"/>
    </row>
    <row r="1676" customFormat="false" ht="13.5" hidden="false" customHeight="true" outlineLevel="0" collapsed="false">
      <c r="A1676" s="22" t="n">
        <v>1675</v>
      </c>
      <c r="B1676" s="180"/>
      <c r="C1676" s="22"/>
      <c r="D1676" s="22"/>
      <c r="E1676" s="22"/>
      <c r="F1676" s="22"/>
      <c r="G1676" s="22"/>
      <c r="H1676" s="183"/>
      <c r="I1676" s="183"/>
      <c r="J1676" s="22"/>
      <c r="K1676" s="191" t="e">
        <f aca="false">VLOOKUP('Altri Costi'!J1676,Legenda!$D$1:$F$258,2)</f>
        <v>#N/A</v>
      </c>
      <c r="L1676" s="22"/>
      <c r="M1676" s="22"/>
      <c r="N1676" s="203"/>
      <c r="O1676" s="183"/>
      <c r="P1676" s="22"/>
      <c r="Q1676" s="203"/>
      <c r="R1676" s="183"/>
      <c r="S1676" s="184" t="n">
        <f aca="false">'Piano Finanziario Annuale'!$F$6</f>
        <v>0</v>
      </c>
      <c r="T1676" s="185" t="n">
        <v>0</v>
      </c>
      <c r="U1676" s="186"/>
      <c r="V1676" s="187" t="n">
        <f aca="false">(T1676*U1676)</f>
        <v>0</v>
      </c>
      <c r="W1676" s="185" t="n">
        <v>0</v>
      </c>
      <c r="X1676" s="185" t="n">
        <f aca="false">IF(OR(S1676="sì",S1676="forfettario 190"),SUM(T1676+W1676),SUM(T1676+V1676+W1676))</f>
        <v>0</v>
      </c>
      <c r="Y1676" s="205"/>
      <c r="Z1676" s="205"/>
      <c r="AA1676" s="206"/>
      <c r="AB1676" s="189" t="n">
        <f aca="false">IF(AA1676="SI",X1676,0)</f>
        <v>0</v>
      </c>
      <c r="AC1676" s="207"/>
      <c r="AD1676" s="207"/>
      <c r="AE1676" s="207"/>
      <c r="AF1676" s="207"/>
      <c r="AG1676" s="207"/>
      <c r="AH1676" s="208"/>
    </row>
    <row r="1677" customFormat="false" ht="13.5" hidden="false" customHeight="true" outlineLevel="0" collapsed="false">
      <c r="A1677" s="22" t="n">
        <v>1676</v>
      </c>
      <c r="B1677" s="180"/>
      <c r="C1677" s="22"/>
      <c r="D1677" s="22"/>
      <c r="E1677" s="22"/>
      <c r="F1677" s="22"/>
      <c r="G1677" s="22"/>
      <c r="H1677" s="183"/>
      <c r="I1677" s="183"/>
      <c r="J1677" s="22"/>
      <c r="K1677" s="191" t="e">
        <f aca="false">VLOOKUP('Altri Costi'!J1677,Legenda!$D$1:$F$258,2)</f>
        <v>#N/A</v>
      </c>
      <c r="L1677" s="22"/>
      <c r="M1677" s="22"/>
      <c r="N1677" s="203"/>
      <c r="O1677" s="183"/>
      <c r="P1677" s="22"/>
      <c r="Q1677" s="203"/>
      <c r="R1677" s="183"/>
      <c r="S1677" s="184" t="n">
        <f aca="false">'Piano Finanziario Annuale'!$F$6</f>
        <v>0</v>
      </c>
      <c r="T1677" s="185" t="n">
        <v>0</v>
      </c>
      <c r="U1677" s="186"/>
      <c r="V1677" s="187" t="n">
        <f aca="false">(T1677*U1677)</f>
        <v>0</v>
      </c>
      <c r="W1677" s="185" t="n">
        <v>0</v>
      </c>
      <c r="X1677" s="185" t="n">
        <f aca="false">IF(OR(S1677="sì",S1677="forfettario 190"),SUM(T1677+W1677),SUM(T1677+V1677+W1677))</f>
        <v>0</v>
      </c>
      <c r="Y1677" s="205"/>
      <c r="Z1677" s="205"/>
      <c r="AA1677" s="206"/>
      <c r="AB1677" s="189" t="n">
        <f aca="false">IF(AA1677="SI",X1677,0)</f>
        <v>0</v>
      </c>
      <c r="AC1677" s="207"/>
      <c r="AD1677" s="207"/>
      <c r="AE1677" s="207"/>
      <c r="AF1677" s="207"/>
      <c r="AG1677" s="207"/>
      <c r="AH1677" s="208"/>
    </row>
    <row r="1678" customFormat="false" ht="13.5" hidden="false" customHeight="true" outlineLevel="0" collapsed="false">
      <c r="A1678" s="22" t="n">
        <v>1677</v>
      </c>
      <c r="B1678" s="180"/>
      <c r="C1678" s="22"/>
      <c r="D1678" s="22"/>
      <c r="E1678" s="22"/>
      <c r="F1678" s="22"/>
      <c r="G1678" s="22"/>
      <c r="H1678" s="183"/>
      <c r="I1678" s="183"/>
      <c r="J1678" s="22"/>
      <c r="K1678" s="191" t="e">
        <f aca="false">VLOOKUP('Altri Costi'!J1678,Legenda!$D$1:$F$258,2)</f>
        <v>#N/A</v>
      </c>
      <c r="L1678" s="22"/>
      <c r="M1678" s="22"/>
      <c r="N1678" s="203"/>
      <c r="O1678" s="183"/>
      <c r="P1678" s="22"/>
      <c r="Q1678" s="203"/>
      <c r="R1678" s="183"/>
      <c r="S1678" s="184" t="n">
        <f aca="false">'Piano Finanziario Annuale'!$F$6</f>
        <v>0</v>
      </c>
      <c r="T1678" s="185" t="n">
        <v>0</v>
      </c>
      <c r="U1678" s="186"/>
      <c r="V1678" s="187" t="n">
        <f aca="false">(T1678*U1678)</f>
        <v>0</v>
      </c>
      <c r="W1678" s="185" t="n">
        <v>0</v>
      </c>
      <c r="X1678" s="185" t="n">
        <f aca="false">IF(OR(S1678="sì",S1678="forfettario 190"),SUM(T1678+W1678),SUM(T1678+V1678+W1678))</f>
        <v>0</v>
      </c>
      <c r="Y1678" s="205"/>
      <c r="Z1678" s="205"/>
      <c r="AA1678" s="206"/>
      <c r="AB1678" s="189" t="n">
        <f aca="false">IF(AA1678="SI",X1678,0)</f>
        <v>0</v>
      </c>
      <c r="AC1678" s="207"/>
      <c r="AD1678" s="207"/>
      <c r="AE1678" s="207"/>
      <c r="AF1678" s="207"/>
      <c r="AG1678" s="207"/>
      <c r="AH1678" s="208"/>
    </row>
    <row r="1679" customFormat="false" ht="13.5" hidden="false" customHeight="true" outlineLevel="0" collapsed="false">
      <c r="A1679" s="22" t="n">
        <v>1678</v>
      </c>
      <c r="B1679" s="180"/>
      <c r="C1679" s="22"/>
      <c r="D1679" s="22"/>
      <c r="E1679" s="22"/>
      <c r="F1679" s="22"/>
      <c r="G1679" s="22"/>
      <c r="H1679" s="183"/>
      <c r="I1679" s="183"/>
      <c r="J1679" s="22"/>
      <c r="K1679" s="191" t="e">
        <f aca="false">VLOOKUP('Altri Costi'!J1679,Legenda!$D$1:$F$258,2)</f>
        <v>#N/A</v>
      </c>
      <c r="L1679" s="22"/>
      <c r="M1679" s="22"/>
      <c r="N1679" s="203"/>
      <c r="O1679" s="183"/>
      <c r="P1679" s="22"/>
      <c r="Q1679" s="203"/>
      <c r="R1679" s="183"/>
      <c r="S1679" s="184" t="n">
        <f aca="false">'Piano Finanziario Annuale'!$F$6</f>
        <v>0</v>
      </c>
      <c r="T1679" s="185" t="n">
        <v>0</v>
      </c>
      <c r="U1679" s="186"/>
      <c r="V1679" s="187" t="n">
        <f aca="false">(T1679*U1679)</f>
        <v>0</v>
      </c>
      <c r="W1679" s="185" t="n">
        <v>0</v>
      </c>
      <c r="X1679" s="185" t="n">
        <f aca="false">IF(OR(S1679="sì",S1679="forfettario 190"),SUM(T1679+W1679),SUM(T1679+V1679+W1679))</f>
        <v>0</v>
      </c>
      <c r="Y1679" s="205"/>
      <c r="Z1679" s="205"/>
      <c r="AA1679" s="206"/>
      <c r="AB1679" s="189" t="n">
        <f aca="false">IF(AA1679="SI",X1679,0)</f>
        <v>0</v>
      </c>
      <c r="AC1679" s="207"/>
      <c r="AD1679" s="207"/>
      <c r="AE1679" s="207"/>
      <c r="AF1679" s="207"/>
      <c r="AG1679" s="207"/>
      <c r="AH1679" s="208"/>
    </row>
    <row r="1680" customFormat="false" ht="13.5" hidden="false" customHeight="true" outlineLevel="0" collapsed="false">
      <c r="A1680" s="22" t="n">
        <v>1679</v>
      </c>
      <c r="B1680" s="180"/>
      <c r="C1680" s="22"/>
      <c r="D1680" s="22"/>
      <c r="E1680" s="22"/>
      <c r="F1680" s="22"/>
      <c r="G1680" s="22"/>
      <c r="H1680" s="183"/>
      <c r="I1680" s="183"/>
      <c r="J1680" s="22"/>
      <c r="K1680" s="191" t="e">
        <f aca="false">VLOOKUP('Altri Costi'!J1680,Legenda!$D$1:$F$258,2)</f>
        <v>#N/A</v>
      </c>
      <c r="L1680" s="22"/>
      <c r="M1680" s="22"/>
      <c r="N1680" s="203"/>
      <c r="O1680" s="183"/>
      <c r="P1680" s="22"/>
      <c r="Q1680" s="203"/>
      <c r="R1680" s="183"/>
      <c r="S1680" s="184" t="n">
        <f aca="false">'Piano Finanziario Annuale'!$F$6</f>
        <v>0</v>
      </c>
      <c r="T1680" s="185" t="n">
        <v>0</v>
      </c>
      <c r="U1680" s="186"/>
      <c r="V1680" s="187" t="n">
        <f aca="false">(T1680*U1680)</f>
        <v>0</v>
      </c>
      <c r="W1680" s="185" t="n">
        <v>0</v>
      </c>
      <c r="X1680" s="185" t="n">
        <f aca="false">IF(OR(S1680="sì",S1680="forfettario 190"),SUM(T1680+W1680),SUM(T1680+V1680+W1680))</f>
        <v>0</v>
      </c>
      <c r="Y1680" s="205"/>
      <c r="Z1680" s="205"/>
      <c r="AA1680" s="206"/>
      <c r="AB1680" s="189" t="n">
        <f aca="false">IF(AA1680="SI",X1680,0)</f>
        <v>0</v>
      </c>
      <c r="AC1680" s="207"/>
      <c r="AD1680" s="207"/>
      <c r="AE1680" s="207"/>
      <c r="AF1680" s="207"/>
      <c r="AG1680" s="207"/>
      <c r="AH1680" s="208"/>
    </row>
    <row r="1681" customFormat="false" ht="13.5" hidden="false" customHeight="true" outlineLevel="0" collapsed="false">
      <c r="A1681" s="22" t="n">
        <v>1680</v>
      </c>
      <c r="B1681" s="180"/>
      <c r="C1681" s="22"/>
      <c r="D1681" s="22"/>
      <c r="E1681" s="22"/>
      <c r="F1681" s="22"/>
      <c r="G1681" s="22"/>
      <c r="H1681" s="183"/>
      <c r="I1681" s="183"/>
      <c r="J1681" s="22"/>
      <c r="K1681" s="191" t="e">
        <f aca="false">VLOOKUP('Altri Costi'!J1681,Legenda!$D$1:$F$258,2)</f>
        <v>#N/A</v>
      </c>
      <c r="L1681" s="22"/>
      <c r="M1681" s="22"/>
      <c r="N1681" s="203"/>
      <c r="O1681" s="183"/>
      <c r="P1681" s="22"/>
      <c r="Q1681" s="203"/>
      <c r="R1681" s="183"/>
      <c r="S1681" s="184" t="n">
        <f aca="false">'Piano Finanziario Annuale'!$F$6</f>
        <v>0</v>
      </c>
      <c r="T1681" s="185" t="n">
        <v>0</v>
      </c>
      <c r="U1681" s="186"/>
      <c r="V1681" s="187" t="n">
        <f aca="false">(T1681*U1681)</f>
        <v>0</v>
      </c>
      <c r="W1681" s="185" t="n">
        <v>0</v>
      </c>
      <c r="X1681" s="185" t="n">
        <f aca="false">IF(OR(S1681="sì",S1681="forfettario 190"),SUM(T1681+W1681),SUM(T1681+V1681+W1681))</f>
        <v>0</v>
      </c>
      <c r="Y1681" s="205"/>
      <c r="Z1681" s="205"/>
      <c r="AA1681" s="206"/>
      <c r="AB1681" s="189" t="n">
        <f aca="false">IF(AA1681="SI",X1681,0)</f>
        <v>0</v>
      </c>
      <c r="AC1681" s="207"/>
      <c r="AD1681" s="207"/>
      <c r="AE1681" s="207"/>
      <c r="AF1681" s="207"/>
      <c r="AG1681" s="207"/>
      <c r="AH1681" s="208"/>
    </row>
    <row r="1682" customFormat="false" ht="13.5" hidden="false" customHeight="true" outlineLevel="0" collapsed="false">
      <c r="A1682" s="22" t="n">
        <v>1681</v>
      </c>
      <c r="B1682" s="180"/>
      <c r="C1682" s="22"/>
      <c r="D1682" s="22"/>
      <c r="E1682" s="22"/>
      <c r="F1682" s="22"/>
      <c r="G1682" s="22"/>
      <c r="H1682" s="183"/>
      <c r="I1682" s="183"/>
      <c r="J1682" s="22"/>
      <c r="K1682" s="191" t="e">
        <f aca="false">VLOOKUP('Altri Costi'!J1682,Legenda!$D$1:$F$258,2)</f>
        <v>#N/A</v>
      </c>
      <c r="L1682" s="22"/>
      <c r="M1682" s="22"/>
      <c r="N1682" s="203"/>
      <c r="O1682" s="183"/>
      <c r="P1682" s="22"/>
      <c r="Q1682" s="203"/>
      <c r="R1682" s="183"/>
      <c r="S1682" s="184" t="n">
        <f aca="false">'Piano Finanziario Annuale'!$F$6</f>
        <v>0</v>
      </c>
      <c r="T1682" s="185" t="n">
        <v>0</v>
      </c>
      <c r="U1682" s="186"/>
      <c r="V1682" s="187" t="n">
        <f aca="false">(T1682*U1682)</f>
        <v>0</v>
      </c>
      <c r="W1682" s="185" t="n">
        <v>0</v>
      </c>
      <c r="X1682" s="185" t="n">
        <f aca="false">IF(OR(S1682="sì",S1682="forfettario 190"),SUM(T1682+W1682),SUM(T1682+V1682+W1682))</f>
        <v>0</v>
      </c>
      <c r="Y1682" s="205"/>
      <c r="Z1682" s="205"/>
      <c r="AA1682" s="206"/>
      <c r="AB1682" s="189" t="n">
        <f aca="false">IF(AA1682="SI",X1682,0)</f>
        <v>0</v>
      </c>
      <c r="AC1682" s="207"/>
      <c r="AD1682" s="207"/>
      <c r="AE1682" s="207"/>
      <c r="AF1682" s="207"/>
      <c r="AG1682" s="207"/>
      <c r="AH1682" s="208"/>
    </row>
    <row r="1683" customFormat="false" ht="13.5" hidden="false" customHeight="true" outlineLevel="0" collapsed="false">
      <c r="A1683" s="22" t="n">
        <v>1682</v>
      </c>
      <c r="B1683" s="180"/>
      <c r="C1683" s="22"/>
      <c r="D1683" s="22"/>
      <c r="E1683" s="22"/>
      <c r="F1683" s="22"/>
      <c r="G1683" s="22"/>
      <c r="H1683" s="183"/>
      <c r="I1683" s="183"/>
      <c r="J1683" s="22"/>
      <c r="K1683" s="191" t="e">
        <f aca="false">VLOOKUP('Altri Costi'!J1683,Legenda!$D$1:$F$258,2)</f>
        <v>#N/A</v>
      </c>
      <c r="L1683" s="22"/>
      <c r="M1683" s="22"/>
      <c r="N1683" s="203"/>
      <c r="O1683" s="183"/>
      <c r="P1683" s="22"/>
      <c r="Q1683" s="203"/>
      <c r="R1683" s="183"/>
      <c r="S1683" s="184" t="n">
        <f aca="false">'Piano Finanziario Annuale'!$F$6</f>
        <v>0</v>
      </c>
      <c r="T1683" s="185" t="n">
        <v>0</v>
      </c>
      <c r="U1683" s="186"/>
      <c r="V1683" s="187" t="n">
        <f aca="false">(T1683*U1683)</f>
        <v>0</v>
      </c>
      <c r="W1683" s="185" t="n">
        <v>0</v>
      </c>
      <c r="X1683" s="185" t="n">
        <f aca="false">IF(OR(S1683="sì",S1683="forfettario 190"),SUM(T1683+W1683),SUM(T1683+V1683+W1683))</f>
        <v>0</v>
      </c>
      <c r="Y1683" s="205"/>
      <c r="Z1683" s="205"/>
      <c r="AA1683" s="206"/>
      <c r="AB1683" s="189" t="n">
        <f aca="false">IF(AA1683="SI",X1683,0)</f>
        <v>0</v>
      </c>
      <c r="AC1683" s="207"/>
      <c r="AD1683" s="207"/>
      <c r="AE1683" s="207"/>
      <c r="AF1683" s="207"/>
      <c r="AG1683" s="207"/>
      <c r="AH1683" s="208"/>
    </row>
    <row r="1684" customFormat="false" ht="13.5" hidden="false" customHeight="true" outlineLevel="0" collapsed="false">
      <c r="A1684" s="22" t="n">
        <v>1683</v>
      </c>
      <c r="B1684" s="180"/>
      <c r="C1684" s="22"/>
      <c r="D1684" s="22"/>
      <c r="E1684" s="22"/>
      <c r="F1684" s="22"/>
      <c r="G1684" s="22"/>
      <c r="H1684" s="183"/>
      <c r="I1684" s="183"/>
      <c r="J1684" s="22"/>
      <c r="K1684" s="191" t="e">
        <f aca="false">VLOOKUP('Altri Costi'!J1684,Legenda!$D$1:$F$258,2)</f>
        <v>#N/A</v>
      </c>
      <c r="L1684" s="22"/>
      <c r="M1684" s="22"/>
      <c r="N1684" s="203"/>
      <c r="O1684" s="183"/>
      <c r="P1684" s="22"/>
      <c r="Q1684" s="203"/>
      <c r="R1684" s="183"/>
      <c r="S1684" s="184" t="n">
        <f aca="false">'Piano Finanziario Annuale'!$F$6</f>
        <v>0</v>
      </c>
      <c r="T1684" s="185" t="n">
        <v>0</v>
      </c>
      <c r="U1684" s="186"/>
      <c r="V1684" s="187" t="n">
        <f aca="false">(T1684*U1684)</f>
        <v>0</v>
      </c>
      <c r="W1684" s="185" t="n">
        <v>0</v>
      </c>
      <c r="X1684" s="185" t="n">
        <f aca="false">IF(OR(S1684="sì",S1684="forfettario 190"),SUM(T1684+W1684),SUM(T1684+V1684+W1684))</f>
        <v>0</v>
      </c>
      <c r="Y1684" s="205"/>
      <c r="Z1684" s="205"/>
      <c r="AA1684" s="206"/>
      <c r="AB1684" s="189" t="n">
        <f aca="false">IF(AA1684="SI",X1684,0)</f>
        <v>0</v>
      </c>
      <c r="AC1684" s="207"/>
      <c r="AD1684" s="207"/>
      <c r="AE1684" s="207"/>
      <c r="AF1684" s="207"/>
      <c r="AG1684" s="207"/>
      <c r="AH1684" s="208"/>
    </row>
    <row r="1685" customFormat="false" ht="13.5" hidden="false" customHeight="true" outlineLevel="0" collapsed="false">
      <c r="A1685" s="22" t="n">
        <v>1684</v>
      </c>
      <c r="B1685" s="180"/>
      <c r="C1685" s="22"/>
      <c r="D1685" s="22"/>
      <c r="E1685" s="22"/>
      <c r="F1685" s="22"/>
      <c r="G1685" s="22"/>
      <c r="H1685" s="183"/>
      <c r="I1685" s="183"/>
      <c r="J1685" s="22"/>
      <c r="K1685" s="191" t="e">
        <f aca="false">VLOOKUP('Altri Costi'!J1685,Legenda!$D$1:$F$258,2)</f>
        <v>#N/A</v>
      </c>
      <c r="L1685" s="22"/>
      <c r="M1685" s="22"/>
      <c r="N1685" s="203"/>
      <c r="O1685" s="183"/>
      <c r="P1685" s="22"/>
      <c r="Q1685" s="203"/>
      <c r="R1685" s="183"/>
      <c r="S1685" s="184" t="n">
        <f aca="false">'Piano Finanziario Annuale'!$F$6</f>
        <v>0</v>
      </c>
      <c r="T1685" s="185" t="n">
        <v>0</v>
      </c>
      <c r="U1685" s="186"/>
      <c r="V1685" s="187" t="n">
        <f aca="false">(T1685*U1685)</f>
        <v>0</v>
      </c>
      <c r="W1685" s="185" t="n">
        <v>0</v>
      </c>
      <c r="X1685" s="185" t="n">
        <f aca="false">IF(OR(S1685="sì",S1685="forfettario 190"),SUM(T1685+W1685),SUM(T1685+V1685+W1685))</f>
        <v>0</v>
      </c>
      <c r="Y1685" s="205"/>
      <c r="Z1685" s="205"/>
      <c r="AA1685" s="206"/>
      <c r="AB1685" s="189" t="n">
        <f aca="false">IF(AA1685="SI",X1685,0)</f>
        <v>0</v>
      </c>
      <c r="AC1685" s="207"/>
      <c r="AD1685" s="207"/>
      <c r="AE1685" s="207"/>
      <c r="AF1685" s="207"/>
      <c r="AG1685" s="207"/>
      <c r="AH1685" s="208"/>
    </row>
    <row r="1686" customFormat="false" ht="13.5" hidden="false" customHeight="true" outlineLevel="0" collapsed="false">
      <c r="A1686" s="22" t="n">
        <v>1685</v>
      </c>
      <c r="B1686" s="180"/>
      <c r="C1686" s="22"/>
      <c r="D1686" s="22"/>
      <c r="E1686" s="22"/>
      <c r="F1686" s="22"/>
      <c r="G1686" s="22"/>
      <c r="H1686" s="183"/>
      <c r="I1686" s="183"/>
      <c r="J1686" s="22"/>
      <c r="K1686" s="191" t="e">
        <f aca="false">VLOOKUP('Altri Costi'!J1686,Legenda!$D$1:$F$258,2)</f>
        <v>#N/A</v>
      </c>
      <c r="L1686" s="22"/>
      <c r="M1686" s="22"/>
      <c r="N1686" s="203"/>
      <c r="O1686" s="183"/>
      <c r="P1686" s="22"/>
      <c r="Q1686" s="203"/>
      <c r="R1686" s="183"/>
      <c r="S1686" s="184" t="n">
        <f aca="false">'Piano Finanziario Annuale'!$F$6</f>
        <v>0</v>
      </c>
      <c r="T1686" s="185" t="n">
        <v>0</v>
      </c>
      <c r="U1686" s="186"/>
      <c r="V1686" s="187" t="n">
        <f aca="false">(T1686*U1686)</f>
        <v>0</v>
      </c>
      <c r="W1686" s="185" t="n">
        <v>0</v>
      </c>
      <c r="X1686" s="185" t="n">
        <f aca="false">IF(OR(S1686="sì",S1686="forfettario 190"),SUM(T1686+W1686),SUM(T1686+V1686+W1686))</f>
        <v>0</v>
      </c>
      <c r="Y1686" s="205"/>
      <c r="Z1686" s="205"/>
      <c r="AA1686" s="206"/>
      <c r="AB1686" s="189" t="n">
        <f aca="false">IF(AA1686="SI",X1686,0)</f>
        <v>0</v>
      </c>
      <c r="AC1686" s="207"/>
      <c r="AD1686" s="207"/>
      <c r="AE1686" s="207"/>
      <c r="AF1686" s="207"/>
      <c r="AG1686" s="207"/>
      <c r="AH1686" s="208"/>
    </row>
    <row r="1687" customFormat="false" ht="13.5" hidden="false" customHeight="true" outlineLevel="0" collapsed="false">
      <c r="A1687" s="22" t="n">
        <v>1686</v>
      </c>
      <c r="B1687" s="180"/>
      <c r="C1687" s="22"/>
      <c r="D1687" s="22"/>
      <c r="E1687" s="22"/>
      <c r="F1687" s="22"/>
      <c r="G1687" s="22"/>
      <c r="H1687" s="183"/>
      <c r="I1687" s="183"/>
      <c r="J1687" s="22"/>
      <c r="K1687" s="191" t="e">
        <f aca="false">VLOOKUP('Altri Costi'!J1687,Legenda!$D$1:$F$258,2)</f>
        <v>#N/A</v>
      </c>
      <c r="L1687" s="22"/>
      <c r="M1687" s="22"/>
      <c r="N1687" s="203"/>
      <c r="O1687" s="183"/>
      <c r="P1687" s="22"/>
      <c r="Q1687" s="203"/>
      <c r="R1687" s="183"/>
      <c r="S1687" s="184" t="n">
        <f aca="false">'Piano Finanziario Annuale'!$F$6</f>
        <v>0</v>
      </c>
      <c r="T1687" s="185" t="n">
        <v>0</v>
      </c>
      <c r="U1687" s="186"/>
      <c r="V1687" s="187" t="n">
        <f aca="false">(T1687*U1687)</f>
        <v>0</v>
      </c>
      <c r="W1687" s="185" t="n">
        <v>0</v>
      </c>
      <c r="X1687" s="185" t="n">
        <f aca="false">IF(OR(S1687="sì",S1687="forfettario 190"),SUM(T1687+W1687),SUM(T1687+V1687+W1687))</f>
        <v>0</v>
      </c>
      <c r="Y1687" s="205"/>
      <c r="Z1687" s="205"/>
      <c r="AA1687" s="206"/>
      <c r="AB1687" s="189" t="n">
        <f aca="false">IF(AA1687="SI",X1687,0)</f>
        <v>0</v>
      </c>
      <c r="AC1687" s="207"/>
      <c r="AD1687" s="207"/>
      <c r="AE1687" s="207"/>
      <c r="AF1687" s="207"/>
      <c r="AG1687" s="207"/>
      <c r="AH1687" s="208"/>
    </row>
    <row r="1688" customFormat="false" ht="13.5" hidden="false" customHeight="true" outlineLevel="0" collapsed="false">
      <c r="A1688" s="22" t="n">
        <v>1687</v>
      </c>
      <c r="B1688" s="180"/>
      <c r="C1688" s="22"/>
      <c r="D1688" s="22"/>
      <c r="E1688" s="22"/>
      <c r="F1688" s="22"/>
      <c r="G1688" s="22"/>
      <c r="H1688" s="183"/>
      <c r="I1688" s="183"/>
      <c r="J1688" s="22"/>
      <c r="K1688" s="191" t="e">
        <f aca="false">VLOOKUP('Altri Costi'!J1688,Legenda!$D$1:$F$258,2)</f>
        <v>#N/A</v>
      </c>
      <c r="L1688" s="22"/>
      <c r="M1688" s="22"/>
      <c r="N1688" s="203"/>
      <c r="O1688" s="183"/>
      <c r="P1688" s="22"/>
      <c r="Q1688" s="203"/>
      <c r="R1688" s="183"/>
      <c r="S1688" s="184" t="n">
        <f aca="false">'Piano Finanziario Annuale'!$F$6</f>
        <v>0</v>
      </c>
      <c r="T1688" s="185" t="n">
        <v>0</v>
      </c>
      <c r="U1688" s="186"/>
      <c r="V1688" s="187" t="n">
        <f aca="false">(T1688*U1688)</f>
        <v>0</v>
      </c>
      <c r="W1688" s="185" t="n">
        <v>0</v>
      </c>
      <c r="X1688" s="185" t="n">
        <f aca="false">IF(OR(S1688="sì",S1688="forfettario 190"),SUM(T1688+W1688),SUM(T1688+V1688+W1688))</f>
        <v>0</v>
      </c>
      <c r="Y1688" s="205"/>
      <c r="Z1688" s="205"/>
      <c r="AA1688" s="206"/>
      <c r="AB1688" s="189" t="n">
        <f aca="false">IF(AA1688="SI",X1688,0)</f>
        <v>0</v>
      </c>
      <c r="AC1688" s="207"/>
      <c r="AD1688" s="207"/>
      <c r="AE1688" s="207"/>
      <c r="AF1688" s="207"/>
      <c r="AG1688" s="207"/>
      <c r="AH1688" s="208"/>
    </row>
    <row r="1689" customFormat="false" ht="13.5" hidden="false" customHeight="true" outlineLevel="0" collapsed="false">
      <c r="A1689" s="22" t="n">
        <v>1688</v>
      </c>
      <c r="B1689" s="180"/>
      <c r="C1689" s="22"/>
      <c r="D1689" s="22"/>
      <c r="E1689" s="22"/>
      <c r="F1689" s="22"/>
      <c r="G1689" s="22"/>
      <c r="H1689" s="183"/>
      <c r="I1689" s="183"/>
      <c r="J1689" s="22"/>
      <c r="K1689" s="191" t="e">
        <f aca="false">VLOOKUP('Altri Costi'!J1689,Legenda!$D$1:$F$258,2)</f>
        <v>#N/A</v>
      </c>
      <c r="L1689" s="22"/>
      <c r="M1689" s="22"/>
      <c r="N1689" s="203"/>
      <c r="O1689" s="183"/>
      <c r="P1689" s="22"/>
      <c r="Q1689" s="203"/>
      <c r="R1689" s="183"/>
      <c r="S1689" s="184" t="n">
        <f aca="false">'Piano Finanziario Annuale'!$F$6</f>
        <v>0</v>
      </c>
      <c r="T1689" s="185" t="n">
        <v>0</v>
      </c>
      <c r="U1689" s="186"/>
      <c r="V1689" s="187" t="n">
        <f aca="false">(T1689*U1689)</f>
        <v>0</v>
      </c>
      <c r="W1689" s="185" t="n">
        <v>0</v>
      </c>
      <c r="X1689" s="185" t="n">
        <f aca="false">IF(OR(S1689="sì",S1689="forfettario 190"),SUM(T1689+W1689),SUM(T1689+V1689+W1689))</f>
        <v>0</v>
      </c>
      <c r="Y1689" s="205"/>
      <c r="Z1689" s="205"/>
      <c r="AA1689" s="206"/>
      <c r="AB1689" s="189" t="n">
        <f aca="false">IF(AA1689="SI",X1689,0)</f>
        <v>0</v>
      </c>
      <c r="AC1689" s="207"/>
      <c r="AD1689" s="207"/>
      <c r="AE1689" s="207"/>
      <c r="AF1689" s="207"/>
      <c r="AG1689" s="207"/>
      <c r="AH1689" s="208"/>
    </row>
    <row r="1690" customFormat="false" ht="13.5" hidden="false" customHeight="true" outlineLevel="0" collapsed="false">
      <c r="A1690" s="22" t="n">
        <v>1689</v>
      </c>
      <c r="B1690" s="180"/>
      <c r="C1690" s="22"/>
      <c r="D1690" s="22"/>
      <c r="E1690" s="22"/>
      <c r="F1690" s="22"/>
      <c r="G1690" s="22"/>
      <c r="H1690" s="183"/>
      <c r="I1690" s="183"/>
      <c r="J1690" s="22"/>
      <c r="K1690" s="191" t="e">
        <f aca="false">VLOOKUP('Altri Costi'!J1690,Legenda!$D$1:$F$258,2)</f>
        <v>#N/A</v>
      </c>
      <c r="L1690" s="22"/>
      <c r="M1690" s="22"/>
      <c r="N1690" s="203"/>
      <c r="O1690" s="183"/>
      <c r="P1690" s="22"/>
      <c r="Q1690" s="203"/>
      <c r="R1690" s="183"/>
      <c r="S1690" s="184" t="n">
        <f aca="false">'Piano Finanziario Annuale'!$F$6</f>
        <v>0</v>
      </c>
      <c r="T1690" s="185" t="n">
        <v>0</v>
      </c>
      <c r="U1690" s="186"/>
      <c r="V1690" s="187" t="n">
        <f aca="false">(T1690*U1690)</f>
        <v>0</v>
      </c>
      <c r="W1690" s="185" t="n">
        <v>0</v>
      </c>
      <c r="X1690" s="185" t="n">
        <f aca="false">IF(OR(S1690="sì",S1690="forfettario 190"),SUM(T1690+W1690),SUM(T1690+V1690+W1690))</f>
        <v>0</v>
      </c>
      <c r="Y1690" s="205"/>
      <c r="Z1690" s="205"/>
      <c r="AA1690" s="206"/>
      <c r="AB1690" s="189" t="n">
        <f aca="false">IF(AA1690="SI",X1690,0)</f>
        <v>0</v>
      </c>
      <c r="AC1690" s="207"/>
      <c r="AD1690" s="207"/>
      <c r="AE1690" s="207"/>
      <c r="AF1690" s="207"/>
      <c r="AG1690" s="207"/>
      <c r="AH1690" s="208"/>
    </row>
    <row r="1691" customFormat="false" ht="13.5" hidden="false" customHeight="true" outlineLevel="0" collapsed="false">
      <c r="A1691" s="22" t="n">
        <v>1690</v>
      </c>
      <c r="B1691" s="180"/>
      <c r="C1691" s="22"/>
      <c r="D1691" s="22"/>
      <c r="E1691" s="22"/>
      <c r="F1691" s="22"/>
      <c r="G1691" s="22"/>
      <c r="H1691" s="183"/>
      <c r="I1691" s="183"/>
      <c r="J1691" s="22"/>
      <c r="K1691" s="191" t="e">
        <f aca="false">VLOOKUP('Altri Costi'!J1691,Legenda!$D$1:$F$258,2)</f>
        <v>#N/A</v>
      </c>
      <c r="L1691" s="22"/>
      <c r="M1691" s="22"/>
      <c r="N1691" s="203"/>
      <c r="O1691" s="183"/>
      <c r="P1691" s="22"/>
      <c r="Q1691" s="203"/>
      <c r="R1691" s="183"/>
      <c r="S1691" s="184" t="n">
        <f aca="false">'Piano Finanziario Annuale'!$F$6</f>
        <v>0</v>
      </c>
      <c r="T1691" s="185" t="n">
        <v>0</v>
      </c>
      <c r="U1691" s="186"/>
      <c r="V1691" s="187" t="n">
        <f aca="false">(T1691*U1691)</f>
        <v>0</v>
      </c>
      <c r="W1691" s="185" t="n">
        <v>0</v>
      </c>
      <c r="X1691" s="185" t="n">
        <f aca="false">IF(OR(S1691="sì",S1691="forfettario 190"),SUM(T1691+W1691),SUM(T1691+V1691+W1691))</f>
        <v>0</v>
      </c>
      <c r="Y1691" s="205"/>
      <c r="Z1691" s="205"/>
      <c r="AA1691" s="206"/>
      <c r="AB1691" s="189" t="n">
        <f aca="false">IF(AA1691="SI",X1691,0)</f>
        <v>0</v>
      </c>
      <c r="AC1691" s="207"/>
      <c r="AD1691" s="207"/>
      <c r="AE1691" s="207"/>
      <c r="AF1691" s="207"/>
      <c r="AG1691" s="207"/>
      <c r="AH1691" s="208"/>
    </row>
    <row r="1692" customFormat="false" ht="13.5" hidden="false" customHeight="true" outlineLevel="0" collapsed="false">
      <c r="A1692" s="22" t="n">
        <v>1691</v>
      </c>
      <c r="B1692" s="180"/>
      <c r="C1692" s="22"/>
      <c r="D1692" s="22"/>
      <c r="E1692" s="22"/>
      <c r="F1692" s="22"/>
      <c r="G1692" s="22"/>
      <c r="H1692" s="183"/>
      <c r="I1692" s="183"/>
      <c r="J1692" s="22"/>
      <c r="K1692" s="191" t="e">
        <f aca="false">VLOOKUP('Altri Costi'!J1692,Legenda!$D$1:$F$258,2)</f>
        <v>#N/A</v>
      </c>
      <c r="L1692" s="22"/>
      <c r="M1692" s="22"/>
      <c r="N1692" s="203"/>
      <c r="O1692" s="183"/>
      <c r="P1692" s="22"/>
      <c r="Q1692" s="203"/>
      <c r="R1692" s="183"/>
      <c r="S1692" s="184" t="n">
        <f aca="false">'Piano Finanziario Annuale'!$F$6</f>
        <v>0</v>
      </c>
      <c r="T1692" s="185" t="n">
        <v>0</v>
      </c>
      <c r="U1692" s="186"/>
      <c r="V1692" s="187" t="n">
        <f aca="false">(T1692*U1692)</f>
        <v>0</v>
      </c>
      <c r="W1692" s="185" t="n">
        <v>0</v>
      </c>
      <c r="X1692" s="185" t="n">
        <f aca="false">IF(OR(S1692="sì",S1692="forfettario 190"),SUM(T1692+W1692),SUM(T1692+V1692+W1692))</f>
        <v>0</v>
      </c>
      <c r="Y1692" s="205"/>
      <c r="Z1692" s="205"/>
      <c r="AA1692" s="206"/>
      <c r="AB1692" s="189" t="n">
        <f aca="false">IF(AA1692="SI",X1692,0)</f>
        <v>0</v>
      </c>
      <c r="AC1692" s="207"/>
      <c r="AD1692" s="207"/>
      <c r="AE1692" s="207"/>
      <c r="AF1692" s="207"/>
      <c r="AG1692" s="207"/>
      <c r="AH1692" s="208"/>
    </row>
    <row r="1693" customFormat="false" ht="13.5" hidden="false" customHeight="true" outlineLevel="0" collapsed="false">
      <c r="A1693" s="22" t="n">
        <v>1692</v>
      </c>
      <c r="B1693" s="180"/>
      <c r="C1693" s="22"/>
      <c r="D1693" s="22"/>
      <c r="E1693" s="22"/>
      <c r="F1693" s="22"/>
      <c r="G1693" s="22"/>
      <c r="H1693" s="183"/>
      <c r="I1693" s="183"/>
      <c r="J1693" s="22"/>
      <c r="K1693" s="191" t="e">
        <f aca="false">VLOOKUP('Altri Costi'!J1693,Legenda!$D$1:$F$258,2)</f>
        <v>#N/A</v>
      </c>
      <c r="L1693" s="22"/>
      <c r="M1693" s="22"/>
      <c r="N1693" s="203"/>
      <c r="O1693" s="183"/>
      <c r="P1693" s="22"/>
      <c r="Q1693" s="203"/>
      <c r="R1693" s="183"/>
      <c r="S1693" s="184" t="n">
        <f aca="false">'Piano Finanziario Annuale'!$F$6</f>
        <v>0</v>
      </c>
      <c r="T1693" s="185" t="n">
        <v>0</v>
      </c>
      <c r="U1693" s="186"/>
      <c r="V1693" s="187" t="n">
        <f aca="false">(T1693*U1693)</f>
        <v>0</v>
      </c>
      <c r="W1693" s="185" t="n">
        <v>0</v>
      </c>
      <c r="X1693" s="185" t="n">
        <f aca="false">IF(OR(S1693="sì",S1693="forfettario 190"),SUM(T1693+W1693),SUM(T1693+V1693+W1693))</f>
        <v>0</v>
      </c>
      <c r="Y1693" s="205"/>
      <c r="Z1693" s="205"/>
      <c r="AA1693" s="206"/>
      <c r="AB1693" s="189" t="n">
        <f aca="false">IF(AA1693="SI",X1693,0)</f>
        <v>0</v>
      </c>
      <c r="AC1693" s="207"/>
      <c r="AD1693" s="207"/>
      <c r="AE1693" s="207"/>
      <c r="AF1693" s="207"/>
      <c r="AG1693" s="207"/>
      <c r="AH1693" s="208"/>
    </row>
    <row r="1694" customFormat="false" ht="13.5" hidden="false" customHeight="true" outlineLevel="0" collapsed="false">
      <c r="A1694" s="22" t="n">
        <v>1693</v>
      </c>
      <c r="B1694" s="180"/>
      <c r="C1694" s="22"/>
      <c r="D1694" s="22"/>
      <c r="E1694" s="22"/>
      <c r="F1694" s="22"/>
      <c r="G1694" s="22"/>
      <c r="H1694" s="183"/>
      <c r="I1694" s="183"/>
      <c r="J1694" s="22"/>
      <c r="K1694" s="191" t="e">
        <f aca="false">VLOOKUP('Altri Costi'!J1694,Legenda!$D$1:$F$258,2)</f>
        <v>#N/A</v>
      </c>
      <c r="L1694" s="22"/>
      <c r="M1694" s="22"/>
      <c r="N1694" s="203"/>
      <c r="O1694" s="183"/>
      <c r="P1694" s="22"/>
      <c r="Q1694" s="203"/>
      <c r="R1694" s="183"/>
      <c r="S1694" s="184" t="n">
        <f aca="false">'Piano Finanziario Annuale'!$F$6</f>
        <v>0</v>
      </c>
      <c r="T1694" s="185" t="n">
        <v>0</v>
      </c>
      <c r="U1694" s="186"/>
      <c r="V1694" s="187" t="n">
        <f aca="false">(T1694*U1694)</f>
        <v>0</v>
      </c>
      <c r="W1694" s="185" t="n">
        <v>0</v>
      </c>
      <c r="X1694" s="185" t="n">
        <f aca="false">IF(OR(S1694="sì",S1694="forfettario 190"),SUM(T1694+W1694),SUM(T1694+V1694+W1694))</f>
        <v>0</v>
      </c>
      <c r="Y1694" s="205"/>
      <c r="Z1694" s="205"/>
      <c r="AA1694" s="206"/>
      <c r="AB1694" s="189" t="n">
        <f aca="false">IF(AA1694="SI",X1694,0)</f>
        <v>0</v>
      </c>
      <c r="AC1694" s="207"/>
      <c r="AD1694" s="207"/>
      <c r="AE1694" s="207"/>
      <c r="AF1694" s="207"/>
      <c r="AG1694" s="207"/>
      <c r="AH1694" s="208"/>
    </row>
    <row r="1695" customFormat="false" ht="13.5" hidden="false" customHeight="true" outlineLevel="0" collapsed="false">
      <c r="A1695" s="22" t="n">
        <v>1694</v>
      </c>
      <c r="B1695" s="180"/>
      <c r="C1695" s="22"/>
      <c r="D1695" s="22"/>
      <c r="E1695" s="22"/>
      <c r="F1695" s="22"/>
      <c r="G1695" s="22"/>
      <c r="H1695" s="183"/>
      <c r="I1695" s="183"/>
      <c r="J1695" s="22"/>
      <c r="K1695" s="191" t="e">
        <f aca="false">VLOOKUP('Altri Costi'!J1695,Legenda!$D$1:$F$258,2)</f>
        <v>#N/A</v>
      </c>
      <c r="L1695" s="22"/>
      <c r="M1695" s="22"/>
      <c r="N1695" s="203"/>
      <c r="O1695" s="183"/>
      <c r="P1695" s="22"/>
      <c r="Q1695" s="203"/>
      <c r="R1695" s="183"/>
      <c r="S1695" s="184" t="n">
        <f aca="false">'Piano Finanziario Annuale'!$F$6</f>
        <v>0</v>
      </c>
      <c r="T1695" s="185" t="n">
        <v>0</v>
      </c>
      <c r="U1695" s="186"/>
      <c r="V1695" s="187" t="n">
        <f aca="false">(T1695*U1695)</f>
        <v>0</v>
      </c>
      <c r="W1695" s="185" t="n">
        <v>0</v>
      </c>
      <c r="X1695" s="185" t="n">
        <f aca="false">IF(OR(S1695="sì",S1695="forfettario 190"),SUM(T1695+W1695),SUM(T1695+V1695+W1695))</f>
        <v>0</v>
      </c>
      <c r="Y1695" s="205"/>
      <c r="Z1695" s="205"/>
      <c r="AA1695" s="206"/>
      <c r="AB1695" s="189" t="n">
        <f aca="false">IF(AA1695="SI",X1695,0)</f>
        <v>0</v>
      </c>
      <c r="AC1695" s="207"/>
      <c r="AD1695" s="207"/>
      <c r="AE1695" s="207"/>
      <c r="AF1695" s="207"/>
      <c r="AG1695" s="207"/>
      <c r="AH1695" s="208"/>
    </row>
    <row r="1696" customFormat="false" ht="13.5" hidden="false" customHeight="true" outlineLevel="0" collapsed="false">
      <c r="A1696" s="22" t="n">
        <v>1695</v>
      </c>
      <c r="B1696" s="180"/>
      <c r="C1696" s="22"/>
      <c r="D1696" s="22"/>
      <c r="E1696" s="22"/>
      <c r="F1696" s="22"/>
      <c r="G1696" s="22"/>
      <c r="H1696" s="183"/>
      <c r="I1696" s="183"/>
      <c r="J1696" s="22"/>
      <c r="K1696" s="191" t="e">
        <f aca="false">VLOOKUP('Altri Costi'!J1696,Legenda!$D$1:$F$258,2)</f>
        <v>#N/A</v>
      </c>
      <c r="L1696" s="22"/>
      <c r="M1696" s="22"/>
      <c r="N1696" s="203"/>
      <c r="O1696" s="183"/>
      <c r="P1696" s="22"/>
      <c r="Q1696" s="203"/>
      <c r="R1696" s="183"/>
      <c r="S1696" s="184" t="n">
        <f aca="false">'Piano Finanziario Annuale'!$F$6</f>
        <v>0</v>
      </c>
      <c r="T1696" s="185" t="n">
        <v>0</v>
      </c>
      <c r="U1696" s="186"/>
      <c r="V1696" s="187" t="n">
        <f aca="false">(T1696*U1696)</f>
        <v>0</v>
      </c>
      <c r="W1696" s="185" t="n">
        <v>0</v>
      </c>
      <c r="X1696" s="185" t="n">
        <f aca="false">IF(OR(S1696="sì",S1696="forfettario 190"),SUM(T1696+W1696),SUM(T1696+V1696+W1696))</f>
        <v>0</v>
      </c>
      <c r="Y1696" s="205"/>
      <c r="Z1696" s="205"/>
      <c r="AA1696" s="206"/>
      <c r="AB1696" s="189" t="n">
        <f aca="false">IF(AA1696="SI",X1696,0)</f>
        <v>0</v>
      </c>
      <c r="AC1696" s="207"/>
      <c r="AD1696" s="207"/>
      <c r="AE1696" s="207"/>
      <c r="AF1696" s="207"/>
      <c r="AG1696" s="207"/>
      <c r="AH1696" s="208"/>
    </row>
    <row r="1697" customFormat="false" ht="13.5" hidden="false" customHeight="true" outlineLevel="0" collapsed="false">
      <c r="A1697" s="22" t="n">
        <v>1696</v>
      </c>
      <c r="B1697" s="180"/>
      <c r="C1697" s="22"/>
      <c r="D1697" s="22"/>
      <c r="E1697" s="22"/>
      <c r="F1697" s="22"/>
      <c r="G1697" s="22"/>
      <c r="H1697" s="183"/>
      <c r="I1697" s="183"/>
      <c r="J1697" s="22"/>
      <c r="K1697" s="191" t="e">
        <f aca="false">VLOOKUP('Altri Costi'!J1697,Legenda!$D$1:$F$258,2)</f>
        <v>#N/A</v>
      </c>
      <c r="L1697" s="22"/>
      <c r="M1697" s="22"/>
      <c r="N1697" s="203"/>
      <c r="O1697" s="183"/>
      <c r="P1697" s="22"/>
      <c r="Q1697" s="203"/>
      <c r="R1697" s="183"/>
      <c r="S1697" s="184" t="n">
        <f aca="false">'Piano Finanziario Annuale'!$F$6</f>
        <v>0</v>
      </c>
      <c r="T1697" s="185" t="n">
        <v>0</v>
      </c>
      <c r="U1697" s="186"/>
      <c r="V1697" s="187" t="n">
        <f aca="false">(T1697*U1697)</f>
        <v>0</v>
      </c>
      <c r="W1697" s="185" t="n">
        <v>0</v>
      </c>
      <c r="X1697" s="185" t="n">
        <f aca="false">IF(OR(S1697="sì",S1697="forfettario 190"),SUM(T1697+W1697),SUM(T1697+V1697+W1697))</f>
        <v>0</v>
      </c>
      <c r="Y1697" s="205"/>
      <c r="Z1697" s="205"/>
      <c r="AA1697" s="206"/>
      <c r="AB1697" s="189" t="n">
        <f aca="false">IF(AA1697="SI",X1697,0)</f>
        <v>0</v>
      </c>
      <c r="AC1697" s="207"/>
      <c r="AD1697" s="207"/>
      <c r="AE1697" s="207"/>
      <c r="AF1697" s="207"/>
      <c r="AG1697" s="207"/>
      <c r="AH1697" s="208"/>
    </row>
    <row r="1698" customFormat="false" ht="13.5" hidden="false" customHeight="true" outlineLevel="0" collapsed="false">
      <c r="A1698" s="22" t="n">
        <v>1697</v>
      </c>
      <c r="B1698" s="180"/>
      <c r="C1698" s="22"/>
      <c r="D1698" s="22"/>
      <c r="E1698" s="22"/>
      <c r="F1698" s="22"/>
      <c r="G1698" s="22"/>
      <c r="H1698" s="183"/>
      <c r="I1698" s="183"/>
      <c r="J1698" s="22"/>
      <c r="K1698" s="191" t="e">
        <f aca="false">VLOOKUP('Altri Costi'!J1698,Legenda!$D$1:$F$258,2)</f>
        <v>#N/A</v>
      </c>
      <c r="L1698" s="22"/>
      <c r="M1698" s="22"/>
      <c r="N1698" s="203"/>
      <c r="O1698" s="183"/>
      <c r="P1698" s="22"/>
      <c r="Q1698" s="203"/>
      <c r="R1698" s="183"/>
      <c r="S1698" s="184" t="n">
        <f aca="false">'Piano Finanziario Annuale'!$F$6</f>
        <v>0</v>
      </c>
      <c r="T1698" s="185" t="n">
        <v>0</v>
      </c>
      <c r="U1698" s="186"/>
      <c r="V1698" s="187" t="n">
        <f aca="false">(T1698*U1698)</f>
        <v>0</v>
      </c>
      <c r="W1698" s="185" t="n">
        <v>0</v>
      </c>
      <c r="X1698" s="185" t="n">
        <f aca="false">IF(OR(S1698="sì",S1698="forfettario 190"),SUM(T1698+W1698),SUM(T1698+V1698+W1698))</f>
        <v>0</v>
      </c>
      <c r="Y1698" s="205"/>
      <c r="Z1698" s="205"/>
      <c r="AA1698" s="206"/>
      <c r="AB1698" s="189" t="n">
        <f aca="false">IF(AA1698="SI",X1698,0)</f>
        <v>0</v>
      </c>
      <c r="AC1698" s="207"/>
      <c r="AD1698" s="207"/>
      <c r="AE1698" s="207"/>
      <c r="AF1698" s="207"/>
      <c r="AG1698" s="207"/>
      <c r="AH1698" s="208"/>
    </row>
    <row r="1699" customFormat="false" ht="13.5" hidden="false" customHeight="true" outlineLevel="0" collapsed="false">
      <c r="A1699" s="22" t="n">
        <v>1698</v>
      </c>
      <c r="B1699" s="180"/>
      <c r="C1699" s="22"/>
      <c r="D1699" s="22"/>
      <c r="E1699" s="22"/>
      <c r="F1699" s="22"/>
      <c r="G1699" s="22"/>
      <c r="H1699" s="183"/>
      <c r="I1699" s="183"/>
      <c r="J1699" s="22"/>
      <c r="K1699" s="191" t="e">
        <f aca="false">VLOOKUP('Altri Costi'!J1699,Legenda!$D$1:$F$258,2)</f>
        <v>#N/A</v>
      </c>
      <c r="L1699" s="22"/>
      <c r="M1699" s="22"/>
      <c r="N1699" s="203"/>
      <c r="O1699" s="183"/>
      <c r="P1699" s="22"/>
      <c r="Q1699" s="203"/>
      <c r="R1699" s="183"/>
      <c r="S1699" s="184" t="n">
        <f aca="false">'Piano Finanziario Annuale'!$F$6</f>
        <v>0</v>
      </c>
      <c r="T1699" s="185" t="n">
        <v>0</v>
      </c>
      <c r="U1699" s="186"/>
      <c r="V1699" s="187" t="n">
        <f aca="false">(T1699*U1699)</f>
        <v>0</v>
      </c>
      <c r="W1699" s="185" t="n">
        <v>0</v>
      </c>
      <c r="X1699" s="185" t="n">
        <f aca="false">IF(OR(S1699="sì",S1699="forfettario 190"),SUM(T1699+W1699),SUM(T1699+V1699+W1699))</f>
        <v>0</v>
      </c>
      <c r="Y1699" s="205"/>
      <c r="Z1699" s="205"/>
      <c r="AA1699" s="206"/>
      <c r="AB1699" s="189" t="n">
        <f aca="false">IF(AA1699="SI",X1699,0)</f>
        <v>0</v>
      </c>
      <c r="AC1699" s="207"/>
      <c r="AD1699" s="207"/>
      <c r="AE1699" s="207"/>
      <c r="AF1699" s="207"/>
      <c r="AG1699" s="207"/>
      <c r="AH1699" s="208"/>
    </row>
    <row r="1700" customFormat="false" ht="13.5" hidden="false" customHeight="true" outlineLevel="0" collapsed="false">
      <c r="A1700" s="22" t="n">
        <v>1699</v>
      </c>
      <c r="B1700" s="180"/>
      <c r="C1700" s="22"/>
      <c r="D1700" s="22"/>
      <c r="E1700" s="22"/>
      <c r="F1700" s="22"/>
      <c r="G1700" s="22"/>
      <c r="H1700" s="183"/>
      <c r="I1700" s="183"/>
      <c r="J1700" s="22"/>
      <c r="K1700" s="191" t="e">
        <f aca="false">VLOOKUP('Altri Costi'!J1700,Legenda!$D$1:$F$258,2)</f>
        <v>#N/A</v>
      </c>
      <c r="L1700" s="22"/>
      <c r="M1700" s="22"/>
      <c r="N1700" s="203"/>
      <c r="O1700" s="183"/>
      <c r="P1700" s="22"/>
      <c r="Q1700" s="203"/>
      <c r="R1700" s="183"/>
      <c r="S1700" s="184" t="n">
        <f aca="false">'Piano Finanziario Annuale'!$F$6</f>
        <v>0</v>
      </c>
      <c r="T1700" s="185" t="n">
        <v>0</v>
      </c>
      <c r="U1700" s="186"/>
      <c r="V1700" s="187" t="n">
        <f aca="false">(T1700*U1700)</f>
        <v>0</v>
      </c>
      <c r="W1700" s="185" t="n">
        <v>0</v>
      </c>
      <c r="X1700" s="185" t="n">
        <f aca="false">IF(OR(S1700="sì",S1700="forfettario 190"),SUM(T1700+W1700),SUM(T1700+V1700+W1700))</f>
        <v>0</v>
      </c>
      <c r="Y1700" s="205"/>
      <c r="Z1700" s="205"/>
      <c r="AA1700" s="206"/>
      <c r="AB1700" s="189" t="n">
        <f aca="false">IF(AA1700="SI",X1700,0)</f>
        <v>0</v>
      </c>
      <c r="AC1700" s="207"/>
      <c r="AD1700" s="207"/>
      <c r="AE1700" s="207"/>
      <c r="AF1700" s="207"/>
      <c r="AG1700" s="207"/>
      <c r="AH1700" s="208"/>
    </row>
    <row r="1701" customFormat="false" ht="13.5" hidden="false" customHeight="true" outlineLevel="0" collapsed="false">
      <c r="A1701" s="22" t="n">
        <v>1700</v>
      </c>
      <c r="B1701" s="180"/>
      <c r="C1701" s="22"/>
      <c r="D1701" s="22"/>
      <c r="E1701" s="22"/>
      <c r="F1701" s="22"/>
      <c r="G1701" s="22"/>
      <c r="H1701" s="183"/>
      <c r="I1701" s="183"/>
      <c r="J1701" s="22"/>
      <c r="K1701" s="191" t="e">
        <f aca="false">VLOOKUP('Altri Costi'!J1701,Legenda!$D$1:$F$258,2)</f>
        <v>#N/A</v>
      </c>
      <c r="L1701" s="22"/>
      <c r="M1701" s="22"/>
      <c r="N1701" s="203"/>
      <c r="O1701" s="183"/>
      <c r="P1701" s="22"/>
      <c r="Q1701" s="203"/>
      <c r="R1701" s="183"/>
      <c r="S1701" s="184" t="n">
        <f aca="false">'Piano Finanziario Annuale'!$F$6</f>
        <v>0</v>
      </c>
      <c r="T1701" s="185" t="n">
        <v>0</v>
      </c>
      <c r="U1701" s="186"/>
      <c r="V1701" s="187" t="n">
        <f aca="false">(T1701*U1701)</f>
        <v>0</v>
      </c>
      <c r="W1701" s="185" t="n">
        <v>0</v>
      </c>
      <c r="X1701" s="185" t="n">
        <f aca="false">IF(OR(S1701="sì",S1701="forfettario 190"),SUM(T1701+W1701),SUM(T1701+V1701+W1701))</f>
        <v>0</v>
      </c>
      <c r="Y1701" s="205"/>
      <c r="Z1701" s="205"/>
      <c r="AA1701" s="206"/>
      <c r="AB1701" s="189" t="n">
        <f aca="false">IF(AA1701="SI",X1701,0)</f>
        <v>0</v>
      </c>
      <c r="AC1701" s="207"/>
      <c r="AD1701" s="207"/>
      <c r="AE1701" s="207"/>
      <c r="AF1701" s="207"/>
      <c r="AG1701" s="207"/>
      <c r="AH1701" s="208"/>
    </row>
    <row r="1702" customFormat="false" ht="13.5" hidden="false" customHeight="true" outlineLevel="0" collapsed="false">
      <c r="A1702" s="22" t="n">
        <v>1701</v>
      </c>
      <c r="B1702" s="180"/>
      <c r="C1702" s="22"/>
      <c r="D1702" s="22"/>
      <c r="E1702" s="22"/>
      <c r="F1702" s="22"/>
      <c r="G1702" s="22"/>
      <c r="H1702" s="183"/>
      <c r="I1702" s="183"/>
      <c r="J1702" s="22"/>
      <c r="K1702" s="191" t="e">
        <f aca="false">VLOOKUP('Altri Costi'!J1702,Legenda!$D$1:$F$258,2)</f>
        <v>#N/A</v>
      </c>
      <c r="L1702" s="22"/>
      <c r="M1702" s="22"/>
      <c r="N1702" s="203"/>
      <c r="O1702" s="183"/>
      <c r="P1702" s="22"/>
      <c r="Q1702" s="203"/>
      <c r="R1702" s="183"/>
      <c r="S1702" s="184" t="n">
        <f aca="false">'Piano Finanziario Annuale'!$F$6</f>
        <v>0</v>
      </c>
      <c r="T1702" s="185" t="n">
        <v>0</v>
      </c>
      <c r="U1702" s="186"/>
      <c r="V1702" s="187" t="n">
        <f aca="false">(T1702*U1702)</f>
        <v>0</v>
      </c>
      <c r="W1702" s="185" t="n">
        <v>0</v>
      </c>
      <c r="X1702" s="185" t="n">
        <f aca="false">IF(OR(S1702="sì",S1702="forfettario 190"),SUM(T1702+W1702),SUM(T1702+V1702+W1702))</f>
        <v>0</v>
      </c>
      <c r="Y1702" s="205"/>
      <c r="Z1702" s="205"/>
      <c r="AA1702" s="206"/>
      <c r="AB1702" s="189" t="n">
        <f aca="false">IF(AA1702="SI",X1702,0)</f>
        <v>0</v>
      </c>
      <c r="AC1702" s="207"/>
      <c r="AD1702" s="207"/>
      <c r="AE1702" s="207"/>
      <c r="AF1702" s="207"/>
      <c r="AG1702" s="207"/>
      <c r="AH1702" s="208"/>
    </row>
    <row r="1703" customFormat="false" ht="13.5" hidden="false" customHeight="true" outlineLevel="0" collapsed="false">
      <c r="A1703" s="22" t="n">
        <v>1702</v>
      </c>
      <c r="B1703" s="180"/>
      <c r="C1703" s="22"/>
      <c r="D1703" s="22"/>
      <c r="E1703" s="22"/>
      <c r="F1703" s="22"/>
      <c r="G1703" s="22"/>
      <c r="H1703" s="183"/>
      <c r="I1703" s="183"/>
      <c r="J1703" s="22"/>
      <c r="K1703" s="191" t="e">
        <f aca="false">VLOOKUP('Altri Costi'!J1703,Legenda!$D$1:$F$258,2)</f>
        <v>#N/A</v>
      </c>
      <c r="L1703" s="22"/>
      <c r="M1703" s="22"/>
      <c r="N1703" s="203"/>
      <c r="O1703" s="183"/>
      <c r="P1703" s="22"/>
      <c r="Q1703" s="203"/>
      <c r="R1703" s="183"/>
      <c r="S1703" s="184" t="n">
        <f aca="false">'Piano Finanziario Annuale'!$F$6</f>
        <v>0</v>
      </c>
      <c r="T1703" s="185" t="n">
        <v>0</v>
      </c>
      <c r="U1703" s="186"/>
      <c r="V1703" s="187" t="n">
        <f aca="false">(T1703*U1703)</f>
        <v>0</v>
      </c>
      <c r="W1703" s="185" t="n">
        <v>0</v>
      </c>
      <c r="X1703" s="185" t="n">
        <f aca="false">IF(OR(S1703="sì",S1703="forfettario 190"),SUM(T1703+W1703),SUM(T1703+V1703+W1703))</f>
        <v>0</v>
      </c>
      <c r="Y1703" s="205"/>
      <c r="Z1703" s="205"/>
      <c r="AA1703" s="206"/>
      <c r="AB1703" s="189" t="n">
        <f aca="false">IF(AA1703="SI",X1703,0)</f>
        <v>0</v>
      </c>
      <c r="AC1703" s="207"/>
      <c r="AD1703" s="207"/>
      <c r="AE1703" s="207"/>
      <c r="AF1703" s="207"/>
      <c r="AG1703" s="207"/>
      <c r="AH1703" s="208"/>
    </row>
    <row r="1704" customFormat="false" ht="13.5" hidden="false" customHeight="true" outlineLevel="0" collapsed="false">
      <c r="A1704" s="22" t="n">
        <v>1703</v>
      </c>
      <c r="B1704" s="180"/>
      <c r="C1704" s="22"/>
      <c r="D1704" s="22"/>
      <c r="E1704" s="22"/>
      <c r="F1704" s="22"/>
      <c r="G1704" s="22"/>
      <c r="H1704" s="183"/>
      <c r="I1704" s="183"/>
      <c r="J1704" s="22"/>
      <c r="K1704" s="191" t="e">
        <f aca="false">VLOOKUP('Altri Costi'!J1704,Legenda!$D$1:$F$258,2)</f>
        <v>#N/A</v>
      </c>
      <c r="L1704" s="22"/>
      <c r="M1704" s="22"/>
      <c r="N1704" s="203"/>
      <c r="O1704" s="183"/>
      <c r="P1704" s="22"/>
      <c r="Q1704" s="203"/>
      <c r="R1704" s="183"/>
      <c r="S1704" s="184" t="n">
        <f aca="false">'Piano Finanziario Annuale'!$F$6</f>
        <v>0</v>
      </c>
      <c r="T1704" s="185" t="n">
        <v>0</v>
      </c>
      <c r="U1704" s="186"/>
      <c r="V1704" s="187" t="n">
        <f aca="false">(T1704*U1704)</f>
        <v>0</v>
      </c>
      <c r="W1704" s="185" t="n">
        <v>0</v>
      </c>
      <c r="X1704" s="185" t="n">
        <f aca="false">IF(OR(S1704="sì",S1704="forfettario 190"),SUM(T1704+W1704),SUM(T1704+V1704+W1704))</f>
        <v>0</v>
      </c>
      <c r="Y1704" s="205"/>
      <c r="Z1704" s="205"/>
      <c r="AA1704" s="206"/>
      <c r="AB1704" s="189" t="n">
        <f aca="false">IF(AA1704="SI",X1704,0)</f>
        <v>0</v>
      </c>
      <c r="AC1704" s="207"/>
      <c r="AD1704" s="207"/>
      <c r="AE1704" s="207"/>
      <c r="AF1704" s="207"/>
      <c r="AG1704" s="207"/>
      <c r="AH1704" s="208"/>
    </row>
    <row r="1705" customFormat="false" ht="13.5" hidden="false" customHeight="true" outlineLevel="0" collapsed="false">
      <c r="A1705" s="22" t="n">
        <v>1704</v>
      </c>
      <c r="B1705" s="180"/>
      <c r="C1705" s="22"/>
      <c r="D1705" s="22"/>
      <c r="E1705" s="22"/>
      <c r="F1705" s="22"/>
      <c r="G1705" s="22"/>
      <c r="H1705" s="183"/>
      <c r="I1705" s="183"/>
      <c r="J1705" s="22"/>
      <c r="K1705" s="191" t="e">
        <f aca="false">VLOOKUP('Altri Costi'!J1705,Legenda!$D$1:$F$258,2)</f>
        <v>#N/A</v>
      </c>
      <c r="L1705" s="22"/>
      <c r="M1705" s="22"/>
      <c r="N1705" s="203"/>
      <c r="O1705" s="183"/>
      <c r="P1705" s="22"/>
      <c r="Q1705" s="203"/>
      <c r="R1705" s="183"/>
      <c r="S1705" s="184" t="n">
        <f aca="false">'Piano Finanziario Annuale'!$F$6</f>
        <v>0</v>
      </c>
      <c r="T1705" s="185" t="n">
        <v>0</v>
      </c>
      <c r="U1705" s="186"/>
      <c r="V1705" s="187" t="n">
        <f aca="false">(T1705*U1705)</f>
        <v>0</v>
      </c>
      <c r="W1705" s="185" t="n">
        <v>0</v>
      </c>
      <c r="X1705" s="185" t="n">
        <f aca="false">IF(OR(S1705="sì",S1705="forfettario 190"),SUM(T1705+W1705),SUM(T1705+V1705+W1705))</f>
        <v>0</v>
      </c>
      <c r="Y1705" s="205"/>
      <c r="Z1705" s="205"/>
      <c r="AA1705" s="206"/>
      <c r="AB1705" s="189" t="n">
        <f aca="false">IF(AA1705="SI",X1705,0)</f>
        <v>0</v>
      </c>
      <c r="AC1705" s="207"/>
      <c r="AD1705" s="207"/>
      <c r="AE1705" s="207"/>
      <c r="AF1705" s="207"/>
      <c r="AG1705" s="207"/>
      <c r="AH1705" s="208"/>
    </row>
    <row r="1706" customFormat="false" ht="13.5" hidden="false" customHeight="true" outlineLevel="0" collapsed="false">
      <c r="A1706" s="22" t="n">
        <v>1705</v>
      </c>
      <c r="B1706" s="180"/>
      <c r="C1706" s="22"/>
      <c r="D1706" s="22"/>
      <c r="E1706" s="22"/>
      <c r="F1706" s="22"/>
      <c r="G1706" s="22"/>
      <c r="H1706" s="183"/>
      <c r="I1706" s="183"/>
      <c r="J1706" s="22"/>
      <c r="K1706" s="191" t="e">
        <f aca="false">VLOOKUP('Altri Costi'!J1706,Legenda!$D$1:$F$258,2)</f>
        <v>#N/A</v>
      </c>
      <c r="L1706" s="22"/>
      <c r="M1706" s="22"/>
      <c r="N1706" s="203"/>
      <c r="O1706" s="183"/>
      <c r="P1706" s="22"/>
      <c r="Q1706" s="203"/>
      <c r="R1706" s="183"/>
      <c r="S1706" s="184" t="n">
        <f aca="false">'Piano Finanziario Annuale'!$F$6</f>
        <v>0</v>
      </c>
      <c r="T1706" s="185" t="n">
        <v>0</v>
      </c>
      <c r="U1706" s="186"/>
      <c r="V1706" s="187" t="n">
        <f aca="false">(T1706*U1706)</f>
        <v>0</v>
      </c>
      <c r="W1706" s="185" t="n">
        <v>0</v>
      </c>
      <c r="X1706" s="185" t="n">
        <f aca="false">IF(OR(S1706="sì",S1706="forfettario 190"),SUM(T1706+W1706),SUM(T1706+V1706+W1706))</f>
        <v>0</v>
      </c>
      <c r="Y1706" s="205"/>
      <c r="Z1706" s="205"/>
      <c r="AA1706" s="206"/>
      <c r="AB1706" s="189" t="n">
        <f aca="false">IF(AA1706="SI",X1706,0)</f>
        <v>0</v>
      </c>
      <c r="AC1706" s="207"/>
      <c r="AD1706" s="207"/>
      <c r="AE1706" s="207"/>
      <c r="AF1706" s="207"/>
      <c r="AG1706" s="207"/>
      <c r="AH1706" s="208"/>
    </row>
    <row r="1707" customFormat="false" ht="13.5" hidden="false" customHeight="true" outlineLevel="0" collapsed="false">
      <c r="A1707" s="22" t="n">
        <v>1706</v>
      </c>
      <c r="B1707" s="180"/>
      <c r="C1707" s="22"/>
      <c r="D1707" s="22"/>
      <c r="E1707" s="22"/>
      <c r="F1707" s="22"/>
      <c r="G1707" s="22"/>
      <c r="H1707" s="183"/>
      <c r="I1707" s="183"/>
      <c r="J1707" s="22"/>
      <c r="K1707" s="191" t="e">
        <f aca="false">VLOOKUP('Altri Costi'!J1707,Legenda!$D$1:$F$258,2)</f>
        <v>#N/A</v>
      </c>
      <c r="L1707" s="22"/>
      <c r="M1707" s="22"/>
      <c r="N1707" s="203"/>
      <c r="O1707" s="183"/>
      <c r="P1707" s="22"/>
      <c r="Q1707" s="203"/>
      <c r="R1707" s="183"/>
      <c r="S1707" s="184" t="n">
        <f aca="false">'Piano Finanziario Annuale'!$F$6</f>
        <v>0</v>
      </c>
      <c r="T1707" s="185" t="n">
        <v>0</v>
      </c>
      <c r="U1707" s="186"/>
      <c r="V1707" s="187" t="n">
        <f aca="false">(T1707*U1707)</f>
        <v>0</v>
      </c>
      <c r="W1707" s="185" t="n">
        <v>0</v>
      </c>
      <c r="X1707" s="185" t="n">
        <f aca="false">IF(OR(S1707="sì",S1707="forfettario 190"),SUM(T1707+W1707),SUM(T1707+V1707+W1707))</f>
        <v>0</v>
      </c>
      <c r="Y1707" s="205"/>
      <c r="Z1707" s="205"/>
      <c r="AA1707" s="206"/>
      <c r="AB1707" s="189" t="n">
        <f aca="false">IF(AA1707="SI",X1707,0)</f>
        <v>0</v>
      </c>
      <c r="AC1707" s="207"/>
      <c r="AD1707" s="207"/>
      <c r="AE1707" s="207"/>
      <c r="AF1707" s="207"/>
      <c r="AG1707" s="207"/>
      <c r="AH1707" s="208"/>
    </row>
    <row r="1708" customFormat="false" ht="13.5" hidden="false" customHeight="true" outlineLevel="0" collapsed="false">
      <c r="A1708" s="22" t="n">
        <v>1707</v>
      </c>
      <c r="B1708" s="180"/>
      <c r="C1708" s="22"/>
      <c r="D1708" s="22"/>
      <c r="E1708" s="22"/>
      <c r="F1708" s="22"/>
      <c r="G1708" s="22"/>
      <c r="H1708" s="183"/>
      <c r="I1708" s="183"/>
      <c r="J1708" s="22"/>
      <c r="K1708" s="191" t="e">
        <f aca="false">VLOOKUP('Altri Costi'!J1708,Legenda!$D$1:$F$258,2)</f>
        <v>#N/A</v>
      </c>
      <c r="L1708" s="22"/>
      <c r="M1708" s="22"/>
      <c r="N1708" s="203"/>
      <c r="O1708" s="183"/>
      <c r="P1708" s="22"/>
      <c r="Q1708" s="203"/>
      <c r="R1708" s="183"/>
      <c r="S1708" s="184" t="n">
        <f aca="false">'Piano Finanziario Annuale'!$F$6</f>
        <v>0</v>
      </c>
      <c r="T1708" s="185" t="n">
        <v>0</v>
      </c>
      <c r="U1708" s="186"/>
      <c r="V1708" s="187" t="n">
        <f aca="false">(T1708*U1708)</f>
        <v>0</v>
      </c>
      <c r="W1708" s="185" t="n">
        <v>0</v>
      </c>
      <c r="X1708" s="185" t="n">
        <f aca="false">IF(OR(S1708="sì",S1708="forfettario 190"),SUM(T1708+W1708),SUM(T1708+V1708+W1708))</f>
        <v>0</v>
      </c>
      <c r="Y1708" s="205"/>
      <c r="Z1708" s="205"/>
      <c r="AA1708" s="206"/>
      <c r="AB1708" s="189" t="n">
        <f aca="false">IF(AA1708="SI",X1708,0)</f>
        <v>0</v>
      </c>
      <c r="AC1708" s="207"/>
      <c r="AD1708" s="207"/>
      <c r="AE1708" s="207"/>
      <c r="AF1708" s="207"/>
      <c r="AG1708" s="207"/>
      <c r="AH1708" s="208"/>
    </row>
    <row r="1709" customFormat="false" ht="13.5" hidden="false" customHeight="true" outlineLevel="0" collapsed="false">
      <c r="A1709" s="22" t="n">
        <v>1708</v>
      </c>
      <c r="B1709" s="180"/>
      <c r="C1709" s="22"/>
      <c r="D1709" s="22"/>
      <c r="E1709" s="22"/>
      <c r="F1709" s="22"/>
      <c r="G1709" s="22"/>
      <c r="H1709" s="183"/>
      <c r="I1709" s="183"/>
      <c r="J1709" s="22"/>
      <c r="K1709" s="191" t="e">
        <f aca="false">VLOOKUP('Altri Costi'!J1709,Legenda!$D$1:$F$258,2)</f>
        <v>#N/A</v>
      </c>
      <c r="L1709" s="22"/>
      <c r="M1709" s="22"/>
      <c r="N1709" s="203"/>
      <c r="O1709" s="183"/>
      <c r="P1709" s="22"/>
      <c r="Q1709" s="203"/>
      <c r="R1709" s="183"/>
      <c r="S1709" s="184" t="n">
        <f aca="false">'Piano Finanziario Annuale'!$F$6</f>
        <v>0</v>
      </c>
      <c r="T1709" s="185" t="n">
        <v>0</v>
      </c>
      <c r="U1709" s="186"/>
      <c r="V1709" s="187" t="n">
        <f aca="false">(T1709*U1709)</f>
        <v>0</v>
      </c>
      <c r="W1709" s="185" t="n">
        <v>0</v>
      </c>
      <c r="X1709" s="185" t="n">
        <f aca="false">IF(OR(S1709="sì",S1709="forfettario 190"),SUM(T1709+W1709),SUM(T1709+V1709+W1709))</f>
        <v>0</v>
      </c>
      <c r="Y1709" s="205"/>
      <c r="Z1709" s="205"/>
      <c r="AA1709" s="206"/>
      <c r="AB1709" s="189" t="n">
        <f aca="false">IF(AA1709="SI",X1709,0)</f>
        <v>0</v>
      </c>
      <c r="AC1709" s="207"/>
      <c r="AD1709" s="207"/>
      <c r="AE1709" s="207"/>
      <c r="AF1709" s="207"/>
      <c r="AG1709" s="207"/>
      <c r="AH1709" s="208"/>
    </row>
    <row r="1710" customFormat="false" ht="13.5" hidden="false" customHeight="true" outlineLevel="0" collapsed="false">
      <c r="A1710" s="22" t="n">
        <v>1709</v>
      </c>
      <c r="B1710" s="180"/>
      <c r="C1710" s="22"/>
      <c r="D1710" s="22"/>
      <c r="E1710" s="22"/>
      <c r="F1710" s="22"/>
      <c r="G1710" s="22"/>
      <c r="H1710" s="183"/>
      <c r="I1710" s="183"/>
      <c r="J1710" s="22"/>
      <c r="K1710" s="191" t="e">
        <f aca="false">VLOOKUP('Altri Costi'!J1710,Legenda!$D$1:$F$258,2)</f>
        <v>#N/A</v>
      </c>
      <c r="L1710" s="22"/>
      <c r="M1710" s="22"/>
      <c r="N1710" s="203"/>
      <c r="O1710" s="183"/>
      <c r="P1710" s="22"/>
      <c r="Q1710" s="203"/>
      <c r="R1710" s="183"/>
      <c r="S1710" s="184" t="n">
        <f aca="false">'Piano Finanziario Annuale'!$F$6</f>
        <v>0</v>
      </c>
      <c r="T1710" s="185" t="n">
        <v>0</v>
      </c>
      <c r="U1710" s="186"/>
      <c r="V1710" s="187" t="n">
        <f aca="false">(T1710*U1710)</f>
        <v>0</v>
      </c>
      <c r="W1710" s="185" t="n">
        <v>0</v>
      </c>
      <c r="X1710" s="185" t="n">
        <f aca="false">IF(OR(S1710="sì",S1710="forfettario 190"),SUM(T1710+W1710),SUM(T1710+V1710+W1710))</f>
        <v>0</v>
      </c>
      <c r="Y1710" s="205"/>
      <c r="Z1710" s="205"/>
      <c r="AA1710" s="206"/>
      <c r="AB1710" s="189" t="n">
        <f aca="false">IF(AA1710="SI",X1710,0)</f>
        <v>0</v>
      </c>
      <c r="AC1710" s="207"/>
      <c r="AD1710" s="207"/>
      <c r="AE1710" s="207"/>
      <c r="AF1710" s="207"/>
      <c r="AG1710" s="207"/>
      <c r="AH1710" s="208"/>
    </row>
    <row r="1711" customFormat="false" ht="13.5" hidden="false" customHeight="true" outlineLevel="0" collapsed="false">
      <c r="A1711" s="22" t="n">
        <v>1710</v>
      </c>
      <c r="B1711" s="180"/>
      <c r="C1711" s="22"/>
      <c r="D1711" s="22"/>
      <c r="E1711" s="22"/>
      <c r="F1711" s="22"/>
      <c r="G1711" s="22"/>
      <c r="H1711" s="183"/>
      <c r="I1711" s="183"/>
      <c r="J1711" s="22"/>
      <c r="K1711" s="191" t="e">
        <f aca="false">VLOOKUP('Altri Costi'!J1711,Legenda!$D$1:$F$258,2)</f>
        <v>#N/A</v>
      </c>
      <c r="L1711" s="22"/>
      <c r="M1711" s="22"/>
      <c r="N1711" s="203"/>
      <c r="O1711" s="183"/>
      <c r="P1711" s="22"/>
      <c r="Q1711" s="203"/>
      <c r="R1711" s="183"/>
      <c r="S1711" s="184" t="n">
        <f aca="false">'Piano Finanziario Annuale'!$F$6</f>
        <v>0</v>
      </c>
      <c r="T1711" s="185" t="n">
        <v>0</v>
      </c>
      <c r="U1711" s="186"/>
      <c r="V1711" s="187" t="n">
        <f aca="false">(T1711*U1711)</f>
        <v>0</v>
      </c>
      <c r="W1711" s="185" t="n">
        <v>0</v>
      </c>
      <c r="X1711" s="185" t="n">
        <f aca="false">IF(OR(S1711="sì",S1711="forfettario 190"),SUM(T1711+W1711),SUM(T1711+V1711+W1711))</f>
        <v>0</v>
      </c>
      <c r="Y1711" s="205"/>
      <c r="Z1711" s="205"/>
      <c r="AA1711" s="206"/>
      <c r="AB1711" s="189" t="n">
        <f aca="false">IF(AA1711="SI",X1711,0)</f>
        <v>0</v>
      </c>
      <c r="AC1711" s="207"/>
      <c r="AD1711" s="207"/>
      <c r="AE1711" s="207"/>
      <c r="AF1711" s="207"/>
      <c r="AG1711" s="207"/>
      <c r="AH1711" s="208"/>
    </row>
    <row r="1712" customFormat="false" ht="13.5" hidden="false" customHeight="true" outlineLevel="0" collapsed="false">
      <c r="A1712" s="22" t="n">
        <v>1711</v>
      </c>
      <c r="B1712" s="180"/>
      <c r="C1712" s="22"/>
      <c r="D1712" s="22"/>
      <c r="E1712" s="22"/>
      <c r="F1712" s="22"/>
      <c r="G1712" s="22"/>
      <c r="H1712" s="183"/>
      <c r="I1712" s="183"/>
      <c r="J1712" s="22"/>
      <c r="K1712" s="191" t="e">
        <f aca="false">VLOOKUP('Altri Costi'!J1712,Legenda!$D$1:$F$258,2)</f>
        <v>#N/A</v>
      </c>
      <c r="L1712" s="22"/>
      <c r="M1712" s="22"/>
      <c r="N1712" s="203"/>
      <c r="O1712" s="183"/>
      <c r="P1712" s="22"/>
      <c r="Q1712" s="203"/>
      <c r="R1712" s="183"/>
      <c r="S1712" s="184" t="n">
        <f aca="false">'Piano Finanziario Annuale'!$F$6</f>
        <v>0</v>
      </c>
      <c r="T1712" s="185" t="n">
        <v>0</v>
      </c>
      <c r="U1712" s="186"/>
      <c r="V1712" s="187" t="n">
        <f aca="false">(T1712*U1712)</f>
        <v>0</v>
      </c>
      <c r="W1712" s="185" t="n">
        <v>0</v>
      </c>
      <c r="X1712" s="185" t="n">
        <f aca="false">IF(OR(S1712="sì",S1712="forfettario 190"),SUM(T1712+W1712),SUM(T1712+V1712+W1712))</f>
        <v>0</v>
      </c>
      <c r="Y1712" s="205"/>
      <c r="Z1712" s="205"/>
      <c r="AA1712" s="206"/>
      <c r="AB1712" s="189" t="n">
        <f aca="false">IF(AA1712="SI",X1712,0)</f>
        <v>0</v>
      </c>
      <c r="AC1712" s="207"/>
      <c r="AD1712" s="207"/>
      <c r="AE1712" s="207"/>
      <c r="AF1712" s="207"/>
      <c r="AG1712" s="207"/>
      <c r="AH1712" s="208"/>
    </row>
    <row r="1713" customFormat="false" ht="13.5" hidden="false" customHeight="true" outlineLevel="0" collapsed="false">
      <c r="A1713" s="22" t="n">
        <v>1712</v>
      </c>
      <c r="B1713" s="180"/>
      <c r="C1713" s="22"/>
      <c r="D1713" s="22"/>
      <c r="E1713" s="22"/>
      <c r="F1713" s="22"/>
      <c r="G1713" s="22"/>
      <c r="H1713" s="183"/>
      <c r="I1713" s="183"/>
      <c r="J1713" s="22"/>
      <c r="K1713" s="191" t="e">
        <f aca="false">VLOOKUP('Altri Costi'!J1713,Legenda!$D$1:$F$258,2)</f>
        <v>#N/A</v>
      </c>
      <c r="L1713" s="22"/>
      <c r="M1713" s="22"/>
      <c r="N1713" s="203"/>
      <c r="O1713" s="183"/>
      <c r="P1713" s="22"/>
      <c r="Q1713" s="203"/>
      <c r="R1713" s="183"/>
      <c r="S1713" s="184" t="n">
        <f aca="false">'Piano Finanziario Annuale'!$F$6</f>
        <v>0</v>
      </c>
      <c r="T1713" s="185" t="n">
        <v>0</v>
      </c>
      <c r="U1713" s="186"/>
      <c r="V1713" s="187" t="n">
        <f aca="false">(T1713*U1713)</f>
        <v>0</v>
      </c>
      <c r="W1713" s="185" t="n">
        <v>0</v>
      </c>
      <c r="X1713" s="185" t="n">
        <f aca="false">IF(OR(S1713="sì",S1713="forfettario 190"),SUM(T1713+W1713),SUM(T1713+V1713+W1713))</f>
        <v>0</v>
      </c>
      <c r="Y1713" s="205"/>
      <c r="Z1713" s="205"/>
      <c r="AA1713" s="206"/>
      <c r="AB1713" s="189" t="n">
        <f aca="false">IF(AA1713="SI",X1713,0)</f>
        <v>0</v>
      </c>
      <c r="AC1713" s="207"/>
      <c r="AD1713" s="207"/>
      <c r="AE1713" s="207"/>
      <c r="AF1713" s="207"/>
      <c r="AG1713" s="207"/>
      <c r="AH1713" s="208"/>
    </row>
    <row r="1714" customFormat="false" ht="13.5" hidden="false" customHeight="true" outlineLevel="0" collapsed="false">
      <c r="A1714" s="22" t="n">
        <v>1713</v>
      </c>
      <c r="B1714" s="180"/>
      <c r="C1714" s="22"/>
      <c r="D1714" s="22"/>
      <c r="E1714" s="22"/>
      <c r="F1714" s="22"/>
      <c r="G1714" s="22"/>
      <c r="H1714" s="183"/>
      <c r="I1714" s="183"/>
      <c r="J1714" s="22"/>
      <c r="K1714" s="191" t="e">
        <f aca="false">VLOOKUP('Altri Costi'!J1714,Legenda!$D$1:$F$258,2)</f>
        <v>#N/A</v>
      </c>
      <c r="L1714" s="22"/>
      <c r="M1714" s="22"/>
      <c r="N1714" s="203"/>
      <c r="O1714" s="183"/>
      <c r="P1714" s="22"/>
      <c r="Q1714" s="203"/>
      <c r="R1714" s="183"/>
      <c r="S1714" s="184" t="n">
        <f aca="false">'Piano Finanziario Annuale'!$F$6</f>
        <v>0</v>
      </c>
      <c r="T1714" s="185" t="n">
        <v>0</v>
      </c>
      <c r="U1714" s="186"/>
      <c r="V1714" s="187" t="n">
        <f aca="false">(T1714*U1714)</f>
        <v>0</v>
      </c>
      <c r="W1714" s="185" t="n">
        <v>0</v>
      </c>
      <c r="X1714" s="185" t="n">
        <f aca="false">IF(OR(S1714="sì",S1714="forfettario 190"),SUM(T1714+W1714),SUM(T1714+V1714+W1714))</f>
        <v>0</v>
      </c>
      <c r="Y1714" s="205"/>
      <c r="Z1714" s="205"/>
      <c r="AA1714" s="206"/>
      <c r="AB1714" s="189" t="n">
        <f aca="false">IF(AA1714="SI",X1714,0)</f>
        <v>0</v>
      </c>
      <c r="AC1714" s="207"/>
      <c r="AD1714" s="207"/>
      <c r="AE1714" s="207"/>
      <c r="AF1714" s="207"/>
      <c r="AG1714" s="207"/>
      <c r="AH1714" s="208"/>
    </row>
    <row r="1715" customFormat="false" ht="13.5" hidden="false" customHeight="true" outlineLevel="0" collapsed="false">
      <c r="A1715" s="22" t="n">
        <v>1714</v>
      </c>
      <c r="B1715" s="180"/>
      <c r="C1715" s="22"/>
      <c r="D1715" s="22"/>
      <c r="E1715" s="22"/>
      <c r="F1715" s="22"/>
      <c r="G1715" s="22"/>
      <c r="H1715" s="183"/>
      <c r="I1715" s="183"/>
      <c r="J1715" s="22"/>
      <c r="K1715" s="191" t="e">
        <f aca="false">VLOOKUP('Altri Costi'!J1715,Legenda!$D$1:$F$258,2)</f>
        <v>#N/A</v>
      </c>
      <c r="L1715" s="22"/>
      <c r="M1715" s="22"/>
      <c r="N1715" s="203"/>
      <c r="O1715" s="183"/>
      <c r="P1715" s="22"/>
      <c r="Q1715" s="203"/>
      <c r="R1715" s="183"/>
      <c r="S1715" s="184" t="n">
        <f aca="false">'Piano Finanziario Annuale'!$F$6</f>
        <v>0</v>
      </c>
      <c r="T1715" s="185" t="n">
        <v>0</v>
      </c>
      <c r="U1715" s="186"/>
      <c r="V1715" s="187" t="n">
        <f aca="false">(T1715*U1715)</f>
        <v>0</v>
      </c>
      <c r="W1715" s="185" t="n">
        <v>0</v>
      </c>
      <c r="X1715" s="185" t="n">
        <f aca="false">IF(OR(S1715="sì",S1715="forfettario 190"),SUM(T1715+W1715),SUM(T1715+V1715+W1715))</f>
        <v>0</v>
      </c>
      <c r="Y1715" s="205"/>
      <c r="Z1715" s="205"/>
      <c r="AA1715" s="206"/>
      <c r="AB1715" s="189" t="n">
        <f aca="false">IF(AA1715="SI",X1715,0)</f>
        <v>0</v>
      </c>
      <c r="AC1715" s="207"/>
      <c r="AD1715" s="207"/>
      <c r="AE1715" s="207"/>
      <c r="AF1715" s="207"/>
      <c r="AG1715" s="207"/>
      <c r="AH1715" s="208"/>
    </row>
    <row r="1716" customFormat="false" ht="13.5" hidden="false" customHeight="true" outlineLevel="0" collapsed="false">
      <c r="A1716" s="22" t="n">
        <v>1715</v>
      </c>
      <c r="B1716" s="180"/>
      <c r="C1716" s="22"/>
      <c r="D1716" s="22"/>
      <c r="E1716" s="22"/>
      <c r="F1716" s="22"/>
      <c r="G1716" s="22"/>
      <c r="H1716" s="183"/>
      <c r="I1716" s="183"/>
      <c r="J1716" s="22"/>
      <c r="K1716" s="191" t="e">
        <f aca="false">VLOOKUP('Altri Costi'!J1716,Legenda!$D$1:$F$258,2)</f>
        <v>#N/A</v>
      </c>
      <c r="L1716" s="22"/>
      <c r="M1716" s="22"/>
      <c r="N1716" s="203"/>
      <c r="O1716" s="183"/>
      <c r="P1716" s="22"/>
      <c r="Q1716" s="203"/>
      <c r="R1716" s="183"/>
      <c r="S1716" s="184" t="n">
        <f aca="false">'Piano Finanziario Annuale'!$F$6</f>
        <v>0</v>
      </c>
      <c r="T1716" s="185" t="n">
        <v>0</v>
      </c>
      <c r="U1716" s="186"/>
      <c r="V1716" s="187" t="n">
        <f aca="false">(T1716*U1716)</f>
        <v>0</v>
      </c>
      <c r="W1716" s="185" t="n">
        <v>0</v>
      </c>
      <c r="X1716" s="185" t="n">
        <f aca="false">IF(OR(S1716="sì",S1716="forfettario 190"),SUM(T1716+W1716),SUM(T1716+V1716+W1716))</f>
        <v>0</v>
      </c>
      <c r="Y1716" s="205"/>
      <c r="Z1716" s="205"/>
      <c r="AA1716" s="206"/>
      <c r="AB1716" s="189" t="n">
        <f aca="false">IF(AA1716="SI",X1716,0)</f>
        <v>0</v>
      </c>
      <c r="AC1716" s="207"/>
      <c r="AD1716" s="207"/>
      <c r="AE1716" s="207"/>
      <c r="AF1716" s="207"/>
      <c r="AG1716" s="207"/>
      <c r="AH1716" s="208"/>
    </row>
    <row r="1717" customFormat="false" ht="13.5" hidden="false" customHeight="true" outlineLevel="0" collapsed="false">
      <c r="A1717" s="22" t="n">
        <v>1716</v>
      </c>
      <c r="B1717" s="180"/>
      <c r="C1717" s="22"/>
      <c r="D1717" s="22"/>
      <c r="E1717" s="22"/>
      <c r="F1717" s="22"/>
      <c r="G1717" s="22"/>
      <c r="H1717" s="183"/>
      <c r="I1717" s="183"/>
      <c r="J1717" s="22"/>
      <c r="K1717" s="191" t="e">
        <f aca="false">VLOOKUP('Altri Costi'!J1717,Legenda!$D$1:$F$258,2)</f>
        <v>#N/A</v>
      </c>
      <c r="L1717" s="22"/>
      <c r="M1717" s="22"/>
      <c r="N1717" s="203"/>
      <c r="O1717" s="183"/>
      <c r="P1717" s="22"/>
      <c r="Q1717" s="203"/>
      <c r="R1717" s="183"/>
      <c r="S1717" s="184" t="n">
        <f aca="false">'Piano Finanziario Annuale'!$F$6</f>
        <v>0</v>
      </c>
      <c r="T1717" s="185" t="n">
        <v>0</v>
      </c>
      <c r="U1717" s="186"/>
      <c r="V1717" s="187" t="n">
        <f aca="false">(T1717*U1717)</f>
        <v>0</v>
      </c>
      <c r="W1717" s="185" t="n">
        <v>0</v>
      </c>
      <c r="X1717" s="185" t="n">
        <f aca="false">IF(OR(S1717="sì",S1717="forfettario 190"),SUM(T1717+W1717),SUM(T1717+V1717+W1717))</f>
        <v>0</v>
      </c>
      <c r="Y1717" s="205"/>
      <c r="Z1717" s="205"/>
      <c r="AA1717" s="206"/>
      <c r="AB1717" s="189" t="n">
        <f aca="false">IF(AA1717="SI",X1717,0)</f>
        <v>0</v>
      </c>
      <c r="AC1717" s="207"/>
      <c r="AD1717" s="207"/>
      <c r="AE1717" s="207"/>
      <c r="AF1717" s="207"/>
      <c r="AG1717" s="207"/>
      <c r="AH1717" s="208"/>
    </row>
    <row r="1718" customFormat="false" ht="13.5" hidden="false" customHeight="true" outlineLevel="0" collapsed="false">
      <c r="A1718" s="22" t="n">
        <v>1717</v>
      </c>
      <c r="B1718" s="180"/>
      <c r="C1718" s="22"/>
      <c r="D1718" s="22"/>
      <c r="E1718" s="22"/>
      <c r="F1718" s="22"/>
      <c r="G1718" s="22"/>
      <c r="H1718" s="183"/>
      <c r="I1718" s="183"/>
      <c r="J1718" s="22"/>
      <c r="K1718" s="191" t="e">
        <f aca="false">VLOOKUP('Altri Costi'!J1718,Legenda!$D$1:$F$258,2)</f>
        <v>#N/A</v>
      </c>
      <c r="L1718" s="22"/>
      <c r="M1718" s="22"/>
      <c r="N1718" s="203"/>
      <c r="O1718" s="183"/>
      <c r="P1718" s="22"/>
      <c r="Q1718" s="203"/>
      <c r="R1718" s="183"/>
      <c r="S1718" s="184" t="n">
        <f aca="false">'Piano Finanziario Annuale'!$F$6</f>
        <v>0</v>
      </c>
      <c r="T1718" s="185" t="n">
        <v>0</v>
      </c>
      <c r="U1718" s="186"/>
      <c r="V1718" s="187" t="n">
        <f aca="false">(T1718*U1718)</f>
        <v>0</v>
      </c>
      <c r="W1718" s="185" t="n">
        <v>0</v>
      </c>
      <c r="X1718" s="185" t="n">
        <f aca="false">IF(OR(S1718="sì",S1718="forfettario 190"),SUM(T1718+W1718),SUM(T1718+V1718+W1718))</f>
        <v>0</v>
      </c>
      <c r="Y1718" s="205"/>
      <c r="Z1718" s="205"/>
      <c r="AA1718" s="206"/>
      <c r="AB1718" s="189" t="n">
        <f aca="false">IF(AA1718="SI",X1718,0)</f>
        <v>0</v>
      </c>
      <c r="AC1718" s="207"/>
      <c r="AD1718" s="207"/>
      <c r="AE1718" s="207"/>
      <c r="AF1718" s="207"/>
      <c r="AG1718" s="207"/>
      <c r="AH1718" s="208"/>
    </row>
    <row r="1719" customFormat="false" ht="13.5" hidden="false" customHeight="true" outlineLevel="0" collapsed="false">
      <c r="A1719" s="22" t="n">
        <v>1718</v>
      </c>
      <c r="B1719" s="180"/>
      <c r="C1719" s="22"/>
      <c r="D1719" s="22"/>
      <c r="E1719" s="22"/>
      <c r="F1719" s="22"/>
      <c r="G1719" s="22"/>
      <c r="H1719" s="183"/>
      <c r="I1719" s="183"/>
      <c r="J1719" s="22"/>
      <c r="K1719" s="191" t="e">
        <f aca="false">VLOOKUP('Altri Costi'!J1719,Legenda!$D$1:$F$258,2)</f>
        <v>#N/A</v>
      </c>
      <c r="L1719" s="22"/>
      <c r="M1719" s="22"/>
      <c r="N1719" s="203"/>
      <c r="O1719" s="183"/>
      <c r="P1719" s="22"/>
      <c r="Q1719" s="203"/>
      <c r="R1719" s="183"/>
      <c r="S1719" s="184" t="n">
        <f aca="false">'Piano Finanziario Annuale'!$F$6</f>
        <v>0</v>
      </c>
      <c r="T1719" s="185" t="n">
        <v>0</v>
      </c>
      <c r="U1719" s="186"/>
      <c r="V1719" s="187" t="n">
        <f aca="false">(T1719*U1719)</f>
        <v>0</v>
      </c>
      <c r="W1719" s="185" t="n">
        <v>0</v>
      </c>
      <c r="X1719" s="185" t="n">
        <f aca="false">IF(OR(S1719="sì",S1719="forfettario 190"),SUM(T1719+W1719),SUM(T1719+V1719+W1719))</f>
        <v>0</v>
      </c>
      <c r="Y1719" s="205"/>
      <c r="Z1719" s="205"/>
      <c r="AA1719" s="206"/>
      <c r="AB1719" s="189" t="n">
        <f aca="false">IF(AA1719="SI",X1719,0)</f>
        <v>0</v>
      </c>
      <c r="AC1719" s="207"/>
      <c r="AD1719" s="207"/>
      <c r="AE1719" s="207"/>
      <c r="AF1719" s="207"/>
      <c r="AG1719" s="207"/>
      <c r="AH1719" s="208"/>
    </row>
    <row r="1720" customFormat="false" ht="13.5" hidden="false" customHeight="true" outlineLevel="0" collapsed="false">
      <c r="A1720" s="22" t="n">
        <v>1719</v>
      </c>
      <c r="B1720" s="180"/>
      <c r="C1720" s="22"/>
      <c r="D1720" s="22"/>
      <c r="E1720" s="22"/>
      <c r="F1720" s="22"/>
      <c r="G1720" s="22"/>
      <c r="H1720" s="183"/>
      <c r="I1720" s="183"/>
      <c r="J1720" s="22"/>
      <c r="K1720" s="191" t="e">
        <f aca="false">VLOOKUP('Altri Costi'!J1720,Legenda!$D$1:$F$258,2)</f>
        <v>#N/A</v>
      </c>
      <c r="L1720" s="22"/>
      <c r="M1720" s="22"/>
      <c r="N1720" s="203"/>
      <c r="O1720" s="183"/>
      <c r="P1720" s="22"/>
      <c r="Q1720" s="203"/>
      <c r="R1720" s="183"/>
      <c r="S1720" s="184" t="n">
        <f aca="false">'Piano Finanziario Annuale'!$F$6</f>
        <v>0</v>
      </c>
      <c r="T1720" s="185" t="n">
        <v>0</v>
      </c>
      <c r="U1720" s="186"/>
      <c r="V1720" s="187" t="n">
        <f aca="false">(T1720*U1720)</f>
        <v>0</v>
      </c>
      <c r="W1720" s="185" t="n">
        <v>0</v>
      </c>
      <c r="X1720" s="185" t="n">
        <f aca="false">IF(OR(S1720="sì",S1720="forfettario 190"),SUM(T1720+W1720),SUM(T1720+V1720+W1720))</f>
        <v>0</v>
      </c>
      <c r="Y1720" s="205"/>
      <c r="Z1720" s="205"/>
      <c r="AA1720" s="206"/>
      <c r="AB1720" s="189" t="n">
        <f aca="false">IF(AA1720="SI",X1720,0)</f>
        <v>0</v>
      </c>
      <c r="AC1720" s="207"/>
      <c r="AD1720" s="207"/>
      <c r="AE1720" s="207"/>
      <c r="AF1720" s="207"/>
      <c r="AG1720" s="207"/>
      <c r="AH1720" s="208"/>
    </row>
    <row r="1721" customFormat="false" ht="13.5" hidden="false" customHeight="true" outlineLevel="0" collapsed="false">
      <c r="A1721" s="22" t="n">
        <v>1720</v>
      </c>
      <c r="B1721" s="180"/>
      <c r="C1721" s="22"/>
      <c r="D1721" s="22"/>
      <c r="E1721" s="22"/>
      <c r="F1721" s="22"/>
      <c r="G1721" s="22"/>
      <c r="H1721" s="183"/>
      <c r="I1721" s="183"/>
      <c r="J1721" s="22"/>
      <c r="K1721" s="191" t="e">
        <f aca="false">VLOOKUP('Altri Costi'!J1721,Legenda!$D$1:$F$258,2)</f>
        <v>#N/A</v>
      </c>
      <c r="L1721" s="22"/>
      <c r="M1721" s="22"/>
      <c r="N1721" s="203"/>
      <c r="O1721" s="183"/>
      <c r="P1721" s="22"/>
      <c r="Q1721" s="203"/>
      <c r="R1721" s="183"/>
      <c r="S1721" s="184" t="n">
        <f aca="false">'Piano Finanziario Annuale'!$F$6</f>
        <v>0</v>
      </c>
      <c r="T1721" s="185" t="n">
        <v>0</v>
      </c>
      <c r="U1721" s="186"/>
      <c r="V1721" s="187" t="n">
        <f aca="false">(T1721*U1721)</f>
        <v>0</v>
      </c>
      <c r="W1721" s="185" t="n">
        <v>0</v>
      </c>
      <c r="X1721" s="185" t="n">
        <f aca="false">IF(OR(S1721="sì",S1721="forfettario 190"),SUM(T1721+W1721),SUM(T1721+V1721+W1721))</f>
        <v>0</v>
      </c>
      <c r="Y1721" s="205"/>
      <c r="Z1721" s="205"/>
      <c r="AA1721" s="206"/>
      <c r="AB1721" s="189" t="n">
        <f aca="false">IF(AA1721="SI",X1721,0)</f>
        <v>0</v>
      </c>
      <c r="AC1721" s="207"/>
      <c r="AD1721" s="207"/>
      <c r="AE1721" s="207"/>
      <c r="AF1721" s="207"/>
      <c r="AG1721" s="207"/>
      <c r="AH1721" s="208"/>
    </row>
    <row r="1722" customFormat="false" ht="13.5" hidden="false" customHeight="true" outlineLevel="0" collapsed="false">
      <c r="A1722" s="22" t="n">
        <v>1721</v>
      </c>
      <c r="B1722" s="180"/>
      <c r="C1722" s="22"/>
      <c r="D1722" s="22"/>
      <c r="E1722" s="22"/>
      <c r="F1722" s="22"/>
      <c r="G1722" s="22"/>
      <c r="H1722" s="183"/>
      <c r="I1722" s="183"/>
      <c r="J1722" s="22"/>
      <c r="K1722" s="191" t="e">
        <f aca="false">VLOOKUP('Altri Costi'!J1722,Legenda!$D$1:$F$258,2)</f>
        <v>#N/A</v>
      </c>
      <c r="L1722" s="22"/>
      <c r="M1722" s="22"/>
      <c r="N1722" s="203"/>
      <c r="O1722" s="183"/>
      <c r="P1722" s="22"/>
      <c r="Q1722" s="203"/>
      <c r="R1722" s="183"/>
      <c r="S1722" s="184" t="n">
        <f aca="false">'Piano Finanziario Annuale'!$F$6</f>
        <v>0</v>
      </c>
      <c r="T1722" s="185" t="n">
        <v>0</v>
      </c>
      <c r="U1722" s="186"/>
      <c r="V1722" s="187" t="n">
        <f aca="false">(T1722*U1722)</f>
        <v>0</v>
      </c>
      <c r="W1722" s="185" t="n">
        <v>0</v>
      </c>
      <c r="X1722" s="185" t="n">
        <f aca="false">IF(OR(S1722="sì",S1722="forfettario 190"),SUM(T1722+W1722),SUM(T1722+V1722+W1722))</f>
        <v>0</v>
      </c>
      <c r="Y1722" s="205"/>
      <c r="Z1722" s="205"/>
      <c r="AA1722" s="206"/>
      <c r="AB1722" s="189" t="n">
        <f aca="false">IF(AA1722="SI",X1722,0)</f>
        <v>0</v>
      </c>
      <c r="AC1722" s="207"/>
      <c r="AD1722" s="207"/>
      <c r="AE1722" s="207"/>
      <c r="AF1722" s="207"/>
      <c r="AG1722" s="207"/>
      <c r="AH1722" s="208"/>
    </row>
    <row r="1723" customFormat="false" ht="13.5" hidden="false" customHeight="true" outlineLevel="0" collapsed="false">
      <c r="A1723" s="22" t="n">
        <v>1722</v>
      </c>
      <c r="B1723" s="180"/>
      <c r="C1723" s="22"/>
      <c r="D1723" s="22"/>
      <c r="E1723" s="22"/>
      <c r="F1723" s="22"/>
      <c r="G1723" s="22"/>
      <c r="H1723" s="183"/>
      <c r="I1723" s="183"/>
      <c r="J1723" s="22"/>
      <c r="K1723" s="191" t="e">
        <f aca="false">VLOOKUP('Altri Costi'!J1723,Legenda!$D$1:$F$258,2)</f>
        <v>#N/A</v>
      </c>
      <c r="L1723" s="22"/>
      <c r="M1723" s="22"/>
      <c r="N1723" s="203"/>
      <c r="O1723" s="183"/>
      <c r="P1723" s="22"/>
      <c r="Q1723" s="203"/>
      <c r="R1723" s="183"/>
      <c r="S1723" s="184" t="n">
        <f aca="false">'Piano Finanziario Annuale'!$F$6</f>
        <v>0</v>
      </c>
      <c r="T1723" s="185" t="n">
        <v>0</v>
      </c>
      <c r="U1723" s="186"/>
      <c r="V1723" s="187" t="n">
        <f aca="false">(T1723*U1723)</f>
        <v>0</v>
      </c>
      <c r="W1723" s="185" t="n">
        <v>0</v>
      </c>
      <c r="X1723" s="185" t="n">
        <f aca="false">IF(OR(S1723="sì",S1723="forfettario 190"),SUM(T1723+W1723),SUM(T1723+V1723+W1723))</f>
        <v>0</v>
      </c>
      <c r="Y1723" s="205"/>
      <c r="Z1723" s="205"/>
      <c r="AA1723" s="206"/>
      <c r="AB1723" s="189" t="n">
        <f aca="false">IF(AA1723="SI",X1723,0)</f>
        <v>0</v>
      </c>
      <c r="AC1723" s="207"/>
      <c r="AD1723" s="207"/>
      <c r="AE1723" s="207"/>
      <c r="AF1723" s="207"/>
      <c r="AG1723" s="207"/>
      <c r="AH1723" s="208"/>
    </row>
    <row r="1724" customFormat="false" ht="13.5" hidden="false" customHeight="true" outlineLevel="0" collapsed="false">
      <c r="A1724" s="22" t="n">
        <v>1723</v>
      </c>
      <c r="B1724" s="180"/>
      <c r="C1724" s="22"/>
      <c r="D1724" s="22"/>
      <c r="E1724" s="22"/>
      <c r="F1724" s="22"/>
      <c r="G1724" s="22"/>
      <c r="H1724" s="183"/>
      <c r="I1724" s="183"/>
      <c r="J1724" s="22"/>
      <c r="K1724" s="191" t="e">
        <f aca="false">VLOOKUP('Altri Costi'!J1724,Legenda!$D$1:$F$258,2)</f>
        <v>#N/A</v>
      </c>
      <c r="L1724" s="22"/>
      <c r="M1724" s="22"/>
      <c r="N1724" s="203"/>
      <c r="O1724" s="183"/>
      <c r="P1724" s="22"/>
      <c r="Q1724" s="203"/>
      <c r="R1724" s="183"/>
      <c r="S1724" s="184" t="n">
        <f aca="false">'Piano Finanziario Annuale'!$F$6</f>
        <v>0</v>
      </c>
      <c r="T1724" s="185" t="n">
        <v>0</v>
      </c>
      <c r="U1724" s="186"/>
      <c r="V1724" s="187" t="n">
        <f aca="false">(T1724*U1724)</f>
        <v>0</v>
      </c>
      <c r="W1724" s="185" t="n">
        <v>0</v>
      </c>
      <c r="X1724" s="185" t="n">
        <f aca="false">IF(OR(S1724="sì",S1724="forfettario 190"),SUM(T1724+W1724),SUM(T1724+V1724+W1724))</f>
        <v>0</v>
      </c>
      <c r="Y1724" s="205"/>
      <c r="Z1724" s="205"/>
      <c r="AA1724" s="206"/>
      <c r="AB1724" s="189" t="n">
        <f aca="false">IF(AA1724="SI",X1724,0)</f>
        <v>0</v>
      </c>
      <c r="AC1724" s="207"/>
      <c r="AD1724" s="207"/>
      <c r="AE1724" s="207"/>
      <c r="AF1724" s="207"/>
      <c r="AG1724" s="207"/>
      <c r="AH1724" s="208"/>
    </row>
    <row r="1725" customFormat="false" ht="13.5" hidden="false" customHeight="true" outlineLevel="0" collapsed="false">
      <c r="A1725" s="22" t="n">
        <v>1724</v>
      </c>
      <c r="B1725" s="180"/>
      <c r="C1725" s="22"/>
      <c r="D1725" s="22"/>
      <c r="E1725" s="22"/>
      <c r="F1725" s="22"/>
      <c r="G1725" s="22"/>
      <c r="H1725" s="183"/>
      <c r="I1725" s="183"/>
      <c r="J1725" s="22"/>
      <c r="K1725" s="191" t="e">
        <f aca="false">VLOOKUP('Altri Costi'!J1725,Legenda!$D$1:$F$258,2)</f>
        <v>#N/A</v>
      </c>
      <c r="L1725" s="22"/>
      <c r="M1725" s="22"/>
      <c r="N1725" s="203"/>
      <c r="O1725" s="183"/>
      <c r="P1725" s="22"/>
      <c r="Q1725" s="203"/>
      <c r="R1725" s="183"/>
      <c r="S1725" s="184" t="n">
        <f aca="false">'Piano Finanziario Annuale'!$F$6</f>
        <v>0</v>
      </c>
      <c r="T1725" s="185" t="n">
        <v>0</v>
      </c>
      <c r="U1725" s="186"/>
      <c r="V1725" s="187" t="n">
        <f aca="false">(T1725*U1725)</f>
        <v>0</v>
      </c>
      <c r="W1725" s="185" t="n">
        <v>0</v>
      </c>
      <c r="X1725" s="185" t="n">
        <f aca="false">IF(OR(S1725="sì",S1725="forfettario 190"),SUM(T1725+W1725),SUM(T1725+V1725+W1725))</f>
        <v>0</v>
      </c>
      <c r="Y1725" s="205"/>
      <c r="Z1725" s="205"/>
      <c r="AA1725" s="206"/>
      <c r="AB1725" s="189" t="n">
        <f aca="false">IF(AA1725="SI",X1725,0)</f>
        <v>0</v>
      </c>
      <c r="AC1725" s="207"/>
      <c r="AD1725" s="207"/>
      <c r="AE1725" s="207"/>
      <c r="AF1725" s="207"/>
      <c r="AG1725" s="207"/>
      <c r="AH1725" s="208"/>
    </row>
    <row r="1726" customFormat="false" ht="13.5" hidden="false" customHeight="true" outlineLevel="0" collapsed="false">
      <c r="A1726" s="22" t="n">
        <v>1725</v>
      </c>
      <c r="B1726" s="180"/>
      <c r="C1726" s="22"/>
      <c r="D1726" s="22"/>
      <c r="E1726" s="22"/>
      <c r="F1726" s="22"/>
      <c r="G1726" s="22"/>
      <c r="H1726" s="183"/>
      <c r="I1726" s="183"/>
      <c r="J1726" s="22"/>
      <c r="K1726" s="191" t="e">
        <f aca="false">VLOOKUP('Altri Costi'!J1726,Legenda!$D$1:$F$258,2)</f>
        <v>#N/A</v>
      </c>
      <c r="L1726" s="22"/>
      <c r="M1726" s="22"/>
      <c r="N1726" s="203"/>
      <c r="O1726" s="183"/>
      <c r="P1726" s="22"/>
      <c r="Q1726" s="203"/>
      <c r="R1726" s="183"/>
      <c r="S1726" s="184" t="n">
        <f aca="false">'Piano Finanziario Annuale'!$F$6</f>
        <v>0</v>
      </c>
      <c r="T1726" s="185" t="n">
        <v>0</v>
      </c>
      <c r="U1726" s="186"/>
      <c r="V1726" s="187" t="n">
        <f aca="false">(T1726*U1726)</f>
        <v>0</v>
      </c>
      <c r="W1726" s="185" t="n">
        <v>0</v>
      </c>
      <c r="X1726" s="185" t="n">
        <f aca="false">IF(OR(S1726="sì",S1726="forfettario 190"),SUM(T1726+W1726),SUM(T1726+V1726+W1726))</f>
        <v>0</v>
      </c>
      <c r="Y1726" s="205"/>
      <c r="Z1726" s="205"/>
      <c r="AA1726" s="206"/>
      <c r="AB1726" s="189" t="n">
        <f aca="false">IF(AA1726="SI",X1726,0)</f>
        <v>0</v>
      </c>
      <c r="AC1726" s="207"/>
      <c r="AD1726" s="207"/>
      <c r="AE1726" s="207"/>
      <c r="AF1726" s="207"/>
      <c r="AG1726" s="207"/>
      <c r="AH1726" s="208"/>
    </row>
    <row r="1727" customFormat="false" ht="13.5" hidden="false" customHeight="true" outlineLevel="0" collapsed="false">
      <c r="A1727" s="22" t="n">
        <v>1726</v>
      </c>
      <c r="B1727" s="180"/>
      <c r="C1727" s="22"/>
      <c r="D1727" s="22"/>
      <c r="E1727" s="22"/>
      <c r="F1727" s="22"/>
      <c r="G1727" s="22"/>
      <c r="H1727" s="183"/>
      <c r="I1727" s="183"/>
      <c r="J1727" s="22"/>
      <c r="K1727" s="191" t="e">
        <f aca="false">VLOOKUP('Altri Costi'!J1727,Legenda!$D$1:$F$258,2)</f>
        <v>#N/A</v>
      </c>
      <c r="L1727" s="22"/>
      <c r="M1727" s="22"/>
      <c r="N1727" s="203"/>
      <c r="O1727" s="183"/>
      <c r="P1727" s="22"/>
      <c r="Q1727" s="203"/>
      <c r="R1727" s="183"/>
      <c r="S1727" s="184" t="n">
        <f aca="false">'Piano Finanziario Annuale'!$F$6</f>
        <v>0</v>
      </c>
      <c r="T1727" s="185" t="n">
        <v>0</v>
      </c>
      <c r="U1727" s="186"/>
      <c r="V1727" s="187" t="n">
        <f aca="false">(T1727*U1727)</f>
        <v>0</v>
      </c>
      <c r="W1727" s="185" t="n">
        <v>0</v>
      </c>
      <c r="X1727" s="185" t="n">
        <f aca="false">IF(OR(S1727="sì",S1727="forfettario 190"),SUM(T1727+W1727),SUM(T1727+V1727+W1727))</f>
        <v>0</v>
      </c>
      <c r="Y1727" s="205"/>
      <c r="Z1727" s="205"/>
      <c r="AA1727" s="206"/>
      <c r="AB1727" s="189" t="n">
        <f aca="false">IF(AA1727="SI",X1727,0)</f>
        <v>0</v>
      </c>
      <c r="AC1727" s="207"/>
      <c r="AD1727" s="207"/>
      <c r="AE1727" s="207"/>
      <c r="AF1727" s="207"/>
      <c r="AG1727" s="207"/>
      <c r="AH1727" s="208"/>
    </row>
    <row r="1728" customFormat="false" ht="13.5" hidden="false" customHeight="true" outlineLevel="0" collapsed="false">
      <c r="A1728" s="22" t="n">
        <v>1727</v>
      </c>
      <c r="B1728" s="180"/>
      <c r="C1728" s="22"/>
      <c r="D1728" s="22"/>
      <c r="E1728" s="22"/>
      <c r="F1728" s="22"/>
      <c r="G1728" s="22"/>
      <c r="H1728" s="183"/>
      <c r="I1728" s="183"/>
      <c r="J1728" s="22"/>
      <c r="K1728" s="191" t="e">
        <f aca="false">VLOOKUP('Altri Costi'!J1728,Legenda!$D$1:$F$258,2)</f>
        <v>#N/A</v>
      </c>
      <c r="L1728" s="22"/>
      <c r="M1728" s="22"/>
      <c r="N1728" s="203"/>
      <c r="O1728" s="183"/>
      <c r="P1728" s="22"/>
      <c r="Q1728" s="203"/>
      <c r="R1728" s="183"/>
      <c r="S1728" s="184" t="n">
        <f aca="false">'Piano Finanziario Annuale'!$F$6</f>
        <v>0</v>
      </c>
      <c r="T1728" s="185" t="n">
        <v>0</v>
      </c>
      <c r="U1728" s="186"/>
      <c r="V1728" s="187" t="n">
        <f aca="false">(T1728*U1728)</f>
        <v>0</v>
      </c>
      <c r="W1728" s="185" t="n">
        <v>0</v>
      </c>
      <c r="X1728" s="185" t="n">
        <f aca="false">IF(OR(S1728="sì",S1728="forfettario 190"),SUM(T1728+W1728),SUM(T1728+V1728+W1728))</f>
        <v>0</v>
      </c>
      <c r="Y1728" s="205"/>
      <c r="Z1728" s="205"/>
      <c r="AA1728" s="206"/>
      <c r="AB1728" s="189" t="n">
        <f aca="false">IF(AA1728="SI",X1728,0)</f>
        <v>0</v>
      </c>
      <c r="AC1728" s="207"/>
      <c r="AD1728" s="207"/>
      <c r="AE1728" s="207"/>
      <c r="AF1728" s="207"/>
      <c r="AG1728" s="207"/>
      <c r="AH1728" s="208"/>
    </row>
    <row r="1729" customFormat="false" ht="13.5" hidden="false" customHeight="true" outlineLevel="0" collapsed="false">
      <c r="A1729" s="22" t="n">
        <v>1728</v>
      </c>
      <c r="B1729" s="180"/>
      <c r="C1729" s="22"/>
      <c r="D1729" s="22"/>
      <c r="E1729" s="22"/>
      <c r="F1729" s="22"/>
      <c r="G1729" s="22"/>
      <c r="H1729" s="183"/>
      <c r="I1729" s="183"/>
      <c r="J1729" s="22"/>
      <c r="K1729" s="191" t="e">
        <f aca="false">VLOOKUP('Altri Costi'!J1729,Legenda!$D$1:$F$258,2)</f>
        <v>#N/A</v>
      </c>
      <c r="L1729" s="22"/>
      <c r="M1729" s="22"/>
      <c r="N1729" s="203"/>
      <c r="O1729" s="183"/>
      <c r="P1729" s="22"/>
      <c r="Q1729" s="203"/>
      <c r="R1729" s="183"/>
      <c r="S1729" s="184" t="n">
        <f aca="false">'Piano Finanziario Annuale'!$F$6</f>
        <v>0</v>
      </c>
      <c r="T1729" s="185" t="n">
        <v>0</v>
      </c>
      <c r="U1729" s="186"/>
      <c r="V1729" s="187" t="n">
        <f aca="false">(T1729*U1729)</f>
        <v>0</v>
      </c>
      <c r="W1729" s="185" t="n">
        <v>0</v>
      </c>
      <c r="X1729" s="185" t="n">
        <f aca="false">IF(OR(S1729="sì",S1729="forfettario 190"),SUM(T1729+W1729),SUM(T1729+V1729+W1729))</f>
        <v>0</v>
      </c>
      <c r="Y1729" s="205"/>
      <c r="Z1729" s="205"/>
      <c r="AA1729" s="206"/>
      <c r="AB1729" s="189" t="n">
        <f aca="false">IF(AA1729="SI",X1729,0)</f>
        <v>0</v>
      </c>
      <c r="AC1729" s="207"/>
      <c r="AD1729" s="207"/>
      <c r="AE1729" s="207"/>
      <c r="AF1729" s="207"/>
      <c r="AG1729" s="207"/>
      <c r="AH1729" s="208"/>
    </row>
    <row r="1730" customFormat="false" ht="13.5" hidden="false" customHeight="true" outlineLevel="0" collapsed="false">
      <c r="A1730" s="22" t="n">
        <v>1729</v>
      </c>
      <c r="B1730" s="180"/>
      <c r="C1730" s="22"/>
      <c r="D1730" s="22"/>
      <c r="E1730" s="22"/>
      <c r="F1730" s="22"/>
      <c r="G1730" s="22"/>
      <c r="H1730" s="183"/>
      <c r="I1730" s="183"/>
      <c r="J1730" s="22"/>
      <c r="K1730" s="191" t="e">
        <f aca="false">VLOOKUP('Altri Costi'!J1730,Legenda!$D$1:$F$258,2)</f>
        <v>#N/A</v>
      </c>
      <c r="L1730" s="22"/>
      <c r="M1730" s="22"/>
      <c r="N1730" s="203"/>
      <c r="O1730" s="183"/>
      <c r="P1730" s="22"/>
      <c r="Q1730" s="203"/>
      <c r="R1730" s="183"/>
      <c r="S1730" s="184" t="n">
        <f aca="false">'Piano Finanziario Annuale'!$F$6</f>
        <v>0</v>
      </c>
      <c r="T1730" s="185" t="n">
        <v>0</v>
      </c>
      <c r="U1730" s="186"/>
      <c r="V1730" s="187" t="n">
        <f aca="false">(T1730*U1730)</f>
        <v>0</v>
      </c>
      <c r="W1730" s="185" t="n">
        <v>0</v>
      </c>
      <c r="X1730" s="185" t="n">
        <f aca="false">IF(OR(S1730="sì",S1730="forfettario 190"),SUM(T1730+W1730),SUM(T1730+V1730+W1730))</f>
        <v>0</v>
      </c>
      <c r="Y1730" s="205"/>
      <c r="Z1730" s="205"/>
      <c r="AA1730" s="206"/>
      <c r="AB1730" s="189" t="n">
        <f aca="false">IF(AA1730="SI",X1730,0)</f>
        <v>0</v>
      </c>
      <c r="AC1730" s="207"/>
      <c r="AD1730" s="207"/>
      <c r="AE1730" s="207"/>
      <c r="AF1730" s="207"/>
      <c r="AG1730" s="207"/>
      <c r="AH1730" s="208"/>
    </row>
    <row r="1731" customFormat="false" ht="13.5" hidden="false" customHeight="true" outlineLevel="0" collapsed="false">
      <c r="A1731" s="22" t="n">
        <v>1730</v>
      </c>
      <c r="B1731" s="180"/>
      <c r="C1731" s="22"/>
      <c r="D1731" s="22"/>
      <c r="E1731" s="22"/>
      <c r="F1731" s="22"/>
      <c r="G1731" s="22"/>
      <c r="H1731" s="183"/>
      <c r="I1731" s="183"/>
      <c r="J1731" s="22"/>
      <c r="K1731" s="191" t="e">
        <f aca="false">VLOOKUP('Altri Costi'!J1731,Legenda!$D$1:$F$258,2)</f>
        <v>#N/A</v>
      </c>
      <c r="L1731" s="22"/>
      <c r="M1731" s="22"/>
      <c r="N1731" s="203"/>
      <c r="O1731" s="183"/>
      <c r="P1731" s="22"/>
      <c r="Q1731" s="203"/>
      <c r="R1731" s="183"/>
      <c r="S1731" s="184" t="n">
        <f aca="false">'Piano Finanziario Annuale'!$F$6</f>
        <v>0</v>
      </c>
      <c r="T1731" s="185" t="n">
        <v>0</v>
      </c>
      <c r="U1731" s="186"/>
      <c r="V1731" s="187" t="n">
        <f aca="false">(T1731*U1731)</f>
        <v>0</v>
      </c>
      <c r="W1731" s="185" t="n">
        <v>0</v>
      </c>
      <c r="X1731" s="185" t="n">
        <f aca="false">IF(OR(S1731="sì",S1731="forfettario 190"),SUM(T1731+W1731),SUM(T1731+V1731+W1731))</f>
        <v>0</v>
      </c>
      <c r="Y1731" s="205"/>
      <c r="Z1731" s="205"/>
      <c r="AA1731" s="206"/>
      <c r="AB1731" s="189" t="n">
        <f aca="false">IF(AA1731="SI",X1731,0)</f>
        <v>0</v>
      </c>
      <c r="AC1731" s="207"/>
      <c r="AD1731" s="207"/>
      <c r="AE1731" s="207"/>
      <c r="AF1731" s="207"/>
      <c r="AG1731" s="207"/>
      <c r="AH1731" s="208"/>
    </row>
    <row r="1732" customFormat="false" ht="13.5" hidden="false" customHeight="true" outlineLevel="0" collapsed="false">
      <c r="A1732" s="22" t="n">
        <v>1731</v>
      </c>
      <c r="B1732" s="180"/>
      <c r="C1732" s="22"/>
      <c r="D1732" s="22"/>
      <c r="E1732" s="22"/>
      <c r="F1732" s="22"/>
      <c r="G1732" s="22"/>
      <c r="H1732" s="183"/>
      <c r="I1732" s="183"/>
      <c r="J1732" s="22"/>
      <c r="K1732" s="191" t="e">
        <f aca="false">VLOOKUP('Altri Costi'!J1732,Legenda!$D$1:$F$258,2)</f>
        <v>#N/A</v>
      </c>
      <c r="L1732" s="22"/>
      <c r="M1732" s="22"/>
      <c r="N1732" s="203"/>
      <c r="O1732" s="183"/>
      <c r="P1732" s="22"/>
      <c r="Q1732" s="203"/>
      <c r="R1732" s="183"/>
      <c r="S1732" s="184" t="n">
        <f aca="false">'Piano Finanziario Annuale'!$F$6</f>
        <v>0</v>
      </c>
      <c r="T1732" s="185" t="n">
        <v>0</v>
      </c>
      <c r="U1732" s="186"/>
      <c r="V1732" s="187" t="n">
        <f aca="false">(T1732*U1732)</f>
        <v>0</v>
      </c>
      <c r="W1732" s="185" t="n">
        <v>0</v>
      </c>
      <c r="X1732" s="185" t="n">
        <f aca="false">IF(OR(S1732="sì",S1732="forfettario 190"),SUM(T1732+W1732),SUM(T1732+V1732+W1732))</f>
        <v>0</v>
      </c>
      <c r="Y1732" s="205"/>
      <c r="Z1732" s="205"/>
      <c r="AA1732" s="206"/>
      <c r="AB1732" s="189" t="n">
        <f aca="false">IF(AA1732="SI",X1732,0)</f>
        <v>0</v>
      </c>
      <c r="AC1732" s="207"/>
      <c r="AD1732" s="207"/>
      <c r="AE1732" s="207"/>
      <c r="AF1732" s="207"/>
      <c r="AG1732" s="207"/>
      <c r="AH1732" s="208"/>
    </row>
    <row r="1733" customFormat="false" ht="13.5" hidden="false" customHeight="true" outlineLevel="0" collapsed="false">
      <c r="A1733" s="22" t="n">
        <v>1732</v>
      </c>
      <c r="B1733" s="180"/>
      <c r="C1733" s="22"/>
      <c r="D1733" s="22"/>
      <c r="E1733" s="22"/>
      <c r="F1733" s="22"/>
      <c r="G1733" s="22"/>
      <c r="H1733" s="183"/>
      <c r="I1733" s="183"/>
      <c r="J1733" s="22"/>
      <c r="K1733" s="191" t="e">
        <f aca="false">VLOOKUP('Altri Costi'!J1733,Legenda!$D$1:$F$258,2)</f>
        <v>#N/A</v>
      </c>
      <c r="L1733" s="22"/>
      <c r="M1733" s="22"/>
      <c r="N1733" s="203"/>
      <c r="O1733" s="183"/>
      <c r="P1733" s="22"/>
      <c r="Q1733" s="203"/>
      <c r="R1733" s="183"/>
      <c r="S1733" s="184" t="n">
        <f aca="false">'Piano Finanziario Annuale'!$F$6</f>
        <v>0</v>
      </c>
      <c r="T1733" s="185" t="n">
        <v>0</v>
      </c>
      <c r="U1733" s="186"/>
      <c r="V1733" s="187" t="n">
        <f aca="false">(T1733*U1733)</f>
        <v>0</v>
      </c>
      <c r="W1733" s="185" t="n">
        <v>0</v>
      </c>
      <c r="X1733" s="185" t="n">
        <f aca="false">IF(OR(S1733="sì",S1733="forfettario 190"),SUM(T1733+W1733),SUM(T1733+V1733+W1733))</f>
        <v>0</v>
      </c>
      <c r="Y1733" s="205"/>
      <c r="Z1733" s="205"/>
      <c r="AA1733" s="206"/>
      <c r="AB1733" s="189" t="n">
        <f aca="false">IF(AA1733="SI",X1733,0)</f>
        <v>0</v>
      </c>
      <c r="AC1733" s="207"/>
      <c r="AD1733" s="207"/>
      <c r="AE1733" s="207"/>
      <c r="AF1733" s="207"/>
      <c r="AG1733" s="207"/>
      <c r="AH1733" s="208"/>
    </row>
    <row r="1734" customFormat="false" ht="13.5" hidden="false" customHeight="true" outlineLevel="0" collapsed="false">
      <c r="A1734" s="22" t="n">
        <v>1733</v>
      </c>
      <c r="B1734" s="180"/>
      <c r="C1734" s="22"/>
      <c r="D1734" s="22"/>
      <c r="E1734" s="22"/>
      <c r="F1734" s="22"/>
      <c r="G1734" s="22"/>
      <c r="H1734" s="183"/>
      <c r="I1734" s="183"/>
      <c r="J1734" s="22"/>
      <c r="K1734" s="191" t="e">
        <f aca="false">VLOOKUP('Altri Costi'!J1734,Legenda!$D$1:$F$258,2)</f>
        <v>#N/A</v>
      </c>
      <c r="L1734" s="22"/>
      <c r="M1734" s="22"/>
      <c r="N1734" s="203"/>
      <c r="O1734" s="183"/>
      <c r="P1734" s="22"/>
      <c r="Q1734" s="203"/>
      <c r="R1734" s="183"/>
      <c r="S1734" s="184" t="n">
        <f aca="false">'Piano Finanziario Annuale'!$F$6</f>
        <v>0</v>
      </c>
      <c r="T1734" s="185" t="n">
        <v>0</v>
      </c>
      <c r="U1734" s="186"/>
      <c r="V1734" s="187" t="n">
        <f aca="false">(T1734*U1734)</f>
        <v>0</v>
      </c>
      <c r="W1734" s="185" t="n">
        <v>0</v>
      </c>
      <c r="X1734" s="185" t="n">
        <f aca="false">IF(OR(S1734="sì",S1734="forfettario 190"),SUM(T1734+W1734),SUM(T1734+V1734+W1734))</f>
        <v>0</v>
      </c>
      <c r="Y1734" s="205"/>
      <c r="Z1734" s="205"/>
      <c r="AA1734" s="206"/>
      <c r="AB1734" s="189" t="n">
        <f aca="false">IF(AA1734="SI",X1734,0)</f>
        <v>0</v>
      </c>
      <c r="AC1734" s="207"/>
      <c r="AD1734" s="207"/>
      <c r="AE1734" s="207"/>
      <c r="AF1734" s="207"/>
      <c r="AG1734" s="207"/>
      <c r="AH1734" s="208"/>
    </row>
    <row r="1735" customFormat="false" ht="13.5" hidden="false" customHeight="true" outlineLevel="0" collapsed="false">
      <c r="A1735" s="22" t="n">
        <v>1734</v>
      </c>
      <c r="B1735" s="180"/>
      <c r="C1735" s="22"/>
      <c r="D1735" s="22"/>
      <c r="E1735" s="22"/>
      <c r="F1735" s="22"/>
      <c r="G1735" s="22"/>
      <c r="H1735" s="183"/>
      <c r="I1735" s="183"/>
      <c r="J1735" s="22"/>
      <c r="K1735" s="191" t="e">
        <f aca="false">VLOOKUP('Altri Costi'!J1735,Legenda!$D$1:$F$258,2)</f>
        <v>#N/A</v>
      </c>
      <c r="L1735" s="22"/>
      <c r="M1735" s="22"/>
      <c r="N1735" s="203"/>
      <c r="O1735" s="183"/>
      <c r="P1735" s="22"/>
      <c r="Q1735" s="203"/>
      <c r="R1735" s="183"/>
      <c r="S1735" s="184" t="n">
        <f aca="false">'Piano Finanziario Annuale'!$F$6</f>
        <v>0</v>
      </c>
      <c r="T1735" s="185" t="n">
        <v>0</v>
      </c>
      <c r="U1735" s="186"/>
      <c r="V1735" s="187" t="n">
        <f aca="false">(T1735*U1735)</f>
        <v>0</v>
      </c>
      <c r="W1735" s="185" t="n">
        <v>0</v>
      </c>
      <c r="X1735" s="185" t="n">
        <f aca="false">IF(OR(S1735="sì",S1735="forfettario 190"),SUM(T1735+W1735),SUM(T1735+V1735+W1735))</f>
        <v>0</v>
      </c>
      <c r="Y1735" s="205"/>
      <c r="Z1735" s="205"/>
      <c r="AA1735" s="206"/>
      <c r="AB1735" s="189" t="n">
        <f aca="false">IF(AA1735="SI",X1735,0)</f>
        <v>0</v>
      </c>
      <c r="AC1735" s="207"/>
      <c r="AD1735" s="207"/>
      <c r="AE1735" s="207"/>
      <c r="AF1735" s="207"/>
      <c r="AG1735" s="207"/>
      <c r="AH1735" s="208"/>
    </row>
    <row r="1736" customFormat="false" ht="13.5" hidden="false" customHeight="true" outlineLevel="0" collapsed="false">
      <c r="A1736" s="22" t="n">
        <v>1735</v>
      </c>
      <c r="B1736" s="180"/>
      <c r="C1736" s="22"/>
      <c r="D1736" s="22"/>
      <c r="E1736" s="22"/>
      <c r="F1736" s="22"/>
      <c r="G1736" s="22"/>
      <c r="H1736" s="183"/>
      <c r="I1736" s="183"/>
      <c r="J1736" s="22"/>
      <c r="K1736" s="191" t="e">
        <f aca="false">VLOOKUP('Altri Costi'!J1736,Legenda!$D$1:$F$258,2)</f>
        <v>#N/A</v>
      </c>
      <c r="L1736" s="22"/>
      <c r="M1736" s="22"/>
      <c r="N1736" s="203"/>
      <c r="O1736" s="183"/>
      <c r="P1736" s="22"/>
      <c r="Q1736" s="203"/>
      <c r="R1736" s="183"/>
      <c r="S1736" s="184" t="n">
        <f aca="false">'Piano Finanziario Annuale'!$F$6</f>
        <v>0</v>
      </c>
      <c r="T1736" s="185" t="n">
        <v>0</v>
      </c>
      <c r="U1736" s="186"/>
      <c r="V1736" s="187" t="n">
        <f aca="false">(T1736*U1736)</f>
        <v>0</v>
      </c>
      <c r="W1736" s="185" t="n">
        <v>0</v>
      </c>
      <c r="X1736" s="185" t="n">
        <f aca="false">IF(OR(S1736="sì",S1736="forfettario 190"),SUM(T1736+W1736),SUM(T1736+V1736+W1736))</f>
        <v>0</v>
      </c>
      <c r="Y1736" s="205"/>
      <c r="Z1736" s="205"/>
      <c r="AA1736" s="206"/>
      <c r="AB1736" s="189" t="n">
        <f aca="false">IF(AA1736="SI",X1736,0)</f>
        <v>0</v>
      </c>
      <c r="AC1736" s="207"/>
      <c r="AD1736" s="207"/>
      <c r="AE1736" s="207"/>
      <c r="AF1736" s="207"/>
      <c r="AG1736" s="207"/>
      <c r="AH1736" s="208"/>
    </row>
    <row r="1737" customFormat="false" ht="13.5" hidden="false" customHeight="true" outlineLevel="0" collapsed="false">
      <c r="A1737" s="22" t="n">
        <v>1736</v>
      </c>
      <c r="B1737" s="180"/>
      <c r="C1737" s="22"/>
      <c r="D1737" s="22"/>
      <c r="E1737" s="22"/>
      <c r="F1737" s="22"/>
      <c r="G1737" s="22"/>
      <c r="H1737" s="183"/>
      <c r="I1737" s="183"/>
      <c r="J1737" s="22"/>
      <c r="K1737" s="191" t="e">
        <f aca="false">VLOOKUP('Altri Costi'!J1737,Legenda!$D$1:$F$258,2)</f>
        <v>#N/A</v>
      </c>
      <c r="L1737" s="22"/>
      <c r="M1737" s="22"/>
      <c r="N1737" s="203"/>
      <c r="O1737" s="183"/>
      <c r="P1737" s="22"/>
      <c r="Q1737" s="203"/>
      <c r="R1737" s="183"/>
      <c r="S1737" s="184" t="n">
        <f aca="false">'Piano Finanziario Annuale'!$F$6</f>
        <v>0</v>
      </c>
      <c r="T1737" s="185" t="n">
        <v>0</v>
      </c>
      <c r="U1737" s="186"/>
      <c r="V1737" s="187" t="n">
        <f aca="false">(T1737*U1737)</f>
        <v>0</v>
      </c>
      <c r="W1737" s="185" t="n">
        <v>0</v>
      </c>
      <c r="X1737" s="185" t="n">
        <f aca="false">IF(OR(S1737="sì",S1737="forfettario 190"),SUM(T1737+W1737),SUM(T1737+V1737+W1737))</f>
        <v>0</v>
      </c>
      <c r="Y1737" s="205"/>
      <c r="Z1737" s="205"/>
      <c r="AA1737" s="206"/>
      <c r="AB1737" s="189" t="n">
        <f aca="false">IF(AA1737="SI",X1737,0)</f>
        <v>0</v>
      </c>
      <c r="AC1737" s="207"/>
      <c r="AD1737" s="207"/>
      <c r="AE1737" s="207"/>
      <c r="AF1737" s="207"/>
      <c r="AG1737" s="207"/>
      <c r="AH1737" s="208"/>
    </row>
    <row r="1738" customFormat="false" ht="13.5" hidden="false" customHeight="true" outlineLevel="0" collapsed="false">
      <c r="A1738" s="22" t="n">
        <v>1737</v>
      </c>
      <c r="B1738" s="180"/>
      <c r="C1738" s="22"/>
      <c r="D1738" s="22"/>
      <c r="E1738" s="22"/>
      <c r="F1738" s="22"/>
      <c r="G1738" s="22"/>
      <c r="H1738" s="183"/>
      <c r="I1738" s="183"/>
      <c r="J1738" s="22"/>
      <c r="K1738" s="191" t="e">
        <f aca="false">VLOOKUP('Altri Costi'!J1738,Legenda!$D$1:$F$258,2)</f>
        <v>#N/A</v>
      </c>
      <c r="L1738" s="22"/>
      <c r="M1738" s="22"/>
      <c r="N1738" s="203"/>
      <c r="O1738" s="183"/>
      <c r="P1738" s="22"/>
      <c r="Q1738" s="203"/>
      <c r="R1738" s="183"/>
      <c r="S1738" s="184" t="n">
        <f aca="false">'Piano Finanziario Annuale'!$F$6</f>
        <v>0</v>
      </c>
      <c r="T1738" s="185" t="n">
        <v>0</v>
      </c>
      <c r="U1738" s="186"/>
      <c r="V1738" s="187" t="n">
        <f aca="false">(T1738*U1738)</f>
        <v>0</v>
      </c>
      <c r="W1738" s="185" t="n">
        <v>0</v>
      </c>
      <c r="X1738" s="185" t="n">
        <f aca="false">IF(OR(S1738="sì",S1738="forfettario 190"),SUM(T1738+W1738),SUM(T1738+V1738+W1738))</f>
        <v>0</v>
      </c>
      <c r="Y1738" s="205"/>
      <c r="Z1738" s="205"/>
      <c r="AA1738" s="206"/>
      <c r="AB1738" s="189" t="n">
        <f aca="false">IF(AA1738="SI",X1738,0)</f>
        <v>0</v>
      </c>
      <c r="AC1738" s="207"/>
      <c r="AD1738" s="207"/>
      <c r="AE1738" s="207"/>
      <c r="AF1738" s="207"/>
      <c r="AG1738" s="207"/>
      <c r="AH1738" s="208"/>
    </row>
    <row r="1739" customFormat="false" ht="13.5" hidden="false" customHeight="true" outlineLevel="0" collapsed="false">
      <c r="A1739" s="22" t="n">
        <v>1738</v>
      </c>
      <c r="B1739" s="180"/>
      <c r="C1739" s="22"/>
      <c r="D1739" s="22"/>
      <c r="E1739" s="22"/>
      <c r="F1739" s="22"/>
      <c r="G1739" s="22"/>
      <c r="H1739" s="183"/>
      <c r="I1739" s="183"/>
      <c r="J1739" s="22"/>
      <c r="K1739" s="191" t="e">
        <f aca="false">VLOOKUP('Altri Costi'!J1739,Legenda!$D$1:$F$258,2)</f>
        <v>#N/A</v>
      </c>
      <c r="L1739" s="22"/>
      <c r="M1739" s="22"/>
      <c r="N1739" s="203"/>
      <c r="O1739" s="183"/>
      <c r="P1739" s="22"/>
      <c r="Q1739" s="203"/>
      <c r="R1739" s="183"/>
      <c r="S1739" s="184" t="n">
        <f aca="false">'Piano Finanziario Annuale'!$F$6</f>
        <v>0</v>
      </c>
      <c r="T1739" s="185" t="n">
        <v>0</v>
      </c>
      <c r="U1739" s="186"/>
      <c r="V1739" s="187" t="n">
        <f aca="false">(T1739*U1739)</f>
        <v>0</v>
      </c>
      <c r="W1739" s="185" t="n">
        <v>0</v>
      </c>
      <c r="X1739" s="185" t="n">
        <f aca="false">IF(OR(S1739="sì",S1739="forfettario 190"),SUM(T1739+W1739),SUM(T1739+V1739+W1739))</f>
        <v>0</v>
      </c>
      <c r="Y1739" s="205"/>
      <c r="Z1739" s="205"/>
      <c r="AA1739" s="206"/>
      <c r="AB1739" s="189" t="n">
        <f aca="false">IF(AA1739="SI",X1739,0)</f>
        <v>0</v>
      </c>
      <c r="AC1739" s="207"/>
      <c r="AD1739" s="207"/>
      <c r="AE1739" s="207"/>
      <c r="AF1739" s="207"/>
      <c r="AG1739" s="207"/>
      <c r="AH1739" s="208"/>
    </row>
    <row r="1740" customFormat="false" ht="13.5" hidden="false" customHeight="true" outlineLevel="0" collapsed="false">
      <c r="A1740" s="22" t="n">
        <v>1739</v>
      </c>
      <c r="B1740" s="180"/>
      <c r="C1740" s="22"/>
      <c r="D1740" s="22"/>
      <c r="E1740" s="22"/>
      <c r="F1740" s="22"/>
      <c r="G1740" s="22"/>
      <c r="H1740" s="183"/>
      <c r="I1740" s="183"/>
      <c r="J1740" s="22"/>
      <c r="K1740" s="191" t="e">
        <f aca="false">VLOOKUP('Altri Costi'!J1740,Legenda!$D$1:$F$258,2)</f>
        <v>#N/A</v>
      </c>
      <c r="L1740" s="22"/>
      <c r="M1740" s="22"/>
      <c r="N1740" s="203"/>
      <c r="O1740" s="183"/>
      <c r="P1740" s="22"/>
      <c r="Q1740" s="203"/>
      <c r="R1740" s="183"/>
      <c r="S1740" s="184" t="n">
        <f aca="false">'Piano Finanziario Annuale'!$F$6</f>
        <v>0</v>
      </c>
      <c r="T1740" s="185" t="n">
        <v>0</v>
      </c>
      <c r="U1740" s="186"/>
      <c r="V1740" s="187" t="n">
        <f aca="false">(T1740*U1740)</f>
        <v>0</v>
      </c>
      <c r="W1740" s="185" t="n">
        <v>0</v>
      </c>
      <c r="X1740" s="185" t="n">
        <f aca="false">IF(OR(S1740="sì",S1740="forfettario 190"),SUM(T1740+W1740),SUM(T1740+V1740+W1740))</f>
        <v>0</v>
      </c>
      <c r="Y1740" s="205"/>
      <c r="Z1740" s="205"/>
      <c r="AA1740" s="206"/>
      <c r="AB1740" s="189" t="n">
        <f aca="false">IF(AA1740="SI",X1740,0)</f>
        <v>0</v>
      </c>
      <c r="AC1740" s="207"/>
      <c r="AD1740" s="207"/>
      <c r="AE1740" s="207"/>
      <c r="AF1740" s="207"/>
      <c r="AG1740" s="207"/>
      <c r="AH1740" s="208"/>
    </row>
    <row r="1741" customFormat="false" ht="13.5" hidden="false" customHeight="true" outlineLevel="0" collapsed="false">
      <c r="A1741" s="22" t="n">
        <v>1740</v>
      </c>
      <c r="B1741" s="180"/>
      <c r="C1741" s="22"/>
      <c r="D1741" s="22"/>
      <c r="E1741" s="22"/>
      <c r="F1741" s="22"/>
      <c r="G1741" s="22"/>
      <c r="H1741" s="183"/>
      <c r="I1741" s="183"/>
      <c r="J1741" s="22"/>
      <c r="K1741" s="191" t="e">
        <f aca="false">VLOOKUP('Altri Costi'!J1741,Legenda!$D$1:$F$258,2)</f>
        <v>#N/A</v>
      </c>
      <c r="L1741" s="22"/>
      <c r="M1741" s="22"/>
      <c r="N1741" s="203"/>
      <c r="O1741" s="183"/>
      <c r="P1741" s="22"/>
      <c r="Q1741" s="203"/>
      <c r="R1741" s="183"/>
      <c r="S1741" s="184" t="n">
        <f aca="false">'Piano Finanziario Annuale'!$F$6</f>
        <v>0</v>
      </c>
      <c r="T1741" s="185" t="n">
        <v>0</v>
      </c>
      <c r="U1741" s="186"/>
      <c r="V1741" s="187" t="n">
        <f aca="false">(T1741*U1741)</f>
        <v>0</v>
      </c>
      <c r="W1741" s="185" t="n">
        <v>0</v>
      </c>
      <c r="X1741" s="185" t="n">
        <f aca="false">IF(OR(S1741="sì",S1741="forfettario 190"),SUM(T1741+W1741),SUM(T1741+V1741+W1741))</f>
        <v>0</v>
      </c>
      <c r="Y1741" s="205"/>
      <c r="Z1741" s="205"/>
      <c r="AA1741" s="206"/>
      <c r="AB1741" s="189" t="n">
        <f aca="false">IF(AA1741="SI",X1741,0)</f>
        <v>0</v>
      </c>
      <c r="AC1741" s="207"/>
      <c r="AD1741" s="207"/>
      <c r="AE1741" s="207"/>
      <c r="AF1741" s="207"/>
      <c r="AG1741" s="207"/>
      <c r="AH1741" s="208"/>
    </row>
    <row r="1742" customFormat="false" ht="13.5" hidden="false" customHeight="true" outlineLevel="0" collapsed="false">
      <c r="A1742" s="22" t="n">
        <v>1741</v>
      </c>
      <c r="B1742" s="180"/>
      <c r="C1742" s="22"/>
      <c r="D1742" s="22"/>
      <c r="E1742" s="22"/>
      <c r="F1742" s="22"/>
      <c r="G1742" s="22"/>
      <c r="H1742" s="183"/>
      <c r="I1742" s="183"/>
      <c r="J1742" s="22"/>
      <c r="K1742" s="191" t="e">
        <f aca="false">VLOOKUP('Altri Costi'!J1742,Legenda!$D$1:$F$258,2)</f>
        <v>#N/A</v>
      </c>
      <c r="L1742" s="22"/>
      <c r="M1742" s="22"/>
      <c r="N1742" s="203"/>
      <c r="O1742" s="183"/>
      <c r="P1742" s="22"/>
      <c r="Q1742" s="203"/>
      <c r="R1742" s="183"/>
      <c r="S1742" s="184" t="n">
        <f aca="false">'Piano Finanziario Annuale'!$F$6</f>
        <v>0</v>
      </c>
      <c r="T1742" s="185" t="n">
        <v>0</v>
      </c>
      <c r="U1742" s="186"/>
      <c r="V1742" s="187" t="n">
        <f aca="false">(T1742*U1742)</f>
        <v>0</v>
      </c>
      <c r="W1742" s="185" t="n">
        <v>0</v>
      </c>
      <c r="X1742" s="185" t="n">
        <f aca="false">IF(OR(S1742="sì",S1742="forfettario 190"),SUM(T1742+W1742),SUM(T1742+V1742+W1742))</f>
        <v>0</v>
      </c>
      <c r="Y1742" s="205"/>
      <c r="Z1742" s="205"/>
      <c r="AA1742" s="206"/>
      <c r="AB1742" s="189" t="n">
        <f aca="false">IF(AA1742="SI",X1742,0)</f>
        <v>0</v>
      </c>
      <c r="AC1742" s="207"/>
      <c r="AD1742" s="207"/>
      <c r="AE1742" s="207"/>
      <c r="AF1742" s="207"/>
      <c r="AG1742" s="207"/>
      <c r="AH1742" s="208"/>
    </row>
    <row r="1743" customFormat="false" ht="13.5" hidden="false" customHeight="true" outlineLevel="0" collapsed="false">
      <c r="A1743" s="22" t="n">
        <v>1742</v>
      </c>
      <c r="B1743" s="180"/>
      <c r="C1743" s="22"/>
      <c r="D1743" s="22"/>
      <c r="E1743" s="22"/>
      <c r="F1743" s="22"/>
      <c r="G1743" s="22"/>
      <c r="H1743" s="183"/>
      <c r="I1743" s="183"/>
      <c r="J1743" s="22"/>
      <c r="K1743" s="191" t="e">
        <f aca="false">VLOOKUP('Altri Costi'!J1743,Legenda!$D$1:$F$258,2)</f>
        <v>#N/A</v>
      </c>
      <c r="L1743" s="22"/>
      <c r="M1743" s="22"/>
      <c r="N1743" s="203"/>
      <c r="O1743" s="183"/>
      <c r="P1743" s="22"/>
      <c r="Q1743" s="203"/>
      <c r="R1743" s="183"/>
      <c r="S1743" s="184" t="n">
        <f aca="false">'Piano Finanziario Annuale'!$F$6</f>
        <v>0</v>
      </c>
      <c r="T1743" s="185" t="n">
        <v>0</v>
      </c>
      <c r="U1743" s="186"/>
      <c r="V1743" s="187" t="n">
        <f aca="false">(T1743*U1743)</f>
        <v>0</v>
      </c>
      <c r="W1743" s="185" t="n">
        <v>0</v>
      </c>
      <c r="X1743" s="185" t="n">
        <f aca="false">IF(OR(S1743="sì",S1743="forfettario 190"),SUM(T1743+W1743),SUM(T1743+V1743+W1743))</f>
        <v>0</v>
      </c>
      <c r="Y1743" s="205"/>
      <c r="Z1743" s="205"/>
      <c r="AA1743" s="206"/>
      <c r="AB1743" s="189" t="n">
        <f aca="false">IF(AA1743="SI",X1743,0)</f>
        <v>0</v>
      </c>
      <c r="AC1743" s="207"/>
      <c r="AD1743" s="207"/>
      <c r="AE1743" s="207"/>
      <c r="AF1743" s="207"/>
      <c r="AG1743" s="207"/>
      <c r="AH1743" s="208"/>
    </row>
    <row r="1744" customFormat="false" ht="13.5" hidden="false" customHeight="true" outlineLevel="0" collapsed="false">
      <c r="A1744" s="22" t="n">
        <v>1743</v>
      </c>
      <c r="B1744" s="180"/>
      <c r="C1744" s="22"/>
      <c r="D1744" s="22"/>
      <c r="E1744" s="22"/>
      <c r="F1744" s="22"/>
      <c r="G1744" s="22"/>
      <c r="H1744" s="183"/>
      <c r="I1744" s="183"/>
      <c r="J1744" s="22"/>
      <c r="K1744" s="191" t="e">
        <f aca="false">VLOOKUP('Altri Costi'!J1744,Legenda!$D$1:$F$258,2)</f>
        <v>#N/A</v>
      </c>
      <c r="L1744" s="22"/>
      <c r="M1744" s="22"/>
      <c r="N1744" s="203"/>
      <c r="O1744" s="183"/>
      <c r="P1744" s="22"/>
      <c r="Q1744" s="203"/>
      <c r="R1744" s="183"/>
      <c r="S1744" s="184" t="n">
        <f aca="false">'Piano Finanziario Annuale'!$F$6</f>
        <v>0</v>
      </c>
      <c r="T1744" s="185" t="n">
        <v>0</v>
      </c>
      <c r="U1744" s="186"/>
      <c r="V1744" s="187" t="n">
        <f aca="false">(T1744*U1744)</f>
        <v>0</v>
      </c>
      <c r="W1744" s="185" t="n">
        <v>0</v>
      </c>
      <c r="X1744" s="185" t="n">
        <f aca="false">IF(OR(S1744="sì",S1744="forfettario 190"),SUM(T1744+W1744),SUM(T1744+V1744+W1744))</f>
        <v>0</v>
      </c>
      <c r="Y1744" s="205"/>
      <c r="Z1744" s="205"/>
      <c r="AA1744" s="206"/>
      <c r="AB1744" s="189" t="n">
        <f aca="false">IF(AA1744="SI",X1744,0)</f>
        <v>0</v>
      </c>
      <c r="AC1744" s="207"/>
      <c r="AD1744" s="207"/>
      <c r="AE1744" s="207"/>
      <c r="AF1744" s="207"/>
      <c r="AG1744" s="207"/>
      <c r="AH1744" s="208"/>
    </row>
    <row r="1745" customFormat="false" ht="13.5" hidden="false" customHeight="true" outlineLevel="0" collapsed="false">
      <c r="A1745" s="22" t="n">
        <v>1744</v>
      </c>
      <c r="B1745" s="180"/>
      <c r="C1745" s="22"/>
      <c r="D1745" s="22"/>
      <c r="E1745" s="22"/>
      <c r="F1745" s="22"/>
      <c r="G1745" s="22"/>
      <c r="H1745" s="183"/>
      <c r="I1745" s="183"/>
      <c r="J1745" s="22"/>
      <c r="K1745" s="191" t="e">
        <f aca="false">VLOOKUP('Altri Costi'!J1745,Legenda!$D$1:$F$258,2)</f>
        <v>#N/A</v>
      </c>
      <c r="L1745" s="22"/>
      <c r="M1745" s="22"/>
      <c r="N1745" s="203"/>
      <c r="O1745" s="183"/>
      <c r="P1745" s="22"/>
      <c r="Q1745" s="203"/>
      <c r="R1745" s="183"/>
      <c r="S1745" s="184" t="n">
        <f aca="false">'Piano Finanziario Annuale'!$F$6</f>
        <v>0</v>
      </c>
      <c r="T1745" s="185" t="n">
        <v>0</v>
      </c>
      <c r="U1745" s="186"/>
      <c r="V1745" s="187" t="n">
        <f aca="false">(T1745*U1745)</f>
        <v>0</v>
      </c>
      <c r="W1745" s="185" t="n">
        <v>0</v>
      </c>
      <c r="X1745" s="185" t="n">
        <f aca="false">IF(OR(S1745="sì",S1745="forfettario 190"),SUM(T1745+W1745),SUM(T1745+V1745+W1745))</f>
        <v>0</v>
      </c>
      <c r="Y1745" s="205"/>
      <c r="Z1745" s="205"/>
      <c r="AA1745" s="206"/>
      <c r="AB1745" s="189" t="n">
        <f aca="false">IF(AA1745="SI",X1745,0)</f>
        <v>0</v>
      </c>
      <c r="AC1745" s="207"/>
      <c r="AD1745" s="207"/>
      <c r="AE1745" s="207"/>
      <c r="AF1745" s="207"/>
      <c r="AG1745" s="207"/>
      <c r="AH1745" s="208"/>
    </row>
    <row r="1746" customFormat="false" ht="13.5" hidden="false" customHeight="true" outlineLevel="0" collapsed="false">
      <c r="A1746" s="22" t="n">
        <v>1745</v>
      </c>
      <c r="B1746" s="180"/>
      <c r="C1746" s="22"/>
      <c r="D1746" s="22"/>
      <c r="E1746" s="22"/>
      <c r="F1746" s="22"/>
      <c r="G1746" s="22"/>
      <c r="H1746" s="183"/>
      <c r="I1746" s="183"/>
      <c r="J1746" s="22"/>
      <c r="K1746" s="191" t="e">
        <f aca="false">VLOOKUP('Altri Costi'!J1746,Legenda!$D$1:$F$258,2)</f>
        <v>#N/A</v>
      </c>
      <c r="L1746" s="22"/>
      <c r="M1746" s="22"/>
      <c r="N1746" s="203"/>
      <c r="O1746" s="183"/>
      <c r="P1746" s="22"/>
      <c r="Q1746" s="203"/>
      <c r="R1746" s="183"/>
      <c r="S1746" s="184" t="n">
        <f aca="false">'Piano Finanziario Annuale'!$F$6</f>
        <v>0</v>
      </c>
      <c r="T1746" s="185" t="n">
        <v>0</v>
      </c>
      <c r="U1746" s="186"/>
      <c r="V1746" s="187" t="n">
        <f aca="false">(T1746*U1746)</f>
        <v>0</v>
      </c>
      <c r="W1746" s="185" t="n">
        <v>0</v>
      </c>
      <c r="X1746" s="185" t="n">
        <f aca="false">IF(OR(S1746="sì",S1746="forfettario 190"),SUM(T1746+W1746),SUM(T1746+V1746+W1746))</f>
        <v>0</v>
      </c>
      <c r="Y1746" s="205"/>
      <c r="Z1746" s="205"/>
      <c r="AA1746" s="206"/>
      <c r="AB1746" s="189" t="n">
        <f aca="false">IF(AA1746="SI",X1746,0)</f>
        <v>0</v>
      </c>
      <c r="AC1746" s="207"/>
      <c r="AD1746" s="207"/>
      <c r="AE1746" s="207"/>
      <c r="AF1746" s="207"/>
      <c r="AG1746" s="207"/>
      <c r="AH1746" s="208"/>
    </row>
    <row r="1747" customFormat="false" ht="13.5" hidden="false" customHeight="true" outlineLevel="0" collapsed="false">
      <c r="A1747" s="22" t="n">
        <v>1746</v>
      </c>
      <c r="B1747" s="180"/>
      <c r="C1747" s="22"/>
      <c r="D1747" s="22"/>
      <c r="E1747" s="22"/>
      <c r="F1747" s="22"/>
      <c r="G1747" s="22"/>
      <c r="H1747" s="183"/>
      <c r="I1747" s="183"/>
      <c r="J1747" s="22"/>
      <c r="K1747" s="191" t="e">
        <f aca="false">VLOOKUP('Altri Costi'!J1747,Legenda!$D$1:$F$258,2)</f>
        <v>#N/A</v>
      </c>
      <c r="L1747" s="22"/>
      <c r="M1747" s="22"/>
      <c r="N1747" s="203"/>
      <c r="O1747" s="183"/>
      <c r="P1747" s="22"/>
      <c r="Q1747" s="203"/>
      <c r="R1747" s="183"/>
      <c r="S1747" s="184" t="n">
        <f aca="false">'Piano Finanziario Annuale'!$F$6</f>
        <v>0</v>
      </c>
      <c r="T1747" s="185" t="n">
        <v>0</v>
      </c>
      <c r="U1747" s="186"/>
      <c r="V1747" s="187" t="n">
        <f aca="false">(T1747*U1747)</f>
        <v>0</v>
      </c>
      <c r="W1747" s="185" t="n">
        <v>0</v>
      </c>
      <c r="X1747" s="185" t="n">
        <f aca="false">IF(OR(S1747="sì",S1747="forfettario 190"),SUM(T1747+W1747),SUM(T1747+V1747+W1747))</f>
        <v>0</v>
      </c>
      <c r="Y1747" s="205"/>
      <c r="Z1747" s="205"/>
      <c r="AA1747" s="206"/>
      <c r="AB1747" s="189" t="n">
        <f aca="false">IF(AA1747="SI",X1747,0)</f>
        <v>0</v>
      </c>
      <c r="AC1747" s="207"/>
      <c r="AD1747" s="207"/>
      <c r="AE1747" s="207"/>
      <c r="AF1747" s="207"/>
      <c r="AG1747" s="207"/>
      <c r="AH1747" s="208"/>
    </row>
    <row r="1748" customFormat="false" ht="13.5" hidden="false" customHeight="true" outlineLevel="0" collapsed="false">
      <c r="A1748" s="22" t="n">
        <v>1747</v>
      </c>
      <c r="B1748" s="180"/>
      <c r="C1748" s="22"/>
      <c r="D1748" s="22"/>
      <c r="E1748" s="22"/>
      <c r="F1748" s="22"/>
      <c r="G1748" s="22"/>
      <c r="H1748" s="183"/>
      <c r="I1748" s="183"/>
      <c r="J1748" s="22"/>
      <c r="K1748" s="191" t="e">
        <f aca="false">VLOOKUP('Altri Costi'!J1748,Legenda!$D$1:$F$258,2)</f>
        <v>#N/A</v>
      </c>
      <c r="L1748" s="22"/>
      <c r="M1748" s="22"/>
      <c r="N1748" s="203"/>
      <c r="O1748" s="183"/>
      <c r="P1748" s="22"/>
      <c r="Q1748" s="203"/>
      <c r="R1748" s="183"/>
      <c r="S1748" s="184" t="n">
        <f aca="false">'Piano Finanziario Annuale'!$F$6</f>
        <v>0</v>
      </c>
      <c r="T1748" s="185" t="n">
        <v>0</v>
      </c>
      <c r="U1748" s="186"/>
      <c r="V1748" s="187" t="n">
        <f aca="false">(T1748*U1748)</f>
        <v>0</v>
      </c>
      <c r="W1748" s="185" t="n">
        <v>0</v>
      </c>
      <c r="X1748" s="185" t="n">
        <f aca="false">IF(OR(S1748="sì",S1748="forfettario 190"),SUM(T1748+W1748),SUM(T1748+V1748+W1748))</f>
        <v>0</v>
      </c>
      <c r="Y1748" s="205"/>
      <c r="Z1748" s="205"/>
      <c r="AA1748" s="206"/>
      <c r="AB1748" s="189" t="n">
        <f aca="false">IF(AA1748="SI",X1748,0)</f>
        <v>0</v>
      </c>
      <c r="AC1748" s="207"/>
      <c r="AD1748" s="207"/>
      <c r="AE1748" s="207"/>
      <c r="AF1748" s="207"/>
      <c r="AG1748" s="207"/>
      <c r="AH1748" s="208"/>
    </row>
    <row r="1749" customFormat="false" ht="13.5" hidden="false" customHeight="true" outlineLevel="0" collapsed="false">
      <c r="A1749" s="22" t="n">
        <v>1748</v>
      </c>
      <c r="B1749" s="180"/>
      <c r="C1749" s="22"/>
      <c r="D1749" s="22"/>
      <c r="E1749" s="22"/>
      <c r="F1749" s="22"/>
      <c r="G1749" s="22"/>
      <c r="H1749" s="183"/>
      <c r="I1749" s="183"/>
      <c r="J1749" s="22"/>
      <c r="K1749" s="191" t="e">
        <f aca="false">VLOOKUP('Altri Costi'!J1749,Legenda!$D$1:$F$258,2)</f>
        <v>#N/A</v>
      </c>
      <c r="L1749" s="22"/>
      <c r="M1749" s="22"/>
      <c r="N1749" s="203"/>
      <c r="O1749" s="183"/>
      <c r="P1749" s="22"/>
      <c r="Q1749" s="203"/>
      <c r="R1749" s="183"/>
      <c r="S1749" s="184" t="n">
        <f aca="false">'Piano Finanziario Annuale'!$F$6</f>
        <v>0</v>
      </c>
      <c r="T1749" s="185" t="n">
        <v>0</v>
      </c>
      <c r="U1749" s="186"/>
      <c r="V1749" s="187" t="n">
        <f aca="false">(T1749*U1749)</f>
        <v>0</v>
      </c>
      <c r="W1749" s="185" t="n">
        <v>0</v>
      </c>
      <c r="X1749" s="185" t="n">
        <f aca="false">IF(OR(S1749="sì",S1749="forfettario 190"),SUM(T1749+W1749),SUM(T1749+V1749+W1749))</f>
        <v>0</v>
      </c>
      <c r="Y1749" s="205"/>
      <c r="Z1749" s="205"/>
      <c r="AA1749" s="206"/>
      <c r="AB1749" s="189" t="n">
        <f aca="false">IF(AA1749="SI",X1749,0)</f>
        <v>0</v>
      </c>
      <c r="AC1749" s="207"/>
      <c r="AD1749" s="207"/>
      <c r="AE1749" s="207"/>
      <c r="AF1749" s="207"/>
      <c r="AG1749" s="207"/>
      <c r="AH1749" s="208"/>
    </row>
    <row r="1750" customFormat="false" ht="13.5" hidden="false" customHeight="true" outlineLevel="0" collapsed="false">
      <c r="A1750" s="22" t="n">
        <v>1749</v>
      </c>
      <c r="B1750" s="180"/>
      <c r="C1750" s="22"/>
      <c r="D1750" s="22"/>
      <c r="E1750" s="22"/>
      <c r="F1750" s="22"/>
      <c r="G1750" s="22"/>
      <c r="H1750" s="183"/>
      <c r="I1750" s="183"/>
      <c r="J1750" s="22"/>
      <c r="K1750" s="191" t="e">
        <f aca="false">VLOOKUP('Altri Costi'!J1750,Legenda!$D$1:$F$258,2)</f>
        <v>#N/A</v>
      </c>
      <c r="L1750" s="22"/>
      <c r="M1750" s="22"/>
      <c r="N1750" s="203"/>
      <c r="O1750" s="183"/>
      <c r="P1750" s="22"/>
      <c r="Q1750" s="203"/>
      <c r="R1750" s="183"/>
      <c r="S1750" s="184" t="n">
        <f aca="false">'Piano Finanziario Annuale'!$F$6</f>
        <v>0</v>
      </c>
      <c r="T1750" s="185" t="n">
        <v>0</v>
      </c>
      <c r="U1750" s="186"/>
      <c r="V1750" s="187" t="n">
        <f aca="false">(T1750*U1750)</f>
        <v>0</v>
      </c>
      <c r="W1750" s="185" t="n">
        <v>0</v>
      </c>
      <c r="X1750" s="185" t="n">
        <f aca="false">IF(OR(S1750="sì",S1750="forfettario 190"),SUM(T1750+W1750),SUM(T1750+V1750+W1750))</f>
        <v>0</v>
      </c>
      <c r="Y1750" s="205"/>
      <c r="Z1750" s="205"/>
      <c r="AA1750" s="206"/>
      <c r="AB1750" s="189" t="n">
        <f aca="false">IF(AA1750="SI",X1750,0)</f>
        <v>0</v>
      </c>
      <c r="AC1750" s="207"/>
      <c r="AD1750" s="207"/>
      <c r="AE1750" s="207"/>
      <c r="AF1750" s="207"/>
      <c r="AG1750" s="207"/>
      <c r="AH1750" s="208"/>
    </row>
    <row r="1751" customFormat="false" ht="13.5" hidden="false" customHeight="true" outlineLevel="0" collapsed="false">
      <c r="A1751" s="22" t="n">
        <v>1750</v>
      </c>
      <c r="B1751" s="180"/>
      <c r="C1751" s="22"/>
      <c r="D1751" s="22"/>
      <c r="E1751" s="22"/>
      <c r="F1751" s="22"/>
      <c r="G1751" s="22"/>
      <c r="H1751" s="183"/>
      <c r="I1751" s="183"/>
      <c r="J1751" s="22"/>
      <c r="K1751" s="191" t="e">
        <f aca="false">VLOOKUP('Altri Costi'!J1751,Legenda!$D$1:$F$258,2)</f>
        <v>#N/A</v>
      </c>
      <c r="L1751" s="22"/>
      <c r="M1751" s="22"/>
      <c r="N1751" s="203"/>
      <c r="O1751" s="183"/>
      <c r="P1751" s="22"/>
      <c r="Q1751" s="203"/>
      <c r="R1751" s="183"/>
      <c r="S1751" s="184" t="n">
        <f aca="false">'Piano Finanziario Annuale'!$F$6</f>
        <v>0</v>
      </c>
      <c r="T1751" s="185" t="n">
        <v>0</v>
      </c>
      <c r="U1751" s="186"/>
      <c r="V1751" s="187" t="n">
        <f aca="false">(T1751*U1751)</f>
        <v>0</v>
      </c>
      <c r="W1751" s="185" t="n">
        <v>0</v>
      </c>
      <c r="X1751" s="185" t="n">
        <f aca="false">IF(OR(S1751="sì",S1751="forfettario 190"),SUM(T1751+W1751),SUM(T1751+V1751+W1751))</f>
        <v>0</v>
      </c>
      <c r="Y1751" s="205"/>
      <c r="Z1751" s="205"/>
      <c r="AA1751" s="206"/>
      <c r="AB1751" s="189" t="n">
        <f aca="false">IF(AA1751="SI",X1751,0)</f>
        <v>0</v>
      </c>
      <c r="AC1751" s="207"/>
      <c r="AD1751" s="207"/>
      <c r="AE1751" s="207"/>
      <c r="AF1751" s="207"/>
      <c r="AG1751" s="207"/>
      <c r="AH1751" s="208"/>
    </row>
    <row r="1752" customFormat="false" ht="13.5" hidden="false" customHeight="true" outlineLevel="0" collapsed="false">
      <c r="A1752" s="22" t="n">
        <v>1751</v>
      </c>
      <c r="B1752" s="180"/>
      <c r="C1752" s="22"/>
      <c r="D1752" s="22"/>
      <c r="E1752" s="22"/>
      <c r="F1752" s="22"/>
      <c r="G1752" s="22"/>
      <c r="H1752" s="183"/>
      <c r="I1752" s="183"/>
      <c r="J1752" s="22"/>
      <c r="K1752" s="191" t="e">
        <f aca="false">VLOOKUP('Altri Costi'!J1752,Legenda!$D$1:$F$258,2)</f>
        <v>#N/A</v>
      </c>
      <c r="L1752" s="22"/>
      <c r="M1752" s="22"/>
      <c r="N1752" s="203"/>
      <c r="O1752" s="183"/>
      <c r="P1752" s="22"/>
      <c r="Q1752" s="203"/>
      <c r="R1752" s="183"/>
      <c r="S1752" s="184" t="n">
        <f aca="false">'Piano Finanziario Annuale'!$F$6</f>
        <v>0</v>
      </c>
      <c r="T1752" s="185" t="n">
        <v>0</v>
      </c>
      <c r="U1752" s="186"/>
      <c r="V1752" s="187" t="n">
        <f aca="false">(T1752*U1752)</f>
        <v>0</v>
      </c>
      <c r="W1752" s="185" t="n">
        <v>0</v>
      </c>
      <c r="X1752" s="185" t="n">
        <f aca="false">IF(OR(S1752="sì",S1752="forfettario 190"),SUM(T1752+W1752),SUM(T1752+V1752+W1752))</f>
        <v>0</v>
      </c>
      <c r="Y1752" s="205"/>
      <c r="Z1752" s="205"/>
      <c r="AA1752" s="206"/>
      <c r="AB1752" s="189" t="n">
        <f aca="false">IF(AA1752="SI",X1752,0)</f>
        <v>0</v>
      </c>
      <c r="AC1752" s="207"/>
      <c r="AD1752" s="207"/>
      <c r="AE1752" s="207"/>
      <c r="AF1752" s="207"/>
      <c r="AG1752" s="207"/>
      <c r="AH1752" s="208"/>
    </row>
    <row r="1753" customFormat="false" ht="13.5" hidden="false" customHeight="true" outlineLevel="0" collapsed="false">
      <c r="A1753" s="22" t="n">
        <v>1752</v>
      </c>
      <c r="B1753" s="180"/>
      <c r="C1753" s="22"/>
      <c r="D1753" s="22"/>
      <c r="E1753" s="22"/>
      <c r="F1753" s="22"/>
      <c r="G1753" s="22"/>
      <c r="H1753" s="183"/>
      <c r="I1753" s="183"/>
      <c r="J1753" s="22"/>
      <c r="K1753" s="191" t="e">
        <f aca="false">VLOOKUP('Altri Costi'!J1753,Legenda!$D$1:$F$258,2)</f>
        <v>#N/A</v>
      </c>
      <c r="L1753" s="22"/>
      <c r="M1753" s="22"/>
      <c r="N1753" s="203"/>
      <c r="O1753" s="183"/>
      <c r="P1753" s="22"/>
      <c r="Q1753" s="203"/>
      <c r="R1753" s="183"/>
      <c r="S1753" s="184" t="n">
        <f aca="false">'Piano Finanziario Annuale'!$F$6</f>
        <v>0</v>
      </c>
      <c r="T1753" s="185" t="n">
        <v>0</v>
      </c>
      <c r="U1753" s="186"/>
      <c r="V1753" s="187" t="n">
        <f aca="false">(T1753*U1753)</f>
        <v>0</v>
      </c>
      <c r="W1753" s="185" t="n">
        <v>0</v>
      </c>
      <c r="X1753" s="185" t="n">
        <f aca="false">IF(OR(S1753="sì",S1753="forfettario 190"),SUM(T1753+W1753),SUM(T1753+V1753+W1753))</f>
        <v>0</v>
      </c>
      <c r="Y1753" s="205"/>
      <c r="Z1753" s="205"/>
      <c r="AA1753" s="206"/>
      <c r="AB1753" s="189" t="n">
        <f aca="false">IF(AA1753="SI",X1753,0)</f>
        <v>0</v>
      </c>
      <c r="AC1753" s="207"/>
      <c r="AD1753" s="207"/>
      <c r="AE1753" s="207"/>
      <c r="AF1753" s="207"/>
      <c r="AG1753" s="207"/>
      <c r="AH1753" s="208"/>
    </row>
    <row r="1754" customFormat="false" ht="13.5" hidden="false" customHeight="true" outlineLevel="0" collapsed="false">
      <c r="A1754" s="22" t="n">
        <v>1753</v>
      </c>
      <c r="B1754" s="180"/>
      <c r="C1754" s="22"/>
      <c r="D1754" s="22"/>
      <c r="E1754" s="22"/>
      <c r="F1754" s="22"/>
      <c r="G1754" s="22"/>
      <c r="H1754" s="183"/>
      <c r="I1754" s="183"/>
      <c r="J1754" s="22"/>
      <c r="K1754" s="191" t="e">
        <f aca="false">VLOOKUP('Altri Costi'!J1754,Legenda!$D$1:$F$258,2)</f>
        <v>#N/A</v>
      </c>
      <c r="L1754" s="22"/>
      <c r="M1754" s="22"/>
      <c r="N1754" s="203"/>
      <c r="O1754" s="183"/>
      <c r="P1754" s="22"/>
      <c r="Q1754" s="203"/>
      <c r="R1754" s="183"/>
      <c r="S1754" s="184" t="n">
        <f aca="false">'Piano Finanziario Annuale'!$F$6</f>
        <v>0</v>
      </c>
      <c r="T1754" s="185" t="n">
        <v>0</v>
      </c>
      <c r="U1754" s="186"/>
      <c r="V1754" s="187" t="n">
        <f aca="false">(T1754*U1754)</f>
        <v>0</v>
      </c>
      <c r="W1754" s="185" t="n">
        <v>0</v>
      </c>
      <c r="X1754" s="185" t="n">
        <f aca="false">IF(OR(S1754="sì",S1754="forfettario 190"),SUM(T1754+W1754),SUM(T1754+V1754+W1754))</f>
        <v>0</v>
      </c>
      <c r="Y1754" s="205"/>
      <c r="Z1754" s="205"/>
      <c r="AA1754" s="206"/>
      <c r="AB1754" s="189" t="n">
        <f aca="false">IF(AA1754="SI",X1754,0)</f>
        <v>0</v>
      </c>
      <c r="AC1754" s="207"/>
      <c r="AD1754" s="207"/>
      <c r="AE1754" s="207"/>
      <c r="AF1754" s="207"/>
      <c r="AG1754" s="207"/>
      <c r="AH1754" s="208"/>
    </row>
    <row r="1755" customFormat="false" ht="13.5" hidden="false" customHeight="true" outlineLevel="0" collapsed="false">
      <c r="A1755" s="22" t="n">
        <v>1754</v>
      </c>
      <c r="B1755" s="180"/>
      <c r="C1755" s="22"/>
      <c r="D1755" s="22"/>
      <c r="E1755" s="22"/>
      <c r="F1755" s="22"/>
      <c r="G1755" s="22"/>
      <c r="H1755" s="183"/>
      <c r="I1755" s="183"/>
      <c r="J1755" s="22"/>
      <c r="K1755" s="191" t="e">
        <f aca="false">VLOOKUP('Altri Costi'!J1755,Legenda!$D$1:$F$258,2)</f>
        <v>#N/A</v>
      </c>
      <c r="L1755" s="22"/>
      <c r="M1755" s="22"/>
      <c r="N1755" s="203"/>
      <c r="O1755" s="183"/>
      <c r="P1755" s="22"/>
      <c r="Q1755" s="203"/>
      <c r="R1755" s="183"/>
      <c r="S1755" s="184" t="n">
        <f aca="false">'Piano Finanziario Annuale'!$F$6</f>
        <v>0</v>
      </c>
      <c r="T1755" s="185" t="n">
        <v>0</v>
      </c>
      <c r="U1755" s="186"/>
      <c r="V1755" s="187" t="n">
        <f aca="false">(T1755*U1755)</f>
        <v>0</v>
      </c>
      <c r="W1755" s="185" t="n">
        <v>0</v>
      </c>
      <c r="X1755" s="185" t="n">
        <f aca="false">IF(OR(S1755="sì",S1755="forfettario 190"),SUM(T1755+W1755),SUM(T1755+V1755+W1755))</f>
        <v>0</v>
      </c>
      <c r="Y1755" s="205"/>
      <c r="Z1755" s="205"/>
      <c r="AA1755" s="206"/>
      <c r="AB1755" s="189" t="n">
        <f aca="false">IF(AA1755="SI",X1755,0)</f>
        <v>0</v>
      </c>
      <c r="AC1755" s="207"/>
      <c r="AD1755" s="207"/>
      <c r="AE1755" s="207"/>
      <c r="AF1755" s="207"/>
      <c r="AG1755" s="207"/>
      <c r="AH1755" s="208"/>
    </row>
    <row r="1756" customFormat="false" ht="13.5" hidden="false" customHeight="true" outlineLevel="0" collapsed="false">
      <c r="A1756" s="22" t="n">
        <v>1755</v>
      </c>
      <c r="B1756" s="180"/>
      <c r="C1756" s="22"/>
      <c r="D1756" s="22"/>
      <c r="E1756" s="22"/>
      <c r="F1756" s="22"/>
      <c r="G1756" s="22"/>
      <c r="H1756" s="183"/>
      <c r="I1756" s="183"/>
      <c r="J1756" s="22"/>
      <c r="K1756" s="191" t="e">
        <f aca="false">VLOOKUP('Altri Costi'!J1756,Legenda!$D$1:$F$258,2)</f>
        <v>#N/A</v>
      </c>
      <c r="L1756" s="22"/>
      <c r="M1756" s="22"/>
      <c r="N1756" s="203"/>
      <c r="O1756" s="183"/>
      <c r="P1756" s="22"/>
      <c r="Q1756" s="203"/>
      <c r="R1756" s="183"/>
      <c r="S1756" s="184" t="n">
        <f aca="false">'Piano Finanziario Annuale'!$F$6</f>
        <v>0</v>
      </c>
      <c r="T1756" s="185" t="n">
        <v>0</v>
      </c>
      <c r="U1756" s="186"/>
      <c r="V1756" s="187" t="n">
        <f aca="false">(T1756*U1756)</f>
        <v>0</v>
      </c>
      <c r="W1756" s="185" t="n">
        <v>0</v>
      </c>
      <c r="X1756" s="185" t="n">
        <f aca="false">IF(OR(S1756="sì",S1756="forfettario 190"),SUM(T1756+W1756),SUM(T1756+V1756+W1756))</f>
        <v>0</v>
      </c>
      <c r="Y1756" s="205"/>
      <c r="Z1756" s="205"/>
      <c r="AA1756" s="206"/>
      <c r="AB1756" s="189" t="n">
        <f aca="false">IF(AA1756="SI",X1756,0)</f>
        <v>0</v>
      </c>
      <c r="AC1756" s="207"/>
      <c r="AD1756" s="207"/>
      <c r="AE1756" s="207"/>
      <c r="AF1756" s="207"/>
      <c r="AG1756" s="207"/>
      <c r="AH1756" s="208"/>
    </row>
    <row r="1757" customFormat="false" ht="13.5" hidden="false" customHeight="true" outlineLevel="0" collapsed="false">
      <c r="A1757" s="22" t="n">
        <v>1756</v>
      </c>
      <c r="B1757" s="180"/>
      <c r="C1757" s="22"/>
      <c r="D1757" s="22"/>
      <c r="E1757" s="22"/>
      <c r="F1757" s="22"/>
      <c r="G1757" s="22"/>
      <c r="H1757" s="183"/>
      <c r="I1757" s="183"/>
      <c r="J1757" s="22"/>
      <c r="K1757" s="191" t="e">
        <f aca="false">VLOOKUP('Altri Costi'!J1757,Legenda!$D$1:$F$258,2)</f>
        <v>#N/A</v>
      </c>
      <c r="L1757" s="22"/>
      <c r="M1757" s="22"/>
      <c r="N1757" s="203"/>
      <c r="O1757" s="183"/>
      <c r="P1757" s="22"/>
      <c r="Q1757" s="203"/>
      <c r="R1757" s="183"/>
      <c r="S1757" s="184" t="n">
        <f aca="false">'Piano Finanziario Annuale'!$F$6</f>
        <v>0</v>
      </c>
      <c r="T1757" s="185" t="n">
        <v>0</v>
      </c>
      <c r="U1757" s="186"/>
      <c r="V1757" s="187" t="n">
        <f aca="false">(T1757*U1757)</f>
        <v>0</v>
      </c>
      <c r="W1757" s="185" t="n">
        <v>0</v>
      </c>
      <c r="X1757" s="185" t="n">
        <f aca="false">IF(OR(S1757="sì",S1757="forfettario 190"),SUM(T1757+W1757),SUM(T1757+V1757+W1757))</f>
        <v>0</v>
      </c>
      <c r="Y1757" s="205"/>
      <c r="Z1757" s="205"/>
      <c r="AA1757" s="206"/>
      <c r="AB1757" s="189" t="n">
        <f aca="false">IF(AA1757="SI",X1757,0)</f>
        <v>0</v>
      </c>
      <c r="AC1757" s="207"/>
      <c r="AD1757" s="207"/>
      <c r="AE1757" s="207"/>
      <c r="AF1757" s="207"/>
      <c r="AG1757" s="207"/>
      <c r="AH1757" s="208"/>
    </row>
    <row r="1758" customFormat="false" ht="13.5" hidden="false" customHeight="true" outlineLevel="0" collapsed="false">
      <c r="A1758" s="22" t="n">
        <v>1757</v>
      </c>
      <c r="B1758" s="180"/>
      <c r="C1758" s="22"/>
      <c r="D1758" s="22"/>
      <c r="E1758" s="22"/>
      <c r="F1758" s="22"/>
      <c r="G1758" s="22"/>
      <c r="H1758" s="183"/>
      <c r="I1758" s="183"/>
      <c r="J1758" s="22"/>
      <c r="K1758" s="191" t="e">
        <f aca="false">VLOOKUP('Altri Costi'!J1758,Legenda!$D$1:$F$258,2)</f>
        <v>#N/A</v>
      </c>
      <c r="L1758" s="22"/>
      <c r="M1758" s="22"/>
      <c r="N1758" s="203"/>
      <c r="O1758" s="183"/>
      <c r="P1758" s="22"/>
      <c r="Q1758" s="203"/>
      <c r="R1758" s="183"/>
      <c r="S1758" s="184" t="n">
        <f aca="false">'Piano Finanziario Annuale'!$F$6</f>
        <v>0</v>
      </c>
      <c r="T1758" s="185" t="n">
        <v>0</v>
      </c>
      <c r="U1758" s="186"/>
      <c r="V1758" s="187" t="n">
        <f aca="false">(T1758*U1758)</f>
        <v>0</v>
      </c>
      <c r="W1758" s="185" t="n">
        <v>0</v>
      </c>
      <c r="X1758" s="185" t="n">
        <f aca="false">IF(OR(S1758="sì",S1758="forfettario 190"),SUM(T1758+W1758),SUM(T1758+V1758+W1758))</f>
        <v>0</v>
      </c>
      <c r="Y1758" s="205"/>
      <c r="Z1758" s="205"/>
      <c r="AA1758" s="206"/>
      <c r="AB1758" s="189" t="n">
        <f aca="false">IF(AA1758="SI",X1758,0)</f>
        <v>0</v>
      </c>
      <c r="AC1758" s="207"/>
      <c r="AD1758" s="207"/>
      <c r="AE1758" s="207"/>
      <c r="AF1758" s="207"/>
      <c r="AG1758" s="207"/>
      <c r="AH1758" s="208"/>
    </row>
    <row r="1759" customFormat="false" ht="13.5" hidden="false" customHeight="true" outlineLevel="0" collapsed="false">
      <c r="A1759" s="22" t="n">
        <v>1758</v>
      </c>
      <c r="B1759" s="180"/>
      <c r="C1759" s="22"/>
      <c r="D1759" s="22"/>
      <c r="E1759" s="22"/>
      <c r="F1759" s="22"/>
      <c r="G1759" s="22"/>
      <c r="H1759" s="183"/>
      <c r="I1759" s="183"/>
      <c r="J1759" s="22"/>
      <c r="K1759" s="191" t="e">
        <f aca="false">VLOOKUP('Altri Costi'!J1759,Legenda!$D$1:$F$258,2)</f>
        <v>#N/A</v>
      </c>
      <c r="L1759" s="22"/>
      <c r="M1759" s="22"/>
      <c r="N1759" s="203"/>
      <c r="O1759" s="183"/>
      <c r="P1759" s="22"/>
      <c r="Q1759" s="203"/>
      <c r="R1759" s="183"/>
      <c r="S1759" s="184" t="n">
        <f aca="false">'Piano Finanziario Annuale'!$F$6</f>
        <v>0</v>
      </c>
      <c r="T1759" s="185" t="n">
        <v>0</v>
      </c>
      <c r="U1759" s="186"/>
      <c r="V1759" s="187" t="n">
        <f aca="false">(T1759*U1759)</f>
        <v>0</v>
      </c>
      <c r="W1759" s="185" t="n">
        <v>0</v>
      </c>
      <c r="X1759" s="185" t="n">
        <f aca="false">IF(OR(S1759="sì",S1759="forfettario 190"),SUM(T1759+W1759),SUM(T1759+V1759+W1759))</f>
        <v>0</v>
      </c>
      <c r="Y1759" s="205"/>
      <c r="Z1759" s="205"/>
      <c r="AA1759" s="206"/>
      <c r="AB1759" s="189" t="n">
        <f aca="false">IF(AA1759="SI",X1759,0)</f>
        <v>0</v>
      </c>
      <c r="AC1759" s="207"/>
      <c r="AD1759" s="207"/>
      <c r="AE1759" s="207"/>
      <c r="AF1759" s="207"/>
      <c r="AG1759" s="207"/>
      <c r="AH1759" s="208"/>
    </row>
    <row r="1760" customFormat="false" ht="13.5" hidden="false" customHeight="true" outlineLevel="0" collapsed="false">
      <c r="A1760" s="22" t="n">
        <v>1759</v>
      </c>
      <c r="B1760" s="180"/>
      <c r="C1760" s="22"/>
      <c r="D1760" s="22"/>
      <c r="E1760" s="22"/>
      <c r="F1760" s="22"/>
      <c r="G1760" s="22"/>
      <c r="H1760" s="183"/>
      <c r="I1760" s="183"/>
      <c r="J1760" s="22"/>
      <c r="K1760" s="191" t="e">
        <f aca="false">VLOOKUP('Altri Costi'!J1760,Legenda!$D$1:$F$258,2)</f>
        <v>#N/A</v>
      </c>
      <c r="L1760" s="22"/>
      <c r="M1760" s="22"/>
      <c r="N1760" s="203"/>
      <c r="O1760" s="183"/>
      <c r="P1760" s="22"/>
      <c r="Q1760" s="203"/>
      <c r="R1760" s="183"/>
      <c r="S1760" s="184" t="n">
        <f aca="false">'Piano Finanziario Annuale'!$F$6</f>
        <v>0</v>
      </c>
      <c r="T1760" s="185" t="n">
        <v>0</v>
      </c>
      <c r="U1760" s="186"/>
      <c r="V1760" s="187" t="n">
        <f aca="false">(T1760*U1760)</f>
        <v>0</v>
      </c>
      <c r="W1760" s="185" t="n">
        <v>0</v>
      </c>
      <c r="X1760" s="185" t="n">
        <f aca="false">IF(OR(S1760="sì",S1760="forfettario 190"),SUM(T1760+W1760),SUM(T1760+V1760+W1760))</f>
        <v>0</v>
      </c>
      <c r="Y1760" s="205"/>
      <c r="Z1760" s="205"/>
      <c r="AA1760" s="206"/>
      <c r="AB1760" s="189" t="n">
        <f aca="false">IF(AA1760="SI",X1760,0)</f>
        <v>0</v>
      </c>
      <c r="AC1760" s="207"/>
      <c r="AD1760" s="207"/>
      <c r="AE1760" s="207"/>
      <c r="AF1760" s="207"/>
      <c r="AG1760" s="207"/>
      <c r="AH1760" s="208"/>
    </row>
    <row r="1761" customFormat="false" ht="13.5" hidden="false" customHeight="true" outlineLevel="0" collapsed="false">
      <c r="A1761" s="22" t="n">
        <v>1760</v>
      </c>
      <c r="B1761" s="180"/>
      <c r="C1761" s="22"/>
      <c r="D1761" s="22"/>
      <c r="E1761" s="22"/>
      <c r="F1761" s="22"/>
      <c r="G1761" s="22"/>
      <c r="H1761" s="183"/>
      <c r="I1761" s="183"/>
      <c r="J1761" s="22"/>
      <c r="K1761" s="191" t="e">
        <f aca="false">VLOOKUP('Altri Costi'!J1761,Legenda!$D$1:$F$258,2)</f>
        <v>#N/A</v>
      </c>
      <c r="L1761" s="22"/>
      <c r="M1761" s="22"/>
      <c r="N1761" s="203"/>
      <c r="O1761" s="183"/>
      <c r="P1761" s="22"/>
      <c r="Q1761" s="203"/>
      <c r="R1761" s="183"/>
      <c r="S1761" s="184" t="n">
        <f aca="false">'Piano Finanziario Annuale'!$F$6</f>
        <v>0</v>
      </c>
      <c r="T1761" s="185" t="n">
        <v>0</v>
      </c>
      <c r="U1761" s="186"/>
      <c r="V1761" s="187" t="n">
        <f aca="false">(T1761*U1761)</f>
        <v>0</v>
      </c>
      <c r="W1761" s="185" t="n">
        <v>0</v>
      </c>
      <c r="X1761" s="185" t="n">
        <f aca="false">IF(OR(S1761="sì",S1761="forfettario 190"),SUM(T1761+W1761),SUM(T1761+V1761+W1761))</f>
        <v>0</v>
      </c>
      <c r="Y1761" s="205"/>
      <c r="Z1761" s="205"/>
      <c r="AA1761" s="206"/>
      <c r="AB1761" s="189" t="n">
        <f aca="false">IF(AA1761="SI",X1761,0)</f>
        <v>0</v>
      </c>
      <c r="AC1761" s="207"/>
      <c r="AD1761" s="207"/>
      <c r="AE1761" s="207"/>
      <c r="AF1761" s="207"/>
      <c r="AG1761" s="207"/>
      <c r="AH1761" s="208"/>
    </row>
    <row r="1762" customFormat="false" ht="13.5" hidden="false" customHeight="true" outlineLevel="0" collapsed="false">
      <c r="A1762" s="22" t="n">
        <v>1761</v>
      </c>
      <c r="B1762" s="180"/>
      <c r="C1762" s="22"/>
      <c r="D1762" s="22"/>
      <c r="E1762" s="22"/>
      <c r="F1762" s="22"/>
      <c r="G1762" s="22"/>
      <c r="H1762" s="183"/>
      <c r="I1762" s="183"/>
      <c r="J1762" s="22"/>
      <c r="K1762" s="191" t="e">
        <f aca="false">VLOOKUP('Altri Costi'!J1762,Legenda!$D$1:$F$258,2)</f>
        <v>#N/A</v>
      </c>
      <c r="L1762" s="22"/>
      <c r="M1762" s="22"/>
      <c r="N1762" s="203"/>
      <c r="O1762" s="183"/>
      <c r="P1762" s="22"/>
      <c r="Q1762" s="203"/>
      <c r="R1762" s="183"/>
      <c r="S1762" s="184" t="n">
        <f aca="false">'Piano Finanziario Annuale'!$F$6</f>
        <v>0</v>
      </c>
      <c r="T1762" s="185" t="n">
        <v>0</v>
      </c>
      <c r="U1762" s="186"/>
      <c r="V1762" s="187" t="n">
        <f aca="false">(T1762*U1762)</f>
        <v>0</v>
      </c>
      <c r="W1762" s="185" t="n">
        <v>0</v>
      </c>
      <c r="X1762" s="185" t="n">
        <f aca="false">IF(OR(S1762="sì",S1762="forfettario 190"),SUM(T1762+W1762),SUM(T1762+V1762+W1762))</f>
        <v>0</v>
      </c>
      <c r="Y1762" s="205"/>
      <c r="Z1762" s="205"/>
      <c r="AA1762" s="206"/>
      <c r="AB1762" s="189" t="n">
        <f aca="false">IF(AA1762="SI",X1762,0)</f>
        <v>0</v>
      </c>
      <c r="AC1762" s="207"/>
      <c r="AD1762" s="207"/>
      <c r="AE1762" s="207"/>
      <c r="AF1762" s="207"/>
      <c r="AG1762" s="207"/>
      <c r="AH1762" s="208"/>
    </row>
    <row r="1763" customFormat="false" ht="13.5" hidden="false" customHeight="true" outlineLevel="0" collapsed="false">
      <c r="A1763" s="22" t="n">
        <v>1762</v>
      </c>
      <c r="B1763" s="180"/>
      <c r="C1763" s="22"/>
      <c r="D1763" s="22"/>
      <c r="E1763" s="22"/>
      <c r="F1763" s="22"/>
      <c r="G1763" s="22"/>
      <c r="H1763" s="183"/>
      <c r="I1763" s="183"/>
      <c r="J1763" s="22"/>
      <c r="K1763" s="191" t="e">
        <f aca="false">VLOOKUP('Altri Costi'!J1763,Legenda!$D$1:$F$258,2)</f>
        <v>#N/A</v>
      </c>
      <c r="L1763" s="22"/>
      <c r="M1763" s="22"/>
      <c r="N1763" s="203"/>
      <c r="O1763" s="183"/>
      <c r="P1763" s="22"/>
      <c r="Q1763" s="203"/>
      <c r="R1763" s="183"/>
      <c r="S1763" s="184" t="n">
        <f aca="false">'Piano Finanziario Annuale'!$F$6</f>
        <v>0</v>
      </c>
      <c r="T1763" s="185" t="n">
        <v>0</v>
      </c>
      <c r="U1763" s="186"/>
      <c r="V1763" s="187" t="n">
        <f aca="false">(T1763*U1763)</f>
        <v>0</v>
      </c>
      <c r="W1763" s="185" t="n">
        <v>0</v>
      </c>
      <c r="X1763" s="185" t="n">
        <f aca="false">IF(OR(S1763="sì",S1763="forfettario 190"),SUM(T1763+W1763),SUM(T1763+V1763+W1763))</f>
        <v>0</v>
      </c>
      <c r="Y1763" s="205"/>
      <c r="Z1763" s="205"/>
      <c r="AA1763" s="206"/>
      <c r="AB1763" s="189" t="n">
        <f aca="false">IF(AA1763="SI",X1763,0)</f>
        <v>0</v>
      </c>
      <c r="AC1763" s="207"/>
      <c r="AD1763" s="207"/>
      <c r="AE1763" s="207"/>
      <c r="AF1763" s="207"/>
      <c r="AG1763" s="207"/>
      <c r="AH1763" s="208"/>
    </row>
    <row r="1764" customFormat="false" ht="13.5" hidden="false" customHeight="true" outlineLevel="0" collapsed="false">
      <c r="A1764" s="22" t="n">
        <v>1763</v>
      </c>
      <c r="B1764" s="180"/>
      <c r="C1764" s="22"/>
      <c r="D1764" s="22"/>
      <c r="E1764" s="22"/>
      <c r="F1764" s="22"/>
      <c r="G1764" s="22"/>
      <c r="H1764" s="183"/>
      <c r="I1764" s="183"/>
      <c r="J1764" s="22"/>
      <c r="K1764" s="191" t="e">
        <f aca="false">VLOOKUP('Altri Costi'!J1764,Legenda!$D$1:$F$258,2)</f>
        <v>#N/A</v>
      </c>
      <c r="L1764" s="22"/>
      <c r="M1764" s="22"/>
      <c r="N1764" s="203"/>
      <c r="O1764" s="183"/>
      <c r="P1764" s="22"/>
      <c r="Q1764" s="203"/>
      <c r="R1764" s="183"/>
      <c r="S1764" s="184" t="n">
        <f aca="false">'Piano Finanziario Annuale'!$F$6</f>
        <v>0</v>
      </c>
      <c r="T1764" s="185" t="n">
        <v>0</v>
      </c>
      <c r="U1764" s="186"/>
      <c r="V1764" s="187" t="n">
        <f aca="false">(T1764*U1764)</f>
        <v>0</v>
      </c>
      <c r="W1764" s="185" t="n">
        <v>0</v>
      </c>
      <c r="X1764" s="185" t="n">
        <f aca="false">IF(OR(S1764="sì",S1764="forfettario 190"),SUM(T1764+W1764),SUM(T1764+V1764+W1764))</f>
        <v>0</v>
      </c>
      <c r="Y1764" s="205"/>
      <c r="Z1764" s="205"/>
      <c r="AA1764" s="206"/>
      <c r="AB1764" s="189" t="n">
        <f aca="false">IF(AA1764="SI",X1764,0)</f>
        <v>0</v>
      </c>
      <c r="AC1764" s="207"/>
      <c r="AD1764" s="207"/>
      <c r="AE1764" s="207"/>
      <c r="AF1764" s="207"/>
      <c r="AG1764" s="207"/>
      <c r="AH1764" s="208"/>
    </row>
    <row r="1765" customFormat="false" ht="13.5" hidden="false" customHeight="true" outlineLevel="0" collapsed="false">
      <c r="A1765" s="22" t="n">
        <v>1764</v>
      </c>
      <c r="B1765" s="180"/>
      <c r="C1765" s="22"/>
      <c r="D1765" s="22"/>
      <c r="E1765" s="22"/>
      <c r="F1765" s="22"/>
      <c r="G1765" s="22"/>
      <c r="H1765" s="183"/>
      <c r="I1765" s="183"/>
      <c r="J1765" s="22"/>
      <c r="K1765" s="191" t="e">
        <f aca="false">VLOOKUP('Altri Costi'!J1765,Legenda!$D$1:$F$258,2)</f>
        <v>#N/A</v>
      </c>
      <c r="L1765" s="22"/>
      <c r="M1765" s="22"/>
      <c r="N1765" s="203"/>
      <c r="O1765" s="183"/>
      <c r="P1765" s="22"/>
      <c r="Q1765" s="203"/>
      <c r="R1765" s="183"/>
      <c r="S1765" s="184" t="n">
        <f aca="false">'Piano Finanziario Annuale'!$F$6</f>
        <v>0</v>
      </c>
      <c r="T1765" s="185" t="n">
        <v>0</v>
      </c>
      <c r="U1765" s="186"/>
      <c r="V1765" s="187" t="n">
        <f aca="false">(T1765*U1765)</f>
        <v>0</v>
      </c>
      <c r="W1765" s="185" t="n">
        <v>0</v>
      </c>
      <c r="X1765" s="185" t="n">
        <f aca="false">IF(OR(S1765="sì",S1765="forfettario 190"),SUM(T1765+W1765),SUM(T1765+V1765+W1765))</f>
        <v>0</v>
      </c>
      <c r="Y1765" s="205"/>
      <c r="Z1765" s="205"/>
      <c r="AA1765" s="206"/>
      <c r="AB1765" s="189" t="n">
        <f aca="false">IF(AA1765="SI",X1765,0)</f>
        <v>0</v>
      </c>
      <c r="AC1765" s="207"/>
      <c r="AD1765" s="207"/>
      <c r="AE1765" s="207"/>
      <c r="AF1765" s="207"/>
      <c r="AG1765" s="207"/>
      <c r="AH1765" s="208"/>
    </row>
    <row r="1766" customFormat="false" ht="13.5" hidden="false" customHeight="true" outlineLevel="0" collapsed="false">
      <c r="A1766" s="22" t="n">
        <v>1765</v>
      </c>
      <c r="B1766" s="180"/>
      <c r="C1766" s="22"/>
      <c r="D1766" s="22"/>
      <c r="E1766" s="22"/>
      <c r="F1766" s="22"/>
      <c r="G1766" s="22"/>
      <c r="H1766" s="183"/>
      <c r="I1766" s="183"/>
      <c r="J1766" s="22"/>
      <c r="K1766" s="191" t="e">
        <f aca="false">VLOOKUP('Altri Costi'!J1766,Legenda!$D$1:$F$258,2)</f>
        <v>#N/A</v>
      </c>
      <c r="L1766" s="22"/>
      <c r="M1766" s="22"/>
      <c r="N1766" s="203"/>
      <c r="O1766" s="183"/>
      <c r="P1766" s="22"/>
      <c r="Q1766" s="203"/>
      <c r="R1766" s="183"/>
      <c r="S1766" s="184" t="n">
        <f aca="false">'Piano Finanziario Annuale'!$F$6</f>
        <v>0</v>
      </c>
      <c r="T1766" s="185" t="n">
        <v>0</v>
      </c>
      <c r="U1766" s="186"/>
      <c r="V1766" s="187" t="n">
        <f aca="false">(T1766*U1766)</f>
        <v>0</v>
      </c>
      <c r="W1766" s="185" t="n">
        <v>0</v>
      </c>
      <c r="X1766" s="185" t="n">
        <f aca="false">IF(OR(S1766="sì",S1766="forfettario 190"),SUM(T1766+W1766),SUM(T1766+V1766+W1766))</f>
        <v>0</v>
      </c>
      <c r="Y1766" s="205"/>
      <c r="Z1766" s="205"/>
      <c r="AA1766" s="206"/>
      <c r="AB1766" s="189" t="n">
        <f aca="false">IF(AA1766="SI",X1766,0)</f>
        <v>0</v>
      </c>
      <c r="AC1766" s="207"/>
      <c r="AD1766" s="207"/>
      <c r="AE1766" s="207"/>
      <c r="AF1766" s="207"/>
      <c r="AG1766" s="207"/>
      <c r="AH1766" s="208"/>
    </row>
    <row r="1767" customFormat="false" ht="13.5" hidden="false" customHeight="true" outlineLevel="0" collapsed="false">
      <c r="A1767" s="22" t="n">
        <v>1766</v>
      </c>
      <c r="B1767" s="180"/>
      <c r="C1767" s="22"/>
      <c r="D1767" s="22"/>
      <c r="E1767" s="22"/>
      <c r="F1767" s="22"/>
      <c r="G1767" s="22"/>
      <c r="H1767" s="183"/>
      <c r="I1767" s="183"/>
      <c r="J1767" s="22"/>
      <c r="K1767" s="191" t="e">
        <f aca="false">VLOOKUP('Altri Costi'!J1767,Legenda!$D$1:$F$258,2)</f>
        <v>#N/A</v>
      </c>
      <c r="L1767" s="22"/>
      <c r="M1767" s="22"/>
      <c r="N1767" s="203"/>
      <c r="O1767" s="183"/>
      <c r="P1767" s="22"/>
      <c r="Q1767" s="203"/>
      <c r="R1767" s="183"/>
      <c r="S1767" s="184" t="n">
        <f aca="false">'Piano Finanziario Annuale'!$F$6</f>
        <v>0</v>
      </c>
      <c r="T1767" s="185" t="n">
        <v>0</v>
      </c>
      <c r="U1767" s="186"/>
      <c r="V1767" s="187" t="n">
        <f aca="false">(T1767*U1767)</f>
        <v>0</v>
      </c>
      <c r="W1767" s="185" t="n">
        <v>0</v>
      </c>
      <c r="X1767" s="185" t="n">
        <f aca="false">IF(OR(S1767="sì",S1767="forfettario 190"),SUM(T1767+W1767),SUM(T1767+V1767+W1767))</f>
        <v>0</v>
      </c>
      <c r="Y1767" s="205"/>
      <c r="Z1767" s="205"/>
      <c r="AA1767" s="206"/>
      <c r="AB1767" s="189" t="n">
        <f aca="false">IF(AA1767="SI",X1767,0)</f>
        <v>0</v>
      </c>
      <c r="AC1767" s="207"/>
      <c r="AD1767" s="207"/>
      <c r="AE1767" s="207"/>
      <c r="AF1767" s="207"/>
      <c r="AG1767" s="207"/>
      <c r="AH1767" s="208"/>
    </row>
    <row r="1768" customFormat="false" ht="13.5" hidden="false" customHeight="true" outlineLevel="0" collapsed="false">
      <c r="A1768" s="22" t="n">
        <v>1767</v>
      </c>
      <c r="B1768" s="180"/>
      <c r="C1768" s="22"/>
      <c r="D1768" s="22"/>
      <c r="E1768" s="22"/>
      <c r="F1768" s="22"/>
      <c r="G1768" s="22"/>
      <c r="H1768" s="183"/>
      <c r="I1768" s="183"/>
      <c r="J1768" s="22"/>
      <c r="K1768" s="191" t="e">
        <f aca="false">VLOOKUP('Altri Costi'!J1768,Legenda!$D$1:$F$258,2)</f>
        <v>#N/A</v>
      </c>
      <c r="L1768" s="22"/>
      <c r="M1768" s="22"/>
      <c r="N1768" s="203"/>
      <c r="O1768" s="183"/>
      <c r="P1768" s="22"/>
      <c r="Q1768" s="203"/>
      <c r="R1768" s="183"/>
      <c r="S1768" s="184" t="n">
        <f aca="false">'Piano Finanziario Annuale'!$F$6</f>
        <v>0</v>
      </c>
      <c r="T1768" s="185" t="n">
        <v>0</v>
      </c>
      <c r="U1768" s="186"/>
      <c r="V1768" s="187" t="n">
        <f aca="false">(T1768*U1768)</f>
        <v>0</v>
      </c>
      <c r="W1768" s="185" t="n">
        <v>0</v>
      </c>
      <c r="X1768" s="185" t="n">
        <f aca="false">IF(OR(S1768="sì",S1768="forfettario 190"),SUM(T1768+W1768),SUM(T1768+V1768+W1768))</f>
        <v>0</v>
      </c>
      <c r="Y1768" s="205"/>
      <c r="Z1768" s="205"/>
      <c r="AA1768" s="206"/>
      <c r="AB1768" s="189" t="n">
        <f aca="false">IF(AA1768="SI",X1768,0)</f>
        <v>0</v>
      </c>
      <c r="AC1768" s="207"/>
      <c r="AD1768" s="207"/>
      <c r="AE1768" s="207"/>
      <c r="AF1768" s="207"/>
      <c r="AG1768" s="207"/>
      <c r="AH1768" s="208"/>
    </row>
    <row r="1769" customFormat="false" ht="13.5" hidden="false" customHeight="true" outlineLevel="0" collapsed="false">
      <c r="A1769" s="22" t="n">
        <v>1768</v>
      </c>
      <c r="B1769" s="180"/>
      <c r="C1769" s="22"/>
      <c r="D1769" s="22"/>
      <c r="E1769" s="22"/>
      <c r="F1769" s="22"/>
      <c r="G1769" s="22"/>
      <c r="H1769" s="183"/>
      <c r="I1769" s="183"/>
      <c r="J1769" s="22"/>
      <c r="K1769" s="191" t="e">
        <f aca="false">VLOOKUP('Altri Costi'!J1769,Legenda!$D$1:$F$258,2)</f>
        <v>#N/A</v>
      </c>
      <c r="L1769" s="22"/>
      <c r="M1769" s="22"/>
      <c r="N1769" s="203"/>
      <c r="O1769" s="183"/>
      <c r="P1769" s="22"/>
      <c r="Q1769" s="203"/>
      <c r="R1769" s="183"/>
      <c r="S1769" s="184" t="n">
        <f aca="false">'Piano Finanziario Annuale'!$F$6</f>
        <v>0</v>
      </c>
      <c r="T1769" s="185" t="n">
        <v>0</v>
      </c>
      <c r="U1769" s="186"/>
      <c r="V1769" s="187" t="n">
        <f aca="false">(T1769*U1769)</f>
        <v>0</v>
      </c>
      <c r="W1769" s="185" t="n">
        <v>0</v>
      </c>
      <c r="X1769" s="185" t="n">
        <f aca="false">IF(OR(S1769="sì",S1769="forfettario 190"),SUM(T1769+W1769),SUM(T1769+V1769+W1769))</f>
        <v>0</v>
      </c>
      <c r="Y1769" s="205"/>
      <c r="Z1769" s="205"/>
      <c r="AA1769" s="206"/>
      <c r="AB1769" s="189" t="n">
        <f aca="false">IF(AA1769="SI",X1769,0)</f>
        <v>0</v>
      </c>
      <c r="AC1769" s="207"/>
      <c r="AD1769" s="207"/>
      <c r="AE1769" s="207"/>
      <c r="AF1769" s="207"/>
      <c r="AG1769" s="207"/>
      <c r="AH1769" s="208"/>
    </row>
    <row r="1770" customFormat="false" ht="13.5" hidden="false" customHeight="true" outlineLevel="0" collapsed="false">
      <c r="A1770" s="22" t="n">
        <v>1769</v>
      </c>
      <c r="B1770" s="180"/>
      <c r="C1770" s="22"/>
      <c r="D1770" s="22"/>
      <c r="E1770" s="22"/>
      <c r="F1770" s="22"/>
      <c r="G1770" s="22"/>
      <c r="H1770" s="183"/>
      <c r="I1770" s="183"/>
      <c r="J1770" s="22"/>
      <c r="K1770" s="191" t="e">
        <f aca="false">VLOOKUP('Altri Costi'!J1770,Legenda!$D$1:$F$258,2)</f>
        <v>#N/A</v>
      </c>
      <c r="L1770" s="22"/>
      <c r="M1770" s="22"/>
      <c r="N1770" s="203"/>
      <c r="O1770" s="183"/>
      <c r="P1770" s="22"/>
      <c r="Q1770" s="203"/>
      <c r="R1770" s="183"/>
      <c r="S1770" s="184" t="n">
        <f aca="false">'Piano Finanziario Annuale'!$F$6</f>
        <v>0</v>
      </c>
      <c r="T1770" s="185" t="n">
        <v>0</v>
      </c>
      <c r="U1770" s="186"/>
      <c r="V1770" s="187" t="n">
        <f aca="false">(T1770*U1770)</f>
        <v>0</v>
      </c>
      <c r="W1770" s="185" t="n">
        <v>0</v>
      </c>
      <c r="X1770" s="185" t="n">
        <f aca="false">IF(OR(S1770="sì",S1770="forfettario 190"),SUM(T1770+W1770),SUM(T1770+V1770+W1770))</f>
        <v>0</v>
      </c>
      <c r="Y1770" s="205"/>
      <c r="Z1770" s="205"/>
      <c r="AA1770" s="206"/>
      <c r="AB1770" s="189" t="n">
        <f aca="false">IF(AA1770="SI",X1770,0)</f>
        <v>0</v>
      </c>
      <c r="AC1770" s="207"/>
      <c r="AD1770" s="207"/>
      <c r="AE1770" s="207"/>
      <c r="AF1770" s="207"/>
      <c r="AG1770" s="207"/>
      <c r="AH1770" s="208"/>
    </row>
    <row r="1771" customFormat="false" ht="13.5" hidden="false" customHeight="true" outlineLevel="0" collapsed="false">
      <c r="A1771" s="22" t="n">
        <v>1770</v>
      </c>
      <c r="B1771" s="180"/>
      <c r="C1771" s="22"/>
      <c r="D1771" s="22"/>
      <c r="E1771" s="22"/>
      <c r="F1771" s="22"/>
      <c r="G1771" s="22"/>
      <c r="H1771" s="183"/>
      <c r="I1771" s="183"/>
      <c r="J1771" s="22"/>
      <c r="K1771" s="191" t="e">
        <f aca="false">VLOOKUP('Altri Costi'!J1771,Legenda!$D$1:$F$258,2)</f>
        <v>#N/A</v>
      </c>
      <c r="L1771" s="22"/>
      <c r="M1771" s="22"/>
      <c r="N1771" s="203"/>
      <c r="O1771" s="183"/>
      <c r="P1771" s="22"/>
      <c r="Q1771" s="203"/>
      <c r="R1771" s="183"/>
      <c r="S1771" s="184" t="n">
        <f aca="false">'Piano Finanziario Annuale'!$F$6</f>
        <v>0</v>
      </c>
      <c r="T1771" s="185" t="n">
        <v>0</v>
      </c>
      <c r="U1771" s="186"/>
      <c r="V1771" s="187" t="n">
        <f aca="false">(T1771*U1771)</f>
        <v>0</v>
      </c>
      <c r="W1771" s="185" t="n">
        <v>0</v>
      </c>
      <c r="X1771" s="185" t="n">
        <f aca="false">IF(OR(S1771="sì",S1771="forfettario 190"),SUM(T1771+W1771),SUM(T1771+V1771+W1771))</f>
        <v>0</v>
      </c>
      <c r="Y1771" s="205"/>
      <c r="Z1771" s="205"/>
      <c r="AA1771" s="206"/>
      <c r="AB1771" s="189" t="n">
        <f aca="false">IF(AA1771="SI",X1771,0)</f>
        <v>0</v>
      </c>
      <c r="AC1771" s="207"/>
      <c r="AD1771" s="207"/>
      <c r="AE1771" s="207"/>
      <c r="AF1771" s="207"/>
      <c r="AG1771" s="207"/>
      <c r="AH1771" s="208"/>
    </row>
    <row r="1772" customFormat="false" ht="13.5" hidden="false" customHeight="true" outlineLevel="0" collapsed="false">
      <c r="A1772" s="22" t="n">
        <v>1771</v>
      </c>
      <c r="B1772" s="180"/>
      <c r="C1772" s="22"/>
      <c r="D1772" s="22"/>
      <c r="E1772" s="22"/>
      <c r="F1772" s="22"/>
      <c r="G1772" s="22"/>
      <c r="H1772" s="183"/>
      <c r="I1772" s="183"/>
      <c r="J1772" s="22"/>
      <c r="K1772" s="191" t="e">
        <f aca="false">VLOOKUP('Altri Costi'!J1772,Legenda!$D$1:$F$258,2)</f>
        <v>#N/A</v>
      </c>
      <c r="L1772" s="22"/>
      <c r="M1772" s="22"/>
      <c r="N1772" s="203"/>
      <c r="O1772" s="183"/>
      <c r="P1772" s="22"/>
      <c r="Q1772" s="203"/>
      <c r="R1772" s="183"/>
      <c r="S1772" s="184" t="n">
        <f aca="false">'Piano Finanziario Annuale'!$F$6</f>
        <v>0</v>
      </c>
      <c r="T1772" s="185" t="n">
        <v>0</v>
      </c>
      <c r="U1772" s="186"/>
      <c r="V1772" s="187" t="n">
        <f aca="false">(T1772*U1772)</f>
        <v>0</v>
      </c>
      <c r="W1772" s="185" t="n">
        <v>0</v>
      </c>
      <c r="X1772" s="185" t="n">
        <f aca="false">IF(OR(S1772="sì",S1772="forfettario 190"),SUM(T1772+W1772),SUM(T1772+V1772+W1772))</f>
        <v>0</v>
      </c>
      <c r="Y1772" s="205"/>
      <c r="Z1772" s="205"/>
      <c r="AA1772" s="206"/>
      <c r="AB1772" s="189" t="n">
        <f aca="false">IF(AA1772="SI",X1772,0)</f>
        <v>0</v>
      </c>
      <c r="AC1772" s="207"/>
      <c r="AD1772" s="207"/>
      <c r="AE1772" s="207"/>
      <c r="AF1772" s="207"/>
      <c r="AG1772" s="207"/>
      <c r="AH1772" s="208"/>
    </row>
    <row r="1773" customFormat="false" ht="13.5" hidden="false" customHeight="true" outlineLevel="0" collapsed="false">
      <c r="A1773" s="22" t="n">
        <v>1772</v>
      </c>
      <c r="B1773" s="180"/>
      <c r="C1773" s="22"/>
      <c r="D1773" s="22"/>
      <c r="E1773" s="22"/>
      <c r="F1773" s="22"/>
      <c r="G1773" s="22"/>
      <c r="H1773" s="183"/>
      <c r="I1773" s="183"/>
      <c r="J1773" s="22"/>
      <c r="K1773" s="191" t="e">
        <f aca="false">VLOOKUP('Altri Costi'!J1773,Legenda!$D$1:$F$258,2)</f>
        <v>#N/A</v>
      </c>
      <c r="L1773" s="22"/>
      <c r="M1773" s="22"/>
      <c r="N1773" s="203"/>
      <c r="O1773" s="183"/>
      <c r="P1773" s="22"/>
      <c r="Q1773" s="203"/>
      <c r="R1773" s="183"/>
      <c r="S1773" s="184" t="n">
        <f aca="false">'Piano Finanziario Annuale'!$F$6</f>
        <v>0</v>
      </c>
      <c r="T1773" s="185" t="n">
        <v>0</v>
      </c>
      <c r="U1773" s="186"/>
      <c r="V1773" s="187" t="n">
        <f aca="false">(T1773*U1773)</f>
        <v>0</v>
      </c>
      <c r="W1773" s="185" t="n">
        <v>0</v>
      </c>
      <c r="X1773" s="185" t="n">
        <f aca="false">IF(OR(S1773="sì",S1773="forfettario 190"),SUM(T1773+W1773),SUM(T1773+V1773+W1773))</f>
        <v>0</v>
      </c>
      <c r="Y1773" s="205"/>
      <c r="Z1773" s="205"/>
      <c r="AA1773" s="206"/>
      <c r="AB1773" s="189" t="n">
        <f aca="false">IF(AA1773="SI",X1773,0)</f>
        <v>0</v>
      </c>
      <c r="AC1773" s="207"/>
      <c r="AD1773" s="207"/>
      <c r="AE1773" s="207"/>
      <c r="AF1773" s="207"/>
      <c r="AG1773" s="207"/>
      <c r="AH1773" s="208"/>
    </row>
    <row r="1774" customFormat="false" ht="13.5" hidden="false" customHeight="true" outlineLevel="0" collapsed="false">
      <c r="A1774" s="22" t="n">
        <v>1773</v>
      </c>
      <c r="B1774" s="180"/>
      <c r="C1774" s="22"/>
      <c r="D1774" s="22"/>
      <c r="E1774" s="22"/>
      <c r="F1774" s="22"/>
      <c r="G1774" s="22"/>
      <c r="H1774" s="183"/>
      <c r="I1774" s="183"/>
      <c r="J1774" s="22"/>
      <c r="K1774" s="191" t="e">
        <f aca="false">VLOOKUP('Altri Costi'!J1774,Legenda!$D$1:$F$258,2)</f>
        <v>#N/A</v>
      </c>
      <c r="L1774" s="22"/>
      <c r="M1774" s="22"/>
      <c r="N1774" s="203"/>
      <c r="O1774" s="183"/>
      <c r="P1774" s="22"/>
      <c r="Q1774" s="203"/>
      <c r="R1774" s="183"/>
      <c r="S1774" s="184" t="n">
        <f aca="false">'Piano Finanziario Annuale'!$F$6</f>
        <v>0</v>
      </c>
      <c r="T1774" s="185" t="n">
        <v>0</v>
      </c>
      <c r="U1774" s="186"/>
      <c r="V1774" s="187" t="n">
        <f aca="false">(T1774*U1774)</f>
        <v>0</v>
      </c>
      <c r="W1774" s="185" t="n">
        <v>0</v>
      </c>
      <c r="X1774" s="185" t="n">
        <f aca="false">IF(OR(S1774="sì",S1774="forfettario 190"),SUM(T1774+W1774),SUM(T1774+V1774+W1774))</f>
        <v>0</v>
      </c>
      <c r="Y1774" s="205"/>
      <c r="Z1774" s="205"/>
      <c r="AA1774" s="206"/>
      <c r="AB1774" s="189" t="n">
        <f aca="false">IF(AA1774="SI",X1774,0)</f>
        <v>0</v>
      </c>
      <c r="AC1774" s="207"/>
      <c r="AD1774" s="207"/>
      <c r="AE1774" s="207"/>
      <c r="AF1774" s="207"/>
      <c r="AG1774" s="207"/>
      <c r="AH1774" s="208"/>
    </row>
    <row r="1775" customFormat="false" ht="13.5" hidden="false" customHeight="true" outlineLevel="0" collapsed="false">
      <c r="A1775" s="22" t="n">
        <v>1774</v>
      </c>
      <c r="B1775" s="180"/>
      <c r="C1775" s="22"/>
      <c r="D1775" s="22"/>
      <c r="E1775" s="22"/>
      <c r="F1775" s="22"/>
      <c r="G1775" s="22"/>
      <c r="H1775" s="183"/>
      <c r="I1775" s="183"/>
      <c r="J1775" s="22"/>
      <c r="K1775" s="191" t="e">
        <f aca="false">VLOOKUP('Altri Costi'!J1775,Legenda!$D$1:$F$258,2)</f>
        <v>#N/A</v>
      </c>
      <c r="L1775" s="22"/>
      <c r="M1775" s="22"/>
      <c r="N1775" s="203"/>
      <c r="O1775" s="183"/>
      <c r="P1775" s="22"/>
      <c r="Q1775" s="203"/>
      <c r="R1775" s="183"/>
      <c r="S1775" s="184" t="n">
        <f aca="false">'Piano Finanziario Annuale'!$F$6</f>
        <v>0</v>
      </c>
      <c r="T1775" s="185" t="n">
        <v>0</v>
      </c>
      <c r="U1775" s="186"/>
      <c r="V1775" s="187" t="n">
        <f aca="false">(T1775*U1775)</f>
        <v>0</v>
      </c>
      <c r="W1775" s="185" t="n">
        <v>0</v>
      </c>
      <c r="X1775" s="185" t="n">
        <f aca="false">IF(OR(S1775="sì",S1775="forfettario 190"),SUM(T1775+W1775),SUM(T1775+V1775+W1775))</f>
        <v>0</v>
      </c>
      <c r="Y1775" s="205"/>
      <c r="Z1775" s="205"/>
      <c r="AA1775" s="206"/>
      <c r="AB1775" s="189" t="n">
        <f aca="false">IF(AA1775="SI",X1775,0)</f>
        <v>0</v>
      </c>
      <c r="AC1775" s="207"/>
      <c r="AD1775" s="207"/>
      <c r="AE1775" s="207"/>
      <c r="AF1775" s="207"/>
      <c r="AG1775" s="207"/>
      <c r="AH1775" s="208"/>
    </row>
    <row r="1776" customFormat="false" ht="13.5" hidden="false" customHeight="true" outlineLevel="0" collapsed="false">
      <c r="A1776" s="22" t="n">
        <v>1775</v>
      </c>
      <c r="B1776" s="180"/>
      <c r="C1776" s="22"/>
      <c r="D1776" s="22"/>
      <c r="E1776" s="22"/>
      <c r="F1776" s="22"/>
      <c r="G1776" s="22"/>
      <c r="H1776" s="183"/>
      <c r="I1776" s="183"/>
      <c r="J1776" s="22"/>
      <c r="K1776" s="191" t="e">
        <f aca="false">VLOOKUP('Altri Costi'!J1776,Legenda!$D$1:$F$258,2)</f>
        <v>#N/A</v>
      </c>
      <c r="L1776" s="22"/>
      <c r="M1776" s="22"/>
      <c r="N1776" s="203"/>
      <c r="O1776" s="183"/>
      <c r="P1776" s="22"/>
      <c r="Q1776" s="203"/>
      <c r="R1776" s="183"/>
      <c r="S1776" s="184" t="n">
        <f aca="false">'Piano Finanziario Annuale'!$F$6</f>
        <v>0</v>
      </c>
      <c r="T1776" s="185" t="n">
        <v>0</v>
      </c>
      <c r="U1776" s="186"/>
      <c r="V1776" s="187" t="n">
        <f aca="false">(T1776*U1776)</f>
        <v>0</v>
      </c>
      <c r="W1776" s="185" t="n">
        <v>0</v>
      </c>
      <c r="X1776" s="185" t="n">
        <f aca="false">IF(OR(S1776="sì",S1776="forfettario 190"),SUM(T1776+W1776),SUM(T1776+V1776+W1776))</f>
        <v>0</v>
      </c>
      <c r="Y1776" s="205"/>
      <c r="Z1776" s="205"/>
      <c r="AA1776" s="206"/>
      <c r="AB1776" s="189" t="n">
        <f aca="false">IF(AA1776="SI",X1776,0)</f>
        <v>0</v>
      </c>
      <c r="AC1776" s="207"/>
      <c r="AD1776" s="207"/>
      <c r="AE1776" s="207"/>
      <c r="AF1776" s="207"/>
      <c r="AG1776" s="207"/>
      <c r="AH1776" s="208"/>
    </row>
    <row r="1777" customFormat="false" ht="13.5" hidden="false" customHeight="true" outlineLevel="0" collapsed="false">
      <c r="A1777" s="22" t="n">
        <v>1776</v>
      </c>
      <c r="B1777" s="180"/>
      <c r="C1777" s="22"/>
      <c r="D1777" s="22"/>
      <c r="E1777" s="22"/>
      <c r="F1777" s="22"/>
      <c r="G1777" s="22"/>
      <c r="H1777" s="183"/>
      <c r="I1777" s="183"/>
      <c r="J1777" s="22"/>
      <c r="K1777" s="191" t="e">
        <f aca="false">VLOOKUP('Altri Costi'!J1777,Legenda!$D$1:$F$258,2)</f>
        <v>#N/A</v>
      </c>
      <c r="L1777" s="22"/>
      <c r="M1777" s="22"/>
      <c r="N1777" s="203"/>
      <c r="O1777" s="183"/>
      <c r="P1777" s="22"/>
      <c r="Q1777" s="203"/>
      <c r="R1777" s="183"/>
      <c r="S1777" s="184" t="n">
        <f aca="false">'Piano Finanziario Annuale'!$F$6</f>
        <v>0</v>
      </c>
      <c r="T1777" s="185" t="n">
        <v>0</v>
      </c>
      <c r="U1777" s="186"/>
      <c r="V1777" s="187" t="n">
        <f aca="false">(T1777*U1777)</f>
        <v>0</v>
      </c>
      <c r="W1777" s="185" t="n">
        <v>0</v>
      </c>
      <c r="X1777" s="185" t="n">
        <f aca="false">IF(OR(S1777="sì",S1777="forfettario 190"),SUM(T1777+W1777),SUM(T1777+V1777+W1777))</f>
        <v>0</v>
      </c>
      <c r="Y1777" s="205"/>
      <c r="Z1777" s="205"/>
      <c r="AA1777" s="206"/>
      <c r="AB1777" s="189" t="n">
        <f aca="false">IF(AA1777="SI",X1777,0)</f>
        <v>0</v>
      </c>
      <c r="AC1777" s="207"/>
      <c r="AD1777" s="207"/>
      <c r="AE1777" s="207"/>
      <c r="AF1777" s="207"/>
      <c r="AG1777" s="207"/>
      <c r="AH1777" s="208"/>
    </row>
    <row r="1778" customFormat="false" ht="13.5" hidden="false" customHeight="true" outlineLevel="0" collapsed="false">
      <c r="A1778" s="22" t="n">
        <v>1777</v>
      </c>
      <c r="B1778" s="180"/>
      <c r="C1778" s="22"/>
      <c r="D1778" s="22"/>
      <c r="E1778" s="22"/>
      <c r="F1778" s="22"/>
      <c r="G1778" s="22"/>
      <c r="H1778" s="183"/>
      <c r="I1778" s="183"/>
      <c r="J1778" s="22"/>
      <c r="K1778" s="191" t="e">
        <f aca="false">VLOOKUP('Altri Costi'!J1778,Legenda!$D$1:$F$258,2)</f>
        <v>#N/A</v>
      </c>
      <c r="L1778" s="22"/>
      <c r="M1778" s="22"/>
      <c r="N1778" s="203"/>
      <c r="O1778" s="183"/>
      <c r="P1778" s="22"/>
      <c r="Q1778" s="203"/>
      <c r="R1778" s="183"/>
      <c r="S1778" s="184" t="n">
        <f aca="false">'Piano Finanziario Annuale'!$F$6</f>
        <v>0</v>
      </c>
      <c r="T1778" s="185" t="n">
        <v>0</v>
      </c>
      <c r="U1778" s="186"/>
      <c r="V1778" s="187" t="n">
        <f aca="false">(T1778*U1778)</f>
        <v>0</v>
      </c>
      <c r="W1778" s="185" t="n">
        <v>0</v>
      </c>
      <c r="X1778" s="185" t="n">
        <f aca="false">IF(OR(S1778="sì",S1778="forfettario 190"),SUM(T1778+W1778),SUM(T1778+V1778+W1778))</f>
        <v>0</v>
      </c>
      <c r="Y1778" s="205"/>
      <c r="Z1778" s="205"/>
      <c r="AA1778" s="206"/>
      <c r="AB1778" s="189" t="n">
        <f aca="false">IF(AA1778="SI",X1778,0)</f>
        <v>0</v>
      </c>
      <c r="AC1778" s="207"/>
      <c r="AD1778" s="207"/>
      <c r="AE1778" s="207"/>
      <c r="AF1778" s="207"/>
      <c r="AG1778" s="207"/>
      <c r="AH1778" s="208"/>
    </row>
    <row r="1779" customFormat="false" ht="13.5" hidden="false" customHeight="true" outlineLevel="0" collapsed="false">
      <c r="A1779" s="22" t="n">
        <v>1778</v>
      </c>
      <c r="B1779" s="180"/>
      <c r="C1779" s="22"/>
      <c r="D1779" s="22"/>
      <c r="E1779" s="22"/>
      <c r="F1779" s="22"/>
      <c r="G1779" s="22"/>
      <c r="H1779" s="183"/>
      <c r="I1779" s="183"/>
      <c r="J1779" s="22"/>
      <c r="K1779" s="191" t="e">
        <f aca="false">VLOOKUP('Altri Costi'!J1779,Legenda!$D$1:$F$258,2)</f>
        <v>#N/A</v>
      </c>
      <c r="L1779" s="22"/>
      <c r="M1779" s="22"/>
      <c r="N1779" s="203"/>
      <c r="O1779" s="183"/>
      <c r="P1779" s="22"/>
      <c r="Q1779" s="203"/>
      <c r="R1779" s="183"/>
      <c r="S1779" s="184" t="n">
        <f aca="false">'Piano Finanziario Annuale'!$F$6</f>
        <v>0</v>
      </c>
      <c r="T1779" s="185" t="n">
        <v>0</v>
      </c>
      <c r="U1779" s="186"/>
      <c r="V1779" s="187" t="n">
        <f aca="false">(T1779*U1779)</f>
        <v>0</v>
      </c>
      <c r="W1779" s="185" t="n">
        <v>0</v>
      </c>
      <c r="X1779" s="185" t="n">
        <f aca="false">IF(OR(S1779="sì",S1779="forfettario 190"),SUM(T1779+W1779),SUM(T1779+V1779+W1779))</f>
        <v>0</v>
      </c>
      <c r="Y1779" s="205"/>
      <c r="Z1779" s="205"/>
      <c r="AA1779" s="206"/>
      <c r="AB1779" s="189" t="n">
        <f aca="false">IF(AA1779="SI",X1779,0)</f>
        <v>0</v>
      </c>
      <c r="AC1779" s="207"/>
      <c r="AD1779" s="207"/>
      <c r="AE1779" s="207"/>
      <c r="AF1779" s="207"/>
      <c r="AG1779" s="207"/>
      <c r="AH1779" s="208"/>
    </row>
    <row r="1780" customFormat="false" ht="13.5" hidden="false" customHeight="true" outlineLevel="0" collapsed="false">
      <c r="A1780" s="22" t="n">
        <v>1779</v>
      </c>
      <c r="B1780" s="180"/>
      <c r="C1780" s="22"/>
      <c r="D1780" s="22"/>
      <c r="E1780" s="22"/>
      <c r="F1780" s="22"/>
      <c r="G1780" s="22"/>
      <c r="H1780" s="183"/>
      <c r="I1780" s="183"/>
      <c r="J1780" s="22"/>
      <c r="K1780" s="191" t="e">
        <f aca="false">VLOOKUP('Altri Costi'!J1780,Legenda!$D$1:$F$258,2)</f>
        <v>#N/A</v>
      </c>
      <c r="L1780" s="22"/>
      <c r="M1780" s="22"/>
      <c r="N1780" s="203"/>
      <c r="O1780" s="183"/>
      <c r="P1780" s="22"/>
      <c r="Q1780" s="203"/>
      <c r="R1780" s="183"/>
      <c r="S1780" s="184" t="n">
        <f aca="false">'Piano Finanziario Annuale'!$F$6</f>
        <v>0</v>
      </c>
      <c r="T1780" s="185" t="n">
        <v>0</v>
      </c>
      <c r="U1780" s="186"/>
      <c r="V1780" s="187" t="n">
        <f aca="false">(T1780*U1780)</f>
        <v>0</v>
      </c>
      <c r="W1780" s="185" t="n">
        <v>0</v>
      </c>
      <c r="X1780" s="185" t="n">
        <f aca="false">IF(OR(S1780="sì",S1780="forfettario 190"),SUM(T1780+W1780),SUM(T1780+V1780+W1780))</f>
        <v>0</v>
      </c>
      <c r="Y1780" s="205"/>
      <c r="Z1780" s="205"/>
      <c r="AA1780" s="206"/>
      <c r="AB1780" s="189" t="n">
        <f aca="false">IF(AA1780="SI",X1780,0)</f>
        <v>0</v>
      </c>
      <c r="AC1780" s="207"/>
      <c r="AD1780" s="207"/>
      <c r="AE1780" s="207"/>
      <c r="AF1780" s="207"/>
      <c r="AG1780" s="207"/>
      <c r="AH1780" s="208"/>
    </row>
    <row r="1781" customFormat="false" ht="13.5" hidden="false" customHeight="true" outlineLevel="0" collapsed="false">
      <c r="A1781" s="22" t="n">
        <v>1780</v>
      </c>
      <c r="B1781" s="180"/>
      <c r="C1781" s="22"/>
      <c r="D1781" s="22"/>
      <c r="E1781" s="22"/>
      <c r="F1781" s="22"/>
      <c r="G1781" s="22"/>
      <c r="H1781" s="183"/>
      <c r="I1781" s="183"/>
      <c r="J1781" s="22"/>
      <c r="K1781" s="191" t="e">
        <f aca="false">VLOOKUP('Altri Costi'!J1781,Legenda!$D$1:$F$258,2)</f>
        <v>#N/A</v>
      </c>
      <c r="L1781" s="22"/>
      <c r="M1781" s="22"/>
      <c r="N1781" s="203"/>
      <c r="O1781" s="183"/>
      <c r="P1781" s="22"/>
      <c r="Q1781" s="203"/>
      <c r="R1781" s="183"/>
      <c r="S1781" s="184" t="n">
        <f aca="false">'Piano Finanziario Annuale'!$F$6</f>
        <v>0</v>
      </c>
      <c r="T1781" s="185" t="n">
        <v>0</v>
      </c>
      <c r="U1781" s="186"/>
      <c r="V1781" s="187" t="n">
        <f aca="false">(T1781*U1781)</f>
        <v>0</v>
      </c>
      <c r="W1781" s="185" t="n">
        <v>0</v>
      </c>
      <c r="X1781" s="185" t="n">
        <f aca="false">IF(OR(S1781="sì",S1781="forfettario 190"),SUM(T1781+W1781),SUM(T1781+V1781+W1781))</f>
        <v>0</v>
      </c>
      <c r="Y1781" s="205"/>
      <c r="Z1781" s="205"/>
      <c r="AA1781" s="206"/>
      <c r="AB1781" s="189" t="n">
        <f aca="false">IF(AA1781="SI",X1781,0)</f>
        <v>0</v>
      </c>
      <c r="AC1781" s="207"/>
      <c r="AD1781" s="207"/>
      <c r="AE1781" s="207"/>
      <c r="AF1781" s="207"/>
      <c r="AG1781" s="207"/>
      <c r="AH1781" s="208"/>
    </row>
    <row r="1782" customFormat="false" ht="13.5" hidden="false" customHeight="true" outlineLevel="0" collapsed="false">
      <c r="A1782" s="22" t="n">
        <v>1781</v>
      </c>
      <c r="B1782" s="180"/>
      <c r="C1782" s="22"/>
      <c r="D1782" s="22"/>
      <c r="E1782" s="22"/>
      <c r="F1782" s="22"/>
      <c r="G1782" s="22"/>
      <c r="H1782" s="183"/>
      <c r="I1782" s="183"/>
      <c r="J1782" s="22"/>
      <c r="K1782" s="191" t="e">
        <f aca="false">VLOOKUP('Altri Costi'!J1782,Legenda!$D$1:$F$258,2)</f>
        <v>#N/A</v>
      </c>
      <c r="L1782" s="22"/>
      <c r="M1782" s="22"/>
      <c r="N1782" s="203"/>
      <c r="O1782" s="183"/>
      <c r="P1782" s="22"/>
      <c r="Q1782" s="203"/>
      <c r="R1782" s="183"/>
      <c r="S1782" s="184" t="n">
        <f aca="false">'Piano Finanziario Annuale'!$F$6</f>
        <v>0</v>
      </c>
      <c r="T1782" s="185" t="n">
        <v>0</v>
      </c>
      <c r="U1782" s="186"/>
      <c r="V1782" s="187" t="n">
        <f aca="false">(T1782*U1782)</f>
        <v>0</v>
      </c>
      <c r="W1782" s="185" t="n">
        <v>0</v>
      </c>
      <c r="X1782" s="185" t="n">
        <f aca="false">IF(OR(S1782="sì",S1782="forfettario 190"),SUM(T1782+W1782),SUM(T1782+V1782+W1782))</f>
        <v>0</v>
      </c>
      <c r="Y1782" s="205"/>
      <c r="Z1782" s="205"/>
      <c r="AA1782" s="206"/>
      <c r="AB1782" s="189" t="n">
        <f aca="false">IF(AA1782="SI",X1782,0)</f>
        <v>0</v>
      </c>
      <c r="AC1782" s="207"/>
      <c r="AD1782" s="207"/>
      <c r="AE1782" s="207"/>
      <c r="AF1782" s="207"/>
      <c r="AG1782" s="207"/>
      <c r="AH1782" s="208"/>
    </row>
    <row r="1783" customFormat="false" ht="13.5" hidden="false" customHeight="true" outlineLevel="0" collapsed="false">
      <c r="A1783" s="22" t="n">
        <v>1782</v>
      </c>
      <c r="B1783" s="180"/>
      <c r="C1783" s="22"/>
      <c r="D1783" s="22"/>
      <c r="E1783" s="22"/>
      <c r="F1783" s="22"/>
      <c r="G1783" s="22"/>
      <c r="H1783" s="183"/>
      <c r="I1783" s="183"/>
      <c r="J1783" s="22"/>
      <c r="K1783" s="191" t="e">
        <f aca="false">VLOOKUP('Altri Costi'!J1783,Legenda!$D$1:$F$258,2)</f>
        <v>#N/A</v>
      </c>
      <c r="L1783" s="22"/>
      <c r="M1783" s="22"/>
      <c r="N1783" s="203"/>
      <c r="O1783" s="183"/>
      <c r="P1783" s="22"/>
      <c r="Q1783" s="203"/>
      <c r="R1783" s="183"/>
      <c r="S1783" s="184" t="n">
        <f aca="false">'Piano Finanziario Annuale'!$F$6</f>
        <v>0</v>
      </c>
      <c r="T1783" s="185" t="n">
        <v>0</v>
      </c>
      <c r="U1783" s="186"/>
      <c r="V1783" s="187" t="n">
        <f aca="false">(T1783*U1783)</f>
        <v>0</v>
      </c>
      <c r="W1783" s="185" t="n">
        <v>0</v>
      </c>
      <c r="X1783" s="185" t="n">
        <f aca="false">IF(OR(S1783="sì",S1783="forfettario 190"),SUM(T1783+W1783),SUM(T1783+V1783+W1783))</f>
        <v>0</v>
      </c>
      <c r="Y1783" s="205"/>
      <c r="Z1783" s="205"/>
      <c r="AA1783" s="206"/>
      <c r="AB1783" s="189" t="n">
        <f aca="false">IF(AA1783="SI",X1783,0)</f>
        <v>0</v>
      </c>
      <c r="AC1783" s="207"/>
      <c r="AD1783" s="207"/>
      <c r="AE1783" s="207"/>
      <c r="AF1783" s="207"/>
      <c r="AG1783" s="207"/>
      <c r="AH1783" s="208"/>
    </row>
    <row r="1784" customFormat="false" ht="13.5" hidden="false" customHeight="true" outlineLevel="0" collapsed="false">
      <c r="A1784" s="22" t="n">
        <v>1783</v>
      </c>
      <c r="B1784" s="180"/>
      <c r="C1784" s="22"/>
      <c r="D1784" s="22"/>
      <c r="E1784" s="22"/>
      <c r="F1784" s="22"/>
      <c r="G1784" s="22"/>
      <c r="H1784" s="183"/>
      <c r="I1784" s="183"/>
      <c r="J1784" s="22"/>
      <c r="K1784" s="191" t="e">
        <f aca="false">VLOOKUP('Altri Costi'!J1784,Legenda!$D$1:$F$258,2)</f>
        <v>#N/A</v>
      </c>
      <c r="L1784" s="22"/>
      <c r="M1784" s="22"/>
      <c r="N1784" s="203"/>
      <c r="O1784" s="183"/>
      <c r="P1784" s="22"/>
      <c r="Q1784" s="203"/>
      <c r="R1784" s="183"/>
      <c r="S1784" s="184" t="n">
        <f aca="false">'Piano Finanziario Annuale'!$F$6</f>
        <v>0</v>
      </c>
      <c r="T1784" s="185" t="n">
        <v>0</v>
      </c>
      <c r="U1784" s="186"/>
      <c r="V1784" s="187" t="n">
        <f aca="false">(T1784*U1784)</f>
        <v>0</v>
      </c>
      <c r="W1784" s="185" t="n">
        <v>0</v>
      </c>
      <c r="X1784" s="185" t="n">
        <f aca="false">IF(OR(S1784="sì",S1784="forfettario 190"),SUM(T1784+W1784),SUM(T1784+V1784+W1784))</f>
        <v>0</v>
      </c>
      <c r="Y1784" s="205"/>
      <c r="Z1784" s="205"/>
      <c r="AA1784" s="206"/>
      <c r="AB1784" s="189" t="n">
        <f aca="false">IF(AA1784="SI",X1784,0)</f>
        <v>0</v>
      </c>
      <c r="AC1784" s="207"/>
      <c r="AD1784" s="207"/>
      <c r="AE1784" s="207"/>
      <c r="AF1784" s="207"/>
      <c r="AG1784" s="207"/>
      <c r="AH1784" s="208"/>
    </row>
    <row r="1785" customFormat="false" ht="13.5" hidden="false" customHeight="true" outlineLevel="0" collapsed="false">
      <c r="A1785" s="22" t="n">
        <v>1784</v>
      </c>
      <c r="B1785" s="180"/>
      <c r="C1785" s="22"/>
      <c r="D1785" s="22"/>
      <c r="E1785" s="22"/>
      <c r="F1785" s="22"/>
      <c r="G1785" s="22"/>
      <c r="H1785" s="183"/>
      <c r="I1785" s="183"/>
      <c r="J1785" s="22"/>
      <c r="K1785" s="191" t="e">
        <f aca="false">VLOOKUP('Altri Costi'!J1785,Legenda!$D$1:$F$258,2)</f>
        <v>#N/A</v>
      </c>
      <c r="L1785" s="22"/>
      <c r="M1785" s="22"/>
      <c r="N1785" s="203"/>
      <c r="O1785" s="183"/>
      <c r="P1785" s="22"/>
      <c r="Q1785" s="203"/>
      <c r="R1785" s="183"/>
      <c r="S1785" s="184" t="n">
        <f aca="false">'Piano Finanziario Annuale'!$F$6</f>
        <v>0</v>
      </c>
      <c r="T1785" s="185" t="n">
        <v>0</v>
      </c>
      <c r="U1785" s="186"/>
      <c r="V1785" s="187" t="n">
        <f aca="false">(T1785*U1785)</f>
        <v>0</v>
      </c>
      <c r="W1785" s="185" t="n">
        <v>0</v>
      </c>
      <c r="X1785" s="185" t="n">
        <f aca="false">IF(OR(S1785="sì",S1785="forfettario 190"),SUM(T1785+W1785),SUM(T1785+V1785+W1785))</f>
        <v>0</v>
      </c>
      <c r="Y1785" s="205"/>
      <c r="Z1785" s="205"/>
      <c r="AA1785" s="206"/>
      <c r="AB1785" s="189" t="n">
        <f aca="false">IF(AA1785="SI",X1785,0)</f>
        <v>0</v>
      </c>
      <c r="AC1785" s="207"/>
      <c r="AD1785" s="207"/>
      <c r="AE1785" s="207"/>
      <c r="AF1785" s="207"/>
      <c r="AG1785" s="207"/>
      <c r="AH1785" s="208"/>
    </row>
    <row r="1786" customFormat="false" ht="13.5" hidden="false" customHeight="true" outlineLevel="0" collapsed="false">
      <c r="A1786" s="22" t="n">
        <v>1785</v>
      </c>
      <c r="B1786" s="180"/>
      <c r="C1786" s="22"/>
      <c r="D1786" s="22"/>
      <c r="E1786" s="22"/>
      <c r="F1786" s="22"/>
      <c r="G1786" s="22"/>
      <c r="H1786" s="183"/>
      <c r="I1786" s="183"/>
      <c r="J1786" s="22"/>
      <c r="K1786" s="191" t="e">
        <f aca="false">VLOOKUP('Altri Costi'!J1786,Legenda!$D$1:$F$258,2)</f>
        <v>#N/A</v>
      </c>
      <c r="L1786" s="22"/>
      <c r="M1786" s="22"/>
      <c r="N1786" s="203"/>
      <c r="O1786" s="183"/>
      <c r="P1786" s="22"/>
      <c r="Q1786" s="203"/>
      <c r="R1786" s="183"/>
      <c r="S1786" s="184" t="n">
        <f aca="false">'Piano Finanziario Annuale'!$F$6</f>
        <v>0</v>
      </c>
      <c r="T1786" s="185" t="n">
        <v>0</v>
      </c>
      <c r="U1786" s="186"/>
      <c r="V1786" s="187" t="n">
        <f aca="false">(T1786*U1786)</f>
        <v>0</v>
      </c>
      <c r="W1786" s="185" t="n">
        <v>0</v>
      </c>
      <c r="X1786" s="185" t="n">
        <f aca="false">IF(OR(S1786="sì",S1786="forfettario 190"),SUM(T1786+W1786),SUM(T1786+V1786+W1786))</f>
        <v>0</v>
      </c>
      <c r="Y1786" s="205"/>
      <c r="Z1786" s="205"/>
      <c r="AA1786" s="206"/>
      <c r="AB1786" s="189" t="n">
        <f aca="false">IF(AA1786="SI",X1786,0)</f>
        <v>0</v>
      </c>
      <c r="AC1786" s="207"/>
      <c r="AD1786" s="207"/>
      <c r="AE1786" s="207"/>
      <c r="AF1786" s="207"/>
      <c r="AG1786" s="207"/>
      <c r="AH1786" s="208"/>
    </row>
    <row r="1787" customFormat="false" ht="13.5" hidden="false" customHeight="true" outlineLevel="0" collapsed="false">
      <c r="A1787" s="22" t="n">
        <v>1786</v>
      </c>
      <c r="B1787" s="180"/>
      <c r="C1787" s="22"/>
      <c r="D1787" s="22"/>
      <c r="E1787" s="22"/>
      <c r="F1787" s="22"/>
      <c r="G1787" s="22"/>
      <c r="H1787" s="183"/>
      <c r="I1787" s="183"/>
      <c r="J1787" s="22"/>
      <c r="K1787" s="191" t="e">
        <f aca="false">VLOOKUP('Altri Costi'!J1787,Legenda!$D$1:$F$258,2)</f>
        <v>#N/A</v>
      </c>
      <c r="L1787" s="22"/>
      <c r="M1787" s="22"/>
      <c r="N1787" s="203"/>
      <c r="O1787" s="183"/>
      <c r="P1787" s="22"/>
      <c r="Q1787" s="203"/>
      <c r="R1787" s="183"/>
      <c r="S1787" s="184" t="n">
        <f aca="false">'Piano Finanziario Annuale'!$F$6</f>
        <v>0</v>
      </c>
      <c r="T1787" s="185" t="n">
        <v>0</v>
      </c>
      <c r="U1787" s="186"/>
      <c r="V1787" s="187" t="n">
        <f aca="false">(T1787*U1787)</f>
        <v>0</v>
      </c>
      <c r="W1787" s="185" t="n">
        <v>0</v>
      </c>
      <c r="X1787" s="185" t="n">
        <f aca="false">IF(OR(S1787="sì",S1787="forfettario 190"),SUM(T1787+W1787),SUM(T1787+V1787+W1787))</f>
        <v>0</v>
      </c>
      <c r="Y1787" s="205"/>
      <c r="Z1787" s="205"/>
      <c r="AA1787" s="206"/>
      <c r="AB1787" s="189" t="n">
        <f aca="false">IF(AA1787="SI",X1787,0)</f>
        <v>0</v>
      </c>
      <c r="AC1787" s="207"/>
      <c r="AD1787" s="207"/>
      <c r="AE1787" s="207"/>
      <c r="AF1787" s="207"/>
      <c r="AG1787" s="207"/>
      <c r="AH1787" s="208"/>
    </row>
    <row r="1788" customFormat="false" ht="13.5" hidden="false" customHeight="true" outlineLevel="0" collapsed="false">
      <c r="A1788" s="22" t="n">
        <v>1787</v>
      </c>
      <c r="B1788" s="180"/>
      <c r="C1788" s="22"/>
      <c r="D1788" s="22"/>
      <c r="E1788" s="22"/>
      <c r="F1788" s="22"/>
      <c r="G1788" s="22"/>
      <c r="H1788" s="183"/>
      <c r="I1788" s="183"/>
      <c r="J1788" s="22"/>
      <c r="K1788" s="191" t="e">
        <f aca="false">VLOOKUP('Altri Costi'!J1788,Legenda!$D$1:$F$258,2)</f>
        <v>#N/A</v>
      </c>
      <c r="L1788" s="22"/>
      <c r="M1788" s="22"/>
      <c r="N1788" s="203"/>
      <c r="O1788" s="183"/>
      <c r="P1788" s="22"/>
      <c r="Q1788" s="203"/>
      <c r="R1788" s="183"/>
      <c r="S1788" s="184" t="n">
        <f aca="false">'Piano Finanziario Annuale'!$F$6</f>
        <v>0</v>
      </c>
      <c r="T1788" s="185" t="n">
        <v>0</v>
      </c>
      <c r="U1788" s="186"/>
      <c r="V1788" s="187" t="n">
        <f aca="false">(T1788*U1788)</f>
        <v>0</v>
      </c>
      <c r="W1788" s="185" t="n">
        <v>0</v>
      </c>
      <c r="X1788" s="185" t="n">
        <f aca="false">IF(OR(S1788="sì",S1788="forfettario 190"),SUM(T1788+W1788),SUM(T1788+V1788+W1788))</f>
        <v>0</v>
      </c>
      <c r="Y1788" s="205"/>
      <c r="Z1788" s="205"/>
      <c r="AA1788" s="206"/>
      <c r="AB1788" s="189" t="n">
        <f aca="false">IF(AA1788="SI",X1788,0)</f>
        <v>0</v>
      </c>
      <c r="AC1788" s="207"/>
      <c r="AD1788" s="207"/>
      <c r="AE1788" s="207"/>
      <c r="AF1788" s="207"/>
      <c r="AG1788" s="207"/>
      <c r="AH1788" s="208"/>
    </row>
    <row r="1789" customFormat="false" ht="13.5" hidden="false" customHeight="true" outlineLevel="0" collapsed="false">
      <c r="A1789" s="22" t="n">
        <v>1788</v>
      </c>
      <c r="B1789" s="180"/>
      <c r="C1789" s="22"/>
      <c r="D1789" s="22"/>
      <c r="E1789" s="22"/>
      <c r="F1789" s="22"/>
      <c r="G1789" s="22"/>
      <c r="H1789" s="183"/>
      <c r="I1789" s="183"/>
      <c r="J1789" s="22"/>
      <c r="K1789" s="191" t="e">
        <f aca="false">VLOOKUP('Altri Costi'!J1789,Legenda!$D$1:$F$258,2)</f>
        <v>#N/A</v>
      </c>
      <c r="L1789" s="22"/>
      <c r="M1789" s="22"/>
      <c r="N1789" s="203"/>
      <c r="O1789" s="183"/>
      <c r="P1789" s="22"/>
      <c r="Q1789" s="203"/>
      <c r="R1789" s="183"/>
      <c r="S1789" s="184" t="n">
        <f aca="false">'Piano Finanziario Annuale'!$F$6</f>
        <v>0</v>
      </c>
      <c r="T1789" s="185" t="n">
        <v>0</v>
      </c>
      <c r="U1789" s="186"/>
      <c r="V1789" s="187" t="n">
        <f aca="false">(T1789*U1789)</f>
        <v>0</v>
      </c>
      <c r="W1789" s="185" t="n">
        <v>0</v>
      </c>
      <c r="X1789" s="185" t="n">
        <f aca="false">IF(OR(S1789="sì",S1789="forfettario 190"),SUM(T1789+W1789),SUM(T1789+V1789+W1789))</f>
        <v>0</v>
      </c>
      <c r="Y1789" s="205"/>
      <c r="Z1789" s="205"/>
      <c r="AA1789" s="206"/>
      <c r="AB1789" s="189" t="n">
        <f aca="false">IF(AA1789="SI",X1789,0)</f>
        <v>0</v>
      </c>
      <c r="AC1789" s="207"/>
      <c r="AD1789" s="207"/>
      <c r="AE1789" s="207"/>
      <c r="AF1789" s="207"/>
      <c r="AG1789" s="207"/>
      <c r="AH1789" s="208"/>
    </row>
    <row r="1790" customFormat="false" ht="13.5" hidden="false" customHeight="true" outlineLevel="0" collapsed="false">
      <c r="A1790" s="22" t="n">
        <v>1789</v>
      </c>
      <c r="B1790" s="180"/>
      <c r="C1790" s="22"/>
      <c r="D1790" s="22"/>
      <c r="E1790" s="22"/>
      <c r="F1790" s="22"/>
      <c r="G1790" s="22"/>
      <c r="H1790" s="183"/>
      <c r="I1790" s="183"/>
      <c r="J1790" s="22"/>
      <c r="K1790" s="191" t="e">
        <f aca="false">VLOOKUP('Altri Costi'!J1790,Legenda!$D$1:$F$258,2)</f>
        <v>#N/A</v>
      </c>
      <c r="L1790" s="22"/>
      <c r="M1790" s="22"/>
      <c r="N1790" s="203"/>
      <c r="O1790" s="183"/>
      <c r="P1790" s="22"/>
      <c r="Q1790" s="203"/>
      <c r="R1790" s="183"/>
      <c r="S1790" s="184" t="n">
        <f aca="false">'Piano Finanziario Annuale'!$F$6</f>
        <v>0</v>
      </c>
      <c r="T1790" s="185" t="n">
        <v>0</v>
      </c>
      <c r="U1790" s="186"/>
      <c r="V1790" s="187" t="n">
        <f aca="false">(T1790*U1790)</f>
        <v>0</v>
      </c>
      <c r="W1790" s="185" t="n">
        <v>0</v>
      </c>
      <c r="X1790" s="185" t="n">
        <f aca="false">IF(OR(S1790="sì",S1790="forfettario 190"),SUM(T1790+W1790),SUM(T1790+V1790+W1790))</f>
        <v>0</v>
      </c>
      <c r="Y1790" s="205"/>
      <c r="Z1790" s="205"/>
      <c r="AA1790" s="206"/>
      <c r="AB1790" s="189" t="n">
        <f aca="false">IF(AA1790="SI",X1790,0)</f>
        <v>0</v>
      </c>
      <c r="AC1790" s="207"/>
      <c r="AD1790" s="207"/>
      <c r="AE1790" s="207"/>
      <c r="AF1790" s="207"/>
      <c r="AG1790" s="207"/>
      <c r="AH1790" s="208"/>
    </row>
    <row r="1791" customFormat="false" ht="13.5" hidden="false" customHeight="true" outlineLevel="0" collapsed="false">
      <c r="A1791" s="22" t="n">
        <v>1790</v>
      </c>
      <c r="B1791" s="180"/>
      <c r="C1791" s="22"/>
      <c r="D1791" s="22"/>
      <c r="E1791" s="22"/>
      <c r="F1791" s="22"/>
      <c r="G1791" s="22"/>
      <c r="H1791" s="183"/>
      <c r="I1791" s="183"/>
      <c r="J1791" s="22"/>
      <c r="K1791" s="191" t="e">
        <f aca="false">VLOOKUP('Altri Costi'!J1791,Legenda!$D$1:$F$258,2)</f>
        <v>#N/A</v>
      </c>
      <c r="L1791" s="22"/>
      <c r="M1791" s="22"/>
      <c r="N1791" s="203"/>
      <c r="O1791" s="183"/>
      <c r="P1791" s="22"/>
      <c r="Q1791" s="203"/>
      <c r="R1791" s="183"/>
      <c r="S1791" s="184" t="n">
        <f aca="false">'Piano Finanziario Annuale'!$F$6</f>
        <v>0</v>
      </c>
      <c r="T1791" s="185" t="n">
        <v>0</v>
      </c>
      <c r="U1791" s="186"/>
      <c r="V1791" s="187" t="n">
        <f aca="false">(T1791*U1791)</f>
        <v>0</v>
      </c>
      <c r="W1791" s="185" t="n">
        <v>0</v>
      </c>
      <c r="X1791" s="185" t="n">
        <f aca="false">IF(OR(S1791="sì",S1791="forfettario 190"),SUM(T1791+W1791),SUM(T1791+V1791+W1791))</f>
        <v>0</v>
      </c>
      <c r="Y1791" s="205"/>
      <c r="Z1791" s="205"/>
      <c r="AA1791" s="206"/>
      <c r="AB1791" s="189" t="n">
        <f aca="false">IF(AA1791="SI",X1791,0)</f>
        <v>0</v>
      </c>
      <c r="AC1791" s="207"/>
      <c r="AD1791" s="207"/>
      <c r="AE1791" s="207"/>
      <c r="AF1791" s="207"/>
      <c r="AG1791" s="207"/>
      <c r="AH1791" s="208"/>
    </row>
    <row r="1792" customFormat="false" ht="13.5" hidden="false" customHeight="true" outlineLevel="0" collapsed="false">
      <c r="A1792" s="22" t="n">
        <v>1791</v>
      </c>
      <c r="B1792" s="180"/>
      <c r="C1792" s="22"/>
      <c r="D1792" s="22"/>
      <c r="E1792" s="22"/>
      <c r="F1792" s="22"/>
      <c r="G1792" s="22"/>
      <c r="H1792" s="183"/>
      <c r="I1792" s="183"/>
      <c r="J1792" s="22"/>
      <c r="K1792" s="191" t="e">
        <f aca="false">VLOOKUP('Altri Costi'!J1792,Legenda!$D$1:$F$258,2)</f>
        <v>#N/A</v>
      </c>
      <c r="L1792" s="22"/>
      <c r="M1792" s="22"/>
      <c r="N1792" s="203"/>
      <c r="O1792" s="183"/>
      <c r="P1792" s="22"/>
      <c r="Q1792" s="203"/>
      <c r="R1792" s="183"/>
      <c r="S1792" s="184" t="n">
        <f aca="false">'Piano Finanziario Annuale'!$F$6</f>
        <v>0</v>
      </c>
      <c r="T1792" s="185" t="n">
        <v>0</v>
      </c>
      <c r="U1792" s="186"/>
      <c r="V1792" s="187" t="n">
        <f aca="false">(T1792*U1792)</f>
        <v>0</v>
      </c>
      <c r="W1792" s="185" t="n">
        <v>0</v>
      </c>
      <c r="X1792" s="185" t="n">
        <f aca="false">IF(OR(S1792="sì",S1792="forfettario 190"),SUM(T1792+W1792),SUM(T1792+V1792+W1792))</f>
        <v>0</v>
      </c>
      <c r="Y1792" s="205"/>
      <c r="Z1792" s="205"/>
      <c r="AA1792" s="206"/>
      <c r="AB1792" s="189" t="n">
        <f aca="false">IF(AA1792="SI",X1792,0)</f>
        <v>0</v>
      </c>
      <c r="AC1792" s="207"/>
      <c r="AD1792" s="207"/>
      <c r="AE1792" s="207"/>
      <c r="AF1792" s="207"/>
      <c r="AG1792" s="207"/>
      <c r="AH1792" s="208"/>
    </row>
    <row r="1793" customFormat="false" ht="13.5" hidden="false" customHeight="true" outlineLevel="0" collapsed="false">
      <c r="A1793" s="22" t="n">
        <v>1792</v>
      </c>
      <c r="B1793" s="180"/>
      <c r="C1793" s="22"/>
      <c r="D1793" s="22"/>
      <c r="E1793" s="22"/>
      <c r="F1793" s="22"/>
      <c r="G1793" s="22"/>
      <c r="H1793" s="183"/>
      <c r="I1793" s="183"/>
      <c r="J1793" s="22"/>
      <c r="K1793" s="191" t="e">
        <f aca="false">VLOOKUP('Altri Costi'!J1793,Legenda!$D$1:$F$258,2)</f>
        <v>#N/A</v>
      </c>
      <c r="L1793" s="22"/>
      <c r="M1793" s="22"/>
      <c r="N1793" s="203"/>
      <c r="O1793" s="183"/>
      <c r="P1793" s="22"/>
      <c r="Q1793" s="203"/>
      <c r="R1793" s="183"/>
      <c r="S1793" s="184" t="n">
        <f aca="false">'Piano Finanziario Annuale'!$F$6</f>
        <v>0</v>
      </c>
      <c r="T1793" s="185" t="n">
        <v>0</v>
      </c>
      <c r="U1793" s="186"/>
      <c r="V1793" s="187" t="n">
        <f aca="false">(T1793*U1793)</f>
        <v>0</v>
      </c>
      <c r="W1793" s="185" t="n">
        <v>0</v>
      </c>
      <c r="X1793" s="185" t="n">
        <f aca="false">IF(OR(S1793="sì",S1793="forfettario 190"),SUM(T1793+W1793),SUM(T1793+V1793+W1793))</f>
        <v>0</v>
      </c>
      <c r="Y1793" s="205"/>
      <c r="Z1793" s="205"/>
      <c r="AA1793" s="206"/>
      <c r="AB1793" s="189" t="n">
        <f aca="false">IF(AA1793="SI",X1793,0)</f>
        <v>0</v>
      </c>
      <c r="AC1793" s="207"/>
      <c r="AD1793" s="207"/>
      <c r="AE1793" s="207"/>
      <c r="AF1793" s="207"/>
      <c r="AG1793" s="207"/>
      <c r="AH1793" s="208"/>
    </row>
    <row r="1794" customFormat="false" ht="13.5" hidden="false" customHeight="true" outlineLevel="0" collapsed="false">
      <c r="A1794" s="22" t="n">
        <v>1793</v>
      </c>
      <c r="B1794" s="180"/>
      <c r="C1794" s="22"/>
      <c r="D1794" s="22"/>
      <c r="E1794" s="22"/>
      <c r="F1794" s="22"/>
      <c r="G1794" s="22"/>
      <c r="H1794" s="183"/>
      <c r="I1794" s="183"/>
      <c r="J1794" s="22"/>
      <c r="K1794" s="191" t="e">
        <f aca="false">VLOOKUP('Altri Costi'!J1794,Legenda!$D$1:$F$258,2)</f>
        <v>#N/A</v>
      </c>
      <c r="L1794" s="22"/>
      <c r="M1794" s="22"/>
      <c r="N1794" s="203"/>
      <c r="O1794" s="183"/>
      <c r="P1794" s="22"/>
      <c r="Q1794" s="203"/>
      <c r="R1794" s="183"/>
      <c r="S1794" s="184" t="n">
        <f aca="false">'Piano Finanziario Annuale'!$F$6</f>
        <v>0</v>
      </c>
      <c r="T1794" s="185" t="n">
        <v>0</v>
      </c>
      <c r="U1794" s="186"/>
      <c r="V1794" s="187" t="n">
        <f aca="false">(T1794*U1794)</f>
        <v>0</v>
      </c>
      <c r="W1794" s="185" t="n">
        <v>0</v>
      </c>
      <c r="X1794" s="185" t="n">
        <f aca="false">IF(OR(S1794="sì",S1794="forfettario 190"),SUM(T1794+W1794),SUM(T1794+V1794+W1794))</f>
        <v>0</v>
      </c>
      <c r="Y1794" s="205"/>
      <c r="Z1794" s="205"/>
      <c r="AA1794" s="206"/>
      <c r="AB1794" s="189" t="n">
        <f aca="false">IF(AA1794="SI",X1794,0)</f>
        <v>0</v>
      </c>
      <c r="AC1794" s="207"/>
      <c r="AD1794" s="207"/>
      <c r="AE1794" s="207"/>
      <c r="AF1794" s="207"/>
      <c r="AG1794" s="207"/>
      <c r="AH1794" s="208"/>
    </row>
    <row r="1795" customFormat="false" ht="13.5" hidden="false" customHeight="true" outlineLevel="0" collapsed="false">
      <c r="A1795" s="22" t="n">
        <v>1794</v>
      </c>
      <c r="B1795" s="180"/>
      <c r="C1795" s="22"/>
      <c r="D1795" s="22"/>
      <c r="E1795" s="22"/>
      <c r="F1795" s="22"/>
      <c r="G1795" s="22"/>
      <c r="H1795" s="183"/>
      <c r="I1795" s="183"/>
      <c r="J1795" s="22"/>
      <c r="K1795" s="191" t="e">
        <f aca="false">VLOOKUP('Altri Costi'!J1795,Legenda!$D$1:$F$258,2)</f>
        <v>#N/A</v>
      </c>
      <c r="L1795" s="22"/>
      <c r="M1795" s="22"/>
      <c r="N1795" s="203"/>
      <c r="O1795" s="183"/>
      <c r="P1795" s="22"/>
      <c r="Q1795" s="203"/>
      <c r="R1795" s="183"/>
      <c r="S1795" s="184" t="n">
        <f aca="false">'Piano Finanziario Annuale'!$F$6</f>
        <v>0</v>
      </c>
      <c r="T1795" s="185" t="n">
        <v>0</v>
      </c>
      <c r="U1795" s="186"/>
      <c r="V1795" s="187" t="n">
        <f aca="false">(T1795*U1795)</f>
        <v>0</v>
      </c>
      <c r="W1795" s="185" t="n">
        <v>0</v>
      </c>
      <c r="X1795" s="185" t="n">
        <f aca="false">IF(OR(S1795="sì",S1795="forfettario 190"),SUM(T1795+W1795),SUM(T1795+V1795+W1795))</f>
        <v>0</v>
      </c>
      <c r="Y1795" s="205"/>
      <c r="Z1795" s="205"/>
      <c r="AA1795" s="206"/>
      <c r="AB1795" s="189" t="n">
        <f aca="false">IF(AA1795="SI",X1795,0)</f>
        <v>0</v>
      </c>
      <c r="AC1795" s="207"/>
      <c r="AD1795" s="207"/>
      <c r="AE1795" s="207"/>
      <c r="AF1795" s="207"/>
      <c r="AG1795" s="207"/>
      <c r="AH1795" s="208"/>
    </row>
    <row r="1796" customFormat="false" ht="13.5" hidden="false" customHeight="true" outlineLevel="0" collapsed="false">
      <c r="A1796" s="22" t="n">
        <v>1795</v>
      </c>
      <c r="B1796" s="180"/>
      <c r="C1796" s="22"/>
      <c r="D1796" s="22"/>
      <c r="E1796" s="22"/>
      <c r="F1796" s="22"/>
      <c r="G1796" s="22"/>
      <c r="H1796" s="183"/>
      <c r="I1796" s="183"/>
      <c r="J1796" s="22"/>
      <c r="K1796" s="191" t="e">
        <f aca="false">VLOOKUP('Altri Costi'!J1796,Legenda!$D$1:$F$258,2)</f>
        <v>#N/A</v>
      </c>
      <c r="L1796" s="22"/>
      <c r="M1796" s="22"/>
      <c r="N1796" s="203"/>
      <c r="O1796" s="183"/>
      <c r="P1796" s="22"/>
      <c r="Q1796" s="203"/>
      <c r="R1796" s="183"/>
      <c r="S1796" s="184" t="n">
        <f aca="false">'Piano Finanziario Annuale'!$F$6</f>
        <v>0</v>
      </c>
      <c r="T1796" s="185" t="n">
        <v>0</v>
      </c>
      <c r="U1796" s="186"/>
      <c r="V1796" s="187" t="n">
        <f aca="false">(T1796*U1796)</f>
        <v>0</v>
      </c>
      <c r="W1796" s="185" t="n">
        <v>0</v>
      </c>
      <c r="X1796" s="185" t="n">
        <f aca="false">IF(OR(S1796="sì",S1796="forfettario 190"),SUM(T1796+W1796),SUM(T1796+V1796+W1796))</f>
        <v>0</v>
      </c>
      <c r="Y1796" s="205"/>
      <c r="Z1796" s="205"/>
      <c r="AA1796" s="206"/>
      <c r="AB1796" s="189" t="n">
        <f aca="false">IF(AA1796="SI",X1796,0)</f>
        <v>0</v>
      </c>
      <c r="AC1796" s="207"/>
      <c r="AD1796" s="207"/>
      <c r="AE1796" s="207"/>
      <c r="AF1796" s="207"/>
      <c r="AG1796" s="207"/>
      <c r="AH1796" s="208"/>
    </row>
    <row r="1797" customFormat="false" ht="13.5" hidden="false" customHeight="true" outlineLevel="0" collapsed="false">
      <c r="A1797" s="22" t="n">
        <v>1796</v>
      </c>
      <c r="B1797" s="180"/>
      <c r="C1797" s="22"/>
      <c r="D1797" s="22"/>
      <c r="E1797" s="22"/>
      <c r="F1797" s="22"/>
      <c r="G1797" s="22"/>
      <c r="H1797" s="183"/>
      <c r="I1797" s="183"/>
      <c r="J1797" s="22"/>
      <c r="K1797" s="191" t="e">
        <f aca="false">VLOOKUP('Altri Costi'!J1797,Legenda!$D$1:$F$258,2)</f>
        <v>#N/A</v>
      </c>
      <c r="L1797" s="22"/>
      <c r="M1797" s="22"/>
      <c r="N1797" s="203"/>
      <c r="O1797" s="183"/>
      <c r="P1797" s="22"/>
      <c r="Q1797" s="203"/>
      <c r="R1797" s="183"/>
      <c r="S1797" s="184" t="n">
        <f aca="false">'Piano Finanziario Annuale'!$F$6</f>
        <v>0</v>
      </c>
      <c r="T1797" s="185" t="n">
        <v>0</v>
      </c>
      <c r="U1797" s="186"/>
      <c r="V1797" s="187" t="n">
        <f aca="false">(T1797*U1797)</f>
        <v>0</v>
      </c>
      <c r="W1797" s="185" t="n">
        <v>0</v>
      </c>
      <c r="X1797" s="185" t="n">
        <f aca="false">IF(OR(S1797="sì",S1797="forfettario 190"),SUM(T1797+W1797),SUM(T1797+V1797+W1797))</f>
        <v>0</v>
      </c>
      <c r="Y1797" s="205"/>
      <c r="Z1797" s="205"/>
      <c r="AA1797" s="206"/>
      <c r="AB1797" s="189" t="n">
        <f aca="false">IF(AA1797="SI",X1797,0)</f>
        <v>0</v>
      </c>
      <c r="AC1797" s="207"/>
      <c r="AD1797" s="207"/>
      <c r="AE1797" s="207"/>
      <c r="AF1797" s="207"/>
      <c r="AG1797" s="207"/>
      <c r="AH1797" s="208"/>
    </row>
    <row r="1798" customFormat="false" ht="13.5" hidden="false" customHeight="true" outlineLevel="0" collapsed="false">
      <c r="A1798" s="22" t="n">
        <v>1797</v>
      </c>
      <c r="B1798" s="180"/>
      <c r="C1798" s="22"/>
      <c r="D1798" s="22"/>
      <c r="E1798" s="22"/>
      <c r="F1798" s="22"/>
      <c r="G1798" s="22"/>
      <c r="H1798" s="183"/>
      <c r="I1798" s="183"/>
      <c r="J1798" s="22"/>
      <c r="K1798" s="191" t="e">
        <f aca="false">VLOOKUP('Altri Costi'!J1798,Legenda!$D$1:$F$258,2)</f>
        <v>#N/A</v>
      </c>
      <c r="L1798" s="22"/>
      <c r="M1798" s="22"/>
      <c r="N1798" s="203"/>
      <c r="O1798" s="183"/>
      <c r="P1798" s="22"/>
      <c r="Q1798" s="203"/>
      <c r="R1798" s="183"/>
      <c r="S1798" s="184" t="n">
        <f aca="false">'Piano Finanziario Annuale'!$F$6</f>
        <v>0</v>
      </c>
      <c r="T1798" s="185" t="n">
        <v>0</v>
      </c>
      <c r="U1798" s="186"/>
      <c r="V1798" s="187" t="n">
        <f aca="false">(T1798*U1798)</f>
        <v>0</v>
      </c>
      <c r="W1798" s="185" t="n">
        <v>0</v>
      </c>
      <c r="X1798" s="185" t="n">
        <f aca="false">IF(OR(S1798="sì",S1798="forfettario 190"),SUM(T1798+W1798),SUM(T1798+V1798+W1798))</f>
        <v>0</v>
      </c>
      <c r="Y1798" s="205"/>
      <c r="Z1798" s="205"/>
      <c r="AA1798" s="206"/>
      <c r="AB1798" s="189" t="n">
        <f aca="false">IF(AA1798="SI",X1798,0)</f>
        <v>0</v>
      </c>
      <c r="AC1798" s="207"/>
      <c r="AD1798" s="207"/>
      <c r="AE1798" s="207"/>
      <c r="AF1798" s="207"/>
      <c r="AG1798" s="207"/>
      <c r="AH1798" s="208"/>
    </row>
    <row r="1799" customFormat="false" ht="13.5" hidden="false" customHeight="true" outlineLevel="0" collapsed="false">
      <c r="A1799" s="22" t="n">
        <v>1798</v>
      </c>
      <c r="B1799" s="180"/>
      <c r="C1799" s="22"/>
      <c r="D1799" s="22"/>
      <c r="E1799" s="22"/>
      <c r="F1799" s="22"/>
      <c r="G1799" s="22"/>
      <c r="H1799" s="183"/>
      <c r="I1799" s="183"/>
      <c r="J1799" s="22"/>
      <c r="K1799" s="191" t="e">
        <f aca="false">VLOOKUP('Altri Costi'!J1799,Legenda!$D$1:$F$258,2)</f>
        <v>#N/A</v>
      </c>
      <c r="L1799" s="22"/>
      <c r="M1799" s="22"/>
      <c r="N1799" s="203"/>
      <c r="O1799" s="183"/>
      <c r="P1799" s="22"/>
      <c r="Q1799" s="203"/>
      <c r="R1799" s="183"/>
      <c r="S1799" s="184" t="n">
        <f aca="false">'Piano Finanziario Annuale'!$F$6</f>
        <v>0</v>
      </c>
      <c r="T1799" s="185" t="n">
        <v>0</v>
      </c>
      <c r="U1799" s="186"/>
      <c r="V1799" s="187" t="n">
        <f aca="false">(T1799*U1799)</f>
        <v>0</v>
      </c>
      <c r="W1799" s="185" t="n">
        <v>0</v>
      </c>
      <c r="X1799" s="185" t="n">
        <f aca="false">IF(OR(S1799="sì",S1799="forfettario 190"),SUM(T1799+W1799),SUM(T1799+V1799+W1799))</f>
        <v>0</v>
      </c>
      <c r="Y1799" s="205"/>
      <c r="Z1799" s="205"/>
      <c r="AA1799" s="206"/>
      <c r="AB1799" s="189" t="n">
        <f aca="false">IF(AA1799="SI",X1799,0)</f>
        <v>0</v>
      </c>
      <c r="AC1799" s="207"/>
      <c r="AD1799" s="207"/>
      <c r="AE1799" s="207"/>
      <c r="AF1799" s="207"/>
      <c r="AG1799" s="207"/>
      <c r="AH1799" s="208"/>
    </row>
    <row r="1800" customFormat="false" ht="13.5" hidden="false" customHeight="true" outlineLevel="0" collapsed="false">
      <c r="A1800" s="22" t="n">
        <v>1799</v>
      </c>
      <c r="B1800" s="180"/>
      <c r="C1800" s="22"/>
      <c r="D1800" s="22"/>
      <c r="E1800" s="22"/>
      <c r="F1800" s="22"/>
      <c r="G1800" s="22"/>
      <c r="H1800" s="183"/>
      <c r="I1800" s="183"/>
      <c r="J1800" s="22"/>
      <c r="K1800" s="191" t="e">
        <f aca="false">VLOOKUP('Altri Costi'!J1800,Legenda!$D$1:$F$258,2)</f>
        <v>#N/A</v>
      </c>
      <c r="L1800" s="22"/>
      <c r="M1800" s="22"/>
      <c r="N1800" s="203"/>
      <c r="O1800" s="183"/>
      <c r="P1800" s="22"/>
      <c r="Q1800" s="203"/>
      <c r="R1800" s="183"/>
      <c r="S1800" s="184" t="n">
        <f aca="false">'Piano Finanziario Annuale'!$F$6</f>
        <v>0</v>
      </c>
      <c r="T1800" s="185" t="n">
        <v>0</v>
      </c>
      <c r="U1800" s="186"/>
      <c r="V1800" s="187" t="n">
        <f aca="false">(T1800*U1800)</f>
        <v>0</v>
      </c>
      <c r="W1800" s="185" t="n">
        <v>0</v>
      </c>
      <c r="X1800" s="185" t="n">
        <f aca="false">IF(OR(S1800="sì",S1800="forfettario 190"),SUM(T1800+W1800),SUM(T1800+V1800+W1800))</f>
        <v>0</v>
      </c>
      <c r="Y1800" s="205"/>
      <c r="Z1800" s="205"/>
      <c r="AA1800" s="206"/>
      <c r="AB1800" s="189" t="n">
        <f aca="false">IF(AA1800="SI",X1800,0)</f>
        <v>0</v>
      </c>
      <c r="AC1800" s="207"/>
      <c r="AD1800" s="207"/>
      <c r="AE1800" s="207"/>
      <c r="AF1800" s="207"/>
      <c r="AG1800" s="207"/>
      <c r="AH1800" s="208"/>
    </row>
    <row r="1801" customFormat="false" ht="13.5" hidden="false" customHeight="true" outlineLevel="0" collapsed="false">
      <c r="A1801" s="22" t="n">
        <v>1800</v>
      </c>
      <c r="B1801" s="180"/>
      <c r="C1801" s="22"/>
      <c r="D1801" s="22"/>
      <c r="E1801" s="22"/>
      <c r="F1801" s="22"/>
      <c r="G1801" s="22"/>
      <c r="H1801" s="183"/>
      <c r="I1801" s="183"/>
      <c r="J1801" s="22"/>
      <c r="K1801" s="191" t="e">
        <f aca="false">VLOOKUP('Altri Costi'!J1801,Legenda!$D$1:$F$258,2)</f>
        <v>#N/A</v>
      </c>
      <c r="L1801" s="22"/>
      <c r="M1801" s="22"/>
      <c r="N1801" s="203"/>
      <c r="O1801" s="183"/>
      <c r="P1801" s="22"/>
      <c r="Q1801" s="203"/>
      <c r="R1801" s="183"/>
      <c r="S1801" s="184" t="n">
        <f aca="false">'Piano Finanziario Annuale'!$F$6</f>
        <v>0</v>
      </c>
      <c r="T1801" s="185" t="n">
        <v>0</v>
      </c>
      <c r="U1801" s="186"/>
      <c r="V1801" s="187" t="n">
        <f aca="false">(T1801*U1801)</f>
        <v>0</v>
      </c>
      <c r="W1801" s="185" t="n">
        <v>0</v>
      </c>
      <c r="X1801" s="185" t="n">
        <f aca="false">IF(OR(S1801="sì",S1801="forfettario 190"),SUM(T1801+W1801),SUM(T1801+V1801+W1801))</f>
        <v>0</v>
      </c>
      <c r="Y1801" s="205"/>
      <c r="Z1801" s="205"/>
      <c r="AA1801" s="206"/>
      <c r="AB1801" s="189" t="n">
        <f aca="false">IF(AA1801="SI",X1801,0)</f>
        <v>0</v>
      </c>
      <c r="AC1801" s="207"/>
      <c r="AD1801" s="207"/>
      <c r="AE1801" s="207"/>
      <c r="AF1801" s="207"/>
      <c r="AG1801" s="207"/>
      <c r="AH1801" s="208"/>
    </row>
    <row r="1802" customFormat="false" ht="13.5" hidden="false" customHeight="true" outlineLevel="0" collapsed="false">
      <c r="A1802" s="22" t="n">
        <v>1801</v>
      </c>
      <c r="B1802" s="180"/>
      <c r="C1802" s="22"/>
      <c r="D1802" s="22"/>
      <c r="E1802" s="22"/>
      <c r="F1802" s="22"/>
      <c r="G1802" s="22"/>
      <c r="H1802" s="183"/>
      <c r="I1802" s="183"/>
      <c r="J1802" s="22"/>
      <c r="K1802" s="191" t="e">
        <f aca="false">VLOOKUP('Altri Costi'!J1802,Legenda!$D$1:$F$258,2)</f>
        <v>#N/A</v>
      </c>
      <c r="L1802" s="22"/>
      <c r="M1802" s="22"/>
      <c r="N1802" s="203"/>
      <c r="O1802" s="183"/>
      <c r="P1802" s="22"/>
      <c r="Q1802" s="203"/>
      <c r="R1802" s="183"/>
      <c r="S1802" s="184" t="n">
        <f aca="false">'Piano Finanziario Annuale'!$F$6</f>
        <v>0</v>
      </c>
      <c r="T1802" s="185" t="n">
        <v>0</v>
      </c>
      <c r="U1802" s="186"/>
      <c r="V1802" s="187" t="n">
        <f aca="false">(T1802*U1802)</f>
        <v>0</v>
      </c>
      <c r="W1802" s="185" t="n">
        <v>0</v>
      </c>
      <c r="X1802" s="185" t="n">
        <f aca="false">IF(OR(S1802="sì",S1802="forfettario 190"),SUM(T1802+W1802),SUM(T1802+V1802+W1802))</f>
        <v>0</v>
      </c>
      <c r="Y1802" s="205"/>
      <c r="Z1802" s="205"/>
      <c r="AA1802" s="206"/>
      <c r="AB1802" s="189" t="n">
        <f aca="false">IF(AA1802="SI",X1802,0)</f>
        <v>0</v>
      </c>
      <c r="AC1802" s="207"/>
      <c r="AD1802" s="207"/>
      <c r="AE1802" s="207"/>
      <c r="AF1802" s="207"/>
      <c r="AG1802" s="207"/>
      <c r="AH1802" s="208"/>
    </row>
    <row r="1803" customFormat="false" ht="13.5" hidden="false" customHeight="true" outlineLevel="0" collapsed="false">
      <c r="A1803" s="22" t="n">
        <v>1802</v>
      </c>
      <c r="B1803" s="180"/>
      <c r="C1803" s="22"/>
      <c r="D1803" s="22"/>
      <c r="E1803" s="22"/>
      <c r="F1803" s="22"/>
      <c r="G1803" s="22"/>
      <c r="H1803" s="183"/>
      <c r="I1803" s="183"/>
      <c r="J1803" s="22"/>
      <c r="K1803" s="191" t="e">
        <f aca="false">VLOOKUP('Altri Costi'!J1803,Legenda!$D$1:$F$258,2)</f>
        <v>#N/A</v>
      </c>
      <c r="L1803" s="22"/>
      <c r="M1803" s="22"/>
      <c r="N1803" s="203"/>
      <c r="O1803" s="183"/>
      <c r="P1803" s="22"/>
      <c r="Q1803" s="203"/>
      <c r="R1803" s="183"/>
      <c r="S1803" s="184" t="n">
        <f aca="false">'Piano Finanziario Annuale'!$F$6</f>
        <v>0</v>
      </c>
      <c r="T1803" s="185" t="n">
        <v>0</v>
      </c>
      <c r="U1803" s="186"/>
      <c r="V1803" s="187" t="n">
        <f aca="false">(T1803*U1803)</f>
        <v>0</v>
      </c>
      <c r="W1803" s="185" t="n">
        <v>0</v>
      </c>
      <c r="X1803" s="185" t="n">
        <f aca="false">IF(OR(S1803="sì",S1803="forfettario 190"),SUM(T1803+W1803),SUM(T1803+V1803+W1803))</f>
        <v>0</v>
      </c>
      <c r="Y1803" s="205"/>
      <c r="Z1803" s="205"/>
      <c r="AA1803" s="206"/>
      <c r="AB1803" s="189" t="n">
        <f aca="false">IF(AA1803="SI",X1803,0)</f>
        <v>0</v>
      </c>
      <c r="AC1803" s="207"/>
      <c r="AD1803" s="207"/>
      <c r="AE1803" s="207"/>
      <c r="AF1803" s="207"/>
      <c r="AG1803" s="207"/>
      <c r="AH1803" s="208"/>
    </row>
    <row r="1804" customFormat="false" ht="13.5" hidden="false" customHeight="true" outlineLevel="0" collapsed="false">
      <c r="A1804" s="22" t="n">
        <v>1803</v>
      </c>
      <c r="B1804" s="180"/>
      <c r="C1804" s="22"/>
      <c r="D1804" s="22"/>
      <c r="E1804" s="22"/>
      <c r="F1804" s="22"/>
      <c r="G1804" s="22"/>
      <c r="H1804" s="183"/>
      <c r="I1804" s="183"/>
      <c r="J1804" s="22"/>
      <c r="K1804" s="191" t="e">
        <f aca="false">VLOOKUP('Altri Costi'!J1804,Legenda!$D$1:$F$258,2)</f>
        <v>#N/A</v>
      </c>
      <c r="L1804" s="22"/>
      <c r="M1804" s="22"/>
      <c r="N1804" s="203"/>
      <c r="O1804" s="183"/>
      <c r="P1804" s="22"/>
      <c r="Q1804" s="203"/>
      <c r="R1804" s="183"/>
      <c r="S1804" s="184" t="n">
        <f aca="false">'Piano Finanziario Annuale'!$F$6</f>
        <v>0</v>
      </c>
      <c r="T1804" s="185" t="n">
        <v>0</v>
      </c>
      <c r="U1804" s="186"/>
      <c r="V1804" s="187" t="n">
        <f aca="false">(T1804*U1804)</f>
        <v>0</v>
      </c>
      <c r="W1804" s="185" t="n">
        <v>0</v>
      </c>
      <c r="X1804" s="185" t="n">
        <f aca="false">IF(OR(S1804="sì",S1804="forfettario 190"),SUM(T1804+W1804),SUM(T1804+V1804+W1804))</f>
        <v>0</v>
      </c>
      <c r="Y1804" s="205"/>
      <c r="Z1804" s="205"/>
      <c r="AA1804" s="206"/>
      <c r="AB1804" s="189" t="n">
        <f aca="false">IF(AA1804="SI",X1804,0)</f>
        <v>0</v>
      </c>
      <c r="AC1804" s="207"/>
      <c r="AD1804" s="207"/>
      <c r="AE1804" s="207"/>
      <c r="AF1804" s="207"/>
      <c r="AG1804" s="207"/>
      <c r="AH1804" s="208"/>
    </row>
    <row r="1805" customFormat="false" ht="13.5" hidden="false" customHeight="true" outlineLevel="0" collapsed="false">
      <c r="A1805" s="22" t="n">
        <v>1804</v>
      </c>
      <c r="B1805" s="180"/>
      <c r="C1805" s="22"/>
      <c r="D1805" s="22"/>
      <c r="E1805" s="22"/>
      <c r="F1805" s="22"/>
      <c r="G1805" s="22"/>
      <c r="H1805" s="183"/>
      <c r="I1805" s="183"/>
      <c r="J1805" s="22"/>
      <c r="K1805" s="191" t="e">
        <f aca="false">VLOOKUP('Altri Costi'!J1805,Legenda!$D$1:$F$258,2)</f>
        <v>#N/A</v>
      </c>
      <c r="L1805" s="22"/>
      <c r="M1805" s="22"/>
      <c r="N1805" s="203"/>
      <c r="O1805" s="183"/>
      <c r="P1805" s="22"/>
      <c r="Q1805" s="203"/>
      <c r="R1805" s="183"/>
      <c r="S1805" s="184" t="n">
        <f aca="false">'Piano Finanziario Annuale'!$F$6</f>
        <v>0</v>
      </c>
      <c r="T1805" s="185" t="n">
        <v>0</v>
      </c>
      <c r="U1805" s="186"/>
      <c r="V1805" s="187" t="n">
        <f aca="false">(T1805*U1805)</f>
        <v>0</v>
      </c>
      <c r="W1805" s="185" t="n">
        <v>0</v>
      </c>
      <c r="X1805" s="185" t="n">
        <f aca="false">IF(OR(S1805="sì",S1805="forfettario 190"),SUM(T1805+W1805),SUM(T1805+V1805+W1805))</f>
        <v>0</v>
      </c>
      <c r="Y1805" s="205"/>
      <c r="Z1805" s="205"/>
      <c r="AA1805" s="206"/>
      <c r="AB1805" s="189" t="n">
        <f aca="false">IF(AA1805="SI",X1805,0)</f>
        <v>0</v>
      </c>
      <c r="AC1805" s="207"/>
      <c r="AD1805" s="207"/>
      <c r="AE1805" s="207"/>
      <c r="AF1805" s="207"/>
      <c r="AG1805" s="207"/>
      <c r="AH1805" s="208"/>
    </row>
    <row r="1806" customFormat="false" ht="13.5" hidden="false" customHeight="true" outlineLevel="0" collapsed="false">
      <c r="A1806" s="22" t="n">
        <v>1805</v>
      </c>
      <c r="B1806" s="180"/>
      <c r="C1806" s="22"/>
      <c r="D1806" s="22"/>
      <c r="E1806" s="22"/>
      <c r="F1806" s="22"/>
      <c r="G1806" s="22"/>
      <c r="H1806" s="183"/>
      <c r="I1806" s="183"/>
      <c r="J1806" s="22"/>
      <c r="K1806" s="191" t="e">
        <f aca="false">VLOOKUP('Altri Costi'!J1806,Legenda!$D$1:$F$258,2)</f>
        <v>#N/A</v>
      </c>
      <c r="L1806" s="22"/>
      <c r="M1806" s="22"/>
      <c r="N1806" s="203"/>
      <c r="O1806" s="183"/>
      <c r="P1806" s="22"/>
      <c r="Q1806" s="203"/>
      <c r="R1806" s="183"/>
      <c r="S1806" s="184" t="n">
        <f aca="false">'Piano Finanziario Annuale'!$F$6</f>
        <v>0</v>
      </c>
      <c r="T1806" s="185" t="n">
        <v>0</v>
      </c>
      <c r="U1806" s="186"/>
      <c r="V1806" s="187" t="n">
        <f aca="false">(T1806*U1806)</f>
        <v>0</v>
      </c>
      <c r="W1806" s="185" t="n">
        <v>0</v>
      </c>
      <c r="X1806" s="185" t="n">
        <f aca="false">IF(OR(S1806="sì",S1806="forfettario 190"),SUM(T1806+W1806),SUM(T1806+V1806+W1806))</f>
        <v>0</v>
      </c>
      <c r="Y1806" s="205"/>
      <c r="Z1806" s="205"/>
      <c r="AA1806" s="206"/>
      <c r="AB1806" s="189" t="n">
        <f aca="false">IF(AA1806="SI",X1806,0)</f>
        <v>0</v>
      </c>
      <c r="AC1806" s="207"/>
      <c r="AD1806" s="207"/>
      <c r="AE1806" s="207"/>
      <c r="AF1806" s="207"/>
      <c r="AG1806" s="207"/>
      <c r="AH1806" s="208"/>
    </row>
    <row r="1807" customFormat="false" ht="13.5" hidden="false" customHeight="true" outlineLevel="0" collapsed="false">
      <c r="A1807" s="22" t="n">
        <v>1806</v>
      </c>
      <c r="B1807" s="180"/>
      <c r="C1807" s="22"/>
      <c r="D1807" s="22"/>
      <c r="E1807" s="22"/>
      <c r="F1807" s="22"/>
      <c r="G1807" s="22"/>
      <c r="H1807" s="183"/>
      <c r="I1807" s="183"/>
      <c r="J1807" s="22"/>
      <c r="K1807" s="191" t="e">
        <f aca="false">VLOOKUP('Altri Costi'!J1807,Legenda!$D$1:$F$258,2)</f>
        <v>#N/A</v>
      </c>
      <c r="L1807" s="22"/>
      <c r="M1807" s="22"/>
      <c r="N1807" s="203"/>
      <c r="O1807" s="183"/>
      <c r="P1807" s="22"/>
      <c r="Q1807" s="203"/>
      <c r="R1807" s="183"/>
      <c r="S1807" s="184" t="n">
        <f aca="false">'Piano Finanziario Annuale'!$F$6</f>
        <v>0</v>
      </c>
      <c r="T1807" s="185" t="n">
        <v>0</v>
      </c>
      <c r="U1807" s="186"/>
      <c r="V1807" s="187" t="n">
        <f aca="false">(T1807*U1807)</f>
        <v>0</v>
      </c>
      <c r="W1807" s="185" t="n">
        <v>0</v>
      </c>
      <c r="X1807" s="185" t="n">
        <f aca="false">IF(OR(S1807="sì",S1807="forfettario 190"),SUM(T1807+W1807),SUM(T1807+V1807+W1807))</f>
        <v>0</v>
      </c>
      <c r="Y1807" s="205"/>
      <c r="Z1807" s="205"/>
      <c r="AA1807" s="206"/>
      <c r="AB1807" s="189" t="n">
        <f aca="false">IF(AA1807="SI",X1807,0)</f>
        <v>0</v>
      </c>
      <c r="AC1807" s="207"/>
      <c r="AD1807" s="207"/>
      <c r="AE1807" s="207"/>
      <c r="AF1807" s="207"/>
      <c r="AG1807" s="207"/>
      <c r="AH1807" s="208"/>
    </row>
    <row r="1808" customFormat="false" ht="13.5" hidden="false" customHeight="true" outlineLevel="0" collapsed="false">
      <c r="A1808" s="22" t="n">
        <v>1807</v>
      </c>
      <c r="B1808" s="180"/>
      <c r="C1808" s="22"/>
      <c r="D1808" s="22"/>
      <c r="E1808" s="22"/>
      <c r="F1808" s="22"/>
      <c r="G1808" s="22"/>
      <c r="H1808" s="183"/>
      <c r="I1808" s="183"/>
      <c r="J1808" s="22"/>
      <c r="K1808" s="191" t="e">
        <f aca="false">VLOOKUP('Altri Costi'!J1808,Legenda!$D$1:$F$258,2)</f>
        <v>#N/A</v>
      </c>
      <c r="L1808" s="22"/>
      <c r="M1808" s="22"/>
      <c r="N1808" s="203"/>
      <c r="O1808" s="183"/>
      <c r="P1808" s="22"/>
      <c r="Q1808" s="203"/>
      <c r="R1808" s="183"/>
      <c r="S1808" s="184" t="n">
        <f aca="false">'Piano Finanziario Annuale'!$F$6</f>
        <v>0</v>
      </c>
      <c r="T1808" s="185" t="n">
        <v>0</v>
      </c>
      <c r="U1808" s="186"/>
      <c r="V1808" s="187" t="n">
        <f aca="false">(T1808*U1808)</f>
        <v>0</v>
      </c>
      <c r="W1808" s="185" t="n">
        <v>0</v>
      </c>
      <c r="X1808" s="185" t="n">
        <f aca="false">IF(OR(S1808="sì",S1808="forfettario 190"),SUM(T1808+W1808),SUM(T1808+V1808+W1808))</f>
        <v>0</v>
      </c>
      <c r="Y1808" s="205"/>
      <c r="Z1808" s="205"/>
      <c r="AA1808" s="206"/>
      <c r="AB1808" s="189" t="n">
        <f aca="false">IF(AA1808="SI",X1808,0)</f>
        <v>0</v>
      </c>
      <c r="AC1808" s="207"/>
      <c r="AD1808" s="207"/>
      <c r="AE1808" s="207"/>
      <c r="AF1808" s="207"/>
      <c r="AG1808" s="207"/>
      <c r="AH1808" s="208"/>
    </row>
    <row r="1809" customFormat="false" ht="13.5" hidden="false" customHeight="true" outlineLevel="0" collapsed="false">
      <c r="A1809" s="22" t="n">
        <v>1808</v>
      </c>
      <c r="B1809" s="180"/>
      <c r="C1809" s="22"/>
      <c r="D1809" s="22"/>
      <c r="E1809" s="22"/>
      <c r="F1809" s="22"/>
      <c r="G1809" s="22"/>
      <c r="H1809" s="183"/>
      <c r="I1809" s="183"/>
      <c r="J1809" s="22"/>
      <c r="K1809" s="191" t="e">
        <f aca="false">VLOOKUP('Altri Costi'!J1809,Legenda!$D$1:$F$258,2)</f>
        <v>#N/A</v>
      </c>
      <c r="L1809" s="22"/>
      <c r="M1809" s="22"/>
      <c r="N1809" s="203"/>
      <c r="O1809" s="183"/>
      <c r="P1809" s="22"/>
      <c r="Q1809" s="203"/>
      <c r="R1809" s="183"/>
      <c r="S1809" s="184" t="n">
        <f aca="false">'Piano Finanziario Annuale'!$F$6</f>
        <v>0</v>
      </c>
      <c r="T1809" s="185" t="n">
        <v>0</v>
      </c>
      <c r="U1809" s="186"/>
      <c r="V1809" s="187" t="n">
        <f aca="false">(T1809*U1809)</f>
        <v>0</v>
      </c>
      <c r="W1809" s="185" t="n">
        <v>0</v>
      </c>
      <c r="X1809" s="185" t="n">
        <f aca="false">IF(OR(S1809="sì",S1809="forfettario 190"),SUM(T1809+W1809),SUM(T1809+V1809+W1809))</f>
        <v>0</v>
      </c>
      <c r="Y1809" s="205"/>
      <c r="Z1809" s="205"/>
      <c r="AA1809" s="206"/>
      <c r="AB1809" s="189" t="n">
        <f aca="false">IF(AA1809="SI",X1809,0)</f>
        <v>0</v>
      </c>
      <c r="AC1809" s="207"/>
      <c r="AD1809" s="207"/>
      <c r="AE1809" s="207"/>
      <c r="AF1809" s="207"/>
      <c r="AG1809" s="207"/>
      <c r="AH1809" s="208"/>
    </row>
    <row r="1810" customFormat="false" ht="13.5" hidden="false" customHeight="true" outlineLevel="0" collapsed="false">
      <c r="A1810" s="22" t="n">
        <v>1809</v>
      </c>
      <c r="B1810" s="180"/>
      <c r="C1810" s="22"/>
      <c r="D1810" s="22"/>
      <c r="E1810" s="22"/>
      <c r="F1810" s="22"/>
      <c r="G1810" s="22"/>
      <c r="H1810" s="183"/>
      <c r="I1810" s="183"/>
      <c r="J1810" s="22"/>
      <c r="K1810" s="191" t="e">
        <f aca="false">VLOOKUP('Altri Costi'!J1810,Legenda!$D$1:$F$258,2)</f>
        <v>#N/A</v>
      </c>
      <c r="L1810" s="22"/>
      <c r="M1810" s="22"/>
      <c r="N1810" s="203"/>
      <c r="O1810" s="183"/>
      <c r="P1810" s="22"/>
      <c r="Q1810" s="203"/>
      <c r="R1810" s="183"/>
      <c r="S1810" s="184" t="n">
        <f aca="false">'Piano Finanziario Annuale'!$F$6</f>
        <v>0</v>
      </c>
      <c r="T1810" s="185" t="n">
        <v>0</v>
      </c>
      <c r="U1810" s="186"/>
      <c r="V1810" s="187" t="n">
        <f aca="false">(T1810*U1810)</f>
        <v>0</v>
      </c>
      <c r="W1810" s="185" t="n">
        <v>0</v>
      </c>
      <c r="X1810" s="185" t="n">
        <f aca="false">IF(OR(S1810="sì",S1810="forfettario 190"),SUM(T1810+W1810),SUM(T1810+V1810+W1810))</f>
        <v>0</v>
      </c>
      <c r="Y1810" s="205"/>
      <c r="Z1810" s="205"/>
      <c r="AA1810" s="206"/>
      <c r="AB1810" s="189" t="n">
        <f aca="false">IF(AA1810="SI",X1810,0)</f>
        <v>0</v>
      </c>
      <c r="AC1810" s="207"/>
      <c r="AD1810" s="207"/>
      <c r="AE1810" s="207"/>
      <c r="AF1810" s="207"/>
      <c r="AG1810" s="207"/>
      <c r="AH1810" s="208"/>
    </row>
    <row r="1811" customFormat="false" ht="13.5" hidden="false" customHeight="true" outlineLevel="0" collapsed="false">
      <c r="A1811" s="22" t="n">
        <v>1810</v>
      </c>
      <c r="B1811" s="180"/>
      <c r="C1811" s="22"/>
      <c r="D1811" s="22"/>
      <c r="E1811" s="22"/>
      <c r="F1811" s="22"/>
      <c r="G1811" s="22"/>
      <c r="H1811" s="183"/>
      <c r="I1811" s="183"/>
      <c r="J1811" s="22"/>
      <c r="K1811" s="191" t="e">
        <f aca="false">VLOOKUP('Altri Costi'!J1811,Legenda!$D$1:$F$258,2)</f>
        <v>#N/A</v>
      </c>
      <c r="L1811" s="22"/>
      <c r="M1811" s="22"/>
      <c r="N1811" s="203"/>
      <c r="O1811" s="183"/>
      <c r="P1811" s="22"/>
      <c r="Q1811" s="203"/>
      <c r="R1811" s="183"/>
      <c r="S1811" s="184" t="n">
        <f aca="false">'Piano Finanziario Annuale'!$F$6</f>
        <v>0</v>
      </c>
      <c r="T1811" s="185" t="n">
        <v>0</v>
      </c>
      <c r="U1811" s="186"/>
      <c r="V1811" s="187" t="n">
        <f aca="false">(T1811*U1811)</f>
        <v>0</v>
      </c>
      <c r="W1811" s="185" t="n">
        <v>0</v>
      </c>
      <c r="X1811" s="185" t="n">
        <f aca="false">IF(OR(S1811="sì",S1811="forfettario 190"),SUM(T1811+W1811),SUM(T1811+V1811+W1811))</f>
        <v>0</v>
      </c>
      <c r="Y1811" s="205"/>
      <c r="Z1811" s="205"/>
      <c r="AA1811" s="206"/>
      <c r="AB1811" s="189" t="n">
        <f aca="false">IF(AA1811="SI",X1811,0)</f>
        <v>0</v>
      </c>
      <c r="AC1811" s="207"/>
      <c r="AD1811" s="207"/>
      <c r="AE1811" s="207"/>
      <c r="AF1811" s="207"/>
      <c r="AG1811" s="207"/>
      <c r="AH1811" s="208"/>
    </row>
    <row r="1812" customFormat="false" ht="13.5" hidden="false" customHeight="true" outlineLevel="0" collapsed="false">
      <c r="A1812" s="22" t="n">
        <v>1811</v>
      </c>
      <c r="B1812" s="180"/>
      <c r="C1812" s="22"/>
      <c r="D1812" s="22"/>
      <c r="E1812" s="22"/>
      <c r="F1812" s="22"/>
      <c r="G1812" s="22"/>
      <c r="H1812" s="183"/>
      <c r="I1812" s="183"/>
      <c r="J1812" s="22"/>
      <c r="K1812" s="191" t="e">
        <f aca="false">VLOOKUP('Altri Costi'!J1812,Legenda!$D$1:$F$258,2)</f>
        <v>#N/A</v>
      </c>
      <c r="L1812" s="22"/>
      <c r="M1812" s="22"/>
      <c r="N1812" s="203"/>
      <c r="O1812" s="183"/>
      <c r="P1812" s="22"/>
      <c r="Q1812" s="203"/>
      <c r="R1812" s="183"/>
      <c r="S1812" s="184" t="n">
        <f aca="false">'Piano Finanziario Annuale'!$F$6</f>
        <v>0</v>
      </c>
      <c r="T1812" s="185" t="n">
        <v>0</v>
      </c>
      <c r="U1812" s="186"/>
      <c r="V1812" s="187" t="n">
        <f aca="false">(T1812*U1812)</f>
        <v>0</v>
      </c>
      <c r="W1812" s="185" t="n">
        <v>0</v>
      </c>
      <c r="X1812" s="185" t="n">
        <f aca="false">IF(OR(S1812="sì",S1812="forfettario 190"),SUM(T1812+W1812),SUM(T1812+V1812+W1812))</f>
        <v>0</v>
      </c>
      <c r="Y1812" s="205"/>
      <c r="Z1812" s="205"/>
      <c r="AA1812" s="206"/>
      <c r="AB1812" s="189" t="n">
        <f aca="false">IF(AA1812="SI",X1812,0)</f>
        <v>0</v>
      </c>
      <c r="AC1812" s="207"/>
      <c r="AD1812" s="207"/>
      <c r="AE1812" s="207"/>
      <c r="AF1812" s="207"/>
      <c r="AG1812" s="207"/>
      <c r="AH1812" s="208"/>
    </row>
    <row r="1813" customFormat="false" ht="13.5" hidden="false" customHeight="true" outlineLevel="0" collapsed="false">
      <c r="A1813" s="22" t="n">
        <v>1812</v>
      </c>
      <c r="B1813" s="180"/>
      <c r="C1813" s="22"/>
      <c r="D1813" s="22"/>
      <c r="E1813" s="22"/>
      <c r="F1813" s="22"/>
      <c r="G1813" s="22"/>
      <c r="H1813" s="183"/>
      <c r="I1813" s="183"/>
      <c r="J1813" s="22"/>
      <c r="K1813" s="191" t="e">
        <f aca="false">VLOOKUP('Altri Costi'!J1813,Legenda!$D$1:$F$258,2)</f>
        <v>#N/A</v>
      </c>
      <c r="L1813" s="22"/>
      <c r="M1813" s="22"/>
      <c r="N1813" s="203"/>
      <c r="O1813" s="183"/>
      <c r="P1813" s="22"/>
      <c r="Q1813" s="203"/>
      <c r="R1813" s="183"/>
      <c r="S1813" s="184" t="n">
        <f aca="false">'Piano Finanziario Annuale'!$F$6</f>
        <v>0</v>
      </c>
      <c r="T1813" s="185" t="n">
        <v>0</v>
      </c>
      <c r="U1813" s="186"/>
      <c r="V1813" s="187" t="n">
        <f aca="false">(T1813*U1813)</f>
        <v>0</v>
      </c>
      <c r="W1813" s="185" t="n">
        <v>0</v>
      </c>
      <c r="X1813" s="185" t="n">
        <f aca="false">IF(OR(S1813="sì",S1813="forfettario 190"),SUM(T1813+W1813),SUM(T1813+V1813+W1813))</f>
        <v>0</v>
      </c>
      <c r="Y1813" s="205"/>
      <c r="Z1813" s="205"/>
      <c r="AA1813" s="206"/>
      <c r="AB1813" s="189" t="n">
        <f aca="false">IF(AA1813="SI",X1813,0)</f>
        <v>0</v>
      </c>
      <c r="AC1813" s="207"/>
      <c r="AD1813" s="207"/>
      <c r="AE1813" s="207"/>
      <c r="AF1813" s="207"/>
      <c r="AG1813" s="207"/>
      <c r="AH1813" s="208"/>
    </row>
    <row r="1814" customFormat="false" ht="13.5" hidden="false" customHeight="true" outlineLevel="0" collapsed="false">
      <c r="A1814" s="22" t="n">
        <v>1813</v>
      </c>
      <c r="B1814" s="180"/>
      <c r="C1814" s="22"/>
      <c r="D1814" s="22"/>
      <c r="E1814" s="22"/>
      <c r="F1814" s="22"/>
      <c r="G1814" s="22"/>
      <c r="H1814" s="183"/>
      <c r="I1814" s="183"/>
      <c r="J1814" s="22"/>
      <c r="K1814" s="191" t="e">
        <f aca="false">VLOOKUP('Altri Costi'!J1814,Legenda!$D$1:$F$258,2)</f>
        <v>#N/A</v>
      </c>
      <c r="L1814" s="22"/>
      <c r="M1814" s="22"/>
      <c r="N1814" s="203"/>
      <c r="O1814" s="183"/>
      <c r="P1814" s="22"/>
      <c r="Q1814" s="203"/>
      <c r="R1814" s="183"/>
      <c r="S1814" s="184" t="n">
        <f aca="false">'Piano Finanziario Annuale'!$F$6</f>
        <v>0</v>
      </c>
      <c r="T1814" s="185" t="n">
        <v>0</v>
      </c>
      <c r="U1814" s="186"/>
      <c r="V1814" s="187" t="n">
        <f aca="false">(T1814*U1814)</f>
        <v>0</v>
      </c>
      <c r="W1814" s="185" t="n">
        <v>0</v>
      </c>
      <c r="X1814" s="185" t="n">
        <f aca="false">IF(OR(S1814="sì",S1814="forfettario 190"),SUM(T1814+W1814),SUM(T1814+V1814+W1814))</f>
        <v>0</v>
      </c>
      <c r="Y1814" s="205"/>
      <c r="Z1814" s="205"/>
      <c r="AA1814" s="206"/>
      <c r="AB1814" s="189" t="n">
        <f aca="false">IF(AA1814="SI",X1814,0)</f>
        <v>0</v>
      </c>
      <c r="AC1814" s="207"/>
      <c r="AD1814" s="207"/>
      <c r="AE1814" s="207"/>
      <c r="AF1814" s="207"/>
      <c r="AG1814" s="207"/>
      <c r="AH1814" s="208"/>
    </row>
    <row r="1815" customFormat="false" ht="13.5" hidden="false" customHeight="true" outlineLevel="0" collapsed="false">
      <c r="A1815" s="22" t="n">
        <v>1814</v>
      </c>
      <c r="B1815" s="180"/>
      <c r="C1815" s="22"/>
      <c r="D1815" s="22"/>
      <c r="E1815" s="22"/>
      <c r="F1815" s="22"/>
      <c r="G1815" s="22"/>
      <c r="H1815" s="183"/>
      <c r="I1815" s="183"/>
      <c r="J1815" s="22"/>
      <c r="K1815" s="191" t="e">
        <f aca="false">VLOOKUP('Altri Costi'!J1815,Legenda!$D$1:$F$258,2)</f>
        <v>#N/A</v>
      </c>
      <c r="L1815" s="22"/>
      <c r="M1815" s="22"/>
      <c r="N1815" s="203"/>
      <c r="O1815" s="183"/>
      <c r="P1815" s="22"/>
      <c r="Q1815" s="203"/>
      <c r="R1815" s="183"/>
      <c r="S1815" s="184" t="n">
        <f aca="false">'Piano Finanziario Annuale'!$F$6</f>
        <v>0</v>
      </c>
      <c r="T1815" s="185" t="n">
        <v>0</v>
      </c>
      <c r="U1815" s="186"/>
      <c r="V1815" s="187" t="n">
        <f aca="false">(T1815*U1815)</f>
        <v>0</v>
      </c>
      <c r="W1815" s="185" t="n">
        <v>0</v>
      </c>
      <c r="X1815" s="185" t="n">
        <f aca="false">IF(OR(S1815="sì",S1815="forfettario 190"),SUM(T1815+W1815),SUM(T1815+V1815+W1815))</f>
        <v>0</v>
      </c>
      <c r="Y1815" s="205"/>
      <c r="Z1815" s="205"/>
      <c r="AA1815" s="206"/>
      <c r="AB1815" s="189" t="n">
        <f aca="false">IF(AA1815="SI",X1815,0)</f>
        <v>0</v>
      </c>
      <c r="AC1815" s="207"/>
      <c r="AD1815" s="207"/>
      <c r="AE1815" s="207"/>
      <c r="AF1815" s="207"/>
      <c r="AG1815" s="207"/>
      <c r="AH1815" s="208"/>
    </row>
    <row r="1816" customFormat="false" ht="13.5" hidden="false" customHeight="true" outlineLevel="0" collapsed="false">
      <c r="A1816" s="22" t="n">
        <v>1815</v>
      </c>
      <c r="B1816" s="180"/>
      <c r="C1816" s="22"/>
      <c r="D1816" s="22"/>
      <c r="E1816" s="22"/>
      <c r="F1816" s="22"/>
      <c r="G1816" s="22"/>
      <c r="H1816" s="183"/>
      <c r="I1816" s="183"/>
      <c r="J1816" s="22"/>
      <c r="K1816" s="191" t="e">
        <f aca="false">VLOOKUP('Altri Costi'!J1816,Legenda!$D$1:$F$258,2)</f>
        <v>#N/A</v>
      </c>
      <c r="L1816" s="22"/>
      <c r="M1816" s="22"/>
      <c r="N1816" s="203"/>
      <c r="O1816" s="183"/>
      <c r="P1816" s="22"/>
      <c r="Q1816" s="203"/>
      <c r="R1816" s="183"/>
      <c r="S1816" s="184" t="n">
        <f aca="false">'Piano Finanziario Annuale'!$F$6</f>
        <v>0</v>
      </c>
      <c r="T1816" s="185" t="n">
        <v>0</v>
      </c>
      <c r="U1816" s="186"/>
      <c r="V1816" s="187" t="n">
        <f aca="false">(T1816*U1816)</f>
        <v>0</v>
      </c>
      <c r="W1816" s="185" t="n">
        <v>0</v>
      </c>
      <c r="X1816" s="185" t="n">
        <f aca="false">IF(OR(S1816="sì",S1816="forfettario 190"),SUM(T1816+W1816),SUM(T1816+V1816+W1816))</f>
        <v>0</v>
      </c>
      <c r="Y1816" s="205"/>
      <c r="Z1816" s="205"/>
      <c r="AA1816" s="206"/>
      <c r="AB1816" s="189" t="n">
        <f aca="false">IF(AA1816="SI",X1816,0)</f>
        <v>0</v>
      </c>
      <c r="AC1816" s="207"/>
      <c r="AD1816" s="207"/>
      <c r="AE1816" s="207"/>
      <c r="AF1816" s="207"/>
      <c r="AG1816" s="207"/>
      <c r="AH1816" s="208"/>
    </row>
    <row r="1817" customFormat="false" ht="13.5" hidden="false" customHeight="true" outlineLevel="0" collapsed="false">
      <c r="A1817" s="22" t="n">
        <v>1816</v>
      </c>
      <c r="B1817" s="180"/>
      <c r="C1817" s="22"/>
      <c r="D1817" s="22"/>
      <c r="E1817" s="22"/>
      <c r="F1817" s="22"/>
      <c r="G1817" s="22"/>
      <c r="H1817" s="183"/>
      <c r="I1817" s="183"/>
      <c r="J1817" s="22"/>
      <c r="K1817" s="191" t="e">
        <f aca="false">VLOOKUP('Altri Costi'!J1817,Legenda!$D$1:$F$258,2)</f>
        <v>#N/A</v>
      </c>
      <c r="L1817" s="22"/>
      <c r="M1817" s="22"/>
      <c r="N1817" s="203"/>
      <c r="O1817" s="183"/>
      <c r="P1817" s="22"/>
      <c r="Q1817" s="203"/>
      <c r="R1817" s="183"/>
      <c r="S1817" s="184" t="n">
        <f aca="false">'Piano Finanziario Annuale'!$F$6</f>
        <v>0</v>
      </c>
      <c r="T1817" s="185" t="n">
        <v>0</v>
      </c>
      <c r="U1817" s="186"/>
      <c r="V1817" s="187" t="n">
        <f aca="false">(T1817*U1817)</f>
        <v>0</v>
      </c>
      <c r="W1817" s="185" t="n">
        <v>0</v>
      </c>
      <c r="X1817" s="185" t="n">
        <f aca="false">IF(OR(S1817="sì",S1817="forfettario 190"),SUM(T1817+W1817),SUM(T1817+V1817+W1817))</f>
        <v>0</v>
      </c>
      <c r="Y1817" s="205"/>
      <c r="Z1817" s="205"/>
      <c r="AA1817" s="206"/>
      <c r="AB1817" s="189" t="n">
        <f aca="false">IF(AA1817="SI",X1817,0)</f>
        <v>0</v>
      </c>
      <c r="AC1817" s="207"/>
      <c r="AD1817" s="207"/>
      <c r="AE1817" s="207"/>
      <c r="AF1817" s="207"/>
      <c r="AG1817" s="207"/>
      <c r="AH1817" s="208"/>
    </row>
    <row r="1818" customFormat="false" ht="13.5" hidden="false" customHeight="true" outlineLevel="0" collapsed="false">
      <c r="A1818" s="22" t="n">
        <v>1817</v>
      </c>
      <c r="B1818" s="180"/>
      <c r="C1818" s="22"/>
      <c r="D1818" s="22"/>
      <c r="E1818" s="22"/>
      <c r="F1818" s="22"/>
      <c r="G1818" s="22"/>
      <c r="H1818" s="183"/>
      <c r="I1818" s="183"/>
      <c r="J1818" s="22"/>
      <c r="K1818" s="191" t="e">
        <f aca="false">VLOOKUP('Altri Costi'!J1818,Legenda!$D$1:$F$258,2)</f>
        <v>#N/A</v>
      </c>
      <c r="L1818" s="22"/>
      <c r="M1818" s="22"/>
      <c r="N1818" s="203"/>
      <c r="O1818" s="183"/>
      <c r="P1818" s="22"/>
      <c r="Q1818" s="203"/>
      <c r="R1818" s="183"/>
      <c r="S1818" s="184" t="n">
        <f aca="false">'Piano Finanziario Annuale'!$F$6</f>
        <v>0</v>
      </c>
      <c r="T1818" s="185" t="n">
        <v>0</v>
      </c>
      <c r="U1818" s="186"/>
      <c r="V1818" s="187" t="n">
        <f aca="false">(T1818*U1818)</f>
        <v>0</v>
      </c>
      <c r="W1818" s="185" t="n">
        <v>0</v>
      </c>
      <c r="X1818" s="185" t="n">
        <f aca="false">IF(OR(S1818="sì",S1818="forfettario 190"),SUM(T1818+W1818),SUM(T1818+V1818+W1818))</f>
        <v>0</v>
      </c>
      <c r="Y1818" s="205"/>
      <c r="Z1818" s="205"/>
      <c r="AA1818" s="206"/>
      <c r="AB1818" s="189" t="n">
        <f aca="false">IF(AA1818="SI",X1818,0)</f>
        <v>0</v>
      </c>
      <c r="AC1818" s="207"/>
      <c r="AD1818" s="207"/>
      <c r="AE1818" s="207"/>
      <c r="AF1818" s="207"/>
      <c r="AG1818" s="207"/>
      <c r="AH1818" s="208"/>
    </row>
    <row r="1819" customFormat="false" ht="13.5" hidden="false" customHeight="true" outlineLevel="0" collapsed="false">
      <c r="A1819" s="22" t="n">
        <v>1818</v>
      </c>
      <c r="B1819" s="180"/>
      <c r="C1819" s="22"/>
      <c r="D1819" s="22"/>
      <c r="E1819" s="22"/>
      <c r="F1819" s="22"/>
      <c r="G1819" s="22"/>
      <c r="H1819" s="183"/>
      <c r="I1819" s="183"/>
      <c r="J1819" s="22"/>
      <c r="K1819" s="191" t="e">
        <f aca="false">VLOOKUP('Altri Costi'!J1819,Legenda!$D$1:$F$258,2)</f>
        <v>#N/A</v>
      </c>
      <c r="L1819" s="22"/>
      <c r="M1819" s="22"/>
      <c r="N1819" s="203"/>
      <c r="O1819" s="183"/>
      <c r="P1819" s="22"/>
      <c r="Q1819" s="203"/>
      <c r="R1819" s="183"/>
      <c r="S1819" s="184" t="n">
        <f aca="false">'Piano Finanziario Annuale'!$F$6</f>
        <v>0</v>
      </c>
      <c r="T1819" s="185" t="n">
        <v>0</v>
      </c>
      <c r="U1819" s="186"/>
      <c r="V1819" s="187" t="n">
        <f aca="false">(T1819*U1819)</f>
        <v>0</v>
      </c>
      <c r="W1819" s="185" t="n">
        <v>0</v>
      </c>
      <c r="X1819" s="185" t="n">
        <f aca="false">IF(OR(S1819="sì",S1819="forfettario 190"),SUM(T1819+W1819),SUM(T1819+V1819+W1819))</f>
        <v>0</v>
      </c>
      <c r="Y1819" s="205"/>
      <c r="Z1819" s="205"/>
      <c r="AA1819" s="206"/>
      <c r="AB1819" s="189" t="n">
        <f aca="false">IF(AA1819="SI",X1819,0)</f>
        <v>0</v>
      </c>
      <c r="AC1819" s="207"/>
      <c r="AD1819" s="207"/>
      <c r="AE1819" s="207"/>
      <c r="AF1819" s="207"/>
      <c r="AG1819" s="207"/>
      <c r="AH1819" s="208"/>
    </row>
    <row r="1820" customFormat="false" ht="13.5" hidden="false" customHeight="true" outlineLevel="0" collapsed="false">
      <c r="A1820" s="22" t="n">
        <v>1819</v>
      </c>
      <c r="B1820" s="180"/>
      <c r="C1820" s="22"/>
      <c r="D1820" s="22"/>
      <c r="E1820" s="22"/>
      <c r="F1820" s="22"/>
      <c r="G1820" s="22"/>
      <c r="H1820" s="183"/>
      <c r="I1820" s="183"/>
      <c r="J1820" s="22"/>
      <c r="K1820" s="191" t="e">
        <f aca="false">VLOOKUP('Altri Costi'!J1820,Legenda!$D$1:$F$258,2)</f>
        <v>#N/A</v>
      </c>
      <c r="L1820" s="22"/>
      <c r="M1820" s="22"/>
      <c r="N1820" s="203"/>
      <c r="O1820" s="183"/>
      <c r="P1820" s="22"/>
      <c r="Q1820" s="203"/>
      <c r="R1820" s="183"/>
      <c r="S1820" s="184" t="n">
        <f aca="false">'Piano Finanziario Annuale'!$F$6</f>
        <v>0</v>
      </c>
      <c r="T1820" s="185" t="n">
        <v>0</v>
      </c>
      <c r="U1820" s="186"/>
      <c r="V1820" s="187" t="n">
        <f aca="false">(T1820*U1820)</f>
        <v>0</v>
      </c>
      <c r="W1820" s="185" t="n">
        <v>0</v>
      </c>
      <c r="X1820" s="185" t="n">
        <f aca="false">IF(OR(S1820="sì",S1820="forfettario 190"),SUM(T1820+W1820),SUM(T1820+V1820+W1820))</f>
        <v>0</v>
      </c>
      <c r="Y1820" s="205"/>
      <c r="Z1820" s="205"/>
      <c r="AA1820" s="206"/>
      <c r="AB1820" s="189" t="n">
        <f aca="false">IF(AA1820="SI",X1820,0)</f>
        <v>0</v>
      </c>
      <c r="AC1820" s="207"/>
      <c r="AD1820" s="207"/>
      <c r="AE1820" s="207"/>
      <c r="AF1820" s="207"/>
      <c r="AG1820" s="207"/>
      <c r="AH1820" s="208"/>
    </row>
    <row r="1821" customFormat="false" ht="13.5" hidden="false" customHeight="true" outlineLevel="0" collapsed="false">
      <c r="A1821" s="22" t="n">
        <v>1820</v>
      </c>
      <c r="B1821" s="180"/>
      <c r="C1821" s="22"/>
      <c r="D1821" s="22"/>
      <c r="E1821" s="22"/>
      <c r="F1821" s="22"/>
      <c r="G1821" s="22"/>
      <c r="H1821" s="183"/>
      <c r="I1821" s="183"/>
      <c r="J1821" s="22"/>
      <c r="K1821" s="191" t="e">
        <f aca="false">VLOOKUP('Altri Costi'!J1821,Legenda!$D$1:$F$258,2)</f>
        <v>#N/A</v>
      </c>
      <c r="L1821" s="22"/>
      <c r="M1821" s="22"/>
      <c r="N1821" s="203"/>
      <c r="O1821" s="183"/>
      <c r="P1821" s="22"/>
      <c r="Q1821" s="203"/>
      <c r="R1821" s="183"/>
      <c r="S1821" s="184" t="n">
        <f aca="false">'Piano Finanziario Annuale'!$F$6</f>
        <v>0</v>
      </c>
      <c r="T1821" s="185" t="n">
        <v>0</v>
      </c>
      <c r="U1821" s="186"/>
      <c r="V1821" s="187" t="n">
        <f aca="false">(T1821*U1821)</f>
        <v>0</v>
      </c>
      <c r="W1821" s="185" t="n">
        <v>0</v>
      </c>
      <c r="X1821" s="185" t="n">
        <f aca="false">IF(OR(S1821="sì",S1821="forfettario 190"),SUM(T1821+W1821),SUM(T1821+V1821+W1821))</f>
        <v>0</v>
      </c>
      <c r="Y1821" s="205"/>
      <c r="Z1821" s="205"/>
      <c r="AA1821" s="206"/>
      <c r="AB1821" s="189" t="n">
        <f aca="false">IF(AA1821="SI",X1821,0)</f>
        <v>0</v>
      </c>
      <c r="AC1821" s="207"/>
      <c r="AD1821" s="207"/>
      <c r="AE1821" s="207"/>
      <c r="AF1821" s="207"/>
      <c r="AG1821" s="207"/>
      <c r="AH1821" s="208"/>
    </row>
    <row r="1822" customFormat="false" ht="13.5" hidden="false" customHeight="true" outlineLevel="0" collapsed="false">
      <c r="A1822" s="22" t="n">
        <v>1821</v>
      </c>
      <c r="B1822" s="180"/>
      <c r="C1822" s="22"/>
      <c r="D1822" s="22"/>
      <c r="E1822" s="22"/>
      <c r="F1822" s="22"/>
      <c r="G1822" s="22"/>
      <c r="H1822" s="183"/>
      <c r="I1822" s="183"/>
      <c r="J1822" s="22"/>
      <c r="K1822" s="191" t="e">
        <f aca="false">VLOOKUP('Altri Costi'!J1822,Legenda!$D$1:$F$258,2)</f>
        <v>#N/A</v>
      </c>
      <c r="L1822" s="22"/>
      <c r="M1822" s="22"/>
      <c r="N1822" s="203"/>
      <c r="O1822" s="183"/>
      <c r="P1822" s="22"/>
      <c r="Q1822" s="203"/>
      <c r="R1822" s="183"/>
      <c r="S1822" s="184" t="n">
        <f aca="false">'Piano Finanziario Annuale'!$F$6</f>
        <v>0</v>
      </c>
      <c r="T1822" s="185" t="n">
        <v>0</v>
      </c>
      <c r="U1822" s="186"/>
      <c r="V1822" s="187" t="n">
        <f aca="false">(T1822*U1822)</f>
        <v>0</v>
      </c>
      <c r="W1822" s="185" t="n">
        <v>0</v>
      </c>
      <c r="X1822" s="185" t="n">
        <f aca="false">IF(OR(S1822="sì",S1822="forfettario 190"),SUM(T1822+W1822),SUM(T1822+V1822+W1822))</f>
        <v>0</v>
      </c>
      <c r="Y1822" s="205"/>
      <c r="Z1822" s="205"/>
      <c r="AA1822" s="206"/>
      <c r="AB1822" s="189" t="n">
        <f aca="false">IF(AA1822="SI",X1822,0)</f>
        <v>0</v>
      </c>
      <c r="AC1822" s="207"/>
      <c r="AD1822" s="207"/>
      <c r="AE1822" s="207"/>
      <c r="AF1822" s="207"/>
      <c r="AG1822" s="207"/>
      <c r="AH1822" s="208"/>
    </row>
    <row r="1823" customFormat="false" ht="13.5" hidden="false" customHeight="true" outlineLevel="0" collapsed="false">
      <c r="A1823" s="22" t="n">
        <v>1822</v>
      </c>
      <c r="B1823" s="180"/>
      <c r="C1823" s="22"/>
      <c r="D1823" s="22"/>
      <c r="E1823" s="22"/>
      <c r="F1823" s="22"/>
      <c r="G1823" s="22"/>
      <c r="H1823" s="183"/>
      <c r="I1823" s="183"/>
      <c r="J1823" s="22"/>
      <c r="K1823" s="191" t="e">
        <f aca="false">VLOOKUP('Altri Costi'!J1823,Legenda!$D$1:$F$258,2)</f>
        <v>#N/A</v>
      </c>
      <c r="L1823" s="22"/>
      <c r="M1823" s="22"/>
      <c r="N1823" s="203"/>
      <c r="O1823" s="183"/>
      <c r="P1823" s="22"/>
      <c r="Q1823" s="203"/>
      <c r="R1823" s="183"/>
      <c r="S1823" s="184" t="n">
        <f aca="false">'Piano Finanziario Annuale'!$F$6</f>
        <v>0</v>
      </c>
      <c r="T1823" s="185" t="n">
        <v>0</v>
      </c>
      <c r="U1823" s="186"/>
      <c r="V1823" s="187" t="n">
        <f aca="false">(T1823*U1823)</f>
        <v>0</v>
      </c>
      <c r="W1823" s="185" t="n">
        <v>0</v>
      </c>
      <c r="X1823" s="185" t="n">
        <f aca="false">IF(OR(S1823="sì",S1823="forfettario 190"),SUM(T1823+W1823),SUM(T1823+V1823+W1823))</f>
        <v>0</v>
      </c>
      <c r="Y1823" s="205"/>
      <c r="Z1823" s="205"/>
      <c r="AA1823" s="206"/>
      <c r="AB1823" s="189" t="n">
        <f aca="false">IF(AA1823="SI",X1823,0)</f>
        <v>0</v>
      </c>
      <c r="AC1823" s="207"/>
      <c r="AD1823" s="207"/>
      <c r="AE1823" s="207"/>
      <c r="AF1823" s="207"/>
      <c r="AG1823" s="207"/>
      <c r="AH1823" s="208"/>
    </row>
    <row r="1824" customFormat="false" ht="13.5" hidden="false" customHeight="true" outlineLevel="0" collapsed="false">
      <c r="A1824" s="22" t="n">
        <v>1823</v>
      </c>
      <c r="B1824" s="180"/>
      <c r="C1824" s="22"/>
      <c r="D1824" s="22"/>
      <c r="E1824" s="22"/>
      <c r="F1824" s="22"/>
      <c r="G1824" s="22"/>
      <c r="H1824" s="183"/>
      <c r="I1824" s="183"/>
      <c r="J1824" s="22"/>
      <c r="K1824" s="191" t="e">
        <f aca="false">VLOOKUP('Altri Costi'!J1824,Legenda!$D$1:$F$258,2)</f>
        <v>#N/A</v>
      </c>
      <c r="L1824" s="22"/>
      <c r="M1824" s="22"/>
      <c r="N1824" s="203"/>
      <c r="O1824" s="183"/>
      <c r="P1824" s="22"/>
      <c r="Q1824" s="203"/>
      <c r="R1824" s="183"/>
      <c r="S1824" s="184" t="n">
        <f aca="false">'Piano Finanziario Annuale'!$F$6</f>
        <v>0</v>
      </c>
      <c r="T1824" s="185" t="n">
        <v>0</v>
      </c>
      <c r="U1824" s="186"/>
      <c r="V1824" s="187" t="n">
        <f aca="false">(T1824*U1824)</f>
        <v>0</v>
      </c>
      <c r="W1824" s="185" t="n">
        <v>0</v>
      </c>
      <c r="X1824" s="185" t="n">
        <f aca="false">IF(OR(S1824="sì",S1824="forfettario 190"),SUM(T1824+W1824),SUM(T1824+V1824+W1824))</f>
        <v>0</v>
      </c>
      <c r="Y1824" s="205"/>
      <c r="Z1824" s="205"/>
      <c r="AA1824" s="206"/>
      <c r="AB1824" s="189" t="n">
        <f aca="false">IF(AA1824="SI",X1824,0)</f>
        <v>0</v>
      </c>
      <c r="AC1824" s="207"/>
      <c r="AD1824" s="207"/>
      <c r="AE1824" s="207"/>
      <c r="AF1824" s="207"/>
      <c r="AG1824" s="207"/>
      <c r="AH1824" s="208"/>
    </row>
    <row r="1825" customFormat="false" ht="13.5" hidden="false" customHeight="true" outlineLevel="0" collapsed="false">
      <c r="A1825" s="22" t="n">
        <v>1824</v>
      </c>
      <c r="B1825" s="180"/>
      <c r="C1825" s="22"/>
      <c r="D1825" s="22"/>
      <c r="E1825" s="22"/>
      <c r="F1825" s="22"/>
      <c r="G1825" s="22"/>
      <c r="H1825" s="183"/>
      <c r="I1825" s="183"/>
      <c r="J1825" s="22"/>
      <c r="K1825" s="191" t="e">
        <f aca="false">VLOOKUP('Altri Costi'!J1825,Legenda!$D$1:$F$258,2)</f>
        <v>#N/A</v>
      </c>
      <c r="L1825" s="22"/>
      <c r="M1825" s="22"/>
      <c r="N1825" s="203"/>
      <c r="O1825" s="183"/>
      <c r="P1825" s="22"/>
      <c r="Q1825" s="203"/>
      <c r="R1825" s="183"/>
      <c r="S1825" s="184" t="n">
        <f aca="false">'Piano Finanziario Annuale'!$F$6</f>
        <v>0</v>
      </c>
      <c r="T1825" s="185" t="n">
        <v>0</v>
      </c>
      <c r="U1825" s="186"/>
      <c r="V1825" s="187" t="n">
        <f aca="false">(T1825*U1825)</f>
        <v>0</v>
      </c>
      <c r="W1825" s="185" t="n">
        <v>0</v>
      </c>
      <c r="X1825" s="185" t="n">
        <f aca="false">IF(OR(S1825="sì",S1825="forfettario 190"),SUM(T1825+W1825),SUM(T1825+V1825+W1825))</f>
        <v>0</v>
      </c>
      <c r="Y1825" s="205"/>
      <c r="Z1825" s="205"/>
      <c r="AA1825" s="206"/>
      <c r="AB1825" s="189" t="n">
        <f aca="false">IF(AA1825="SI",X1825,0)</f>
        <v>0</v>
      </c>
      <c r="AC1825" s="207"/>
      <c r="AD1825" s="207"/>
      <c r="AE1825" s="207"/>
      <c r="AF1825" s="207"/>
      <c r="AG1825" s="207"/>
      <c r="AH1825" s="208"/>
    </row>
    <row r="1826" customFormat="false" ht="13.5" hidden="false" customHeight="true" outlineLevel="0" collapsed="false">
      <c r="A1826" s="22" t="n">
        <v>1825</v>
      </c>
      <c r="B1826" s="180"/>
      <c r="C1826" s="22"/>
      <c r="D1826" s="22"/>
      <c r="E1826" s="22"/>
      <c r="F1826" s="22"/>
      <c r="G1826" s="22"/>
      <c r="H1826" s="183"/>
      <c r="I1826" s="183"/>
      <c r="J1826" s="22"/>
      <c r="K1826" s="191" t="e">
        <f aca="false">VLOOKUP('Altri Costi'!J1826,Legenda!$D$1:$F$258,2)</f>
        <v>#N/A</v>
      </c>
      <c r="L1826" s="22"/>
      <c r="M1826" s="22"/>
      <c r="N1826" s="203"/>
      <c r="O1826" s="183"/>
      <c r="P1826" s="22"/>
      <c r="Q1826" s="203"/>
      <c r="R1826" s="183"/>
      <c r="S1826" s="184" t="n">
        <f aca="false">'Piano Finanziario Annuale'!$F$6</f>
        <v>0</v>
      </c>
      <c r="T1826" s="185" t="n">
        <v>0</v>
      </c>
      <c r="U1826" s="186"/>
      <c r="V1826" s="187" t="n">
        <f aca="false">(T1826*U1826)</f>
        <v>0</v>
      </c>
      <c r="W1826" s="185" t="n">
        <v>0</v>
      </c>
      <c r="X1826" s="185" t="n">
        <f aca="false">IF(OR(S1826="sì",S1826="forfettario 190"),SUM(T1826+W1826),SUM(T1826+V1826+W1826))</f>
        <v>0</v>
      </c>
      <c r="Y1826" s="205"/>
      <c r="Z1826" s="205"/>
      <c r="AA1826" s="206"/>
      <c r="AB1826" s="189" t="n">
        <f aca="false">IF(AA1826="SI",X1826,0)</f>
        <v>0</v>
      </c>
      <c r="AC1826" s="207"/>
      <c r="AD1826" s="207"/>
      <c r="AE1826" s="207"/>
      <c r="AF1826" s="207"/>
      <c r="AG1826" s="207"/>
      <c r="AH1826" s="208"/>
    </row>
    <row r="1827" customFormat="false" ht="13.5" hidden="false" customHeight="true" outlineLevel="0" collapsed="false">
      <c r="A1827" s="22" t="n">
        <v>1826</v>
      </c>
      <c r="B1827" s="180"/>
      <c r="C1827" s="22"/>
      <c r="D1827" s="22"/>
      <c r="E1827" s="22"/>
      <c r="F1827" s="22"/>
      <c r="G1827" s="22"/>
      <c r="H1827" s="183"/>
      <c r="I1827" s="183"/>
      <c r="J1827" s="22"/>
      <c r="K1827" s="191" t="e">
        <f aca="false">VLOOKUP('Altri Costi'!J1827,Legenda!$D$1:$F$258,2)</f>
        <v>#N/A</v>
      </c>
      <c r="L1827" s="22"/>
      <c r="M1827" s="22"/>
      <c r="N1827" s="203"/>
      <c r="O1827" s="183"/>
      <c r="P1827" s="22"/>
      <c r="Q1827" s="203"/>
      <c r="R1827" s="183"/>
      <c r="S1827" s="184" t="n">
        <f aca="false">'Piano Finanziario Annuale'!$F$6</f>
        <v>0</v>
      </c>
      <c r="T1827" s="185" t="n">
        <v>0</v>
      </c>
      <c r="U1827" s="186"/>
      <c r="V1827" s="187" t="n">
        <f aca="false">(T1827*U1827)</f>
        <v>0</v>
      </c>
      <c r="W1827" s="185" t="n">
        <v>0</v>
      </c>
      <c r="X1827" s="185" t="n">
        <f aca="false">IF(OR(S1827="sì",S1827="forfettario 190"),SUM(T1827+W1827),SUM(T1827+V1827+W1827))</f>
        <v>0</v>
      </c>
      <c r="Y1827" s="205"/>
      <c r="Z1827" s="205"/>
      <c r="AA1827" s="206"/>
      <c r="AB1827" s="189" t="n">
        <f aca="false">IF(AA1827="SI",X1827,0)</f>
        <v>0</v>
      </c>
      <c r="AC1827" s="207"/>
      <c r="AD1827" s="207"/>
      <c r="AE1827" s="207"/>
      <c r="AF1827" s="207"/>
      <c r="AG1827" s="207"/>
      <c r="AH1827" s="208"/>
    </row>
    <row r="1828" customFormat="false" ht="13.5" hidden="false" customHeight="true" outlineLevel="0" collapsed="false">
      <c r="A1828" s="22" t="n">
        <v>1827</v>
      </c>
      <c r="B1828" s="180"/>
      <c r="C1828" s="22"/>
      <c r="D1828" s="22"/>
      <c r="E1828" s="22"/>
      <c r="F1828" s="22"/>
      <c r="G1828" s="22"/>
      <c r="H1828" s="183"/>
      <c r="I1828" s="183"/>
      <c r="J1828" s="22"/>
      <c r="K1828" s="191" t="e">
        <f aca="false">VLOOKUP('Altri Costi'!J1828,Legenda!$D$1:$F$258,2)</f>
        <v>#N/A</v>
      </c>
      <c r="L1828" s="22"/>
      <c r="M1828" s="22"/>
      <c r="N1828" s="203"/>
      <c r="O1828" s="183"/>
      <c r="P1828" s="22"/>
      <c r="Q1828" s="203"/>
      <c r="R1828" s="183"/>
      <c r="S1828" s="184" t="n">
        <f aca="false">'Piano Finanziario Annuale'!$F$6</f>
        <v>0</v>
      </c>
      <c r="T1828" s="185" t="n">
        <v>0</v>
      </c>
      <c r="U1828" s="186"/>
      <c r="V1828" s="187" t="n">
        <f aca="false">(T1828*U1828)</f>
        <v>0</v>
      </c>
      <c r="W1828" s="185" t="n">
        <v>0</v>
      </c>
      <c r="X1828" s="185" t="n">
        <f aca="false">IF(OR(S1828="sì",S1828="forfettario 190"),SUM(T1828+W1828),SUM(T1828+V1828+W1828))</f>
        <v>0</v>
      </c>
      <c r="Y1828" s="205"/>
      <c r="Z1828" s="205"/>
      <c r="AA1828" s="206"/>
      <c r="AB1828" s="189" t="n">
        <f aca="false">IF(AA1828="SI",X1828,0)</f>
        <v>0</v>
      </c>
      <c r="AC1828" s="207"/>
      <c r="AD1828" s="207"/>
      <c r="AE1828" s="207"/>
      <c r="AF1828" s="207"/>
      <c r="AG1828" s="207"/>
      <c r="AH1828" s="208"/>
    </row>
    <row r="1829" customFormat="false" ht="13.5" hidden="false" customHeight="true" outlineLevel="0" collapsed="false">
      <c r="A1829" s="22" t="n">
        <v>1828</v>
      </c>
      <c r="B1829" s="180"/>
      <c r="C1829" s="22"/>
      <c r="D1829" s="22"/>
      <c r="E1829" s="22"/>
      <c r="F1829" s="22"/>
      <c r="G1829" s="22"/>
      <c r="H1829" s="183"/>
      <c r="I1829" s="183"/>
      <c r="J1829" s="22"/>
      <c r="K1829" s="191" t="e">
        <f aca="false">VLOOKUP('Altri Costi'!J1829,Legenda!$D$1:$F$258,2)</f>
        <v>#N/A</v>
      </c>
      <c r="L1829" s="22"/>
      <c r="M1829" s="22"/>
      <c r="N1829" s="203"/>
      <c r="O1829" s="183"/>
      <c r="P1829" s="22"/>
      <c r="Q1829" s="203"/>
      <c r="R1829" s="183"/>
      <c r="S1829" s="184" t="n">
        <f aca="false">'Piano Finanziario Annuale'!$F$6</f>
        <v>0</v>
      </c>
      <c r="T1829" s="185" t="n">
        <v>0</v>
      </c>
      <c r="U1829" s="186"/>
      <c r="V1829" s="187" t="n">
        <f aca="false">(T1829*U1829)</f>
        <v>0</v>
      </c>
      <c r="W1829" s="185" t="n">
        <v>0</v>
      </c>
      <c r="X1829" s="185" t="n">
        <f aca="false">IF(OR(S1829="sì",S1829="forfettario 190"),SUM(T1829+W1829),SUM(T1829+V1829+W1829))</f>
        <v>0</v>
      </c>
      <c r="Y1829" s="205"/>
      <c r="Z1829" s="205"/>
      <c r="AA1829" s="206"/>
      <c r="AB1829" s="189" t="n">
        <f aca="false">IF(AA1829="SI",X1829,0)</f>
        <v>0</v>
      </c>
      <c r="AC1829" s="207"/>
      <c r="AD1829" s="207"/>
      <c r="AE1829" s="207"/>
      <c r="AF1829" s="207"/>
      <c r="AG1829" s="207"/>
      <c r="AH1829" s="208"/>
    </row>
    <row r="1830" customFormat="false" ht="13.5" hidden="false" customHeight="true" outlineLevel="0" collapsed="false">
      <c r="A1830" s="22" t="n">
        <v>1829</v>
      </c>
      <c r="B1830" s="180"/>
      <c r="C1830" s="22"/>
      <c r="D1830" s="22"/>
      <c r="E1830" s="22"/>
      <c r="F1830" s="22"/>
      <c r="G1830" s="22"/>
      <c r="H1830" s="183"/>
      <c r="I1830" s="183"/>
      <c r="J1830" s="22"/>
      <c r="K1830" s="191" t="e">
        <f aca="false">VLOOKUP('Altri Costi'!J1830,Legenda!$D$1:$F$258,2)</f>
        <v>#N/A</v>
      </c>
      <c r="L1830" s="22"/>
      <c r="M1830" s="22"/>
      <c r="N1830" s="203"/>
      <c r="O1830" s="183"/>
      <c r="P1830" s="22"/>
      <c r="Q1830" s="203"/>
      <c r="R1830" s="183"/>
      <c r="S1830" s="184" t="n">
        <f aca="false">'Piano Finanziario Annuale'!$F$6</f>
        <v>0</v>
      </c>
      <c r="T1830" s="185" t="n">
        <v>0</v>
      </c>
      <c r="U1830" s="186"/>
      <c r="V1830" s="187" t="n">
        <f aca="false">(T1830*U1830)</f>
        <v>0</v>
      </c>
      <c r="W1830" s="185" t="n">
        <v>0</v>
      </c>
      <c r="X1830" s="185" t="n">
        <f aca="false">IF(OR(S1830="sì",S1830="forfettario 190"),SUM(T1830+W1830),SUM(T1830+V1830+W1830))</f>
        <v>0</v>
      </c>
      <c r="Y1830" s="205"/>
      <c r="Z1830" s="205"/>
      <c r="AA1830" s="206"/>
      <c r="AB1830" s="189" t="n">
        <f aca="false">IF(AA1830="SI",X1830,0)</f>
        <v>0</v>
      </c>
      <c r="AC1830" s="207"/>
      <c r="AD1830" s="207"/>
      <c r="AE1830" s="207"/>
      <c r="AF1830" s="207"/>
      <c r="AG1830" s="207"/>
      <c r="AH1830" s="208"/>
    </row>
    <row r="1831" customFormat="false" ht="13.5" hidden="false" customHeight="true" outlineLevel="0" collapsed="false">
      <c r="A1831" s="22" t="n">
        <v>1830</v>
      </c>
      <c r="B1831" s="180"/>
      <c r="C1831" s="22"/>
      <c r="D1831" s="22"/>
      <c r="E1831" s="22"/>
      <c r="F1831" s="22"/>
      <c r="G1831" s="22"/>
      <c r="H1831" s="183"/>
      <c r="I1831" s="183"/>
      <c r="J1831" s="22"/>
      <c r="K1831" s="191" t="e">
        <f aca="false">VLOOKUP('Altri Costi'!J1831,Legenda!$D$1:$F$258,2)</f>
        <v>#N/A</v>
      </c>
      <c r="L1831" s="22"/>
      <c r="M1831" s="22"/>
      <c r="N1831" s="203"/>
      <c r="O1831" s="183"/>
      <c r="P1831" s="22"/>
      <c r="Q1831" s="203"/>
      <c r="R1831" s="183"/>
      <c r="S1831" s="184" t="n">
        <f aca="false">'Piano Finanziario Annuale'!$F$6</f>
        <v>0</v>
      </c>
      <c r="T1831" s="185" t="n">
        <v>0</v>
      </c>
      <c r="U1831" s="186"/>
      <c r="V1831" s="187" t="n">
        <f aca="false">(T1831*U1831)</f>
        <v>0</v>
      </c>
      <c r="W1831" s="185" t="n">
        <v>0</v>
      </c>
      <c r="X1831" s="185" t="n">
        <f aca="false">IF(OR(S1831="sì",S1831="forfettario 190"),SUM(T1831+W1831),SUM(T1831+V1831+W1831))</f>
        <v>0</v>
      </c>
      <c r="Y1831" s="205"/>
      <c r="Z1831" s="205"/>
      <c r="AA1831" s="206"/>
      <c r="AB1831" s="189" t="n">
        <f aca="false">IF(AA1831="SI",X1831,0)</f>
        <v>0</v>
      </c>
      <c r="AC1831" s="207"/>
      <c r="AD1831" s="207"/>
      <c r="AE1831" s="207"/>
      <c r="AF1831" s="207"/>
      <c r="AG1831" s="207"/>
      <c r="AH1831" s="208"/>
    </row>
    <row r="1832" customFormat="false" ht="13.5" hidden="false" customHeight="true" outlineLevel="0" collapsed="false">
      <c r="A1832" s="22" t="n">
        <v>1831</v>
      </c>
      <c r="B1832" s="180"/>
      <c r="C1832" s="22"/>
      <c r="D1832" s="22"/>
      <c r="E1832" s="22"/>
      <c r="F1832" s="22"/>
      <c r="G1832" s="22"/>
      <c r="H1832" s="183"/>
      <c r="I1832" s="183"/>
      <c r="J1832" s="22"/>
      <c r="K1832" s="191" t="e">
        <f aca="false">VLOOKUP('Altri Costi'!J1832,Legenda!$D$1:$F$258,2)</f>
        <v>#N/A</v>
      </c>
      <c r="L1832" s="22"/>
      <c r="M1832" s="22"/>
      <c r="N1832" s="203"/>
      <c r="O1832" s="183"/>
      <c r="P1832" s="22"/>
      <c r="Q1832" s="203"/>
      <c r="R1832" s="183"/>
      <c r="S1832" s="184" t="n">
        <f aca="false">'Piano Finanziario Annuale'!$F$6</f>
        <v>0</v>
      </c>
      <c r="T1832" s="185" t="n">
        <v>0</v>
      </c>
      <c r="U1832" s="186"/>
      <c r="V1832" s="187" t="n">
        <f aca="false">(T1832*U1832)</f>
        <v>0</v>
      </c>
      <c r="W1832" s="185" t="n">
        <v>0</v>
      </c>
      <c r="X1832" s="185" t="n">
        <f aca="false">IF(OR(S1832="sì",S1832="forfettario 190"),SUM(T1832+W1832),SUM(T1832+V1832+W1832))</f>
        <v>0</v>
      </c>
      <c r="Y1832" s="205"/>
      <c r="Z1832" s="205"/>
      <c r="AA1832" s="206"/>
      <c r="AB1832" s="189" t="n">
        <f aca="false">IF(AA1832="SI",X1832,0)</f>
        <v>0</v>
      </c>
      <c r="AC1832" s="207"/>
      <c r="AD1832" s="207"/>
      <c r="AE1832" s="207"/>
      <c r="AF1832" s="207"/>
      <c r="AG1832" s="207"/>
      <c r="AH1832" s="208"/>
    </row>
    <row r="1833" customFormat="false" ht="13.5" hidden="false" customHeight="true" outlineLevel="0" collapsed="false">
      <c r="A1833" s="22" t="n">
        <v>1832</v>
      </c>
      <c r="B1833" s="180"/>
      <c r="C1833" s="22"/>
      <c r="D1833" s="22"/>
      <c r="E1833" s="22"/>
      <c r="F1833" s="22"/>
      <c r="G1833" s="22"/>
      <c r="H1833" s="183"/>
      <c r="I1833" s="183"/>
      <c r="J1833" s="22"/>
      <c r="K1833" s="191" t="e">
        <f aca="false">VLOOKUP('Altri Costi'!J1833,Legenda!$D$1:$F$258,2)</f>
        <v>#N/A</v>
      </c>
      <c r="L1833" s="22"/>
      <c r="M1833" s="22"/>
      <c r="N1833" s="203"/>
      <c r="O1833" s="183"/>
      <c r="P1833" s="22"/>
      <c r="Q1833" s="203"/>
      <c r="R1833" s="183"/>
      <c r="S1833" s="184" t="n">
        <f aca="false">'Piano Finanziario Annuale'!$F$6</f>
        <v>0</v>
      </c>
      <c r="T1833" s="185" t="n">
        <v>0</v>
      </c>
      <c r="U1833" s="186"/>
      <c r="V1833" s="187" t="n">
        <f aca="false">(T1833*U1833)</f>
        <v>0</v>
      </c>
      <c r="W1833" s="185" t="n">
        <v>0</v>
      </c>
      <c r="X1833" s="185" t="n">
        <f aca="false">IF(OR(S1833="sì",S1833="forfettario 190"),SUM(T1833+W1833),SUM(T1833+V1833+W1833))</f>
        <v>0</v>
      </c>
      <c r="Y1833" s="205"/>
      <c r="Z1833" s="205"/>
      <c r="AA1833" s="206"/>
      <c r="AB1833" s="189" t="n">
        <f aca="false">IF(AA1833="SI",X1833,0)</f>
        <v>0</v>
      </c>
      <c r="AC1833" s="207"/>
      <c r="AD1833" s="207"/>
      <c r="AE1833" s="207"/>
      <c r="AF1833" s="207"/>
      <c r="AG1833" s="207"/>
      <c r="AH1833" s="208"/>
    </row>
    <row r="1834" customFormat="false" ht="13.5" hidden="false" customHeight="true" outlineLevel="0" collapsed="false">
      <c r="A1834" s="22" t="n">
        <v>1833</v>
      </c>
      <c r="B1834" s="180"/>
      <c r="C1834" s="22"/>
      <c r="D1834" s="22"/>
      <c r="E1834" s="22"/>
      <c r="F1834" s="22"/>
      <c r="G1834" s="22"/>
      <c r="H1834" s="183"/>
      <c r="I1834" s="183"/>
      <c r="J1834" s="22"/>
      <c r="K1834" s="191" t="e">
        <f aca="false">VLOOKUP('Altri Costi'!J1834,Legenda!$D$1:$F$258,2)</f>
        <v>#N/A</v>
      </c>
      <c r="L1834" s="22"/>
      <c r="M1834" s="22"/>
      <c r="N1834" s="203"/>
      <c r="O1834" s="183"/>
      <c r="P1834" s="22"/>
      <c r="Q1834" s="203"/>
      <c r="R1834" s="183"/>
      <c r="S1834" s="184" t="n">
        <f aca="false">'Piano Finanziario Annuale'!$F$6</f>
        <v>0</v>
      </c>
      <c r="T1834" s="185" t="n">
        <v>0</v>
      </c>
      <c r="U1834" s="186"/>
      <c r="V1834" s="187" t="n">
        <f aca="false">(T1834*U1834)</f>
        <v>0</v>
      </c>
      <c r="W1834" s="185" t="n">
        <v>0</v>
      </c>
      <c r="X1834" s="185" t="n">
        <f aca="false">IF(OR(S1834="sì",S1834="forfettario 190"),SUM(T1834+W1834),SUM(T1834+V1834+W1834))</f>
        <v>0</v>
      </c>
      <c r="Y1834" s="205"/>
      <c r="Z1834" s="205"/>
      <c r="AA1834" s="206"/>
      <c r="AB1834" s="189" t="n">
        <f aca="false">IF(AA1834="SI",X1834,0)</f>
        <v>0</v>
      </c>
      <c r="AC1834" s="207"/>
      <c r="AD1834" s="207"/>
      <c r="AE1834" s="207"/>
      <c r="AF1834" s="207"/>
      <c r="AG1834" s="207"/>
      <c r="AH1834" s="208"/>
    </row>
    <row r="1835" customFormat="false" ht="13.5" hidden="false" customHeight="true" outlineLevel="0" collapsed="false">
      <c r="A1835" s="22" t="n">
        <v>1834</v>
      </c>
      <c r="B1835" s="180"/>
      <c r="C1835" s="22"/>
      <c r="D1835" s="22"/>
      <c r="E1835" s="22"/>
      <c r="F1835" s="22"/>
      <c r="G1835" s="22"/>
      <c r="H1835" s="183"/>
      <c r="I1835" s="183"/>
      <c r="J1835" s="22"/>
      <c r="K1835" s="191" t="e">
        <f aca="false">VLOOKUP('Altri Costi'!J1835,Legenda!$D$1:$F$258,2)</f>
        <v>#N/A</v>
      </c>
      <c r="L1835" s="22"/>
      <c r="M1835" s="22"/>
      <c r="N1835" s="203"/>
      <c r="O1835" s="183"/>
      <c r="P1835" s="22"/>
      <c r="Q1835" s="203"/>
      <c r="R1835" s="183"/>
      <c r="S1835" s="184" t="n">
        <f aca="false">'Piano Finanziario Annuale'!$F$6</f>
        <v>0</v>
      </c>
      <c r="T1835" s="185" t="n">
        <v>0</v>
      </c>
      <c r="U1835" s="186"/>
      <c r="V1835" s="187" t="n">
        <f aca="false">(T1835*U1835)</f>
        <v>0</v>
      </c>
      <c r="W1835" s="185" t="n">
        <v>0</v>
      </c>
      <c r="X1835" s="185" t="n">
        <f aca="false">IF(OR(S1835="sì",S1835="forfettario 190"),SUM(T1835+W1835),SUM(T1835+V1835+W1835))</f>
        <v>0</v>
      </c>
      <c r="Y1835" s="205"/>
      <c r="Z1835" s="205"/>
      <c r="AA1835" s="206"/>
      <c r="AB1835" s="189" t="n">
        <f aca="false">IF(AA1835="SI",X1835,0)</f>
        <v>0</v>
      </c>
      <c r="AC1835" s="207"/>
      <c r="AD1835" s="207"/>
      <c r="AE1835" s="207"/>
      <c r="AF1835" s="207"/>
      <c r="AG1835" s="207"/>
      <c r="AH1835" s="208"/>
    </row>
    <row r="1836" customFormat="false" ht="13.5" hidden="false" customHeight="true" outlineLevel="0" collapsed="false">
      <c r="A1836" s="22" t="n">
        <v>1835</v>
      </c>
      <c r="B1836" s="180"/>
      <c r="C1836" s="22"/>
      <c r="D1836" s="22"/>
      <c r="E1836" s="22"/>
      <c r="F1836" s="22"/>
      <c r="G1836" s="22"/>
      <c r="H1836" s="183"/>
      <c r="I1836" s="183"/>
      <c r="J1836" s="22"/>
      <c r="K1836" s="191" t="e">
        <f aca="false">VLOOKUP('Altri Costi'!J1836,Legenda!$D$1:$F$258,2)</f>
        <v>#N/A</v>
      </c>
      <c r="L1836" s="22"/>
      <c r="M1836" s="22"/>
      <c r="N1836" s="203"/>
      <c r="O1836" s="183"/>
      <c r="P1836" s="22"/>
      <c r="Q1836" s="203"/>
      <c r="R1836" s="183"/>
      <c r="S1836" s="184" t="n">
        <f aca="false">'Piano Finanziario Annuale'!$F$6</f>
        <v>0</v>
      </c>
      <c r="T1836" s="185" t="n">
        <v>0</v>
      </c>
      <c r="U1836" s="186"/>
      <c r="V1836" s="187" t="n">
        <f aca="false">(T1836*U1836)</f>
        <v>0</v>
      </c>
      <c r="W1836" s="185" t="n">
        <v>0</v>
      </c>
      <c r="X1836" s="185" t="n">
        <f aca="false">IF(OR(S1836="sì",S1836="forfettario 190"),SUM(T1836+W1836),SUM(T1836+V1836+W1836))</f>
        <v>0</v>
      </c>
      <c r="Y1836" s="205"/>
      <c r="Z1836" s="205"/>
      <c r="AA1836" s="206"/>
      <c r="AB1836" s="189" t="n">
        <f aca="false">IF(AA1836="SI",X1836,0)</f>
        <v>0</v>
      </c>
      <c r="AC1836" s="207"/>
      <c r="AD1836" s="207"/>
      <c r="AE1836" s="207"/>
      <c r="AF1836" s="207"/>
      <c r="AG1836" s="207"/>
      <c r="AH1836" s="208"/>
    </row>
    <row r="1837" customFormat="false" ht="13.5" hidden="false" customHeight="true" outlineLevel="0" collapsed="false">
      <c r="A1837" s="22" t="n">
        <v>1836</v>
      </c>
      <c r="B1837" s="180"/>
      <c r="C1837" s="22"/>
      <c r="D1837" s="22"/>
      <c r="E1837" s="22"/>
      <c r="F1837" s="22"/>
      <c r="G1837" s="22"/>
      <c r="H1837" s="183"/>
      <c r="I1837" s="183"/>
      <c r="J1837" s="22"/>
      <c r="K1837" s="191" t="e">
        <f aca="false">VLOOKUP('Altri Costi'!J1837,Legenda!$D$1:$F$258,2)</f>
        <v>#N/A</v>
      </c>
      <c r="L1837" s="22"/>
      <c r="M1837" s="22"/>
      <c r="N1837" s="203"/>
      <c r="O1837" s="183"/>
      <c r="P1837" s="22"/>
      <c r="Q1837" s="203"/>
      <c r="R1837" s="183"/>
      <c r="S1837" s="184" t="n">
        <f aca="false">'Piano Finanziario Annuale'!$F$6</f>
        <v>0</v>
      </c>
      <c r="T1837" s="185" t="n">
        <v>0</v>
      </c>
      <c r="U1837" s="186"/>
      <c r="V1837" s="187" t="n">
        <f aca="false">(T1837*U1837)</f>
        <v>0</v>
      </c>
      <c r="W1837" s="185" t="n">
        <v>0</v>
      </c>
      <c r="X1837" s="185" t="n">
        <f aca="false">IF(OR(S1837="sì",S1837="forfettario 190"),SUM(T1837+W1837),SUM(T1837+V1837+W1837))</f>
        <v>0</v>
      </c>
      <c r="Y1837" s="205"/>
      <c r="Z1837" s="205"/>
      <c r="AA1837" s="206"/>
      <c r="AB1837" s="189" t="n">
        <f aca="false">IF(AA1837="SI",X1837,0)</f>
        <v>0</v>
      </c>
      <c r="AC1837" s="207"/>
      <c r="AD1837" s="207"/>
      <c r="AE1837" s="207"/>
      <c r="AF1837" s="207"/>
      <c r="AG1837" s="207"/>
      <c r="AH1837" s="208"/>
    </row>
    <row r="1838" customFormat="false" ht="13.5" hidden="false" customHeight="true" outlineLevel="0" collapsed="false">
      <c r="A1838" s="22" t="n">
        <v>1837</v>
      </c>
      <c r="B1838" s="180"/>
      <c r="C1838" s="22"/>
      <c r="D1838" s="22"/>
      <c r="E1838" s="22"/>
      <c r="F1838" s="22"/>
      <c r="G1838" s="22"/>
      <c r="H1838" s="183"/>
      <c r="I1838" s="183"/>
      <c r="J1838" s="22"/>
      <c r="K1838" s="191" t="e">
        <f aca="false">VLOOKUP('Altri Costi'!J1838,Legenda!$D$1:$F$258,2)</f>
        <v>#N/A</v>
      </c>
      <c r="L1838" s="22"/>
      <c r="M1838" s="22"/>
      <c r="N1838" s="203"/>
      <c r="O1838" s="183"/>
      <c r="P1838" s="22"/>
      <c r="Q1838" s="203"/>
      <c r="R1838" s="183"/>
      <c r="S1838" s="184" t="n">
        <f aca="false">'Piano Finanziario Annuale'!$F$6</f>
        <v>0</v>
      </c>
      <c r="T1838" s="185" t="n">
        <v>0</v>
      </c>
      <c r="U1838" s="186"/>
      <c r="V1838" s="187" t="n">
        <f aca="false">(T1838*U1838)</f>
        <v>0</v>
      </c>
      <c r="W1838" s="185" t="n">
        <v>0</v>
      </c>
      <c r="X1838" s="185" t="n">
        <f aca="false">IF(OR(S1838="sì",S1838="forfettario 190"),SUM(T1838+W1838),SUM(T1838+V1838+W1838))</f>
        <v>0</v>
      </c>
      <c r="Y1838" s="205"/>
      <c r="Z1838" s="205"/>
      <c r="AA1838" s="206"/>
      <c r="AB1838" s="189" t="n">
        <f aca="false">IF(AA1838="SI",X1838,0)</f>
        <v>0</v>
      </c>
      <c r="AC1838" s="207"/>
      <c r="AD1838" s="207"/>
      <c r="AE1838" s="207"/>
      <c r="AF1838" s="207"/>
      <c r="AG1838" s="207"/>
      <c r="AH1838" s="208"/>
    </row>
    <row r="1839" customFormat="false" ht="13.5" hidden="false" customHeight="true" outlineLevel="0" collapsed="false">
      <c r="A1839" s="22" t="n">
        <v>1838</v>
      </c>
      <c r="B1839" s="180"/>
      <c r="C1839" s="22"/>
      <c r="D1839" s="22"/>
      <c r="E1839" s="22"/>
      <c r="F1839" s="22"/>
      <c r="G1839" s="22"/>
      <c r="H1839" s="183"/>
      <c r="I1839" s="183"/>
      <c r="J1839" s="22"/>
      <c r="K1839" s="191" t="e">
        <f aca="false">VLOOKUP('Altri Costi'!J1839,Legenda!$D$1:$F$258,2)</f>
        <v>#N/A</v>
      </c>
      <c r="L1839" s="22"/>
      <c r="M1839" s="22"/>
      <c r="N1839" s="203"/>
      <c r="O1839" s="183"/>
      <c r="P1839" s="22"/>
      <c r="Q1839" s="203"/>
      <c r="R1839" s="183"/>
      <c r="S1839" s="184" t="n">
        <f aca="false">'Piano Finanziario Annuale'!$F$6</f>
        <v>0</v>
      </c>
      <c r="T1839" s="185" t="n">
        <v>0</v>
      </c>
      <c r="U1839" s="186"/>
      <c r="V1839" s="187" t="n">
        <f aca="false">(T1839*U1839)</f>
        <v>0</v>
      </c>
      <c r="W1839" s="185" t="n">
        <v>0</v>
      </c>
      <c r="X1839" s="185" t="n">
        <f aca="false">IF(OR(S1839="sì",S1839="forfettario 190"),SUM(T1839+W1839),SUM(T1839+V1839+W1839))</f>
        <v>0</v>
      </c>
      <c r="Y1839" s="205"/>
      <c r="Z1839" s="205"/>
      <c r="AA1839" s="206"/>
      <c r="AB1839" s="189" t="n">
        <f aca="false">IF(AA1839="SI",X1839,0)</f>
        <v>0</v>
      </c>
      <c r="AC1839" s="207"/>
      <c r="AD1839" s="207"/>
      <c r="AE1839" s="207"/>
      <c r="AF1839" s="207"/>
      <c r="AG1839" s="207"/>
      <c r="AH1839" s="208"/>
    </row>
    <row r="1840" customFormat="false" ht="13.5" hidden="false" customHeight="true" outlineLevel="0" collapsed="false">
      <c r="A1840" s="22" t="n">
        <v>1839</v>
      </c>
      <c r="B1840" s="180"/>
      <c r="C1840" s="22"/>
      <c r="D1840" s="22"/>
      <c r="E1840" s="22"/>
      <c r="F1840" s="22"/>
      <c r="G1840" s="22"/>
      <c r="H1840" s="183"/>
      <c r="I1840" s="183"/>
      <c r="J1840" s="22"/>
      <c r="K1840" s="191" t="e">
        <f aca="false">VLOOKUP('Altri Costi'!J1840,Legenda!$D$1:$F$258,2)</f>
        <v>#N/A</v>
      </c>
      <c r="L1840" s="22"/>
      <c r="M1840" s="22"/>
      <c r="N1840" s="203"/>
      <c r="O1840" s="183"/>
      <c r="P1840" s="22"/>
      <c r="Q1840" s="203"/>
      <c r="R1840" s="183"/>
      <c r="S1840" s="184" t="n">
        <f aca="false">'Piano Finanziario Annuale'!$F$6</f>
        <v>0</v>
      </c>
      <c r="T1840" s="185" t="n">
        <v>0</v>
      </c>
      <c r="U1840" s="186"/>
      <c r="V1840" s="187" t="n">
        <f aca="false">(T1840*U1840)</f>
        <v>0</v>
      </c>
      <c r="W1840" s="185" t="n">
        <v>0</v>
      </c>
      <c r="X1840" s="185" t="n">
        <f aca="false">IF(OR(S1840="sì",S1840="forfettario 190"),SUM(T1840+W1840),SUM(T1840+V1840+W1840))</f>
        <v>0</v>
      </c>
      <c r="Y1840" s="205"/>
      <c r="Z1840" s="205"/>
      <c r="AA1840" s="206"/>
      <c r="AB1840" s="189" t="n">
        <f aca="false">IF(AA1840="SI",X1840,0)</f>
        <v>0</v>
      </c>
      <c r="AC1840" s="207"/>
      <c r="AD1840" s="207"/>
      <c r="AE1840" s="207"/>
      <c r="AF1840" s="207"/>
      <c r="AG1840" s="207"/>
      <c r="AH1840" s="208"/>
    </row>
    <row r="1841" customFormat="false" ht="13.5" hidden="false" customHeight="true" outlineLevel="0" collapsed="false">
      <c r="A1841" s="22" t="n">
        <v>1840</v>
      </c>
      <c r="B1841" s="180"/>
      <c r="C1841" s="22"/>
      <c r="D1841" s="22"/>
      <c r="E1841" s="22"/>
      <c r="F1841" s="22"/>
      <c r="G1841" s="22"/>
      <c r="H1841" s="183"/>
      <c r="I1841" s="183"/>
      <c r="J1841" s="22"/>
      <c r="K1841" s="191" t="e">
        <f aca="false">VLOOKUP('Altri Costi'!J1841,Legenda!$D$1:$F$258,2)</f>
        <v>#N/A</v>
      </c>
      <c r="L1841" s="22"/>
      <c r="M1841" s="22"/>
      <c r="N1841" s="203"/>
      <c r="O1841" s="183"/>
      <c r="P1841" s="22"/>
      <c r="Q1841" s="203"/>
      <c r="R1841" s="183"/>
      <c r="S1841" s="184" t="n">
        <f aca="false">'Piano Finanziario Annuale'!$F$6</f>
        <v>0</v>
      </c>
      <c r="T1841" s="185" t="n">
        <v>0</v>
      </c>
      <c r="U1841" s="186"/>
      <c r="V1841" s="187" t="n">
        <f aca="false">(T1841*U1841)</f>
        <v>0</v>
      </c>
      <c r="W1841" s="185" t="n">
        <v>0</v>
      </c>
      <c r="X1841" s="185" t="n">
        <f aca="false">IF(OR(S1841="sì",S1841="forfettario 190"),SUM(T1841+W1841),SUM(T1841+V1841+W1841))</f>
        <v>0</v>
      </c>
      <c r="Y1841" s="205"/>
      <c r="Z1841" s="205"/>
      <c r="AA1841" s="206"/>
      <c r="AB1841" s="189" t="n">
        <f aca="false">IF(AA1841="SI",X1841,0)</f>
        <v>0</v>
      </c>
      <c r="AC1841" s="207"/>
      <c r="AD1841" s="207"/>
      <c r="AE1841" s="207"/>
      <c r="AF1841" s="207"/>
      <c r="AG1841" s="207"/>
      <c r="AH1841" s="208"/>
    </row>
    <row r="1842" customFormat="false" ht="13.5" hidden="false" customHeight="true" outlineLevel="0" collapsed="false">
      <c r="A1842" s="22" t="n">
        <v>1841</v>
      </c>
      <c r="B1842" s="180"/>
      <c r="C1842" s="22"/>
      <c r="D1842" s="22"/>
      <c r="E1842" s="22"/>
      <c r="F1842" s="22"/>
      <c r="G1842" s="22"/>
      <c r="H1842" s="183"/>
      <c r="I1842" s="183"/>
      <c r="J1842" s="22"/>
      <c r="K1842" s="191" t="e">
        <f aca="false">VLOOKUP('Altri Costi'!J1842,Legenda!$D$1:$F$258,2)</f>
        <v>#N/A</v>
      </c>
      <c r="L1842" s="22"/>
      <c r="M1842" s="22"/>
      <c r="N1842" s="203"/>
      <c r="O1842" s="183"/>
      <c r="P1842" s="22"/>
      <c r="Q1842" s="203"/>
      <c r="R1842" s="183"/>
      <c r="S1842" s="184" t="n">
        <f aca="false">'Piano Finanziario Annuale'!$F$6</f>
        <v>0</v>
      </c>
      <c r="T1842" s="185" t="n">
        <v>0</v>
      </c>
      <c r="U1842" s="186"/>
      <c r="V1842" s="187" t="n">
        <f aca="false">(T1842*U1842)</f>
        <v>0</v>
      </c>
      <c r="W1842" s="185" t="n">
        <v>0</v>
      </c>
      <c r="X1842" s="185" t="n">
        <f aca="false">IF(OR(S1842="sì",S1842="forfettario 190"),SUM(T1842+W1842),SUM(T1842+V1842+W1842))</f>
        <v>0</v>
      </c>
      <c r="Y1842" s="205"/>
      <c r="Z1842" s="205"/>
      <c r="AA1842" s="206"/>
      <c r="AB1842" s="189" t="n">
        <f aca="false">IF(AA1842="SI",X1842,0)</f>
        <v>0</v>
      </c>
      <c r="AC1842" s="207"/>
      <c r="AD1842" s="207"/>
      <c r="AE1842" s="207"/>
      <c r="AF1842" s="207"/>
      <c r="AG1842" s="207"/>
      <c r="AH1842" s="208"/>
    </row>
    <row r="1843" customFormat="false" ht="13.5" hidden="false" customHeight="true" outlineLevel="0" collapsed="false">
      <c r="A1843" s="22" t="n">
        <v>1842</v>
      </c>
      <c r="B1843" s="180"/>
      <c r="C1843" s="22"/>
      <c r="D1843" s="22"/>
      <c r="E1843" s="22"/>
      <c r="F1843" s="22"/>
      <c r="G1843" s="22"/>
      <c r="H1843" s="183"/>
      <c r="I1843" s="183"/>
      <c r="J1843" s="22"/>
      <c r="K1843" s="191" t="e">
        <f aca="false">VLOOKUP('Altri Costi'!J1843,Legenda!$D$1:$F$258,2)</f>
        <v>#N/A</v>
      </c>
      <c r="L1843" s="22"/>
      <c r="M1843" s="22"/>
      <c r="N1843" s="203"/>
      <c r="O1843" s="183"/>
      <c r="P1843" s="22"/>
      <c r="Q1843" s="203"/>
      <c r="R1843" s="183"/>
      <c r="S1843" s="184" t="n">
        <f aca="false">'Piano Finanziario Annuale'!$F$6</f>
        <v>0</v>
      </c>
      <c r="T1843" s="185" t="n">
        <v>0</v>
      </c>
      <c r="U1843" s="186"/>
      <c r="V1843" s="187" t="n">
        <f aca="false">(T1843*U1843)</f>
        <v>0</v>
      </c>
      <c r="W1843" s="185" t="n">
        <v>0</v>
      </c>
      <c r="X1843" s="185" t="n">
        <f aca="false">IF(OR(S1843="sì",S1843="forfettario 190"),SUM(T1843+W1843),SUM(T1843+V1843+W1843))</f>
        <v>0</v>
      </c>
      <c r="Y1843" s="205"/>
      <c r="Z1843" s="205"/>
      <c r="AA1843" s="206"/>
      <c r="AB1843" s="189" t="n">
        <f aca="false">IF(AA1843="SI",X1843,0)</f>
        <v>0</v>
      </c>
      <c r="AC1843" s="207"/>
      <c r="AD1843" s="207"/>
      <c r="AE1843" s="207"/>
      <c r="AF1843" s="207"/>
      <c r="AG1843" s="207"/>
      <c r="AH1843" s="208"/>
    </row>
    <row r="1844" customFormat="false" ht="13.5" hidden="false" customHeight="true" outlineLevel="0" collapsed="false">
      <c r="A1844" s="22" t="n">
        <v>1843</v>
      </c>
      <c r="B1844" s="180"/>
      <c r="C1844" s="22"/>
      <c r="D1844" s="22"/>
      <c r="E1844" s="22"/>
      <c r="F1844" s="22"/>
      <c r="G1844" s="22"/>
      <c r="H1844" s="183"/>
      <c r="I1844" s="183"/>
      <c r="J1844" s="22"/>
      <c r="K1844" s="191" t="e">
        <f aca="false">VLOOKUP('Altri Costi'!J1844,Legenda!$D$1:$F$258,2)</f>
        <v>#N/A</v>
      </c>
      <c r="L1844" s="22"/>
      <c r="M1844" s="22"/>
      <c r="N1844" s="203"/>
      <c r="O1844" s="183"/>
      <c r="P1844" s="22"/>
      <c r="Q1844" s="203"/>
      <c r="R1844" s="183"/>
      <c r="S1844" s="184" t="n">
        <f aca="false">'Piano Finanziario Annuale'!$F$6</f>
        <v>0</v>
      </c>
      <c r="T1844" s="185" t="n">
        <v>0</v>
      </c>
      <c r="U1844" s="186"/>
      <c r="V1844" s="187" t="n">
        <f aca="false">(T1844*U1844)</f>
        <v>0</v>
      </c>
      <c r="W1844" s="185" t="n">
        <v>0</v>
      </c>
      <c r="X1844" s="185" t="n">
        <f aca="false">IF(OR(S1844="sì",S1844="forfettario 190"),SUM(T1844+W1844),SUM(T1844+V1844+W1844))</f>
        <v>0</v>
      </c>
      <c r="Y1844" s="205"/>
      <c r="Z1844" s="205"/>
      <c r="AA1844" s="206"/>
      <c r="AB1844" s="189" t="n">
        <f aca="false">IF(AA1844="SI",X1844,0)</f>
        <v>0</v>
      </c>
      <c r="AC1844" s="207"/>
      <c r="AD1844" s="207"/>
      <c r="AE1844" s="207"/>
      <c r="AF1844" s="207"/>
      <c r="AG1844" s="207"/>
      <c r="AH1844" s="208"/>
    </row>
    <row r="1845" customFormat="false" ht="13.5" hidden="false" customHeight="true" outlineLevel="0" collapsed="false">
      <c r="A1845" s="22" t="n">
        <v>1844</v>
      </c>
      <c r="B1845" s="180"/>
      <c r="C1845" s="22"/>
      <c r="D1845" s="22"/>
      <c r="E1845" s="22"/>
      <c r="F1845" s="22"/>
      <c r="G1845" s="22"/>
      <c r="H1845" s="183"/>
      <c r="I1845" s="183"/>
      <c r="J1845" s="22"/>
      <c r="K1845" s="191" t="e">
        <f aca="false">VLOOKUP('Altri Costi'!J1845,Legenda!$D$1:$F$258,2)</f>
        <v>#N/A</v>
      </c>
      <c r="L1845" s="22"/>
      <c r="M1845" s="22"/>
      <c r="N1845" s="203"/>
      <c r="O1845" s="183"/>
      <c r="P1845" s="22"/>
      <c r="Q1845" s="203"/>
      <c r="R1845" s="183"/>
      <c r="S1845" s="184" t="n">
        <f aca="false">'Piano Finanziario Annuale'!$F$6</f>
        <v>0</v>
      </c>
      <c r="T1845" s="185" t="n">
        <v>0</v>
      </c>
      <c r="U1845" s="186"/>
      <c r="V1845" s="187" t="n">
        <f aca="false">(T1845*U1845)</f>
        <v>0</v>
      </c>
      <c r="W1845" s="185" t="n">
        <v>0</v>
      </c>
      <c r="X1845" s="185" t="n">
        <f aca="false">IF(OR(S1845="sì",S1845="forfettario 190"),SUM(T1845+W1845),SUM(T1845+V1845+W1845))</f>
        <v>0</v>
      </c>
      <c r="Y1845" s="205"/>
      <c r="Z1845" s="205"/>
      <c r="AA1845" s="206"/>
      <c r="AB1845" s="189" t="n">
        <f aca="false">IF(AA1845="SI",X1845,0)</f>
        <v>0</v>
      </c>
      <c r="AC1845" s="207"/>
      <c r="AD1845" s="207"/>
      <c r="AE1845" s="207"/>
      <c r="AF1845" s="207"/>
      <c r="AG1845" s="207"/>
      <c r="AH1845" s="208"/>
    </row>
    <row r="1846" customFormat="false" ht="13.5" hidden="false" customHeight="true" outlineLevel="0" collapsed="false">
      <c r="A1846" s="22" t="n">
        <v>1845</v>
      </c>
      <c r="B1846" s="180"/>
      <c r="C1846" s="22"/>
      <c r="D1846" s="22"/>
      <c r="E1846" s="22"/>
      <c r="F1846" s="22"/>
      <c r="G1846" s="22"/>
      <c r="H1846" s="183"/>
      <c r="I1846" s="183"/>
      <c r="J1846" s="22"/>
      <c r="K1846" s="191" t="e">
        <f aca="false">VLOOKUP('Altri Costi'!J1846,Legenda!$D$1:$F$258,2)</f>
        <v>#N/A</v>
      </c>
      <c r="L1846" s="22"/>
      <c r="M1846" s="22"/>
      <c r="N1846" s="203"/>
      <c r="O1846" s="183"/>
      <c r="P1846" s="22"/>
      <c r="Q1846" s="203"/>
      <c r="R1846" s="183"/>
      <c r="S1846" s="184" t="n">
        <f aca="false">'Piano Finanziario Annuale'!$F$6</f>
        <v>0</v>
      </c>
      <c r="T1846" s="185" t="n">
        <v>0</v>
      </c>
      <c r="U1846" s="186"/>
      <c r="V1846" s="187" t="n">
        <f aca="false">(T1846*U1846)</f>
        <v>0</v>
      </c>
      <c r="W1846" s="185" t="n">
        <v>0</v>
      </c>
      <c r="X1846" s="185" t="n">
        <f aca="false">IF(OR(S1846="sì",S1846="forfettario 190"),SUM(T1846+W1846),SUM(T1846+V1846+W1846))</f>
        <v>0</v>
      </c>
      <c r="Y1846" s="205"/>
      <c r="Z1846" s="205"/>
      <c r="AA1846" s="206"/>
      <c r="AB1846" s="189" t="n">
        <f aca="false">IF(AA1846="SI",X1846,0)</f>
        <v>0</v>
      </c>
      <c r="AC1846" s="207"/>
      <c r="AD1846" s="207"/>
      <c r="AE1846" s="207"/>
      <c r="AF1846" s="207"/>
      <c r="AG1846" s="207"/>
      <c r="AH1846" s="208"/>
    </row>
    <row r="1847" customFormat="false" ht="13.5" hidden="false" customHeight="true" outlineLevel="0" collapsed="false">
      <c r="A1847" s="22" t="n">
        <v>1846</v>
      </c>
      <c r="B1847" s="180"/>
      <c r="C1847" s="22"/>
      <c r="D1847" s="22"/>
      <c r="E1847" s="22"/>
      <c r="F1847" s="22"/>
      <c r="G1847" s="22"/>
      <c r="H1847" s="183"/>
      <c r="I1847" s="183"/>
      <c r="J1847" s="22"/>
      <c r="K1847" s="191" t="e">
        <f aca="false">VLOOKUP('Altri Costi'!J1847,Legenda!$D$1:$F$258,2)</f>
        <v>#N/A</v>
      </c>
      <c r="L1847" s="22"/>
      <c r="M1847" s="22"/>
      <c r="N1847" s="203"/>
      <c r="O1847" s="183"/>
      <c r="P1847" s="22"/>
      <c r="Q1847" s="203"/>
      <c r="R1847" s="183"/>
      <c r="S1847" s="184" t="n">
        <f aca="false">'Piano Finanziario Annuale'!$F$6</f>
        <v>0</v>
      </c>
      <c r="T1847" s="185" t="n">
        <v>0</v>
      </c>
      <c r="U1847" s="186"/>
      <c r="V1847" s="187" t="n">
        <f aca="false">(T1847*U1847)</f>
        <v>0</v>
      </c>
      <c r="W1847" s="185" t="n">
        <v>0</v>
      </c>
      <c r="X1847" s="185" t="n">
        <f aca="false">IF(OR(S1847="sì",S1847="forfettario 190"),SUM(T1847+W1847),SUM(T1847+V1847+W1847))</f>
        <v>0</v>
      </c>
      <c r="Y1847" s="205"/>
      <c r="Z1847" s="205"/>
      <c r="AA1847" s="206"/>
      <c r="AB1847" s="189" t="n">
        <f aca="false">IF(AA1847="SI",X1847,0)</f>
        <v>0</v>
      </c>
      <c r="AC1847" s="207"/>
      <c r="AD1847" s="207"/>
      <c r="AE1847" s="207"/>
      <c r="AF1847" s="207"/>
      <c r="AG1847" s="207"/>
      <c r="AH1847" s="208"/>
    </row>
    <row r="1848" customFormat="false" ht="13.5" hidden="false" customHeight="true" outlineLevel="0" collapsed="false">
      <c r="A1848" s="22" t="n">
        <v>1847</v>
      </c>
      <c r="B1848" s="180"/>
      <c r="C1848" s="22"/>
      <c r="D1848" s="22"/>
      <c r="E1848" s="22"/>
      <c r="F1848" s="22"/>
      <c r="G1848" s="22"/>
      <c r="H1848" s="183"/>
      <c r="I1848" s="183"/>
      <c r="J1848" s="22"/>
      <c r="K1848" s="191" t="e">
        <f aca="false">VLOOKUP('Altri Costi'!J1848,Legenda!$D$1:$F$258,2)</f>
        <v>#N/A</v>
      </c>
      <c r="L1848" s="22"/>
      <c r="M1848" s="22"/>
      <c r="N1848" s="203"/>
      <c r="O1848" s="183"/>
      <c r="P1848" s="22"/>
      <c r="Q1848" s="203"/>
      <c r="R1848" s="183"/>
      <c r="S1848" s="184" t="n">
        <f aca="false">'Piano Finanziario Annuale'!$F$6</f>
        <v>0</v>
      </c>
      <c r="T1848" s="185" t="n">
        <v>0</v>
      </c>
      <c r="U1848" s="186"/>
      <c r="V1848" s="187" t="n">
        <f aca="false">(T1848*U1848)</f>
        <v>0</v>
      </c>
      <c r="W1848" s="185" t="n">
        <v>0</v>
      </c>
      <c r="X1848" s="185" t="n">
        <f aca="false">IF(OR(S1848="sì",S1848="forfettario 190"),SUM(T1848+W1848),SUM(T1848+V1848+W1848))</f>
        <v>0</v>
      </c>
      <c r="Y1848" s="205"/>
      <c r="Z1848" s="205"/>
      <c r="AA1848" s="206"/>
      <c r="AB1848" s="189" t="n">
        <f aca="false">IF(AA1848="SI",X1848,0)</f>
        <v>0</v>
      </c>
      <c r="AC1848" s="207"/>
      <c r="AD1848" s="207"/>
      <c r="AE1848" s="207"/>
      <c r="AF1848" s="207"/>
      <c r="AG1848" s="207"/>
      <c r="AH1848" s="208"/>
    </row>
    <row r="1849" customFormat="false" ht="13.5" hidden="false" customHeight="true" outlineLevel="0" collapsed="false">
      <c r="A1849" s="22" t="n">
        <v>1848</v>
      </c>
      <c r="B1849" s="180"/>
      <c r="C1849" s="22"/>
      <c r="D1849" s="22"/>
      <c r="E1849" s="22"/>
      <c r="F1849" s="22"/>
      <c r="G1849" s="22"/>
      <c r="H1849" s="183"/>
      <c r="I1849" s="183"/>
      <c r="J1849" s="22"/>
      <c r="K1849" s="191" t="e">
        <f aca="false">VLOOKUP('Altri Costi'!J1849,Legenda!$D$1:$F$258,2)</f>
        <v>#N/A</v>
      </c>
      <c r="L1849" s="22"/>
      <c r="M1849" s="22"/>
      <c r="N1849" s="203"/>
      <c r="O1849" s="183"/>
      <c r="P1849" s="22"/>
      <c r="Q1849" s="203"/>
      <c r="R1849" s="183"/>
      <c r="S1849" s="184" t="n">
        <f aca="false">'Piano Finanziario Annuale'!$F$6</f>
        <v>0</v>
      </c>
      <c r="T1849" s="185" t="n">
        <v>0</v>
      </c>
      <c r="U1849" s="186"/>
      <c r="V1849" s="187" t="n">
        <f aca="false">(T1849*U1849)</f>
        <v>0</v>
      </c>
      <c r="W1849" s="185" t="n">
        <v>0</v>
      </c>
      <c r="X1849" s="185" t="n">
        <f aca="false">IF(OR(S1849="sì",S1849="forfettario 190"),SUM(T1849+W1849),SUM(T1849+V1849+W1849))</f>
        <v>0</v>
      </c>
      <c r="Y1849" s="205"/>
      <c r="Z1849" s="205"/>
      <c r="AA1849" s="206"/>
      <c r="AB1849" s="189" t="n">
        <f aca="false">IF(AA1849="SI",X1849,0)</f>
        <v>0</v>
      </c>
      <c r="AC1849" s="207"/>
      <c r="AD1849" s="207"/>
      <c r="AE1849" s="207"/>
      <c r="AF1849" s="207"/>
      <c r="AG1849" s="207"/>
      <c r="AH1849" s="208"/>
    </row>
    <row r="1850" customFormat="false" ht="13.5" hidden="false" customHeight="true" outlineLevel="0" collapsed="false">
      <c r="A1850" s="22" t="n">
        <v>1849</v>
      </c>
      <c r="B1850" s="180"/>
      <c r="C1850" s="22"/>
      <c r="D1850" s="22"/>
      <c r="E1850" s="22"/>
      <c r="F1850" s="22"/>
      <c r="G1850" s="22"/>
      <c r="H1850" s="183"/>
      <c r="I1850" s="183"/>
      <c r="J1850" s="22"/>
      <c r="K1850" s="191" t="e">
        <f aca="false">VLOOKUP('Altri Costi'!J1850,Legenda!$D$1:$F$258,2)</f>
        <v>#N/A</v>
      </c>
      <c r="L1850" s="22"/>
      <c r="M1850" s="22"/>
      <c r="N1850" s="203"/>
      <c r="O1850" s="183"/>
      <c r="P1850" s="22"/>
      <c r="Q1850" s="203"/>
      <c r="R1850" s="183"/>
      <c r="S1850" s="184" t="n">
        <f aca="false">'Piano Finanziario Annuale'!$F$6</f>
        <v>0</v>
      </c>
      <c r="T1850" s="185" t="n">
        <v>0</v>
      </c>
      <c r="U1850" s="186"/>
      <c r="V1850" s="187" t="n">
        <f aca="false">(T1850*U1850)</f>
        <v>0</v>
      </c>
      <c r="W1850" s="185" t="n">
        <v>0</v>
      </c>
      <c r="X1850" s="185" t="n">
        <f aca="false">IF(OR(S1850="sì",S1850="forfettario 190"),SUM(T1850+W1850),SUM(T1850+V1850+W1850))</f>
        <v>0</v>
      </c>
      <c r="Y1850" s="205"/>
      <c r="Z1850" s="205"/>
      <c r="AA1850" s="206"/>
      <c r="AB1850" s="189" t="n">
        <f aca="false">IF(AA1850="SI",X1850,0)</f>
        <v>0</v>
      </c>
      <c r="AC1850" s="207"/>
      <c r="AD1850" s="207"/>
      <c r="AE1850" s="207"/>
      <c r="AF1850" s="207"/>
      <c r="AG1850" s="207"/>
      <c r="AH1850" s="208"/>
    </row>
    <row r="1851" customFormat="false" ht="13.5" hidden="false" customHeight="true" outlineLevel="0" collapsed="false">
      <c r="A1851" s="22" t="n">
        <v>1850</v>
      </c>
      <c r="B1851" s="180"/>
      <c r="C1851" s="22"/>
      <c r="D1851" s="22"/>
      <c r="E1851" s="22"/>
      <c r="F1851" s="22"/>
      <c r="G1851" s="22"/>
      <c r="H1851" s="183"/>
      <c r="I1851" s="183"/>
      <c r="J1851" s="22"/>
      <c r="K1851" s="191" t="e">
        <f aca="false">VLOOKUP('Altri Costi'!J1851,Legenda!$D$1:$F$258,2)</f>
        <v>#N/A</v>
      </c>
      <c r="L1851" s="22"/>
      <c r="M1851" s="22"/>
      <c r="N1851" s="203"/>
      <c r="O1851" s="183"/>
      <c r="P1851" s="22"/>
      <c r="Q1851" s="203"/>
      <c r="R1851" s="183"/>
      <c r="S1851" s="184" t="n">
        <f aca="false">'Piano Finanziario Annuale'!$F$6</f>
        <v>0</v>
      </c>
      <c r="T1851" s="185" t="n">
        <v>0</v>
      </c>
      <c r="U1851" s="186"/>
      <c r="V1851" s="187" t="n">
        <f aca="false">(T1851*U1851)</f>
        <v>0</v>
      </c>
      <c r="W1851" s="185" t="n">
        <v>0</v>
      </c>
      <c r="X1851" s="185" t="n">
        <f aca="false">IF(OR(S1851="sì",S1851="forfettario 190"),SUM(T1851+W1851),SUM(T1851+V1851+W1851))</f>
        <v>0</v>
      </c>
      <c r="Y1851" s="205"/>
      <c r="Z1851" s="205"/>
      <c r="AA1851" s="206"/>
      <c r="AB1851" s="189" t="n">
        <f aca="false">IF(AA1851="SI",X1851,0)</f>
        <v>0</v>
      </c>
      <c r="AC1851" s="207"/>
      <c r="AD1851" s="207"/>
      <c r="AE1851" s="207"/>
      <c r="AF1851" s="207"/>
      <c r="AG1851" s="207"/>
      <c r="AH1851" s="208"/>
    </row>
    <row r="1852" customFormat="false" ht="13.5" hidden="false" customHeight="true" outlineLevel="0" collapsed="false">
      <c r="A1852" s="22" t="n">
        <v>1851</v>
      </c>
      <c r="B1852" s="180"/>
      <c r="C1852" s="22"/>
      <c r="D1852" s="22"/>
      <c r="E1852" s="22"/>
      <c r="F1852" s="22"/>
      <c r="G1852" s="22"/>
      <c r="H1852" s="183"/>
      <c r="I1852" s="183"/>
      <c r="J1852" s="22"/>
      <c r="K1852" s="191" t="e">
        <f aca="false">VLOOKUP('Altri Costi'!J1852,Legenda!$D$1:$F$258,2)</f>
        <v>#N/A</v>
      </c>
      <c r="L1852" s="22"/>
      <c r="M1852" s="22"/>
      <c r="N1852" s="203"/>
      <c r="O1852" s="183"/>
      <c r="P1852" s="22"/>
      <c r="Q1852" s="203"/>
      <c r="R1852" s="183"/>
      <c r="S1852" s="184" t="n">
        <f aca="false">'Piano Finanziario Annuale'!$F$6</f>
        <v>0</v>
      </c>
      <c r="T1852" s="185" t="n">
        <v>0</v>
      </c>
      <c r="U1852" s="186"/>
      <c r="V1852" s="187" t="n">
        <f aca="false">(T1852*U1852)</f>
        <v>0</v>
      </c>
      <c r="W1852" s="185" t="n">
        <v>0</v>
      </c>
      <c r="X1852" s="185" t="n">
        <f aca="false">IF(OR(S1852="sì",S1852="forfettario 190"),SUM(T1852+W1852),SUM(T1852+V1852+W1852))</f>
        <v>0</v>
      </c>
      <c r="Y1852" s="205"/>
      <c r="Z1852" s="205"/>
      <c r="AA1852" s="206"/>
      <c r="AB1852" s="189" t="n">
        <f aca="false">IF(AA1852="SI",X1852,0)</f>
        <v>0</v>
      </c>
      <c r="AC1852" s="207"/>
      <c r="AD1852" s="207"/>
      <c r="AE1852" s="207"/>
      <c r="AF1852" s="207"/>
      <c r="AG1852" s="207"/>
      <c r="AH1852" s="208"/>
    </row>
    <row r="1853" customFormat="false" ht="13.5" hidden="false" customHeight="true" outlineLevel="0" collapsed="false">
      <c r="A1853" s="22" t="n">
        <v>1852</v>
      </c>
      <c r="B1853" s="180"/>
      <c r="C1853" s="22"/>
      <c r="D1853" s="22"/>
      <c r="E1853" s="22"/>
      <c r="F1853" s="22"/>
      <c r="G1853" s="22"/>
      <c r="H1853" s="183"/>
      <c r="I1853" s="183"/>
      <c r="J1853" s="22"/>
      <c r="K1853" s="191" t="e">
        <f aca="false">VLOOKUP('Altri Costi'!J1853,Legenda!$D$1:$F$258,2)</f>
        <v>#N/A</v>
      </c>
      <c r="L1853" s="22"/>
      <c r="M1853" s="22"/>
      <c r="N1853" s="203"/>
      <c r="O1853" s="183"/>
      <c r="P1853" s="22"/>
      <c r="Q1853" s="203"/>
      <c r="R1853" s="183"/>
      <c r="S1853" s="184" t="n">
        <f aca="false">'Piano Finanziario Annuale'!$F$6</f>
        <v>0</v>
      </c>
      <c r="T1853" s="185" t="n">
        <v>0</v>
      </c>
      <c r="U1853" s="186"/>
      <c r="V1853" s="187" t="n">
        <f aca="false">(T1853*U1853)</f>
        <v>0</v>
      </c>
      <c r="W1853" s="185" t="n">
        <v>0</v>
      </c>
      <c r="X1853" s="185" t="n">
        <f aca="false">IF(OR(S1853="sì",S1853="forfettario 190"),SUM(T1853+W1853),SUM(T1853+V1853+W1853))</f>
        <v>0</v>
      </c>
      <c r="Y1853" s="205"/>
      <c r="Z1853" s="205"/>
      <c r="AA1853" s="206"/>
      <c r="AB1853" s="189" t="n">
        <f aca="false">IF(AA1853="SI",X1853,0)</f>
        <v>0</v>
      </c>
      <c r="AC1853" s="207"/>
      <c r="AD1853" s="207"/>
      <c r="AE1853" s="207"/>
      <c r="AF1853" s="207"/>
      <c r="AG1853" s="207"/>
      <c r="AH1853" s="208"/>
    </row>
    <row r="1854" customFormat="false" ht="13.5" hidden="false" customHeight="true" outlineLevel="0" collapsed="false">
      <c r="A1854" s="22" t="n">
        <v>1853</v>
      </c>
      <c r="B1854" s="180"/>
      <c r="C1854" s="22"/>
      <c r="D1854" s="22"/>
      <c r="E1854" s="22"/>
      <c r="F1854" s="22"/>
      <c r="G1854" s="22"/>
      <c r="H1854" s="183"/>
      <c r="I1854" s="183"/>
      <c r="J1854" s="22"/>
      <c r="K1854" s="191" t="e">
        <f aca="false">VLOOKUP('Altri Costi'!J1854,Legenda!$D$1:$F$258,2)</f>
        <v>#N/A</v>
      </c>
      <c r="L1854" s="22"/>
      <c r="M1854" s="22"/>
      <c r="N1854" s="203"/>
      <c r="O1854" s="183"/>
      <c r="P1854" s="22"/>
      <c r="Q1854" s="203"/>
      <c r="R1854" s="183"/>
      <c r="S1854" s="184" t="n">
        <f aca="false">'Piano Finanziario Annuale'!$F$6</f>
        <v>0</v>
      </c>
      <c r="T1854" s="185" t="n">
        <v>0</v>
      </c>
      <c r="U1854" s="186"/>
      <c r="V1854" s="187" t="n">
        <f aca="false">(T1854*U1854)</f>
        <v>0</v>
      </c>
      <c r="W1854" s="185" t="n">
        <v>0</v>
      </c>
      <c r="X1854" s="185" t="n">
        <f aca="false">IF(OR(S1854="sì",S1854="forfettario 190"),SUM(T1854+W1854),SUM(T1854+V1854+W1854))</f>
        <v>0</v>
      </c>
      <c r="Y1854" s="205"/>
      <c r="Z1854" s="205"/>
      <c r="AA1854" s="206"/>
      <c r="AB1854" s="189" t="n">
        <f aca="false">IF(AA1854="SI",X1854,0)</f>
        <v>0</v>
      </c>
      <c r="AC1854" s="207"/>
      <c r="AD1854" s="207"/>
      <c r="AE1854" s="207"/>
      <c r="AF1854" s="207"/>
      <c r="AG1854" s="207"/>
      <c r="AH1854" s="208"/>
    </row>
    <row r="1855" customFormat="false" ht="13.5" hidden="false" customHeight="true" outlineLevel="0" collapsed="false">
      <c r="A1855" s="22" t="n">
        <v>1854</v>
      </c>
      <c r="B1855" s="180"/>
      <c r="C1855" s="22"/>
      <c r="D1855" s="22"/>
      <c r="E1855" s="22"/>
      <c r="F1855" s="22"/>
      <c r="G1855" s="22"/>
      <c r="H1855" s="183"/>
      <c r="I1855" s="183"/>
      <c r="J1855" s="22"/>
      <c r="K1855" s="191" t="e">
        <f aca="false">VLOOKUP('Altri Costi'!J1855,Legenda!$D$1:$F$258,2)</f>
        <v>#N/A</v>
      </c>
      <c r="L1855" s="22"/>
      <c r="M1855" s="22"/>
      <c r="N1855" s="203"/>
      <c r="O1855" s="183"/>
      <c r="P1855" s="22"/>
      <c r="Q1855" s="203"/>
      <c r="R1855" s="183"/>
      <c r="S1855" s="184" t="n">
        <f aca="false">'Piano Finanziario Annuale'!$F$6</f>
        <v>0</v>
      </c>
      <c r="T1855" s="185" t="n">
        <v>0</v>
      </c>
      <c r="U1855" s="186"/>
      <c r="V1855" s="187" t="n">
        <f aca="false">(T1855*U1855)</f>
        <v>0</v>
      </c>
      <c r="W1855" s="185" t="n">
        <v>0</v>
      </c>
      <c r="X1855" s="185" t="n">
        <f aca="false">IF(OR(S1855="sì",S1855="forfettario 190"),SUM(T1855+W1855),SUM(T1855+V1855+W1855))</f>
        <v>0</v>
      </c>
      <c r="Y1855" s="205"/>
      <c r="Z1855" s="205"/>
      <c r="AA1855" s="206"/>
      <c r="AB1855" s="189" t="n">
        <f aca="false">IF(AA1855="SI",X1855,0)</f>
        <v>0</v>
      </c>
      <c r="AC1855" s="207"/>
      <c r="AD1855" s="207"/>
      <c r="AE1855" s="207"/>
      <c r="AF1855" s="207"/>
      <c r="AG1855" s="207"/>
      <c r="AH1855" s="208"/>
    </row>
    <row r="1856" customFormat="false" ht="13.5" hidden="false" customHeight="true" outlineLevel="0" collapsed="false">
      <c r="A1856" s="22" t="n">
        <v>1855</v>
      </c>
      <c r="B1856" s="180"/>
      <c r="C1856" s="22"/>
      <c r="D1856" s="22"/>
      <c r="E1856" s="22"/>
      <c r="F1856" s="22"/>
      <c r="G1856" s="22"/>
      <c r="H1856" s="183"/>
      <c r="I1856" s="183"/>
      <c r="J1856" s="22"/>
      <c r="K1856" s="191" t="e">
        <f aca="false">VLOOKUP('Altri Costi'!J1856,Legenda!$D$1:$F$258,2)</f>
        <v>#N/A</v>
      </c>
      <c r="L1856" s="22"/>
      <c r="M1856" s="22"/>
      <c r="N1856" s="203"/>
      <c r="O1856" s="183"/>
      <c r="P1856" s="22"/>
      <c r="Q1856" s="203"/>
      <c r="R1856" s="183"/>
      <c r="S1856" s="184" t="n">
        <f aca="false">'Piano Finanziario Annuale'!$F$6</f>
        <v>0</v>
      </c>
      <c r="T1856" s="185" t="n">
        <v>0</v>
      </c>
      <c r="U1856" s="186"/>
      <c r="V1856" s="187" t="n">
        <f aca="false">(T1856*U1856)</f>
        <v>0</v>
      </c>
      <c r="W1856" s="185" t="n">
        <v>0</v>
      </c>
      <c r="X1856" s="185" t="n">
        <f aca="false">IF(OR(S1856="sì",S1856="forfettario 190"),SUM(T1856+W1856),SUM(T1856+V1856+W1856))</f>
        <v>0</v>
      </c>
      <c r="Y1856" s="205"/>
      <c r="Z1856" s="205"/>
      <c r="AA1856" s="206"/>
      <c r="AB1856" s="189" t="n">
        <f aca="false">IF(AA1856="SI",X1856,0)</f>
        <v>0</v>
      </c>
      <c r="AC1856" s="207"/>
      <c r="AD1856" s="207"/>
      <c r="AE1856" s="207"/>
      <c r="AF1856" s="207"/>
      <c r="AG1856" s="207"/>
      <c r="AH1856" s="208"/>
    </row>
    <row r="1857" customFormat="false" ht="13.5" hidden="false" customHeight="true" outlineLevel="0" collapsed="false">
      <c r="A1857" s="22" t="n">
        <v>1856</v>
      </c>
      <c r="B1857" s="180"/>
      <c r="C1857" s="22"/>
      <c r="D1857" s="22"/>
      <c r="E1857" s="22"/>
      <c r="F1857" s="22"/>
      <c r="G1857" s="22"/>
      <c r="H1857" s="183"/>
      <c r="I1857" s="183"/>
      <c r="J1857" s="22"/>
      <c r="K1857" s="191" t="e">
        <f aca="false">VLOOKUP('Altri Costi'!J1857,Legenda!$D$1:$F$258,2)</f>
        <v>#N/A</v>
      </c>
      <c r="L1857" s="22"/>
      <c r="M1857" s="22"/>
      <c r="N1857" s="203"/>
      <c r="O1857" s="183"/>
      <c r="P1857" s="22"/>
      <c r="Q1857" s="203"/>
      <c r="R1857" s="183"/>
      <c r="S1857" s="184" t="n">
        <f aca="false">'Piano Finanziario Annuale'!$F$6</f>
        <v>0</v>
      </c>
      <c r="T1857" s="185" t="n">
        <v>0</v>
      </c>
      <c r="U1857" s="186"/>
      <c r="V1857" s="187" t="n">
        <f aca="false">(T1857*U1857)</f>
        <v>0</v>
      </c>
      <c r="W1857" s="185" t="n">
        <v>0</v>
      </c>
      <c r="X1857" s="185" t="n">
        <f aca="false">IF(OR(S1857="sì",S1857="forfettario 190"),SUM(T1857+W1857),SUM(T1857+V1857+W1857))</f>
        <v>0</v>
      </c>
      <c r="Y1857" s="205"/>
      <c r="Z1857" s="205"/>
      <c r="AA1857" s="206"/>
      <c r="AB1857" s="189" t="n">
        <f aca="false">IF(AA1857="SI",X1857,0)</f>
        <v>0</v>
      </c>
      <c r="AC1857" s="207"/>
      <c r="AD1857" s="207"/>
      <c r="AE1857" s="207"/>
      <c r="AF1857" s="207"/>
      <c r="AG1857" s="207"/>
      <c r="AH1857" s="208"/>
    </row>
    <row r="1858" customFormat="false" ht="13.5" hidden="false" customHeight="true" outlineLevel="0" collapsed="false">
      <c r="A1858" s="22" t="n">
        <v>1857</v>
      </c>
      <c r="B1858" s="180"/>
      <c r="C1858" s="22"/>
      <c r="D1858" s="22"/>
      <c r="E1858" s="22"/>
      <c r="F1858" s="22"/>
      <c r="G1858" s="22"/>
      <c r="H1858" s="183"/>
      <c r="I1858" s="183"/>
      <c r="J1858" s="22"/>
      <c r="K1858" s="191" t="e">
        <f aca="false">VLOOKUP('Altri Costi'!J1858,Legenda!$D$1:$F$258,2)</f>
        <v>#N/A</v>
      </c>
      <c r="L1858" s="22"/>
      <c r="M1858" s="22"/>
      <c r="N1858" s="203"/>
      <c r="O1858" s="183"/>
      <c r="P1858" s="22"/>
      <c r="Q1858" s="203"/>
      <c r="R1858" s="183"/>
      <c r="S1858" s="184" t="n">
        <f aca="false">'Piano Finanziario Annuale'!$F$6</f>
        <v>0</v>
      </c>
      <c r="T1858" s="185" t="n">
        <v>0</v>
      </c>
      <c r="U1858" s="186"/>
      <c r="V1858" s="187" t="n">
        <f aca="false">(T1858*U1858)</f>
        <v>0</v>
      </c>
      <c r="W1858" s="185" t="n">
        <v>0</v>
      </c>
      <c r="X1858" s="185" t="n">
        <f aca="false">IF(OR(S1858="sì",S1858="forfettario 190"),SUM(T1858+W1858),SUM(T1858+V1858+W1858))</f>
        <v>0</v>
      </c>
      <c r="Y1858" s="205"/>
      <c r="Z1858" s="205"/>
      <c r="AA1858" s="206"/>
      <c r="AB1858" s="189" t="n">
        <f aca="false">IF(AA1858="SI",X1858,0)</f>
        <v>0</v>
      </c>
      <c r="AC1858" s="207"/>
      <c r="AD1858" s="207"/>
      <c r="AE1858" s="207"/>
      <c r="AF1858" s="207"/>
      <c r="AG1858" s="207"/>
      <c r="AH1858" s="208"/>
    </row>
    <row r="1859" customFormat="false" ht="13.5" hidden="false" customHeight="true" outlineLevel="0" collapsed="false">
      <c r="A1859" s="22" t="n">
        <v>1858</v>
      </c>
      <c r="B1859" s="180"/>
      <c r="C1859" s="22"/>
      <c r="D1859" s="22"/>
      <c r="E1859" s="22"/>
      <c r="F1859" s="22"/>
      <c r="G1859" s="22"/>
      <c r="H1859" s="183"/>
      <c r="I1859" s="183"/>
      <c r="J1859" s="22"/>
      <c r="K1859" s="191" t="e">
        <f aca="false">VLOOKUP('Altri Costi'!J1859,Legenda!$D$1:$F$258,2)</f>
        <v>#N/A</v>
      </c>
      <c r="L1859" s="22"/>
      <c r="M1859" s="22"/>
      <c r="N1859" s="203"/>
      <c r="O1859" s="183"/>
      <c r="P1859" s="22"/>
      <c r="Q1859" s="203"/>
      <c r="R1859" s="183"/>
      <c r="S1859" s="184" t="n">
        <f aca="false">'Piano Finanziario Annuale'!$F$6</f>
        <v>0</v>
      </c>
      <c r="T1859" s="185" t="n">
        <v>0</v>
      </c>
      <c r="U1859" s="186"/>
      <c r="V1859" s="187" t="n">
        <f aca="false">(T1859*U1859)</f>
        <v>0</v>
      </c>
      <c r="W1859" s="185" t="n">
        <v>0</v>
      </c>
      <c r="X1859" s="185" t="n">
        <f aca="false">IF(OR(S1859="sì",S1859="forfettario 190"),SUM(T1859+W1859),SUM(T1859+V1859+W1859))</f>
        <v>0</v>
      </c>
      <c r="Y1859" s="205"/>
      <c r="Z1859" s="205"/>
      <c r="AA1859" s="206"/>
      <c r="AB1859" s="189" t="n">
        <f aca="false">IF(AA1859="SI",X1859,0)</f>
        <v>0</v>
      </c>
      <c r="AC1859" s="207"/>
      <c r="AD1859" s="207"/>
      <c r="AE1859" s="207"/>
      <c r="AF1859" s="207"/>
      <c r="AG1859" s="207"/>
      <c r="AH1859" s="208"/>
    </row>
    <row r="1860" customFormat="false" ht="13.5" hidden="false" customHeight="true" outlineLevel="0" collapsed="false">
      <c r="A1860" s="22" t="n">
        <v>1859</v>
      </c>
      <c r="B1860" s="180"/>
      <c r="C1860" s="22"/>
      <c r="D1860" s="22"/>
      <c r="E1860" s="22"/>
      <c r="F1860" s="22"/>
      <c r="G1860" s="22"/>
      <c r="H1860" s="183"/>
      <c r="I1860" s="183"/>
      <c r="J1860" s="22"/>
      <c r="K1860" s="191" t="e">
        <f aca="false">VLOOKUP('Altri Costi'!J1860,Legenda!$D$1:$F$258,2)</f>
        <v>#N/A</v>
      </c>
      <c r="L1860" s="22"/>
      <c r="M1860" s="22"/>
      <c r="N1860" s="203"/>
      <c r="O1860" s="183"/>
      <c r="P1860" s="22"/>
      <c r="Q1860" s="203"/>
      <c r="R1860" s="183"/>
      <c r="S1860" s="184" t="n">
        <f aca="false">'Piano Finanziario Annuale'!$F$6</f>
        <v>0</v>
      </c>
      <c r="T1860" s="185" t="n">
        <v>0</v>
      </c>
      <c r="U1860" s="186"/>
      <c r="V1860" s="187" t="n">
        <f aca="false">(T1860*U1860)</f>
        <v>0</v>
      </c>
      <c r="W1860" s="185" t="n">
        <v>0</v>
      </c>
      <c r="X1860" s="185" t="n">
        <f aca="false">IF(OR(S1860="sì",S1860="forfettario 190"),SUM(T1860+W1860),SUM(T1860+V1860+W1860))</f>
        <v>0</v>
      </c>
      <c r="Y1860" s="205"/>
      <c r="Z1860" s="205"/>
      <c r="AA1860" s="206"/>
      <c r="AB1860" s="189" t="n">
        <f aca="false">IF(AA1860="SI",X1860,0)</f>
        <v>0</v>
      </c>
      <c r="AC1860" s="207"/>
      <c r="AD1860" s="207"/>
      <c r="AE1860" s="207"/>
      <c r="AF1860" s="207"/>
      <c r="AG1860" s="207"/>
      <c r="AH1860" s="208"/>
    </row>
    <row r="1861" customFormat="false" ht="13.5" hidden="false" customHeight="true" outlineLevel="0" collapsed="false">
      <c r="A1861" s="22" t="n">
        <v>1860</v>
      </c>
      <c r="B1861" s="180"/>
      <c r="C1861" s="22"/>
      <c r="D1861" s="22"/>
      <c r="E1861" s="22"/>
      <c r="F1861" s="22"/>
      <c r="G1861" s="22"/>
      <c r="H1861" s="183"/>
      <c r="I1861" s="183"/>
      <c r="J1861" s="22"/>
      <c r="K1861" s="191" t="e">
        <f aca="false">VLOOKUP('Altri Costi'!J1861,Legenda!$D$1:$F$258,2)</f>
        <v>#N/A</v>
      </c>
      <c r="L1861" s="22"/>
      <c r="M1861" s="22"/>
      <c r="N1861" s="203"/>
      <c r="O1861" s="183"/>
      <c r="P1861" s="22"/>
      <c r="Q1861" s="203"/>
      <c r="R1861" s="183"/>
      <c r="S1861" s="184" t="n">
        <f aca="false">'Piano Finanziario Annuale'!$F$6</f>
        <v>0</v>
      </c>
      <c r="T1861" s="185" t="n">
        <v>0</v>
      </c>
      <c r="U1861" s="186"/>
      <c r="V1861" s="187" t="n">
        <f aca="false">(T1861*U1861)</f>
        <v>0</v>
      </c>
      <c r="W1861" s="185" t="n">
        <v>0</v>
      </c>
      <c r="X1861" s="185" t="n">
        <f aca="false">IF(OR(S1861="sì",S1861="forfettario 190"),SUM(T1861+W1861),SUM(T1861+V1861+W1861))</f>
        <v>0</v>
      </c>
      <c r="Y1861" s="205"/>
      <c r="Z1861" s="205"/>
      <c r="AA1861" s="206"/>
      <c r="AB1861" s="189" t="n">
        <f aca="false">IF(AA1861="SI",X1861,0)</f>
        <v>0</v>
      </c>
      <c r="AC1861" s="207"/>
      <c r="AD1861" s="207"/>
      <c r="AE1861" s="207"/>
      <c r="AF1861" s="207"/>
      <c r="AG1861" s="207"/>
      <c r="AH1861" s="208"/>
    </row>
    <row r="1862" customFormat="false" ht="13.5" hidden="false" customHeight="true" outlineLevel="0" collapsed="false">
      <c r="A1862" s="22" t="n">
        <v>1861</v>
      </c>
      <c r="B1862" s="180"/>
      <c r="C1862" s="22"/>
      <c r="D1862" s="22"/>
      <c r="E1862" s="22"/>
      <c r="F1862" s="22"/>
      <c r="G1862" s="22"/>
      <c r="H1862" s="183"/>
      <c r="I1862" s="183"/>
      <c r="J1862" s="22"/>
      <c r="K1862" s="191" t="e">
        <f aca="false">VLOOKUP('Altri Costi'!J1862,Legenda!$D$1:$F$258,2)</f>
        <v>#N/A</v>
      </c>
      <c r="L1862" s="22"/>
      <c r="M1862" s="22"/>
      <c r="N1862" s="203"/>
      <c r="O1862" s="183"/>
      <c r="P1862" s="22"/>
      <c r="Q1862" s="203"/>
      <c r="R1862" s="183"/>
      <c r="S1862" s="184" t="n">
        <f aca="false">'Piano Finanziario Annuale'!$F$6</f>
        <v>0</v>
      </c>
      <c r="T1862" s="185" t="n">
        <v>0</v>
      </c>
      <c r="U1862" s="186"/>
      <c r="V1862" s="187" t="n">
        <f aca="false">(T1862*U1862)</f>
        <v>0</v>
      </c>
      <c r="W1862" s="185" t="n">
        <v>0</v>
      </c>
      <c r="X1862" s="185" t="n">
        <f aca="false">IF(OR(S1862="sì",S1862="forfettario 190"),SUM(T1862+W1862),SUM(T1862+V1862+W1862))</f>
        <v>0</v>
      </c>
      <c r="Y1862" s="205"/>
      <c r="Z1862" s="205"/>
      <c r="AA1862" s="206"/>
      <c r="AB1862" s="189" t="n">
        <f aca="false">IF(AA1862="SI",X1862,0)</f>
        <v>0</v>
      </c>
      <c r="AC1862" s="207"/>
      <c r="AD1862" s="207"/>
      <c r="AE1862" s="207"/>
      <c r="AF1862" s="207"/>
      <c r="AG1862" s="207"/>
      <c r="AH1862" s="208"/>
    </row>
    <row r="1863" customFormat="false" ht="13.5" hidden="false" customHeight="true" outlineLevel="0" collapsed="false">
      <c r="A1863" s="22" t="n">
        <v>1862</v>
      </c>
      <c r="B1863" s="180"/>
      <c r="C1863" s="22"/>
      <c r="D1863" s="22"/>
      <c r="E1863" s="22"/>
      <c r="F1863" s="22"/>
      <c r="G1863" s="22"/>
      <c r="H1863" s="183"/>
      <c r="I1863" s="183"/>
      <c r="J1863" s="22"/>
      <c r="K1863" s="191" t="e">
        <f aca="false">VLOOKUP('Altri Costi'!J1863,Legenda!$D$1:$F$258,2)</f>
        <v>#N/A</v>
      </c>
      <c r="L1863" s="22"/>
      <c r="M1863" s="22"/>
      <c r="N1863" s="203"/>
      <c r="O1863" s="183"/>
      <c r="P1863" s="22"/>
      <c r="Q1863" s="203"/>
      <c r="R1863" s="183"/>
      <c r="S1863" s="184" t="n">
        <f aca="false">'Piano Finanziario Annuale'!$F$6</f>
        <v>0</v>
      </c>
      <c r="T1863" s="185" t="n">
        <v>0</v>
      </c>
      <c r="U1863" s="186"/>
      <c r="V1863" s="187" t="n">
        <f aca="false">(T1863*U1863)</f>
        <v>0</v>
      </c>
      <c r="W1863" s="185" t="n">
        <v>0</v>
      </c>
      <c r="X1863" s="185" t="n">
        <f aca="false">IF(OR(S1863="sì",S1863="forfettario 190"),SUM(T1863+W1863),SUM(T1863+V1863+W1863))</f>
        <v>0</v>
      </c>
      <c r="Y1863" s="205"/>
      <c r="Z1863" s="205"/>
      <c r="AA1863" s="206"/>
      <c r="AB1863" s="189" t="n">
        <f aca="false">IF(AA1863="SI",X1863,0)</f>
        <v>0</v>
      </c>
      <c r="AC1863" s="207"/>
      <c r="AD1863" s="207"/>
      <c r="AE1863" s="207"/>
      <c r="AF1863" s="207"/>
      <c r="AG1863" s="207"/>
      <c r="AH1863" s="208"/>
    </row>
    <row r="1864" customFormat="false" ht="13.5" hidden="false" customHeight="true" outlineLevel="0" collapsed="false">
      <c r="A1864" s="22" t="n">
        <v>1863</v>
      </c>
      <c r="B1864" s="180"/>
      <c r="C1864" s="22"/>
      <c r="D1864" s="22"/>
      <c r="E1864" s="22"/>
      <c r="F1864" s="22"/>
      <c r="G1864" s="22"/>
      <c r="H1864" s="183"/>
      <c r="I1864" s="183"/>
      <c r="J1864" s="22"/>
      <c r="K1864" s="191" t="e">
        <f aca="false">VLOOKUP('Altri Costi'!J1864,Legenda!$D$1:$F$258,2)</f>
        <v>#N/A</v>
      </c>
      <c r="L1864" s="22"/>
      <c r="M1864" s="22"/>
      <c r="N1864" s="203"/>
      <c r="O1864" s="183"/>
      <c r="P1864" s="22"/>
      <c r="Q1864" s="203"/>
      <c r="R1864" s="183"/>
      <c r="S1864" s="184" t="n">
        <f aca="false">'Piano Finanziario Annuale'!$F$6</f>
        <v>0</v>
      </c>
      <c r="T1864" s="185" t="n">
        <v>0</v>
      </c>
      <c r="U1864" s="186"/>
      <c r="V1864" s="187" t="n">
        <f aca="false">(T1864*U1864)</f>
        <v>0</v>
      </c>
      <c r="W1864" s="185" t="n">
        <v>0</v>
      </c>
      <c r="X1864" s="185" t="n">
        <f aca="false">IF(OR(S1864="sì",S1864="forfettario 190"),SUM(T1864+W1864),SUM(T1864+V1864+W1864))</f>
        <v>0</v>
      </c>
      <c r="Y1864" s="205"/>
      <c r="Z1864" s="205"/>
      <c r="AA1864" s="206"/>
      <c r="AB1864" s="189" t="n">
        <f aca="false">IF(AA1864="SI",X1864,0)</f>
        <v>0</v>
      </c>
      <c r="AC1864" s="207"/>
      <c r="AD1864" s="207"/>
      <c r="AE1864" s="207"/>
      <c r="AF1864" s="207"/>
      <c r="AG1864" s="207"/>
      <c r="AH1864" s="208"/>
    </row>
    <row r="1865" customFormat="false" ht="13.5" hidden="false" customHeight="true" outlineLevel="0" collapsed="false">
      <c r="A1865" s="22" t="n">
        <v>1864</v>
      </c>
      <c r="B1865" s="180"/>
      <c r="C1865" s="22"/>
      <c r="D1865" s="22"/>
      <c r="E1865" s="22"/>
      <c r="F1865" s="22"/>
      <c r="G1865" s="22"/>
      <c r="H1865" s="183"/>
      <c r="I1865" s="183"/>
      <c r="J1865" s="22"/>
      <c r="K1865" s="191" t="e">
        <f aca="false">VLOOKUP('Altri Costi'!J1865,Legenda!$D$1:$F$258,2)</f>
        <v>#N/A</v>
      </c>
      <c r="L1865" s="22"/>
      <c r="M1865" s="22"/>
      <c r="N1865" s="203"/>
      <c r="O1865" s="183"/>
      <c r="P1865" s="22"/>
      <c r="Q1865" s="203"/>
      <c r="R1865" s="183"/>
      <c r="S1865" s="184" t="n">
        <f aca="false">'Piano Finanziario Annuale'!$F$6</f>
        <v>0</v>
      </c>
      <c r="T1865" s="185" t="n">
        <v>0</v>
      </c>
      <c r="U1865" s="186"/>
      <c r="V1865" s="187" t="n">
        <f aca="false">(T1865*U1865)</f>
        <v>0</v>
      </c>
      <c r="W1865" s="185" t="n">
        <v>0</v>
      </c>
      <c r="X1865" s="185" t="n">
        <f aca="false">IF(OR(S1865="sì",S1865="forfettario 190"),SUM(T1865+W1865),SUM(T1865+V1865+W1865))</f>
        <v>0</v>
      </c>
      <c r="Y1865" s="205"/>
      <c r="Z1865" s="205"/>
      <c r="AA1865" s="206"/>
      <c r="AB1865" s="189" t="n">
        <f aca="false">IF(AA1865="SI",X1865,0)</f>
        <v>0</v>
      </c>
      <c r="AC1865" s="207"/>
      <c r="AD1865" s="207"/>
      <c r="AE1865" s="207"/>
      <c r="AF1865" s="207"/>
      <c r="AG1865" s="207"/>
      <c r="AH1865" s="208"/>
    </row>
    <row r="1866" customFormat="false" ht="13.5" hidden="false" customHeight="true" outlineLevel="0" collapsed="false">
      <c r="A1866" s="22" t="n">
        <v>1865</v>
      </c>
      <c r="B1866" s="180"/>
      <c r="C1866" s="22"/>
      <c r="D1866" s="22"/>
      <c r="E1866" s="22"/>
      <c r="F1866" s="22"/>
      <c r="G1866" s="22"/>
      <c r="H1866" s="183"/>
      <c r="I1866" s="183"/>
      <c r="J1866" s="22"/>
      <c r="K1866" s="191" t="e">
        <f aca="false">VLOOKUP('Altri Costi'!J1866,Legenda!$D$1:$F$258,2)</f>
        <v>#N/A</v>
      </c>
      <c r="L1866" s="22"/>
      <c r="M1866" s="22"/>
      <c r="N1866" s="203"/>
      <c r="O1866" s="183"/>
      <c r="P1866" s="22"/>
      <c r="Q1866" s="203"/>
      <c r="R1866" s="183"/>
      <c r="S1866" s="184" t="n">
        <f aca="false">'Piano Finanziario Annuale'!$F$6</f>
        <v>0</v>
      </c>
      <c r="T1866" s="185" t="n">
        <v>0</v>
      </c>
      <c r="U1866" s="186"/>
      <c r="V1866" s="187" t="n">
        <f aca="false">(T1866*U1866)</f>
        <v>0</v>
      </c>
      <c r="W1866" s="185" t="n">
        <v>0</v>
      </c>
      <c r="X1866" s="185" t="n">
        <f aca="false">IF(OR(S1866="sì",S1866="forfettario 190"),SUM(T1866+W1866),SUM(T1866+V1866+W1866))</f>
        <v>0</v>
      </c>
      <c r="Y1866" s="205"/>
      <c r="Z1866" s="205"/>
      <c r="AA1866" s="206"/>
      <c r="AB1866" s="189" t="n">
        <f aca="false">IF(AA1866="SI",X1866,0)</f>
        <v>0</v>
      </c>
      <c r="AC1866" s="207"/>
      <c r="AD1866" s="207"/>
      <c r="AE1866" s="207"/>
      <c r="AF1866" s="207"/>
      <c r="AG1866" s="207"/>
      <c r="AH1866" s="208"/>
    </row>
    <row r="1867" customFormat="false" ht="13.5" hidden="false" customHeight="true" outlineLevel="0" collapsed="false">
      <c r="A1867" s="22" t="n">
        <v>1866</v>
      </c>
      <c r="B1867" s="180"/>
      <c r="C1867" s="22"/>
      <c r="D1867" s="22"/>
      <c r="E1867" s="22"/>
      <c r="F1867" s="22"/>
      <c r="G1867" s="22"/>
      <c r="H1867" s="183"/>
      <c r="I1867" s="183"/>
      <c r="J1867" s="22"/>
      <c r="K1867" s="191" t="e">
        <f aca="false">VLOOKUP('Altri Costi'!J1867,Legenda!$D$1:$F$258,2)</f>
        <v>#N/A</v>
      </c>
      <c r="L1867" s="22"/>
      <c r="M1867" s="22"/>
      <c r="N1867" s="203"/>
      <c r="O1867" s="183"/>
      <c r="P1867" s="22"/>
      <c r="Q1867" s="203"/>
      <c r="R1867" s="183"/>
      <c r="S1867" s="184" t="n">
        <f aca="false">'Piano Finanziario Annuale'!$F$6</f>
        <v>0</v>
      </c>
      <c r="T1867" s="185" t="n">
        <v>0</v>
      </c>
      <c r="U1867" s="186"/>
      <c r="V1867" s="187" t="n">
        <f aca="false">(T1867*U1867)</f>
        <v>0</v>
      </c>
      <c r="W1867" s="185" t="n">
        <v>0</v>
      </c>
      <c r="X1867" s="185" t="n">
        <f aca="false">IF(OR(S1867="sì",S1867="forfettario 190"),SUM(T1867+W1867),SUM(T1867+V1867+W1867))</f>
        <v>0</v>
      </c>
      <c r="Y1867" s="205"/>
      <c r="Z1867" s="205"/>
      <c r="AA1867" s="206"/>
      <c r="AB1867" s="189" t="n">
        <f aca="false">IF(AA1867="SI",X1867,0)</f>
        <v>0</v>
      </c>
      <c r="AC1867" s="207"/>
      <c r="AD1867" s="207"/>
      <c r="AE1867" s="207"/>
      <c r="AF1867" s="207"/>
      <c r="AG1867" s="207"/>
      <c r="AH1867" s="208"/>
    </row>
    <row r="1868" customFormat="false" ht="13.5" hidden="false" customHeight="true" outlineLevel="0" collapsed="false">
      <c r="A1868" s="22" t="n">
        <v>1867</v>
      </c>
      <c r="B1868" s="180"/>
      <c r="C1868" s="22"/>
      <c r="D1868" s="22"/>
      <c r="E1868" s="22"/>
      <c r="F1868" s="22"/>
      <c r="G1868" s="22"/>
      <c r="H1868" s="183"/>
      <c r="I1868" s="183"/>
      <c r="J1868" s="22"/>
      <c r="K1868" s="191" t="e">
        <f aca="false">VLOOKUP('Altri Costi'!J1868,Legenda!$D$1:$F$258,2)</f>
        <v>#N/A</v>
      </c>
      <c r="L1868" s="22"/>
      <c r="M1868" s="22"/>
      <c r="N1868" s="203"/>
      <c r="O1868" s="183"/>
      <c r="P1868" s="22"/>
      <c r="Q1868" s="203"/>
      <c r="R1868" s="183"/>
      <c r="S1868" s="184" t="n">
        <f aca="false">'Piano Finanziario Annuale'!$F$6</f>
        <v>0</v>
      </c>
      <c r="T1868" s="185" t="n">
        <v>0</v>
      </c>
      <c r="U1868" s="186"/>
      <c r="V1868" s="187" t="n">
        <f aca="false">(T1868*U1868)</f>
        <v>0</v>
      </c>
      <c r="W1868" s="185" t="n">
        <v>0</v>
      </c>
      <c r="X1868" s="185" t="n">
        <f aca="false">IF(OR(S1868="sì",S1868="forfettario 190"),SUM(T1868+W1868),SUM(T1868+V1868+W1868))</f>
        <v>0</v>
      </c>
      <c r="Y1868" s="205"/>
      <c r="Z1868" s="205"/>
      <c r="AA1868" s="206"/>
      <c r="AB1868" s="189" t="n">
        <f aca="false">IF(AA1868="SI",X1868,0)</f>
        <v>0</v>
      </c>
      <c r="AC1868" s="207"/>
      <c r="AD1868" s="207"/>
      <c r="AE1868" s="207"/>
      <c r="AF1868" s="207"/>
      <c r="AG1868" s="207"/>
      <c r="AH1868" s="208"/>
    </row>
    <row r="1869" customFormat="false" ht="13.5" hidden="false" customHeight="true" outlineLevel="0" collapsed="false">
      <c r="A1869" s="22" t="n">
        <v>1868</v>
      </c>
      <c r="B1869" s="180"/>
      <c r="C1869" s="22"/>
      <c r="D1869" s="22"/>
      <c r="E1869" s="22"/>
      <c r="F1869" s="22"/>
      <c r="G1869" s="22"/>
      <c r="H1869" s="183"/>
      <c r="I1869" s="183"/>
      <c r="J1869" s="22"/>
      <c r="K1869" s="191" t="e">
        <f aca="false">VLOOKUP('Altri Costi'!J1869,Legenda!$D$1:$F$258,2)</f>
        <v>#N/A</v>
      </c>
      <c r="L1869" s="22"/>
      <c r="M1869" s="22"/>
      <c r="N1869" s="203"/>
      <c r="O1869" s="183"/>
      <c r="P1869" s="22"/>
      <c r="Q1869" s="203"/>
      <c r="R1869" s="183"/>
      <c r="S1869" s="184" t="n">
        <f aca="false">'Piano Finanziario Annuale'!$F$6</f>
        <v>0</v>
      </c>
      <c r="T1869" s="185" t="n">
        <v>0</v>
      </c>
      <c r="U1869" s="186"/>
      <c r="V1869" s="187" t="n">
        <f aca="false">(T1869*U1869)</f>
        <v>0</v>
      </c>
      <c r="W1869" s="185" t="n">
        <v>0</v>
      </c>
      <c r="X1869" s="185" t="n">
        <f aca="false">IF(OR(S1869="sì",S1869="forfettario 190"),SUM(T1869+W1869),SUM(T1869+V1869+W1869))</f>
        <v>0</v>
      </c>
      <c r="Y1869" s="205"/>
      <c r="Z1869" s="205"/>
      <c r="AA1869" s="206"/>
      <c r="AB1869" s="189" t="n">
        <f aca="false">IF(AA1869="SI",X1869,0)</f>
        <v>0</v>
      </c>
      <c r="AC1869" s="207"/>
      <c r="AD1869" s="207"/>
      <c r="AE1869" s="207"/>
      <c r="AF1869" s="207"/>
      <c r="AG1869" s="207"/>
      <c r="AH1869" s="208"/>
    </row>
    <row r="1870" customFormat="false" ht="13.5" hidden="false" customHeight="true" outlineLevel="0" collapsed="false">
      <c r="A1870" s="22" t="n">
        <v>1869</v>
      </c>
      <c r="B1870" s="180"/>
      <c r="C1870" s="22"/>
      <c r="D1870" s="22"/>
      <c r="E1870" s="22"/>
      <c r="F1870" s="22"/>
      <c r="G1870" s="22"/>
      <c r="H1870" s="183"/>
      <c r="I1870" s="183"/>
      <c r="J1870" s="22"/>
      <c r="K1870" s="191" t="e">
        <f aca="false">VLOOKUP('Altri Costi'!J1870,Legenda!$D$1:$F$258,2)</f>
        <v>#N/A</v>
      </c>
      <c r="L1870" s="22"/>
      <c r="M1870" s="22"/>
      <c r="N1870" s="203"/>
      <c r="O1870" s="183"/>
      <c r="P1870" s="22"/>
      <c r="Q1870" s="203"/>
      <c r="R1870" s="183"/>
      <c r="S1870" s="184" t="n">
        <f aca="false">'Piano Finanziario Annuale'!$F$6</f>
        <v>0</v>
      </c>
      <c r="T1870" s="185" t="n">
        <v>0</v>
      </c>
      <c r="U1870" s="186"/>
      <c r="V1870" s="187" t="n">
        <f aca="false">(T1870*U1870)</f>
        <v>0</v>
      </c>
      <c r="W1870" s="185" t="n">
        <v>0</v>
      </c>
      <c r="X1870" s="185" t="n">
        <f aca="false">IF(OR(S1870="sì",S1870="forfettario 190"),SUM(T1870+W1870),SUM(T1870+V1870+W1870))</f>
        <v>0</v>
      </c>
      <c r="Y1870" s="205"/>
      <c r="Z1870" s="205"/>
      <c r="AA1870" s="206"/>
      <c r="AB1870" s="189" t="n">
        <f aca="false">IF(AA1870="SI",X1870,0)</f>
        <v>0</v>
      </c>
      <c r="AC1870" s="207"/>
      <c r="AD1870" s="207"/>
      <c r="AE1870" s="207"/>
      <c r="AF1870" s="207"/>
      <c r="AG1870" s="207"/>
      <c r="AH1870" s="208"/>
    </row>
    <row r="1871" customFormat="false" ht="13.5" hidden="false" customHeight="true" outlineLevel="0" collapsed="false">
      <c r="A1871" s="22" t="n">
        <v>1870</v>
      </c>
      <c r="B1871" s="180"/>
      <c r="C1871" s="22"/>
      <c r="D1871" s="22"/>
      <c r="E1871" s="22"/>
      <c r="F1871" s="22"/>
      <c r="G1871" s="22"/>
      <c r="H1871" s="183"/>
      <c r="I1871" s="183"/>
      <c r="J1871" s="22"/>
      <c r="K1871" s="191" t="e">
        <f aca="false">VLOOKUP('Altri Costi'!J1871,Legenda!$D$1:$F$258,2)</f>
        <v>#N/A</v>
      </c>
      <c r="L1871" s="22"/>
      <c r="M1871" s="22"/>
      <c r="N1871" s="203"/>
      <c r="O1871" s="183"/>
      <c r="P1871" s="22"/>
      <c r="Q1871" s="203"/>
      <c r="R1871" s="183"/>
      <c r="S1871" s="184" t="n">
        <f aca="false">'Piano Finanziario Annuale'!$F$6</f>
        <v>0</v>
      </c>
      <c r="T1871" s="185" t="n">
        <v>0</v>
      </c>
      <c r="U1871" s="186"/>
      <c r="V1871" s="187" t="n">
        <f aca="false">(T1871*U1871)</f>
        <v>0</v>
      </c>
      <c r="W1871" s="185" t="n">
        <v>0</v>
      </c>
      <c r="X1871" s="185" t="n">
        <f aca="false">IF(OR(S1871="sì",S1871="forfettario 190"),SUM(T1871+W1871),SUM(T1871+V1871+W1871))</f>
        <v>0</v>
      </c>
      <c r="Y1871" s="205"/>
      <c r="Z1871" s="205"/>
      <c r="AA1871" s="206"/>
      <c r="AB1871" s="189" t="n">
        <f aca="false">IF(AA1871="SI",X1871,0)</f>
        <v>0</v>
      </c>
      <c r="AC1871" s="207"/>
      <c r="AD1871" s="207"/>
      <c r="AE1871" s="207"/>
      <c r="AF1871" s="207"/>
      <c r="AG1871" s="207"/>
      <c r="AH1871" s="208"/>
    </row>
    <row r="1872" customFormat="false" ht="13.5" hidden="false" customHeight="true" outlineLevel="0" collapsed="false">
      <c r="A1872" s="22" t="n">
        <v>1871</v>
      </c>
      <c r="B1872" s="180"/>
      <c r="C1872" s="22"/>
      <c r="D1872" s="22"/>
      <c r="E1872" s="22"/>
      <c r="F1872" s="22"/>
      <c r="G1872" s="22"/>
      <c r="H1872" s="183"/>
      <c r="I1872" s="183"/>
      <c r="J1872" s="22"/>
      <c r="K1872" s="191" t="e">
        <f aca="false">VLOOKUP('Altri Costi'!J1872,Legenda!$D$1:$F$258,2)</f>
        <v>#N/A</v>
      </c>
      <c r="L1872" s="22"/>
      <c r="M1872" s="22"/>
      <c r="N1872" s="203"/>
      <c r="O1872" s="183"/>
      <c r="P1872" s="22"/>
      <c r="Q1872" s="203"/>
      <c r="R1872" s="183"/>
      <c r="S1872" s="184" t="n">
        <f aca="false">'Piano Finanziario Annuale'!$F$6</f>
        <v>0</v>
      </c>
      <c r="T1872" s="185" t="n">
        <v>0</v>
      </c>
      <c r="U1872" s="186"/>
      <c r="V1872" s="187" t="n">
        <f aca="false">(T1872*U1872)</f>
        <v>0</v>
      </c>
      <c r="W1872" s="185" t="n">
        <v>0</v>
      </c>
      <c r="X1872" s="185" t="n">
        <f aca="false">IF(OR(S1872="sì",S1872="forfettario 190"),SUM(T1872+W1872),SUM(T1872+V1872+W1872))</f>
        <v>0</v>
      </c>
      <c r="Y1872" s="205"/>
      <c r="Z1872" s="205"/>
      <c r="AA1872" s="206"/>
      <c r="AB1872" s="189" t="n">
        <f aca="false">IF(AA1872="SI",X1872,0)</f>
        <v>0</v>
      </c>
      <c r="AC1872" s="207"/>
      <c r="AD1872" s="207"/>
      <c r="AE1872" s="207"/>
      <c r="AF1872" s="207"/>
      <c r="AG1872" s="207"/>
      <c r="AH1872" s="208"/>
    </row>
    <row r="1873" customFormat="false" ht="13.5" hidden="false" customHeight="true" outlineLevel="0" collapsed="false">
      <c r="A1873" s="22" t="n">
        <v>1872</v>
      </c>
      <c r="B1873" s="180"/>
      <c r="C1873" s="22"/>
      <c r="D1873" s="22"/>
      <c r="E1873" s="22"/>
      <c r="F1873" s="22"/>
      <c r="G1873" s="22"/>
      <c r="H1873" s="183"/>
      <c r="I1873" s="183"/>
      <c r="J1873" s="22"/>
      <c r="K1873" s="191" t="e">
        <f aca="false">VLOOKUP('Altri Costi'!J1873,Legenda!$D$1:$F$258,2)</f>
        <v>#N/A</v>
      </c>
      <c r="L1873" s="22"/>
      <c r="M1873" s="22"/>
      <c r="N1873" s="203"/>
      <c r="O1873" s="183"/>
      <c r="P1873" s="22"/>
      <c r="Q1873" s="203"/>
      <c r="R1873" s="183"/>
      <c r="S1873" s="184" t="n">
        <f aca="false">'Piano Finanziario Annuale'!$F$6</f>
        <v>0</v>
      </c>
      <c r="T1873" s="185" t="n">
        <v>0</v>
      </c>
      <c r="U1873" s="186"/>
      <c r="V1873" s="187" t="n">
        <f aca="false">(T1873*U1873)</f>
        <v>0</v>
      </c>
      <c r="W1873" s="185" t="n">
        <v>0</v>
      </c>
      <c r="X1873" s="185" t="n">
        <f aca="false">IF(OR(S1873="sì",S1873="forfettario 190"),SUM(T1873+W1873),SUM(T1873+V1873+W1873))</f>
        <v>0</v>
      </c>
      <c r="Y1873" s="205"/>
      <c r="Z1873" s="205"/>
      <c r="AA1873" s="206"/>
      <c r="AB1873" s="189" t="n">
        <f aca="false">IF(AA1873="SI",X1873,0)</f>
        <v>0</v>
      </c>
      <c r="AC1873" s="207"/>
      <c r="AD1873" s="207"/>
      <c r="AE1873" s="207"/>
      <c r="AF1873" s="207"/>
      <c r="AG1873" s="207"/>
      <c r="AH1873" s="208"/>
    </row>
    <row r="1874" customFormat="false" ht="13.5" hidden="false" customHeight="true" outlineLevel="0" collapsed="false">
      <c r="A1874" s="22" t="n">
        <v>1873</v>
      </c>
      <c r="B1874" s="180"/>
      <c r="C1874" s="22"/>
      <c r="D1874" s="22"/>
      <c r="E1874" s="22"/>
      <c r="F1874" s="22"/>
      <c r="G1874" s="22"/>
      <c r="H1874" s="183"/>
      <c r="I1874" s="183"/>
      <c r="J1874" s="22"/>
      <c r="K1874" s="191" t="e">
        <f aca="false">VLOOKUP('Altri Costi'!J1874,Legenda!$D$1:$F$258,2)</f>
        <v>#N/A</v>
      </c>
      <c r="L1874" s="22"/>
      <c r="M1874" s="22"/>
      <c r="N1874" s="203"/>
      <c r="O1874" s="183"/>
      <c r="P1874" s="22"/>
      <c r="Q1874" s="203"/>
      <c r="R1874" s="183"/>
      <c r="S1874" s="184" t="n">
        <f aca="false">'Piano Finanziario Annuale'!$F$6</f>
        <v>0</v>
      </c>
      <c r="T1874" s="185" t="n">
        <v>0</v>
      </c>
      <c r="U1874" s="186"/>
      <c r="V1874" s="187" t="n">
        <f aca="false">(T1874*U1874)</f>
        <v>0</v>
      </c>
      <c r="W1874" s="185" t="n">
        <v>0</v>
      </c>
      <c r="X1874" s="185" t="n">
        <f aca="false">IF(OR(S1874="sì",S1874="forfettario 190"),SUM(T1874+W1874),SUM(T1874+V1874+W1874))</f>
        <v>0</v>
      </c>
      <c r="Y1874" s="205"/>
      <c r="Z1874" s="205"/>
      <c r="AA1874" s="206"/>
      <c r="AB1874" s="189" t="n">
        <f aca="false">IF(AA1874="SI",X1874,0)</f>
        <v>0</v>
      </c>
      <c r="AC1874" s="207"/>
      <c r="AD1874" s="207"/>
      <c r="AE1874" s="207"/>
      <c r="AF1874" s="207"/>
      <c r="AG1874" s="207"/>
      <c r="AH1874" s="208"/>
    </row>
    <row r="1875" customFormat="false" ht="13.5" hidden="false" customHeight="true" outlineLevel="0" collapsed="false">
      <c r="A1875" s="22" t="n">
        <v>1874</v>
      </c>
      <c r="B1875" s="180"/>
      <c r="C1875" s="22"/>
      <c r="D1875" s="22"/>
      <c r="E1875" s="22"/>
      <c r="F1875" s="22"/>
      <c r="G1875" s="22"/>
      <c r="H1875" s="183"/>
      <c r="I1875" s="183"/>
      <c r="J1875" s="22"/>
      <c r="K1875" s="191" t="e">
        <f aca="false">VLOOKUP('Altri Costi'!J1875,Legenda!$D$1:$F$258,2)</f>
        <v>#N/A</v>
      </c>
      <c r="L1875" s="22"/>
      <c r="M1875" s="22"/>
      <c r="N1875" s="203"/>
      <c r="O1875" s="183"/>
      <c r="P1875" s="22"/>
      <c r="Q1875" s="203"/>
      <c r="R1875" s="183"/>
      <c r="S1875" s="184" t="n">
        <f aca="false">'Piano Finanziario Annuale'!$F$6</f>
        <v>0</v>
      </c>
      <c r="T1875" s="185" t="n">
        <v>0</v>
      </c>
      <c r="U1875" s="186"/>
      <c r="V1875" s="187" t="n">
        <f aca="false">(T1875*U1875)</f>
        <v>0</v>
      </c>
      <c r="W1875" s="185" t="n">
        <v>0</v>
      </c>
      <c r="X1875" s="185" t="n">
        <f aca="false">IF(OR(S1875="sì",S1875="forfettario 190"),SUM(T1875+W1875),SUM(T1875+V1875+W1875))</f>
        <v>0</v>
      </c>
      <c r="Y1875" s="205"/>
      <c r="Z1875" s="205"/>
      <c r="AA1875" s="206"/>
      <c r="AB1875" s="189" t="n">
        <f aca="false">IF(AA1875="SI",X1875,0)</f>
        <v>0</v>
      </c>
      <c r="AC1875" s="207"/>
      <c r="AD1875" s="207"/>
      <c r="AE1875" s="207"/>
      <c r="AF1875" s="207"/>
      <c r="AG1875" s="207"/>
      <c r="AH1875" s="208"/>
    </row>
    <row r="1876" customFormat="false" ht="13.5" hidden="false" customHeight="true" outlineLevel="0" collapsed="false">
      <c r="A1876" s="22" t="n">
        <v>1875</v>
      </c>
      <c r="B1876" s="180"/>
      <c r="C1876" s="22"/>
      <c r="D1876" s="22"/>
      <c r="E1876" s="22"/>
      <c r="F1876" s="22"/>
      <c r="G1876" s="22"/>
      <c r="H1876" s="183"/>
      <c r="I1876" s="183"/>
      <c r="J1876" s="22"/>
      <c r="K1876" s="191" t="e">
        <f aca="false">VLOOKUP('Altri Costi'!J1876,Legenda!$D$1:$F$258,2)</f>
        <v>#N/A</v>
      </c>
      <c r="L1876" s="22"/>
      <c r="M1876" s="22"/>
      <c r="N1876" s="203"/>
      <c r="O1876" s="183"/>
      <c r="P1876" s="22"/>
      <c r="Q1876" s="203"/>
      <c r="R1876" s="183"/>
      <c r="S1876" s="184" t="n">
        <f aca="false">'Piano Finanziario Annuale'!$F$6</f>
        <v>0</v>
      </c>
      <c r="T1876" s="185" t="n">
        <v>0</v>
      </c>
      <c r="U1876" s="186"/>
      <c r="V1876" s="187" t="n">
        <f aca="false">(T1876*U1876)</f>
        <v>0</v>
      </c>
      <c r="W1876" s="185" t="n">
        <v>0</v>
      </c>
      <c r="X1876" s="185" t="n">
        <f aca="false">IF(OR(S1876="sì",S1876="forfettario 190"),SUM(T1876+W1876),SUM(T1876+V1876+W1876))</f>
        <v>0</v>
      </c>
      <c r="Y1876" s="205"/>
      <c r="Z1876" s="205"/>
      <c r="AA1876" s="206"/>
      <c r="AB1876" s="189" t="n">
        <f aca="false">IF(AA1876="SI",X1876,0)</f>
        <v>0</v>
      </c>
      <c r="AC1876" s="207"/>
      <c r="AD1876" s="207"/>
      <c r="AE1876" s="207"/>
      <c r="AF1876" s="207"/>
      <c r="AG1876" s="207"/>
      <c r="AH1876" s="208"/>
    </row>
    <row r="1877" customFormat="false" ht="13.5" hidden="false" customHeight="true" outlineLevel="0" collapsed="false">
      <c r="A1877" s="22" t="n">
        <v>1876</v>
      </c>
      <c r="B1877" s="180"/>
      <c r="C1877" s="22"/>
      <c r="D1877" s="22"/>
      <c r="E1877" s="22"/>
      <c r="F1877" s="22"/>
      <c r="G1877" s="22"/>
      <c r="H1877" s="183"/>
      <c r="I1877" s="183"/>
      <c r="J1877" s="22"/>
      <c r="K1877" s="191" t="e">
        <f aca="false">VLOOKUP('Altri Costi'!J1877,Legenda!$D$1:$F$258,2)</f>
        <v>#N/A</v>
      </c>
      <c r="L1877" s="22"/>
      <c r="M1877" s="22"/>
      <c r="N1877" s="203"/>
      <c r="O1877" s="183"/>
      <c r="P1877" s="22"/>
      <c r="Q1877" s="203"/>
      <c r="R1877" s="183"/>
      <c r="S1877" s="184" t="n">
        <f aca="false">'Piano Finanziario Annuale'!$F$6</f>
        <v>0</v>
      </c>
      <c r="T1877" s="185" t="n">
        <v>0</v>
      </c>
      <c r="U1877" s="186"/>
      <c r="V1877" s="187" t="n">
        <f aca="false">(T1877*U1877)</f>
        <v>0</v>
      </c>
      <c r="W1877" s="185" t="n">
        <v>0</v>
      </c>
      <c r="X1877" s="185" t="n">
        <f aca="false">IF(OR(S1877="sì",S1877="forfettario 190"),SUM(T1877+W1877),SUM(T1877+V1877+W1877))</f>
        <v>0</v>
      </c>
      <c r="Y1877" s="205"/>
      <c r="Z1877" s="205"/>
      <c r="AA1877" s="206"/>
      <c r="AB1877" s="189" t="n">
        <f aca="false">IF(AA1877="SI",X1877,0)</f>
        <v>0</v>
      </c>
      <c r="AC1877" s="207"/>
      <c r="AD1877" s="207"/>
      <c r="AE1877" s="207"/>
      <c r="AF1877" s="207"/>
      <c r="AG1877" s="207"/>
      <c r="AH1877" s="208"/>
    </row>
    <row r="1878" customFormat="false" ht="13.5" hidden="false" customHeight="true" outlineLevel="0" collapsed="false">
      <c r="A1878" s="22" t="n">
        <v>1877</v>
      </c>
      <c r="B1878" s="180"/>
      <c r="C1878" s="22"/>
      <c r="D1878" s="22"/>
      <c r="E1878" s="22"/>
      <c r="F1878" s="22"/>
      <c r="G1878" s="22"/>
      <c r="H1878" s="183"/>
      <c r="I1878" s="183"/>
      <c r="J1878" s="22"/>
      <c r="K1878" s="191" t="e">
        <f aca="false">VLOOKUP('Altri Costi'!J1878,Legenda!$D$1:$F$258,2)</f>
        <v>#N/A</v>
      </c>
      <c r="L1878" s="22"/>
      <c r="M1878" s="22"/>
      <c r="N1878" s="203"/>
      <c r="O1878" s="183"/>
      <c r="P1878" s="22"/>
      <c r="Q1878" s="203"/>
      <c r="R1878" s="183"/>
      <c r="S1878" s="184" t="n">
        <f aca="false">'Piano Finanziario Annuale'!$F$6</f>
        <v>0</v>
      </c>
      <c r="T1878" s="185" t="n">
        <v>0</v>
      </c>
      <c r="U1878" s="186"/>
      <c r="V1878" s="187" t="n">
        <f aca="false">(T1878*U1878)</f>
        <v>0</v>
      </c>
      <c r="W1878" s="185" t="n">
        <v>0</v>
      </c>
      <c r="X1878" s="185" t="n">
        <f aca="false">IF(OR(S1878="sì",S1878="forfettario 190"),SUM(T1878+W1878),SUM(T1878+V1878+W1878))</f>
        <v>0</v>
      </c>
      <c r="Y1878" s="205"/>
      <c r="Z1878" s="205"/>
      <c r="AA1878" s="206"/>
      <c r="AB1878" s="189" t="n">
        <f aca="false">IF(AA1878="SI",X1878,0)</f>
        <v>0</v>
      </c>
      <c r="AC1878" s="207"/>
      <c r="AD1878" s="207"/>
      <c r="AE1878" s="207"/>
      <c r="AF1878" s="207"/>
      <c r="AG1878" s="207"/>
      <c r="AH1878" s="208"/>
    </row>
    <row r="1879" customFormat="false" ht="13.5" hidden="false" customHeight="true" outlineLevel="0" collapsed="false">
      <c r="A1879" s="22" t="n">
        <v>1878</v>
      </c>
      <c r="B1879" s="180"/>
      <c r="C1879" s="22"/>
      <c r="D1879" s="22"/>
      <c r="E1879" s="22"/>
      <c r="F1879" s="22"/>
      <c r="G1879" s="22"/>
      <c r="H1879" s="183"/>
      <c r="I1879" s="183"/>
      <c r="J1879" s="22"/>
      <c r="K1879" s="191" t="e">
        <f aca="false">VLOOKUP('Altri Costi'!J1879,Legenda!$D$1:$F$258,2)</f>
        <v>#N/A</v>
      </c>
      <c r="L1879" s="22"/>
      <c r="M1879" s="22"/>
      <c r="N1879" s="203"/>
      <c r="O1879" s="183"/>
      <c r="P1879" s="22"/>
      <c r="Q1879" s="203"/>
      <c r="R1879" s="183"/>
      <c r="S1879" s="184" t="n">
        <f aca="false">'Piano Finanziario Annuale'!$F$6</f>
        <v>0</v>
      </c>
      <c r="T1879" s="185" t="n">
        <v>0</v>
      </c>
      <c r="U1879" s="186"/>
      <c r="V1879" s="187" t="n">
        <f aca="false">(T1879*U1879)</f>
        <v>0</v>
      </c>
      <c r="W1879" s="185" t="n">
        <v>0</v>
      </c>
      <c r="X1879" s="185" t="n">
        <f aca="false">IF(OR(S1879="sì",S1879="forfettario 190"),SUM(T1879+W1879),SUM(T1879+V1879+W1879))</f>
        <v>0</v>
      </c>
      <c r="Y1879" s="205"/>
      <c r="Z1879" s="205"/>
      <c r="AA1879" s="206"/>
      <c r="AB1879" s="189" t="n">
        <f aca="false">IF(AA1879="SI",X1879,0)</f>
        <v>0</v>
      </c>
      <c r="AC1879" s="207"/>
      <c r="AD1879" s="207"/>
      <c r="AE1879" s="207"/>
      <c r="AF1879" s="207"/>
      <c r="AG1879" s="207"/>
      <c r="AH1879" s="208"/>
    </row>
    <row r="1880" customFormat="false" ht="13.5" hidden="false" customHeight="true" outlineLevel="0" collapsed="false">
      <c r="A1880" s="22" t="n">
        <v>1879</v>
      </c>
      <c r="B1880" s="180"/>
      <c r="C1880" s="22"/>
      <c r="D1880" s="22"/>
      <c r="E1880" s="22"/>
      <c r="F1880" s="22"/>
      <c r="G1880" s="22"/>
      <c r="H1880" s="183"/>
      <c r="I1880" s="183"/>
      <c r="J1880" s="22"/>
      <c r="K1880" s="191" t="e">
        <f aca="false">VLOOKUP('Altri Costi'!J1880,Legenda!$D$1:$F$258,2)</f>
        <v>#N/A</v>
      </c>
      <c r="L1880" s="22"/>
      <c r="M1880" s="22"/>
      <c r="N1880" s="203"/>
      <c r="O1880" s="183"/>
      <c r="P1880" s="22"/>
      <c r="Q1880" s="203"/>
      <c r="R1880" s="183"/>
      <c r="S1880" s="184" t="n">
        <f aca="false">'Piano Finanziario Annuale'!$F$6</f>
        <v>0</v>
      </c>
      <c r="T1880" s="185" t="n">
        <v>0</v>
      </c>
      <c r="U1880" s="186"/>
      <c r="V1880" s="187" t="n">
        <f aca="false">(T1880*U1880)</f>
        <v>0</v>
      </c>
      <c r="W1880" s="185" t="n">
        <v>0</v>
      </c>
      <c r="X1880" s="185" t="n">
        <f aca="false">IF(OR(S1880="sì",S1880="forfettario 190"),SUM(T1880+W1880),SUM(T1880+V1880+W1880))</f>
        <v>0</v>
      </c>
      <c r="Y1880" s="205"/>
      <c r="Z1880" s="205"/>
      <c r="AA1880" s="206"/>
      <c r="AB1880" s="189" t="n">
        <f aca="false">IF(AA1880="SI",X1880,0)</f>
        <v>0</v>
      </c>
      <c r="AC1880" s="207"/>
      <c r="AD1880" s="207"/>
      <c r="AE1880" s="207"/>
      <c r="AF1880" s="207"/>
      <c r="AG1880" s="207"/>
      <c r="AH1880" s="208"/>
    </row>
    <row r="1881" customFormat="false" ht="13.5" hidden="false" customHeight="true" outlineLevel="0" collapsed="false">
      <c r="A1881" s="22" t="n">
        <v>1880</v>
      </c>
      <c r="B1881" s="180"/>
      <c r="C1881" s="22"/>
      <c r="D1881" s="22"/>
      <c r="E1881" s="22"/>
      <c r="F1881" s="22"/>
      <c r="G1881" s="22"/>
      <c r="H1881" s="183"/>
      <c r="I1881" s="183"/>
      <c r="J1881" s="22"/>
      <c r="K1881" s="191" t="e">
        <f aca="false">VLOOKUP('Altri Costi'!J1881,Legenda!$D$1:$F$258,2)</f>
        <v>#N/A</v>
      </c>
      <c r="L1881" s="22"/>
      <c r="M1881" s="22"/>
      <c r="N1881" s="203"/>
      <c r="O1881" s="183"/>
      <c r="P1881" s="22"/>
      <c r="Q1881" s="203"/>
      <c r="R1881" s="183"/>
      <c r="S1881" s="184" t="n">
        <f aca="false">'Piano Finanziario Annuale'!$F$6</f>
        <v>0</v>
      </c>
      <c r="T1881" s="185" t="n">
        <v>0</v>
      </c>
      <c r="U1881" s="186"/>
      <c r="V1881" s="187" t="n">
        <f aca="false">(T1881*U1881)</f>
        <v>0</v>
      </c>
      <c r="W1881" s="185" t="n">
        <v>0</v>
      </c>
      <c r="X1881" s="185" t="n">
        <f aca="false">IF(OR(S1881="sì",S1881="forfettario 190"),SUM(T1881+W1881),SUM(T1881+V1881+W1881))</f>
        <v>0</v>
      </c>
      <c r="Y1881" s="205"/>
      <c r="Z1881" s="205"/>
      <c r="AA1881" s="206"/>
      <c r="AB1881" s="189" t="n">
        <f aca="false">IF(AA1881="SI",X1881,0)</f>
        <v>0</v>
      </c>
      <c r="AC1881" s="207"/>
      <c r="AD1881" s="207"/>
      <c r="AE1881" s="207"/>
      <c r="AF1881" s="207"/>
      <c r="AG1881" s="207"/>
      <c r="AH1881" s="208"/>
    </row>
    <row r="1882" customFormat="false" ht="13.5" hidden="false" customHeight="true" outlineLevel="0" collapsed="false">
      <c r="A1882" s="22" t="n">
        <v>1881</v>
      </c>
      <c r="B1882" s="180"/>
      <c r="C1882" s="22"/>
      <c r="D1882" s="22"/>
      <c r="E1882" s="22"/>
      <c r="F1882" s="22"/>
      <c r="G1882" s="22"/>
      <c r="H1882" s="183"/>
      <c r="I1882" s="183"/>
      <c r="J1882" s="22"/>
      <c r="K1882" s="191" t="e">
        <f aca="false">VLOOKUP('Altri Costi'!J1882,Legenda!$D$1:$F$258,2)</f>
        <v>#N/A</v>
      </c>
      <c r="L1882" s="22"/>
      <c r="M1882" s="22"/>
      <c r="N1882" s="203"/>
      <c r="O1882" s="183"/>
      <c r="P1882" s="22"/>
      <c r="Q1882" s="203"/>
      <c r="R1882" s="183"/>
      <c r="S1882" s="184" t="n">
        <f aca="false">'Piano Finanziario Annuale'!$F$6</f>
        <v>0</v>
      </c>
      <c r="T1882" s="185" t="n">
        <v>0</v>
      </c>
      <c r="U1882" s="186"/>
      <c r="V1882" s="187" t="n">
        <f aca="false">(T1882*U1882)</f>
        <v>0</v>
      </c>
      <c r="W1882" s="185" t="n">
        <v>0</v>
      </c>
      <c r="X1882" s="185" t="n">
        <f aca="false">IF(OR(S1882="sì",S1882="forfettario 190"),SUM(T1882+W1882),SUM(T1882+V1882+W1882))</f>
        <v>0</v>
      </c>
      <c r="Y1882" s="205"/>
      <c r="Z1882" s="205"/>
      <c r="AA1882" s="206"/>
      <c r="AB1882" s="189" t="n">
        <f aca="false">IF(AA1882="SI",X1882,0)</f>
        <v>0</v>
      </c>
      <c r="AC1882" s="207"/>
      <c r="AD1882" s="207"/>
      <c r="AE1882" s="207"/>
      <c r="AF1882" s="207"/>
      <c r="AG1882" s="207"/>
      <c r="AH1882" s="208"/>
    </row>
    <row r="1883" customFormat="false" ht="13.5" hidden="false" customHeight="true" outlineLevel="0" collapsed="false">
      <c r="A1883" s="22" t="n">
        <v>1882</v>
      </c>
      <c r="B1883" s="180"/>
      <c r="C1883" s="22"/>
      <c r="D1883" s="22"/>
      <c r="E1883" s="22"/>
      <c r="F1883" s="22"/>
      <c r="G1883" s="22"/>
      <c r="H1883" s="183"/>
      <c r="I1883" s="183"/>
      <c r="J1883" s="22"/>
      <c r="K1883" s="191" t="e">
        <f aca="false">VLOOKUP('Altri Costi'!J1883,Legenda!$D$1:$F$258,2)</f>
        <v>#N/A</v>
      </c>
      <c r="L1883" s="22"/>
      <c r="M1883" s="22"/>
      <c r="N1883" s="203"/>
      <c r="O1883" s="183"/>
      <c r="P1883" s="22"/>
      <c r="Q1883" s="203"/>
      <c r="R1883" s="183"/>
      <c r="S1883" s="184" t="n">
        <f aca="false">'Piano Finanziario Annuale'!$F$6</f>
        <v>0</v>
      </c>
      <c r="T1883" s="185" t="n">
        <v>0</v>
      </c>
      <c r="U1883" s="186"/>
      <c r="V1883" s="187" t="n">
        <f aca="false">(T1883*U1883)</f>
        <v>0</v>
      </c>
      <c r="W1883" s="185" t="n">
        <v>0</v>
      </c>
      <c r="X1883" s="185" t="n">
        <f aca="false">IF(OR(S1883="sì",S1883="forfettario 190"),SUM(T1883+W1883),SUM(T1883+V1883+W1883))</f>
        <v>0</v>
      </c>
      <c r="Y1883" s="205"/>
      <c r="Z1883" s="205"/>
      <c r="AA1883" s="206"/>
      <c r="AB1883" s="189" t="n">
        <f aca="false">IF(AA1883="SI",X1883,0)</f>
        <v>0</v>
      </c>
      <c r="AC1883" s="207"/>
      <c r="AD1883" s="207"/>
      <c r="AE1883" s="207"/>
      <c r="AF1883" s="207"/>
      <c r="AG1883" s="207"/>
      <c r="AH1883" s="208"/>
    </row>
    <row r="1884" customFormat="false" ht="13.5" hidden="false" customHeight="true" outlineLevel="0" collapsed="false">
      <c r="A1884" s="22" t="n">
        <v>1883</v>
      </c>
      <c r="B1884" s="180"/>
      <c r="C1884" s="22"/>
      <c r="D1884" s="22"/>
      <c r="E1884" s="22"/>
      <c r="F1884" s="22"/>
      <c r="G1884" s="22"/>
      <c r="H1884" s="183"/>
      <c r="I1884" s="183"/>
      <c r="J1884" s="22"/>
      <c r="K1884" s="191" t="e">
        <f aca="false">VLOOKUP('Altri Costi'!J1884,Legenda!$D$1:$F$258,2)</f>
        <v>#N/A</v>
      </c>
      <c r="L1884" s="22"/>
      <c r="M1884" s="22"/>
      <c r="N1884" s="203"/>
      <c r="O1884" s="183"/>
      <c r="P1884" s="22"/>
      <c r="Q1884" s="203"/>
      <c r="R1884" s="183"/>
      <c r="S1884" s="184" t="n">
        <f aca="false">'Piano Finanziario Annuale'!$F$6</f>
        <v>0</v>
      </c>
      <c r="T1884" s="185" t="n">
        <v>0</v>
      </c>
      <c r="U1884" s="186"/>
      <c r="V1884" s="187" t="n">
        <f aca="false">(T1884*U1884)</f>
        <v>0</v>
      </c>
      <c r="W1884" s="185" t="n">
        <v>0</v>
      </c>
      <c r="X1884" s="185" t="n">
        <f aca="false">IF(OR(S1884="sì",S1884="forfettario 190"),SUM(T1884+W1884),SUM(T1884+V1884+W1884))</f>
        <v>0</v>
      </c>
      <c r="Y1884" s="205"/>
      <c r="Z1884" s="205"/>
      <c r="AA1884" s="206"/>
      <c r="AB1884" s="189" t="n">
        <f aca="false">IF(AA1884="SI",X1884,0)</f>
        <v>0</v>
      </c>
      <c r="AC1884" s="207"/>
      <c r="AD1884" s="207"/>
      <c r="AE1884" s="207"/>
      <c r="AF1884" s="207"/>
      <c r="AG1884" s="207"/>
      <c r="AH1884" s="208"/>
    </row>
    <row r="1885" customFormat="false" ht="13.5" hidden="false" customHeight="true" outlineLevel="0" collapsed="false">
      <c r="A1885" s="22" t="n">
        <v>1884</v>
      </c>
      <c r="B1885" s="180"/>
      <c r="C1885" s="22"/>
      <c r="D1885" s="22"/>
      <c r="E1885" s="22"/>
      <c r="F1885" s="22"/>
      <c r="G1885" s="22"/>
      <c r="H1885" s="183"/>
      <c r="I1885" s="183"/>
      <c r="J1885" s="22"/>
      <c r="K1885" s="191" t="e">
        <f aca="false">VLOOKUP('Altri Costi'!J1885,Legenda!$D$1:$F$258,2)</f>
        <v>#N/A</v>
      </c>
      <c r="L1885" s="22"/>
      <c r="M1885" s="22"/>
      <c r="N1885" s="203"/>
      <c r="O1885" s="183"/>
      <c r="P1885" s="22"/>
      <c r="Q1885" s="203"/>
      <c r="R1885" s="183"/>
      <c r="S1885" s="184" t="n">
        <f aca="false">'Piano Finanziario Annuale'!$F$6</f>
        <v>0</v>
      </c>
      <c r="T1885" s="185" t="n">
        <v>0</v>
      </c>
      <c r="U1885" s="186"/>
      <c r="V1885" s="187" t="n">
        <f aca="false">(T1885*U1885)</f>
        <v>0</v>
      </c>
      <c r="W1885" s="185" t="n">
        <v>0</v>
      </c>
      <c r="X1885" s="185" t="n">
        <f aca="false">IF(OR(S1885="sì",S1885="forfettario 190"),SUM(T1885+W1885),SUM(T1885+V1885+W1885))</f>
        <v>0</v>
      </c>
      <c r="Y1885" s="205"/>
      <c r="Z1885" s="205"/>
      <c r="AA1885" s="206"/>
      <c r="AB1885" s="189" t="n">
        <f aca="false">IF(AA1885="SI",X1885,0)</f>
        <v>0</v>
      </c>
      <c r="AC1885" s="207"/>
      <c r="AD1885" s="207"/>
      <c r="AE1885" s="207"/>
      <c r="AF1885" s="207"/>
      <c r="AG1885" s="207"/>
      <c r="AH1885" s="208"/>
    </row>
    <row r="1886" customFormat="false" ht="13.5" hidden="false" customHeight="true" outlineLevel="0" collapsed="false">
      <c r="A1886" s="22" t="n">
        <v>1885</v>
      </c>
      <c r="B1886" s="180"/>
      <c r="C1886" s="22"/>
      <c r="D1886" s="22"/>
      <c r="E1886" s="22"/>
      <c r="F1886" s="22"/>
      <c r="G1886" s="22"/>
      <c r="H1886" s="183"/>
      <c r="I1886" s="183"/>
      <c r="J1886" s="22"/>
      <c r="K1886" s="191" t="e">
        <f aca="false">VLOOKUP('Altri Costi'!J1886,Legenda!$D$1:$F$258,2)</f>
        <v>#N/A</v>
      </c>
      <c r="L1886" s="22"/>
      <c r="M1886" s="22"/>
      <c r="N1886" s="203"/>
      <c r="O1886" s="183"/>
      <c r="P1886" s="22"/>
      <c r="Q1886" s="203"/>
      <c r="R1886" s="183"/>
      <c r="S1886" s="184" t="n">
        <f aca="false">'Piano Finanziario Annuale'!$F$6</f>
        <v>0</v>
      </c>
      <c r="T1886" s="185" t="n">
        <v>0</v>
      </c>
      <c r="U1886" s="186"/>
      <c r="V1886" s="187" t="n">
        <f aca="false">(T1886*U1886)</f>
        <v>0</v>
      </c>
      <c r="W1886" s="185" t="n">
        <v>0</v>
      </c>
      <c r="X1886" s="185" t="n">
        <f aca="false">IF(OR(S1886="sì",S1886="forfettario 190"),SUM(T1886+W1886),SUM(T1886+V1886+W1886))</f>
        <v>0</v>
      </c>
      <c r="Y1886" s="205"/>
      <c r="Z1886" s="205"/>
      <c r="AA1886" s="206"/>
      <c r="AB1886" s="189" t="n">
        <f aca="false">IF(AA1886="SI",X1886,0)</f>
        <v>0</v>
      </c>
      <c r="AC1886" s="207"/>
      <c r="AD1886" s="207"/>
      <c r="AE1886" s="207"/>
      <c r="AF1886" s="207"/>
      <c r="AG1886" s="207"/>
      <c r="AH1886" s="208"/>
    </row>
    <row r="1887" customFormat="false" ht="13.5" hidden="false" customHeight="true" outlineLevel="0" collapsed="false">
      <c r="A1887" s="22" t="n">
        <v>1886</v>
      </c>
      <c r="B1887" s="180"/>
      <c r="C1887" s="22"/>
      <c r="D1887" s="22"/>
      <c r="E1887" s="22"/>
      <c r="F1887" s="22"/>
      <c r="G1887" s="22"/>
      <c r="H1887" s="183"/>
      <c r="I1887" s="183"/>
      <c r="J1887" s="22"/>
      <c r="K1887" s="191" t="e">
        <f aca="false">VLOOKUP('Altri Costi'!J1887,Legenda!$D$1:$F$258,2)</f>
        <v>#N/A</v>
      </c>
      <c r="L1887" s="22"/>
      <c r="M1887" s="22"/>
      <c r="N1887" s="203"/>
      <c r="O1887" s="183"/>
      <c r="P1887" s="22"/>
      <c r="Q1887" s="203"/>
      <c r="R1887" s="183"/>
      <c r="S1887" s="184" t="n">
        <f aca="false">'Piano Finanziario Annuale'!$F$6</f>
        <v>0</v>
      </c>
      <c r="T1887" s="185" t="n">
        <v>0</v>
      </c>
      <c r="U1887" s="186"/>
      <c r="V1887" s="187" t="n">
        <f aca="false">(T1887*U1887)</f>
        <v>0</v>
      </c>
      <c r="W1887" s="185" t="n">
        <v>0</v>
      </c>
      <c r="X1887" s="185" t="n">
        <f aca="false">IF(OR(S1887="sì",S1887="forfettario 190"),SUM(T1887+W1887),SUM(T1887+V1887+W1887))</f>
        <v>0</v>
      </c>
      <c r="Y1887" s="205"/>
      <c r="Z1887" s="205"/>
      <c r="AA1887" s="206"/>
      <c r="AB1887" s="189" t="n">
        <f aca="false">IF(AA1887="SI",X1887,0)</f>
        <v>0</v>
      </c>
      <c r="AC1887" s="207"/>
      <c r="AD1887" s="207"/>
      <c r="AE1887" s="207"/>
      <c r="AF1887" s="207"/>
      <c r="AG1887" s="207"/>
      <c r="AH1887" s="208"/>
    </row>
    <row r="1888" customFormat="false" ht="13.5" hidden="false" customHeight="true" outlineLevel="0" collapsed="false">
      <c r="A1888" s="22" t="n">
        <v>1887</v>
      </c>
      <c r="B1888" s="180"/>
      <c r="C1888" s="22"/>
      <c r="D1888" s="22"/>
      <c r="E1888" s="22"/>
      <c r="F1888" s="22"/>
      <c r="G1888" s="22"/>
      <c r="H1888" s="183"/>
      <c r="I1888" s="183"/>
      <c r="J1888" s="22"/>
      <c r="K1888" s="191" t="e">
        <f aca="false">VLOOKUP('Altri Costi'!J1888,Legenda!$D$1:$F$258,2)</f>
        <v>#N/A</v>
      </c>
      <c r="L1888" s="22"/>
      <c r="M1888" s="22"/>
      <c r="N1888" s="203"/>
      <c r="O1888" s="183"/>
      <c r="P1888" s="22"/>
      <c r="Q1888" s="203"/>
      <c r="R1888" s="183"/>
      <c r="S1888" s="184" t="n">
        <f aca="false">'Piano Finanziario Annuale'!$F$6</f>
        <v>0</v>
      </c>
      <c r="T1888" s="185" t="n">
        <v>0</v>
      </c>
      <c r="U1888" s="186"/>
      <c r="V1888" s="187" t="n">
        <f aca="false">(T1888*U1888)</f>
        <v>0</v>
      </c>
      <c r="W1888" s="185" t="n">
        <v>0</v>
      </c>
      <c r="X1888" s="185" t="n">
        <f aca="false">IF(OR(S1888="sì",S1888="forfettario 190"),SUM(T1888+W1888),SUM(T1888+V1888+W1888))</f>
        <v>0</v>
      </c>
      <c r="Y1888" s="205"/>
      <c r="Z1888" s="205"/>
      <c r="AA1888" s="206"/>
      <c r="AB1888" s="189" t="n">
        <f aca="false">IF(AA1888="SI",X1888,0)</f>
        <v>0</v>
      </c>
      <c r="AC1888" s="207"/>
      <c r="AD1888" s="207"/>
      <c r="AE1888" s="207"/>
      <c r="AF1888" s="207"/>
      <c r="AG1888" s="207"/>
      <c r="AH1888" s="208"/>
    </row>
    <row r="1889" customFormat="false" ht="13.5" hidden="false" customHeight="true" outlineLevel="0" collapsed="false">
      <c r="A1889" s="22" t="n">
        <v>1888</v>
      </c>
      <c r="B1889" s="180"/>
      <c r="C1889" s="22"/>
      <c r="D1889" s="22"/>
      <c r="E1889" s="22"/>
      <c r="F1889" s="22"/>
      <c r="G1889" s="22"/>
      <c r="H1889" s="183"/>
      <c r="I1889" s="183"/>
      <c r="J1889" s="22"/>
      <c r="K1889" s="191" t="e">
        <f aca="false">VLOOKUP('Altri Costi'!J1889,Legenda!$D$1:$F$258,2)</f>
        <v>#N/A</v>
      </c>
      <c r="L1889" s="22"/>
      <c r="M1889" s="22"/>
      <c r="N1889" s="203"/>
      <c r="O1889" s="183"/>
      <c r="P1889" s="22"/>
      <c r="Q1889" s="203"/>
      <c r="R1889" s="183"/>
      <c r="S1889" s="184" t="n">
        <f aca="false">'Piano Finanziario Annuale'!$F$6</f>
        <v>0</v>
      </c>
      <c r="T1889" s="185" t="n">
        <v>0</v>
      </c>
      <c r="U1889" s="186"/>
      <c r="V1889" s="187" t="n">
        <f aca="false">(T1889*U1889)</f>
        <v>0</v>
      </c>
      <c r="W1889" s="185" t="n">
        <v>0</v>
      </c>
      <c r="X1889" s="185" t="n">
        <f aca="false">IF(OR(S1889="sì",S1889="forfettario 190"),SUM(T1889+W1889),SUM(T1889+V1889+W1889))</f>
        <v>0</v>
      </c>
      <c r="Y1889" s="205"/>
      <c r="Z1889" s="205"/>
      <c r="AA1889" s="206"/>
      <c r="AB1889" s="189" t="n">
        <f aca="false">IF(AA1889="SI",X1889,0)</f>
        <v>0</v>
      </c>
      <c r="AC1889" s="207"/>
      <c r="AD1889" s="207"/>
      <c r="AE1889" s="207"/>
      <c r="AF1889" s="207"/>
      <c r="AG1889" s="207"/>
      <c r="AH1889" s="208"/>
    </row>
    <row r="1890" customFormat="false" ht="13.5" hidden="false" customHeight="true" outlineLevel="0" collapsed="false">
      <c r="A1890" s="22" t="n">
        <v>1889</v>
      </c>
      <c r="B1890" s="180"/>
      <c r="C1890" s="22"/>
      <c r="D1890" s="22"/>
      <c r="E1890" s="22"/>
      <c r="F1890" s="22"/>
      <c r="G1890" s="22"/>
      <c r="H1890" s="183"/>
      <c r="I1890" s="183"/>
      <c r="J1890" s="22"/>
      <c r="K1890" s="191" t="e">
        <f aca="false">VLOOKUP('Altri Costi'!J1890,Legenda!$D$1:$F$258,2)</f>
        <v>#N/A</v>
      </c>
      <c r="L1890" s="22"/>
      <c r="M1890" s="22"/>
      <c r="N1890" s="203"/>
      <c r="O1890" s="183"/>
      <c r="P1890" s="22"/>
      <c r="Q1890" s="203"/>
      <c r="R1890" s="183"/>
      <c r="S1890" s="184" t="n">
        <f aca="false">'Piano Finanziario Annuale'!$F$6</f>
        <v>0</v>
      </c>
      <c r="T1890" s="185" t="n">
        <v>0</v>
      </c>
      <c r="U1890" s="186"/>
      <c r="V1890" s="187" t="n">
        <f aca="false">(T1890*U1890)</f>
        <v>0</v>
      </c>
      <c r="W1890" s="185" t="n">
        <v>0</v>
      </c>
      <c r="X1890" s="185" t="n">
        <f aca="false">IF(OR(S1890="sì",S1890="forfettario 190"),SUM(T1890+W1890),SUM(T1890+V1890+W1890))</f>
        <v>0</v>
      </c>
      <c r="Y1890" s="205"/>
      <c r="Z1890" s="205"/>
      <c r="AA1890" s="206"/>
      <c r="AB1890" s="189" t="n">
        <f aca="false">IF(AA1890="SI",X1890,0)</f>
        <v>0</v>
      </c>
      <c r="AC1890" s="207"/>
      <c r="AD1890" s="207"/>
      <c r="AE1890" s="207"/>
      <c r="AF1890" s="207"/>
      <c r="AG1890" s="207"/>
      <c r="AH1890" s="208"/>
    </row>
    <row r="1891" customFormat="false" ht="13.5" hidden="false" customHeight="true" outlineLevel="0" collapsed="false">
      <c r="A1891" s="22" t="n">
        <v>1890</v>
      </c>
      <c r="B1891" s="180"/>
      <c r="C1891" s="22"/>
      <c r="D1891" s="22"/>
      <c r="E1891" s="22"/>
      <c r="F1891" s="22"/>
      <c r="G1891" s="22"/>
      <c r="H1891" s="183"/>
      <c r="I1891" s="183"/>
      <c r="J1891" s="22"/>
      <c r="K1891" s="191" t="e">
        <f aca="false">VLOOKUP('Altri Costi'!J1891,Legenda!$D$1:$F$258,2)</f>
        <v>#N/A</v>
      </c>
      <c r="L1891" s="22"/>
      <c r="M1891" s="22"/>
      <c r="N1891" s="203"/>
      <c r="O1891" s="183"/>
      <c r="P1891" s="22"/>
      <c r="Q1891" s="203"/>
      <c r="R1891" s="183"/>
      <c r="S1891" s="184" t="n">
        <f aca="false">'Piano Finanziario Annuale'!$F$6</f>
        <v>0</v>
      </c>
      <c r="T1891" s="185" t="n">
        <v>0</v>
      </c>
      <c r="U1891" s="186"/>
      <c r="V1891" s="187" t="n">
        <f aca="false">(T1891*U1891)</f>
        <v>0</v>
      </c>
      <c r="W1891" s="185" t="n">
        <v>0</v>
      </c>
      <c r="X1891" s="185" t="n">
        <f aca="false">IF(OR(S1891="sì",S1891="forfettario 190"),SUM(T1891+W1891),SUM(T1891+V1891+W1891))</f>
        <v>0</v>
      </c>
      <c r="Y1891" s="205"/>
      <c r="Z1891" s="205"/>
      <c r="AA1891" s="206"/>
      <c r="AB1891" s="189" t="n">
        <f aca="false">IF(AA1891="SI",X1891,0)</f>
        <v>0</v>
      </c>
      <c r="AC1891" s="207"/>
      <c r="AD1891" s="207"/>
      <c r="AE1891" s="207"/>
      <c r="AF1891" s="207"/>
      <c r="AG1891" s="207"/>
      <c r="AH1891" s="208"/>
    </row>
    <row r="1892" customFormat="false" ht="13.5" hidden="false" customHeight="true" outlineLevel="0" collapsed="false">
      <c r="A1892" s="22" t="n">
        <v>1891</v>
      </c>
      <c r="B1892" s="180"/>
      <c r="C1892" s="22"/>
      <c r="D1892" s="22"/>
      <c r="E1892" s="22"/>
      <c r="F1892" s="22"/>
      <c r="G1892" s="22"/>
      <c r="H1892" s="183"/>
      <c r="I1892" s="183"/>
      <c r="J1892" s="22"/>
      <c r="K1892" s="191" t="e">
        <f aca="false">VLOOKUP('Altri Costi'!J1892,Legenda!$D$1:$F$258,2)</f>
        <v>#N/A</v>
      </c>
      <c r="L1892" s="22"/>
      <c r="M1892" s="22"/>
      <c r="N1892" s="203"/>
      <c r="O1892" s="183"/>
      <c r="P1892" s="22"/>
      <c r="Q1892" s="203"/>
      <c r="R1892" s="183"/>
      <c r="S1892" s="184" t="n">
        <f aca="false">'Piano Finanziario Annuale'!$F$6</f>
        <v>0</v>
      </c>
      <c r="T1892" s="185" t="n">
        <v>0</v>
      </c>
      <c r="U1892" s="186"/>
      <c r="V1892" s="187" t="n">
        <f aca="false">(T1892*U1892)</f>
        <v>0</v>
      </c>
      <c r="W1892" s="185" t="n">
        <v>0</v>
      </c>
      <c r="X1892" s="185" t="n">
        <f aca="false">IF(OR(S1892="sì",S1892="forfettario 190"),SUM(T1892+W1892),SUM(T1892+V1892+W1892))</f>
        <v>0</v>
      </c>
      <c r="Y1892" s="205"/>
      <c r="Z1892" s="205"/>
      <c r="AA1892" s="206"/>
      <c r="AB1892" s="189" t="n">
        <f aca="false">IF(AA1892="SI",X1892,0)</f>
        <v>0</v>
      </c>
      <c r="AC1892" s="207"/>
      <c r="AD1892" s="207"/>
      <c r="AE1892" s="207"/>
      <c r="AF1892" s="207"/>
      <c r="AG1892" s="207"/>
      <c r="AH1892" s="208"/>
    </row>
    <row r="1893" customFormat="false" ht="13.5" hidden="false" customHeight="true" outlineLevel="0" collapsed="false">
      <c r="A1893" s="22" t="n">
        <v>1892</v>
      </c>
      <c r="B1893" s="180"/>
      <c r="C1893" s="22"/>
      <c r="D1893" s="22"/>
      <c r="E1893" s="22"/>
      <c r="F1893" s="22"/>
      <c r="G1893" s="22"/>
      <c r="H1893" s="183"/>
      <c r="I1893" s="183"/>
      <c r="J1893" s="22"/>
      <c r="K1893" s="191" t="e">
        <f aca="false">VLOOKUP('Altri Costi'!J1893,Legenda!$D$1:$F$258,2)</f>
        <v>#N/A</v>
      </c>
      <c r="L1893" s="22"/>
      <c r="M1893" s="22"/>
      <c r="N1893" s="203"/>
      <c r="O1893" s="183"/>
      <c r="P1893" s="22"/>
      <c r="Q1893" s="203"/>
      <c r="R1893" s="183"/>
      <c r="S1893" s="184" t="n">
        <f aca="false">'Piano Finanziario Annuale'!$F$6</f>
        <v>0</v>
      </c>
      <c r="T1893" s="185" t="n">
        <v>0</v>
      </c>
      <c r="U1893" s="186"/>
      <c r="V1893" s="187" t="n">
        <f aca="false">(T1893*U1893)</f>
        <v>0</v>
      </c>
      <c r="W1893" s="185" t="n">
        <v>0</v>
      </c>
      <c r="X1893" s="185" t="n">
        <f aca="false">IF(OR(S1893="sì",S1893="forfettario 190"),SUM(T1893+W1893),SUM(T1893+V1893+W1893))</f>
        <v>0</v>
      </c>
      <c r="Y1893" s="205"/>
      <c r="Z1893" s="205"/>
      <c r="AA1893" s="206"/>
      <c r="AB1893" s="189" t="n">
        <f aca="false">IF(AA1893="SI",X1893,0)</f>
        <v>0</v>
      </c>
      <c r="AC1893" s="207"/>
      <c r="AD1893" s="207"/>
      <c r="AE1893" s="207"/>
      <c r="AF1893" s="207"/>
      <c r="AG1893" s="207"/>
      <c r="AH1893" s="208"/>
    </row>
    <row r="1894" customFormat="false" ht="13.5" hidden="false" customHeight="true" outlineLevel="0" collapsed="false">
      <c r="A1894" s="22" t="n">
        <v>1893</v>
      </c>
      <c r="B1894" s="180"/>
      <c r="C1894" s="22"/>
      <c r="D1894" s="22"/>
      <c r="E1894" s="22"/>
      <c r="F1894" s="22"/>
      <c r="G1894" s="22"/>
      <c r="H1894" s="183"/>
      <c r="I1894" s="183"/>
      <c r="J1894" s="22"/>
      <c r="K1894" s="191" t="e">
        <f aca="false">VLOOKUP('Altri Costi'!J1894,Legenda!$D$1:$F$258,2)</f>
        <v>#N/A</v>
      </c>
      <c r="L1894" s="22"/>
      <c r="M1894" s="22"/>
      <c r="N1894" s="203"/>
      <c r="O1894" s="183"/>
      <c r="P1894" s="22"/>
      <c r="Q1894" s="203"/>
      <c r="R1894" s="183"/>
      <c r="S1894" s="184" t="n">
        <f aca="false">'Piano Finanziario Annuale'!$F$6</f>
        <v>0</v>
      </c>
      <c r="T1894" s="185" t="n">
        <v>0</v>
      </c>
      <c r="U1894" s="186"/>
      <c r="V1894" s="187" t="n">
        <f aca="false">(T1894*U1894)</f>
        <v>0</v>
      </c>
      <c r="W1894" s="185" t="n">
        <v>0</v>
      </c>
      <c r="X1894" s="185" t="n">
        <f aca="false">IF(OR(S1894="sì",S1894="forfettario 190"),SUM(T1894+W1894),SUM(T1894+V1894+W1894))</f>
        <v>0</v>
      </c>
      <c r="Y1894" s="205"/>
      <c r="Z1894" s="205"/>
      <c r="AA1894" s="206"/>
      <c r="AB1894" s="189" t="n">
        <f aca="false">IF(AA1894="SI",X1894,0)</f>
        <v>0</v>
      </c>
      <c r="AC1894" s="207"/>
      <c r="AD1894" s="207"/>
      <c r="AE1894" s="207"/>
      <c r="AF1894" s="207"/>
      <c r="AG1894" s="207"/>
      <c r="AH1894" s="208"/>
    </row>
    <row r="1895" customFormat="false" ht="13.5" hidden="false" customHeight="true" outlineLevel="0" collapsed="false">
      <c r="A1895" s="22" t="n">
        <v>1894</v>
      </c>
      <c r="B1895" s="180"/>
      <c r="C1895" s="22"/>
      <c r="D1895" s="22"/>
      <c r="E1895" s="22"/>
      <c r="F1895" s="22"/>
      <c r="G1895" s="22"/>
      <c r="H1895" s="183"/>
      <c r="I1895" s="183"/>
      <c r="J1895" s="22"/>
      <c r="K1895" s="191" t="e">
        <f aca="false">VLOOKUP('Altri Costi'!J1895,Legenda!$D$1:$F$258,2)</f>
        <v>#N/A</v>
      </c>
      <c r="L1895" s="22"/>
      <c r="M1895" s="22"/>
      <c r="N1895" s="203"/>
      <c r="O1895" s="183"/>
      <c r="P1895" s="22"/>
      <c r="Q1895" s="203"/>
      <c r="R1895" s="183"/>
      <c r="S1895" s="184" t="n">
        <f aca="false">'Piano Finanziario Annuale'!$F$6</f>
        <v>0</v>
      </c>
      <c r="T1895" s="185" t="n">
        <v>0</v>
      </c>
      <c r="U1895" s="186"/>
      <c r="V1895" s="187" t="n">
        <f aca="false">(T1895*U1895)</f>
        <v>0</v>
      </c>
      <c r="W1895" s="185" t="n">
        <v>0</v>
      </c>
      <c r="X1895" s="185" t="n">
        <f aca="false">IF(OR(S1895="sì",S1895="forfettario 190"),SUM(T1895+W1895),SUM(T1895+V1895+W1895))</f>
        <v>0</v>
      </c>
      <c r="Y1895" s="205"/>
      <c r="Z1895" s="205"/>
      <c r="AA1895" s="206"/>
      <c r="AB1895" s="189" t="n">
        <f aca="false">IF(AA1895="SI",X1895,0)</f>
        <v>0</v>
      </c>
      <c r="AC1895" s="207"/>
      <c r="AD1895" s="207"/>
      <c r="AE1895" s="207"/>
      <c r="AF1895" s="207"/>
      <c r="AG1895" s="207"/>
      <c r="AH1895" s="208"/>
    </row>
    <row r="1896" customFormat="false" ht="13.5" hidden="false" customHeight="true" outlineLevel="0" collapsed="false">
      <c r="A1896" s="22" t="n">
        <v>1895</v>
      </c>
      <c r="B1896" s="180"/>
      <c r="C1896" s="22"/>
      <c r="D1896" s="22"/>
      <c r="E1896" s="22"/>
      <c r="F1896" s="22"/>
      <c r="G1896" s="22"/>
      <c r="H1896" s="183"/>
      <c r="I1896" s="183"/>
      <c r="J1896" s="22"/>
      <c r="K1896" s="191" t="e">
        <f aca="false">VLOOKUP('Altri Costi'!J1896,Legenda!$D$1:$F$258,2)</f>
        <v>#N/A</v>
      </c>
      <c r="L1896" s="22"/>
      <c r="M1896" s="22"/>
      <c r="N1896" s="203"/>
      <c r="O1896" s="183"/>
      <c r="P1896" s="22"/>
      <c r="Q1896" s="203"/>
      <c r="R1896" s="183"/>
      <c r="S1896" s="184" t="n">
        <f aca="false">'Piano Finanziario Annuale'!$F$6</f>
        <v>0</v>
      </c>
      <c r="T1896" s="185" t="n">
        <v>0</v>
      </c>
      <c r="U1896" s="186"/>
      <c r="V1896" s="187" t="n">
        <f aca="false">(T1896*U1896)</f>
        <v>0</v>
      </c>
      <c r="W1896" s="185" t="n">
        <v>0</v>
      </c>
      <c r="X1896" s="185" t="n">
        <f aca="false">IF(OR(S1896="sì",S1896="forfettario 190"),SUM(T1896+W1896),SUM(T1896+V1896+W1896))</f>
        <v>0</v>
      </c>
      <c r="Y1896" s="205"/>
      <c r="Z1896" s="205"/>
      <c r="AA1896" s="206"/>
      <c r="AB1896" s="189" t="n">
        <f aca="false">IF(AA1896="SI",X1896,0)</f>
        <v>0</v>
      </c>
      <c r="AC1896" s="207"/>
      <c r="AD1896" s="207"/>
      <c r="AE1896" s="207"/>
      <c r="AF1896" s="207"/>
      <c r="AG1896" s="207"/>
      <c r="AH1896" s="208"/>
    </row>
    <row r="1897" customFormat="false" ht="13.5" hidden="false" customHeight="true" outlineLevel="0" collapsed="false">
      <c r="A1897" s="22" t="n">
        <v>1896</v>
      </c>
      <c r="B1897" s="180"/>
      <c r="C1897" s="22"/>
      <c r="D1897" s="22"/>
      <c r="E1897" s="22"/>
      <c r="F1897" s="22"/>
      <c r="G1897" s="22"/>
      <c r="H1897" s="183"/>
      <c r="I1897" s="183"/>
      <c r="J1897" s="22"/>
      <c r="K1897" s="191" t="e">
        <f aca="false">VLOOKUP('Altri Costi'!J1897,Legenda!$D$1:$F$258,2)</f>
        <v>#N/A</v>
      </c>
      <c r="L1897" s="22"/>
      <c r="M1897" s="22"/>
      <c r="N1897" s="203"/>
      <c r="O1897" s="183"/>
      <c r="P1897" s="22"/>
      <c r="Q1897" s="203"/>
      <c r="R1897" s="183"/>
      <c r="S1897" s="184" t="n">
        <f aca="false">'Piano Finanziario Annuale'!$F$6</f>
        <v>0</v>
      </c>
      <c r="T1897" s="185" t="n">
        <v>0</v>
      </c>
      <c r="U1897" s="186"/>
      <c r="V1897" s="187" t="n">
        <f aca="false">(T1897*U1897)</f>
        <v>0</v>
      </c>
      <c r="W1897" s="185" t="n">
        <v>0</v>
      </c>
      <c r="X1897" s="185" t="n">
        <f aca="false">IF(OR(S1897="sì",S1897="forfettario 190"),SUM(T1897+W1897),SUM(T1897+V1897+W1897))</f>
        <v>0</v>
      </c>
      <c r="Y1897" s="205"/>
      <c r="Z1897" s="205"/>
      <c r="AA1897" s="206"/>
      <c r="AB1897" s="189" t="n">
        <f aca="false">IF(AA1897="SI",X1897,0)</f>
        <v>0</v>
      </c>
      <c r="AC1897" s="207"/>
      <c r="AD1897" s="207"/>
      <c r="AE1897" s="207"/>
      <c r="AF1897" s="207"/>
      <c r="AG1897" s="207"/>
      <c r="AH1897" s="208"/>
    </row>
    <row r="1898" customFormat="false" ht="13.5" hidden="false" customHeight="true" outlineLevel="0" collapsed="false">
      <c r="A1898" s="22" t="n">
        <v>1897</v>
      </c>
      <c r="B1898" s="180"/>
      <c r="C1898" s="22"/>
      <c r="D1898" s="22"/>
      <c r="E1898" s="22"/>
      <c r="F1898" s="22"/>
      <c r="G1898" s="22"/>
      <c r="H1898" s="183"/>
      <c r="I1898" s="183"/>
      <c r="J1898" s="22"/>
      <c r="K1898" s="191" t="e">
        <f aca="false">VLOOKUP('Altri Costi'!J1898,Legenda!$D$1:$F$258,2)</f>
        <v>#N/A</v>
      </c>
      <c r="L1898" s="22"/>
      <c r="M1898" s="22"/>
      <c r="N1898" s="203"/>
      <c r="O1898" s="183"/>
      <c r="P1898" s="22"/>
      <c r="Q1898" s="203"/>
      <c r="R1898" s="183"/>
      <c r="S1898" s="184" t="n">
        <f aca="false">'Piano Finanziario Annuale'!$F$6</f>
        <v>0</v>
      </c>
      <c r="T1898" s="185" t="n">
        <v>0</v>
      </c>
      <c r="U1898" s="186"/>
      <c r="V1898" s="187" t="n">
        <f aca="false">(T1898*U1898)</f>
        <v>0</v>
      </c>
      <c r="W1898" s="185" t="n">
        <v>0</v>
      </c>
      <c r="X1898" s="185" t="n">
        <f aca="false">IF(OR(S1898="sì",S1898="forfettario 190"),SUM(T1898+W1898),SUM(T1898+V1898+W1898))</f>
        <v>0</v>
      </c>
      <c r="Y1898" s="205"/>
      <c r="Z1898" s="205"/>
      <c r="AA1898" s="206"/>
      <c r="AB1898" s="189" t="n">
        <f aca="false">IF(AA1898="SI",X1898,0)</f>
        <v>0</v>
      </c>
      <c r="AC1898" s="207"/>
      <c r="AD1898" s="207"/>
      <c r="AE1898" s="207"/>
      <c r="AF1898" s="207"/>
      <c r="AG1898" s="207"/>
      <c r="AH1898" s="208"/>
    </row>
    <row r="1899" customFormat="false" ht="13.5" hidden="false" customHeight="true" outlineLevel="0" collapsed="false">
      <c r="A1899" s="22" t="n">
        <v>1898</v>
      </c>
      <c r="B1899" s="180"/>
      <c r="C1899" s="22"/>
      <c r="D1899" s="22"/>
      <c r="E1899" s="22"/>
      <c r="F1899" s="22"/>
      <c r="G1899" s="22"/>
      <c r="H1899" s="183"/>
      <c r="I1899" s="183"/>
      <c r="J1899" s="22"/>
      <c r="K1899" s="191" t="e">
        <f aca="false">VLOOKUP('Altri Costi'!J1899,Legenda!$D$1:$F$258,2)</f>
        <v>#N/A</v>
      </c>
      <c r="L1899" s="22"/>
      <c r="M1899" s="22"/>
      <c r="N1899" s="203"/>
      <c r="O1899" s="183"/>
      <c r="P1899" s="22"/>
      <c r="Q1899" s="203"/>
      <c r="R1899" s="183"/>
      <c r="S1899" s="184" t="n">
        <f aca="false">'Piano Finanziario Annuale'!$F$6</f>
        <v>0</v>
      </c>
      <c r="T1899" s="185" t="n">
        <v>0</v>
      </c>
      <c r="U1899" s="186"/>
      <c r="V1899" s="187" t="n">
        <f aca="false">(T1899*U1899)</f>
        <v>0</v>
      </c>
      <c r="W1899" s="185" t="n">
        <v>0</v>
      </c>
      <c r="X1899" s="185" t="n">
        <f aca="false">IF(OR(S1899="sì",S1899="forfettario 190"),SUM(T1899+W1899),SUM(T1899+V1899+W1899))</f>
        <v>0</v>
      </c>
      <c r="Y1899" s="205"/>
      <c r="Z1899" s="205"/>
      <c r="AA1899" s="206"/>
      <c r="AB1899" s="189" t="n">
        <f aca="false">IF(AA1899="SI",X1899,0)</f>
        <v>0</v>
      </c>
      <c r="AC1899" s="207"/>
      <c r="AD1899" s="207"/>
      <c r="AE1899" s="207"/>
      <c r="AF1899" s="207"/>
      <c r="AG1899" s="207"/>
      <c r="AH1899" s="208"/>
    </row>
    <row r="1900" customFormat="false" ht="13.5" hidden="false" customHeight="true" outlineLevel="0" collapsed="false">
      <c r="A1900" s="22" t="n">
        <v>1899</v>
      </c>
      <c r="B1900" s="180"/>
      <c r="C1900" s="22"/>
      <c r="D1900" s="22"/>
      <c r="E1900" s="22"/>
      <c r="F1900" s="22"/>
      <c r="G1900" s="22"/>
      <c r="H1900" s="183"/>
      <c r="I1900" s="183"/>
      <c r="J1900" s="22"/>
      <c r="K1900" s="191" t="e">
        <f aca="false">VLOOKUP('Altri Costi'!J1900,Legenda!$D$1:$F$258,2)</f>
        <v>#N/A</v>
      </c>
      <c r="L1900" s="22"/>
      <c r="M1900" s="22"/>
      <c r="N1900" s="203"/>
      <c r="O1900" s="183"/>
      <c r="P1900" s="22"/>
      <c r="Q1900" s="203"/>
      <c r="R1900" s="183"/>
      <c r="S1900" s="184" t="n">
        <f aca="false">'Piano Finanziario Annuale'!$F$6</f>
        <v>0</v>
      </c>
      <c r="T1900" s="185" t="n">
        <v>0</v>
      </c>
      <c r="U1900" s="186"/>
      <c r="V1900" s="187" t="n">
        <f aca="false">(T1900*U1900)</f>
        <v>0</v>
      </c>
      <c r="W1900" s="185" t="n">
        <v>0</v>
      </c>
      <c r="X1900" s="185" t="n">
        <f aca="false">IF(OR(S1900="sì",S1900="forfettario 190"),SUM(T1900+W1900),SUM(T1900+V1900+W1900))</f>
        <v>0</v>
      </c>
      <c r="Y1900" s="205"/>
      <c r="Z1900" s="205"/>
      <c r="AA1900" s="206"/>
      <c r="AB1900" s="189" t="n">
        <f aca="false">IF(AA1900="SI",X1900,0)</f>
        <v>0</v>
      </c>
      <c r="AC1900" s="207"/>
      <c r="AD1900" s="207"/>
      <c r="AE1900" s="207"/>
      <c r="AF1900" s="207"/>
      <c r="AG1900" s="207"/>
      <c r="AH1900" s="208"/>
    </row>
    <row r="1901" customFormat="false" ht="13.5" hidden="false" customHeight="true" outlineLevel="0" collapsed="false">
      <c r="A1901" s="22" t="n">
        <v>1900</v>
      </c>
      <c r="B1901" s="180"/>
      <c r="C1901" s="22"/>
      <c r="D1901" s="22"/>
      <c r="E1901" s="22"/>
      <c r="F1901" s="22"/>
      <c r="G1901" s="22"/>
      <c r="H1901" s="183"/>
      <c r="I1901" s="183"/>
      <c r="J1901" s="22"/>
      <c r="K1901" s="191" t="e">
        <f aca="false">VLOOKUP('Altri Costi'!J1901,Legenda!$D$1:$F$258,2)</f>
        <v>#N/A</v>
      </c>
      <c r="L1901" s="22"/>
      <c r="M1901" s="22"/>
      <c r="N1901" s="203"/>
      <c r="O1901" s="183"/>
      <c r="P1901" s="22"/>
      <c r="Q1901" s="203"/>
      <c r="R1901" s="183"/>
      <c r="S1901" s="184" t="n">
        <f aca="false">'Piano Finanziario Annuale'!$F$6</f>
        <v>0</v>
      </c>
      <c r="T1901" s="185" t="n">
        <v>0</v>
      </c>
      <c r="U1901" s="186"/>
      <c r="V1901" s="187" t="n">
        <f aca="false">(T1901*U1901)</f>
        <v>0</v>
      </c>
      <c r="W1901" s="185" t="n">
        <v>0</v>
      </c>
      <c r="X1901" s="185" t="n">
        <f aca="false">IF(OR(S1901="sì",S1901="forfettario 190"),SUM(T1901+W1901),SUM(T1901+V1901+W1901))</f>
        <v>0</v>
      </c>
      <c r="Y1901" s="205"/>
      <c r="Z1901" s="205"/>
      <c r="AA1901" s="206"/>
      <c r="AB1901" s="189" t="n">
        <f aca="false">IF(AA1901="SI",X1901,0)</f>
        <v>0</v>
      </c>
      <c r="AC1901" s="207"/>
      <c r="AD1901" s="207"/>
      <c r="AE1901" s="207"/>
      <c r="AF1901" s="207"/>
      <c r="AG1901" s="207"/>
      <c r="AH1901" s="208"/>
    </row>
    <row r="1902" customFormat="false" ht="13.5" hidden="false" customHeight="true" outlineLevel="0" collapsed="false">
      <c r="A1902" s="22" t="n">
        <v>1901</v>
      </c>
      <c r="B1902" s="180"/>
      <c r="C1902" s="22"/>
      <c r="D1902" s="22"/>
      <c r="E1902" s="22"/>
      <c r="F1902" s="22"/>
      <c r="G1902" s="22"/>
      <c r="H1902" s="183"/>
      <c r="I1902" s="183"/>
      <c r="J1902" s="22"/>
      <c r="K1902" s="191" t="e">
        <f aca="false">VLOOKUP('Altri Costi'!J1902,Legenda!$D$1:$F$258,2)</f>
        <v>#N/A</v>
      </c>
      <c r="L1902" s="22"/>
      <c r="M1902" s="22"/>
      <c r="N1902" s="203"/>
      <c r="O1902" s="183"/>
      <c r="P1902" s="22"/>
      <c r="Q1902" s="203"/>
      <c r="R1902" s="183"/>
      <c r="S1902" s="184" t="n">
        <f aca="false">'Piano Finanziario Annuale'!$F$6</f>
        <v>0</v>
      </c>
      <c r="T1902" s="185" t="n">
        <v>0</v>
      </c>
      <c r="U1902" s="186"/>
      <c r="V1902" s="187" t="n">
        <f aca="false">(T1902*U1902)</f>
        <v>0</v>
      </c>
      <c r="W1902" s="185" t="n">
        <v>0</v>
      </c>
      <c r="X1902" s="185" t="n">
        <f aca="false">IF(OR(S1902="sì",S1902="forfettario 190"),SUM(T1902+W1902),SUM(T1902+V1902+W1902))</f>
        <v>0</v>
      </c>
      <c r="Y1902" s="205"/>
      <c r="Z1902" s="205"/>
      <c r="AA1902" s="206"/>
      <c r="AB1902" s="189" t="n">
        <f aca="false">IF(AA1902="SI",X1902,0)</f>
        <v>0</v>
      </c>
      <c r="AC1902" s="207"/>
      <c r="AD1902" s="207"/>
      <c r="AE1902" s="207"/>
      <c r="AF1902" s="207"/>
      <c r="AG1902" s="207"/>
      <c r="AH1902" s="208"/>
    </row>
    <row r="1903" customFormat="false" ht="13.5" hidden="false" customHeight="true" outlineLevel="0" collapsed="false">
      <c r="A1903" s="22" t="n">
        <v>1902</v>
      </c>
      <c r="B1903" s="180"/>
      <c r="C1903" s="22"/>
      <c r="D1903" s="22"/>
      <c r="E1903" s="22"/>
      <c r="F1903" s="22"/>
      <c r="G1903" s="22"/>
      <c r="H1903" s="183"/>
      <c r="I1903" s="183"/>
      <c r="J1903" s="22"/>
      <c r="K1903" s="191" t="e">
        <f aca="false">VLOOKUP('Altri Costi'!J1903,Legenda!$D$1:$F$258,2)</f>
        <v>#N/A</v>
      </c>
      <c r="L1903" s="22"/>
      <c r="M1903" s="22"/>
      <c r="N1903" s="203"/>
      <c r="O1903" s="183"/>
      <c r="P1903" s="22"/>
      <c r="Q1903" s="203"/>
      <c r="R1903" s="183"/>
      <c r="S1903" s="184" t="n">
        <f aca="false">'Piano Finanziario Annuale'!$F$6</f>
        <v>0</v>
      </c>
      <c r="T1903" s="185" t="n">
        <v>0</v>
      </c>
      <c r="U1903" s="186"/>
      <c r="V1903" s="187" t="n">
        <f aca="false">(T1903*U1903)</f>
        <v>0</v>
      </c>
      <c r="W1903" s="185" t="n">
        <v>0</v>
      </c>
      <c r="X1903" s="185" t="n">
        <f aca="false">IF(OR(S1903="sì",S1903="forfettario 190"),SUM(T1903+W1903),SUM(T1903+V1903+W1903))</f>
        <v>0</v>
      </c>
      <c r="Y1903" s="205"/>
      <c r="Z1903" s="205"/>
      <c r="AA1903" s="206"/>
      <c r="AB1903" s="189" t="n">
        <f aca="false">IF(AA1903="SI",X1903,0)</f>
        <v>0</v>
      </c>
      <c r="AC1903" s="207"/>
      <c r="AD1903" s="207"/>
      <c r="AE1903" s="207"/>
      <c r="AF1903" s="207"/>
      <c r="AG1903" s="207"/>
      <c r="AH1903" s="208"/>
    </row>
    <row r="1904" customFormat="false" ht="13.5" hidden="false" customHeight="true" outlineLevel="0" collapsed="false">
      <c r="A1904" s="22" t="n">
        <v>1903</v>
      </c>
      <c r="B1904" s="180"/>
      <c r="C1904" s="22"/>
      <c r="D1904" s="22"/>
      <c r="E1904" s="22"/>
      <c r="F1904" s="22"/>
      <c r="G1904" s="22"/>
      <c r="H1904" s="183"/>
      <c r="I1904" s="183"/>
      <c r="J1904" s="22"/>
      <c r="K1904" s="191" t="e">
        <f aca="false">VLOOKUP('Altri Costi'!J1904,Legenda!$D$1:$F$258,2)</f>
        <v>#N/A</v>
      </c>
      <c r="L1904" s="22"/>
      <c r="M1904" s="22"/>
      <c r="N1904" s="203"/>
      <c r="O1904" s="183"/>
      <c r="P1904" s="22"/>
      <c r="Q1904" s="203"/>
      <c r="R1904" s="183"/>
      <c r="S1904" s="184" t="n">
        <f aca="false">'Piano Finanziario Annuale'!$F$6</f>
        <v>0</v>
      </c>
      <c r="T1904" s="185" t="n">
        <v>0</v>
      </c>
      <c r="U1904" s="186"/>
      <c r="V1904" s="187" t="n">
        <f aca="false">(T1904*U1904)</f>
        <v>0</v>
      </c>
      <c r="W1904" s="185" t="n">
        <v>0</v>
      </c>
      <c r="X1904" s="185" t="n">
        <f aca="false">IF(OR(S1904="sì",S1904="forfettario 190"),SUM(T1904+W1904),SUM(T1904+V1904+W1904))</f>
        <v>0</v>
      </c>
      <c r="Y1904" s="205"/>
      <c r="Z1904" s="205"/>
      <c r="AA1904" s="206"/>
      <c r="AB1904" s="189" t="n">
        <f aca="false">IF(AA1904="SI",X1904,0)</f>
        <v>0</v>
      </c>
      <c r="AC1904" s="207"/>
      <c r="AD1904" s="207"/>
      <c r="AE1904" s="207"/>
      <c r="AF1904" s="207"/>
      <c r="AG1904" s="207"/>
      <c r="AH1904" s="208"/>
    </row>
    <row r="1905" customFormat="false" ht="13.5" hidden="false" customHeight="true" outlineLevel="0" collapsed="false">
      <c r="A1905" s="22" t="n">
        <v>1904</v>
      </c>
      <c r="B1905" s="180"/>
      <c r="C1905" s="22"/>
      <c r="D1905" s="22"/>
      <c r="E1905" s="22"/>
      <c r="F1905" s="22"/>
      <c r="G1905" s="22"/>
      <c r="H1905" s="183"/>
      <c r="I1905" s="183"/>
      <c r="J1905" s="22"/>
      <c r="K1905" s="191" t="e">
        <f aca="false">VLOOKUP('Altri Costi'!J1905,Legenda!$D$1:$F$258,2)</f>
        <v>#N/A</v>
      </c>
      <c r="L1905" s="22"/>
      <c r="M1905" s="22"/>
      <c r="N1905" s="203"/>
      <c r="O1905" s="183"/>
      <c r="P1905" s="22"/>
      <c r="Q1905" s="203"/>
      <c r="R1905" s="183"/>
      <c r="S1905" s="184" t="n">
        <f aca="false">'Piano Finanziario Annuale'!$F$6</f>
        <v>0</v>
      </c>
      <c r="T1905" s="185" t="n">
        <v>0</v>
      </c>
      <c r="U1905" s="186"/>
      <c r="V1905" s="187" t="n">
        <f aca="false">(T1905*U1905)</f>
        <v>0</v>
      </c>
      <c r="W1905" s="185" t="n">
        <v>0</v>
      </c>
      <c r="X1905" s="185" t="n">
        <f aca="false">IF(OR(S1905="sì",S1905="forfettario 190"),SUM(T1905+W1905),SUM(T1905+V1905+W1905))</f>
        <v>0</v>
      </c>
      <c r="Y1905" s="205"/>
      <c r="Z1905" s="205"/>
      <c r="AA1905" s="206"/>
      <c r="AB1905" s="189" t="n">
        <f aca="false">IF(AA1905="SI",X1905,0)</f>
        <v>0</v>
      </c>
      <c r="AC1905" s="207"/>
      <c r="AD1905" s="207"/>
      <c r="AE1905" s="207"/>
      <c r="AF1905" s="207"/>
      <c r="AG1905" s="207"/>
      <c r="AH1905" s="208"/>
    </row>
    <row r="1906" customFormat="false" ht="13.5" hidden="false" customHeight="true" outlineLevel="0" collapsed="false">
      <c r="A1906" s="22" t="n">
        <v>1905</v>
      </c>
      <c r="B1906" s="180"/>
      <c r="C1906" s="22"/>
      <c r="D1906" s="22"/>
      <c r="E1906" s="22"/>
      <c r="F1906" s="22"/>
      <c r="G1906" s="22"/>
      <c r="H1906" s="183"/>
      <c r="I1906" s="183"/>
      <c r="J1906" s="22"/>
      <c r="K1906" s="191" t="e">
        <f aca="false">VLOOKUP('Altri Costi'!J1906,Legenda!$D$1:$F$258,2)</f>
        <v>#N/A</v>
      </c>
      <c r="L1906" s="22"/>
      <c r="M1906" s="22"/>
      <c r="N1906" s="203"/>
      <c r="O1906" s="183"/>
      <c r="P1906" s="22"/>
      <c r="Q1906" s="203"/>
      <c r="R1906" s="183"/>
      <c r="S1906" s="184" t="n">
        <f aca="false">'Piano Finanziario Annuale'!$F$6</f>
        <v>0</v>
      </c>
      <c r="T1906" s="185" t="n">
        <v>0</v>
      </c>
      <c r="U1906" s="186"/>
      <c r="V1906" s="187" t="n">
        <f aca="false">(T1906*U1906)</f>
        <v>0</v>
      </c>
      <c r="W1906" s="185" t="n">
        <v>0</v>
      </c>
      <c r="X1906" s="185" t="n">
        <f aca="false">IF(OR(S1906="sì",S1906="forfettario 190"),SUM(T1906+W1906),SUM(T1906+V1906+W1906))</f>
        <v>0</v>
      </c>
      <c r="Y1906" s="205"/>
      <c r="Z1906" s="205"/>
      <c r="AA1906" s="206"/>
      <c r="AB1906" s="189" t="n">
        <f aca="false">IF(AA1906="SI",X1906,0)</f>
        <v>0</v>
      </c>
      <c r="AC1906" s="207"/>
      <c r="AD1906" s="207"/>
      <c r="AE1906" s="207"/>
      <c r="AF1906" s="207"/>
      <c r="AG1906" s="207"/>
      <c r="AH1906" s="208"/>
    </row>
    <row r="1907" customFormat="false" ht="13.5" hidden="false" customHeight="true" outlineLevel="0" collapsed="false">
      <c r="A1907" s="22" t="n">
        <v>1906</v>
      </c>
      <c r="B1907" s="180"/>
      <c r="C1907" s="22"/>
      <c r="D1907" s="22"/>
      <c r="E1907" s="22"/>
      <c r="F1907" s="22"/>
      <c r="G1907" s="22"/>
      <c r="H1907" s="183"/>
      <c r="I1907" s="183"/>
      <c r="J1907" s="22"/>
      <c r="K1907" s="191" t="e">
        <f aca="false">VLOOKUP('Altri Costi'!J1907,Legenda!$D$1:$F$258,2)</f>
        <v>#N/A</v>
      </c>
      <c r="L1907" s="22"/>
      <c r="M1907" s="22"/>
      <c r="N1907" s="203"/>
      <c r="O1907" s="183"/>
      <c r="P1907" s="22"/>
      <c r="Q1907" s="203"/>
      <c r="R1907" s="183"/>
      <c r="S1907" s="184" t="n">
        <f aca="false">'Piano Finanziario Annuale'!$F$6</f>
        <v>0</v>
      </c>
      <c r="T1907" s="185" t="n">
        <v>0</v>
      </c>
      <c r="U1907" s="186"/>
      <c r="V1907" s="187" t="n">
        <f aca="false">(T1907*U1907)</f>
        <v>0</v>
      </c>
      <c r="W1907" s="185" t="n">
        <v>0</v>
      </c>
      <c r="X1907" s="185" t="n">
        <f aca="false">IF(OR(S1907="sì",S1907="forfettario 190"),SUM(T1907+W1907),SUM(T1907+V1907+W1907))</f>
        <v>0</v>
      </c>
      <c r="Y1907" s="205"/>
      <c r="Z1907" s="205"/>
      <c r="AA1907" s="206"/>
      <c r="AB1907" s="189" t="n">
        <f aca="false">IF(AA1907="SI",X1907,0)</f>
        <v>0</v>
      </c>
      <c r="AC1907" s="207"/>
      <c r="AD1907" s="207"/>
      <c r="AE1907" s="207"/>
      <c r="AF1907" s="207"/>
      <c r="AG1907" s="207"/>
      <c r="AH1907" s="208"/>
    </row>
    <row r="1908" customFormat="false" ht="13.5" hidden="false" customHeight="true" outlineLevel="0" collapsed="false">
      <c r="A1908" s="22" t="n">
        <v>1907</v>
      </c>
      <c r="B1908" s="180"/>
      <c r="C1908" s="22"/>
      <c r="D1908" s="22"/>
      <c r="E1908" s="22"/>
      <c r="F1908" s="22"/>
      <c r="G1908" s="22"/>
      <c r="H1908" s="183"/>
      <c r="I1908" s="183"/>
      <c r="J1908" s="22"/>
      <c r="K1908" s="191" t="e">
        <f aca="false">VLOOKUP('Altri Costi'!J1908,Legenda!$D$1:$F$258,2)</f>
        <v>#N/A</v>
      </c>
      <c r="L1908" s="22"/>
      <c r="M1908" s="22"/>
      <c r="N1908" s="203"/>
      <c r="O1908" s="183"/>
      <c r="P1908" s="22"/>
      <c r="Q1908" s="203"/>
      <c r="R1908" s="183"/>
      <c r="S1908" s="184" t="n">
        <f aca="false">'Piano Finanziario Annuale'!$F$6</f>
        <v>0</v>
      </c>
      <c r="T1908" s="185" t="n">
        <v>0</v>
      </c>
      <c r="U1908" s="186"/>
      <c r="V1908" s="187" t="n">
        <f aca="false">(T1908*U1908)</f>
        <v>0</v>
      </c>
      <c r="W1908" s="185" t="n">
        <v>0</v>
      </c>
      <c r="X1908" s="185" t="n">
        <f aca="false">IF(OR(S1908="sì",S1908="forfettario 190"),SUM(T1908+W1908),SUM(T1908+V1908+W1908))</f>
        <v>0</v>
      </c>
      <c r="Y1908" s="205"/>
      <c r="Z1908" s="205"/>
      <c r="AA1908" s="206"/>
      <c r="AB1908" s="189" t="n">
        <f aca="false">IF(AA1908="SI",X1908,0)</f>
        <v>0</v>
      </c>
      <c r="AC1908" s="207"/>
      <c r="AD1908" s="207"/>
      <c r="AE1908" s="207"/>
      <c r="AF1908" s="207"/>
      <c r="AG1908" s="207"/>
      <c r="AH1908" s="208"/>
    </row>
    <row r="1909" customFormat="false" ht="13.5" hidden="false" customHeight="true" outlineLevel="0" collapsed="false">
      <c r="A1909" s="22" t="n">
        <v>1908</v>
      </c>
      <c r="B1909" s="180"/>
      <c r="C1909" s="22"/>
      <c r="D1909" s="22"/>
      <c r="E1909" s="22"/>
      <c r="F1909" s="22"/>
      <c r="G1909" s="22"/>
      <c r="H1909" s="183"/>
      <c r="I1909" s="183"/>
      <c r="J1909" s="22"/>
      <c r="K1909" s="191" t="e">
        <f aca="false">VLOOKUP('Altri Costi'!J1909,Legenda!$D$1:$F$258,2)</f>
        <v>#N/A</v>
      </c>
      <c r="L1909" s="22"/>
      <c r="M1909" s="22"/>
      <c r="N1909" s="203"/>
      <c r="O1909" s="183"/>
      <c r="P1909" s="22"/>
      <c r="Q1909" s="203"/>
      <c r="R1909" s="183"/>
      <c r="S1909" s="184" t="n">
        <f aca="false">'Piano Finanziario Annuale'!$F$6</f>
        <v>0</v>
      </c>
      <c r="T1909" s="185" t="n">
        <v>0</v>
      </c>
      <c r="U1909" s="186"/>
      <c r="V1909" s="187" t="n">
        <f aca="false">(T1909*U1909)</f>
        <v>0</v>
      </c>
      <c r="W1909" s="185" t="n">
        <v>0</v>
      </c>
      <c r="X1909" s="185" t="n">
        <f aca="false">IF(OR(S1909="sì",S1909="forfettario 190"),SUM(T1909+W1909),SUM(T1909+V1909+W1909))</f>
        <v>0</v>
      </c>
      <c r="Y1909" s="205"/>
      <c r="Z1909" s="205"/>
      <c r="AA1909" s="206"/>
      <c r="AB1909" s="189" t="n">
        <f aca="false">IF(AA1909="SI",X1909,0)</f>
        <v>0</v>
      </c>
      <c r="AC1909" s="207"/>
      <c r="AD1909" s="207"/>
      <c r="AE1909" s="207"/>
      <c r="AF1909" s="207"/>
      <c r="AG1909" s="207"/>
      <c r="AH1909" s="208"/>
    </row>
    <row r="1910" customFormat="false" ht="13.5" hidden="false" customHeight="true" outlineLevel="0" collapsed="false">
      <c r="A1910" s="22" t="n">
        <v>1909</v>
      </c>
      <c r="B1910" s="180"/>
      <c r="C1910" s="22"/>
      <c r="D1910" s="22"/>
      <c r="E1910" s="22"/>
      <c r="F1910" s="22"/>
      <c r="G1910" s="22"/>
      <c r="H1910" s="183"/>
      <c r="I1910" s="183"/>
      <c r="J1910" s="22"/>
      <c r="K1910" s="191" t="e">
        <f aca="false">VLOOKUP('Altri Costi'!J1910,Legenda!$D$1:$F$258,2)</f>
        <v>#N/A</v>
      </c>
      <c r="L1910" s="22"/>
      <c r="M1910" s="22"/>
      <c r="N1910" s="203"/>
      <c r="O1910" s="183"/>
      <c r="P1910" s="22"/>
      <c r="Q1910" s="203"/>
      <c r="R1910" s="183"/>
      <c r="S1910" s="184" t="n">
        <f aca="false">'Piano Finanziario Annuale'!$F$6</f>
        <v>0</v>
      </c>
      <c r="T1910" s="185" t="n">
        <v>0</v>
      </c>
      <c r="U1910" s="186"/>
      <c r="V1910" s="187" t="n">
        <f aca="false">(T1910*U1910)</f>
        <v>0</v>
      </c>
      <c r="W1910" s="185" t="n">
        <v>0</v>
      </c>
      <c r="X1910" s="185" t="n">
        <f aca="false">IF(OR(S1910="sì",S1910="forfettario 190"),SUM(T1910+W1910),SUM(T1910+V1910+W1910))</f>
        <v>0</v>
      </c>
      <c r="Y1910" s="205"/>
      <c r="Z1910" s="205"/>
      <c r="AA1910" s="206"/>
      <c r="AB1910" s="189" t="n">
        <f aca="false">IF(AA1910="SI",X1910,0)</f>
        <v>0</v>
      </c>
      <c r="AC1910" s="207"/>
      <c r="AD1910" s="207"/>
      <c r="AE1910" s="207"/>
      <c r="AF1910" s="207"/>
      <c r="AG1910" s="207"/>
      <c r="AH1910" s="208"/>
    </row>
    <row r="1911" customFormat="false" ht="13.5" hidden="false" customHeight="true" outlineLevel="0" collapsed="false">
      <c r="A1911" s="22" t="n">
        <v>1910</v>
      </c>
      <c r="B1911" s="180"/>
      <c r="C1911" s="22"/>
      <c r="D1911" s="22"/>
      <c r="E1911" s="22"/>
      <c r="F1911" s="22"/>
      <c r="G1911" s="22"/>
      <c r="H1911" s="183"/>
      <c r="I1911" s="183"/>
      <c r="J1911" s="22"/>
      <c r="K1911" s="191" t="e">
        <f aca="false">VLOOKUP('Altri Costi'!J1911,Legenda!$D$1:$F$258,2)</f>
        <v>#N/A</v>
      </c>
      <c r="L1911" s="22"/>
      <c r="M1911" s="22"/>
      <c r="N1911" s="203"/>
      <c r="O1911" s="183"/>
      <c r="P1911" s="22"/>
      <c r="Q1911" s="203"/>
      <c r="R1911" s="183"/>
      <c r="S1911" s="184" t="n">
        <f aca="false">'Piano Finanziario Annuale'!$F$6</f>
        <v>0</v>
      </c>
      <c r="T1911" s="185" t="n">
        <v>0</v>
      </c>
      <c r="U1911" s="186"/>
      <c r="V1911" s="187" t="n">
        <f aca="false">(T1911*U1911)</f>
        <v>0</v>
      </c>
      <c r="W1911" s="185" t="n">
        <v>0</v>
      </c>
      <c r="X1911" s="185" t="n">
        <f aca="false">IF(OR(S1911="sì",S1911="forfettario 190"),SUM(T1911+W1911),SUM(T1911+V1911+W1911))</f>
        <v>0</v>
      </c>
      <c r="Y1911" s="205"/>
      <c r="Z1911" s="205"/>
      <c r="AA1911" s="206"/>
      <c r="AB1911" s="189" t="n">
        <f aca="false">IF(AA1911="SI",X1911,0)</f>
        <v>0</v>
      </c>
      <c r="AC1911" s="207"/>
      <c r="AD1911" s="207"/>
      <c r="AE1911" s="207"/>
      <c r="AF1911" s="207"/>
      <c r="AG1911" s="207"/>
      <c r="AH1911" s="208"/>
    </row>
    <row r="1912" customFormat="false" ht="13.5" hidden="false" customHeight="true" outlineLevel="0" collapsed="false">
      <c r="A1912" s="22" t="n">
        <v>1911</v>
      </c>
      <c r="B1912" s="180"/>
      <c r="C1912" s="22"/>
      <c r="D1912" s="22"/>
      <c r="E1912" s="22"/>
      <c r="F1912" s="22"/>
      <c r="G1912" s="22"/>
      <c r="H1912" s="183"/>
      <c r="I1912" s="183"/>
      <c r="J1912" s="22"/>
      <c r="K1912" s="191" t="e">
        <f aca="false">VLOOKUP('Altri Costi'!J1912,Legenda!$D$1:$F$258,2)</f>
        <v>#N/A</v>
      </c>
      <c r="L1912" s="22"/>
      <c r="M1912" s="22"/>
      <c r="N1912" s="203"/>
      <c r="O1912" s="183"/>
      <c r="P1912" s="22"/>
      <c r="Q1912" s="203"/>
      <c r="R1912" s="183"/>
      <c r="S1912" s="184" t="n">
        <f aca="false">'Piano Finanziario Annuale'!$F$6</f>
        <v>0</v>
      </c>
      <c r="T1912" s="185" t="n">
        <v>0</v>
      </c>
      <c r="U1912" s="186"/>
      <c r="V1912" s="187" t="n">
        <f aca="false">(T1912*U1912)</f>
        <v>0</v>
      </c>
      <c r="W1912" s="185" t="n">
        <v>0</v>
      </c>
      <c r="X1912" s="185" t="n">
        <f aca="false">IF(OR(S1912="sì",S1912="forfettario 190"),SUM(T1912+W1912),SUM(T1912+V1912+W1912))</f>
        <v>0</v>
      </c>
      <c r="Y1912" s="205"/>
      <c r="Z1912" s="205"/>
      <c r="AA1912" s="206"/>
      <c r="AB1912" s="189" t="n">
        <f aca="false">IF(AA1912="SI",X1912,0)</f>
        <v>0</v>
      </c>
      <c r="AC1912" s="207"/>
      <c r="AD1912" s="207"/>
      <c r="AE1912" s="207"/>
      <c r="AF1912" s="207"/>
      <c r="AG1912" s="207"/>
      <c r="AH1912" s="208"/>
    </row>
    <row r="1913" customFormat="false" ht="13.5" hidden="false" customHeight="true" outlineLevel="0" collapsed="false">
      <c r="A1913" s="22" t="n">
        <v>1912</v>
      </c>
      <c r="B1913" s="180"/>
      <c r="C1913" s="22"/>
      <c r="D1913" s="22"/>
      <c r="E1913" s="22"/>
      <c r="F1913" s="22"/>
      <c r="G1913" s="22"/>
      <c r="H1913" s="183"/>
      <c r="I1913" s="183"/>
      <c r="J1913" s="22"/>
      <c r="K1913" s="191" t="e">
        <f aca="false">VLOOKUP('Altri Costi'!J1913,Legenda!$D$1:$F$258,2)</f>
        <v>#N/A</v>
      </c>
      <c r="L1913" s="22"/>
      <c r="M1913" s="22"/>
      <c r="N1913" s="203"/>
      <c r="O1913" s="183"/>
      <c r="P1913" s="22"/>
      <c r="Q1913" s="203"/>
      <c r="R1913" s="183"/>
      <c r="S1913" s="184" t="n">
        <f aca="false">'Piano Finanziario Annuale'!$F$6</f>
        <v>0</v>
      </c>
      <c r="T1913" s="185" t="n">
        <v>0</v>
      </c>
      <c r="U1913" s="186"/>
      <c r="V1913" s="187" t="n">
        <f aca="false">(T1913*U1913)</f>
        <v>0</v>
      </c>
      <c r="W1913" s="185" t="n">
        <v>0</v>
      </c>
      <c r="X1913" s="185" t="n">
        <f aca="false">IF(OR(S1913="sì",S1913="forfettario 190"),SUM(T1913+W1913),SUM(T1913+V1913+W1913))</f>
        <v>0</v>
      </c>
      <c r="Y1913" s="205"/>
      <c r="Z1913" s="205"/>
      <c r="AA1913" s="206"/>
      <c r="AB1913" s="189" t="n">
        <f aca="false">IF(AA1913="SI",X1913,0)</f>
        <v>0</v>
      </c>
      <c r="AC1913" s="207"/>
      <c r="AD1913" s="207"/>
      <c r="AE1913" s="207"/>
      <c r="AF1913" s="207"/>
      <c r="AG1913" s="207"/>
      <c r="AH1913" s="208"/>
    </row>
    <row r="1914" customFormat="false" ht="13.5" hidden="false" customHeight="true" outlineLevel="0" collapsed="false">
      <c r="A1914" s="22" t="n">
        <v>1913</v>
      </c>
      <c r="B1914" s="180"/>
      <c r="C1914" s="22"/>
      <c r="D1914" s="22"/>
      <c r="E1914" s="22"/>
      <c r="F1914" s="22"/>
      <c r="G1914" s="22"/>
      <c r="H1914" s="183"/>
      <c r="I1914" s="183"/>
      <c r="J1914" s="22"/>
      <c r="K1914" s="191" t="e">
        <f aca="false">VLOOKUP('Altri Costi'!J1914,Legenda!$D$1:$F$258,2)</f>
        <v>#N/A</v>
      </c>
      <c r="L1914" s="22"/>
      <c r="M1914" s="22"/>
      <c r="N1914" s="203"/>
      <c r="O1914" s="183"/>
      <c r="P1914" s="22"/>
      <c r="Q1914" s="203"/>
      <c r="R1914" s="183"/>
      <c r="S1914" s="184" t="n">
        <f aca="false">'Piano Finanziario Annuale'!$F$6</f>
        <v>0</v>
      </c>
      <c r="T1914" s="185" t="n">
        <v>0</v>
      </c>
      <c r="U1914" s="186"/>
      <c r="V1914" s="187" t="n">
        <f aca="false">(T1914*U1914)</f>
        <v>0</v>
      </c>
      <c r="W1914" s="185" t="n">
        <v>0</v>
      </c>
      <c r="X1914" s="185" t="n">
        <f aca="false">IF(OR(S1914="sì",S1914="forfettario 190"),SUM(T1914+W1914),SUM(T1914+V1914+W1914))</f>
        <v>0</v>
      </c>
      <c r="Y1914" s="205"/>
      <c r="Z1914" s="205"/>
      <c r="AA1914" s="206"/>
      <c r="AB1914" s="189" t="n">
        <f aca="false">IF(AA1914="SI",X1914,0)</f>
        <v>0</v>
      </c>
      <c r="AC1914" s="207"/>
      <c r="AD1914" s="207"/>
      <c r="AE1914" s="207"/>
      <c r="AF1914" s="207"/>
      <c r="AG1914" s="207"/>
      <c r="AH1914" s="208"/>
    </row>
    <row r="1915" customFormat="false" ht="13.5" hidden="false" customHeight="true" outlineLevel="0" collapsed="false">
      <c r="A1915" s="22" t="n">
        <v>1914</v>
      </c>
      <c r="B1915" s="180"/>
      <c r="C1915" s="22"/>
      <c r="D1915" s="22"/>
      <c r="E1915" s="22"/>
      <c r="F1915" s="22"/>
      <c r="G1915" s="22"/>
      <c r="H1915" s="183"/>
      <c r="I1915" s="183"/>
      <c r="J1915" s="22"/>
      <c r="K1915" s="191" t="e">
        <f aca="false">VLOOKUP('Altri Costi'!J1915,Legenda!$D$1:$F$258,2)</f>
        <v>#N/A</v>
      </c>
      <c r="L1915" s="22"/>
      <c r="M1915" s="22"/>
      <c r="N1915" s="203"/>
      <c r="O1915" s="183"/>
      <c r="P1915" s="22"/>
      <c r="Q1915" s="203"/>
      <c r="R1915" s="183"/>
      <c r="S1915" s="184" t="n">
        <f aca="false">'Piano Finanziario Annuale'!$F$6</f>
        <v>0</v>
      </c>
      <c r="T1915" s="185" t="n">
        <v>0</v>
      </c>
      <c r="U1915" s="186"/>
      <c r="V1915" s="187" t="n">
        <f aca="false">(T1915*U1915)</f>
        <v>0</v>
      </c>
      <c r="W1915" s="185" t="n">
        <v>0</v>
      </c>
      <c r="X1915" s="185" t="n">
        <f aca="false">IF(OR(S1915="sì",S1915="forfettario 190"),SUM(T1915+W1915),SUM(T1915+V1915+W1915))</f>
        <v>0</v>
      </c>
      <c r="Y1915" s="205"/>
      <c r="Z1915" s="205"/>
      <c r="AA1915" s="206"/>
      <c r="AB1915" s="189" t="n">
        <f aca="false">IF(AA1915="SI",X1915,0)</f>
        <v>0</v>
      </c>
      <c r="AC1915" s="207"/>
      <c r="AD1915" s="207"/>
      <c r="AE1915" s="207"/>
      <c r="AF1915" s="207"/>
      <c r="AG1915" s="207"/>
      <c r="AH1915" s="208"/>
    </row>
    <row r="1916" customFormat="false" ht="13.5" hidden="false" customHeight="true" outlineLevel="0" collapsed="false">
      <c r="A1916" s="22" t="n">
        <v>1915</v>
      </c>
      <c r="B1916" s="180"/>
      <c r="C1916" s="22"/>
      <c r="D1916" s="22"/>
      <c r="E1916" s="22"/>
      <c r="F1916" s="22"/>
      <c r="G1916" s="22"/>
      <c r="H1916" s="183"/>
      <c r="I1916" s="183"/>
      <c r="J1916" s="22"/>
      <c r="K1916" s="191" t="e">
        <f aca="false">VLOOKUP('Altri Costi'!J1916,Legenda!$D$1:$F$258,2)</f>
        <v>#N/A</v>
      </c>
      <c r="L1916" s="22"/>
      <c r="M1916" s="22"/>
      <c r="N1916" s="203"/>
      <c r="O1916" s="183"/>
      <c r="P1916" s="22"/>
      <c r="Q1916" s="203"/>
      <c r="R1916" s="183"/>
      <c r="S1916" s="184" t="n">
        <f aca="false">'Piano Finanziario Annuale'!$F$6</f>
        <v>0</v>
      </c>
      <c r="T1916" s="185" t="n">
        <v>0</v>
      </c>
      <c r="U1916" s="186"/>
      <c r="V1916" s="187" t="n">
        <f aca="false">(T1916*U1916)</f>
        <v>0</v>
      </c>
      <c r="W1916" s="185" t="n">
        <v>0</v>
      </c>
      <c r="X1916" s="185" t="n">
        <f aca="false">IF(OR(S1916="sì",S1916="forfettario 190"),SUM(T1916+W1916),SUM(T1916+V1916+W1916))</f>
        <v>0</v>
      </c>
      <c r="Y1916" s="205"/>
      <c r="Z1916" s="205"/>
      <c r="AA1916" s="206"/>
      <c r="AB1916" s="189" t="n">
        <f aca="false">IF(AA1916="SI",X1916,0)</f>
        <v>0</v>
      </c>
      <c r="AC1916" s="207"/>
      <c r="AD1916" s="207"/>
      <c r="AE1916" s="207"/>
      <c r="AF1916" s="207"/>
      <c r="AG1916" s="207"/>
      <c r="AH1916" s="208"/>
    </row>
    <row r="1917" customFormat="false" ht="13.5" hidden="false" customHeight="true" outlineLevel="0" collapsed="false">
      <c r="A1917" s="22" t="n">
        <v>1916</v>
      </c>
      <c r="B1917" s="180"/>
      <c r="C1917" s="22"/>
      <c r="D1917" s="22"/>
      <c r="E1917" s="22"/>
      <c r="F1917" s="22"/>
      <c r="G1917" s="22"/>
      <c r="H1917" s="183"/>
      <c r="I1917" s="183"/>
      <c r="J1917" s="22"/>
      <c r="K1917" s="191" t="e">
        <f aca="false">VLOOKUP('Altri Costi'!J1917,Legenda!$D$1:$F$258,2)</f>
        <v>#N/A</v>
      </c>
      <c r="L1917" s="22"/>
      <c r="M1917" s="22"/>
      <c r="N1917" s="203"/>
      <c r="O1917" s="183"/>
      <c r="P1917" s="22"/>
      <c r="Q1917" s="203"/>
      <c r="R1917" s="183"/>
      <c r="S1917" s="184" t="n">
        <f aca="false">'Piano Finanziario Annuale'!$F$6</f>
        <v>0</v>
      </c>
      <c r="T1917" s="185" t="n">
        <v>0</v>
      </c>
      <c r="U1917" s="186"/>
      <c r="V1917" s="187" t="n">
        <f aca="false">(T1917*U1917)</f>
        <v>0</v>
      </c>
      <c r="W1917" s="185" t="n">
        <v>0</v>
      </c>
      <c r="X1917" s="185" t="n">
        <f aca="false">IF(OR(S1917="sì",S1917="forfettario 190"),SUM(T1917+W1917),SUM(T1917+V1917+W1917))</f>
        <v>0</v>
      </c>
      <c r="Y1917" s="205"/>
      <c r="Z1917" s="205"/>
      <c r="AA1917" s="206"/>
      <c r="AB1917" s="189" t="n">
        <f aca="false">IF(AA1917="SI",X1917,0)</f>
        <v>0</v>
      </c>
      <c r="AC1917" s="207"/>
      <c r="AD1917" s="207"/>
      <c r="AE1917" s="207"/>
      <c r="AF1917" s="207"/>
      <c r="AG1917" s="207"/>
      <c r="AH1917" s="208"/>
    </row>
    <row r="1918" customFormat="false" ht="13.5" hidden="false" customHeight="true" outlineLevel="0" collapsed="false">
      <c r="A1918" s="22" t="n">
        <v>1917</v>
      </c>
      <c r="B1918" s="180"/>
      <c r="C1918" s="22"/>
      <c r="D1918" s="22"/>
      <c r="E1918" s="22"/>
      <c r="F1918" s="22"/>
      <c r="G1918" s="22"/>
      <c r="H1918" s="183"/>
      <c r="I1918" s="183"/>
      <c r="J1918" s="22"/>
      <c r="K1918" s="191" t="e">
        <f aca="false">VLOOKUP('Altri Costi'!J1918,Legenda!$D$1:$F$258,2)</f>
        <v>#N/A</v>
      </c>
      <c r="L1918" s="22"/>
      <c r="M1918" s="22"/>
      <c r="N1918" s="203"/>
      <c r="O1918" s="183"/>
      <c r="P1918" s="22"/>
      <c r="Q1918" s="203"/>
      <c r="R1918" s="183"/>
      <c r="S1918" s="184" t="n">
        <f aca="false">'Piano Finanziario Annuale'!$F$6</f>
        <v>0</v>
      </c>
      <c r="T1918" s="185" t="n">
        <v>0</v>
      </c>
      <c r="U1918" s="186"/>
      <c r="V1918" s="187" t="n">
        <f aca="false">(T1918*U1918)</f>
        <v>0</v>
      </c>
      <c r="W1918" s="185" t="n">
        <v>0</v>
      </c>
      <c r="X1918" s="185" t="n">
        <f aca="false">IF(OR(S1918="sì",S1918="forfettario 190"),SUM(T1918+W1918),SUM(T1918+V1918+W1918))</f>
        <v>0</v>
      </c>
      <c r="Y1918" s="205"/>
      <c r="Z1918" s="205"/>
      <c r="AA1918" s="206"/>
      <c r="AB1918" s="189" t="n">
        <f aca="false">IF(AA1918="SI",X1918,0)</f>
        <v>0</v>
      </c>
      <c r="AC1918" s="207"/>
      <c r="AD1918" s="207"/>
      <c r="AE1918" s="207"/>
      <c r="AF1918" s="207"/>
      <c r="AG1918" s="207"/>
      <c r="AH1918" s="208"/>
    </row>
    <row r="1919" customFormat="false" ht="13.5" hidden="false" customHeight="true" outlineLevel="0" collapsed="false">
      <c r="A1919" s="22" t="n">
        <v>1918</v>
      </c>
      <c r="B1919" s="180"/>
      <c r="C1919" s="22"/>
      <c r="D1919" s="22"/>
      <c r="E1919" s="22"/>
      <c r="F1919" s="22"/>
      <c r="G1919" s="22"/>
      <c r="H1919" s="183"/>
      <c r="I1919" s="183"/>
      <c r="J1919" s="22"/>
      <c r="K1919" s="191" t="e">
        <f aca="false">VLOOKUP('Altri Costi'!J1919,Legenda!$D$1:$F$258,2)</f>
        <v>#N/A</v>
      </c>
      <c r="L1919" s="22"/>
      <c r="M1919" s="22"/>
      <c r="N1919" s="203"/>
      <c r="O1919" s="183"/>
      <c r="P1919" s="22"/>
      <c r="Q1919" s="203"/>
      <c r="R1919" s="183"/>
      <c r="S1919" s="184" t="n">
        <f aca="false">'Piano Finanziario Annuale'!$F$6</f>
        <v>0</v>
      </c>
      <c r="T1919" s="185" t="n">
        <v>0</v>
      </c>
      <c r="U1919" s="186"/>
      <c r="V1919" s="187" t="n">
        <f aca="false">(T1919*U1919)</f>
        <v>0</v>
      </c>
      <c r="W1919" s="185" t="n">
        <v>0</v>
      </c>
      <c r="X1919" s="185" t="n">
        <f aca="false">IF(OR(S1919="sì",S1919="forfettario 190"),SUM(T1919+W1919),SUM(T1919+V1919+W1919))</f>
        <v>0</v>
      </c>
      <c r="Y1919" s="205"/>
      <c r="Z1919" s="205"/>
      <c r="AA1919" s="206"/>
      <c r="AB1919" s="189" t="n">
        <f aca="false">IF(AA1919="SI",X1919,0)</f>
        <v>0</v>
      </c>
      <c r="AC1919" s="207"/>
      <c r="AD1919" s="207"/>
      <c r="AE1919" s="207"/>
      <c r="AF1919" s="207"/>
      <c r="AG1919" s="207"/>
      <c r="AH1919" s="208"/>
    </row>
    <row r="1920" customFormat="false" ht="13.5" hidden="false" customHeight="true" outlineLevel="0" collapsed="false">
      <c r="A1920" s="22" t="n">
        <v>1919</v>
      </c>
      <c r="B1920" s="180"/>
      <c r="C1920" s="22"/>
      <c r="D1920" s="22"/>
      <c r="E1920" s="22"/>
      <c r="F1920" s="22"/>
      <c r="G1920" s="22"/>
      <c r="H1920" s="183"/>
      <c r="I1920" s="183"/>
      <c r="J1920" s="22"/>
      <c r="K1920" s="191" t="e">
        <f aca="false">VLOOKUP('Altri Costi'!J1920,Legenda!$D$1:$F$258,2)</f>
        <v>#N/A</v>
      </c>
      <c r="L1920" s="22"/>
      <c r="M1920" s="22"/>
      <c r="N1920" s="203"/>
      <c r="O1920" s="183"/>
      <c r="P1920" s="22"/>
      <c r="Q1920" s="203"/>
      <c r="R1920" s="183"/>
      <c r="S1920" s="184" t="n">
        <f aca="false">'Piano Finanziario Annuale'!$F$6</f>
        <v>0</v>
      </c>
      <c r="T1920" s="185" t="n">
        <v>0</v>
      </c>
      <c r="U1920" s="186"/>
      <c r="V1920" s="187" t="n">
        <f aca="false">(T1920*U1920)</f>
        <v>0</v>
      </c>
      <c r="W1920" s="185" t="n">
        <v>0</v>
      </c>
      <c r="X1920" s="185" t="n">
        <f aca="false">IF(OR(S1920="sì",S1920="forfettario 190"),SUM(T1920+W1920),SUM(T1920+V1920+W1920))</f>
        <v>0</v>
      </c>
      <c r="Y1920" s="205"/>
      <c r="Z1920" s="205"/>
      <c r="AA1920" s="206"/>
      <c r="AB1920" s="189" t="n">
        <f aca="false">IF(AA1920="SI",X1920,0)</f>
        <v>0</v>
      </c>
      <c r="AC1920" s="207"/>
      <c r="AD1920" s="207"/>
      <c r="AE1920" s="207"/>
      <c r="AF1920" s="207"/>
      <c r="AG1920" s="207"/>
      <c r="AH1920" s="208"/>
    </row>
    <row r="1921" customFormat="false" ht="13.5" hidden="false" customHeight="true" outlineLevel="0" collapsed="false">
      <c r="A1921" s="22" t="n">
        <v>1920</v>
      </c>
      <c r="B1921" s="180"/>
      <c r="C1921" s="22"/>
      <c r="D1921" s="22"/>
      <c r="E1921" s="22"/>
      <c r="F1921" s="22"/>
      <c r="G1921" s="22"/>
      <c r="H1921" s="183"/>
      <c r="I1921" s="183"/>
      <c r="J1921" s="22"/>
      <c r="K1921" s="191" t="e">
        <f aca="false">VLOOKUP('Altri Costi'!J1921,Legenda!$D$1:$F$258,2)</f>
        <v>#N/A</v>
      </c>
      <c r="L1921" s="22"/>
      <c r="M1921" s="22"/>
      <c r="N1921" s="203"/>
      <c r="O1921" s="183"/>
      <c r="P1921" s="22"/>
      <c r="Q1921" s="203"/>
      <c r="R1921" s="183"/>
      <c r="S1921" s="184" t="n">
        <f aca="false">'Piano Finanziario Annuale'!$F$6</f>
        <v>0</v>
      </c>
      <c r="T1921" s="185" t="n">
        <v>0</v>
      </c>
      <c r="U1921" s="186"/>
      <c r="V1921" s="187" t="n">
        <f aca="false">(T1921*U1921)</f>
        <v>0</v>
      </c>
      <c r="W1921" s="185" t="n">
        <v>0</v>
      </c>
      <c r="X1921" s="185" t="n">
        <f aca="false">IF(OR(S1921="sì",S1921="forfettario 190"),SUM(T1921+W1921),SUM(T1921+V1921+W1921))</f>
        <v>0</v>
      </c>
      <c r="Y1921" s="205"/>
      <c r="Z1921" s="205"/>
      <c r="AA1921" s="206"/>
      <c r="AB1921" s="189" t="n">
        <f aca="false">IF(AA1921="SI",X1921,0)</f>
        <v>0</v>
      </c>
      <c r="AC1921" s="207"/>
      <c r="AD1921" s="207"/>
      <c r="AE1921" s="207"/>
      <c r="AF1921" s="207"/>
      <c r="AG1921" s="207"/>
      <c r="AH1921" s="208"/>
    </row>
    <row r="1922" customFormat="false" ht="13.5" hidden="false" customHeight="true" outlineLevel="0" collapsed="false">
      <c r="A1922" s="22" t="n">
        <v>1921</v>
      </c>
      <c r="B1922" s="180"/>
      <c r="C1922" s="22"/>
      <c r="D1922" s="22"/>
      <c r="E1922" s="22"/>
      <c r="F1922" s="22"/>
      <c r="G1922" s="22"/>
      <c r="H1922" s="183"/>
      <c r="I1922" s="183"/>
      <c r="J1922" s="22"/>
      <c r="K1922" s="191" t="e">
        <f aca="false">VLOOKUP('Altri Costi'!J1922,Legenda!$D$1:$F$258,2)</f>
        <v>#N/A</v>
      </c>
      <c r="L1922" s="22"/>
      <c r="M1922" s="22"/>
      <c r="N1922" s="203"/>
      <c r="O1922" s="183"/>
      <c r="P1922" s="22"/>
      <c r="Q1922" s="203"/>
      <c r="R1922" s="183"/>
      <c r="S1922" s="184" t="n">
        <f aca="false">'Piano Finanziario Annuale'!$F$6</f>
        <v>0</v>
      </c>
      <c r="T1922" s="185" t="n">
        <v>0</v>
      </c>
      <c r="U1922" s="186"/>
      <c r="V1922" s="187" t="n">
        <f aca="false">(T1922*U1922)</f>
        <v>0</v>
      </c>
      <c r="W1922" s="185" t="n">
        <v>0</v>
      </c>
      <c r="X1922" s="185" t="n">
        <f aca="false">IF(OR(S1922="sì",S1922="forfettario 190"),SUM(T1922+W1922),SUM(T1922+V1922+W1922))</f>
        <v>0</v>
      </c>
      <c r="Y1922" s="205"/>
      <c r="Z1922" s="205"/>
      <c r="AA1922" s="206"/>
      <c r="AB1922" s="189" t="n">
        <f aca="false">IF(AA1922="SI",X1922,0)</f>
        <v>0</v>
      </c>
      <c r="AC1922" s="207"/>
      <c r="AD1922" s="207"/>
      <c r="AE1922" s="207"/>
      <c r="AF1922" s="207"/>
      <c r="AG1922" s="207"/>
      <c r="AH1922" s="208"/>
    </row>
    <row r="1923" customFormat="false" ht="13.5" hidden="false" customHeight="true" outlineLevel="0" collapsed="false">
      <c r="A1923" s="22" t="n">
        <v>1922</v>
      </c>
      <c r="B1923" s="180"/>
      <c r="C1923" s="22"/>
      <c r="D1923" s="22"/>
      <c r="E1923" s="22"/>
      <c r="F1923" s="22"/>
      <c r="G1923" s="22"/>
      <c r="H1923" s="183"/>
      <c r="I1923" s="183"/>
      <c r="J1923" s="22"/>
      <c r="K1923" s="191" t="e">
        <f aca="false">VLOOKUP('Altri Costi'!J1923,Legenda!$D$1:$F$258,2)</f>
        <v>#N/A</v>
      </c>
      <c r="L1923" s="22"/>
      <c r="M1923" s="22"/>
      <c r="N1923" s="203"/>
      <c r="O1923" s="183"/>
      <c r="P1923" s="22"/>
      <c r="Q1923" s="203"/>
      <c r="R1923" s="183"/>
      <c r="S1923" s="184" t="n">
        <f aca="false">'Piano Finanziario Annuale'!$F$6</f>
        <v>0</v>
      </c>
      <c r="T1923" s="185" t="n">
        <v>0</v>
      </c>
      <c r="U1923" s="186"/>
      <c r="V1923" s="187" t="n">
        <f aca="false">(T1923*U1923)</f>
        <v>0</v>
      </c>
      <c r="W1923" s="185" t="n">
        <v>0</v>
      </c>
      <c r="X1923" s="185" t="n">
        <f aca="false">IF(OR(S1923="sì",S1923="forfettario 190"),SUM(T1923+W1923),SUM(T1923+V1923+W1923))</f>
        <v>0</v>
      </c>
      <c r="Y1923" s="205"/>
      <c r="Z1923" s="205"/>
      <c r="AA1923" s="206"/>
      <c r="AB1923" s="189" t="n">
        <f aca="false">IF(AA1923="SI",X1923,0)</f>
        <v>0</v>
      </c>
      <c r="AC1923" s="207"/>
      <c r="AD1923" s="207"/>
      <c r="AE1923" s="207"/>
      <c r="AF1923" s="207"/>
      <c r="AG1923" s="207"/>
      <c r="AH1923" s="208"/>
    </row>
    <row r="1924" customFormat="false" ht="13.5" hidden="false" customHeight="true" outlineLevel="0" collapsed="false">
      <c r="A1924" s="22" t="n">
        <v>1923</v>
      </c>
      <c r="B1924" s="180"/>
      <c r="C1924" s="22"/>
      <c r="D1924" s="22"/>
      <c r="E1924" s="22"/>
      <c r="F1924" s="22"/>
      <c r="G1924" s="22"/>
      <c r="H1924" s="183"/>
      <c r="I1924" s="183"/>
      <c r="J1924" s="22"/>
      <c r="K1924" s="191" t="e">
        <f aca="false">VLOOKUP('Altri Costi'!J1924,Legenda!$D$1:$F$258,2)</f>
        <v>#N/A</v>
      </c>
      <c r="L1924" s="22"/>
      <c r="M1924" s="22"/>
      <c r="N1924" s="203"/>
      <c r="O1924" s="183"/>
      <c r="P1924" s="22"/>
      <c r="Q1924" s="203"/>
      <c r="R1924" s="183"/>
      <c r="S1924" s="184" t="n">
        <f aca="false">'Piano Finanziario Annuale'!$F$6</f>
        <v>0</v>
      </c>
      <c r="T1924" s="185" t="n">
        <v>0</v>
      </c>
      <c r="U1924" s="186"/>
      <c r="V1924" s="187" t="n">
        <f aca="false">(T1924*U1924)</f>
        <v>0</v>
      </c>
      <c r="W1924" s="185" t="n">
        <v>0</v>
      </c>
      <c r="X1924" s="185" t="n">
        <f aca="false">IF(OR(S1924="sì",S1924="forfettario 190"),SUM(T1924+W1924),SUM(T1924+V1924+W1924))</f>
        <v>0</v>
      </c>
      <c r="Y1924" s="205"/>
      <c r="Z1924" s="205"/>
      <c r="AA1924" s="206"/>
      <c r="AB1924" s="189" t="n">
        <f aca="false">IF(AA1924="SI",X1924,0)</f>
        <v>0</v>
      </c>
      <c r="AC1924" s="207"/>
      <c r="AD1924" s="207"/>
      <c r="AE1924" s="207"/>
      <c r="AF1924" s="207"/>
      <c r="AG1924" s="207"/>
      <c r="AH1924" s="208"/>
    </row>
    <row r="1925" customFormat="false" ht="13.5" hidden="false" customHeight="true" outlineLevel="0" collapsed="false">
      <c r="A1925" s="22" t="n">
        <v>1924</v>
      </c>
      <c r="B1925" s="180"/>
      <c r="C1925" s="22"/>
      <c r="D1925" s="22"/>
      <c r="E1925" s="22"/>
      <c r="F1925" s="22"/>
      <c r="G1925" s="22"/>
      <c r="H1925" s="183"/>
      <c r="I1925" s="183"/>
      <c r="J1925" s="22"/>
      <c r="K1925" s="191" t="e">
        <f aca="false">VLOOKUP('Altri Costi'!J1925,Legenda!$D$1:$F$258,2)</f>
        <v>#N/A</v>
      </c>
      <c r="L1925" s="22"/>
      <c r="M1925" s="22"/>
      <c r="N1925" s="203"/>
      <c r="O1925" s="183"/>
      <c r="P1925" s="22"/>
      <c r="Q1925" s="203"/>
      <c r="R1925" s="183"/>
      <c r="S1925" s="184" t="n">
        <f aca="false">'Piano Finanziario Annuale'!$F$6</f>
        <v>0</v>
      </c>
      <c r="T1925" s="185" t="n">
        <v>0</v>
      </c>
      <c r="U1925" s="186"/>
      <c r="V1925" s="187" t="n">
        <f aca="false">(T1925*U1925)</f>
        <v>0</v>
      </c>
      <c r="W1925" s="185" t="n">
        <v>0</v>
      </c>
      <c r="X1925" s="185" t="n">
        <f aca="false">IF(OR(S1925="sì",S1925="forfettario 190"),SUM(T1925+W1925),SUM(T1925+V1925+W1925))</f>
        <v>0</v>
      </c>
      <c r="Y1925" s="205"/>
      <c r="Z1925" s="205"/>
      <c r="AA1925" s="206"/>
      <c r="AB1925" s="189" t="n">
        <f aca="false">IF(AA1925="SI",X1925,0)</f>
        <v>0</v>
      </c>
      <c r="AC1925" s="207"/>
      <c r="AD1925" s="207"/>
      <c r="AE1925" s="207"/>
      <c r="AF1925" s="207"/>
      <c r="AG1925" s="207"/>
      <c r="AH1925" s="208"/>
    </row>
    <row r="1926" customFormat="false" ht="13.5" hidden="false" customHeight="true" outlineLevel="0" collapsed="false">
      <c r="A1926" s="22" t="n">
        <v>1925</v>
      </c>
      <c r="B1926" s="180"/>
      <c r="C1926" s="22"/>
      <c r="D1926" s="22"/>
      <c r="E1926" s="22"/>
      <c r="F1926" s="22"/>
      <c r="G1926" s="22"/>
      <c r="H1926" s="183"/>
      <c r="I1926" s="183"/>
      <c r="J1926" s="22"/>
      <c r="K1926" s="191" t="e">
        <f aca="false">VLOOKUP('Altri Costi'!J1926,Legenda!$D$1:$F$258,2)</f>
        <v>#N/A</v>
      </c>
      <c r="L1926" s="22"/>
      <c r="M1926" s="22"/>
      <c r="N1926" s="203"/>
      <c r="O1926" s="183"/>
      <c r="P1926" s="22"/>
      <c r="Q1926" s="203"/>
      <c r="R1926" s="183"/>
      <c r="S1926" s="184" t="n">
        <f aca="false">'Piano Finanziario Annuale'!$F$6</f>
        <v>0</v>
      </c>
      <c r="T1926" s="185" t="n">
        <v>0</v>
      </c>
      <c r="U1926" s="186"/>
      <c r="V1926" s="187" t="n">
        <f aca="false">(T1926*U1926)</f>
        <v>0</v>
      </c>
      <c r="W1926" s="185" t="n">
        <v>0</v>
      </c>
      <c r="X1926" s="185" t="n">
        <f aca="false">IF(OR(S1926="sì",S1926="forfettario 190"),SUM(T1926+W1926),SUM(T1926+V1926+W1926))</f>
        <v>0</v>
      </c>
      <c r="Y1926" s="205"/>
      <c r="Z1926" s="205"/>
      <c r="AA1926" s="206"/>
      <c r="AB1926" s="189" t="n">
        <f aca="false">IF(AA1926="SI",X1926,0)</f>
        <v>0</v>
      </c>
      <c r="AC1926" s="207"/>
      <c r="AD1926" s="207"/>
      <c r="AE1926" s="207"/>
      <c r="AF1926" s="207"/>
      <c r="AG1926" s="207"/>
      <c r="AH1926" s="208"/>
    </row>
    <row r="1927" customFormat="false" ht="13.5" hidden="false" customHeight="true" outlineLevel="0" collapsed="false">
      <c r="A1927" s="22" t="n">
        <v>1926</v>
      </c>
      <c r="B1927" s="180"/>
      <c r="C1927" s="22"/>
      <c r="D1927" s="22"/>
      <c r="E1927" s="22"/>
      <c r="F1927" s="22"/>
      <c r="G1927" s="22"/>
      <c r="H1927" s="183"/>
      <c r="I1927" s="183"/>
      <c r="J1927" s="22"/>
      <c r="K1927" s="191" t="e">
        <f aca="false">VLOOKUP('Altri Costi'!J1927,Legenda!$D$1:$F$258,2)</f>
        <v>#N/A</v>
      </c>
      <c r="L1927" s="22"/>
      <c r="M1927" s="22"/>
      <c r="N1927" s="203"/>
      <c r="O1927" s="183"/>
      <c r="P1927" s="22"/>
      <c r="Q1927" s="203"/>
      <c r="R1927" s="183"/>
      <c r="S1927" s="184" t="n">
        <f aca="false">'Piano Finanziario Annuale'!$F$6</f>
        <v>0</v>
      </c>
      <c r="T1927" s="185" t="n">
        <v>0</v>
      </c>
      <c r="U1927" s="186"/>
      <c r="V1927" s="187" t="n">
        <f aca="false">(T1927*U1927)</f>
        <v>0</v>
      </c>
      <c r="W1927" s="185" t="n">
        <v>0</v>
      </c>
      <c r="X1927" s="185" t="n">
        <f aca="false">IF(OR(S1927="sì",S1927="forfettario 190"),SUM(T1927+W1927),SUM(T1927+V1927+W1927))</f>
        <v>0</v>
      </c>
      <c r="Y1927" s="205"/>
      <c r="Z1927" s="205"/>
      <c r="AA1927" s="206"/>
      <c r="AB1927" s="189" t="n">
        <f aca="false">IF(AA1927="SI",X1927,0)</f>
        <v>0</v>
      </c>
      <c r="AC1927" s="207"/>
      <c r="AD1927" s="207"/>
      <c r="AE1927" s="207"/>
      <c r="AF1927" s="207"/>
      <c r="AG1927" s="207"/>
      <c r="AH1927" s="208"/>
    </row>
    <row r="1928" customFormat="false" ht="13.5" hidden="false" customHeight="true" outlineLevel="0" collapsed="false">
      <c r="A1928" s="22" t="n">
        <v>1927</v>
      </c>
      <c r="B1928" s="180"/>
      <c r="C1928" s="22"/>
      <c r="D1928" s="22"/>
      <c r="E1928" s="22"/>
      <c r="F1928" s="22"/>
      <c r="G1928" s="22"/>
      <c r="H1928" s="183"/>
      <c r="I1928" s="183"/>
      <c r="J1928" s="22"/>
      <c r="K1928" s="191" t="e">
        <f aca="false">VLOOKUP('Altri Costi'!J1928,Legenda!$D$1:$F$258,2)</f>
        <v>#N/A</v>
      </c>
      <c r="L1928" s="22"/>
      <c r="M1928" s="22"/>
      <c r="N1928" s="203"/>
      <c r="O1928" s="183"/>
      <c r="P1928" s="22"/>
      <c r="Q1928" s="203"/>
      <c r="R1928" s="183"/>
      <c r="S1928" s="184" t="n">
        <f aca="false">'Piano Finanziario Annuale'!$F$6</f>
        <v>0</v>
      </c>
      <c r="T1928" s="185" t="n">
        <v>0</v>
      </c>
      <c r="U1928" s="186"/>
      <c r="V1928" s="187" t="n">
        <f aca="false">(T1928*U1928)</f>
        <v>0</v>
      </c>
      <c r="W1928" s="185" t="n">
        <v>0</v>
      </c>
      <c r="X1928" s="185" t="n">
        <f aca="false">IF(OR(S1928="sì",S1928="forfettario 190"),SUM(T1928+W1928),SUM(T1928+V1928+W1928))</f>
        <v>0</v>
      </c>
      <c r="Y1928" s="205"/>
      <c r="Z1928" s="205"/>
      <c r="AA1928" s="206"/>
      <c r="AB1928" s="189" t="n">
        <f aca="false">IF(AA1928="SI",X1928,0)</f>
        <v>0</v>
      </c>
      <c r="AC1928" s="207"/>
      <c r="AD1928" s="207"/>
      <c r="AE1928" s="207"/>
      <c r="AF1928" s="207"/>
      <c r="AG1928" s="207"/>
      <c r="AH1928" s="208"/>
    </row>
    <row r="1929" customFormat="false" ht="13.5" hidden="false" customHeight="true" outlineLevel="0" collapsed="false">
      <c r="A1929" s="22" t="n">
        <v>1928</v>
      </c>
      <c r="B1929" s="180"/>
      <c r="C1929" s="22"/>
      <c r="D1929" s="22"/>
      <c r="E1929" s="22"/>
      <c r="F1929" s="22"/>
      <c r="G1929" s="22"/>
      <c r="H1929" s="183"/>
      <c r="I1929" s="183"/>
      <c r="J1929" s="22"/>
      <c r="K1929" s="191" t="e">
        <f aca="false">VLOOKUP('Altri Costi'!J1929,Legenda!$D$1:$F$258,2)</f>
        <v>#N/A</v>
      </c>
      <c r="L1929" s="22"/>
      <c r="M1929" s="22"/>
      <c r="N1929" s="203"/>
      <c r="O1929" s="183"/>
      <c r="P1929" s="22"/>
      <c r="Q1929" s="203"/>
      <c r="R1929" s="183"/>
      <c r="S1929" s="184" t="n">
        <f aca="false">'Piano Finanziario Annuale'!$F$6</f>
        <v>0</v>
      </c>
      <c r="T1929" s="185" t="n">
        <v>0</v>
      </c>
      <c r="U1929" s="186"/>
      <c r="V1929" s="187" t="n">
        <f aca="false">(T1929*U1929)</f>
        <v>0</v>
      </c>
      <c r="W1929" s="185" t="n">
        <v>0</v>
      </c>
      <c r="X1929" s="185" t="n">
        <f aca="false">IF(OR(S1929="sì",S1929="forfettario 190"),SUM(T1929+W1929),SUM(T1929+V1929+W1929))</f>
        <v>0</v>
      </c>
      <c r="Y1929" s="205"/>
      <c r="Z1929" s="205"/>
      <c r="AA1929" s="206"/>
      <c r="AB1929" s="189" t="n">
        <f aca="false">IF(AA1929="SI",X1929,0)</f>
        <v>0</v>
      </c>
      <c r="AC1929" s="207"/>
      <c r="AD1929" s="207"/>
      <c r="AE1929" s="207"/>
      <c r="AF1929" s="207"/>
      <c r="AG1929" s="207"/>
      <c r="AH1929" s="208"/>
    </row>
    <row r="1930" customFormat="false" ht="13.5" hidden="false" customHeight="true" outlineLevel="0" collapsed="false">
      <c r="A1930" s="22" t="n">
        <v>1929</v>
      </c>
      <c r="B1930" s="180"/>
      <c r="C1930" s="22"/>
      <c r="D1930" s="22"/>
      <c r="E1930" s="22"/>
      <c r="F1930" s="22"/>
      <c r="G1930" s="22"/>
      <c r="H1930" s="183"/>
      <c r="I1930" s="183"/>
      <c r="J1930" s="22"/>
      <c r="K1930" s="191" t="e">
        <f aca="false">VLOOKUP('Altri Costi'!J1930,Legenda!$D$1:$F$258,2)</f>
        <v>#N/A</v>
      </c>
      <c r="L1930" s="22"/>
      <c r="M1930" s="22"/>
      <c r="N1930" s="203"/>
      <c r="O1930" s="183"/>
      <c r="P1930" s="22"/>
      <c r="Q1930" s="203"/>
      <c r="R1930" s="183"/>
      <c r="S1930" s="184" t="n">
        <f aca="false">'Piano Finanziario Annuale'!$F$6</f>
        <v>0</v>
      </c>
      <c r="T1930" s="185" t="n">
        <v>0</v>
      </c>
      <c r="U1930" s="186"/>
      <c r="V1930" s="187" t="n">
        <f aca="false">(T1930*U1930)</f>
        <v>0</v>
      </c>
      <c r="W1930" s="185" t="n">
        <v>0</v>
      </c>
      <c r="X1930" s="185" t="n">
        <f aca="false">IF(OR(S1930="sì",S1930="forfettario 190"),SUM(T1930+W1930),SUM(T1930+V1930+W1930))</f>
        <v>0</v>
      </c>
      <c r="Y1930" s="205"/>
      <c r="Z1930" s="205"/>
      <c r="AA1930" s="206"/>
      <c r="AB1930" s="189" t="n">
        <f aca="false">IF(AA1930="SI",X1930,0)</f>
        <v>0</v>
      </c>
      <c r="AC1930" s="207"/>
      <c r="AD1930" s="207"/>
      <c r="AE1930" s="207"/>
      <c r="AF1930" s="207"/>
      <c r="AG1930" s="207"/>
      <c r="AH1930" s="208"/>
    </row>
    <row r="1931" customFormat="false" ht="13.5" hidden="false" customHeight="true" outlineLevel="0" collapsed="false">
      <c r="A1931" s="22" t="n">
        <v>1930</v>
      </c>
      <c r="B1931" s="180"/>
      <c r="C1931" s="22"/>
      <c r="D1931" s="22"/>
      <c r="E1931" s="22"/>
      <c r="F1931" s="22"/>
      <c r="G1931" s="22"/>
      <c r="H1931" s="183"/>
      <c r="I1931" s="183"/>
      <c r="J1931" s="22"/>
      <c r="K1931" s="191" t="e">
        <f aca="false">VLOOKUP('Altri Costi'!J1931,Legenda!$D$1:$F$258,2)</f>
        <v>#N/A</v>
      </c>
      <c r="L1931" s="22"/>
      <c r="M1931" s="22"/>
      <c r="N1931" s="203"/>
      <c r="O1931" s="183"/>
      <c r="P1931" s="22"/>
      <c r="Q1931" s="203"/>
      <c r="R1931" s="183"/>
      <c r="S1931" s="184" t="n">
        <f aca="false">'Piano Finanziario Annuale'!$F$6</f>
        <v>0</v>
      </c>
      <c r="T1931" s="185" t="n">
        <v>0</v>
      </c>
      <c r="U1931" s="186"/>
      <c r="V1931" s="187" t="n">
        <f aca="false">(T1931*U1931)</f>
        <v>0</v>
      </c>
      <c r="W1931" s="185" t="n">
        <v>0</v>
      </c>
      <c r="X1931" s="185" t="n">
        <f aca="false">IF(OR(S1931="sì",S1931="forfettario 190"),SUM(T1931+W1931),SUM(T1931+V1931+W1931))</f>
        <v>0</v>
      </c>
      <c r="Y1931" s="205"/>
      <c r="Z1931" s="205"/>
      <c r="AA1931" s="206"/>
      <c r="AB1931" s="189" t="n">
        <f aca="false">IF(AA1931="SI",X1931,0)</f>
        <v>0</v>
      </c>
      <c r="AC1931" s="207"/>
      <c r="AD1931" s="207"/>
      <c r="AE1931" s="207"/>
      <c r="AF1931" s="207"/>
      <c r="AG1931" s="207"/>
      <c r="AH1931" s="208"/>
    </row>
    <row r="1932" customFormat="false" ht="13.5" hidden="false" customHeight="true" outlineLevel="0" collapsed="false">
      <c r="A1932" s="22" t="n">
        <v>1931</v>
      </c>
      <c r="B1932" s="180"/>
      <c r="C1932" s="22"/>
      <c r="D1932" s="22"/>
      <c r="E1932" s="22"/>
      <c r="F1932" s="22"/>
      <c r="G1932" s="22"/>
      <c r="H1932" s="183"/>
      <c r="I1932" s="183"/>
      <c r="J1932" s="22"/>
      <c r="K1932" s="191" t="e">
        <f aca="false">VLOOKUP('Altri Costi'!J1932,Legenda!$D$1:$F$258,2)</f>
        <v>#N/A</v>
      </c>
      <c r="L1932" s="22"/>
      <c r="M1932" s="22"/>
      <c r="N1932" s="203"/>
      <c r="O1932" s="183"/>
      <c r="P1932" s="22"/>
      <c r="Q1932" s="203"/>
      <c r="R1932" s="183"/>
      <c r="S1932" s="184" t="n">
        <f aca="false">'Piano Finanziario Annuale'!$F$6</f>
        <v>0</v>
      </c>
      <c r="T1932" s="185" t="n">
        <v>0</v>
      </c>
      <c r="U1932" s="186"/>
      <c r="V1932" s="187" t="n">
        <f aca="false">(T1932*U1932)</f>
        <v>0</v>
      </c>
      <c r="W1932" s="185" t="n">
        <v>0</v>
      </c>
      <c r="X1932" s="185" t="n">
        <f aca="false">IF(OR(S1932="sì",S1932="forfettario 190"),SUM(T1932+W1932),SUM(T1932+V1932+W1932))</f>
        <v>0</v>
      </c>
      <c r="Y1932" s="205"/>
      <c r="Z1932" s="205"/>
      <c r="AA1932" s="206"/>
      <c r="AB1932" s="189" t="n">
        <f aca="false">IF(AA1932="SI",X1932,0)</f>
        <v>0</v>
      </c>
      <c r="AC1932" s="207"/>
      <c r="AD1932" s="207"/>
      <c r="AE1932" s="207"/>
      <c r="AF1932" s="207"/>
      <c r="AG1932" s="207"/>
      <c r="AH1932" s="208"/>
    </row>
    <row r="1933" customFormat="false" ht="13.5" hidden="false" customHeight="true" outlineLevel="0" collapsed="false">
      <c r="A1933" s="22" t="n">
        <v>1932</v>
      </c>
      <c r="B1933" s="180"/>
      <c r="C1933" s="22"/>
      <c r="D1933" s="22"/>
      <c r="E1933" s="22"/>
      <c r="F1933" s="22"/>
      <c r="G1933" s="22"/>
      <c r="H1933" s="183"/>
      <c r="I1933" s="183"/>
      <c r="J1933" s="22"/>
      <c r="K1933" s="191" t="e">
        <f aca="false">VLOOKUP('Altri Costi'!J1933,Legenda!$D$1:$F$258,2)</f>
        <v>#N/A</v>
      </c>
      <c r="L1933" s="22"/>
      <c r="M1933" s="22"/>
      <c r="N1933" s="203"/>
      <c r="O1933" s="183"/>
      <c r="P1933" s="22"/>
      <c r="Q1933" s="203"/>
      <c r="R1933" s="183"/>
      <c r="S1933" s="184" t="n">
        <f aca="false">'Piano Finanziario Annuale'!$F$6</f>
        <v>0</v>
      </c>
      <c r="T1933" s="185" t="n">
        <v>0</v>
      </c>
      <c r="U1933" s="186"/>
      <c r="V1933" s="187" t="n">
        <f aca="false">(T1933*U1933)</f>
        <v>0</v>
      </c>
      <c r="W1933" s="185" t="n">
        <v>0</v>
      </c>
      <c r="X1933" s="185" t="n">
        <f aca="false">IF(OR(S1933="sì",S1933="forfettario 190"),SUM(T1933+W1933),SUM(T1933+V1933+W1933))</f>
        <v>0</v>
      </c>
      <c r="Y1933" s="205"/>
      <c r="Z1933" s="205"/>
      <c r="AA1933" s="206"/>
      <c r="AB1933" s="189" t="n">
        <f aca="false">IF(AA1933="SI",X1933,0)</f>
        <v>0</v>
      </c>
      <c r="AC1933" s="207"/>
      <c r="AD1933" s="207"/>
      <c r="AE1933" s="207"/>
      <c r="AF1933" s="207"/>
      <c r="AG1933" s="207"/>
      <c r="AH1933" s="208"/>
    </row>
    <row r="1934" customFormat="false" ht="13.5" hidden="false" customHeight="true" outlineLevel="0" collapsed="false">
      <c r="A1934" s="22" t="n">
        <v>1933</v>
      </c>
      <c r="B1934" s="180"/>
      <c r="C1934" s="22"/>
      <c r="D1934" s="22"/>
      <c r="E1934" s="22"/>
      <c r="F1934" s="22"/>
      <c r="G1934" s="22"/>
      <c r="H1934" s="183"/>
      <c r="I1934" s="183"/>
      <c r="J1934" s="22"/>
      <c r="K1934" s="191" t="e">
        <f aca="false">VLOOKUP('Altri Costi'!J1934,Legenda!$D$1:$F$258,2)</f>
        <v>#N/A</v>
      </c>
      <c r="L1934" s="22"/>
      <c r="M1934" s="22"/>
      <c r="N1934" s="203"/>
      <c r="O1934" s="183"/>
      <c r="P1934" s="22"/>
      <c r="Q1934" s="203"/>
      <c r="R1934" s="183"/>
      <c r="S1934" s="184" t="n">
        <f aca="false">'Piano Finanziario Annuale'!$F$6</f>
        <v>0</v>
      </c>
      <c r="T1934" s="185" t="n">
        <v>0</v>
      </c>
      <c r="U1934" s="186"/>
      <c r="V1934" s="187" t="n">
        <f aca="false">(T1934*U1934)</f>
        <v>0</v>
      </c>
      <c r="W1934" s="185" t="n">
        <v>0</v>
      </c>
      <c r="X1934" s="185" t="n">
        <f aca="false">IF(OR(S1934="sì",S1934="forfettario 190"),SUM(T1934+W1934),SUM(T1934+V1934+W1934))</f>
        <v>0</v>
      </c>
      <c r="Y1934" s="205"/>
      <c r="Z1934" s="205"/>
      <c r="AA1934" s="206"/>
      <c r="AB1934" s="189" t="n">
        <f aca="false">IF(AA1934="SI",X1934,0)</f>
        <v>0</v>
      </c>
      <c r="AC1934" s="207"/>
      <c r="AD1934" s="207"/>
      <c r="AE1934" s="207"/>
      <c r="AF1934" s="207"/>
      <c r="AG1934" s="207"/>
      <c r="AH1934" s="208"/>
    </row>
    <row r="1935" customFormat="false" ht="13.5" hidden="false" customHeight="true" outlineLevel="0" collapsed="false">
      <c r="A1935" s="22" t="n">
        <v>1934</v>
      </c>
      <c r="B1935" s="180"/>
      <c r="C1935" s="22"/>
      <c r="D1935" s="22"/>
      <c r="E1935" s="22"/>
      <c r="F1935" s="22"/>
      <c r="G1935" s="22"/>
      <c r="H1935" s="183"/>
      <c r="I1935" s="183"/>
      <c r="J1935" s="22"/>
      <c r="K1935" s="191" t="e">
        <f aca="false">VLOOKUP('Altri Costi'!J1935,Legenda!$D$1:$F$258,2)</f>
        <v>#N/A</v>
      </c>
      <c r="L1935" s="22"/>
      <c r="M1935" s="22"/>
      <c r="N1935" s="203"/>
      <c r="O1935" s="183"/>
      <c r="P1935" s="22"/>
      <c r="Q1935" s="203"/>
      <c r="R1935" s="183"/>
      <c r="S1935" s="184" t="n">
        <f aca="false">'Piano Finanziario Annuale'!$F$6</f>
        <v>0</v>
      </c>
      <c r="T1935" s="185" t="n">
        <v>0</v>
      </c>
      <c r="U1935" s="186"/>
      <c r="V1935" s="187" t="n">
        <f aca="false">(T1935*U1935)</f>
        <v>0</v>
      </c>
      <c r="W1935" s="185" t="n">
        <v>0</v>
      </c>
      <c r="X1935" s="185" t="n">
        <f aca="false">IF(OR(S1935="sì",S1935="forfettario 190"),SUM(T1935+W1935),SUM(T1935+V1935+W1935))</f>
        <v>0</v>
      </c>
      <c r="Y1935" s="205"/>
      <c r="Z1935" s="205"/>
      <c r="AA1935" s="206"/>
      <c r="AB1935" s="189" t="n">
        <f aca="false">IF(AA1935="SI",X1935,0)</f>
        <v>0</v>
      </c>
      <c r="AC1935" s="207"/>
      <c r="AD1935" s="207"/>
      <c r="AE1935" s="207"/>
      <c r="AF1935" s="207"/>
      <c r="AG1935" s="207"/>
      <c r="AH1935" s="208"/>
    </row>
    <row r="1936" customFormat="false" ht="13.5" hidden="false" customHeight="true" outlineLevel="0" collapsed="false">
      <c r="A1936" s="22" t="n">
        <v>1935</v>
      </c>
      <c r="B1936" s="180"/>
      <c r="C1936" s="22"/>
      <c r="D1936" s="22"/>
      <c r="E1936" s="22"/>
      <c r="F1936" s="22"/>
      <c r="G1936" s="22"/>
      <c r="H1936" s="183"/>
      <c r="I1936" s="183"/>
      <c r="J1936" s="22"/>
      <c r="K1936" s="191" t="e">
        <f aca="false">VLOOKUP('Altri Costi'!J1936,Legenda!$D$1:$F$258,2)</f>
        <v>#N/A</v>
      </c>
      <c r="L1936" s="22"/>
      <c r="M1936" s="22"/>
      <c r="N1936" s="203"/>
      <c r="O1936" s="183"/>
      <c r="P1936" s="22"/>
      <c r="Q1936" s="203"/>
      <c r="R1936" s="183"/>
      <c r="S1936" s="184" t="n">
        <f aca="false">'Piano Finanziario Annuale'!$F$6</f>
        <v>0</v>
      </c>
      <c r="T1936" s="185" t="n">
        <v>0</v>
      </c>
      <c r="U1936" s="186"/>
      <c r="V1936" s="187" t="n">
        <f aca="false">(T1936*U1936)</f>
        <v>0</v>
      </c>
      <c r="W1936" s="185" t="n">
        <v>0</v>
      </c>
      <c r="X1936" s="185" t="n">
        <f aca="false">IF(OR(S1936="sì",S1936="forfettario 190"),SUM(T1936+W1936),SUM(T1936+V1936+W1936))</f>
        <v>0</v>
      </c>
      <c r="Y1936" s="205"/>
      <c r="Z1936" s="205"/>
      <c r="AA1936" s="206"/>
      <c r="AB1936" s="189" t="n">
        <f aca="false">IF(AA1936="SI",X1936,0)</f>
        <v>0</v>
      </c>
      <c r="AC1936" s="207"/>
      <c r="AD1936" s="207"/>
      <c r="AE1936" s="207"/>
      <c r="AF1936" s="207"/>
      <c r="AG1936" s="207"/>
      <c r="AH1936" s="208"/>
    </row>
    <row r="1937" customFormat="false" ht="13.5" hidden="false" customHeight="true" outlineLevel="0" collapsed="false">
      <c r="A1937" s="22" t="n">
        <v>1936</v>
      </c>
      <c r="B1937" s="180"/>
      <c r="C1937" s="22"/>
      <c r="D1937" s="22"/>
      <c r="E1937" s="22"/>
      <c r="F1937" s="22"/>
      <c r="G1937" s="22"/>
      <c r="H1937" s="183"/>
      <c r="I1937" s="183"/>
      <c r="J1937" s="22"/>
      <c r="K1937" s="191" t="e">
        <f aca="false">VLOOKUP('Altri Costi'!J1937,Legenda!$D$1:$F$258,2)</f>
        <v>#N/A</v>
      </c>
      <c r="L1937" s="22"/>
      <c r="M1937" s="22"/>
      <c r="N1937" s="203"/>
      <c r="O1937" s="183"/>
      <c r="P1937" s="22"/>
      <c r="Q1937" s="203"/>
      <c r="R1937" s="183"/>
      <c r="S1937" s="184" t="n">
        <f aca="false">'Piano Finanziario Annuale'!$F$6</f>
        <v>0</v>
      </c>
      <c r="T1937" s="185" t="n">
        <v>0</v>
      </c>
      <c r="U1937" s="186"/>
      <c r="V1937" s="187" t="n">
        <f aca="false">(T1937*U1937)</f>
        <v>0</v>
      </c>
      <c r="W1937" s="185" t="n">
        <v>0</v>
      </c>
      <c r="X1937" s="185" t="n">
        <f aca="false">IF(OR(S1937="sì",S1937="forfettario 190"),SUM(T1937+W1937),SUM(T1937+V1937+W1937))</f>
        <v>0</v>
      </c>
      <c r="Y1937" s="205"/>
      <c r="Z1937" s="205"/>
      <c r="AA1937" s="206"/>
      <c r="AB1937" s="189" t="n">
        <f aca="false">IF(AA1937="SI",X1937,0)</f>
        <v>0</v>
      </c>
      <c r="AC1937" s="207"/>
      <c r="AD1937" s="207"/>
      <c r="AE1937" s="207"/>
      <c r="AF1937" s="207"/>
      <c r="AG1937" s="207"/>
      <c r="AH1937" s="208"/>
    </row>
    <row r="1938" customFormat="false" ht="13.5" hidden="false" customHeight="true" outlineLevel="0" collapsed="false">
      <c r="A1938" s="22" t="n">
        <v>1937</v>
      </c>
      <c r="B1938" s="180"/>
      <c r="C1938" s="22"/>
      <c r="D1938" s="22"/>
      <c r="E1938" s="22"/>
      <c r="F1938" s="22"/>
      <c r="G1938" s="22"/>
      <c r="H1938" s="183"/>
      <c r="I1938" s="183"/>
      <c r="J1938" s="22"/>
      <c r="K1938" s="191" t="e">
        <f aca="false">VLOOKUP('Altri Costi'!J1938,Legenda!$D$1:$F$258,2)</f>
        <v>#N/A</v>
      </c>
      <c r="L1938" s="22"/>
      <c r="M1938" s="22"/>
      <c r="N1938" s="203"/>
      <c r="O1938" s="183"/>
      <c r="P1938" s="22"/>
      <c r="Q1938" s="203"/>
      <c r="R1938" s="183"/>
      <c r="S1938" s="184" t="n">
        <f aca="false">'Piano Finanziario Annuale'!$F$6</f>
        <v>0</v>
      </c>
      <c r="T1938" s="185" t="n">
        <v>0</v>
      </c>
      <c r="U1938" s="186"/>
      <c r="V1938" s="187" t="n">
        <f aca="false">(T1938*U1938)</f>
        <v>0</v>
      </c>
      <c r="W1938" s="185" t="n">
        <v>0</v>
      </c>
      <c r="X1938" s="185" t="n">
        <f aca="false">IF(OR(S1938="sì",S1938="forfettario 190"),SUM(T1938+W1938),SUM(T1938+V1938+W1938))</f>
        <v>0</v>
      </c>
      <c r="Y1938" s="205"/>
      <c r="Z1938" s="205"/>
      <c r="AA1938" s="206"/>
      <c r="AB1938" s="189" t="n">
        <f aca="false">IF(AA1938="SI",X1938,0)</f>
        <v>0</v>
      </c>
      <c r="AC1938" s="207"/>
      <c r="AD1938" s="207"/>
      <c r="AE1938" s="207"/>
      <c r="AF1938" s="207"/>
      <c r="AG1938" s="207"/>
      <c r="AH1938" s="208"/>
    </row>
    <row r="1939" customFormat="false" ht="13.5" hidden="false" customHeight="true" outlineLevel="0" collapsed="false">
      <c r="A1939" s="22" t="n">
        <v>1938</v>
      </c>
      <c r="B1939" s="180"/>
      <c r="C1939" s="22"/>
      <c r="D1939" s="22"/>
      <c r="E1939" s="22"/>
      <c r="F1939" s="22"/>
      <c r="G1939" s="22"/>
      <c r="H1939" s="183"/>
      <c r="I1939" s="183"/>
      <c r="J1939" s="22"/>
      <c r="K1939" s="191" t="e">
        <f aca="false">VLOOKUP('Altri Costi'!J1939,Legenda!$D$1:$F$258,2)</f>
        <v>#N/A</v>
      </c>
      <c r="L1939" s="22"/>
      <c r="M1939" s="22"/>
      <c r="N1939" s="203"/>
      <c r="O1939" s="183"/>
      <c r="P1939" s="22"/>
      <c r="Q1939" s="203"/>
      <c r="R1939" s="183"/>
      <c r="S1939" s="184" t="n">
        <f aca="false">'Piano Finanziario Annuale'!$F$6</f>
        <v>0</v>
      </c>
      <c r="T1939" s="185" t="n">
        <v>0</v>
      </c>
      <c r="U1939" s="186"/>
      <c r="V1939" s="187" t="n">
        <f aca="false">(T1939*U1939)</f>
        <v>0</v>
      </c>
      <c r="W1939" s="185" t="n">
        <v>0</v>
      </c>
      <c r="X1939" s="185" t="n">
        <f aca="false">IF(OR(S1939="sì",S1939="forfettario 190"),SUM(T1939+W1939),SUM(T1939+V1939+W1939))</f>
        <v>0</v>
      </c>
      <c r="Y1939" s="205"/>
      <c r="Z1939" s="205"/>
      <c r="AA1939" s="206"/>
      <c r="AB1939" s="189" t="n">
        <f aca="false">IF(AA1939="SI",X1939,0)</f>
        <v>0</v>
      </c>
      <c r="AC1939" s="207"/>
      <c r="AD1939" s="207"/>
      <c r="AE1939" s="207"/>
      <c r="AF1939" s="207"/>
      <c r="AG1939" s="207"/>
      <c r="AH1939" s="208"/>
    </row>
    <row r="1940" customFormat="false" ht="13.5" hidden="false" customHeight="true" outlineLevel="0" collapsed="false">
      <c r="A1940" s="22" t="n">
        <v>1939</v>
      </c>
      <c r="B1940" s="180"/>
      <c r="C1940" s="22"/>
      <c r="D1940" s="22"/>
      <c r="E1940" s="22"/>
      <c r="F1940" s="22"/>
      <c r="G1940" s="22"/>
      <c r="H1940" s="183"/>
      <c r="I1940" s="183"/>
      <c r="J1940" s="22"/>
      <c r="K1940" s="191" t="e">
        <f aca="false">VLOOKUP('Altri Costi'!J1940,Legenda!$D$1:$F$258,2)</f>
        <v>#N/A</v>
      </c>
      <c r="L1940" s="22"/>
      <c r="M1940" s="22"/>
      <c r="N1940" s="203"/>
      <c r="O1940" s="183"/>
      <c r="P1940" s="22"/>
      <c r="Q1940" s="203"/>
      <c r="R1940" s="183"/>
      <c r="S1940" s="184" t="n">
        <f aca="false">'Piano Finanziario Annuale'!$F$6</f>
        <v>0</v>
      </c>
      <c r="T1940" s="185" t="n">
        <v>0</v>
      </c>
      <c r="U1940" s="186"/>
      <c r="V1940" s="187" t="n">
        <f aca="false">(T1940*U1940)</f>
        <v>0</v>
      </c>
      <c r="W1940" s="185" t="n">
        <v>0</v>
      </c>
      <c r="X1940" s="185" t="n">
        <f aca="false">IF(OR(S1940="sì",S1940="forfettario 190"),SUM(T1940+W1940),SUM(T1940+V1940+W1940))</f>
        <v>0</v>
      </c>
      <c r="Y1940" s="205"/>
      <c r="Z1940" s="205"/>
      <c r="AA1940" s="206"/>
      <c r="AB1940" s="189" t="n">
        <f aca="false">IF(AA1940="SI",X1940,0)</f>
        <v>0</v>
      </c>
      <c r="AC1940" s="207"/>
      <c r="AD1940" s="207"/>
      <c r="AE1940" s="207"/>
      <c r="AF1940" s="207"/>
      <c r="AG1940" s="207"/>
      <c r="AH1940" s="208"/>
    </row>
    <row r="1941" customFormat="false" ht="13.5" hidden="false" customHeight="true" outlineLevel="0" collapsed="false">
      <c r="A1941" s="22" t="n">
        <v>1940</v>
      </c>
      <c r="B1941" s="180"/>
      <c r="C1941" s="22"/>
      <c r="D1941" s="22"/>
      <c r="E1941" s="22"/>
      <c r="F1941" s="22"/>
      <c r="G1941" s="22"/>
      <c r="H1941" s="183"/>
      <c r="I1941" s="183"/>
      <c r="J1941" s="22"/>
      <c r="K1941" s="191" t="e">
        <f aca="false">VLOOKUP('Altri Costi'!J1941,Legenda!$D$1:$F$258,2)</f>
        <v>#N/A</v>
      </c>
      <c r="L1941" s="22"/>
      <c r="M1941" s="22"/>
      <c r="N1941" s="203"/>
      <c r="O1941" s="183"/>
      <c r="P1941" s="22"/>
      <c r="Q1941" s="203"/>
      <c r="R1941" s="183"/>
      <c r="S1941" s="184" t="n">
        <f aca="false">'Piano Finanziario Annuale'!$F$6</f>
        <v>0</v>
      </c>
      <c r="T1941" s="185" t="n">
        <v>0</v>
      </c>
      <c r="U1941" s="186"/>
      <c r="V1941" s="187" t="n">
        <f aca="false">(T1941*U1941)</f>
        <v>0</v>
      </c>
      <c r="W1941" s="185" t="n">
        <v>0</v>
      </c>
      <c r="X1941" s="185" t="n">
        <f aca="false">IF(OR(S1941="sì",S1941="forfettario 190"),SUM(T1941+W1941),SUM(T1941+V1941+W1941))</f>
        <v>0</v>
      </c>
      <c r="Y1941" s="205"/>
      <c r="Z1941" s="205"/>
      <c r="AA1941" s="206"/>
      <c r="AB1941" s="189" t="n">
        <f aca="false">IF(AA1941="SI",X1941,0)</f>
        <v>0</v>
      </c>
      <c r="AC1941" s="207"/>
      <c r="AD1941" s="207"/>
      <c r="AE1941" s="207"/>
      <c r="AF1941" s="207"/>
      <c r="AG1941" s="207"/>
      <c r="AH1941" s="208"/>
    </row>
    <row r="1942" customFormat="false" ht="13.5" hidden="false" customHeight="true" outlineLevel="0" collapsed="false">
      <c r="A1942" s="22" t="n">
        <v>1941</v>
      </c>
      <c r="B1942" s="180"/>
      <c r="C1942" s="22"/>
      <c r="D1942" s="22"/>
      <c r="E1942" s="22"/>
      <c r="F1942" s="22"/>
      <c r="G1942" s="22"/>
      <c r="H1942" s="183"/>
      <c r="I1942" s="183"/>
      <c r="J1942" s="22"/>
      <c r="K1942" s="191" t="e">
        <f aca="false">VLOOKUP('Altri Costi'!J1942,Legenda!$D$1:$F$258,2)</f>
        <v>#N/A</v>
      </c>
      <c r="L1942" s="22"/>
      <c r="M1942" s="22"/>
      <c r="N1942" s="203"/>
      <c r="O1942" s="183"/>
      <c r="P1942" s="22"/>
      <c r="Q1942" s="203"/>
      <c r="R1942" s="183"/>
      <c r="S1942" s="184" t="n">
        <f aca="false">'Piano Finanziario Annuale'!$F$6</f>
        <v>0</v>
      </c>
      <c r="T1942" s="185" t="n">
        <v>0</v>
      </c>
      <c r="U1942" s="186"/>
      <c r="V1942" s="187" t="n">
        <f aca="false">(T1942*U1942)</f>
        <v>0</v>
      </c>
      <c r="W1942" s="185" t="n">
        <v>0</v>
      </c>
      <c r="X1942" s="185" t="n">
        <f aca="false">IF(OR(S1942="sì",S1942="forfettario 190"),SUM(T1942+W1942),SUM(T1942+V1942+W1942))</f>
        <v>0</v>
      </c>
      <c r="Y1942" s="205"/>
      <c r="Z1942" s="205"/>
      <c r="AA1942" s="206"/>
      <c r="AB1942" s="189" t="n">
        <f aca="false">IF(AA1942="SI",X1942,0)</f>
        <v>0</v>
      </c>
      <c r="AC1942" s="207"/>
      <c r="AD1942" s="207"/>
      <c r="AE1942" s="207"/>
      <c r="AF1942" s="207"/>
      <c r="AG1942" s="207"/>
      <c r="AH1942" s="208"/>
    </row>
    <row r="1943" customFormat="false" ht="13.5" hidden="false" customHeight="true" outlineLevel="0" collapsed="false">
      <c r="A1943" s="22" t="n">
        <v>1942</v>
      </c>
      <c r="B1943" s="180"/>
      <c r="C1943" s="22"/>
      <c r="D1943" s="22"/>
      <c r="E1943" s="22"/>
      <c r="F1943" s="22"/>
      <c r="G1943" s="22"/>
      <c r="H1943" s="183"/>
      <c r="I1943" s="183"/>
      <c r="J1943" s="22"/>
      <c r="K1943" s="191" t="e">
        <f aca="false">VLOOKUP('Altri Costi'!J1943,Legenda!$D$1:$F$258,2)</f>
        <v>#N/A</v>
      </c>
      <c r="L1943" s="22"/>
      <c r="M1943" s="22"/>
      <c r="N1943" s="203"/>
      <c r="O1943" s="183"/>
      <c r="P1943" s="22"/>
      <c r="Q1943" s="203"/>
      <c r="R1943" s="183"/>
      <c r="S1943" s="184" t="n">
        <f aca="false">'Piano Finanziario Annuale'!$F$6</f>
        <v>0</v>
      </c>
      <c r="T1943" s="185" t="n">
        <v>0</v>
      </c>
      <c r="U1943" s="186"/>
      <c r="V1943" s="187" t="n">
        <f aca="false">(T1943*U1943)</f>
        <v>0</v>
      </c>
      <c r="W1943" s="185" t="n">
        <v>0</v>
      </c>
      <c r="X1943" s="185" t="n">
        <f aca="false">IF(OR(S1943="sì",S1943="forfettario 190"),SUM(T1943+W1943),SUM(T1943+V1943+W1943))</f>
        <v>0</v>
      </c>
      <c r="Y1943" s="205"/>
      <c r="Z1943" s="205"/>
      <c r="AA1943" s="206"/>
      <c r="AB1943" s="189" t="n">
        <f aca="false">IF(AA1943="SI",X1943,0)</f>
        <v>0</v>
      </c>
      <c r="AC1943" s="207"/>
      <c r="AD1943" s="207"/>
      <c r="AE1943" s="207"/>
      <c r="AF1943" s="207"/>
      <c r="AG1943" s="207"/>
      <c r="AH1943" s="208"/>
    </row>
    <row r="1944" customFormat="false" ht="13.5" hidden="false" customHeight="true" outlineLevel="0" collapsed="false">
      <c r="A1944" s="22" t="n">
        <v>1943</v>
      </c>
      <c r="B1944" s="180"/>
      <c r="C1944" s="22"/>
      <c r="D1944" s="22"/>
      <c r="E1944" s="22"/>
      <c r="F1944" s="22"/>
      <c r="G1944" s="22"/>
      <c r="H1944" s="183"/>
      <c r="I1944" s="183"/>
      <c r="J1944" s="22"/>
      <c r="K1944" s="191" t="e">
        <f aca="false">VLOOKUP('Altri Costi'!J1944,Legenda!$D$1:$F$258,2)</f>
        <v>#N/A</v>
      </c>
      <c r="L1944" s="22"/>
      <c r="M1944" s="22"/>
      <c r="N1944" s="203"/>
      <c r="O1944" s="183"/>
      <c r="P1944" s="22"/>
      <c r="Q1944" s="203"/>
      <c r="R1944" s="183"/>
      <c r="S1944" s="184" t="n">
        <f aca="false">'Piano Finanziario Annuale'!$F$6</f>
        <v>0</v>
      </c>
      <c r="T1944" s="185" t="n">
        <v>0</v>
      </c>
      <c r="U1944" s="186"/>
      <c r="V1944" s="187" t="n">
        <f aca="false">(T1944*U1944)</f>
        <v>0</v>
      </c>
      <c r="W1944" s="185" t="n">
        <v>0</v>
      </c>
      <c r="X1944" s="185" t="n">
        <f aca="false">IF(OR(S1944="sì",S1944="forfettario 190"),SUM(T1944+W1944),SUM(T1944+V1944+W1944))</f>
        <v>0</v>
      </c>
      <c r="Y1944" s="205"/>
      <c r="Z1944" s="205"/>
      <c r="AA1944" s="206"/>
      <c r="AB1944" s="189" t="n">
        <f aca="false">IF(AA1944="SI",X1944,0)</f>
        <v>0</v>
      </c>
      <c r="AC1944" s="207"/>
      <c r="AD1944" s="207"/>
      <c r="AE1944" s="207"/>
      <c r="AF1944" s="207"/>
      <c r="AG1944" s="207"/>
      <c r="AH1944" s="208"/>
    </row>
    <row r="1945" customFormat="false" ht="13.5" hidden="false" customHeight="true" outlineLevel="0" collapsed="false">
      <c r="A1945" s="22" t="n">
        <v>1944</v>
      </c>
      <c r="B1945" s="180"/>
      <c r="C1945" s="22"/>
      <c r="D1945" s="22"/>
      <c r="E1945" s="22"/>
      <c r="F1945" s="22"/>
      <c r="G1945" s="22"/>
      <c r="H1945" s="183"/>
      <c r="I1945" s="183"/>
      <c r="J1945" s="22"/>
      <c r="K1945" s="191" t="e">
        <f aca="false">VLOOKUP('Altri Costi'!J1945,Legenda!$D$1:$F$258,2)</f>
        <v>#N/A</v>
      </c>
      <c r="L1945" s="22"/>
      <c r="M1945" s="22"/>
      <c r="N1945" s="203"/>
      <c r="O1945" s="183"/>
      <c r="P1945" s="22"/>
      <c r="Q1945" s="203"/>
      <c r="R1945" s="183"/>
      <c r="S1945" s="184" t="n">
        <f aca="false">'Piano Finanziario Annuale'!$F$6</f>
        <v>0</v>
      </c>
      <c r="T1945" s="185" t="n">
        <v>0</v>
      </c>
      <c r="U1945" s="186"/>
      <c r="V1945" s="187" t="n">
        <f aca="false">(T1945*U1945)</f>
        <v>0</v>
      </c>
      <c r="W1945" s="185" t="n">
        <v>0</v>
      </c>
      <c r="X1945" s="185" t="n">
        <f aca="false">IF(OR(S1945="sì",S1945="forfettario 190"),SUM(T1945+W1945),SUM(T1945+V1945+W1945))</f>
        <v>0</v>
      </c>
      <c r="Y1945" s="205"/>
      <c r="Z1945" s="205"/>
      <c r="AA1945" s="206"/>
      <c r="AB1945" s="189" t="n">
        <f aca="false">IF(AA1945="SI",X1945,0)</f>
        <v>0</v>
      </c>
      <c r="AC1945" s="207"/>
      <c r="AD1945" s="207"/>
      <c r="AE1945" s="207"/>
      <c r="AF1945" s="207"/>
      <c r="AG1945" s="207"/>
      <c r="AH1945" s="208"/>
    </row>
    <row r="1946" customFormat="false" ht="13.5" hidden="false" customHeight="true" outlineLevel="0" collapsed="false">
      <c r="A1946" s="22" t="n">
        <v>1945</v>
      </c>
      <c r="B1946" s="180"/>
      <c r="C1946" s="22"/>
      <c r="D1946" s="22"/>
      <c r="E1946" s="22"/>
      <c r="F1946" s="22"/>
      <c r="G1946" s="22"/>
      <c r="H1946" s="183"/>
      <c r="I1946" s="183"/>
      <c r="J1946" s="22"/>
      <c r="K1946" s="191" t="e">
        <f aca="false">VLOOKUP('Altri Costi'!J1946,Legenda!$D$1:$F$258,2)</f>
        <v>#N/A</v>
      </c>
      <c r="L1946" s="22"/>
      <c r="M1946" s="22"/>
      <c r="N1946" s="203"/>
      <c r="O1946" s="183"/>
      <c r="P1946" s="22"/>
      <c r="Q1946" s="203"/>
      <c r="R1946" s="183"/>
      <c r="S1946" s="184" t="n">
        <f aca="false">'Piano Finanziario Annuale'!$F$6</f>
        <v>0</v>
      </c>
      <c r="T1946" s="185" t="n">
        <v>0</v>
      </c>
      <c r="U1946" s="186"/>
      <c r="V1946" s="187" t="n">
        <f aca="false">(T1946*U1946)</f>
        <v>0</v>
      </c>
      <c r="W1946" s="185" t="n">
        <v>0</v>
      </c>
      <c r="X1946" s="185" t="n">
        <f aca="false">IF(OR(S1946="sì",S1946="forfettario 190"),SUM(T1946+W1946),SUM(T1946+V1946+W1946))</f>
        <v>0</v>
      </c>
      <c r="Y1946" s="205"/>
      <c r="Z1946" s="205"/>
      <c r="AA1946" s="206"/>
      <c r="AB1946" s="189" t="n">
        <f aca="false">IF(AA1946="SI",X1946,0)</f>
        <v>0</v>
      </c>
      <c r="AC1946" s="207"/>
      <c r="AD1946" s="207"/>
      <c r="AE1946" s="207"/>
      <c r="AF1946" s="207"/>
      <c r="AG1946" s="207"/>
      <c r="AH1946" s="208"/>
    </row>
    <row r="1947" customFormat="false" ht="13.5" hidden="false" customHeight="true" outlineLevel="0" collapsed="false">
      <c r="A1947" s="22" t="n">
        <v>1946</v>
      </c>
      <c r="B1947" s="180"/>
      <c r="C1947" s="22"/>
      <c r="D1947" s="22"/>
      <c r="E1947" s="22"/>
      <c r="F1947" s="22"/>
      <c r="G1947" s="22"/>
      <c r="H1947" s="183"/>
      <c r="I1947" s="183"/>
      <c r="J1947" s="22"/>
      <c r="K1947" s="191" t="e">
        <f aca="false">VLOOKUP('Altri Costi'!J1947,Legenda!$D$1:$F$258,2)</f>
        <v>#N/A</v>
      </c>
      <c r="L1947" s="22"/>
      <c r="M1947" s="22"/>
      <c r="N1947" s="203"/>
      <c r="O1947" s="183"/>
      <c r="P1947" s="22"/>
      <c r="Q1947" s="203"/>
      <c r="R1947" s="183"/>
      <c r="S1947" s="184" t="n">
        <f aca="false">'Piano Finanziario Annuale'!$F$6</f>
        <v>0</v>
      </c>
      <c r="T1947" s="185" t="n">
        <v>0</v>
      </c>
      <c r="U1947" s="186"/>
      <c r="V1947" s="187" t="n">
        <f aca="false">(T1947*U1947)</f>
        <v>0</v>
      </c>
      <c r="W1947" s="185" t="n">
        <v>0</v>
      </c>
      <c r="X1947" s="185" t="n">
        <f aca="false">IF(OR(S1947="sì",S1947="forfettario 190"),SUM(T1947+W1947),SUM(T1947+V1947+W1947))</f>
        <v>0</v>
      </c>
      <c r="Y1947" s="205"/>
      <c r="Z1947" s="205"/>
      <c r="AA1947" s="206"/>
      <c r="AB1947" s="189" t="n">
        <f aca="false">IF(AA1947="SI",X1947,0)</f>
        <v>0</v>
      </c>
      <c r="AC1947" s="207"/>
      <c r="AD1947" s="207"/>
      <c r="AE1947" s="207"/>
      <c r="AF1947" s="207"/>
      <c r="AG1947" s="207"/>
      <c r="AH1947" s="208"/>
    </row>
    <row r="1948" customFormat="false" ht="13.5" hidden="false" customHeight="true" outlineLevel="0" collapsed="false">
      <c r="A1948" s="22" t="n">
        <v>1947</v>
      </c>
      <c r="B1948" s="180"/>
      <c r="C1948" s="22"/>
      <c r="D1948" s="22"/>
      <c r="E1948" s="22"/>
      <c r="F1948" s="22"/>
      <c r="G1948" s="22"/>
      <c r="H1948" s="183"/>
      <c r="I1948" s="183"/>
      <c r="J1948" s="22"/>
      <c r="K1948" s="191" t="e">
        <f aca="false">VLOOKUP('Altri Costi'!J1948,Legenda!$D$1:$F$258,2)</f>
        <v>#N/A</v>
      </c>
      <c r="L1948" s="22"/>
      <c r="M1948" s="22"/>
      <c r="N1948" s="203"/>
      <c r="O1948" s="183"/>
      <c r="P1948" s="22"/>
      <c r="Q1948" s="203"/>
      <c r="R1948" s="183"/>
      <c r="S1948" s="184" t="n">
        <f aca="false">'Piano Finanziario Annuale'!$F$6</f>
        <v>0</v>
      </c>
      <c r="T1948" s="185" t="n">
        <v>0</v>
      </c>
      <c r="U1948" s="186"/>
      <c r="V1948" s="187" t="n">
        <f aca="false">(T1948*U1948)</f>
        <v>0</v>
      </c>
      <c r="W1948" s="185" t="n">
        <v>0</v>
      </c>
      <c r="X1948" s="185" t="n">
        <f aca="false">IF(OR(S1948="sì",S1948="forfettario 190"),SUM(T1948+W1948),SUM(T1948+V1948+W1948))</f>
        <v>0</v>
      </c>
      <c r="Y1948" s="205"/>
      <c r="Z1948" s="205"/>
      <c r="AA1948" s="206"/>
      <c r="AB1948" s="189" t="n">
        <f aca="false">IF(AA1948="SI",X1948,0)</f>
        <v>0</v>
      </c>
      <c r="AC1948" s="207"/>
      <c r="AD1948" s="207"/>
      <c r="AE1948" s="207"/>
      <c r="AF1948" s="207"/>
      <c r="AG1948" s="207"/>
      <c r="AH1948" s="208"/>
    </row>
    <row r="1949" customFormat="false" ht="13.5" hidden="false" customHeight="true" outlineLevel="0" collapsed="false">
      <c r="A1949" s="22" t="n">
        <v>1948</v>
      </c>
      <c r="B1949" s="180"/>
      <c r="C1949" s="22"/>
      <c r="D1949" s="22"/>
      <c r="E1949" s="22"/>
      <c r="F1949" s="22"/>
      <c r="G1949" s="22"/>
      <c r="H1949" s="183"/>
      <c r="I1949" s="183"/>
      <c r="J1949" s="22"/>
      <c r="K1949" s="191" t="e">
        <f aca="false">VLOOKUP('Altri Costi'!J1949,Legenda!$D$1:$F$258,2)</f>
        <v>#N/A</v>
      </c>
      <c r="L1949" s="22"/>
      <c r="M1949" s="22"/>
      <c r="N1949" s="203"/>
      <c r="O1949" s="183"/>
      <c r="P1949" s="22"/>
      <c r="Q1949" s="203"/>
      <c r="R1949" s="183"/>
      <c r="S1949" s="184" t="n">
        <f aca="false">'Piano Finanziario Annuale'!$F$6</f>
        <v>0</v>
      </c>
      <c r="T1949" s="185" t="n">
        <v>0</v>
      </c>
      <c r="U1949" s="186"/>
      <c r="V1949" s="187" t="n">
        <f aca="false">(T1949*U1949)</f>
        <v>0</v>
      </c>
      <c r="W1949" s="185" t="n">
        <v>0</v>
      </c>
      <c r="X1949" s="185" t="n">
        <f aca="false">IF(OR(S1949="sì",S1949="forfettario 190"),SUM(T1949+W1949),SUM(T1949+V1949+W1949))</f>
        <v>0</v>
      </c>
      <c r="Y1949" s="205"/>
      <c r="Z1949" s="205"/>
      <c r="AA1949" s="206"/>
      <c r="AB1949" s="189" t="n">
        <f aca="false">IF(AA1949="SI",X1949,0)</f>
        <v>0</v>
      </c>
      <c r="AC1949" s="207"/>
      <c r="AD1949" s="207"/>
      <c r="AE1949" s="207"/>
      <c r="AF1949" s="207"/>
      <c r="AG1949" s="207"/>
      <c r="AH1949" s="208"/>
    </row>
    <row r="1950" customFormat="false" ht="13.5" hidden="false" customHeight="true" outlineLevel="0" collapsed="false">
      <c r="A1950" s="22" t="n">
        <v>1949</v>
      </c>
      <c r="B1950" s="180"/>
      <c r="C1950" s="22"/>
      <c r="D1950" s="22"/>
      <c r="E1950" s="22"/>
      <c r="F1950" s="22"/>
      <c r="G1950" s="22"/>
      <c r="H1950" s="183"/>
      <c r="I1950" s="183"/>
      <c r="J1950" s="22"/>
      <c r="K1950" s="191" t="e">
        <f aca="false">VLOOKUP('Altri Costi'!J1950,Legenda!$D$1:$F$258,2)</f>
        <v>#N/A</v>
      </c>
      <c r="L1950" s="22"/>
      <c r="M1950" s="22"/>
      <c r="N1950" s="203"/>
      <c r="O1950" s="183"/>
      <c r="P1950" s="22"/>
      <c r="Q1950" s="203"/>
      <c r="R1950" s="183"/>
      <c r="S1950" s="184" t="n">
        <f aca="false">'Piano Finanziario Annuale'!$F$6</f>
        <v>0</v>
      </c>
      <c r="T1950" s="185" t="n">
        <v>0</v>
      </c>
      <c r="U1950" s="186"/>
      <c r="V1950" s="187" t="n">
        <f aca="false">(T1950*U1950)</f>
        <v>0</v>
      </c>
      <c r="W1950" s="185" t="n">
        <v>0</v>
      </c>
      <c r="X1950" s="185" t="n">
        <f aca="false">IF(OR(S1950="sì",S1950="forfettario 190"),SUM(T1950+W1950),SUM(T1950+V1950+W1950))</f>
        <v>0</v>
      </c>
      <c r="Y1950" s="205"/>
      <c r="Z1950" s="205"/>
      <c r="AA1950" s="206"/>
      <c r="AB1950" s="189" t="n">
        <f aca="false">IF(AA1950="SI",X1950,0)</f>
        <v>0</v>
      </c>
      <c r="AC1950" s="207"/>
      <c r="AD1950" s="207"/>
      <c r="AE1950" s="207"/>
      <c r="AF1950" s="207"/>
      <c r="AG1950" s="207"/>
      <c r="AH1950" s="208"/>
    </row>
    <row r="1951" customFormat="false" ht="13.5" hidden="false" customHeight="true" outlineLevel="0" collapsed="false">
      <c r="A1951" s="22" t="n">
        <v>1950</v>
      </c>
      <c r="B1951" s="180"/>
      <c r="C1951" s="22"/>
      <c r="D1951" s="22"/>
      <c r="E1951" s="22"/>
      <c r="F1951" s="22"/>
      <c r="G1951" s="22"/>
      <c r="H1951" s="183"/>
      <c r="I1951" s="183"/>
      <c r="J1951" s="22"/>
      <c r="K1951" s="191" t="e">
        <f aca="false">VLOOKUP('Altri Costi'!J1951,Legenda!$D$1:$F$258,2)</f>
        <v>#N/A</v>
      </c>
      <c r="L1951" s="22"/>
      <c r="M1951" s="22"/>
      <c r="N1951" s="203"/>
      <c r="O1951" s="183"/>
      <c r="P1951" s="22"/>
      <c r="Q1951" s="203"/>
      <c r="R1951" s="183"/>
      <c r="S1951" s="184" t="n">
        <f aca="false">'Piano Finanziario Annuale'!$F$6</f>
        <v>0</v>
      </c>
      <c r="T1951" s="185" t="n">
        <v>0</v>
      </c>
      <c r="U1951" s="186"/>
      <c r="V1951" s="187" t="n">
        <f aca="false">(T1951*U1951)</f>
        <v>0</v>
      </c>
      <c r="W1951" s="185" t="n">
        <v>0</v>
      </c>
      <c r="X1951" s="185" t="n">
        <f aca="false">IF(OR(S1951="sì",S1951="forfettario 190"),SUM(T1951+W1951),SUM(T1951+V1951+W1951))</f>
        <v>0</v>
      </c>
      <c r="Y1951" s="205"/>
      <c r="Z1951" s="205"/>
      <c r="AA1951" s="206"/>
      <c r="AB1951" s="189" t="n">
        <f aca="false">IF(AA1951="SI",X1951,0)</f>
        <v>0</v>
      </c>
      <c r="AC1951" s="207"/>
      <c r="AD1951" s="207"/>
      <c r="AE1951" s="207"/>
      <c r="AF1951" s="207"/>
      <c r="AG1951" s="207"/>
      <c r="AH1951" s="208"/>
    </row>
    <row r="1952" customFormat="false" ht="13.5" hidden="false" customHeight="true" outlineLevel="0" collapsed="false">
      <c r="A1952" s="22" t="n">
        <v>1951</v>
      </c>
      <c r="B1952" s="180"/>
      <c r="C1952" s="22"/>
      <c r="D1952" s="22"/>
      <c r="E1952" s="22"/>
      <c r="F1952" s="22"/>
      <c r="G1952" s="22"/>
      <c r="H1952" s="183"/>
      <c r="I1952" s="183"/>
      <c r="J1952" s="22"/>
      <c r="K1952" s="191" t="e">
        <f aca="false">VLOOKUP('Altri Costi'!J1952,Legenda!$D$1:$F$258,2)</f>
        <v>#N/A</v>
      </c>
      <c r="L1952" s="22"/>
      <c r="M1952" s="22"/>
      <c r="N1952" s="203"/>
      <c r="O1952" s="183"/>
      <c r="P1952" s="22"/>
      <c r="Q1952" s="203"/>
      <c r="R1952" s="183"/>
      <c r="S1952" s="184" t="n">
        <f aca="false">'Piano Finanziario Annuale'!$F$6</f>
        <v>0</v>
      </c>
      <c r="T1952" s="185" t="n">
        <v>0</v>
      </c>
      <c r="U1952" s="186"/>
      <c r="V1952" s="187" t="n">
        <f aca="false">(T1952*U1952)</f>
        <v>0</v>
      </c>
      <c r="W1952" s="185" t="n">
        <v>0</v>
      </c>
      <c r="X1952" s="185" t="n">
        <f aca="false">IF(OR(S1952="sì",S1952="forfettario 190"),SUM(T1952+W1952),SUM(T1952+V1952+W1952))</f>
        <v>0</v>
      </c>
      <c r="Y1952" s="205"/>
      <c r="Z1952" s="205"/>
      <c r="AA1952" s="206"/>
      <c r="AB1952" s="189" t="n">
        <f aca="false">IF(AA1952="SI",X1952,0)</f>
        <v>0</v>
      </c>
      <c r="AC1952" s="207"/>
      <c r="AD1952" s="207"/>
      <c r="AE1952" s="207"/>
      <c r="AF1952" s="207"/>
      <c r="AG1952" s="207"/>
      <c r="AH1952" s="208"/>
    </row>
    <row r="1953" customFormat="false" ht="13.5" hidden="false" customHeight="true" outlineLevel="0" collapsed="false">
      <c r="A1953" s="22" t="n">
        <v>1952</v>
      </c>
      <c r="B1953" s="180"/>
      <c r="C1953" s="22"/>
      <c r="D1953" s="22"/>
      <c r="E1953" s="22"/>
      <c r="F1953" s="22"/>
      <c r="G1953" s="22"/>
      <c r="H1953" s="183"/>
      <c r="I1953" s="183"/>
      <c r="J1953" s="22"/>
      <c r="K1953" s="191" t="e">
        <f aca="false">VLOOKUP('Altri Costi'!J1953,Legenda!$D$1:$F$258,2)</f>
        <v>#N/A</v>
      </c>
      <c r="L1953" s="22"/>
      <c r="M1953" s="22"/>
      <c r="N1953" s="203"/>
      <c r="O1953" s="183"/>
      <c r="P1953" s="22"/>
      <c r="Q1953" s="203"/>
      <c r="R1953" s="183"/>
      <c r="S1953" s="184" t="n">
        <f aca="false">'Piano Finanziario Annuale'!$F$6</f>
        <v>0</v>
      </c>
      <c r="T1953" s="185" t="n">
        <v>0</v>
      </c>
      <c r="U1953" s="186"/>
      <c r="V1953" s="187" t="n">
        <f aca="false">(T1953*U1953)</f>
        <v>0</v>
      </c>
      <c r="W1953" s="185" t="n">
        <v>0</v>
      </c>
      <c r="X1953" s="185" t="n">
        <f aca="false">IF(OR(S1953="sì",S1953="forfettario 190"),SUM(T1953+W1953),SUM(T1953+V1953+W1953))</f>
        <v>0</v>
      </c>
      <c r="Y1953" s="205"/>
      <c r="Z1953" s="205"/>
      <c r="AA1953" s="206"/>
      <c r="AB1953" s="189" t="n">
        <f aca="false">IF(AA1953="SI",X1953,0)</f>
        <v>0</v>
      </c>
      <c r="AC1953" s="207"/>
      <c r="AD1953" s="207"/>
      <c r="AE1953" s="207"/>
      <c r="AF1953" s="207"/>
      <c r="AG1953" s="207"/>
      <c r="AH1953" s="208"/>
    </row>
    <row r="1954" customFormat="false" ht="13.5" hidden="false" customHeight="true" outlineLevel="0" collapsed="false">
      <c r="A1954" s="22" t="n">
        <v>1953</v>
      </c>
      <c r="B1954" s="180"/>
      <c r="C1954" s="22"/>
      <c r="D1954" s="22"/>
      <c r="E1954" s="22"/>
      <c r="F1954" s="22"/>
      <c r="G1954" s="22"/>
      <c r="H1954" s="183"/>
      <c r="I1954" s="183"/>
      <c r="J1954" s="22"/>
      <c r="K1954" s="191" t="e">
        <f aca="false">VLOOKUP('Altri Costi'!J1954,Legenda!$D$1:$F$258,2)</f>
        <v>#N/A</v>
      </c>
      <c r="L1954" s="22"/>
      <c r="M1954" s="22"/>
      <c r="N1954" s="203"/>
      <c r="O1954" s="183"/>
      <c r="P1954" s="22"/>
      <c r="Q1954" s="203"/>
      <c r="R1954" s="183"/>
      <c r="S1954" s="184" t="n">
        <f aca="false">'Piano Finanziario Annuale'!$F$6</f>
        <v>0</v>
      </c>
      <c r="T1954" s="185" t="n">
        <v>0</v>
      </c>
      <c r="U1954" s="186"/>
      <c r="V1954" s="187" t="n">
        <f aca="false">(T1954*U1954)</f>
        <v>0</v>
      </c>
      <c r="W1954" s="185" t="n">
        <v>0</v>
      </c>
      <c r="X1954" s="185" t="n">
        <f aca="false">IF(OR(S1954="sì",S1954="forfettario 190"),SUM(T1954+W1954),SUM(T1954+V1954+W1954))</f>
        <v>0</v>
      </c>
      <c r="Y1954" s="205"/>
      <c r="Z1954" s="205"/>
      <c r="AA1954" s="206"/>
      <c r="AB1954" s="189" t="n">
        <f aca="false">IF(AA1954="SI",X1954,0)</f>
        <v>0</v>
      </c>
      <c r="AC1954" s="207"/>
      <c r="AD1954" s="207"/>
      <c r="AE1954" s="207"/>
      <c r="AF1954" s="207"/>
      <c r="AG1954" s="207"/>
      <c r="AH1954" s="208"/>
    </row>
    <row r="1955" customFormat="false" ht="13.5" hidden="false" customHeight="true" outlineLevel="0" collapsed="false">
      <c r="A1955" s="22" t="n">
        <v>1954</v>
      </c>
      <c r="B1955" s="180"/>
      <c r="C1955" s="22"/>
      <c r="D1955" s="22"/>
      <c r="E1955" s="22"/>
      <c r="F1955" s="22"/>
      <c r="G1955" s="22"/>
      <c r="H1955" s="183"/>
      <c r="I1955" s="183"/>
      <c r="J1955" s="22"/>
      <c r="K1955" s="191" t="e">
        <f aca="false">VLOOKUP('Altri Costi'!J1955,Legenda!$D$1:$F$258,2)</f>
        <v>#N/A</v>
      </c>
      <c r="L1955" s="22"/>
      <c r="M1955" s="22"/>
      <c r="N1955" s="203"/>
      <c r="O1955" s="183"/>
      <c r="P1955" s="22"/>
      <c r="Q1955" s="203"/>
      <c r="R1955" s="183"/>
      <c r="S1955" s="184" t="n">
        <f aca="false">'Piano Finanziario Annuale'!$F$6</f>
        <v>0</v>
      </c>
      <c r="T1955" s="185" t="n">
        <v>0</v>
      </c>
      <c r="U1955" s="186"/>
      <c r="V1955" s="187" t="n">
        <f aca="false">(T1955*U1955)</f>
        <v>0</v>
      </c>
      <c r="W1955" s="185" t="n">
        <v>0</v>
      </c>
      <c r="X1955" s="185" t="n">
        <f aca="false">IF(OR(S1955="sì",S1955="forfettario 190"),SUM(T1955+W1955),SUM(T1955+V1955+W1955))</f>
        <v>0</v>
      </c>
      <c r="Y1955" s="205"/>
      <c r="Z1955" s="205"/>
      <c r="AA1955" s="206"/>
      <c r="AB1955" s="189" t="n">
        <f aca="false">IF(AA1955="SI",X1955,0)</f>
        <v>0</v>
      </c>
      <c r="AC1955" s="207"/>
      <c r="AD1955" s="207"/>
      <c r="AE1955" s="207"/>
      <c r="AF1955" s="207"/>
      <c r="AG1955" s="207"/>
      <c r="AH1955" s="208"/>
    </row>
    <row r="1956" customFormat="false" ht="13.5" hidden="false" customHeight="true" outlineLevel="0" collapsed="false">
      <c r="A1956" s="22" t="n">
        <v>1955</v>
      </c>
      <c r="B1956" s="180"/>
      <c r="C1956" s="22"/>
      <c r="D1956" s="22"/>
      <c r="E1956" s="22"/>
      <c r="F1956" s="22"/>
      <c r="G1956" s="22"/>
      <c r="H1956" s="183"/>
      <c r="I1956" s="183"/>
      <c r="J1956" s="22"/>
      <c r="K1956" s="191" t="e">
        <f aca="false">VLOOKUP('Altri Costi'!J1956,Legenda!$D$1:$F$258,2)</f>
        <v>#N/A</v>
      </c>
      <c r="L1956" s="22"/>
      <c r="M1956" s="22"/>
      <c r="N1956" s="203"/>
      <c r="O1956" s="183"/>
      <c r="P1956" s="22"/>
      <c r="Q1956" s="203"/>
      <c r="R1956" s="183"/>
      <c r="S1956" s="184" t="n">
        <f aca="false">'Piano Finanziario Annuale'!$F$6</f>
        <v>0</v>
      </c>
      <c r="T1956" s="185" t="n">
        <v>0</v>
      </c>
      <c r="U1956" s="186"/>
      <c r="V1956" s="187" t="n">
        <f aca="false">(T1956*U1956)</f>
        <v>0</v>
      </c>
      <c r="W1956" s="185" t="n">
        <v>0</v>
      </c>
      <c r="X1956" s="185" t="n">
        <f aca="false">IF(OR(S1956="sì",S1956="forfettario 190"),SUM(T1956+W1956),SUM(T1956+V1956+W1956))</f>
        <v>0</v>
      </c>
      <c r="Y1956" s="205"/>
      <c r="Z1956" s="205"/>
      <c r="AA1956" s="206"/>
      <c r="AB1956" s="189" t="n">
        <f aca="false">IF(AA1956="SI",X1956,0)</f>
        <v>0</v>
      </c>
      <c r="AC1956" s="207"/>
      <c r="AD1956" s="207"/>
      <c r="AE1956" s="207"/>
      <c r="AF1956" s="207"/>
      <c r="AG1956" s="207"/>
      <c r="AH1956" s="208"/>
    </row>
    <row r="1957" customFormat="false" ht="13.5" hidden="false" customHeight="true" outlineLevel="0" collapsed="false">
      <c r="A1957" s="22" t="n">
        <v>1956</v>
      </c>
      <c r="B1957" s="180"/>
      <c r="C1957" s="22"/>
      <c r="D1957" s="22"/>
      <c r="E1957" s="22"/>
      <c r="F1957" s="22"/>
      <c r="G1957" s="22"/>
      <c r="H1957" s="183"/>
      <c r="I1957" s="183"/>
      <c r="J1957" s="22"/>
      <c r="K1957" s="191" t="e">
        <f aca="false">VLOOKUP('Altri Costi'!J1957,Legenda!$D$1:$F$258,2)</f>
        <v>#N/A</v>
      </c>
      <c r="L1957" s="22"/>
      <c r="M1957" s="22"/>
      <c r="N1957" s="203"/>
      <c r="O1957" s="183"/>
      <c r="P1957" s="22"/>
      <c r="Q1957" s="203"/>
      <c r="R1957" s="183"/>
      <c r="S1957" s="184" t="n">
        <f aca="false">'Piano Finanziario Annuale'!$F$6</f>
        <v>0</v>
      </c>
      <c r="T1957" s="185" t="n">
        <v>0</v>
      </c>
      <c r="U1957" s="186"/>
      <c r="V1957" s="187" t="n">
        <f aca="false">(T1957*U1957)</f>
        <v>0</v>
      </c>
      <c r="W1957" s="185" t="n">
        <v>0</v>
      </c>
      <c r="X1957" s="185" t="n">
        <f aca="false">IF(OR(S1957="sì",S1957="forfettario 190"),SUM(T1957+W1957),SUM(T1957+V1957+W1957))</f>
        <v>0</v>
      </c>
      <c r="Y1957" s="205"/>
      <c r="Z1957" s="205"/>
      <c r="AA1957" s="206"/>
      <c r="AB1957" s="189" t="n">
        <f aca="false">IF(AA1957="SI",X1957,0)</f>
        <v>0</v>
      </c>
      <c r="AC1957" s="207"/>
      <c r="AD1957" s="207"/>
      <c r="AE1957" s="207"/>
      <c r="AF1957" s="207"/>
      <c r="AG1957" s="207"/>
      <c r="AH1957" s="208"/>
    </row>
    <row r="1958" customFormat="false" ht="13.5" hidden="false" customHeight="true" outlineLevel="0" collapsed="false">
      <c r="A1958" s="22" t="n">
        <v>1957</v>
      </c>
      <c r="B1958" s="180"/>
      <c r="C1958" s="22"/>
      <c r="D1958" s="22"/>
      <c r="E1958" s="22"/>
      <c r="F1958" s="22"/>
      <c r="G1958" s="22"/>
      <c r="H1958" s="183"/>
      <c r="I1958" s="183"/>
      <c r="J1958" s="22"/>
      <c r="K1958" s="191" t="e">
        <f aca="false">VLOOKUP('Altri Costi'!J1958,Legenda!$D$1:$F$258,2)</f>
        <v>#N/A</v>
      </c>
      <c r="L1958" s="22"/>
      <c r="M1958" s="22"/>
      <c r="N1958" s="203"/>
      <c r="O1958" s="183"/>
      <c r="P1958" s="22"/>
      <c r="Q1958" s="203"/>
      <c r="R1958" s="183"/>
      <c r="S1958" s="184" t="n">
        <f aca="false">'Piano Finanziario Annuale'!$F$6</f>
        <v>0</v>
      </c>
      <c r="T1958" s="185" t="n">
        <v>0</v>
      </c>
      <c r="U1958" s="186"/>
      <c r="V1958" s="187" t="n">
        <f aca="false">(T1958*U1958)</f>
        <v>0</v>
      </c>
      <c r="W1958" s="185" t="n">
        <v>0</v>
      </c>
      <c r="X1958" s="185" t="n">
        <f aca="false">IF(OR(S1958="sì",S1958="forfettario 190"),SUM(T1958+W1958),SUM(T1958+V1958+W1958))</f>
        <v>0</v>
      </c>
      <c r="Y1958" s="205"/>
      <c r="Z1958" s="205"/>
      <c r="AA1958" s="206"/>
      <c r="AB1958" s="189" t="n">
        <f aca="false">IF(AA1958="SI",X1958,0)</f>
        <v>0</v>
      </c>
      <c r="AC1958" s="207"/>
      <c r="AD1958" s="207"/>
      <c r="AE1958" s="207"/>
      <c r="AF1958" s="207"/>
      <c r="AG1958" s="207"/>
      <c r="AH1958" s="208"/>
    </row>
    <row r="1959" customFormat="false" ht="13.5" hidden="false" customHeight="true" outlineLevel="0" collapsed="false">
      <c r="A1959" s="22" t="n">
        <v>1958</v>
      </c>
      <c r="B1959" s="180"/>
      <c r="C1959" s="22"/>
      <c r="D1959" s="22"/>
      <c r="E1959" s="22"/>
      <c r="F1959" s="22"/>
      <c r="G1959" s="22"/>
      <c r="H1959" s="183"/>
      <c r="I1959" s="183"/>
      <c r="J1959" s="22"/>
      <c r="K1959" s="191" t="e">
        <f aca="false">VLOOKUP('Altri Costi'!J1959,Legenda!$D$1:$F$258,2)</f>
        <v>#N/A</v>
      </c>
      <c r="L1959" s="22"/>
      <c r="M1959" s="22"/>
      <c r="N1959" s="203"/>
      <c r="O1959" s="183"/>
      <c r="P1959" s="22"/>
      <c r="Q1959" s="203"/>
      <c r="R1959" s="183"/>
      <c r="S1959" s="184" t="n">
        <f aca="false">'Piano Finanziario Annuale'!$F$6</f>
        <v>0</v>
      </c>
      <c r="T1959" s="185" t="n">
        <v>0</v>
      </c>
      <c r="U1959" s="186"/>
      <c r="V1959" s="187" t="n">
        <f aca="false">(T1959*U1959)</f>
        <v>0</v>
      </c>
      <c r="W1959" s="185" t="n">
        <v>0</v>
      </c>
      <c r="X1959" s="185" t="n">
        <f aca="false">IF(OR(S1959="sì",S1959="forfettario 190"),SUM(T1959+W1959),SUM(T1959+V1959+W1959))</f>
        <v>0</v>
      </c>
      <c r="Y1959" s="205"/>
      <c r="Z1959" s="205"/>
      <c r="AA1959" s="206"/>
      <c r="AB1959" s="189" t="n">
        <f aca="false">IF(AA1959="SI",X1959,0)</f>
        <v>0</v>
      </c>
      <c r="AC1959" s="207"/>
      <c r="AD1959" s="207"/>
      <c r="AE1959" s="207"/>
      <c r="AF1959" s="207"/>
      <c r="AG1959" s="207"/>
      <c r="AH1959" s="208"/>
    </row>
    <row r="1960" customFormat="false" ht="13.5" hidden="false" customHeight="true" outlineLevel="0" collapsed="false">
      <c r="A1960" s="22" t="n">
        <v>1959</v>
      </c>
      <c r="B1960" s="180"/>
      <c r="C1960" s="22"/>
      <c r="D1960" s="22"/>
      <c r="E1960" s="22"/>
      <c r="F1960" s="22"/>
      <c r="G1960" s="22"/>
      <c r="H1960" s="183"/>
      <c r="I1960" s="183"/>
      <c r="J1960" s="22"/>
      <c r="K1960" s="191" t="e">
        <f aca="false">VLOOKUP('Altri Costi'!J1960,Legenda!$D$1:$F$258,2)</f>
        <v>#N/A</v>
      </c>
      <c r="L1960" s="22"/>
      <c r="M1960" s="22"/>
      <c r="N1960" s="203"/>
      <c r="O1960" s="183"/>
      <c r="P1960" s="22"/>
      <c r="Q1960" s="203"/>
      <c r="R1960" s="183"/>
      <c r="S1960" s="184" t="n">
        <f aca="false">'Piano Finanziario Annuale'!$F$6</f>
        <v>0</v>
      </c>
      <c r="T1960" s="185" t="n">
        <v>0</v>
      </c>
      <c r="U1960" s="186"/>
      <c r="V1960" s="187" t="n">
        <f aca="false">(T1960*U1960)</f>
        <v>0</v>
      </c>
      <c r="W1960" s="185" t="n">
        <v>0</v>
      </c>
      <c r="X1960" s="185" t="n">
        <f aca="false">IF(OR(S1960="sì",S1960="forfettario 190"),SUM(T1960+W1960),SUM(T1960+V1960+W1960))</f>
        <v>0</v>
      </c>
      <c r="Y1960" s="205"/>
      <c r="Z1960" s="205"/>
      <c r="AA1960" s="206"/>
      <c r="AB1960" s="189" t="n">
        <f aca="false">IF(AA1960="SI",X1960,0)</f>
        <v>0</v>
      </c>
      <c r="AC1960" s="207"/>
      <c r="AD1960" s="207"/>
      <c r="AE1960" s="207"/>
      <c r="AF1960" s="207"/>
      <c r="AG1960" s="207"/>
      <c r="AH1960" s="208"/>
    </row>
    <row r="1961" customFormat="false" ht="13.5" hidden="false" customHeight="true" outlineLevel="0" collapsed="false">
      <c r="A1961" s="22" t="n">
        <v>1960</v>
      </c>
      <c r="B1961" s="180"/>
      <c r="C1961" s="22"/>
      <c r="D1961" s="22"/>
      <c r="E1961" s="22"/>
      <c r="F1961" s="22"/>
      <c r="G1961" s="22"/>
      <c r="H1961" s="183"/>
      <c r="I1961" s="183"/>
      <c r="J1961" s="22"/>
      <c r="K1961" s="191" t="e">
        <f aca="false">VLOOKUP('Altri Costi'!J1961,Legenda!$D$1:$F$258,2)</f>
        <v>#N/A</v>
      </c>
      <c r="L1961" s="22"/>
      <c r="M1961" s="22"/>
      <c r="N1961" s="203"/>
      <c r="O1961" s="183"/>
      <c r="P1961" s="22"/>
      <c r="Q1961" s="203"/>
      <c r="R1961" s="183"/>
      <c r="S1961" s="184" t="n">
        <f aca="false">'Piano Finanziario Annuale'!$F$6</f>
        <v>0</v>
      </c>
      <c r="T1961" s="185" t="n">
        <v>0</v>
      </c>
      <c r="U1961" s="186"/>
      <c r="V1961" s="187" t="n">
        <f aca="false">(T1961*U1961)</f>
        <v>0</v>
      </c>
      <c r="W1961" s="185" t="n">
        <v>0</v>
      </c>
      <c r="X1961" s="185" t="n">
        <f aca="false">IF(OR(S1961="sì",S1961="forfettario 190"),SUM(T1961+W1961),SUM(T1961+V1961+W1961))</f>
        <v>0</v>
      </c>
      <c r="Y1961" s="205"/>
      <c r="Z1961" s="205"/>
      <c r="AA1961" s="206"/>
      <c r="AB1961" s="189" t="n">
        <f aca="false">IF(AA1961="SI",X1961,0)</f>
        <v>0</v>
      </c>
      <c r="AC1961" s="207"/>
      <c r="AD1961" s="207"/>
      <c r="AE1961" s="207"/>
      <c r="AF1961" s="207"/>
      <c r="AG1961" s="207"/>
      <c r="AH1961" s="208"/>
    </row>
    <row r="1962" customFormat="false" ht="13.5" hidden="false" customHeight="true" outlineLevel="0" collapsed="false">
      <c r="A1962" s="22" t="n">
        <v>1961</v>
      </c>
      <c r="B1962" s="180"/>
      <c r="C1962" s="22"/>
      <c r="D1962" s="22"/>
      <c r="E1962" s="22"/>
      <c r="F1962" s="22"/>
      <c r="G1962" s="22"/>
      <c r="H1962" s="183"/>
      <c r="I1962" s="183"/>
      <c r="J1962" s="22"/>
      <c r="K1962" s="191" t="e">
        <f aca="false">VLOOKUP('Altri Costi'!J1962,Legenda!$D$1:$F$258,2)</f>
        <v>#N/A</v>
      </c>
      <c r="L1962" s="22"/>
      <c r="M1962" s="22"/>
      <c r="N1962" s="203"/>
      <c r="O1962" s="183"/>
      <c r="P1962" s="22"/>
      <c r="Q1962" s="203"/>
      <c r="R1962" s="183"/>
      <c r="S1962" s="184" t="n">
        <f aca="false">'Piano Finanziario Annuale'!$F$6</f>
        <v>0</v>
      </c>
      <c r="T1962" s="185" t="n">
        <v>0</v>
      </c>
      <c r="U1962" s="186"/>
      <c r="V1962" s="187" t="n">
        <f aca="false">(T1962*U1962)</f>
        <v>0</v>
      </c>
      <c r="W1962" s="185" t="n">
        <v>0</v>
      </c>
      <c r="X1962" s="185" t="n">
        <f aca="false">IF(OR(S1962="sì",S1962="forfettario 190"),SUM(T1962+W1962),SUM(T1962+V1962+W1962))</f>
        <v>0</v>
      </c>
      <c r="Y1962" s="205"/>
      <c r="Z1962" s="205"/>
      <c r="AA1962" s="206"/>
      <c r="AB1962" s="189" t="n">
        <f aca="false">IF(AA1962="SI",X1962,0)</f>
        <v>0</v>
      </c>
      <c r="AC1962" s="207"/>
      <c r="AD1962" s="207"/>
      <c r="AE1962" s="207"/>
      <c r="AF1962" s="207"/>
      <c r="AG1962" s="207"/>
      <c r="AH1962" s="208"/>
    </row>
    <row r="1963" customFormat="false" ht="13.5" hidden="false" customHeight="true" outlineLevel="0" collapsed="false">
      <c r="A1963" s="22" t="n">
        <v>1962</v>
      </c>
      <c r="B1963" s="180"/>
      <c r="C1963" s="22"/>
      <c r="D1963" s="22"/>
      <c r="E1963" s="22"/>
      <c r="F1963" s="22"/>
      <c r="G1963" s="22"/>
      <c r="H1963" s="183"/>
      <c r="I1963" s="183"/>
      <c r="J1963" s="22"/>
      <c r="K1963" s="191" t="e">
        <f aca="false">VLOOKUP('Altri Costi'!J1963,Legenda!$D$1:$F$258,2)</f>
        <v>#N/A</v>
      </c>
      <c r="L1963" s="22"/>
      <c r="M1963" s="22"/>
      <c r="N1963" s="203"/>
      <c r="O1963" s="183"/>
      <c r="P1963" s="22"/>
      <c r="Q1963" s="203"/>
      <c r="R1963" s="183"/>
      <c r="S1963" s="184" t="n">
        <f aca="false">'Piano Finanziario Annuale'!$F$6</f>
        <v>0</v>
      </c>
      <c r="T1963" s="185" t="n">
        <v>0</v>
      </c>
      <c r="U1963" s="186"/>
      <c r="V1963" s="187" t="n">
        <f aca="false">(T1963*U1963)</f>
        <v>0</v>
      </c>
      <c r="W1963" s="185" t="n">
        <v>0</v>
      </c>
      <c r="X1963" s="185" t="n">
        <f aca="false">IF(OR(S1963="sì",S1963="forfettario 190"),SUM(T1963+W1963),SUM(T1963+V1963+W1963))</f>
        <v>0</v>
      </c>
      <c r="Y1963" s="205"/>
      <c r="Z1963" s="205"/>
      <c r="AA1963" s="206"/>
      <c r="AB1963" s="189" t="n">
        <f aca="false">IF(AA1963="SI",X1963,0)</f>
        <v>0</v>
      </c>
      <c r="AC1963" s="207"/>
      <c r="AD1963" s="207"/>
      <c r="AE1963" s="207"/>
      <c r="AF1963" s="207"/>
      <c r="AG1963" s="207"/>
      <c r="AH1963" s="208"/>
    </row>
    <row r="1964" customFormat="false" ht="13.5" hidden="false" customHeight="true" outlineLevel="0" collapsed="false">
      <c r="A1964" s="22" t="n">
        <v>1963</v>
      </c>
      <c r="B1964" s="180"/>
      <c r="C1964" s="22"/>
      <c r="D1964" s="22"/>
      <c r="E1964" s="22"/>
      <c r="F1964" s="22"/>
      <c r="G1964" s="22"/>
      <c r="H1964" s="183"/>
      <c r="I1964" s="183"/>
      <c r="J1964" s="22"/>
      <c r="K1964" s="191" t="e">
        <f aca="false">VLOOKUP('Altri Costi'!J1964,Legenda!$D$1:$F$258,2)</f>
        <v>#N/A</v>
      </c>
      <c r="L1964" s="22"/>
      <c r="M1964" s="22"/>
      <c r="N1964" s="203"/>
      <c r="O1964" s="183"/>
      <c r="P1964" s="22"/>
      <c r="Q1964" s="203"/>
      <c r="R1964" s="183"/>
      <c r="S1964" s="184" t="n">
        <f aca="false">'Piano Finanziario Annuale'!$F$6</f>
        <v>0</v>
      </c>
      <c r="T1964" s="185" t="n">
        <v>0</v>
      </c>
      <c r="U1964" s="186"/>
      <c r="V1964" s="187" t="n">
        <f aca="false">(T1964*U1964)</f>
        <v>0</v>
      </c>
      <c r="W1964" s="185" t="n">
        <v>0</v>
      </c>
      <c r="X1964" s="185" t="n">
        <f aca="false">IF(OR(S1964="sì",S1964="forfettario 190"),SUM(T1964+W1964),SUM(T1964+V1964+W1964))</f>
        <v>0</v>
      </c>
      <c r="Y1964" s="205"/>
      <c r="Z1964" s="205"/>
      <c r="AA1964" s="206"/>
      <c r="AB1964" s="189" t="n">
        <f aca="false">IF(AA1964="SI",X1964,0)</f>
        <v>0</v>
      </c>
      <c r="AC1964" s="207"/>
      <c r="AD1964" s="207"/>
      <c r="AE1964" s="207"/>
      <c r="AF1964" s="207"/>
      <c r="AG1964" s="207"/>
      <c r="AH1964" s="208"/>
    </row>
    <row r="1965" customFormat="false" ht="13.5" hidden="false" customHeight="true" outlineLevel="0" collapsed="false">
      <c r="A1965" s="22" t="n">
        <v>1964</v>
      </c>
      <c r="B1965" s="180"/>
      <c r="C1965" s="22"/>
      <c r="D1965" s="22"/>
      <c r="E1965" s="22"/>
      <c r="F1965" s="22"/>
      <c r="G1965" s="22"/>
      <c r="H1965" s="183"/>
      <c r="I1965" s="183"/>
      <c r="J1965" s="22"/>
      <c r="K1965" s="191" t="e">
        <f aca="false">VLOOKUP('Altri Costi'!J1965,Legenda!$D$1:$F$258,2)</f>
        <v>#N/A</v>
      </c>
      <c r="L1965" s="22"/>
      <c r="M1965" s="22"/>
      <c r="N1965" s="203"/>
      <c r="O1965" s="183"/>
      <c r="P1965" s="22"/>
      <c r="Q1965" s="203"/>
      <c r="R1965" s="183"/>
      <c r="S1965" s="184" t="n">
        <f aca="false">'Piano Finanziario Annuale'!$F$6</f>
        <v>0</v>
      </c>
      <c r="T1965" s="185" t="n">
        <v>0</v>
      </c>
      <c r="U1965" s="186"/>
      <c r="V1965" s="187" t="n">
        <f aca="false">(T1965*U1965)</f>
        <v>0</v>
      </c>
      <c r="W1965" s="185" t="n">
        <v>0</v>
      </c>
      <c r="X1965" s="185" t="n">
        <f aca="false">IF(OR(S1965="sì",S1965="forfettario 190"),SUM(T1965+W1965),SUM(T1965+V1965+W1965))</f>
        <v>0</v>
      </c>
      <c r="Y1965" s="205"/>
      <c r="Z1965" s="205"/>
      <c r="AA1965" s="206"/>
      <c r="AB1965" s="189" t="n">
        <f aca="false">IF(AA1965="SI",X1965,0)</f>
        <v>0</v>
      </c>
      <c r="AC1965" s="207"/>
      <c r="AD1965" s="207"/>
      <c r="AE1965" s="207"/>
      <c r="AF1965" s="207"/>
      <c r="AG1965" s="207"/>
      <c r="AH1965" s="208"/>
    </row>
    <row r="1966" customFormat="false" ht="13.5" hidden="false" customHeight="true" outlineLevel="0" collapsed="false">
      <c r="A1966" s="22" t="n">
        <v>1965</v>
      </c>
      <c r="B1966" s="180"/>
      <c r="C1966" s="22"/>
      <c r="D1966" s="22"/>
      <c r="E1966" s="22"/>
      <c r="F1966" s="22"/>
      <c r="G1966" s="22"/>
      <c r="H1966" s="183"/>
      <c r="I1966" s="183"/>
      <c r="J1966" s="22"/>
      <c r="K1966" s="191" t="e">
        <f aca="false">VLOOKUP('Altri Costi'!J1966,Legenda!$D$1:$F$258,2)</f>
        <v>#N/A</v>
      </c>
      <c r="L1966" s="22"/>
      <c r="M1966" s="22"/>
      <c r="N1966" s="203"/>
      <c r="O1966" s="183"/>
      <c r="P1966" s="22"/>
      <c r="Q1966" s="203"/>
      <c r="R1966" s="183"/>
      <c r="S1966" s="184" t="n">
        <f aca="false">'Piano Finanziario Annuale'!$F$6</f>
        <v>0</v>
      </c>
      <c r="T1966" s="185" t="n">
        <v>0</v>
      </c>
      <c r="U1966" s="186"/>
      <c r="V1966" s="187" t="n">
        <f aca="false">(T1966*U1966)</f>
        <v>0</v>
      </c>
      <c r="W1966" s="185" t="n">
        <v>0</v>
      </c>
      <c r="X1966" s="185" t="n">
        <f aca="false">IF(OR(S1966="sì",S1966="forfettario 190"),SUM(T1966+W1966),SUM(T1966+V1966+W1966))</f>
        <v>0</v>
      </c>
      <c r="Y1966" s="205"/>
      <c r="Z1966" s="205"/>
      <c r="AA1966" s="206"/>
      <c r="AB1966" s="189" t="n">
        <f aca="false">IF(AA1966="SI",X1966,0)</f>
        <v>0</v>
      </c>
      <c r="AC1966" s="207"/>
      <c r="AD1966" s="207"/>
      <c r="AE1966" s="207"/>
      <c r="AF1966" s="207"/>
      <c r="AG1966" s="207"/>
      <c r="AH1966" s="208"/>
    </row>
    <row r="1967" customFormat="false" ht="13.5" hidden="false" customHeight="true" outlineLevel="0" collapsed="false">
      <c r="A1967" s="22" t="n">
        <v>1966</v>
      </c>
      <c r="B1967" s="180"/>
      <c r="C1967" s="22"/>
      <c r="D1967" s="22"/>
      <c r="E1967" s="22"/>
      <c r="F1967" s="22"/>
      <c r="G1967" s="22"/>
      <c r="H1967" s="183"/>
      <c r="I1967" s="183"/>
      <c r="J1967" s="22"/>
      <c r="K1967" s="191" t="e">
        <f aca="false">VLOOKUP('Altri Costi'!J1967,Legenda!$D$1:$F$258,2)</f>
        <v>#N/A</v>
      </c>
      <c r="L1967" s="22"/>
      <c r="M1967" s="22"/>
      <c r="N1967" s="203"/>
      <c r="O1967" s="183"/>
      <c r="P1967" s="22"/>
      <c r="Q1967" s="203"/>
      <c r="R1967" s="183"/>
      <c r="S1967" s="184" t="n">
        <f aca="false">'Piano Finanziario Annuale'!$F$6</f>
        <v>0</v>
      </c>
      <c r="T1967" s="185" t="n">
        <v>0</v>
      </c>
      <c r="U1967" s="186"/>
      <c r="V1967" s="187" t="n">
        <f aca="false">(T1967*U1967)</f>
        <v>0</v>
      </c>
      <c r="W1967" s="185" t="n">
        <v>0</v>
      </c>
      <c r="X1967" s="185" t="n">
        <f aca="false">IF(OR(S1967="sì",S1967="forfettario 190"),SUM(T1967+W1967),SUM(T1967+V1967+W1967))</f>
        <v>0</v>
      </c>
      <c r="Y1967" s="205"/>
      <c r="Z1967" s="205"/>
      <c r="AA1967" s="206"/>
      <c r="AB1967" s="189" t="n">
        <f aca="false">IF(AA1967="SI",X1967,0)</f>
        <v>0</v>
      </c>
      <c r="AC1967" s="207"/>
      <c r="AD1967" s="207"/>
      <c r="AE1967" s="207"/>
      <c r="AF1967" s="207"/>
      <c r="AG1967" s="207"/>
      <c r="AH1967" s="208"/>
    </row>
    <row r="1968" customFormat="false" ht="13.5" hidden="false" customHeight="true" outlineLevel="0" collapsed="false">
      <c r="A1968" s="22" t="n">
        <v>1967</v>
      </c>
      <c r="B1968" s="180"/>
      <c r="C1968" s="22"/>
      <c r="D1968" s="22"/>
      <c r="E1968" s="22"/>
      <c r="F1968" s="22"/>
      <c r="G1968" s="22"/>
      <c r="H1968" s="183"/>
      <c r="I1968" s="183"/>
      <c r="J1968" s="22"/>
      <c r="K1968" s="191" t="e">
        <f aca="false">VLOOKUP('Altri Costi'!J1968,Legenda!$D$1:$F$258,2)</f>
        <v>#N/A</v>
      </c>
      <c r="L1968" s="22"/>
      <c r="M1968" s="22"/>
      <c r="N1968" s="203"/>
      <c r="O1968" s="183"/>
      <c r="P1968" s="22"/>
      <c r="Q1968" s="203"/>
      <c r="R1968" s="183"/>
      <c r="S1968" s="184" t="n">
        <f aca="false">'Piano Finanziario Annuale'!$F$6</f>
        <v>0</v>
      </c>
      <c r="T1968" s="185" t="n">
        <v>0</v>
      </c>
      <c r="U1968" s="186"/>
      <c r="V1968" s="187" t="n">
        <f aca="false">(T1968*U1968)</f>
        <v>0</v>
      </c>
      <c r="W1968" s="185" t="n">
        <v>0</v>
      </c>
      <c r="X1968" s="185" t="n">
        <f aca="false">IF(OR(S1968="sì",S1968="forfettario 190"),SUM(T1968+W1968),SUM(T1968+V1968+W1968))</f>
        <v>0</v>
      </c>
      <c r="Y1968" s="205"/>
      <c r="Z1968" s="205"/>
      <c r="AA1968" s="206"/>
      <c r="AB1968" s="189" t="n">
        <f aca="false">IF(AA1968="SI",X1968,0)</f>
        <v>0</v>
      </c>
      <c r="AC1968" s="207"/>
      <c r="AD1968" s="207"/>
      <c r="AE1968" s="207"/>
      <c r="AF1968" s="207"/>
      <c r="AG1968" s="207"/>
      <c r="AH1968" s="208"/>
    </row>
    <row r="1969" customFormat="false" ht="13.5" hidden="false" customHeight="true" outlineLevel="0" collapsed="false">
      <c r="A1969" s="22" t="n">
        <v>1968</v>
      </c>
      <c r="B1969" s="180"/>
      <c r="C1969" s="22"/>
      <c r="D1969" s="22"/>
      <c r="E1969" s="22"/>
      <c r="F1969" s="22"/>
      <c r="G1969" s="22"/>
      <c r="H1969" s="183"/>
      <c r="I1969" s="183"/>
      <c r="J1969" s="22"/>
      <c r="K1969" s="191" t="e">
        <f aca="false">VLOOKUP('Altri Costi'!J1969,Legenda!$D$1:$F$258,2)</f>
        <v>#N/A</v>
      </c>
      <c r="L1969" s="22"/>
      <c r="M1969" s="22"/>
      <c r="N1969" s="203"/>
      <c r="O1969" s="183"/>
      <c r="P1969" s="22"/>
      <c r="Q1969" s="203"/>
      <c r="R1969" s="183"/>
      <c r="S1969" s="184" t="n">
        <f aca="false">'Piano Finanziario Annuale'!$F$6</f>
        <v>0</v>
      </c>
      <c r="T1969" s="185" t="n">
        <v>0</v>
      </c>
      <c r="U1969" s="186"/>
      <c r="V1969" s="187" t="n">
        <f aca="false">(T1969*U1969)</f>
        <v>0</v>
      </c>
      <c r="W1969" s="185" t="n">
        <v>0</v>
      </c>
      <c r="X1969" s="185" t="n">
        <f aca="false">IF(OR(S1969="sì",S1969="forfettario 190"),SUM(T1969+W1969),SUM(T1969+V1969+W1969))</f>
        <v>0</v>
      </c>
      <c r="Y1969" s="205"/>
      <c r="Z1969" s="205"/>
      <c r="AA1969" s="206"/>
      <c r="AB1969" s="189" t="n">
        <f aca="false">IF(AA1969="SI",X1969,0)</f>
        <v>0</v>
      </c>
      <c r="AC1969" s="207"/>
      <c r="AD1969" s="207"/>
      <c r="AE1969" s="207"/>
      <c r="AF1969" s="207"/>
      <c r="AG1969" s="207"/>
      <c r="AH1969" s="208"/>
    </row>
    <row r="1970" customFormat="false" ht="13.5" hidden="false" customHeight="true" outlineLevel="0" collapsed="false">
      <c r="A1970" s="22" t="n">
        <v>1969</v>
      </c>
      <c r="B1970" s="180"/>
      <c r="C1970" s="22"/>
      <c r="D1970" s="22"/>
      <c r="E1970" s="22"/>
      <c r="F1970" s="22"/>
      <c r="G1970" s="22"/>
      <c r="H1970" s="183"/>
      <c r="I1970" s="183"/>
      <c r="J1970" s="22"/>
      <c r="K1970" s="191" t="e">
        <f aca="false">VLOOKUP('Altri Costi'!J1970,Legenda!$D$1:$F$258,2)</f>
        <v>#N/A</v>
      </c>
      <c r="L1970" s="22"/>
      <c r="M1970" s="22"/>
      <c r="N1970" s="203"/>
      <c r="O1970" s="183"/>
      <c r="P1970" s="22"/>
      <c r="Q1970" s="203"/>
      <c r="R1970" s="183"/>
      <c r="S1970" s="184" t="n">
        <f aca="false">'Piano Finanziario Annuale'!$F$6</f>
        <v>0</v>
      </c>
      <c r="T1970" s="185" t="n">
        <v>0</v>
      </c>
      <c r="U1970" s="186"/>
      <c r="V1970" s="187" t="n">
        <f aca="false">(T1970*U1970)</f>
        <v>0</v>
      </c>
      <c r="W1970" s="185" t="n">
        <v>0</v>
      </c>
      <c r="X1970" s="185" t="n">
        <f aca="false">IF(OR(S1970="sì",S1970="forfettario 190"),SUM(T1970+W1970),SUM(T1970+V1970+W1970))</f>
        <v>0</v>
      </c>
      <c r="Y1970" s="205"/>
      <c r="Z1970" s="205"/>
      <c r="AA1970" s="206"/>
      <c r="AB1970" s="189" t="n">
        <f aca="false">IF(AA1970="SI",X1970,0)</f>
        <v>0</v>
      </c>
      <c r="AC1970" s="207"/>
      <c r="AD1970" s="207"/>
      <c r="AE1970" s="207"/>
      <c r="AF1970" s="207"/>
      <c r="AG1970" s="207"/>
      <c r="AH1970" s="208"/>
    </row>
    <row r="1971" customFormat="false" ht="13.5" hidden="false" customHeight="true" outlineLevel="0" collapsed="false">
      <c r="A1971" s="22" t="n">
        <v>1970</v>
      </c>
      <c r="B1971" s="180"/>
      <c r="C1971" s="22"/>
      <c r="D1971" s="22"/>
      <c r="E1971" s="22"/>
      <c r="F1971" s="22"/>
      <c r="G1971" s="22"/>
      <c r="H1971" s="183"/>
      <c r="I1971" s="183"/>
      <c r="J1971" s="22"/>
      <c r="K1971" s="191" t="e">
        <f aca="false">VLOOKUP('Altri Costi'!J1971,Legenda!$D$1:$F$258,2)</f>
        <v>#N/A</v>
      </c>
      <c r="L1971" s="22"/>
      <c r="M1971" s="22"/>
      <c r="N1971" s="203"/>
      <c r="O1971" s="183"/>
      <c r="P1971" s="22"/>
      <c r="Q1971" s="203"/>
      <c r="R1971" s="183"/>
      <c r="S1971" s="184" t="n">
        <f aca="false">'Piano Finanziario Annuale'!$F$6</f>
        <v>0</v>
      </c>
      <c r="T1971" s="185" t="n">
        <v>0</v>
      </c>
      <c r="U1971" s="186"/>
      <c r="V1971" s="187" t="n">
        <f aca="false">(T1971*U1971)</f>
        <v>0</v>
      </c>
      <c r="W1971" s="185" t="n">
        <v>0</v>
      </c>
      <c r="X1971" s="185" t="n">
        <f aca="false">IF(OR(S1971="sì",S1971="forfettario 190"),SUM(T1971+W1971),SUM(T1971+V1971+W1971))</f>
        <v>0</v>
      </c>
      <c r="Y1971" s="205"/>
      <c r="Z1971" s="205"/>
      <c r="AA1971" s="206"/>
      <c r="AB1971" s="189" t="n">
        <f aca="false">IF(AA1971="SI",X1971,0)</f>
        <v>0</v>
      </c>
      <c r="AC1971" s="207"/>
      <c r="AD1971" s="207"/>
      <c r="AE1971" s="207"/>
      <c r="AF1971" s="207"/>
      <c r="AG1971" s="207"/>
      <c r="AH1971" s="208"/>
    </row>
    <row r="1972" customFormat="false" ht="13.5" hidden="false" customHeight="true" outlineLevel="0" collapsed="false">
      <c r="A1972" s="22" t="n">
        <v>1971</v>
      </c>
      <c r="B1972" s="180"/>
      <c r="C1972" s="22"/>
      <c r="D1972" s="22"/>
      <c r="E1972" s="22"/>
      <c r="F1972" s="22"/>
      <c r="G1972" s="22"/>
      <c r="H1972" s="183"/>
      <c r="I1972" s="183"/>
      <c r="J1972" s="22"/>
      <c r="K1972" s="191" t="e">
        <f aca="false">VLOOKUP('Altri Costi'!J1972,Legenda!$D$1:$F$258,2)</f>
        <v>#N/A</v>
      </c>
      <c r="L1972" s="22"/>
      <c r="M1972" s="22"/>
      <c r="N1972" s="203"/>
      <c r="O1972" s="183"/>
      <c r="P1972" s="22"/>
      <c r="Q1972" s="203"/>
      <c r="R1972" s="183"/>
      <c r="S1972" s="184" t="n">
        <f aca="false">'Piano Finanziario Annuale'!$F$6</f>
        <v>0</v>
      </c>
      <c r="T1972" s="185" t="n">
        <v>0</v>
      </c>
      <c r="U1972" s="186"/>
      <c r="V1972" s="187" t="n">
        <f aca="false">(T1972*U1972)</f>
        <v>0</v>
      </c>
      <c r="W1972" s="185" t="n">
        <v>0</v>
      </c>
      <c r="X1972" s="185" t="n">
        <f aca="false">IF(OR(S1972="sì",S1972="forfettario 190"),SUM(T1972+W1972),SUM(T1972+V1972+W1972))</f>
        <v>0</v>
      </c>
      <c r="Y1972" s="205"/>
      <c r="Z1972" s="205"/>
      <c r="AA1972" s="206"/>
      <c r="AB1972" s="189" t="n">
        <f aca="false">IF(AA1972="SI",X1972,0)</f>
        <v>0</v>
      </c>
      <c r="AC1972" s="207"/>
      <c r="AD1972" s="207"/>
      <c r="AE1972" s="207"/>
      <c r="AF1972" s="207"/>
      <c r="AG1972" s="207"/>
      <c r="AH1972" s="208"/>
    </row>
    <row r="1973" customFormat="false" ht="13.5" hidden="false" customHeight="true" outlineLevel="0" collapsed="false">
      <c r="A1973" s="22" t="n">
        <v>1972</v>
      </c>
      <c r="B1973" s="180"/>
      <c r="C1973" s="22"/>
      <c r="D1973" s="22"/>
      <c r="E1973" s="22"/>
      <c r="F1973" s="22"/>
      <c r="G1973" s="22"/>
      <c r="H1973" s="183"/>
      <c r="I1973" s="183"/>
      <c r="J1973" s="22"/>
      <c r="K1973" s="191" t="e">
        <f aca="false">VLOOKUP('Altri Costi'!J1973,Legenda!$D$1:$F$258,2)</f>
        <v>#N/A</v>
      </c>
      <c r="L1973" s="22"/>
      <c r="M1973" s="22"/>
      <c r="N1973" s="203"/>
      <c r="O1973" s="183"/>
      <c r="P1973" s="22"/>
      <c r="Q1973" s="203"/>
      <c r="R1973" s="183"/>
      <c r="S1973" s="184" t="n">
        <f aca="false">'Piano Finanziario Annuale'!$F$6</f>
        <v>0</v>
      </c>
      <c r="T1973" s="185" t="n">
        <v>0</v>
      </c>
      <c r="U1973" s="186"/>
      <c r="V1973" s="187" t="n">
        <f aca="false">(T1973*U1973)</f>
        <v>0</v>
      </c>
      <c r="W1973" s="185" t="n">
        <v>0</v>
      </c>
      <c r="X1973" s="185" t="n">
        <f aca="false">IF(OR(S1973="sì",S1973="forfettario 190"),SUM(T1973+W1973),SUM(T1973+V1973+W1973))</f>
        <v>0</v>
      </c>
      <c r="Y1973" s="205"/>
      <c r="Z1973" s="205"/>
      <c r="AA1973" s="206"/>
      <c r="AB1973" s="189" t="n">
        <f aca="false">IF(AA1973="SI",X1973,0)</f>
        <v>0</v>
      </c>
      <c r="AC1973" s="207"/>
      <c r="AD1973" s="207"/>
      <c r="AE1973" s="207"/>
      <c r="AF1973" s="207"/>
      <c r="AG1973" s="207"/>
      <c r="AH1973" s="208"/>
    </row>
    <row r="1974" customFormat="false" ht="13.5" hidden="false" customHeight="true" outlineLevel="0" collapsed="false">
      <c r="A1974" s="22" t="n">
        <v>1973</v>
      </c>
      <c r="B1974" s="180"/>
      <c r="C1974" s="22"/>
      <c r="D1974" s="22"/>
      <c r="E1974" s="22"/>
      <c r="F1974" s="22"/>
      <c r="G1974" s="22"/>
      <c r="H1974" s="183"/>
      <c r="I1974" s="183"/>
      <c r="J1974" s="22"/>
      <c r="K1974" s="191" t="e">
        <f aca="false">VLOOKUP('Altri Costi'!J1974,Legenda!$D$1:$F$258,2)</f>
        <v>#N/A</v>
      </c>
      <c r="L1974" s="22"/>
      <c r="M1974" s="22"/>
      <c r="N1974" s="203"/>
      <c r="O1974" s="183"/>
      <c r="P1974" s="22"/>
      <c r="Q1974" s="203"/>
      <c r="R1974" s="183"/>
      <c r="S1974" s="184" t="n">
        <f aca="false">'Piano Finanziario Annuale'!$F$6</f>
        <v>0</v>
      </c>
      <c r="T1974" s="185" t="n">
        <v>0</v>
      </c>
      <c r="U1974" s="186"/>
      <c r="V1974" s="187" t="n">
        <f aca="false">(T1974*U1974)</f>
        <v>0</v>
      </c>
      <c r="W1974" s="185" t="n">
        <v>0</v>
      </c>
      <c r="X1974" s="185" t="n">
        <f aca="false">IF(OR(S1974="sì",S1974="forfettario 190"),SUM(T1974+W1974),SUM(T1974+V1974+W1974))</f>
        <v>0</v>
      </c>
      <c r="Y1974" s="205"/>
      <c r="Z1974" s="205"/>
      <c r="AA1974" s="206"/>
      <c r="AB1974" s="189" t="n">
        <f aca="false">IF(AA1974="SI",X1974,0)</f>
        <v>0</v>
      </c>
      <c r="AC1974" s="207"/>
      <c r="AD1974" s="207"/>
      <c r="AE1974" s="207"/>
      <c r="AF1974" s="207"/>
      <c r="AG1974" s="207"/>
      <c r="AH1974" s="208"/>
    </row>
    <row r="1975" customFormat="false" ht="13.5" hidden="false" customHeight="true" outlineLevel="0" collapsed="false">
      <c r="A1975" s="22" t="n">
        <v>1974</v>
      </c>
      <c r="B1975" s="180"/>
      <c r="C1975" s="22"/>
      <c r="D1975" s="22"/>
      <c r="E1975" s="22"/>
      <c r="F1975" s="22"/>
      <c r="G1975" s="22"/>
      <c r="H1975" s="183"/>
      <c r="I1975" s="183"/>
      <c r="J1975" s="22"/>
      <c r="K1975" s="191" t="e">
        <f aca="false">VLOOKUP('Altri Costi'!J1975,Legenda!$D$1:$F$258,2)</f>
        <v>#N/A</v>
      </c>
      <c r="L1975" s="22"/>
      <c r="M1975" s="22"/>
      <c r="N1975" s="203"/>
      <c r="O1975" s="183"/>
      <c r="P1975" s="22"/>
      <c r="Q1975" s="203"/>
      <c r="R1975" s="183"/>
      <c r="S1975" s="184" t="n">
        <f aca="false">'Piano Finanziario Annuale'!$F$6</f>
        <v>0</v>
      </c>
      <c r="T1975" s="185" t="n">
        <v>0</v>
      </c>
      <c r="U1975" s="186"/>
      <c r="V1975" s="187" t="n">
        <f aca="false">(T1975*U1975)</f>
        <v>0</v>
      </c>
      <c r="W1975" s="185" t="n">
        <v>0</v>
      </c>
      <c r="X1975" s="185" t="n">
        <f aca="false">IF(OR(S1975="sì",S1975="forfettario 190"),SUM(T1975+W1975),SUM(T1975+V1975+W1975))</f>
        <v>0</v>
      </c>
      <c r="Y1975" s="205"/>
      <c r="Z1975" s="205"/>
      <c r="AA1975" s="206"/>
      <c r="AB1975" s="189" t="n">
        <f aca="false">IF(AA1975="SI",X1975,0)</f>
        <v>0</v>
      </c>
      <c r="AC1975" s="207"/>
      <c r="AD1975" s="207"/>
      <c r="AE1975" s="207"/>
      <c r="AF1975" s="207"/>
      <c r="AG1975" s="207"/>
      <c r="AH1975" s="208"/>
    </row>
    <row r="1976" customFormat="false" ht="13.5" hidden="false" customHeight="true" outlineLevel="0" collapsed="false">
      <c r="A1976" s="22" t="n">
        <v>1975</v>
      </c>
      <c r="B1976" s="180"/>
      <c r="C1976" s="22"/>
      <c r="D1976" s="22"/>
      <c r="E1976" s="22"/>
      <c r="F1976" s="22"/>
      <c r="G1976" s="22"/>
      <c r="H1976" s="183"/>
      <c r="I1976" s="183"/>
      <c r="J1976" s="22"/>
      <c r="K1976" s="191" t="e">
        <f aca="false">VLOOKUP('Altri Costi'!J1976,Legenda!$D$1:$F$258,2)</f>
        <v>#N/A</v>
      </c>
      <c r="L1976" s="22"/>
      <c r="M1976" s="22"/>
      <c r="N1976" s="203"/>
      <c r="O1976" s="183"/>
      <c r="P1976" s="22"/>
      <c r="Q1976" s="203"/>
      <c r="R1976" s="183"/>
      <c r="S1976" s="184" t="n">
        <f aca="false">'Piano Finanziario Annuale'!$F$6</f>
        <v>0</v>
      </c>
      <c r="T1976" s="185" t="n">
        <v>0</v>
      </c>
      <c r="U1976" s="186"/>
      <c r="V1976" s="187" t="n">
        <f aca="false">(T1976*U1976)</f>
        <v>0</v>
      </c>
      <c r="W1976" s="185" t="n">
        <v>0</v>
      </c>
      <c r="X1976" s="185" t="n">
        <f aca="false">IF(OR(S1976="sì",S1976="forfettario 190"),SUM(T1976+W1976),SUM(T1976+V1976+W1976))</f>
        <v>0</v>
      </c>
      <c r="Y1976" s="205"/>
      <c r="Z1976" s="205"/>
      <c r="AA1976" s="206"/>
      <c r="AB1976" s="189" t="n">
        <f aca="false">IF(AA1976="SI",X1976,0)</f>
        <v>0</v>
      </c>
      <c r="AC1976" s="207"/>
      <c r="AD1976" s="207"/>
      <c r="AE1976" s="207"/>
      <c r="AF1976" s="207"/>
      <c r="AG1976" s="207"/>
      <c r="AH1976" s="208"/>
    </row>
    <row r="1977" customFormat="false" ht="13.5" hidden="false" customHeight="true" outlineLevel="0" collapsed="false">
      <c r="A1977" s="22" t="n">
        <v>1976</v>
      </c>
      <c r="B1977" s="180"/>
      <c r="C1977" s="22"/>
      <c r="D1977" s="22"/>
      <c r="E1977" s="22"/>
      <c r="F1977" s="22"/>
      <c r="G1977" s="22"/>
      <c r="H1977" s="183"/>
      <c r="I1977" s="183"/>
      <c r="J1977" s="22"/>
      <c r="K1977" s="191" t="e">
        <f aca="false">VLOOKUP('Altri Costi'!J1977,Legenda!$D$1:$F$258,2)</f>
        <v>#N/A</v>
      </c>
      <c r="L1977" s="22"/>
      <c r="M1977" s="22"/>
      <c r="N1977" s="203"/>
      <c r="O1977" s="183"/>
      <c r="P1977" s="22"/>
      <c r="Q1977" s="203"/>
      <c r="R1977" s="183"/>
      <c r="S1977" s="184" t="n">
        <f aca="false">'Piano Finanziario Annuale'!$F$6</f>
        <v>0</v>
      </c>
      <c r="T1977" s="185" t="n">
        <v>0</v>
      </c>
      <c r="U1977" s="186"/>
      <c r="V1977" s="187" t="n">
        <f aca="false">(T1977*U1977)</f>
        <v>0</v>
      </c>
      <c r="W1977" s="185" t="n">
        <v>0</v>
      </c>
      <c r="X1977" s="185" t="n">
        <f aca="false">IF(OR(S1977="sì",S1977="forfettario 190"),SUM(T1977+W1977),SUM(T1977+V1977+W1977))</f>
        <v>0</v>
      </c>
      <c r="Y1977" s="205"/>
      <c r="Z1977" s="205"/>
      <c r="AA1977" s="206"/>
      <c r="AB1977" s="189" t="n">
        <f aca="false">IF(AA1977="SI",X1977,0)</f>
        <v>0</v>
      </c>
      <c r="AC1977" s="207"/>
      <c r="AD1977" s="207"/>
      <c r="AE1977" s="207"/>
      <c r="AF1977" s="207"/>
      <c r="AG1977" s="207"/>
      <c r="AH1977" s="208"/>
    </row>
    <row r="1978" customFormat="false" ht="13.5" hidden="false" customHeight="true" outlineLevel="0" collapsed="false">
      <c r="A1978" s="22" t="n">
        <v>1977</v>
      </c>
      <c r="B1978" s="180"/>
      <c r="C1978" s="22"/>
      <c r="D1978" s="22"/>
      <c r="E1978" s="22"/>
      <c r="F1978" s="22"/>
      <c r="G1978" s="22"/>
      <c r="H1978" s="183"/>
      <c r="I1978" s="183"/>
      <c r="J1978" s="22"/>
      <c r="K1978" s="191" t="e">
        <f aca="false">VLOOKUP('Altri Costi'!J1978,Legenda!$D$1:$F$258,2)</f>
        <v>#N/A</v>
      </c>
      <c r="L1978" s="22"/>
      <c r="M1978" s="22"/>
      <c r="N1978" s="203"/>
      <c r="O1978" s="183"/>
      <c r="P1978" s="22"/>
      <c r="Q1978" s="203"/>
      <c r="R1978" s="183"/>
      <c r="S1978" s="184" t="n">
        <f aca="false">'Piano Finanziario Annuale'!$F$6</f>
        <v>0</v>
      </c>
      <c r="T1978" s="185" t="n">
        <v>0</v>
      </c>
      <c r="U1978" s="186"/>
      <c r="V1978" s="187" t="n">
        <f aca="false">(T1978*U1978)</f>
        <v>0</v>
      </c>
      <c r="W1978" s="185" t="n">
        <v>0</v>
      </c>
      <c r="X1978" s="185" t="n">
        <f aca="false">IF(OR(S1978="sì",S1978="forfettario 190"),SUM(T1978+W1978),SUM(T1978+V1978+W1978))</f>
        <v>0</v>
      </c>
      <c r="Y1978" s="205"/>
      <c r="Z1978" s="205"/>
      <c r="AA1978" s="206"/>
      <c r="AB1978" s="189" t="n">
        <f aca="false">IF(AA1978="SI",X1978,0)</f>
        <v>0</v>
      </c>
      <c r="AC1978" s="207"/>
      <c r="AD1978" s="207"/>
      <c r="AE1978" s="207"/>
      <c r="AF1978" s="207"/>
      <c r="AG1978" s="207"/>
      <c r="AH1978" s="208"/>
    </row>
    <row r="1979" customFormat="false" ht="13.5" hidden="false" customHeight="true" outlineLevel="0" collapsed="false">
      <c r="A1979" s="22" t="n">
        <v>1978</v>
      </c>
      <c r="B1979" s="180"/>
      <c r="C1979" s="22"/>
      <c r="D1979" s="22"/>
      <c r="E1979" s="22"/>
      <c r="F1979" s="22"/>
      <c r="G1979" s="22"/>
      <c r="H1979" s="183"/>
      <c r="I1979" s="183"/>
      <c r="J1979" s="22"/>
      <c r="K1979" s="191" t="e">
        <f aca="false">VLOOKUP('Altri Costi'!J1979,Legenda!$D$1:$F$258,2)</f>
        <v>#N/A</v>
      </c>
      <c r="L1979" s="22"/>
      <c r="M1979" s="22"/>
      <c r="N1979" s="203"/>
      <c r="O1979" s="183"/>
      <c r="P1979" s="22"/>
      <c r="Q1979" s="203"/>
      <c r="R1979" s="183"/>
      <c r="S1979" s="184" t="n">
        <f aca="false">'Piano Finanziario Annuale'!$F$6</f>
        <v>0</v>
      </c>
      <c r="T1979" s="185" t="n">
        <v>0</v>
      </c>
      <c r="U1979" s="186"/>
      <c r="V1979" s="187" t="n">
        <f aca="false">(T1979*U1979)</f>
        <v>0</v>
      </c>
      <c r="W1979" s="185" t="n">
        <v>0</v>
      </c>
      <c r="X1979" s="185" t="n">
        <f aca="false">IF(OR(S1979="sì",S1979="forfettario 190"),SUM(T1979+W1979),SUM(T1979+V1979+W1979))</f>
        <v>0</v>
      </c>
      <c r="Y1979" s="205"/>
      <c r="Z1979" s="205"/>
      <c r="AA1979" s="206"/>
      <c r="AB1979" s="189" t="n">
        <f aca="false">IF(AA1979="SI",X1979,0)</f>
        <v>0</v>
      </c>
      <c r="AC1979" s="207"/>
      <c r="AD1979" s="207"/>
      <c r="AE1979" s="207"/>
      <c r="AF1979" s="207"/>
      <c r="AG1979" s="207"/>
      <c r="AH1979" s="208"/>
    </row>
    <row r="1980" customFormat="false" ht="13.5" hidden="false" customHeight="true" outlineLevel="0" collapsed="false">
      <c r="A1980" s="22" t="n">
        <v>1979</v>
      </c>
      <c r="B1980" s="180"/>
      <c r="C1980" s="22"/>
      <c r="D1980" s="22"/>
      <c r="E1980" s="22"/>
      <c r="F1980" s="22"/>
      <c r="G1980" s="22"/>
      <c r="H1980" s="183"/>
      <c r="I1980" s="183"/>
      <c r="J1980" s="22"/>
      <c r="K1980" s="191" t="e">
        <f aca="false">VLOOKUP('Altri Costi'!J1980,Legenda!$D$1:$F$258,2)</f>
        <v>#N/A</v>
      </c>
      <c r="L1980" s="22"/>
      <c r="M1980" s="22"/>
      <c r="N1980" s="203"/>
      <c r="O1980" s="183"/>
      <c r="P1980" s="22"/>
      <c r="Q1980" s="203"/>
      <c r="R1980" s="183"/>
      <c r="S1980" s="184" t="n">
        <f aca="false">'Piano Finanziario Annuale'!$F$6</f>
        <v>0</v>
      </c>
      <c r="T1980" s="185" t="n">
        <v>0</v>
      </c>
      <c r="U1980" s="186"/>
      <c r="V1980" s="187" t="n">
        <f aca="false">(T1980*U1980)</f>
        <v>0</v>
      </c>
      <c r="W1980" s="185" t="n">
        <v>0</v>
      </c>
      <c r="X1980" s="185" t="n">
        <f aca="false">IF(OR(S1980="sì",S1980="forfettario 190"),SUM(T1980+W1980),SUM(T1980+V1980+W1980))</f>
        <v>0</v>
      </c>
      <c r="Y1980" s="205"/>
      <c r="Z1980" s="205"/>
      <c r="AA1980" s="206"/>
      <c r="AB1980" s="189" t="n">
        <f aca="false">IF(AA1980="SI",X1980,0)</f>
        <v>0</v>
      </c>
      <c r="AC1980" s="207"/>
      <c r="AD1980" s="207"/>
      <c r="AE1980" s="207"/>
      <c r="AF1980" s="207"/>
      <c r="AG1980" s="207"/>
      <c r="AH1980" s="208"/>
    </row>
    <row r="1981" customFormat="false" ht="13.5" hidden="false" customHeight="true" outlineLevel="0" collapsed="false">
      <c r="A1981" s="22" t="n">
        <v>1980</v>
      </c>
      <c r="B1981" s="180"/>
      <c r="C1981" s="22"/>
      <c r="D1981" s="22"/>
      <c r="E1981" s="22"/>
      <c r="F1981" s="22"/>
      <c r="G1981" s="22"/>
      <c r="H1981" s="183"/>
      <c r="I1981" s="183"/>
      <c r="J1981" s="22"/>
      <c r="K1981" s="191" t="e">
        <f aca="false">VLOOKUP('Altri Costi'!J1981,Legenda!$D$1:$F$258,2)</f>
        <v>#N/A</v>
      </c>
      <c r="L1981" s="22"/>
      <c r="M1981" s="22"/>
      <c r="N1981" s="203"/>
      <c r="O1981" s="183"/>
      <c r="P1981" s="22"/>
      <c r="Q1981" s="203"/>
      <c r="R1981" s="183"/>
      <c r="S1981" s="184" t="n">
        <f aca="false">'Piano Finanziario Annuale'!$F$6</f>
        <v>0</v>
      </c>
      <c r="T1981" s="185" t="n">
        <v>0</v>
      </c>
      <c r="U1981" s="186"/>
      <c r="V1981" s="187" t="n">
        <f aca="false">(T1981*U1981)</f>
        <v>0</v>
      </c>
      <c r="W1981" s="185" t="n">
        <v>0</v>
      </c>
      <c r="X1981" s="185" t="n">
        <f aca="false">IF(OR(S1981="sì",S1981="forfettario 190"),SUM(T1981+W1981),SUM(T1981+V1981+W1981))</f>
        <v>0</v>
      </c>
      <c r="Y1981" s="205"/>
      <c r="Z1981" s="205"/>
      <c r="AA1981" s="206"/>
      <c r="AB1981" s="189" t="n">
        <f aca="false">IF(AA1981="SI",X1981,0)</f>
        <v>0</v>
      </c>
      <c r="AC1981" s="207"/>
      <c r="AD1981" s="207"/>
      <c r="AE1981" s="207"/>
      <c r="AF1981" s="207"/>
      <c r="AG1981" s="207"/>
      <c r="AH1981" s="208"/>
    </row>
    <row r="1982" customFormat="false" ht="13.5" hidden="false" customHeight="true" outlineLevel="0" collapsed="false">
      <c r="A1982" s="22" t="n">
        <v>1981</v>
      </c>
      <c r="B1982" s="180"/>
      <c r="C1982" s="22"/>
      <c r="D1982" s="22"/>
      <c r="E1982" s="22"/>
      <c r="F1982" s="22"/>
      <c r="G1982" s="22"/>
      <c r="H1982" s="183"/>
      <c r="I1982" s="183"/>
      <c r="J1982" s="22"/>
      <c r="K1982" s="191" t="e">
        <f aca="false">VLOOKUP('Altri Costi'!J1982,Legenda!$D$1:$F$258,2)</f>
        <v>#N/A</v>
      </c>
      <c r="L1982" s="22"/>
      <c r="M1982" s="22"/>
      <c r="N1982" s="203"/>
      <c r="O1982" s="183"/>
      <c r="P1982" s="22"/>
      <c r="Q1982" s="203"/>
      <c r="R1982" s="183"/>
      <c r="S1982" s="184" t="n">
        <f aca="false">'Piano Finanziario Annuale'!$F$6</f>
        <v>0</v>
      </c>
      <c r="T1982" s="185" t="n">
        <v>0</v>
      </c>
      <c r="U1982" s="186"/>
      <c r="V1982" s="187" t="n">
        <f aca="false">(T1982*U1982)</f>
        <v>0</v>
      </c>
      <c r="W1982" s="185" t="n">
        <v>0</v>
      </c>
      <c r="X1982" s="185" t="n">
        <f aca="false">IF(OR(S1982="sì",S1982="forfettario 190"),SUM(T1982+W1982),SUM(T1982+V1982+W1982))</f>
        <v>0</v>
      </c>
      <c r="Y1982" s="205"/>
      <c r="Z1982" s="205"/>
      <c r="AA1982" s="206"/>
      <c r="AB1982" s="189" t="n">
        <f aca="false">IF(AA1982="SI",X1982,0)</f>
        <v>0</v>
      </c>
      <c r="AC1982" s="207"/>
      <c r="AD1982" s="207"/>
      <c r="AE1982" s="207"/>
      <c r="AF1982" s="207"/>
      <c r="AG1982" s="207"/>
      <c r="AH1982" s="208"/>
    </row>
    <row r="1983" customFormat="false" ht="13.5" hidden="false" customHeight="true" outlineLevel="0" collapsed="false">
      <c r="A1983" s="22" t="n">
        <v>1982</v>
      </c>
      <c r="B1983" s="180"/>
      <c r="C1983" s="22"/>
      <c r="D1983" s="22"/>
      <c r="E1983" s="22"/>
      <c r="F1983" s="22"/>
      <c r="G1983" s="22"/>
      <c r="H1983" s="183"/>
      <c r="I1983" s="183"/>
      <c r="J1983" s="22"/>
      <c r="K1983" s="191" t="e">
        <f aca="false">VLOOKUP('Altri Costi'!J1983,Legenda!$D$1:$F$258,2)</f>
        <v>#N/A</v>
      </c>
      <c r="L1983" s="22"/>
      <c r="M1983" s="22"/>
      <c r="N1983" s="203"/>
      <c r="O1983" s="183"/>
      <c r="P1983" s="22"/>
      <c r="Q1983" s="203"/>
      <c r="R1983" s="183"/>
      <c r="S1983" s="184" t="n">
        <f aca="false">'Piano Finanziario Annuale'!$F$6</f>
        <v>0</v>
      </c>
      <c r="T1983" s="185" t="n">
        <v>0</v>
      </c>
      <c r="U1983" s="186"/>
      <c r="V1983" s="187" t="n">
        <f aca="false">(T1983*U1983)</f>
        <v>0</v>
      </c>
      <c r="W1983" s="185" t="n">
        <v>0</v>
      </c>
      <c r="X1983" s="185" t="n">
        <f aca="false">IF(OR(S1983="sì",S1983="forfettario 190"),SUM(T1983+W1983),SUM(T1983+V1983+W1983))</f>
        <v>0</v>
      </c>
      <c r="Y1983" s="205"/>
      <c r="Z1983" s="205"/>
      <c r="AA1983" s="206"/>
      <c r="AB1983" s="189" t="n">
        <f aca="false">IF(AA1983="SI",X1983,0)</f>
        <v>0</v>
      </c>
      <c r="AC1983" s="207"/>
      <c r="AD1983" s="207"/>
      <c r="AE1983" s="207"/>
      <c r="AF1983" s="207"/>
      <c r="AG1983" s="207"/>
      <c r="AH1983" s="208"/>
    </row>
    <row r="1984" customFormat="false" ht="13.5" hidden="false" customHeight="true" outlineLevel="0" collapsed="false">
      <c r="A1984" s="22" t="n">
        <v>1983</v>
      </c>
      <c r="B1984" s="180"/>
      <c r="C1984" s="22"/>
      <c r="D1984" s="22"/>
      <c r="E1984" s="22"/>
      <c r="F1984" s="22"/>
      <c r="G1984" s="22"/>
      <c r="H1984" s="183"/>
      <c r="I1984" s="183"/>
      <c r="J1984" s="22"/>
      <c r="K1984" s="191" t="e">
        <f aca="false">VLOOKUP('Altri Costi'!J1984,Legenda!$D$1:$F$258,2)</f>
        <v>#N/A</v>
      </c>
      <c r="L1984" s="22"/>
      <c r="M1984" s="22"/>
      <c r="N1984" s="203"/>
      <c r="O1984" s="183"/>
      <c r="P1984" s="22"/>
      <c r="Q1984" s="203"/>
      <c r="R1984" s="183"/>
      <c r="S1984" s="184" t="n">
        <f aca="false">'Piano Finanziario Annuale'!$F$6</f>
        <v>0</v>
      </c>
      <c r="T1984" s="185" t="n">
        <v>0</v>
      </c>
      <c r="U1984" s="186"/>
      <c r="V1984" s="187" t="n">
        <f aca="false">(T1984*U1984)</f>
        <v>0</v>
      </c>
      <c r="W1984" s="185" t="n">
        <v>0</v>
      </c>
      <c r="X1984" s="185" t="n">
        <f aca="false">IF(OR(S1984="sì",S1984="forfettario 190"),SUM(T1984+W1984),SUM(T1984+V1984+W1984))</f>
        <v>0</v>
      </c>
      <c r="Y1984" s="205"/>
      <c r="Z1984" s="205"/>
      <c r="AA1984" s="206"/>
      <c r="AB1984" s="189" t="n">
        <f aca="false">IF(AA1984="SI",X1984,0)</f>
        <v>0</v>
      </c>
      <c r="AC1984" s="207"/>
      <c r="AD1984" s="207"/>
      <c r="AE1984" s="207"/>
      <c r="AF1984" s="207"/>
      <c r="AG1984" s="207"/>
      <c r="AH1984" s="208"/>
    </row>
    <row r="1985" customFormat="false" ht="13.5" hidden="false" customHeight="true" outlineLevel="0" collapsed="false">
      <c r="A1985" s="22" t="n">
        <v>1984</v>
      </c>
      <c r="B1985" s="180"/>
      <c r="C1985" s="22"/>
      <c r="D1985" s="22"/>
      <c r="E1985" s="22"/>
      <c r="F1985" s="22"/>
      <c r="G1985" s="22"/>
      <c r="H1985" s="183"/>
      <c r="I1985" s="183"/>
      <c r="J1985" s="22"/>
      <c r="K1985" s="191" t="e">
        <f aca="false">VLOOKUP('Altri Costi'!J1985,Legenda!$D$1:$F$258,2)</f>
        <v>#N/A</v>
      </c>
      <c r="L1985" s="22"/>
      <c r="M1985" s="22"/>
      <c r="N1985" s="203"/>
      <c r="O1985" s="183"/>
      <c r="P1985" s="22"/>
      <c r="Q1985" s="203"/>
      <c r="R1985" s="183"/>
      <c r="S1985" s="184" t="n">
        <f aca="false">'Piano Finanziario Annuale'!$F$6</f>
        <v>0</v>
      </c>
      <c r="T1985" s="185" t="n">
        <v>0</v>
      </c>
      <c r="U1985" s="186"/>
      <c r="V1985" s="187" t="n">
        <f aca="false">(T1985*U1985)</f>
        <v>0</v>
      </c>
      <c r="W1985" s="185" t="n">
        <v>0</v>
      </c>
      <c r="X1985" s="185" t="n">
        <f aca="false">IF(OR(S1985="sì",S1985="forfettario 190"),SUM(T1985+W1985),SUM(T1985+V1985+W1985))</f>
        <v>0</v>
      </c>
      <c r="Y1985" s="205"/>
      <c r="Z1985" s="205"/>
      <c r="AA1985" s="206"/>
      <c r="AB1985" s="189" t="n">
        <f aca="false">IF(AA1985="SI",X1985,0)</f>
        <v>0</v>
      </c>
      <c r="AC1985" s="207"/>
      <c r="AD1985" s="207"/>
      <c r="AE1985" s="207"/>
      <c r="AF1985" s="207"/>
      <c r="AG1985" s="207"/>
      <c r="AH1985" s="208"/>
    </row>
    <row r="1986" customFormat="false" ht="13.5" hidden="false" customHeight="true" outlineLevel="0" collapsed="false">
      <c r="A1986" s="22" t="n">
        <v>1985</v>
      </c>
      <c r="B1986" s="180"/>
      <c r="C1986" s="22"/>
      <c r="D1986" s="22"/>
      <c r="E1986" s="22"/>
      <c r="F1986" s="22"/>
      <c r="G1986" s="22"/>
      <c r="H1986" s="183"/>
      <c r="I1986" s="183"/>
      <c r="J1986" s="22"/>
      <c r="K1986" s="191" t="e">
        <f aca="false">VLOOKUP('Altri Costi'!J1986,Legenda!$D$1:$F$258,2)</f>
        <v>#N/A</v>
      </c>
      <c r="L1986" s="22"/>
      <c r="M1986" s="22"/>
      <c r="N1986" s="203"/>
      <c r="O1986" s="183"/>
      <c r="P1986" s="22"/>
      <c r="Q1986" s="203"/>
      <c r="R1986" s="183"/>
      <c r="S1986" s="184" t="n">
        <f aca="false">'Piano Finanziario Annuale'!$F$6</f>
        <v>0</v>
      </c>
      <c r="T1986" s="185" t="n">
        <v>0</v>
      </c>
      <c r="U1986" s="186"/>
      <c r="V1986" s="187" t="n">
        <f aca="false">(T1986*U1986)</f>
        <v>0</v>
      </c>
      <c r="W1986" s="185" t="n">
        <v>0</v>
      </c>
      <c r="X1986" s="185" t="n">
        <f aca="false">IF(OR(S1986="sì",S1986="forfettario 190"),SUM(T1986+W1986),SUM(T1986+V1986+W1986))</f>
        <v>0</v>
      </c>
      <c r="Y1986" s="205"/>
      <c r="Z1986" s="205"/>
      <c r="AA1986" s="206"/>
      <c r="AB1986" s="189" t="n">
        <f aca="false">IF(AA1986="SI",X1986,0)</f>
        <v>0</v>
      </c>
      <c r="AC1986" s="207"/>
      <c r="AD1986" s="207"/>
      <c r="AE1986" s="207"/>
      <c r="AF1986" s="207"/>
      <c r="AG1986" s="207"/>
      <c r="AH1986" s="208"/>
    </row>
    <row r="1987" customFormat="false" ht="13.5" hidden="false" customHeight="true" outlineLevel="0" collapsed="false">
      <c r="A1987" s="22" t="n">
        <v>1986</v>
      </c>
      <c r="B1987" s="180"/>
      <c r="C1987" s="22"/>
      <c r="D1987" s="22"/>
      <c r="E1987" s="22"/>
      <c r="F1987" s="22"/>
      <c r="G1987" s="22"/>
      <c r="H1987" s="183"/>
      <c r="I1987" s="183"/>
      <c r="J1987" s="22"/>
      <c r="K1987" s="191" t="e">
        <f aca="false">VLOOKUP('Altri Costi'!J1987,Legenda!$D$1:$F$258,2)</f>
        <v>#N/A</v>
      </c>
      <c r="L1987" s="22"/>
      <c r="M1987" s="22"/>
      <c r="N1987" s="203"/>
      <c r="O1987" s="183"/>
      <c r="P1987" s="22"/>
      <c r="Q1987" s="203"/>
      <c r="R1987" s="183"/>
      <c r="S1987" s="184" t="n">
        <f aca="false">'Piano Finanziario Annuale'!$F$6</f>
        <v>0</v>
      </c>
      <c r="T1987" s="185" t="n">
        <v>0</v>
      </c>
      <c r="U1987" s="186"/>
      <c r="V1987" s="187" t="n">
        <f aca="false">(T1987*U1987)</f>
        <v>0</v>
      </c>
      <c r="W1987" s="185" t="n">
        <v>0</v>
      </c>
      <c r="X1987" s="185" t="n">
        <f aca="false">IF(OR(S1987="sì",S1987="forfettario 190"),SUM(T1987+W1987),SUM(T1987+V1987+W1987))</f>
        <v>0</v>
      </c>
      <c r="Y1987" s="205"/>
      <c r="Z1987" s="205"/>
      <c r="AA1987" s="206"/>
      <c r="AB1987" s="189" t="n">
        <f aca="false">IF(AA1987="SI",X1987,0)</f>
        <v>0</v>
      </c>
      <c r="AC1987" s="207"/>
      <c r="AD1987" s="207"/>
      <c r="AE1987" s="207"/>
      <c r="AF1987" s="207"/>
      <c r="AG1987" s="207"/>
      <c r="AH1987" s="208"/>
    </row>
    <row r="1988" customFormat="false" ht="13.5" hidden="false" customHeight="true" outlineLevel="0" collapsed="false">
      <c r="A1988" s="22" t="n">
        <v>1987</v>
      </c>
      <c r="B1988" s="180"/>
      <c r="C1988" s="22"/>
      <c r="D1988" s="22"/>
      <c r="E1988" s="22"/>
      <c r="F1988" s="22"/>
      <c r="G1988" s="22"/>
      <c r="H1988" s="183"/>
      <c r="I1988" s="183"/>
      <c r="J1988" s="22"/>
      <c r="K1988" s="191" t="e">
        <f aca="false">VLOOKUP('Altri Costi'!J1988,Legenda!$D$1:$F$258,2)</f>
        <v>#N/A</v>
      </c>
      <c r="L1988" s="22"/>
      <c r="M1988" s="22"/>
      <c r="N1988" s="203"/>
      <c r="O1988" s="183"/>
      <c r="P1988" s="22"/>
      <c r="Q1988" s="203"/>
      <c r="R1988" s="183"/>
      <c r="S1988" s="184" t="n">
        <f aca="false">'Piano Finanziario Annuale'!$F$6</f>
        <v>0</v>
      </c>
      <c r="T1988" s="185" t="n">
        <v>0</v>
      </c>
      <c r="U1988" s="186"/>
      <c r="V1988" s="187" t="n">
        <f aca="false">(T1988*U1988)</f>
        <v>0</v>
      </c>
      <c r="W1988" s="185" t="n">
        <v>0</v>
      </c>
      <c r="X1988" s="185" t="n">
        <f aca="false">IF(OR(S1988="sì",S1988="forfettario 190"),SUM(T1988+W1988),SUM(T1988+V1988+W1988))</f>
        <v>0</v>
      </c>
      <c r="Y1988" s="205"/>
      <c r="Z1988" s="205"/>
      <c r="AA1988" s="206"/>
      <c r="AB1988" s="189" t="n">
        <f aca="false">IF(AA1988="SI",X1988,0)</f>
        <v>0</v>
      </c>
      <c r="AC1988" s="207"/>
      <c r="AD1988" s="207"/>
      <c r="AE1988" s="207"/>
      <c r="AF1988" s="207"/>
      <c r="AG1988" s="207"/>
      <c r="AH1988" s="208"/>
    </row>
    <row r="1989" customFormat="false" ht="13.5" hidden="false" customHeight="true" outlineLevel="0" collapsed="false">
      <c r="A1989" s="22" t="n">
        <v>1988</v>
      </c>
      <c r="B1989" s="180"/>
      <c r="C1989" s="22"/>
      <c r="D1989" s="22"/>
      <c r="E1989" s="22"/>
      <c r="F1989" s="22"/>
      <c r="G1989" s="22"/>
      <c r="H1989" s="183"/>
      <c r="I1989" s="183"/>
      <c r="J1989" s="22"/>
      <c r="K1989" s="191" t="e">
        <f aca="false">VLOOKUP('Altri Costi'!J1989,Legenda!$D$1:$F$258,2)</f>
        <v>#N/A</v>
      </c>
      <c r="L1989" s="22"/>
      <c r="M1989" s="22"/>
      <c r="N1989" s="203"/>
      <c r="O1989" s="183"/>
      <c r="P1989" s="22"/>
      <c r="Q1989" s="203"/>
      <c r="R1989" s="183"/>
      <c r="S1989" s="184" t="n">
        <f aca="false">'Piano Finanziario Annuale'!$F$6</f>
        <v>0</v>
      </c>
      <c r="T1989" s="185" t="n">
        <v>0</v>
      </c>
      <c r="U1989" s="186"/>
      <c r="V1989" s="187" t="n">
        <f aca="false">(T1989*U1989)</f>
        <v>0</v>
      </c>
      <c r="W1989" s="185" t="n">
        <v>0</v>
      </c>
      <c r="X1989" s="185" t="n">
        <f aca="false">IF(OR(S1989="sì",S1989="forfettario 190"),SUM(T1989+W1989),SUM(T1989+V1989+W1989))</f>
        <v>0</v>
      </c>
      <c r="Y1989" s="205"/>
      <c r="Z1989" s="205"/>
      <c r="AA1989" s="206"/>
      <c r="AB1989" s="189" t="n">
        <f aca="false">IF(AA1989="SI",X1989,0)</f>
        <v>0</v>
      </c>
      <c r="AC1989" s="207"/>
      <c r="AD1989" s="207"/>
      <c r="AE1989" s="207"/>
      <c r="AF1989" s="207"/>
      <c r="AG1989" s="207"/>
      <c r="AH1989" s="208"/>
    </row>
    <row r="1990" customFormat="false" ht="13.5" hidden="false" customHeight="true" outlineLevel="0" collapsed="false">
      <c r="A1990" s="22" t="n">
        <v>1989</v>
      </c>
      <c r="B1990" s="180"/>
      <c r="C1990" s="22"/>
      <c r="D1990" s="22"/>
      <c r="E1990" s="22"/>
      <c r="F1990" s="22"/>
      <c r="G1990" s="22"/>
      <c r="H1990" s="183"/>
      <c r="I1990" s="183"/>
      <c r="J1990" s="22"/>
      <c r="K1990" s="191" t="e">
        <f aca="false">VLOOKUP('Altri Costi'!J1990,Legenda!$D$1:$F$258,2)</f>
        <v>#N/A</v>
      </c>
      <c r="L1990" s="22"/>
      <c r="M1990" s="22"/>
      <c r="N1990" s="203"/>
      <c r="O1990" s="183"/>
      <c r="P1990" s="22"/>
      <c r="Q1990" s="203"/>
      <c r="R1990" s="183"/>
      <c r="S1990" s="184" t="n">
        <f aca="false">'Piano Finanziario Annuale'!$F$6</f>
        <v>0</v>
      </c>
      <c r="T1990" s="185" t="n">
        <v>0</v>
      </c>
      <c r="U1990" s="186"/>
      <c r="V1990" s="187" t="n">
        <f aca="false">(T1990*U1990)</f>
        <v>0</v>
      </c>
      <c r="W1990" s="185" t="n">
        <v>0</v>
      </c>
      <c r="X1990" s="185" t="n">
        <f aca="false">IF(OR(S1990="sì",S1990="forfettario 190"),SUM(T1990+W1990),SUM(T1990+V1990+W1990))</f>
        <v>0</v>
      </c>
      <c r="Y1990" s="205"/>
      <c r="Z1990" s="205"/>
      <c r="AA1990" s="206"/>
      <c r="AB1990" s="189" t="n">
        <f aca="false">IF(AA1990="SI",X1990,0)</f>
        <v>0</v>
      </c>
      <c r="AC1990" s="207"/>
      <c r="AD1990" s="207"/>
      <c r="AE1990" s="207"/>
      <c r="AF1990" s="207"/>
      <c r="AG1990" s="207"/>
      <c r="AH1990" s="208"/>
    </row>
    <row r="1991" customFormat="false" ht="13.5" hidden="false" customHeight="true" outlineLevel="0" collapsed="false">
      <c r="A1991" s="22" t="n">
        <v>1990</v>
      </c>
      <c r="B1991" s="180"/>
      <c r="C1991" s="22"/>
      <c r="D1991" s="22"/>
      <c r="E1991" s="22"/>
      <c r="F1991" s="22"/>
      <c r="G1991" s="22"/>
      <c r="H1991" s="183"/>
      <c r="I1991" s="183"/>
      <c r="J1991" s="22"/>
      <c r="K1991" s="191" t="e">
        <f aca="false">VLOOKUP('Altri Costi'!J1991,Legenda!$D$1:$F$258,2)</f>
        <v>#N/A</v>
      </c>
      <c r="L1991" s="22"/>
      <c r="M1991" s="22"/>
      <c r="N1991" s="203"/>
      <c r="O1991" s="183"/>
      <c r="P1991" s="22"/>
      <c r="Q1991" s="203"/>
      <c r="R1991" s="183"/>
      <c r="S1991" s="184" t="n">
        <f aca="false">'Piano Finanziario Annuale'!$F$6</f>
        <v>0</v>
      </c>
      <c r="T1991" s="185" t="n">
        <v>0</v>
      </c>
      <c r="U1991" s="186"/>
      <c r="V1991" s="187" t="n">
        <f aca="false">(T1991*U1991)</f>
        <v>0</v>
      </c>
      <c r="W1991" s="185" t="n">
        <v>0</v>
      </c>
      <c r="X1991" s="185" t="n">
        <f aca="false">IF(OR(S1991="sì",S1991="forfettario 190"),SUM(T1991+W1991),SUM(T1991+V1991+W1991))</f>
        <v>0</v>
      </c>
      <c r="Y1991" s="205"/>
      <c r="Z1991" s="205"/>
      <c r="AA1991" s="206"/>
      <c r="AB1991" s="189" t="n">
        <f aca="false">IF(AA1991="SI",X1991,0)</f>
        <v>0</v>
      </c>
      <c r="AC1991" s="207"/>
      <c r="AD1991" s="207"/>
      <c r="AE1991" s="207"/>
      <c r="AF1991" s="207"/>
      <c r="AG1991" s="207"/>
      <c r="AH1991" s="208"/>
    </row>
    <row r="1992" customFormat="false" ht="13.5" hidden="false" customHeight="true" outlineLevel="0" collapsed="false">
      <c r="A1992" s="22" t="n">
        <v>1991</v>
      </c>
      <c r="B1992" s="180"/>
      <c r="C1992" s="22"/>
      <c r="D1992" s="22"/>
      <c r="E1992" s="22"/>
      <c r="F1992" s="22"/>
      <c r="G1992" s="22"/>
      <c r="H1992" s="183"/>
      <c r="I1992" s="183"/>
      <c r="J1992" s="22"/>
      <c r="K1992" s="191" t="e">
        <f aca="false">VLOOKUP('Altri Costi'!J1992,Legenda!$D$1:$F$258,2)</f>
        <v>#N/A</v>
      </c>
      <c r="L1992" s="22"/>
      <c r="M1992" s="22"/>
      <c r="N1992" s="203"/>
      <c r="O1992" s="183"/>
      <c r="P1992" s="22"/>
      <c r="Q1992" s="203"/>
      <c r="R1992" s="183"/>
      <c r="S1992" s="184" t="n">
        <f aca="false">'Piano Finanziario Annuale'!$F$6</f>
        <v>0</v>
      </c>
      <c r="T1992" s="185" t="n">
        <v>0</v>
      </c>
      <c r="U1992" s="186"/>
      <c r="V1992" s="187" t="n">
        <f aca="false">(T1992*U1992)</f>
        <v>0</v>
      </c>
      <c r="W1992" s="185" t="n">
        <v>0</v>
      </c>
      <c r="X1992" s="185" t="n">
        <f aca="false">IF(OR(S1992="sì",S1992="forfettario 190"),SUM(T1992+W1992),SUM(T1992+V1992+W1992))</f>
        <v>0</v>
      </c>
      <c r="Y1992" s="205"/>
      <c r="Z1992" s="205"/>
      <c r="AA1992" s="206"/>
      <c r="AB1992" s="189" t="n">
        <f aca="false">IF(AA1992="SI",X1992,0)</f>
        <v>0</v>
      </c>
      <c r="AC1992" s="207"/>
      <c r="AD1992" s="207"/>
      <c r="AE1992" s="207"/>
      <c r="AF1992" s="207"/>
      <c r="AG1992" s="207"/>
      <c r="AH1992" s="208"/>
    </row>
    <row r="1993" customFormat="false" ht="13.5" hidden="false" customHeight="true" outlineLevel="0" collapsed="false">
      <c r="A1993" s="22" t="n">
        <v>1992</v>
      </c>
      <c r="B1993" s="180"/>
      <c r="C1993" s="22"/>
      <c r="D1993" s="22"/>
      <c r="E1993" s="22"/>
      <c r="F1993" s="22"/>
      <c r="G1993" s="22"/>
      <c r="H1993" s="183"/>
      <c r="I1993" s="183"/>
      <c r="J1993" s="22"/>
      <c r="K1993" s="191" t="e">
        <f aca="false">VLOOKUP('Altri Costi'!J1993,Legenda!$D$1:$F$258,2)</f>
        <v>#N/A</v>
      </c>
      <c r="L1993" s="22"/>
      <c r="M1993" s="22"/>
      <c r="N1993" s="203"/>
      <c r="O1993" s="183"/>
      <c r="P1993" s="22"/>
      <c r="Q1993" s="203"/>
      <c r="R1993" s="183"/>
      <c r="S1993" s="184" t="n">
        <f aca="false">'Piano Finanziario Annuale'!$F$6</f>
        <v>0</v>
      </c>
      <c r="T1993" s="185" t="n">
        <v>0</v>
      </c>
      <c r="U1993" s="186"/>
      <c r="V1993" s="187" t="n">
        <f aca="false">(T1993*U1993)</f>
        <v>0</v>
      </c>
      <c r="W1993" s="185" t="n">
        <v>0</v>
      </c>
      <c r="X1993" s="185" t="n">
        <f aca="false">IF(OR(S1993="sì",S1993="forfettario 190"),SUM(T1993+W1993),SUM(T1993+V1993+W1993))</f>
        <v>0</v>
      </c>
      <c r="Y1993" s="205"/>
      <c r="Z1993" s="205"/>
      <c r="AA1993" s="206"/>
      <c r="AB1993" s="189" t="n">
        <f aca="false">IF(AA1993="SI",X1993,0)</f>
        <v>0</v>
      </c>
      <c r="AC1993" s="207"/>
      <c r="AD1993" s="207"/>
      <c r="AE1993" s="207"/>
      <c r="AF1993" s="207"/>
      <c r="AG1993" s="207"/>
      <c r="AH1993" s="208"/>
    </row>
    <row r="1994" customFormat="false" ht="13.5" hidden="false" customHeight="true" outlineLevel="0" collapsed="false">
      <c r="A1994" s="22" t="n">
        <v>1993</v>
      </c>
      <c r="B1994" s="180"/>
      <c r="C1994" s="22"/>
      <c r="D1994" s="22"/>
      <c r="E1994" s="22"/>
      <c r="F1994" s="22"/>
      <c r="G1994" s="22"/>
      <c r="H1994" s="183"/>
      <c r="I1994" s="183"/>
      <c r="J1994" s="22"/>
      <c r="K1994" s="191" t="e">
        <f aca="false">VLOOKUP('Altri Costi'!J1994,Legenda!$D$1:$F$258,2)</f>
        <v>#N/A</v>
      </c>
      <c r="L1994" s="22"/>
      <c r="M1994" s="22"/>
      <c r="N1994" s="203"/>
      <c r="O1994" s="183"/>
      <c r="P1994" s="22"/>
      <c r="Q1994" s="203"/>
      <c r="R1994" s="183"/>
      <c r="S1994" s="184" t="n">
        <f aca="false">'Piano Finanziario Annuale'!$F$6</f>
        <v>0</v>
      </c>
      <c r="T1994" s="185" t="n">
        <v>0</v>
      </c>
      <c r="U1994" s="186"/>
      <c r="V1994" s="187" t="n">
        <f aca="false">(T1994*U1994)</f>
        <v>0</v>
      </c>
      <c r="W1994" s="185" t="n">
        <v>0</v>
      </c>
      <c r="X1994" s="185" t="n">
        <f aca="false">IF(OR(S1994="sì",S1994="forfettario 190"),SUM(T1994+W1994),SUM(T1994+V1994+W1994))</f>
        <v>0</v>
      </c>
      <c r="Y1994" s="205"/>
      <c r="Z1994" s="205"/>
      <c r="AA1994" s="206"/>
      <c r="AB1994" s="189" t="n">
        <f aca="false">IF(AA1994="SI",X1994,0)</f>
        <v>0</v>
      </c>
      <c r="AC1994" s="207"/>
      <c r="AD1994" s="207"/>
      <c r="AE1994" s="207"/>
      <c r="AF1994" s="207"/>
      <c r="AG1994" s="207"/>
      <c r="AH1994" s="208"/>
    </row>
    <row r="1995" customFormat="false" ht="13.5" hidden="false" customHeight="true" outlineLevel="0" collapsed="false">
      <c r="A1995" s="22" t="n">
        <v>1994</v>
      </c>
      <c r="B1995" s="180"/>
      <c r="C1995" s="22"/>
      <c r="D1995" s="22"/>
      <c r="E1995" s="22"/>
      <c r="F1995" s="22"/>
      <c r="G1995" s="22"/>
      <c r="H1995" s="183"/>
      <c r="I1995" s="183"/>
      <c r="J1995" s="22"/>
      <c r="K1995" s="191" t="e">
        <f aca="false">VLOOKUP('Altri Costi'!J1995,Legenda!$D$1:$F$258,2)</f>
        <v>#N/A</v>
      </c>
      <c r="L1995" s="22"/>
      <c r="M1995" s="22"/>
      <c r="N1995" s="203"/>
      <c r="O1995" s="183"/>
      <c r="P1995" s="22"/>
      <c r="Q1995" s="203"/>
      <c r="R1995" s="183"/>
      <c r="S1995" s="184" t="n">
        <f aca="false">'Piano Finanziario Annuale'!$F$6</f>
        <v>0</v>
      </c>
      <c r="T1995" s="185" t="n">
        <v>0</v>
      </c>
      <c r="U1995" s="186"/>
      <c r="V1995" s="187" t="n">
        <f aca="false">(T1995*U1995)</f>
        <v>0</v>
      </c>
      <c r="W1995" s="185" t="n">
        <v>0</v>
      </c>
      <c r="X1995" s="185" t="n">
        <f aca="false">IF(OR(S1995="sì",S1995="forfettario 190"),SUM(T1995+W1995),SUM(T1995+V1995+W1995))</f>
        <v>0</v>
      </c>
      <c r="Y1995" s="205"/>
      <c r="Z1995" s="205"/>
      <c r="AA1995" s="206"/>
      <c r="AB1995" s="189" t="n">
        <f aca="false">IF(AA1995="SI",X1995,0)</f>
        <v>0</v>
      </c>
      <c r="AC1995" s="207"/>
      <c r="AD1995" s="207"/>
      <c r="AE1995" s="207"/>
      <c r="AF1995" s="207"/>
      <c r="AG1995" s="207"/>
      <c r="AH1995" s="208"/>
    </row>
    <row r="1996" customFormat="false" ht="13.5" hidden="false" customHeight="true" outlineLevel="0" collapsed="false">
      <c r="A1996" s="22" t="n">
        <v>1995</v>
      </c>
      <c r="B1996" s="180"/>
      <c r="C1996" s="22"/>
      <c r="D1996" s="22"/>
      <c r="E1996" s="22"/>
      <c r="F1996" s="22"/>
      <c r="G1996" s="22"/>
      <c r="H1996" s="183"/>
      <c r="I1996" s="183"/>
      <c r="J1996" s="22"/>
      <c r="K1996" s="191" t="e">
        <f aca="false">VLOOKUP('Altri Costi'!J1996,Legenda!$D$1:$F$258,2)</f>
        <v>#N/A</v>
      </c>
      <c r="L1996" s="22"/>
      <c r="M1996" s="22"/>
      <c r="N1996" s="203"/>
      <c r="O1996" s="183"/>
      <c r="P1996" s="22"/>
      <c r="Q1996" s="203"/>
      <c r="R1996" s="183"/>
      <c r="S1996" s="184" t="n">
        <f aca="false">'Piano Finanziario Annuale'!$F$6</f>
        <v>0</v>
      </c>
      <c r="T1996" s="185" t="n">
        <v>0</v>
      </c>
      <c r="U1996" s="186"/>
      <c r="V1996" s="187" t="n">
        <f aca="false">(T1996*U1996)</f>
        <v>0</v>
      </c>
      <c r="W1996" s="185" t="n">
        <v>0</v>
      </c>
      <c r="X1996" s="185" t="n">
        <f aca="false">IF(OR(S1996="sì",S1996="forfettario 190"),SUM(T1996+W1996),SUM(T1996+V1996+W1996))</f>
        <v>0</v>
      </c>
      <c r="Y1996" s="205"/>
      <c r="Z1996" s="205"/>
      <c r="AA1996" s="206"/>
      <c r="AB1996" s="189" t="n">
        <f aca="false">IF(AA1996="SI",X1996,0)</f>
        <v>0</v>
      </c>
      <c r="AC1996" s="207"/>
      <c r="AD1996" s="207"/>
      <c r="AE1996" s="207"/>
      <c r="AF1996" s="207"/>
      <c r="AG1996" s="207"/>
      <c r="AH1996" s="208"/>
    </row>
    <row r="1997" customFormat="false" ht="13.5" hidden="false" customHeight="true" outlineLevel="0" collapsed="false">
      <c r="A1997" s="22" t="n">
        <v>1996</v>
      </c>
      <c r="B1997" s="180"/>
      <c r="C1997" s="22"/>
      <c r="D1997" s="22"/>
      <c r="E1997" s="22"/>
      <c r="F1997" s="22"/>
      <c r="G1997" s="22"/>
      <c r="H1997" s="183"/>
      <c r="I1997" s="183"/>
      <c r="J1997" s="22"/>
      <c r="K1997" s="191" t="e">
        <f aca="false">VLOOKUP('Altri Costi'!J1997,Legenda!$D$1:$F$258,2)</f>
        <v>#N/A</v>
      </c>
      <c r="L1997" s="22"/>
      <c r="M1997" s="22"/>
      <c r="N1997" s="203"/>
      <c r="O1997" s="183"/>
      <c r="P1997" s="22"/>
      <c r="Q1997" s="203"/>
      <c r="R1997" s="183"/>
      <c r="S1997" s="184" t="n">
        <f aca="false">'Piano Finanziario Annuale'!$F$6</f>
        <v>0</v>
      </c>
      <c r="T1997" s="185" t="n">
        <v>0</v>
      </c>
      <c r="U1997" s="186"/>
      <c r="V1997" s="187" t="n">
        <f aca="false">(T1997*U1997)</f>
        <v>0</v>
      </c>
      <c r="W1997" s="185" t="n">
        <v>0</v>
      </c>
      <c r="X1997" s="185" t="n">
        <f aca="false">IF(OR(S1997="sì",S1997="forfettario 190"),SUM(T1997+W1997),SUM(T1997+V1997+W1997))</f>
        <v>0</v>
      </c>
      <c r="Y1997" s="205"/>
      <c r="Z1997" s="205"/>
      <c r="AA1997" s="206"/>
      <c r="AB1997" s="189" t="n">
        <f aca="false">IF(AA1997="SI",X1997,0)</f>
        <v>0</v>
      </c>
      <c r="AC1997" s="207"/>
      <c r="AD1997" s="207"/>
      <c r="AE1997" s="207"/>
      <c r="AF1997" s="207"/>
      <c r="AG1997" s="207"/>
      <c r="AH1997" s="208"/>
    </row>
    <row r="1998" customFormat="false" ht="13.5" hidden="false" customHeight="true" outlineLevel="0" collapsed="false">
      <c r="A1998" s="22" t="n">
        <v>1997</v>
      </c>
      <c r="B1998" s="180"/>
      <c r="C1998" s="22"/>
      <c r="D1998" s="22"/>
      <c r="E1998" s="22"/>
      <c r="F1998" s="22"/>
      <c r="G1998" s="22"/>
      <c r="H1998" s="183"/>
      <c r="I1998" s="183"/>
      <c r="J1998" s="22"/>
      <c r="K1998" s="191" t="e">
        <f aca="false">VLOOKUP('Altri Costi'!J1998,Legenda!$D$1:$F$258,2)</f>
        <v>#N/A</v>
      </c>
      <c r="L1998" s="22"/>
      <c r="M1998" s="22"/>
      <c r="N1998" s="203"/>
      <c r="O1998" s="183"/>
      <c r="P1998" s="22"/>
      <c r="Q1998" s="203"/>
      <c r="R1998" s="183"/>
      <c r="S1998" s="184" t="n">
        <f aca="false">'Piano Finanziario Annuale'!$F$6</f>
        <v>0</v>
      </c>
      <c r="T1998" s="185" t="n">
        <v>0</v>
      </c>
      <c r="U1998" s="186"/>
      <c r="V1998" s="187" t="n">
        <f aca="false">(T1998*U1998)</f>
        <v>0</v>
      </c>
      <c r="W1998" s="185" t="n">
        <v>0</v>
      </c>
      <c r="X1998" s="185" t="n">
        <f aca="false">IF(OR(S1998="sì",S1998="forfettario 190"),SUM(T1998+W1998),SUM(T1998+V1998+W1998))</f>
        <v>0</v>
      </c>
      <c r="Y1998" s="205"/>
      <c r="Z1998" s="205"/>
      <c r="AA1998" s="206"/>
      <c r="AB1998" s="189" t="n">
        <f aca="false">IF(AA1998="SI",X1998,0)</f>
        <v>0</v>
      </c>
      <c r="AC1998" s="207"/>
      <c r="AD1998" s="207"/>
      <c r="AE1998" s="207"/>
      <c r="AF1998" s="207"/>
      <c r="AG1998" s="207"/>
      <c r="AH1998" s="208"/>
    </row>
    <row r="1999" customFormat="false" ht="13.5" hidden="false" customHeight="true" outlineLevel="0" collapsed="false">
      <c r="A1999" s="22" t="n">
        <v>1998</v>
      </c>
      <c r="B1999" s="180"/>
      <c r="C1999" s="22"/>
      <c r="D1999" s="22"/>
      <c r="E1999" s="22"/>
      <c r="F1999" s="22"/>
      <c r="G1999" s="22"/>
      <c r="H1999" s="183"/>
      <c r="I1999" s="183"/>
      <c r="J1999" s="22"/>
      <c r="K1999" s="191" t="e">
        <f aca="false">VLOOKUP('Altri Costi'!J1999,Legenda!$D$1:$F$258,2)</f>
        <v>#N/A</v>
      </c>
      <c r="L1999" s="22"/>
      <c r="M1999" s="22"/>
      <c r="N1999" s="203"/>
      <c r="O1999" s="183"/>
      <c r="P1999" s="22"/>
      <c r="Q1999" s="203"/>
      <c r="R1999" s="183"/>
      <c r="S1999" s="184" t="n">
        <f aca="false">'Piano Finanziario Annuale'!$F$6</f>
        <v>0</v>
      </c>
      <c r="T1999" s="185" t="n">
        <v>0</v>
      </c>
      <c r="U1999" s="186"/>
      <c r="V1999" s="187" t="n">
        <f aca="false">(T1999*U1999)</f>
        <v>0</v>
      </c>
      <c r="W1999" s="185" t="n">
        <v>0</v>
      </c>
      <c r="X1999" s="185" t="n">
        <f aca="false">IF(OR(S1999="sì",S1999="forfettario 190"),SUM(T1999+W1999),SUM(T1999+V1999+W1999))</f>
        <v>0</v>
      </c>
      <c r="Y1999" s="205"/>
      <c r="Z1999" s="205"/>
      <c r="AA1999" s="206"/>
      <c r="AB1999" s="189" t="n">
        <f aca="false">IF(AA1999="SI",X1999,0)</f>
        <v>0</v>
      </c>
      <c r="AC1999" s="207"/>
      <c r="AD1999" s="207"/>
      <c r="AE1999" s="207"/>
      <c r="AF1999" s="207"/>
      <c r="AG1999" s="207"/>
      <c r="AH1999" s="208"/>
    </row>
    <row r="2000" customFormat="false" ht="13.5" hidden="false" customHeight="true" outlineLevel="0" collapsed="false">
      <c r="A2000" s="22" t="n">
        <v>1999</v>
      </c>
      <c r="B2000" s="180"/>
      <c r="C2000" s="22"/>
      <c r="D2000" s="22"/>
      <c r="E2000" s="22"/>
      <c r="F2000" s="22"/>
      <c r="G2000" s="22"/>
      <c r="H2000" s="183"/>
      <c r="I2000" s="183"/>
      <c r="J2000" s="22"/>
      <c r="K2000" s="191" t="e">
        <f aca="false">VLOOKUP('Altri Costi'!J2000,Legenda!$D$1:$F$258,2)</f>
        <v>#N/A</v>
      </c>
      <c r="L2000" s="22"/>
      <c r="M2000" s="22"/>
      <c r="N2000" s="203"/>
      <c r="O2000" s="183"/>
      <c r="P2000" s="22"/>
      <c r="Q2000" s="203"/>
      <c r="R2000" s="183"/>
      <c r="S2000" s="184" t="n">
        <f aca="false">'Piano Finanziario Annuale'!$F$6</f>
        <v>0</v>
      </c>
      <c r="T2000" s="185" t="n">
        <v>0</v>
      </c>
      <c r="U2000" s="186"/>
      <c r="V2000" s="187" t="n">
        <f aca="false">(T2000*U2000)</f>
        <v>0</v>
      </c>
      <c r="W2000" s="185" t="n">
        <v>0</v>
      </c>
      <c r="X2000" s="185" t="n">
        <f aca="false">IF(OR(S2000="sì",S2000="forfettario 190"),SUM(T2000+W2000),SUM(T2000+V2000+W2000))</f>
        <v>0</v>
      </c>
      <c r="Y2000" s="205"/>
      <c r="Z2000" s="205"/>
      <c r="AA2000" s="206"/>
      <c r="AB2000" s="189" t="n">
        <f aca="false">IF(AA2000="SI",X2000,0)</f>
        <v>0</v>
      </c>
      <c r="AC2000" s="207"/>
      <c r="AD2000" s="207"/>
      <c r="AE2000" s="207"/>
      <c r="AF2000" s="207"/>
      <c r="AG2000" s="207"/>
      <c r="AH2000" s="208"/>
    </row>
    <row r="2001" customFormat="false" ht="13.5" hidden="false" customHeight="true" outlineLevel="0" collapsed="false">
      <c r="A2001" s="22" t="n">
        <v>2000</v>
      </c>
      <c r="B2001" s="180"/>
      <c r="C2001" s="22"/>
      <c r="D2001" s="22"/>
      <c r="E2001" s="22"/>
      <c r="F2001" s="22"/>
      <c r="G2001" s="22"/>
      <c r="H2001" s="183"/>
      <c r="I2001" s="183"/>
      <c r="J2001" s="22"/>
      <c r="K2001" s="191" t="e">
        <f aca="false">VLOOKUP('Altri Costi'!J2001,Legenda!$D$1:$F$258,2)</f>
        <v>#N/A</v>
      </c>
      <c r="L2001" s="22"/>
      <c r="M2001" s="22"/>
      <c r="N2001" s="203"/>
      <c r="O2001" s="183"/>
      <c r="P2001" s="22"/>
      <c r="Q2001" s="203"/>
      <c r="R2001" s="183"/>
      <c r="S2001" s="184" t="n">
        <f aca="false">'Piano Finanziario Annuale'!$F$6</f>
        <v>0</v>
      </c>
      <c r="T2001" s="185" t="n">
        <v>0</v>
      </c>
      <c r="U2001" s="186"/>
      <c r="V2001" s="187" t="n">
        <f aca="false">(T2001*U2001)</f>
        <v>0</v>
      </c>
      <c r="W2001" s="185" t="n">
        <v>0</v>
      </c>
      <c r="X2001" s="185" t="n">
        <f aca="false">IF(OR(S2001="sì",S2001="forfettario 190"),SUM(T2001+W2001),SUM(T2001+V2001+W2001))</f>
        <v>0</v>
      </c>
      <c r="Y2001" s="205"/>
      <c r="Z2001" s="205"/>
      <c r="AA2001" s="206"/>
      <c r="AB2001" s="189" t="n">
        <f aca="false">IF(AA2001="SI",X2001,0)</f>
        <v>0</v>
      </c>
      <c r="AC2001" s="207"/>
      <c r="AD2001" s="207"/>
      <c r="AE2001" s="207"/>
      <c r="AF2001" s="207"/>
      <c r="AG2001" s="207"/>
      <c r="AH2001" s="208"/>
    </row>
    <row r="2002" customFormat="false" ht="13.5" hidden="false" customHeight="true" outlineLevel="0" collapsed="false">
      <c r="A2002" s="22" t="n">
        <v>2001</v>
      </c>
      <c r="B2002" s="180"/>
      <c r="C2002" s="22"/>
      <c r="D2002" s="22"/>
      <c r="E2002" s="22"/>
      <c r="F2002" s="22"/>
      <c r="G2002" s="22"/>
      <c r="H2002" s="183"/>
      <c r="I2002" s="183"/>
      <c r="J2002" s="22"/>
      <c r="K2002" s="191" t="e">
        <f aca="false">VLOOKUP('Altri Costi'!J2002,Legenda!$D$1:$F$258,2)</f>
        <v>#N/A</v>
      </c>
      <c r="L2002" s="22"/>
      <c r="M2002" s="22"/>
      <c r="N2002" s="203"/>
      <c r="O2002" s="183"/>
      <c r="P2002" s="22"/>
      <c r="Q2002" s="203"/>
      <c r="R2002" s="183"/>
      <c r="S2002" s="184" t="n">
        <f aca="false">'Piano Finanziario Annuale'!$F$6</f>
        <v>0</v>
      </c>
      <c r="T2002" s="185" t="n">
        <v>0</v>
      </c>
      <c r="U2002" s="186"/>
      <c r="V2002" s="187" t="n">
        <f aca="false">(T2002*U2002)</f>
        <v>0</v>
      </c>
      <c r="W2002" s="185" t="n">
        <v>0</v>
      </c>
      <c r="X2002" s="185" t="n">
        <f aca="false">IF(OR(S2002="sì",S2002="forfettario 190"),SUM(T2002+W2002),SUM(T2002+V2002+W2002))</f>
        <v>0</v>
      </c>
      <c r="Y2002" s="205"/>
      <c r="Z2002" s="205"/>
      <c r="AA2002" s="206"/>
      <c r="AB2002" s="189" t="n">
        <f aca="false">IF(AA2002="SI",X2002,0)</f>
        <v>0</v>
      </c>
      <c r="AC2002" s="207"/>
      <c r="AD2002" s="207"/>
      <c r="AE2002" s="207"/>
      <c r="AF2002" s="207"/>
      <c r="AG2002" s="207"/>
      <c r="AH2002" s="208"/>
    </row>
    <row r="2003" customFormat="false" ht="13.5" hidden="false" customHeight="true" outlineLevel="0" collapsed="false">
      <c r="A2003" s="22" t="n">
        <v>2002</v>
      </c>
      <c r="B2003" s="180"/>
      <c r="C2003" s="22"/>
      <c r="D2003" s="22"/>
      <c r="E2003" s="22"/>
      <c r="F2003" s="22"/>
      <c r="G2003" s="22"/>
      <c r="H2003" s="183"/>
      <c r="I2003" s="183"/>
      <c r="J2003" s="22"/>
      <c r="K2003" s="191" t="e">
        <f aca="false">VLOOKUP('Altri Costi'!J2003,Legenda!$D$1:$F$258,2)</f>
        <v>#N/A</v>
      </c>
      <c r="L2003" s="22"/>
      <c r="M2003" s="22"/>
      <c r="N2003" s="203"/>
      <c r="O2003" s="183"/>
      <c r="P2003" s="22"/>
      <c r="Q2003" s="203"/>
      <c r="R2003" s="183"/>
      <c r="S2003" s="184" t="n">
        <f aca="false">'Piano Finanziario Annuale'!$F$6</f>
        <v>0</v>
      </c>
      <c r="T2003" s="185" t="n">
        <v>0</v>
      </c>
      <c r="U2003" s="186"/>
      <c r="V2003" s="187" t="n">
        <f aca="false">(T2003*U2003)</f>
        <v>0</v>
      </c>
      <c r="W2003" s="185" t="n">
        <v>0</v>
      </c>
      <c r="X2003" s="185" t="n">
        <f aca="false">IF(OR(S2003="sì",S2003="forfettario 190"),SUM(T2003+W2003),SUM(T2003+V2003+W2003))</f>
        <v>0</v>
      </c>
      <c r="Y2003" s="205"/>
      <c r="Z2003" s="205"/>
      <c r="AA2003" s="206"/>
      <c r="AB2003" s="189" t="n">
        <f aca="false">IF(AA2003="SI",X2003,0)</f>
        <v>0</v>
      </c>
      <c r="AC2003" s="207"/>
      <c r="AD2003" s="207"/>
      <c r="AE2003" s="207"/>
      <c r="AF2003" s="207"/>
      <c r="AG2003" s="207"/>
      <c r="AH2003" s="208"/>
    </row>
    <row r="2004" customFormat="false" ht="13.5" hidden="false" customHeight="true" outlineLevel="0" collapsed="false">
      <c r="A2004" s="22" t="n">
        <v>2003</v>
      </c>
      <c r="B2004" s="180"/>
      <c r="C2004" s="22"/>
      <c r="D2004" s="22"/>
      <c r="E2004" s="22"/>
      <c r="F2004" s="22"/>
      <c r="G2004" s="22"/>
      <c r="H2004" s="183"/>
      <c r="I2004" s="183"/>
      <c r="J2004" s="22"/>
      <c r="K2004" s="191" t="e">
        <f aca="false">VLOOKUP('Altri Costi'!J2004,Legenda!$D$1:$F$258,2)</f>
        <v>#N/A</v>
      </c>
      <c r="L2004" s="22"/>
      <c r="M2004" s="22"/>
      <c r="N2004" s="203"/>
      <c r="O2004" s="183"/>
      <c r="P2004" s="22"/>
      <c r="Q2004" s="203"/>
      <c r="R2004" s="183"/>
      <c r="S2004" s="184" t="n">
        <f aca="false">'Piano Finanziario Annuale'!$F$6</f>
        <v>0</v>
      </c>
      <c r="T2004" s="185" t="n">
        <v>0</v>
      </c>
      <c r="U2004" s="186"/>
      <c r="V2004" s="187" t="n">
        <f aca="false">(T2004*U2004)</f>
        <v>0</v>
      </c>
      <c r="W2004" s="185" t="n">
        <v>0</v>
      </c>
      <c r="X2004" s="185" t="n">
        <f aca="false">IF(OR(S2004="sì",S2004="forfettario 190"),SUM(T2004+W2004),SUM(T2004+V2004+W2004))</f>
        <v>0</v>
      </c>
      <c r="Y2004" s="205"/>
      <c r="Z2004" s="205"/>
      <c r="AA2004" s="206"/>
      <c r="AB2004" s="189" t="n">
        <f aca="false">IF(AA2004="SI",X2004,0)</f>
        <v>0</v>
      </c>
      <c r="AC2004" s="207"/>
      <c r="AD2004" s="207"/>
      <c r="AE2004" s="207"/>
      <c r="AF2004" s="207"/>
      <c r="AG2004" s="207"/>
      <c r="AH2004" s="208"/>
    </row>
    <row r="2005" customFormat="false" ht="13.5" hidden="false" customHeight="true" outlineLevel="0" collapsed="false">
      <c r="A2005" s="22" t="n">
        <v>2004</v>
      </c>
      <c r="B2005" s="180"/>
      <c r="C2005" s="22"/>
      <c r="D2005" s="22"/>
      <c r="E2005" s="22"/>
      <c r="F2005" s="22"/>
      <c r="G2005" s="22"/>
      <c r="H2005" s="183"/>
      <c r="I2005" s="183"/>
      <c r="J2005" s="22"/>
      <c r="K2005" s="191" t="e">
        <f aca="false">VLOOKUP('Altri Costi'!J2005,Legenda!$D$1:$F$258,2)</f>
        <v>#N/A</v>
      </c>
      <c r="L2005" s="22"/>
      <c r="M2005" s="22"/>
      <c r="N2005" s="203"/>
      <c r="O2005" s="183"/>
      <c r="P2005" s="22"/>
      <c r="Q2005" s="203"/>
      <c r="R2005" s="183"/>
      <c r="S2005" s="184" t="n">
        <f aca="false">'Piano Finanziario Annuale'!$F$6</f>
        <v>0</v>
      </c>
      <c r="T2005" s="185" t="n">
        <v>0</v>
      </c>
      <c r="U2005" s="186"/>
      <c r="V2005" s="187" t="n">
        <f aca="false">(T2005*U2005)</f>
        <v>0</v>
      </c>
      <c r="W2005" s="185" t="n">
        <v>0</v>
      </c>
      <c r="X2005" s="185" t="n">
        <f aca="false">IF(OR(S2005="sì",S2005="forfettario 190"),SUM(T2005+W2005),SUM(T2005+V2005+W2005))</f>
        <v>0</v>
      </c>
      <c r="Y2005" s="205"/>
      <c r="Z2005" s="205"/>
      <c r="AA2005" s="206"/>
      <c r="AB2005" s="189" t="n">
        <f aca="false">IF(AA2005="SI",X2005,0)</f>
        <v>0</v>
      </c>
      <c r="AC2005" s="207"/>
      <c r="AD2005" s="207"/>
      <c r="AE2005" s="207"/>
      <c r="AF2005" s="207"/>
      <c r="AG2005" s="207"/>
      <c r="AH2005" s="208"/>
    </row>
    <row r="2006" customFormat="false" ht="13.5" hidden="false" customHeight="true" outlineLevel="0" collapsed="false">
      <c r="A2006" s="22" t="n">
        <v>2005</v>
      </c>
      <c r="B2006" s="180"/>
      <c r="C2006" s="22"/>
      <c r="D2006" s="22"/>
      <c r="E2006" s="22"/>
      <c r="F2006" s="22"/>
      <c r="G2006" s="22"/>
      <c r="H2006" s="183"/>
      <c r="I2006" s="183"/>
      <c r="J2006" s="22"/>
      <c r="K2006" s="191" t="e">
        <f aca="false">VLOOKUP('Altri Costi'!J2006,Legenda!$D$1:$F$258,2)</f>
        <v>#N/A</v>
      </c>
      <c r="L2006" s="22"/>
      <c r="M2006" s="22"/>
      <c r="N2006" s="203"/>
      <c r="O2006" s="183"/>
      <c r="P2006" s="22"/>
      <c r="Q2006" s="203"/>
      <c r="R2006" s="183"/>
      <c r="S2006" s="184" t="n">
        <f aca="false">'Piano Finanziario Annuale'!$F$6</f>
        <v>0</v>
      </c>
      <c r="T2006" s="185" t="n">
        <v>0</v>
      </c>
      <c r="U2006" s="186"/>
      <c r="V2006" s="187" t="n">
        <f aca="false">(T2006*U2006)</f>
        <v>0</v>
      </c>
      <c r="W2006" s="185" t="n">
        <v>0</v>
      </c>
      <c r="X2006" s="185" t="n">
        <f aca="false">IF(OR(S2006="sì",S2006="forfettario 190"),SUM(T2006+W2006),SUM(T2006+V2006+W2006))</f>
        <v>0</v>
      </c>
      <c r="Y2006" s="205"/>
      <c r="Z2006" s="205"/>
      <c r="AA2006" s="206"/>
      <c r="AB2006" s="189" t="n">
        <f aca="false">IF(AA2006="SI",X2006,0)</f>
        <v>0</v>
      </c>
      <c r="AC2006" s="207"/>
      <c r="AD2006" s="207"/>
      <c r="AE2006" s="207"/>
      <c r="AF2006" s="207"/>
      <c r="AG2006" s="207"/>
      <c r="AH2006" s="208"/>
    </row>
    <row r="2007" customFormat="false" ht="13.5" hidden="false" customHeight="true" outlineLevel="0" collapsed="false">
      <c r="A2007" s="22" t="n">
        <v>2006</v>
      </c>
      <c r="B2007" s="180"/>
      <c r="C2007" s="22"/>
      <c r="D2007" s="22"/>
      <c r="E2007" s="22"/>
      <c r="F2007" s="22"/>
      <c r="G2007" s="22"/>
      <c r="H2007" s="183"/>
      <c r="I2007" s="183"/>
      <c r="J2007" s="22"/>
      <c r="K2007" s="191" t="e">
        <f aca="false">VLOOKUP('Altri Costi'!J2007,Legenda!$D$1:$F$258,2)</f>
        <v>#N/A</v>
      </c>
      <c r="L2007" s="22"/>
      <c r="M2007" s="22"/>
      <c r="N2007" s="203"/>
      <c r="O2007" s="183"/>
      <c r="P2007" s="22"/>
      <c r="Q2007" s="203"/>
      <c r="R2007" s="183"/>
      <c r="S2007" s="184" t="n">
        <f aca="false">'Piano Finanziario Annuale'!$F$6</f>
        <v>0</v>
      </c>
      <c r="T2007" s="185" t="n">
        <v>0</v>
      </c>
      <c r="U2007" s="186"/>
      <c r="V2007" s="187" t="n">
        <f aca="false">(T2007*U2007)</f>
        <v>0</v>
      </c>
      <c r="W2007" s="185" t="n">
        <v>0</v>
      </c>
      <c r="X2007" s="185" t="n">
        <f aca="false">IF(OR(S2007="sì",S2007="forfettario 190"),SUM(T2007+W2007),SUM(T2007+V2007+W2007))</f>
        <v>0</v>
      </c>
      <c r="Y2007" s="205"/>
      <c r="Z2007" s="205"/>
      <c r="AA2007" s="206"/>
      <c r="AB2007" s="189" t="n">
        <f aca="false">IF(AA2007="SI",X2007,0)</f>
        <v>0</v>
      </c>
      <c r="AC2007" s="207"/>
      <c r="AD2007" s="207"/>
      <c r="AE2007" s="207"/>
      <c r="AF2007" s="207"/>
      <c r="AG2007" s="207"/>
      <c r="AH2007" s="208"/>
    </row>
    <row r="2008" customFormat="false" ht="13.5" hidden="false" customHeight="true" outlineLevel="0" collapsed="false">
      <c r="A2008" s="22" t="n">
        <v>2007</v>
      </c>
      <c r="B2008" s="180"/>
      <c r="C2008" s="22"/>
      <c r="D2008" s="22"/>
      <c r="E2008" s="22"/>
      <c r="F2008" s="22"/>
      <c r="G2008" s="22"/>
      <c r="H2008" s="183"/>
      <c r="I2008" s="183"/>
      <c r="J2008" s="22"/>
      <c r="K2008" s="191" t="e">
        <f aca="false">VLOOKUP('Altri Costi'!J2008,Legenda!$D$1:$F$258,2)</f>
        <v>#N/A</v>
      </c>
      <c r="L2008" s="22"/>
      <c r="M2008" s="22"/>
      <c r="N2008" s="203"/>
      <c r="O2008" s="183"/>
      <c r="P2008" s="22"/>
      <c r="Q2008" s="203"/>
      <c r="R2008" s="183"/>
      <c r="S2008" s="184" t="n">
        <f aca="false">'Piano Finanziario Annuale'!$F$6</f>
        <v>0</v>
      </c>
      <c r="T2008" s="185" t="n">
        <v>0</v>
      </c>
      <c r="U2008" s="186"/>
      <c r="V2008" s="187" t="n">
        <f aca="false">(T2008*U2008)</f>
        <v>0</v>
      </c>
      <c r="W2008" s="185" t="n">
        <v>0</v>
      </c>
      <c r="X2008" s="185" t="n">
        <f aca="false">IF(OR(S2008="sì",S2008="forfettario 190"),SUM(T2008+W2008),SUM(T2008+V2008+W2008))</f>
        <v>0</v>
      </c>
      <c r="Y2008" s="205"/>
      <c r="Z2008" s="205"/>
      <c r="AA2008" s="206"/>
      <c r="AB2008" s="189" t="n">
        <f aca="false">IF(AA2008="SI",X2008,0)</f>
        <v>0</v>
      </c>
      <c r="AC2008" s="207"/>
      <c r="AD2008" s="207"/>
      <c r="AE2008" s="207"/>
      <c r="AF2008" s="207"/>
      <c r="AG2008" s="207"/>
      <c r="AH2008" s="208"/>
    </row>
    <row r="2009" customFormat="false" ht="13.5" hidden="false" customHeight="true" outlineLevel="0" collapsed="false">
      <c r="A2009" s="22" t="n">
        <v>2008</v>
      </c>
      <c r="B2009" s="180"/>
      <c r="C2009" s="22"/>
      <c r="D2009" s="22"/>
      <c r="E2009" s="22"/>
      <c r="F2009" s="22"/>
      <c r="G2009" s="22"/>
      <c r="H2009" s="183"/>
      <c r="I2009" s="183"/>
      <c r="J2009" s="22"/>
      <c r="K2009" s="191" t="e">
        <f aca="false">VLOOKUP('Altri Costi'!J2009,Legenda!$D$1:$F$258,2)</f>
        <v>#N/A</v>
      </c>
      <c r="L2009" s="22"/>
      <c r="M2009" s="22"/>
      <c r="N2009" s="203"/>
      <c r="O2009" s="183"/>
      <c r="P2009" s="22"/>
      <c r="Q2009" s="203"/>
      <c r="R2009" s="183"/>
      <c r="S2009" s="184" t="n">
        <f aca="false">'Piano Finanziario Annuale'!$F$6</f>
        <v>0</v>
      </c>
      <c r="T2009" s="185" t="n">
        <v>0</v>
      </c>
      <c r="U2009" s="186"/>
      <c r="V2009" s="187" t="n">
        <f aca="false">(T2009*U2009)</f>
        <v>0</v>
      </c>
      <c r="W2009" s="185" t="n">
        <v>0</v>
      </c>
      <c r="X2009" s="185" t="n">
        <f aca="false">IF(OR(S2009="sì",S2009="forfettario 190"),SUM(T2009+W2009),SUM(T2009+V2009+W2009))</f>
        <v>0</v>
      </c>
      <c r="Y2009" s="205"/>
      <c r="Z2009" s="205"/>
      <c r="AA2009" s="206"/>
      <c r="AB2009" s="189" t="n">
        <f aca="false">IF(AA2009="SI",X2009,0)</f>
        <v>0</v>
      </c>
      <c r="AC2009" s="207"/>
      <c r="AD2009" s="207"/>
      <c r="AE2009" s="207"/>
      <c r="AF2009" s="207"/>
      <c r="AG2009" s="207"/>
      <c r="AH2009" s="208"/>
    </row>
    <row r="2010" customFormat="false" ht="13.5" hidden="false" customHeight="true" outlineLevel="0" collapsed="false">
      <c r="A2010" s="22" t="n">
        <v>2009</v>
      </c>
      <c r="B2010" s="180"/>
      <c r="C2010" s="22"/>
      <c r="D2010" s="22"/>
      <c r="E2010" s="22"/>
      <c r="F2010" s="22"/>
      <c r="G2010" s="22"/>
      <c r="H2010" s="183"/>
      <c r="I2010" s="183"/>
      <c r="J2010" s="22"/>
      <c r="K2010" s="191" t="e">
        <f aca="false">VLOOKUP('Altri Costi'!J2010,Legenda!$D$1:$F$258,2)</f>
        <v>#N/A</v>
      </c>
      <c r="L2010" s="22"/>
      <c r="M2010" s="22"/>
      <c r="N2010" s="203"/>
      <c r="O2010" s="183"/>
      <c r="P2010" s="22"/>
      <c r="Q2010" s="203"/>
      <c r="R2010" s="183"/>
      <c r="S2010" s="184" t="n">
        <f aca="false">'Piano Finanziario Annuale'!$F$6</f>
        <v>0</v>
      </c>
      <c r="T2010" s="185" t="n">
        <v>0</v>
      </c>
      <c r="U2010" s="186"/>
      <c r="V2010" s="187" t="n">
        <f aca="false">(T2010*U2010)</f>
        <v>0</v>
      </c>
      <c r="W2010" s="185" t="n">
        <v>0</v>
      </c>
      <c r="X2010" s="185" t="n">
        <f aca="false">IF(OR(S2010="sì",S2010="forfettario 190"),SUM(T2010+W2010),SUM(T2010+V2010+W2010))</f>
        <v>0</v>
      </c>
      <c r="Y2010" s="205"/>
      <c r="Z2010" s="205"/>
      <c r="AA2010" s="206"/>
      <c r="AB2010" s="189" t="n">
        <f aca="false">IF(AA2010="SI",X2010,0)</f>
        <v>0</v>
      </c>
      <c r="AC2010" s="207"/>
      <c r="AD2010" s="207"/>
      <c r="AE2010" s="207"/>
      <c r="AF2010" s="207"/>
      <c r="AG2010" s="207"/>
      <c r="AH2010" s="208"/>
    </row>
    <row r="2011" customFormat="false" ht="13.5" hidden="false" customHeight="true" outlineLevel="0" collapsed="false">
      <c r="A2011" s="22" t="n">
        <v>2010</v>
      </c>
      <c r="B2011" s="180"/>
      <c r="C2011" s="22"/>
      <c r="D2011" s="22"/>
      <c r="E2011" s="22"/>
      <c r="F2011" s="22"/>
      <c r="G2011" s="22"/>
      <c r="H2011" s="183"/>
      <c r="I2011" s="183"/>
      <c r="J2011" s="22"/>
      <c r="K2011" s="191" t="e">
        <f aca="false">VLOOKUP('Altri Costi'!J2011,Legenda!$D$1:$F$258,2)</f>
        <v>#N/A</v>
      </c>
      <c r="L2011" s="22"/>
      <c r="M2011" s="22"/>
      <c r="N2011" s="203"/>
      <c r="O2011" s="183"/>
      <c r="P2011" s="22"/>
      <c r="Q2011" s="203"/>
      <c r="R2011" s="183"/>
      <c r="S2011" s="184" t="n">
        <f aca="false">'Piano Finanziario Annuale'!$F$6</f>
        <v>0</v>
      </c>
      <c r="T2011" s="185" t="n">
        <v>0</v>
      </c>
      <c r="U2011" s="186"/>
      <c r="V2011" s="187" t="n">
        <f aca="false">(T2011*U2011)</f>
        <v>0</v>
      </c>
      <c r="W2011" s="185" t="n">
        <v>0</v>
      </c>
      <c r="X2011" s="185" t="n">
        <f aca="false">IF(OR(S2011="sì",S2011="forfettario 190"),SUM(T2011+W2011),SUM(T2011+V2011+W2011))</f>
        <v>0</v>
      </c>
      <c r="Y2011" s="205"/>
      <c r="Z2011" s="205"/>
      <c r="AA2011" s="206"/>
      <c r="AB2011" s="189" t="n">
        <f aca="false">IF(AA2011="SI",X2011,0)</f>
        <v>0</v>
      </c>
      <c r="AC2011" s="207"/>
      <c r="AD2011" s="207"/>
      <c r="AE2011" s="207"/>
      <c r="AF2011" s="207"/>
      <c r="AG2011" s="207"/>
      <c r="AH2011" s="208"/>
    </row>
    <row r="2012" customFormat="false" ht="13.5" hidden="false" customHeight="true" outlineLevel="0" collapsed="false">
      <c r="A2012" s="22" t="n">
        <v>2011</v>
      </c>
      <c r="B2012" s="180"/>
      <c r="C2012" s="22"/>
      <c r="D2012" s="22"/>
      <c r="E2012" s="22"/>
      <c r="F2012" s="22"/>
      <c r="G2012" s="22"/>
      <c r="H2012" s="183"/>
      <c r="I2012" s="183"/>
      <c r="J2012" s="22"/>
      <c r="K2012" s="191" t="e">
        <f aca="false">VLOOKUP('Altri Costi'!J2012,Legenda!$D$1:$F$258,2)</f>
        <v>#N/A</v>
      </c>
      <c r="L2012" s="22"/>
      <c r="M2012" s="22"/>
      <c r="N2012" s="203"/>
      <c r="O2012" s="183"/>
      <c r="P2012" s="22"/>
      <c r="Q2012" s="203"/>
      <c r="R2012" s="183"/>
      <c r="S2012" s="184" t="n">
        <f aca="false">'Piano Finanziario Annuale'!$F$6</f>
        <v>0</v>
      </c>
      <c r="T2012" s="185" t="n">
        <v>0</v>
      </c>
      <c r="U2012" s="186"/>
      <c r="V2012" s="187" t="n">
        <f aca="false">(T2012*U2012)</f>
        <v>0</v>
      </c>
      <c r="W2012" s="185" t="n">
        <v>0</v>
      </c>
      <c r="X2012" s="185" t="n">
        <f aca="false">IF(OR(S2012="sì",S2012="forfettario 190"),SUM(T2012+W2012),SUM(T2012+V2012+W2012))</f>
        <v>0</v>
      </c>
      <c r="Y2012" s="205"/>
      <c r="Z2012" s="205"/>
      <c r="AA2012" s="206"/>
      <c r="AB2012" s="189" t="n">
        <f aca="false">IF(AA2012="SI",X2012,0)</f>
        <v>0</v>
      </c>
      <c r="AC2012" s="207"/>
      <c r="AD2012" s="207"/>
      <c r="AE2012" s="207"/>
      <c r="AF2012" s="207"/>
      <c r="AG2012" s="207"/>
      <c r="AH2012" s="208"/>
    </row>
    <row r="2013" customFormat="false" ht="13.5" hidden="false" customHeight="true" outlineLevel="0" collapsed="false">
      <c r="A2013" s="22" t="n">
        <v>2012</v>
      </c>
      <c r="B2013" s="180"/>
      <c r="C2013" s="22"/>
      <c r="D2013" s="22"/>
      <c r="E2013" s="22"/>
      <c r="F2013" s="22"/>
      <c r="G2013" s="22"/>
      <c r="H2013" s="183"/>
      <c r="I2013" s="183"/>
      <c r="J2013" s="22"/>
      <c r="K2013" s="191" t="e">
        <f aca="false">VLOOKUP('Altri Costi'!J2013,Legenda!$D$1:$F$258,2)</f>
        <v>#N/A</v>
      </c>
      <c r="L2013" s="22"/>
      <c r="M2013" s="22"/>
      <c r="N2013" s="203"/>
      <c r="O2013" s="183"/>
      <c r="P2013" s="22"/>
      <c r="Q2013" s="203"/>
      <c r="R2013" s="183"/>
      <c r="S2013" s="184" t="n">
        <f aca="false">'Piano Finanziario Annuale'!$F$6</f>
        <v>0</v>
      </c>
      <c r="T2013" s="185" t="n">
        <v>0</v>
      </c>
      <c r="U2013" s="186"/>
      <c r="V2013" s="187" t="n">
        <f aca="false">(T2013*U2013)</f>
        <v>0</v>
      </c>
      <c r="W2013" s="185" t="n">
        <v>0</v>
      </c>
      <c r="X2013" s="185" t="n">
        <f aca="false">IF(OR(S2013="sì",S2013="forfettario 190"),SUM(T2013+W2013),SUM(T2013+V2013+W2013))</f>
        <v>0</v>
      </c>
      <c r="Y2013" s="205"/>
      <c r="Z2013" s="205"/>
      <c r="AA2013" s="206"/>
      <c r="AB2013" s="189" t="n">
        <f aca="false">IF(AA2013="SI",X2013,0)</f>
        <v>0</v>
      </c>
      <c r="AC2013" s="207"/>
      <c r="AD2013" s="207"/>
      <c r="AE2013" s="207"/>
      <c r="AF2013" s="207"/>
      <c r="AG2013" s="207"/>
      <c r="AH2013" s="208"/>
    </row>
    <row r="2014" customFormat="false" ht="13.5" hidden="false" customHeight="true" outlineLevel="0" collapsed="false">
      <c r="A2014" s="22" t="n">
        <v>2013</v>
      </c>
      <c r="B2014" s="180"/>
      <c r="C2014" s="22"/>
      <c r="D2014" s="22"/>
      <c r="E2014" s="22"/>
      <c r="F2014" s="22"/>
      <c r="G2014" s="22"/>
      <c r="H2014" s="183"/>
      <c r="I2014" s="183"/>
      <c r="J2014" s="22"/>
      <c r="K2014" s="191" t="e">
        <f aca="false">VLOOKUP('Altri Costi'!J2014,Legenda!$D$1:$F$258,2)</f>
        <v>#N/A</v>
      </c>
      <c r="L2014" s="22"/>
      <c r="M2014" s="22"/>
      <c r="N2014" s="203"/>
      <c r="O2014" s="183"/>
      <c r="P2014" s="22"/>
      <c r="Q2014" s="203"/>
      <c r="R2014" s="183"/>
      <c r="S2014" s="184" t="n">
        <f aca="false">'Piano Finanziario Annuale'!$F$6</f>
        <v>0</v>
      </c>
      <c r="T2014" s="185" t="n">
        <v>0</v>
      </c>
      <c r="U2014" s="186"/>
      <c r="V2014" s="187" t="n">
        <f aca="false">(T2014*U2014)</f>
        <v>0</v>
      </c>
      <c r="W2014" s="185" t="n">
        <v>0</v>
      </c>
      <c r="X2014" s="185" t="n">
        <f aca="false">IF(OR(S2014="sì",S2014="forfettario 190"),SUM(T2014+W2014),SUM(T2014+V2014+W2014))</f>
        <v>0</v>
      </c>
      <c r="Y2014" s="205"/>
      <c r="Z2014" s="205"/>
      <c r="AA2014" s="206"/>
      <c r="AB2014" s="189" t="n">
        <f aca="false">IF(AA2014="SI",X2014,0)</f>
        <v>0</v>
      </c>
      <c r="AC2014" s="207"/>
      <c r="AD2014" s="207"/>
      <c r="AE2014" s="207"/>
      <c r="AF2014" s="207"/>
      <c r="AG2014" s="207"/>
      <c r="AH2014" s="208"/>
    </row>
    <row r="2015" customFormat="false" ht="13.5" hidden="false" customHeight="true" outlineLevel="0" collapsed="false">
      <c r="A2015" s="22" t="n">
        <v>2014</v>
      </c>
      <c r="B2015" s="180"/>
      <c r="C2015" s="22"/>
      <c r="D2015" s="22"/>
      <c r="E2015" s="22"/>
      <c r="F2015" s="22"/>
      <c r="G2015" s="22"/>
      <c r="H2015" s="183"/>
      <c r="I2015" s="183"/>
      <c r="J2015" s="22"/>
      <c r="K2015" s="191" t="e">
        <f aca="false">VLOOKUP('Altri Costi'!J2015,Legenda!$D$1:$F$258,2)</f>
        <v>#N/A</v>
      </c>
      <c r="L2015" s="22"/>
      <c r="M2015" s="22"/>
      <c r="N2015" s="203"/>
      <c r="O2015" s="183"/>
      <c r="P2015" s="22"/>
      <c r="Q2015" s="203"/>
      <c r="R2015" s="183"/>
      <c r="S2015" s="184" t="n">
        <f aca="false">'Piano Finanziario Annuale'!$F$6</f>
        <v>0</v>
      </c>
      <c r="T2015" s="185" t="n">
        <v>0</v>
      </c>
      <c r="U2015" s="186"/>
      <c r="V2015" s="187" t="n">
        <f aca="false">(T2015*U2015)</f>
        <v>0</v>
      </c>
      <c r="W2015" s="185" t="n">
        <v>0</v>
      </c>
      <c r="X2015" s="185" t="n">
        <f aca="false">IF(OR(S2015="sì",S2015="forfettario 190"),SUM(T2015+W2015),SUM(T2015+V2015+W2015))</f>
        <v>0</v>
      </c>
      <c r="Y2015" s="205"/>
      <c r="Z2015" s="205"/>
      <c r="AA2015" s="206"/>
      <c r="AB2015" s="189" t="n">
        <f aca="false">IF(AA2015="SI",X2015,0)</f>
        <v>0</v>
      </c>
      <c r="AC2015" s="207"/>
      <c r="AD2015" s="207"/>
      <c r="AE2015" s="207"/>
      <c r="AF2015" s="207"/>
      <c r="AG2015" s="207"/>
      <c r="AH2015" s="208"/>
    </row>
    <row r="2016" customFormat="false" ht="13.5" hidden="false" customHeight="true" outlineLevel="0" collapsed="false">
      <c r="A2016" s="22" t="n">
        <v>2015</v>
      </c>
      <c r="B2016" s="180"/>
      <c r="C2016" s="22"/>
      <c r="D2016" s="22"/>
      <c r="E2016" s="22"/>
      <c r="F2016" s="22"/>
      <c r="G2016" s="22"/>
      <c r="H2016" s="183"/>
      <c r="I2016" s="183"/>
      <c r="J2016" s="22"/>
      <c r="K2016" s="191" t="e">
        <f aca="false">VLOOKUP('Altri Costi'!J2016,Legenda!$D$1:$F$258,2)</f>
        <v>#N/A</v>
      </c>
      <c r="L2016" s="22"/>
      <c r="M2016" s="22"/>
      <c r="N2016" s="203"/>
      <c r="O2016" s="183"/>
      <c r="P2016" s="22"/>
      <c r="Q2016" s="203"/>
      <c r="R2016" s="183"/>
      <c r="S2016" s="184" t="n">
        <f aca="false">'Piano Finanziario Annuale'!$F$6</f>
        <v>0</v>
      </c>
      <c r="T2016" s="185" t="n">
        <v>0</v>
      </c>
      <c r="U2016" s="186"/>
      <c r="V2016" s="187" t="n">
        <f aca="false">(T2016*U2016)</f>
        <v>0</v>
      </c>
      <c r="W2016" s="185" t="n">
        <v>0</v>
      </c>
      <c r="X2016" s="185" t="n">
        <f aca="false">IF(OR(S2016="sì",S2016="forfettario 190"),SUM(T2016+W2016),SUM(T2016+V2016+W2016))</f>
        <v>0</v>
      </c>
      <c r="Y2016" s="205"/>
      <c r="Z2016" s="205"/>
      <c r="AA2016" s="206"/>
      <c r="AB2016" s="189" t="n">
        <f aca="false">IF(AA2016="SI",X2016,0)</f>
        <v>0</v>
      </c>
      <c r="AC2016" s="207"/>
      <c r="AD2016" s="207"/>
      <c r="AE2016" s="207"/>
      <c r="AF2016" s="207"/>
      <c r="AG2016" s="207"/>
      <c r="AH2016" s="208"/>
    </row>
    <row r="2017" customFormat="false" ht="13.5" hidden="false" customHeight="true" outlineLevel="0" collapsed="false">
      <c r="A2017" s="22" t="n">
        <v>2016</v>
      </c>
      <c r="B2017" s="180"/>
      <c r="C2017" s="22"/>
      <c r="D2017" s="22"/>
      <c r="E2017" s="22"/>
      <c r="F2017" s="22"/>
      <c r="G2017" s="22"/>
      <c r="H2017" s="183"/>
      <c r="I2017" s="183"/>
      <c r="J2017" s="22"/>
      <c r="K2017" s="191" t="e">
        <f aca="false">VLOOKUP('Altri Costi'!J2017,Legenda!$D$1:$F$258,2)</f>
        <v>#N/A</v>
      </c>
      <c r="L2017" s="22"/>
      <c r="M2017" s="22"/>
      <c r="N2017" s="203"/>
      <c r="O2017" s="183"/>
      <c r="P2017" s="22"/>
      <c r="Q2017" s="203"/>
      <c r="R2017" s="183"/>
      <c r="S2017" s="184" t="n">
        <f aca="false">'Piano Finanziario Annuale'!$F$6</f>
        <v>0</v>
      </c>
      <c r="T2017" s="185" t="n">
        <v>0</v>
      </c>
      <c r="U2017" s="186"/>
      <c r="V2017" s="187" t="n">
        <f aca="false">(T2017*U2017)</f>
        <v>0</v>
      </c>
      <c r="W2017" s="185" t="n">
        <v>0</v>
      </c>
      <c r="X2017" s="185" t="n">
        <f aca="false">IF(OR(S2017="sì",S2017="forfettario 190"),SUM(T2017+W2017),SUM(T2017+V2017+W2017))</f>
        <v>0</v>
      </c>
      <c r="Y2017" s="205"/>
      <c r="Z2017" s="205"/>
      <c r="AA2017" s="206"/>
      <c r="AB2017" s="189" t="n">
        <f aca="false">IF(AA2017="SI",X2017,0)</f>
        <v>0</v>
      </c>
      <c r="AC2017" s="207"/>
      <c r="AD2017" s="207"/>
      <c r="AE2017" s="207"/>
      <c r="AF2017" s="207"/>
      <c r="AG2017" s="207"/>
      <c r="AH2017" s="208"/>
    </row>
    <row r="2018" customFormat="false" ht="13.5" hidden="false" customHeight="true" outlineLevel="0" collapsed="false">
      <c r="A2018" s="22" t="n">
        <v>2017</v>
      </c>
      <c r="B2018" s="180"/>
      <c r="C2018" s="22"/>
      <c r="D2018" s="22"/>
      <c r="E2018" s="22"/>
      <c r="F2018" s="22"/>
      <c r="G2018" s="22"/>
      <c r="H2018" s="183"/>
      <c r="I2018" s="183"/>
      <c r="J2018" s="22"/>
      <c r="K2018" s="191" t="e">
        <f aca="false">VLOOKUP('Altri Costi'!J2018,Legenda!$D$1:$F$258,2)</f>
        <v>#N/A</v>
      </c>
      <c r="L2018" s="22"/>
      <c r="M2018" s="22"/>
      <c r="N2018" s="203"/>
      <c r="O2018" s="183"/>
      <c r="P2018" s="22"/>
      <c r="Q2018" s="203"/>
      <c r="R2018" s="183"/>
      <c r="S2018" s="184" t="n">
        <f aca="false">'Piano Finanziario Annuale'!$F$6</f>
        <v>0</v>
      </c>
      <c r="T2018" s="185" t="n">
        <v>0</v>
      </c>
      <c r="U2018" s="186"/>
      <c r="V2018" s="187" t="n">
        <f aca="false">(T2018*U2018)</f>
        <v>0</v>
      </c>
      <c r="W2018" s="185" t="n">
        <v>0</v>
      </c>
      <c r="X2018" s="185" t="n">
        <f aca="false">IF(OR(S2018="sì",S2018="forfettario 190"),SUM(T2018+W2018),SUM(T2018+V2018+W2018))</f>
        <v>0</v>
      </c>
      <c r="Y2018" s="205"/>
      <c r="Z2018" s="205"/>
      <c r="AA2018" s="206"/>
      <c r="AB2018" s="189" t="n">
        <f aca="false">IF(AA2018="SI",X2018,0)</f>
        <v>0</v>
      </c>
      <c r="AC2018" s="207"/>
      <c r="AD2018" s="207"/>
      <c r="AE2018" s="207"/>
      <c r="AF2018" s="207"/>
      <c r="AG2018" s="207"/>
      <c r="AH2018" s="208"/>
    </row>
    <row r="2019" customFormat="false" ht="13.5" hidden="false" customHeight="true" outlineLevel="0" collapsed="false">
      <c r="A2019" s="22" t="n">
        <v>2018</v>
      </c>
      <c r="B2019" s="180"/>
      <c r="C2019" s="22"/>
      <c r="D2019" s="22"/>
      <c r="E2019" s="22"/>
      <c r="F2019" s="22"/>
      <c r="G2019" s="22"/>
      <c r="H2019" s="183"/>
      <c r="I2019" s="183"/>
      <c r="J2019" s="22"/>
      <c r="K2019" s="191" t="e">
        <f aca="false">VLOOKUP('Altri Costi'!J2019,Legenda!$D$1:$F$258,2)</f>
        <v>#N/A</v>
      </c>
      <c r="L2019" s="22"/>
      <c r="M2019" s="22"/>
      <c r="N2019" s="203"/>
      <c r="O2019" s="183"/>
      <c r="P2019" s="22"/>
      <c r="Q2019" s="203"/>
      <c r="R2019" s="183"/>
      <c r="S2019" s="184" t="n">
        <f aca="false">'Piano Finanziario Annuale'!$F$6</f>
        <v>0</v>
      </c>
      <c r="T2019" s="185" t="n">
        <v>0</v>
      </c>
      <c r="U2019" s="186"/>
      <c r="V2019" s="187" t="n">
        <f aca="false">(T2019*U2019)</f>
        <v>0</v>
      </c>
      <c r="W2019" s="185" t="n">
        <v>0</v>
      </c>
      <c r="X2019" s="185" t="n">
        <f aca="false">IF(OR(S2019="sì",S2019="forfettario 190"),SUM(T2019+W2019),SUM(T2019+V2019+W2019))</f>
        <v>0</v>
      </c>
      <c r="Y2019" s="205"/>
      <c r="Z2019" s="205"/>
      <c r="AA2019" s="206"/>
      <c r="AB2019" s="189" t="n">
        <f aca="false">IF(AA2019="SI",X2019,0)</f>
        <v>0</v>
      </c>
      <c r="AC2019" s="207"/>
      <c r="AD2019" s="207"/>
      <c r="AE2019" s="207"/>
      <c r="AF2019" s="207"/>
      <c r="AG2019" s="207"/>
      <c r="AH2019" s="208"/>
    </row>
    <row r="2020" customFormat="false" ht="13.5" hidden="false" customHeight="true" outlineLevel="0" collapsed="false">
      <c r="A2020" s="22" t="n">
        <v>2019</v>
      </c>
      <c r="B2020" s="180"/>
      <c r="C2020" s="22"/>
      <c r="D2020" s="22"/>
      <c r="E2020" s="22"/>
      <c r="F2020" s="22"/>
      <c r="G2020" s="22"/>
      <c r="H2020" s="183"/>
      <c r="I2020" s="183"/>
      <c r="J2020" s="22"/>
      <c r="K2020" s="191" t="e">
        <f aca="false">VLOOKUP('Altri Costi'!J2020,Legenda!$D$1:$F$258,2)</f>
        <v>#N/A</v>
      </c>
      <c r="L2020" s="22"/>
      <c r="M2020" s="22"/>
      <c r="N2020" s="203"/>
      <c r="O2020" s="183"/>
      <c r="P2020" s="22"/>
      <c r="Q2020" s="203"/>
      <c r="R2020" s="183"/>
      <c r="S2020" s="184" t="n">
        <f aca="false">'Piano Finanziario Annuale'!$F$6</f>
        <v>0</v>
      </c>
      <c r="T2020" s="185" t="n">
        <v>0</v>
      </c>
      <c r="U2020" s="186"/>
      <c r="V2020" s="187" t="n">
        <f aca="false">(T2020*U2020)</f>
        <v>0</v>
      </c>
      <c r="W2020" s="185" t="n">
        <v>0</v>
      </c>
      <c r="X2020" s="185" t="n">
        <f aca="false">IF(OR(S2020="sì",S2020="forfettario 190"),SUM(T2020+W2020),SUM(T2020+V2020+W2020))</f>
        <v>0</v>
      </c>
      <c r="Y2020" s="205"/>
      <c r="Z2020" s="205"/>
      <c r="AA2020" s="206"/>
      <c r="AB2020" s="189" t="n">
        <f aca="false">IF(AA2020="SI",X2020,0)</f>
        <v>0</v>
      </c>
      <c r="AC2020" s="207"/>
      <c r="AD2020" s="207"/>
      <c r="AE2020" s="207"/>
      <c r="AF2020" s="207"/>
      <c r="AG2020" s="207"/>
      <c r="AH2020" s="208"/>
    </row>
    <row r="2021" customFormat="false" ht="13.5" hidden="false" customHeight="true" outlineLevel="0" collapsed="false">
      <c r="A2021" s="22" t="n">
        <v>2020</v>
      </c>
      <c r="B2021" s="180"/>
      <c r="C2021" s="22"/>
      <c r="D2021" s="22"/>
      <c r="E2021" s="22"/>
      <c r="F2021" s="22"/>
      <c r="G2021" s="22"/>
      <c r="H2021" s="183"/>
      <c r="I2021" s="183"/>
      <c r="J2021" s="22"/>
      <c r="K2021" s="191" t="e">
        <f aca="false">VLOOKUP('Altri Costi'!J2021,Legenda!$D$1:$F$258,2)</f>
        <v>#N/A</v>
      </c>
      <c r="L2021" s="22"/>
      <c r="M2021" s="22"/>
      <c r="N2021" s="203"/>
      <c r="O2021" s="183"/>
      <c r="P2021" s="22"/>
      <c r="Q2021" s="203"/>
      <c r="R2021" s="183"/>
      <c r="S2021" s="184" t="n">
        <f aca="false">'Piano Finanziario Annuale'!$F$6</f>
        <v>0</v>
      </c>
      <c r="T2021" s="185" t="n">
        <v>0</v>
      </c>
      <c r="U2021" s="186"/>
      <c r="V2021" s="187" t="n">
        <f aca="false">(T2021*U2021)</f>
        <v>0</v>
      </c>
      <c r="W2021" s="185" t="n">
        <v>0</v>
      </c>
      <c r="X2021" s="185" t="n">
        <f aca="false">IF(OR(S2021="sì",S2021="forfettario 190"),SUM(T2021+W2021),SUM(T2021+V2021+W2021))</f>
        <v>0</v>
      </c>
      <c r="Y2021" s="205"/>
      <c r="Z2021" s="205"/>
      <c r="AA2021" s="206"/>
      <c r="AB2021" s="189" t="n">
        <f aca="false">IF(AA2021="SI",X2021,0)</f>
        <v>0</v>
      </c>
      <c r="AC2021" s="207"/>
      <c r="AD2021" s="207"/>
      <c r="AE2021" s="207"/>
      <c r="AF2021" s="207"/>
      <c r="AG2021" s="207"/>
      <c r="AH2021" s="208"/>
    </row>
    <row r="2022" customFormat="false" ht="13.5" hidden="false" customHeight="true" outlineLevel="0" collapsed="false">
      <c r="A2022" s="22" t="n">
        <v>2021</v>
      </c>
      <c r="B2022" s="180"/>
      <c r="C2022" s="22"/>
      <c r="D2022" s="22"/>
      <c r="E2022" s="22"/>
      <c r="F2022" s="22"/>
      <c r="G2022" s="22"/>
      <c r="H2022" s="183"/>
      <c r="I2022" s="183"/>
      <c r="J2022" s="22"/>
      <c r="K2022" s="191" t="e">
        <f aca="false">VLOOKUP('Altri Costi'!J2022,Legenda!$D$1:$F$258,2)</f>
        <v>#N/A</v>
      </c>
      <c r="L2022" s="22"/>
      <c r="M2022" s="22"/>
      <c r="N2022" s="203"/>
      <c r="O2022" s="183"/>
      <c r="P2022" s="22"/>
      <c r="Q2022" s="203"/>
      <c r="R2022" s="183"/>
      <c r="S2022" s="184" t="n">
        <f aca="false">'Piano Finanziario Annuale'!$F$6</f>
        <v>0</v>
      </c>
      <c r="T2022" s="185" t="n">
        <v>0</v>
      </c>
      <c r="U2022" s="186"/>
      <c r="V2022" s="187" t="n">
        <f aca="false">(T2022*U2022)</f>
        <v>0</v>
      </c>
      <c r="W2022" s="185" t="n">
        <v>0</v>
      </c>
      <c r="X2022" s="185" t="n">
        <f aca="false">IF(OR(S2022="sì",S2022="forfettario 190"),SUM(T2022+W2022),SUM(T2022+V2022+W2022))</f>
        <v>0</v>
      </c>
      <c r="Y2022" s="205"/>
      <c r="Z2022" s="205"/>
      <c r="AA2022" s="206"/>
      <c r="AB2022" s="189" t="n">
        <f aca="false">IF(AA2022="SI",X2022,0)</f>
        <v>0</v>
      </c>
      <c r="AC2022" s="207"/>
      <c r="AD2022" s="207"/>
      <c r="AE2022" s="207"/>
      <c r="AF2022" s="207"/>
      <c r="AG2022" s="207"/>
      <c r="AH2022" s="208"/>
    </row>
    <row r="2023" customFormat="false" ht="13.5" hidden="false" customHeight="true" outlineLevel="0" collapsed="false">
      <c r="A2023" s="22" t="n">
        <v>2022</v>
      </c>
      <c r="B2023" s="180"/>
      <c r="C2023" s="22"/>
      <c r="D2023" s="22"/>
      <c r="E2023" s="22"/>
      <c r="F2023" s="22"/>
      <c r="G2023" s="22"/>
      <c r="H2023" s="183"/>
      <c r="I2023" s="183"/>
      <c r="J2023" s="22"/>
      <c r="K2023" s="191" t="e">
        <f aca="false">VLOOKUP('Altri Costi'!J2023,Legenda!$D$1:$F$258,2)</f>
        <v>#N/A</v>
      </c>
      <c r="L2023" s="22"/>
      <c r="M2023" s="22"/>
      <c r="N2023" s="203"/>
      <c r="O2023" s="183"/>
      <c r="P2023" s="22"/>
      <c r="Q2023" s="203"/>
      <c r="R2023" s="183"/>
      <c r="S2023" s="184" t="n">
        <f aca="false">'Piano Finanziario Annuale'!$F$6</f>
        <v>0</v>
      </c>
      <c r="T2023" s="185" t="n">
        <v>0</v>
      </c>
      <c r="U2023" s="186"/>
      <c r="V2023" s="187" t="n">
        <f aca="false">(T2023*U2023)</f>
        <v>0</v>
      </c>
      <c r="W2023" s="185" t="n">
        <v>0</v>
      </c>
      <c r="X2023" s="185" t="n">
        <f aca="false">IF(OR(S2023="sì",S2023="forfettario 190"),SUM(T2023+W2023),SUM(T2023+V2023+W2023))</f>
        <v>0</v>
      </c>
      <c r="Y2023" s="205"/>
      <c r="Z2023" s="205"/>
      <c r="AA2023" s="206"/>
      <c r="AB2023" s="189" t="n">
        <f aca="false">IF(AA2023="SI",X2023,0)</f>
        <v>0</v>
      </c>
      <c r="AC2023" s="207"/>
      <c r="AD2023" s="207"/>
      <c r="AE2023" s="207"/>
      <c r="AF2023" s="207"/>
      <c r="AG2023" s="207"/>
      <c r="AH2023" s="208"/>
    </row>
    <row r="2024" customFormat="false" ht="13.5" hidden="false" customHeight="true" outlineLevel="0" collapsed="false">
      <c r="A2024" s="22" t="n">
        <v>2023</v>
      </c>
      <c r="B2024" s="180"/>
      <c r="C2024" s="22"/>
      <c r="D2024" s="22"/>
      <c r="E2024" s="22"/>
      <c r="F2024" s="22"/>
      <c r="G2024" s="22"/>
      <c r="H2024" s="183"/>
      <c r="I2024" s="183"/>
      <c r="J2024" s="22"/>
      <c r="K2024" s="191" t="e">
        <f aca="false">VLOOKUP('Altri Costi'!J2024,Legenda!$D$1:$F$258,2)</f>
        <v>#N/A</v>
      </c>
      <c r="L2024" s="22"/>
      <c r="M2024" s="22"/>
      <c r="N2024" s="203"/>
      <c r="O2024" s="183"/>
      <c r="P2024" s="22"/>
      <c r="Q2024" s="203"/>
      <c r="R2024" s="183"/>
      <c r="S2024" s="184" t="n">
        <f aca="false">'Piano Finanziario Annuale'!$F$6</f>
        <v>0</v>
      </c>
      <c r="T2024" s="185" t="n">
        <v>0</v>
      </c>
      <c r="U2024" s="186"/>
      <c r="V2024" s="187" t="n">
        <f aca="false">(T2024*U2024)</f>
        <v>0</v>
      </c>
      <c r="W2024" s="185" t="n">
        <v>0</v>
      </c>
      <c r="X2024" s="185" t="n">
        <f aca="false">IF(OR(S2024="sì",S2024="forfettario 190"),SUM(T2024+W2024),SUM(T2024+V2024+W2024))</f>
        <v>0</v>
      </c>
      <c r="Y2024" s="205"/>
      <c r="Z2024" s="205"/>
      <c r="AA2024" s="206"/>
      <c r="AB2024" s="189" t="n">
        <f aca="false">IF(AA2024="SI",X2024,0)</f>
        <v>0</v>
      </c>
      <c r="AC2024" s="207"/>
      <c r="AD2024" s="207"/>
      <c r="AE2024" s="207"/>
      <c r="AF2024" s="207"/>
      <c r="AG2024" s="207"/>
      <c r="AH2024" s="208"/>
    </row>
    <row r="2025" customFormat="false" ht="13.5" hidden="false" customHeight="true" outlineLevel="0" collapsed="false">
      <c r="A2025" s="22" t="n">
        <v>2024</v>
      </c>
      <c r="B2025" s="180"/>
      <c r="C2025" s="22"/>
      <c r="D2025" s="22"/>
      <c r="E2025" s="22"/>
      <c r="F2025" s="22"/>
      <c r="G2025" s="22"/>
      <c r="H2025" s="183"/>
      <c r="I2025" s="183"/>
      <c r="J2025" s="22"/>
      <c r="K2025" s="191" t="e">
        <f aca="false">VLOOKUP('Altri Costi'!J2025,Legenda!$D$1:$F$258,2)</f>
        <v>#N/A</v>
      </c>
      <c r="L2025" s="22"/>
      <c r="M2025" s="22"/>
      <c r="N2025" s="203"/>
      <c r="O2025" s="183"/>
      <c r="P2025" s="22"/>
      <c r="Q2025" s="203"/>
      <c r="R2025" s="183"/>
      <c r="S2025" s="184" t="n">
        <f aca="false">'Piano Finanziario Annuale'!$F$6</f>
        <v>0</v>
      </c>
      <c r="T2025" s="185" t="n">
        <v>0</v>
      </c>
      <c r="U2025" s="186"/>
      <c r="V2025" s="187" t="n">
        <f aca="false">(T2025*U2025)</f>
        <v>0</v>
      </c>
      <c r="W2025" s="185" t="n">
        <v>0</v>
      </c>
      <c r="X2025" s="185" t="n">
        <f aca="false">IF(OR(S2025="sì",S2025="forfettario 190"),SUM(T2025+W2025),SUM(T2025+V2025+W2025))</f>
        <v>0</v>
      </c>
      <c r="Y2025" s="205"/>
      <c r="Z2025" s="205"/>
      <c r="AA2025" s="206"/>
      <c r="AB2025" s="189" t="n">
        <f aca="false">IF(AA2025="SI",X2025,0)</f>
        <v>0</v>
      </c>
      <c r="AC2025" s="207"/>
      <c r="AD2025" s="207"/>
      <c r="AE2025" s="207"/>
      <c r="AF2025" s="207"/>
      <c r="AG2025" s="207"/>
      <c r="AH2025" s="208"/>
    </row>
    <row r="2026" customFormat="false" ht="13.5" hidden="false" customHeight="true" outlineLevel="0" collapsed="false">
      <c r="A2026" s="22" t="n">
        <v>2025</v>
      </c>
      <c r="B2026" s="180"/>
      <c r="C2026" s="22"/>
      <c r="D2026" s="22"/>
      <c r="E2026" s="22"/>
      <c r="F2026" s="22"/>
      <c r="G2026" s="22"/>
      <c r="H2026" s="183"/>
      <c r="I2026" s="183"/>
      <c r="J2026" s="22"/>
      <c r="K2026" s="191" t="e">
        <f aca="false">VLOOKUP('Altri Costi'!J2026,Legenda!$D$1:$F$258,2)</f>
        <v>#N/A</v>
      </c>
      <c r="L2026" s="22"/>
      <c r="M2026" s="22"/>
      <c r="N2026" s="203"/>
      <c r="O2026" s="183"/>
      <c r="P2026" s="22"/>
      <c r="Q2026" s="203"/>
      <c r="R2026" s="183"/>
      <c r="S2026" s="184" t="n">
        <f aca="false">'Piano Finanziario Annuale'!$F$6</f>
        <v>0</v>
      </c>
      <c r="T2026" s="185" t="n">
        <v>0</v>
      </c>
      <c r="U2026" s="186"/>
      <c r="V2026" s="187" t="n">
        <f aca="false">(T2026*U2026)</f>
        <v>0</v>
      </c>
      <c r="W2026" s="185" t="n">
        <v>0</v>
      </c>
      <c r="X2026" s="185" t="n">
        <f aca="false">IF(OR(S2026="sì",S2026="forfettario 190"),SUM(T2026+W2026),SUM(T2026+V2026+W2026))</f>
        <v>0</v>
      </c>
      <c r="Y2026" s="205"/>
      <c r="Z2026" s="205"/>
      <c r="AA2026" s="206"/>
      <c r="AB2026" s="189" t="n">
        <f aca="false">IF(AA2026="SI",X2026,0)</f>
        <v>0</v>
      </c>
      <c r="AC2026" s="207"/>
      <c r="AD2026" s="207"/>
      <c r="AE2026" s="207"/>
      <c r="AF2026" s="207"/>
      <c r="AG2026" s="207"/>
      <c r="AH2026" s="208"/>
    </row>
    <row r="2027" customFormat="false" ht="13.5" hidden="false" customHeight="true" outlineLevel="0" collapsed="false">
      <c r="A2027" s="22" t="n">
        <v>2026</v>
      </c>
      <c r="B2027" s="180"/>
      <c r="C2027" s="22"/>
      <c r="D2027" s="22"/>
      <c r="E2027" s="22"/>
      <c r="F2027" s="22"/>
      <c r="G2027" s="22"/>
      <c r="H2027" s="183"/>
      <c r="I2027" s="183"/>
      <c r="J2027" s="22"/>
      <c r="K2027" s="191" t="e">
        <f aca="false">VLOOKUP('Altri Costi'!J2027,Legenda!$D$1:$F$258,2)</f>
        <v>#N/A</v>
      </c>
      <c r="L2027" s="22"/>
      <c r="M2027" s="22"/>
      <c r="N2027" s="203"/>
      <c r="O2027" s="183"/>
      <c r="P2027" s="22"/>
      <c r="Q2027" s="203"/>
      <c r="R2027" s="183"/>
      <c r="S2027" s="184" t="n">
        <f aca="false">'Piano Finanziario Annuale'!$F$6</f>
        <v>0</v>
      </c>
      <c r="T2027" s="185" t="n">
        <v>0</v>
      </c>
      <c r="U2027" s="186"/>
      <c r="V2027" s="187" t="n">
        <f aca="false">(T2027*U2027)</f>
        <v>0</v>
      </c>
      <c r="W2027" s="185" t="n">
        <v>0</v>
      </c>
      <c r="X2027" s="185" t="n">
        <f aca="false">IF(OR(S2027="sì",S2027="forfettario 190"),SUM(T2027+W2027),SUM(T2027+V2027+W2027))</f>
        <v>0</v>
      </c>
      <c r="Y2027" s="205"/>
      <c r="Z2027" s="205"/>
      <c r="AA2027" s="206"/>
      <c r="AB2027" s="189" t="n">
        <f aca="false">IF(AA2027="SI",X2027,0)</f>
        <v>0</v>
      </c>
      <c r="AC2027" s="207"/>
      <c r="AD2027" s="207"/>
      <c r="AE2027" s="207"/>
      <c r="AF2027" s="207"/>
      <c r="AG2027" s="207"/>
      <c r="AH2027" s="208"/>
    </row>
    <row r="2028" customFormat="false" ht="13.5" hidden="false" customHeight="true" outlineLevel="0" collapsed="false">
      <c r="A2028" s="22" t="n">
        <v>2027</v>
      </c>
      <c r="B2028" s="180"/>
      <c r="C2028" s="22"/>
      <c r="D2028" s="22"/>
      <c r="E2028" s="22"/>
      <c r="F2028" s="22"/>
      <c r="G2028" s="22"/>
      <c r="H2028" s="183"/>
      <c r="I2028" s="183"/>
      <c r="J2028" s="22"/>
      <c r="K2028" s="191" t="e">
        <f aca="false">VLOOKUP('Altri Costi'!J2028,Legenda!$D$1:$F$258,2)</f>
        <v>#N/A</v>
      </c>
      <c r="L2028" s="22"/>
      <c r="M2028" s="22"/>
      <c r="N2028" s="203"/>
      <c r="O2028" s="183"/>
      <c r="P2028" s="22"/>
      <c r="Q2028" s="203"/>
      <c r="R2028" s="183"/>
      <c r="S2028" s="184" t="n">
        <f aca="false">'Piano Finanziario Annuale'!$F$6</f>
        <v>0</v>
      </c>
      <c r="T2028" s="185" t="n">
        <v>0</v>
      </c>
      <c r="U2028" s="186"/>
      <c r="V2028" s="187" t="n">
        <f aca="false">(T2028*U2028)</f>
        <v>0</v>
      </c>
      <c r="W2028" s="185" t="n">
        <v>0</v>
      </c>
      <c r="X2028" s="185" t="n">
        <f aca="false">IF(OR(S2028="sì",S2028="forfettario 190"),SUM(T2028+W2028),SUM(T2028+V2028+W2028))</f>
        <v>0</v>
      </c>
      <c r="Y2028" s="205"/>
      <c r="Z2028" s="205"/>
      <c r="AA2028" s="206"/>
      <c r="AB2028" s="189" t="n">
        <f aca="false">IF(AA2028="SI",X2028,0)</f>
        <v>0</v>
      </c>
      <c r="AC2028" s="207"/>
      <c r="AD2028" s="207"/>
      <c r="AE2028" s="207"/>
      <c r="AF2028" s="207"/>
      <c r="AG2028" s="207"/>
      <c r="AH2028" s="208"/>
    </row>
    <row r="2029" customFormat="false" ht="13.5" hidden="false" customHeight="true" outlineLevel="0" collapsed="false">
      <c r="A2029" s="22" t="n">
        <v>2028</v>
      </c>
      <c r="B2029" s="180"/>
      <c r="C2029" s="22"/>
      <c r="D2029" s="22"/>
      <c r="E2029" s="22"/>
      <c r="F2029" s="22"/>
      <c r="G2029" s="22"/>
      <c r="H2029" s="183"/>
      <c r="I2029" s="183"/>
      <c r="J2029" s="22"/>
      <c r="K2029" s="191" t="e">
        <f aca="false">VLOOKUP('Altri Costi'!J2029,Legenda!$D$1:$F$258,2)</f>
        <v>#N/A</v>
      </c>
      <c r="L2029" s="22"/>
      <c r="M2029" s="22"/>
      <c r="N2029" s="203"/>
      <c r="O2029" s="183"/>
      <c r="P2029" s="22"/>
      <c r="Q2029" s="203"/>
      <c r="R2029" s="183"/>
      <c r="S2029" s="184" t="n">
        <f aca="false">'Piano Finanziario Annuale'!$F$6</f>
        <v>0</v>
      </c>
      <c r="T2029" s="185" t="n">
        <v>0</v>
      </c>
      <c r="U2029" s="186"/>
      <c r="V2029" s="187" t="n">
        <f aca="false">(T2029*U2029)</f>
        <v>0</v>
      </c>
      <c r="W2029" s="185" t="n">
        <v>0</v>
      </c>
      <c r="X2029" s="185" t="n">
        <f aca="false">IF(OR(S2029="sì",S2029="forfettario 190"),SUM(T2029+W2029),SUM(T2029+V2029+W2029))</f>
        <v>0</v>
      </c>
      <c r="Y2029" s="205"/>
      <c r="Z2029" s="205"/>
      <c r="AA2029" s="206"/>
      <c r="AB2029" s="189" t="n">
        <f aca="false">IF(AA2029="SI",X2029,0)</f>
        <v>0</v>
      </c>
      <c r="AC2029" s="207"/>
      <c r="AD2029" s="207"/>
      <c r="AE2029" s="207"/>
      <c r="AF2029" s="207"/>
      <c r="AG2029" s="207"/>
      <c r="AH2029" s="208"/>
    </row>
    <row r="2030" customFormat="false" ht="13.5" hidden="false" customHeight="true" outlineLevel="0" collapsed="false">
      <c r="A2030" s="22" t="n">
        <v>2029</v>
      </c>
      <c r="B2030" s="180"/>
      <c r="C2030" s="22"/>
      <c r="D2030" s="22"/>
      <c r="E2030" s="22"/>
      <c r="F2030" s="22"/>
      <c r="G2030" s="22"/>
      <c r="H2030" s="183"/>
      <c r="I2030" s="183"/>
      <c r="J2030" s="22"/>
      <c r="K2030" s="191" t="e">
        <f aca="false">VLOOKUP('Altri Costi'!J2030,Legenda!$D$1:$F$258,2)</f>
        <v>#N/A</v>
      </c>
      <c r="L2030" s="22"/>
      <c r="M2030" s="22"/>
      <c r="N2030" s="203"/>
      <c r="O2030" s="183"/>
      <c r="P2030" s="22"/>
      <c r="Q2030" s="203"/>
      <c r="R2030" s="183"/>
      <c r="S2030" s="184" t="n">
        <f aca="false">'Piano Finanziario Annuale'!$F$6</f>
        <v>0</v>
      </c>
      <c r="T2030" s="185" t="n">
        <v>0</v>
      </c>
      <c r="U2030" s="186"/>
      <c r="V2030" s="187" t="n">
        <f aca="false">(T2030*U2030)</f>
        <v>0</v>
      </c>
      <c r="W2030" s="185" t="n">
        <v>0</v>
      </c>
      <c r="X2030" s="185" t="n">
        <f aca="false">IF(OR(S2030="sì",S2030="forfettario 190"),SUM(T2030+W2030),SUM(T2030+V2030+W2030))</f>
        <v>0</v>
      </c>
      <c r="Y2030" s="205"/>
      <c r="Z2030" s="205"/>
      <c r="AA2030" s="206"/>
      <c r="AB2030" s="189" t="n">
        <f aca="false">IF(AA2030="SI",X2030,0)</f>
        <v>0</v>
      </c>
      <c r="AC2030" s="207"/>
      <c r="AD2030" s="207"/>
      <c r="AE2030" s="207"/>
      <c r="AF2030" s="207"/>
      <c r="AG2030" s="207"/>
      <c r="AH2030" s="208"/>
    </row>
    <row r="2031" customFormat="false" ht="13.5" hidden="false" customHeight="true" outlineLevel="0" collapsed="false">
      <c r="A2031" s="22" t="n">
        <v>2030</v>
      </c>
      <c r="B2031" s="180"/>
      <c r="C2031" s="22"/>
      <c r="D2031" s="22"/>
      <c r="E2031" s="22"/>
      <c r="F2031" s="22"/>
      <c r="G2031" s="22"/>
      <c r="H2031" s="183"/>
      <c r="I2031" s="183"/>
      <c r="J2031" s="22"/>
      <c r="K2031" s="191" t="e">
        <f aca="false">VLOOKUP('Altri Costi'!J2031,Legenda!$D$1:$F$258,2)</f>
        <v>#N/A</v>
      </c>
      <c r="L2031" s="22"/>
      <c r="M2031" s="22"/>
      <c r="N2031" s="203"/>
      <c r="O2031" s="183"/>
      <c r="P2031" s="22"/>
      <c r="Q2031" s="203"/>
      <c r="R2031" s="183"/>
      <c r="S2031" s="184" t="n">
        <f aca="false">'Piano Finanziario Annuale'!$F$6</f>
        <v>0</v>
      </c>
      <c r="T2031" s="185" t="n">
        <v>0</v>
      </c>
      <c r="U2031" s="186"/>
      <c r="V2031" s="187" t="n">
        <f aca="false">(T2031*U2031)</f>
        <v>0</v>
      </c>
      <c r="W2031" s="185" t="n">
        <v>0</v>
      </c>
      <c r="X2031" s="185" t="n">
        <f aca="false">IF(OR(S2031="sì",S2031="forfettario 190"),SUM(T2031+W2031),SUM(T2031+V2031+W2031))</f>
        <v>0</v>
      </c>
      <c r="Y2031" s="205"/>
      <c r="Z2031" s="205"/>
      <c r="AA2031" s="206"/>
      <c r="AB2031" s="189" t="n">
        <f aca="false">IF(AA2031="SI",X2031,0)</f>
        <v>0</v>
      </c>
      <c r="AC2031" s="207"/>
      <c r="AD2031" s="207"/>
      <c r="AE2031" s="207"/>
      <c r="AF2031" s="207"/>
      <c r="AG2031" s="207"/>
      <c r="AH2031" s="208"/>
    </row>
    <row r="2032" customFormat="false" ht="13.5" hidden="false" customHeight="true" outlineLevel="0" collapsed="false">
      <c r="A2032" s="22" t="n">
        <v>2031</v>
      </c>
      <c r="B2032" s="180"/>
      <c r="C2032" s="22"/>
      <c r="D2032" s="22"/>
      <c r="E2032" s="22"/>
      <c r="F2032" s="22"/>
      <c r="G2032" s="22"/>
      <c r="H2032" s="183"/>
      <c r="I2032" s="183"/>
      <c r="J2032" s="22"/>
      <c r="K2032" s="191" t="e">
        <f aca="false">VLOOKUP('Altri Costi'!J2032,Legenda!$D$1:$F$258,2)</f>
        <v>#N/A</v>
      </c>
      <c r="L2032" s="22"/>
      <c r="M2032" s="22"/>
      <c r="N2032" s="203"/>
      <c r="O2032" s="183"/>
      <c r="P2032" s="22"/>
      <c r="Q2032" s="203"/>
      <c r="R2032" s="183"/>
      <c r="S2032" s="184" t="n">
        <f aca="false">'Piano Finanziario Annuale'!$F$6</f>
        <v>0</v>
      </c>
      <c r="T2032" s="185" t="n">
        <v>0</v>
      </c>
      <c r="U2032" s="186"/>
      <c r="V2032" s="187" t="n">
        <f aca="false">(T2032*U2032)</f>
        <v>0</v>
      </c>
      <c r="W2032" s="185" t="n">
        <v>0</v>
      </c>
      <c r="X2032" s="185" t="n">
        <f aca="false">IF(OR(S2032="sì",S2032="forfettario 190"),SUM(T2032+W2032),SUM(T2032+V2032+W2032))</f>
        <v>0</v>
      </c>
      <c r="Y2032" s="205"/>
      <c r="Z2032" s="205"/>
      <c r="AA2032" s="206"/>
      <c r="AB2032" s="189" t="n">
        <f aca="false">IF(AA2032="SI",X2032,0)</f>
        <v>0</v>
      </c>
      <c r="AC2032" s="207"/>
      <c r="AD2032" s="207"/>
      <c r="AE2032" s="207"/>
      <c r="AF2032" s="207"/>
      <c r="AG2032" s="207"/>
      <c r="AH2032" s="208"/>
    </row>
    <row r="2033" customFormat="false" ht="13.5" hidden="false" customHeight="true" outlineLevel="0" collapsed="false">
      <c r="A2033" s="22" t="n">
        <v>2032</v>
      </c>
      <c r="B2033" s="180"/>
      <c r="C2033" s="22"/>
      <c r="D2033" s="22"/>
      <c r="E2033" s="22"/>
      <c r="F2033" s="22"/>
      <c r="G2033" s="22"/>
      <c r="H2033" s="183"/>
      <c r="I2033" s="183"/>
      <c r="J2033" s="22"/>
      <c r="K2033" s="191" t="e">
        <f aca="false">VLOOKUP('Altri Costi'!J2033,Legenda!$D$1:$F$258,2)</f>
        <v>#N/A</v>
      </c>
      <c r="L2033" s="22"/>
      <c r="M2033" s="22"/>
      <c r="N2033" s="203"/>
      <c r="O2033" s="183"/>
      <c r="P2033" s="22"/>
      <c r="Q2033" s="203"/>
      <c r="R2033" s="183"/>
      <c r="S2033" s="184" t="n">
        <f aca="false">'Piano Finanziario Annuale'!$F$6</f>
        <v>0</v>
      </c>
      <c r="T2033" s="185" t="n">
        <v>0</v>
      </c>
      <c r="U2033" s="186"/>
      <c r="V2033" s="187" t="n">
        <f aca="false">(T2033*U2033)</f>
        <v>0</v>
      </c>
      <c r="W2033" s="185" t="n">
        <v>0</v>
      </c>
      <c r="X2033" s="185" t="n">
        <f aca="false">IF(OR(S2033="sì",S2033="forfettario 190"),SUM(T2033+W2033),SUM(T2033+V2033+W2033))</f>
        <v>0</v>
      </c>
      <c r="Y2033" s="205"/>
      <c r="Z2033" s="205"/>
      <c r="AA2033" s="206"/>
      <c r="AB2033" s="189" t="n">
        <f aca="false">IF(AA2033="SI",X2033,0)</f>
        <v>0</v>
      </c>
      <c r="AC2033" s="207"/>
      <c r="AD2033" s="207"/>
      <c r="AE2033" s="207"/>
      <c r="AF2033" s="207"/>
      <c r="AG2033" s="207"/>
      <c r="AH2033" s="208"/>
    </row>
    <row r="2034" customFormat="false" ht="13.5" hidden="false" customHeight="true" outlineLevel="0" collapsed="false">
      <c r="A2034" s="22" t="n">
        <v>2033</v>
      </c>
      <c r="B2034" s="180"/>
      <c r="C2034" s="22"/>
      <c r="D2034" s="22"/>
      <c r="E2034" s="22"/>
      <c r="F2034" s="22"/>
      <c r="G2034" s="22"/>
      <c r="H2034" s="183"/>
      <c r="I2034" s="183"/>
      <c r="J2034" s="22"/>
      <c r="K2034" s="191" t="e">
        <f aca="false">VLOOKUP('Altri Costi'!J2034,Legenda!$D$1:$F$258,2)</f>
        <v>#N/A</v>
      </c>
      <c r="L2034" s="22"/>
      <c r="M2034" s="22"/>
      <c r="N2034" s="203"/>
      <c r="O2034" s="183"/>
      <c r="P2034" s="22"/>
      <c r="Q2034" s="203"/>
      <c r="R2034" s="183"/>
      <c r="S2034" s="184" t="n">
        <f aca="false">'Piano Finanziario Annuale'!$F$6</f>
        <v>0</v>
      </c>
      <c r="T2034" s="185" t="n">
        <v>0</v>
      </c>
      <c r="U2034" s="186"/>
      <c r="V2034" s="187" t="n">
        <f aca="false">(T2034*U2034)</f>
        <v>0</v>
      </c>
      <c r="W2034" s="185" t="n">
        <v>0</v>
      </c>
      <c r="X2034" s="185" t="n">
        <f aca="false">IF(OR(S2034="sì",S2034="forfettario 190"),SUM(T2034+W2034),SUM(T2034+V2034+W2034))</f>
        <v>0</v>
      </c>
      <c r="Y2034" s="205"/>
      <c r="Z2034" s="205"/>
      <c r="AA2034" s="206"/>
      <c r="AB2034" s="189" t="n">
        <f aca="false">IF(AA2034="SI",X2034,0)</f>
        <v>0</v>
      </c>
      <c r="AC2034" s="207"/>
      <c r="AD2034" s="207"/>
      <c r="AE2034" s="207"/>
      <c r="AF2034" s="207"/>
      <c r="AG2034" s="207"/>
      <c r="AH2034" s="208"/>
    </row>
    <row r="2035" customFormat="false" ht="13.5" hidden="false" customHeight="true" outlineLevel="0" collapsed="false">
      <c r="A2035" s="22" t="n">
        <v>2034</v>
      </c>
      <c r="B2035" s="180"/>
      <c r="C2035" s="22"/>
      <c r="D2035" s="22"/>
      <c r="E2035" s="22"/>
      <c r="F2035" s="22"/>
      <c r="G2035" s="22"/>
      <c r="H2035" s="183"/>
      <c r="I2035" s="183"/>
      <c r="J2035" s="22"/>
      <c r="K2035" s="191" t="e">
        <f aca="false">VLOOKUP('Altri Costi'!J2035,Legenda!$D$1:$F$258,2)</f>
        <v>#N/A</v>
      </c>
      <c r="L2035" s="22"/>
      <c r="M2035" s="22"/>
      <c r="N2035" s="203"/>
      <c r="O2035" s="183"/>
      <c r="P2035" s="22"/>
      <c r="Q2035" s="203"/>
      <c r="R2035" s="183"/>
      <c r="S2035" s="184" t="n">
        <f aca="false">'Piano Finanziario Annuale'!$F$6</f>
        <v>0</v>
      </c>
      <c r="T2035" s="185" t="n">
        <v>0</v>
      </c>
      <c r="U2035" s="186"/>
      <c r="V2035" s="187" t="n">
        <f aca="false">(T2035*U2035)</f>
        <v>0</v>
      </c>
      <c r="W2035" s="185" t="n">
        <v>0</v>
      </c>
      <c r="X2035" s="185" t="n">
        <f aca="false">IF(OR(S2035="sì",S2035="forfettario 190"),SUM(T2035+W2035),SUM(T2035+V2035+W2035))</f>
        <v>0</v>
      </c>
      <c r="Y2035" s="205"/>
      <c r="Z2035" s="205"/>
      <c r="AA2035" s="206"/>
      <c r="AB2035" s="189" t="n">
        <f aca="false">IF(AA2035="SI",X2035,0)</f>
        <v>0</v>
      </c>
      <c r="AC2035" s="207"/>
      <c r="AD2035" s="207"/>
      <c r="AE2035" s="207"/>
      <c r="AF2035" s="207"/>
      <c r="AG2035" s="207"/>
      <c r="AH2035" s="208"/>
    </row>
    <row r="2036" customFormat="false" ht="13.5" hidden="false" customHeight="true" outlineLevel="0" collapsed="false">
      <c r="A2036" s="22" t="n">
        <v>2035</v>
      </c>
      <c r="B2036" s="180"/>
      <c r="C2036" s="22"/>
      <c r="D2036" s="22"/>
      <c r="E2036" s="22"/>
      <c r="F2036" s="22"/>
      <c r="G2036" s="22"/>
      <c r="H2036" s="183"/>
      <c r="I2036" s="183"/>
      <c r="J2036" s="22"/>
      <c r="K2036" s="191" t="e">
        <f aca="false">VLOOKUP('Altri Costi'!J2036,Legenda!$D$1:$F$258,2)</f>
        <v>#N/A</v>
      </c>
      <c r="L2036" s="22"/>
      <c r="M2036" s="22"/>
      <c r="N2036" s="203"/>
      <c r="O2036" s="183"/>
      <c r="P2036" s="22"/>
      <c r="Q2036" s="203"/>
      <c r="R2036" s="183"/>
      <c r="S2036" s="184" t="n">
        <f aca="false">'Piano Finanziario Annuale'!$F$6</f>
        <v>0</v>
      </c>
      <c r="T2036" s="185" t="n">
        <v>0</v>
      </c>
      <c r="U2036" s="186"/>
      <c r="V2036" s="187" t="n">
        <f aca="false">(T2036*U2036)</f>
        <v>0</v>
      </c>
      <c r="W2036" s="185" t="n">
        <v>0</v>
      </c>
      <c r="X2036" s="185" t="n">
        <f aca="false">IF(OR(S2036="sì",S2036="forfettario 190"),SUM(T2036+W2036),SUM(T2036+V2036+W2036))</f>
        <v>0</v>
      </c>
      <c r="Y2036" s="205"/>
      <c r="Z2036" s="205"/>
      <c r="AA2036" s="206"/>
      <c r="AB2036" s="189" t="n">
        <f aca="false">IF(AA2036="SI",X2036,0)</f>
        <v>0</v>
      </c>
      <c r="AC2036" s="207"/>
      <c r="AD2036" s="207"/>
      <c r="AE2036" s="207"/>
      <c r="AF2036" s="207"/>
      <c r="AG2036" s="207"/>
      <c r="AH2036" s="208"/>
    </row>
    <row r="2037" customFormat="false" ht="13.5" hidden="false" customHeight="true" outlineLevel="0" collapsed="false">
      <c r="A2037" s="22" t="n">
        <v>2036</v>
      </c>
      <c r="B2037" s="180"/>
      <c r="C2037" s="22"/>
      <c r="D2037" s="22"/>
      <c r="E2037" s="22"/>
      <c r="F2037" s="22"/>
      <c r="G2037" s="22"/>
      <c r="H2037" s="183"/>
      <c r="I2037" s="183"/>
      <c r="J2037" s="22"/>
      <c r="K2037" s="191" t="e">
        <f aca="false">VLOOKUP('Altri Costi'!J2037,Legenda!$D$1:$F$258,2)</f>
        <v>#N/A</v>
      </c>
      <c r="L2037" s="22"/>
      <c r="M2037" s="22"/>
      <c r="N2037" s="203"/>
      <c r="O2037" s="183"/>
      <c r="P2037" s="22"/>
      <c r="Q2037" s="203"/>
      <c r="R2037" s="183"/>
      <c r="S2037" s="184" t="n">
        <f aca="false">'Piano Finanziario Annuale'!$F$6</f>
        <v>0</v>
      </c>
      <c r="T2037" s="185" t="n">
        <v>0</v>
      </c>
      <c r="U2037" s="186"/>
      <c r="V2037" s="187" t="n">
        <f aca="false">(T2037*U2037)</f>
        <v>0</v>
      </c>
      <c r="W2037" s="185" t="n">
        <v>0</v>
      </c>
      <c r="X2037" s="185" t="n">
        <f aca="false">IF(OR(S2037="sì",S2037="forfettario 190"),SUM(T2037+W2037),SUM(T2037+V2037+W2037))</f>
        <v>0</v>
      </c>
      <c r="Y2037" s="205"/>
      <c r="Z2037" s="205"/>
      <c r="AA2037" s="206"/>
      <c r="AB2037" s="189" t="n">
        <f aca="false">IF(AA2037="SI",X2037,0)</f>
        <v>0</v>
      </c>
      <c r="AC2037" s="207"/>
      <c r="AD2037" s="207"/>
      <c r="AE2037" s="207"/>
      <c r="AF2037" s="207"/>
      <c r="AG2037" s="207"/>
      <c r="AH2037" s="208"/>
    </row>
    <row r="2038" customFormat="false" ht="13.5" hidden="false" customHeight="true" outlineLevel="0" collapsed="false">
      <c r="A2038" s="22" t="n">
        <v>2037</v>
      </c>
      <c r="B2038" s="180"/>
      <c r="C2038" s="22"/>
      <c r="D2038" s="22"/>
      <c r="E2038" s="22"/>
      <c r="F2038" s="22"/>
      <c r="G2038" s="22"/>
      <c r="H2038" s="183"/>
      <c r="I2038" s="183"/>
      <c r="J2038" s="22"/>
      <c r="K2038" s="191" t="e">
        <f aca="false">VLOOKUP('Altri Costi'!J2038,Legenda!$D$1:$F$258,2)</f>
        <v>#N/A</v>
      </c>
      <c r="L2038" s="22"/>
      <c r="M2038" s="22"/>
      <c r="N2038" s="203"/>
      <c r="O2038" s="183"/>
      <c r="P2038" s="22"/>
      <c r="Q2038" s="203"/>
      <c r="R2038" s="183"/>
      <c r="S2038" s="184" t="n">
        <f aca="false">'Piano Finanziario Annuale'!$F$6</f>
        <v>0</v>
      </c>
      <c r="T2038" s="185" t="n">
        <v>0</v>
      </c>
      <c r="U2038" s="186"/>
      <c r="V2038" s="187" t="n">
        <f aca="false">(T2038*U2038)</f>
        <v>0</v>
      </c>
      <c r="W2038" s="185" t="n">
        <v>0</v>
      </c>
      <c r="X2038" s="185" t="n">
        <f aca="false">IF(OR(S2038="sì",S2038="forfettario 190"),SUM(T2038+W2038),SUM(T2038+V2038+W2038))</f>
        <v>0</v>
      </c>
      <c r="Y2038" s="205"/>
      <c r="Z2038" s="205"/>
      <c r="AA2038" s="206"/>
      <c r="AB2038" s="189" t="n">
        <f aca="false">IF(AA2038="SI",X2038,0)</f>
        <v>0</v>
      </c>
      <c r="AC2038" s="207"/>
      <c r="AD2038" s="207"/>
      <c r="AE2038" s="207"/>
      <c r="AF2038" s="207"/>
      <c r="AG2038" s="207"/>
      <c r="AH2038" s="208"/>
    </row>
    <row r="2039" customFormat="false" ht="13.5" hidden="false" customHeight="true" outlineLevel="0" collapsed="false">
      <c r="A2039" s="22" t="n">
        <v>2038</v>
      </c>
      <c r="B2039" s="180"/>
      <c r="C2039" s="22"/>
      <c r="D2039" s="22"/>
      <c r="E2039" s="22"/>
      <c r="F2039" s="22"/>
      <c r="G2039" s="22"/>
      <c r="H2039" s="183"/>
      <c r="I2039" s="183"/>
      <c r="J2039" s="22"/>
      <c r="K2039" s="191" t="e">
        <f aca="false">VLOOKUP('Altri Costi'!J2039,Legenda!$D$1:$F$258,2)</f>
        <v>#N/A</v>
      </c>
      <c r="L2039" s="22"/>
      <c r="M2039" s="22"/>
      <c r="N2039" s="203"/>
      <c r="O2039" s="183"/>
      <c r="P2039" s="22"/>
      <c r="Q2039" s="203"/>
      <c r="R2039" s="183"/>
      <c r="S2039" s="184" t="n">
        <f aca="false">'Piano Finanziario Annuale'!$F$6</f>
        <v>0</v>
      </c>
      <c r="T2039" s="185" t="n">
        <v>0</v>
      </c>
      <c r="U2039" s="186"/>
      <c r="V2039" s="187" t="n">
        <f aca="false">(T2039*U2039)</f>
        <v>0</v>
      </c>
      <c r="W2039" s="185" t="n">
        <v>0</v>
      </c>
      <c r="X2039" s="185" t="n">
        <f aca="false">IF(OR(S2039="sì",S2039="forfettario 190"),SUM(T2039+W2039),SUM(T2039+V2039+W2039))</f>
        <v>0</v>
      </c>
      <c r="Y2039" s="205"/>
      <c r="Z2039" s="205"/>
      <c r="AA2039" s="206"/>
      <c r="AB2039" s="189" t="n">
        <f aca="false">IF(AA2039="SI",X2039,0)</f>
        <v>0</v>
      </c>
      <c r="AC2039" s="207"/>
      <c r="AD2039" s="207"/>
      <c r="AE2039" s="207"/>
      <c r="AF2039" s="207"/>
      <c r="AG2039" s="207"/>
      <c r="AH2039" s="208"/>
    </row>
    <row r="2040" customFormat="false" ht="13.5" hidden="false" customHeight="true" outlineLevel="0" collapsed="false">
      <c r="A2040" s="22" t="n">
        <v>2039</v>
      </c>
      <c r="B2040" s="180"/>
      <c r="C2040" s="22"/>
      <c r="D2040" s="22"/>
      <c r="E2040" s="22"/>
      <c r="F2040" s="22"/>
      <c r="G2040" s="22"/>
      <c r="H2040" s="183"/>
      <c r="I2040" s="183"/>
      <c r="J2040" s="22"/>
      <c r="K2040" s="191" t="e">
        <f aca="false">VLOOKUP('Altri Costi'!J2040,Legenda!$D$1:$F$258,2)</f>
        <v>#N/A</v>
      </c>
      <c r="L2040" s="22"/>
      <c r="M2040" s="22"/>
      <c r="N2040" s="203"/>
      <c r="O2040" s="183"/>
      <c r="P2040" s="22"/>
      <c r="Q2040" s="203"/>
      <c r="R2040" s="183"/>
      <c r="S2040" s="184" t="n">
        <f aca="false">'Piano Finanziario Annuale'!$F$6</f>
        <v>0</v>
      </c>
      <c r="T2040" s="185" t="n">
        <v>0</v>
      </c>
      <c r="U2040" s="186"/>
      <c r="V2040" s="187" t="n">
        <f aca="false">(T2040*U2040)</f>
        <v>0</v>
      </c>
      <c r="W2040" s="185" t="n">
        <v>0</v>
      </c>
      <c r="X2040" s="185" t="n">
        <f aca="false">IF(OR(S2040="sì",S2040="forfettario 190"),SUM(T2040+W2040),SUM(T2040+V2040+W2040))</f>
        <v>0</v>
      </c>
      <c r="Y2040" s="205"/>
      <c r="Z2040" s="205"/>
      <c r="AA2040" s="206"/>
      <c r="AB2040" s="189" t="n">
        <f aca="false">IF(AA2040="SI",X2040,0)</f>
        <v>0</v>
      </c>
      <c r="AC2040" s="207"/>
      <c r="AD2040" s="207"/>
      <c r="AE2040" s="207"/>
      <c r="AF2040" s="207"/>
      <c r="AG2040" s="207"/>
      <c r="AH2040" s="208"/>
    </row>
    <row r="2041" customFormat="false" ht="13.5" hidden="false" customHeight="true" outlineLevel="0" collapsed="false">
      <c r="A2041" s="22" t="n">
        <v>2040</v>
      </c>
      <c r="B2041" s="180"/>
      <c r="C2041" s="22"/>
      <c r="D2041" s="22"/>
      <c r="E2041" s="22"/>
      <c r="F2041" s="22"/>
      <c r="G2041" s="22"/>
      <c r="H2041" s="183"/>
      <c r="I2041" s="183"/>
      <c r="J2041" s="22"/>
      <c r="K2041" s="191" t="e">
        <f aca="false">VLOOKUP('Altri Costi'!J2041,Legenda!$D$1:$F$258,2)</f>
        <v>#N/A</v>
      </c>
      <c r="L2041" s="22"/>
      <c r="M2041" s="22"/>
      <c r="N2041" s="203"/>
      <c r="O2041" s="183"/>
      <c r="P2041" s="22"/>
      <c r="Q2041" s="203"/>
      <c r="R2041" s="183"/>
      <c r="S2041" s="184" t="n">
        <f aca="false">'Piano Finanziario Annuale'!$F$6</f>
        <v>0</v>
      </c>
      <c r="T2041" s="185" t="n">
        <v>0</v>
      </c>
      <c r="U2041" s="186"/>
      <c r="V2041" s="187" t="n">
        <f aca="false">(T2041*U2041)</f>
        <v>0</v>
      </c>
      <c r="W2041" s="185" t="n">
        <v>0</v>
      </c>
      <c r="X2041" s="185" t="n">
        <f aca="false">IF(OR(S2041="sì",S2041="forfettario 190"),SUM(T2041+W2041),SUM(T2041+V2041+W2041))</f>
        <v>0</v>
      </c>
      <c r="Y2041" s="205"/>
      <c r="Z2041" s="205"/>
      <c r="AA2041" s="206"/>
      <c r="AB2041" s="189" t="n">
        <f aca="false">IF(AA2041="SI",X2041,0)</f>
        <v>0</v>
      </c>
      <c r="AC2041" s="207"/>
      <c r="AD2041" s="207"/>
      <c r="AE2041" s="207"/>
      <c r="AF2041" s="207"/>
      <c r="AG2041" s="207"/>
      <c r="AH2041" s="208"/>
    </row>
    <row r="2042" customFormat="false" ht="13.5" hidden="false" customHeight="true" outlineLevel="0" collapsed="false">
      <c r="A2042" s="22" t="n">
        <v>2041</v>
      </c>
      <c r="B2042" s="180"/>
      <c r="C2042" s="22"/>
      <c r="D2042" s="22"/>
      <c r="E2042" s="22"/>
      <c r="F2042" s="22"/>
      <c r="G2042" s="22"/>
      <c r="H2042" s="183"/>
      <c r="I2042" s="183"/>
      <c r="J2042" s="22"/>
      <c r="K2042" s="191" t="e">
        <f aca="false">VLOOKUP('Altri Costi'!J2042,Legenda!$D$1:$F$258,2)</f>
        <v>#N/A</v>
      </c>
      <c r="L2042" s="22"/>
      <c r="M2042" s="22"/>
      <c r="N2042" s="203"/>
      <c r="O2042" s="183"/>
      <c r="P2042" s="22"/>
      <c r="Q2042" s="203"/>
      <c r="R2042" s="183"/>
      <c r="S2042" s="184" t="n">
        <f aca="false">'Piano Finanziario Annuale'!$F$6</f>
        <v>0</v>
      </c>
      <c r="T2042" s="185" t="n">
        <v>0</v>
      </c>
      <c r="U2042" s="186"/>
      <c r="V2042" s="187" t="n">
        <f aca="false">(T2042*U2042)</f>
        <v>0</v>
      </c>
      <c r="W2042" s="185" t="n">
        <v>0</v>
      </c>
      <c r="X2042" s="185" t="n">
        <f aca="false">IF(OR(S2042="sì",S2042="forfettario 190"),SUM(T2042+W2042),SUM(T2042+V2042+W2042))</f>
        <v>0</v>
      </c>
      <c r="Y2042" s="205"/>
      <c r="Z2042" s="205"/>
      <c r="AA2042" s="206"/>
      <c r="AB2042" s="189" t="n">
        <f aca="false">IF(AA2042="SI",X2042,0)</f>
        <v>0</v>
      </c>
      <c r="AC2042" s="207"/>
      <c r="AD2042" s="207"/>
      <c r="AE2042" s="207"/>
      <c r="AF2042" s="207"/>
      <c r="AG2042" s="207"/>
      <c r="AH2042" s="208"/>
    </row>
    <row r="2043" customFormat="false" ht="13.5" hidden="false" customHeight="true" outlineLevel="0" collapsed="false">
      <c r="A2043" s="22" t="n">
        <v>2042</v>
      </c>
      <c r="B2043" s="180"/>
      <c r="C2043" s="22"/>
      <c r="D2043" s="22"/>
      <c r="E2043" s="22"/>
      <c r="F2043" s="22"/>
      <c r="G2043" s="22"/>
      <c r="H2043" s="183"/>
      <c r="I2043" s="183"/>
      <c r="J2043" s="22"/>
      <c r="K2043" s="191" t="e">
        <f aca="false">VLOOKUP('Altri Costi'!J2043,Legenda!$D$1:$F$258,2)</f>
        <v>#N/A</v>
      </c>
      <c r="L2043" s="22"/>
      <c r="M2043" s="22"/>
      <c r="N2043" s="203"/>
      <c r="O2043" s="183"/>
      <c r="P2043" s="22"/>
      <c r="Q2043" s="203"/>
      <c r="R2043" s="183"/>
      <c r="S2043" s="184" t="n">
        <f aca="false">'Piano Finanziario Annuale'!$F$6</f>
        <v>0</v>
      </c>
      <c r="T2043" s="185" t="n">
        <v>0</v>
      </c>
      <c r="U2043" s="186"/>
      <c r="V2043" s="187" t="n">
        <f aca="false">(T2043*U2043)</f>
        <v>0</v>
      </c>
      <c r="W2043" s="185" t="n">
        <v>0</v>
      </c>
      <c r="X2043" s="185" t="n">
        <f aca="false">IF(OR(S2043="sì",S2043="forfettario 190"),SUM(T2043+W2043),SUM(T2043+V2043+W2043))</f>
        <v>0</v>
      </c>
      <c r="Y2043" s="205"/>
      <c r="Z2043" s="205"/>
      <c r="AA2043" s="206"/>
      <c r="AB2043" s="189" t="n">
        <f aca="false">IF(AA2043="SI",X2043,0)</f>
        <v>0</v>
      </c>
      <c r="AC2043" s="207"/>
      <c r="AD2043" s="207"/>
      <c r="AE2043" s="207"/>
      <c r="AF2043" s="207"/>
      <c r="AG2043" s="207"/>
      <c r="AH2043" s="208"/>
    </row>
    <row r="2044" customFormat="false" ht="13.5" hidden="false" customHeight="true" outlineLevel="0" collapsed="false">
      <c r="A2044" s="22" t="n">
        <v>2043</v>
      </c>
      <c r="B2044" s="180"/>
      <c r="C2044" s="22"/>
      <c r="D2044" s="22"/>
      <c r="E2044" s="22"/>
      <c r="F2044" s="22"/>
      <c r="G2044" s="22"/>
      <c r="H2044" s="183"/>
      <c r="I2044" s="183"/>
      <c r="J2044" s="22"/>
      <c r="K2044" s="191" t="e">
        <f aca="false">VLOOKUP('Altri Costi'!J2044,Legenda!$D$1:$F$258,2)</f>
        <v>#N/A</v>
      </c>
      <c r="L2044" s="22"/>
      <c r="M2044" s="22"/>
      <c r="N2044" s="203"/>
      <c r="O2044" s="183"/>
      <c r="P2044" s="22"/>
      <c r="Q2044" s="203"/>
      <c r="R2044" s="183"/>
      <c r="S2044" s="184" t="n">
        <f aca="false">'Piano Finanziario Annuale'!$F$6</f>
        <v>0</v>
      </c>
      <c r="T2044" s="185" t="n">
        <v>0</v>
      </c>
      <c r="U2044" s="186"/>
      <c r="V2044" s="187" t="n">
        <f aca="false">(T2044*U2044)</f>
        <v>0</v>
      </c>
      <c r="W2044" s="185" t="n">
        <v>0</v>
      </c>
      <c r="X2044" s="185" t="n">
        <f aca="false">IF(OR(S2044="sì",S2044="forfettario 190"),SUM(T2044+W2044),SUM(T2044+V2044+W2044))</f>
        <v>0</v>
      </c>
      <c r="Y2044" s="205"/>
      <c r="Z2044" s="205"/>
      <c r="AA2044" s="206"/>
      <c r="AB2044" s="189" t="n">
        <f aca="false">IF(AA2044="SI",X2044,0)</f>
        <v>0</v>
      </c>
      <c r="AC2044" s="207"/>
      <c r="AD2044" s="207"/>
      <c r="AE2044" s="207"/>
      <c r="AF2044" s="207"/>
      <c r="AG2044" s="207"/>
      <c r="AH2044" s="208"/>
    </row>
    <row r="2045" customFormat="false" ht="13.5" hidden="false" customHeight="true" outlineLevel="0" collapsed="false">
      <c r="A2045" s="22" t="n">
        <v>2044</v>
      </c>
      <c r="B2045" s="180"/>
      <c r="C2045" s="22"/>
      <c r="D2045" s="22"/>
      <c r="E2045" s="22"/>
      <c r="F2045" s="22"/>
      <c r="G2045" s="22"/>
      <c r="H2045" s="183"/>
      <c r="I2045" s="183"/>
      <c r="J2045" s="22"/>
      <c r="K2045" s="191" t="e">
        <f aca="false">VLOOKUP('Altri Costi'!J2045,Legenda!$D$1:$F$258,2)</f>
        <v>#N/A</v>
      </c>
      <c r="L2045" s="22"/>
      <c r="M2045" s="22"/>
      <c r="N2045" s="203"/>
      <c r="O2045" s="183"/>
      <c r="P2045" s="22"/>
      <c r="Q2045" s="203"/>
      <c r="R2045" s="183"/>
      <c r="S2045" s="184" t="n">
        <f aca="false">'Piano Finanziario Annuale'!$F$6</f>
        <v>0</v>
      </c>
      <c r="T2045" s="185" t="n">
        <v>0</v>
      </c>
      <c r="U2045" s="186"/>
      <c r="V2045" s="187" t="n">
        <f aca="false">(T2045*U2045)</f>
        <v>0</v>
      </c>
      <c r="W2045" s="185" t="n">
        <v>0</v>
      </c>
      <c r="X2045" s="185" t="n">
        <f aca="false">IF(OR(S2045="sì",S2045="forfettario 190"),SUM(T2045+W2045),SUM(T2045+V2045+W2045))</f>
        <v>0</v>
      </c>
      <c r="Y2045" s="205"/>
      <c r="Z2045" s="205"/>
      <c r="AA2045" s="206"/>
      <c r="AB2045" s="189" t="n">
        <f aca="false">IF(AA2045="SI",X2045,0)</f>
        <v>0</v>
      </c>
      <c r="AC2045" s="207"/>
      <c r="AD2045" s="207"/>
      <c r="AE2045" s="207"/>
      <c r="AF2045" s="207"/>
      <c r="AG2045" s="207"/>
      <c r="AH2045" s="208"/>
    </row>
    <row r="2046" customFormat="false" ht="13.5" hidden="false" customHeight="true" outlineLevel="0" collapsed="false">
      <c r="A2046" s="22" t="n">
        <v>2045</v>
      </c>
      <c r="B2046" s="180"/>
      <c r="C2046" s="22"/>
      <c r="D2046" s="22"/>
      <c r="E2046" s="22"/>
      <c r="F2046" s="22"/>
      <c r="G2046" s="22"/>
      <c r="H2046" s="183"/>
      <c r="I2046" s="183"/>
      <c r="J2046" s="22"/>
      <c r="K2046" s="191" t="e">
        <f aca="false">VLOOKUP('Altri Costi'!J2046,Legenda!$D$1:$F$258,2)</f>
        <v>#N/A</v>
      </c>
      <c r="L2046" s="22"/>
      <c r="M2046" s="22"/>
      <c r="N2046" s="203"/>
      <c r="O2046" s="183"/>
      <c r="P2046" s="22"/>
      <c r="Q2046" s="203"/>
      <c r="R2046" s="183"/>
      <c r="S2046" s="184" t="n">
        <f aca="false">'Piano Finanziario Annuale'!$F$6</f>
        <v>0</v>
      </c>
      <c r="T2046" s="185" t="n">
        <v>0</v>
      </c>
      <c r="U2046" s="186"/>
      <c r="V2046" s="187" t="n">
        <f aca="false">(T2046*U2046)</f>
        <v>0</v>
      </c>
      <c r="W2046" s="185" t="n">
        <v>0</v>
      </c>
      <c r="X2046" s="185" t="n">
        <f aca="false">IF(OR(S2046="sì",S2046="forfettario 190"),SUM(T2046+W2046),SUM(T2046+V2046+W2046))</f>
        <v>0</v>
      </c>
      <c r="Y2046" s="205"/>
      <c r="Z2046" s="205"/>
      <c r="AA2046" s="206"/>
      <c r="AB2046" s="189" t="n">
        <f aca="false">IF(AA2046="SI",X2046,0)</f>
        <v>0</v>
      </c>
      <c r="AC2046" s="207"/>
      <c r="AD2046" s="207"/>
      <c r="AE2046" s="207"/>
      <c r="AF2046" s="207"/>
      <c r="AG2046" s="207"/>
      <c r="AH2046" s="208"/>
    </row>
    <row r="2047" customFormat="false" ht="13.5" hidden="false" customHeight="true" outlineLevel="0" collapsed="false">
      <c r="A2047" s="22" t="n">
        <v>2046</v>
      </c>
      <c r="B2047" s="180"/>
      <c r="C2047" s="22"/>
      <c r="D2047" s="22"/>
      <c r="E2047" s="22"/>
      <c r="F2047" s="22"/>
      <c r="G2047" s="22"/>
      <c r="H2047" s="183"/>
      <c r="I2047" s="183"/>
      <c r="J2047" s="22"/>
      <c r="K2047" s="191" t="e">
        <f aca="false">VLOOKUP('Altri Costi'!J2047,Legenda!$D$1:$F$258,2)</f>
        <v>#N/A</v>
      </c>
      <c r="L2047" s="22"/>
      <c r="M2047" s="22"/>
      <c r="N2047" s="203"/>
      <c r="O2047" s="183"/>
      <c r="P2047" s="22"/>
      <c r="Q2047" s="203"/>
      <c r="R2047" s="183"/>
      <c r="S2047" s="184" t="n">
        <f aca="false">'Piano Finanziario Annuale'!$F$6</f>
        <v>0</v>
      </c>
      <c r="T2047" s="185" t="n">
        <v>0</v>
      </c>
      <c r="U2047" s="186"/>
      <c r="V2047" s="187" t="n">
        <f aca="false">(T2047*U2047)</f>
        <v>0</v>
      </c>
      <c r="W2047" s="185" t="n">
        <v>0</v>
      </c>
      <c r="X2047" s="185" t="n">
        <f aca="false">IF(OR(S2047="sì",S2047="forfettario 190"),SUM(T2047+W2047),SUM(T2047+V2047+W2047))</f>
        <v>0</v>
      </c>
      <c r="Y2047" s="205"/>
      <c r="Z2047" s="205"/>
      <c r="AA2047" s="206"/>
      <c r="AB2047" s="189" t="n">
        <f aca="false">IF(AA2047="SI",X2047,0)</f>
        <v>0</v>
      </c>
      <c r="AC2047" s="207"/>
      <c r="AD2047" s="207"/>
      <c r="AE2047" s="207"/>
      <c r="AF2047" s="207"/>
      <c r="AG2047" s="207"/>
      <c r="AH2047" s="208"/>
    </row>
    <row r="2048" customFormat="false" ht="13.5" hidden="false" customHeight="true" outlineLevel="0" collapsed="false">
      <c r="A2048" s="22" t="n">
        <v>2047</v>
      </c>
      <c r="B2048" s="180"/>
      <c r="C2048" s="22"/>
      <c r="D2048" s="22"/>
      <c r="E2048" s="22"/>
      <c r="F2048" s="22"/>
      <c r="G2048" s="22"/>
      <c r="H2048" s="183"/>
      <c r="I2048" s="183"/>
      <c r="J2048" s="22"/>
      <c r="K2048" s="191" t="e">
        <f aca="false">VLOOKUP('Altri Costi'!J2048,Legenda!$D$1:$F$258,2)</f>
        <v>#N/A</v>
      </c>
      <c r="L2048" s="22"/>
      <c r="M2048" s="22"/>
      <c r="N2048" s="203"/>
      <c r="O2048" s="183"/>
      <c r="P2048" s="22"/>
      <c r="Q2048" s="203"/>
      <c r="R2048" s="183"/>
      <c r="S2048" s="184" t="n">
        <f aca="false">'Piano Finanziario Annuale'!$F$6</f>
        <v>0</v>
      </c>
      <c r="T2048" s="185" t="n">
        <v>0</v>
      </c>
      <c r="U2048" s="186"/>
      <c r="V2048" s="187" t="n">
        <f aca="false">(T2048*U2048)</f>
        <v>0</v>
      </c>
      <c r="W2048" s="185" t="n">
        <v>0</v>
      </c>
      <c r="X2048" s="185" t="n">
        <f aca="false">IF(OR(S2048="sì",S2048="forfettario 190"),SUM(T2048+W2048),SUM(T2048+V2048+W2048))</f>
        <v>0</v>
      </c>
      <c r="Y2048" s="205"/>
      <c r="Z2048" s="205"/>
      <c r="AA2048" s="206"/>
      <c r="AB2048" s="189" t="n">
        <f aca="false">IF(AA2048="SI",X2048,0)</f>
        <v>0</v>
      </c>
      <c r="AC2048" s="207"/>
      <c r="AD2048" s="207"/>
      <c r="AE2048" s="207"/>
      <c r="AF2048" s="207"/>
      <c r="AG2048" s="207"/>
      <c r="AH2048" s="208"/>
    </row>
    <row r="2049" customFormat="false" ht="13.5" hidden="false" customHeight="true" outlineLevel="0" collapsed="false">
      <c r="A2049" s="22" t="n">
        <v>2048</v>
      </c>
      <c r="B2049" s="180"/>
      <c r="C2049" s="22"/>
      <c r="D2049" s="22"/>
      <c r="E2049" s="22"/>
      <c r="F2049" s="22"/>
      <c r="G2049" s="22"/>
      <c r="H2049" s="183"/>
      <c r="I2049" s="183"/>
      <c r="J2049" s="22"/>
      <c r="K2049" s="191" t="e">
        <f aca="false">VLOOKUP('Altri Costi'!J2049,Legenda!$D$1:$F$258,2)</f>
        <v>#N/A</v>
      </c>
      <c r="L2049" s="22"/>
      <c r="M2049" s="22"/>
      <c r="N2049" s="203"/>
      <c r="O2049" s="183"/>
      <c r="P2049" s="22"/>
      <c r="Q2049" s="203"/>
      <c r="R2049" s="183"/>
      <c r="S2049" s="184" t="n">
        <f aca="false">'Piano Finanziario Annuale'!$F$6</f>
        <v>0</v>
      </c>
      <c r="T2049" s="185" t="n">
        <v>0</v>
      </c>
      <c r="U2049" s="186"/>
      <c r="V2049" s="187" t="n">
        <f aca="false">(T2049*U2049)</f>
        <v>0</v>
      </c>
      <c r="W2049" s="185" t="n">
        <v>0</v>
      </c>
      <c r="X2049" s="185" t="n">
        <f aca="false">IF(OR(S2049="sì",S2049="forfettario 190"),SUM(T2049+W2049),SUM(T2049+V2049+W2049))</f>
        <v>0</v>
      </c>
      <c r="Y2049" s="205"/>
      <c r="Z2049" s="205"/>
      <c r="AA2049" s="206"/>
      <c r="AB2049" s="189" t="n">
        <f aca="false">IF(AA2049="SI",X2049,0)</f>
        <v>0</v>
      </c>
      <c r="AC2049" s="207"/>
      <c r="AD2049" s="207"/>
      <c r="AE2049" s="207"/>
      <c r="AF2049" s="207"/>
      <c r="AG2049" s="207"/>
      <c r="AH2049" s="208"/>
    </row>
    <row r="2050" customFormat="false" ht="13.5" hidden="false" customHeight="true" outlineLevel="0" collapsed="false">
      <c r="A2050" s="22" t="n">
        <v>2049</v>
      </c>
      <c r="B2050" s="180"/>
      <c r="C2050" s="22"/>
      <c r="D2050" s="22"/>
      <c r="E2050" s="22"/>
      <c r="F2050" s="22"/>
      <c r="G2050" s="22"/>
      <c r="H2050" s="183"/>
      <c r="I2050" s="183"/>
      <c r="J2050" s="22"/>
      <c r="K2050" s="191" t="e">
        <f aca="false">VLOOKUP('Altri Costi'!J2050,Legenda!$D$1:$F$258,2)</f>
        <v>#N/A</v>
      </c>
      <c r="L2050" s="22"/>
      <c r="M2050" s="22"/>
      <c r="N2050" s="203"/>
      <c r="O2050" s="183"/>
      <c r="P2050" s="22"/>
      <c r="Q2050" s="203"/>
      <c r="R2050" s="183"/>
      <c r="S2050" s="184" t="n">
        <f aca="false">'Piano Finanziario Annuale'!$F$6</f>
        <v>0</v>
      </c>
      <c r="T2050" s="185" t="n">
        <v>0</v>
      </c>
      <c r="U2050" s="186"/>
      <c r="V2050" s="187" t="n">
        <f aca="false">(T2050*U2050)</f>
        <v>0</v>
      </c>
      <c r="W2050" s="185" t="n">
        <v>0</v>
      </c>
      <c r="X2050" s="185" t="n">
        <f aca="false">IF(OR(S2050="sì",S2050="forfettario 190"),SUM(T2050+W2050),SUM(T2050+V2050+W2050))</f>
        <v>0</v>
      </c>
      <c r="Y2050" s="205"/>
      <c r="Z2050" s="205"/>
      <c r="AA2050" s="206"/>
      <c r="AB2050" s="189" t="n">
        <f aca="false">IF(AA2050="SI",X2050,0)</f>
        <v>0</v>
      </c>
      <c r="AC2050" s="207"/>
      <c r="AD2050" s="207"/>
      <c r="AE2050" s="207"/>
      <c r="AF2050" s="207"/>
      <c r="AG2050" s="207"/>
      <c r="AH2050" s="208"/>
    </row>
    <row r="2051" customFormat="false" ht="13.5" hidden="false" customHeight="true" outlineLevel="0" collapsed="false">
      <c r="A2051" s="22" t="n">
        <v>2050</v>
      </c>
      <c r="B2051" s="180"/>
      <c r="C2051" s="22"/>
      <c r="D2051" s="22"/>
      <c r="E2051" s="22"/>
      <c r="F2051" s="22"/>
      <c r="G2051" s="22"/>
      <c r="H2051" s="183"/>
      <c r="I2051" s="183"/>
      <c r="J2051" s="22"/>
      <c r="K2051" s="191" t="e">
        <f aca="false">VLOOKUP('Altri Costi'!J2051,Legenda!$D$1:$F$258,2)</f>
        <v>#N/A</v>
      </c>
      <c r="L2051" s="22"/>
      <c r="M2051" s="22"/>
      <c r="N2051" s="203"/>
      <c r="O2051" s="183"/>
      <c r="P2051" s="22"/>
      <c r="Q2051" s="203"/>
      <c r="R2051" s="183"/>
      <c r="S2051" s="184" t="n">
        <f aca="false">'Piano Finanziario Annuale'!$F$6</f>
        <v>0</v>
      </c>
      <c r="T2051" s="185" t="n">
        <v>0</v>
      </c>
      <c r="U2051" s="186"/>
      <c r="V2051" s="187" t="n">
        <f aca="false">(T2051*U2051)</f>
        <v>0</v>
      </c>
      <c r="W2051" s="185" t="n">
        <v>0</v>
      </c>
      <c r="X2051" s="185" t="n">
        <f aca="false">IF(OR(S2051="sì",S2051="forfettario 190"),SUM(T2051+W2051),SUM(T2051+V2051+W2051))</f>
        <v>0</v>
      </c>
      <c r="Y2051" s="205"/>
      <c r="Z2051" s="205"/>
      <c r="AA2051" s="206"/>
      <c r="AB2051" s="189" t="n">
        <f aca="false">IF(AA2051="SI",X2051,0)</f>
        <v>0</v>
      </c>
      <c r="AC2051" s="207"/>
      <c r="AD2051" s="207"/>
      <c r="AE2051" s="207"/>
      <c r="AF2051" s="207"/>
      <c r="AG2051" s="207"/>
      <c r="AH2051" s="208"/>
    </row>
    <row r="2052" customFormat="false" ht="13.5" hidden="false" customHeight="true" outlineLevel="0" collapsed="false">
      <c r="A2052" s="22" t="n">
        <v>2051</v>
      </c>
      <c r="B2052" s="180"/>
      <c r="C2052" s="22"/>
      <c r="D2052" s="22"/>
      <c r="E2052" s="22"/>
      <c r="F2052" s="22"/>
      <c r="G2052" s="22"/>
      <c r="H2052" s="183"/>
      <c r="I2052" s="183"/>
      <c r="J2052" s="22"/>
      <c r="K2052" s="191" t="e">
        <f aca="false">VLOOKUP('Altri Costi'!J2052,Legenda!$D$1:$F$258,2)</f>
        <v>#N/A</v>
      </c>
      <c r="L2052" s="22"/>
      <c r="M2052" s="22"/>
      <c r="N2052" s="203"/>
      <c r="O2052" s="183"/>
      <c r="P2052" s="22"/>
      <c r="Q2052" s="203"/>
      <c r="R2052" s="183"/>
      <c r="S2052" s="184" t="n">
        <f aca="false">'Piano Finanziario Annuale'!$F$6</f>
        <v>0</v>
      </c>
      <c r="T2052" s="185" t="n">
        <v>0</v>
      </c>
      <c r="U2052" s="186"/>
      <c r="V2052" s="187" t="n">
        <f aca="false">(T2052*U2052)</f>
        <v>0</v>
      </c>
      <c r="W2052" s="185" t="n">
        <v>0</v>
      </c>
      <c r="X2052" s="185" t="n">
        <f aca="false">IF(OR(S2052="sì",S2052="forfettario 190"),SUM(T2052+W2052),SUM(T2052+V2052+W2052))</f>
        <v>0</v>
      </c>
      <c r="Y2052" s="205"/>
      <c r="Z2052" s="205"/>
      <c r="AA2052" s="206"/>
      <c r="AB2052" s="189" t="n">
        <f aca="false">IF(AA2052="SI",X2052,0)</f>
        <v>0</v>
      </c>
      <c r="AC2052" s="207"/>
      <c r="AD2052" s="207"/>
      <c r="AE2052" s="207"/>
      <c r="AF2052" s="207"/>
      <c r="AG2052" s="207"/>
      <c r="AH2052" s="208"/>
    </row>
    <row r="2053" customFormat="false" ht="13.5" hidden="false" customHeight="true" outlineLevel="0" collapsed="false">
      <c r="A2053" s="22" t="n">
        <v>2052</v>
      </c>
      <c r="B2053" s="180"/>
      <c r="C2053" s="22"/>
      <c r="D2053" s="22"/>
      <c r="E2053" s="22"/>
      <c r="F2053" s="22"/>
      <c r="G2053" s="22"/>
      <c r="H2053" s="183"/>
      <c r="I2053" s="183"/>
      <c r="J2053" s="22"/>
      <c r="K2053" s="191" t="e">
        <f aca="false">VLOOKUP('Altri Costi'!J2053,Legenda!$D$1:$F$258,2)</f>
        <v>#N/A</v>
      </c>
      <c r="L2053" s="22"/>
      <c r="M2053" s="22"/>
      <c r="N2053" s="203"/>
      <c r="O2053" s="183"/>
      <c r="P2053" s="22"/>
      <c r="Q2053" s="203"/>
      <c r="R2053" s="183"/>
      <c r="S2053" s="184" t="n">
        <f aca="false">'Piano Finanziario Annuale'!$F$6</f>
        <v>0</v>
      </c>
      <c r="T2053" s="185" t="n">
        <v>0</v>
      </c>
      <c r="U2053" s="186"/>
      <c r="V2053" s="187" t="n">
        <f aca="false">(T2053*U2053)</f>
        <v>0</v>
      </c>
      <c r="W2053" s="185" t="n">
        <v>0</v>
      </c>
      <c r="X2053" s="185" t="n">
        <f aca="false">IF(OR(S2053="sì",S2053="forfettario 190"),SUM(T2053+W2053),SUM(T2053+V2053+W2053))</f>
        <v>0</v>
      </c>
      <c r="Y2053" s="205"/>
      <c r="Z2053" s="205"/>
      <c r="AA2053" s="206"/>
      <c r="AB2053" s="189" t="n">
        <f aca="false">IF(AA2053="SI",X2053,0)</f>
        <v>0</v>
      </c>
      <c r="AC2053" s="207"/>
      <c r="AD2053" s="207"/>
      <c r="AE2053" s="207"/>
      <c r="AF2053" s="207"/>
      <c r="AG2053" s="207"/>
      <c r="AH2053" s="208"/>
    </row>
    <row r="2054" customFormat="false" ht="13.5" hidden="false" customHeight="true" outlineLevel="0" collapsed="false">
      <c r="A2054" s="22" t="n">
        <v>2053</v>
      </c>
      <c r="B2054" s="180"/>
      <c r="C2054" s="22"/>
      <c r="D2054" s="22"/>
      <c r="E2054" s="22"/>
      <c r="F2054" s="22"/>
      <c r="G2054" s="22"/>
      <c r="H2054" s="183"/>
      <c r="I2054" s="183"/>
      <c r="J2054" s="22"/>
      <c r="K2054" s="191" t="e">
        <f aca="false">VLOOKUP('Altri Costi'!J2054,Legenda!$D$1:$F$258,2)</f>
        <v>#N/A</v>
      </c>
      <c r="L2054" s="22"/>
      <c r="M2054" s="22"/>
      <c r="N2054" s="203"/>
      <c r="O2054" s="183"/>
      <c r="P2054" s="22"/>
      <c r="Q2054" s="203"/>
      <c r="R2054" s="183"/>
      <c r="S2054" s="184" t="n">
        <f aca="false">'Piano Finanziario Annuale'!$F$6</f>
        <v>0</v>
      </c>
      <c r="T2054" s="185" t="n">
        <v>0</v>
      </c>
      <c r="U2054" s="186"/>
      <c r="V2054" s="187" t="n">
        <f aca="false">(T2054*U2054)</f>
        <v>0</v>
      </c>
      <c r="W2054" s="185" t="n">
        <v>0</v>
      </c>
      <c r="X2054" s="185" t="n">
        <f aca="false">IF(OR(S2054="sì",S2054="forfettario 190"),SUM(T2054+W2054),SUM(T2054+V2054+W2054))</f>
        <v>0</v>
      </c>
      <c r="Y2054" s="205"/>
      <c r="Z2054" s="205"/>
      <c r="AA2054" s="206"/>
      <c r="AB2054" s="189" t="n">
        <f aca="false">IF(AA2054="SI",X2054,0)</f>
        <v>0</v>
      </c>
      <c r="AC2054" s="207"/>
      <c r="AD2054" s="207"/>
      <c r="AE2054" s="207"/>
      <c r="AF2054" s="207"/>
      <c r="AG2054" s="207"/>
      <c r="AH2054" s="208"/>
    </row>
    <row r="2055" customFormat="false" ht="13.5" hidden="false" customHeight="true" outlineLevel="0" collapsed="false">
      <c r="A2055" s="22" t="n">
        <v>2054</v>
      </c>
      <c r="B2055" s="180"/>
      <c r="C2055" s="22"/>
      <c r="D2055" s="22"/>
      <c r="E2055" s="22"/>
      <c r="F2055" s="22"/>
      <c r="G2055" s="22"/>
      <c r="H2055" s="183"/>
      <c r="I2055" s="183"/>
      <c r="J2055" s="22"/>
      <c r="K2055" s="191" t="e">
        <f aca="false">VLOOKUP('Altri Costi'!J2055,Legenda!$D$1:$F$258,2)</f>
        <v>#N/A</v>
      </c>
      <c r="L2055" s="22"/>
      <c r="M2055" s="22"/>
      <c r="N2055" s="203"/>
      <c r="O2055" s="183"/>
      <c r="P2055" s="22"/>
      <c r="Q2055" s="203"/>
      <c r="R2055" s="183"/>
      <c r="S2055" s="184" t="n">
        <f aca="false">'Piano Finanziario Annuale'!$F$6</f>
        <v>0</v>
      </c>
      <c r="T2055" s="185" t="n">
        <v>0</v>
      </c>
      <c r="U2055" s="186"/>
      <c r="V2055" s="187" t="n">
        <f aca="false">(T2055*U2055)</f>
        <v>0</v>
      </c>
      <c r="W2055" s="185" t="n">
        <v>0</v>
      </c>
      <c r="X2055" s="185" t="n">
        <f aca="false">IF(OR(S2055="sì",S2055="forfettario 190"),SUM(T2055+W2055),SUM(T2055+V2055+W2055))</f>
        <v>0</v>
      </c>
      <c r="Y2055" s="205"/>
      <c r="Z2055" s="205"/>
      <c r="AA2055" s="206"/>
      <c r="AB2055" s="189" t="n">
        <f aca="false">IF(AA2055="SI",X2055,0)</f>
        <v>0</v>
      </c>
      <c r="AC2055" s="207"/>
      <c r="AD2055" s="207"/>
      <c r="AE2055" s="207"/>
      <c r="AF2055" s="207"/>
      <c r="AG2055" s="207"/>
      <c r="AH2055" s="208"/>
    </row>
    <row r="2056" customFormat="false" ht="13.5" hidden="false" customHeight="true" outlineLevel="0" collapsed="false">
      <c r="A2056" s="22" t="n">
        <v>2055</v>
      </c>
      <c r="B2056" s="180"/>
      <c r="C2056" s="22"/>
      <c r="D2056" s="22"/>
      <c r="E2056" s="22"/>
      <c r="F2056" s="22"/>
      <c r="G2056" s="22"/>
      <c r="H2056" s="183"/>
      <c r="I2056" s="183"/>
      <c r="J2056" s="22"/>
      <c r="K2056" s="191" t="e">
        <f aca="false">VLOOKUP('Altri Costi'!J2056,Legenda!$D$1:$F$258,2)</f>
        <v>#N/A</v>
      </c>
      <c r="L2056" s="22"/>
      <c r="M2056" s="22"/>
      <c r="N2056" s="203"/>
      <c r="O2056" s="183"/>
      <c r="P2056" s="22"/>
      <c r="Q2056" s="203"/>
      <c r="R2056" s="183"/>
      <c r="S2056" s="184" t="n">
        <f aca="false">'Piano Finanziario Annuale'!$F$6</f>
        <v>0</v>
      </c>
      <c r="T2056" s="185" t="n">
        <v>0</v>
      </c>
      <c r="U2056" s="186"/>
      <c r="V2056" s="187" t="n">
        <f aca="false">(T2056*U2056)</f>
        <v>0</v>
      </c>
      <c r="W2056" s="185" t="n">
        <v>0</v>
      </c>
      <c r="X2056" s="185" t="n">
        <f aca="false">IF(OR(S2056="sì",S2056="forfettario 190"),SUM(T2056+W2056),SUM(T2056+V2056+W2056))</f>
        <v>0</v>
      </c>
      <c r="Y2056" s="205"/>
      <c r="Z2056" s="205"/>
      <c r="AA2056" s="206"/>
      <c r="AB2056" s="189" t="n">
        <f aca="false">IF(AA2056="SI",X2056,0)</f>
        <v>0</v>
      </c>
      <c r="AC2056" s="207"/>
      <c r="AD2056" s="207"/>
      <c r="AE2056" s="207"/>
      <c r="AF2056" s="207"/>
      <c r="AG2056" s="207"/>
      <c r="AH2056" s="208"/>
    </row>
    <row r="2057" customFormat="false" ht="13.5" hidden="false" customHeight="true" outlineLevel="0" collapsed="false">
      <c r="A2057" s="22" t="n">
        <v>2056</v>
      </c>
      <c r="B2057" s="180"/>
      <c r="C2057" s="22"/>
      <c r="D2057" s="22"/>
      <c r="E2057" s="22"/>
      <c r="F2057" s="22"/>
      <c r="G2057" s="22"/>
      <c r="H2057" s="183"/>
      <c r="I2057" s="183"/>
      <c r="J2057" s="22"/>
      <c r="K2057" s="191" t="e">
        <f aca="false">VLOOKUP('Altri Costi'!J2057,Legenda!$D$1:$F$258,2)</f>
        <v>#N/A</v>
      </c>
      <c r="L2057" s="22"/>
      <c r="M2057" s="22"/>
      <c r="N2057" s="203"/>
      <c r="O2057" s="183"/>
      <c r="P2057" s="22"/>
      <c r="Q2057" s="203"/>
      <c r="R2057" s="183"/>
      <c r="S2057" s="184" t="n">
        <f aca="false">'Piano Finanziario Annuale'!$F$6</f>
        <v>0</v>
      </c>
      <c r="T2057" s="185" t="n">
        <v>0</v>
      </c>
      <c r="U2057" s="186"/>
      <c r="V2057" s="187" t="n">
        <f aca="false">(T2057*U2057)</f>
        <v>0</v>
      </c>
      <c r="W2057" s="185" t="n">
        <v>0</v>
      </c>
      <c r="X2057" s="185" t="n">
        <f aca="false">IF(OR(S2057="sì",S2057="forfettario 190"),SUM(T2057+W2057),SUM(T2057+V2057+W2057))</f>
        <v>0</v>
      </c>
      <c r="Y2057" s="205"/>
      <c r="Z2057" s="205"/>
      <c r="AA2057" s="206"/>
      <c r="AB2057" s="189" t="n">
        <f aca="false">IF(AA2057="SI",X2057,0)</f>
        <v>0</v>
      </c>
      <c r="AC2057" s="207"/>
      <c r="AD2057" s="207"/>
      <c r="AE2057" s="207"/>
      <c r="AF2057" s="207"/>
      <c r="AG2057" s="207"/>
      <c r="AH2057" s="208"/>
    </row>
    <row r="2058" customFormat="false" ht="13.5" hidden="false" customHeight="true" outlineLevel="0" collapsed="false">
      <c r="A2058" s="22" t="n">
        <v>2057</v>
      </c>
      <c r="B2058" s="180"/>
      <c r="C2058" s="22"/>
      <c r="D2058" s="22"/>
      <c r="E2058" s="22"/>
      <c r="F2058" s="22"/>
      <c r="G2058" s="22"/>
      <c r="H2058" s="183"/>
      <c r="I2058" s="183"/>
      <c r="J2058" s="22"/>
      <c r="K2058" s="191" t="e">
        <f aca="false">VLOOKUP('Altri Costi'!J2058,Legenda!$D$1:$F$258,2)</f>
        <v>#N/A</v>
      </c>
      <c r="L2058" s="22"/>
      <c r="M2058" s="22"/>
      <c r="N2058" s="203"/>
      <c r="O2058" s="183"/>
      <c r="P2058" s="22"/>
      <c r="Q2058" s="203"/>
      <c r="R2058" s="183"/>
      <c r="S2058" s="184" t="n">
        <f aca="false">'Piano Finanziario Annuale'!$F$6</f>
        <v>0</v>
      </c>
      <c r="T2058" s="185" t="n">
        <v>0</v>
      </c>
      <c r="U2058" s="186"/>
      <c r="V2058" s="187" t="n">
        <f aca="false">(T2058*U2058)</f>
        <v>0</v>
      </c>
      <c r="W2058" s="185" t="n">
        <v>0</v>
      </c>
      <c r="X2058" s="185" t="n">
        <f aca="false">IF(OR(S2058="sì",S2058="forfettario 190"),SUM(T2058+W2058),SUM(T2058+V2058+W2058))</f>
        <v>0</v>
      </c>
      <c r="Y2058" s="205"/>
      <c r="Z2058" s="205"/>
      <c r="AA2058" s="206"/>
      <c r="AB2058" s="189" t="n">
        <f aca="false">IF(AA2058="SI",X2058,0)</f>
        <v>0</v>
      </c>
      <c r="AC2058" s="207"/>
      <c r="AD2058" s="207"/>
      <c r="AE2058" s="207"/>
      <c r="AF2058" s="207"/>
      <c r="AG2058" s="207"/>
      <c r="AH2058" s="208"/>
    </row>
    <row r="2059" customFormat="false" ht="13.5" hidden="false" customHeight="true" outlineLevel="0" collapsed="false">
      <c r="A2059" s="22" t="n">
        <v>2058</v>
      </c>
      <c r="B2059" s="180"/>
      <c r="C2059" s="22"/>
      <c r="D2059" s="22"/>
      <c r="E2059" s="22"/>
      <c r="F2059" s="22"/>
      <c r="G2059" s="22"/>
      <c r="H2059" s="183"/>
      <c r="I2059" s="183"/>
      <c r="J2059" s="22"/>
      <c r="K2059" s="191" t="e">
        <f aca="false">VLOOKUP('Altri Costi'!J2059,Legenda!$D$1:$F$258,2)</f>
        <v>#N/A</v>
      </c>
      <c r="L2059" s="22"/>
      <c r="M2059" s="22"/>
      <c r="N2059" s="203"/>
      <c r="O2059" s="183"/>
      <c r="P2059" s="22"/>
      <c r="Q2059" s="203"/>
      <c r="R2059" s="183"/>
      <c r="S2059" s="184" t="n">
        <f aca="false">'Piano Finanziario Annuale'!$F$6</f>
        <v>0</v>
      </c>
      <c r="T2059" s="185" t="n">
        <v>0</v>
      </c>
      <c r="U2059" s="186"/>
      <c r="V2059" s="187" t="n">
        <f aca="false">(T2059*U2059)</f>
        <v>0</v>
      </c>
      <c r="W2059" s="185" t="n">
        <v>0</v>
      </c>
      <c r="X2059" s="185" t="n">
        <f aca="false">IF(OR(S2059="sì",S2059="forfettario 190"),SUM(T2059+W2059),SUM(T2059+V2059+W2059))</f>
        <v>0</v>
      </c>
      <c r="Y2059" s="205"/>
      <c r="Z2059" s="205"/>
      <c r="AA2059" s="206"/>
      <c r="AB2059" s="189" t="n">
        <f aca="false">IF(AA2059="SI",X2059,0)</f>
        <v>0</v>
      </c>
      <c r="AC2059" s="207"/>
      <c r="AD2059" s="207"/>
      <c r="AE2059" s="207"/>
      <c r="AF2059" s="207"/>
      <c r="AG2059" s="207"/>
      <c r="AH2059" s="208"/>
    </row>
    <row r="2060" customFormat="false" ht="13.5" hidden="false" customHeight="true" outlineLevel="0" collapsed="false">
      <c r="A2060" s="22" t="n">
        <v>2059</v>
      </c>
      <c r="B2060" s="180"/>
      <c r="C2060" s="22"/>
      <c r="D2060" s="22"/>
      <c r="E2060" s="22"/>
      <c r="F2060" s="22"/>
      <c r="G2060" s="22"/>
      <c r="H2060" s="183"/>
      <c r="I2060" s="183"/>
      <c r="J2060" s="22"/>
      <c r="K2060" s="191" t="e">
        <f aca="false">VLOOKUP('Altri Costi'!J2060,Legenda!$D$1:$F$258,2)</f>
        <v>#N/A</v>
      </c>
      <c r="L2060" s="22"/>
      <c r="M2060" s="22"/>
      <c r="N2060" s="203"/>
      <c r="O2060" s="183"/>
      <c r="P2060" s="22"/>
      <c r="Q2060" s="203"/>
      <c r="R2060" s="183"/>
      <c r="S2060" s="184" t="n">
        <f aca="false">'Piano Finanziario Annuale'!$F$6</f>
        <v>0</v>
      </c>
      <c r="T2060" s="185" t="n">
        <v>0</v>
      </c>
      <c r="U2060" s="186"/>
      <c r="V2060" s="187" t="n">
        <f aca="false">(T2060*U2060)</f>
        <v>0</v>
      </c>
      <c r="W2060" s="185" t="n">
        <v>0</v>
      </c>
      <c r="X2060" s="185" t="n">
        <f aca="false">IF(OR(S2060="sì",S2060="forfettario 190"),SUM(T2060+W2060),SUM(T2060+V2060+W2060))</f>
        <v>0</v>
      </c>
      <c r="Y2060" s="205"/>
      <c r="Z2060" s="205"/>
      <c r="AA2060" s="206"/>
      <c r="AB2060" s="189" t="n">
        <f aca="false">IF(AA2060="SI",X2060,0)</f>
        <v>0</v>
      </c>
      <c r="AC2060" s="207"/>
      <c r="AD2060" s="207"/>
      <c r="AE2060" s="207"/>
      <c r="AF2060" s="207"/>
      <c r="AG2060" s="207"/>
      <c r="AH2060" s="208"/>
    </row>
    <row r="2061" customFormat="false" ht="13.5" hidden="false" customHeight="true" outlineLevel="0" collapsed="false">
      <c r="A2061" s="22" t="n">
        <v>2060</v>
      </c>
      <c r="B2061" s="180"/>
      <c r="C2061" s="22"/>
      <c r="D2061" s="22"/>
      <c r="E2061" s="22"/>
      <c r="F2061" s="22"/>
      <c r="G2061" s="22"/>
      <c r="H2061" s="183"/>
      <c r="I2061" s="183"/>
      <c r="J2061" s="22"/>
      <c r="K2061" s="191" t="e">
        <f aca="false">VLOOKUP('Altri Costi'!J2061,Legenda!$D$1:$F$258,2)</f>
        <v>#N/A</v>
      </c>
      <c r="L2061" s="22"/>
      <c r="M2061" s="22"/>
      <c r="N2061" s="203"/>
      <c r="O2061" s="183"/>
      <c r="P2061" s="22"/>
      <c r="Q2061" s="203"/>
      <c r="R2061" s="183"/>
      <c r="S2061" s="184" t="n">
        <f aca="false">'Piano Finanziario Annuale'!$F$6</f>
        <v>0</v>
      </c>
      <c r="T2061" s="185" t="n">
        <v>0</v>
      </c>
      <c r="U2061" s="186"/>
      <c r="V2061" s="187" t="n">
        <f aca="false">(T2061*U2061)</f>
        <v>0</v>
      </c>
      <c r="W2061" s="185" t="n">
        <v>0</v>
      </c>
      <c r="X2061" s="185" t="n">
        <f aca="false">IF(OR(S2061="sì",S2061="forfettario 190"),SUM(T2061+W2061),SUM(T2061+V2061+W2061))</f>
        <v>0</v>
      </c>
      <c r="Y2061" s="205"/>
      <c r="Z2061" s="205"/>
      <c r="AA2061" s="206"/>
      <c r="AB2061" s="189" t="n">
        <f aca="false">IF(AA2061="SI",X2061,0)</f>
        <v>0</v>
      </c>
      <c r="AC2061" s="207"/>
      <c r="AD2061" s="207"/>
      <c r="AE2061" s="207"/>
      <c r="AF2061" s="207"/>
      <c r="AG2061" s="207"/>
      <c r="AH2061" s="208"/>
    </row>
    <row r="2062" customFormat="false" ht="13.5" hidden="false" customHeight="true" outlineLevel="0" collapsed="false">
      <c r="A2062" s="22" t="n">
        <v>2061</v>
      </c>
      <c r="B2062" s="180"/>
      <c r="C2062" s="22"/>
      <c r="D2062" s="22"/>
      <c r="E2062" s="22"/>
      <c r="F2062" s="22"/>
      <c r="G2062" s="22"/>
      <c r="H2062" s="183"/>
      <c r="I2062" s="183"/>
      <c r="J2062" s="22"/>
      <c r="K2062" s="191" t="e">
        <f aca="false">VLOOKUP('Altri Costi'!J2062,Legenda!$D$1:$F$258,2)</f>
        <v>#N/A</v>
      </c>
      <c r="L2062" s="22"/>
      <c r="M2062" s="22"/>
      <c r="N2062" s="203"/>
      <c r="O2062" s="183"/>
      <c r="P2062" s="22"/>
      <c r="Q2062" s="203"/>
      <c r="R2062" s="183"/>
      <c r="S2062" s="184" t="n">
        <f aca="false">'Piano Finanziario Annuale'!$F$6</f>
        <v>0</v>
      </c>
      <c r="T2062" s="185" t="n">
        <v>0</v>
      </c>
      <c r="U2062" s="186"/>
      <c r="V2062" s="187" t="n">
        <f aca="false">(T2062*U2062)</f>
        <v>0</v>
      </c>
      <c r="W2062" s="185" t="n">
        <v>0</v>
      </c>
      <c r="X2062" s="185" t="n">
        <f aca="false">IF(OR(S2062="sì",S2062="forfettario 190"),SUM(T2062+W2062),SUM(T2062+V2062+W2062))</f>
        <v>0</v>
      </c>
      <c r="Y2062" s="205"/>
      <c r="Z2062" s="205"/>
      <c r="AA2062" s="206"/>
      <c r="AB2062" s="189" t="n">
        <f aca="false">IF(AA2062="SI",X2062,0)</f>
        <v>0</v>
      </c>
      <c r="AC2062" s="207"/>
      <c r="AD2062" s="207"/>
      <c r="AE2062" s="207"/>
      <c r="AF2062" s="207"/>
      <c r="AG2062" s="207"/>
      <c r="AH2062" s="208"/>
    </row>
    <row r="2063" customFormat="false" ht="13.5" hidden="false" customHeight="true" outlineLevel="0" collapsed="false">
      <c r="A2063" s="22" t="n">
        <v>2062</v>
      </c>
      <c r="B2063" s="180"/>
      <c r="C2063" s="22"/>
      <c r="D2063" s="22"/>
      <c r="E2063" s="22"/>
      <c r="F2063" s="22"/>
      <c r="G2063" s="22"/>
      <c r="H2063" s="183"/>
      <c r="I2063" s="183"/>
      <c r="J2063" s="22"/>
      <c r="K2063" s="191" t="e">
        <f aca="false">VLOOKUP('Altri Costi'!J2063,Legenda!$D$1:$F$258,2)</f>
        <v>#N/A</v>
      </c>
      <c r="L2063" s="22"/>
      <c r="M2063" s="22"/>
      <c r="N2063" s="203"/>
      <c r="O2063" s="183"/>
      <c r="P2063" s="22"/>
      <c r="Q2063" s="203"/>
      <c r="R2063" s="183"/>
      <c r="S2063" s="184" t="n">
        <f aca="false">'Piano Finanziario Annuale'!$F$6</f>
        <v>0</v>
      </c>
      <c r="T2063" s="185" t="n">
        <v>0</v>
      </c>
      <c r="U2063" s="186"/>
      <c r="V2063" s="187" t="n">
        <f aca="false">(T2063*U2063)</f>
        <v>0</v>
      </c>
      <c r="W2063" s="185" t="n">
        <v>0</v>
      </c>
      <c r="X2063" s="185" t="n">
        <f aca="false">IF(OR(S2063="sì",S2063="forfettario 190"),SUM(T2063+W2063),SUM(T2063+V2063+W2063))</f>
        <v>0</v>
      </c>
      <c r="Y2063" s="205"/>
      <c r="Z2063" s="205"/>
      <c r="AA2063" s="206"/>
      <c r="AB2063" s="189" t="n">
        <f aca="false">IF(AA2063="SI",X2063,0)</f>
        <v>0</v>
      </c>
      <c r="AC2063" s="207"/>
      <c r="AD2063" s="207"/>
      <c r="AE2063" s="207"/>
      <c r="AF2063" s="207"/>
      <c r="AG2063" s="207"/>
      <c r="AH2063" s="208"/>
    </row>
    <row r="2064" customFormat="false" ht="13.5" hidden="false" customHeight="true" outlineLevel="0" collapsed="false">
      <c r="A2064" s="22" t="n">
        <v>2063</v>
      </c>
      <c r="B2064" s="180"/>
      <c r="C2064" s="22"/>
      <c r="D2064" s="22"/>
      <c r="E2064" s="22"/>
      <c r="F2064" s="22"/>
      <c r="G2064" s="22"/>
      <c r="H2064" s="183"/>
      <c r="I2064" s="183"/>
      <c r="J2064" s="22"/>
      <c r="K2064" s="191" t="e">
        <f aca="false">VLOOKUP('Altri Costi'!J2064,Legenda!$D$1:$F$258,2)</f>
        <v>#N/A</v>
      </c>
      <c r="L2064" s="22"/>
      <c r="M2064" s="22"/>
      <c r="N2064" s="203"/>
      <c r="O2064" s="183"/>
      <c r="P2064" s="22"/>
      <c r="Q2064" s="203"/>
      <c r="R2064" s="183"/>
      <c r="S2064" s="184" t="n">
        <f aca="false">'Piano Finanziario Annuale'!$F$6</f>
        <v>0</v>
      </c>
      <c r="T2064" s="185" t="n">
        <v>0</v>
      </c>
      <c r="U2064" s="186"/>
      <c r="V2064" s="187" t="n">
        <f aca="false">(T2064*U2064)</f>
        <v>0</v>
      </c>
      <c r="W2064" s="185" t="n">
        <v>0</v>
      </c>
      <c r="X2064" s="185" t="n">
        <f aca="false">IF(OR(S2064="sì",S2064="forfettario 190"),SUM(T2064+W2064),SUM(T2064+V2064+W2064))</f>
        <v>0</v>
      </c>
      <c r="Y2064" s="205"/>
      <c r="Z2064" s="205"/>
      <c r="AA2064" s="206"/>
      <c r="AB2064" s="189" t="n">
        <f aca="false">IF(AA2064="SI",X2064,0)</f>
        <v>0</v>
      </c>
      <c r="AC2064" s="207"/>
      <c r="AD2064" s="207"/>
      <c r="AE2064" s="207"/>
      <c r="AF2064" s="207"/>
      <c r="AG2064" s="207"/>
      <c r="AH2064" s="208"/>
    </row>
    <row r="2065" customFormat="false" ht="13.5" hidden="false" customHeight="true" outlineLevel="0" collapsed="false">
      <c r="A2065" s="22" t="n">
        <v>2064</v>
      </c>
      <c r="B2065" s="180"/>
      <c r="C2065" s="22"/>
      <c r="D2065" s="22"/>
      <c r="E2065" s="22"/>
      <c r="F2065" s="22"/>
      <c r="G2065" s="22"/>
      <c r="H2065" s="183"/>
      <c r="I2065" s="183"/>
      <c r="J2065" s="22"/>
      <c r="K2065" s="191" t="e">
        <f aca="false">VLOOKUP('Altri Costi'!J2065,Legenda!$D$1:$F$258,2)</f>
        <v>#N/A</v>
      </c>
      <c r="L2065" s="22"/>
      <c r="M2065" s="22"/>
      <c r="N2065" s="203"/>
      <c r="O2065" s="183"/>
      <c r="P2065" s="22"/>
      <c r="Q2065" s="203"/>
      <c r="R2065" s="183"/>
      <c r="S2065" s="184" t="n">
        <f aca="false">'Piano Finanziario Annuale'!$F$6</f>
        <v>0</v>
      </c>
      <c r="T2065" s="185" t="n">
        <v>0</v>
      </c>
      <c r="U2065" s="186"/>
      <c r="V2065" s="187" t="n">
        <f aca="false">(T2065*U2065)</f>
        <v>0</v>
      </c>
      <c r="W2065" s="185" t="n">
        <v>0</v>
      </c>
      <c r="X2065" s="185" t="n">
        <f aca="false">IF(OR(S2065="sì",S2065="forfettario 190"),SUM(T2065+W2065),SUM(T2065+V2065+W2065))</f>
        <v>0</v>
      </c>
      <c r="Y2065" s="205"/>
      <c r="Z2065" s="205"/>
      <c r="AA2065" s="206"/>
      <c r="AB2065" s="189" t="n">
        <f aca="false">IF(AA2065="SI",X2065,0)</f>
        <v>0</v>
      </c>
      <c r="AC2065" s="207"/>
      <c r="AD2065" s="207"/>
      <c r="AE2065" s="207"/>
      <c r="AF2065" s="207"/>
      <c r="AG2065" s="207"/>
      <c r="AH2065" s="208"/>
    </row>
    <row r="2066" customFormat="false" ht="13.5" hidden="false" customHeight="true" outlineLevel="0" collapsed="false">
      <c r="A2066" s="22" t="n">
        <v>2065</v>
      </c>
      <c r="B2066" s="180"/>
      <c r="C2066" s="22"/>
      <c r="D2066" s="22"/>
      <c r="E2066" s="22"/>
      <c r="F2066" s="22"/>
      <c r="G2066" s="22"/>
      <c r="H2066" s="183"/>
      <c r="I2066" s="183"/>
      <c r="J2066" s="22"/>
      <c r="K2066" s="191" t="e">
        <f aca="false">VLOOKUP('Altri Costi'!J2066,Legenda!$D$1:$F$258,2)</f>
        <v>#N/A</v>
      </c>
      <c r="L2066" s="22"/>
      <c r="M2066" s="22"/>
      <c r="N2066" s="203"/>
      <c r="O2066" s="183"/>
      <c r="P2066" s="22"/>
      <c r="Q2066" s="203"/>
      <c r="R2066" s="183"/>
      <c r="S2066" s="184" t="n">
        <f aca="false">'Piano Finanziario Annuale'!$F$6</f>
        <v>0</v>
      </c>
      <c r="T2066" s="185" t="n">
        <v>0</v>
      </c>
      <c r="U2066" s="186"/>
      <c r="V2066" s="187" t="n">
        <f aca="false">(T2066*U2066)</f>
        <v>0</v>
      </c>
      <c r="W2066" s="185" t="n">
        <v>0</v>
      </c>
      <c r="X2066" s="185" t="n">
        <f aca="false">IF(OR(S2066="sì",S2066="forfettario 190"),SUM(T2066+W2066),SUM(T2066+V2066+W2066))</f>
        <v>0</v>
      </c>
      <c r="Y2066" s="205"/>
      <c r="Z2066" s="205"/>
      <c r="AA2066" s="206"/>
      <c r="AB2066" s="189" t="n">
        <f aca="false">IF(AA2066="SI",X2066,0)</f>
        <v>0</v>
      </c>
      <c r="AC2066" s="207"/>
      <c r="AD2066" s="207"/>
      <c r="AE2066" s="207"/>
      <c r="AF2066" s="207"/>
      <c r="AG2066" s="207"/>
      <c r="AH2066" s="208"/>
    </row>
    <row r="2067" customFormat="false" ht="13.5" hidden="false" customHeight="true" outlineLevel="0" collapsed="false">
      <c r="A2067" s="22" t="n">
        <v>2066</v>
      </c>
      <c r="B2067" s="180"/>
      <c r="C2067" s="22"/>
      <c r="D2067" s="22"/>
      <c r="E2067" s="22"/>
      <c r="F2067" s="22"/>
      <c r="G2067" s="22"/>
      <c r="H2067" s="183"/>
      <c r="I2067" s="183"/>
      <c r="J2067" s="22"/>
      <c r="K2067" s="191" t="e">
        <f aca="false">VLOOKUP('Altri Costi'!J2067,Legenda!$D$1:$F$258,2)</f>
        <v>#N/A</v>
      </c>
      <c r="L2067" s="22"/>
      <c r="M2067" s="22"/>
      <c r="N2067" s="203"/>
      <c r="O2067" s="183"/>
      <c r="P2067" s="22"/>
      <c r="Q2067" s="203"/>
      <c r="R2067" s="183"/>
      <c r="S2067" s="184" t="n">
        <f aca="false">'Piano Finanziario Annuale'!$F$6</f>
        <v>0</v>
      </c>
      <c r="T2067" s="185" t="n">
        <v>0</v>
      </c>
      <c r="U2067" s="186"/>
      <c r="V2067" s="187" t="n">
        <f aca="false">(T2067*U2067)</f>
        <v>0</v>
      </c>
      <c r="W2067" s="185" t="n">
        <v>0</v>
      </c>
      <c r="X2067" s="185" t="n">
        <f aca="false">IF(OR(S2067="sì",S2067="forfettario 190"),SUM(T2067+W2067),SUM(T2067+V2067+W2067))</f>
        <v>0</v>
      </c>
      <c r="Y2067" s="205"/>
      <c r="Z2067" s="205"/>
      <c r="AA2067" s="206"/>
      <c r="AB2067" s="189" t="n">
        <f aca="false">IF(AA2067="SI",X2067,0)</f>
        <v>0</v>
      </c>
      <c r="AC2067" s="207"/>
      <c r="AD2067" s="207"/>
      <c r="AE2067" s="207"/>
      <c r="AF2067" s="207"/>
      <c r="AG2067" s="207"/>
      <c r="AH2067" s="208"/>
    </row>
    <row r="2068" customFormat="false" ht="13.5" hidden="false" customHeight="true" outlineLevel="0" collapsed="false">
      <c r="A2068" s="22" t="n">
        <v>2067</v>
      </c>
      <c r="B2068" s="180"/>
      <c r="C2068" s="22"/>
      <c r="D2068" s="22"/>
      <c r="E2068" s="22"/>
      <c r="F2068" s="22"/>
      <c r="G2068" s="22"/>
      <c r="H2068" s="183"/>
      <c r="I2068" s="183"/>
      <c r="J2068" s="22"/>
      <c r="K2068" s="191" t="e">
        <f aca="false">VLOOKUP('Altri Costi'!J2068,Legenda!$D$1:$F$258,2)</f>
        <v>#N/A</v>
      </c>
      <c r="L2068" s="22"/>
      <c r="M2068" s="22"/>
      <c r="N2068" s="203"/>
      <c r="O2068" s="183"/>
      <c r="P2068" s="22"/>
      <c r="Q2068" s="203"/>
      <c r="R2068" s="183"/>
      <c r="S2068" s="184" t="n">
        <f aca="false">'Piano Finanziario Annuale'!$F$6</f>
        <v>0</v>
      </c>
      <c r="T2068" s="185" t="n">
        <v>0</v>
      </c>
      <c r="U2068" s="186"/>
      <c r="V2068" s="187" t="n">
        <f aca="false">(T2068*U2068)</f>
        <v>0</v>
      </c>
      <c r="W2068" s="185" t="n">
        <v>0</v>
      </c>
      <c r="X2068" s="185" t="n">
        <f aca="false">IF(OR(S2068="sì",S2068="forfettario 190"),SUM(T2068+W2068),SUM(T2068+V2068+W2068))</f>
        <v>0</v>
      </c>
      <c r="Y2068" s="205"/>
      <c r="Z2068" s="205"/>
      <c r="AA2068" s="206"/>
      <c r="AB2068" s="189" t="n">
        <f aca="false">IF(AA2068="SI",X2068,0)</f>
        <v>0</v>
      </c>
      <c r="AC2068" s="207"/>
      <c r="AD2068" s="207"/>
      <c r="AE2068" s="207"/>
      <c r="AF2068" s="207"/>
      <c r="AG2068" s="207"/>
      <c r="AH2068" s="208"/>
    </row>
    <row r="2069" customFormat="false" ht="13.5" hidden="false" customHeight="true" outlineLevel="0" collapsed="false">
      <c r="A2069" s="22" t="n">
        <v>2068</v>
      </c>
      <c r="B2069" s="180"/>
      <c r="C2069" s="22"/>
      <c r="D2069" s="22"/>
      <c r="E2069" s="22"/>
      <c r="F2069" s="22"/>
      <c r="G2069" s="22"/>
      <c r="H2069" s="183"/>
      <c r="I2069" s="183"/>
      <c r="J2069" s="22"/>
      <c r="K2069" s="191" t="e">
        <f aca="false">VLOOKUP('Altri Costi'!J2069,Legenda!$D$1:$F$258,2)</f>
        <v>#N/A</v>
      </c>
      <c r="L2069" s="22"/>
      <c r="M2069" s="22"/>
      <c r="N2069" s="203"/>
      <c r="O2069" s="183"/>
      <c r="P2069" s="22"/>
      <c r="Q2069" s="203"/>
      <c r="R2069" s="183"/>
      <c r="S2069" s="184" t="n">
        <f aca="false">'Piano Finanziario Annuale'!$F$6</f>
        <v>0</v>
      </c>
      <c r="T2069" s="185" t="n">
        <v>0</v>
      </c>
      <c r="U2069" s="186"/>
      <c r="V2069" s="187" t="n">
        <f aca="false">(T2069*U2069)</f>
        <v>0</v>
      </c>
      <c r="W2069" s="185" t="n">
        <v>0</v>
      </c>
      <c r="X2069" s="185" t="n">
        <f aca="false">IF(OR(S2069="sì",S2069="forfettario 190"),SUM(T2069+W2069),SUM(T2069+V2069+W2069))</f>
        <v>0</v>
      </c>
      <c r="Y2069" s="205"/>
      <c r="Z2069" s="205"/>
      <c r="AA2069" s="206"/>
      <c r="AB2069" s="189" t="n">
        <f aca="false">IF(AA2069="SI",X2069,0)</f>
        <v>0</v>
      </c>
      <c r="AC2069" s="207"/>
      <c r="AD2069" s="207"/>
      <c r="AE2069" s="207"/>
      <c r="AF2069" s="207"/>
      <c r="AG2069" s="207"/>
      <c r="AH2069" s="208"/>
    </row>
    <row r="2070" customFormat="false" ht="13.5" hidden="false" customHeight="true" outlineLevel="0" collapsed="false">
      <c r="A2070" s="22" t="n">
        <v>2069</v>
      </c>
      <c r="B2070" s="180"/>
      <c r="C2070" s="22"/>
      <c r="D2070" s="22"/>
      <c r="E2070" s="22"/>
      <c r="F2070" s="22"/>
      <c r="G2070" s="22"/>
      <c r="H2070" s="183"/>
      <c r="I2070" s="183"/>
      <c r="J2070" s="22"/>
      <c r="K2070" s="191" t="e">
        <f aca="false">VLOOKUP('Altri Costi'!J2070,Legenda!$D$1:$F$258,2)</f>
        <v>#N/A</v>
      </c>
      <c r="L2070" s="22"/>
      <c r="M2070" s="22"/>
      <c r="N2070" s="203"/>
      <c r="O2070" s="183"/>
      <c r="P2070" s="22"/>
      <c r="Q2070" s="203"/>
      <c r="R2070" s="183"/>
      <c r="S2070" s="184" t="n">
        <f aca="false">'Piano Finanziario Annuale'!$F$6</f>
        <v>0</v>
      </c>
      <c r="T2070" s="185" t="n">
        <v>0</v>
      </c>
      <c r="U2070" s="186"/>
      <c r="V2070" s="187" t="n">
        <f aca="false">(T2070*U2070)</f>
        <v>0</v>
      </c>
      <c r="W2070" s="185" t="n">
        <v>0</v>
      </c>
      <c r="X2070" s="185" t="n">
        <f aca="false">IF(OR(S2070="sì",S2070="forfettario 190"),SUM(T2070+W2070),SUM(T2070+V2070+W2070))</f>
        <v>0</v>
      </c>
      <c r="Y2070" s="205"/>
      <c r="Z2070" s="205"/>
      <c r="AA2070" s="206"/>
      <c r="AB2070" s="189" t="n">
        <f aca="false">IF(AA2070="SI",X2070,0)</f>
        <v>0</v>
      </c>
      <c r="AC2070" s="207"/>
      <c r="AD2070" s="207"/>
      <c r="AE2070" s="207"/>
      <c r="AF2070" s="207"/>
      <c r="AG2070" s="207"/>
      <c r="AH2070" s="208"/>
    </row>
    <row r="2071" customFormat="false" ht="13.5" hidden="false" customHeight="true" outlineLevel="0" collapsed="false">
      <c r="A2071" s="22" t="n">
        <v>2070</v>
      </c>
      <c r="B2071" s="180"/>
      <c r="C2071" s="22"/>
      <c r="D2071" s="22"/>
      <c r="E2071" s="22"/>
      <c r="F2071" s="22"/>
      <c r="G2071" s="22"/>
      <c r="H2071" s="183"/>
      <c r="I2071" s="183"/>
      <c r="J2071" s="22"/>
      <c r="K2071" s="191" t="e">
        <f aca="false">VLOOKUP('Altri Costi'!J2071,Legenda!$D$1:$F$258,2)</f>
        <v>#N/A</v>
      </c>
      <c r="L2071" s="22"/>
      <c r="M2071" s="22"/>
      <c r="N2071" s="203"/>
      <c r="O2071" s="183"/>
      <c r="P2071" s="22"/>
      <c r="Q2071" s="203"/>
      <c r="R2071" s="183"/>
      <c r="S2071" s="184" t="n">
        <f aca="false">'Piano Finanziario Annuale'!$F$6</f>
        <v>0</v>
      </c>
      <c r="T2071" s="185" t="n">
        <v>0</v>
      </c>
      <c r="U2071" s="186"/>
      <c r="V2071" s="187" t="n">
        <f aca="false">(T2071*U2071)</f>
        <v>0</v>
      </c>
      <c r="W2071" s="185" t="n">
        <v>0</v>
      </c>
      <c r="X2071" s="185" t="n">
        <f aca="false">IF(OR(S2071="sì",S2071="forfettario 190"),SUM(T2071+W2071),SUM(T2071+V2071+W2071))</f>
        <v>0</v>
      </c>
      <c r="Y2071" s="205"/>
      <c r="Z2071" s="205"/>
      <c r="AA2071" s="206"/>
      <c r="AB2071" s="189" t="n">
        <f aca="false">IF(AA2071="SI",X2071,0)</f>
        <v>0</v>
      </c>
      <c r="AC2071" s="207"/>
      <c r="AD2071" s="207"/>
      <c r="AE2071" s="207"/>
      <c r="AF2071" s="207"/>
      <c r="AG2071" s="207"/>
      <c r="AH2071" s="208"/>
    </row>
    <row r="2072" customFormat="false" ht="13.5" hidden="false" customHeight="true" outlineLevel="0" collapsed="false">
      <c r="A2072" s="22" t="n">
        <v>2071</v>
      </c>
      <c r="B2072" s="180"/>
      <c r="C2072" s="22"/>
      <c r="D2072" s="22"/>
      <c r="E2072" s="22"/>
      <c r="F2072" s="22"/>
      <c r="G2072" s="22"/>
      <c r="H2072" s="183"/>
      <c r="I2072" s="183"/>
      <c r="J2072" s="22"/>
      <c r="K2072" s="191" t="e">
        <f aca="false">VLOOKUP('Altri Costi'!J2072,Legenda!$D$1:$F$258,2)</f>
        <v>#N/A</v>
      </c>
      <c r="L2072" s="22"/>
      <c r="M2072" s="22"/>
      <c r="N2072" s="203"/>
      <c r="O2072" s="183"/>
      <c r="P2072" s="22"/>
      <c r="Q2072" s="203"/>
      <c r="R2072" s="183"/>
      <c r="S2072" s="184" t="n">
        <f aca="false">'Piano Finanziario Annuale'!$F$6</f>
        <v>0</v>
      </c>
      <c r="T2072" s="185" t="n">
        <v>0</v>
      </c>
      <c r="U2072" s="186"/>
      <c r="V2072" s="187" t="n">
        <f aca="false">(T2072*U2072)</f>
        <v>0</v>
      </c>
      <c r="W2072" s="185" t="n">
        <v>0</v>
      </c>
      <c r="X2072" s="185" t="n">
        <f aca="false">IF(OR(S2072="sì",S2072="forfettario 190"),SUM(T2072+W2072),SUM(T2072+V2072+W2072))</f>
        <v>0</v>
      </c>
      <c r="Y2072" s="205"/>
      <c r="Z2072" s="205"/>
      <c r="AA2072" s="206"/>
      <c r="AB2072" s="189" t="n">
        <f aca="false">IF(AA2072="SI",X2072,0)</f>
        <v>0</v>
      </c>
      <c r="AC2072" s="207"/>
      <c r="AD2072" s="207"/>
      <c r="AE2072" s="207"/>
      <c r="AF2072" s="207"/>
      <c r="AG2072" s="207"/>
      <c r="AH2072" s="208"/>
    </row>
    <row r="2073" customFormat="false" ht="13.5" hidden="false" customHeight="true" outlineLevel="0" collapsed="false">
      <c r="A2073" s="22" t="n">
        <v>2072</v>
      </c>
      <c r="B2073" s="180"/>
      <c r="C2073" s="22"/>
      <c r="D2073" s="22"/>
      <c r="E2073" s="22"/>
      <c r="F2073" s="22"/>
      <c r="G2073" s="22"/>
      <c r="H2073" s="183"/>
      <c r="I2073" s="183"/>
      <c r="J2073" s="22"/>
      <c r="K2073" s="191" t="e">
        <f aca="false">VLOOKUP('Altri Costi'!J2073,Legenda!$D$1:$F$258,2)</f>
        <v>#N/A</v>
      </c>
      <c r="L2073" s="22"/>
      <c r="M2073" s="22"/>
      <c r="N2073" s="203"/>
      <c r="O2073" s="183"/>
      <c r="P2073" s="22"/>
      <c r="Q2073" s="203"/>
      <c r="R2073" s="183"/>
      <c r="S2073" s="184" t="n">
        <f aca="false">'Piano Finanziario Annuale'!$F$6</f>
        <v>0</v>
      </c>
      <c r="T2073" s="185" t="n">
        <v>0</v>
      </c>
      <c r="U2073" s="186"/>
      <c r="V2073" s="187" t="n">
        <f aca="false">(T2073*U2073)</f>
        <v>0</v>
      </c>
      <c r="W2073" s="185" t="n">
        <v>0</v>
      </c>
      <c r="X2073" s="185" t="n">
        <f aca="false">IF(OR(S2073="sì",S2073="forfettario 190"),SUM(T2073+W2073),SUM(T2073+V2073+W2073))</f>
        <v>0</v>
      </c>
      <c r="Y2073" s="205"/>
      <c r="Z2073" s="205"/>
      <c r="AA2073" s="206"/>
      <c r="AB2073" s="189" t="n">
        <f aca="false">IF(AA2073="SI",X2073,0)</f>
        <v>0</v>
      </c>
      <c r="AC2073" s="207"/>
      <c r="AD2073" s="207"/>
      <c r="AE2073" s="207"/>
      <c r="AF2073" s="207"/>
      <c r="AG2073" s="207"/>
      <c r="AH2073" s="208"/>
    </row>
    <row r="2074" customFormat="false" ht="13.5" hidden="false" customHeight="true" outlineLevel="0" collapsed="false">
      <c r="A2074" s="22" t="n">
        <v>2073</v>
      </c>
      <c r="B2074" s="180"/>
      <c r="C2074" s="22"/>
      <c r="D2074" s="22"/>
      <c r="E2074" s="22"/>
      <c r="F2074" s="22"/>
      <c r="G2074" s="22"/>
      <c r="H2074" s="183"/>
      <c r="I2074" s="183"/>
      <c r="J2074" s="22"/>
      <c r="K2074" s="191" t="e">
        <f aca="false">VLOOKUP('Altri Costi'!J2074,Legenda!$D$1:$F$258,2)</f>
        <v>#N/A</v>
      </c>
      <c r="L2074" s="22"/>
      <c r="M2074" s="22"/>
      <c r="N2074" s="203"/>
      <c r="O2074" s="183"/>
      <c r="P2074" s="22"/>
      <c r="Q2074" s="203"/>
      <c r="R2074" s="183"/>
      <c r="S2074" s="184" t="n">
        <f aca="false">'Piano Finanziario Annuale'!$F$6</f>
        <v>0</v>
      </c>
      <c r="T2074" s="185" t="n">
        <v>0</v>
      </c>
      <c r="U2074" s="186"/>
      <c r="V2074" s="187" t="n">
        <f aca="false">(T2074*U2074)</f>
        <v>0</v>
      </c>
      <c r="W2074" s="185" t="n">
        <v>0</v>
      </c>
      <c r="X2074" s="185" t="n">
        <f aca="false">IF(OR(S2074="sì",S2074="forfettario 190"),SUM(T2074+W2074),SUM(T2074+V2074+W2074))</f>
        <v>0</v>
      </c>
      <c r="Y2074" s="205"/>
      <c r="Z2074" s="205"/>
      <c r="AA2074" s="206"/>
      <c r="AB2074" s="189" t="n">
        <f aca="false">IF(AA2074="SI",X2074,0)</f>
        <v>0</v>
      </c>
      <c r="AC2074" s="207"/>
      <c r="AD2074" s="207"/>
      <c r="AE2074" s="207"/>
      <c r="AF2074" s="207"/>
      <c r="AG2074" s="207"/>
      <c r="AH2074" s="208"/>
    </row>
    <row r="2075" customFormat="false" ht="13.5" hidden="false" customHeight="true" outlineLevel="0" collapsed="false">
      <c r="A2075" s="22" t="n">
        <v>2074</v>
      </c>
      <c r="B2075" s="180"/>
      <c r="C2075" s="22"/>
      <c r="D2075" s="22"/>
      <c r="E2075" s="22"/>
      <c r="F2075" s="22"/>
      <c r="G2075" s="22"/>
      <c r="H2075" s="183"/>
      <c r="I2075" s="183"/>
      <c r="J2075" s="22"/>
      <c r="K2075" s="191" t="e">
        <f aca="false">VLOOKUP('Altri Costi'!J2075,Legenda!$D$1:$F$258,2)</f>
        <v>#N/A</v>
      </c>
      <c r="L2075" s="22"/>
      <c r="M2075" s="22"/>
      <c r="N2075" s="203"/>
      <c r="O2075" s="183"/>
      <c r="P2075" s="22"/>
      <c r="Q2075" s="203"/>
      <c r="R2075" s="183"/>
      <c r="S2075" s="184" t="n">
        <f aca="false">'Piano Finanziario Annuale'!$F$6</f>
        <v>0</v>
      </c>
      <c r="T2075" s="185" t="n">
        <v>0</v>
      </c>
      <c r="U2075" s="186"/>
      <c r="V2075" s="187" t="n">
        <f aca="false">(T2075*U2075)</f>
        <v>0</v>
      </c>
      <c r="W2075" s="185" t="n">
        <v>0</v>
      </c>
      <c r="X2075" s="185" t="n">
        <f aca="false">IF(OR(S2075="sì",S2075="forfettario 190"),SUM(T2075+W2075),SUM(T2075+V2075+W2075))</f>
        <v>0</v>
      </c>
      <c r="Y2075" s="205"/>
      <c r="Z2075" s="205"/>
      <c r="AA2075" s="206"/>
      <c r="AB2075" s="189" t="n">
        <f aca="false">IF(AA2075="SI",X2075,0)</f>
        <v>0</v>
      </c>
      <c r="AC2075" s="207"/>
      <c r="AD2075" s="207"/>
      <c r="AE2075" s="207"/>
      <c r="AF2075" s="207"/>
      <c r="AG2075" s="207"/>
      <c r="AH2075" s="208"/>
    </row>
    <row r="2076" customFormat="false" ht="13.5" hidden="false" customHeight="true" outlineLevel="0" collapsed="false">
      <c r="A2076" s="22" t="n">
        <v>2075</v>
      </c>
      <c r="B2076" s="180"/>
      <c r="C2076" s="22"/>
      <c r="D2076" s="22"/>
      <c r="E2076" s="22"/>
      <c r="F2076" s="22"/>
      <c r="G2076" s="22"/>
      <c r="H2076" s="183"/>
      <c r="I2076" s="183"/>
      <c r="J2076" s="22"/>
      <c r="K2076" s="191" t="e">
        <f aca="false">VLOOKUP('Altri Costi'!J2076,Legenda!$D$1:$F$258,2)</f>
        <v>#N/A</v>
      </c>
      <c r="L2076" s="22"/>
      <c r="M2076" s="22"/>
      <c r="N2076" s="203"/>
      <c r="O2076" s="183"/>
      <c r="P2076" s="22"/>
      <c r="Q2076" s="203"/>
      <c r="R2076" s="183"/>
      <c r="S2076" s="184" t="n">
        <f aca="false">'Piano Finanziario Annuale'!$F$6</f>
        <v>0</v>
      </c>
      <c r="T2076" s="185" t="n">
        <v>0</v>
      </c>
      <c r="U2076" s="186"/>
      <c r="V2076" s="187" t="n">
        <f aca="false">(T2076*U2076)</f>
        <v>0</v>
      </c>
      <c r="W2076" s="185" t="n">
        <v>0</v>
      </c>
      <c r="X2076" s="185" t="n">
        <f aca="false">IF(OR(S2076="sì",S2076="forfettario 190"),SUM(T2076+W2076),SUM(T2076+V2076+W2076))</f>
        <v>0</v>
      </c>
      <c r="Y2076" s="205"/>
      <c r="Z2076" s="205"/>
      <c r="AA2076" s="206"/>
      <c r="AB2076" s="189" t="n">
        <f aca="false">IF(AA2076="SI",X2076,0)</f>
        <v>0</v>
      </c>
      <c r="AC2076" s="207"/>
      <c r="AD2076" s="207"/>
      <c r="AE2076" s="207"/>
      <c r="AF2076" s="207"/>
      <c r="AG2076" s="207"/>
      <c r="AH2076" s="208"/>
    </row>
    <row r="2077" customFormat="false" ht="13.5" hidden="false" customHeight="true" outlineLevel="0" collapsed="false">
      <c r="A2077" s="22" t="n">
        <v>2076</v>
      </c>
      <c r="B2077" s="180"/>
      <c r="C2077" s="22"/>
      <c r="D2077" s="22"/>
      <c r="E2077" s="22"/>
      <c r="F2077" s="22"/>
      <c r="G2077" s="22"/>
      <c r="H2077" s="183"/>
      <c r="I2077" s="183"/>
      <c r="J2077" s="22"/>
      <c r="K2077" s="191" t="e">
        <f aca="false">VLOOKUP('Altri Costi'!J2077,Legenda!$D$1:$F$258,2)</f>
        <v>#N/A</v>
      </c>
      <c r="L2077" s="22"/>
      <c r="M2077" s="22"/>
      <c r="N2077" s="203"/>
      <c r="O2077" s="183"/>
      <c r="P2077" s="22"/>
      <c r="Q2077" s="203"/>
      <c r="R2077" s="183"/>
      <c r="S2077" s="184" t="n">
        <f aca="false">'Piano Finanziario Annuale'!$F$6</f>
        <v>0</v>
      </c>
      <c r="T2077" s="185" t="n">
        <v>0</v>
      </c>
      <c r="U2077" s="186"/>
      <c r="V2077" s="187" t="n">
        <f aca="false">(T2077*U2077)</f>
        <v>0</v>
      </c>
      <c r="W2077" s="185" t="n">
        <v>0</v>
      </c>
      <c r="X2077" s="185" t="n">
        <f aca="false">IF(OR(S2077="sì",S2077="forfettario 190"),SUM(T2077+W2077),SUM(T2077+V2077+W2077))</f>
        <v>0</v>
      </c>
      <c r="Y2077" s="205"/>
      <c r="Z2077" s="205"/>
      <c r="AA2077" s="206"/>
      <c r="AB2077" s="189" t="n">
        <f aca="false">IF(AA2077="SI",X2077,0)</f>
        <v>0</v>
      </c>
      <c r="AC2077" s="207"/>
      <c r="AD2077" s="207"/>
      <c r="AE2077" s="207"/>
      <c r="AF2077" s="207"/>
      <c r="AG2077" s="207"/>
      <c r="AH2077" s="208"/>
    </row>
    <row r="2078" customFormat="false" ht="13.5" hidden="false" customHeight="true" outlineLevel="0" collapsed="false">
      <c r="A2078" s="22" t="n">
        <v>2077</v>
      </c>
      <c r="B2078" s="180"/>
      <c r="C2078" s="22"/>
      <c r="D2078" s="22"/>
      <c r="E2078" s="22"/>
      <c r="F2078" s="22"/>
      <c r="G2078" s="22"/>
      <c r="H2078" s="183"/>
      <c r="I2078" s="183"/>
      <c r="J2078" s="22"/>
      <c r="K2078" s="191" t="e">
        <f aca="false">VLOOKUP('Altri Costi'!J2078,Legenda!$D$1:$F$258,2)</f>
        <v>#N/A</v>
      </c>
      <c r="L2078" s="22"/>
      <c r="M2078" s="22"/>
      <c r="N2078" s="203"/>
      <c r="O2078" s="183"/>
      <c r="P2078" s="22"/>
      <c r="Q2078" s="203"/>
      <c r="R2078" s="183"/>
      <c r="S2078" s="184" t="n">
        <f aca="false">'Piano Finanziario Annuale'!$F$6</f>
        <v>0</v>
      </c>
      <c r="T2078" s="185" t="n">
        <v>0</v>
      </c>
      <c r="U2078" s="186"/>
      <c r="V2078" s="187" t="n">
        <f aca="false">(T2078*U2078)</f>
        <v>0</v>
      </c>
      <c r="W2078" s="185" t="n">
        <v>0</v>
      </c>
      <c r="X2078" s="185" t="n">
        <f aca="false">IF(OR(S2078="sì",S2078="forfettario 190"),SUM(T2078+W2078),SUM(T2078+V2078+W2078))</f>
        <v>0</v>
      </c>
      <c r="Y2078" s="205"/>
      <c r="Z2078" s="205"/>
      <c r="AA2078" s="206"/>
      <c r="AB2078" s="189" t="n">
        <f aca="false">IF(AA2078="SI",X2078,0)</f>
        <v>0</v>
      </c>
      <c r="AC2078" s="207"/>
      <c r="AD2078" s="207"/>
      <c r="AE2078" s="207"/>
      <c r="AF2078" s="207"/>
      <c r="AG2078" s="207"/>
      <c r="AH2078" s="208"/>
    </row>
    <row r="2079" customFormat="false" ht="13.5" hidden="false" customHeight="true" outlineLevel="0" collapsed="false">
      <c r="A2079" s="22" t="n">
        <v>2078</v>
      </c>
      <c r="B2079" s="180"/>
      <c r="C2079" s="22"/>
      <c r="D2079" s="22"/>
      <c r="E2079" s="22"/>
      <c r="F2079" s="22"/>
      <c r="G2079" s="22"/>
      <c r="H2079" s="183"/>
      <c r="I2079" s="183"/>
      <c r="J2079" s="22"/>
      <c r="K2079" s="191" t="e">
        <f aca="false">VLOOKUP('Altri Costi'!J2079,Legenda!$D$1:$F$258,2)</f>
        <v>#N/A</v>
      </c>
      <c r="L2079" s="22"/>
      <c r="M2079" s="22"/>
      <c r="N2079" s="203"/>
      <c r="O2079" s="183"/>
      <c r="P2079" s="22"/>
      <c r="Q2079" s="203"/>
      <c r="R2079" s="183"/>
      <c r="S2079" s="184" t="n">
        <f aca="false">'Piano Finanziario Annuale'!$F$6</f>
        <v>0</v>
      </c>
      <c r="T2079" s="185" t="n">
        <v>0</v>
      </c>
      <c r="U2079" s="186"/>
      <c r="V2079" s="187" t="n">
        <f aca="false">(T2079*U2079)</f>
        <v>0</v>
      </c>
      <c r="W2079" s="185" t="n">
        <v>0</v>
      </c>
      <c r="X2079" s="185" t="n">
        <f aca="false">IF(OR(S2079="sì",S2079="forfettario 190"),SUM(T2079+W2079),SUM(T2079+V2079+W2079))</f>
        <v>0</v>
      </c>
      <c r="Y2079" s="205"/>
      <c r="Z2079" s="205"/>
      <c r="AA2079" s="206"/>
      <c r="AB2079" s="189" t="n">
        <f aca="false">IF(AA2079="SI",X2079,0)</f>
        <v>0</v>
      </c>
      <c r="AC2079" s="207"/>
      <c r="AD2079" s="207"/>
      <c r="AE2079" s="207"/>
      <c r="AF2079" s="207"/>
      <c r="AG2079" s="207"/>
      <c r="AH2079" s="208"/>
    </row>
    <row r="2080" customFormat="false" ht="13.5" hidden="false" customHeight="true" outlineLevel="0" collapsed="false">
      <c r="A2080" s="22" t="n">
        <v>2079</v>
      </c>
      <c r="B2080" s="180"/>
      <c r="C2080" s="22"/>
      <c r="D2080" s="22"/>
      <c r="E2080" s="22"/>
      <c r="F2080" s="22"/>
      <c r="G2080" s="22"/>
      <c r="H2080" s="183"/>
      <c r="I2080" s="183"/>
      <c r="J2080" s="22"/>
      <c r="K2080" s="191" t="e">
        <f aca="false">VLOOKUP('Altri Costi'!J2080,Legenda!$D$1:$F$258,2)</f>
        <v>#N/A</v>
      </c>
      <c r="L2080" s="22"/>
      <c r="M2080" s="22"/>
      <c r="N2080" s="203"/>
      <c r="O2080" s="183"/>
      <c r="P2080" s="22"/>
      <c r="Q2080" s="203"/>
      <c r="R2080" s="183"/>
      <c r="S2080" s="184" t="n">
        <f aca="false">'Piano Finanziario Annuale'!$F$6</f>
        <v>0</v>
      </c>
      <c r="T2080" s="185" t="n">
        <v>0</v>
      </c>
      <c r="U2080" s="186"/>
      <c r="V2080" s="187" t="n">
        <f aca="false">(T2080*U2080)</f>
        <v>0</v>
      </c>
      <c r="W2080" s="185" t="n">
        <v>0</v>
      </c>
      <c r="X2080" s="185" t="n">
        <f aca="false">IF(OR(S2080="sì",S2080="forfettario 190"),SUM(T2080+W2080),SUM(T2080+V2080+W2080))</f>
        <v>0</v>
      </c>
      <c r="Y2080" s="205"/>
      <c r="Z2080" s="205"/>
      <c r="AA2080" s="206"/>
      <c r="AB2080" s="189" t="n">
        <f aca="false">IF(AA2080="SI",X2080,0)</f>
        <v>0</v>
      </c>
      <c r="AC2080" s="207"/>
      <c r="AD2080" s="207"/>
      <c r="AE2080" s="207"/>
      <c r="AF2080" s="207"/>
      <c r="AG2080" s="207"/>
      <c r="AH2080" s="208"/>
    </row>
    <row r="2081" customFormat="false" ht="13.5" hidden="false" customHeight="true" outlineLevel="0" collapsed="false">
      <c r="A2081" s="22" t="n">
        <v>2080</v>
      </c>
      <c r="B2081" s="180"/>
      <c r="C2081" s="22"/>
      <c r="D2081" s="22"/>
      <c r="E2081" s="22"/>
      <c r="F2081" s="22"/>
      <c r="G2081" s="22"/>
      <c r="H2081" s="183"/>
      <c r="I2081" s="183"/>
      <c r="J2081" s="22"/>
      <c r="K2081" s="191" t="e">
        <f aca="false">VLOOKUP('Altri Costi'!J2081,Legenda!$D$1:$F$258,2)</f>
        <v>#N/A</v>
      </c>
      <c r="L2081" s="22"/>
      <c r="M2081" s="22"/>
      <c r="N2081" s="203"/>
      <c r="O2081" s="183"/>
      <c r="P2081" s="22"/>
      <c r="Q2081" s="203"/>
      <c r="R2081" s="183"/>
      <c r="S2081" s="184" t="n">
        <f aca="false">'Piano Finanziario Annuale'!$F$6</f>
        <v>0</v>
      </c>
      <c r="T2081" s="185" t="n">
        <v>0</v>
      </c>
      <c r="U2081" s="186"/>
      <c r="V2081" s="187" t="n">
        <f aca="false">(T2081*U2081)</f>
        <v>0</v>
      </c>
      <c r="W2081" s="185" t="n">
        <v>0</v>
      </c>
      <c r="X2081" s="185" t="n">
        <f aca="false">IF(OR(S2081="sì",S2081="forfettario 190"),SUM(T2081+W2081),SUM(T2081+V2081+W2081))</f>
        <v>0</v>
      </c>
      <c r="Y2081" s="205"/>
      <c r="Z2081" s="205"/>
      <c r="AA2081" s="206"/>
      <c r="AB2081" s="189" t="n">
        <f aca="false">IF(AA2081="SI",X2081,0)</f>
        <v>0</v>
      </c>
      <c r="AC2081" s="207"/>
      <c r="AD2081" s="207"/>
      <c r="AE2081" s="207"/>
      <c r="AF2081" s="207"/>
      <c r="AG2081" s="207"/>
      <c r="AH2081" s="208"/>
    </row>
    <row r="2082" customFormat="false" ht="13.5" hidden="false" customHeight="true" outlineLevel="0" collapsed="false">
      <c r="A2082" s="22" t="n">
        <v>2081</v>
      </c>
      <c r="B2082" s="180"/>
      <c r="C2082" s="22"/>
      <c r="D2082" s="22"/>
      <c r="E2082" s="22"/>
      <c r="F2082" s="22"/>
      <c r="G2082" s="22"/>
      <c r="H2082" s="183"/>
      <c r="I2082" s="183"/>
      <c r="J2082" s="22"/>
      <c r="K2082" s="191" t="e">
        <f aca="false">VLOOKUP('Altri Costi'!J2082,Legenda!$D$1:$F$258,2)</f>
        <v>#N/A</v>
      </c>
      <c r="L2082" s="22"/>
      <c r="M2082" s="22"/>
      <c r="N2082" s="203"/>
      <c r="O2082" s="183"/>
      <c r="P2082" s="22"/>
      <c r="Q2082" s="203"/>
      <c r="R2082" s="183"/>
      <c r="S2082" s="184" t="n">
        <f aca="false">'Piano Finanziario Annuale'!$F$6</f>
        <v>0</v>
      </c>
      <c r="T2082" s="185" t="n">
        <v>0</v>
      </c>
      <c r="U2082" s="186"/>
      <c r="V2082" s="187" t="n">
        <f aca="false">(T2082*U2082)</f>
        <v>0</v>
      </c>
      <c r="W2082" s="185" t="n">
        <v>0</v>
      </c>
      <c r="X2082" s="185" t="n">
        <f aca="false">IF(OR(S2082="sì",S2082="forfettario 190"),SUM(T2082+W2082),SUM(T2082+V2082+W2082))</f>
        <v>0</v>
      </c>
      <c r="Y2082" s="205"/>
      <c r="Z2082" s="205"/>
      <c r="AA2082" s="206"/>
      <c r="AB2082" s="189" t="n">
        <f aca="false">IF(AA2082="SI",X2082,0)</f>
        <v>0</v>
      </c>
      <c r="AC2082" s="207"/>
      <c r="AD2082" s="207"/>
      <c r="AE2082" s="207"/>
      <c r="AF2082" s="207"/>
      <c r="AG2082" s="207"/>
      <c r="AH2082" s="208"/>
    </row>
    <row r="2083" customFormat="false" ht="13.5" hidden="false" customHeight="true" outlineLevel="0" collapsed="false">
      <c r="A2083" s="22" t="n">
        <v>2082</v>
      </c>
      <c r="B2083" s="180"/>
      <c r="C2083" s="22"/>
      <c r="D2083" s="22"/>
      <c r="E2083" s="22"/>
      <c r="F2083" s="22"/>
      <c r="G2083" s="22"/>
      <c r="H2083" s="183"/>
      <c r="I2083" s="183"/>
      <c r="J2083" s="22"/>
      <c r="K2083" s="191" t="e">
        <f aca="false">VLOOKUP('Altri Costi'!J2083,Legenda!$D$1:$F$258,2)</f>
        <v>#N/A</v>
      </c>
      <c r="L2083" s="22"/>
      <c r="M2083" s="22"/>
      <c r="N2083" s="203"/>
      <c r="O2083" s="183"/>
      <c r="P2083" s="22"/>
      <c r="Q2083" s="203"/>
      <c r="R2083" s="183"/>
      <c r="S2083" s="184" t="n">
        <f aca="false">'Piano Finanziario Annuale'!$F$6</f>
        <v>0</v>
      </c>
      <c r="T2083" s="185" t="n">
        <v>0</v>
      </c>
      <c r="U2083" s="186"/>
      <c r="V2083" s="187" t="n">
        <f aca="false">(T2083*U2083)</f>
        <v>0</v>
      </c>
      <c r="W2083" s="185" t="n">
        <v>0</v>
      </c>
      <c r="X2083" s="185" t="n">
        <f aca="false">IF(OR(S2083="sì",S2083="forfettario 190"),SUM(T2083+W2083),SUM(T2083+V2083+W2083))</f>
        <v>0</v>
      </c>
      <c r="Y2083" s="205"/>
      <c r="Z2083" s="205"/>
      <c r="AA2083" s="206"/>
      <c r="AB2083" s="189" t="n">
        <f aca="false">IF(AA2083="SI",X2083,0)</f>
        <v>0</v>
      </c>
      <c r="AC2083" s="207"/>
      <c r="AD2083" s="207"/>
      <c r="AE2083" s="207"/>
      <c r="AF2083" s="207"/>
      <c r="AG2083" s="207"/>
      <c r="AH2083" s="208"/>
    </row>
    <row r="2084" customFormat="false" ht="13.5" hidden="false" customHeight="true" outlineLevel="0" collapsed="false">
      <c r="A2084" s="22" t="n">
        <v>2083</v>
      </c>
      <c r="B2084" s="180"/>
      <c r="C2084" s="22"/>
      <c r="D2084" s="22"/>
      <c r="E2084" s="22"/>
      <c r="F2084" s="22"/>
      <c r="G2084" s="22"/>
      <c r="H2084" s="183"/>
      <c r="I2084" s="183"/>
      <c r="J2084" s="22"/>
      <c r="K2084" s="191" t="e">
        <f aca="false">VLOOKUP('Altri Costi'!J2084,Legenda!$D$1:$F$258,2)</f>
        <v>#N/A</v>
      </c>
      <c r="L2084" s="22"/>
      <c r="M2084" s="22"/>
      <c r="N2084" s="203"/>
      <c r="O2084" s="183"/>
      <c r="P2084" s="22"/>
      <c r="Q2084" s="203"/>
      <c r="R2084" s="183"/>
      <c r="S2084" s="184" t="n">
        <f aca="false">'Piano Finanziario Annuale'!$F$6</f>
        <v>0</v>
      </c>
      <c r="T2084" s="185" t="n">
        <v>0</v>
      </c>
      <c r="U2084" s="186"/>
      <c r="V2084" s="187" t="n">
        <f aca="false">(T2084*U2084)</f>
        <v>0</v>
      </c>
      <c r="W2084" s="185" t="n">
        <v>0</v>
      </c>
      <c r="X2084" s="185" t="n">
        <f aca="false">IF(OR(S2084="sì",S2084="forfettario 190"),SUM(T2084+W2084),SUM(T2084+V2084+W2084))</f>
        <v>0</v>
      </c>
      <c r="Y2084" s="205"/>
      <c r="Z2084" s="205"/>
      <c r="AA2084" s="206"/>
      <c r="AB2084" s="189" t="n">
        <f aca="false">IF(AA2084="SI",X2084,0)</f>
        <v>0</v>
      </c>
      <c r="AC2084" s="207"/>
      <c r="AD2084" s="207"/>
      <c r="AE2084" s="207"/>
      <c r="AF2084" s="207"/>
      <c r="AG2084" s="207"/>
      <c r="AH2084" s="208"/>
    </row>
    <row r="2085" customFormat="false" ht="13.5" hidden="false" customHeight="true" outlineLevel="0" collapsed="false">
      <c r="A2085" s="22" t="n">
        <v>2084</v>
      </c>
      <c r="B2085" s="180"/>
      <c r="C2085" s="22"/>
      <c r="D2085" s="22"/>
      <c r="E2085" s="22"/>
      <c r="F2085" s="22"/>
      <c r="G2085" s="22"/>
      <c r="H2085" s="183"/>
      <c r="I2085" s="183"/>
      <c r="J2085" s="22"/>
      <c r="K2085" s="191" t="e">
        <f aca="false">VLOOKUP('Altri Costi'!J2085,Legenda!$D$1:$F$258,2)</f>
        <v>#N/A</v>
      </c>
      <c r="L2085" s="22"/>
      <c r="M2085" s="22"/>
      <c r="N2085" s="203"/>
      <c r="O2085" s="183"/>
      <c r="P2085" s="22"/>
      <c r="Q2085" s="203"/>
      <c r="R2085" s="183"/>
      <c r="S2085" s="184" t="n">
        <f aca="false">'Piano Finanziario Annuale'!$F$6</f>
        <v>0</v>
      </c>
      <c r="T2085" s="185" t="n">
        <v>0</v>
      </c>
      <c r="U2085" s="186"/>
      <c r="V2085" s="187" t="n">
        <f aca="false">(T2085*U2085)</f>
        <v>0</v>
      </c>
      <c r="W2085" s="185" t="n">
        <v>0</v>
      </c>
      <c r="X2085" s="185" t="n">
        <f aca="false">IF(OR(S2085="sì",S2085="forfettario 190"),SUM(T2085+W2085),SUM(T2085+V2085+W2085))</f>
        <v>0</v>
      </c>
      <c r="Y2085" s="205"/>
      <c r="Z2085" s="205"/>
      <c r="AA2085" s="206"/>
      <c r="AB2085" s="189" t="n">
        <f aca="false">IF(AA2085="SI",X2085,0)</f>
        <v>0</v>
      </c>
      <c r="AC2085" s="207"/>
      <c r="AD2085" s="207"/>
      <c r="AE2085" s="207"/>
      <c r="AF2085" s="207"/>
      <c r="AG2085" s="207"/>
      <c r="AH2085" s="208"/>
    </row>
    <row r="2086" customFormat="false" ht="13.5" hidden="false" customHeight="true" outlineLevel="0" collapsed="false">
      <c r="A2086" s="22" t="n">
        <v>2085</v>
      </c>
      <c r="B2086" s="180"/>
      <c r="C2086" s="22"/>
      <c r="D2086" s="22"/>
      <c r="E2086" s="22"/>
      <c r="F2086" s="22"/>
      <c r="G2086" s="22"/>
      <c r="H2086" s="183"/>
      <c r="I2086" s="183"/>
      <c r="J2086" s="22"/>
      <c r="K2086" s="191" t="e">
        <f aca="false">VLOOKUP('Altri Costi'!J2086,Legenda!$D$1:$F$258,2)</f>
        <v>#N/A</v>
      </c>
      <c r="L2086" s="22"/>
      <c r="M2086" s="22"/>
      <c r="N2086" s="203"/>
      <c r="O2086" s="183"/>
      <c r="P2086" s="22"/>
      <c r="Q2086" s="203"/>
      <c r="R2086" s="183"/>
      <c r="S2086" s="184" t="n">
        <f aca="false">'Piano Finanziario Annuale'!$F$6</f>
        <v>0</v>
      </c>
      <c r="T2086" s="185" t="n">
        <v>0</v>
      </c>
      <c r="U2086" s="186"/>
      <c r="V2086" s="187" t="n">
        <f aca="false">(T2086*U2086)</f>
        <v>0</v>
      </c>
      <c r="W2086" s="185" t="n">
        <v>0</v>
      </c>
      <c r="X2086" s="185" t="n">
        <f aca="false">IF(OR(S2086="sì",S2086="forfettario 190"),SUM(T2086+W2086),SUM(T2086+V2086+W2086))</f>
        <v>0</v>
      </c>
      <c r="Y2086" s="205"/>
      <c r="Z2086" s="205"/>
      <c r="AA2086" s="206"/>
      <c r="AB2086" s="189" t="n">
        <f aca="false">IF(AA2086="SI",X2086,0)</f>
        <v>0</v>
      </c>
      <c r="AC2086" s="207"/>
      <c r="AD2086" s="207"/>
      <c r="AE2086" s="207"/>
      <c r="AF2086" s="207"/>
      <c r="AG2086" s="207"/>
      <c r="AH2086" s="208"/>
    </row>
    <row r="2087" customFormat="false" ht="13.5" hidden="false" customHeight="true" outlineLevel="0" collapsed="false">
      <c r="A2087" s="22" t="n">
        <v>2086</v>
      </c>
      <c r="B2087" s="180"/>
      <c r="C2087" s="22"/>
      <c r="D2087" s="22"/>
      <c r="E2087" s="22"/>
      <c r="F2087" s="22"/>
      <c r="G2087" s="22"/>
      <c r="H2087" s="183"/>
      <c r="I2087" s="183"/>
      <c r="J2087" s="22"/>
      <c r="K2087" s="191" t="e">
        <f aca="false">VLOOKUP('Altri Costi'!J2087,Legenda!$D$1:$F$258,2)</f>
        <v>#N/A</v>
      </c>
      <c r="L2087" s="22"/>
      <c r="M2087" s="22"/>
      <c r="N2087" s="203"/>
      <c r="O2087" s="183"/>
      <c r="P2087" s="22"/>
      <c r="Q2087" s="203"/>
      <c r="R2087" s="183"/>
      <c r="S2087" s="184" t="n">
        <f aca="false">'Piano Finanziario Annuale'!$F$6</f>
        <v>0</v>
      </c>
      <c r="T2087" s="185" t="n">
        <v>0</v>
      </c>
      <c r="U2087" s="186"/>
      <c r="V2087" s="187" t="n">
        <f aca="false">(T2087*U2087)</f>
        <v>0</v>
      </c>
      <c r="W2087" s="185" t="n">
        <v>0</v>
      </c>
      <c r="X2087" s="185" t="n">
        <f aca="false">IF(OR(S2087="sì",S2087="forfettario 190"),SUM(T2087+W2087),SUM(T2087+V2087+W2087))</f>
        <v>0</v>
      </c>
      <c r="Y2087" s="205"/>
      <c r="Z2087" s="205"/>
      <c r="AA2087" s="206"/>
      <c r="AB2087" s="189" t="n">
        <f aca="false">IF(AA2087="SI",X2087,0)</f>
        <v>0</v>
      </c>
      <c r="AC2087" s="207"/>
      <c r="AD2087" s="207"/>
      <c r="AE2087" s="207"/>
      <c r="AF2087" s="207"/>
      <c r="AG2087" s="207"/>
      <c r="AH2087" s="208"/>
    </row>
    <row r="2088" customFormat="false" ht="13.5" hidden="false" customHeight="true" outlineLevel="0" collapsed="false">
      <c r="A2088" s="22" t="n">
        <v>2087</v>
      </c>
      <c r="B2088" s="180"/>
      <c r="C2088" s="22"/>
      <c r="D2088" s="22"/>
      <c r="E2088" s="22"/>
      <c r="F2088" s="22"/>
      <c r="G2088" s="22"/>
      <c r="H2088" s="183"/>
      <c r="I2088" s="183"/>
      <c r="J2088" s="22"/>
      <c r="K2088" s="191" t="e">
        <f aca="false">VLOOKUP('Altri Costi'!J2088,Legenda!$D$1:$F$258,2)</f>
        <v>#N/A</v>
      </c>
      <c r="L2088" s="22"/>
      <c r="M2088" s="22"/>
      <c r="N2088" s="203"/>
      <c r="O2088" s="183"/>
      <c r="P2088" s="22"/>
      <c r="Q2088" s="203"/>
      <c r="R2088" s="183"/>
      <c r="S2088" s="184" t="n">
        <f aca="false">'Piano Finanziario Annuale'!$F$6</f>
        <v>0</v>
      </c>
      <c r="T2088" s="185" t="n">
        <v>0</v>
      </c>
      <c r="U2088" s="186"/>
      <c r="V2088" s="187" t="n">
        <f aca="false">(T2088*U2088)</f>
        <v>0</v>
      </c>
      <c r="W2088" s="185" t="n">
        <v>0</v>
      </c>
      <c r="X2088" s="185" t="n">
        <f aca="false">IF(OR(S2088="sì",S2088="forfettario 190"),SUM(T2088+W2088),SUM(T2088+V2088+W2088))</f>
        <v>0</v>
      </c>
      <c r="Y2088" s="205"/>
      <c r="Z2088" s="205"/>
      <c r="AA2088" s="206"/>
      <c r="AB2088" s="189" t="n">
        <f aca="false">IF(AA2088="SI",X2088,0)</f>
        <v>0</v>
      </c>
      <c r="AC2088" s="207"/>
      <c r="AD2088" s="207"/>
      <c r="AE2088" s="207"/>
      <c r="AF2088" s="207"/>
      <c r="AG2088" s="207"/>
      <c r="AH2088" s="208"/>
    </row>
    <row r="2089" customFormat="false" ht="13.5" hidden="false" customHeight="true" outlineLevel="0" collapsed="false">
      <c r="A2089" s="22" t="n">
        <v>2088</v>
      </c>
      <c r="B2089" s="180"/>
      <c r="C2089" s="22"/>
      <c r="D2089" s="22"/>
      <c r="E2089" s="22"/>
      <c r="F2089" s="22"/>
      <c r="G2089" s="22"/>
      <c r="H2089" s="183"/>
      <c r="I2089" s="183"/>
      <c r="J2089" s="22"/>
      <c r="K2089" s="191" t="e">
        <f aca="false">VLOOKUP('Altri Costi'!J2089,Legenda!$D$1:$F$258,2)</f>
        <v>#N/A</v>
      </c>
      <c r="L2089" s="22"/>
      <c r="M2089" s="22"/>
      <c r="N2089" s="203"/>
      <c r="O2089" s="183"/>
      <c r="P2089" s="22"/>
      <c r="Q2089" s="203"/>
      <c r="R2089" s="183"/>
      <c r="S2089" s="184" t="n">
        <f aca="false">'Piano Finanziario Annuale'!$F$6</f>
        <v>0</v>
      </c>
      <c r="T2089" s="185" t="n">
        <v>0</v>
      </c>
      <c r="U2089" s="186"/>
      <c r="V2089" s="187" t="n">
        <f aca="false">(T2089*U2089)</f>
        <v>0</v>
      </c>
      <c r="W2089" s="185" t="n">
        <v>0</v>
      </c>
      <c r="X2089" s="185" t="n">
        <f aca="false">IF(OR(S2089="sì",S2089="forfettario 190"),SUM(T2089+W2089),SUM(T2089+V2089+W2089))</f>
        <v>0</v>
      </c>
      <c r="Y2089" s="205"/>
      <c r="Z2089" s="205"/>
      <c r="AA2089" s="206"/>
      <c r="AB2089" s="189" t="n">
        <f aca="false">IF(AA2089="SI",X2089,0)</f>
        <v>0</v>
      </c>
      <c r="AC2089" s="207"/>
      <c r="AD2089" s="207"/>
      <c r="AE2089" s="207"/>
      <c r="AF2089" s="207"/>
      <c r="AG2089" s="207"/>
      <c r="AH2089" s="208"/>
    </row>
    <row r="2090" customFormat="false" ht="13.5" hidden="false" customHeight="true" outlineLevel="0" collapsed="false">
      <c r="A2090" s="22" t="n">
        <v>2089</v>
      </c>
      <c r="B2090" s="180"/>
      <c r="C2090" s="22"/>
      <c r="D2090" s="22"/>
      <c r="E2090" s="22"/>
      <c r="F2090" s="22"/>
      <c r="G2090" s="22"/>
      <c r="H2090" s="183"/>
      <c r="I2090" s="183"/>
      <c r="J2090" s="22"/>
      <c r="K2090" s="191" t="e">
        <f aca="false">VLOOKUP('Altri Costi'!J2090,Legenda!$D$1:$F$258,2)</f>
        <v>#N/A</v>
      </c>
      <c r="L2090" s="22"/>
      <c r="M2090" s="22"/>
      <c r="N2090" s="203"/>
      <c r="O2090" s="183"/>
      <c r="P2090" s="22"/>
      <c r="Q2090" s="203"/>
      <c r="R2090" s="183"/>
      <c r="S2090" s="184" t="n">
        <f aca="false">'Piano Finanziario Annuale'!$F$6</f>
        <v>0</v>
      </c>
      <c r="T2090" s="185" t="n">
        <v>0</v>
      </c>
      <c r="U2090" s="186"/>
      <c r="V2090" s="187" t="n">
        <f aca="false">(T2090*U2090)</f>
        <v>0</v>
      </c>
      <c r="W2090" s="185" t="n">
        <v>0</v>
      </c>
      <c r="X2090" s="185" t="n">
        <f aca="false">IF(OR(S2090="sì",S2090="forfettario 190"),SUM(T2090+W2090),SUM(T2090+V2090+W2090))</f>
        <v>0</v>
      </c>
      <c r="Y2090" s="205"/>
      <c r="Z2090" s="205"/>
      <c r="AA2090" s="206"/>
      <c r="AB2090" s="189" t="n">
        <f aca="false">IF(AA2090="SI",X2090,0)</f>
        <v>0</v>
      </c>
      <c r="AC2090" s="207"/>
      <c r="AD2090" s="207"/>
      <c r="AE2090" s="207"/>
      <c r="AF2090" s="207"/>
      <c r="AG2090" s="207"/>
      <c r="AH2090" s="208"/>
    </row>
    <row r="2091" customFormat="false" ht="13.5" hidden="false" customHeight="true" outlineLevel="0" collapsed="false">
      <c r="A2091" s="22" t="n">
        <v>2090</v>
      </c>
      <c r="B2091" s="180"/>
      <c r="C2091" s="22"/>
      <c r="D2091" s="22"/>
      <c r="E2091" s="22"/>
      <c r="F2091" s="22"/>
      <c r="G2091" s="22"/>
      <c r="H2091" s="183"/>
      <c r="I2091" s="183"/>
      <c r="J2091" s="22"/>
      <c r="K2091" s="191" t="e">
        <f aca="false">VLOOKUP('Altri Costi'!J2091,Legenda!$D$1:$F$258,2)</f>
        <v>#N/A</v>
      </c>
      <c r="L2091" s="22"/>
      <c r="M2091" s="22"/>
      <c r="N2091" s="203"/>
      <c r="O2091" s="183"/>
      <c r="P2091" s="22"/>
      <c r="Q2091" s="203"/>
      <c r="R2091" s="183"/>
      <c r="S2091" s="184" t="n">
        <f aca="false">'Piano Finanziario Annuale'!$F$6</f>
        <v>0</v>
      </c>
      <c r="T2091" s="185" t="n">
        <v>0</v>
      </c>
      <c r="U2091" s="186"/>
      <c r="V2091" s="187" t="n">
        <f aca="false">(T2091*U2091)</f>
        <v>0</v>
      </c>
      <c r="W2091" s="185" t="n">
        <v>0</v>
      </c>
      <c r="X2091" s="185" t="n">
        <f aca="false">IF(OR(S2091="sì",S2091="forfettario 190"),SUM(T2091+W2091),SUM(T2091+V2091+W2091))</f>
        <v>0</v>
      </c>
      <c r="Y2091" s="205"/>
      <c r="Z2091" s="205"/>
      <c r="AA2091" s="206"/>
      <c r="AB2091" s="189" t="n">
        <f aca="false">IF(AA2091="SI",X2091,0)</f>
        <v>0</v>
      </c>
      <c r="AC2091" s="207"/>
      <c r="AD2091" s="207"/>
      <c r="AE2091" s="207"/>
      <c r="AF2091" s="207"/>
      <c r="AG2091" s="207"/>
      <c r="AH2091" s="208"/>
    </row>
    <row r="2092" customFormat="false" ht="13.5" hidden="false" customHeight="true" outlineLevel="0" collapsed="false">
      <c r="A2092" s="22" t="n">
        <v>2091</v>
      </c>
      <c r="B2092" s="180"/>
      <c r="C2092" s="22"/>
      <c r="D2092" s="22"/>
      <c r="E2092" s="22"/>
      <c r="F2092" s="22"/>
      <c r="G2092" s="22"/>
      <c r="H2092" s="183"/>
      <c r="I2092" s="183"/>
      <c r="J2092" s="22"/>
      <c r="K2092" s="191" t="e">
        <f aca="false">VLOOKUP('Altri Costi'!J2092,Legenda!$D$1:$F$258,2)</f>
        <v>#N/A</v>
      </c>
      <c r="L2092" s="22"/>
      <c r="M2092" s="22"/>
      <c r="N2092" s="203"/>
      <c r="O2092" s="183"/>
      <c r="P2092" s="22"/>
      <c r="Q2092" s="203"/>
      <c r="R2092" s="183"/>
      <c r="S2092" s="184" t="n">
        <f aca="false">'Piano Finanziario Annuale'!$F$6</f>
        <v>0</v>
      </c>
      <c r="T2092" s="185" t="n">
        <v>0</v>
      </c>
      <c r="U2092" s="186"/>
      <c r="V2092" s="187" t="n">
        <f aca="false">(T2092*U2092)</f>
        <v>0</v>
      </c>
      <c r="W2092" s="185" t="n">
        <v>0</v>
      </c>
      <c r="X2092" s="185" t="n">
        <f aca="false">IF(OR(S2092="sì",S2092="forfettario 190"),SUM(T2092+W2092),SUM(T2092+V2092+W2092))</f>
        <v>0</v>
      </c>
      <c r="Y2092" s="205"/>
      <c r="Z2092" s="205"/>
      <c r="AA2092" s="206"/>
      <c r="AB2092" s="189" t="n">
        <f aca="false">IF(AA2092="SI",X2092,0)</f>
        <v>0</v>
      </c>
      <c r="AC2092" s="207"/>
      <c r="AD2092" s="207"/>
      <c r="AE2092" s="207"/>
      <c r="AF2092" s="207"/>
      <c r="AG2092" s="207"/>
      <c r="AH2092" s="208"/>
    </row>
    <row r="2093" customFormat="false" ht="13.5" hidden="false" customHeight="true" outlineLevel="0" collapsed="false">
      <c r="A2093" s="22" t="n">
        <v>2092</v>
      </c>
      <c r="B2093" s="180"/>
      <c r="C2093" s="22"/>
      <c r="D2093" s="22"/>
      <c r="E2093" s="22"/>
      <c r="F2093" s="22"/>
      <c r="G2093" s="22"/>
      <c r="H2093" s="183"/>
      <c r="I2093" s="183"/>
      <c r="J2093" s="22"/>
      <c r="K2093" s="191" t="e">
        <f aca="false">VLOOKUP('Altri Costi'!J2093,Legenda!$D$1:$F$258,2)</f>
        <v>#N/A</v>
      </c>
      <c r="L2093" s="22"/>
      <c r="M2093" s="22"/>
      <c r="N2093" s="203"/>
      <c r="O2093" s="183"/>
      <c r="P2093" s="22"/>
      <c r="Q2093" s="203"/>
      <c r="R2093" s="183"/>
      <c r="S2093" s="184" t="n">
        <f aca="false">'Piano Finanziario Annuale'!$F$6</f>
        <v>0</v>
      </c>
      <c r="T2093" s="185" t="n">
        <v>0</v>
      </c>
      <c r="U2093" s="186"/>
      <c r="V2093" s="187" t="n">
        <f aca="false">(T2093*U2093)</f>
        <v>0</v>
      </c>
      <c r="W2093" s="185" t="n">
        <v>0</v>
      </c>
      <c r="X2093" s="185" t="n">
        <f aca="false">IF(OR(S2093="sì",S2093="forfettario 190"),SUM(T2093+W2093),SUM(T2093+V2093+W2093))</f>
        <v>0</v>
      </c>
      <c r="Y2093" s="205"/>
      <c r="Z2093" s="205"/>
      <c r="AA2093" s="206"/>
      <c r="AB2093" s="189" t="n">
        <f aca="false">IF(AA2093="SI",X2093,0)</f>
        <v>0</v>
      </c>
      <c r="AC2093" s="207"/>
      <c r="AD2093" s="207"/>
      <c r="AE2093" s="207"/>
      <c r="AF2093" s="207"/>
      <c r="AG2093" s="207"/>
      <c r="AH2093" s="208"/>
    </row>
    <row r="2094" customFormat="false" ht="13.5" hidden="false" customHeight="true" outlineLevel="0" collapsed="false">
      <c r="A2094" s="22" t="n">
        <v>2093</v>
      </c>
      <c r="B2094" s="180"/>
      <c r="C2094" s="22"/>
      <c r="D2094" s="22"/>
      <c r="E2094" s="22"/>
      <c r="F2094" s="22"/>
      <c r="G2094" s="22"/>
      <c r="H2094" s="183"/>
      <c r="I2094" s="183"/>
      <c r="J2094" s="22"/>
      <c r="K2094" s="191" t="e">
        <f aca="false">VLOOKUP('Altri Costi'!J2094,Legenda!$D$1:$F$258,2)</f>
        <v>#N/A</v>
      </c>
      <c r="L2094" s="22"/>
      <c r="M2094" s="22"/>
      <c r="N2094" s="203"/>
      <c r="O2094" s="183"/>
      <c r="P2094" s="22"/>
      <c r="Q2094" s="203"/>
      <c r="R2094" s="183"/>
      <c r="S2094" s="184" t="n">
        <f aca="false">'Piano Finanziario Annuale'!$F$6</f>
        <v>0</v>
      </c>
      <c r="T2094" s="185" t="n">
        <v>0</v>
      </c>
      <c r="U2094" s="186"/>
      <c r="V2094" s="187" t="n">
        <f aca="false">(T2094*U2094)</f>
        <v>0</v>
      </c>
      <c r="W2094" s="185" t="n">
        <v>0</v>
      </c>
      <c r="X2094" s="185" t="n">
        <f aca="false">IF(OR(S2094="sì",S2094="forfettario 190"),SUM(T2094+W2094),SUM(T2094+V2094+W2094))</f>
        <v>0</v>
      </c>
      <c r="Y2094" s="205"/>
      <c r="Z2094" s="205"/>
      <c r="AA2094" s="206"/>
      <c r="AB2094" s="189" t="n">
        <f aca="false">IF(AA2094="SI",X2094,0)</f>
        <v>0</v>
      </c>
      <c r="AC2094" s="207"/>
      <c r="AD2094" s="207"/>
      <c r="AE2094" s="207"/>
      <c r="AF2094" s="207"/>
      <c r="AG2094" s="207"/>
      <c r="AH2094" s="208"/>
    </row>
    <row r="2095" customFormat="false" ht="13.5" hidden="false" customHeight="true" outlineLevel="0" collapsed="false">
      <c r="A2095" s="22" t="n">
        <v>2094</v>
      </c>
      <c r="B2095" s="180"/>
      <c r="C2095" s="22"/>
      <c r="D2095" s="22"/>
      <c r="E2095" s="22"/>
      <c r="F2095" s="22"/>
      <c r="G2095" s="22"/>
      <c r="H2095" s="183"/>
      <c r="I2095" s="183"/>
      <c r="J2095" s="22"/>
      <c r="K2095" s="191" t="e">
        <f aca="false">VLOOKUP('Altri Costi'!J2095,Legenda!$D$1:$F$258,2)</f>
        <v>#N/A</v>
      </c>
      <c r="L2095" s="22"/>
      <c r="M2095" s="22"/>
      <c r="N2095" s="203"/>
      <c r="O2095" s="183"/>
      <c r="P2095" s="22"/>
      <c r="Q2095" s="203"/>
      <c r="R2095" s="183"/>
      <c r="S2095" s="184" t="n">
        <f aca="false">'Piano Finanziario Annuale'!$F$6</f>
        <v>0</v>
      </c>
      <c r="T2095" s="185" t="n">
        <v>0</v>
      </c>
      <c r="U2095" s="186"/>
      <c r="V2095" s="187" t="n">
        <f aca="false">(T2095*U2095)</f>
        <v>0</v>
      </c>
      <c r="W2095" s="185" t="n">
        <v>0</v>
      </c>
      <c r="X2095" s="185" t="n">
        <f aca="false">IF(OR(S2095="sì",S2095="forfettario 190"),SUM(T2095+W2095),SUM(T2095+V2095+W2095))</f>
        <v>0</v>
      </c>
      <c r="Y2095" s="205"/>
      <c r="Z2095" s="205"/>
      <c r="AA2095" s="206"/>
      <c r="AB2095" s="189" t="n">
        <f aca="false">IF(AA2095="SI",X2095,0)</f>
        <v>0</v>
      </c>
      <c r="AC2095" s="207"/>
      <c r="AD2095" s="207"/>
      <c r="AE2095" s="207"/>
      <c r="AF2095" s="207"/>
      <c r="AG2095" s="207"/>
      <c r="AH2095" s="208"/>
    </row>
    <row r="2096" customFormat="false" ht="13.5" hidden="false" customHeight="true" outlineLevel="0" collapsed="false">
      <c r="A2096" s="22" t="n">
        <v>2095</v>
      </c>
      <c r="B2096" s="180"/>
      <c r="C2096" s="22"/>
      <c r="D2096" s="22"/>
      <c r="E2096" s="22"/>
      <c r="F2096" s="22"/>
      <c r="G2096" s="22"/>
      <c r="H2096" s="183"/>
      <c r="I2096" s="183"/>
      <c r="J2096" s="22"/>
      <c r="K2096" s="191" t="e">
        <f aca="false">VLOOKUP('Altri Costi'!J2096,Legenda!$D$1:$F$258,2)</f>
        <v>#N/A</v>
      </c>
      <c r="L2096" s="22"/>
      <c r="M2096" s="22"/>
      <c r="N2096" s="203"/>
      <c r="O2096" s="183"/>
      <c r="P2096" s="22"/>
      <c r="Q2096" s="203"/>
      <c r="R2096" s="183"/>
      <c r="S2096" s="184" t="n">
        <f aca="false">'Piano Finanziario Annuale'!$F$6</f>
        <v>0</v>
      </c>
      <c r="T2096" s="185" t="n">
        <v>0</v>
      </c>
      <c r="U2096" s="186"/>
      <c r="V2096" s="187" t="n">
        <f aca="false">(T2096*U2096)</f>
        <v>0</v>
      </c>
      <c r="W2096" s="185" t="n">
        <v>0</v>
      </c>
      <c r="X2096" s="185" t="n">
        <f aca="false">IF(OR(S2096="sì",S2096="forfettario 190"),SUM(T2096+W2096),SUM(T2096+V2096+W2096))</f>
        <v>0</v>
      </c>
      <c r="Y2096" s="205"/>
      <c r="Z2096" s="205"/>
      <c r="AA2096" s="206"/>
      <c r="AB2096" s="189" t="n">
        <f aca="false">IF(AA2096="SI",X2096,0)</f>
        <v>0</v>
      </c>
      <c r="AC2096" s="207"/>
      <c r="AD2096" s="207"/>
      <c r="AE2096" s="207"/>
      <c r="AF2096" s="207"/>
      <c r="AG2096" s="207"/>
      <c r="AH2096" s="208"/>
    </row>
    <row r="2097" customFormat="false" ht="13.5" hidden="false" customHeight="true" outlineLevel="0" collapsed="false">
      <c r="A2097" s="22" t="n">
        <v>2096</v>
      </c>
      <c r="B2097" s="180"/>
      <c r="C2097" s="22"/>
      <c r="D2097" s="22"/>
      <c r="E2097" s="22"/>
      <c r="F2097" s="22"/>
      <c r="G2097" s="22"/>
      <c r="H2097" s="183"/>
      <c r="I2097" s="183"/>
      <c r="J2097" s="22"/>
      <c r="K2097" s="191" t="e">
        <f aca="false">VLOOKUP('Altri Costi'!J2097,Legenda!$D$1:$F$258,2)</f>
        <v>#N/A</v>
      </c>
      <c r="L2097" s="22"/>
      <c r="M2097" s="22"/>
      <c r="N2097" s="203"/>
      <c r="O2097" s="183"/>
      <c r="P2097" s="22"/>
      <c r="Q2097" s="203"/>
      <c r="R2097" s="183"/>
      <c r="S2097" s="184" t="n">
        <f aca="false">'Piano Finanziario Annuale'!$F$6</f>
        <v>0</v>
      </c>
      <c r="T2097" s="185" t="n">
        <v>0</v>
      </c>
      <c r="U2097" s="186"/>
      <c r="V2097" s="187" t="n">
        <f aca="false">(T2097*U2097)</f>
        <v>0</v>
      </c>
      <c r="W2097" s="185" t="n">
        <v>0</v>
      </c>
      <c r="X2097" s="185" t="n">
        <f aca="false">IF(OR(S2097="sì",S2097="forfettario 190"),SUM(T2097+W2097),SUM(T2097+V2097+W2097))</f>
        <v>0</v>
      </c>
      <c r="Y2097" s="205"/>
      <c r="Z2097" s="205"/>
      <c r="AA2097" s="206"/>
      <c r="AB2097" s="189" t="n">
        <f aca="false">IF(AA2097="SI",X2097,0)</f>
        <v>0</v>
      </c>
      <c r="AC2097" s="207"/>
      <c r="AD2097" s="207"/>
      <c r="AE2097" s="207"/>
      <c r="AF2097" s="207"/>
      <c r="AG2097" s="207"/>
      <c r="AH2097" s="208"/>
    </row>
    <row r="2098" customFormat="false" ht="13.5" hidden="false" customHeight="true" outlineLevel="0" collapsed="false">
      <c r="A2098" s="22" t="n">
        <v>2097</v>
      </c>
      <c r="B2098" s="180"/>
      <c r="C2098" s="22"/>
      <c r="D2098" s="22"/>
      <c r="E2098" s="22"/>
      <c r="F2098" s="22"/>
      <c r="G2098" s="22"/>
      <c r="H2098" s="183"/>
      <c r="I2098" s="183"/>
      <c r="J2098" s="22"/>
      <c r="K2098" s="191" t="e">
        <f aca="false">VLOOKUP('Altri Costi'!J2098,Legenda!$D$1:$F$258,2)</f>
        <v>#N/A</v>
      </c>
      <c r="L2098" s="22"/>
      <c r="M2098" s="22"/>
      <c r="N2098" s="203"/>
      <c r="O2098" s="183"/>
      <c r="P2098" s="22"/>
      <c r="Q2098" s="203"/>
      <c r="R2098" s="183"/>
      <c r="S2098" s="184" t="n">
        <f aca="false">'Piano Finanziario Annuale'!$F$6</f>
        <v>0</v>
      </c>
      <c r="T2098" s="185" t="n">
        <v>0</v>
      </c>
      <c r="U2098" s="186"/>
      <c r="V2098" s="187" t="n">
        <f aca="false">(T2098*U2098)</f>
        <v>0</v>
      </c>
      <c r="W2098" s="185" t="n">
        <v>0</v>
      </c>
      <c r="X2098" s="185" t="n">
        <f aca="false">IF(OR(S2098="sì",S2098="forfettario 190"),SUM(T2098+W2098),SUM(T2098+V2098+W2098))</f>
        <v>0</v>
      </c>
      <c r="Y2098" s="205"/>
      <c r="Z2098" s="205"/>
      <c r="AA2098" s="206"/>
      <c r="AB2098" s="189" t="n">
        <f aca="false">IF(AA2098="SI",X2098,0)</f>
        <v>0</v>
      </c>
      <c r="AC2098" s="207"/>
      <c r="AD2098" s="207"/>
      <c r="AE2098" s="207"/>
      <c r="AF2098" s="207"/>
      <c r="AG2098" s="207"/>
      <c r="AH2098" s="208"/>
    </row>
    <row r="2099" customFormat="false" ht="13.5" hidden="false" customHeight="true" outlineLevel="0" collapsed="false">
      <c r="A2099" s="22" t="n">
        <v>2098</v>
      </c>
      <c r="B2099" s="180"/>
      <c r="C2099" s="22"/>
      <c r="D2099" s="22"/>
      <c r="E2099" s="22"/>
      <c r="F2099" s="22"/>
      <c r="G2099" s="22"/>
      <c r="H2099" s="183"/>
      <c r="I2099" s="183"/>
      <c r="J2099" s="22"/>
      <c r="K2099" s="191" t="e">
        <f aca="false">VLOOKUP('Altri Costi'!J2099,Legenda!$D$1:$F$258,2)</f>
        <v>#N/A</v>
      </c>
      <c r="L2099" s="22"/>
      <c r="M2099" s="22"/>
      <c r="N2099" s="203"/>
      <c r="O2099" s="183"/>
      <c r="P2099" s="22"/>
      <c r="Q2099" s="203"/>
      <c r="R2099" s="183"/>
      <c r="S2099" s="184" t="n">
        <f aca="false">'Piano Finanziario Annuale'!$F$6</f>
        <v>0</v>
      </c>
      <c r="T2099" s="185" t="n">
        <v>0</v>
      </c>
      <c r="U2099" s="186"/>
      <c r="V2099" s="187" t="n">
        <f aca="false">(T2099*U2099)</f>
        <v>0</v>
      </c>
      <c r="W2099" s="185" t="n">
        <v>0</v>
      </c>
      <c r="X2099" s="185" t="n">
        <f aca="false">IF(OR(S2099="sì",S2099="forfettario 190"),SUM(T2099+W2099),SUM(T2099+V2099+W2099))</f>
        <v>0</v>
      </c>
      <c r="Y2099" s="205"/>
      <c r="Z2099" s="205"/>
      <c r="AA2099" s="206"/>
      <c r="AB2099" s="189" t="n">
        <f aca="false">IF(AA2099="SI",X2099,0)</f>
        <v>0</v>
      </c>
      <c r="AC2099" s="207"/>
      <c r="AD2099" s="207"/>
      <c r="AE2099" s="207"/>
      <c r="AF2099" s="207"/>
      <c r="AG2099" s="207"/>
      <c r="AH2099" s="208"/>
    </row>
    <row r="2100" customFormat="false" ht="13.5" hidden="false" customHeight="true" outlineLevel="0" collapsed="false">
      <c r="A2100" s="22" t="n">
        <v>2099</v>
      </c>
      <c r="B2100" s="180"/>
      <c r="C2100" s="22"/>
      <c r="D2100" s="22"/>
      <c r="E2100" s="22"/>
      <c r="F2100" s="22"/>
      <c r="G2100" s="22"/>
      <c r="H2100" s="183"/>
      <c r="I2100" s="183"/>
      <c r="J2100" s="22"/>
      <c r="K2100" s="191" t="e">
        <f aca="false">VLOOKUP('Altri Costi'!J2100,Legenda!$D$1:$F$258,2)</f>
        <v>#N/A</v>
      </c>
      <c r="L2100" s="22"/>
      <c r="M2100" s="22"/>
      <c r="N2100" s="203"/>
      <c r="O2100" s="183"/>
      <c r="P2100" s="22"/>
      <c r="Q2100" s="203"/>
      <c r="R2100" s="183"/>
      <c r="S2100" s="184" t="n">
        <f aca="false">'Piano Finanziario Annuale'!$F$6</f>
        <v>0</v>
      </c>
      <c r="T2100" s="185" t="n">
        <v>0</v>
      </c>
      <c r="U2100" s="186"/>
      <c r="V2100" s="187" t="n">
        <f aca="false">(T2100*U2100)</f>
        <v>0</v>
      </c>
      <c r="W2100" s="185" t="n">
        <v>0</v>
      </c>
      <c r="X2100" s="185" t="n">
        <f aca="false">IF(OR(S2100="sì",S2100="forfettario 190"),SUM(T2100+W2100),SUM(T2100+V2100+W2100))</f>
        <v>0</v>
      </c>
      <c r="Y2100" s="205"/>
      <c r="Z2100" s="205"/>
      <c r="AA2100" s="206"/>
      <c r="AB2100" s="189" t="n">
        <f aca="false">IF(AA2100="SI",X2100,0)</f>
        <v>0</v>
      </c>
      <c r="AC2100" s="207"/>
      <c r="AD2100" s="207"/>
      <c r="AE2100" s="207"/>
      <c r="AF2100" s="207"/>
      <c r="AG2100" s="207"/>
      <c r="AH2100" s="208"/>
    </row>
    <row r="2101" customFormat="false" ht="13.5" hidden="false" customHeight="true" outlineLevel="0" collapsed="false">
      <c r="A2101" s="22" t="n">
        <v>2100</v>
      </c>
      <c r="B2101" s="180"/>
      <c r="C2101" s="22"/>
      <c r="D2101" s="22"/>
      <c r="E2101" s="22"/>
      <c r="F2101" s="22"/>
      <c r="G2101" s="22"/>
      <c r="H2101" s="183"/>
      <c r="I2101" s="183"/>
      <c r="J2101" s="22"/>
      <c r="K2101" s="191" t="e">
        <f aca="false">VLOOKUP('Altri Costi'!J2101,Legenda!$D$1:$F$258,2)</f>
        <v>#N/A</v>
      </c>
      <c r="L2101" s="22"/>
      <c r="M2101" s="22"/>
      <c r="N2101" s="203"/>
      <c r="O2101" s="183"/>
      <c r="P2101" s="22"/>
      <c r="Q2101" s="203"/>
      <c r="R2101" s="183"/>
      <c r="S2101" s="184" t="n">
        <f aca="false">'Piano Finanziario Annuale'!$F$6</f>
        <v>0</v>
      </c>
      <c r="T2101" s="185" t="n">
        <v>0</v>
      </c>
      <c r="U2101" s="186"/>
      <c r="V2101" s="187" t="n">
        <f aca="false">(T2101*U2101)</f>
        <v>0</v>
      </c>
      <c r="W2101" s="185" t="n">
        <v>0</v>
      </c>
      <c r="X2101" s="185" t="n">
        <f aca="false">IF(OR(S2101="sì",S2101="forfettario 190"),SUM(T2101+W2101),SUM(T2101+V2101+W2101))</f>
        <v>0</v>
      </c>
      <c r="Y2101" s="205"/>
      <c r="Z2101" s="205"/>
      <c r="AA2101" s="206"/>
      <c r="AB2101" s="189" t="n">
        <f aca="false">IF(AA2101="SI",X2101,0)</f>
        <v>0</v>
      </c>
      <c r="AC2101" s="207"/>
      <c r="AD2101" s="207"/>
      <c r="AE2101" s="207"/>
      <c r="AF2101" s="207"/>
      <c r="AG2101" s="207"/>
      <c r="AH2101" s="208"/>
    </row>
    <row r="2102" customFormat="false" ht="13.5" hidden="false" customHeight="true" outlineLevel="0" collapsed="false">
      <c r="A2102" s="22" t="n">
        <v>2101</v>
      </c>
      <c r="B2102" s="180"/>
      <c r="C2102" s="22"/>
      <c r="D2102" s="22"/>
      <c r="E2102" s="22"/>
      <c r="F2102" s="22"/>
      <c r="G2102" s="22"/>
      <c r="H2102" s="183"/>
      <c r="I2102" s="183"/>
      <c r="J2102" s="22"/>
      <c r="K2102" s="191" t="e">
        <f aca="false">VLOOKUP('Altri Costi'!J2102,Legenda!$D$1:$F$258,2)</f>
        <v>#N/A</v>
      </c>
      <c r="L2102" s="22"/>
      <c r="M2102" s="22"/>
      <c r="N2102" s="203"/>
      <c r="O2102" s="183"/>
      <c r="P2102" s="22"/>
      <c r="Q2102" s="203"/>
      <c r="R2102" s="183"/>
      <c r="S2102" s="184" t="n">
        <f aca="false">'Piano Finanziario Annuale'!$F$6</f>
        <v>0</v>
      </c>
      <c r="T2102" s="185" t="n">
        <v>0</v>
      </c>
      <c r="U2102" s="186"/>
      <c r="V2102" s="187" t="n">
        <f aca="false">(T2102*U2102)</f>
        <v>0</v>
      </c>
      <c r="W2102" s="185" t="n">
        <v>0</v>
      </c>
      <c r="X2102" s="185" t="n">
        <f aca="false">IF(OR(S2102="sì",S2102="forfettario 190"),SUM(T2102+W2102),SUM(T2102+V2102+W2102))</f>
        <v>0</v>
      </c>
      <c r="Y2102" s="205"/>
      <c r="Z2102" s="205"/>
      <c r="AA2102" s="206"/>
      <c r="AB2102" s="189" t="n">
        <f aca="false">IF(AA2102="SI",X2102,0)</f>
        <v>0</v>
      </c>
      <c r="AC2102" s="207"/>
      <c r="AD2102" s="207"/>
      <c r="AE2102" s="207"/>
      <c r="AF2102" s="207"/>
      <c r="AG2102" s="207"/>
      <c r="AH2102" s="208"/>
    </row>
    <row r="2103" customFormat="false" ht="13.5" hidden="false" customHeight="true" outlineLevel="0" collapsed="false">
      <c r="A2103" s="22" t="n">
        <v>2102</v>
      </c>
      <c r="B2103" s="180"/>
      <c r="C2103" s="22"/>
      <c r="D2103" s="22"/>
      <c r="E2103" s="22"/>
      <c r="F2103" s="22"/>
      <c r="G2103" s="22"/>
      <c r="H2103" s="183"/>
      <c r="I2103" s="183"/>
      <c r="J2103" s="22"/>
      <c r="K2103" s="191" t="e">
        <f aca="false">VLOOKUP('Altri Costi'!J2103,Legenda!$D$1:$F$258,2)</f>
        <v>#N/A</v>
      </c>
      <c r="L2103" s="22"/>
      <c r="M2103" s="22"/>
      <c r="N2103" s="203"/>
      <c r="O2103" s="183"/>
      <c r="P2103" s="22"/>
      <c r="Q2103" s="203"/>
      <c r="R2103" s="183"/>
      <c r="S2103" s="184" t="n">
        <f aca="false">'Piano Finanziario Annuale'!$F$6</f>
        <v>0</v>
      </c>
      <c r="T2103" s="185" t="n">
        <v>0</v>
      </c>
      <c r="U2103" s="186"/>
      <c r="V2103" s="187" t="n">
        <f aca="false">(T2103*U2103)</f>
        <v>0</v>
      </c>
      <c r="W2103" s="185" t="n">
        <v>0</v>
      </c>
      <c r="X2103" s="185" t="n">
        <f aca="false">IF(OR(S2103="sì",S2103="forfettario 190"),SUM(T2103+W2103),SUM(T2103+V2103+W2103))</f>
        <v>0</v>
      </c>
      <c r="Y2103" s="205"/>
      <c r="Z2103" s="205"/>
      <c r="AA2103" s="206"/>
      <c r="AB2103" s="189" t="n">
        <f aca="false">IF(AA2103="SI",X2103,0)</f>
        <v>0</v>
      </c>
      <c r="AC2103" s="207"/>
      <c r="AD2103" s="207"/>
      <c r="AE2103" s="207"/>
      <c r="AF2103" s="207"/>
      <c r="AG2103" s="207"/>
      <c r="AH2103" s="208"/>
    </row>
    <row r="2104" customFormat="false" ht="13.5" hidden="false" customHeight="true" outlineLevel="0" collapsed="false">
      <c r="A2104" s="22" t="n">
        <v>2103</v>
      </c>
      <c r="B2104" s="180"/>
      <c r="C2104" s="22"/>
      <c r="D2104" s="22"/>
      <c r="E2104" s="22"/>
      <c r="F2104" s="22"/>
      <c r="G2104" s="22"/>
      <c r="H2104" s="183"/>
      <c r="I2104" s="183"/>
      <c r="J2104" s="22"/>
      <c r="K2104" s="191" t="e">
        <f aca="false">VLOOKUP('Altri Costi'!J2104,Legenda!$D$1:$F$258,2)</f>
        <v>#N/A</v>
      </c>
      <c r="L2104" s="22"/>
      <c r="M2104" s="22"/>
      <c r="N2104" s="203"/>
      <c r="O2104" s="183"/>
      <c r="P2104" s="22"/>
      <c r="Q2104" s="203"/>
      <c r="R2104" s="183"/>
      <c r="S2104" s="184" t="n">
        <f aca="false">'Piano Finanziario Annuale'!$F$6</f>
        <v>0</v>
      </c>
      <c r="T2104" s="185" t="n">
        <v>0</v>
      </c>
      <c r="U2104" s="186"/>
      <c r="V2104" s="187" t="n">
        <f aca="false">(T2104*U2104)</f>
        <v>0</v>
      </c>
      <c r="W2104" s="185" t="n">
        <v>0</v>
      </c>
      <c r="X2104" s="185" t="n">
        <f aca="false">IF(OR(S2104="sì",S2104="forfettario 190"),SUM(T2104+W2104),SUM(T2104+V2104+W2104))</f>
        <v>0</v>
      </c>
      <c r="Y2104" s="205"/>
      <c r="Z2104" s="205"/>
      <c r="AA2104" s="206"/>
      <c r="AB2104" s="189" t="n">
        <f aca="false">IF(AA2104="SI",X2104,0)</f>
        <v>0</v>
      </c>
      <c r="AC2104" s="207"/>
      <c r="AD2104" s="207"/>
      <c r="AE2104" s="207"/>
      <c r="AF2104" s="207"/>
      <c r="AG2104" s="207"/>
      <c r="AH2104" s="208"/>
    </row>
    <row r="2105" customFormat="false" ht="13.5" hidden="false" customHeight="true" outlineLevel="0" collapsed="false">
      <c r="A2105" s="22" t="n">
        <v>2104</v>
      </c>
      <c r="B2105" s="180"/>
      <c r="C2105" s="22"/>
      <c r="D2105" s="22"/>
      <c r="E2105" s="22"/>
      <c r="F2105" s="22"/>
      <c r="G2105" s="22"/>
      <c r="H2105" s="183"/>
      <c r="I2105" s="183"/>
      <c r="J2105" s="22"/>
      <c r="K2105" s="191" t="e">
        <f aca="false">VLOOKUP('Altri Costi'!J2105,Legenda!$D$1:$F$258,2)</f>
        <v>#N/A</v>
      </c>
      <c r="L2105" s="22"/>
      <c r="M2105" s="22"/>
      <c r="N2105" s="203"/>
      <c r="O2105" s="183"/>
      <c r="P2105" s="22"/>
      <c r="Q2105" s="203"/>
      <c r="R2105" s="183"/>
      <c r="S2105" s="184" t="n">
        <f aca="false">'Piano Finanziario Annuale'!$F$6</f>
        <v>0</v>
      </c>
      <c r="T2105" s="185" t="n">
        <v>0</v>
      </c>
      <c r="U2105" s="186"/>
      <c r="V2105" s="187" t="n">
        <f aca="false">(T2105*U2105)</f>
        <v>0</v>
      </c>
      <c r="W2105" s="185" t="n">
        <v>0</v>
      </c>
      <c r="X2105" s="185" t="n">
        <f aca="false">IF(OR(S2105="sì",S2105="forfettario 190"),SUM(T2105+W2105),SUM(T2105+V2105+W2105))</f>
        <v>0</v>
      </c>
      <c r="Y2105" s="205"/>
      <c r="Z2105" s="205"/>
      <c r="AA2105" s="206"/>
      <c r="AB2105" s="189" t="n">
        <f aca="false">IF(AA2105="SI",X2105,0)</f>
        <v>0</v>
      </c>
      <c r="AC2105" s="207"/>
      <c r="AD2105" s="207"/>
      <c r="AE2105" s="207"/>
      <c r="AF2105" s="207"/>
      <c r="AG2105" s="207"/>
      <c r="AH2105" s="208"/>
    </row>
    <row r="2106" customFormat="false" ht="13.5" hidden="false" customHeight="true" outlineLevel="0" collapsed="false">
      <c r="A2106" s="22" t="n">
        <v>2105</v>
      </c>
      <c r="B2106" s="180"/>
      <c r="C2106" s="22"/>
      <c r="D2106" s="22"/>
      <c r="E2106" s="22"/>
      <c r="F2106" s="22"/>
      <c r="G2106" s="22"/>
      <c r="H2106" s="183"/>
      <c r="I2106" s="183"/>
      <c r="J2106" s="22"/>
      <c r="K2106" s="191" t="e">
        <f aca="false">VLOOKUP('Altri Costi'!J2106,Legenda!$D$1:$F$258,2)</f>
        <v>#N/A</v>
      </c>
      <c r="L2106" s="22"/>
      <c r="M2106" s="22"/>
      <c r="N2106" s="203"/>
      <c r="O2106" s="183"/>
      <c r="P2106" s="22"/>
      <c r="Q2106" s="203"/>
      <c r="R2106" s="183"/>
      <c r="S2106" s="184" t="n">
        <f aca="false">'Piano Finanziario Annuale'!$F$6</f>
        <v>0</v>
      </c>
      <c r="T2106" s="185" t="n">
        <v>0</v>
      </c>
      <c r="U2106" s="186"/>
      <c r="V2106" s="187" t="n">
        <f aca="false">(T2106*U2106)</f>
        <v>0</v>
      </c>
      <c r="W2106" s="185" t="n">
        <v>0</v>
      </c>
      <c r="X2106" s="185" t="n">
        <f aca="false">IF(OR(S2106="sì",S2106="forfettario 190"),SUM(T2106+W2106),SUM(T2106+V2106+W2106))</f>
        <v>0</v>
      </c>
      <c r="Y2106" s="205"/>
      <c r="Z2106" s="205"/>
      <c r="AA2106" s="206"/>
      <c r="AB2106" s="189" t="n">
        <f aca="false">IF(AA2106="SI",X2106,0)</f>
        <v>0</v>
      </c>
      <c r="AC2106" s="207"/>
      <c r="AD2106" s="207"/>
      <c r="AE2106" s="207"/>
      <c r="AF2106" s="207"/>
      <c r="AG2106" s="207"/>
      <c r="AH2106" s="208"/>
    </row>
    <row r="2107" customFormat="false" ht="13.5" hidden="false" customHeight="true" outlineLevel="0" collapsed="false">
      <c r="A2107" s="22" t="n">
        <v>2106</v>
      </c>
      <c r="B2107" s="180"/>
      <c r="C2107" s="22"/>
      <c r="D2107" s="22"/>
      <c r="E2107" s="22"/>
      <c r="F2107" s="22"/>
      <c r="G2107" s="22"/>
      <c r="H2107" s="183"/>
      <c r="I2107" s="183"/>
      <c r="J2107" s="22"/>
      <c r="K2107" s="191" t="e">
        <f aca="false">VLOOKUP('Altri Costi'!J2107,Legenda!$D$1:$F$258,2)</f>
        <v>#N/A</v>
      </c>
      <c r="L2107" s="22"/>
      <c r="M2107" s="22"/>
      <c r="N2107" s="203"/>
      <c r="O2107" s="183"/>
      <c r="P2107" s="22"/>
      <c r="Q2107" s="203"/>
      <c r="R2107" s="183"/>
      <c r="S2107" s="184" t="n">
        <f aca="false">'Piano Finanziario Annuale'!$F$6</f>
        <v>0</v>
      </c>
      <c r="T2107" s="185" t="n">
        <v>0</v>
      </c>
      <c r="U2107" s="186"/>
      <c r="V2107" s="187" t="n">
        <f aca="false">(T2107*U2107)</f>
        <v>0</v>
      </c>
      <c r="W2107" s="185" t="n">
        <v>0</v>
      </c>
      <c r="X2107" s="185" t="n">
        <f aca="false">IF(OR(S2107="sì",S2107="forfettario 190"),SUM(T2107+W2107),SUM(T2107+V2107+W2107))</f>
        <v>0</v>
      </c>
      <c r="Y2107" s="205"/>
      <c r="Z2107" s="205"/>
      <c r="AA2107" s="206"/>
      <c r="AB2107" s="189" t="n">
        <f aca="false">IF(AA2107="SI",X2107,0)</f>
        <v>0</v>
      </c>
      <c r="AC2107" s="207"/>
      <c r="AD2107" s="207"/>
      <c r="AE2107" s="207"/>
      <c r="AF2107" s="207"/>
      <c r="AG2107" s="207"/>
      <c r="AH2107" s="208"/>
    </row>
    <row r="2108" customFormat="false" ht="13.5" hidden="false" customHeight="true" outlineLevel="0" collapsed="false">
      <c r="A2108" s="22" t="n">
        <v>2107</v>
      </c>
      <c r="B2108" s="180"/>
      <c r="C2108" s="22"/>
      <c r="D2108" s="22"/>
      <c r="E2108" s="22"/>
      <c r="F2108" s="22"/>
      <c r="G2108" s="22"/>
      <c r="H2108" s="183"/>
      <c r="I2108" s="183"/>
      <c r="J2108" s="22"/>
      <c r="K2108" s="191" t="e">
        <f aca="false">VLOOKUP('Altri Costi'!J2108,Legenda!$D$1:$F$258,2)</f>
        <v>#N/A</v>
      </c>
      <c r="L2108" s="22"/>
      <c r="M2108" s="22"/>
      <c r="N2108" s="203"/>
      <c r="O2108" s="183"/>
      <c r="P2108" s="22"/>
      <c r="Q2108" s="203"/>
      <c r="R2108" s="183"/>
      <c r="S2108" s="184" t="n">
        <f aca="false">'Piano Finanziario Annuale'!$F$6</f>
        <v>0</v>
      </c>
      <c r="T2108" s="185" t="n">
        <v>0</v>
      </c>
      <c r="U2108" s="186"/>
      <c r="V2108" s="187" t="n">
        <f aca="false">(T2108*U2108)</f>
        <v>0</v>
      </c>
      <c r="W2108" s="185" t="n">
        <v>0</v>
      </c>
      <c r="X2108" s="185" t="n">
        <f aca="false">IF(OR(S2108="sì",S2108="forfettario 190"),SUM(T2108+W2108),SUM(T2108+V2108+W2108))</f>
        <v>0</v>
      </c>
      <c r="Y2108" s="205"/>
      <c r="Z2108" s="205"/>
      <c r="AA2108" s="206"/>
      <c r="AB2108" s="189" t="n">
        <f aca="false">IF(AA2108="SI",X2108,0)</f>
        <v>0</v>
      </c>
      <c r="AC2108" s="207"/>
      <c r="AD2108" s="207"/>
      <c r="AE2108" s="207"/>
      <c r="AF2108" s="207"/>
      <c r="AG2108" s="207"/>
      <c r="AH2108" s="208"/>
    </row>
    <row r="2109" customFormat="false" ht="13.5" hidden="false" customHeight="true" outlineLevel="0" collapsed="false">
      <c r="A2109" s="22" t="n">
        <v>2108</v>
      </c>
      <c r="B2109" s="180"/>
      <c r="C2109" s="22"/>
      <c r="D2109" s="22"/>
      <c r="E2109" s="22"/>
      <c r="F2109" s="22"/>
      <c r="G2109" s="22"/>
      <c r="H2109" s="183"/>
      <c r="I2109" s="183"/>
      <c r="J2109" s="22"/>
      <c r="K2109" s="191" t="e">
        <f aca="false">VLOOKUP('Altri Costi'!J2109,Legenda!$D$1:$F$258,2)</f>
        <v>#N/A</v>
      </c>
      <c r="L2109" s="22"/>
      <c r="M2109" s="22"/>
      <c r="N2109" s="203"/>
      <c r="O2109" s="183"/>
      <c r="P2109" s="22"/>
      <c r="Q2109" s="203"/>
      <c r="R2109" s="183"/>
      <c r="S2109" s="184" t="n">
        <f aca="false">'Piano Finanziario Annuale'!$F$6</f>
        <v>0</v>
      </c>
      <c r="T2109" s="185" t="n">
        <v>0</v>
      </c>
      <c r="U2109" s="186"/>
      <c r="V2109" s="187" t="n">
        <f aca="false">(T2109*U2109)</f>
        <v>0</v>
      </c>
      <c r="W2109" s="185" t="n">
        <v>0</v>
      </c>
      <c r="X2109" s="185" t="n">
        <f aca="false">IF(OR(S2109="sì",S2109="forfettario 190"),SUM(T2109+W2109),SUM(T2109+V2109+W2109))</f>
        <v>0</v>
      </c>
      <c r="Y2109" s="205"/>
      <c r="Z2109" s="205"/>
      <c r="AA2109" s="206"/>
      <c r="AB2109" s="189" t="n">
        <f aca="false">IF(AA2109="SI",X2109,0)</f>
        <v>0</v>
      </c>
      <c r="AC2109" s="207"/>
      <c r="AD2109" s="207"/>
      <c r="AE2109" s="207"/>
      <c r="AF2109" s="207"/>
      <c r="AG2109" s="207"/>
      <c r="AH2109" s="208"/>
    </row>
    <row r="2110" customFormat="false" ht="13.5" hidden="false" customHeight="true" outlineLevel="0" collapsed="false">
      <c r="A2110" s="22" t="n">
        <v>2109</v>
      </c>
      <c r="B2110" s="180"/>
      <c r="C2110" s="22"/>
      <c r="D2110" s="22"/>
      <c r="E2110" s="22"/>
      <c r="F2110" s="22"/>
      <c r="G2110" s="22"/>
      <c r="H2110" s="183"/>
      <c r="I2110" s="183"/>
      <c r="J2110" s="22"/>
      <c r="K2110" s="191" t="e">
        <f aca="false">VLOOKUP('Altri Costi'!J2110,Legenda!$D$1:$F$258,2)</f>
        <v>#N/A</v>
      </c>
      <c r="L2110" s="22"/>
      <c r="M2110" s="22"/>
      <c r="N2110" s="203"/>
      <c r="O2110" s="183"/>
      <c r="P2110" s="22"/>
      <c r="Q2110" s="203"/>
      <c r="R2110" s="183"/>
      <c r="S2110" s="184" t="n">
        <f aca="false">'Piano Finanziario Annuale'!$F$6</f>
        <v>0</v>
      </c>
      <c r="T2110" s="185" t="n">
        <v>0</v>
      </c>
      <c r="U2110" s="186"/>
      <c r="V2110" s="187" t="n">
        <f aca="false">(T2110*U2110)</f>
        <v>0</v>
      </c>
      <c r="W2110" s="185" t="n">
        <v>0</v>
      </c>
      <c r="X2110" s="185" t="n">
        <f aca="false">IF(OR(S2110="sì",S2110="forfettario 190"),SUM(T2110+W2110),SUM(T2110+V2110+W2110))</f>
        <v>0</v>
      </c>
      <c r="Y2110" s="205"/>
      <c r="Z2110" s="205"/>
      <c r="AA2110" s="206"/>
      <c r="AB2110" s="189" t="n">
        <f aca="false">IF(AA2110="SI",X2110,0)</f>
        <v>0</v>
      </c>
      <c r="AC2110" s="207"/>
      <c r="AD2110" s="207"/>
      <c r="AE2110" s="207"/>
      <c r="AF2110" s="207"/>
      <c r="AG2110" s="207"/>
      <c r="AH2110" s="208"/>
    </row>
    <row r="2111" customFormat="false" ht="13.5" hidden="false" customHeight="true" outlineLevel="0" collapsed="false">
      <c r="A2111" s="22" t="n">
        <v>2110</v>
      </c>
      <c r="B2111" s="180"/>
      <c r="C2111" s="22"/>
      <c r="D2111" s="22"/>
      <c r="E2111" s="22"/>
      <c r="F2111" s="22"/>
      <c r="G2111" s="22"/>
      <c r="H2111" s="183"/>
      <c r="I2111" s="183"/>
      <c r="J2111" s="22"/>
      <c r="K2111" s="191" t="e">
        <f aca="false">VLOOKUP('Altri Costi'!J2111,Legenda!$D$1:$F$258,2)</f>
        <v>#N/A</v>
      </c>
      <c r="L2111" s="22"/>
      <c r="M2111" s="22"/>
      <c r="N2111" s="203"/>
      <c r="O2111" s="183"/>
      <c r="P2111" s="22"/>
      <c r="Q2111" s="203"/>
      <c r="R2111" s="183"/>
      <c r="S2111" s="184" t="n">
        <f aca="false">'Piano Finanziario Annuale'!$F$6</f>
        <v>0</v>
      </c>
      <c r="T2111" s="185" t="n">
        <v>0</v>
      </c>
      <c r="U2111" s="186"/>
      <c r="V2111" s="187" t="n">
        <f aca="false">(T2111*U2111)</f>
        <v>0</v>
      </c>
      <c r="W2111" s="185" t="n">
        <v>0</v>
      </c>
      <c r="X2111" s="185" t="n">
        <f aca="false">IF(OR(S2111="sì",S2111="forfettario 190"),SUM(T2111+W2111),SUM(T2111+V2111+W2111))</f>
        <v>0</v>
      </c>
      <c r="Y2111" s="205"/>
      <c r="Z2111" s="205"/>
      <c r="AA2111" s="206"/>
      <c r="AB2111" s="189" t="n">
        <f aca="false">IF(AA2111="SI",X2111,0)</f>
        <v>0</v>
      </c>
      <c r="AC2111" s="207"/>
      <c r="AD2111" s="207"/>
      <c r="AE2111" s="207"/>
      <c r="AF2111" s="207"/>
      <c r="AG2111" s="207"/>
      <c r="AH2111" s="208"/>
    </row>
    <row r="2112" customFormat="false" ht="13.5" hidden="false" customHeight="true" outlineLevel="0" collapsed="false">
      <c r="A2112" s="22" t="n">
        <v>2111</v>
      </c>
      <c r="B2112" s="180"/>
      <c r="C2112" s="22"/>
      <c r="D2112" s="22"/>
      <c r="E2112" s="22"/>
      <c r="F2112" s="22"/>
      <c r="G2112" s="22"/>
      <c r="H2112" s="183"/>
      <c r="I2112" s="183"/>
      <c r="J2112" s="22"/>
      <c r="K2112" s="191" t="e">
        <f aca="false">VLOOKUP('Altri Costi'!J2112,Legenda!$D$1:$F$258,2)</f>
        <v>#N/A</v>
      </c>
      <c r="L2112" s="22"/>
      <c r="M2112" s="22"/>
      <c r="N2112" s="203"/>
      <c r="O2112" s="183"/>
      <c r="P2112" s="22"/>
      <c r="Q2112" s="203"/>
      <c r="R2112" s="183"/>
      <c r="S2112" s="184" t="n">
        <f aca="false">'Piano Finanziario Annuale'!$F$6</f>
        <v>0</v>
      </c>
      <c r="T2112" s="185" t="n">
        <v>0</v>
      </c>
      <c r="U2112" s="186"/>
      <c r="V2112" s="187" t="n">
        <f aca="false">(T2112*U2112)</f>
        <v>0</v>
      </c>
      <c r="W2112" s="185" t="n">
        <v>0</v>
      </c>
      <c r="X2112" s="185" t="n">
        <f aca="false">IF(OR(S2112="sì",S2112="forfettario 190"),SUM(T2112+W2112),SUM(T2112+V2112+W2112))</f>
        <v>0</v>
      </c>
      <c r="Y2112" s="205"/>
      <c r="Z2112" s="205"/>
      <c r="AA2112" s="206"/>
      <c r="AB2112" s="189" t="n">
        <f aca="false">IF(AA2112="SI",X2112,0)</f>
        <v>0</v>
      </c>
      <c r="AC2112" s="207"/>
      <c r="AD2112" s="207"/>
      <c r="AE2112" s="207"/>
      <c r="AF2112" s="207"/>
      <c r="AG2112" s="207"/>
      <c r="AH2112" s="208"/>
    </row>
    <row r="2113" customFormat="false" ht="13.5" hidden="false" customHeight="true" outlineLevel="0" collapsed="false">
      <c r="A2113" s="22" t="n">
        <v>2112</v>
      </c>
      <c r="B2113" s="180"/>
      <c r="C2113" s="22"/>
      <c r="D2113" s="22"/>
      <c r="E2113" s="22"/>
      <c r="F2113" s="22"/>
      <c r="G2113" s="22"/>
      <c r="H2113" s="183"/>
      <c r="I2113" s="183"/>
      <c r="J2113" s="22"/>
      <c r="K2113" s="191" t="e">
        <f aca="false">VLOOKUP('Altri Costi'!J2113,Legenda!$D$1:$F$258,2)</f>
        <v>#N/A</v>
      </c>
      <c r="L2113" s="22"/>
      <c r="M2113" s="22"/>
      <c r="N2113" s="203"/>
      <c r="O2113" s="183"/>
      <c r="P2113" s="22"/>
      <c r="Q2113" s="203"/>
      <c r="R2113" s="183"/>
      <c r="S2113" s="184" t="n">
        <f aca="false">'Piano Finanziario Annuale'!$F$6</f>
        <v>0</v>
      </c>
      <c r="T2113" s="185" t="n">
        <v>0</v>
      </c>
      <c r="U2113" s="186"/>
      <c r="V2113" s="187" t="n">
        <f aca="false">(T2113*U2113)</f>
        <v>0</v>
      </c>
      <c r="W2113" s="185" t="n">
        <v>0</v>
      </c>
      <c r="X2113" s="185" t="n">
        <f aca="false">IF(OR(S2113="sì",S2113="forfettario 190"),SUM(T2113+W2113),SUM(T2113+V2113+W2113))</f>
        <v>0</v>
      </c>
      <c r="Y2113" s="205"/>
      <c r="Z2113" s="205"/>
      <c r="AA2113" s="206"/>
      <c r="AB2113" s="189" t="n">
        <f aca="false">IF(AA2113="SI",X2113,0)</f>
        <v>0</v>
      </c>
      <c r="AC2113" s="207"/>
      <c r="AD2113" s="207"/>
      <c r="AE2113" s="207"/>
      <c r="AF2113" s="207"/>
      <c r="AG2113" s="207"/>
      <c r="AH2113" s="208"/>
    </row>
    <row r="2114" customFormat="false" ht="13.5" hidden="false" customHeight="true" outlineLevel="0" collapsed="false">
      <c r="A2114" s="22" t="n">
        <v>2113</v>
      </c>
      <c r="B2114" s="180"/>
      <c r="C2114" s="22"/>
      <c r="D2114" s="22"/>
      <c r="E2114" s="22"/>
      <c r="F2114" s="22"/>
      <c r="G2114" s="22"/>
      <c r="H2114" s="183"/>
      <c r="I2114" s="183"/>
      <c r="J2114" s="22"/>
      <c r="K2114" s="191" t="e">
        <f aca="false">VLOOKUP('Altri Costi'!J2114,Legenda!$D$1:$F$258,2)</f>
        <v>#N/A</v>
      </c>
      <c r="L2114" s="22"/>
      <c r="M2114" s="22"/>
      <c r="N2114" s="203"/>
      <c r="O2114" s="183"/>
      <c r="P2114" s="22"/>
      <c r="Q2114" s="203"/>
      <c r="R2114" s="183"/>
      <c r="S2114" s="184" t="n">
        <f aca="false">'Piano Finanziario Annuale'!$F$6</f>
        <v>0</v>
      </c>
      <c r="T2114" s="185" t="n">
        <v>0</v>
      </c>
      <c r="U2114" s="186"/>
      <c r="V2114" s="187" t="n">
        <f aca="false">(T2114*U2114)</f>
        <v>0</v>
      </c>
      <c r="W2114" s="185" t="n">
        <v>0</v>
      </c>
      <c r="X2114" s="185" t="n">
        <f aca="false">IF(OR(S2114="sì",S2114="forfettario 190"),SUM(T2114+W2114),SUM(T2114+V2114+W2114))</f>
        <v>0</v>
      </c>
      <c r="Y2114" s="205"/>
      <c r="Z2114" s="205"/>
      <c r="AA2114" s="206"/>
      <c r="AB2114" s="189" t="n">
        <f aca="false">IF(AA2114="SI",X2114,0)</f>
        <v>0</v>
      </c>
      <c r="AC2114" s="207"/>
      <c r="AD2114" s="207"/>
      <c r="AE2114" s="207"/>
      <c r="AF2114" s="207"/>
      <c r="AG2114" s="207"/>
      <c r="AH2114" s="208"/>
    </row>
    <row r="2115" customFormat="false" ht="13.5" hidden="false" customHeight="true" outlineLevel="0" collapsed="false">
      <c r="A2115" s="22" t="n">
        <v>2114</v>
      </c>
      <c r="B2115" s="180"/>
      <c r="C2115" s="22"/>
      <c r="D2115" s="22"/>
      <c r="E2115" s="22"/>
      <c r="F2115" s="22"/>
      <c r="G2115" s="22"/>
      <c r="H2115" s="183"/>
      <c r="I2115" s="183"/>
      <c r="J2115" s="22"/>
      <c r="K2115" s="191" t="e">
        <f aca="false">VLOOKUP('Altri Costi'!J2115,Legenda!$D$1:$F$258,2)</f>
        <v>#N/A</v>
      </c>
      <c r="L2115" s="22"/>
      <c r="M2115" s="22"/>
      <c r="N2115" s="203"/>
      <c r="O2115" s="183"/>
      <c r="P2115" s="22"/>
      <c r="Q2115" s="203"/>
      <c r="R2115" s="183"/>
      <c r="S2115" s="184" t="n">
        <f aca="false">'Piano Finanziario Annuale'!$F$6</f>
        <v>0</v>
      </c>
      <c r="T2115" s="185" t="n">
        <v>0</v>
      </c>
      <c r="U2115" s="186"/>
      <c r="V2115" s="187" t="n">
        <f aca="false">(T2115*U2115)</f>
        <v>0</v>
      </c>
      <c r="W2115" s="185" t="n">
        <v>0</v>
      </c>
      <c r="X2115" s="185" t="n">
        <f aca="false">IF(OR(S2115="sì",S2115="forfettario 190"),SUM(T2115+W2115),SUM(T2115+V2115+W2115))</f>
        <v>0</v>
      </c>
      <c r="Y2115" s="205"/>
      <c r="Z2115" s="205"/>
      <c r="AA2115" s="206"/>
      <c r="AB2115" s="189" t="n">
        <f aca="false">IF(AA2115="SI",X2115,0)</f>
        <v>0</v>
      </c>
      <c r="AC2115" s="207"/>
      <c r="AD2115" s="207"/>
      <c r="AE2115" s="207"/>
      <c r="AF2115" s="207"/>
      <c r="AG2115" s="207"/>
      <c r="AH2115" s="208"/>
    </row>
    <row r="2116" customFormat="false" ht="13.5" hidden="false" customHeight="true" outlineLevel="0" collapsed="false">
      <c r="A2116" s="22" t="n">
        <v>2115</v>
      </c>
      <c r="B2116" s="180"/>
      <c r="C2116" s="22"/>
      <c r="D2116" s="22"/>
      <c r="E2116" s="22"/>
      <c r="F2116" s="22"/>
      <c r="G2116" s="22"/>
      <c r="H2116" s="183"/>
      <c r="I2116" s="183"/>
      <c r="J2116" s="22"/>
      <c r="K2116" s="191" t="e">
        <f aca="false">VLOOKUP('Altri Costi'!J2116,Legenda!$D$1:$F$258,2)</f>
        <v>#N/A</v>
      </c>
      <c r="L2116" s="22"/>
      <c r="M2116" s="22"/>
      <c r="N2116" s="203"/>
      <c r="O2116" s="183"/>
      <c r="P2116" s="22"/>
      <c r="Q2116" s="203"/>
      <c r="R2116" s="183"/>
      <c r="S2116" s="184" t="n">
        <f aca="false">'Piano Finanziario Annuale'!$F$6</f>
        <v>0</v>
      </c>
      <c r="T2116" s="185" t="n">
        <v>0</v>
      </c>
      <c r="U2116" s="186"/>
      <c r="V2116" s="187" t="n">
        <f aca="false">(T2116*U2116)</f>
        <v>0</v>
      </c>
      <c r="W2116" s="185" t="n">
        <v>0</v>
      </c>
      <c r="X2116" s="185" t="n">
        <f aca="false">IF(OR(S2116="sì",S2116="forfettario 190"),SUM(T2116+W2116),SUM(T2116+V2116+W2116))</f>
        <v>0</v>
      </c>
      <c r="Y2116" s="205"/>
      <c r="Z2116" s="205"/>
      <c r="AA2116" s="206"/>
      <c r="AB2116" s="189" t="n">
        <f aca="false">IF(AA2116="SI",X2116,0)</f>
        <v>0</v>
      </c>
      <c r="AC2116" s="207"/>
      <c r="AD2116" s="207"/>
      <c r="AE2116" s="207"/>
      <c r="AF2116" s="207"/>
      <c r="AG2116" s="207"/>
      <c r="AH2116" s="208"/>
    </row>
    <row r="2117" customFormat="false" ht="13.5" hidden="false" customHeight="true" outlineLevel="0" collapsed="false">
      <c r="A2117" s="22" t="n">
        <v>2116</v>
      </c>
      <c r="B2117" s="180"/>
      <c r="C2117" s="22"/>
      <c r="D2117" s="22"/>
      <c r="E2117" s="22"/>
      <c r="F2117" s="22"/>
      <c r="G2117" s="22"/>
      <c r="H2117" s="183"/>
      <c r="I2117" s="183"/>
      <c r="J2117" s="22"/>
      <c r="K2117" s="191" t="e">
        <f aca="false">VLOOKUP('Altri Costi'!J2117,Legenda!$D$1:$F$258,2)</f>
        <v>#N/A</v>
      </c>
      <c r="L2117" s="22"/>
      <c r="M2117" s="22"/>
      <c r="N2117" s="203"/>
      <c r="O2117" s="183"/>
      <c r="P2117" s="22"/>
      <c r="Q2117" s="203"/>
      <c r="R2117" s="183"/>
      <c r="S2117" s="184" t="n">
        <f aca="false">'Piano Finanziario Annuale'!$F$6</f>
        <v>0</v>
      </c>
      <c r="T2117" s="185" t="n">
        <v>0</v>
      </c>
      <c r="U2117" s="186"/>
      <c r="V2117" s="187" t="n">
        <f aca="false">(T2117*U2117)</f>
        <v>0</v>
      </c>
      <c r="W2117" s="185" t="n">
        <v>0</v>
      </c>
      <c r="X2117" s="185" t="n">
        <f aca="false">IF(OR(S2117="sì",S2117="forfettario 190"),SUM(T2117+W2117),SUM(T2117+V2117+W2117))</f>
        <v>0</v>
      </c>
      <c r="Y2117" s="205"/>
      <c r="Z2117" s="205"/>
      <c r="AA2117" s="206"/>
      <c r="AB2117" s="189" t="n">
        <f aca="false">IF(AA2117="SI",X2117,0)</f>
        <v>0</v>
      </c>
      <c r="AC2117" s="207"/>
      <c r="AD2117" s="207"/>
      <c r="AE2117" s="207"/>
      <c r="AF2117" s="207"/>
      <c r="AG2117" s="207"/>
      <c r="AH2117" s="208"/>
    </row>
    <row r="2118" customFormat="false" ht="13.5" hidden="false" customHeight="true" outlineLevel="0" collapsed="false">
      <c r="A2118" s="22" t="n">
        <v>2117</v>
      </c>
      <c r="B2118" s="180"/>
      <c r="C2118" s="22"/>
      <c r="D2118" s="22"/>
      <c r="E2118" s="22"/>
      <c r="F2118" s="22"/>
      <c r="G2118" s="22"/>
      <c r="H2118" s="183"/>
      <c r="I2118" s="183"/>
      <c r="J2118" s="22"/>
      <c r="K2118" s="191" t="e">
        <f aca="false">VLOOKUP('Altri Costi'!J2118,Legenda!$D$1:$F$258,2)</f>
        <v>#N/A</v>
      </c>
      <c r="L2118" s="22"/>
      <c r="M2118" s="22"/>
      <c r="N2118" s="203"/>
      <c r="O2118" s="183"/>
      <c r="P2118" s="22"/>
      <c r="Q2118" s="203"/>
      <c r="R2118" s="183"/>
      <c r="S2118" s="184" t="n">
        <f aca="false">'Piano Finanziario Annuale'!$F$6</f>
        <v>0</v>
      </c>
      <c r="T2118" s="185" t="n">
        <v>0</v>
      </c>
      <c r="U2118" s="186"/>
      <c r="V2118" s="187" t="n">
        <f aca="false">(T2118*U2118)</f>
        <v>0</v>
      </c>
      <c r="W2118" s="185" t="n">
        <v>0</v>
      </c>
      <c r="X2118" s="185" t="n">
        <f aca="false">IF(OR(S2118="sì",S2118="forfettario 190"),SUM(T2118+W2118),SUM(T2118+V2118+W2118))</f>
        <v>0</v>
      </c>
      <c r="Y2118" s="205"/>
      <c r="Z2118" s="205"/>
      <c r="AA2118" s="206"/>
      <c r="AB2118" s="189" t="n">
        <f aca="false">IF(AA2118="SI",X2118,0)</f>
        <v>0</v>
      </c>
      <c r="AC2118" s="207"/>
      <c r="AD2118" s="207"/>
      <c r="AE2118" s="207"/>
      <c r="AF2118" s="207"/>
      <c r="AG2118" s="207"/>
      <c r="AH2118" s="208"/>
    </row>
    <row r="2119" customFormat="false" ht="13.5" hidden="false" customHeight="true" outlineLevel="0" collapsed="false">
      <c r="A2119" s="22" t="n">
        <v>2118</v>
      </c>
      <c r="B2119" s="180"/>
      <c r="C2119" s="22"/>
      <c r="D2119" s="22"/>
      <c r="E2119" s="22"/>
      <c r="F2119" s="22"/>
      <c r="G2119" s="22"/>
      <c r="H2119" s="183"/>
      <c r="I2119" s="183"/>
      <c r="J2119" s="22"/>
      <c r="K2119" s="191" t="e">
        <f aca="false">VLOOKUP('Altri Costi'!J2119,Legenda!$D$1:$F$258,2)</f>
        <v>#N/A</v>
      </c>
      <c r="L2119" s="22"/>
      <c r="M2119" s="22"/>
      <c r="N2119" s="203"/>
      <c r="O2119" s="183"/>
      <c r="P2119" s="22"/>
      <c r="Q2119" s="203"/>
      <c r="R2119" s="183"/>
      <c r="S2119" s="184" t="n">
        <f aca="false">'Piano Finanziario Annuale'!$F$6</f>
        <v>0</v>
      </c>
      <c r="T2119" s="185" t="n">
        <v>0</v>
      </c>
      <c r="U2119" s="186"/>
      <c r="V2119" s="187" t="n">
        <f aca="false">(T2119*U2119)</f>
        <v>0</v>
      </c>
      <c r="W2119" s="185" t="n">
        <v>0</v>
      </c>
      <c r="X2119" s="185" t="n">
        <f aca="false">IF(OR(S2119="sì",S2119="forfettario 190"),SUM(T2119+W2119),SUM(T2119+V2119+W2119))</f>
        <v>0</v>
      </c>
      <c r="Y2119" s="205"/>
      <c r="Z2119" s="205"/>
      <c r="AA2119" s="206"/>
      <c r="AB2119" s="189" t="n">
        <f aca="false">IF(AA2119="SI",X2119,0)</f>
        <v>0</v>
      </c>
      <c r="AC2119" s="207"/>
      <c r="AD2119" s="207"/>
      <c r="AE2119" s="207"/>
      <c r="AF2119" s="207"/>
      <c r="AG2119" s="207"/>
      <c r="AH2119" s="208"/>
    </row>
    <row r="2120" customFormat="false" ht="13.5" hidden="false" customHeight="true" outlineLevel="0" collapsed="false">
      <c r="A2120" s="22" t="n">
        <v>2119</v>
      </c>
      <c r="B2120" s="180"/>
      <c r="C2120" s="22"/>
      <c r="D2120" s="22"/>
      <c r="E2120" s="22"/>
      <c r="F2120" s="22"/>
      <c r="G2120" s="22"/>
      <c r="H2120" s="183"/>
      <c r="I2120" s="183"/>
      <c r="J2120" s="22"/>
      <c r="K2120" s="191" t="e">
        <f aca="false">VLOOKUP('Altri Costi'!J2120,Legenda!$D$1:$F$258,2)</f>
        <v>#N/A</v>
      </c>
      <c r="L2120" s="22"/>
      <c r="M2120" s="22"/>
      <c r="N2120" s="203"/>
      <c r="O2120" s="183"/>
      <c r="P2120" s="22"/>
      <c r="Q2120" s="203"/>
      <c r="R2120" s="183"/>
      <c r="S2120" s="184" t="n">
        <f aca="false">'Piano Finanziario Annuale'!$F$6</f>
        <v>0</v>
      </c>
      <c r="T2120" s="185" t="n">
        <v>0</v>
      </c>
      <c r="U2120" s="186"/>
      <c r="V2120" s="187" t="n">
        <f aca="false">(T2120*U2120)</f>
        <v>0</v>
      </c>
      <c r="W2120" s="185" t="n">
        <v>0</v>
      </c>
      <c r="X2120" s="185" t="n">
        <f aca="false">IF(OR(S2120="sì",S2120="forfettario 190"),SUM(T2120+W2120),SUM(T2120+V2120+W2120))</f>
        <v>0</v>
      </c>
      <c r="Y2120" s="205"/>
      <c r="Z2120" s="205"/>
      <c r="AA2120" s="206"/>
      <c r="AB2120" s="189" t="n">
        <f aca="false">IF(AA2120="SI",X2120,0)</f>
        <v>0</v>
      </c>
      <c r="AC2120" s="207"/>
      <c r="AD2120" s="207"/>
      <c r="AE2120" s="207"/>
      <c r="AF2120" s="207"/>
      <c r="AG2120" s="207"/>
      <c r="AH2120" s="208"/>
    </row>
    <row r="2121" customFormat="false" ht="13.5" hidden="false" customHeight="true" outlineLevel="0" collapsed="false">
      <c r="A2121" s="22" t="n">
        <v>2120</v>
      </c>
      <c r="B2121" s="180"/>
      <c r="C2121" s="22"/>
      <c r="D2121" s="22"/>
      <c r="E2121" s="22"/>
      <c r="F2121" s="22"/>
      <c r="G2121" s="22"/>
      <c r="H2121" s="183"/>
      <c r="I2121" s="183"/>
      <c r="J2121" s="22"/>
      <c r="K2121" s="191" t="e">
        <f aca="false">VLOOKUP('Altri Costi'!J2121,Legenda!$D$1:$F$258,2)</f>
        <v>#N/A</v>
      </c>
      <c r="L2121" s="22"/>
      <c r="M2121" s="22"/>
      <c r="N2121" s="203"/>
      <c r="O2121" s="183"/>
      <c r="P2121" s="22"/>
      <c r="Q2121" s="203"/>
      <c r="R2121" s="183"/>
      <c r="S2121" s="184" t="n">
        <f aca="false">'Piano Finanziario Annuale'!$F$6</f>
        <v>0</v>
      </c>
      <c r="T2121" s="185" t="n">
        <v>0</v>
      </c>
      <c r="U2121" s="186"/>
      <c r="V2121" s="187" t="n">
        <f aca="false">(T2121*U2121)</f>
        <v>0</v>
      </c>
      <c r="W2121" s="185" t="n">
        <v>0</v>
      </c>
      <c r="X2121" s="185" t="n">
        <f aca="false">IF(OR(S2121="sì",S2121="forfettario 190"),SUM(T2121+W2121),SUM(T2121+V2121+W2121))</f>
        <v>0</v>
      </c>
      <c r="Y2121" s="205"/>
      <c r="Z2121" s="205"/>
      <c r="AA2121" s="206"/>
      <c r="AB2121" s="189" t="n">
        <f aca="false">IF(AA2121="SI",X2121,0)</f>
        <v>0</v>
      </c>
      <c r="AC2121" s="207"/>
      <c r="AD2121" s="207"/>
      <c r="AE2121" s="207"/>
      <c r="AF2121" s="207"/>
      <c r="AG2121" s="207"/>
      <c r="AH2121" s="208"/>
    </row>
    <row r="2122" customFormat="false" ht="13.5" hidden="false" customHeight="true" outlineLevel="0" collapsed="false">
      <c r="A2122" s="22" t="n">
        <v>2121</v>
      </c>
      <c r="B2122" s="180"/>
      <c r="C2122" s="22"/>
      <c r="D2122" s="22"/>
      <c r="E2122" s="22"/>
      <c r="F2122" s="22"/>
      <c r="G2122" s="22"/>
      <c r="H2122" s="183"/>
      <c r="I2122" s="183"/>
      <c r="J2122" s="22"/>
      <c r="K2122" s="191" t="e">
        <f aca="false">VLOOKUP('Altri Costi'!J2122,Legenda!$D$1:$F$258,2)</f>
        <v>#N/A</v>
      </c>
      <c r="L2122" s="22"/>
      <c r="M2122" s="22"/>
      <c r="N2122" s="203"/>
      <c r="O2122" s="183"/>
      <c r="P2122" s="22"/>
      <c r="Q2122" s="203"/>
      <c r="R2122" s="183"/>
      <c r="S2122" s="184" t="n">
        <f aca="false">'Piano Finanziario Annuale'!$F$6</f>
        <v>0</v>
      </c>
      <c r="T2122" s="185" t="n">
        <v>0</v>
      </c>
      <c r="U2122" s="186"/>
      <c r="V2122" s="187" t="n">
        <f aca="false">(T2122*U2122)</f>
        <v>0</v>
      </c>
      <c r="W2122" s="185" t="n">
        <v>0</v>
      </c>
      <c r="X2122" s="185" t="n">
        <f aca="false">IF(OR(S2122="sì",S2122="forfettario 190"),SUM(T2122+W2122),SUM(T2122+V2122+W2122))</f>
        <v>0</v>
      </c>
      <c r="Y2122" s="205"/>
      <c r="Z2122" s="205"/>
      <c r="AA2122" s="206"/>
      <c r="AB2122" s="189" t="n">
        <f aca="false">IF(AA2122="SI",X2122,0)</f>
        <v>0</v>
      </c>
      <c r="AC2122" s="207"/>
      <c r="AD2122" s="207"/>
      <c r="AE2122" s="207"/>
      <c r="AF2122" s="207"/>
      <c r="AG2122" s="207"/>
      <c r="AH2122" s="208"/>
    </row>
    <row r="2123" customFormat="false" ht="13.5" hidden="false" customHeight="true" outlineLevel="0" collapsed="false">
      <c r="A2123" s="22" t="n">
        <v>2122</v>
      </c>
      <c r="B2123" s="180"/>
      <c r="C2123" s="22"/>
      <c r="D2123" s="22"/>
      <c r="E2123" s="22"/>
      <c r="F2123" s="22"/>
      <c r="G2123" s="22"/>
      <c r="H2123" s="183"/>
      <c r="I2123" s="183"/>
      <c r="J2123" s="22"/>
      <c r="K2123" s="191" t="e">
        <f aca="false">VLOOKUP('Altri Costi'!J2123,Legenda!$D$1:$F$258,2)</f>
        <v>#N/A</v>
      </c>
      <c r="L2123" s="22"/>
      <c r="M2123" s="22"/>
      <c r="N2123" s="203"/>
      <c r="O2123" s="183"/>
      <c r="P2123" s="22"/>
      <c r="Q2123" s="203"/>
      <c r="R2123" s="183"/>
      <c r="S2123" s="184" t="n">
        <f aca="false">'Piano Finanziario Annuale'!$F$6</f>
        <v>0</v>
      </c>
      <c r="T2123" s="185" t="n">
        <v>0</v>
      </c>
      <c r="U2123" s="186"/>
      <c r="V2123" s="187" t="n">
        <f aca="false">(T2123*U2123)</f>
        <v>0</v>
      </c>
      <c r="W2123" s="185" t="n">
        <v>0</v>
      </c>
      <c r="X2123" s="185" t="n">
        <f aca="false">IF(OR(S2123="sì",S2123="forfettario 190"),SUM(T2123+W2123),SUM(T2123+V2123+W2123))</f>
        <v>0</v>
      </c>
      <c r="Y2123" s="205"/>
      <c r="Z2123" s="205"/>
      <c r="AA2123" s="206"/>
      <c r="AB2123" s="189" t="n">
        <f aca="false">IF(AA2123="SI",X2123,0)</f>
        <v>0</v>
      </c>
      <c r="AC2123" s="207"/>
      <c r="AD2123" s="207"/>
      <c r="AE2123" s="207"/>
      <c r="AF2123" s="207"/>
      <c r="AG2123" s="207"/>
      <c r="AH2123" s="208"/>
    </row>
    <row r="2124" customFormat="false" ht="13.5" hidden="false" customHeight="true" outlineLevel="0" collapsed="false">
      <c r="A2124" s="22" t="n">
        <v>2123</v>
      </c>
      <c r="B2124" s="180"/>
      <c r="C2124" s="22"/>
      <c r="D2124" s="22"/>
      <c r="E2124" s="22"/>
      <c r="F2124" s="22"/>
      <c r="G2124" s="22"/>
      <c r="H2124" s="183"/>
      <c r="I2124" s="183"/>
      <c r="J2124" s="22"/>
      <c r="K2124" s="191" t="e">
        <f aca="false">VLOOKUP('Altri Costi'!J2124,Legenda!$D$1:$F$258,2)</f>
        <v>#N/A</v>
      </c>
      <c r="L2124" s="22"/>
      <c r="M2124" s="22"/>
      <c r="N2124" s="203"/>
      <c r="O2124" s="183"/>
      <c r="P2124" s="22"/>
      <c r="Q2124" s="203"/>
      <c r="R2124" s="183"/>
      <c r="S2124" s="184" t="n">
        <f aca="false">'Piano Finanziario Annuale'!$F$6</f>
        <v>0</v>
      </c>
      <c r="T2124" s="185" t="n">
        <v>0</v>
      </c>
      <c r="U2124" s="186"/>
      <c r="V2124" s="187" t="n">
        <f aca="false">(T2124*U2124)</f>
        <v>0</v>
      </c>
      <c r="W2124" s="185" t="n">
        <v>0</v>
      </c>
      <c r="X2124" s="185" t="n">
        <f aca="false">IF(OR(S2124="sì",S2124="forfettario 190"),SUM(T2124+W2124),SUM(T2124+V2124+W2124))</f>
        <v>0</v>
      </c>
      <c r="Y2124" s="205"/>
      <c r="Z2124" s="205"/>
      <c r="AA2124" s="206"/>
      <c r="AB2124" s="189" t="n">
        <f aca="false">IF(AA2124="SI",X2124,0)</f>
        <v>0</v>
      </c>
      <c r="AC2124" s="207"/>
      <c r="AD2124" s="207"/>
      <c r="AE2124" s="207"/>
      <c r="AF2124" s="207"/>
      <c r="AG2124" s="207"/>
      <c r="AH2124" s="208"/>
    </row>
    <row r="2125" customFormat="false" ht="13.5" hidden="false" customHeight="true" outlineLevel="0" collapsed="false">
      <c r="A2125" s="22" t="n">
        <v>2124</v>
      </c>
      <c r="B2125" s="180"/>
      <c r="C2125" s="22"/>
      <c r="D2125" s="22"/>
      <c r="E2125" s="22"/>
      <c r="F2125" s="22"/>
      <c r="G2125" s="22"/>
      <c r="H2125" s="183"/>
      <c r="I2125" s="183"/>
      <c r="J2125" s="22"/>
      <c r="K2125" s="191" t="e">
        <f aca="false">VLOOKUP('Altri Costi'!J2125,Legenda!$D$1:$F$258,2)</f>
        <v>#N/A</v>
      </c>
      <c r="L2125" s="22"/>
      <c r="M2125" s="22"/>
      <c r="N2125" s="203"/>
      <c r="O2125" s="183"/>
      <c r="P2125" s="22"/>
      <c r="Q2125" s="203"/>
      <c r="R2125" s="183"/>
      <c r="S2125" s="184" t="n">
        <f aca="false">'Piano Finanziario Annuale'!$F$6</f>
        <v>0</v>
      </c>
      <c r="T2125" s="185" t="n">
        <v>0</v>
      </c>
      <c r="U2125" s="186"/>
      <c r="V2125" s="187" t="n">
        <f aca="false">(T2125*U2125)</f>
        <v>0</v>
      </c>
      <c r="W2125" s="185" t="n">
        <v>0</v>
      </c>
      <c r="X2125" s="185" t="n">
        <f aca="false">IF(OR(S2125="sì",S2125="forfettario 190"),SUM(T2125+W2125),SUM(T2125+V2125+W2125))</f>
        <v>0</v>
      </c>
      <c r="Y2125" s="205"/>
      <c r="Z2125" s="205"/>
      <c r="AA2125" s="206"/>
      <c r="AB2125" s="189" t="n">
        <f aca="false">IF(AA2125="SI",X2125,0)</f>
        <v>0</v>
      </c>
      <c r="AC2125" s="207"/>
      <c r="AD2125" s="207"/>
      <c r="AE2125" s="207"/>
      <c r="AF2125" s="207"/>
      <c r="AG2125" s="207"/>
      <c r="AH2125" s="208"/>
    </row>
    <row r="2126" customFormat="false" ht="13.5" hidden="false" customHeight="true" outlineLevel="0" collapsed="false">
      <c r="A2126" s="22" t="n">
        <v>2125</v>
      </c>
      <c r="B2126" s="180"/>
      <c r="C2126" s="22"/>
      <c r="D2126" s="22"/>
      <c r="E2126" s="22"/>
      <c r="F2126" s="22"/>
      <c r="G2126" s="22"/>
      <c r="H2126" s="183"/>
      <c r="I2126" s="183"/>
      <c r="J2126" s="22"/>
      <c r="K2126" s="191" t="e">
        <f aca="false">VLOOKUP('Altri Costi'!J2126,Legenda!$D$1:$F$258,2)</f>
        <v>#N/A</v>
      </c>
      <c r="L2126" s="22"/>
      <c r="M2126" s="22"/>
      <c r="N2126" s="203"/>
      <c r="O2126" s="183"/>
      <c r="P2126" s="22"/>
      <c r="Q2126" s="203"/>
      <c r="R2126" s="183"/>
      <c r="S2126" s="184" t="n">
        <f aca="false">'Piano Finanziario Annuale'!$F$6</f>
        <v>0</v>
      </c>
      <c r="T2126" s="185" t="n">
        <v>0</v>
      </c>
      <c r="U2126" s="186"/>
      <c r="V2126" s="187" t="n">
        <f aca="false">(T2126*U2126)</f>
        <v>0</v>
      </c>
      <c r="W2126" s="185" t="n">
        <v>0</v>
      </c>
      <c r="X2126" s="185" t="n">
        <f aca="false">IF(OR(S2126="sì",S2126="forfettario 190"),SUM(T2126+W2126),SUM(T2126+V2126+W2126))</f>
        <v>0</v>
      </c>
      <c r="Y2126" s="205"/>
      <c r="Z2126" s="205"/>
      <c r="AA2126" s="206"/>
      <c r="AB2126" s="189" t="n">
        <f aca="false">IF(AA2126="SI",X2126,0)</f>
        <v>0</v>
      </c>
      <c r="AC2126" s="207"/>
      <c r="AD2126" s="207"/>
      <c r="AE2126" s="207"/>
      <c r="AF2126" s="207"/>
      <c r="AG2126" s="207"/>
      <c r="AH2126" s="208"/>
    </row>
    <row r="2127" customFormat="false" ht="13.5" hidden="false" customHeight="true" outlineLevel="0" collapsed="false">
      <c r="A2127" s="22" t="n">
        <v>2126</v>
      </c>
      <c r="B2127" s="180"/>
      <c r="C2127" s="22"/>
      <c r="D2127" s="22"/>
      <c r="E2127" s="22"/>
      <c r="F2127" s="22"/>
      <c r="G2127" s="22"/>
      <c r="H2127" s="183"/>
      <c r="I2127" s="183"/>
      <c r="J2127" s="22"/>
      <c r="K2127" s="191" t="e">
        <f aca="false">VLOOKUP('Altri Costi'!J2127,Legenda!$D$1:$F$258,2)</f>
        <v>#N/A</v>
      </c>
      <c r="L2127" s="22"/>
      <c r="M2127" s="22"/>
      <c r="N2127" s="203"/>
      <c r="O2127" s="183"/>
      <c r="P2127" s="22"/>
      <c r="Q2127" s="203"/>
      <c r="R2127" s="183"/>
      <c r="S2127" s="184" t="n">
        <f aca="false">'Piano Finanziario Annuale'!$F$6</f>
        <v>0</v>
      </c>
      <c r="T2127" s="185" t="n">
        <v>0</v>
      </c>
      <c r="U2127" s="186"/>
      <c r="V2127" s="187" t="n">
        <f aca="false">(T2127*U2127)</f>
        <v>0</v>
      </c>
      <c r="W2127" s="185" t="n">
        <v>0</v>
      </c>
      <c r="X2127" s="185" t="n">
        <f aca="false">IF(OR(S2127="sì",S2127="forfettario 190"),SUM(T2127+W2127),SUM(T2127+V2127+W2127))</f>
        <v>0</v>
      </c>
      <c r="Y2127" s="205"/>
      <c r="Z2127" s="205"/>
      <c r="AA2127" s="206"/>
      <c r="AB2127" s="189" t="n">
        <f aca="false">IF(AA2127="SI",X2127,0)</f>
        <v>0</v>
      </c>
      <c r="AC2127" s="207"/>
      <c r="AD2127" s="207"/>
      <c r="AE2127" s="207"/>
      <c r="AF2127" s="207"/>
      <c r="AG2127" s="207"/>
      <c r="AH2127" s="208"/>
    </row>
    <row r="2128" customFormat="false" ht="13.5" hidden="false" customHeight="true" outlineLevel="0" collapsed="false">
      <c r="A2128" s="22" t="n">
        <v>2127</v>
      </c>
      <c r="B2128" s="180"/>
      <c r="C2128" s="22"/>
      <c r="D2128" s="22"/>
      <c r="E2128" s="22"/>
      <c r="F2128" s="22"/>
      <c r="G2128" s="22"/>
      <c r="H2128" s="183"/>
      <c r="I2128" s="183"/>
      <c r="J2128" s="22"/>
      <c r="K2128" s="191" t="e">
        <f aca="false">VLOOKUP('Altri Costi'!J2128,Legenda!$D$1:$F$258,2)</f>
        <v>#N/A</v>
      </c>
      <c r="L2128" s="22"/>
      <c r="M2128" s="22"/>
      <c r="N2128" s="203"/>
      <c r="O2128" s="183"/>
      <c r="P2128" s="22"/>
      <c r="Q2128" s="203"/>
      <c r="R2128" s="183"/>
      <c r="S2128" s="184" t="n">
        <f aca="false">'Piano Finanziario Annuale'!$F$6</f>
        <v>0</v>
      </c>
      <c r="T2128" s="185" t="n">
        <v>0</v>
      </c>
      <c r="U2128" s="186"/>
      <c r="V2128" s="187" t="n">
        <f aca="false">(T2128*U2128)</f>
        <v>0</v>
      </c>
      <c r="W2128" s="185" t="n">
        <v>0</v>
      </c>
      <c r="X2128" s="185" t="n">
        <f aca="false">IF(OR(S2128="sì",S2128="forfettario 190"),SUM(T2128+W2128),SUM(T2128+V2128+W2128))</f>
        <v>0</v>
      </c>
      <c r="Y2128" s="205"/>
      <c r="Z2128" s="205"/>
      <c r="AA2128" s="206"/>
      <c r="AB2128" s="189" t="n">
        <f aca="false">IF(AA2128="SI",X2128,0)</f>
        <v>0</v>
      </c>
      <c r="AC2128" s="207"/>
      <c r="AD2128" s="207"/>
      <c r="AE2128" s="207"/>
      <c r="AF2128" s="207"/>
      <c r="AG2128" s="207"/>
      <c r="AH2128" s="208"/>
    </row>
    <row r="2129" customFormat="false" ht="13.5" hidden="false" customHeight="true" outlineLevel="0" collapsed="false">
      <c r="A2129" s="22" t="n">
        <v>2128</v>
      </c>
      <c r="B2129" s="180"/>
      <c r="C2129" s="22"/>
      <c r="D2129" s="22"/>
      <c r="E2129" s="22"/>
      <c r="F2129" s="22"/>
      <c r="G2129" s="22"/>
      <c r="H2129" s="183"/>
      <c r="I2129" s="183"/>
      <c r="J2129" s="22"/>
      <c r="K2129" s="191" t="e">
        <f aca="false">VLOOKUP('Altri Costi'!J2129,Legenda!$D$1:$F$258,2)</f>
        <v>#N/A</v>
      </c>
      <c r="L2129" s="22"/>
      <c r="M2129" s="22"/>
      <c r="N2129" s="203"/>
      <c r="O2129" s="183"/>
      <c r="P2129" s="22"/>
      <c r="Q2129" s="203"/>
      <c r="R2129" s="183"/>
      <c r="S2129" s="184" t="n">
        <f aca="false">'Piano Finanziario Annuale'!$F$6</f>
        <v>0</v>
      </c>
      <c r="T2129" s="185" t="n">
        <v>0</v>
      </c>
      <c r="U2129" s="186"/>
      <c r="V2129" s="187" t="n">
        <f aca="false">(T2129*U2129)</f>
        <v>0</v>
      </c>
      <c r="W2129" s="185" t="n">
        <v>0</v>
      </c>
      <c r="X2129" s="185" t="n">
        <f aca="false">IF(OR(S2129="sì",S2129="forfettario 190"),SUM(T2129+W2129),SUM(T2129+V2129+W2129))</f>
        <v>0</v>
      </c>
      <c r="Y2129" s="205"/>
      <c r="Z2129" s="205"/>
      <c r="AA2129" s="206"/>
      <c r="AB2129" s="189" t="n">
        <f aca="false">IF(AA2129="SI",X2129,0)</f>
        <v>0</v>
      </c>
      <c r="AC2129" s="207"/>
      <c r="AD2129" s="207"/>
      <c r="AE2129" s="207"/>
      <c r="AF2129" s="207"/>
      <c r="AG2129" s="207"/>
      <c r="AH2129" s="208"/>
    </row>
    <row r="2130" customFormat="false" ht="13.5" hidden="false" customHeight="true" outlineLevel="0" collapsed="false">
      <c r="A2130" s="22" t="n">
        <v>2129</v>
      </c>
      <c r="B2130" s="180"/>
      <c r="C2130" s="22"/>
      <c r="D2130" s="22"/>
      <c r="E2130" s="22"/>
      <c r="F2130" s="22"/>
      <c r="G2130" s="22"/>
      <c r="H2130" s="183"/>
      <c r="I2130" s="183"/>
      <c r="J2130" s="22"/>
      <c r="K2130" s="191" t="e">
        <f aca="false">VLOOKUP('Altri Costi'!J2130,Legenda!$D$1:$F$258,2)</f>
        <v>#N/A</v>
      </c>
      <c r="L2130" s="22"/>
      <c r="M2130" s="22"/>
      <c r="N2130" s="203"/>
      <c r="O2130" s="183"/>
      <c r="P2130" s="22"/>
      <c r="Q2130" s="203"/>
      <c r="R2130" s="183"/>
      <c r="S2130" s="184" t="n">
        <f aca="false">'Piano Finanziario Annuale'!$F$6</f>
        <v>0</v>
      </c>
      <c r="T2130" s="185" t="n">
        <v>0</v>
      </c>
      <c r="U2130" s="186"/>
      <c r="V2130" s="187" t="n">
        <f aca="false">(T2130*U2130)</f>
        <v>0</v>
      </c>
      <c r="W2130" s="185" t="n">
        <v>0</v>
      </c>
      <c r="X2130" s="185" t="n">
        <f aca="false">IF(OR(S2130="sì",S2130="forfettario 190"),SUM(T2130+W2130),SUM(T2130+V2130+W2130))</f>
        <v>0</v>
      </c>
      <c r="Y2130" s="205"/>
      <c r="Z2130" s="205"/>
      <c r="AA2130" s="206"/>
      <c r="AB2130" s="189" t="n">
        <f aca="false">IF(AA2130="SI",X2130,0)</f>
        <v>0</v>
      </c>
      <c r="AC2130" s="207"/>
      <c r="AD2130" s="207"/>
      <c r="AE2130" s="207"/>
      <c r="AF2130" s="207"/>
      <c r="AG2130" s="207"/>
      <c r="AH2130" s="208"/>
    </row>
    <row r="2131" customFormat="false" ht="13.5" hidden="false" customHeight="true" outlineLevel="0" collapsed="false">
      <c r="A2131" s="22" t="n">
        <v>2130</v>
      </c>
      <c r="B2131" s="180"/>
      <c r="C2131" s="22"/>
      <c r="D2131" s="22"/>
      <c r="E2131" s="22"/>
      <c r="F2131" s="22"/>
      <c r="G2131" s="22"/>
      <c r="H2131" s="183"/>
      <c r="I2131" s="183"/>
      <c r="J2131" s="22"/>
      <c r="K2131" s="191" t="e">
        <f aca="false">VLOOKUP('Altri Costi'!J2131,Legenda!$D$1:$F$258,2)</f>
        <v>#N/A</v>
      </c>
      <c r="L2131" s="22"/>
      <c r="M2131" s="22"/>
      <c r="N2131" s="203"/>
      <c r="O2131" s="183"/>
      <c r="P2131" s="22"/>
      <c r="Q2131" s="203"/>
      <c r="R2131" s="183"/>
      <c r="S2131" s="184" t="n">
        <f aca="false">'Piano Finanziario Annuale'!$F$6</f>
        <v>0</v>
      </c>
      <c r="T2131" s="185" t="n">
        <v>0</v>
      </c>
      <c r="U2131" s="186"/>
      <c r="V2131" s="187" t="n">
        <f aca="false">(T2131*U2131)</f>
        <v>0</v>
      </c>
      <c r="W2131" s="185" t="n">
        <v>0</v>
      </c>
      <c r="X2131" s="185" t="n">
        <f aca="false">IF(OR(S2131="sì",S2131="forfettario 190"),SUM(T2131+W2131),SUM(T2131+V2131+W2131))</f>
        <v>0</v>
      </c>
      <c r="Y2131" s="205"/>
      <c r="Z2131" s="205"/>
      <c r="AA2131" s="206"/>
      <c r="AB2131" s="189" t="n">
        <f aca="false">IF(AA2131="SI",X2131,0)</f>
        <v>0</v>
      </c>
      <c r="AC2131" s="207"/>
      <c r="AD2131" s="207"/>
      <c r="AE2131" s="207"/>
      <c r="AF2131" s="207"/>
      <c r="AG2131" s="207"/>
      <c r="AH2131" s="208"/>
    </row>
    <row r="2132" customFormat="false" ht="13.5" hidden="false" customHeight="true" outlineLevel="0" collapsed="false">
      <c r="A2132" s="22" t="n">
        <v>2131</v>
      </c>
      <c r="B2132" s="180"/>
      <c r="C2132" s="22"/>
      <c r="D2132" s="22"/>
      <c r="E2132" s="22"/>
      <c r="F2132" s="22"/>
      <c r="G2132" s="22"/>
      <c r="H2132" s="183"/>
      <c r="I2132" s="183"/>
      <c r="J2132" s="22"/>
      <c r="K2132" s="191" t="e">
        <f aca="false">VLOOKUP('Altri Costi'!J2132,Legenda!$D$1:$F$258,2)</f>
        <v>#N/A</v>
      </c>
      <c r="L2132" s="22"/>
      <c r="M2132" s="22"/>
      <c r="N2132" s="203"/>
      <c r="O2132" s="183"/>
      <c r="P2132" s="22"/>
      <c r="Q2132" s="203"/>
      <c r="R2132" s="183"/>
      <c r="S2132" s="184" t="n">
        <f aca="false">'Piano Finanziario Annuale'!$F$6</f>
        <v>0</v>
      </c>
      <c r="T2132" s="185" t="n">
        <v>0</v>
      </c>
      <c r="U2132" s="186"/>
      <c r="V2132" s="187" t="n">
        <f aca="false">(T2132*U2132)</f>
        <v>0</v>
      </c>
      <c r="W2132" s="185" t="n">
        <v>0</v>
      </c>
      <c r="X2132" s="185" t="n">
        <f aca="false">IF(OR(S2132="sì",S2132="forfettario 190"),SUM(T2132+W2132),SUM(T2132+V2132+W2132))</f>
        <v>0</v>
      </c>
      <c r="Y2132" s="205"/>
      <c r="Z2132" s="205"/>
      <c r="AA2132" s="206"/>
      <c r="AB2132" s="189" t="n">
        <f aca="false">IF(AA2132="SI",X2132,0)</f>
        <v>0</v>
      </c>
      <c r="AC2132" s="207"/>
      <c r="AD2132" s="207"/>
      <c r="AE2132" s="207"/>
      <c r="AF2132" s="207"/>
      <c r="AG2132" s="207"/>
      <c r="AH2132" s="208"/>
    </row>
    <row r="2133" customFormat="false" ht="13.5" hidden="false" customHeight="true" outlineLevel="0" collapsed="false">
      <c r="A2133" s="22" t="n">
        <v>2132</v>
      </c>
      <c r="B2133" s="180"/>
      <c r="C2133" s="22"/>
      <c r="D2133" s="22"/>
      <c r="E2133" s="22"/>
      <c r="F2133" s="22"/>
      <c r="G2133" s="22"/>
      <c r="H2133" s="183"/>
      <c r="I2133" s="183"/>
      <c r="J2133" s="22"/>
      <c r="K2133" s="191" t="e">
        <f aca="false">VLOOKUP('Altri Costi'!J2133,Legenda!$D$1:$F$258,2)</f>
        <v>#N/A</v>
      </c>
      <c r="L2133" s="22"/>
      <c r="M2133" s="22"/>
      <c r="N2133" s="203"/>
      <c r="O2133" s="183"/>
      <c r="P2133" s="22"/>
      <c r="Q2133" s="203"/>
      <c r="R2133" s="183"/>
      <c r="S2133" s="184" t="n">
        <f aca="false">'Piano Finanziario Annuale'!$F$6</f>
        <v>0</v>
      </c>
      <c r="T2133" s="185" t="n">
        <v>0</v>
      </c>
      <c r="U2133" s="186"/>
      <c r="V2133" s="187" t="n">
        <f aca="false">(T2133*U2133)</f>
        <v>0</v>
      </c>
      <c r="W2133" s="185" t="n">
        <v>0</v>
      </c>
      <c r="X2133" s="185" t="n">
        <f aca="false">IF(OR(S2133="sì",S2133="forfettario 190"),SUM(T2133+W2133),SUM(T2133+V2133+W2133))</f>
        <v>0</v>
      </c>
      <c r="Y2133" s="205"/>
      <c r="Z2133" s="205"/>
      <c r="AA2133" s="206"/>
      <c r="AB2133" s="189" t="n">
        <f aca="false">IF(AA2133="SI",X2133,0)</f>
        <v>0</v>
      </c>
      <c r="AC2133" s="207"/>
      <c r="AD2133" s="207"/>
      <c r="AE2133" s="207"/>
      <c r="AF2133" s="207"/>
      <c r="AG2133" s="207"/>
      <c r="AH2133" s="208"/>
    </row>
    <row r="2134" customFormat="false" ht="13.5" hidden="false" customHeight="true" outlineLevel="0" collapsed="false">
      <c r="A2134" s="22" t="n">
        <v>2133</v>
      </c>
      <c r="B2134" s="180"/>
      <c r="C2134" s="22"/>
      <c r="D2134" s="22"/>
      <c r="E2134" s="22"/>
      <c r="F2134" s="22"/>
      <c r="G2134" s="22"/>
      <c r="H2134" s="183"/>
      <c r="I2134" s="183"/>
      <c r="J2134" s="22"/>
      <c r="K2134" s="191" t="e">
        <f aca="false">VLOOKUP('Altri Costi'!J2134,Legenda!$D$1:$F$258,2)</f>
        <v>#N/A</v>
      </c>
      <c r="L2134" s="22"/>
      <c r="M2134" s="22"/>
      <c r="N2134" s="203"/>
      <c r="O2134" s="183"/>
      <c r="P2134" s="22"/>
      <c r="Q2134" s="203"/>
      <c r="R2134" s="183"/>
      <c r="S2134" s="184" t="n">
        <f aca="false">'Piano Finanziario Annuale'!$F$6</f>
        <v>0</v>
      </c>
      <c r="T2134" s="185" t="n">
        <v>0</v>
      </c>
      <c r="U2134" s="186"/>
      <c r="V2134" s="187" t="n">
        <f aca="false">(T2134*U2134)</f>
        <v>0</v>
      </c>
      <c r="W2134" s="185" t="n">
        <v>0</v>
      </c>
      <c r="X2134" s="185" t="n">
        <f aca="false">IF(OR(S2134="sì",S2134="forfettario 190"),SUM(T2134+W2134),SUM(T2134+V2134+W2134))</f>
        <v>0</v>
      </c>
      <c r="Y2134" s="205"/>
      <c r="Z2134" s="205"/>
      <c r="AA2134" s="206"/>
      <c r="AB2134" s="189" t="n">
        <f aca="false">IF(AA2134="SI",X2134,0)</f>
        <v>0</v>
      </c>
      <c r="AC2134" s="207"/>
      <c r="AD2134" s="207"/>
      <c r="AE2134" s="207"/>
      <c r="AF2134" s="207"/>
      <c r="AG2134" s="207"/>
      <c r="AH2134" s="208"/>
    </row>
    <row r="2135" customFormat="false" ht="13.5" hidden="false" customHeight="true" outlineLevel="0" collapsed="false">
      <c r="A2135" s="22" t="n">
        <v>2134</v>
      </c>
      <c r="B2135" s="180"/>
      <c r="C2135" s="22"/>
      <c r="D2135" s="22"/>
      <c r="E2135" s="22"/>
      <c r="F2135" s="22"/>
      <c r="G2135" s="22"/>
      <c r="H2135" s="183"/>
      <c r="I2135" s="183"/>
      <c r="J2135" s="22"/>
      <c r="K2135" s="191" t="e">
        <f aca="false">VLOOKUP('Altri Costi'!J2135,Legenda!$D$1:$F$258,2)</f>
        <v>#N/A</v>
      </c>
      <c r="L2135" s="22"/>
      <c r="M2135" s="22"/>
      <c r="N2135" s="203"/>
      <c r="O2135" s="183"/>
      <c r="P2135" s="22"/>
      <c r="Q2135" s="203"/>
      <c r="R2135" s="183"/>
      <c r="S2135" s="184" t="n">
        <f aca="false">'Piano Finanziario Annuale'!$F$6</f>
        <v>0</v>
      </c>
      <c r="T2135" s="185" t="n">
        <v>0</v>
      </c>
      <c r="U2135" s="186"/>
      <c r="V2135" s="187" t="n">
        <f aca="false">(T2135*U2135)</f>
        <v>0</v>
      </c>
      <c r="W2135" s="185" t="n">
        <v>0</v>
      </c>
      <c r="X2135" s="185" t="n">
        <f aca="false">IF(OR(S2135="sì",S2135="forfettario 190"),SUM(T2135+W2135),SUM(T2135+V2135+W2135))</f>
        <v>0</v>
      </c>
      <c r="Y2135" s="205"/>
      <c r="Z2135" s="205"/>
      <c r="AA2135" s="206"/>
      <c r="AB2135" s="189" t="n">
        <f aca="false">IF(AA2135="SI",X2135,0)</f>
        <v>0</v>
      </c>
      <c r="AC2135" s="207"/>
      <c r="AD2135" s="207"/>
      <c r="AE2135" s="207"/>
      <c r="AF2135" s="207"/>
      <c r="AG2135" s="207"/>
      <c r="AH2135" s="208"/>
    </row>
    <row r="2136" customFormat="false" ht="13.5" hidden="false" customHeight="true" outlineLevel="0" collapsed="false">
      <c r="A2136" s="22" t="n">
        <v>2135</v>
      </c>
      <c r="B2136" s="180"/>
      <c r="C2136" s="22"/>
      <c r="D2136" s="22"/>
      <c r="E2136" s="22"/>
      <c r="F2136" s="22"/>
      <c r="G2136" s="22"/>
      <c r="H2136" s="183"/>
      <c r="I2136" s="183"/>
      <c r="J2136" s="22"/>
      <c r="K2136" s="191" t="e">
        <f aca="false">VLOOKUP('Altri Costi'!J2136,Legenda!$D$1:$F$258,2)</f>
        <v>#N/A</v>
      </c>
      <c r="L2136" s="22"/>
      <c r="M2136" s="22"/>
      <c r="N2136" s="203"/>
      <c r="O2136" s="183"/>
      <c r="P2136" s="22"/>
      <c r="Q2136" s="203"/>
      <c r="R2136" s="183"/>
      <c r="S2136" s="184" t="n">
        <f aca="false">'Piano Finanziario Annuale'!$F$6</f>
        <v>0</v>
      </c>
      <c r="T2136" s="185" t="n">
        <v>0</v>
      </c>
      <c r="U2136" s="186"/>
      <c r="V2136" s="187" t="n">
        <f aca="false">(T2136*U2136)</f>
        <v>0</v>
      </c>
      <c r="W2136" s="185" t="n">
        <v>0</v>
      </c>
      <c r="X2136" s="185" t="n">
        <f aca="false">IF(OR(S2136="sì",S2136="forfettario 190"),SUM(T2136+W2136),SUM(T2136+V2136+W2136))</f>
        <v>0</v>
      </c>
      <c r="Y2136" s="205"/>
      <c r="Z2136" s="205"/>
      <c r="AA2136" s="206"/>
      <c r="AB2136" s="189" t="n">
        <f aca="false">IF(AA2136="SI",X2136,0)</f>
        <v>0</v>
      </c>
      <c r="AC2136" s="207"/>
      <c r="AD2136" s="207"/>
      <c r="AE2136" s="207"/>
      <c r="AF2136" s="207"/>
      <c r="AG2136" s="207"/>
      <c r="AH2136" s="208"/>
    </row>
    <row r="2137" customFormat="false" ht="13.5" hidden="false" customHeight="true" outlineLevel="0" collapsed="false">
      <c r="A2137" s="22" t="n">
        <v>2136</v>
      </c>
      <c r="B2137" s="180"/>
      <c r="C2137" s="22"/>
      <c r="D2137" s="22"/>
      <c r="E2137" s="22"/>
      <c r="F2137" s="22"/>
      <c r="G2137" s="22"/>
      <c r="H2137" s="183"/>
      <c r="I2137" s="183"/>
      <c r="J2137" s="22"/>
      <c r="K2137" s="191" t="e">
        <f aca="false">VLOOKUP('Altri Costi'!J2137,Legenda!$D$1:$F$258,2)</f>
        <v>#N/A</v>
      </c>
      <c r="L2137" s="22"/>
      <c r="M2137" s="22"/>
      <c r="N2137" s="203"/>
      <c r="O2137" s="183"/>
      <c r="P2137" s="22"/>
      <c r="Q2137" s="203"/>
      <c r="R2137" s="183"/>
      <c r="S2137" s="184" t="n">
        <f aca="false">'Piano Finanziario Annuale'!$F$6</f>
        <v>0</v>
      </c>
      <c r="T2137" s="185" t="n">
        <v>0</v>
      </c>
      <c r="U2137" s="186"/>
      <c r="V2137" s="187" t="n">
        <f aca="false">(T2137*U2137)</f>
        <v>0</v>
      </c>
      <c r="W2137" s="185" t="n">
        <v>0</v>
      </c>
      <c r="X2137" s="185" t="n">
        <f aca="false">IF(OR(S2137="sì",S2137="forfettario 190"),SUM(T2137+W2137),SUM(T2137+V2137+W2137))</f>
        <v>0</v>
      </c>
      <c r="Y2137" s="205"/>
      <c r="Z2137" s="205"/>
      <c r="AA2137" s="206"/>
      <c r="AB2137" s="189" t="n">
        <f aca="false">IF(AA2137="SI",X2137,0)</f>
        <v>0</v>
      </c>
      <c r="AC2137" s="207"/>
      <c r="AD2137" s="207"/>
      <c r="AE2137" s="207"/>
      <c r="AF2137" s="207"/>
      <c r="AG2137" s="207"/>
      <c r="AH2137" s="208"/>
    </row>
    <row r="2138" customFormat="false" ht="13.5" hidden="false" customHeight="true" outlineLevel="0" collapsed="false">
      <c r="A2138" s="22" t="n">
        <v>2137</v>
      </c>
      <c r="B2138" s="180"/>
      <c r="C2138" s="22"/>
      <c r="D2138" s="22"/>
      <c r="E2138" s="22"/>
      <c r="F2138" s="22"/>
      <c r="G2138" s="22"/>
      <c r="H2138" s="183"/>
      <c r="I2138" s="183"/>
      <c r="J2138" s="22"/>
      <c r="K2138" s="191" t="e">
        <f aca="false">VLOOKUP('Altri Costi'!J2138,Legenda!$D$1:$F$258,2)</f>
        <v>#N/A</v>
      </c>
      <c r="L2138" s="22"/>
      <c r="M2138" s="22"/>
      <c r="N2138" s="203"/>
      <c r="O2138" s="183"/>
      <c r="P2138" s="22"/>
      <c r="Q2138" s="203"/>
      <c r="R2138" s="183"/>
      <c r="S2138" s="184" t="n">
        <f aca="false">'Piano Finanziario Annuale'!$F$6</f>
        <v>0</v>
      </c>
      <c r="T2138" s="185" t="n">
        <v>0</v>
      </c>
      <c r="U2138" s="186"/>
      <c r="V2138" s="187" t="n">
        <f aca="false">(T2138*U2138)</f>
        <v>0</v>
      </c>
      <c r="W2138" s="185" t="n">
        <v>0</v>
      </c>
      <c r="X2138" s="185" t="n">
        <f aca="false">IF(OR(S2138="sì",S2138="forfettario 190"),SUM(T2138+W2138),SUM(T2138+V2138+W2138))</f>
        <v>0</v>
      </c>
      <c r="Y2138" s="205"/>
      <c r="Z2138" s="205"/>
      <c r="AA2138" s="206"/>
      <c r="AB2138" s="189" t="n">
        <f aca="false">IF(AA2138="SI",X2138,0)</f>
        <v>0</v>
      </c>
      <c r="AC2138" s="207"/>
      <c r="AD2138" s="207"/>
      <c r="AE2138" s="207"/>
      <c r="AF2138" s="207"/>
      <c r="AG2138" s="207"/>
      <c r="AH2138" s="208"/>
    </row>
    <row r="2139" customFormat="false" ht="13.5" hidden="false" customHeight="true" outlineLevel="0" collapsed="false">
      <c r="A2139" s="22" t="n">
        <v>2138</v>
      </c>
      <c r="B2139" s="180"/>
      <c r="C2139" s="22"/>
      <c r="D2139" s="22"/>
      <c r="E2139" s="22"/>
      <c r="F2139" s="22"/>
      <c r="G2139" s="22"/>
      <c r="H2139" s="183"/>
      <c r="I2139" s="183"/>
      <c r="J2139" s="22"/>
      <c r="K2139" s="191" t="e">
        <f aca="false">VLOOKUP('Altri Costi'!J2139,Legenda!$D$1:$F$258,2)</f>
        <v>#N/A</v>
      </c>
      <c r="L2139" s="22"/>
      <c r="M2139" s="22"/>
      <c r="N2139" s="203"/>
      <c r="O2139" s="183"/>
      <c r="P2139" s="22"/>
      <c r="Q2139" s="203"/>
      <c r="R2139" s="183"/>
      <c r="S2139" s="184" t="n">
        <f aca="false">'Piano Finanziario Annuale'!$F$6</f>
        <v>0</v>
      </c>
      <c r="T2139" s="185" t="n">
        <v>0</v>
      </c>
      <c r="U2139" s="186"/>
      <c r="V2139" s="187" t="n">
        <f aca="false">(T2139*U2139)</f>
        <v>0</v>
      </c>
      <c r="W2139" s="185" t="n">
        <v>0</v>
      </c>
      <c r="X2139" s="185" t="n">
        <f aca="false">IF(OR(S2139="sì",S2139="forfettario 190"),SUM(T2139+W2139),SUM(T2139+V2139+W2139))</f>
        <v>0</v>
      </c>
      <c r="Y2139" s="205"/>
      <c r="Z2139" s="205"/>
      <c r="AA2139" s="206"/>
      <c r="AB2139" s="189" t="n">
        <f aca="false">IF(AA2139="SI",X2139,0)</f>
        <v>0</v>
      </c>
      <c r="AC2139" s="207"/>
      <c r="AD2139" s="207"/>
      <c r="AE2139" s="207"/>
      <c r="AF2139" s="207"/>
      <c r="AG2139" s="207"/>
      <c r="AH2139" s="208"/>
    </row>
    <row r="2140" customFormat="false" ht="13.5" hidden="false" customHeight="true" outlineLevel="0" collapsed="false">
      <c r="A2140" s="22" t="n">
        <v>2139</v>
      </c>
      <c r="B2140" s="180"/>
      <c r="C2140" s="22"/>
      <c r="D2140" s="22"/>
      <c r="E2140" s="22"/>
      <c r="F2140" s="22"/>
      <c r="G2140" s="22"/>
      <c r="H2140" s="183"/>
      <c r="I2140" s="183"/>
      <c r="J2140" s="22"/>
      <c r="K2140" s="191" t="e">
        <f aca="false">VLOOKUP('Altri Costi'!J2140,Legenda!$D$1:$F$258,2)</f>
        <v>#N/A</v>
      </c>
      <c r="L2140" s="22"/>
      <c r="M2140" s="22"/>
      <c r="N2140" s="203"/>
      <c r="O2140" s="183"/>
      <c r="P2140" s="22"/>
      <c r="Q2140" s="203"/>
      <c r="R2140" s="183"/>
      <c r="S2140" s="184" t="n">
        <f aca="false">'Piano Finanziario Annuale'!$F$6</f>
        <v>0</v>
      </c>
      <c r="T2140" s="185" t="n">
        <v>0</v>
      </c>
      <c r="U2140" s="186"/>
      <c r="V2140" s="187" t="n">
        <f aca="false">(T2140*U2140)</f>
        <v>0</v>
      </c>
      <c r="W2140" s="185" t="n">
        <v>0</v>
      </c>
      <c r="X2140" s="185" t="n">
        <f aca="false">IF(OR(S2140="sì",S2140="forfettario 190"),SUM(T2140+W2140),SUM(T2140+V2140+W2140))</f>
        <v>0</v>
      </c>
      <c r="Y2140" s="205"/>
      <c r="Z2140" s="205"/>
      <c r="AA2140" s="206"/>
      <c r="AB2140" s="189" t="n">
        <f aca="false">IF(AA2140="SI",X2140,0)</f>
        <v>0</v>
      </c>
      <c r="AC2140" s="207"/>
      <c r="AD2140" s="207"/>
      <c r="AE2140" s="207"/>
      <c r="AF2140" s="207"/>
      <c r="AG2140" s="207"/>
      <c r="AH2140" s="208"/>
    </row>
    <row r="2141" customFormat="false" ht="13.5" hidden="false" customHeight="true" outlineLevel="0" collapsed="false">
      <c r="A2141" s="22" t="n">
        <v>2140</v>
      </c>
      <c r="B2141" s="180"/>
      <c r="C2141" s="22"/>
      <c r="D2141" s="22"/>
      <c r="E2141" s="22"/>
      <c r="F2141" s="22"/>
      <c r="G2141" s="22"/>
      <c r="H2141" s="183"/>
      <c r="I2141" s="183"/>
      <c r="J2141" s="22"/>
      <c r="K2141" s="191" t="e">
        <f aca="false">VLOOKUP('Altri Costi'!J2141,Legenda!$D$1:$F$258,2)</f>
        <v>#N/A</v>
      </c>
      <c r="L2141" s="22"/>
      <c r="M2141" s="22"/>
      <c r="N2141" s="203"/>
      <c r="O2141" s="183"/>
      <c r="P2141" s="22"/>
      <c r="Q2141" s="203"/>
      <c r="R2141" s="183"/>
      <c r="S2141" s="184" t="n">
        <f aca="false">'Piano Finanziario Annuale'!$F$6</f>
        <v>0</v>
      </c>
      <c r="T2141" s="185" t="n">
        <v>0</v>
      </c>
      <c r="U2141" s="186"/>
      <c r="V2141" s="187" t="n">
        <f aca="false">(T2141*U2141)</f>
        <v>0</v>
      </c>
      <c r="W2141" s="185" t="n">
        <v>0</v>
      </c>
      <c r="X2141" s="185" t="n">
        <f aca="false">IF(OR(S2141="sì",S2141="forfettario 190"),SUM(T2141+W2141),SUM(T2141+V2141+W2141))</f>
        <v>0</v>
      </c>
      <c r="Y2141" s="205"/>
      <c r="Z2141" s="205"/>
      <c r="AA2141" s="206"/>
      <c r="AB2141" s="189" t="n">
        <f aca="false">IF(AA2141="SI",X2141,0)</f>
        <v>0</v>
      </c>
      <c r="AC2141" s="207"/>
      <c r="AD2141" s="207"/>
      <c r="AE2141" s="207"/>
      <c r="AF2141" s="207"/>
      <c r="AG2141" s="207"/>
      <c r="AH2141" s="208"/>
    </row>
    <row r="2142" customFormat="false" ht="13.5" hidden="false" customHeight="true" outlineLevel="0" collapsed="false">
      <c r="A2142" s="22" t="n">
        <v>2141</v>
      </c>
      <c r="B2142" s="180"/>
      <c r="C2142" s="22"/>
      <c r="D2142" s="22"/>
      <c r="E2142" s="22"/>
      <c r="F2142" s="22"/>
      <c r="G2142" s="22"/>
      <c r="H2142" s="183"/>
      <c r="I2142" s="183"/>
      <c r="J2142" s="22"/>
      <c r="K2142" s="191" t="e">
        <f aca="false">VLOOKUP('Altri Costi'!J2142,Legenda!$D$1:$F$258,2)</f>
        <v>#N/A</v>
      </c>
      <c r="L2142" s="22"/>
      <c r="M2142" s="22"/>
      <c r="N2142" s="203"/>
      <c r="O2142" s="183"/>
      <c r="P2142" s="22"/>
      <c r="Q2142" s="203"/>
      <c r="R2142" s="183"/>
      <c r="S2142" s="184" t="n">
        <f aca="false">'Piano Finanziario Annuale'!$F$6</f>
        <v>0</v>
      </c>
      <c r="T2142" s="185" t="n">
        <v>0</v>
      </c>
      <c r="U2142" s="186"/>
      <c r="V2142" s="187" t="n">
        <f aca="false">(T2142*U2142)</f>
        <v>0</v>
      </c>
      <c r="W2142" s="185" t="n">
        <v>0</v>
      </c>
      <c r="X2142" s="185" t="n">
        <f aca="false">IF(OR(S2142="sì",S2142="forfettario 190"),SUM(T2142+W2142),SUM(T2142+V2142+W2142))</f>
        <v>0</v>
      </c>
      <c r="Y2142" s="205"/>
      <c r="Z2142" s="205"/>
      <c r="AA2142" s="206"/>
      <c r="AB2142" s="189" t="n">
        <f aca="false">IF(AA2142="SI",X2142,0)</f>
        <v>0</v>
      </c>
      <c r="AC2142" s="207"/>
      <c r="AD2142" s="207"/>
      <c r="AE2142" s="207"/>
      <c r="AF2142" s="207"/>
      <c r="AG2142" s="207"/>
      <c r="AH2142" s="208"/>
    </row>
    <row r="2143" customFormat="false" ht="13.5" hidden="false" customHeight="true" outlineLevel="0" collapsed="false">
      <c r="A2143" s="22" t="n">
        <v>2142</v>
      </c>
      <c r="B2143" s="180"/>
      <c r="C2143" s="22"/>
      <c r="D2143" s="22"/>
      <c r="E2143" s="22"/>
      <c r="F2143" s="22"/>
      <c r="G2143" s="22"/>
      <c r="H2143" s="183"/>
      <c r="I2143" s="183"/>
      <c r="J2143" s="22"/>
      <c r="K2143" s="191" t="e">
        <f aca="false">VLOOKUP('Altri Costi'!J2143,Legenda!$D$1:$F$258,2)</f>
        <v>#N/A</v>
      </c>
      <c r="L2143" s="22"/>
      <c r="M2143" s="22"/>
      <c r="N2143" s="203"/>
      <c r="O2143" s="183"/>
      <c r="P2143" s="22"/>
      <c r="Q2143" s="203"/>
      <c r="R2143" s="183"/>
      <c r="S2143" s="184" t="n">
        <f aca="false">'Piano Finanziario Annuale'!$F$6</f>
        <v>0</v>
      </c>
      <c r="T2143" s="185" t="n">
        <v>0</v>
      </c>
      <c r="U2143" s="186"/>
      <c r="V2143" s="187" t="n">
        <f aca="false">(T2143*U2143)</f>
        <v>0</v>
      </c>
      <c r="W2143" s="185" t="n">
        <v>0</v>
      </c>
      <c r="X2143" s="185" t="n">
        <f aca="false">IF(OR(S2143="sì",S2143="forfettario 190"),SUM(T2143+W2143),SUM(T2143+V2143+W2143))</f>
        <v>0</v>
      </c>
      <c r="Y2143" s="205"/>
      <c r="Z2143" s="205"/>
      <c r="AA2143" s="206"/>
      <c r="AB2143" s="189" t="n">
        <f aca="false">IF(AA2143="SI",X2143,0)</f>
        <v>0</v>
      </c>
      <c r="AC2143" s="207"/>
      <c r="AD2143" s="207"/>
      <c r="AE2143" s="207"/>
      <c r="AF2143" s="207"/>
      <c r="AG2143" s="207"/>
      <c r="AH2143" s="208"/>
    </row>
    <row r="2144" customFormat="false" ht="13.5" hidden="false" customHeight="true" outlineLevel="0" collapsed="false">
      <c r="A2144" s="22" t="n">
        <v>2143</v>
      </c>
      <c r="B2144" s="180"/>
      <c r="C2144" s="22"/>
      <c r="D2144" s="22"/>
      <c r="E2144" s="22"/>
      <c r="F2144" s="22"/>
      <c r="G2144" s="22"/>
      <c r="H2144" s="183"/>
      <c r="I2144" s="183"/>
      <c r="J2144" s="22"/>
      <c r="K2144" s="191" t="e">
        <f aca="false">VLOOKUP('Altri Costi'!J2144,Legenda!$D$1:$F$258,2)</f>
        <v>#N/A</v>
      </c>
      <c r="L2144" s="22"/>
      <c r="M2144" s="22"/>
      <c r="N2144" s="203"/>
      <c r="O2144" s="183"/>
      <c r="P2144" s="22"/>
      <c r="Q2144" s="203"/>
      <c r="R2144" s="183"/>
      <c r="S2144" s="184" t="n">
        <f aca="false">'Piano Finanziario Annuale'!$F$6</f>
        <v>0</v>
      </c>
      <c r="T2144" s="185" t="n">
        <v>0</v>
      </c>
      <c r="U2144" s="186"/>
      <c r="V2144" s="187" t="n">
        <f aca="false">(T2144*U2144)</f>
        <v>0</v>
      </c>
      <c r="W2144" s="185" t="n">
        <v>0</v>
      </c>
      <c r="X2144" s="185" t="n">
        <f aca="false">IF(OR(S2144="sì",S2144="forfettario 190"),SUM(T2144+W2144),SUM(T2144+V2144+W2144))</f>
        <v>0</v>
      </c>
      <c r="Y2144" s="205"/>
      <c r="Z2144" s="205"/>
      <c r="AA2144" s="206"/>
      <c r="AB2144" s="189" t="n">
        <f aca="false">IF(AA2144="SI",X2144,0)</f>
        <v>0</v>
      </c>
      <c r="AC2144" s="207"/>
      <c r="AD2144" s="207"/>
      <c r="AE2144" s="207"/>
      <c r="AF2144" s="207"/>
      <c r="AG2144" s="207"/>
      <c r="AH2144" s="208"/>
    </row>
    <row r="2145" customFormat="false" ht="13.5" hidden="false" customHeight="true" outlineLevel="0" collapsed="false">
      <c r="A2145" s="22" t="n">
        <v>2144</v>
      </c>
      <c r="B2145" s="180"/>
      <c r="C2145" s="22"/>
      <c r="D2145" s="22"/>
      <c r="E2145" s="22"/>
      <c r="F2145" s="22"/>
      <c r="G2145" s="22"/>
      <c r="H2145" s="183"/>
      <c r="I2145" s="183"/>
      <c r="J2145" s="22"/>
      <c r="K2145" s="191" t="e">
        <f aca="false">VLOOKUP('Altri Costi'!J2145,Legenda!$D$1:$F$258,2)</f>
        <v>#N/A</v>
      </c>
      <c r="L2145" s="22"/>
      <c r="M2145" s="22"/>
      <c r="N2145" s="203"/>
      <c r="O2145" s="183"/>
      <c r="P2145" s="22"/>
      <c r="Q2145" s="203"/>
      <c r="R2145" s="183"/>
      <c r="S2145" s="184" t="n">
        <f aca="false">'Piano Finanziario Annuale'!$F$6</f>
        <v>0</v>
      </c>
      <c r="T2145" s="185" t="n">
        <v>0</v>
      </c>
      <c r="U2145" s="186"/>
      <c r="V2145" s="187" t="n">
        <f aca="false">(T2145*U2145)</f>
        <v>0</v>
      </c>
      <c r="W2145" s="185" t="n">
        <v>0</v>
      </c>
      <c r="X2145" s="185" t="n">
        <f aca="false">IF(OR(S2145="sì",S2145="forfettario 190"),SUM(T2145+W2145),SUM(T2145+V2145+W2145))</f>
        <v>0</v>
      </c>
      <c r="Y2145" s="205"/>
      <c r="Z2145" s="205"/>
      <c r="AA2145" s="206"/>
      <c r="AB2145" s="189" t="n">
        <f aca="false">IF(AA2145="SI",X2145,0)</f>
        <v>0</v>
      </c>
      <c r="AC2145" s="207"/>
      <c r="AD2145" s="207"/>
      <c r="AE2145" s="207"/>
      <c r="AF2145" s="207"/>
      <c r="AG2145" s="207"/>
      <c r="AH2145" s="208"/>
    </row>
    <row r="2146" customFormat="false" ht="13.5" hidden="false" customHeight="true" outlineLevel="0" collapsed="false">
      <c r="A2146" s="22" t="n">
        <v>2145</v>
      </c>
      <c r="B2146" s="180"/>
      <c r="C2146" s="22"/>
      <c r="D2146" s="22"/>
      <c r="E2146" s="22"/>
      <c r="F2146" s="22"/>
      <c r="G2146" s="22"/>
      <c r="H2146" s="183"/>
      <c r="I2146" s="183"/>
      <c r="J2146" s="22"/>
      <c r="K2146" s="191" t="e">
        <f aca="false">VLOOKUP('Altri Costi'!J2146,Legenda!$D$1:$F$258,2)</f>
        <v>#N/A</v>
      </c>
      <c r="L2146" s="22"/>
      <c r="M2146" s="22"/>
      <c r="N2146" s="203"/>
      <c r="O2146" s="183"/>
      <c r="P2146" s="22"/>
      <c r="Q2146" s="203"/>
      <c r="R2146" s="183"/>
      <c r="S2146" s="184" t="n">
        <f aca="false">'Piano Finanziario Annuale'!$F$6</f>
        <v>0</v>
      </c>
      <c r="T2146" s="185" t="n">
        <v>0</v>
      </c>
      <c r="U2146" s="186"/>
      <c r="V2146" s="187" t="n">
        <f aca="false">(T2146*U2146)</f>
        <v>0</v>
      </c>
      <c r="W2146" s="185" t="n">
        <v>0</v>
      </c>
      <c r="X2146" s="185" t="n">
        <f aca="false">IF(OR(S2146="sì",S2146="forfettario 190"),SUM(T2146+W2146),SUM(T2146+V2146+W2146))</f>
        <v>0</v>
      </c>
      <c r="Y2146" s="205"/>
      <c r="Z2146" s="205"/>
      <c r="AA2146" s="206"/>
      <c r="AB2146" s="189" t="n">
        <f aca="false">IF(AA2146="SI",X2146,0)</f>
        <v>0</v>
      </c>
      <c r="AC2146" s="207"/>
      <c r="AD2146" s="207"/>
      <c r="AE2146" s="207"/>
      <c r="AF2146" s="207"/>
      <c r="AG2146" s="207"/>
      <c r="AH2146" s="208"/>
    </row>
    <row r="2147" customFormat="false" ht="13.5" hidden="false" customHeight="true" outlineLevel="0" collapsed="false">
      <c r="A2147" s="22" t="n">
        <v>2146</v>
      </c>
      <c r="B2147" s="180"/>
      <c r="C2147" s="22"/>
      <c r="D2147" s="22"/>
      <c r="E2147" s="22"/>
      <c r="F2147" s="22"/>
      <c r="G2147" s="22"/>
      <c r="H2147" s="183"/>
      <c r="I2147" s="183"/>
      <c r="J2147" s="22"/>
      <c r="K2147" s="191" t="e">
        <f aca="false">VLOOKUP('Altri Costi'!J2147,Legenda!$D$1:$F$258,2)</f>
        <v>#N/A</v>
      </c>
      <c r="L2147" s="22"/>
      <c r="M2147" s="22"/>
      <c r="N2147" s="203"/>
      <c r="O2147" s="183"/>
      <c r="P2147" s="22"/>
      <c r="Q2147" s="203"/>
      <c r="R2147" s="183"/>
      <c r="S2147" s="184" t="n">
        <f aca="false">'Piano Finanziario Annuale'!$F$6</f>
        <v>0</v>
      </c>
      <c r="T2147" s="185" t="n">
        <v>0</v>
      </c>
      <c r="U2147" s="186"/>
      <c r="V2147" s="187" t="n">
        <f aca="false">(T2147*U2147)</f>
        <v>0</v>
      </c>
      <c r="W2147" s="185" t="n">
        <v>0</v>
      </c>
      <c r="X2147" s="185" t="n">
        <f aca="false">IF(OR(S2147="sì",S2147="forfettario 190"),SUM(T2147+W2147),SUM(T2147+V2147+W2147))</f>
        <v>0</v>
      </c>
      <c r="Y2147" s="205"/>
      <c r="Z2147" s="205"/>
      <c r="AA2147" s="206"/>
      <c r="AB2147" s="189" t="n">
        <f aca="false">IF(AA2147="SI",X2147,0)</f>
        <v>0</v>
      </c>
      <c r="AC2147" s="207"/>
      <c r="AD2147" s="207"/>
      <c r="AE2147" s="207"/>
      <c r="AF2147" s="207"/>
      <c r="AG2147" s="207"/>
      <c r="AH2147" s="208"/>
    </row>
    <row r="2148" customFormat="false" ht="13.5" hidden="false" customHeight="true" outlineLevel="0" collapsed="false">
      <c r="A2148" s="22" t="n">
        <v>2147</v>
      </c>
      <c r="B2148" s="180"/>
      <c r="C2148" s="22"/>
      <c r="D2148" s="22"/>
      <c r="E2148" s="22"/>
      <c r="F2148" s="22"/>
      <c r="G2148" s="22"/>
      <c r="H2148" s="183"/>
      <c r="I2148" s="183"/>
      <c r="J2148" s="22"/>
      <c r="K2148" s="191" t="e">
        <f aca="false">VLOOKUP('Altri Costi'!J2148,Legenda!$D$1:$F$258,2)</f>
        <v>#N/A</v>
      </c>
      <c r="L2148" s="22"/>
      <c r="M2148" s="22"/>
      <c r="N2148" s="203"/>
      <c r="O2148" s="183"/>
      <c r="P2148" s="22"/>
      <c r="Q2148" s="203"/>
      <c r="R2148" s="183"/>
      <c r="S2148" s="184" t="n">
        <f aca="false">'Piano Finanziario Annuale'!$F$6</f>
        <v>0</v>
      </c>
      <c r="T2148" s="185" t="n">
        <v>0</v>
      </c>
      <c r="U2148" s="186"/>
      <c r="V2148" s="187" t="n">
        <f aca="false">(T2148*U2148)</f>
        <v>0</v>
      </c>
      <c r="W2148" s="185" t="n">
        <v>0</v>
      </c>
      <c r="X2148" s="185" t="n">
        <f aca="false">IF(OR(S2148="sì",S2148="forfettario 190"),SUM(T2148+W2148),SUM(T2148+V2148+W2148))</f>
        <v>0</v>
      </c>
      <c r="Y2148" s="205"/>
      <c r="Z2148" s="205"/>
      <c r="AA2148" s="206"/>
      <c r="AB2148" s="189" t="n">
        <f aca="false">IF(AA2148="SI",X2148,0)</f>
        <v>0</v>
      </c>
      <c r="AC2148" s="207"/>
      <c r="AD2148" s="207"/>
      <c r="AE2148" s="207"/>
      <c r="AF2148" s="207"/>
      <c r="AG2148" s="207"/>
      <c r="AH2148" s="208"/>
    </row>
    <row r="2149" customFormat="false" ht="13.5" hidden="false" customHeight="true" outlineLevel="0" collapsed="false">
      <c r="A2149" s="22" t="n">
        <v>2148</v>
      </c>
      <c r="B2149" s="180"/>
      <c r="C2149" s="22"/>
      <c r="D2149" s="22"/>
      <c r="E2149" s="22"/>
      <c r="F2149" s="22"/>
      <c r="G2149" s="22"/>
      <c r="H2149" s="183"/>
      <c r="I2149" s="183"/>
      <c r="J2149" s="22"/>
      <c r="K2149" s="191" t="e">
        <f aca="false">VLOOKUP('Altri Costi'!J2149,Legenda!$D$1:$F$258,2)</f>
        <v>#N/A</v>
      </c>
      <c r="L2149" s="22"/>
      <c r="M2149" s="22"/>
      <c r="N2149" s="203"/>
      <c r="O2149" s="183"/>
      <c r="P2149" s="22"/>
      <c r="Q2149" s="203"/>
      <c r="R2149" s="183"/>
      <c r="S2149" s="184" t="n">
        <f aca="false">'Piano Finanziario Annuale'!$F$6</f>
        <v>0</v>
      </c>
      <c r="T2149" s="185" t="n">
        <v>0</v>
      </c>
      <c r="U2149" s="186"/>
      <c r="V2149" s="187" t="n">
        <f aca="false">(T2149*U2149)</f>
        <v>0</v>
      </c>
      <c r="W2149" s="185" t="n">
        <v>0</v>
      </c>
      <c r="X2149" s="185" t="n">
        <f aca="false">IF(OR(S2149="sì",S2149="forfettario 190"),SUM(T2149+W2149),SUM(T2149+V2149+W2149))</f>
        <v>0</v>
      </c>
      <c r="Y2149" s="205"/>
      <c r="Z2149" s="205"/>
      <c r="AA2149" s="206"/>
      <c r="AB2149" s="189" t="n">
        <f aca="false">IF(AA2149="SI",X2149,0)</f>
        <v>0</v>
      </c>
      <c r="AC2149" s="207"/>
      <c r="AD2149" s="207"/>
      <c r="AE2149" s="207"/>
      <c r="AF2149" s="207"/>
      <c r="AG2149" s="207"/>
      <c r="AH2149" s="208"/>
    </row>
    <row r="2150" customFormat="false" ht="13.5" hidden="false" customHeight="true" outlineLevel="0" collapsed="false">
      <c r="A2150" s="22" t="n">
        <v>2149</v>
      </c>
      <c r="B2150" s="180"/>
      <c r="C2150" s="22"/>
      <c r="D2150" s="22"/>
      <c r="E2150" s="22"/>
      <c r="F2150" s="22"/>
      <c r="G2150" s="22"/>
      <c r="H2150" s="183"/>
      <c r="I2150" s="183"/>
      <c r="J2150" s="22"/>
      <c r="K2150" s="191" t="e">
        <f aca="false">VLOOKUP('Altri Costi'!J2150,Legenda!$D$1:$F$258,2)</f>
        <v>#N/A</v>
      </c>
      <c r="L2150" s="22"/>
      <c r="M2150" s="22"/>
      <c r="N2150" s="203"/>
      <c r="O2150" s="183"/>
      <c r="P2150" s="22"/>
      <c r="Q2150" s="203"/>
      <c r="R2150" s="183"/>
      <c r="S2150" s="184" t="n">
        <f aca="false">'Piano Finanziario Annuale'!$F$6</f>
        <v>0</v>
      </c>
      <c r="T2150" s="185" t="n">
        <v>0</v>
      </c>
      <c r="U2150" s="186"/>
      <c r="V2150" s="187" t="n">
        <f aca="false">(T2150*U2150)</f>
        <v>0</v>
      </c>
      <c r="W2150" s="185" t="n">
        <v>0</v>
      </c>
      <c r="X2150" s="185" t="n">
        <f aca="false">IF(OR(S2150="sì",S2150="forfettario 190"),SUM(T2150+W2150),SUM(T2150+V2150+W2150))</f>
        <v>0</v>
      </c>
      <c r="Y2150" s="205"/>
      <c r="Z2150" s="205"/>
      <c r="AA2150" s="206"/>
      <c r="AB2150" s="189" t="n">
        <f aca="false">IF(AA2150="SI",X2150,0)</f>
        <v>0</v>
      </c>
      <c r="AC2150" s="207"/>
      <c r="AD2150" s="207"/>
      <c r="AE2150" s="207"/>
      <c r="AF2150" s="207"/>
      <c r="AG2150" s="207"/>
      <c r="AH2150" s="208"/>
    </row>
    <row r="2151" customFormat="false" ht="13.5" hidden="false" customHeight="true" outlineLevel="0" collapsed="false">
      <c r="A2151" s="22" t="n">
        <v>2150</v>
      </c>
      <c r="B2151" s="180"/>
      <c r="C2151" s="22"/>
      <c r="D2151" s="22"/>
      <c r="E2151" s="22"/>
      <c r="F2151" s="22"/>
      <c r="G2151" s="22"/>
      <c r="H2151" s="183"/>
      <c r="I2151" s="183"/>
      <c r="J2151" s="22"/>
      <c r="K2151" s="191" t="e">
        <f aca="false">VLOOKUP('Altri Costi'!J2151,Legenda!$D$1:$F$258,2)</f>
        <v>#N/A</v>
      </c>
      <c r="L2151" s="22"/>
      <c r="M2151" s="22"/>
      <c r="N2151" s="203"/>
      <c r="O2151" s="183"/>
      <c r="P2151" s="22"/>
      <c r="Q2151" s="203"/>
      <c r="R2151" s="183"/>
      <c r="S2151" s="184" t="n">
        <f aca="false">'Piano Finanziario Annuale'!$F$6</f>
        <v>0</v>
      </c>
      <c r="T2151" s="185" t="n">
        <v>0</v>
      </c>
      <c r="U2151" s="186"/>
      <c r="V2151" s="187" t="n">
        <f aca="false">(T2151*U2151)</f>
        <v>0</v>
      </c>
      <c r="W2151" s="185" t="n">
        <v>0</v>
      </c>
      <c r="X2151" s="185" t="n">
        <f aca="false">IF(OR(S2151="sì",S2151="forfettario 190"),SUM(T2151+W2151),SUM(T2151+V2151+W2151))</f>
        <v>0</v>
      </c>
      <c r="Y2151" s="205"/>
      <c r="Z2151" s="205"/>
      <c r="AA2151" s="206"/>
      <c r="AB2151" s="189" t="n">
        <f aca="false">IF(AA2151="SI",X2151,0)</f>
        <v>0</v>
      </c>
      <c r="AC2151" s="207"/>
      <c r="AD2151" s="207"/>
      <c r="AE2151" s="207"/>
      <c r="AF2151" s="207"/>
      <c r="AG2151" s="207"/>
      <c r="AH2151" s="208"/>
    </row>
    <row r="2152" customFormat="false" ht="13.5" hidden="false" customHeight="true" outlineLevel="0" collapsed="false">
      <c r="A2152" s="22" t="n">
        <v>2151</v>
      </c>
      <c r="B2152" s="180"/>
      <c r="C2152" s="22"/>
      <c r="D2152" s="22"/>
      <c r="E2152" s="22"/>
      <c r="F2152" s="22"/>
      <c r="G2152" s="22"/>
      <c r="H2152" s="183"/>
      <c r="I2152" s="183"/>
      <c r="J2152" s="22"/>
      <c r="K2152" s="191" t="e">
        <f aca="false">VLOOKUP('Altri Costi'!J2152,Legenda!$D$1:$F$258,2)</f>
        <v>#N/A</v>
      </c>
      <c r="L2152" s="22"/>
      <c r="M2152" s="22"/>
      <c r="N2152" s="203"/>
      <c r="O2152" s="183"/>
      <c r="P2152" s="22"/>
      <c r="Q2152" s="203"/>
      <c r="R2152" s="183"/>
      <c r="S2152" s="184" t="n">
        <f aca="false">'Piano Finanziario Annuale'!$F$6</f>
        <v>0</v>
      </c>
      <c r="T2152" s="185" t="n">
        <v>0</v>
      </c>
      <c r="U2152" s="186"/>
      <c r="V2152" s="187" t="n">
        <f aca="false">(T2152*U2152)</f>
        <v>0</v>
      </c>
      <c r="W2152" s="185" t="n">
        <v>0</v>
      </c>
      <c r="X2152" s="185" t="n">
        <f aca="false">IF(OR(S2152="sì",S2152="forfettario 190"),SUM(T2152+W2152),SUM(T2152+V2152+W2152))</f>
        <v>0</v>
      </c>
      <c r="Y2152" s="205"/>
      <c r="Z2152" s="205"/>
      <c r="AA2152" s="206"/>
      <c r="AB2152" s="189" t="n">
        <f aca="false">IF(AA2152="SI",X2152,0)</f>
        <v>0</v>
      </c>
      <c r="AC2152" s="207"/>
      <c r="AD2152" s="207"/>
      <c r="AE2152" s="207"/>
      <c r="AF2152" s="207"/>
      <c r="AG2152" s="207"/>
      <c r="AH2152" s="208"/>
    </row>
    <row r="2153" customFormat="false" ht="13.5" hidden="false" customHeight="true" outlineLevel="0" collapsed="false">
      <c r="A2153" s="22" t="n">
        <v>2152</v>
      </c>
      <c r="B2153" s="180"/>
      <c r="C2153" s="22"/>
      <c r="D2153" s="22"/>
      <c r="E2153" s="22"/>
      <c r="F2153" s="22"/>
      <c r="G2153" s="22"/>
      <c r="H2153" s="183"/>
      <c r="I2153" s="183"/>
      <c r="J2153" s="22"/>
      <c r="K2153" s="191" t="e">
        <f aca="false">VLOOKUP('Altri Costi'!J2153,Legenda!$D$1:$F$258,2)</f>
        <v>#N/A</v>
      </c>
      <c r="L2153" s="22"/>
      <c r="M2153" s="22"/>
      <c r="N2153" s="203"/>
      <c r="O2153" s="183"/>
      <c r="P2153" s="22"/>
      <c r="Q2153" s="203"/>
      <c r="R2153" s="183"/>
      <c r="S2153" s="184" t="n">
        <f aca="false">'Piano Finanziario Annuale'!$F$6</f>
        <v>0</v>
      </c>
      <c r="T2153" s="185" t="n">
        <v>0</v>
      </c>
      <c r="U2153" s="186"/>
      <c r="V2153" s="187" t="n">
        <f aca="false">(T2153*U2153)</f>
        <v>0</v>
      </c>
      <c r="W2153" s="185" t="n">
        <v>0</v>
      </c>
      <c r="X2153" s="185" t="n">
        <f aca="false">IF(OR(S2153="sì",S2153="forfettario 190"),SUM(T2153+W2153),SUM(T2153+V2153+W2153))</f>
        <v>0</v>
      </c>
      <c r="Y2153" s="205"/>
      <c r="Z2153" s="205"/>
      <c r="AA2153" s="206"/>
      <c r="AB2153" s="189" t="n">
        <f aca="false">IF(AA2153="SI",X2153,0)</f>
        <v>0</v>
      </c>
      <c r="AC2153" s="207"/>
      <c r="AD2153" s="207"/>
      <c r="AE2153" s="207"/>
      <c r="AF2153" s="207"/>
      <c r="AG2153" s="207"/>
      <c r="AH2153" s="208"/>
    </row>
    <row r="2154" customFormat="false" ht="13.5" hidden="false" customHeight="true" outlineLevel="0" collapsed="false">
      <c r="A2154" s="22" t="n">
        <v>2153</v>
      </c>
      <c r="B2154" s="180"/>
      <c r="C2154" s="22"/>
      <c r="D2154" s="22"/>
      <c r="E2154" s="22"/>
      <c r="F2154" s="22"/>
      <c r="G2154" s="22"/>
      <c r="H2154" s="183"/>
      <c r="I2154" s="183"/>
      <c r="J2154" s="22"/>
      <c r="K2154" s="191" t="e">
        <f aca="false">VLOOKUP('Altri Costi'!J2154,Legenda!$D$1:$F$258,2)</f>
        <v>#N/A</v>
      </c>
      <c r="L2154" s="22"/>
      <c r="M2154" s="22"/>
      <c r="N2154" s="203"/>
      <c r="O2154" s="183"/>
      <c r="P2154" s="22"/>
      <c r="Q2154" s="203"/>
      <c r="R2154" s="183"/>
      <c r="S2154" s="184" t="n">
        <f aca="false">'Piano Finanziario Annuale'!$F$6</f>
        <v>0</v>
      </c>
      <c r="T2154" s="185" t="n">
        <v>0</v>
      </c>
      <c r="U2154" s="186"/>
      <c r="V2154" s="187" t="n">
        <f aca="false">(T2154*U2154)</f>
        <v>0</v>
      </c>
      <c r="W2154" s="185" t="n">
        <v>0</v>
      </c>
      <c r="X2154" s="185" t="n">
        <f aca="false">IF(OR(S2154="sì",S2154="forfettario 190"),SUM(T2154+W2154),SUM(T2154+V2154+W2154))</f>
        <v>0</v>
      </c>
      <c r="Y2154" s="205"/>
      <c r="Z2154" s="205"/>
      <c r="AA2154" s="206"/>
      <c r="AB2154" s="189" t="n">
        <f aca="false">IF(AA2154="SI",X2154,0)</f>
        <v>0</v>
      </c>
      <c r="AC2154" s="207"/>
      <c r="AD2154" s="207"/>
      <c r="AE2154" s="207"/>
      <c r="AF2154" s="207"/>
      <c r="AG2154" s="207"/>
      <c r="AH2154" s="208"/>
    </row>
    <row r="2155" customFormat="false" ht="13.5" hidden="false" customHeight="true" outlineLevel="0" collapsed="false">
      <c r="A2155" s="22" t="n">
        <v>2154</v>
      </c>
      <c r="B2155" s="180"/>
      <c r="C2155" s="22"/>
      <c r="D2155" s="22"/>
      <c r="E2155" s="22"/>
      <c r="F2155" s="22"/>
      <c r="G2155" s="22"/>
      <c r="H2155" s="183"/>
      <c r="I2155" s="183"/>
      <c r="J2155" s="22"/>
      <c r="K2155" s="191" t="e">
        <f aca="false">VLOOKUP('Altri Costi'!J2155,Legenda!$D$1:$F$258,2)</f>
        <v>#N/A</v>
      </c>
      <c r="L2155" s="22"/>
      <c r="M2155" s="22"/>
      <c r="N2155" s="203"/>
      <c r="O2155" s="183"/>
      <c r="P2155" s="22"/>
      <c r="Q2155" s="203"/>
      <c r="R2155" s="183"/>
      <c r="S2155" s="184" t="n">
        <f aca="false">'Piano Finanziario Annuale'!$F$6</f>
        <v>0</v>
      </c>
      <c r="T2155" s="185" t="n">
        <v>0</v>
      </c>
      <c r="U2155" s="186"/>
      <c r="V2155" s="187" t="n">
        <f aca="false">(T2155*U2155)</f>
        <v>0</v>
      </c>
      <c r="W2155" s="185" t="n">
        <v>0</v>
      </c>
      <c r="X2155" s="185" t="n">
        <f aca="false">IF(OR(S2155="sì",S2155="forfettario 190"),SUM(T2155+W2155),SUM(T2155+V2155+W2155))</f>
        <v>0</v>
      </c>
      <c r="Y2155" s="205"/>
      <c r="Z2155" s="205"/>
      <c r="AA2155" s="206"/>
      <c r="AB2155" s="189" t="n">
        <f aca="false">IF(AA2155="SI",X2155,0)</f>
        <v>0</v>
      </c>
      <c r="AC2155" s="207"/>
      <c r="AD2155" s="207"/>
      <c r="AE2155" s="207"/>
      <c r="AF2155" s="207"/>
      <c r="AG2155" s="207"/>
      <c r="AH2155" s="208"/>
    </row>
    <row r="2156" customFormat="false" ht="13.5" hidden="false" customHeight="true" outlineLevel="0" collapsed="false">
      <c r="A2156" s="22" t="n">
        <v>2155</v>
      </c>
      <c r="B2156" s="180"/>
      <c r="C2156" s="22"/>
      <c r="D2156" s="22"/>
      <c r="E2156" s="22"/>
      <c r="F2156" s="22"/>
      <c r="G2156" s="22"/>
      <c r="H2156" s="183"/>
      <c r="I2156" s="183"/>
      <c r="J2156" s="22"/>
      <c r="K2156" s="191" t="e">
        <f aca="false">VLOOKUP('Altri Costi'!J2156,Legenda!$D$1:$F$258,2)</f>
        <v>#N/A</v>
      </c>
      <c r="L2156" s="22"/>
      <c r="M2156" s="22"/>
      <c r="N2156" s="203"/>
      <c r="O2156" s="183"/>
      <c r="P2156" s="22"/>
      <c r="Q2156" s="203"/>
      <c r="R2156" s="183"/>
      <c r="S2156" s="184" t="n">
        <f aca="false">'Piano Finanziario Annuale'!$F$6</f>
        <v>0</v>
      </c>
      <c r="T2156" s="185" t="n">
        <v>0</v>
      </c>
      <c r="U2156" s="186"/>
      <c r="V2156" s="187" t="n">
        <f aca="false">(T2156*U2156)</f>
        <v>0</v>
      </c>
      <c r="W2156" s="185" t="n">
        <v>0</v>
      </c>
      <c r="X2156" s="185" t="n">
        <f aca="false">IF(OR(S2156="sì",S2156="forfettario 190"),SUM(T2156+W2156),SUM(T2156+V2156+W2156))</f>
        <v>0</v>
      </c>
      <c r="Y2156" s="205"/>
      <c r="Z2156" s="205"/>
      <c r="AA2156" s="206"/>
      <c r="AB2156" s="189" t="n">
        <f aca="false">IF(AA2156="SI",X2156,0)</f>
        <v>0</v>
      </c>
      <c r="AC2156" s="207"/>
      <c r="AD2156" s="207"/>
      <c r="AE2156" s="207"/>
      <c r="AF2156" s="207"/>
      <c r="AG2156" s="207"/>
      <c r="AH2156" s="208"/>
    </row>
    <row r="2157" customFormat="false" ht="13.5" hidden="false" customHeight="true" outlineLevel="0" collapsed="false">
      <c r="A2157" s="22" t="n">
        <v>2156</v>
      </c>
      <c r="B2157" s="180"/>
      <c r="C2157" s="22"/>
      <c r="D2157" s="22"/>
      <c r="E2157" s="22"/>
      <c r="F2157" s="22"/>
      <c r="G2157" s="22"/>
      <c r="H2157" s="183"/>
      <c r="I2157" s="183"/>
      <c r="J2157" s="22"/>
      <c r="K2157" s="191" t="e">
        <f aca="false">VLOOKUP('Altri Costi'!J2157,Legenda!$D$1:$F$258,2)</f>
        <v>#N/A</v>
      </c>
      <c r="L2157" s="22"/>
      <c r="M2157" s="22"/>
      <c r="N2157" s="203"/>
      <c r="O2157" s="183"/>
      <c r="P2157" s="22"/>
      <c r="Q2157" s="203"/>
      <c r="R2157" s="183"/>
      <c r="S2157" s="184" t="n">
        <f aca="false">'Piano Finanziario Annuale'!$F$6</f>
        <v>0</v>
      </c>
      <c r="T2157" s="185" t="n">
        <v>0</v>
      </c>
      <c r="U2157" s="186"/>
      <c r="V2157" s="187" t="n">
        <f aca="false">(T2157*U2157)</f>
        <v>0</v>
      </c>
      <c r="W2157" s="185" t="n">
        <v>0</v>
      </c>
      <c r="X2157" s="185" t="n">
        <f aca="false">IF(OR(S2157="sì",S2157="forfettario 190"),SUM(T2157+W2157),SUM(T2157+V2157+W2157))</f>
        <v>0</v>
      </c>
      <c r="Y2157" s="205"/>
      <c r="Z2157" s="205"/>
      <c r="AA2157" s="206"/>
      <c r="AB2157" s="189" t="n">
        <f aca="false">IF(AA2157="SI",X2157,0)</f>
        <v>0</v>
      </c>
      <c r="AC2157" s="207"/>
      <c r="AD2157" s="207"/>
      <c r="AE2157" s="207"/>
      <c r="AF2157" s="207"/>
      <c r="AG2157" s="207"/>
      <c r="AH2157" s="208"/>
    </row>
    <row r="2158" customFormat="false" ht="13.5" hidden="false" customHeight="true" outlineLevel="0" collapsed="false">
      <c r="A2158" s="22" t="n">
        <v>2157</v>
      </c>
      <c r="B2158" s="180"/>
      <c r="C2158" s="22"/>
      <c r="D2158" s="22"/>
      <c r="E2158" s="22"/>
      <c r="F2158" s="22"/>
      <c r="G2158" s="22"/>
      <c r="H2158" s="183"/>
      <c r="I2158" s="183"/>
      <c r="J2158" s="22"/>
      <c r="K2158" s="191" t="e">
        <f aca="false">VLOOKUP('Altri Costi'!J2158,Legenda!$D$1:$F$258,2)</f>
        <v>#N/A</v>
      </c>
      <c r="L2158" s="22"/>
      <c r="M2158" s="22"/>
      <c r="N2158" s="203"/>
      <c r="O2158" s="183"/>
      <c r="P2158" s="22"/>
      <c r="Q2158" s="203"/>
      <c r="R2158" s="183"/>
      <c r="S2158" s="184" t="n">
        <f aca="false">'Piano Finanziario Annuale'!$F$6</f>
        <v>0</v>
      </c>
      <c r="T2158" s="185" t="n">
        <v>0</v>
      </c>
      <c r="U2158" s="186"/>
      <c r="V2158" s="187" t="n">
        <f aca="false">(T2158*U2158)</f>
        <v>0</v>
      </c>
      <c r="W2158" s="185" t="n">
        <v>0</v>
      </c>
      <c r="X2158" s="185" t="n">
        <f aca="false">IF(OR(S2158="sì",S2158="forfettario 190"),SUM(T2158+W2158),SUM(T2158+V2158+W2158))</f>
        <v>0</v>
      </c>
      <c r="Y2158" s="205"/>
      <c r="Z2158" s="205"/>
      <c r="AA2158" s="206"/>
      <c r="AB2158" s="189" t="n">
        <f aca="false">IF(AA2158="SI",X2158,0)</f>
        <v>0</v>
      </c>
      <c r="AC2158" s="207"/>
      <c r="AD2158" s="207"/>
      <c r="AE2158" s="207"/>
      <c r="AF2158" s="207"/>
      <c r="AG2158" s="207"/>
      <c r="AH2158" s="208"/>
    </row>
    <row r="2159" customFormat="false" ht="13.5" hidden="false" customHeight="true" outlineLevel="0" collapsed="false">
      <c r="A2159" s="22" t="n">
        <v>2158</v>
      </c>
      <c r="B2159" s="180"/>
      <c r="C2159" s="22"/>
      <c r="D2159" s="22"/>
      <c r="E2159" s="22"/>
      <c r="F2159" s="22"/>
      <c r="G2159" s="22"/>
      <c r="H2159" s="183"/>
      <c r="I2159" s="183"/>
      <c r="J2159" s="22"/>
      <c r="K2159" s="191" t="e">
        <f aca="false">VLOOKUP('Altri Costi'!J2159,Legenda!$D$1:$F$258,2)</f>
        <v>#N/A</v>
      </c>
      <c r="L2159" s="22"/>
      <c r="M2159" s="22"/>
      <c r="N2159" s="203"/>
      <c r="O2159" s="183"/>
      <c r="P2159" s="22"/>
      <c r="Q2159" s="203"/>
      <c r="R2159" s="183"/>
      <c r="S2159" s="184" t="n">
        <f aca="false">'Piano Finanziario Annuale'!$F$6</f>
        <v>0</v>
      </c>
      <c r="T2159" s="185" t="n">
        <v>0</v>
      </c>
      <c r="U2159" s="186"/>
      <c r="V2159" s="187" t="n">
        <f aca="false">(T2159*U2159)</f>
        <v>0</v>
      </c>
      <c r="W2159" s="185" t="n">
        <v>0</v>
      </c>
      <c r="X2159" s="185" t="n">
        <f aca="false">IF(OR(S2159="sì",S2159="forfettario 190"),SUM(T2159+W2159),SUM(T2159+V2159+W2159))</f>
        <v>0</v>
      </c>
      <c r="Y2159" s="205"/>
      <c r="Z2159" s="205"/>
      <c r="AA2159" s="206"/>
      <c r="AB2159" s="189" t="n">
        <f aca="false">IF(AA2159="SI",X2159,0)</f>
        <v>0</v>
      </c>
      <c r="AC2159" s="207"/>
      <c r="AD2159" s="207"/>
      <c r="AE2159" s="207"/>
      <c r="AF2159" s="207"/>
      <c r="AG2159" s="207"/>
      <c r="AH2159" s="208"/>
    </row>
    <row r="2160" customFormat="false" ht="13.5" hidden="false" customHeight="true" outlineLevel="0" collapsed="false">
      <c r="A2160" s="22" t="n">
        <v>2159</v>
      </c>
      <c r="B2160" s="180"/>
      <c r="C2160" s="22"/>
      <c r="D2160" s="22"/>
      <c r="E2160" s="22"/>
      <c r="F2160" s="22"/>
      <c r="G2160" s="22"/>
      <c r="H2160" s="183"/>
      <c r="I2160" s="183"/>
      <c r="J2160" s="22"/>
      <c r="K2160" s="191" t="e">
        <f aca="false">VLOOKUP('Altri Costi'!J2160,Legenda!$D$1:$F$258,2)</f>
        <v>#N/A</v>
      </c>
      <c r="L2160" s="22"/>
      <c r="M2160" s="22"/>
      <c r="N2160" s="203"/>
      <c r="O2160" s="183"/>
      <c r="P2160" s="22"/>
      <c r="Q2160" s="203"/>
      <c r="R2160" s="183"/>
      <c r="S2160" s="184" t="n">
        <f aca="false">'Piano Finanziario Annuale'!$F$6</f>
        <v>0</v>
      </c>
      <c r="T2160" s="185" t="n">
        <v>0</v>
      </c>
      <c r="U2160" s="186"/>
      <c r="V2160" s="187" t="n">
        <f aca="false">(T2160*U2160)</f>
        <v>0</v>
      </c>
      <c r="W2160" s="185" t="n">
        <v>0</v>
      </c>
      <c r="X2160" s="185" t="n">
        <f aca="false">IF(OR(S2160="sì",S2160="forfettario 190"),SUM(T2160+W2160),SUM(T2160+V2160+W2160))</f>
        <v>0</v>
      </c>
      <c r="Y2160" s="205"/>
      <c r="Z2160" s="205"/>
      <c r="AA2160" s="206"/>
      <c r="AB2160" s="189" t="n">
        <f aca="false">IF(AA2160="SI",X2160,0)</f>
        <v>0</v>
      </c>
      <c r="AC2160" s="207"/>
      <c r="AD2160" s="207"/>
      <c r="AE2160" s="207"/>
      <c r="AF2160" s="207"/>
      <c r="AG2160" s="207"/>
      <c r="AH2160" s="208"/>
    </row>
    <row r="2161" customFormat="false" ht="13.5" hidden="false" customHeight="true" outlineLevel="0" collapsed="false">
      <c r="A2161" s="22" t="n">
        <v>2160</v>
      </c>
      <c r="B2161" s="180"/>
      <c r="C2161" s="22"/>
      <c r="D2161" s="22"/>
      <c r="E2161" s="22"/>
      <c r="F2161" s="22"/>
      <c r="G2161" s="22"/>
      <c r="H2161" s="183"/>
      <c r="I2161" s="183"/>
      <c r="J2161" s="22"/>
      <c r="K2161" s="191" t="e">
        <f aca="false">VLOOKUP('Altri Costi'!J2161,Legenda!$D$1:$F$258,2)</f>
        <v>#N/A</v>
      </c>
      <c r="L2161" s="22"/>
      <c r="M2161" s="22"/>
      <c r="N2161" s="203"/>
      <c r="O2161" s="183"/>
      <c r="P2161" s="22"/>
      <c r="Q2161" s="203"/>
      <c r="R2161" s="183"/>
      <c r="S2161" s="184" t="n">
        <f aca="false">'Piano Finanziario Annuale'!$F$6</f>
        <v>0</v>
      </c>
      <c r="T2161" s="185" t="n">
        <v>0</v>
      </c>
      <c r="U2161" s="186"/>
      <c r="V2161" s="187" t="n">
        <f aca="false">(T2161*U2161)</f>
        <v>0</v>
      </c>
      <c r="W2161" s="185" t="n">
        <v>0</v>
      </c>
      <c r="X2161" s="185" t="n">
        <f aca="false">IF(OR(S2161="sì",S2161="forfettario 190"),SUM(T2161+W2161),SUM(T2161+V2161+W2161))</f>
        <v>0</v>
      </c>
      <c r="Y2161" s="205"/>
      <c r="Z2161" s="205"/>
      <c r="AA2161" s="206"/>
      <c r="AB2161" s="189" t="n">
        <f aca="false">IF(AA2161="SI",X2161,0)</f>
        <v>0</v>
      </c>
      <c r="AC2161" s="207"/>
      <c r="AD2161" s="207"/>
      <c r="AE2161" s="207"/>
      <c r="AF2161" s="207"/>
      <c r="AG2161" s="207"/>
      <c r="AH2161" s="208"/>
    </row>
    <row r="2162" customFormat="false" ht="13.5" hidden="false" customHeight="true" outlineLevel="0" collapsed="false">
      <c r="A2162" s="22" t="n">
        <v>2161</v>
      </c>
      <c r="B2162" s="180"/>
      <c r="C2162" s="22"/>
      <c r="D2162" s="22"/>
      <c r="E2162" s="22"/>
      <c r="F2162" s="22"/>
      <c r="G2162" s="22"/>
      <c r="H2162" s="183"/>
      <c r="I2162" s="183"/>
      <c r="J2162" s="22"/>
      <c r="K2162" s="191" t="e">
        <f aca="false">VLOOKUP('Altri Costi'!J2162,Legenda!$D$1:$F$258,2)</f>
        <v>#N/A</v>
      </c>
      <c r="L2162" s="22"/>
      <c r="M2162" s="22"/>
      <c r="N2162" s="203"/>
      <c r="O2162" s="183"/>
      <c r="P2162" s="22"/>
      <c r="Q2162" s="203"/>
      <c r="R2162" s="183"/>
      <c r="S2162" s="184" t="n">
        <f aca="false">'Piano Finanziario Annuale'!$F$6</f>
        <v>0</v>
      </c>
      <c r="T2162" s="185" t="n">
        <v>0</v>
      </c>
      <c r="U2162" s="186"/>
      <c r="V2162" s="187" t="n">
        <f aca="false">(T2162*U2162)</f>
        <v>0</v>
      </c>
      <c r="W2162" s="185" t="n">
        <v>0</v>
      </c>
      <c r="X2162" s="185" t="n">
        <f aca="false">IF(OR(S2162="sì",S2162="forfettario 190"),SUM(T2162+W2162),SUM(T2162+V2162+W2162))</f>
        <v>0</v>
      </c>
      <c r="Y2162" s="205"/>
      <c r="Z2162" s="205"/>
      <c r="AA2162" s="206"/>
      <c r="AB2162" s="189" t="n">
        <f aca="false">IF(AA2162="SI",X2162,0)</f>
        <v>0</v>
      </c>
      <c r="AC2162" s="207"/>
      <c r="AD2162" s="207"/>
      <c r="AE2162" s="207"/>
      <c r="AF2162" s="207"/>
      <c r="AG2162" s="207"/>
      <c r="AH2162" s="208"/>
    </row>
    <row r="2163" customFormat="false" ht="13.5" hidden="false" customHeight="true" outlineLevel="0" collapsed="false">
      <c r="A2163" s="22" t="n">
        <v>2162</v>
      </c>
      <c r="B2163" s="180"/>
      <c r="C2163" s="22"/>
      <c r="D2163" s="22"/>
      <c r="E2163" s="22"/>
      <c r="F2163" s="22"/>
      <c r="G2163" s="22"/>
      <c r="H2163" s="183"/>
      <c r="I2163" s="183"/>
      <c r="J2163" s="22"/>
      <c r="K2163" s="191" t="e">
        <f aca="false">VLOOKUP('Altri Costi'!J2163,Legenda!$D$1:$F$258,2)</f>
        <v>#N/A</v>
      </c>
      <c r="L2163" s="22"/>
      <c r="M2163" s="22"/>
      <c r="N2163" s="203"/>
      <c r="O2163" s="183"/>
      <c r="P2163" s="22"/>
      <c r="Q2163" s="203"/>
      <c r="R2163" s="183"/>
      <c r="S2163" s="184" t="n">
        <f aca="false">'Piano Finanziario Annuale'!$F$6</f>
        <v>0</v>
      </c>
      <c r="T2163" s="185" t="n">
        <v>0</v>
      </c>
      <c r="U2163" s="186"/>
      <c r="V2163" s="187" t="n">
        <f aca="false">(T2163*U2163)</f>
        <v>0</v>
      </c>
      <c r="W2163" s="185" t="n">
        <v>0</v>
      </c>
      <c r="X2163" s="185" t="n">
        <f aca="false">IF(OR(S2163="sì",S2163="forfettario 190"),SUM(T2163+W2163),SUM(T2163+V2163+W2163))</f>
        <v>0</v>
      </c>
      <c r="Y2163" s="205"/>
      <c r="Z2163" s="205"/>
      <c r="AA2163" s="206"/>
      <c r="AB2163" s="189" t="n">
        <f aca="false">IF(AA2163="SI",X2163,0)</f>
        <v>0</v>
      </c>
      <c r="AC2163" s="207"/>
      <c r="AD2163" s="207"/>
      <c r="AE2163" s="207"/>
      <c r="AF2163" s="207"/>
      <c r="AG2163" s="207"/>
      <c r="AH2163" s="208"/>
    </row>
    <row r="2164" customFormat="false" ht="13.5" hidden="false" customHeight="true" outlineLevel="0" collapsed="false">
      <c r="A2164" s="22" t="n">
        <v>2163</v>
      </c>
      <c r="B2164" s="180"/>
      <c r="C2164" s="22"/>
      <c r="D2164" s="22"/>
      <c r="E2164" s="22"/>
      <c r="F2164" s="22"/>
      <c r="G2164" s="22"/>
      <c r="H2164" s="183"/>
      <c r="I2164" s="183"/>
      <c r="J2164" s="22"/>
      <c r="K2164" s="191" t="e">
        <f aca="false">VLOOKUP('Altri Costi'!J2164,Legenda!$D$1:$F$258,2)</f>
        <v>#N/A</v>
      </c>
      <c r="L2164" s="22"/>
      <c r="M2164" s="22"/>
      <c r="N2164" s="203"/>
      <c r="O2164" s="183"/>
      <c r="P2164" s="22"/>
      <c r="Q2164" s="203"/>
      <c r="R2164" s="183"/>
      <c r="S2164" s="184" t="n">
        <f aca="false">'Piano Finanziario Annuale'!$F$6</f>
        <v>0</v>
      </c>
      <c r="T2164" s="185" t="n">
        <v>0</v>
      </c>
      <c r="U2164" s="186"/>
      <c r="V2164" s="187" t="n">
        <f aca="false">(T2164*U2164)</f>
        <v>0</v>
      </c>
      <c r="W2164" s="185" t="n">
        <v>0</v>
      </c>
      <c r="X2164" s="185" t="n">
        <f aca="false">IF(OR(S2164="sì",S2164="forfettario 190"),SUM(T2164+W2164),SUM(T2164+V2164+W2164))</f>
        <v>0</v>
      </c>
      <c r="Y2164" s="205"/>
      <c r="Z2164" s="205"/>
      <c r="AA2164" s="206"/>
      <c r="AB2164" s="189" t="n">
        <f aca="false">IF(AA2164="SI",X2164,0)</f>
        <v>0</v>
      </c>
      <c r="AC2164" s="207"/>
      <c r="AD2164" s="207"/>
      <c r="AE2164" s="207"/>
      <c r="AF2164" s="207"/>
      <c r="AG2164" s="207"/>
      <c r="AH2164" s="208"/>
    </row>
    <row r="2165" customFormat="false" ht="13.5" hidden="false" customHeight="true" outlineLevel="0" collapsed="false">
      <c r="A2165" s="22" t="n">
        <v>2164</v>
      </c>
      <c r="B2165" s="180"/>
      <c r="C2165" s="22"/>
      <c r="D2165" s="22"/>
      <c r="E2165" s="22"/>
      <c r="F2165" s="22"/>
      <c r="G2165" s="22"/>
      <c r="H2165" s="183"/>
      <c r="I2165" s="183"/>
      <c r="J2165" s="22"/>
      <c r="K2165" s="191" t="e">
        <f aca="false">VLOOKUP('Altri Costi'!J2165,Legenda!$D$1:$F$258,2)</f>
        <v>#N/A</v>
      </c>
      <c r="L2165" s="22"/>
      <c r="M2165" s="22"/>
      <c r="N2165" s="203"/>
      <c r="O2165" s="183"/>
      <c r="P2165" s="22"/>
      <c r="Q2165" s="203"/>
      <c r="R2165" s="183"/>
      <c r="S2165" s="184" t="n">
        <f aca="false">'Piano Finanziario Annuale'!$F$6</f>
        <v>0</v>
      </c>
      <c r="T2165" s="185" t="n">
        <v>0</v>
      </c>
      <c r="U2165" s="186"/>
      <c r="V2165" s="187" t="n">
        <f aca="false">(T2165*U2165)</f>
        <v>0</v>
      </c>
      <c r="W2165" s="185" t="n">
        <v>0</v>
      </c>
      <c r="X2165" s="185" t="n">
        <f aca="false">IF(OR(S2165="sì",S2165="forfettario 190"),SUM(T2165+W2165),SUM(T2165+V2165+W2165))</f>
        <v>0</v>
      </c>
      <c r="Y2165" s="205"/>
      <c r="Z2165" s="205"/>
      <c r="AA2165" s="206"/>
      <c r="AB2165" s="189" t="n">
        <f aca="false">IF(AA2165="SI",X2165,0)</f>
        <v>0</v>
      </c>
      <c r="AC2165" s="207"/>
      <c r="AD2165" s="207"/>
      <c r="AE2165" s="207"/>
      <c r="AF2165" s="207"/>
      <c r="AG2165" s="207"/>
      <c r="AH2165" s="208"/>
    </row>
    <row r="2166" customFormat="false" ht="13.5" hidden="false" customHeight="true" outlineLevel="0" collapsed="false">
      <c r="A2166" s="22" t="n">
        <v>2165</v>
      </c>
      <c r="B2166" s="180"/>
      <c r="C2166" s="22"/>
      <c r="D2166" s="22"/>
      <c r="E2166" s="22"/>
      <c r="F2166" s="22"/>
      <c r="G2166" s="22"/>
      <c r="H2166" s="183"/>
      <c r="I2166" s="183"/>
      <c r="J2166" s="22"/>
      <c r="K2166" s="191" t="e">
        <f aca="false">VLOOKUP('Altri Costi'!J2166,Legenda!$D$1:$F$258,2)</f>
        <v>#N/A</v>
      </c>
      <c r="L2166" s="22"/>
      <c r="M2166" s="22"/>
      <c r="N2166" s="203"/>
      <c r="O2166" s="183"/>
      <c r="P2166" s="22"/>
      <c r="Q2166" s="203"/>
      <c r="R2166" s="183"/>
      <c r="S2166" s="184" t="n">
        <f aca="false">'Piano Finanziario Annuale'!$F$6</f>
        <v>0</v>
      </c>
      <c r="T2166" s="185" t="n">
        <v>0</v>
      </c>
      <c r="U2166" s="186"/>
      <c r="V2166" s="187" t="n">
        <f aca="false">(T2166*U2166)</f>
        <v>0</v>
      </c>
      <c r="W2166" s="185" t="n">
        <v>0</v>
      </c>
      <c r="X2166" s="185" t="n">
        <f aca="false">IF(OR(S2166="sì",S2166="forfettario 190"),SUM(T2166+W2166),SUM(T2166+V2166+W2166))</f>
        <v>0</v>
      </c>
      <c r="Y2166" s="205"/>
      <c r="Z2166" s="205"/>
      <c r="AA2166" s="206"/>
      <c r="AB2166" s="189" t="n">
        <f aca="false">IF(AA2166="SI",X2166,0)</f>
        <v>0</v>
      </c>
      <c r="AC2166" s="207"/>
      <c r="AD2166" s="207"/>
      <c r="AE2166" s="207"/>
      <c r="AF2166" s="207"/>
      <c r="AG2166" s="207"/>
      <c r="AH2166" s="208"/>
    </row>
    <row r="2167" customFormat="false" ht="13.5" hidden="false" customHeight="true" outlineLevel="0" collapsed="false">
      <c r="A2167" s="22" t="n">
        <v>2166</v>
      </c>
      <c r="B2167" s="180"/>
      <c r="C2167" s="22"/>
      <c r="D2167" s="22"/>
      <c r="E2167" s="22"/>
      <c r="F2167" s="22"/>
      <c r="G2167" s="22"/>
      <c r="H2167" s="183"/>
      <c r="I2167" s="183"/>
      <c r="J2167" s="22"/>
      <c r="K2167" s="191" t="e">
        <f aca="false">VLOOKUP('Altri Costi'!J2167,Legenda!$D$1:$F$258,2)</f>
        <v>#N/A</v>
      </c>
      <c r="L2167" s="22"/>
      <c r="M2167" s="22"/>
      <c r="N2167" s="203"/>
      <c r="O2167" s="183"/>
      <c r="P2167" s="22"/>
      <c r="Q2167" s="203"/>
      <c r="R2167" s="183"/>
      <c r="S2167" s="184" t="n">
        <f aca="false">'Piano Finanziario Annuale'!$F$6</f>
        <v>0</v>
      </c>
      <c r="T2167" s="185" t="n">
        <v>0</v>
      </c>
      <c r="U2167" s="186"/>
      <c r="V2167" s="187" t="n">
        <f aca="false">(T2167*U2167)</f>
        <v>0</v>
      </c>
      <c r="W2167" s="185" t="n">
        <v>0</v>
      </c>
      <c r="X2167" s="185" t="n">
        <f aca="false">IF(OR(S2167="sì",S2167="forfettario 190"),SUM(T2167+W2167),SUM(T2167+V2167+W2167))</f>
        <v>0</v>
      </c>
      <c r="Y2167" s="205"/>
      <c r="Z2167" s="205"/>
      <c r="AA2167" s="206"/>
      <c r="AB2167" s="189" t="n">
        <f aca="false">IF(AA2167="SI",X2167,0)</f>
        <v>0</v>
      </c>
      <c r="AC2167" s="207"/>
      <c r="AD2167" s="207"/>
      <c r="AE2167" s="207"/>
      <c r="AF2167" s="207"/>
      <c r="AG2167" s="207"/>
      <c r="AH2167" s="208"/>
    </row>
    <row r="2168" customFormat="false" ht="13.5" hidden="false" customHeight="true" outlineLevel="0" collapsed="false">
      <c r="A2168" s="22" t="n">
        <v>2167</v>
      </c>
      <c r="B2168" s="180"/>
      <c r="C2168" s="22"/>
      <c r="D2168" s="22"/>
      <c r="E2168" s="22"/>
      <c r="F2168" s="22"/>
      <c r="G2168" s="22"/>
      <c r="H2168" s="183"/>
      <c r="I2168" s="183"/>
      <c r="J2168" s="22"/>
      <c r="K2168" s="191" t="e">
        <f aca="false">VLOOKUP('Altri Costi'!J2168,Legenda!$D$1:$F$258,2)</f>
        <v>#N/A</v>
      </c>
      <c r="L2168" s="22"/>
      <c r="M2168" s="22"/>
      <c r="N2168" s="203"/>
      <c r="O2168" s="183"/>
      <c r="P2168" s="22"/>
      <c r="Q2168" s="203"/>
      <c r="R2168" s="183"/>
      <c r="S2168" s="184" t="n">
        <f aca="false">'Piano Finanziario Annuale'!$F$6</f>
        <v>0</v>
      </c>
      <c r="T2168" s="185" t="n">
        <v>0</v>
      </c>
      <c r="U2168" s="186"/>
      <c r="V2168" s="187" t="n">
        <f aca="false">(T2168*U2168)</f>
        <v>0</v>
      </c>
      <c r="W2168" s="185" t="n">
        <v>0</v>
      </c>
      <c r="X2168" s="185" t="n">
        <f aca="false">IF(OR(S2168="sì",S2168="forfettario 190"),SUM(T2168+W2168),SUM(T2168+V2168+W2168))</f>
        <v>0</v>
      </c>
      <c r="Y2168" s="205"/>
      <c r="Z2168" s="205"/>
      <c r="AA2168" s="206"/>
      <c r="AB2168" s="189" t="n">
        <f aca="false">IF(AA2168="SI",X2168,0)</f>
        <v>0</v>
      </c>
      <c r="AC2168" s="207"/>
      <c r="AD2168" s="207"/>
      <c r="AE2168" s="207"/>
      <c r="AF2168" s="207"/>
      <c r="AG2168" s="207"/>
      <c r="AH2168" s="208"/>
    </row>
    <row r="2169" customFormat="false" ht="13.5" hidden="false" customHeight="true" outlineLevel="0" collapsed="false">
      <c r="A2169" s="22" t="n">
        <v>2168</v>
      </c>
      <c r="B2169" s="180"/>
      <c r="C2169" s="22"/>
      <c r="D2169" s="22"/>
      <c r="E2169" s="22"/>
      <c r="F2169" s="22"/>
      <c r="G2169" s="22"/>
      <c r="H2169" s="183"/>
      <c r="I2169" s="183"/>
      <c r="J2169" s="22"/>
      <c r="K2169" s="191" t="e">
        <f aca="false">VLOOKUP('Altri Costi'!J2169,Legenda!$D$1:$F$258,2)</f>
        <v>#N/A</v>
      </c>
      <c r="L2169" s="22"/>
      <c r="M2169" s="22"/>
      <c r="N2169" s="203"/>
      <c r="O2169" s="183"/>
      <c r="P2169" s="22"/>
      <c r="Q2169" s="203"/>
      <c r="R2169" s="183"/>
      <c r="S2169" s="184" t="n">
        <f aca="false">'Piano Finanziario Annuale'!$F$6</f>
        <v>0</v>
      </c>
      <c r="T2169" s="185" t="n">
        <v>0</v>
      </c>
      <c r="U2169" s="186"/>
      <c r="V2169" s="187" t="n">
        <f aca="false">(T2169*U2169)</f>
        <v>0</v>
      </c>
      <c r="W2169" s="185" t="n">
        <v>0</v>
      </c>
      <c r="X2169" s="185" t="n">
        <f aca="false">IF(OR(S2169="sì",S2169="forfettario 190"),SUM(T2169+W2169),SUM(T2169+V2169+W2169))</f>
        <v>0</v>
      </c>
      <c r="Y2169" s="205"/>
      <c r="Z2169" s="205"/>
      <c r="AA2169" s="206"/>
      <c r="AB2169" s="189" t="n">
        <f aca="false">IF(AA2169="SI",X2169,0)</f>
        <v>0</v>
      </c>
      <c r="AC2169" s="207"/>
      <c r="AD2169" s="207"/>
      <c r="AE2169" s="207"/>
      <c r="AF2169" s="207"/>
      <c r="AG2169" s="207"/>
      <c r="AH2169" s="208"/>
    </row>
    <row r="2170" customFormat="false" ht="13.5" hidden="false" customHeight="true" outlineLevel="0" collapsed="false">
      <c r="A2170" s="22" t="n">
        <v>2169</v>
      </c>
      <c r="B2170" s="180"/>
      <c r="C2170" s="22"/>
      <c r="D2170" s="22"/>
      <c r="E2170" s="22"/>
      <c r="F2170" s="22"/>
      <c r="G2170" s="22"/>
      <c r="H2170" s="183"/>
      <c r="I2170" s="183"/>
      <c r="J2170" s="22"/>
      <c r="K2170" s="191" t="e">
        <f aca="false">VLOOKUP('Altri Costi'!J2170,Legenda!$D$1:$F$258,2)</f>
        <v>#N/A</v>
      </c>
      <c r="L2170" s="22"/>
      <c r="M2170" s="22"/>
      <c r="N2170" s="203"/>
      <c r="O2170" s="183"/>
      <c r="P2170" s="22"/>
      <c r="Q2170" s="203"/>
      <c r="R2170" s="183"/>
      <c r="S2170" s="184" t="n">
        <f aca="false">'Piano Finanziario Annuale'!$F$6</f>
        <v>0</v>
      </c>
      <c r="T2170" s="185" t="n">
        <v>0</v>
      </c>
      <c r="U2170" s="186"/>
      <c r="V2170" s="187" t="n">
        <f aca="false">(T2170*U2170)</f>
        <v>0</v>
      </c>
      <c r="W2170" s="185" t="n">
        <v>0</v>
      </c>
      <c r="X2170" s="185" t="n">
        <f aca="false">IF(OR(S2170="sì",S2170="forfettario 190"),SUM(T2170+W2170),SUM(T2170+V2170+W2170))</f>
        <v>0</v>
      </c>
      <c r="Y2170" s="205"/>
      <c r="Z2170" s="205"/>
      <c r="AA2170" s="206"/>
      <c r="AB2170" s="189" t="n">
        <f aca="false">IF(AA2170="SI",X2170,0)</f>
        <v>0</v>
      </c>
      <c r="AC2170" s="207"/>
      <c r="AD2170" s="207"/>
      <c r="AE2170" s="207"/>
      <c r="AF2170" s="207"/>
      <c r="AG2170" s="207"/>
      <c r="AH2170" s="208"/>
    </row>
    <row r="2171" customFormat="false" ht="13.5" hidden="false" customHeight="true" outlineLevel="0" collapsed="false">
      <c r="A2171" s="22" t="n">
        <v>2170</v>
      </c>
      <c r="B2171" s="180"/>
      <c r="C2171" s="22"/>
      <c r="D2171" s="22"/>
      <c r="E2171" s="22"/>
      <c r="F2171" s="22"/>
      <c r="G2171" s="22"/>
      <c r="H2171" s="183"/>
      <c r="I2171" s="183"/>
      <c r="J2171" s="22"/>
      <c r="K2171" s="191" t="e">
        <f aca="false">VLOOKUP('Altri Costi'!J2171,Legenda!$D$1:$F$258,2)</f>
        <v>#N/A</v>
      </c>
      <c r="L2171" s="22"/>
      <c r="M2171" s="22"/>
      <c r="N2171" s="203"/>
      <c r="O2171" s="183"/>
      <c r="P2171" s="22"/>
      <c r="Q2171" s="203"/>
      <c r="R2171" s="183"/>
      <c r="S2171" s="184" t="n">
        <f aca="false">'Piano Finanziario Annuale'!$F$6</f>
        <v>0</v>
      </c>
      <c r="T2171" s="185" t="n">
        <v>0</v>
      </c>
      <c r="U2171" s="186"/>
      <c r="V2171" s="187" t="n">
        <f aca="false">(T2171*U2171)</f>
        <v>0</v>
      </c>
      <c r="W2171" s="185" t="n">
        <v>0</v>
      </c>
      <c r="X2171" s="185" t="n">
        <f aca="false">IF(OR(S2171="sì",S2171="forfettario 190"),SUM(T2171+W2171),SUM(T2171+V2171+W2171))</f>
        <v>0</v>
      </c>
      <c r="Y2171" s="205"/>
      <c r="Z2171" s="205"/>
      <c r="AA2171" s="206"/>
      <c r="AB2171" s="189" t="n">
        <f aca="false">IF(AA2171="SI",X2171,0)</f>
        <v>0</v>
      </c>
      <c r="AC2171" s="207"/>
      <c r="AD2171" s="207"/>
      <c r="AE2171" s="207"/>
      <c r="AF2171" s="207"/>
      <c r="AG2171" s="207"/>
      <c r="AH2171" s="208"/>
    </row>
    <row r="2172" customFormat="false" ht="13.5" hidden="false" customHeight="true" outlineLevel="0" collapsed="false">
      <c r="A2172" s="22" t="n">
        <v>2171</v>
      </c>
      <c r="B2172" s="180"/>
      <c r="C2172" s="22"/>
      <c r="D2172" s="22"/>
      <c r="E2172" s="22"/>
      <c r="F2172" s="22"/>
      <c r="G2172" s="22"/>
      <c r="H2172" s="183"/>
      <c r="I2172" s="183"/>
      <c r="J2172" s="22"/>
      <c r="K2172" s="191" t="e">
        <f aca="false">VLOOKUP('Altri Costi'!J2172,Legenda!$D$1:$F$258,2)</f>
        <v>#N/A</v>
      </c>
      <c r="L2172" s="22"/>
      <c r="M2172" s="22"/>
      <c r="N2172" s="203"/>
      <c r="O2172" s="183"/>
      <c r="P2172" s="22"/>
      <c r="Q2172" s="203"/>
      <c r="R2172" s="183"/>
      <c r="S2172" s="184" t="n">
        <f aca="false">'Piano Finanziario Annuale'!$F$6</f>
        <v>0</v>
      </c>
      <c r="T2172" s="185" t="n">
        <v>0</v>
      </c>
      <c r="U2172" s="186"/>
      <c r="V2172" s="187" t="n">
        <f aca="false">(T2172*U2172)</f>
        <v>0</v>
      </c>
      <c r="W2172" s="185" t="n">
        <v>0</v>
      </c>
      <c r="X2172" s="185" t="n">
        <f aca="false">IF(OR(S2172="sì",S2172="forfettario 190"),SUM(T2172+W2172),SUM(T2172+V2172+W2172))</f>
        <v>0</v>
      </c>
      <c r="Y2172" s="205"/>
      <c r="Z2172" s="205"/>
      <c r="AA2172" s="206"/>
      <c r="AB2172" s="189" t="n">
        <f aca="false">IF(AA2172="SI",X2172,0)</f>
        <v>0</v>
      </c>
      <c r="AC2172" s="207"/>
      <c r="AD2172" s="207"/>
      <c r="AE2172" s="207"/>
      <c r="AF2172" s="207"/>
      <c r="AG2172" s="207"/>
      <c r="AH2172" s="208"/>
    </row>
    <row r="2173" customFormat="false" ht="13.5" hidden="false" customHeight="true" outlineLevel="0" collapsed="false">
      <c r="A2173" s="22" t="n">
        <v>2172</v>
      </c>
      <c r="B2173" s="180"/>
      <c r="C2173" s="22"/>
      <c r="D2173" s="22"/>
      <c r="E2173" s="22"/>
      <c r="F2173" s="22"/>
      <c r="G2173" s="22"/>
      <c r="H2173" s="183"/>
      <c r="I2173" s="183"/>
      <c r="J2173" s="22"/>
      <c r="K2173" s="191" t="e">
        <f aca="false">VLOOKUP('Altri Costi'!J2173,Legenda!$D$1:$F$258,2)</f>
        <v>#N/A</v>
      </c>
      <c r="L2173" s="22"/>
      <c r="M2173" s="22"/>
      <c r="N2173" s="203"/>
      <c r="O2173" s="183"/>
      <c r="P2173" s="22"/>
      <c r="Q2173" s="203"/>
      <c r="R2173" s="183"/>
      <c r="S2173" s="184" t="n">
        <f aca="false">'Piano Finanziario Annuale'!$F$6</f>
        <v>0</v>
      </c>
      <c r="T2173" s="185" t="n">
        <v>0</v>
      </c>
      <c r="U2173" s="186"/>
      <c r="V2173" s="187" t="n">
        <f aca="false">(T2173*U2173)</f>
        <v>0</v>
      </c>
      <c r="W2173" s="185" t="n">
        <v>0</v>
      </c>
      <c r="X2173" s="185" t="n">
        <f aca="false">IF(OR(S2173="sì",S2173="forfettario 190"),SUM(T2173+W2173),SUM(T2173+V2173+W2173))</f>
        <v>0</v>
      </c>
      <c r="Y2173" s="205"/>
      <c r="Z2173" s="205"/>
      <c r="AA2173" s="206"/>
      <c r="AB2173" s="189" t="n">
        <f aca="false">IF(AA2173="SI",X2173,0)</f>
        <v>0</v>
      </c>
      <c r="AC2173" s="207"/>
      <c r="AD2173" s="207"/>
      <c r="AE2173" s="207"/>
      <c r="AF2173" s="207"/>
      <c r="AG2173" s="207"/>
      <c r="AH2173" s="208"/>
    </row>
    <row r="2174" customFormat="false" ht="13.5" hidden="false" customHeight="true" outlineLevel="0" collapsed="false">
      <c r="A2174" s="22" t="n">
        <v>2173</v>
      </c>
      <c r="B2174" s="180"/>
      <c r="C2174" s="22"/>
      <c r="D2174" s="22"/>
      <c r="E2174" s="22"/>
      <c r="F2174" s="22"/>
      <c r="G2174" s="22"/>
      <c r="H2174" s="183"/>
      <c r="I2174" s="183"/>
      <c r="J2174" s="22"/>
      <c r="K2174" s="191" t="e">
        <f aca="false">VLOOKUP('Altri Costi'!J2174,Legenda!$D$1:$F$258,2)</f>
        <v>#N/A</v>
      </c>
      <c r="L2174" s="22"/>
      <c r="M2174" s="22"/>
      <c r="N2174" s="203"/>
      <c r="O2174" s="183"/>
      <c r="P2174" s="22"/>
      <c r="Q2174" s="203"/>
      <c r="R2174" s="183"/>
      <c r="S2174" s="184" t="n">
        <f aca="false">'Piano Finanziario Annuale'!$F$6</f>
        <v>0</v>
      </c>
      <c r="T2174" s="185" t="n">
        <v>0</v>
      </c>
      <c r="U2174" s="186"/>
      <c r="V2174" s="187" t="n">
        <f aca="false">(T2174*U2174)</f>
        <v>0</v>
      </c>
      <c r="W2174" s="185" t="n">
        <v>0</v>
      </c>
      <c r="X2174" s="185" t="n">
        <f aca="false">IF(OR(S2174="sì",S2174="forfettario 190"),SUM(T2174+W2174),SUM(T2174+V2174+W2174))</f>
        <v>0</v>
      </c>
      <c r="Y2174" s="205"/>
      <c r="Z2174" s="205"/>
      <c r="AA2174" s="206"/>
      <c r="AB2174" s="189" t="n">
        <f aca="false">IF(AA2174="SI",X2174,0)</f>
        <v>0</v>
      </c>
      <c r="AC2174" s="207"/>
      <c r="AD2174" s="207"/>
      <c r="AE2174" s="207"/>
      <c r="AF2174" s="207"/>
      <c r="AG2174" s="207"/>
      <c r="AH2174" s="208"/>
    </row>
    <row r="2175" customFormat="false" ht="13.5" hidden="false" customHeight="true" outlineLevel="0" collapsed="false">
      <c r="A2175" s="22" t="n">
        <v>2174</v>
      </c>
      <c r="B2175" s="180"/>
      <c r="C2175" s="22"/>
      <c r="D2175" s="22"/>
      <c r="E2175" s="22"/>
      <c r="F2175" s="22"/>
      <c r="G2175" s="22"/>
      <c r="H2175" s="183"/>
      <c r="I2175" s="183"/>
      <c r="J2175" s="22"/>
      <c r="K2175" s="191" t="e">
        <f aca="false">VLOOKUP('Altri Costi'!J2175,Legenda!$D$1:$F$258,2)</f>
        <v>#N/A</v>
      </c>
      <c r="L2175" s="22"/>
      <c r="M2175" s="22"/>
      <c r="N2175" s="203"/>
      <c r="O2175" s="183"/>
      <c r="P2175" s="22"/>
      <c r="Q2175" s="203"/>
      <c r="R2175" s="183"/>
      <c r="S2175" s="184" t="n">
        <f aca="false">'Piano Finanziario Annuale'!$F$6</f>
        <v>0</v>
      </c>
      <c r="T2175" s="185" t="n">
        <v>0</v>
      </c>
      <c r="U2175" s="186"/>
      <c r="V2175" s="187" t="n">
        <f aca="false">(T2175*U2175)</f>
        <v>0</v>
      </c>
      <c r="W2175" s="185" t="n">
        <v>0</v>
      </c>
      <c r="X2175" s="185" t="n">
        <f aca="false">IF(OR(S2175="sì",S2175="forfettario 190"),SUM(T2175+W2175),SUM(T2175+V2175+W2175))</f>
        <v>0</v>
      </c>
      <c r="Y2175" s="205"/>
      <c r="Z2175" s="205"/>
      <c r="AA2175" s="206"/>
      <c r="AB2175" s="189" t="n">
        <f aca="false">IF(AA2175="SI",X2175,0)</f>
        <v>0</v>
      </c>
      <c r="AC2175" s="207"/>
      <c r="AD2175" s="207"/>
      <c r="AE2175" s="207"/>
      <c r="AF2175" s="207"/>
      <c r="AG2175" s="207"/>
      <c r="AH2175" s="208"/>
    </row>
    <row r="2176" customFormat="false" ht="13.5" hidden="false" customHeight="true" outlineLevel="0" collapsed="false">
      <c r="A2176" s="22" t="n">
        <v>2175</v>
      </c>
      <c r="B2176" s="180"/>
      <c r="C2176" s="22"/>
      <c r="D2176" s="22"/>
      <c r="E2176" s="22"/>
      <c r="F2176" s="22"/>
      <c r="G2176" s="22"/>
      <c r="H2176" s="183"/>
      <c r="I2176" s="183"/>
      <c r="J2176" s="22"/>
      <c r="K2176" s="191" t="e">
        <f aca="false">VLOOKUP('Altri Costi'!J2176,Legenda!$D$1:$F$258,2)</f>
        <v>#N/A</v>
      </c>
      <c r="L2176" s="22"/>
      <c r="M2176" s="22"/>
      <c r="N2176" s="203"/>
      <c r="O2176" s="183"/>
      <c r="P2176" s="22"/>
      <c r="Q2176" s="203"/>
      <c r="R2176" s="183"/>
      <c r="S2176" s="184" t="n">
        <f aca="false">'Piano Finanziario Annuale'!$F$6</f>
        <v>0</v>
      </c>
      <c r="T2176" s="185" t="n">
        <v>0</v>
      </c>
      <c r="U2176" s="186"/>
      <c r="V2176" s="187" t="n">
        <f aca="false">(T2176*U2176)</f>
        <v>0</v>
      </c>
      <c r="W2176" s="185" t="n">
        <v>0</v>
      </c>
      <c r="X2176" s="185" t="n">
        <f aca="false">IF(OR(S2176="sì",S2176="forfettario 190"),SUM(T2176+W2176),SUM(T2176+V2176+W2176))</f>
        <v>0</v>
      </c>
      <c r="Y2176" s="205"/>
      <c r="Z2176" s="205"/>
      <c r="AA2176" s="206"/>
      <c r="AB2176" s="189" t="n">
        <f aca="false">IF(AA2176="SI",X2176,0)</f>
        <v>0</v>
      </c>
      <c r="AC2176" s="207"/>
      <c r="AD2176" s="207"/>
      <c r="AE2176" s="207"/>
      <c r="AF2176" s="207"/>
      <c r="AG2176" s="207"/>
      <c r="AH2176" s="208"/>
    </row>
    <row r="2177" customFormat="false" ht="13.5" hidden="false" customHeight="true" outlineLevel="0" collapsed="false">
      <c r="A2177" s="22" t="n">
        <v>2176</v>
      </c>
      <c r="B2177" s="180"/>
      <c r="C2177" s="22"/>
      <c r="D2177" s="22"/>
      <c r="E2177" s="22"/>
      <c r="F2177" s="22"/>
      <c r="G2177" s="22"/>
      <c r="H2177" s="183"/>
      <c r="I2177" s="183"/>
      <c r="J2177" s="22"/>
      <c r="K2177" s="191" t="e">
        <f aca="false">VLOOKUP('Altri Costi'!J2177,Legenda!$D$1:$F$258,2)</f>
        <v>#N/A</v>
      </c>
      <c r="L2177" s="22"/>
      <c r="M2177" s="22"/>
      <c r="N2177" s="203"/>
      <c r="O2177" s="183"/>
      <c r="P2177" s="22"/>
      <c r="Q2177" s="203"/>
      <c r="R2177" s="183"/>
      <c r="S2177" s="184" t="n">
        <f aca="false">'Piano Finanziario Annuale'!$F$6</f>
        <v>0</v>
      </c>
      <c r="T2177" s="185" t="n">
        <v>0</v>
      </c>
      <c r="U2177" s="186"/>
      <c r="V2177" s="187" t="n">
        <f aca="false">(T2177*U2177)</f>
        <v>0</v>
      </c>
      <c r="W2177" s="185" t="n">
        <v>0</v>
      </c>
      <c r="X2177" s="185" t="n">
        <f aca="false">IF(OR(S2177="sì",S2177="forfettario 190"),SUM(T2177+W2177),SUM(T2177+V2177+W2177))</f>
        <v>0</v>
      </c>
      <c r="Y2177" s="205"/>
      <c r="Z2177" s="205"/>
      <c r="AA2177" s="206"/>
      <c r="AB2177" s="189" t="n">
        <f aca="false">IF(AA2177="SI",X2177,0)</f>
        <v>0</v>
      </c>
      <c r="AC2177" s="207"/>
      <c r="AD2177" s="207"/>
      <c r="AE2177" s="207"/>
      <c r="AF2177" s="207"/>
      <c r="AG2177" s="207"/>
      <c r="AH2177" s="208"/>
    </row>
    <row r="2178" customFormat="false" ht="13.5" hidden="false" customHeight="true" outlineLevel="0" collapsed="false">
      <c r="A2178" s="22" t="n">
        <v>2177</v>
      </c>
      <c r="B2178" s="180"/>
      <c r="C2178" s="22"/>
      <c r="D2178" s="22"/>
      <c r="E2178" s="22"/>
      <c r="F2178" s="22"/>
      <c r="G2178" s="22"/>
      <c r="H2178" s="183"/>
      <c r="I2178" s="183"/>
      <c r="J2178" s="22"/>
      <c r="K2178" s="191" t="e">
        <f aca="false">VLOOKUP('Altri Costi'!J2178,Legenda!$D$1:$F$258,2)</f>
        <v>#N/A</v>
      </c>
      <c r="L2178" s="22"/>
      <c r="M2178" s="22"/>
      <c r="N2178" s="203"/>
      <c r="O2178" s="183"/>
      <c r="P2178" s="22"/>
      <c r="Q2178" s="203"/>
      <c r="R2178" s="183"/>
      <c r="S2178" s="184" t="n">
        <f aca="false">'Piano Finanziario Annuale'!$F$6</f>
        <v>0</v>
      </c>
      <c r="T2178" s="185" t="n">
        <v>0</v>
      </c>
      <c r="U2178" s="186"/>
      <c r="V2178" s="187" t="n">
        <f aca="false">(T2178*U2178)</f>
        <v>0</v>
      </c>
      <c r="W2178" s="185" t="n">
        <v>0</v>
      </c>
      <c r="X2178" s="185" t="n">
        <f aca="false">IF(OR(S2178="sì",S2178="forfettario 190"),SUM(T2178+W2178),SUM(T2178+V2178+W2178))</f>
        <v>0</v>
      </c>
      <c r="Y2178" s="205"/>
      <c r="Z2178" s="205"/>
      <c r="AA2178" s="206"/>
      <c r="AB2178" s="189" t="n">
        <f aca="false">IF(AA2178="SI",X2178,0)</f>
        <v>0</v>
      </c>
      <c r="AC2178" s="207"/>
      <c r="AD2178" s="207"/>
      <c r="AE2178" s="207"/>
      <c r="AF2178" s="207"/>
      <c r="AG2178" s="207"/>
      <c r="AH2178" s="208"/>
    </row>
    <row r="2179" customFormat="false" ht="13.5" hidden="false" customHeight="true" outlineLevel="0" collapsed="false">
      <c r="A2179" s="22" t="n">
        <v>2178</v>
      </c>
      <c r="B2179" s="180"/>
      <c r="C2179" s="22"/>
      <c r="D2179" s="22"/>
      <c r="E2179" s="22"/>
      <c r="F2179" s="22"/>
      <c r="G2179" s="22"/>
      <c r="H2179" s="183"/>
      <c r="I2179" s="183"/>
      <c r="J2179" s="22"/>
      <c r="K2179" s="191" t="e">
        <f aca="false">VLOOKUP('Altri Costi'!J2179,Legenda!$D$1:$F$258,2)</f>
        <v>#N/A</v>
      </c>
      <c r="L2179" s="22"/>
      <c r="M2179" s="22"/>
      <c r="N2179" s="203"/>
      <c r="O2179" s="183"/>
      <c r="P2179" s="22"/>
      <c r="Q2179" s="203"/>
      <c r="R2179" s="183"/>
      <c r="S2179" s="184" t="n">
        <f aca="false">'Piano Finanziario Annuale'!$F$6</f>
        <v>0</v>
      </c>
      <c r="T2179" s="185" t="n">
        <v>0</v>
      </c>
      <c r="U2179" s="186"/>
      <c r="V2179" s="187" t="n">
        <f aca="false">(T2179*U2179)</f>
        <v>0</v>
      </c>
      <c r="W2179" s="185" t="n">
        <v>0</v>
      </c>
      <c r="X2179" s="185" t="n">
        <f aca="false">IF(OR(S2179="sì",S2179="forfettario 190"),SUM(T2179+W2179),SUM(T2179+V2179+W2179))</f>
        <v>0</v>
      </c>
      <c r="Y2179" s="205"/>
      <c r="Z2179" s="205"/>
      <c r="AA2179" s="206"/>
      <c r="AB2179" s="189" t="n">
        <f aca="false">IF(AA2179="SI",X2179,0)</f>
        <v>0</v>
      </c>
      <c r="AC2179" s="207"/>
      <c r="AD2179" s="207"/>
      <c r="AE2179" s="207"/>
      <c r="AF2179" s="207"/>
      <c r="AG2179" s="207"/>
      <c r="AH2179" s="208"/>
    </row>
    <row r="2180" customFormat="false" ht="13.5" hidden="false" customHeight="true" outlineLevel="0" collapsed="false">
      <c r="A2180" s="22" t="n">
        <v>2179</v>
      </c>
      <c r="B2180" s="180"/>
      <c r="C2180" s="22"/>
      <c r="D2180" s="22"/>
      <c r="E2180" s="22"/>
      <c r="F2180" s="22"/>
      <c r="G2180" s="22"/>
      <c r="H2180" s="183"/>
      <c r="I2180" s="183"/>
      <c r="J2180" s="22"/>
      <c r="K2180" s="191" t="e">
        <f aca="false">VLOOKUP('Altri Costi'!J2180,Legenda!$D$1:$F$258,2)</f>
        <v>#N/A</v>
      </c>
      <c r="L2180" s="22"/>
      <c r="M2180" s="22"/>
      <c r="N2180" s="203"/>
      <c r="O2180" s="183"/>
      <c r="P2180" s="22"/>
      <c r="Q2180" s="203"/>
      <c r="R2180" s="183"/>
      <c r="S2180" s="184" t="n">
        <f aca="false">'Piano Finanziario Annuale'!$F$6</f>
        <v>0</v>
      </c>
      <c r="T2180" s="185" t="n">
        <v>0</v>
      </c>
      <c r="U2180" s="186"/>
      <c r="V2180" s="187" t="n">
        <f aca="false">(T2180*U2180)</f>
        <v>0</v>
      </c>
      <c r="W2180" s="185" t="n">
        <v>0</v>
      </c>
      <c r="X2180" s="185" t="n">
        <f aca="false">IF(OR(S2180="sì",S2180="forfettario 190"),SUM(T2180+W2180),SUM(T2180+V2180+W2180))</f>
        <v>0</v>
      </c>
      <c r="Y2180" s="205"/>
      <c r="Z2180" s="205"/>
      <c r="AA2180" s="206"/>
      <c r="AB2180" s="189" t="n">
        <f aca="false">IF(AA2180="SI",X2180,0)</f>
        <v>0</v>
      </c>
      <c r="AC2180" s="207"/>
      <c r="AD2180" s="207"/>
      <c r="AE2180" s="207"/>
      <c r="AF2180" s="207"/>
      <c r="AG2180" s="207"/>
      <c r="AH2180" s="208"/>
    </row>
    <row r="2181" customFormat="false" ht="13.5" hidden="false" customHeight="true" outlineLevel="0" collapsed="false">
      <c r="A2181" s="22" t="n">
        <v>2180</v>
      </c>
      <c r="B2181" s="180"/>
      <c r="C2181" s="22"/>
      <c r="D2181" s="22"/>
      <c r="E2181" s="22"/>
      <c r="F2181" s="22"/>
      <c r="G2181" s="22"/>
      <c r="H2181" s="183"/>
      <c r="I2181" s="183"/>
      <c r="J2181" s="22"/>
      <c r="K2181" s="191" t="e">
        <f aca="false">VLOOKUP('Altri Costi'!J2181,Legenda!$D$1:$F$258,2)</f>
        <v>#N/A</v>
      </c>
      <c r="L2181" s="22"/>
      <c r="M2181" s="22"/>
      <c r="N2181" s="203"/>
      <c r="O2181" s="183"/>
      <c r="P2181" s="22"/>
      <c r="Q2181" s="203"/>
      <c r="R2181" s="183"/>
      <c r="S2181" s="184" t="n">
        <f aca="false">'Piano Finanziario Annuale'!$F$6</f>
        <v>0</v>
      </c>
      <c r="T2181" s="185" t="n">
        <v>0</v>
      </c>
      <c r="U2181" s="186"/>
      <c r="V2181" s="187" t="n">
        <f aca="false">(T2181*U2181)</f>
        <v>0</v>
      </c>
      <c r="W2181" s="185" t="n">
        <v>0</v>
      </c>
      <c r="X2181" s="185" t="n">
        <f aca="false">IF(OR(S2181="sì",S2181="forfettario 190"),SUM(T2181+W2181),SUM(T2181+V2181+W2181))</f>
        <v>0</v>
      </c>
      <c r="Y2181" s="205"/>
      <c r="Z2181" s="205"/>
      <c r="AA2181" s="206"/>
      <c r="AB2181" s="189" t="n">
        <f aca="false">IF(AA2181="SI",X2181,0)</f>
        <v>0</v>
      </c>
      <c r="AC2181" s="207"/>
      <c r="AD2181" s="207"/>
      <c r="AE2181" s="207"/>
      <c r="AF2181" s="207"/>
      <c r="AG2181" s="207"/>
      <c r="AH2181" s="208"/>
    </row>
    <row r="2182" customFormat="false" ht="13.5" hidden="false" customHeight="true" outlineLevel="0" collapsed="false">
      <c r="A2182" s="22" t="n">
        <v>2181</v>
      </c>
      <c r="B2182" s="180"/>
      <c r="C2182" s="22"/>
      <c r="D2182" s="22"/>
      <c r="E2182" s="22"/>
      <c r="F2182" s="22"/>
      <c r="G2182" s="22"/>
      <c r="H2182" s="183"/>
      <c r="I2182" s="183"/>
      <c r="J2182" s="22"/>
      <c r="K2182" s="191" t="e">
        <f aca="false">VLOOKUP('Altri Costi'!J2182,Legenda!$D$1:$F$258,2)</f>
        <v>#N/A</v>
      </c>
      <c r="L2182" s="22"/>
      <c r="M2182" s="22"/>
      <c r="N2182" s="203"/>
      <c r="O2182" s="183"/>
      <c r="P2182" s="22"/>
      <c r="Q2182" s="203"/>
      <c r="R2182" s="183"/>
      <c r="S2182" s="184" t="n">
        <f aca="false">'Piano Finanziario Annuale'!$F$6</f>
        <v>0</v>
      </c>
      <c r="T2182" s="185" t="n">
        <v>0</v>
      </c>
      <c r="U2182" s="186"/>
      <c r="V2182" s="187" t="n">
        <f aca="false">(T2182*U2182)</f>
        <v>0</v>
      </c>
      <c r="W2182" s="185" t="n">
        <v>0</v>
      </c>
      <c r="X2182" s="185" t="n">
        <f aca="false">IF(OR(S2182="sì",S2182="forfettario 190"),SUM(T2182+W2182),SUM(T2182+V2182+W2182))</f>
        <v>0</v>
      </c>
      <c r="Y2182" s="205"/>
      <c r="Z2182" s="205"/>
      <c r="AA2182" s="206"/>
      <c r="AB2182" s="189" t="n">
        <f aca="false">IF(AA2182="SI",X2182,0)</f>
        <v>0</v>
      </c>
      <c r="AC2182" s="207"/>
      <c r="AD2182" s="207"/>
      <c r="AE2182" s="207"/>
      <c r="AF2182" s="207"/>
      <c r="AG2182" s="207"/>
      <c r="AH2182" s="208"/>
    </row>
    <row r="2183" customFormat="false" ht="13.5" hidden="false" customHeight="true" outlineLevel="0" collapsed="false">
      <c r="A2183" s="22" t="n">
        <v>2182</v>
      </c>
      <c r="B2183" s="180"/>
      <c r="C2183" s="22"/>
      <c r="D2183" s="22"/>
      <c r="E2183" s="22"/>
      <c r="F2183" s="22"/>
      <c r="G2183" s="22"/>
      <c r="H2183" s="183"/>
      <c r="I2183" s="183"/>
      <c r="J2183" s="22"/>
      <c r="K2183" s="191" t="e">
        <f aca="false">VLOOKUP('Altri Costi'!J2183,Legenda!$D$1:$F$258,2)</f>
        <v>#N/A</v>
      </c>
      <c r="L2183" s="22"/>
      <c r="M2183" s="22"/>
      <c r="N2183" s="203"/>
      <c r="O2183" s="183"/>
      <c r="P2183" s="22"/>
      <c r="Q2183" s="203"/>
      <c r="R2183" s="183"/>
      <c r="S2183" s="184" t="n">
        <f aca="false">'Piano Finanziario Annuale'!$F$6</f>
        <v>0</v>
      </c>
      <c r="T2183" s="185" t="n">
        <v>0</v>
      </c>
      <c r="U2183" s="186"/>
      <c r="V2183" s="187" t="n">
        <f aca="false">(T2183*U2183)</f>
        <v>0</v>
      </c>
      <c r="W2183" s="185" t="n">
        <v>0</v>
      </c>
      <c r="X2183" s="185" t="n">
        <f aca="false">IF(OR(S2183="sì",S2183="forfettario 190"),SUM(T2183+W2183),SUM(T2183+V2183+W2183))</f>
        <v>0</v>
      </c>
      <c r="Y2183" s="205"/>
      <c r="Z2183" s="205"/>
      <c r="AA2183" s="206"/>
      <c r="AB2183" s="189" t="n">
        <f aca="false">IF(AA2183="SI",X2183,0)</f>
        <v>0</v>
      </c>
      <c r="AC2183" s="207"/>
      <c r="AD2183" s="207"/>
      <c r="AE2183" s="207"/>
      <c r="AF2183" s="207"/>
      <c r="AG2183" s="207"/>
      <c r="AH2183" s="208"/>
    </row>
    <row r="2184" customFormat="false" ht="13.5" hidden="false" customHeight="true" outlineLevel="0" collapsed="false">
      <c r="A2184" s="22" t="n">
        <v>2183</v>
      </c>
      <c r="B2184" s="180"/>
      <c r="C2184" s="22"/>
      <c r="D2184" s="22"/>
      <c r="E2184" s="22"/>
      <c r="F2184" s="22"/>
      <c r="G2184" s="22"/>
      <c r="H2184" s="183"/>
      <c r="I2184" s="183"/>
      <c r="J2184" s="22"/>
      <c r="K2184" s="191" t="e">
        <f aca="false">VLOOKUP('Altri Costi'!J2184,Legenda!$D$1:$F$258,2)</f>
        <v>#N/A</v>
      </c>
      <c r="L2184" s="22"/>
      <c r="M2184" s="22"/>
      <c r="N2184" s="203"/>
      <c r="O2184" s="183"/>
      <c r="P2184" s="22"/>
      <c r="Q2184" s="203"/>
      <c r="R2184" s="183"/>
      <c r="S2184" s="184" t="n">
        <f aca="false">'Piano Finanziario Annuale'!$F$6</f>
        <v>0</v>
      </c>
      <c r="T2184" s="185" t="n">
        <v>0</v>
      </c>
      <c r="U2184" s="186"/>
      <c r="V2184" s="187" t="n">
        <f aca="false">(T2184*U2184)</f>
        <v>0</v>
      </c>
      <c r="W2184" s="185" t="n">
        <v>0</v>
      </c>
      <c r="X2184" s="185" t="n">
        <f aca="false">IF(OR(S2184="sì",S2184="forfettario 190"),SUM(T2184+W2184),SUM(T2184+V2184+W2184))</f>
        <v>0</v>
      </c>
      <c r="Y2184" s="205"/>
      <c r="Z2184" s="205"/>
      <c r="AA2184" s="206"/>
      <c r="AB2184" s="189" t="n">
        <f aca="false">IF(AA2184="SI",X2184,0)</f>
        <v>0</v>
      </c>
      <c r="AC2184" s="207"/>
      <c r="AD2184" s="207"/>
      <c r="AE2184" s="207"/>
      <c r="AF2184" s="207"/>
      <c r="AG2184" s="207"/>
      <c r="AH2184" s="208"/>
    </row>
    <row r="2185" customFormat="false" ht="13.5" hidden="false" customHeight="true" outlineLevel="0" collapsed="false">
      <c r="A2185" s="22" t="n">
        <v>2184</v>
      </c>
      <c r="B2185" s="180"/>
      <c r="C2185" s="22"/>
      <c r="D2185" s="22"/>
      <c r="E2185" s="22"/>
      <c r="F2185" s="22"/>
      <c r="G2185" s="22"/>
      <c r="H2185" s="183"/>
      <c r="I2185" s="183"/>
      <c r="J2185" s="22"/>
      <c r="K2185" s="191" t="e">
        <f aca="false">VLOOKUP('Altri Costi'!J2185,Legenda!$D$1:$F$258,2)</f>
        <v>#N/A</v>
      </c>
      <c r="L2185" s="22"/>
      <c r="M2185" s="22"/>
      <c r="N2185" s="203"/>
      <c r="O2185" s="183"/>
      <c r="P2185" s="22"/>
      <c r="Q2185" s="203"/>
      <c r="R2185" s="183"/>
      <c r="S2185" s="184" t="n">
        <f aca="false">'Piano Finanziario Annuale'!$F$6</f>
        <v>0</v>
      </c>
      <c r="T2185" s="185" t="n">
        <v>0</v>
      </c>
      <c r="U2185" s="186"/>
      <c r="V2185" s="187" t="n">
        <f aca="false">(T2185*U2185)</f>
        <v>0</v>
      </c>
      <c r="W2185" s="185" t="n">
        <v>0</v>
      </c>
      <c r="X2185" s="185" t="n">
        <f aca="false">IF(OR(S2185="sì",S2185="forfettario 190"),SUM(T2185+W2185),SUM(T2185+V2185+W2185))</f>
        <v>0</v>
      </c>
      <c r="Y2185" s="205"/>
      <c r="Z2185" s="205"/>
      <c r="AA2185" s="206"/>
      <c r="AB2185" s="189" t="n">
        <f aca="false">IF(AA2185="SI",X2185,0)</f>
        <v>0</v>
      </c>
      <c r="AC2185" s="207"/>
      <c r="AD2185" s="207"/>
      <c r="AE2185" s="207"/>
      <c r="AF2185" s="207"/>
      <c r="AG2185" s="207"/>
      <c r="AH2185" s="208"/>
    </row>
    <row r="2186" customFormat="false" ht="13.5" hidden="false" customHeight="true" outlineLevel="0" collapsed="false">
      <c r="A2186" s="22" t="n">
        <v>2185</v>
      </c>
      <c r="B2186" s="180"/>
      <c r="C2186" s="22"/>
      <c r="D2186" s="22"/>
      <c r="E2186" s="22"/>
      <c r="F2186" s="22"/>
      <c r="G2186" s="22"/>
      <c r="H2186" s="183"/>
      <c r="I2186" s="183"/>
      <c r="J2186" s="22"/>
      <c r="K2186" s="191" t="e">
        <f aca="false">VLOOKUP('Altri Costi'!J2186,Legenda!$D$1:$F$258,2)</f>
        <v>#N/A</v>
      </c>
      <c r="L2186" s="22"/>
      <c r="M2186" s="22"/>
      <c r="N2186" s="203"/>
      <c r="O2186" s="183"/>
      <c r="P2186" s="22"/>
      <c r="Q2186" s="203"/>
      <c r="R2186" s="183"/>
      <c r="S2186" s="184" t="n">
        <f aca="false">'Piano Finanziario Annuale'!$F$6</f>
        <v>0</v>
      </c>
      <c r="T2186" s="185" t="n">
        <v>0</v>
      </c>
      <c r="U2186" s="186"/>
      <c r="V2186" s="187" t="n">
        <f aca="false">(T2186*U2186)</f>
        <v>0</v>
      </c>
      <c r="W2186" s="185" t="n">
        <v>0</v>
      </c>
      <c r="X2186" s="185" t="n">
        <f aca="false">IF(OR(S2186="sì",S2186="forfettario 190"),SUM(T2186+W2186),SUM(T2186+V2186+W2186))</f>
        <v>0</v>
      </c>
      <c r="Y2186" s="205"/>
      <c r="Z2186" s="205"/>
      <c r="AA2186" s="206"/>
      <c r="AB2186" s="189" t="n">
        <f aca="false">IF(AA2186="SI",X2186,0)</f>
        <v>0</v>
      </c>
      <c r="AC2186" s="207"/>
      <c r="AD2186" s="207"/>
      <c r="AE2186" s="207"/>
      <c r="AF2186" s="207"/>
      <c r="AG2186" s="207"/>
      <c r="AH2186" s="208"/>
    </row>
    <row r="2187" customFormat="false" ht="13.5" hidden="false" customHeight="true" outlineLevel="0" collapsed="false">
      <c r="A2187" s="22" t="n">
        <v>2186</v>
      </c>
      <c r="B2187" s="180"/>
      <c r="C2187" s="22"/>
      <c r="D2187" s="22"/>
      <c r="E2187" s="22"/>
      <c r="F2187" s="22"/>
      <c r="G2187" s="22"/>
      <c r="H2187" s="183"/>
      <c r="I2187" s="183"/>
      <c r="J2187" s="22"/>
      <c r="K2187" s="191" t="e">
        <f aca="false">VLOOKUP('Altri Costi'!J2187,Legenda!$D$1:$F$258,2)</f>
        <v>#N/A</v>
      </c>
      <c r="L2187" s="22"/>
      <c r="M2187" s="22"/>
      <c r="N2187" s="203"/>
      <c r="O2187" s="183"/>
      <c r="P2187" s="22"/>
      <c r="Q2187" s="203"/>
      <c r="R2187" s="183"/>
      <c r="S2187" s="184" t="n">
        <f aca="false">'Piano Finanziario Annuale'!$F$6</f>
        <v>0</v>
      </c>
      <c r="T2187" s="185" t="n">
        <v>0</v>
      </c>
      <c r="U2187" s="186"/>
      <c r="V2187" s="187" t="n">
        <f aca="false">(T2187*U2187)</f>
        <v>0</v>
      </c>
      <c r="W2187" s="185" t="n">
        <v>0</v>
      </c>
      <c r="X2187" s="185" t="n">
        <f aca="false">IF(OR(S2187="sì",S2187="forfettario 190"),SUM(T2187+W2187),SUM(T2187+V2187+W2187))</f>
        <v>0</v>
      </c>
      <c r="Y2187" s="205"/>
      <c r="Z2187" s="205"/>
      <c r="AA2187" s="206"/>
      <c r="AB2187" s="189" t="n">
        <f aca="false">IF(AA2187="SI",X2187,0)</f>
        <v>0</v>
      </c>
      <c r="AC2187" s="207"/>
      <c r="AD2187" s="207"/>
      <c r="AE2187" s="207"/>
      <c r="AF2187" s="207"/>
      <c r="AG2187" s="207"/>
      <c r="AH2187" s="208"/>
    </row>
    <row r="2188" customFormat="false" ht="13.5" hidden="false" customHeight="true" outlineLevel="0" collapsed="false">
      <c r="A2188" s="22" t="n">
        <v>2187</v>
      </c>
      <c r="B2188" s="180"/>
      <c r="C2188" s="22"/>
      <c r="D2188" s="22"/>
      <c r="E2188" s="22"/>
      <c r="F2188" s="22"/>
      <c r="G2188" s="22"/>
      <c r="H2188" s="183"/>
      <c r="I2188" s="183"/>
      <c r="J2188" s="22"/>
      <c r="K2188" s="191" t="e">
        <f aca="false">VLOOKUP('Altri Costi'!J2188,Legenda!$D$1:$F$258,2)</f>
        <v>#N/A</v>
      </c>
      <c r="L2188" s="22"/>
      <c r="M2188" s="22"/>
      <c r="N2188" s="203"/>
      <c r="O2188" s="183"/>
      <c r="P2188" s="22"/>
      <c r="Q2188" s="203"/>
      <c r="R2188" s="183"/>
      <c r="S2188" s="184" t="n">
        <f aca="false">'Piano Finanziario Annuale'!$F$6</f>
        <v>0</v>
      </c>
      <c r="T2188" s="185" t="n">
        <v>0</v>
      </c>
      <c r="U2188" s="186"/>
      <c r="V2188" s="187" t="n">
        <f aca="false">(T2188*U2188)</f>
        <v>0</v>
      </c>
      <c r="W2188" s="185" t="n">
        <v>0</v>
      </c>
      <c r="X2188" s="185" t="n">
        <f aca="false">IF(OR(S2188="sì",S2188="forfettario 190"),SUM(T2188+W2188),SUM(T2188+V2188+W2188))</f>
        <v>0</v>
      </c>
      <c r="Y2188" s="205"/>
      <c r="Z2188" s="205"/>
      <c r="AA2188" s="206"/>
      <c r="AB2188" s="189" t="n">
        <f aca="false">IF(AA2188="SI",X2188,0)</f>
        <v>0</v>
      </c>
      <c r="AC2188" s="207"/>
      <c r="AD2188" s="207"/>
      <c r="AE2188" s="207"/>
      <c r="AF2188" s="207"/>
      <c r="AG2188" s="207"/>
      <c r="AH2188" s="208"/>
    </row>
    <row r="2189" customFormat="false" ht="13.5" hidden="false" customHeight="true" outlineLevel="0" collapsed="false">
      <c r="A2189" s="22" t="n">
        <v>2188</v>
      </c>
      <c r="B2189" s="180"/>
      <c r="C2189" s="22"/>
      <c r="D2189" s="22"/>
      <c r="E2189" s="22"/>
      <c r="F2189" s="22"/>
      <c r="G2189" s="22"/>
      <c r="H2189" s="183"/>
      <c r="I2189" s="183"/>
      <c r="J2189" s="22"/>
      <c r="K2189" s="191" t="e">
        <f aca="false">VLOOKUP('Altri Costi'!J2189,Legenda!$D$1:$F$258,2)</f>
        <v>#N/A</v>
      </c>
      <c r="L2189" s="22"/>
      <c r="M2189" s="22"/>
      <c r="N2189" s="203"/>
      <c r="O2189" s="183"/>
      <c r="P2189" s="22"/>
      <c r="Q2189" s="203"/>
      <c r="R2189" s="183"/>
      <c r="S2189" s="184" t="n">
        <f aca="false">'Piano Finanziario Annuale'!$F$6</f>
        <v>0</v>
      </c>
      <c r="T2189" s="185" t="n">
        <v>0</v>
      </c>
      <c r="U2189" s="186"/>
      <c r="V2189" s="187" t="n">
        <f aca="false">(T2189*U2189)</f>
        <v>0</v>
      </c>
      <c r="W2189" s="185" t="n">
        <v>0</v>
      </c>
      <c r="X2189" s="185" t="n">
        <f aca="false">IF(OR(S2189="sì",S2189="forfettario 190"),SUM(T2189+W2189),SUM(T2189+V2189+W2189))</f>
        <v>0</v>
      </c>
      <c r="Y2189" s="205"/>
      <c r="Z2189" s="205"/>
      <c r="AA2189" s="206"/>
      <c r="AB2189" s="189" t="n">
        <f aca="false">IF(AA2189="SI",X2189,0)</f>
        <v>0</v>
      </c>
      <c r="AC2189" s="207"/>
      <c r="AD2189" s="207"/>
      <c r="AE2189" s="207"/>
      <c r="AF2189" s="207"/>
      <c r="AG2189" s="207"/>
      <c r="AH2189" s="208"/>
    </row>
    <row r="2190" customFormat="false" ht="13.5" hidden="false" customHeight="true" outlineLevel="0" collapsed="false">
      <c r="A2190" s="22" t="n">
        <v>2189</v>
      </c>
      <c r="B2190" s="180"/>
      <c r="C2190" s="22"/>
      <c r="D2190" s="22"/>
      <c r="E2190" s="22"/>
      <c r="F2190" s="22"/>
      <c r="G2190" s="22"/>
      <c r="H2190" s="183"/>
      <c r="I2190" s="183"/>
      <c r="J2190" s="22"/>
      <c r="K2190" s="191" t="e">
        <f aca="false">VLOOKUP('Altri Costi'!J2190,Legenda!$D$1:$F$258,2)</f>
        <v>#N/A</v>
      </c>
      <c r="L2190" s="22"/>
      <c r="M2190" s="22"/>
      <c r="N2190" s="203"/>
      <c r="O2190" s="183"/>
      <c r="P2190" s="22"/>
      <c r="Q2190" s="203"/>
      <c r="R2190" s="183"/>
      <c r="S2190" s="184" t="n">
        <f aca="false">'Piano Finanziario Annuale'!$F$6</f>
        <v>0</v>
      </c>
      <c r="T2190" s="185" t="n">
        <v>0</v>
      </c>
      <c r="U2190" s="186"/>
      <c r="V2190" s="187" t="n">
        <f aca="false">(T2190*U2190)</f>
        <v>0</v>
      </c>
      <c r="W2190" s="185" t="n">
        <v>0</v>
      </c>
      <c r="X2190" s="185" t="n">
        <f aca="false">IF(OR(S2190="sì",S2190="forfettario 190"),SUM(T2190+W2190),SUM(T2190+V2190+W2190))</f>
        <v>0</v>
      </c>
      <c r="Y2190" s="205"/>
      <c r="Z2190" s="205"/>
      <c r="AA2190" s="206"/>
      <c r="AB2190" s="189" t="n">
        <f aca="false">IF(AA2190="SI",X2190,0)</f>
        <v>0</v>
      </c>
      <c r="AC2190" s="207"/>
      <c r="AD2190" s="207"/>
      <c r="AE2190" s="207"/>
      <c r="AF2190" s="207"/>
      <c r="AG2190" s="207"/>
      <c r="AH2190" s="208"/>
    </row>
    <row r="2191" customFormat="false" ht="13.5" hidden="false" customHeight="true" outlineLevel="0" collapsed="false">
      <c r="A2191" s="22" t="n">
        <v>2190</v>
      </c>
      <c r="B2191" s="180"/>
      <c r="C2191" s="22"/>
      <c r="D2191" s="22"/>
      <c r="E2191" s="22"/>
      <c r="F2191" s="22"/>
      <c r="G2191" s="22"/>
      <c r="H2191" s="183"/>
      <c r="I2191" s="183"/>
      <c r="J2191" s="22"/>
      <c r="K2191" s="191" t="e">
        <f aca="false">VLOOKUP('Altri Costi'!J2191,Legenda!$D$1:$F$258,2)</f>
        <v>#N/A</v>
      </c>
      <c r="L2191" s="22"/>
      <c r="M2191" s="22"/>
      <c r="N2191" s="203"/>
      <c r="O2191" s="183"/>
      <c r="P2191" s="22"/>
      <c r="Q2191" s="203"/>
      <c r="R2191" s="183"/>
      <c r="S2191" s="184" t="n">
        <f aca="false">'Piano Finanziario Annuale'!$F$6</f>
        <v>0</v>
      </c>
      <c r="T2191" s="185" t="n">
        <v>0</v>
      </c>
      <c r="U2191" s="186"/>
      <c r="V2191" s="187" t="n">
        <f aca="false">(T2191*U2191)</f>
        <v>0</v>
      </c>
      <c r="W2191" s="185" t="n">
        <v>0</v>
      </c>
      <c r="X2191" s="185" t="n">
        <f aca="false">IF(OR(S2191="sì",S2191="forfettario 190"),SUM(T2191+W2191),SUM(T2191+V2191+W2191))</f>
        <v>0</v>
      </c>
      <c r="Y2191" s="205"/>
      <c r="Z2191" s="205"/>
      <c r="AA2191" s="206"/>
      <c r="AB2191" s="189" t="n">
        <f aca="false">IF(AA2191="SI",X2191,0)</f>
        <v>0</v>
      </c>
      <c r="AC2191" s="207"/>
      <c r="AD2191" s="207"/>
      <c r="AE2191" s="207"/>
      <c r="AF2191" s="207"/>
      <c r="AG2191" s="207"/>
      <c r="AH2191" s="208"/>
    </row>
    <row r="2192" customFormat="false" ht="13.5" hidden="false" customHeight="true" outlineLevel="0" collapsed="false">
      <c r="A2192" s="22" t="n">
        <v>2191</v>
      </c>
      <c r="B2192" s="180"/>
      <c r="C2192" s="22"/>
      <c r="D2192" s="22"/>
      <c r="E2192" s="22"/>
      <c r="F2192" s="22"/>
      <c r="G2192" s="22"/>
      <c r="H2192" s="183"/>
      <c r="I2192" s="183"/>
      <c r="J2192" s="22"/>
      <c r="K2192" s="191" t="e">
        <f aca="false">VLOOKUP('Altri Costi'!J2192,Legenda!$D$1:$F$258,2)</f>
        <v>#N/A</v>
      </c>
      <c r="L2192" s="22"/>
      <c r="M2192" s="22"/>
      <c r="N2192" s="203"/>
      <c r="O2192" s="183"/>
      <c r="P2192" s="22"/>
      <c r="Q2192" s="203"/>
      <c r="R2192" s="183"/>
      <c r="S2192" s="184" t="n">
        <f aca="false">'Piano Finanziario Annuale'!$F$6</f>
        <v>0</v>
      </c>
      <c r="T2192" s="185" t="n">
        <v>0</v>
      </c>
      <c r="U2192" s="186"/>
      <c r="V2192" s="187" t="n">
        <f aca="false">(T2192*U2192)</f>
        <v>0</v>
      </c>
      <c r="W2192" s="185" t="n">
        <v>0</v>
      </c>
      <c r="X2192" s="185" t="n">
        <f aca="false">IF(OR(S2192="sì",S2192="forfettario 190"),SUM(T2192+W2192),SUM(T2192+V2192+W2192))</f>
        <v>0</v>
      </c>
      <c r="Y2192" s="205"/>
      <c r="Z2192" s="205"/>
      <c r="AA2192" s="206"/>
      <c r="AB2192" s="189" t="n">
        <f aca="false">IF(AA2192="SI",X2192,0)</f>
        <v>0</v>
      </c>
      <c r="AC2192" s="207"/>
      <c r="AD2192" s="207"/>
      <c r="AE2192" s="207"/>
      <c r="AF2192" s="207"/>
      <c r="AG2192" s="207"/>
      <c r="AH2192" s="208"/>
    </row>
    <row r="2193" customFormat="false" ht="13.5" hidden="false" customHeight="true" outlineLevel="0" collapsed="false">
      <c r="A2193" s="22" t="n">
        <v>2192</v>
      </c>
      <c r="B2193" s="180"/>
      <c r="C2193" s="22"/>
      <c r="D2193" s="22"/>
      <c r="E2193" s="22"/>
      <c r="F2193" s="22"/>
      <c r="G2193" s="22"/>
      <c r="H2193" s="183"/>
      <c r="I2193" s="183"/>
      <c r="J2193" s="22"/>
      <c r="K2193" s="191" t="e">
        <f aca="false">VLOOKUP('Altri Costi'!J2193,Legenda!$D$1:$F$258,2)</f>
        <v>#N/A</v>
      </c>
      <c r="L2193" s="22"/>
      <c r="M2193" s="22"/>
      <c r="N2193" s="203"/>
      <c r="O2193" s="183"/>
      <c r="P2193" s="22"/>
      <c r="Q2193" s="203"/>
      <c r="R2193" s="183"/>
      <c r="S2193" s="184" t="n">
        <f aca="false">'Piano Finanziario Annuale'!$F$6</f>
        <v>0</v>
      </c>
      <c r="T2193" s="185" t="n">
        <v>0</v>
      </c>
      <c r="U2193" s="186"/>
      <c r="V2193" s="187" t="n">
        <f aca="false">(T2193*U2193)</f>
        <v>0</v>
      </c>
      <c r="W2193" s="185" t="n">
        <v>0</v>
      </c>
      <c r="X2193" s="185" t="n">
        <f aca="false">IF(OR(S2193="sì",S2193="forfettario 190"),SUM(T2193+W2193),SUM(T2193+V2193+W2193))</f>
        <v>0</v>
      </c>
      <c r="Y2193" s="205"/>
      <c r="Z2193" s="205"/>
      <c r="AA2193" s="206"/>
      <c r="AB2193" s="189" t="n">
        <f aca="false">IF(AA2193="SI",X2193,0)</f>
        <v>0</v>
      </c>
      <c r="AC2193" s="207"/>
      <c r="AD2193" s="207"/>
      <c r="AE2193" s="207"/>
      <c r="AF2193" s="207"/>
      <c r="AG2193" s="207"/>
      <c r="AH2193" s="208"/>
    </row>
    <row r="2194" customFormat="false" ht="13.5" hidden="false" customHeight="true" outlineLevel="0" collapsed="false">
      <c r="A2194" s="22" t="n">
        <v>2193</v>
      </c>
      <c r="B2194" s="180"/>
      <c r="C2194" s="22"/>
      <c r="D2194" s="22"/>
      <c r="E2194" s="22"/>
      <c r="F2194" s="22"/>
      <c r="G2194" s="22"/>
      <c r="H2194" s="183"/>
      <c r="I2194" s="183"/>
      <c r="J2194" s="22"/>
      <c r="K2194" s="191" t="e">
        <f aca="false">VLOOKUP('Altri Costi'!J2194,Legenda!$D$1:$F$258,2)</f>
        <v>#N/A</v>
      </c>
      <c r="L2194" s="22"/>
      <c r="M2194" s="22"/>
      <c r="N2194" s="203"/>
      <c r="O2194" s="183"/>
      <c r="P2194" s="22"/>
      <c r="Q2194" s="203"/>
      <c r="R2194" s="183"/>
      <c r="S2194" s="184" t="n">
        <f aca="false">'Piano Finanziario Annuale'!$F$6</f>
        <v>0</v>
      </c>
      <c r="T2194" s="185" t="n">
        <v>0</v>
      </c>
      <c r="U2194" s="186"/>
      <c r="V2194" s="187" t="n">
        <f aca="false">(T2194*U2194)</f>
        <v>0</v>
      </c>
      <c r="W2194" s="185" t="n">
        <v>0</v>
      </c>
      <c r="X2194" s="185" t="n">
        <f aca="false">IF(OR(S2194="sì",S2194="forfettario 190"),SUM(T2194+W2194),SUM(T2194+V2194+W2194))</f>
        <v>0</v>
      </c>
      <c r="Y2194" s="205"/>
      <c r="Z2194" s="205"/>
      <c r="AA2194" s="206"/>
      <c r="AB2194" s="189" t="n">
        <f aca="false">IF(AA2194="SI",X2194,0)</f>
        <v>0</v>
      </c>
      <c r="AC2194" s="207"/>
      <c r="AD2194" s="207"/>
      <c r="AE2194" s="207"/>
      <c r="AF2194" s="207"/>
      <c r="AG2194" s="207"/>
      <c r="AH2194" s="208"/>
    </row>
    <row r="2195" customFormat="false" ht="13.5" hidden="false" customHeight="true" outlineLevel="0" collapsed="false">
      <c r="A2195" s="22" t="n">
        <v>2194</v>
      </c>
      <c r="B2195" s="180"/>
      <c r="C2195" s="22"/>
      <c r="D2195" s="22"/>
      <c r="E2195" s="22"/>
      <c r="F2195" s="22"/>
      <c r="G2195" s="22"/>
      <c r="H2195" s="183"/>
      <c r="I2195" s="183"/>
      <c r="J2195" s="22"/>
      <c r="K2195" s="191" t="e">
        <f aca="false">VLOOKUP('Altri Costi'!J2195,Legenda!$D$1:$F$258,2)</f>
        <v>#N/A</v>
      </c>
      <c r="L2195" s="22"/>
      <c r="M2195" s="22"/>
      <c r="N2195" s="203"/>
      <c r="O2195" s="183"/>
      <c r="P2195" s="22"/>
      <c r="Q2195" s="203"/>
      <c r="R2195" s="183"/>
      <c r="S2195" s="184" t="n">
        <f aca="false">'Piano Finanziario Annuale'!$F$6</f>
        <v>0</v>
      </c>
      <c r="T2195" s="185" t="n">
        <v>0</v>
      </c>
      <c r="U2195" s="186"/>
      <c r="V2195" s="187" t="n">
        <f aca="false">(T2195*U2195)</f>
        <v>0</v>
      </c>
      <c r="W2195" s="185" t="n">
        <v>0</v>
      </c>
      <c r="X2195" s="185" t="n">
        <f aca="false">IF(OR(S2195="sì",S2195="forfettario 190"),SUM(T2195+W2195),SUM(T2195+V2195+W2195))</f>
        <v>0</v>
      </c>
      <c r="Y2195" s="205"/>
      <c r="Z2195" s="205"/>
      <c r="AA2195" s="206"/>
      <c r="AB2195" s="189" t="n">
        <f aca="false">IF(AA2195="SI",X2195,0)</f>
        <v>0</v>
      </c>
      <c r="AC2195" s="207"/>
      <c r="AD2195" s="207"/>
      <c r="AE2195" s="207"/>
      <c r="AF2195" s="207"/>
      <c r="AG2195" s="207"/>
      <c r="AH2195" s="208"/>
    </row>
    <row r="2196" customFormat="false" ht="13.5" hidden="false" customHeight="true" outlineLevel="0" collapsed="false">
      <c r="A2196" s="22" t="n">
        <v>2195</v>
      </c>
      <c r="B2196" s="180"/>
      <c r="C2196" s="22"/>
      <c r="D2196" s="22"/>
      <c r="E2196" s="22"/>
      <c r="F2196" s="22"/>
      <c r="G2196" s="22"/>
      <c r="H2196" s="183"/>
      <c r="I2196" s="183"/>
      <c r="J2196" s="22"/>
      <c r="K2196" s="191" t="e">
        <f aca="false">VLOOKUP('Altri Costi'!J2196,Legenda!$D$1:$F$258,2)</f>
        <v>#N/A</v>
      </c>
      <c r="L2196" s="22"/>
      <c r="M2196" s="22"/>
      <c r="N2196" s="203"/>
      <c r="O2196" s="183"/>
      <c r="P2196" s="22"/>
      <c r="Q2196" s="203"/>
      <c r="R2196" s="183"/>
      <c r="S2196" s="184" t="n">
        <f aca="false">'Piano Finanziario Annuale'!$F$6</f>
        <v>0</v>
      </c>
      <c r="T2196" s="185" t="n">
        <v>0</v>
      </c>
      <c r="U2196" s="186"/>
      <c r="V2196" s="187" t="n">
        <f aca="false">(T2196*U2196)</f>
        <v>0</v>
      </c>
      <c r="W2196" s="185" t="n">
        <v>0</v>
      </c>
      <c r="X2196" s="185" t="n">
        <f aca="false">IF(OR(S2196="sì",S2196="forfettario 190"),SUM(T2196+W2196),SUM(T2196+V2196+W2196))</f>
        <v>0</v>
      </c>
      <c r="Y2196" s="205"/>
      <c r="Z2196" s="205"/>
      <c r="AA2196" s="206"/>
      <c r="AB2196" s="189" t="n">
        <f aca="false">IF(AA2196="SI",X2196,0)</f>
        <v>0</v>
      </c>
      <c r="AC2196" s="207"/>
      <c r="AD2196" s="207"/>
      <c r="AE2196" s="207"/>
      <c r="AF2196" s="207"/>
      <c r="AG2196" s="207"/>
      <c r="AH2196" s="208"/>
    </row>
    <row r="2197" customFormat="false" ht="13.5" hidden="false" customHeight="true" outlineLevel="0" collapsed="false">
      <c r="A2197" s="22" t="n">
        <v>2196</v>
      </c>
      <c r="B2197" s="180"/>
      <c r="C2197" s="22"/>
      <c r="D2197" s="22"/>
      <c r="E2197" s="22"/>
      <c r="F2197" s="22"/>
      <c r="G2197" s="22"/>
      <c r="H2197" s="183"/>
      <c r="I2197" s="183"/>
      <c r="J2197" s="22"/>
      <c r="K2197" s="191" t="e">
        <f aca="false">VLOOKUP('Altri Costi'!J2197,Legenda!$D$1:$F$258,2)</f>
        <v>#N/A</v>
      </c>
      <c r="L2197" s="22"/>
      <c r="M2197" s="22"/>
      <c r="N2197" s="203"/>
      <c r="O2197" s="183"/>
      <c r="P2197" s="22"/>
      <c r="Q2197" s="203"/>
      <c r="R2197" s="183"/>
      <c r="S2197" s="184" t="n">
        <f aca="false">'Piano Finanziario Annuale'!$F$6</f>
        <v>0</v>
      </c>
      <c r="T2197" s="185" t="n">
        <v>0</v>
      </c>
      <c r="U2197" s="186"/>
      <c r="V2197" s="187" t="n">
        <f aca="false">(T2197*U2197)</f>
        <v>0</v>
      </c>
      <c r="W2197" s="185" t="n">
        <v>0</v>
      </c>
      <c r="X2197" s="185" t="n">
        <f aca="false">IF(OR(S2197="sì",S2197="forfettario 190"),SUM(T2197+W2197),SUM(T2197+V2197+W2197))</f>
        <v>0</v>
      </c>
      <c r="Y2197" s="205"/>
      <c r="Z2197" s="205"/>
      <c r="AA2197" s="206"/>
      <c r="AB2197" s="189" t="n">
        <f aca="false">IF(AA2197="SI",X2197,0)</f>
        <v>0</v>
      </c>
      <c r="AC2197" s="207"/>
      <c r="AD2197" s="207"/>
      <c r="AE2197" s="207"/>
      <c r="AF2197" s="207"/>
      <c r="AG2197" s="207"/>
      <c r="AH2197" s="208"/>
    </row>
    <row r="2198" customFormat="false" ht="13.5" hidden="false" customHeight="true" outlineLevel="0" collapsed="false">
      <c r="A2198" s="22" t="n">
        <v>2197</v>
      </c>
      <c r="B2198" s="180"/>
      <c r="C2198" s="22"/>
      <c r="D2198" s="22"/>
      <c r="E2198" s="22"/>
      <c r="F2198" s="22"/>
      <c r="G2198" s="22"/>
      <c r="H2198" s="183"/>
      <c r="I2198" s="183"/>
      <c r="J2198" s="22"/>
      <c r="K2198" s="191" t="e">
        <f aca="false">VLOOKUP('Altri Costi'!J2198,Legenda!$D$1:$F$258,2)</f>
        <v>#N/A</v>
      </c>
      <c r="L2198" s="22"/>
      <c r="M2198" s="22"/>
      <c r="N2198" s="203"/>
      <c r="O2198" s="183"/>
      <c r="P2198" s="22"/>
      <c r="Q2198" s="203"/>
      <c r="R2198" s="183"/>
      <c r="S2198" s="184" t="n">
        <f aca="false">'Piano Finanziario Annuale'!$F$6</f>
        <v>0</v>
      </c>
      <c r="T2198" s="185" t="n">
        <v>0</v>
      </c>
      <c r="U2198" s="186"/>
      <c r="V2198" s="187" t="n">
        <f aca="false">(T2198*U2198)</f>
        <v>0</v>
      </c>
      <c r="W2198" s="185" t="n">
        <v>0</v>
      </c>
      <c r="X2198" s="185" t="n">
        <f aca="false">IF(OR(S2198="sì",S2198="forfettario 190"),SUM(T2198+W2198),SUM(T2198+V2198+W2198))</f>
        <v>0</v>
      </c>
      <c r="Y2198" s="205"/>
      <c r="Z2198" s="205"/>
      <c r="AA2198" s="206"/>
      <c r="AB2198" s="189" t="n">
        <f aca="false">IF(AA2198="SI",X2198,0)</f>
        <v>0</v>
      </c>
      <c r="AC2198" s="207"/>
      <c r="AD2198" s="207"/>
      <c r="AE2198" s="207"/>
      <c r="AF2198" s="207"/>
      <c r="AG2198" s="207"/>
      <c r="AH2198" s="208"/>
    </row>
    <row r="2199" customFormat="false" ht="13.5" hidden="false" customHeight="true" outlineLevel="0" collapsed="false">
      <c r="A2199" s="22" t="n">
        <v>2198</v>
      </c>
      <c r="B2199" s="180"/>
      <c r="C2199" s="22"/>
      <c r="D2199" s="22"/>
      <c r="E2199" s="22"/>
      <c r="F2199" s="22"/>
      <c r="G2199" s="22"/>
      <c r="H2199" s="183"/>
      <c r="I2199" s="183"/>
      <c r="J2199" s="22"/>
      <c r="K2199" s="191" t="e">
        <f aca="false">VLOOKUP('Altri Costi'!J2199,Legenda!$D$1:$F$258,2)</f>
        <v>#N/A</v>
      </c>
      <c r="L2199" s="22"/>
      <c r="M2199" s="22"/>
      <c r="N2199" s="203"/>
      <c r="O2199" s="183"/>
      <c r="P2199" s="22"/>
      <c r="Q2199" s="203"/>
      <c r="R2199" s="183"/>
      <c r="S2199" s="184" t="n">
        <f aca="false">'Piano Finanziario Annuale'!$F$6</f>
        <v>0</v>
      </c>
      <c r="T2199" s="185" t="n">
        <v>0</v>
      </c>
      <c r="U2199" s="186"/>
      <c r="V2199" s="187" t="n">
        <f aca="false">(T2199*U2199)</f>
        <v>0</v>
      </c>
      <c r="W2199" s="185" t="n">
        <v>0</v>
      </c>
      <c r="X2199" s="185" t="n">
        <f aca="false">IF(OR(S2199="sì",S2199="forfettario 190"),SUM(T2199+W2199),SUM(T2199+V2199+W2199))</f>
        <v>0</v>
      </c>
      <c r="Y2199" s="205"/>
      <c r="Z2199" s="205"/>
      <c r="AA2199" s="206"/>
      <c r="AB2199" s="189" t="n">
        <f aca="false">IF(AA2199="SI",X2199,0)</f>
        <v>0</v>
      </c>
      <c r="AC2199" s="207"/>
      <c r="AD2199" s="207"/>
      <c r="AE2199" s="207"/>
      <c r="AF2199" s="207"/>
      <c r="AG2199" s="207"/>
      <c r="AH2199" s="208"/>
    </row>
    <row r="2200" customFormat="false" ht="13.5" hidden="false" customHeight="true" outlineLevel="0" collapsed="false">
      <c r="A2200" s="22" t="n">
        <v>2199</v>
      </c>
      <c r="B2200" s="180"/>
      <c r="C2200" s="22"/>
      <c r="D2200" s="22"/>
      <c r="E2200" s="22"/>
      <c r="F2200" s="22"/>
      <c r="G2200" s="22"/>
      <c r="H2200" s="183"/>
      <c r="I2200" s="183"/>
      <c r="J2200" s="22"/>
      <c r="K2200" s="191" t="e">
        <f aca="false">VLOOKUP('Altri Costi'!J2200,Legenda!$D$1:$F$258,2)</f>
        <v>#N/A</v>
      </c>
      <c r="L2200" s="22"/>
      <c r="M2200" s="22"/>
      <c r="N2200" s="203"/>
      <c r="O2200" s="183"/>
      <c r="P2200" s="22"/>
      <c r="Q2200" s="203"/>
      <c r="R2200" s="183"/>
      <c r="S2200" s="184" t="n">
        <f aca="false">'Piano Finanziario Annuale'!$F$6</f>
        <v>0</v>
      </c>
      <c r="T2200" s="185" t="n">
        <v>0</v>
      </c>
      <c r="U2200" s="186"/>
      <c r="V2200" s="187" t="n">
        <f aca="false">(T2200*U2200)</f>
        <v>0</v>
      </c>
      <c r="W2200" s="185" t="n">
        <v>0</v>
      </c>
      <c r="X2200" s="185" t="n">
        <f aca="false">IF(OR(S2200="sì",S2200="forfettario 190"),SUM(T2200+W2200),SUM(T2200+V2200+W2200))</f>
        <v>0</v>
      </c>
      <c r="Y2200" s="205"/>
      <c r="Z2200" s="205"/>
      <c r="AA2200" s="206"/>
      <c r="AB2200" s="189" t="n">
        <f aca="false">IF(AA2200="SI",X2200,0)</f>
        <v>0</v>
      </c>
      <c r="AC2200" s="207"/>
      <c r="AD2200" s="207"/>
      <c r="AE2200" s="207"/>
      <c r="AF2200" s="207"/>
      <c r="AG2200" s="207"/>
      <c r="AH2200" s="208"/>
    </row>
    <row r="2201" customFormat="false" ht="13.5" hidden="false" customHeight="true" outlineLevel="0" collapsed="false">
      <c r="A2201" s="22" t="n">
        <v>2200</v>
      </c>
      <c r="B2201" s="180"/>
      <c r="C2201" s="22"/>
      <c r="D2201" s="22"/>
      <c r="E2201" s="22"/>
      <c r="F2201" s="22"/>
      <c r="G2201" s="22"/>
      <c r="H2201" s="183"/>
      <c r="I2201" s="183"/>
      <c r="J2201" s="22"/>
      <c r="K2201" s="191" t="e">
        <f aca="false">VLOOKUP('Altri Costi'!J2201,Legenda!$D$1:$F$258,2)</f>
        <v>#N/A</v>
      </c>
      <c r="L2201" s="22"/>
      <c r="M2201" s="22"/>
      <c r="N2201" s="203"/>
      <c r="O2201" s="183"/>
      <c r="P2201" s="22"/>
      <c r="Q2201" s="203"/>
      <c r="R2201" s="183"/>
      <c r="S2201" s="184" t="n">
        <f aca="false">'Piano Finanziario Annuale'!$F$6</f>
        <v>0</v>
      </c>
      <c r="T2201" s="185" t="n">
        <v>0</v>
      </c>
      <c r="U2201" s="186"/>
      <c r="V2201" s="187" t="n">
        <f aca="false">(T2201*U2201)</f>
        <v>0</v>
      </c>
      <c r="W2201" s="185" t="n">
        <v>0</v>
      </c>
      <c r="X2201" s="185" t="n">
        <f aca="false">IF(OR(S2201="sì",S2201="forfettario 190"),SUM(T2201+W2201),SUM(T2201+V2201+W2201))</f>
        <v>0</v>
      </c>
      <c r="Y2201" s="205"/>
      <c r="Z2201" s="205"/>
      <c r="AA2201" s="206"/>
      <c r="AB2201" s="189" t="n">
        <f aca="false">IF(AA2201="SI",X2201,0)</f>
        <v>0</v>
      </c>
      <c r="AC2201" s="207"/>
      <c r="AD2201" s="207"/>
      <c r="AE2201" s="207"/>
      <c r="AF2201" s="207"/>
      <c r="AG2201" s="207"/>
      <c r="AH2201" s="208"/>
    </row>
    <row r="2202" customFormat="false" ht="13.5" hidden="false" customHeight="true" outlineLevel="0" collapsed="false">
      <c r="A2202" s="22" t="n">
        <v>2201</v>
      </c>
      <c r="B2202" s="180"/>
      <c r="C2202" s="22"/>
      <c r="D2202" s="22"/>
      <c r="E2202" s="22"/>
      <c r="F2202" s="22"/>
      <c r="G2202" s="22"/>
      <c r="H2202" s="183"/>
      <c r="I2202" s="183"/>
      <c r="J2202" s="22"/>
      <c r="K2202" s="191" t="e">
        <f aca="false">VLOOKUP('Altri Costi'!J2202,Legenda!$D$1:$F$258,2)</f>
        <v>#N/A</v>
      </c>
      <c r="L2202" s="22"/>
      <c r="M2202" s="22"/>
      <c r="N2202" s="203"/>
      <c r="O2202" s="183"/>
      <c r="P2202" s="22"/>
      <c r="Q2202" s="203"/>
      <c r="R2202" s="183"/>
      <c r="S2202" s="184" t="n">
        <f aca="false">'Piano Finanziario Annuale'!$F$6</f>
        <v>0</v>
      </c>
      <c r="T2202" s="185" t="n">
        <v>0</v>
      </c>
      <c r="U2202" s="186"/>
      <c r="V2202" s="187" t="n">
        <f aca="false">(T2202*U2202)</f>
        <v>0</v>
      </c>
      <c r="W2202" s="185" t="n">
        <v>0</v>
      </c>
      <c r="X2202" s="185" t="n">
        <f aca="false">IF(OR(S2202="sì",S2202="forfettario 190"),SUM(T2202+W2202),SUM(T2202+V2202+W2202))</f>
        <v>0</v>
      </c>
      <c r="Y2202" s="205"/>
      <c r="Z2202" s="205"/>
      <c r="AA2202" s="206"/>
      <c r="AB2202" s="189" t="n">
        <f aca="false">IF(AA2202="SI",X2202,0)</f>
        <v>0</v>
      </c>
      <c r="AC2202" s="207"/>
      <c r="AD2202" s="207"/>
      <c r="AE2202" s="207"/>
      <c r="AF2202" s="207"/>
      <c r="AG2202" s="207"/>
      <c r="AH2202" s="208"/>
    </row>
    <row r="2203" customFormat="false" ht="13.5" hidden="false" customHeight="true" outlineLevel="0" collapsed="false">
      <c r="A2203" s="22" t="n">
        <v>2202</v>
      </c>
      <c r="B2203" s="180"/>
      <c r="C2203" s="22"/>
      <c r="D2203" s="22"/>
      <c r="E2203" s="22"/>
      <c r="F2203" s="22"/>
      <c r="G2203" s="22"/>
      <c r="H2203" s="183"/>
      <c r="I2203" s="183"/>
      <c r="J2203" s="22"/>
      <c r="K2203" s="191" t="e">
        <f aca="false">VLOOKUP('Altri Costi'!J2203,Legenda!$D$1:$F$258,2)</f>
        <v>#N/A</v>
      </c>
      <c r="L2203" s="22"/>
      <c r="M2203" s="22"/>
      <c r="N2203" s="203"/>
      <c r="O2203" s="183"/>
      <c r="P2203" s="22"/>
      <c r="Q2203" s="203"/>
      <c r="R2203" s="183"/>
      <c r="S2203" s="184" t="n">
        <f aca="false">'Piano Finanziario Annuale'!$F$6</f>
        <v>0</v>
      </c>
      <c r="T2203" s="185" t="n">
        <v>0</v>
      </c>
      <c r="U2203" s="186"/>
      <c r="V2203" s="187" t="n">
        <f aca="false">(T2203*U2203)</f>
        <v>0</v>
      </c>
      <c r="W2203" s="185" t="n">
        <v>0</v>
      </c>
      <c r="X2203" s="185" t="n">
        <f aca="false">IF(OR(S2203="sì",S2203="forfettario 190"),SUM(T2203+W2203),SUM(T2203+V2203+W2203))</f>
        <v>0</v>
      </c>
      <c r="Y2203" s="205"/>
      <c r="Z2203" s="205"/>
      <c r="AA2203" s="206"/>
      <c r="AB2203" s="189" t="n">
        <f aca="false">IF(AA2203="SI",X2203,0)</f>
        <v>0</v>
      </c>
      <c r="AC2203" s="207"/>
      <c r="AD2203" s="207"/>
      <c r="AE2203" s="207"/>
      <c r="AF2203" s="207"/>
      <c r="AG2203" s="207"/>
      <c r="AH2203" s="208"/>
    </row>
    <row r="2204" customFormat="false" ht="13.5" hidden="false" customHeight="true" outlineLevel="0" collapsed="false">
      <c r="A2204" s="22" t="n">
        <v>2203</v>
      </c>
      <c r="B2204" s="180"/>
      <c r="C2204" s="22"/>
      <c r="D2204" s="22"/>
      <c r="E2204" s="22"/>
      <c r="F2204" s="22"/>
      <c r="G2204" s="22"/>
      <c r="H2204" s="183"/>
      <c r="I2204" s="183"/>
      <c r="J2204" s="22"/>
      <c r="K2204" s="191" t="e">
        <f aca="false">VLOOKUP('Altri Costi'!J2204,Legenda!$D$1:$F$258,2)</f>
        <v>#N/A</v>
      </c>
      <c r="L2204" s="22"/>
      <c r="M2204" s="22"/>
      <c r="N2204" s="203"/>
      <c r="O2204" s="183"/>
      <c r="P2204" s="22"/>
      <c r="Q2204" s="203"/>
      <c r="R2204" s="183"/>
      <c r="S2204" s="184" t="n">
        <f aca="false">'Piano Finanziario Annuale'!$F$6</f>
        <v>0</v>
      </c>
      <c r="T2204" s="185" t="n">
        <v>0</v>
      </c>
      <c r="U2204" s="186"/>
      <c r="V2204" s="187" t="n">
        <f aca="false">(T2204*U2204)</f>
        <v>0</v>
      </c>
      <c r="W2204" s="185" t="n">
        <v>0</v>
      </c>
      <c r="X2204" s="185" t="n">
        <f aca="false">IF(OR(S2204="sì",S2204="forfettario 190"),SUM(T2204+W2204),SUM(T2204+V2204+W2204))</f>
        <v>0</v>
      </c>
      <c r="Y2204" s="205"/>
      <c r="Z2204" s="205"/>
      <c r="AA2204" s="206"/>
      <c r="AB2204" s="189" t="n">
        <f aca="false">IF(AA2204="SI",X2204,0)</f>
        <v>0</v>
      </c>
      <c r="AC2204" s="207"/>
      <c r="AD2204" s="207"/>
      <c r="AE2204" s="207"/>
      <c r="AF2204" s="207"/>
      <c r="AG2204" s="207"/>
      <c r="AH2204" s="208"/>
    </row>
    <row r="2205" customFormat="false" ht="13.5" hidden="false" customHeight="true" outlineLevel="0" collapsed="false">
      <c r="A2205" s="22" t="n">
        <v>2204</v>
      </c>
      <c r="B2205" s="180"/>
      <c r="C2205" s="22"/>
      <c r="D2205" s="22"/>
      <c r="E2205" s="22"/>
      <c r="F2205" s="22"/>
      <c r="G2205" s="22"/>
      <c r="H2205" s="183"/>
      <c r="I2205" s="183"/>
      <c r="J2205" s="22"/>
      <c r="K2205" s="191" t="e">
        <f aca="false">VLOOKUP('Altri Costi'!J2205,Legenda!$D$1:$F$258,2)</f>
        <v>#N/A</v>
      </c>
      <c r="L2205" s="22"/>
      <c r="M2205" s="22"/>
      <c r="N2205" s="203"/>
      <c r="O2205" s="183"/>
      <c r="P2205" s="22"/>
      <c r="Q2205" s="203"/>
      <c r="R2205" s="183"/>
      <c r="S2205" s="184" t="n">
        <f aca="false">'Piano Finanziario Annuale'!$F$6</f>
        <v>0</v>
      </c>
      <c r="T2205" s="185" t="n">
        <v>0</v>
      </c>
      <c r="U2205" s="186"/>
      <c r="V2205" s="187" t="n">
        <f aca="false">(T2205*U2205)</f>
        <v>0</v>
      </c>
      <c r="W2205" s="185" t="n">
        <v>0</v>
      </c>
      <c r="X2205" s="185" t="n">
        <f aca="false">IF(OR(S2205="sì",S2205="forfettario 190"),SUM(T2205+W2205),SUM(T2205+V2205+W2205))</f>
        <v>0</v>
      </c>
      <c r="Y2205" s="205"/>
      <c r="Z2205" s="205"/>
      <c r="AA2205" s="206"/>
      <c r="AB2205" s="189" t="n">
        <f aca="false">IF(AA2205="SI",X2205,0)</f>
        <v>0</v>
      </c>
      <c r="AC2205" s="207"/>
      <c r="AD2205" s="207"/>
      <c r="AE2205" s="207"/>
      <c r="AF2205" s="207"/>
      <c r="AG2205" s="207"/>
      <c r="AH2205" s="208"/>
    </row>
    <row r="2206" customFormat="false" ht="13.5" hidden="false" customHeight="true" outlineLevel="0" collapsed="false">
      <c r="A2206" s="22" t="n">
        <v>2205</v>
      </c>
      <c r="B2206" s="180"/>
      <c r="C2206" s="22"/>
      <c r="D2206" s="22"/>
      <c r="E2206" s="22"/>
      <c r="F2206" s="22"/>
      <c r="G2206" s="22"/>
      <c r="H2206" s="183"/>
      <c r="I2206" s="183"/>
      <c r="J2206" s="22"/>
      <c r="K2206" s="191" t="e">
        <f aca="false">VLOOKUP('Altri Costi'!J2206,Legenda!$D$1:$F$258,2)</f>
        <v>#N/A</v>
      </c>
      <c r="L2206" s="22"/>
      <c r="M2206" s="22"/>
      <c r="N2206" s="203"/>
      <c r="O2206" s="183"/>
      <c r="P2206" s="22"/>
      <c r="Q2206" s="203"/>
      <c r="R2206" s="183"/>
      <c r="S2206" s="184" t="n">
        <f aca="false">'Piano Finanziario Annuale'!$F$6</f>
        <v>0</v>
      </c>
      <c r="T2206" s="185" t="n">
        <v>0</v>
      </c>
      <c r="U2206" s="186"/>
      <c r="V2206" s="187" t="n">
        <f aca="false">(T2206*U2206)</f>
        <v>0</v>
      </c>
      <c r="W2206" s="185" t="n">
        <v>0</v>
      </c>
      <c r="X2206" s="185" t="n">
        <f aca="false">IF(OR(S2206="sì",S2206="forfettario 190"),SUM(T2206+W2206),SUM(T2206+V2206+W2206))</f>
        <v>0</v>
      </c>
      <c r="Y2206" s="205"/>
      <c r="Z2206" s="205"/>
      <c r="AA2206" s="206"/>
      <c r="AB2206" s="189" t="n">
        <f aca="false">IF(AA2206="SI",X2206,0)</f>
        <v>0</v>
      </c>
      <c r="AC2206" s="207"/>
      <c r="AD2206" s="207"/>
      <c r="AE2206" s="207"/>
      <c r="AF2206" s="207"/>
      <c r="AG2206" s="207"/>
      <c r="AH2206" s="208"/>
    </row>
    <row r="2207" customFormat="false" ht="13.5" hidden="false" customHeight="true" outlineLevel="0" collapsed="false">
      <c r="A2207" s="22" t="n">
        <v>2206</v>
      </c>
      <c r="B2207" s="180"/>
      <c r="C2207" s="22"/>
      <c r="D2207" s="22"/>
      <c r="E2207" s="22"/>
      <c r="F2207" s="22"/>
      <c r="G2207" s="22"/>
      <c r="H2207" s="183"/>
      <c r="I2207" s="183"/>
      <c r="J2207" s="22"/>
      <c r="K2207" s="191" t="e">
        <f aca="false">VLOOKUP('Altri Costi'!J2207,Legenda!$D$1:$F$258,2)</f>
        <v>#N/A</v>
      </c>
      <c r="L2207" s="22"/>
      <c r="M2207" s="22"/>
      <c r="N2207" s="203"/>
      <c r="O2207" s="183"/>
      <c r="P2207" s="22"/>
      <c r="Q2207" s="203"/>
      <c r="R2207" s="183"/>
      <c r="S2207" s="184" t="n">
        <f aca="false">'Piano Finanziario Annuale'!$F$6</f>
        <v>0</v>
      </c>
      <c r="T2207" s="185" t="n">
        <v>0</v>
      </c>
      <c r="U2207" s="186"/>
      <c r="V2207" s="187" t="n">
        <f aca="false">(T2207*U2207)</f>
        <v>0</v>
      </c>
      <c r="W2207" s="185" t="n">
        <v>0</v>
      </c>
      <c r="X2207" s="185" t="n">
        <f aca="false">IF(OR(S2207="sì",S2207="forfettario 190"),SUM(T2207+W2207),SUM(T2207+V2207+W2207))</f>
        <v>0</v>
      </c>
      <c r="Y2207" s="205"/>
      <c r="Z2207" s="205"/>
      <c r="AA2207" s="206"/>
      <c r="AB2207" s="189" t="n">
        <f aca="false">IF(AA2207="SI",X2207,0)</f>
        <v>0</v>
      </c>
      <c r="AC2207" s="207"/>
      <c r="AD2207" s="207"/>
      <c r="AE2207" s="207"/>
      <c r="AF2207" s="207"/>
      <c r="AG2207" s="207"/>
      <c r="AH2207" s="208"/>
    </row>
    <row r="2208" customFormat="false" ht="13.5" hidden="false" customHeight="true" outlineLevel="0" collapsed="false">
      <c r="A2208" s="22" t="n">
        <v>2207</v>
      </c>
      <c r="B2208" s="180"/>
      <c r="C2208" s="22"/>
      <c r="D2208" s="22"/>
      <c r="E2208" s="22"/>
      <c r="F2208" s="22"/>
      <c r="G2208" s="22"/>
      <c r="H2208" s="183"/>
      <c r="I2208" s="183"/>
      <c r="J2208" s="22"/>
      <c r="K2208" s="191" t="e">
        <f aca="false">VLOOKUP('Altri Costi'!J2208,Legenda!$D$1:$F$258,2)</f>
        <v>#N/A</v>
      </c>
      <c r="L2208" s="22"/>
      <c r="M2208" s="22"/>
      <c r="N2208" s="203"/>
      <c r="O2208" s="183"/>
      <c r="P2208" s="22"/>
      <c r="Q2208" s="203"/>
      <c r="R2208" s="183"/>
      <c r="S2208" s="184" t="n">
        <f aca="false">'Piano Finanziario Annuale'!$F$6</f>
        <v>0</v>
      </c>
      <c r="T2208" s="185" t="n">
        <v>0</v>
      </c>
      <c r="U2208" s="186"/>
      <c r="V2208" s="187" t="n">
        <f aca="false">(T2208*U2208)</f>
        <v>0</v>
      </c>
      <c r="W2208" s="185" t="n">
        <v>0</v>
      </c>
      <c r="X2208" s="185" t="n">
        <f aca="false">IF(OR(S2208="sì",S2208="forfettario 190"),SUM(T2208+W2208),SUM(T2208+V2208+W2208))</f>
        <v>0</v>
      </c>
      <c r="Y2208" s="205"/>
      <c r="Z2208" s="205"/>
      <c r="AA2208" s="206"/>
      <c r="AB2208" s="189" t="n">
        <f aca="false">IF(AA2208="SI",X2208,0)</f>
        <v>0</v>
      </c>
      <c r="AC2208" s="207"/>
      <c r="AD2208" s="207"/>
      <c r="AE2208" s="207"/>
      <c r="AF2208" s="207"/>
      <c r="AG2208" s="207"/>
      <c r="AH2208" s="208"/>
    </row>
    <row r="2209" customFormat="false" ht="13.5" hidden="false" customHeight="true" outlineLevel="0" collapsed="false">
      <c r="A2209" s="22" t="n">
        <v>2208</v>
      </c>
      <c r="B2209" s="180"/>
      <c r="C2209" s="22"/>
      <c r="D2209" s="22"/>
      <c r="E2209" s="22"/>
      <c r="F2209" s="22"/>
      <c r="G2209" s="22"/>
      <c r="H2209" s="183"/>
      <c r="I2209" s="183"/>
      <c r="J2209" s="22"/>
      <c r="K2209" s="191" t="e">
        <f aca="false">VLOOKUP('Altri Costi'!J2209,Legenda!$D$1:$F$258,2)</f>
        <v>#N/A</v>
      </c>
      <c r="L2209" s="22"/>
      <c r="M2209" s="22"/>
      <c r="N2209" s="203"/>
      <c r="O2209" s="183"/>
      <c r="P2209" s="22"/>
      <c r="Q2209" s="203"/>
      <c r="R2209" s="183"/>
      <c r="S2209" s="184" t="n">
        <f aca="false">'Piano Finanziario Annuale'!$F$6</f>
        <v>0</v>
      </c>
      <c r="T2209" s="185" t="n">
        <v>0</v>
      </c>
      <c r="U2209" s="186"/>
      <c r="V2209" s="187" t="n">
        <f aca="false">(T2209*U2209)</f>
        <v>0</v>
      </c>
      <c r="W2209" s="185" t="n">
        <v>0</v>
      </c>
      <c r="X2209" s="185" t="n">
        <f aca="false">IF(OR(S2209="sì",S2209="forfettario 190"),SUM(T2209+W2209),SUM(T2209+V2209+W2209))</f>
        <v>0</v>
      </c>
      <c r="Y2209" s="205"/>
      <c r="Z2209" s="205"/>
      <c r="AA2209" s="206"/>
      <c r="AB2209" s="189" t="n">
        <f aca="false">IF(AA2209="SI",X2209,0)</f>
        <v>0</v>
      </c>
      <c r="AC2209" s="207"/>
      <c r="AD2209" s="207"/>
      <c r="AE2209" s="207"/>
      <c r="AF2209" s="207"/>
      <c r="AG2209" s="207"/>
      <c r="AH2209" s="208"/>
    </row>
    <row r="2210" customFormat="false" ht="13.5" hidden="false" customHeight="true" outlineLevel="0" collapsed="false">
      <c r="A2210" s="22" t="n">
        <v>2209</v>
      </c>
      <c r="B2210" s="180"/>
      <c r="C2210" s="22"/>
      <c r="D2210" s="22"/>
      <c r="E2210" s="22"/>
      <c r="F2210" s="22"/>
      <c r="G2210" s="22"/>
      <c r="H2210" s="183"/>
      <c r="I2210" s="183"/>
      <c r="J2210" s="22"/>
      <c r="K2210" s="191" t="e">
        <f aca="false">VLOOKUP('Altri Costi'!J2210,Legenda!$D$1:$F$258,2)</f>
        <v>#N/A</v>
      </c>
      <c r="L2210" s="22"/>
      <c r="M2210" s="22"/>
      <c r="N2210" s="203"/>
      <c r="O2210" s="183"/>
      <c r="P2210" s="22"/>
      <c r="Q2210" s="203"/>
      <c r="R2210" s="183"/>
      <c r="S2210" s="184" t="n">
        <f aca="false">'Piano Finanziario Annuale'!$F$6</f>
        <v>0</v>
      </c>
      <c r="T2210" s="185" t="n">
        <v>0</v>
      </c>
      <c r="U2210" s="186"/>
      <c r="V2210" s="187" t="n">
        <f aca="false">(T2210*U2210)</f>
        <v>0</v>
      </c>
      <c r="W2210" s="185" t="n">
        <v>0</v>
      </c>
      <c r="X2210" s="185" t="n">
        <f aca="false">IF(OR(S2210="sì",S2210="forfettario 190"),SUM(T2210+W2210),SUM(T2210+V2210+W2210))</f>
        <v>0</v>
      </c>
      <c r="Y2210" s="205"/>
      <c r="Z2210" s="205"/>
      <c r="AA2210" s="206"/>
      <c r="AB2210" s="189" t="n">
        <f aca="false">IF(AA2210="SI",X2210,0)</f>
        <v>0</v>
      </c>
      <c r="AC2210" s="207"/>
      <c r="AD2210" s="207"/>
      <c r="AE2210" s="207"/>
      <c r="AF2210" s="207"/>
      <c r="AG2210" s="207"/>
      <c r="AH2210" s="208"/>
    </row>
    <row r="2211" customFormat="false" ht="13.5" hidden="false" customHeight="true" outlineLevel="0" collapsed="false">
      <c r="A2211" s="22" t="n">
        <v>2210</v>
      </c>
      <c r="B2211" s="180"/>
      <c r="C2211" s="22"/>
      <c r="D2211" s="22"/>
      <c r="E2211" s="22"/>
      <c r="F2211" s="22"/>
      <c r="G2211" s="22"/>
      <c r="H2211" s="183"/>
      <c r="I2211" s="183"/>
      <c r="J2211" s="22"/>
      <c r="K2211" s="191" t="e">
        <f aca="false">VLOOKUP('Altri Costi'!J2211,Legenda!$D$1:$F$258,2)</f>
        <v>#N/A</v>
      </c>
      <c r="L2211" s="22"/>
      <c r="M2211" s="22"/>
      <c r="N2211" s="203"/>
      <c r="O2211" s="183"/>
      <c r="P2211" s="22"/>
      <c r="Q2211" s="203"/>
      <c r="R2211" s="183"/>
      <c r="S2211" s="184" t="n">
        <f aca="false">'Piano Finanziario Annuale'!$F$6</f>
        <v>0</v>
      </c>
      <c r="T2211" s="185" t="n">
        <v>0</v>
      </c>
      <c r="U2211" s="186"/>
      <c r="V2211" s="187" t="n">
        <f aca="false">(T2211*U2211)</f>
        <v>0</v>
      </c>
      <c r="W2211" s="185" t="n">
        <v>0</v>
      </c>
      <c r="X2211" s="185" t="n">
        <f aca="false">IF(OR(S2211="sì",S2211="forfettario 190"),SUM(T2211+W2211),SUM(T2211+V2211+W2211))</f>
        <v>0</v>
      </c>
      <c r="Y2211" s="205"/>
      <c r="Z2211" s="205"/>
      <c r="AA2211" s="206"/>
      <c r="AB2211" s="189" t="n">
        <f aca="false">IF(AA2211="SI",X2211,0)</f>
        <v>0</v>
      </c>
      <c r="AC2211" s="207"/>
      <c r="AD2211" s="207"/>
      <c r="AE2211" s="207"/>
      <c r="AF2211" s="207"/>
      <c r="AG2211" s="207"/>
      <c r="AH2211" s="208"/>
    </row>
    <row r="2212" customFormat="false" ht="13.5" hidden="false" customHeight="true" outlineLevel="0" collapsed="false">
      <c r="A2212" s="22" t="n">
        <v>2211</v>
      </c>
      <c r="B2212" s="180"/>
      <c r="C2212" s="22"/>
      <c r="D2212" s="22"/>
      <c r="E2212" s="22"/>
      <c r="F2212" s="22"/>
      <c r="G2212" s="22"/>
      <c r="H2212" s="183"/>
      <c r="I2212" s="183"/>
      <c r="J2212" s="22"/>
      <c r="K2212" s="191" t="e">
        <f aca="false">VLOOKUP('Altri Costi'!J2212,Legenda!$D$1:$F$258,2)</f>
        <v>#N/A</v>
      </c>
      <c r="L2212" s="22"/>
      <c r="M2212" s="22"/>
      <c r="N2212" s="203"/>
      <c r="O2212" s="183"/>
      <c r="P2212" s="22"/>
      <c r="Q2212" s="203"/>
      <c r="R2212" s="183"/>
      <c r="S2212" s="184" t="n">
        <f aca="false">'Piano Finanziario Annuale'!$F$6</f>
        <v>0</v>
      </c>
      <c r="T2212" s="185" t="n">
        <v>0</v>
      </c>
      <c r="U2212" s="186"/>
      <c r="V2212" s="187" t="n">
        <f aca="false">(T2212*U2212)</f>
        <v>0</v>
      </c>
      <c r="W2212" s="185" t="n">
        <v>0</v>
      </c>
      <c r="X2212" s="185" t="n">
        <f aca="false">IF(OR(S2212="sì",S2212="forfettario 190"),SUM(T2212+W2212),SUM(T2212+V2212+W2212))</f>
        <v>0</v>
      </c>
      <c r="Y2212" s="205"/>
      <c r="Z2212" s="205"/>
      <c r="AA2212" s="206"/>
      <c r="AB2212" s="189" t="n">
        <f aca="false">IF(AA2212="SI",X2212,0)</f>
        <v>0</v>
      </c>
      <c r="AC2212" s="207"/>
      <c r="AD2212" s="207"/>
      <c r="AE2212" s="207"/>
      <c r="AF2212" s="207"/>
      <c r="AG2212" s="207"/>
      <c r="AH2212" s="208"/>
    </row>
    <row r="2213" customFormat="false" ht="13.5" hidden="false" customHeight="true" outlineLevel="0" collapsed="false">
      <c r="A2213" s="22" t="n">
        <v>2212</v>
      </c>
      <c r="B2213" s="180"/>
      <c r="C2213" s="22"/>
      <c r="D2213" s="22"/>
      <c r="E2213" s="22"/>
      <c r="F2213" s="22"/>
      <c r="G2213" s="22"/>
      <c r="H2213" s="183"/>
      <c r="I2213" s="183"/>
      <c r="J2213" s="22"/>
      <c r="K2213" s="191" t="e">
        <f aca="false">VLOOKUP('Altri Costi'!J2213,Legenda!$D$1:$F$258,2)</f>
        <v>#N/A</v>
      </c>
      <c r="L2213" s="22"/>
      <c r="M2213" s="22"/>
      <c r="N2213" s="203"/>
      <c r="O2213" s="183"/>
      <c r="P2213" s="22"/>
      <c r="Q2213" s="203"/>
      <c r="R2213" s="183"/>
      <c r="S2213" s="184" t="n">
        <f aca="false">'Piano Finanziario Annuale'!$F$6</f>
        <v>0</v>
      </c>
      <c r="T2213" s="185" t="n">
        <v>0</v>
      </c>
      <c r="U2213" s="186"/>
      <c r="V2213" s="187" t="n">
        <f aca="false">(T2213*U2213)</f>
        <v>0</v>
      </c>
      <c r="W2213" s="185" t="n">
        <v>0</v>
      </c>
      <c r="X2213" s="185" t="n">
        <f aca="false">IF(OR(S2213="sì",S2213="forfettario 190"),SUM(T2213+W2213),SUM(T2213+V2213+W2213))</f>
        <v>0</v>
      </c>
      <c r="Y2213" s="205"/>
      <c r="Z2213" s="205"/>
      <c r="AA2213" s="206"/>
      <c r="AB2213" s="189" t="n">
        <f aca="false">IF(AA2213="SI",X2213,0)</f>
        <v>0</v>
      </c>
      <c r="AC2213" s="207"/>
      <c r="AD2213" s="207"/>
      <c r="AE2213" s="207"/>
      <c r="AF2213" s="207"/>
      <c r="AG2213" s="207"/>
      <c r="AH2213" s="208"/>
    </row>
    <row r="2214" customFormat="false" ht="13.5" hidden="false" customHeight="true" outlineLevel="0" collapsed="false">
      <c r="A2214" s="22" t="n">
        <v>2213</v>
      </c>
      <c r="B2214" s="180"/>
      <c r="C2214" s="22"/>
      <c r="D2214" s="22"/>
      <c r="E2214" s="22"/>
      <c r="F2214" s="22"/>
      <c r="G2214" s="22"/>
      <c r="H2214" s="183"/>
      <c r="I2214" s="183"/>
      <c r="J2214" s="22"/>
      <c r="K2214" s="191" t="e">
        <f aca="false">VLOOKUP('Altri Costi'!J2214,Legenda!$D$1:$F$258,2)</f>
        <v>#N/A</v>
      </c>
      <c r="L2214" s="22"/>
      <c r="M2214" s="22"/>
      <c r="N2214" s="203"/>
      <c r="O2214" s="183"/>
      <c r="P2214" s="22"/>
      <c r="Q2214" s="203"/>
      <c r="R2214" s="183"/>
      <c r="S2214" s="184" t="n">
        <f aca="false">'Piano Finanziario Annuale'!$F$6</f>
        <v>0</v>
      </c>
      <c r="T2214" s="185" t="n">
        <v>0</v>
      </c>
      <c r="U2214" s="186"/>
      <c r="V2214" s="187" t="n">
        <f aca="false">(T2214*U2214)</f>
        <v>0</v>
      </c>
      <c r="W2214" s="185" t="n">
        <v>0</v>
      </c>
      <c r="X2214" s="185" t="n">
        <f aca="false">IF(OR(S2214="sì",S2214="forfettario 190"),SUM(T2214+W2214),SUM(T2214+V2214+W2214))</f>
        <v>0</v>
      </c>
      <c r="Y2214" s="205"/>
      <c r="Z2214" s="205"/>
      <c r="AA2214" s="206"/>
      <c r="AB2214" s="189" t="n">
        <f aca="false">IF(AA2214="SI",X2214,0)</f>
        <v>0</v>
      </c>
      <c r="AC2214" s="207"/>
      <c r="AD2214" s="207"/>
      <c r="AE2214" s="207"/>
      <c r="AF2214" s="207"/>
      <c r="AG2214" s="207"/>
      <c r="AH2214" s="208"/>
    </row>
    <row r="2215" customFormat="false" ht="13.5" hidden="false" customHeight="true" outlineLevel="0" collapsed="false">
      <c r="A2215" s="22" t="n">
        <v>2214</v>
      </c>
      <c r="B2215" s="180"/>
      <c r="C2215" s="22"/>
      <c r="D2215" s="22"/>
      <c r="E2215" s="22"/>
      <c r="F2215" s="22"/>
      <c r="G2215" s="22"/>
      <c r="H2215" s="183"/>
      <c r="I2215" s="183"/>
      <c r="J2215" s="22"/>
      <c r="K2215" s="191" t="e">
        <f aca="false">VLOOKUP('Altri Costi'!J2215,Legenda!$D$1:$F$258,2)</f>
        <v>#N/A</v>
      </c>
      <c r="L2215" s="22"/>
      <c r="M2215" s="22"/>
      <c r="N2215" s="203"/>
      <c r="O2215" s="183"/>
      <c r="P2215" s="22"/>
      <c r="Q2215" s="203"/>
      <c r="R2215" s="183"/>
      <c r="S2215" s="184" t="n">
        <f aca="false">'Piano Finanziario Annuale'!$F$6</f>
        <v>0</v>
      </c>
      <c r="T2215" s="185" t="n">
        <v>0</v>
      </c>
      <c r="U2215" s="186"/>
      <c r="V2215" s="187" t="n">
        <f aca="false">(T2215*U2215)</f>
        <v>0</v>
      </c>
      <c r="W2215" s="185" t="n">
        <v>0</v>
      </c>
      <c r="X2215" s="185" t="n">
        <f aca="false">IF(OR(S2215="sì",S2215="forfettario 190"),SUM(T2215+W2215),SUM(T2215+V2215+W2215))</f>
        <v>0</v>
      </c>
      <c r="Y2215" s="205"/>
      <c r="Z2215" s="205"/>
      <c r="AA2215" s="206"/>
      <c r="AB2215" s="189" t="n">
        <f aca="false">IF(AA2215="SI",X2215,0)</f>
        <v>0</v>
      </c>
      <c r="AC2215" s="207"/>
      <c r="AD2215" s="207"/>
      <c r="AE2215" s="207"/>
      <c r="AF2215" s="207"/>
      <c r="AG2215" s="207"/>
      <c r="AH2215" s="208"/>
    </row>
    <row r="2216" customFormat="false" ht="13.5" hidden="false" customHeight="true" outlineLevel="0" collapsed="false">
      <c r="A2216" s="22" t="n">
        <v>2215</v>
      </c>
      <c r="B2216" s="180"/>
      <c r="C2216" s="22"/>
      <c r="D2216" s="22"/>
      <c r="E2216" s="22"/>
      <c r="F2216" s="22"/>
      <c r="G2216" s="22"/>
      <c r="H2216" s="183"/>
      <c r="I2216" s="183"/>
      <c r="J2216" s="22"/>
      <c r="K2216" s="191" t="e">
        <f aca="false">VLOOKUP('Altri Costi'!J2216,Legenda!$D$1:$F$258,2)</f>
        <v>#N/A</v>
      </c>
      <c r="L2216" s="22"/>
      <c r="M2216" s="22"/>
      <c r="N2216" s="203"/>
      <c r="O2216" s="183"/>
      <c r="P2216" s="22"/>
      <c r="Q2216" s="203"/>
      <c r="R2216" s="183"/>
      <c r="S2216" s="184" t="n">
        <f aca="false">'Piano Finanziario Annuale'!$F$6</f>
        <v>0</v>
      </c>
      <c r="T2216" s="185" t="n">
        <v>0</v>
      </c>
      <c r="U2216" s="186"/>
      <c r="V2216" s="187" t="n">
        <f aca="false">(T2216*U2216)</f>
        <v>0</v>
      </c>
      <c r="W2216" s="185" t="n">
        <v>0</v>
      </c>
      <c r="X2216" s="185" t="n">
        <f aca="false">IF(OR(S2216="sì",S2216="forfettario 190"),SUM(T2216+W2216),SUM(T2216+V2216+W2216))</f>
        <v>0</v>
      </c>
      <c r="Y2216" s="205"/>
      <c r="Z2216" s="205"/>
      <c r="AA2216" s="206"/>
      <c r="AB2216" s="189" t="n">
        <f aca="false">IF(AA2216="SI",X2216,0)</f>
        <v>0</v>
      </c>
      <c r="AC2216" s="207"/>
      <c r="AD2216" s="207"/>
      <c r="AE2216" s="207"/>
      <c r="AF2216" s="207"/>
      <c r="AG2216" s="207"/>
      <c r="AH2216" s="208"/>
    </row>
    <row r="2217" customFormat="false" ht="13.5" hidden="false" customHeight="true" outlineLevel="0" collapsed="false">
      <c r="A2217" s="22" t="n">
        <v>2216</v>
      </c>
      <c r="B2217" s="180"/>
      <c r="C2217" s="22"/>
      <c r="D2217" s="22"/>
      <c r="E2217" s="22"/>
      <c r="F2217" s="22"/>
      <c r="G2217" s="22"/>
      <c r="H2217" s="183"/>
      <c r="I2217" s="183"/>
      <c r="J2217" s="22"/>
      <c r="K2217" s="191" t="e">
        <f aca="false">VLOOKUP('Altri Costi'!J2217,Legenda!$D$1:$F$258,2)</f>
        <v>#N/A</v>
      </c>
      <c r="L2217" s="22"/>
      <c r="M2217" s="22"/>
      <c r="N2217" s="203"/>
      <c r="O2217" s="183"/>
      <c r="P2217" s="22"/>
      <c r="Q2217" s="203"/>
      <c r="R2217" s="183"/>
      <c r="S2217" s="184" t="n">
        <f aca="false">'Piano Finanziario Annuale'!$F$6</f>
        <v>0</v>
      </c>
      <c r="T2217" s="185" t="n">
        <v>0</v>
      </c>
      <c r="U2217" s="186"/>
      <c r="V2217" s="187" t="n">
        <f aca="false">(T2217*U2217)</f>
        <v>0</v>
      </c>
      <c r="W2217" s="185" t="n">
        <v>0</v>
      </c>
      <c r="X2217" s="185" t="n">
        <f aca="false">IF(OR(S2217="sì",S2217="forfettario 190"),SUM(T2217+W2217),SUM(T2217+V2217+W2217))</f>
        <v>0</v>
      </c>
      <c r="Y2217" s="205"/>
      <c r="Z2217" s="205"/>
      <c r="AA2217" s="206"/>
      <c r="AB2217" s="189" t="n">
        <f aca="false">IF(AA2217="SI",X2217,0)</f>
        <v>0</v>
      </c>
      <c r="AC2217" s="207"/>
      <c r="AD2217" s="207"/>
      <c r="AE2217" s="207"/>
      <c r="AF2217" s="207"/>
      <c r="AG2217" s="207"/>
      <c r="AH2217" s="208"/>
    </row>
    <row r="2218" customFormat="false" ht="13.5" hidden="false" customHeight="true" outlineLevel="0" collapsed="false">
      <c r="A2218" s="22" t="n">
        <v>2217</v>
      </c>
      <c r="B2218" s="180"/>
      <c r="C2218" s="22"/>
      <c r="D2218" s="22"/>
      <c r="E2218" s="22"/>
      <c r="F2218" s="22"/>
      <c r="G2218" s="22"/>
      <c r="H2218" s="183"/>
      <c r="I2218" s="183"/>
      <c r="J2218" s="22"/>
      <c r="K2218" s="191" t="e">
        <f aca="false">VLOOKUP('Altri Costi'!J2218,Legenda!$D$1:$F$258,2)</f>
        <v>#N/A</v>
      </c>
      <c r="L2218" s="22"/>
      <c r="M2218" s="22"/>
      <c r="N2218" s="203"/>
      <c r="O2218" s="183"/>
      <c r="P2218" s="22"/>
      <c r="Q2218" s="203"/>
      <c r="R2218" s="183"/>
      <c r="S2218" s="184" t="n">
        <f aca="false">'Piano Finanziario Annuale'!$F$6</f>
        <v>0</v>
      </c>
      <c r="T2218" s="185" t="n">
        <v>0</v>
      </c>
      <c r="U2218" s="186"/>
      <c r="V2218" s="187" t="n">
        <f aca="false">(T2218*U2218)</f>
        <v>0</v>
      </c>
      <c r="W2218" s="185" t="n">
        <v>0</v>
      </c>
      <c r="X2218" s="185" t="n">
        <f aca="false">IF(OR(S2218="sì",S2218="forfettario 190"),SUM(T2218+W2218),SUM(T2218+V2218+W2218))</f>
        <v>0</v>
      </c>
      <c r="Y2218" s="205"/>
      <c r="Z2218" s="205"/>
      <c r="AA2218" s="206"/>
      <c r="AB2218" s="189" t="n">
        <f aca="false">IF(AA2218="SI",X2218,0)</f>
        <v>0</v>
      </c>
      <c r="AC2218" s="207"/>
      <c r="AD2218" s="207"/>
      <c r="AE2218" s="207"/>
      <c r="AF2218" s="207"/>
      <c r="AG2218" s="207"/>
      <c r="AH2218" s="208"/>
    </row>
    <row r="2219" customFormat="false" ht="13.5" hidden="false" customHeight="true" outlineLevel="0" collapsed="false">
      <c r="A2219" s="22" t="n">
        <v>2218</v>
      </c>
      <c r="B2219" s="180"/>
      <c r="C2219" s="22"/>
      <c r="D2219" s="22"/>
      <c r="E2219" s="22"/>
      <c r="F2219" s="22"/>
      <c r="G2219" s="22"/>
      <c r="H2219" s="183"/>
      <c r="I2219" s="183"/>
      <c r="J2219" s="22"/>
      <c r="K2219" s="191" t="e">
        <f aca="false">VLOOKUP('Altri Costi'!J2219,Legenda!$D$1:$F$258,2)</f>
        <v>#N/A</v>
      </c>
      <c r="L2219" s="22"/>
      <c r="M2219" s="22"/>
      <c r="N2219" s="203"/>
      <c r="O2219" s="183"/>
      <c r="P2219" s="22"/>
      <c r="Q2219" s="203"/>
      <c r="R2219" s="183"/>
      <c r="S2219" s="184" t="n">
        <f aca="false">'Piano Finanziario Annuale'!$F$6</f>
        <v>0</v>
      </c>
      <c r="T2219" s="185" t="n">
        <v>0</v>
      </c>
      <c r="U2219" s="186"/>
      <c r="V2219" s="187" t="n">
        <f aca="false">(T2219*U2219)</f>
        <v>0</v>
      </c>
      <c r="W2219" s="185" t="n">
        <v>0</v>
      </c>
      <c r="X2219" s="185" t="n">
        <f aca="false">IF(OR(S2219="sì",S2219="forfettario 190"),SUM(T2219+W2219),SUM(T2219+V2219+W2219))</f>
        <v>0</v>
      </c>
      <c r="Y2219" s="205"/>
      <c r="Z2219" s="205"/>
      <c r="AA2219" s="206"/>
      <c r="AB2219" s="189" t="n">
        <f aca="false">IF(AA2219="SI",X2219,0)</f>
        <v>0</v>
      </c>
      <c r="AC2219" s="207"/>
      <c r="AD2219" s="207"/>
      <c r="AE2219" s="207"/>
      <c r="AF2219" s="207"/>
      <c r="AG2219" s="207"/>
      <c r="AH2219" s="208"/>
    </row>
    <row r="2220" customFormat="false" ht="13.5" hidden="false" customHeight="true" outlineLevel="0" collapsed="false">
      <c r="A2220" s="22" t="n">
        <v>2219</v>
      </c>
      <c r="B2220" s="180"/>
      <c r="C2220" s="22"/>
      <c r="D2220" s="22"/>
      <c r="E2220" s="22"/>
      <c r="F2220" s="22"/>
      <c r="G2220" s="22"/>
      <c r="H2220" s="183"/>
      <c r="I2220" s="183"/>
      <c r="J2220" s="22"/>
      <c r="K2220" s="191" t="e">
        <f aca="false">VLOOKUP('Altri Costi'!J2220,Legenda!$D$1:$F$258,2)</f>
        <v>#N/A</v>
      </c>
      <c r="L2220" s="22"/>
      <c r="M2220" s="22"/>
      <c r="N2220" s="203"/>
      <c r="O2220" s="183"/>
      <c r="P2220" s="22"/>
      <c r="Q2220" s="203"/>
      <c r="R2220" s="183"/>
      <c r="S2220" s="184" t="n">
        <f aca="false">'Piano Finanziario Annuale'!$F$6</f>
        <v>0</v>
      </c>
      <c r="T2220" s="185" t="n">
        <v>0</v>
      </c>
      <c r="U2220" s="186"/>
      <c r="V2220" s="187" t="n">
        <f aca="false">(T2220*U2220)</f>
        <v>0</v>
      </c>
      <c r="W2220" s="185" t="n">
        <v>0</v>
      </c>
      <c r="X2220" s="185" t="n">
        <f aca="false">IF(OR(S2220="sì",S2220="forfettario 190"),SUM(T2220+W2220),SUM(T2220+V2220+W2220))</f>
        <v>0</v>
      </c>
      <c r="Y2220" s="205"/>
      <c r="Z2220" s="205"/>
      <c r="AA2220" s="206"/>
      <c r="AB2220" s="189" t="n">
        <f aca="false">IF(AA2220="SI",X2220,0)</f>
        <v>0</v>
      </c>
      <c r="AC2220" s="207"/>
      <c r="AD2220" s="207"/>
      <c r="AE2220" s="207"/>
      <c r="AF2220" s="207"/>
      <c r="AG2220" s="207"/>
      <c r="AH2220" s="208"/>
    </row>
    <row r="2221" customFormat="false" ht="13.5" hidden="false" customHeight="true" outlineLevel="0" collapsed="false">
      <c r="A2221" s="22" t="n">
        <v>2220</v>
      </c>
      <c r="B2221" s="180"/>
      <c r="C2221" s="22"/>
      <c r="D2221" s="22"/>
      <c r="E2221" s="22"/>
      <c r="F2221" s="22"/>
      <c r="G2221" s="22"/>
      <c r="H2221" s="183"/>
      <c r="I2221" s="183"/>
      <c r="J2221" s="22"/>
      <c r="K2221" s="191" t="e">
        <f aca="false">VLOOKUP('Altri Costi'!J2221,Legenda!$D$1:$F$258,2)</f>
        <v>#N/A</v>
      </c>
      <c r="L2221" s="22"/>
      <c r="M2221" s="22"/>
      <c r="N2221" s="203"/>
      <c r="O2221" s="183"/>
      <c r="P2221" s="22"/>
      <c r="Q2221" s="203"/>
      <c r="R2221" s="183"/>
      <c r="S2221" s="184" t="n">
        <f aca="false">'Piano Finanziario Annuale'!$F$6</f>
        <v>0</v>
      </c>
      <c r="T2221" s="185" t="n">
        <v>0</v>
      </c>
      <c r="U2221" s="186"/>
      <c r="V2221" s="187" t="n">
        <f aca="false">(T2221*U2221)</f>
        <v>0</v>
      </c>
      <c r="W2221" s="185" t="n">
        <v>0</v>
      </c>
      <c r="X2221" s="185" t="n">
        <f aca="false">IF(OR(S2221="sì",S2221="forfettario 190"),SUM(T2221+W2221),SUM(T2221+V2221+W2221))</f>
        <v>0</v>
      </c>
      <c r="Y2221" s="205"/>
      <c r="Z2221" s="205"/>
      <c r="AA2221" s="206"/>
      <c r="AB2221" s="189" t="n">
        <f aca="false">IF(AA2221="SI",X2221,0)</f>
        <v>0</v>
      </c>
      <c r="AC2221" s="207"/>
      <c r="AD2221" s="207"/>
      <c r="AE2221" s="207"/>
      <c r="AF2221" s="207"/>
      <c r="AG2221" s="207"/>
      <c r="AH2221" s="208"/>
    </row>
    <row r="2222" customFormat="false" ht="13.5" hidden="false" customHeight="true" outlineLevel="0" collapsed="false">
      <c r="A2222" s="22" t="n">
        <v>2221</v>
      </c>
      <c r="B2222" s="180"/>
      <c r="C2222" s="22"/>
      <c r="D2222" s="22"/>
      <c r="E2222" s="22"/>
      <c r="F2222" s="22"/>
      <c r="G2222" s="22"/>
      <c r="H2222" s="183"/>
      <c r="I2222" s="183"/>
      <c r="J2222" s="22"/>
      <c r="K2222" s="191" t="e">
        <f aca="false">VLOOKUP('Altri Costi'!J2222,Legenda!$D$1:$F$258,2)</f>
        <v>#N/A</v>
      </c>
      <c r="L2222" s="22"/>
      <c r="M2222" s="22"/>
      <c r="N2222" s="203"/>
      <c r="O2222" s="183"/>
      <c r="P2222" s="22"/>
      <c r="Q2222" s="203"/>
      <c r="R2222" s="183"/>
      <c r="S2222" s="184" t="n">
        <f aca="false">'Piano Finanziario Annuale'!$F$6</f>
        <v>0</v>
      </c>
      <c r="T2222" s="185" t="n">
        <v>0</v>
      </c>
      <c r="U2222" s="186"/>
      <c r="V2222" s="187" t="n">
        <f aca="false">(T2222*U2222)</f>
        <v>0</v>
      </c>
      <c r="W2222" s="185" t="n">
        <v>0</v>
      </c>
      <c r="X2222" s="185" t="n">
        <f aca="false">IF(OR(S2222="sì",S2222="forfettario 190"),SUM(T2222+W2222),SUM(T2222+V2222+W2222))</f>
        <v>0</v>
      </c>
      <c r="Y2222" s="205"/>
      <c r="Z2222" s="205"/>
      <c r="AA2222" s="206"/>
      <c r="AB2222" s="189" t="n">
        <f aca="false">IF(AA2222="SI",X2222,0)</f>
        <v>0</v>
      </c>
      <c r="AC2222" s="207"/>
      <c r="AD2222" s="207"/>
      <c r="AE2222" s="207"/>
      <c r="AF2222" s="207"/>
      <c r="AG2222" s="207"/>
      <c r="AH2222" s="208"/>
    </row>
    <row r="2223" customFormat="false" ht="13.5" hidden="false" customHeight="true" outlineLevel="0" collapsed="false">
      <c r="A2223" s="22" t="n">
        <v>2222</v>
      </c>
      <c r="B2223" s="180"/>
      <c r="C2223" s="22"/>
      <c r="D2223" s="22"/>
      <c r="E2223" s="22"/>
      <c r="F2223" s="22"/>
      <c r="G2223" s="22"/>
      <c r="H2223" s="183"/>
      <c r="I2223" s="183"/>
      <c r="J2223" s="22"/>
      <c r="K2223" s="191" t="e">
        <f aca="false">VLOOKUP('Altri Costi'!J2223,Legenda!$D$1:$F$258,2)</f>
        <v>#N/A</v>
      </c>
      <c r="L2223" s="22"/>
      <c r="M2223" s="22"/>
      <c r="N2223" s="203"/>
      <c r="O2223" s="183"/>
      <c r="P2223" s="22"/>
      <c r="Q2223" s="203"/>
      <c r="R2223" s="183"/>
      <c r="S2223" s="184" t="n">
        <f aca="false">'Piano Finanziario Annuale'!$F$6</f>
        <v>0</v>
      </c>
      <c r="T2223" s="185" t="n">
        <v>0</v>
      </c>
      <c r="U2223" s="186"/>
      <c r="V2223" s="187" t="n">
        <f aca="false">(T2223*U2223)</f>
        <v>0</v>
      </c>
      <c r="W2223" s="185" t="n">
        <v>0</v>
      </c>
      <c r="X2223" s="185" t="n">
        <f aca="false">IF(OR(S2223="sì",S2223="forfettario 190"),SUM(T2223+W2223),SUM(T2223+V2223+W2223))</f>
        <v>0</v>
      </c>
      <c r="Y2223" s="205"/>
      <c r="Z2223" s="205"/>
      <c r="AA2223" s="206"/>
      <c r="AB2223" s="189" t="n">
        <f aca="false">IF(AA2223="SI",X2223,0)</f>
        <v>0</v>
      </c>
      <c r="AC2223" s="207"/>
      <c r="AD2223" s="207"/>
      <c r="AE2223" s="207"/>
      <c r="AF2223" s="207"/>
      <c r="AG2223" s="207"/>
      <c r="AH2223" s="208"/>
    </row>
    <row r="2224" customFormat="false" ht="13.5" hidden="false" customHeight="true" outlineLevel="0" collapsed="false">
      <c r="A2224" s="22" t="n">
        <v>2223</v>
      </c>
      <c r="B2224" s="180"/>
      <c r="C2224" s="22"/>
      <c r="D2224" s="22"/>
      <c r="E2224" s="22"/>
      <c r="F2224" s="22"/>
      <c r="G2224" s="22"/>
      <c r="H2224" s="183"/>
      <c r="I2224" s="183"/>
      <c r="J2224" s="22"/>
      <c r="K2224" s="191" t="e">
        <f aca="false">VLOOKUP('Altri Costi'!J2224,Legenda!$D$1:$F$258,2)</f>
        <v>#N/A</v>
      </c>
      <c r="L2224" s="22"/>
      <c r="M2224" s="22"/>
      <c r="N2224" s="203"/>
      <c r="O2224" s="183"/>
      <c r="P2224" s="22"/>
      <c r="Q2224" s="203"/>
      <c r="R2224" s="183"/>
      <c r="S2224" s="184" t="n">
        <f aca="false">'Piano Finanziario Annuale'!$F$6</f>
        <v>0</v>
      </c>
      <c r="T2224" s="185" t="n">
        <v>0</v>
      </c>
      <c r="U2224" s="186"/>
      <c r="V2224" s="187" t="n">
        <f aca="false">(T2224*U2224)</f>
        <v>0</v>
      </c>
      <c r="W2224" s="185" t="n">
        <v>0</v>
      </c>
      <c r="X2224" s="185" t="n">
        <f aca="false">IF(OR(S2224="sì",S2224="forfettario 190"),SUM(T2224+W2224),SUM(T2224+V2224+W2224))</f>
        <v>0</v>
      </c>
      <c r="Y2224" s="205"/>
      <c r="Z2224" s="205"/>
      <c r="AA2224" s="206"/>
      <c r="AB2224" s="189" t="n">
        <f aca="false">IF(AA2224="SI",X2224,0)</f>
        <v>0</v>
      </c>
      <c r="AC2224" s="207"/>
      <c r="AD2224" s="207"/>
      <c r="AE2224" s="207"/>
      <c r="AF2224" s="207"/>
      <c r="AG2224" s="207"/>
      <c r="AH2224" s="208"/>
    </row>
    <row r="2225" customFormat="false" ht="13.5" hidden="false" customHeight="true" outlineLevel="0" collapsed="false">
      <c r="A2225" s="22" t="n">
        <v>2224</v>
      </c>
      <c r="B2225" s="180"/>
      <c r="C2225" s="22"/>
      <c r="D2225" s="22"/>
      <c r="E2225" s="22"/>
      <c r="F2225" s="22"/>
      <c r="G2225" s="22"/>
      <c r="H2225" s="183"/>
      <c r="I2225" s="183"/>
      <c r="J2225" s="22"/>
      <c r="K2225" s="191" t="e">
        <f aca="false">VLOOKUP('Altri Costi'!J2225,Legenda!$D$1:$F$258,2)</f>
        <v>#N/A</v>
      </c>
      <c r="L2225" s="22"/>
      <c r="M2225" s="22"/>
      <c r="N2225" s="203"/>
      <c r="O2225" s="183"/>
      <c r="P2225" s="22"/>
      <c r="Q2225" s="203"/>
      <c r="R2225" s="183"/>
      <c r="S2225" s="184" t="n">
        <f aca="false">'Piano Finanziario Annuale'!$F$6</f>
        <v>0</v>
      </c>
      <c r="T2225" s="185" t="n">
        <v>0</v>
      </c>
      <c r="U2225" s="186"/>
      <c r="V2225" s="187" t="n">
        <f aca="false">(T2225*U2225)</f>
        <v>0</v>
      </c>
      <c r="W2225" s="185" t="n">
        <v>0</v>
      </c>
      <c r="X2225" s="185" t="n">
        <f aca="false">IF(OR(S2225="sì",S2225="forfettario 190"),SUM(T2225+W2225),SUM(T2225+V2225+W2225))</f>
        <v>0</v>
      </c>
      <c r="Y2225" s="205"/>
      <c r="Z2225" s="205"/>
      <c r="AA2225" s="206"/>
      <c r="AB2225" s="189" t="n">
        <f aca="false">IF(AA2225="SI",X2225,0)</f>
        <v>0</v>
      </c>
      <c r="AC2225" s="207"/>
      <c r="AD2225" s="207"/>
      <c r="AE2225" s="207"/>
      <c r="AF2225" s="207"/>
      <c r="AG2225" s="207"/>
      <c r="AH2225" s="208"/>
    </row>
    <row r="2226" customFormat="false" ht="13.5" hidden="false" customHeight="true" outlineLevel="0" collapsed="false">
      <c r="A2226" s="22" t="n">
        <v>2225</v>
      </c>
      <c r="B2226" s="180"/>
      <c r="C2226" s="22"/>
      <c r="D2226" s="22"/>
      <c r="E2226" s="22"/>
      <c r="F2226" s="22"/>
      <c r="G2226" s="22"/>
      <c r="H2226" s="183"/>
      <c r="I2226" s="183"/>
      <c r="J2226" s="22"/>
      <c r="K2226" s="191" t="e">
        <f aca="false">VLOOKUP('Altri Costi'!J2226,Legenda!$D$1:$F$258,2)</f>
        <v>#N/A</v>
      </c>
      <c r="L2226" s="22"/>
      <c r="M2226" s="22"/>
      <c r="N2226" s="203"/>
      <c r="O2226" s="183"/>
      <c r="P2226" s="22"/>
      <c r="Q2226" s="203"/>
      <c r="R2226" s="183"/>
      <c r="S2226" s="184" t="n">
        <f aca="false">'Piano Finanziario Annuale'!$F$6</f>
        <v>0</v>
      </c>
      <c r="T2226" s="185" t="n">
        <v>0</v>
      </c>
      <c r="U2226" s="186"/>
      <c r="V2226" s="187" t="n">
        <f aca="false">(T2226*U2226)</f>
        <v>0</v>
      </c>
      <c r="W2226" s="185" t="n">
        <v>0</v>
      </c>
      <c r="X2226" s="185" t="n">
        <f aca="false">IF(OR(S2226="sì",S2226="forfettario 190"),SUM(T2226+W2226),SUM(T2226+V2226+W2226))</f>
        <v>0</v>
      </c>
      <c r="Y2226" s="205"/>
      <c r="Z2226" s="205"/>
      <c r="AA2226" s="206"/>
      <c r="AB2226" s="189" t="n">
        <f aca="false">IF(AA2226="SI",X2226,0)</f>
        <v>0</v>
      </c>
      <c r="AC2226" s="207"/>
      <c r="AD2226" s="207"/>
      <c r="AE2226" s="207"/>
      <c r="AF2226" s="207"/>
      <c r="AG2226" s="207"/>
      <c r="AH2226" s="208"/>
    </row>
    <row r="2227" customFormat="false" ht="13.5" hidden="false" customHeight="true" outlineLevel="0" collapsed="false">
      <c r="A2227" s="22" t="n">
        <v>2226</v>
      </c>
      <c r="B2227" s="180"/>
      <c r="C2227" s="22"/>
      <c r="D2227" s="22"/>
      <c r="E2227" s="22"/>
      <c r="F2227" s="22"/>
      <c r="G2227" s="22"/>
      <c r="H2227" s="183"/>
      <c r="I2227" s="183"/>
      <c r="J2227" s="22"/>
      <c r="K2227" s="191" t="e">
        <f aca="false">VLOOKUP('Altri Costi'!J2227,Legenda!$D$1:$F$258,2)</f>
        <v>#N/A</v>
      </c>
      <c r="L2227" s="22"/>
      <c r="M2227" s="22"/>
      <c r="N2227" s="203"/>
      <c r="O2227" s="183"/>
      <c r="P2227" s="22"/>
      <c r="Q2227" s="203"/>
      <c r="R2227" s="183"/>
      <c r="S2227" s="184" t="n">
        <f aca="false">'Piano Finanziario Annuale'!$F$6</f>
        <v>0</v>
      </c>
      <c r="T2227" s="185" t="n">
        <v>0</v>
      </c>
      <c r="U2227" s="186"/>
      <c r="V2227" s="187" t="n">
        <f aca="false">(T2227*U2227)</f>
        <v>0</v>
      </c>
      <c r="W2227" s="185" t="n">
        <v>0</v>
      </c>
      <c r="X2227" s="185" t="n">
        <f aca="false">IF(OR(S2227="sì",S2227="forfettario 190"),SUM(T2227+W2227),SUM(T2227+V2227+W2227))</f>
        <v>0</v>
      </c>
      <c r="Y2227" s="205"/>
      <c r="Z2227" s="205"/>
      <c r="AA2227" s="206"/>
      <c r="AB2227" s="189" t="n">
        <f aca="false">IF(AA2227="SI",X2227,0)</f>
        <v>0</v>
      </c>
      <c r="AC2227" s="207"/>
      <c r="AD2227" s="207"/>
      <c r="AE2227" s="207"/>
      <c r="AF2227" s="207"/>
      <c r="AG2227" s="207"/>
      <c r="AH2227" s="208"/>
    </row>
    <row r="2228" customFormat="false" ht="13.5" hidden="false" customHeight="true" outlineLevel="0" collapsed="false">
      <c r="A2228" s="22" t="n">
        <v>2227</v>
      </c>
      <c r="B2228" s="180"/>
      <c r="C2228" s="22"/>
      <c r="D2228" s="22"/>
      <c r="E2228" s="22"/>
      <c r="F2228" s="22"/>
      <c r="G2228" s="22"/>
      <c r="H2228" s="183"/>
      <c r="I2228" s="183"/>
      <c r="J2228" s="22"/>
      <c r="K2228" s="191" t="e">
        <f aca="false">VLOOKUP('Altri Costi'!J2228,Legenda!$D$1:$F$258,2)</f>
        <v>#N/A</v>
      </c>
      <c r="L2228" s="22"/>
      <c r="M2228" s="22"/>
      <c r="N2228" s="203"/>
      <c r="O2228" s="183"/>
      <c r="P2228" s="22"/>
      <c r="Q2228" s="203"/>
      <c r="R2228" s="183"/>
      <c r="S2228" s="184" t="n">
        <f aca="false">'Piano Finanziario Annuale'!$F$6</f>
        <v>0</v>
      </c>
      <c r="T2228" s="185" t="n">
        <v>0</v>
      </c>
      <c r="U2228" s="186"/>
      <c r="V2228" s="187" t="n">
        <f aca="false">(T2228*U2228)</f>
        <v>0</v>
      </c>
      <c r="W2228" s="185" t="n">
        <v>0</v>
      </c>
      <c r="X2228" s="185" t="n">
        <f aca="false">IF(OR(S2228="sì",S2228="forfettario 190"),SUM(T2228+W2228),SUM(T2228+V2228+W2228))</f>
        <v>0</v>
      </c>
      <c r="Y2228" s="205"/>
      <c r="Z2228" s="205"/>
      <c r="AA2228" s="206"/>
      <c r="AB2228" s="189" t="n">
        <f aca="false">IF(AA2228="SI",X2228,0)</f>
        <v>0</v>
      </c>
      <c r="AC2228" s="207"/>
      <c r="AD2228" s="207"/>
      <c r="AE2228" s="207"/>
      <c r="AF2228" s="207"/>
      <c r="AG2228" s="207"/>
      <c r="AH2228" s="208"/>
    </row>
    <row r="2229" customFormat="false" ht="13.5" hidden="false" customHeight="true" outlineLevel="0" collapsed="false">
      <c r="A2229" s="22" t="n">
        <v>2228</v>
      </c>
      <c r="B2229" s="180"/>
      <c r="C2229" s="22"/>
      <c r="D2229" s="22"/>
      <c r="E2229" s="22"/>
      <c r="F2229" s="22"/>
      <c r="G2229" s="22"/>
      <c r="H2229" s="183"/>
      <c r="I2229" s="183"/>
      <c r="J2229" s="22"/>
      <c r="K2229" s="191" t="e">
        <f aca="false">VLOOKUP('Altri Costi'!J2229,Legenda!$D$1:$F$258,2)</f>
        <v>#N/A</v>
      </c>
      <c r="L2229" s="22"/>
      <c r="M2229" s="22"/>
      <c r="N2229" s="203"/>
      <c r="O2229" s="183"/>
      <c r="P2229" s="22"/>
      <c r="Q2229" s="203"/>
      <c r="R2229" s="183"/>
      <c r="S2229" s="184" t="n">
        <f aca="false">'Piano Finanziario Annuale'!$F$6</f>
        <v>0</v>
      </c>
      <c r="T2229" s="185" t="n">
        <v>0</v>
      </c>
      <c r="U2229" s="186"/>
      <c r="V2229" s="187" t="n">
        <f aca="false">(T2229*U2229)</f>
        <v>0</v>
      </c>
      <c r="W2229" s="185" t="n">
        <v>0</v>
      </c>
      <c r="X2229" s="185" t="n">
        <f aca="false">IF(OR(S2229="sì",S2229="forfettario 190"),SUM(T2229+W2229),SUM(T2229+V2229+W2229))</f>
        <v>0</v>
      </c>
      <c r="Y2229" s="205"/>
      <c r="Z2229" s="205"/>
      <c r="AA2229" s="206"/>
      <c r="AB2229" s="189" t="n">
        <f aca="false">IF(AA2229="SI",X2229,0)</f>
        <v>0</v>
      </c>
      <c r="AC2229" s="207"/>
      <c r="AD2229" s="207"/>
      <c r="AE2229" s="207"/>
      <c r="AF2229" s="207"/>
      <c r="AG2229" s="207"/>
      <c r="AH2229" s="208"/>
    </row>
    <row r="2230" customFormat="false" ht="13.5" hidden="false" customHeight="true" outlineLevel="0" collapsed="false">
      <c r="A2230" s="22" t="n">
        <v>2229</v>
      </c>
      <c r="B2230" s="180"/>
      <c r="C2230" s="22"/>
      <c r="D2230" s="22"/>
      <c r="E2230" s="22"/>
      <c r="F2230" s="22"/>
      <c r="G2230" s="22"/>
      <c r="H2230" s="183"/>
      <c r="I2230" s="183"/>
      <c r="J2230" s="22"/>
      <c r="K2230" s="191" t="e">
        <f aca="false">VLOOKUP('Altri Costi'!J2230,Legenda!$D$1:$F$258,2)</f>
        <v>#N/A</v>
      </c>
      <c r="L2230" s="22"/>
      <c r="M2230" s="22"/>
      <c r="N2230" s="203"/>
      <c r="O2230" s="183"/>
      <c r="P2230" s="22"/>
      <c r="Q2230" s="203"/>
      <c r="R2230" s="183"/>
      <c r="S2230" s="184" t="n">
        <f aca="false">'Piano Finanziario Annuale'!$F$6</f>
        <v>0</v>
      </c>
      <c r="T2230" s="185" t="n">
        <v>0</v>
      </c>
      <c r="U2230" s="186"/>
      <c r="V2230" s="187" t="n">
        <f aca="false">(T2230*U2230)</f>
        <v>0</v>
      </c>
      <c r="W2230" s="185" t="n">
        <v>0</v>
      </c>
      <c r="X2230" s="185" t="n">
        <f aca="false">IF(OR(S2230="sì",S2230="forfettario 190"),SUM(T2230+W2230),SUM(T2230+V2230+W2230))</f>
        <v>0</v>
      </c>
      <c r="Y2230" s="205"/>
      <c r="Z2230" s="205"/>
      <c r="AA2230" s="206"/>
      <c r="AB2230" s="189" t="n">
        <f aca="false">IF(AA2230="SI",X2230,0)</f>
        <v>0</v>
      </c>
      <c r="AC2230" s="207"/>
      <c r="AD2230" s="207"/>
      <c r="AE2230" s="207"/>
      <c r="AF2230" s="207"/>
      <c r="AG2230" s="207"/>
      <c r="AH2230" s="208"/>
    </row>
    <row r="2231" customFormat="false" ht="13.5" hidden="false" customHeight="true" outlineLevel="0" collapsed="false">
      <c r="A2231" s="22" t="n">
        <v>2230</v>
      </c>
      <c r="B2231" s="180"/>
      <c r="C2231" s="22"/>
      <c r="D2231" s="22"/>
      <c r="E2231" s="22"/>
      <c r="F2231" s="22"/>
      <c r="G2231" s="22"/>
      <c r="H2231" s="183"/>
      <c r="I2231" s="183"/>
      <c r="J2231" s="22"/>
      <c r="K2231" s="191" t="e">
        <f aca="false">VLOOKUP('Altri Costi'!J2231,Legenda!$D$1:$F$258,2)</f>
        <v>#N/A</v>
      </c>
      <c r="L2231" s="22"/>
      <c r="M2231" s="22"/>
      <c r="N2231" s="203"/>
      <c r="O2231" s="183"/>
      <c r="P2231" s="22"/>
      <c r="Q2231" s="203"/>
      <c r="R2231" s="183"/>
      <c r="S2231" s="184" t="n">
        <f aca="false">'Piano Finanziario Annuale'!$F$6</f>
        <v>0</v>
      </c>
      <c r="T2231" s="185" t="n">
        <v>0</v>
      </c>
      <c r="U2231" s="186"/>
      <c r="V2231" s="187" t="n">
        <f aca="false">(T2231*U2231)</f>
        <v>0</v>
      </c>
      <c r="W2231" s="185" t="n">
        <v>0</v>
      </c>
      <c r="X2231" s="185" t="n">
        <f aca="false">IF(OR(S2231="sì",S2231="forfettario 190"),SUM(T2231+W2231),SUM(T2231+V2231+W2231))</f>
        <v>0</v>
      </c>
      <c r="Y2231" s="205"/>
      <c r="Z2231" s="205"/>
      <c r="AA2231" s="206"/>
      <c r="AB2231" s="189" t="n">
        <f aca="false">IF(AA2231="SI",X2231,0)</f>
        <v>0</v>
      </c>
      <c r="AC2231" s="207"/>
      <c r="AD2231" s="207"/>
      <c r="AE2231" s="207"/>
      <c r="AF2231" s="207"/>
      <c r="AG2231" s="207"/>
      <c r="AH2231" s="208"/>
    </row>
    <row r="2232" customFormat="false" ht="13.5" hidden="false" customHeight="true" outlineLevel="0" collapsed="false">
      <c r="A2232" s="22" t="n">
        <v>2231</v>
      </c>
      <c r="B2232" s="180"/>
      <c r="C2232" s="22"/>
      <c r="D2232" s="22"/>
      <c r="E2232" s="22"/>
      <c r="F2232" s="22"/>
      <c r="G2232" s="22"/>
      <c r="H2232" s="183"/>
      <c r="I2232" s="183"/>
      <c r="J2232" s="22"/>
      <c r="K2232" s="191" t="e">
        <f aca="false">VLOOKUP('Altri Costi'!J2232,Legenda!$D$1:$F$258,2)</f>
        <v>#N/A</v>
      </c>
      <c r="L2232" s="22"/>
      <c r="M2232" s="22"/>
      <c r="N2232" s="203"/>
      <c r="O2232" s="183"/>
      <c r="P2232" s="22"/>
      <c r="Q2232" s="203"/>
      <c r="R2232" s="183"/>
      <c r="S2232" s="184" t="n">
        <f aca="false">'Piano Finanziario Annuale'!$F$6</f>
        <v>0</v>
      </c>
      <c r="T2232" s="185" t="n">
        <v>0</v>
      </c>
      <c r="U2232" s="186"/>
      <c r="V2232" s="187" t="n">
        <f aca="false">(T2232*U2232)</f>
        <v>0</v>
      </c>
      <c r="W2232" s="185" t="n">
        <v>0</v>
      </c>
      <c r="X2232" s="185" t="n">
        <f aca="false">IF(OR(S2232="sì",S2232="forfettario 190"),SUM(T2232+W2232),SUM(T2232+V2232+W2232))</f>
        <v>0</v>
      </c>
      <c r="Y2232" s="205"/>
      <c r="Z2232" s="205"/>
      <c r="AA2232" s="206"/>
      <c r="AB2232" s="189" t="n">
        <f aca="false">IF(AA2232="SI",X2232,0)</f>
        <v>0</v>
      </c>
      <c r="AC2232" s="207"/>
      <c r="AD2232" s="207"/>
      <c r="AE2232" s="207"/>
      <c r="AF2232" s="207"/>
      <c r="AG2232" s="207"/>
      <c r="AH2232" s="208"/>
    </row>
    <row r="2233" customFormat="false" ht="13.5" hidden="false" customHeight="true" outlineLevel="0" collapsed="false">
      <c r="A2233" s="22" t="n">
        <v>2232</v>
      </c>
      <c r="B2233" s="180"/>
      <c r="C2233" s="22"/>
      <c r="D2233" s="22"/>
      <c r="E2233" s="22"/>
      <c r="F2233" s="22"/>
      <c r="G2233" s="22"/>
      <c r="H2233" s="183"/>
      <c r="I2233" s="183"/>
      <c r="J2233" s="22"/>
      <c r="K2233" s="191" t="e">
        <f aca="false">VLOOKUP('Altri Costi'!J2233,Legenda!$D$1:$F$258,2)</f>
        <v>#N/A</v>
      </c>
      <c r="L2233" s="22"/>
      <c r="M2233" s="22"/>
      <c r="N2233" s="203"/>
      <c r="O2233" s="183"/>
      <c r="P2233" s="22"/>
      <c r="Q2233" s="203"/>
      <c r="R2233" s="183"/>
      <c r="S2233" s="184" t="n">
        <f aca="false">'Piano Finanziario Annuale'!$F$6</f>
        <v>0</v>
      </c>
      <c r="T2233" s="185" t="n">
        <v>0</v>
      </c>
      <c r="U2233" s="186"/>
      <c r="V2233" s="187" t="n">
        <f aca="false">(T2233*U2233)</f>
        <v>0</v>
      </c>
      <c r="W2233" s="185" t="n">
        <v>0</v>
      </c>
      <c r="X2233" s="185" t="n">
        <f aca="false">IF(OR(S2233="sì",S2233="forfettario 190"),SUM(T2233+W2233),SUM(T2233+V2233+W2233))</f>
        <v>0</v>
      </c>
      <c r="Y2233" s="205"/>
      <c r="Z2233" s="205"/>
      <c r="AA2233" s="206"/>
      <c r="AB2233" s="189" t="n">
        <f aca="false">IF(AA2233="SI",X2233,0)</f>
        <v>0</v>
      </c>
      <c r="AC2233" s="207"/>
      <c r="AD2233" s="207"/>
      <c r="AE2233" s="207"/>
      <c r="AF2233" s="207"/>
      <c r="AG2233" s="207"/>
      <c r="AH2233" s="208"/>
    </row>
    <row r="2234" customFormat="false" ht="13.5" hidden="false" customHeight="true" outlineLevel="0" collapsed="false">
      <c r="A2234" s="22" t="n">
        <v>2233</v>
      </c>
      <c r="B2234" s="180"/>
      <c r="C2234" s="22"/>
      <c r="D2234" s="22"/>
      <c r="E2234" s="22"/>
      <c r="F2234" s="22"/>
      <c r="G2234" s="22"/>
      <c r="H2234" s="183"/>
      <c r="I2234" s="183"/>
      <c r="J2234" s="22"/>
      <c r="K2234" s="191" t="e">
        <f aca="false">VLOOKUP('Altri Costi'!J2234,Legenda!$D$1:$F$258,2)</f>
        <v>#N/A</v>
      </c>
      <c r="L2234" s="22"/>
      <c r="M2234" s="22"/>
      <c r="N2234" s="203"/>
      <c r="O2234" s="183"/>
      <c r="P2234" s="22"/>
      <c r="Q2234" s="203"/>
      <c r="R2234" s="183"/>
      <c r="S2234" s="184" t="n">
        <f aca="false">'Piano Finanziario Annuale'!$F$6</f>
        <v>0</v>
      </c>
      <c r="T2234" s="185" t="n">
        <v>0</v>
      </c>
      <c r="U2234" s="186"/>
      <c r="V2234" s="187" t="n">
        <f aca="false">(T2234*U2234)</f>
        <v>0</v>
      </c>
      <c r="W2234" s="185" t="n">
        <v>0</v>
      </c>
      <c r="X2234" s="185" t="n">
        <f aca="false">IF(OR(S2234="sì",S2234="forfettario 190"),SUM(T2234+W2234),SUM(T2234+V2234+W2234))</f>
        <v>0</v>
      </c>
      <c r="Y2234" s="205"/>
      <c r="Z2234" s="205"/>
      <c r="AA2234" s="206"/>
      <c r="AB2234" s="189" t="n">
        <f aca="false">IF(AA2234="SI",X2234,0)</f>
        <v>0</v>
      </c>
      <c r="AC2234" s="207"/>
      <c r="AD2234" s="207"/>
      <c r="AE2234" s="207"/>
      <c r="AF2234" s="207"/>
      <c r="AG2234" s="207"/>
      <c r="AH2234" s="208"/>
    </row>
    <row r="2235" customFormat="false" ht="13.5" hidden="false" customHeight="true" outlineLevel="0" collapsed="false">
      <c r="A2235" s="22" t="n">
        <v>2234</v>
      </c>
      <c r="B2235" s="180"/>
      <c r="C2235" s="22"/>
      <c r="D2235" s="22"/>
      <c r="E2235" s="22"/>
      <c r="F2235" s="22"/>
      <c r="G2235" s="22"/>
      <c r="H2235" s="183"/>
      <c r="I2235" s="183"/>
      <c r="J2235" s="22"/>
      <c r="K2235" s="191" t="e">
        <f aca="false">VLOOKUP('Altri Costi'!J2235,Legenda!$D$1:$F$258,2)</f>
        <v>#N/A</v>
      </c>
      <c r="L2235" s="22"/>
      <c r="M2235" s="22"/>
      <c r="N2235" s="203"/>
      <c r="O2235" s="183"/>
      <c r="P2235" s="22"/>
      <c r="Q2235" s="203"/>
      <c r="R2235" s="183"/>
      <c r="S2235" s="184" t="n">
        <f aca="false">'Piano Finanziario Annuale'!$F$6</f>
        <v>0</v>
      </c>
      <c r="T2235" s="185" t="n">
        <v>0</v>
      </c>
      <c r="U2235" s="186"/>
      <c r="V2235" s="187" t="n">
        <f aca="false">(T2235*U2235)</f>
        <v>0</v>
      </c>
      <c r="W2235" s="185" t="n">
        <v>0</v>
      </c>
      <c r="X2235" s="185" t="n">
        <f aca="false">IF(OR(S2235="sì",S2235="forfettario 190"),SUM(T2235+W2235),SUM(T2235+V2235+W2235))</f>
        <v>0</v>
      </c>
      <c r="Y2235" s="205"/>
      <c r="Z2235" s="205"/>
      <c r="AA2235" s="206"/>
      <c r="AB2235" s="189" t="n">
        <f aca="false">IF(AA2235="SI",X2235,0)</f>
        <v>0</v>
      </c>
      <c r="AC2235" s="207"/>
      <c r="AD2235" s="207"/>
      <c r="AE2235" s="207"/>
      <c r="AF2235" s="207"/>
      <c r="AG2235" s="207"/>
      <c r="AH2235" s="208"/>
    </row>
    <row r="2236" customFormat="false" ht="13.5" hidden="false" customHeight="true" outlineLevel="0" collapsed="false">
      <c r="A2236" s="22" t="n">
        <v>2235</v>
      </c>
      <c r="B2236" s="180"/>
      <c r="C2236" s="22"/>
      <c r="D2236" s="22"/>
      <c r="E2236" s="22"/>
      <c r="F2236" s="22"/>
      <c r="G2236" s="22"/>
      <c r="H2236" s="183"/>
      <c r="I2236" s="183"/>
      <c r="J2236" s="22"/>
      <c r="K2236" s="191" t="e">
        <f aca="false">VLOOKUP('Altri Costi'!J2236,Legenda!$D$1:$F$258,2)</f>
        <v>#N/A</v>
      </c>
      <c r="L2236" s="22"/>
      <c r="M2236" s="22"/>
      <c r="N2236" s="203"/>
      <c r="O2236" s="183"/>
      <c r="P2236" s="22"/>
      <c r="Q2236" s="203"/>
      <c r="R2236" s="183"/>
      <c r="S2236" s="184" t="n">
        <f aca="false">'Piano Finanziario Annuale'!$F$6</f>
        <v>0</v>
      </c>
      <c r="T2236" s="185" t="n">
        <v>0</v>
      </c>
      <c r="U2236" s="186"/>
      <c r="V2236" s="187" t="n">
        <f aca="false">(T2236*U2236)</f>
        <v>0</v>
      </c>
      <c r="W2236" s="185" t="n">
        <v>0</v>
      </c>
      <c r="X2236" s="185" t="n">
        <f aca="false">IF(OR(S2236="sì",S2236="forfettario 190"),SUM(T2236+W2236),SUM(T2236+V2236+W2236))</f>
        <v>0</v>
      </c>
      <c r="Y2236" s="205"/>
      <c r="Z2236" s="205"/>
      <c r="AA2236" s="206"/>
      <c r="AB2236" s="189" t="n">
        <f aca="false">IF(AA2236="SI",X2236,0)</f>
        <v>0</v>
      </c>
      <c r="AC2236" s="207"/>
      <c r="AD2236" s="207"/>
      <c r="AE2236" s="207"/>
      <c r="AF2236" s="207"/>
      <c r="AG2236" s="207"/>
      <c r="AH2236" s="208"/>
    </row>
    <row r="2237" customFormat="false" ht="13.5" hidden="false" customHeight="true" outlineLevel="0" collapsed="false">
      <c r="A2237" s="22" t="n">
        <v>2236</v>
      </c>
      <c r="B2237" s="180"/>
      <c r="C2237" s="22"/>
      <c r="D2237" s="22"/>
      <c r="E2237" s="22"/>
      <c r="F2237" s="22"/>
      <c r="G2237" s="22"/>
      <c r="H2237" s="183"/>
      <c r="I2237" s="183"/>
      <c r="J2237" s="22"/>
      <c r="K2237" s="191" t="e">
        <f aca="false">VLOOKUP('Altri Costi'!J2237,Legenda!$D$1:$F$258,2)</f>
        <v>#N/A</v>
      </c>
      <c r="L2237" s="22"/>
      <c r="M2237" s="22"/>
      <c r="N2237" s="203"/>
      <c r="O2237" s="183"/>
      <c r="P2237" s="22"/>
      <c r="Q2237" s="203"/>
      <c r="R2237" s="183"/>
      <c r="S2237" s="184" t="n">
        <f aca="false">'Piano Finanziario Annuale'!$F$6</f>
        <v>0</v>
      </c>
      <c r="T2237" s="185" t="n">
        <v>0</v>
      </c>
      <c r="U2237" s="186"/>
      <c r="V2237" s="187" t="n">
        <f aca="false">(T2237*U2237)</f>
        <v>0</v>
      </c>
      <c r="W2237" s="185" t="n">
        <v>0</v>
      </c>
      <c r="X2237" s="185" t="n">
        <f aca="false">IF(OR(S2237="sì",S2237="forfettario 190"),SUM(T2237+W2237),SUM(T2237+V2237+W2237))</f>
        <v>0</v>
      </c>
      <c r="Y2237" s="205"/>
      <c r="Z2237" s="205"/>
      <c r="AA2237" s="206"/>
      <c r="AB2237" s="189" t="n">
        <f aca="false">IF(AA2237="SI",X2237,0)</f>
        <v>0</v>
      </c>
      <c r="AC2237" s="207"/>
      <c r="AD2237" s="207"/>
      <c r="AE2237" s="207"/>
      <c r="AF2237" s="207"/>
      <c r="AG2237" s="207"/>
      <c r="AH2237" s="208"/>
    </row>
    <row r="2238" customFormat="false" ht="13.5" hidden="false" customHeight="true" outlineLevel="0" collapsed="false">
      <c r="A2238" s="22" t="n">
        <v>2237</v>
      </c>
      <c r="B2238" s="180"/>
      <c r="C2238" s="22"/>
      <c r="D2238" s="22"/>
      <c r="E2238" s="22"/>
      <c r="F2238" s="22"/>
      <c r="G2238" s="22"/>
      <c r="H2238" s="183"/>
      <c r="I2238" s="183"/>
      <c r="J2238" s="22"/>
      <c r="K2238" s="191" t="e">
        <f aca="false">VLOOKUP('Altri Costi'!J2238,Legenda!$D$1:$F$258,2)</f>
        <v>#N/A</v>
      </c>
      <c r="L2238" s="22"/>
      <c r="M2238" s="22"/>
      <c r="N2238" s="203"/>
      <c r="O2238" s="183"/>
      <c r="P2238" s="22"/>
      <c r="Q2238" s="203"/>
      <c r="R2238" s="183"/>
      <c r="S2238" s="184" t="n">
        <f aca="false">'Piano Finanziario Annuale'!$F$6</f>
        <v>0</v>
      </c>
      <c r="T2238" s="185" t="n">
        <v>0</v>
      </c>
      <c r="U2238" s="186"/>
      <c r="V2238" s="187" t="n">
        <f aca="false">(T2238*U2238)</f>
        <v>0</v>
      </c>
      <c r="W2238" s="185" t="n">
        <v>0</v>
      </c>
      <c r="X2238" s="185" t="n">
        <f aca="false">IF(OR(S2238="sì",S2238="forfettario 190"),SUM(T2238+W2238),SUM(T2238+V2238+W2238))</f>
        <v>0</v>
      </c>
      <c r="Y2238" s="205"/>
      <c r="Z2238" s="205"/>
      <c r="AA2238" s="206"/>
      <c r="AB2238" s="189" t="n">
        <f aca="false">IF(AA2238="SI",X2238,0)</f>
        <v>0</v>
      </c>
      <c r="AC2238" s="207"/>
      <c r="AD2238" s="207"/>
      <c r="AE2238" s="207"/>
      <c r="AF2238" s="207"/>
      <c r="AG2238" s="207"/>
      <c r="AH2238" s="208"/>
    </row>
    <row r="2239" customFormat="false" ht="13.5" hidden="false" customHeight="true" outlineLevel="0" collapsed="false">
      <c r="A2239" s="22" t="n">
        <v>2238</v>
      </c>
      <c r="B2239" s="180"/>
      <c r="C2239" s="22"/>
      <c r="D2239" s="22"/>
      <c r="E2239" s="22"/>
      <c r="F2239" s="22"/>
      <c r="G2239" s="22"/>
      <c r="H2239" s="183"/>
      <c r="I2239" s="183"/>
      <c r="J2239" s="22"/>
      <c r="K2239" s="191" t="e">
        <f aca="false">VLOOKUP('Altri Costi'!J2239,Legenda!$D$1:$F$258,2)</f>
        <v>#N/A</v>
      </c>
      <c r="L2239" s="22"/>
      <c r="M2239" s="22"/>
      <c r="N2239" s="203"/>
      <c r="O2239" s="183"/>
      <c r="P2239" s="22"/>
      <c r="Q2239" s="203"/>
      <c r="R2239" s="183"/>
      <c r="S2239" s="184" t="n">
        <f aca="false">'Piano Finanziario Annuale'!$F$6</f>
        <v>0</v>
      </c>
      <c r="T2239" s="185" t="n">
        <v>0</v>
      </c>
      <c r="U2239" s="186"/>
      <c r="V2239" s="187" t="n">
        <f aca="false">(T2239*U2239)</f>
        <v>0</v>
      </c>
      <c r="W2239" s="185" t="n">
        <v>0</v>
      </c>
      <c r="X2239" s="185" t="n">
        <f aca="false">IF(OR(S2239="sì",S2239="forfettario 190"),SUM(T2239+W2239),SUM(T2239+V2239+W2239))</f>
        <v>0</v>
      </c>
      <c r="Y2239" s="205"/>
      <c r="Z2239" s="205"/>
      <c r="AA2239" s="206"/>
      <c r="AB2239" s="189" t="n">
        <f aca="false">IF(AA2239="SI",X2239,0)</f>
        <v>0</v>
      </c>
      <c r="AC2239" s="207"/>
      <c r="AD2239" s="207"/>
      <c r="AE2239" s="207"/>
      <c r="AF2239" s="207"/>
      <c r="AG2239" s="207"/>
      <c r="AH2239" s="208"/>
    </row>
    <row r="2240" customFormat="false" ht="13.5" hidden="false" customHeight="true" outlineLevel="0" collapsed="false">
      <c r="A2240" s="22" t="n">
        <v>2239</v>
      </c>
      <c r="B2240" s="180"/>
      <c r="C2240" s="22"/>
      <c r="D2240" s="22"/>
      <c r="E2240" s="22"/>
      <c r="F2240" s="22"/>
      <c r="G2240" s="22"/>
      <c r="H2240" s="183"/>
      <c r="I2240" s="183"/>
      <c r="J2240" s="22"/>
      <c r="K2240" s="191" t="e">
        <f aca="false">VLOOKUP('Altri Costi'!J2240,Legenda!$D$1:$F$258,2)</f>
        <v>#N/A</v>
      </c>
      <c r="L2240" s="22"/>
      <c r="M2240" s="22"/>
      <c r="N2240" s="203"/>
      <c r="O2240" s="183"/>
      <c r="P2240" s="22"/>
      <c r="Q2240" s="203"/>
      <c r="R2240" s="183"/>
      <c r="S2240" s="184" t="n">
        <f aca="false">'Piano Finanziario Annuale'!$F$6</f>
        <v>0</v>
      </c>
      <c r="T2240" s="185" t="n">
        <v>0</v>
      </c>
      <c r="U2240" s="186"/>
      <c r="V2240" s="187" t="n">
        <f aca="false">(T2240*U2240)</f>
        <v>0</v>
      </c>
      <c r="W2240" s="185" t="n">
        <v>0</v>
      </c>
      <c r="X2240" s="185" t="n">
        <f aca="false">IF(OR(S2240="sì",S2240="forfettario 190"),SUM(T2240+W2240),SUM(T2240+V2240+W2240))</f>
        <v>0</v>
      </c>
      <c r="Y2240" s="205"/>
      <c r="Z2240" s="205"/>
      <c r="AA2240" s="206"/>
      <c r="AB2240" s="189" t="n">
        <f aca="false">IF(AA2240="SI",X2240,0)</f>
        <v>0</v>
      </c>
      <c r="AC2240" s="207"/>
      <c r="AD2240" s="207"/>
      <c r="AE2240" s="207"/>
      <c r="AF2240" s="207"/>
      <c r="AG2240" s="207"/>
      <c r="AH2240" s="208"/>
    </row>
    <row r="2241" customFormat="false" ht="13.5" hidden="false" customHeight="true" outlineLevel="0" collapsed="false">
      <c r="A2241" s="22" t="n">
        <v>2240</v>
      </c>
      <c r="B2241" s="180"/>
      <c r="C2241" s="22"/>
      <c r="D2241" s="22"/>
      <c r="E2241" s="22"/>
      <c r="F2241" s="22"/>
      <c r="G2241" s="22"/>
      <c r="H2241" s="183"/>
      <c r="I2241" s="183"/>
      <c r="J2241" s="22"/>
      <c r="K2241" s="191" t="e">
        <f aca="false">VLOOKUP('Altri Costi'!J2241,Legenda!$D$1:$F$258,2)</f>
        <v>#N/A</v>
      </c>
      <c r="L2241" s="22"/>
      <c r="M2241" s="22"/>
      <c r="N2241" s="203"/>
      <c r="O2241" s="183"/>
      <c r="P2241" s="22"/>
      <c r="Q2241" s="203"/>
      <c r="R2241" s="183"/>
      <c r="S2241" s="184" t="n">
        <f aca="false">'Piano Finanziario Annuale'!$F$6</f>
        <v>0</v>
      </c>
      <c r="T2241" s="185" t="n">
        <v>0</v>
      </c>
      <c r="U2241" s="186"/>
      <c r="V2241" s="187" t="n">
        <f aca="false">(T2241*U2241)</f>
        <v>0</v>
      </c>
      <c r="W2241" s="185" t="n">
        <v>0</v>
      </c>
      <c r="X2241" s="185" t="n">
        <f aca="false">IF(OR(S2241="sì",S2241="forfettario 190"),SUM(T2241+W2241),SUM(T2241+V2241+W2241))</f>
        <v>0</v>
      </c>
      <c r="Y2241" s="205"/>
      <c r="Z2241" s="205"/>
      <c r="AA2241" s="206"/>
      <c r="AB2241" s="189" t="n">
        <f aca="false">IF(AA2241="SI",X2241,0)</f>
        <v>0</v>
      </c>
      <c r="AC2241" s="207"/>
      <c r="AD2241" s="207"/>
      <c r="AE2241" s="207"/>
      <c r="AF2241" s="207"/>
      <c r="AG2241" s="207"/>
      <c r="AH2241" s="208"/>
    </row>
    <row r="2242" customFormat="false" ht="13.5" hidden="false" customHeight="true" outlineLevel="0" collapsed="false">
      <c r="A2242" s="22" t="n">
        <v>2241</v>
      </c>
      <c r="B2242" s="180"/>
      <c r="C2242" s="22"/>
      <c r="D2242" s="22"/>
      <c r="E2242" s="22"/>
      <c r="F2242" s="22"/>
      <c r="G2242" s="22"/>
      <c r="H2242" s="183"/>
      <c r="I2242" s="183"/>
      <c r="J2242" s="22"/>
      <c r="K2242" s="191" t="e">
        <f aca="false">VLOOKUP('Altri Costi'!J2242,Legenda!$D$1:$F$258,2)</f>
        <v>#N/A</v>
      </c>
      <c r="L2242" s="22"/>
      <c r="M2242" s="22"/>
      <c r="N2242" s="203"/>
      <c r="O2242" s="183"/>
      <c r="P2242" s="22"/>
      <c r="Q2242" s="203"/>
      <c r="R2242" s="183"/>
      <c r="S2242" s="184" t="n">
        <f aca="false">'Piano Finanziario Annuale'!$F$6</f>
        <v>0</v>
      </c>
      <c r="T2242" s="185" t="n">
        <v>0</v>
      </c>
      <c r="U2242" s="186"/>
      <c r="V2242" s="187" t="n">
        <f aca="false">(T2242*U2242)</f>
        <v>0</v>
      </c>
      <c r="W2242" s="185" t="n">
        <v>0</v>
      </c>
      <c r="X2242" s="185" t="n">
        <f aca="false">IF(OR(S2242="sì",S2242="forfettario 190"),SUM(T2242+W2242),SUM(T2242+V2242+W2242))</f>
        <v>0</v>
      </c>
      <c r="Y2242" s="205"/>
      <c r="Z2242" s="205"/>
      <c r="AA2242" s="206"/>
      <c r="AB2242" s="189" t="n">
        <f aca="false">IF(AA2242="SI",X2242,0)</f>
        <v>0</v>
      </c>
      <c r="AC2242" s="207"/>
      <c r="AD2242" s="207"/>
      <c r="AE2242" s="207"/>
      <c r="AF2242" s="207"/>
      <c r="AG2242" s="207"/>
      <c r="AH2242" s="208"/>
    </row>
    <row r="2243" customFormat="false" ht="13.5" hidden="false" customHeight="true" outlineLevel="0" collapsed="false">
      <c r="A2243" s="22" t="n">
        <v>2242</v>
      </c>
      <c r="B2243" s="180"/>
      <c r="C2243" s="22"/>
      <c r="D2243" s="22"/>
      <c r="E2243" s="22"/>
      <c r="F2243" s="22"/>
      <c r="G2243" s="22"/>
      <c r="H2243" s="183"/>
      <c r="I2243" s="183"/>
      <c r="J2243" s="22"/>
      <c r="K2243" s="191" t="e">
        <f aca="false">VLOOKUP('Altri Costi'!J2243,Legenda!$D$1:$F$258,2)</f>
        <v>#N/A</v>
      </c>
      <c r="L2243" s="22"/>
      <c r="M2243" s="22"/>
      <c r="N2243" s="203"/>
      <c r="O2243" s="183"/>
      <c r="P2243" s="22"/>
      <c r="Q2243" s="203"/>
      <c r="R2243" s="183"/>
      <c r="S2243" s="184" t="n">
        <f aca="false">'Piano Finanziario Annuale'!$F$6</f>
        <v>0</v>
      </c>
      <c r="T2243" s="185" t="n">
        <v>0</v>
      </c>
      <c r="U2243" s="186"/>
      <c r="V2243" s="187" t="n">
        <f aca="false">(T2243*U2243)</f>
        <v>0</v>
      </c>
      <c r="W2243" s="185" t="n">
        <v>0</v>
      </c>
      <c r="X2243" s="185" t="n">
        <f aca="false">IF(OR(S2243="sì",S2243="forfettario 190"),SUM(T2243+W2243),SUM(T2243+V2243+W2243))</f>
        <v>0</v>
      </c>
      <c r="Y2243" s="205"/>
      <c r="Z2243" s="205"/>
      <c r="AA2243" s="206"/>
      <c r="AB2243" s="189" t="n">
        <f aca="false">IF(AA2243="SI",X2243,0)</f>
        <v>0</v>
      </c>
      <c r="AC2243" s="207"/>
      <c r="AD2243" s="207"/>
      <c r="AE2243" s="207"/>
      <c r="AF2243" s="207"/>
      <c r="AG2243" s="207"/>
      <c r="AH2243" s="208"/>
    </row>
    <row r="2244" customFormat="false" ht="13.5" hidden="false" customHeight="true" outlineLevel="0" collapsed="false">
      <c r="A2244" s="22" t="n">
        <v>2243</v>
      </c>
      <c r="B2244" s="180"/>
      <c r="C2244" s="22"/>
      <c r="D2244" s="22"/>
      <c r="E2244" s="22"/>
      <c r="F2244" s="22"/>
      <c r="G2244" s="22"/>
      <c r="H2244" s="183"/>
      <c r="I2244" s="183"/>
      <c r="J2244" s="22"/>
      <c r="K2244" s="191" t="e">
        <f aca="false">VLOOKUP('Altri Costi'!J2244,Legenda!$D$1:$F$258,2)</f>
        <v>#N/A</v>
      </c>
      <c r="L2244" s="22"/>
      <c r="M2244" s="22"/>
      <c r="N2244" s="203"/>
      <c r="O2244" s="183"/>
      <c r="P2244" s="22"/>
      <c r="Q2244" s="203"/>
      <c r="R2244" s="183"/>
      <c r="S2244" s="184" t="n">
        <f aca="false">'Piano Finanziario Annuale'!$F$6</f>
        <v>0</v>
      </c>
      <c r="T2244" s="185" t="n">
        <v>0</v>
      </c>
      <c r="U2244" s="186"/>
      <c r="V2244" s="187" t="n">
        <f aca="false">(T2244*U2244)</f>
        <v>0</v>
      </c>
      <c r="W2244" s="185" t="n">
        <v>0</v>
      </c>
      <c r="X2244" s="185" t="n">
        <f aca="false">IF(OR(S2244="sì",S2244="forfettario 190"),SUM(T2244+W2244),SUM(T2244+V2244+W2244))</f>
        <v>0</v>
      </c>
      <c r="Y2244" s="205"/>
      <c r="Z2244" s="205"/>
      <c r="AA2244" s="206"/>
      <c r="AB2244" s="189" t="n">
        <f aca="false">IF(AA2244="SI",X2244,0)</f>
        <v>0</v>
      </c>
      <c r="AC2244" s="207"/>
      <c r="AD2244" s="207"/>
      <c r="AE2244" s="207"/>
      <c r="AF2244" s="207"/>
      <c r="AG2244" s="207"/>
      <c r="AH2244" s="208"/>
    </row>
    <row r="2245" customFormat="false" ht="13.5" hidden="false" customHeight="true" outlineLevel="0" collapsed="false">
      <c r="A2245" s="22" t="n">
        <v>2244</v>
      </c>
      <c r="B2245" s="180"/>
      <c r="C2245" s="22"/>
      <c r="D2245" s="22"/>
      <c r="E2245" s="22"/>
      <c r="F2245" s="22"/>
      <c r="G2245" s="22"/>
      <c r="H2245" s="183"/>
      <c r="I2245" s="183"/>
      <c r="J2245" s="22"/>
      <c r="K2245" s="191" t="e">
        <f aca="false">VLOOKUP('Altri Costi'!J2245,Legenda!$D$1:$F$258,2)</f>
        <v>#N/A</v>
      </c>
      <c r="L2245" s="22"/>
      <c r="M2245" s="22"/>
      <c r="N2245" s="203"/>
      <c r="O2245" s="183"/>
      <c r="P2245" s="22"/>
      <c r="Q2245" s="203"/>
      <c r="R2245" s="183"/>
      <c r="S2245" s="184" t="n">
        <f aca="false">'Piano Finanziario Annuale'!$F$6</f>
        <v>0</v>
      </c>
      <c r="T2245" s="185" t="n">
        <v>0</v>
      </c>
      <c r="U2245" s="186"/>
      <c r="V2245" s="187" t="n">
        <f aca="false">(T2245*U2245)</f>
        <v>0</v>
      </c>
      <c r="W2245" s="185" t="n">
        <v>0</v>
      </c>
      <c r="X2245" s="185" t="n">
        <f aca="false">IF(OR(S2245="sì",S2245="forfettario 190"),SUM(T2245+W2245),SUM(T2245+V2245+W2245))</f>
        <v>0</v>
      </c>
      <c r="Y2245" s="205"/>
      <c r="Z2245" s="205"/>
      <c r="AA2245" s="206"/>
      <c r="AB2245" s="189" t="n">
        <f aca="false">IF(AA2245="SI",X2245,0)</f>
        <v>0</v>
      </c>
      <c r="AC2245" s="207"/>
      <c r="AD2245" s="207"/>
      <c r="AE2245" s="207"/>
      <c r="AF2245" s="207"/>
      <c r="AG2245" s="207"/>
      <c r="AH2245" s="208"/>
    </row>
    <row r="2246" customFormat="false" ht="13.5" hidden="false" customHeight="true" outlineLevel="0" collapsed="false">
      <c r="A2246" s="22" t="n">
        <v>2245</v>
      </c>
      <c r="B2246" s="180"/>
      <c r="C2246" s="22"/>
      <c r="D2246" s="22"/>
      <c r="E2246" s="22"/>
      <c r="F2246" s="22"/>
      <c r="G2246" s="22"/>
      <c r="H2246" s="183"/>
      <c r="I2246" s="183"/>
      <c r="J2246" s="22"/>
      <c r="K2246" s="191" t="e">
        <f aca="false">VLOOKUP('Altri Costi'!J2246,Legenda!$D$1:$F$258,2)</f>
        <v>#N/A</v>
      </c>
      <c r="L2246" s="22"/>
      <c r="M2246" s="22"/>
      <c r="N2246" s="203"/>
      <c r="O2246" s="183"/>
      <c r="P2246" s="22"/>
      <c r="Q2246" s="203"/>
      <c r="R2246" s="183"/>
      <c r="S2246" s="184" t="n">
        <f aca="false">'Piano Finanziario Annuale'!$F$6</f>
        <v>0</v>
      </c>
      <c r="T2246" s="185" t="n">
        <v>0</v>
      </c>
      <c r="U2246" s="186"/>
      <c r="V2246" s="187" t="n">
        <f aca="false">(T2246*U2246)</f>
        <v>0</v>
      </c>
      <c r="W2246" s="185" t="n">
        <v>0</v>
      </c>
      <c r="X2246" s="185" t="n">
        <f aca="false">IF(OR(S2246="sì",S2246="forfettario 190"),SUM(T2246+W2246),SUM(T2246+V2246+W2246))</f>
        <v>0</v>
      </c>
      <c r="Y2246" s="205"/>
      <c r="Z2246" s="205"/>
      <c r="AA2246" s="206"/>
      <c r="AB2246" s="189" t="n">
        <f aca="false">IF(AA2246="SI",X2246,0)</f>
        <v>0</v>
      </c>
      <c r="AC2246" s="207"/>
      <c r="AD2246" s="207"/>
      <c r="AE2246" s="207"/>
      <c r="AF2246" s="207"/>
      <c r="AG2246" s="207"/>
      <c r="AH2246" s="208"/>
    </row>
    <row r="2247" customFormat="false" ht="13.5" hidden="false" customHeight="true" outlineLevel="0" collapsed="false">
      <c r="A2247" s="22" t="n">
        <v>2246</v>
      </c>
      <c r="B2247" s="180"/>
      <c r="C2247" s="22"/>
      <c r="D2247" s="22"/>
      <c r="E2247" s="22"/>
      <c r="F2247" s="22"/>
      <c r="G2247" s="22"/>
      <c r="H2247" s="183"/>
      <c r="I2247" s="183"/>
      <c r="J2247" s="22"/>
      <c r="K2247" s="191" t="e">
        <f aca="false">VLOOKUP('Altri Costi'!J2247,Legenda!$D$1:$F$258,2)</f>
        <v>#N/A</v>
      </c>
      <c r="L2247" s="22"/>
      <c r="M2247" s="22"/>
      <c r="N2247" s="203"/>
      <c r="O2247" s="183"/>
      <c r="P2247" s="22"/>
      <c r="Q2247" s="203"/>
      <c r="R2247" s="183"/>
      <c r="S2247" s="184" t="n">
        <f aca="false">'Piano Finanziario Annuale'!$F$6</f>
        <v>0</v>
      </c>
      <c r="T2247" s="185" t="n">
        <v>0</v>
      </c>
      <c r="U2247" s="186"/>
      <c r="V2247" s="187" t="n">
        <f aca="false">(T2247*U2247)</f>
        <v>0</v>
      </c>
      <c r="W2247" s="185" t="n">
        <v>0</v>
      </c>
      <c r="X2247" s="185" t="n">
        <f aca="false">IF(OR(S2247="sì",S2247="forfettario 190"),SUM(T2247+W2247),SUM(T2247+V2247+W2247))</f>
        <v>0</v>
      </c>
      <c r="Y2247" s="205"/>
      <c r="Z2247" s="205"/>
      <c r="AA2247" s="206"/>
      <c r="AB2247" s="189" t="n">
        <f aca="false">IF(AA2247="SI",X2247,0)</f>
        <v>0</v>
      </c>
      <c r="AC2247" s="207"/>
      <c r="AD2247" s="207"/>
      <c r="AE2247" s="207"/>
      <c r="AF2247" s="207"/>
      <c r="AG2247" s="207"/>
      <c r="AH2247" s="208"/>
    </row>
    <row r="2248" customFormat="false" ht="13.5" hidden="false" customHeight="true" outlineLevel="0" collapsed="false">
      <c r="A2248" s="22" t="n">
        <v>2247</v>
      </c>
      <c r="B2248" s="180"/>
      <c r="C2248" s="22"/>
      <c r="D2248" s="22"/>
      <c r="E2248" s="22"/>
      <c r="F2248" s="22"/>
      <c r="G2248" s="22"/>
      <c r="H2248" s="183"/>
      <c r="I2248" s="183"/>
      <c r="J2248" s="22"/>
      <c r="K2248" s="191" t="e">
        <f aca="false">VLOOKUP('Altri Costi'!J2248,Legenda!$D$1:$F$258,2)</f>
        <v>#N/A</v>
      </c>
      <c r="L2248" s="22"/>
      <c r="M2248" s="22"/>
      <c r="N2248" s="203"/>
      <c r="O2248" s="183"/>
      <c r="P2248" s="22"/>
      <c r="Q2248" s="203"/>
      <c r="R2248" s="183"/>
      <c r="S2248" s="184" t="n">
        <f aca="false">'Piano Finanziario Annuale'!$F$6</f>
        <v>0</v>
      </c>
      <c r="T2248" s="185" t="n">
        <v>0</v>
      </c>
      <c r="U2248" s="186"/>
      <c r="V2248" s="187" t="n">
        <f aca="false">(T2248*U2248)</f>
        <v>0</v>
      </c>
      <c r="W2248" s="185" t="n">
        <v>0</v>
      </c>
      <c r="X2248" s="185" t="n">
        <f aca="false">IF(OR(S2248="sì",S2248="forfettario 190"),SUM(T2248+W2248),SUM(T2248+V2248+W2248))</f>
        <v>0</v>
      </c>
      <c r="Y2248" s="205"/>
      <c r="Z2248" s="205"/>
      <c r="AA2248" s="206"/>
      <c r="AB2248" s="189" t="n">
        <f aca="false">IF(AA2248="SI",X2248,0)</f>
        <v>0</v>
      </c>
      <c r="AC2248" s="207"/>
      <c r="AD2248" s="207"/>
      <c r="AE2248" s="207"/>
      <c r="AF2248" s="207"/>
      <c r="AG2248" s="207"/>
      <c r="AH2248" s="208"/>
    </row>
    <row r="2249" customFormat="false" ht="13.5" hidden="false" customHeight="true" outlineLevel="0" collapsed="false">
      <c r="A2249" s="22" t="n">
        <v>2248</v>
      </c>
      <c r="B2249" s="180"/>
      <c r="C2249" s="22"/>
      <c r="D2249" s="22"/>
      <c r="E2249" s="22"/>
      <c r="F2249" s="22"/>
      <c r="G2249" s="22"/>
      <c r="H2249" s="183"/>
      <c r="I2249" s="183"/>
      <c r="J2249" s="22"/>
      <c r="K2249" s="191" t="e">
        <f aca="false">VLOOKUP('Altri Costi'!J2249,Legenda!$D$1:$F$258,2)</f>
        <v>#N/A</v>
      </c>
      <c r="L2249" s="22"/>
      <c r="M2249" s="22"/>
      <c r="N2249" s="203"/>
      <c r="O2249" s="183"/>
      <c r="P2249" s="22"/>
      <c r="Q2249" s="203"/>
      <c r="R2249" s="183"/>
      <c r="S2249" s="184" t="n">
        <f aca="false">'Piano Finanziario Annuale'!$F$6</f>
        <v>0</v>
      </c>
      <c r="T2249" s="185" t="n">
        <v>0</v>
      </c>
      <c r="U2249" s="186"/>
      <c r="V2249" s="187" t="n">
        <f aca="false">(T2249*U2249)</f>
        <v>0</v>
      </c>
      <c r="W2249" s="185" t="n">
        <v>0</v>
      </c>
      <c r="X2249" s="185" t="n">
        <f aca="false">IF(OR(S2249="sì",S2249="forfettario 190"),SUM(T2249+W2249),SUM(T2249+V2249+W2249))</f>
        <v>0</v>
      </c>
      <c r="Y2249" s="205"/>
      <c r="Z2249" s="205"/>
      <c r="AA2249" s="206"/>
      <c r="AB2249" s="189" t="n">
        <f aca="false">IF(AA2249="SI",X2249,0)</f>
        <v>0</v>
      </c>
      <c r="AC2249" s="207"/>
      <c r="AD2249" s="207"/>
      <c r="AE2249" s="207"/>
      <c r="AF2249" s="207"/>
      <c r="AG2249" s="207"/>
      <c r="AH2249" s="208"/>
    </row>
    <row r="2250" customFormat="false" ht="13.5" hidden="false" customHeight="true" outlineLevel="0" collapsed="false">
      <c r="A2250" s="22" t="n">
        <v>2249</v>
      </c>
      <c r="B2250" s="180"/>
      <c r="C2250" s="22"/>
      <c r="D2250" s="22"/>
      <c r="E2250" s="22"/>
      <c r="F2250" s="22"/>
      <c r="G2250" s="22"/>
      <c r="H2250" s="183"/>
      <c r="I2250" s="183"/>
      <c r="J2250" s="22"/>
      <c r="K2250" s="191" t="e">
        <f aca="false">VLOOKUP('Altri Costi'!J2250,Legenda!$D$1:$F$258,2)</f>
        <v>#N/A</v>
      </c>
      <c r="L2250" s="22"/>
      <c r="M2250" s="22"/>
      <c r="N2250" s="203"/>
      <c r="O2250" s="183"/>
      <c r="P2250" s="22"/>
      <c r="Q2250" s="203"/>
      <c r="R2250" s="183"/>
      <c r="S2250" s="184" t="n">
        <f aca="false">'Piano Finanziario Annuale'!$F$6</f>
        <v>0</v>
      </c>
      <c r="T2250" s="185" t="n">
        <v>0</v>
      </c>
      <c r="U2250" s="186"/>
      <c r="V2250" s="187" t="n">
        <f aca="false">(T2250*U2250)</f>
        <v>0</v>
      </c>
      <c r="W2250" s="185" t="n">
        <v>0</v>
      </c>
      <c r="X2250" s="185" t="n">
        <f aca="false">IF(OR(S2250="sì",S2250="forfettario 190"),SUM(T2250+W2250),SUM(T2250+V2250+W2250))</f>
        <v>0</v>
      </c>
      <c r="Y2250" s="205"/>
      <c r="Z2250" s="205"/>
      <c r="AA2250" s="206"/>
      <c r="AB2250" s="189" t="n">
        <f aca="false">IF(AA2250="SI",X2250,0)</f>
        <v>0</v>
      </c>
      <c r="AC2250" s="207"/>
      <c r="AD2250" s="207"/>
      <c r="AE2250" s="207"/>
      <c r="AF2250" s="207"/>
      <c r="AG2250" s="207"/>
      <c r="AH2250" s="208"/>
    </row>
    <row r="2251" customFormat="false" ht="13.5" hidden="false" customHeight="true" outlineLevel="0" collapsed="false">
      <c r="A2251" s="22" t="n">
        <v>2250</v>
      </c>
      <c r="B2251" s="180"/>
      <c r="C2251" s="22"/>
      <c r="D2251" s="22"/>
      <c r="E2251" s="22"/>
      <c r="F2251" s="22"/>
      <c r="G2251" s="22"/>
      <c r="H2251" s="183"/>
      <c r="I2251" s="183"/>
      <c r="J2251" s="22"/>
      <c r="K2251" s="191" t="e">
        <f aca="false">VLOOKUP('Altri Costi'!J2251,Legenda!$D$1:$F$258,2)</f>
        <v>#N/A</v>
      </c>
      <c r="L2251" s="22"/>
      <c r="M2251" s="22"/>
      <c r="N2251" s="203"/>
      <c r="O2251" s="183"/>
      <c r="P2251" s="22"/>
      <c r="Q2251" s="203"/>
      <c r="R2251" s="183"/>
      <c r="S2251" s="184" t="n">
        <f aca="false">'Piano Finanziario Annuale'!$F$6</f>
        <v>0</v>
      </c>
      <c r="T2251" s="185" t="n">
        <v>0</v>
      </c>
      <c r="U2251" s="186"/>
      <c r="V2251" s="187" t="n">
        <f aca="false">(T2251*U2251)</f>
        <v>0</v>
      </c>
      <c r="W2251" s="185" t="n">
        <v>0</v>
      </c>
      <c r="X2251" s="185" t="n">
        <f aca="false">IF(OR(S2251="sì",S2251="forfettario 190"),SUM(T2251+W2251),SUM(T2251+V2251+W2251))</f>
        <v>0</v>
      </c>
      <c r="Y2251" s="205"/>
      <c r="Z2251" s="205"/>
      <c r="AA2251" s="206"/>
      <c r="AB2251" s="189" t="n">
        <f aca="false">IF(AA2251="SI",X2251,0)</f>
        <v>0</v>
      </c>
      <c r="AC2251" s="207"/>
      <c r="AD2251" s="207"/>
      <c r="AE2251" s="207"/>
      <c r="AF2251" s="207"/>
      <c r="AG2251" s="207"/>
      <c r="AH2251" s="208"/>
    </row>
    <row r="2252" customFormat="false" ht="13.5" hidden="false" customHeight="true" outlineLevel="0" collapsed="false">
      <c r="A2252" s="22" t="n">
        <v>2251</v>
      </c>
      <c r="B2252" s="180"/>
      <c r="C2252" s="22"/>
      <c r="D2252" s="22"/>
      <c r="E2252" s="22"/>
      <c r="F2252" s="22"/>
      <c r="G2252" s="22"/>
      <c r="H2252" s="183"/>
      <c r="I2252" s="183"/>
      <c r="J2252" s="22"/>
      <c r="K2252" s="191" t="e">
        <f aca="false">VLOOKUP('Altri Costi'!J2252,Legenda!$D$1:$F$258,2)</f>
        <v>#N/A</v>
      </c>
      <c r="L2252" s="22"/>
      <c r="M2252" s="22"/>
      <c r="N2252" s="203"/>
      <c r="O2252" s="183"/>
      <c r="P2252" s="22"/>
      <c r="Q2252" s="203"/>
      <c r="R2252" s="183"/>
      <c r="S2252" s="184" t="n">
        <f aca="false">'Piano Finanziario Annuale'!$F$6</f>
        <v>0</v>
      </c>
      <c r="T2252" s="185" t="n">
        <v>0</v>
      </c>
      <c r="U2252" s="186"/>
      <c r="V2252" s="187" t="n">
        <f aca="false">(T2252*U2252)</f>
        <v>0</v>
      </c>
      <c r="W2252" s="185" t="n">
        <v>0</v>
      </c>
      <c r="X2252" s="185" t="n">
        <f aca="false">IF(OR(S2252="sì",S2252="forfettario 190"),SUM(T2252+W2252),SUM(T2252+V2252+W2252))</f>
        <v>0</v>
      </c>
      <c r="Y2252" s="205"/>
      <c r="Z2252" s="205"/>
      <c r="AA2252" s="206"/>
      <c r="AB2252" s="189" t="n">
        <f aca="false">IF(AA2252="SI",X2252,0)</f>
        <v>0</v>
      </c>
      <c r="AC2252" s="207"/>
      <c r="AD2252" s="207"/>
      <c r="AE2252" s="207"/>
      <c r="AF2252" s="207"/>
      <c r="AG2252" s="207"/>
      <c r="AH2252" s="208"/>
    </row>
    <row r="2253" customFormat="false" ht="13.5" hidden="false" customHeight="true" outlineLevel="0" collapsed="false">
      <c r="A2253" s="22" t="n">
        <v>2252</v>
      </c>
      <c r="B2253" s="180"/>
      <c r="C2253" s="22"/>
      <c r="D2253" s="22"/>
      <c r="E2253" s="22"/>
      <c r="F2253" s="22"/>
      <c r="G2253" s="22"/>
      <c r="H2253" s="183"/>
      <c r="I2253" s="183"/>
      <c r="J2253" s="22"/>
      <c r="K2253" s="191" t="e">
        <f aca="false">VLOOKUP('Altri Costi'!J2253,Legenda!$D$1:$F$258,2)</f>
        <v>#N/A</v>
      </c>
      <c r="L2253" s="22"/>
      <c r="M2253" s="22"/>
      <c r="N2253" s="203"/>
      <c r="O2253" s="183"/>
      <c r="P2253" s="22"/>
      <c r="Q2253" s="203"/>
      <c r="R2253" s="183"/>
      <c r="S2253" s="184" t="n">
        <f aca="false">'Piano Finanziario Annuale'!$F$6</f>
        <v>0</v>
      </c>
      <c r="T2253" s="185" t="n">
        <v>0</v>
      </c>
      <c r="U2253" s="186"/>
      <c r="V2253" s="187" t="n">
        <f aca="false">(T2253*U2253)</f>
        <v>0</v>
      </c>
      <c r="W2253" s="185" t="n">
        <v>0</v>
      </c>
      <c r="X2253" s="185" t="n">
        <f aca="false">IF(OR(S2253="sì",S2253="forfettario 190"),SUM(T2253+W2253),SUM(T2253+V2253+W2253))</f>
        <v>0</v>
      </c>
      <c r="Y2253" s="205"/>
      <c r="Z2253" s="205"/>
      <c r="AA2253" s="206"/>
      <c r="AB2253" s="189" t="n">
        <f aca="false">IF(AA2253="SI",X2253,0)</f>
        <v>0</v>
      </c>
      <c r="AC2253" s="207"/>
      <c r="AD2253" s="207"/>
      <c r="AE2253" s="207"/>
      <c r="AF2253" s="207"/>
      <c r="AG2253" s="207"/>
      <c r="AH2253" s="208"/>
    </row>
    <row r="2254" customFormat="false" ht="13.5" hidden="false" customHeight="true" outlineLevel="0" collapsed="false">
      <c r="A2254" s="22" t="n">
        <v>2253</v>
      </c>
      <c r="B2254" s="180"/>
      <c r="C2254" s="22"/>
      <c r="D2254" s="22"/>
      <c r="E2254" s="22"/>
      <c r="F2254" s="22"/>
      <c r="G2254" s="22"/>
      <c r="H2254" s="183"/>
      <c r="I2254" s="183"/>
      <c r="J2254" s="22"/>
      <c r="K2254" s="191" t="e">
        <f aca="false">VLOOKUP('Altri Costi'!J2254,Legenda!$D$1:$F$258,2)</f>
        <v>#N/A</v>
      </c>
      <c r="L2254" s="22"/>
      <c r="M2254" s="22"/>
      <c r="N2254" s="203"/>
      <c r="O2254" s="183"/>
      <c r="P2254" s="22"/>
      <c r="Q2254" s="203"/>
      <c r="R2254" s="183"/>
      <c r="S2254" s="184" t="n">
        <f aca="false">'Piano Finanziario Annuale'!$F$6</f>
        <v>0</v>
      </c>
      <c r="T2254" s="185" t="n">
        <v>0</v>
      </c>
      <c r="U2254" s="186"/>
      <c r="V2254" s="187" t="n">
        <f aca="false">(T2254*U2254)</f>
        <v>0</v>
      </c>
      <c r="W2254" s="185" t="n">
        <v>0</v>
      </c>
      <c r="X2254" s="185" t="n">
        <f aca="false">IF(OR(S2254="sì",S2254="forfettario 190"),SUM(T2254+W2254),SUM(T2254+V2254+W2254))</f>
        <v>0</v>
      </c>
      <c r="Y2254" s="205"/>
      <c r="Z2254" s="205"/>
      <c r="AA2254" s="206"/>
      <c r="AB2254" s="189" t="n">
        <f aca="false">IF(AA2254="SI",X2254,0)</f>
        <v>0</v>
      </c>
      <c r="AC2254" s="207"/>
      <c r="AD2254" s="207"/>
      <c r="AE2254" s="207"/>
      <c r="AF2254" s="207"/>
      <c r="AG2254" s="207"/>
      <c r="AH2254" s="208"/>
    </row>
    <row r="2255" customFormat="false" ht="13.5" hidden="false" customHeight="true" outlineLevel="0" collapsed="false">
      <c r="A2255" s="22" t="n">
        <v>2254</v>
      </c>
      <c r="B2255" s="180"/>
      <c r="C2255" s="22"/>
      <c r="D2255" s="22"/>
      <c r="E2255" s="22"/>
      <c r="F2255" s="22"/>
      <c r="G2255" s="22"/>
      <c r="H2255" s="183"/>
      <c r="I2255" s="183"/>
      <c r="J2255" s="22"/>
      <c r="K2255" s="191" t="e">
        <f aca="false">VLOOKUP('Altri Costi'!J2255,Legenda!$D$1:$F$258,2)</f>
        <v>#N/A</v>
      </c>
      <c r="L2255" s="22"/>
      <c r="M2255" s="22"/>
      <c r="N2255" s="203"/>
      <c r="O2255" s="183"/>
      <c r="P2255" s="22"/>
      <c r="Q2255" s="203"/>
      <c r="R2255" s="183"/>
      <c r="S2255" s="184" t="n">
        <f aca="false">'Piano Finanziario Annuale'!$F$6</f>
        <v>0</v>
      </c>
      <c r="T2255" s="185" t="n">
        <v>0</v>
      </c>
      <c r="U2255" s="186"/>
      <c r="V2255" s="187" t="n">
        <f aca="false">(T2255*U2255)</f>
        <v>0</v>
      </c>
      <c r="W2255" s="185" t="n">
        <v>0</v>
      </c>
      <c r="X2255" s="185" t="n">
        <f aca="false">IF(OR(S2255="sì",S2255="forfettario 190"),SUM(T2255+W2255),SUM(T2255+V2255+W2255))</f>
        <v>0</v>
      </c>
      <c r="Y2255" s="205"/>
      <c r="Z2255" s="205"/>
      <c r="AA2255" s="206"/>
      <c r="AB2255" s="189" t="n">
        <f aca="false">IF(AA2255="SI",X2255,0)</f>
        <v>0</v>
      </c>
      <c r="AC2255" s="207"/>
      <c r="AD2255" s="207"/>
      <c r="AE2255" s="207"/>
      <c r="AF2255" s="207"/>
      <c r="AG2255" s="207"/>
      <c r="AH2255" s="208"/>
    </row>
    <row r="2256" customFormat="false" ht="13.5" hidden="false" customHeight="true" outlineLevel="0" collapsed="false">
      <c r="A2256" s="22" t="n">
        <v>2255</v>
      </c>
      <c r="B2256" s="180"/>
      <c r="C2256" s="22"/>
      <c r="D2256" s="22"/>
      <c r="E2256" s="22"/>
      <c r="F2256" s="22"/>
      <c r="G2256" s="22"/>
      <c r="H2256" s="183"/>
      <c r="I2256" s="183"/>
      <c r="J2256" s="22"/>
      <c r="K2256" s="191" t="e">
        <f aca="false">VLOOKUP('Altri Costi'!J2256,Legenda!$D$1:$F$258,2)</f>
        <v>#N/A</v>
      </c>
      <c r="L2256" s="22"/>
      <c r="M2256" s="22"/>
      <c r="N2256" s="203"/>
      <c r="O2256" s="183"/>
      <c r="P2256" s="22"/>
      <c r="Q2256" s="203"/>
      <c r="R2256" s="183"/>
      <c r="S2256" s="184" t="n">
        <f aca="false">'Piano Finanziario Annuale'!$F$6</f>
        <v>0</v>
      </c>
      <c r="T2256" s="185" t="n">
        <v>0</v>
      </c>
      <c r="U2256" s="186"/>
      <c r="V2256" s="187" t="n">
        <f aca="false">(T2256*U2256)</f>
        <v>0</v>
      </c>
      <c r="W2256" s="185" t="n">
        <v>0</v>
      </c>
      <c r="X2256" s="185" t="n">
        <f aca="false">IF(OR(S2256="sì",S2256="forfettario 190"),SUM(T2256+W2256),SUM(T2256+V2256+W2256))</f>
        <v>0</v>
      </c>
      <c r="Y2256" s="205"/>
      <c r="Z2256" s="205"/>
      <c r="AA2256" s="206"/>
      <c r="AB2256" s="189" t="n">
        <f aca="false">IF(AA2256="SI",X2256,0)</f>
        <v>0</v>
      </c>
      <c r="AC2256" s="207"/>
      <c r="AD2256" s="207"/>
      <c r="AE2256" s="207"/>
      <c r="AF2256" s="207"/>
      <c r="AG2256" s="207"/>
      <c r="AH2256" s="208"/>
    </row>
    <row r="2257" customFormat="false" ht="13.5" hidden="false" customHeight="true" outlineLevel="0" collapsed="false">
      <c r="A2257" s="22" t="n">
        <v>2256</v>
      </c>
      <c r="B2257" s="180"/>
      <c r="C2257" s="22"/>
      <c r="D2257" s="22"/>
      <c r="E2257" s="22"/>
      <c r="F2257" s="22"/>
      <c r="G2257" s="22"/>
      <c r="H2257" s="183"/>
      <c r="I2257" s="183"/>
      <c r="J2257" s="22"/>
      <c r="K2257" s="191" t="e">
        <f aca="false">VLOOKUP('Altri Costi'!J2257,Legenda!$D$1:$F$258,2)</f>
        <v>#N/A</v>
      </c>
      <c r="L2257" s="22"/>
      <c r="M2257" s="22"/>
      <c r="N2257" s="203"/>
      <c r="O2257" s="183"/>
      <c r="P2257" s="22"/>
      <c r="Q2257" s="203"/>
      <c r="R2257" s="183"/>
      <c r="S2257" s="184" t="n">
        <f aca="false">'Piano Finanziario Annuale'!$F$6</f>
        <v>0</v>
      </c>
      <c r="T2257" s="185" t="n">
        <v>0</v>
      </c>
      <c r="U2257" s="186"/>
      <c r="V2257" s="187" t="n">
        <f aca="false">(T2257*U2257)</f>
        <v>0</v>
      </c>
      <c r="W2257" s="185" t="n">
        <v>0</v>
      </c>
      <c r="X2257" s="185" t="n">
        <f aca="false">IF(OR(S2257="sì",S2257="forfettario 190"),SUM(T2257+W2257),SUM(T2257+V2257+W2257))</f>
        <v>0</v>
      </c>
      <c r="Y2257" s="205"/>
      <c r="Z2257" s="205"/>
      <c r="AA2257" s="206"/>
      <c r="AB2257" s="189" t="n">
        <f aca="false">IF(AA2257="SI",X2257,0)</f>
        <v>0</v>
      </c>
      <c r="AC2257" s="207"/>
      <c r="AD2257" s="207"/>
      <c r="AE2257" s="207"/>
      <c r="AF2257" s="207"/>
      <c r="AG2257" s="207"/>
      <c r="AH2257" s="208"/>
    </row>
    <row r="2258" customFormat="false" ht="13.5" hidden="false" customHeight="true" outlineLevel="0" collapsed="false">
      <c r="A2258" s="22" t="n">
        <v>2257</v>
      </c>
      <c r="B2258" s="180"/>
      <c r="C2258" s="22"/>
      <c r="D2258" s="22"/>
      <c r="E2258" s="22"/>
      <c r="F2258" s="22"/>
      <c r="G2258" s="22"/>
      <c r="H2258" s="183"/>
      <c r="I2258" s="183"/>
      <c r="J2258" s="22"/>
      <c r="K2258" s="191" t="e">
        <f aca="false">VLOOKUP('Altri Costi'!J2258,Legenda!$D$1:$F$258,2)</f>
        <v>#N/A</v>
      </c>
      <c r="L2258" s="22"/>
      <c r="M2258" s="22"/>
      <c r="N2258" s="203"/>
      <c r="O2258" s="183"/>
      <c r="P2258" s="22"/>
      <c r="Q2258" s="203"/>
      <c r="R2258" s="183"/>
      <c r="S2258" s="184" t="n">
        <f aca="false">'Piano Finanziario Annuale'!$F$6</f>
        <v>0</v>
      </c>
      <c r="T2258" s="185" t="n">
        <v>0</v>
      </c>
      <c r="U2258" s="186"/>
      <c r="V2258" s="187" t="n">
        <f aca="false">(T2258*U2258)</f>
        <v>0</v>
      </c>
      <c r="W2258" s="185" t="n">
        <v>0</v>
      </c>
      <c r="X2258" s="185" t="n">
        <f aca="false">IF(OR(S2258="sì",S2258="forfettario 190"),SUM(T2258+W2258),SUM(T2258+V2258+W2258))</f>
        <v>0</v>
      </c>
      <c r="Y2258" s="205"/>
      <c r="Z2258" s="205"/>
      <c r="AA2258" s="206"/>
      <c r="AB2258" s="189" t="n">
        <f aca="false">IF(AA2258="SI",X2258,0)</f>
        <v>0</v>
      </c>
      <c r="AC2258" s="207"/>
      <c r="AD2258" s="207"/>
      <c r="AE2258" s="207"/>
      <c r="AF2258" s="207"/>
      <c r="AG2258" s="207"/>
      <c r="AH2258" s="208"/>
    </row>
    <row r="2259" customFormat="false" ht="13.5" hidden="false" customHeight="true" outlineLevel="0" collapsed="false">
      <c r="A2259" s="22" t="n">
        <v>2258</v>
      </c>
      <c r="B2259" s="180"/>
      <c r="C2259" s="22"/>
      <c r="D2259" s="22"/>
      <c r="E2259" s="22"/>
      <c r="F2259" s="22"/>
      <c r="G2259" s="22"/>
      <c r="H2259" s="183"/>
      <c r="I2259" s="183"/>
      <c r="J2259" s="22"/>
      <c r="K2259" s="191" t="e">
        <f aca="false">VLOOKUP('Altri Costi'!J2259,Legenda!$D$1:$F$258,2)</f>
        <v>#N/A</v>
      </c>
      <c r="L2259" s="22"/>
      <c r="M2259" s="22"/>
      <c r="N2259" s="203"/>
      <c r="O2259" s="183"/>
      <c r="P2259" s="22"/>
      <c r="Q2259" s="203"/>
      <c r="R2259" s="183"/>
      <c r="S2259" s="184" t="n">
        <f aca="false">'Piano Finanziario Annuale'!$F$6</f>
        <v>0</v>
      </c>
      <c r="T2259" s="185" t="n">
        <v>0</v>
      </c>
      <c r="U2259" s="186"/>
      <c r="V2259" s="187" t="n">
        <f aca="false">(T2259*U2259)</f>
        <v>0</v>
      </c>
      <c r="W2259" s="185" t="n">
        <v>0</v>
      </c>
      <c r="X2259" s="185" t="n">
        <f aca="false">IF(OR(S2259="sì",S2259="forfettario 190"),SUM(T2259+W2259),SUM(T2259+V2259+W2259))</f>
        <v>0</v>
      </c>
      <c r="Y2259" s="205"/>
      <c r="Z2259" s="205"/>
      <c r="AA2259" s="206"/>
      <c r="AB2259" s="189" t="n">
        <f aca="false">IF(AA2259="SI",X2259,0)</f>
        <v>0</v>
      </c>
      <c r="AC2259" s="207"/>
      <c r="AD2259" s="207"/>
      <c r="AE2259" s="207"/>
      <c r="AF2259" s="207"/>
      <c r="AG2259" s="207"/>
      <c r="AH2259" s="208"/>
    </row>
    <row r="2260" customFormat="false" ht="13.5" hidden="false" customHeight="true" outlineLevel="0" collapsed="false">
      <c r="A2260" s="22" t="n">
        <v>2259</v>
      </c>
      <c r="B2260" s="180"/>
      <c r="C2260" s="22"/>
      <c r="D2260" s="22"/>
      <c r="E2260" s="22"/>
      <c r="F2260" s="22"/>
      <c r="G2260" s="22"/>
      <c r="H2260" s="183"/>
      <c r="I2260" s="183"/>
      <c r="J2260" s="22"/>
      <c r="K2260" s="191" t="e">
        <f aca="false">VLOOKUP('Altri Costi'!J2260,Legenda!$D$1:$F$258,2)</f>
        <v>#N/A</v>
      </c>
      <c r="L2260" s="22"/>
      <c r="M2260" s="22"/>
      <c r="N2260" s="203"/>
      <c r="O2260" s="183"/>
      <c r="P2260" s="22"/>
      <c r="Q2260" s="203"/>
      <c r="R2260" s="183"/>
      <c r="S2260" s="184" t="n">
        <f aca="false">'Piano Finanziario Annuale'!$F$6</f>
        <v>0</v>
      </c>
      <c r="T2260" s="185" t="n">
        <v>0</v>
      </c>
      <c r="U2260" s="186"/>
      <c r="V2260" s="187" t="n">
        <f aca="false">(T2260*U2260)</f>
        <v>0</v>
      </c>
      <c r="W2260" s="185" t="n">
        <v>0</v>
      </c>
      <c r="X2260" s="185" t="n">
        <f aca="false">IF(OR(S2260="sì",S2260="forfettario 190"),SUM(T2260+W2260),SUM(T2260+V2260+W2260))</f>
        <v>0</v>
      </c>
      <c r="Y2260" s="205"/>
      <c r="Z2260" s="205"/>
      <c r="AA2260" s="206"/>
      <c r="AB2260" s="189" t="n">
        <f aca="false">IF(AA2260="SI",X2260,0)</f>
        <v>0</v>
      </c>
      <c r="AC2260" s="207"/>
      <c r="AD2260" s="207"/>
      <c r="AE2260" s="207"/>
      <c r="AF2260" s="207"/>
      <c r="AG2260" s="207"/>
      <c r="AH2260" s="208"/>
    </row>
    <row r="2261" customFormat="false" ht="13.5" hidden="false" customHeight="true" outlineLevel="0" collapsed="false">
      <c r="A2261" s="22" t="n">
        <v>2260</v>
      </c>
      <c r="B2261" s="180"/>
      <c r="C2261" s="22"/>
      <c r="D2261" s="22"/>
      <c r="E2261" s="22"/>
      <c r="F2261" s="22"/>
      <c r="G2261" s="22"/>
      <c r="H2261" s="183"/>
      <c r="I2261" s="183"/>
      <c r="J2261" s="22"/>
      <c r="K2261" s="191" t="e">
        <f aca="false">VLOOKUP('Altri Costi'!J2261,Legenda!$D$1:$F$258,2)</f>
        <v>#N/A</v>
      </c>
      <c r="L2261" s="22"/>
      <c r="M2261" s="22"/>
      <c r="N2261" s="203"/>
      <c r="O2261" s="183"/>
      <c r="P2261" s="22"/>
      <c r="Q2261" s="203"/>
      <c r="R2261" s="183"/>
      <c r="S2261" s="184" t="n">
        <f aca="false">'Piano Finanziario Annuale'!$F$6</f>
        <v>0</v>
      </c>
      <c r="T2261" s="185" t="n">
        <v>0</v>
      </c>
      <c r="U2261" s="186"/>
      <c r="V2261" s="187" t="n">
        <f aca="false">(T2261*U2261)</f>
        <v>0</v>
      </c>
      <c r="W2261" s="185" t="n">
        <v>0</v>
      </c>
      <c r="X2261" s="185" t="n">
        <f aca="false">IF(OR(S2261="sì",S2261="forfettario 190"),SUM(T2261+W2261),SUM(T2261+V2261+W2261))</f>
        <v>0</v>
      </c>
      <c r="Y2261" s="205"/>
      <c r="Z2261" s="205"/>
      <c r="AA2261" s="206"/>
      <c r="AB2261" s="189" t="n">
        <f aca="false">IF(AA2261="SI",X2261,0)</f>
        <v>0</v>
      </c>
      <c r="AC2261" s="207"/>
      <c r="AD2261" s="207"/>
      <c r="AE2261" s="207"/>
      <c r="AF2261" s="207"/>
      <c r="AG2261" s="207"/>
      <c r="AH2261" s="208"/>
    </row>
    <row r="2262" customFormat="false" ht="13.5" hidden="false" customHeight="true" outlineLevel="0" collapsed="false">
      <c r="A2262" s="22" t="n">
        <v>2261</v>
      </c>
      <c r="B2262" s="180"/>
      <c r="C2262" s="22"/>
      <c r="D2262" s="22"/>
      <c r="E2262" s="22"/>
      <c r="F2262" s="22"/>
      <c r="G2262" s="22"/>
      <c r="H2262" s="183"/>
      <c r="I2262" s="183"/>
      <c r="J2262" s="22"/>
      <c r="K2262" s="191" t="e">
        <f aca="false">VLOOKUP('Altri Costi'!J2262,Legenda!$D$1:$F$258,2)</f>
        <v>#N/A</v>
      </c>
      <c r="L2262" s="22"/>
      <c r="M2262" s="22"/>
      <c r="N2262" s="203"/>
      <c r="O2262" s="183"/>
      <c r="P2262" s="22"/>
      <c r="Q2262" s="203"/>
      <c r="R2262" s="183"/>
      <c r="S2262" s="184" t="n">
        <f aca="false">'Piano Finanziario Annuale'!$F$6</f>
        <v>0</v>
      </c>
      <c r="T2262" s="185" t="n">
        <v>0</v>
      </c>
      <c r="U2262" s="186"/>
      <c r="V2262" s="187" t="n">
        <f aca="false">(T2262*U2262)</f>
        <v>0</v>
      </c>
      <c r="W2262" s="185" t="n">
        <v>0</v>
      </c>
      <c r="X2262" s="185" t="n">
        <f aca="false">IF(OR(S2262="sì",S2262="forfettario 190"),SUM(T2262+W2262),SUM(T2262+V2262+W2262))</f>
        <v>0</v>
      </c>
      <c r="Y2262" s="205"/>
      <c r="Z2262" s="205"/>
      <c r="AA2262" s="206"/>
      <c r="AB2262" s="189" t="n">
        <f aca="false">IF(AA2262="SI",X2262,0)</f>
        <v>0</v>
      </c>
      <c r="AC2262" s="207"/>
      <c r="AD2262" s="207"/>
      <c r="AE2262" s="207"/>
      <c r="AF2262" s="207"/>
      <c r="AG2262" s="207"/>
      <c r="AH2262" s="208"/>
    </row>
    <row r="2263" customFormat="false" ht="13.5" hidden="false" customHeight="true" outlineLevel="0" collapsed="false">
      <c r="A2263" s="22" t="n">
        <v>2262</v>
      </c>
      <c r="B2263" s="180"/>
      <c r="C2263" s="22"/>
      <c r="D2263" s="22"/>
      <c r="E2263" s="22"/>
      <c r="F2263" s="22"/>
      <c r="G2263" s="22"/>
      <c r="H2263" s="183"/>
      <c r="I2263" s="183"/>
      <c r="J2263" s="22"/>
      <c r="K2263" s="191" t="e">
        <f aca="false">VLOOKUP('Altri Costi'!J2263,Legenda!$D$1:$F$258,2)</f>
        <v>#N/A</v>
      </c>
      <c r="L2263" s="22"/>
      <c r="M2263" s="22"/>
      <c r="N2263" s="203"/>
      <c r="O2263" s="183"/>
      <c r="P2263" s="22"/>
      <c r="Q2263" s="203"/>
      <c r="R2263" s="183"/>
      <c r="S2263" s="184" t="n">
        <f aca="false">'Piano Finanziario Annuale'!$F$6</f>
        <v>0</v>
      </c>
      <c r="T2263" s="185" t="n">
        <v>0</v>
      </c>
      <c r="U2263" s="186"/>
      <c r="V2263" s="187" t="n">
        <f aca="false">(T2263*U2263)</f>
        <v>0</v>
      </c>
      <c r="W2263" s="185" t="n">
        <v>0</v>
      </c>
      <c r="X2263" s="185" t="n">
        <f aca="false">IF(OR(S2263="sì",S2263="forfettario 190"),SUM(T2263+W2263),SUM(T2263+V2263+W2263))</f>
        <v>0</v>
      </c>
      <c r="Y2263" s="205"/>
      <c r="Z2263" s="205"/>
      <c r="AA2263" s="206"/>
      <c r="AB2263" s="189" t="n">
        <f aca="false">IF(AA2263="SI",X2263,0)</f>
        <v>0</v>
      </c>
      <c r="AC2263" s="207"/>
      <c r="AD2263" s="207"/>
      <c r="AE2263" s="207"/>
      <c r="AF2263" s="207"/>
      <c r="AG2263" s="207"/>
      <c r="AH2263" s="208"/>
    </row>
    <row r="2264" customFormat="false" ht="13.5" hidden="false" customHeight="true" outlineLevel="0" collapsed="false">
      <c r="A2264" s="22" t="n">
        <v>2263</v>
      </c>
      <c r="B2264" s="180"/>
      <c r="C2264" s="22"/>
      <c r="D2264" s="22"/>
      <c r="E2264" s="22"/>
      <c r="F2264" s="22"/>
      <c r="G2264" s="22"/>
      <c r="H2264" s="183"/>
      <c r="I2264" s="183"/>
      <c r="J2264" s="22"/>
      <c r="K2264" s="191" t="e">
        <f aca="false">VLOOKUP('Altri Costi'!J2264,Legenda!$D$1:$F$258,2)</f>
        <v>#N/A</v>
      </c>
      <c r="L2264" s="22"/>
      <c r="M2264" s="22"/>
      <c r="N2264" s="203"/>
      <c r="O2264" s="183"/>
      <c r="P2264" s="22"/>
      <c r="Q2264" s="203"/>
      <c r="R2264" s="183"/>
      <c r="S2264" s="184" t="n">
        <f aca="false">'Piano Finanziario Annuale'!$F$6</f>
        <v>0</v>
      </c>
      <c r="T2264" s="185" t="n">
        <v>0</v>
      </c>
      <c r="U2264" s="186"/>
      <c r="V2264" s="187" t="n">
        <f aca="false">(T2264*U2264)</f>
        <v>0</v>
      </c>
      <c r="W2264" s="185" t="n">
        <v>0</v>
      </c>
      <c r="X2264" s="185" t="n">
        <f aca="false">IF(OR(S2264="sì",S2264="forfettario 190"),SUM(T2264+W2264),SUM(T2264+V2264+W2264))</f>
        <v>0</v>
      </c>
      <c r="Y2264" s="205"/>
      <c r="Z2264" s="205"/>
      <c r="AA2264" s="206"/>
      <c r="AB2264" s="189" t="n">
        <f aca="false">IF(AA2264="SI",X2264,0)</f>
        <v>0</v>
      </c>
      <c r="AC2264" s="207"/>
      <c r="AD2264" s="207"/>
      <c r="AE2264" s="207"/>
      <c r="AF2264" s="207"/>
      <c r="AG2264" s="207"/>
      <c r="AH2264" s="208"/>
    </row>
    <row r="2265" customFormat="false" ht="13.5" hidden="false" customHeight="true" outlineLevel="0" collapsed="false">
      <c r="A2265" s="22" t="n">
        <v>2264</v>
      </c>
      <c r="B2265" s="180"/>
      <c r="C2265" s="22"/>
      <c r="D2265" s="22"/>
      <c r="E2265" s="22"/>
      <c r="F2265" s="22"/>
      <c r="G2265" s="22"/>
      <c r="H2265" s="183"/>
      <c r="I2265" s="183"/>
      <c r="J2265" s="22"/>
      <c r="K2265" s="191" t="e">
        <f aca="false">VLOOKUP('Altri Costi'!J2265,Legenda!$D$1:$F$258,2)</f>
        <v>#N/A</v>
      </c>
      <c r="L2265" s="22"/>
      <c r="M2265" s="22"/>
      <c r="N2265" s="203"/>
      <c r="O2265" s="183"/>
      <c r="P2265" s="22"/>
      <c r="Q2265" s="203"/>
      <c r="R2265" s="183"/>
      <c r="S2265" s="184" t="n">
        <f aca="false">'Piano Finanziario Annuale'!$F$6</f>
        <v>0</v>
      </c>
      <c r="T2265" s="185" t="n">
        <v>0</v>
      </c>
      <c r="U2265" s="186"/>
      <c r="V2265" s="187" t="n">
        <f aca="false">(T2265*U2265)</f>
        <v>0</v>
      </c>
      <c r="W2265" s="185" t="n">
        <v>0</v>
      </c>
      <c r="X2265" s="185" t="n">
        <f aca="false">IF(OR(S2265="sì",S2265="forfettario 190"),SUM(T2265+W2265),SUM(T2265+V2265+W2265))</f>
        <v>0</v>
      </c>
      <c r="Y2265" s="205"/>
      <c r="Z2265" s="205"/>
      <c r="AA2265" s="206"/>
      <c r="AB2265" s="189" t="n">
        <f aca="false">IF(AA2265="SI",X2265,0)</f>
        <v>0</v>
      </c>
      <c r="AC2265" s="207"/>
      <c r="AD2265" s="207"/>
      <c r="AE2265" s="207"/>
      <c r="AF2265" s="207"/>
      <c r="AG2265" s="207"/>
      <c r="AH2265" s="208"/>
    </row>
    <row r="2266" customFormat="false" ht="13.5" hidden="false" customHeight="true" outlineLevel="0" collapsed="false">
      <c r="A2266" s="22" t="n">
        <v>2265</v>
      </c>
      <c r="B2266" s="180"/>
      <c r="C2266" s="22"/>
      <c r="D2266" s="22"/>
      <c r="E2266" s="22"/>
      <c r="F2266" s="22"/>
      <c r="G2266" s="22"/>
      <c r="H2266" s="183"/>
      <c r="I2266" s="183"/>
      <c r="J2266" s="22"/>
      <c r="K2266" s="191" t="e">
        <f aca="false">VLOOKUP('Altri Costi'!J2266,Legenda!$D$1:$F$258,2)</f>
        <v>#N/A</v>
      </c>
      <c r="L2266" s="22"/>
      <c r="M2266" s="22"/>
      <c r="N2266" s="203"/>
      <c r="O2266" s="183"/>
      <c r="P2266" s="22"/>
      <c r="Q2266" s="203"/>
      <c r="R2266" s="183"/>
      <c r="S2266" s="184" t="n">
        <f aca="false">'Piano Finanziario Annuale'!$F$6</f>
        <v>0</v>
      </c>
      <c r="T2266" s="185" t="n">
        <v>0</v>
      </c>
      <c r="U2266" s="186"/>
      <c r="V2266" s="187" t="n">
        <f aca="false">(T2266*U2266)</f>
        <v>0</v>
      </c>
      <c r="W2266" s="185" t="n">
        <v>0</v>
      </c>
      <c r="X2266" s="185" t="n">
        <f aca="false">IF(OR(S2266="sì",S2266="forfettario 190"),SUM(T2266+W2266),SUM(T2266+V2266+W2266))</f>
        <v>0</v>
      </c>
      <c r="Y2266" s="205"/>
      <c r="Z2266" s="205"/>
      <c r="AA2266" s="206"/>
      <c r="AB2266" s="189" t="n">
        <f aca="false">IF(AA2266="SI",X2266,0)</f>
        <v>0</v>
      </c>
      <c r="AC2266" s="207"/>
      <c r="AD2266" s="207"/>
      <c r="AE2266" s="207"/>
      <c r="AF2266" s="207"/>
      <c r="AG2266" s="207"/>
      <c r="AH2266" s="208"/>
    </row>
    <row r="2267" customFormat="false" ht="13.5" hidden="false" customHeight="true" outlineLevel="0" collapsed="false">
      <c r="A2267" s="22" t="n">
        <v>2266</v>
      </c>
      <c r="B2267" s="180"/>
      <c r="C2267" s="22"/>
      <c r="D2267" s="22"/>
      <c r="E2267" s="22"/>
      <c r="F2267" s="22"/>
      <c r="G2267" s="22"/>
      <c r="H2267" s="183"/>
      <c r="I2267" s="183"/>
      <c r="J2267" s="22"/>
      <c r="K2267" s="191" t="e">
        <f aca="false">VLOOKUP('Altri Costi'!J2267,Legenda!$D$1:$F$258,2)</f>
        <v>#N/A</v>
      </c>
      <c r="L2267" s="22"/>
      <c r="M2267" s="22"/>
      <c r="N2267" s="203"/>
      <c r="O2267" s="183"/>
      <c r="P2267" s="22"/>
      <c r="Q2267" s="203"/>
      <c r="R2267" s="183"/>
      <c r="S2267" s="184" t="n">
        <f aca="false">'Piano Finanziario Annuale'!$F$6</f>
        <v>0</v>
      </c>
      <c r="T2267" s="185" t="n">
        <v>0</v>
      </c>
      <c r="U2267" s="186"/>
      <c r="V2267" s="187" t="n">
        <f aca="false">(T2267*U2267)</f>
        <v>0</v>
      </c>
      <c r="W2267" s="185" t="n">
        <v>0</v>
      </c>
      <c r="X2267" s="185" t="n">
        <f aca="false">IF(OR(S2267="sì",S2267="forfettario 190"),SUM(T2267+W2267),SUM(T2267+V2267+W2267))</f>
        <v>0</v>
      </c>
      <c r="Y2267" s="205"/>
      <c r="Z2267" s="205"/>
      <c r="AA2267" s="206"/>
      <c r="AB2267" s="189" t="n">
        <f aca="false">IF(AA2267="SI",X2267,0)</f>
        <v>0</v>
      </c>
      <c r="AC2267" s="207"/>
      <c r="AD2267" s="207"/>
      <c r="AE2267" s="207"/>
      <c r="AF2267" s="207"/>
      <c r="AG2267" s="207"/>
      <c r="AH2267" s="208"/>
    </row>
    <row r="2268" customFormat="false" ht="13.5" hidden="false" customHeight="true" outlineLevel="0" collapsed="false">
      <c r="A2268" s="22" t="n">
        <v>2267</v>
      </c>
      <c r="B2268" s="180"/>
      <c r="C2268" s="22"/>
      <c r="D2268" s="22"/>
      <c r="E2268" s="22"/>
      <c r="F2268" s="22"/>
      <c r="G2268" s="22"/>
      <c r="H2268" s="183"/>
      <c r="I2268" s="183"/>
      <c r="J2268" s="22"/>
      <c r="K2268" s="191" t="e">
        <f aca="false">VLOOKUP('Altri Costi'!J2268,Legenda!$D$1:$F$258,2)</f>
        <v>#N/A</v>
      </c>
      <c r="L2268" s="22"/>
      <c r="M2268" s="22"/>
      <c r="N2268" s="203"/>
      <c r="O2268" s="183"/>
      <c r="P2268" s="22"/>
      <c r="Q2268" s="203"/>
      <c r="R2268" s="183"/>
      <c r="S2268" s="184" t="n">
        <f aca="false">'Piano Finanziario Annuale'!$F$6</f>
        <v>0</v>
      </c>
      <c r="T2268" s="185" t="n">
        <v>0</v>
      </c>
      <c r="U2268" s="186"/>
      <c r="V2268" s="187" t="n">
        <f aca="false">(T2268*U2268)</f>
        <v>0</v>
      </c>
      <c r="W2268" s="185" t="n">
        <v>0</v>
      </c>
      <c r="X2268" s="185" t="n">
        <f aca="false">IF(OR(S2268="sì",S2268="forfettario 190"),SUM(T2268+W2268),SUM(T2268+V2268+W2268))</f>
        <v>0</v>
      </c>
      <c r="Y2268" s="205"/>
      <c r="Z2268" s="205"/>
      <c r="AA2268" s="206"/>
      <c r="AB2268" s="189" t="n">
        <f aca="false">IF(AA2268="SI",X2268,0)</f>
        <v>0</v>
      </c>
      <c r="AC2268" s="207"/>
      <c r="AD2268" s="207"/>
      <c r="AE2268" s="207"/>
      <c r="AF2268" s="207"/>
      <c r="AG2268" s="207"/>
      <c r="AH2268" s="208"/>
    </row>
    <row r="2269" customFormat="false" ht="13.5" hidden="false" customHeight="true" outlineLevel="0" collapsed="false">
      <c r="A2269" s="22" t="n">
        <v>2268</v>
      </c>
      <c r="B2269" s="180"/>
      <c r="C2269" s="22"/>
      <c r="D2269" s="22"/>
      <c r="E2269" s="22"/>
      <c r="F2269" s="22"/>
      <c r="G2269" s="22"/>
      <c r="H2269" s="183"/>
      <c r="I2269" s="183"/>
      <c r="J2269" s="22"/>
      <c r="K2269" s="191" t="e">
        <f aca="false">VLOOKUP('Altri Costi'!J2269,Legenda!$D$1:$F$258,2)</f>
        <v>#N/A</v>
      </c>
      <c r="L2269" s="22"/>
      <c r="M2269" s="22"/>
      <c r="N2269" s="203"/>
      <c r="O2269" s="183"/>
      <c r="P2269" s="22"/>
      <c r="Q2269" s="203"/>
      <c r="R2269" s="183"/>
      <c r="S2269" s="184" t="n">
        <f aca="false">'Piano Finanziario Annuale'!$F$6</f>
        <v>0</v>
      </c>
      <c r="T2269" s="185" t="n">
        <v>0</v>
      </c>
      <c r="U2269" s="186"/>
      <c r="V2269" s="187" t="n">
        <f aca="false">(T2269*U2269)</f>
        <v>0</v>
      </c>
      <c r="W2269" s="185" t="n">
        <v>0</v>
      </c>
      <c r="X2269" s="185" t="n">
        <f aca="false">IF(OR(S2269="sì",S2269="forfettario 190"),SUM(T2269+W2269),SUM(T2269+V2269+W2269))</f>
        <v>0</v>
      </c>
      <c r="Y2269" s="205"/>
      <c r="Z2269" s="205"/>
      <c r="AA2269" s="206"/>
      <c r="AB2269" s="189" t="n">
        <f aca="false">IF(AA2269="SI",X2269,0)</f>
        <v>0</v>
      </c>
      <c r="AC2269" s="207"/>
      <c r="AD2269" s="207"/>
      <c r="AE2269" s="207"/>
      <c r="AF2269" s="207"/>
      <c r="AG2269" s="207"/>
      <c r="AH2269" s="208"/>
    </row>
    <row r="2270" customFormat="false" ht="13.5" hidden="false" customHeight="true" outlineLevel="0" collapsed="false">
      <c r="A2270" s="22" t="n">
        <v>2269</v>
      </c>
      <c r="B2270" s="180"/>
      <c r="C2270" s="22"/>
      <c r="D2270" s="22"/>
      <c r="E2270" s="22"/>
      <c r="F2270" s="22"/>
      <c r="G2270" s="22"/>
      <c r="H2270" s="183"/>
      <c r="I2270" s="183"/>
      <c r="J2270" s="22"/>
      <c r="K2270" s="191" t="e">
        <f aca="false">VLOOKUP('Altri Costi'!J2270,Legenda!$D$1:$F$258,2)</f>
        <v>#N/A</v>
      </c>
      <c r="L2270" s="22"/>
      <c r="M2270" s="22"/>
      <c r="N2270" s="203"/>
      <c r="O2270" s="183"/>
      <c r="P2270" s="22"/>
      <c r="Q2270" s="203"/>
      <c r="R2270" s="183"/>
      <c r="S2270" s="184" t="n">
        <f aca="false">'Piano Finanziario Annuale'!$F$6</f>
        <v>0</v>
      </c>
      <c r="T2270" s="185" t="n">
        <v>0</v>
      </c>
      <c r="U2270" s="186"/>
      <c r="V2270" s="187" t="n">
        <f aca="false">(T2270*U2270)</f>
        <v>0</v>
      </c>
      <c r="W2270" s="185" t="n">
        <v>0</v>
      </c>
      <c r="X2270" s="185" t="n">
        <f aca="false">IF(OR(S2270="sì",S2270="forfettario 190"),SUM(T2270+W2270),SUM(T2270+V2270+W2270))</f>
        <v>0</v>
      </c>
      <c r="Y2270" s="205"/>
      <c r="Z2270" s="205"/>
      <c r="AA2270" s="206"/>
      <c r="AB2270" s="189" t="n">
        <f aca="false">IF(AA2270="SI",X2270,0)</f>
        <v>0</v>
      </c>
      <c r="AC2270" s="207"/>
      <c r="AD2270" s="207"/>
      <c r="AE2270" s="207"/>
      <c r="AF2270" s="207"/>
      <c r="AG2270" s="207"/>
      <c r="AH2270" s="208"/>
    </row>
    <row r="2271" customFormat="false" ht="13.5" hidden="false" customHeight="true" outlineLevel="0" collapsed="false">
      <c r="A2271" s="22" t="n">
        <v>2270</v>
      </c>
      <c r="B2271" s="180"/>
      <c r="C2271" s="22"/>
      <c r="D2271" s="22"/>
      <c r="E2271" s="22"/>
      <c r="F2271" s="22"/>
      <c r="G2271" s="22"/>
      <c r="H2271" s="183"/>
      <c r="I2271" s="183"/>
      <c r="J2271" s="22"/>
      <c r="K2271" s="191" t="e">
        <f aca="false">VLOOKUP('Altri Costi'!J2271,Legenda!$D$1:$F$258,2)</f>
        <v>#N/A</v>
      </c>
      <c r="L2271" s="22"/>
      <c r="M2271" s="22"/>
      <c r="N2271" s="203"/>
      <c r="O2271" s="183"/>
      <c r="P2271" s="22"/>
      <c r="Q2271" s="203"/>
      <c r="R2271" s="183"/>
      <c r="S2271" s="184" t="n">
        <f aca="false">'Piano Finanziario Annuale'!$F$6</f>
        <v>0</v>
      </c>
      <c r="T2271" s="185" t="n">
        <v>0</v>
      </c>
      <c r="U2271" s="186"/>
      <c r="V2271" s="187" t="n">
        <f aca="false">(T2271*U2271)</f>
        <v>0</v>
      </c>
      <c r="W2271" s="185" t="n">
        <v>0</v>
      </c>
      <c r="X2271" s="185" t="n">
        <f aca="false">IF(OR(S2271="sì",S2271="forfettario 190"),SUM(T2271+W2271),SUM(T2271+V2271+W2271))</f>
        <v>0</v>
      </c>
      <c r="Y2271" s="205"/>
      <c r="Z2271" s="205"/>
      <c r="AA2271" s="206"/>
      <c r="AB2271" s="189" t="n">
        <f aca="false">IF(AA2271="SI",X2271,0)</f>
        <v>0</v>
      </c>
      <c r="AC2271" s="207"/>
      <c r="AD2271" s="207"/>
      <c r="AE2271" s="207"/>
      <c r="AF2271" s="207"/>
      <c r="AG2271" s="207"/>
      <c r="AH2271" s="208"/>
    </row>
    <row r="2272" customFormat="false" ht="13.5" hidden="false" customHeight="true" outlineLevel="0" collapsed="false">
      <c r="A2272" s="22" t="n">
        <v>2271</v>
      </c>
      <c r="B2272" s="180"/>
      <c r="C2272" s="22"/>
      <c r="D2272" s="22"/>
      <c r="E2272" s="22"/>
      <c r="F2272" s="22"/>
      <c r="G2272" s="22"/>
      <c r="H2272" s="183"/>
      <c r="I2272" s="183"/>
      <c r="J2272" s="22"/>
      <c r="K2272" s="191" t="e">
        <f aca="false">VLOOKUP('Altri Costi'!J2272,Legenda!$D$1:$F$258,2)</f>
        <v>#N/A</v>
      </c>
      <c r="L2272" s="22"/>
      <c r="M2272" s="22"/>
      <c r="N2272" s="203"/>
      <c r="O2272" s="183"/>
      <c r="P2272" s="22"/>
      <c r="Q2272" s="203"/>
      <c r="R2272" s="183"/>
      <c r="S2272" s="184" t="n">
        <f aca="false">'Piano Finanziario Annuale'!$F$6</f>
        <v>0</v>
      </c>
      <c r="T2272" s="185" t="n">
        <v>0</v>
      </c>
      <c r="U2272" s="186"/>
      <c r="V2272" s="187" t="n">
        <f aca="false">(T2272*U2272)</f>
        <v>0</v>
      </c>
      <c r="W2272" s="185" t="n">
        <v>0</v>
      </c>
      <c r="X2272" s="185" t="n">
        <f aca="false">IF(OR(S2272="sì",S2272="forfettario 190"),SUM(T2272+W2272),SUM(T2272+V2272+W2272))</f>
        <v>0</v>
      </c>
      <c r="Y2272" s="205"/>
      <c r="Z2272" s="205"/>
      <c r="AA2272" s="206"/>
      <c r="AB2272" s="189" t="n">
        <f aca="false">IF(AA2272="SI",X2272,0)</f>
        <v>0</v>
      </c>
      <c r="AC2272" s="207"/>
      <c r="AD2272" s="207"/>
      <c r="AE2272" s="207"/>
      <c r="AF2272" s="207"/>
      <c r="AG2272" s="207"/>
      <c r="AH2272" s="208"/>
    </row>
    <row r="2273" customFormat="false" ht="13.5" hidden="false" customHeight="true" outlineLevel="0" collapsed="false">
      <c r="A2273" s="22" t="n">
        <v>2272</v>
      </c>
      <c r="B2273" s="180"/>
      <c r="C2273" s="22"/>
      <c r="D2273" s="22"/>
      <c r="E2273" s="22"/>
      <c r="F2273" s="22"/>
      <c r="G2273" s="22"/>
      <c r="H2273" s="183"/>
      <c r="I2273" s="183"/>
      <c r="J2273" s="22"/>
      <c r="K2273" s="191" t="e">
        <f aca="false">VLOOKUP('Altri Costi'!J2273,Legenda!$D$1:$F$258,2)</f>
        <v>#N/A</v>
      </c>
      <c r="L2273" s="22"/>
      <c r="M2273" s="22"/>
      <c r="N2273" s="203"/>
      <c r="O2273" s="183"/>
      <c r="P2273" s="22"/>
      <c r="Q2273" s="203"/>
      <c r="R2273" s="183"/>
      <c r="S2273" s="184" t="n">
        <f aca="false">'Piano Finanziario Annuale'!$F$6</f>
        <v>0</v>
      </c>
      <c r="T2273" s="185" t="n">
        <v>0</v>
      </c>
      <c r="U2273" s="186"/>
      <c r="V2273" s="187" t="n">
        <f aca="false">(T2273*U2273)</f>
        <v>0</v>
      </c>
      <c r="W2273" s="185" t="n">
        <v>0</v>
      </c>
      <c r="X2273" s="185" t="n">
        <f aca="false">IF(OR(S2273="sì",S2273="forfettario 190"),SUM(T2273+W2273),SUM(T2273+V2273+W2273))</f>
        <v>0</v>
      </c>
      <c r="Y2273" s="205"/>
      <c r="Z2273" s="205"/>
      <c r="AA2273" s="206"/>
      <c r="AB2273" s="189" t="n">
        <f aca="false">IF(AA2273="SI",X2273,0)</f>
        <v>0</v>
      </c>
      <c r="AC2273" s="207"/>
      <c r="AD2273" s="207"/>
      <c r="AE2273" s="207"/>
      <c r="AF2273" s="207"/>
      <c r="AG2273" s="207"/>
      <c r="AH2273" s="208"/>
    </row>
    <row r="2274" customFormat="false" ht="13.5" hidden="false" customHeight="true" outlineLevel="0" collapsed="false">
      <c r="A2274" s="22" t="n">
        <v>2273</v>
      </c>
      <c r="B2274" s="180"/>
      <c r="C2274" s="22"/>
      <c r="D2274" s="22"/>
      <c r="E2274" s="22"/>
      <c r="F2274" s="22"/>
      <c r="G2274" s="22"/>
      <c r="H2274" s="183"/>
      <c r="I2274" s="183"/>
      <c r="J2274" s="22"/>
      <c r="K2274" s="191" t="e">
        <f aca="false">VLOOKUP('Altri Costi'!J2274,Legenda!$D$1:$F$258,2)</f>
        <v>#N/A</v>
      </c>
      <c r="L2274" s="22"/>
      <c r="M2274" s="22"/>
      <c r="N2274" s="203"/>
      <c r="O2274" s="183"/>
      <c r="P2274" s="22"/>
      <c r="Q2274" s="203"/>
      <c r="R2274" s="183"/>
      <c r="S2274" s="184" t="n">
        <f aca="false">'Piano Finanziario Annuale'!$F$6</f>
        <v>0</v>
      </c>
      <c r="T2274" s="185" t="n">
        <v>0</v>
      </c>
      <c r="U2274" s="186"/>
      <c r="V2274" s="187" t="n">
        <f aca="false">(T2274*U2274)</f>
        <v>0</v>
      </c>
      <c r="W2274" s="185" t="n">
        <v>0</v>
      </c>
      <c r="X2274" s="185" t="n">
        <f aca="false">IF(OR(S2274="sì",S2274="forfettario 190"),SUM(T2274+W2274),SUM(T2274+V2274+W2274))</f>
        <v>0</v>
      </c>
      <c r="Y2274" s="205"/>
      <c r="Z2274" s="205"/>
      <c r="AA2274" s="206"/>
      <c r="AB2274" s="189" t="n">
        <f aca="false">IF(AA2274="SI",X2274,0)</f>
        <v>0</v>
      </c>
      <c r="AC2274" s="207"/>
      <c r="AD2274" s="207"/>
      <c r="AE2274" s="207"/>
      <c r="AF2274" s="207"/>
      <c r="AG2274" s="207"/>
      <c r="AH2274" s="208"/>
    </row>
    <row r="2275" customFormat="false" ht="13.5" hidden="false" customHeight="true" outlineLevel="0" collapsed="false">
      <c r="A2275" s="22" t="n">
        <v>2274</v>
      </c>
      <c r="B2275" s="180"/>
      <c r="C2275" s="22"/>
      <c r="D2275" s="22"/>
      <c r="E2275" s="22"/>
      <c r="F2275" s="22"/>
      <c r="G2275" s="22"/>
      <c r="H2275" s="183"/>
      <c r="I2275" s="183"/>
      <c r="J2275" s="22"/>
      <c r="K2275" s="191" t="e">
        <f aca="false">VLOOKUP('Altri Costi'!J2275,Legenda!$D$1:$F$258,2)</f>
        <v>#N/A</v>
      </c>
      <c r="L2275" s="22"/>
      <c r="M2275" s="22"/>
      <c r="N2275" s="203"/>
      <c r="O2275" s="183"/>
      <c r="P2275" s="22"/>
      <c r="Q2275" s="203"/>
      <c r="R2275" s="183"/>
      <c r="S2275" s="184" t="n">
        <f aca="false">'Piano Finanziario Annuale'!$F$6</f>
        <v>0</v>
      </c>
      <c r="T2275" s="185" t="n">
        <v>0</v>
      </c>
      <c r="U2275" s="186"/>
      <c r="V2275" s="187" t="n">
        <f aca="false">(T2275*U2275)</f>
        <v>0</v>
      </c>
      <c r="W2275" s="185" t="n">
        <v>0</v>
      </c>
      <c r="X2275" s="185" t="n">
        <f aca="false">IF(OR(S2275="sì",S2275="forfettario 190"),SUM(T2275+W2275),SUM(T2275+V2275+W2275))</f>
        <v>0</v>
      </c>
      <c r="Y2275" s="205"/>
      <c r="Z2275" s="205"/>
      <c r="AA2275" s="206"/>
      <c r="AB2275" s="189" t="n">
        <f aca="false">IF(AA2275="SI",X2275,0)</f>
        <v>0</v>
      </c>
      <c r="AC2275" s="207"/>
      <c r="AD2275" s="207"/>
      <c r="AE2275" s="207"/>
      <c r="AF2275" s="207"/>
      <c r="AG2275" s="207"/>
      <c r="AH2275" s="208"/>
    </row>
    <row r="2276" customFormat="false" ht="13.5" hidden="false" customHeight="true" outlineLevel="0" collapsed="false">
      <c r="A2276" s="22" t="n">
        <v>2275</v>
      </c>
      <c r="B2276" s="180"/>
      <c r="C2276" s="22"/>
      <c r="D2276" s="22"/>
      <c r="E2276" s="22"/>
      <c r="F2276" s="22"/>
      <c r="G2276" s="22"/>
      <c r="H2276" s="183"/>
      <c r="I2276" s="183"/>
      <c r="J2276" s="22"/>
      <c r="K2276" s="191" t="e">
        <f aca="false">VLOOKUP('Altri Costi'!J2276,Legenda!$D$1:$F$258,2)</f>
        <v>#N/A</v>
      </c>
      <c r="L2276" s="22"/>
      <c r="M2276" s="22"/>
      <c r="N2276" s="203"/>
      <c r="O2276" s="183"/>
      <c r="P2276" s="22"/>
      <c r="Q2276" s="203"/>
      <c r="R2276" s="183"/>
      <c r="S2276" s="184" t="n">
        <f aca="false">'Piano Finanziario Annuale'!$F$6</f>
        <v>0</v>
      </c>
      <c r="T2276" s="185" t="n">
        <v>0</v>
      </c>
      <c r="U2276" s="186"/>
      <c r="V2276" s="187" t="n">
        <f aca="false">(T2276*U2276)</f>
        <v>0</v>
      </c>
      <c r="W2276" s="185" t="n">
        <v>0</v>
      </c>
      <c r="X2276" s="185" t="n">
        <f aca="false">IF(OR(S2276="sì",S2276="forfettario 190"),SUM(T2276+W2276),SUM(T2276+V2276+W2276))</f>
        <v>0</v>
      </c>
      <c r="Y2276" s="205"/>
      <c r="Z2276" s="205"/>
      <c r="AA2276" s="206"/>
      <c r="AB2276" s="189" t="n">
        <f aca="false">IF(AA2276="SI",X2276,0)</f>
        <v>0</v>
      </c>
      <c r="AC2276" s="207"/>
      <c r="AD2276" s="207"/>
      <c r="AE2276" s="207"/>
      <c r="AF2276" s="207"/>
      <c r="AG2276" s="207"/>
      <c r="AH2276" s="208"/>
    </row>
    <row r="2277" customFormat="false" ht="13.5" hidden="false" customHeight="true" outlineLevel="0" collapsed="false">
      <c r="A2277" s="22" t="n">
        <v>2276</v>
      </c>
      <c r="B2277" s="180"/>
      <c r="C2277" s="22"/>
      <c r="D2277" s="22"/>
      <c r="E2277" s="22"/>
      <c r="F2277" s="22"/>
      <c r="G2277" s="22"/>
      <c r="H2277" s="183"/>
      <c r="I2277" s="183"/>
      <c r="J2277" s="22"/>
      <c r="K2277" s="191" t="e">
        <f aca="false">VLOOKUP('Altri Costi'!J2277,Legenda!$D$1:$F$258,2)</f>
        <v>#N/A</v>
      </c>
      <c r="L2277" s="22"/>
      <c r="M2277" s="22"/>
      <c r="N2277" s="203"/>
      <c r="O2277" s="183"/>
      <c r="P2277" s="22"/>
      <c r="Q2277" s="203"/>
      <c r="R2277" s="183"/>
      <c r="S2277" s="184" t="n">
        <f aca="false">'Piano Finanziario Annuale'!$F$6</f>
        <v>0</v>
      </c>
      <c r="T2277" s="185" t="n">
        <v>0</v>
      </c>
      <c r="U2277" s="186"/>
      <c r="V2277" s="187" t="n">
        <f aca="false">(T2277*U2277)</f>
        <v>0</v>
      </c>
      <c r="W2277" s="185" t="n">
        <v>0</v>
      </c>
      <c r="X2277" s="185" t="n">
        <f aca="false">IF(OR(S2277="sì",S2277="forfettario 190"),SUM(T2277+W2277),SUM(T2277+V2277+W2277))</f>
        <v>0</v>
      </c>
      <c r="Y2277" s="205"/>
      <c r="Z2277" s="205"/>
      <c r="AA2277" s="206"/>
      <c r="AB2277" s="189" t="n">
        <f aca="false">IF(AA2277="SI",X2277,0)</f>
        <v>0</v>
      </c>
      <c r="AC2277" s="207"/>
      <c r="AD2277" s="207"/>
      <c r="AE2277" s="207"/>
      <c r="AF2277" s="207"/>
      <c r="AG2277" s="207"/>
      <c r="AH2277" s="208"/>
    </row>
    <row r="2278" customFormat="false" ht="13.5" hidden="false" customHeight="true" outlineLevel="0" collapsed="false">
      <c r="A2278" s="22" t="n">
        <v>2277</v>
      </c>
      <c r="B2278" s="180"/>
      <c r="C2278" s="22"/>
      <c r="D2278" s="22"/>
      <c r="E2278" s="22"/>
      <c r="F2278" s="22"/>
      <c r="G2278" s="22"/>
      <c r="H2278" s="183"/>
      <c r="I2278" s="183"/>
      <c r="J2278" s="22"/>
      <c r="K2278" s="191" t="e">
        <f aca="false">VLOOKUP('Altri Costi'!J2278,Legenda!$D$1:$F$258,2)</f>
        <v>#N/A</v>
      </c>
      <c r="L2278" s="22"/>
      <c r="M2278" s="22"/>
      <c r="N2278" s="203"/>
      <c r="O2278" s="183"/>
      <c r="P2278" s="22"/>
      <c r="Q2278" s="203"/>
      <c r="R2278" s="183"/>
      <c r="S2278" s="184" t="n">
        <f aca="false">'Piano Finanziario Annuale'!$F$6</f>
        <v>0</v>
      </c>
      <c r="T2278" s="185" t="n">
        <v>0</v>
      </c>
      <c r="U2278" s="186"/>
      <c r="V2278" s="187" t="n">
        <f aca="false">(T2278*U2278)</f>
        <v>0</v>
      </c>
      <c r="W2278" s="185" t="n">
        <v>0</v>
      </c>
      <c r="X2278" s="185" t="n">
        <f aca="false">IF(OR(S2278="sì",S2278="forfettario 190"),SUM(T2278+W2278),SUM(T2278+V2278+W2278))</f>
        <v>0</v>
      </c>
      <c r="Y2278" s="205"/>
      <c r="Z2278" s="205"/>
      <c r="AA2278" s="206"/>
      <c r="AB2278" s="189" t="n">
        <f aca="false">IF(AA2278="SI",X2278,0)</f>
        <v>0</v>
      </c>
      <c r="AC2278" s="207"/>
      <c r="AD2278" s="207"/>
      <c r="AE2278" s="207"/>
      <c r="AF2278" s="207"/>
      <c r="AG2278" s="207"/>
      <c r="AH2278" s="208"/>
    </row>
    <row r="2279" customFormat="false" ht="13.5" hidden="false" customHeight="true" outlineLevel="0" collapsed="false">
      <c r="A2279" s="22" t="n">
        <v>2278</v>
      </c>
      <c r="B2279" s="180"/>
      <c r="C2279" s="22"/>
      <c r="D2279" s="22"/>
      <c r="E2279" s="22"/>
      <c r="F2279" s="22"/>
      <c r="G2279" s="22"/>
      <c r="H2279" s="183"/>
      <c r="I2279" s="183"/>
      <c r="J2279" s="22"/>
      <c r="K2279" s="191" t="e">
        <f aca="false">VLOOKUP('Altri Costi'!J2279,Legenda!$D$1:$F$258,2)</f>
        <v>#N/A</v>
      </c>
      <c r="L2279" s="22"/>
      <c r="M2279" s="22"/>
      <c r="N2279" s="203"/>
      <c r="O2279" s="183"/>
      <c r="P2279" s="22"/>
      <c r="Q2279" s="203"/>
      <c r="R2279" s="183"/>
      <c r="S2279" s="184" t="n">
        <f aca="false">'Piano Finanziario Annuale'!$F$6</f>
        <v>0</v>
      </c>
      <c r="T2279" s="185" t="n">
        <v>0</v>
      </c>
      <c r="U2279" s="186"/>
      <c r="V2279" s="187" t="n">
        <f aca="false">(T2279*U2279)</f>
        <v>0</v>
      </c>
      <c r="W2279" s="185" t="n">
        <v>0</v>
      </c>
      <c r="X2279" s="185" t="n">
        <f aca="false">IF(OR(S2279="sì",S2279="forfettario 190"),SUM(T2279+W2279),SUM(T2279+V2279+W2279))</f>
        <v>0</v>
      </c>
      <c r="Y2279" s="205"/>
      <c r="Z2279" s="205"/>
      <c r="AA2279" s="206"/>
      <c r="AB2279" s="189" t="n">
        <f aca="false">IF(AA2279="SI",X2279,0)</f>
        <v>0</v>
      </c>
      <c r="AC2279" s="207"/>
      <c r="AD2279" s="207"/>
      <c r="AE2279" s="207"/>
      <c r="AF2279" s="207"/>
      <c r="AG2279" s="207"/>
      <c r="AH2279" s="208"/>
    </row>
    <row r="2280" customFormat="false" ht="13.5" hidden="false" customHeight="true" outlineLevel="0" collapsed="false">
      <c r="A2280" s="22" t="n">
        <v>2279</v>
      </c>
      <c r="B2280" s="180"/>
      <c r="C2280" s="22"/>
      <c r="D2280" s="22"/>
      <c r="E2280" s="22"/>
      <c r="F2280" s="22"/>
      <c r="G2280" s="22"/>
      <c r="H2280" s="183"/>
      <c r="I2280" s="183"/>
      <c r="J2280" s="22"/>
      <c r="K2280" s="191" t="e">
        <f aca="false">VLOOKUP('Altri Costi'!J2280,Legenda!$D$1:$F$258,2)</f>
        <v>#N/A</v>
      </c>
      <c r="L2280" s="22"/>
      <c r="M2280" s="22"/>
      <c r="N2280" s="203"/>
      <c r="O2280" s="183"/>
      <c r="P2280" s="22"/>
      <c r="Q2280" s="203"/>
      <c r="R2280" s="183"/>
      <c r="S2280" s="184" t="n">
        <f aca="false">'Piano Finanziario Annuale'!$F$6</f>
        <v>0</v>
      </c>
      <c r="T2280" s="185" t="n">
        <v>0</v>
      </c>
      <c r="U2280" s="186"/>
      <c r="V2280" s="187" t="n">
        <f aca="false">(T2280*U2280)</f>
        <v>0</v>
      </c>
      <c r="W2280" s="185" t="n">
        <v>0</v>
      </c>
      <c r="X2280" s="185" t="n">
        <f aca="false">IF(OR(S2280="sì",S2280="forfettario 190"),SUM(T2280+W2280),SUM(T2280+V2280+W2280))</f>
        <v>0</v>
      </c>
      <c r="Y2280" s="205"/>
      <c r="Z2280" s="205"/>
      <c r="AA2280" s="206"/>
      <c r="AB2280" s="189" t="n">
        <f aca="false">IF(AA2280="SI",X2280,0)</f>
        <v>0</v>
      </c>
      <c r="AC2280" s="207"/>
      <c r="AD2280" s="207"/>
      <c r="AE2280" s="207"/>
      <c r="AF2280" s="207"/>
      <c r="AG2280" s="207"/>
      <c r="AH2280" s="208"/>
    </row>
    <row r="2281" customFormat="false" ht="13.5" hidden="false" customHeight="true" outlineLevel="0" collapsed="false">
      <c r="A2281" s="22" t="n">
        <v>2280</v>
      </c>
      <c r="B2281" s="180"/>
      <c r="C2281" s="22"/>
      <c r="D2281" s="22"/>
      <c r="E2281" s="22"/>
      <c r="F2281" s="22"/>
      <c r="G2281" s="22"/>
      <c r="H2281" s="183"/>
      <c r="I2281" s="183"/>
      <c r="J2281" s="22"/>
      <c r="K2281" s="191" t="e">
        <f aca="false">VLOOKUP('Altri Costi'!J2281,Legenda!$D$1:$F$258,2)</f>
        <v>#N/A</v>
      </c>
      <c r="L2281" s="22"/>
      <c r="M2281" s="22"/>
      <c r="N2281" s="203"/>
      <c r="O2281" s="183"/>
      <c r="P2281" s="22"/>
      <c r="Q2281" s="203"/>
      <c r="R2281" s="183"/>
      <c r="S2281" s="184" t="n">
        <f aca="false">'Piano Finanziario Annuale'!$F$6</f>
        <v>0</v>
      </c>
      <c r="T2281" s="185" t="n">
        <v>0</v>
      </c>
      <c r="U2281" s="186"/>
      <c r="V2281" s="187" t="n">
        <f aca="false">(T2281*U2281)</f>
        <v>0</v>
      </c>
      <c r="W2281" s="185" t="n">
        <v>0</v>
      </c>
      <c r="X2281" s="185" t="n">
        <f aca="false">IF(OR(S2281="sì",S2281="forfettario 190"),SUM(T2281+W2281),SUM(T2281+V2281+W2281))</f>
        <v>0</v>
      </c>
      <c r="Y2281" s="205"/>
      <c r="Z2281" s="205"/>
      <c r="AA2281" s="206"/>
      <c r="AB2281" s="189" t="n">
        <f aca="false">IF(AA2281="SI",X2281,0)</f>
        <v>0</v>
      </c>
      <c r="AC2281" s="207"/>
      <c r="AD2281" s="207"/>
      <c r="AE2281" s="207"/>
      <c r="AF2281" s="207"/>
      <c r="AG2281" s="207"/>
      <c r="AH2281" s="208"/>
    </row>
    <row r="2282" customFormat="false" ht="13.5" hidden="false" customHeight="true" outlineLevel="0" collapsed="false">
      <c r="A2282" s="22" t="n">
        <v>2281</v>
      </c>
      <c r="B2282" s="180"/>
      <c r="C2282" s="22"/>
      <c r="D2282" s="22"/>
      <c r="E2282" s="22"/>
      <c r="F2282" s="22"/>
      <c r="G2282" s="22"/>
      <c r="H2282" s="183"/>
      <c r="I2282" s="183"/>
      <c r="J2282" s="22"/>
      <c r="K2282" s="191" t="e">
        <f aca="false">VLOOKUP('Altri Costi'!J2282,Legenda!$D$1:$F$258,2)</f>
        <v>#N/A</v>
      </c>
      <c r="L2282" s="22"/>
      <c r="M2282" s="22"/>
      <c r="N2282" s="203"/>
      <c r="O2282" s="183"/>
      <c r="P2282" s="22"/>
      <c r="Q2282" s="203"/>
      <c r="R2282" s="183"/>
      <c r="S2282" s="184" t="n">
        <f aca="false">'Piano Finanziario Annuale'!$F$6</f>
        <v>0</v>
      </c>
      <c r="T2282" s="185" t="n">
        <v>0</v>
      </c>
      <c r="U2282" s="186"/>
      <c r="V2282" s="187" t="n">
        <f aca="false">(T2282*U2282)</f>
        <v>0</v>
      </c>
      <c r="W2282" s="185" t="n">
        <v>0</v>
      </c>
      <c r="X2282" s="185" t="n">
        <f aca="false">IF(OR(S2282="sì",S2282="forfettario 190"),SUM(T2282+W2282),SUM(T2282+V2282+W2282))</f>
        <v>0</v>
      </c>
      <c r="Y2282" s="205"/>
      <c r="Z2282" s="205"/>
      <c r="AA2282" s="206"/>
      <c r="AB2282" s="189" t="n">
        <f aca="false">IF(AA2282="SI",X2282,0)</f>
        <v>0</v>
      </c>
      <c r="AC2282" s="207"/>
      <c r="AD2282" s="207"/>
      <c r="AE2282" s="207"/>
      <c r="AF2282" s="207"/>
      <c r="AG2282" s="207"/>
      <c r="AH2282" s="208"/>
    </row>
    <row r="2283" customFormat="false" ht="13.5" hidden="false" customHeight="true" outlineLevel="0" collapsed="false">
      <c r="A2283" s="22" t="n">
        <v>2282</v>
      </c>
      <c r="B2283" s="180"/>
      <c r="C2283" s="22"/>
      <c r="D2283" s="22"/>
      <c r="E2283" s="22"/>
      <c r="F2283" s="22"/>
      <c r="G2283" s="22"/>
      <c r="H2283" s="183"/>
      <c r="I2283" s="183"/>
      <c r="J2283" s="22"/>
      <c r="K2283" s="191" t="e">
        <f aca="false">VLOOKUP('Altri Costi'!J2283,Legenda!$D$1:$F$258,2)</f>
        <v>#N/A</v>
      </c>
      <c r="L2283" s="22"/>
      <c r="M2283" s="22"/>
      <c r="N2283" s="203"/>
      <c r="O2283" s="183"/>
      <c r="P2283" s="22"/>
      <c r="Q2283" s="203"/>
      <c r="R2283" s="183"/>
      <c r="S2283" s="184" t="n">
        <f aca="false">'Piano Finanziario Annuale'!$F$6</f>
        <v>0</v>
      </c>
      <c r="T2283" s="185" t="n">
        <v>0</v>
      </c>
      <c r="U2283" s="186"/>
      <c r="V2283" s="187" t="n">
        <f aca="false">(T2283*U2283)</f>
        <v>0</v>
      </c>
      <c r="W2283" s="185" t="n">
        <v>0</v>
      </c>
      <c r="X2283" s="185" t="n">
        <f aca="false">IF(OR(S2283="sì",S2283="forfettario 190"),SUM(T2283+W2283),SUM(T2283+V2283+W2283))</f>
        <v>0</v>
      </c>
      <c r="Y2283" s="205"/>
      <c r="Z2283" s="205"/>
      <c r="AA2283" s="206"/>
      <c r="AB2283" s="189" t="n">
        <f aca="false">IF(AA2283="SI",X2283,0)</f>
        <v>0</v>
      </c>
      <c r="AC2283" s="207"/>
      <c r="AD2283" s="207"/>
      <c r="AE2283" s="207"/>
      <c r="AF2283" s="207"/>
      <c r="AG2283" s="207"/>
      <c r="AH2283" s="208"/>
    </row>
    <row r="2284" customFormat="false" ht="13.5" hidden="false" customHeight="true" outlineLevel="0" collapsed="false">
      <c r="A2284" s="22" t="n">
        <v>2283</v>
      </c>
      <c r="B2284" s="180"/>
      <c r="C2284" s="22"/>
      <c r="D2284" s="22"/>
      <c r="E2284" s="22"/>
      <c r="F2284" s="22"/>
      <c r="G2284" s="22"/>
      <c r="H2284" s="183"/>
      <c r="I2284" s="183"/>
      <c r="J2284" s="22"/>
      <c r="K2284" s="191" t="e">
        <f aca="false">VLOOKUP('Altri Costi'!J2284,Legenda!$D$1:$F$258,2)</f>
        <v>#N/A</v>
      </c>
      <c r="L2284" s="22"/>
      <c r="M2284" s="22"/>
      <c r="N2284" s="203"/>
      <c r="O2284" s="183"/>
      <c r="P2284" s="22"/>
      <c r="Q2284" s="203"/>
      <c r="R2284" s="183"/>
      <c r="S2284" s="184" t="n">
        <f aca="false">'Piano Finanziario Annuale'!$F$6</f>
        <v>0</v>
      </c>
      <c r="T2284" s="185" t="n">
        <v>0</v>
      </c>
      <c r="U2284" s="186"/>
      <c r="V2284" s="187" t="n">
        <f aca="false">(T2284*U2284)</f>
        <v>0</v>
      </c>
      <c r="W2284" s="185" t="n">
        <v>0</v>
      </c>
      <c r="X2284" s="185" t="n">
        <f aca="false">IF(OR(S2284="sì",S2284="forfettario 190"),SUM(T2284+W2284),SUM(T2284+V2284+W2284))</f>
        <v>0</v>
      </c>
      <c r="Y2284" s="205"/>
      <c r="Z2284" s="205"/>
      <c r="AA2284" s="206"/>
      <c r="AB2284" s="189" t="n">
        <f aca="false">IF(AA2284="SI",X2284,0)</f>
        <v>0</v>
      </c>
      <c r="AC2284" s="207"/>
      <c r="AD2284" s="207"/>
      <c r="AE2284" s="207"/>
      <c r="AF2284" s="207"/>
      <c r="AG2284" s="207"/>
      <c r="AH2284" s="208"/>
    </row>
    <row r="2285" customFormat="false" ht="13.5" hidden="false" customHeight="true" outlineLevel="0" collapsed="false">
      <c r="A2285" s="22" t="n">
        <v>2284</v>
      </c>
      <c r="B2285" s="180"/>
      <c r="C2285" s="22"/>
      <c r="D2285" s="22"/>
      <c r="E2285" s="22"/>
      <c r="F2285" s="22"/>
      <c r="G2285" s="22"/>
      <c r="H2285" s="183"/>
      <c r="I2285" s="183"/>
      <c r="J2285" s="22"/>
      <c r="K2285" s="191" t="e">
        <f aca="false">VLOOKUP('Altri Costi'!J2285,Legenda!$D$1:$F$258,2)</f>
        <v>#N/A</v>
      </c>
      <c r="L2285" s="22"/>
      <c r="M2285" s="22"/>
      <c r="N2285" s="203"/>
      <c r="O2285" s="183"/>
      <c r="P2285" s="22"/>
      <c r="Q2285" s="203"/>
      <c r="R2285" s="183"/>
      <c r="S2285" s="184" t="n">
        <f aca="false">'Piano Finanziario Annuale'!$F$6</f>
        <v>0</v>
      </c>
      <c r="T2285" s="185" t="n">
        <v>0</v>
      </c>
      <c r="U2285" s="186"/>
      <c r="V2285" s="187" t="n">
        <f aca="false">(T2285*U2285)</f>
        <v>0</v>
      </c>
      <c r="W2285" s="185" t="n">
        <v>0</v>
      </c>
      <c r="X2285" s="185" t="n">
        <f aca="false">IF(OR(S2285="sì",S2285="forfettario 190"),SUM(T2285+W2285),SUM(T2285+V2285+W2285))</f>
        <v>0</v>
      </c>
      <c r="Y2285" s="205"/>
      <c r="Z2285" s="205"/>
      <c r="AA2285" s="206"/>
      <c r="AB2285" s="189" t="n">
        <f aca="false">IF(AA2285="SI",X2285,0)</f>
        <v>0</v>
      </c>
      <c r="AC2285" s="207"/>
      <c r="AD2285" s="207"/>
      <c r="AE2285" s="207"/>
      <c r="AF2285" s="207"/>
      <c r="AG2285" s="207"/>
      <c r="AH2285" s="208"/>
    </row>
    <row r="2286" customFormat="false" ht="13.5" hidden="false" customHeight="true" outlineLevel="0" collapsed="false">
      <c r="A2286" s="22" t="n">
        <v>2285</v>
      </c>
      <c r="B2286" s="180"/>
      <c r="C2286" s="22"/>
      <c r="D2286" s="22"/>
      <c r="E2286" s="22"/>
      <c r="F2286" s="22"/>
      <c r="G2286" s="22"/>
      <c r="H2286" s="183"/>
      <c r="I2286" s="183"/>
      <c r="J2286" s="22"/>
      <c r="K2286" s="191" t="e">
        <f aca="false">VLOOKUP('Altri Costi'!J2286,Legenda!$D$1:$F$258,2)</f>
        <v>#N/A</v>
      </c>
      <c r="L2286" s="22"/>
      <c r="M2286" s="22"/>
      <c r="N2286" s="203"/>
      <c r="O2286" s="183"/>
      <c r="P2286" s="22"/>
      <c r="Q2286" s="203"/>
      <c r="R2286" s="183"/>
      <c r="S2286" s="184" t="n">
        <f aca="false">'Piano Finanziario Annuale'!$F$6</f>
        <v>0</v>
      </c>
      <c r="T2286" s="185" t="n">
        <v>0</v>
      </c>
      <c r="U2286" s="186"/>
      <c r="V2286" s="187" t="n">
        <f aca="false">(T2286*U2286)</f>
        <v>0</v>
      </c>
      <c r="W2286" s="185" t="n">
        <v>0</v>
      </c>
      <c r="X2286" s="185" t="n">
        <f aca="false">IF(OR(S2286="sì",S2286="forfettario 190"),SUM(T2286+W2286),SUM(T2286+V2286+W2286))</f>
        <v>0</v>
      </c>
      <c r="Y2286" s="205"/>
      <c r="Z2286" s="205"/>
      <c r="AA2286" s="206"/>
      <c r="AB2286" s="189" t="n">
        <f aca="false">IF(AA2286="SI",X2286,0)</f>
        <v>0</v>
      </c>
      <c r="AC2286" s="207"/>
      <c r="AD2286" s="207"/>
      <c r="AE2286" s="207"/>
      <c r="AF2286" s="207"/>
      <c r="AG2286" s="207"/>
      <c r="AH2286" s="208"/>
    </row>
    <row r="2287" customFormat="false" ht="13.5" hidden="false" customHeight="true" outlineLevel="0" collapsed="false">
      <c r="A2287" s="22" t="n">
        <v>2286</v>
      </c>
      <c r="B2287" s="180"/>
      <c r="C2287" s="22"/>
      <c r="D2287" s="22"/>
      <c r="E2287" s="22"/>
      <c r="F2287" s="22"/>
      <c r="G2287" s="22"/>
      <c r="H2287" s="183"/>
      <c r="I2287" s="183"/>
      <c r="J2287" s="22"/>
      <c r="K2287" s="191" t="e">
        <f aca="false">VLOOKUP('Altri Costi'!J2287,Legenda!$D$1:$F$258,2)</f>
        <v>#N/A</v>
      </c>
      <c r="L2287" s="22"/>
      <c r="M2287" s="22"/>
      <c r="N2287" s="203"/>
      <c r="O2287" s="183"/>
      <c r="P2287" s="22"/>
      <c r="Q2287" s="203"/>
      <c r="R2287" s="183"/>
      <c r="S2287" s="184" t="n">
        <f aca="false">'Piano Finanziario Annuale'!$F$6</f>
        <v>0</v>
      </c>
      <c r="T2287" s="185" t="n">
        <v>0</v>
      </c>
      <c r="U2287" s="186"/>
      <c r="V2287" s="187" t="n">
        <f aca="false">(T2287*U2287)</f>
        <v>0</v>
      </c>
      <c r="W2287" s="185" t="n">
        <v>0</v>
      </c>
      <c r="X2287" s="185" t="n">
        <f aca="false">IF(OR(S2287="sì",S2287="forfettario 190"),SUM(T2287+W2287),SUM(T2287+V2287+W2287))</f>
        <v>0</v>
      </c>
      <c r="Y2287" s="205"/>
      <c r="Z2287" s="205"/>
      <c r="AA2287" s="206"/>
      <c r="AB2287" s="189" t="n">
        <f aca="false">IF(AA2287="SI",X2287,0)</f>
        <v>0</v>
      </c>
      <c r="AC2287" s="207"/>
      <c r="AD2287" s="207"/>
      <c r="AE2287" s="207"/>
      <c r="AF2287" s="207"/>
      <c r="AG2287" s="207"/>
      <c r="AH2287" s="208"/>
    </row>
    <row r="2288" customFormat="false" ht="13.5" hidden="false" customHeight="true" outlineLevel="0" collapsed="false">
      <c r="A2288" s="22" t="n">
        <v>2287</v>
      </c>
      <c r="B2288" s="180"/>
      <c r="C2288" s="22"/>
      <c r="D2288" s="22"/>
      <c r="E2288" s="22"/>
      <c r="F2288" s="22"/>
      <c r="G2288" s="22"/>
      <c r="H2288" s="183"/>
      <c r="I2288" s="183"/>
      <c r="J2288" s="22"/>
      <c r="K2288" s="191" t="e">
        <f aca="false">VLOOKUP('Altri Costi'!J2288,Legenda!$D$1:$F$258,2)</f>
        <v>#N/A</v>
      </c>
      <c r="L2288" s="22"/>
      <c r="M2288" s="22"/>
      <c r="N2288" s="203"/>
      <c r="O2288" s="183"/>
      <c r="P2288" s="22"/>
      <c r="Q2288" s="203"/>
      <c r="R2288" s="183"/>
      <c r="S2288" s="184" t="n">
        <f aca="false">'Piano Finanziario Annuale'!$F$6</f>
        <v>0</v>
      </c>
      <c r="T2288" s="185" t="n">
        <v>0</v>
      </c>
      <c r="U2288" s="186"/>
      <c r="V2288" s="187" t="n">
        <f aca="false">(T2288*U2288)</f>
        <v>0</v>
      </c>
      <c r="W2288" s="185" t="n">
        <v>0</v>
      </c>
      <c r="X2288" s="185" t="n">
        <f aca="false">IF(OR(S2288="sì",S2288="forfettario 190"),SUM(T2288+W2288),SUM(T2288+V2288+W2288))</f>
        <v>0</v>
      </c>
      <c r="Y2288" s="205"/>
      <c r="Z2288" s="205"/>
      <c r="AA2288" s="206"/>
      <c r="AB2288" s="189" t="n">
        <f aca="false">IF(AA2288="SI",X2288,0)</f>
        <v>0</v>
      </c>
      <c r="AC2288" s="207"/>
      <c r="AD2288" s="207"/>
      <c r="AE2288" s="207"/>
      <c r="AF2288" s="207"/>
      <c r="AG2288" s="207"/>
      <c r="AH2288" s="208"/>
    </row>
    <row r="2289" customFormat="false" ht="13.5" hidden="false" customHeight="true" outlineLevel="0" collapsed="false">
      <c r="A2289" s="22" t="n">
        <v>2288</v>
      </c>
      <c r="B2289" s="180"/>
      <c r="C2289" s="22"/>
      <c r="D2289" s="22"/>
      <c r="E2289" s="22"/>
      <c r="F2289" s="22"/>
      <c r="G2289" s="22"/>
      <c r="H2289" s="183"/>
      <c r="I2289" s="183"/>
      <c r="J2289" s="22"/>
      <c r="K2289" s="191" t="e">
        <f aca="false">VLOOKUP('Altri Costi'!J2289,Legenda!$D$1:$F$258,2)</f>
        <v>#N/A</v>
      </c>
      <c r="L2289" s="22"/>
      <c r="M2289" s="22"/>
      <c r="N2289" s="203"/>
      <c r="O2289" s="183"/>
      <c r="P2289" s="22"/>
      <c r="Q2289" s="203"/>
      <c r="R2289" s="183"/>
      <c r="S2289" s="184" t="n">
        <f aca="false">'Piano Finanziario Annuale'!$F$6</f>
        <v>0</v>
      </c>
      <c r="T2289" s="185" t="n">
        <v>0</v>
      </c>
      <c r="U2289" s="186"/>
      <c r="V2289" s="187" t="n">
        <f aca="false">(T2289*U2289)</f>
        <v>0</v>
      </c>
      <c r="W2289" s="185" t="n">
        <v>0</v>
      </c>
      <c r="X2289" s="185" t="n">
        <f aca="false">IF(OR(S2289="sì",S2289="forfettario 190"),SUM(T2289+W2289),SUM(T2289+V2289+W2289))</f>
        <v>0</v>
      </c>
      <c r="Y2289" s="205"/>
      <c r="Z2289" s="205"/>
      <c r="AA2289" s="206"/>
      <c r="AB2289" s="189" t="n">
        <f aca="false">IF(AA2289="SI",X2289,0)</f>
        <v>0</v>
      </c>
      <c r="AC2289" s="207"/>
      <c r="AD2289" s="207"/>
      <c r="AE2289" s="207"/>
      <c r="AF2289" s="207"/>
      <c r="AG2289" s="207"/>
      <c r="AH2289" s="208"/>
    </row>
    <row r="2290" customFormat="false" ht="13.5" hidden="false" customHeight="true" outlineLevel="0" collapsed="false">
      <c r="A2290" s="22" t="n">
        <v>2289</v>
      </c>
      <c r="B2290" s="180"/>
      <c r="C2290" s="22"/>
      <c r="D2290" s="22"/>
      <c r="E2290" s="22"/>
      <c r="F2290" s="22"/>
      <c r="G2290" s="22"/>
      <c r="H2290" s="183"/>
      <c r="I2290" s="183"/>
      <c r="J2290" s="22"/>
      <c r="K2290" s="191" t="e">
        <f aca="false">VLOOKUP('Altri Costi'!J2290,Legenda!$D$1:$F$258,2)</f>
        <v>#N/A</v>
      </c>
      <c r="L2290" s="22"/>
      <c r="M2290" s="22"/>
      <c r="N2290" s="203"/>
      <c r="O2290" s="183"/>
      <c r="P2290" s="22"/>
      <c r="Q2290" s="203"/>
      <c r="R2290" s="183"/>
      <c r="S2290" s="184" t="n">
        <f aca="false">'Piano Finanziario Annuale'!$F$6</f>
        <v>0</v>
      </c>
      <c r="T2290" s="185" t="n">
        <v>0</v>
      </c>
      <c r="U2290" s="186"/>
      <c r="V2290" s="187" t="n">
        <f aca="false">(T2290*U2290)</f>
        <v>0</v>
      </c>
      <c r="W2290" s="185" t="n">
        <v>0</v>
      </c>
      <c r="X2290" s="185" t="n">
        <f aca="false">IF(OR(S2290="sì",S2290="forfettario 190"),SUM(T2290+W2290),SUM(T2290+V2290+W2290))</f>
        <v>0</v>
      </c>
      <c r="Y2290" s="205"/>
      <c r="Z2290" s="205"/>
      <c r="AA2290" s="206"/>
      <c r="AB2290" s="189" t="n">
        <f aca="false">IF(AA2290="SI",X2290,0)</f>
        <v>0</v>
      </c>
      <c r="AC2290" s="207"/>
      <c r="AD2290" s="207"/>
      <c r="AE2290" s="207"/>
      <c r="AF2290" s="207"/>
      <c r="AG2290" s="207"/>
      <c r="AH2290" s="208"/>
    </row>
    <row r="2291" customFormat="false" ht="13.5" hidden="false" customHeight="true" outlineLevel="0" collapsed="false">
      <c r="A2291" s="22" t="n">
        <v>2290</v>
      </c>
      <c r="B2291" s="180"/>
      <c r="C2291" s="22"/>
      <c r="D2291" s="22"/>
      <c r="E2291" s="22"/>
      <c r="F2291" s="22"/>
      <c r="G2291" s="22"/>
      <c r="H2291" s="183"/>
      <c r="I2291" s="183"/>
      <c r="J2291" s="22"/>
      <c r="K2291" s="191" t="e">
        <f aca="false">VLOOKUP('Altri Costi'!J2291,Legenda!$D$1:$F$258,2)</f>
        <v>#N/A</v>
      </c>
      <c r="L2291" s="22"/>
      <c r="M2291" s="22"/>
      <c r="N2291" s="203"/>
      <c r="O2291" s="183"/>
      <c r="P2291" s="22"/>
      <c r="Q2291" s="203"/>
      <c r="R2291" s="183"/>
      <c r="S2291" s="184" t="n">
        <f aca="false">'Piano Finanziario Annuale'!$F$6</f>
        <v>0</v>
      </c>
      <c r="T2291" s="185" t="n">
        <v>0</v>
      </c>
      <c r="U2291" s="186"/>
      <c r="V2291" s="187" t="n">
        <f aca="false">(T2291*U2291)</f>
        <v>0</v>
      </c>
      <c r="W2291" s="185" t="n">
        <v>0</v>
      </c>
      <c r="X2291" s="185" t="n">
        <f aca="false">IF(OR(S2291="sì",S2291="forfettario 190"),SUM(T2291+W2291),SUM(T2291+V2291+W2291))</f>
        <v>0</v>
      </c>
      <c r="Y2291" s="205"/>
      <c r="Z2291" s="205"/>
      <c r="AA2291" s="206"/>
      <c r="AB2291" s="189" t="n">
        <f aca="false">IF(AA2291="SI",X2291,0)</f>
        <v>0</v>
      </c>
      <c r="AC2291" s="207"/>
      <c r="AD2291" s="207"/>
      <c r="AE2291" s="207"/>
      <c r="AF2291" s="207"/>
      <c r="AG2291" s="207"/>
      <c r="AH2291" s="208"/>
    </row>
    <row r="2292" customFormat="false" ht="13.5" hidden="false" customHeight="true" outlineLevel="0" collapsed="false">
      <c r="A2292" s="22" t="n">
        <v>2291</v>
      </c>
      <c r="B2292" s="180"/>
      <c r="C2292" s="22"/>
      <c r="D2292" s="22"/>
      <c r="E2292" s="22"/>
      <c r="F2292" s="22"/>
      <c r="G2292" s="22"/>
      <c r="H2292" s="183"/>
      <c r="I2292" s="183"/>
      <c r="J2292" s="22"/>
      <c r="K2292" s="191" t="e">
        <f aca="false">VLOOKUP('Altri Costi'!J2292,Legenda!$D$1:$F$258,2)</f>
        <v>#N/A</v>
      </c>
      <c r="L2292" s="22"/>
      <c r="M2292" s="22"/>
      <c r="N2292" s="203"/>
      <c r="O2292" s="183"/>
      <c r="P2292" s="22"/>
      <c r="Q2292" s="203"/>
      <c r="R2292" s="183"/>
      <c r="S2292" s="184" t="n">
        <f aca="false">'Piano Finanziario Annuale'!$F$6</f>
        <v>0</v>
      </c>
      <c r="T2292" s="185" t="n">
        <v>0</v>
      </c>
      <c r="U2292" s="186"/>
      <c r="V2292" s="187" t="n">
        <f aca="false">(T2292*U2292)</f>
        <v>0</v>
      </c>
      <c r="W2292" s="185" t="n">
        <v>0</v>
      </c>
      <c r="X2292" s="185" t="n">
        <f aca="false">IF(OR(S2292="sì",S2292="forfettario 190"),SUM(T2292+W2292),SUM(T2292+V2292+W2292))</f>
        <v>0</v>
      </c>
      <c r="Y2292" s="205"/>
      <c r="Z2292" s="205"/>
      <c r="AA2292" s="206"/>
      <c r="AB2292" s="189" t="n">
        <f aca="false">IF(AA2292="SI",X2292,0)</f>
        <v>0</v>
      </c>
      <c r="AC2292" s="207"/>
      <c r="AD2292" s="207"/>
      <c r="AE2292" s="207"/>
      <c r="AF2292" s="207"/>
      <c r="AG2292" s="207"/>
      <c r="AH2292" s="208"/>
    </row>
    <row r="2293" customFormat="false" ht="13.5" hidden="false" customHeight="true" outlineLevel="0" collapsed="false">
      <c r="A2293" s="22" t="n">
        <v>2292</v>
      </c>
      <c r="B2293" s="180"/>
      <c r="C2293" s="22"/>
      <c r="D2293" s="22"/>
      <c r="E2293" s="22"/>
      <c r="F2293" s="22"/>
      <c r="G2293" s="22"/>
      <c r="H2293" s="183"/>
      <c r="I2293" s="183"/>
      <c r="J2293" s="22"/>
      <c r="K2293" s="191" t="e">
        <f aca="false">VLOOKUP('Altri Costi'!J2293,Legenda!$D$1:$F$258,2)</f>
        <v>#N/A</v>
      </c>
      <c r="L2293" s="22"/>
      <c r="M2293" s="22"/>
      <c r="N2293" s="203"/>
      <c r="O2293" s="183"/>
      <c r="P2293" s="22"/>
      <c r="Q2293" s="203"/>
      <c r="R2293" s="183"/>
      <c r="S2293" s="184" t="n">
        <f aca="false">'Piano Finanziario Annuale'!$F$6</f>
        <v>0</v>
      </c>
      <c r="T2293" s="185" t="n">
        <v>0</v>
      </c>
      <c r="U2293" s="186"/>
      <c r="V2293" s="187" t="n">
        <f aca="false">(T2293*U2293)</f>
        <v>0</v>
      </c>
      <c r="W2293" s="185" t="n">
        <v>0</v>
      </c>
      <c r="X2293" s="185" t="n">
        <f aca="false">IF(OR(S2293="sì",S2293="forfettario 190"),SUM(T2293+W2293),SUM(T2293+V2293+W2293))</f>
        <v>0</v>
      </c>
      <c r="Y2293" s="205"/>
      <c r="Z2293" s="205"/>
      <c r="AA2293" s="206"/>
      <c r="AB2293" s="189" t="n">
        <f aca="false">IF(AA2293="SI",X2293,0)</f>
        <v>0</v>
      </c>
      <c r="AC2293" s="207"/>
      <c r="AD2293" s="207"/>
      <c r="AE2293" s="207"/>
      <c r="AF2293" s="207"/>
      <c r="AG2293" s="207"/>
      <c r="AH2293" s="208"/>
    </row>
    <row r="2294" customFormat="false" ht="13.5" hidden="false" customHeight="true" outlineLevel="0" collapsed="false">
      <c r="A2294" s="22" t="n">
        <v>2293</v>
      </c>
      <c r="B2294" s="180"/>
      <c r="C2294" s="22"/>
      <c r="D2294" s="22"/>
      <c r="E2294" s="22"/>
      <c r="F2294" s="22"/>
      <c r="G2294" s="22"/>
      <c r="H2294" s="183"/>
      <c r="I2294" s="183"/>
      <c r="J2294" s="22"/>
      <c r="K2294" s="191" t="e">
        <f aca="false">VLOOKUP('Altri Costi'!J2294,Legenda!$D$1:$F$258,2)</f>
        <v>#N/A</v>
      </c>
      <c r="L2294" s="22"/>
      <c r="M2294" s="22"/>
      <c r="N2294" s="203"/>
      <c r="O2294" s="183"/>
      <c r="P2294" s="22"/>
      <c r="Q2294" s="203"/>
      <c r="R2294" s="183"/>
      <c r="S2294" s="184" t="n">
        <f aca="false">'Piano Finanziario Annuale'!$F$6</f>
        <v>0</v>
      </c>
      <c r="T2294" s="185" t="n">
        <v>0</v>
      </c>
      <c r="U2294" s="186"/>
      <c r="V2294" s="187" t="n">
        <f aca="false">(T2294*U2294)</f>
        <v>0</v>
      </c>
      <c r="W2294" s="185" t="n">
        <v>0</v>
      </c>
      <c r="X2294" s="185" t="n">
        <f aca="false">IF(OR(S2294="sì",S2294="forfettario 190"),SUM(T2294+W2294),SUM(T2294+V2294+W2294))</f>
        <v>0</v>
      </c>
      <c r="Y2294" s="205"/>
      <c r="Z2294" s="205"/>
      <c r="AA2294" s="206"/>
      <c r="AB2294" s="189" t="n">
        <f aca="false">IF(AA2294="SI",X2294,0)</f>
        <v>0</v>
      </c>
      <c r="AC2294" s="207"/>
      <c r="AD2294" s="207"/>
      <c r="AE2294" s="207"/>
      <c r="AF2294" s="207"/>
      <c r="AG2294" s="207"/>
      <c r="AH2294" s="208"/>
    </row>
    <row r="2295" customFormat="false" ht="13.5" hidden="false" customHeight="true" outlineLevel="0" collapsed="false">
      <c r="A2295" s="22" t="n">
        <v>2294</v>
      </c>
      <c r="B2295" s="180"/>
      <c r="C2295" s="22"/>
      <c r="D2295" s="22"/>
      <c r="E2295" s="22"/>
      <c r="F2295" s="22"/>
      <c r="G2295" s="22"/>
      <c r="H2295" s="183"/>
      <c r="I2295" s="183"/>
      <c r="J2295" s="22"/>
      <c r="K2295" s="191" t="e">
        <f aca="false">VLOOKUP('Altri Costi'!J2295,Legenda!$D$1:$F$258,2)</f>
        <v>#N/A</v>
      </c>
      <c r="L2295" s="22"/>
      <c r="M2295" s="22"/>
      <c r="N2295" s="203"/>
      <c r="O2295" s="183"/>
      <c r="P2295" s="22"/>
      <c r="Q2295" s="203"/>
      <c r="R2295" s="183"/>
      <c r="S2295" s="184" t="n">
        <f aca="false">'Piano Finanziario Annuale'!$F$6</f>
        <v>0</v>
      </c>
      <c r="T2295" s="185" t="n">
        <v>0</v>
      </c>
      <c r="U2295" s="186"/>
      <c r="V2295" s="187" t="n">
        <f aca="false">(T2295*U2295)</f>
        <v>0</v>
      </c>
      <c r="W2295" s="185" t="n">
        <v>0</v>
      </c>
      <c r="X2295" s="185" t="n">
        <f aca="false">IF(OR(S2295="sì",S2295="forfettario 190"),SUM(T2295+W2295),SUM(T2295+V2295+W2295))</f>
        <v>0</v>
      </c>
      <c r="Y2295" s="205"/>
      <c r="Z2295" s="205"/>
      <c r="AA2295" s="206"/>
      <c r="AB2295" s="189" t="n">
        <f aca="false">IF(AA2295="SI",X2295,0)</f>
        <v>0</v>
      </c>
      <c r="AC2295" s="207"/>
      <c r="AD2295" s="207"/>
      <c r="AE2295" s="207"/>
      <c r="AF2295" s="207"/>
      <c r="AG2295" s="207"/>
      <c r="AH2295" s="208"/>
    </row>
    <row r="2296" customFormat="false" ht="13.5" hidden="false" customHeight="true" outlineLevel="0" collapsed="false">
      <c r="A2296" s="22" t="n">
        <v>2295</v>
      </c>
      <c r="B2296" s="180"/>
      <c r="C2296" s="22"/>
      <c r="D2296" s="22"/>
      <c r="E2296" s="22"/>
      <c r="F2296" s="22"/>
      <c r="G2296" s="22"/>
      <c r="H2296" s="183"/>
      <c r="I2296" s="183"/>
      <c r="J2296" s="22"/>
      <c r="K2296" s="191" t="e">
        <f aca="false">VLOOKUP('Altri Costi'!J2296,Legenda!$D$1:$F$258,2)</f>
        <v>#N/A</v>
      </c>
      <c r="L2296" s="22"/>
      <c r="M2296" s="22"/>
      <c r="N2296" s="203"/>
      <c r="O2296" s="183"/>
      <c r="P2296" s="22"/>
      <c r="Q2296" s="203"/>
      <c r="R2296" s="183"/>
      <c r="S2296" s="184" t="n">
        <f aca="false">'Piano Finanziario Annuale'!$F$6</f>
        <v>0</v>
      </c>
      <c r="T2296" s="185" t="n">
        <v>0</v>
      </c>
      <c r="U2296" s="186"/>
      <c r="V2296" s="187" t="n">
        <f aca="false">(T2296*U2296)</f>
        <v>0</v>
      </c>
      <c r="W2296" s="185" t="n">
        <v>0</v>
      </c>
      <c r="X2296" s="185" t="n">
        <f aca="false">IF(OR(S2296="sì",S2296="forfettario 190"),SUM(T2296+W2296),SUM(T2296+V2296+W2296))</f>
        <v>0</v>
      </c>
      <c r="Y2296" s="205"/>
      <c r="Z2296" s="205"/>
      <c r="AA2296" s="206"/>
      <c r="AB2296" s="189" t="n">
        <f aca="false">IF(AA2296="SI",X2296,0)</f>
        <v>0</v>
      </c>
      <c r="AC2296" s="207"/>
      <c r="AD2296" s="207"/>
      <c r="AE2296" s="207"/>
      <c r="AF2296" s="207"/>
      <c r="AG2296" s="207"/>
      <c r="AH2296" s="208"/>
    </row>
    <row r="2297" customFormat="false" ht="13.5" hidden="false" customHeight="true" outlineLevel="0" collapsed="false">
      <c r="A2297" s="22" t="n">
        <v>2296</v>
      </c>
      <c r="B2297" s="180"/>
      <c r="C2297" s="22"/>
      <c r="D2297" s="22"/>
      <c r="E2297" s="22"/>
      <c r="F2297" s="22"/>
      <c r="G2297" s="22"/>
      <c r="H2297" s="183"/>
      <c r="I2297" s="183"/>
      <c r="J2297" s="22"/>
      <c r="K2297" s="191" t="e">
        <f aca="false">VLOOKUP('Altri Costi'!J2297,Legenda!$D$1:$F$258,2)</f>
        <v>#N/A</v>
      </c>
      <c r="L2297" s="22"/>
      <c r="M2297" s="22"/>
      <c r="N2297" s="203"/>
      <c r="O2297" s="183"/>
      <c r="P2297" s="22"/>
      <c r="Q2297" s="203"/>
      <c r="R2297" s="183"/>
      <c r="S2297" s="184" t="n">
        <f aca="false">'Piano Finanziario Annuale'!$F$6</f>
        <v>0</v>
      </c>
      <c r="T2297" s="185" t="n">
        <v>0</v>
      </c>
      <c r="U2297" s="186"/>
      <c r="V2297" s="187" t="n">
        <f aca="false">(T2297*U2297)</f>
        <v>0</v>
      </c>
      <c r="W2297" s="185" t="n">
        <v>0</v>
      </c>
      <c r="X2297" s="185" t="n">
        <f aca="false">IF(OR(S2297="sì",S2297="forfettario 190"),SUM(T2297+W2297),SUM(T2297+V2297+W2297))</f>
        <v>0</v>
      </c>
      <c r="Y2297" s="205"/>
      <c r="Z2297" s="205"/>
      <c r="AA2297" s="206"/>
      <c r="AB2297" s="189" t="n">
        <f aca="false">IF(AA2297="SI",X2297,0)</f>
        <v>0</v>
      </c>
      <c r="AC2297" s="207"/>
      <c r="AD2297" s="207"/>
      <c r="AE2297" s="207"/>
      <c r="AF2297" s="207"/>
      <c r="AG2297" s="207"/>
      <c r="AH2297" s="208"/>
    </row>
    <row r="2298" customFormat="false" ht="13.5" hidden="false" customHeight="true" outlineLevel="0" collapsed="false">
      <c r="A2298" s="22" t="n">
        <v>2297</v>
      </c>
      <c r="B2298" s="180"/>
      <c r="C2298" s="22"/>
      <c r="D2298" s="22"/>
      <c r="E2298" s="22"/>
      <c r="F2298" s="22"/>
      <c r="G2298" s="22"/>
      <c r="H2298" s="183"/>
      <c r="I2298" s="183"/>
      <c r="J2298" s="22"/>
      <c r="K2298" s="191" t="e">
        <f aca="false">VLOOKUP('Altri Costi'!J2298,Legenda!$D$1:$F$258,2)</f>
        <v>#N/A</v>
      </c>
      <c r="L2298" s="22"/>
      <c r="M2298" s="22"/>
      <c r="N2298" s="203"/>
      <c r="O2298" s="183"/>
      <c r="P2298" s="22"/>
      <c r="Q2298" s="203"/>
      <c r="R2298" s="183"/>
      <c r="S2298" s="184" t="n">
        <f aca="false">'Piano Finanziario Annuale'!$F$6</f>
        <v>0</v>
      </c>
      <c r="T2298" s="185" t="n">
        <v>0</v>
      </c>
      <c r="U2298" s="186"/>
      <c r="V2298" s="187" t="n">
        <f aca="false">(T2298*U2298)</f>
        <v>0</v>
      </c>
      <c r="W2298" s="185" t="n">
        <v>0</v>
      </c>
      <c r="X2298" s="185" t="n">
        <f aca="false">IF(OR(S2298="sì",S2298="forfettario 190"),SUM(T2298+W2298),SUM(T2298+V2298+W2298))</f>
        <v>0</v>
      </c>
      <c r="Y2298" s="205"/>
      <c r="Z2298" s="205"/>
      <c r="AA2298" s="206"/>
      <c r="AB2298" s="189" t="n">
        <f aca="false">IF(AA2298="SI",X2298,0)</f>
        <v>0</v>
      </c>
      <c r="AC2298" s="207"/>
      <c r="AD2298" s="207"/>
      <c r="AE2298" s="207"/>
      <c r="AF2298" s="207"/>
      <c r="AG2298" s="207"/>
      <c r="AH2298" s="208"/>
    </row>
    <row r="2299" customFormat="false" ht="13.5" hidden="false" customHeight="true" outlineLevel="0" collapsed="false">
      <c r="A2299" s="22" t="n">
        <v>2298</v>
      </c>
      <c r="B2299" s="180"/>
      <c r="C2299" s="22"/>
      <c r="D2299" s="22"/>
      <c r="E2299" s="22"/>
      <c r="F2299" s="22"/>
      <c r="G2299" s="22"/>
      <c r="H2299" s="183"/>
      <c r="I2299" s="183"/>
      <c r="J2299" s="22"/>
      <c r="K2299" s="191" t="e">
        <f aca="false">VLOOKUP('Altri Costi'!J2299,Legenda!$D$1:$F$258,2)</f>
        <v>#N/A</v>
      </c>
      <c r="L2299" s="22"/>
      <c r="M2299" s="22"/>
      <c r="N2299" s="203"/>
      <c r="O2299" s="183"/>
      <c r="P2299" s="22"/>
      <c r="Q2299" s="203"/>
      <c r="R2299" s="183"/>
      <c r="S2299" s="184" t="n">
        <f aca="false">'Piano Finanziario Annuale'!$F$6</f>
        <v>0</v>
      </c>
      <c r="T2299" s="185" t="n">
        <v>0</v>
      </c>
      <c r="U2299" s="186"/>
      <c r="V2299" s="187" t="n">
        <f aca="false">(T2299*U2299)</f>
        <v>0</v>
      </c>
      <c r="W2299" s="185" t="n">
        <v>0</v>
      </c>
      <c r="X2299" s="185" t="n">
        <f aca="false">IF(OR(S2299="sì",S2299="forfettario 190"),SUM(T2299+W2299),SUM(T2299+V2299+W2299))</f>
        <v>0</v>
      </c>
      <c r="Y2299" s="205"/>
      <c r="Z2299" s="205"/>
      <c r="AA2299" s="206"/>
      <c r="AB2299" s="189" t="n">
        <f aca="false">IF(AA2299="SI",X2299,0)</f>
        <v>0</v>
      </c>
      <c r="AC2299" s="207"/>
      <c r="AD2299" s="207"/>
      <c r="AE2299" s="207"/>
      <c r="AF2299" s="207"/>
      <c r="AG2299" s="207"/>
      <c r="AH2299" s="208"/>
    </row>
    <row r="2300" customFormat="false" ht="13.5" hidden="false" customHeight="true" outlineLevel="0" collapsed="false">
      <c r="A2300" s="22" t="n">
        <v>2299</v>
      </c>
      <c r="B2300" s="180"/>
      <c r="C2300" s="22"/>
      <c r="D2300" s="22"/>
      <c r="E2300" s="22"/>
      <c r="F2300" s="22"/>
      <c r="G2300" s="22"/>
      <c r="H2300" s="183"/>
      <c r="I2300" s="183"/>
      <c r="J2300" s="22"/>
      <c r="K2300" s="191" t="e">
        <f aca="false">VLOOKUP('Altri Costi'!J2300,Legenda!$D$1:$F$258,2)</f>
        <v>#N/A</v>
      </c>
      <c r="L2300" s="22"/>
      <c r="M2300" s="22"/>
      <c r="N2300" s="203"/>
      <c r="O2300" s="183"/>
      <c r="P2300" s="22"/>
      <c r="Q2300" s="203"/>
      <c r="R2300" s="183"/>
      <c r="S2300" s="184" t="n">
        <f aca="false">'Piano Finanziario Annuale'!$F$6</f>
        <v>0</v>
      </c>
      <c r="T2300" s="185" t="n">
        <v>0</v>
      </c>
      <c r="U2300" s="186"/>
      <c r="V2300" s="187" t="n">
        <f aca="false">(T2300*U2300)</f>
        <v>0</v>
      </c>
      <c r="W2300" s="185" t="n">
        <v>0</v>
      </c>
      <c r="X2300" s="185" t="n">
        <f aca="false">IF(OR(S2300="sì",S2300="forfettario 190"),SUM(T2300+W2300),SUM(T2300+V2300+W2300))</f>
        <v>0</v>
      </c>
      <c r="Y2300" s="205"/>
      <c r="Z2300" s="205"/>
      <c r="AA2300" s="206"/>
      <c r="AB2300" s="189" t="n">
        <f aca="false">IF(AA2300="SI",X2300,0)</f>
        <v>0</v>
      </c>
      <c r="AC2300" s="207"/>
      <c r="AD2300" s="207"/>
      <c r="AE2300" s="207"/>
      <c r="AF2300" s="207"/>
      <c r="AG2300" s="207"/>
      <c r="AH2300" s="208"/>
    </row>
    <row r="2301" customFormat="false" ht="13.5" hidden="false" customHeight="true" outlineLevel="0" collapsed="false">
      <c r="A2301" s="22" t="n">
        <v>2300</v>
      </c>
      <c r="B2301" s="180"/>
      <c r="C2301" s="22"/>
      <c r="D2301" s="22"/>
      <c r="E2301" s="22"/>
      <c r="F2301" s="22"/>
      <c r="G2301" s="22"/>
      <c r="H2301" s="183"/>
      <c r="I2301" s="183"/>
      <c r="J2301" s="22"/>
      <c r="K2301" s="191" t="e">
        <f aca="false">VLOOKUP('Altri Costi'!J2301,Legenda!$D$1:$F$258,2)</f>
        <v>#N/A</v>
      </c>
      <c r="L2301" s="22"/>
      <c r="M2301" s="22"/>
      <c r="N2301" s="203"/>
      <c r="O2301" s="183"/>
      <c r="P2301" s="22"/>
      <c r="Q2301" s="203"/>
      <c r="R2301" s="183"/>
      <c r="S2301" s="184" t="n">
        <f aca="false">'Piano Finanziario Annuale'!$F$6</f>
        <v>0</v>
      </c>
      <c r="T2301" s="185" t="n">
        <v>0</v>
      </c>
      <c r="U2301" s="186"/>
      <c r="V2301" s="187" t="n">
        <f aca="false">(T2301*U2301)</f>
        <v>0</v>
      </c>
      <c r="W2301" s="185" t="n">
        <v>0</v>
      </c>
      <c r="X2301" s="185" t="n">
        <f aca="false">IF(OR(S2301="sì",S2301="forfettario 190"),SUM(T2301+W2301),SUM(T2301+V2301+W2301))</f>
        <v>0</v>
      </c>
      <c r="Y2301" s="205"/>
      <c r="Z2301" s="205"/>
      <c r="AA2301" s="206"/>
      <c r="AB2301" s="189" t="n">
        <f aca="false">IF(AA2301="SI",X2301,0)</f>
        <v>0</v>
      </c>
      <c r="AC2301" s="207"/>
      <c r="AD2301" s="207"/>
      <c r="AE2301" s="207"/>
      <c r="AF2301" s="207"/>
      <c r="AG2301" s="207"/>
      <c r="AH2301" s="208"/>
    </row>
    <row r="2302" customFormat="false" ht="13.5" hidden="false" customHeight="true" outlineLevel="0" collapsed="false">
      <c r="A2302" s="22" t="n">
        <v>2301</v>
      </c>
      <c r="B2302" s="180"/>
      <c r="C2302" s="22"/>
      <c r="D2302" s="22"/>
      <c r="E2302" s="22"/>
      <c r="F2302" s="22"/>
      <c r="G2302" s="22"/>
      <c r="H2302" s="183"/>
      <c r="I2302" s="183"/>
      <c r="J2302" s="22"/>
      <c r="K2302" s="191" t="e">
        <f aca="false">VLOOKUP('Altri Costi'!J2302,Legenda!$D$1:$F$258,2)</f>
        <v>#N/A</v>
      </c>
      <c r="L2302" s="22"/>
      <c r="M2302" s="22"/>
      <c r="N2302" s="203"/>
      <c r="O2302" s="183"/>
      <c r="P2302" s="22"/>
      <c r="Q2302" s="203"/>
      <c r="R2302" s="183"/>
      <c r="S2302" s="184" t="n">
        <f aca="false">'Piano Finanziario Annuale'!$F$6</f>
        <v>0</v>
      </c>
      <c r="T2302" s="185" t="n">
        <v>0</v>
      </c>
      <c r="U2302" s="186"/>
      <c r="V2302" s="187" t="n">
        <f aca="false">(T2302*U2302)</f>
        <v>0</v>
      </c>
      <c r="W2302" s="185" t="n">
        <v>0</v>
      </c>
      <c r="X2302" s="185" t="n">
        <f aca="false">IF(OR(S2302="sì",S2302="forfettario 190"),SUM(T2302+W2302),SUM(T2302+V2302+W2302))</f>
        <v>0</v>
      </c>
      <c r="Y2302" s="205"/>
      <c r="Z2302" s="205"/>
      <c r="AA2302" s="206"/>
      <c r="AB2302" s="189" t="n">
        <f aca="false">IF(AA2302="SI",X2302,0)</f>
        <v>0</v>
      </c>
      <c r="AC2302" s="207"/>
      <c r="AD2302" s="207"/>
      <c r="AE2302" s="207"/>
      <c r="AF2302" s="207"/>
      <c r="AG2302" s="207"/>
      <c r="AH2302" s="208"/>
    </row>
    <row r="2303" customFormat="false" ht="13.5" hidden="false" customHeight="true" outlineLevel="0" collapsed="false">
      <c r="A2303" s="22" t="n">
        <v>2302</v>
      </c>
      <c r="B2303" s="180"/>
      <c r="C2303" s="22"/>
      <c r="D2303" s="22"/>
      <c r="E2303" s="22"/>
      <c r="F2303" s="22"/>
      <c r="G2303" s="22"/>
      <c r="H2303" s="183"/>
      <c r="I2303" s="183"/>
      <c r="J2303" s="22"/>
      <c r="K2303" s="191" t="e">
        <f aca="false">VLOOKUP('Altri Costi'!J2303,Legenda!$D$1:$F$258,2)</f>
        <v>#N/A</v>
      </c>
      <c r="L2303" s="22"/>
      <c r="M2303" s="22"/>
      <c r="N2303" s="203"/>
      <c r="O2303" s="183"/>
      <c r="P2303" s="22"/>
      <c r="Q2303" s="203"/>
      <c r="R2303" s="183"/>
      <c r="S2303" s="184" t="n">
        <f aca="false">'Piano Finanziario Annuale'!$F$6</f>
        <v>0</v>
      </c>
      <c r="T2303" s="185" t="n">
        <v>0</v>
      </c>
      <c r="U2303" s="186"/>
      <c r="V2303" s="187" t="n">
        <f aca="false">(T2303*U2303)</f>
        <v>0</v>
      </c>
      <c r="W2303" s="185" t="n">
        <v>0</v>
      </c>
      <c r="X2303" s="185" t="n">
        <f aca="false">IF(OR(S2303="sì",S2303="forfettario 190"),SUM(T2303+W2303),SUM(T2303+V2303+W2303))</f>
        <v>0</v>
      </c>
      <c r="Y2303" s="205"/>
      <c r="Z2303" s="205"/>
      <c r="AA2303" s="206"/>
      <c r="AB2303" s="189" t="n">
        <f aca="false">IF(AA2303="SI",X2303,0)</f>
        <v>0</v>
      </c>
      <c r="AC2303" s="207"/>
      <c r="AD2303" s="207"/>
      <c r="AE2303" s="207"/>
      <c r="AF2303" s="207"/>
      <c r="AG2303" s="207"/>
      <c r="AH2303" s="208"/>
    </row>
    <row r="2304" customFormat="false" ht="13.5" hidden="false" customHeight="true" outlineLevel="0" collapsed="false">
      <c r="A2304" s="22" t="n">
        <v>2303</v>
      </c>
      <c r="B2304" s="180"/>
      <c r="C2304" s="22"/>
      <c r="D2304" s="22"/>
      <c r="E2304" s="22"/>
      <c r="F2304" s="22"/>
      <c r="G2304" s="22"/>
      <c r="H2304" s="183"/>
      <c r="I2304" s="183"/>
      <c r="J2304" s="22"/>
      <c r="K2304" s="191" t="e">
        <f aca="false">VLOOKUP('Altri Costi'!J2304,Legenda!$D$1:$F$258,2)</f>
        <v>#N/A</v>
      </c>
      <c r="L2304" s="22"/>
      <c r="M2304" s="22"/>
      <c r="N2304" s="203"/>
      <c r="O2304" s="183"/>
      <c r="P2304" s="22"/>
      <c r="Q2304" s="203"/>
      <c r="R2304" s="183"/>
      <c r="S2304" s="184" t="n">
        <f aca="false">'Piano Finanziario Annuale'!$F$6</f>
        <v>0</v>
      </c>
      <c r="T2304" s="185" t="n">
        <v>0</v>
      </c>
      <c r="U2304" s="186"/>
      <c r="V2304" s="187" t="n">
        <f aca="false">(T2304*U2304)</f>
        <v>0</v>
      </c>
      <c r="W2304" s="185" t="n">
        <v>0</v>
      </c>
      <c r="X2304" s="185" t="n">
        <f aca="false">IF(OR(S2304="sì",S2304="forfettario 190"),SUM(T2304+W2304),SUM(T2304+V2304+W2304))</f>
        <v>0</v>
      </c>
      <c r="Y2304" s="205"/>
      <c r="Z2304" s="205"/>
      <c r="AA2304" s="206"/>
      <c r="AB2304" s="189" t="n">
        <f aca="false">IF(AA2304="SI",X2304,0)</f>
        <v>0</v>
      </c>
      <c r="AC2304" s="207"/>
      <c r="AD2304" s="207"/>
      <c r="AE2304" s="207"/>
      <c r="AF2304" s="207"/>
      <c r="AG2304" s="207"/>
      <c r="AH2304" s="208"/>
    </row>
    <row r="2305" customFormat="false" ht="13.5" hidden="false" customHeight="true" outlineLevel="0" collapsed="false">
      <c r="A2305" s="22" t="n">
        <v>2304</v>
      </c>
      <c r="B2305" s="180"/>
      <c r="C2305" s="22"/>
      <c r="D2305" s="22"/>
      <c r="E2305" s="22"/>
      <c r="F2305" s="22"/>
      <c r="G2305" s="22"/>
      <c r="H2305" s="183"/>
      <c r="I2305" s="183"/>
      <c r="J2305" s="22"/>
      <c r="K2305" s="191" t="e">
        <f aca="false">VLOOKUP('Altri Costi'!J2305,Legenda!$D$1:$F$258,2)</f>
        <v>#N/A</v>
      </c>
      <c r="L2305" s="22"/>
      <c r="M2305" s="22"/>
      <c r="N2305" s="203"/>
      <c r="O2305" s="183"/>
      <c r="P2305" s="22"/>
      <c r="Q2305" s="203"/>
      <c r="R2305" s="183"/>
      <c r="S2305" s="184" t="n">
        <f aca="false">'Piano Finanziario Annuale'!$F$6</f>
        <v>0</v>
      </c>
      <c r="T2305" s="185" t="n">
        <v>0</v>
      </c>
      <c r="U2305" s="186"/>
      <c r="V2305" s="187" t="n">
        <f aca="false">(T2305*U2305)</f>
        <v>0</v>
      </c>
      <c r="W2305" s="185" t="n">
        <v>0</v>
      </c>
      <c r="X2305" s="185" t="n">
        <f aca="false">IF(OR(S2305="sì",S2305="forfettario 190"),SUM(T2305+W2305),SUM(T2305+V2305+W2305))</f>
        <v>0</v>
      </c>
      <c r="Y2305" s="205"/>
      <c r="Z2305" s="205"/>
      <c r="AA2305" s="206"/>
      <c r="AB2305" s="189" t="n">
        <f aca="false">IF(AA2305="SI",X2305,0)</f>
        <v>0</v>
      </c>
      <c r="AC2305" s="207"/>
      <c r="AD2305" s="207"/>
      <c r="AE2305" s="207"/>
      <c r="AF2305" s="207"/>
      <c r="AG2305" s="207"/>
      <c r="AH2305" s="208"/>
    </row>
    <row r="2306" customFormat="false" ht="13.5" hidden="false" customHeight="true" outlineLevel="0" collapsed="false">
      <c r="A2306" s="22" t="n">
        <v>2305</v>
      </c>
      <c r="B2306" s="180"/>
      <c r="C2306" s="22"/>
      <c r="D2306" s="22"/>
      <c r="E2306" s="22"/>
      <c r="F2306" s="22"/>
      <c r="G2306" s="22"/>
      <c r="H2306" s="183"/>
      <c r="I2306" s="183"/>
      <c r="J2306" s="22"/>
      <c r="K2306" s="191" t="e">
        <f aca="false">VLOOKUP('Altri Costi'!J2306,Legenda!$D$1:$F$258,2)</f>
        <v>#N/A</v>
      </c>
      <c r="L2306" s="22"/>
      <c r="M2306" s="22"/>
      <c r="N2306" s="203"/>
      <c r="O2306" s="183"/>
      <c r="P2306" s="22"/>
      <c r="Q2306" s="203"/>
      <c r="R2306" s="183"/>
      <c r="S2306" s="184" t="n">
        <f aca="false">'Piano Finanziario Annuale'!$F$6</f>
        <v>0</v>
      </c>
      <c r="T2306" s="185" t="n">
        <v>0</v>
      </c>
      <c r="U2306" s="186"/>
      <c r="V2306" s="187" t="n">
        <f aca="false">(T2306*U2306)</f>
        <v>0</v>
      </c>
      <c r="W2306" s="185" t="n">
        <v>0</v>
      </c>
      <c r="X2306" s="185" t="n">
        <f aca="false">IF(OR(S2306="sì",S2306="forfettario 190"),SUM(T2306+W2306),SUM(T2306+V2306+W2306))</f>
        <v>0</v>
      </c>
      <c r="Y2306" s="205"/>
      <c r="Z2306" s="205"/>
      <c r="AA2306" s="206"/>
      <c r="AB2306" s="189" t="n">
        <f aca="false">IF(AA2306="SI",X2306,0)</f>
        <v>0</v>
      </c>
      <c r="AC2306" s="207"/>
      <c r="AD2306" s="207"/>
      <c r="AE2306" s="207"/>
      <c r="AF2306" s="207"/>
      <c r="AG2306" s="207"/>
      <c r="AH2306" s="208"/>
    </row>
    <row r="2307" customFormat="false" ht="13.5" hidden="false" customHeight="true" outlineLevel="0" collapsed="false">
      <c r="A2307" s="22" t="n">
        <v>2306</v>
      </c>
      <c r="B2307" s="180"/>
      <c r="C2307" s="22"/>
      <c r="D2307" s="22"/>
      <c r="E2307" s="22"/>
      <c r="F2307" s="22"/>
      <c r="G2307" s="22"/>
      <c r="H2307" s="183"/>
      <c r="I2307" s="183"/>
      <c r="J2307" s="22"/>
      <c r="K2307" s="191" t="e">
        <f aca="false">VLOOKUP('Altri Costi'!J2307,Legenda!$D$1:$F$258,2)</f>
        <v>#N/A</v>
      </c>
      <c r="L2307" s="22"/>
      <c r="M2307" s="22"/>
      <c r="N2307" s="203"/>
      <c r="O2307" s="183"/>
      <c r="P2307" s="22"/>
      <c r="Q2307" s="203"/>
      <c r="R2307" s="183"/>
      <c r="S2307" s="184" t="n">
        <f aca="false">'Piano Finanziario Annuale'!$F$6</f>
        <v>0</v>
      </c>
      <c r="T2307" s="185" t="n">
        <v>0</v>
      </c>
      <c r="U2307" s="186"/>
      <c r="V2307" s="187" t="n">
        <f aca="false">(T2307*U2307)</f>
        <v>0</v>
      </c>
      <c r="W2307" s="185" t="n">
        <v>0</v>
      </c>
      <c r="X2307" s="185" t="n">
        <f aca="false">IF(OR(S2307="sì",S2307="forfettario 190"),SUM(T2307+W2307),SUM(T2307+V2307+W2307))</f>
        <v>0</v>
      </c>
      <c r="Y2307" s="205"/>
      <c r="Z2307" s="205"/>
      <c r="AA2307" s="206"/>
      <c r="AB2307" s="189" t="n">
        <f aca="false">IF(AA2307="SI",X2307,0)</f>
        <v>0</v>
      </c>
      <c r="AC2307" s="207"/>
      <c r="AD2307" s="207"/>
      <c r="AE2307" s="207"/>
      <c r="AF2307" s="207"/>
      <c r="AG2307" s="207"/>
      <c r="AH2307" s="208"/>
    </row>
    <row r="2308" customFormat="false" ht="13.5" hidden="false" customHeight="true" outlineLevel="0" collapsed="false">
      <c r="A2308" s="22" t="n">
        <v>2307</v>
      </c>
      <c r="B2308" s="180"/>
      <c r="C2308" s="22"/>
      <c r="D2308" s="22"/>
      <c r="E2308" s="22"/>
      <c r="F2308" s="22"/>
      <c r="G2308" s="22"/>
      <c r="H2308" s="183"/>
      <c r="I2308" s="183"/>
      <c r="J2308" s="22"/>
      <c r="K2308" s="191" t="e">
        <f aca="false">VLOOKUP('Altri Costi'!J2308,Legenda!$D$1:$F$258,2)</f>
        <v>#N/A</v>
      </c>
      <c r="L2308" s="22"/>
      <c r="M2308" s="22"/>
      <c r="N2308" s="203"/>
      <c r="O2308" s="183"/>
      <c r="P2308" s="22"/>
      <c r="Q2308" s="203"/>
      <c r="R2308" s="183"/>
      <c r="S2308" s="184" t="n">
        <f aca="false">'Piano Finanziario Annuale'!$F$6</f>
        <v>0</v>
      </c>
      <c r="T2308" s="185" t="n">
        <v>0</v>
      </c>
      <c r="U2308" s="186"/>
      <c r="V2308" s="187" t="n">
        <f aca="false">(T2308*U2308)</f>
        <v>0</v>
      </c>
      <c r="W2308" s="185" t="n">
        <v>0</v>
      </c>
      <c r="X2308" s="185" t="n">
        <f aca="false">IF(OR(S2308="sì",S2308="forfettario 190"),SUM(T2308+W2308),SUM(T2308+V2308+W2308))</f>
        <v>0</v>
      </c>
      <c r="Y2308" s="205"/>
      <c r="Z2308" s="205"/>
      <c r="AA2308" s="206"/>
      <c r="AB2308" s="189" t="n">
        <f aca="false">IF(AA2308="SI",X2308,0)</f>
        <v>0</v>
      </c>
      <c r="AC2308" s="207"/>
      <c r="AD2308" s="207"/>
      <c r="AE2308" s="207"/>
      <c r="AF2308" s="207"/>
      <c r="AG2308" s="207"/>
      <c r="AH2308" s="208"/>
    </row>
    <row r="2309" customFormat="false" ht="13.5" hidden="false" customHeight="true" outlineLevel="0" collapsed="false">
      <c r="A2309" s="22" t="n">
        <v>2308</v>
      </c>
      <c r="B2309" s="180"/>
      <c r="C2309" s="22"/>
      <c r="D2309" s="22"/>
      <c r="E2309" s="22"/>
      <c r="F2309" s="22"/>
      <c r="G2309" s="22"/>
      <c r="H2309" s="183"/>
      <c r="I2309" s="183"/>
      <c r="J2309" s="22"/>
      <c r="K2309" s="191" t="e">
        <f aca="false">VLOOKUP('Altri Costi'!J2309,Legenda!$D$1:$F$258,2)</f>
        <v>#N/A</v>
      </c>
      <c r="L2309" s="22"/>
      <c r="M2309" s="22"/>
      <c r="N2309" s="203"/>
      <c r="O2309" s="183"/>
      <c r="P2309" s="22"/>
      <c r="Q2309" s="203"/>
      <c r="R2309" s="183"/>
      <c r="S2309" s="184" t="n">
        <f aca="false">'Piano Finanziario Annuale'!$F$6</f>
        <v>0</v>
      </c>
      <c r="T2309" s="185" t="n">
        <v>0</v>
      </c>
      <c r="U2309" s="186"/>
      <c r="V2309" s="187" t="n">
        <f aca="false">(T2309*U2309)</f>
        <v>0</v>
      </c>
      <c r="W2309" s="185" t="n">
        <v>0</v>
      </c>
      <c r="X2309" s="185" t="n">
        <f aca="false">IF(OR(S2309="sì",S2309="forfettario 190"),SUM(T2309+W2309),SUM(T2309+V2309+W2309))</f>
        <v>0</v>
      </c>
      <c r="Y2309" s="205"/>
      <c r="Z2309" s="205"/>
      <c r="AA2309" s="206"/>
      <c r="AB2309" s="189" t="n">
        <f aca="false">IF(AA2309="SI",X2309,0)</f>
        <v>0</v>
      </c>
      <c r="AC2309" s="207"/>
      <c r="AD2309" s="207"/>
      <c r="AE2309" s="207"/>
      <c r="AF2309" s="207"/>
      <c r="AG2309" s="207"/>
      <c r="AH2309" s="208"/>
    </row>
    <row r="2310" customFormat="false" ht="13.5" hidden="false" customHeight="true" outlineLevel="0" collapsed="false">
      <c r="A2310" s="22" t="n">
        <v>2309</v>
      </c>
      <c r="B2310" s="180"/>
      <c r="C2310" s="22"/>
      <c r="D2310" s="22"/>
      <c r="E2310" s="22"/>
      <c r="F2310" s="22"/>
      <c r="G2310" s="22"/>
      <c r="H2310" s="183"/>
      <c r="I2310" s="183"/>
      <c r="J2310" s="22"/>
      <c r="K2310" s="191" t="e">
        <f aca="false">VLOOKUP('Altri Costi'!J2310,Legenda!$D$1:$F$258,2)</f>
        <v>#N/A</v>
      </c>
      <c r="L2310" s="22"/>
      <c r="M2310" s="22"/>
      <c r="N2310" s="203"/>
      <c r="O2310" s="183"/>
      <c r="P2310" s="22"/>
      <c r="Q2310" s="203"/>
      <c r="R2310" s="183"/>
      <c r="S2310" s="184" t="n">
        <f aca="false">'Piano Finanziario Annuale'!$F$6</f>
        <v>0</v>
      </c>
      <c r="T2310" s="185" t="n">
        <v>0</v>
      </c>
      <c r="U2310" s="186"/>
      <c r="V2310" s="187" t="n">
        <f aca="false">(T2310*U2310)</f>
        <v>0</v>
      </c>
      <c r="W2310" s="185" t="n">
        <v>0</v>
      </c>
      <c r="X2310" s="185" t="n">
        <f aca="false">IF(OR(S2310="sì",S2310="forfettario 190"),SUM(T2310+W2310),SUM(T2310+V2310+W2310))</f>
        <v>0</v>
      </c>
      <c r="Y2310" s="205"/>
      <c r="Z2310" s="205"/>
      <c r="AA2310" s="206"/>
      <c r="AB2310" s="189" t="n">
        <f aca="false">IF(AA2310="SI",X2310,0)</f>
        <v>0</v>
      </c>
      <c r="AC2310" s="207"/>
      <c r="AD2310" s="207"/>
      <c r="AE2310" s="207"/>
      <c r="AF2310" s="207"/>
      <c r="AG2310" s="207"/>
      <c r="AH2310" s="208"/>
    </row>
    <row r="2311" customFormat="false" ht="13.5" hidden="false" customHeight="true" outlineLevel="0" collapsed="false">
      <c r="A2311" s="22" t="n">
        <v>2310</v>
      </c>
      <c r="B2311" s="180"/>
      <c r="C2311" s="22"/>
      <c r="D2311" s="22"/>
      <c r="E2311" s="22"/>
      <c r="F2311" s="22"/>
      <c r="G2311" s="22"/>
      <c r="H2311" s="183"/>
      <c r="I2311" s="183"/>
      <c r="J2311" s="22"/>
      <c r="K2311" s="191" t="e">
        <f aca="false">VLOOKUP('Altri Costi'!J2311,Legenda!$D$1:$F$258,2)</f>
        <v>#N/A</v>
      </c>
      <c r="L2311" s="22"/>
      <c r="M2311" s="22"/>
      <c r="N2311" s="203"/>
      <c r="O2311" s="183"/>
      <c r="P2311" s="22"/>
      <c r="Q2311" s="203"/>
      <c r="R2311" s="183"/>
      <c r="S2311" s="184" t="n">
        <f aca="false">'Piano Finanziario Annuale'!$F$6</f>
        <v>0</v>
      </c>
      <c r="T2311" s="185" t="n">
        <v>0</v>
      </c>
      <c r="U2311" s="186"/>
      <c r="V2311" s="187" t="n">
        <f aca="false">(T2311*U2311)</f>
        <v>0</v>
      </c>
      <c r="W2311" s="185" t="n">
        <v>0</v>
      </c>
      <c r="X2311" s="185" t="n">
        <f aca="false">IF(OR(S2311="sì",S2311="forfettario 190"),SUM(T2311+W2311),SUM(T2311+V2311+W2311))</f>
        <v>0</v>
      </c>
      <c r="Y2311" s="205"/>
      <c r="Z2311" s="205"/>
      <c r="AA2311" s="206"/>
      <c r="AB2311" s="189" t="n">
        <f aca="false">IF(AA2311="SI",X2311,0)</f>
        <v>0</v>
      </c>
      <c r="AC2311" s="207"/>
      <c r="AD2311" s="207"/>
      <c r="AE2311" s="207"/>
      <c r="AF2311" s="207"/>
      <c r="AG2311" s="207"/>
      <c r="AH2311" s="208"/>
    </row>
    <row r="2312" customFormat="false" ht="13.5" hidden="false" customHeight="true" outlineLevel="0" collapsed="false">
      <c r="A2312" s="22" t="n">
        <v>2311</v>
      </c>
      <c r="B2312" s="180"/>
      <c r="C2312" s="22"/>
      <c r="D2312" s="22"/>
      <c r="E2312" s="22"/>
      <c r="F2312" s="22"/>
      <c r="G2312" s="22"/>
      <c r="H2312" s="183"/>
      <c r="I2312" s="183"/>
      <c r="J2312" s="22"/>
      <c r="K2312" s="191" t="e">
        <f aca="false">VLOOKUP('Altri Costi'!J2312,Legenda!$D$1:$F$258,2)</f>
        <v>#N/A</v>
      </c>
      <c r="L2312" s="22"/>
      <c r="M2312" s="22"/>
      <c r="N2312" s="203"/>
      <c r="O2312" s="183"/>
      <c r="P2312" s="22"/>
      <c r="Q2312" s="203"/>
      <c r="R2312" s="183"/>
      <c r="S2312" s="184" t="n">
        <f aca="false">'Piano Finanziario Annuale'!$F$6</f>
        <v>0</v>
      </c>
      <c r="T2312" s="185" t="n">
        <v>0</v>
      </c>
      <c r="U2312" s="186"/>
      <c r="V2312" s="187" t="n">
        <f aca="false">(T2312*U2312)</f>
        <v>0</v>
      </c>
      <c r="W2312" s="185" t="n">
        <v>0</v>
      </c>
      <c r="X2312" s="185" t="n">
        <f aca="false">IF(OR(S2312="sì",S2312="forfettario 190"),SUM(T2312+W2312),SUM(T2312+V2312+W2312))</f>
        <v>0</v>
      </c>
      <c r="Y2312" s="205"/>
      <c r="Z2312" s="205"/>
      <c r="AA2312" s="206"/>
      <c r="AB2312" s="189" t="n">
        <f aca="false">IF(AA2312="SI",X2312,0)</f>
        <v>0</v>
      </c>
      <c r="AC2312" s="207"/>
      <c r="AD2312" s="207"/>
      <c r="AE2312" s="207"/>
      <c r="AF2312" s="207"/>
      <c r="AG2312" s="207"/>
      <c r="AH2312" s="208"/>
    </row>
    <row r="2313" customFormat="false" ht="13.5" hidden="false" customHeight="true" outlineLevel="0" collapsed="false">
      <c r="A2313" s="22" t="n">
        <v>2312</v>
      </c>
      <c r="B2313" s="180"/>
      <c r="C2313" s="22"/>
      <c r="D2313" s="22"/>
      <c r="E2313" s="22"/>
      <c r="F2313" s="22"/>
      <c r="G2313" s="22"/>
      <c r="H2313" s="183"/>
      <c r="I2313" s="183"/>
      <c r="J2313" s="22"/>
      <c r="K2313" s="191" t="e">
        <f aca="false">VLOOKUP('Altri Costi'!J2313,Legenda!$D$1:$F$258,2)</f>
        <v>#N/A</v>
      </c>
      <c r="L2313" s="22"/>
      <c r="M2313" s="22"/>
      <c r="N2313" s="203"/>
      <c r="O2313" s="183"/>
      <c r="P2313" s="22"/>
      <c r="Q2313" s="203"/>
      <c r="R2313" s="183"/>
      <c r="S2313" s="184" t="n">
        <f aca="false">'Piano Finanziario Annuale'!$F$6</f>
        <v>0</v>
      </c>
      <c r="T2313" s="185" t="n">
        <v>0</v>
      </c>
      <c r="U2313" s="186"/>
      <c r="V2313" s="187" t="n">
        <f aca="false">(T2313*U2313)</f>
        <v>0</v>
      </c>
      <c r="W2313" s="185" t="n">
        <v>0</v>
      </c>
      <c r="X2313" s="185" t="n">
        <f aca="false">IF(OR(S2313="sì",S2313="forfettario 190"),SUM(T2313+W2313),SUM(T2313+V2313+W2313))</f>
        <v>0</v>
      </c>
      <c r="Y2313" s="205"/>
      <c r="Z2313" s="205"/>
      <c r="AA2313" s="206"/>
      <c r="AB2313" s="189" t="n">
        <f aca="false">IF(AA2313="SI",X2313,0)</f>
        <v>0</v>
      </c>
      <c r="AC2313" s="207"/>
      <c r="AD2313" s="207"/>
      <c r="AE2313" s="207"/>
      <c r="AF2313" s="207"/>
      <c r="AG2313" s="207"/>
      <c r="AH2313" s="208"/>
    </row>
    <row r="2314" customFormat="false" ht="13.5" hidden="false" customHeight="true" outlineLevel="0" collapsed="false">
      <c r="A2314" s="22" t="n">
        <v>2313</v>
      </c>
      <c r="B2314" s="180"/>
      <c r="C2314" s="22"/>
      <c r="D2314" s="22"/>
      <c r="E2314" s="22"/>
      <c r="F2314" s="22"/>
      <c r="G2314" s="22"/>
      <c r="H2314" s="183"/>
      <c r="I2314" s="183"/>
      <c r="J2314" s="22"/>
      <c r="K2314" s="191" t="e">
        <f aca="false">VLOOKUP('Altri Costi'!J2314,Legenda!$D$1:$F$258,2)</f>
        <v>#N/A</v>
      </c>
      <c r="L2314" s="22"/>
      <c r="M2314" s="22"/>
      <c r="N2314" s="203"/>
      <c r="O2314" s="183"/>
      <c r="P2314" s="22"/>
      <c r="Q2314" s="203"/>
      <c r="R2314" s="183"/>
      <c r="S2314" s="184" t="n">
        <f aca="false">'Piano Finanziario Annuale'!$F$6</f>
        <v>0</v>
      </c>
      <c r="T2314" s="185" t="n">
        <v>0</v>
      </c>
      <c r="U2314" s="186"/>
      <c r="V2314" s="187" t="n">
        <f aca="false">(T2314*U2314)</f>
        <v>0</v>
      </c>
      <c r="W2314" s="185" t="n">
        <v>0</v>
      </c>
      <c r="X2314" s="185" t="n">
        <f aca="false">IF(OR(S2314="sì",S2314="forfettario 190"),SUM(T2314+W2314),SUM(T2314+V2314+W2314))</f>
        <v>0</v>
      </c>
      <c r="Y2314" s="205"/>
      <c r="Z2314" s="205"/>
      <c r="AA2314" s="206"/>
      <c r="AB2314" s="189" t="n">
        <f aca="false">IF(AA2314="SI",X2314,0)</f>
        <v>0</v>
      </c>
      <c r="AC2314" s="207"/>
      <c r="AD2314" s="207"/>
      <c r="AE2314" s="207"/>
      <c r="AF2314" s="207"/>
      <c r="AG2314" s="207"/>
      <c r="AH2314" s="208"/>
    </row>
    <row r="2315" customFormat="false" ht="13.5" hidden="false" customHeight="true" outlineLevel="0" collapsed="false">
      <c r="A2315" s="22" t="n">
        <v>2314</v>
      </c>
      <c r="B2315" s="180"/>
      <c r="C2315" s="22"/>
      <c r="D2315" s="22"/>
      <c r="E2315" s="22"/>
      <c r="F2315" s="22"/>
      <c r="G2315" s="22"/>
      <c r="H2315" s="183"/>
      <c r="I2315" s="183"/>
      <c r="J2315" s="22"/>
      <c r="K2315" s="191" t="e">
        <f aca="false">VLOOKUP('Altri Costi'!J2315,Legenda!$D$1:$F$258,2)</f>
        <v>#N/A</v>
      </c>
      <c r="L2315" s="22"/>
      <c r="M2315" s="22"/>
      <c r="N2315" s="203"/>
      <c r="O2315" s="183"/>
      <c r="P2315" s="22"/>
      <c r="Q2315" s="203"/>
      <c r="R2315" s="183"/>
      <c r="S2315" s="184" t="n">
        <f aca="false">'Piano Finanziario Annuale'!$F$6</f>
        <v>0</v>
      </c>
      <c r="T2315" s="185" t="n">
        <v>0</v>
      </c>
      <c r="U2315" s="186"/>
      <c r="V2315" s="187" t="n">
        <f aca="false">(T2315*U2315)</f>
        <v>0</v>
      </c>
      <c r="W2315" s="185" t="n">
        <v>0</v>
      </c>
      <c r="X2315" s="185" t="n">
        <f aca="false">IF(OR(S2315="sì",S2315="forfettario 190"),SUM(T2315+W2315),SUM(T2315+V2315+W2315))</f>
        <v>0</v>
      </c>
      <c r="Y2315" s="205"/>
      <c r="Z2315" s="205"/>
      <c r="AA2315" s="206"/>
      <c r="AB2315" s="189" t="n">
        <f aca="false">IF(AA2315="SI",X2315,0)</f>
        <v>0</v>
      </c>
      <c r="AC2315" s="207"/>
      <c r="AD2315" s="207"/>
      <c r="AE2315" s="207"/>
      <c r="AF2315" s="207"/>
      <c r="AG2315" s="207"/>
      <c r="AH2315" s="208"/>
    </row>
    <row r="2316" customFormat="false" ht="13.5" hidden="false" customHeight="true" outlineLevel="0" collapsed="false">
      <c r="A2316" s="22" t="n">
        <v>2315</v>
      </c>
      <c r="B2316" s="180"/>
      <c r="C2316" s="22"/>
      <c r="D2316" s="22"/>
      <c r="E2316" s="22"/>
      <c r="F2316" s="22"/>
      <c r="G2316" s="22"/>
      <c r="H2316" s="183"/>
      <c r="I2316" s="183"/>
      <c r="J2316" s="22"/>
      <c r="K2316" s="191" t="e">
        <f aca="false">VLOOKUP('Altri Costi'!J2316,Legenda!$D$1:$F$258,2)</f>
        <v>#N/A</v>
      </c>
      <c r="L2316" s="22"/>
      <c r="M2316" s="22"/>
      <c r="N2316" s="203"/>
      <c r="O2316" s="183"/>
      <c r="P2316" s="22"/>
      <c r="Q2316" s="203"/>
      <c r="R2316" s="183"/>
      <c r="S2316" s="184" t="n">
        <f aca="false">'Piano Finanziario Annuale'!$F$6</f>
        <v>0</v>
      </c>
      <c r="T2316" s="185" t="n">
        <v>0</v>
      </c>
      <c r="U2316" s="186"/>
      <c r="V2316" s="187" t="n">
        <f aca="false">(T2316*U2316)</f>
        <v>0</v>
      </c>
      <c r="W2316" s="185" t="n">
        <v>0</v>
      </c>
      <c r="X2316" s="185" t="n">
        <f aca="false">IF(OR(S2316="sì",S2316="forfettario 190"),SUM(T2316+W2316),SUM(T2316+V2316+W2316))</f>
        <v>0</v>
      </c>
      <c r="Y2316" s="205"/>
      <c r="Z2316" s="205"/>
      <c r="AA2316" s="206"/>
      <c r="AB2316" s="189" t="n">
        <f aca="false">IF(AA2316="SI",X2316,0)</f>
        <v>0</v>
      </c>
      <c r="AC2316" s="207"/>
      <c r="AD2316" s="207"/>
      <c r="AE2316" s="207"/>
      <c r="AF2316" s="207"/>
      <c r="AG2316" s="207"/>
      <c r="AH2316" s="208"/>
    </row>
    <row r="2317" customFormat="false" ht="13.5" hidden="false" customHeight="true" outlineLevel="0" collapsed="false">
      <c r="A2317" s="22" t="n">
        <v>2316</v>
      </c>
      <c r="B2317" s="180"/>
      <c r="C2317" s="22"/>
      <c r="D2317" s="22"/>
      <c r="E2317" s="22"/>
      <c r="F2317" s="22"/>
      <c r="G2317" s="22"/>
      <c r="H2317" s="183"/>
      <c r="I2317" s="183"/>
      <c r="J2317" s="22"/>
      <c r="K2317" s="191" t="e">
        <f aca="false">VLOOKUP('Altri Costi'!J2317,Legenda!$D$1:$F$258,2)</f>
        <v>#N/A</v>
      </c>
      <c r="L2317" s="22"/>
      <c r="M2317" s="22"/>
      <c r="N2317" s="203"/>
      <c r="O2317" s="183"/>
      <c r="P2317" s="22"/>
      <c r="Q2317" s="203"/>
      <c r="R2317" s="183"/>
      <c r="S2317" s="184" t="n">
        <f aca="false">'Piano Finanziario Annuale'!$F$6</f>
        <v>0</v>
      </c>
      <c r="T2317" s="185" t="n">
        <v>0</v>
      </c>
      <c r="U2317" s="186"/>
      <c r="V2317" s="187" t="n">
        <f aca="false">(T2317*U2317)</f>
        <v>0</v>
      </c>
      <c r="W2317" s="185" t="n">
        <v>0</v>
      </c>
      <c r="X2317" s="185" t="n">
        <f aca="false">IF(OR(S2317="sì",S2317="forfettario 190"),SUM(T2317+W2317),SUM(T2317+V2317+W2317))</f>
        <v>0</v>
      </c>
      <c r="Y2317" s="205"/>
      <c r="Z2317" s="205"/>
      <c r="AA2317" s="206"/>
      <c r="AB2317" s="189" t="n">
        <f aca="false">IF(AA2317="SI",X2317,0)</f>
        <v>0</v>
      </c>
      <c r="AC2317" s="207"/>
      <c r="AD2317" s="207"/>
      <c r="AE2317" s="207"/>
      <c r="AF2317" s="207"/>
      <c r="AG2317" s="207"/>
      <c r="AH2317" s="208"/>
    </row>
    <row r="2318" customFormat="false" ht="13.5" hidden="false" customHeight="true" outlineLevel="0" collapsed="false">
      <c r="A2318" s="22" t="n">
        <v>2317</v>
      </c>
      <c r="B2318" s="180"/>
      <c r="C2318" s="22"/>
      <c r="D2318" s="22"/>
      <c r="E2318" s="22"/>
      <c r="F2318" s="22"/>
      <c r="G2318" s="22"/>
      <c r="H2318" s="183"/>
      <c r="I2318" s="183"/>
      <c r="J2318" s="22"/>
      <c r="K2318" s="191" t="e">
        <f aca="false">VLOOKUP('Altri Costi'!J2318,Legenda!$D$1:$F$258,2)</f>
        <v>#N/A</v>
      </c>
      <c r="L2318" s="22"/>
      <c r="M2318" s="22"/>
      <c r="N2318" s="203"/>
      <c r="O2318" s="183"/>
      <c r="P2318" s="22"/>
      <c r="Q2318" s="203"/>
      <c r="R2318" s="183"/>
      <c r="S2318" s="184" t="n">
        <f aca="false">'Piano Finanziario Annuale'!$F$6</f>
        <v>0</v>
      </c>
      <c r="T2318" s="185" t="n">
        <v>0</v>
      </c>
      <c r="U2318" s="186"/>
      <c r="V2318" s="187" t="n">
        <f aca="false">(T2318*U2318)</f>
        <v>0</v>
      </c>
      <c r="W2318" s="185" t="n">
        <v>0</v>
      </c>
      <c r="X2318" s="185" t="n">
        <f aca="false">IF(OR(S2318="sì",S2318="forfettario 190"),SUM(T2318+W2318),SUM(T2318+V2318+W2318))</f>
        <v>0</v>
      </c>
      <c r="Y2318" s="205"/>
      <c r="Z2318" s="205"/>
      <c r="AA2318" s="206"/>
      <c r="AB2318" s="189" t="n">
        <f aca="false">IF(AA2318="SI",X2318,0)</f>
        <v>0</v>
      </c>
      <c r="AC2318" s="207"/>
      <c r="AD2318" s="207"/>
      <c r="AE2318" s="207"/>
      <c r="AF2318" s="207"/>
      <c r="AG2318" s="207"/>
      <c r="AH2318" s="208"/>
    </row>
    <row r="2319" customFormat="false" ht="13.5" hidden="false" customHeight="true" outlineLevel="0" collapsed="false">
      <c r="A2319" s="22" t="n">
        <v>2318</v>
      </c>
      <c r="B2319" s="180"/>
      <c r="C2319" s="22"/>
      <c r="D2319" s="22"/>
      <c r="E2319" s="22"/>
      <c r="F2319" s="22"/>
      <c r="G2319" s="22"/>
      <c r="H2319" s="183"/>
      <c r="I2319" s="183"/>
      <c r="J2319" s="22"/>
      <c r="K2319" s="191" t="e">
        <f aca="false">VLOOKUP('Altri Costi'!J2319,Legenda!$D$1:$F$258,2)</f>
        <v>#N/A</v>
      </c>
      <c r="L2319" s="22"/>
      <c r="M2319" s="22"/>
      <c r="N2319" s="203"/>
      <c r="O2319" s="183"/>
      <c r="P2319" s="22"/>
      <c r="Q2319" s="203"/>
      <c r="R2319" s="183"/>
      <c r="S2319" s="184" t="n">
        <f aca="false">'Piano Finanziario Annuale'!$F$6</f>
        <v>0</v>
      </c>
      <c r="T2319" s="185" t="n">
        <v>0</v>
      </c>
      <c r="U2319" s="186"/>
      <c r="V2319" s="187" t="n">
        <f aca="false">(T2319*U2319)</f>
        <v>0</v>
      </c>
      <c r="W2319" s="185" t="n">
        <v>0</v>
      </c>
      <c r="X2319" s="185" t="n">
        <f aca="false">IF(OR(S2319="sì",S2319="forfettario 190"),SUM(T2319+W2319),SUM(T2319+V2319+W2319))</f>
        <v>0</v>
      </c>
      <c r="Y2319" s="205"/>
      <c r="Z2319" s="205"/>
      <c r="AA2319" s="206"/>
      <c r="AB2319" s="189" t="n">
        <f aca="false">IF(AA2319="SI",X2319,0)</f>
        <v>0</v>
      </c>
      <c r="AC2319" s="207"/>
      <c r="AD2319" s="207"/>
      <c r="AE2319" s="207"/>
      <c r="AF2319" s="207"/>
      <c r="AG2319" s="207"/>
      <c r="AH2319" s="208"/>
    </row>
    <row r="2320" customFormat="false" ht="13.5" hidden="false" customHeight="true" outlineLevel="0" collapsed="false">
      <c r="A2320" s="22" t="n">
        <v>2319</v>
      </c>
      <c r="B2320" s="180"/>
      <c r="C2320" s="22"/>
      <c r="D2320" s="22"/>
      <c r="E2320" s="22"/>
      <c r="F2320" s="22"/>
      <c r="G2320" s="22"/>
      <c r="H2320" s="183"/>
      <c r="I2320" s="183"/>
      <c r="J2320" s="22"/>
      <c r="K2320" s="191" t="e">
        <f aca="false">VLOOKUP('Altri Costi'!J2320,Legenda!$D$1:$F$258,2)</f>
        <v>#N/A</v>
      </c>
      <c r="L2320" s="22"/>
      <c r="M2320" s="22"/>
      <c r="N2320" s="203"/>
      <c r="O2320" s="183"/>
      <c r="P2320" s="22"/>
      <c r="Q2320" s="203"/>
      <c r="R2320" s="183"/>
      <c r="S2320" s="184" t="n">
        <f aca="false">'Piano Finanziario Annuale'!$F$6</f>
        <v>0</v>
      </c>
      <c r="T2320" s="185" t="n">
        <v>0</v>
      </c>
      <c r="U2320" s="186"/>
      <c r="V2320" s="187" t="n">
        <f aca="false">(T2320*U2320)</f>
        <v>0</v>
      </c>
      <c r="W2320" s="185" t="n">
        <v>0</v>
      </c>
      <c r="X2320" s="185" t="n">
        <f aca="false">IF(OR(S2320="sì",S2320="forfettario 190"),SUM(T2320+W2320),SUM(T2320+V2320+W2320))</f>
        <v>0</v>
      </c>
      <c r="Y2320" s="205"/>
      <c r="Z2320" s="205"/>
      <c r="AA2320" s="206"/>
      <c r="AB2320" s="189" t="n">
        <f aca="false">IF(AA2320="SI",X2320,0)</f>
        <v>0</v>
      </c>
      <c r="AC2320" s="207"/>
      <c r="AD2320" s="207"/>
      <c r="AE2320" s="207"/>
      <c r="AF2320" s="207"/>
      <c r="AG2320" s="207"/>
      <c r="AH2320" s="208"/>
    </row>
    <row r="2321" customFormat="false" ht="13.5" hidden="false" customHeight="true" outlineLevel="0" collapsed="false">
      <c r="A2321" s="22" t="n">
        <v>2320</v>
      </c>
      <c r="B2321" s="180"/>
      <c r="C2321" s="22"/>
      <c r="D2321" s="22"/>
      <c r="E2321" s="22"/>
      <c r="F2321" s="22"/>
      <c r="G2321" s="22"/>
      <c r="H2321" s="183"/>
      <c r="I2321" s="183"/>
      <c r="J2321" s="22"/>
      <c r="K2321" s="191" t="e">
        <f aca="false">VLOOKUP('Altri Costi'!J2321,Legenda!$D$1:$F$258,2)</f>
        <v>#N/A</v>
      </c>
      <c r="L2321" s="22"/>
      <c r="M2321" s="22"/>
      <c r="N2321" s="203"/>
      <c r="O2321" s="183"/>
      <c r="P2321" s="22"/>
      <c r="Q2321" s="203"/>
      <c r="R2321" s="183"/>
      <c r="S2321" s="184" t="n">
        <f aca="false">'Piano Finanziario Annuale'!$F$6</f>
        <v>0</v>
      </c>
      <c r="T2321" s="185" t="n">
        <v>0</v>
      </c>
      <c r="U2321" s="186"/>
      <c r="V2321" s="187" t="n">
        <f aca="false">(T2321*U2321)</f>
        <v>0</v>
      </c>
      <c r="W2321" s="185" t="n">
        <v>0</v>
      </c>
      <c r="X2321" s="185" t="n">
        <f aca="false">IF(OR(S2321="sì",S2321="forfettario 190"),SUM(T2321+W2321),SUM(T2321+V2321+W2321))</f>
        <v>0</v>
      </c>
      <c r="Y2321" s="205"/>
      <c r="Z2321" s="205"/>
      <c r="AA2321" s="206"/>
      <c r="AB2321" s="189" t="n">
        <f aca="false">IF(AA2321="SI",X2321,0)</f>
        <v>0</v>
      </c>
      <c r="AC2321" s="207"/>
      <c r="AD2321" s="207"/>
      <c r="AE2321" s="207"/>
      <c r="AF2321" s="207"/>
      <c r="AG2321" s="207"/>
      <c r="AH2321" s="208"/>
    </row>
    <row r="2322" customFormat="false" ht="13.5" hidden="false" customHeight="true" outlineLevel="0" collapsed="false">
      <c r="A2322" s="22" t="n">
        <v>2321</v>
      </c>
      <c r="B2322" s="180"/>
      <c r="C2322" s="22"/>
      <c r="D2322" s="22"/>
      <c r="E2322" s="22"/>
      <c r="F2322" s="22"/>
      <c r="G2322" s="22"/>
      <c r="H2322" s="183"/>
      <c r="I2322" s="183"/>
      <c r="J2322" s="22"/>
      <c r="K2322" s="191" t="e">
        <f aca="false">VLOOKUP('Altri Costi'!J2322,Legenda!$D$1:$F$258,2)</f>
        <v>#N/A</v>
      </c>
      <c r="L2322" s="22"/>
      <c r="M2322" s="22"/>
      <c r="N2322" s="203"/>
      <c r="O2322" s="183"/>
      <c r="P2322" s="22"/>
      <c r="Q2322" s="203"/>
      <c r="R2322" s="183"/>
      <c r="S2322" s="184" t="n">
        <f aca="false">'Piano Finanziario Annuale'!$F$6</f>
        <v>0</v>
      </c>
      <c r="T2322" s="185" t="n">
        <v>0</v>
      </c>
      <c r="U2322" s="186"/>
      <c r="V2322" s="187" t="n">
        <f aca="false">(T2322*U2322)</f>
        <v>0</v>
      </c>
      <c r="W2322" s="185" t="n">
        <v>0</v>
      </c>
      <c r="X2322" s="185" t="n">
        <f aca="false">IF(OR(S2322="sì",S2322="forfettario 190"),SUM(T2322+W2322),SUM(T2322+V2322+W2322))</f>
        <v>0</v>
      </c>
      <c r="Y2322" s="205"/>
      <c r="Z2322" s="205"/>
      <c r="AA2322" s="206"/>
      <c r="AB2322" s="189" t="n">
        <f aca="false">IF(AA2322="SI",X2322,0)</f>
        <v>0</v>
      </c>
      <c r="AC2322" s="207"/>
      <c r="AD2322" s="207"/>
      <c r="AE2322" s="207"/>
      <c r="AF2322" s="207"/>
      <c r="AG2322" s="207"/>
      <c r="AH2322" s="208"/>
    </row>
    <row r="2323" customFormat="false" ht="13.5" hidden="false" customHeight="true" outlineLevel="0" collapsed="false">
      <c r="A2323" s="22" t="n">
        <v>2322</v>
      </c>
      <c r="B2323" s="180"/>
      <c r="C2323" s="22"/>
      <c r="D2323" s="22"/>
      <c r="E2323" s="22"/>
      <c r="F2323" s="22"/>
      <c r="G2323" s="22"/>
      <c r="H2323" s="183"/>
      <c r="I2323" s="183"/>
      <c r="J2323" s="22"/>
      <c r="K2323" s="191" t="e">
        <f aca="false">VLOOKUP('Altri Costi'!J2323,Legenda!$D$1:$F$258,2)</f>
        <v>#N/A</v>
      </c>
      <c r="L2323" s="22"/>
      <c r="M2323" s="22"/>
      <c r="N2323" s="203"/>
      <c r="O2323" s="183"/>
      <c r="P2323" s="22"/>
      <c r="Q2323" s="203"/>
      <c r="R2323" s="183"/>
      <c r="S2323" s="184" t="n">
        <f aca="false">'Piano Finanziario Annuale'!$F$6</f>
        <v>0</v>
      </c>
      <c r="T2323" s="185" t="n">
        <v>0</v>
      </c>
      <c r="U2323" s="186"/>
      <c r="V2323" s="187" t="n">
        <f aca="false">(T2323*U2323)</f>
        <v>0</v>
      </c>
      <c r="W2323" s="185" t="n">
        <v>0</v>
      </c>
      <c r="X2323" s="185" t="n">
        <f aca="false">IF(OR(S2323="sì",S2323="forfettario 190"),SUM(T2323+W2323),SUM(T2323+V2323+W2323))</f>
        <v>0</v>
      </c>
      <c r="Y2323" s="205"/>
      <c r="Z2323" s="205"/>
      <c r="AA2323" s="206"/>
      <c r="AB2323" s="189" t="n">
        <f aca="false">IF(AA2323="SI",X2323,0)</f>
        <v>0</v>
      </c>
      <c r="AC2323" s="207"/>
      <c r="AD2323" s="207"/>
      <c r="AE2323" s="207"/>
      <c r="AF2323" s="207"/>
      <c r="AG2323" s="207"/>
      <c r="AH2323" s="208"/>
    </row>
    <row r="2324" customFormat="false" ht="13.5" hidden="false" customHeight="true" outlineLevel="0" collapsed="false">
      <c r="A2324" s="22" t="n">
        <v>2323</v>
      </c>
      <c r="B2324" s="180"/>
      <c r="C2324" s="22"/>
      <c r="D2324" s="22"/>
      <c r="E2324" s="22"/>
      <c r="F2324" s="22"/>
      <c r="G2324" s="22"/>
      <c r="H2324" s="183"/>
      <c r="I2324" s="183"/>
      <c r="J2324" s="22"/>
      <c r="K2324" s="191" t="e">
        <f aca="false">VLOOKUP('Altri Costi'!J2324,Legenda!$D$1:$F$258,2)</f>
        <v>#N/A</v>
      </c>
      <c r="L2324" s="22"/>
      <c r="M2324" s="22"/>
      <c r="N2324" s="203"/>
      <c r="O2324" s="183"/>
      <c r="P2324" s="22"/>
      <c r="Q2324" s="203"/>
      <c r="R2324" s="183"/>
      <c r="S2324" s="184" t="n">
        <f aca="false">'Piano Finanziario Annuale'!$F$6</f>
        <v>0</v>
      </c>
      <c r="T2324" s="185" t="n">
        <v>0</v>
      </c>
      <c r="U2324" s="186"/>
      <c r="V2324" s="187" t="n">
        <f aca="false">(T2324*U2324)</f>
        <v>0</v>
      </c>
      <c r="W2324" s="185" t="n">
        <v>0</v>
      </c>
      <c r="X2324" s="185" t="n">
        <f aca="false">IF(OR(S2324="sì",S2324="forfettario 190"),SUM(T2324+W2324),SUM(T2324+V2324+W2324))</f>
        <v>0</v>
      </c>
      <c r="Y2324" s="205"/>
      <c r="Z2324" s="205"/>
      <c r="AA2324" s="206"/>
      <c r="AB2324" s="189" t="n">
        <f aca="false">IF(AA2324="SI",X2324,0)</f>
        <v>0</v>
      </c>
      <c r="AC2324" s="207"/>
      <c r="AD2324" s="207"/>
      <c r="AE2324" s="207"/>
      <c r="AF2324" s="207"/>
      <c r="AG2324" s="207"/>
      <c r="AH2324" s="208"/>
    </row>
    <row r="2325" customFormat="false" ht="13.5" hidden="false" customHeight="true" outlineLevel="0" collapsed="false">
      <c r="A2325" s="22" t="n">
        <v>2324</v>
      </c>
      <c r="B2325" s="180"/>
      <c r="C2325" s="22"/>
      <c r="D2325" s="22"/>
      <c r="E2325" s="22"/>
      <c r="F2325" s="22"/>
      <c r="G2325" s="22"/>
      <c r="H2325" s="183"/>
      <c r="I2325" s="183"/>
      <c r="J2325" s="22"/>
      <c r="K2325" s="191" t="e">
        <f aca="false">VLOOKUP('Altri Costi'!J2325,Legenda!$D$1:$F$258,2)</f>
        <v>#N/A</v>
      </c>
      <c r="L2325" s="22"/>
      <c r="M2325" s="22"/>
      <c r="N2325" s="203"/>
      <c r="O2325" s="183"/>
      <c r="P2325" s="22"/>
      <c r="Q2325" s="203"/>
      <c r="R2325" s="183"/>
      <c r="S2325" s="184" t="n">
        <f aca="false">'Piano Finanziario Annuale'!$F$6</f>
        <v>0</v>
      </c>
      <c r="T2325" s="185" t="n">
        <v>0</v>
      </c>
      <c r="U2325" s="186"/>
      <c r="V2325" s="187" t="n">
        <f aca="false">(T2325*U2325)</f>
        <v>0</v>
      </c>
      <c r="W2325" s="185" t="n">
        <v>0</v>
      </c>
      <c r="X2325" s="185" t="n">
        <f aca="false">IF(OR(S2325="sì",S2325="forfettario 190"),SUM(T2325+W2325),SUM(T2325+V2325+W2325))</f>
        <v>0</v>
      </c>
      <c r="Y2325" s="205"/>
      <c r="Z2325" s="205"/>
      <c r="AA2325" s="206"/>
      <c r="AB2325" s="189" t="n">
        <f aca="false">IF(AA2325="SI",X2325,0)</f>
        <v>0</v>
      </c>
      <c r="AC2325" s="207"/>
      <c r="AD2325" s="207"/>
      <c r="AE2325" s="207"/>
      <c r="AF2325" s="207"/>
      <c r="AG2325" s="207"/>
      <c r="AH2325" s="208"/>
    </row>
    <row r="2326" customFormat="false" ht="13.5" hidden="false" customHeight="true" outlineLevel="0" collapsed="false">
      <c r="A2326" s="22" t="n">
        <v>2325</v>
      </c>
      <c r="B2326" s="180"/>
      <c r="C2326" s="22"/>
      <c r="D2326" s="22"/>
      <c r="E2326" s="22"/>
      <c r="F2326" s="22"/>
      <c r="G2326" s="22"/>
      <c r="H2326" s="183"/>
      <c r="I2326" s="183"/>
      <c r="J2326" s="22"/>
      <c r="K2326" s="191" t="e">
        <f aca="false">VLOOKUP('Altri Costi'!J2326,Legenda!$D$1:$F$258,2)</f>
        <v>#N/A</v>
      </c>
      <c r="L2326" s="22"/>
      <c r="M2326" s="22"/>
      <c r="N2326" s="203"/>
      <c r="O2326" s="183"/>
      <c r="P2326" s="22"/>
      <c r="Q2326" s="203"/>
      <c r="R2326" s="183"/>
      <c r="S2326" s="184" t="n">
        <f aca="false">'Piano Finanziario Annuale'!$F$6</f>
        <v>0</v>
      </c>
      <c r="T2326" s="185" t="n">
        <v>0</v>
      </c>
      <c r="U2326" s="186"/>
      <c r="V2326" s="187" t="n">
        <f aca="false">(T2326*U2326)</f>
        <v>0</v>
      </c>
      <c r="W2326" s="185" t="n">
        <v>0</v>
      </c>
      <c r="X2326" s="185" t="n">
        <f aca="false">IF(OR(S2326="sì",S2326="forfettario 190"),SUM(T2326+W2326),SUM(T2326+V2326+W2326))</f>
        <v>0</v>
      </c>
      <c r="Y2326" s="205"/>
      <c r="Z2326" s="205"/>
      <c r="AA2326" s="206"/>
      <c r="AB2326" s="189" t="n">
        <f aca="false">IF(AA2326="SI",X2326,0)</f>
        <v>0</v>
      </c>
      <c r="AC2326" s="207"/>
      <c r="AD2326" s="207"/>
      <c r="AE2326" s="207"/>
      <c r="AF2326" s="207"/>
      <c r="AG2326" s="207"/>
      <c r="AH2326" s="208"/>
    </row>
    <row r="2327" customFormat="false" ht="13.5" hidden="false" customHeight="true" outlineLevel="0" collapsed="false">
      <c r="A2327" s="22" t="n">
        <v>2326</v>
      </c>
      <c r="B2327" s="180"/>
      <c r="C2327" s="22"/>
      <c r="D2327" s="22"/>
      <c r="E2327" s="22"/>
      <c r="F2327" s="22"/>
      <c r="G2327" s="22"/>
      <c r="H2327" s="183"/>
      <c r="I2327" s="183"/>
      <c r="J2327" s="22"/>
      <c r="K2327" s="191" t="e">
        <f aca="false">VLOOKUP('Altri Costi'!J2327,Legenda!$D$1:$F$258,2)</f>
        <v>#N/A</v>
      </c>
      <c r="L2327" s="22"/>
      <c r="M2327" s="22"/>
      <c r="N2327" s="203"/>
      <c r="O2327" s="183"/>
      <c r="P2327" s="22"/>
      <c r="Q2327" s="203"/>
      <c r="R2327" s="183"/>
      <c r="S2327" s="184" t="n">
        <f aca="false">'Piano Finanziario Annuale'!$F$6</f>
        <v>0</v>
      </c>
      <c r="T2327" s="185" t="n">
        <v>0</v>
      </c>
      <c r="U2327" s="186"/>
      <c r="V2327" s="187" t="n">
        <f aca="false">(T2327*U2327)</f>
        <v>0</v>
      </c>
      <c r="W2327" s="185" t="n">
        <v>0</v>
      </c>
      <c r="X2327" s="185" t="n">
        <f aca="false">IF(OR(S2327="sì",S2327="forfettario 190"),SUM(T2327+W2327),SUM(T2327+V2327+W2327))</f>
        <v>0</v>
      </c>
      <c r="Y2327" s="205"/>
      <c r="Z2327" s="205"/>
      <c r="AA2327" s="206"/>
      <c r="AB2327" s="189" t="n">
        <f aca="false">IF(AA2327="SI",X2327,0)</f>
        <v>0</v>
      </c>
      <c r="AC2327" s="207"/>
      <c r="AD2327" s="207"/>
      <c r="AE2327" s="207"/>
      <c r="AF2327" s="207"/>
      <c r="AG2327" s="207"/>
      <c r="AH2327" s="208"/>
    </row>
    <row r="2328" customFormat="false" ht="13.5" hidden="false" customHeight="true" outlineLevel="0" collapsed="false">
      <c r="A2328" s="22" t="n">
        <v>2327</v>
      </c>
      <c r="B2328" s="180"/>
      <c r="C2328" s="22"/>
      <c r="D2328" s="22"/>
      <c r="E2328" s="22"/>
      <c r="F2328" s="22"/>
      <c r="G2328" s="22"/>
      <c r="H2328" s="183"/>
      <c r="I2328" s="183"/>
      <c r="J2328" s="22"/>
      <c r="K2328" s="191" t="e">
        <f aca="false">VLOOKUP('Altri Costi'!J2328,Legenda!$D$1:$F$258,2)</f>
        <v>#N/A</v>
      </c>
      <c r="L2328" s="22"/>
      <c r="M2328" s="22"/>
      <c r="N2328" s="203"/>
      <c r="O2328" s="183"/>
      <c r="P2328" s="22"/>
      <c r="Q2328" s="203"/>
      <c r="R2328" s="183"/>
      <c r="S2328" s="184" t="n">
        <f aca="false">'Piano Finanziario Annuale'!$F$6</f>
        <v>0</v>
      </c>
      <c r="T2328" s="185" t="n">
        <v>0</v>
      </c>
      <c r="U2328" s="186"/>
      <c r="V2328" s="187" t="n">
        <f aca="false">(T2328*U2328)</f>
        <v>0</v>
      </c>
      <c r="W2328" s="185" t="n">
        <v>0</v>
      </c>
      <c r="X2328" s="185" t="n">
        <f aca="false">IF(OR(S2328="sì",S2328="forfettario 190"),SUM(T2328+W2328),SUM(T2328+V2328+W2328))</f>
        <v>0</v>
      </c>
      <c r="Y2328" s="205"/>
      <c r="Z2328" s="205"/>
      <c r="AA2328" s="206"/>
      <c r="AB2328" s="189" t="n">
        <f aca="false">IF(AA2328="SI",X2328,0)</f>
        <v>0</v>
      </c>
      <c r="AC2328" s="207"/>
      <c r="AD2328" s="207"/>
      <c r="AE2328" s="207"/>
      <c r="AF2328" s="207"/>
      <c r="AG2328" s="207"/>
      <c r="AH2328" s="208"/>
    </row>
    <row r="2329" customFormat="false" ht="13.5" hidden="false" customHeight="true" outlineLevel="0" collapsed="false">
      <c r="A2329" s="22" t="n">
        <v>2328</v>
      </c>
      <c r="B2329" s="180"/>
      <c r="C2329" s="22"/>
      <c r="D2329" s="22"/>
      <c r="E2329" s="22"/>
      <c r="F2329" s="22"/>
      <c r="G2329" s="22"/>
      <c r="H2329" s="183"/>
      <c r="I2329" s="183"/>
      <c r="J2329" s="22"/>
      <c r="K2329" s="191" t="e">
        <f aca="false">VLOOKUP('Altri Costi'!J2329,Legenda!$D$1:$F$258,2)</f>
        <v>#N/A</v>
      </c>
      <c r="L2329" s="22"/>
      <c r="M2329" s="22"/>
      <c r="N2329" s="203"/>
      <c r="O2329" s="183"/>
      <c r="P2329" s="22"/>
      <c r="Q2329" s="203"/>
      <c r="R2329" s="183"/>
      <c r="S2329" s="184" t="n">
        <f aca="false">'Piano Finanziario Annuale'!$F$6</f>
        <v>0</v>
      </c>
      <c r="T2329" s="185" t="n">
        <v>0</v>
      </c>
      <c r="U2329" s="186"/>
      <c r="V2329" s="187" t="n">
        <f aca="false">(T2329*U2329)</f>
        <v>0</v>
      </c>
      <c r="W2329" s="185" t="n">
        <v>0</v>
      </c>
      <c r="X2329" s="185" t="n">
        <f aca="false">IF(OR(S2329="sì",S2329="forfettario 190"),SUM(T2329+W2329),SUM(T2329+V2329+W2329))</f>
        <v>0</v>
      </c>
      <c r="Y2329" s="205"/>
      <c r="Z2329" s="205"/>
      <c r="AA2329" s="206"/>
      <c r="AB2329" s="189" t="n">
        <f aca="false">IF(AA2329="SI",X2329,0)</f>
        <v>0</v>
      </c>
      <c r="AC2329" s="207"/>
      <c r="AD2329" s="207"/>
      <c r="AE2329" s="207"/>
      <c r="AF2329" s="207"/>
      <c r="AG2329" s="207"/>
      <c r="AH2329" s="208"/>
    </row>
    <row r="2330" customFormat="false" ht="13.5" hidden="false" customHeight="true" outlineLevel="0" collapsed="false">
      <c r="A2330" s="22" t="n">
        <v>2329</v>
      </c>
      <c r="B2330" s="180"/>
      <c r="C2330" s="22"/>
      <c r="D2330" s="22"/>
      <c r="E2330" s="22"/>
      <c r="F2330" s="22"/>
      <c r="G2330" s="22"/>
      <c r="H2330" s="183"/>
      <c r="I2330" s="183"/>
      <c r="J2330" s="22"/>
      <c r="K2330" s="191" t="e">
        <f aca="false">VLOOKUP('Altri Costi'!J2330,Legenda!$D$1:$F$258,2)</f>
        <v>#N/A</v>
      </c>
      <c r="L2330" s="22"/>
      <c r="M2330" s="22"/>
      <c r="N2330" s="203"/>
      <c r="O2330" s="183"/>
      <c r="P2330" s="22"/>
      <c r="Q2330" s="203"/>
      <c r="R2330" s="183"/>
      <c r="S2330" s="184" t="n">
        <f aca="false">'Piano Finanziario Annuale'!$F$6</f>
        <v>0</v>
      </c>
      <c r="T2330" s="185" t="n">
        <v>0</v>
      </c>
      <c r="U2330" s="186"/>
      <c r="V2330" s="187" t="n">
        <f aca="false">(T2330*U2330)</f>
        <v>0</v>
      </c>
      <c r="W2330" s="185" t="n">
        <v>0</v>
      </c>
      <c r="X2330" s="185" t="n">
        <f aca="false">IF(OR(S2330="sì",S2330="forfettario 190"),SUM(T2330+W2330),SUM(T2330+V2330+W2330))</f>
        <v>0</v>
      </c>
      <c r="Y2330" s="205"/>
      <c r="Z2330" s="205"/>
      <c r="AA2330" s="206"/>
      <c r="AB2330" s="189" t="n">
        <f aca="false">IF(AA2330="SI",X2330,0)</f>
        <v>0</v>
      </c>
      <c r="AC2330" s="207"/>
      <c r="AD2330" s="207"/>
      <c r="AE2330" s="207"/>
      <c r="AF2330" s="207"/>
      <c r="AG2330" s="207"/>
      <c r="AH2330" s="208"/>
    </row>
    <row r="2331" customFormat="false" ht="13.5" hidden="false" customHeight="true" outlineLevel="0" collapsed="false">
      <c r="A2331" s="22" t="n">
        <v>2330</v>
      </c>
      <c r="B2331" s="180"/>
      <c r="C2331" s="22"/>
      <c r="D2331" s="22"/>
      <c r="E2331" s="22"/>
      <c r="F2331" s="22"/>
      <c r="G2331" s="22"/>
      <c r="H2331" s="183"/>
      <c r="I2331" s="183"/>
      <c r="J2331" s="22"/>
      <c r="K2331" s="191" t="e">
        <f aca="false">VLOOKUP('Altri Costi'!J2331,Legenda!$D$1:$F$258,2)</f>
        <v>#N/A</v>
      </c>
      <c r="L2331" s="22"/>
      <c r="M2331" s="22"/>
      <c r="N2331" s="203"/>
      <c r="O2331" s="183"/>
      <c r="P2331" s="22"/>
      <c r="Q2331" s="203"/>
      <c r="R2331" s="183"/>
      <c r="S2331" s="184" t="n">
        <f aca="false">'Piano Finanziario Annuale'!$F$6</f>
        <v>0</v>
      </c>
      <c r="T2331" s="185" t="n">
        <v>0</v>
      </c>
      <c r="U2331" s="186"/>
      <c r="V2331" s="187" t="n">
        <f aca="false">(T2331*U2331)</f>
        <v>0</v>
      </c>
      <c r="W2331" s="185" t="n">
        <v>0</v>
      </c>
      <c r="X2331" s="185" t="n">
        <f aca="false">IF(OR(S2331="sì",S2331="forfettario 190"),SUM(T2331+W2331),SUM(T2331+V2331+W2331))</f>
        <v>0</v>
      </c>
      <c r="Y2331" s="205"/>
      <c r="Z2331" s="205"/>
      <c r="AA2331" s="206"/>
      <c r="AB2331" s="189" t="n">
        <f aca="false">IF(AA2331="SI",X2331,0)</f>
        <v>0</v>
      </c>
      <c r="AC2331" s="207"/>
      <c r="AD2331" s="207"/>
      <c r="AE2331" s="207"/>
      <c r="AF2331" s="207"/>
      <c r="AG2331" s="207"/>
      <c r="AH2331" s="208"/>
    </row>
    <row r="2332" customFormat="false" ht="13.5" hidden="false" customHeight="true" outlineLevel="0" collapsed="false">
      <c r="A2332" s="22" t="n">
        <v>2331</v>
      </c>
      <c r="B2332" s="180"/>
      <c r="C2332" s="22"/>
      <c r="D2332" s="22"/>
      <c r="E2332" s="22"/>
      <c r="F2332" s="22"/>
      <c r="G2332" s="22"/>
      <c r="H2332" s="183"/>
      <c r="I2332" s="183"/>
      <c r="J2332" s="22"/>
      <c r="K2332" s="191" t="e">
        <f aca="false">VLOOKUP('Altri Costi'!J2332,Legenda!$D$1:$F$258,2)</f>
        <v>#N/A</v>
      </c>
      <c r="L2332" s="22"/>
      <c r="M2332" s="22"/>
      <c r="N2332" s="203"/>
      <c r="O2332" s="183"/>
      <c r="P2332" s="22"/>
      <c r="Q2332" s="203"/>
      <c r="R2332" s="183"/>
      <c r="S2332" s="184" t="n">
        <f aca="false">'Piano Finanziario Annuale'!$F$6</f>
        <v>0</v>
      </c>
      <c r="T2332" s="185" t="n">
        <v>0</v>
      </c>
      <c r="U2332" s="186"/>
      <c r="V2332" s="187" t="n">
        <f aca="false">(T2332*U2332)</f>
        <v>0</v>
      </c>
      <c r="W2332" s="185" t="n">
        <v>0</v>
      </c>
      <c r="X2332" s="185" t="n">
        <f aca="false">IF(OR(S2332="sì",S2332="forfettario 190"),SUM(T2332+W2332),SUM(T2332+V2332+W2332))</f>
        <v>0</v>
      </c>
      <c r="Y2332" s="205"/>
      <c r="Z2332" s="205"/>
      <c r="AA2332" s="206"/>
      <c r="AB2332" s="189" t="n">
        <f aca="false">IF(AA2332="SI",X2332,0)</f>
        <v>0</v>
      </c>
      <c r="AC2332" s="207"/>
      <c r="AD2332" s="207"/>
      <c r="AE2332" s="207"/>
      <c r="AF2332" s="207"/>
      <c r="AG2332" s="207"/>
      <c r="AH2332" s="208"/>
    </row>
    <row r="2333" customFormat="false" ht="13.5" hidden="false" customHeight="true" outlineLevel="0" collapsed="false">
      <c r="A2333" s="22" t="n">
        <v>2332</v>
      </c>
      <c r="B2333" s="180"/>
      <c r="C2333" s="22"/>
      <c r="D2333" s="22"/>
      <c r="E2333" s="22"/>
      <c r="F2333" s="22"/>
      <c r="G2333" s="22"/>
      <c r="H2333" s="183"/>
      <c r="I2333" s="183"/>
      <c r="J2333" s="22"/>
      <c r="K2333" s="191" t="e">
        <f aca="false">VLOOKUP('Altri Costi'!J2333,Legenda!$D$1:$F$258,2)</f>
        <v>#N/A</v>
      </c>
      <c r="L2333" s="22"/>
      <c r="M2333" s="22"/>
      <c r="N2333" s="203"/>
      <c r="O2333" s="183"/>
      <c r="P2333" s="22"/>
      <c r="Q2333" s="203"/>
      <c r="R2333" s="183"/>
      <c r="S2333" s="184" t="n">
        <f aca="false">'Piano Finanziario Annuale'!$F$6</f>
        <v>0</v>
      </c>
      <c r="T2333" s="185" t="n">
        <v>0</v>
      </c>
      <c r="U2333" s="186"/>
      <c r="V2333" s="187" t="n">
        <f aca="false">(T2333*U2333)</f>
        <v>0</v>
      </c>
      <c r="W2333" s="185" t="n">
        <v>0</v>
      </c>
      <c r="X2333" s="185" t="n">
        <f aca="false">IF(OR(S2333="sì",S2333="forfettario 190"),SUM(T2333+W2333),SUM(T2333+V2333+W2333))</f>
        <v>0</v>
      </c>
      <c r="Y2333" s="205"/>
      <c r="Z2333" s="205"/>
      <c r="AA2333" s="206"/>
      <c r="AB2333" s="189" t="n">
        <f aca="false">IF(AA2333="SI",X2333,0)</f>
        <v>0</v>
      </c>
      <c r="AC2333" s="207"/>
      <c r="AD2333" s="207"/>
      <c r="AE2333" s="207"/>
      <c r="AF2333" s="207"/>
      <c r="AG2333" s="207"/>
      <c r="AH2333" s="208"/>
    </row>
    <row r="2334" customFormat="false" ht="13.5" hidden="false" customHeight="true" outlineLevel="0" collapsed="false">
      <c r="A2334" s="22" t="n">
        <v>2333</v>
      </c>
      <c r="B2334" s="180"/>
      <c r="C2334" s="22"/>
      <c r="D2334" s="22"/>
      <c r="E2334" s="22"/>
      <c r="F2334" s="22"/>
      <c r="G2334" s="22"/>
      <c r="H2334" s="183"/>
      <c r="I2334" s="183"/>
      <c r="J2334" s="22"/>
      <c r="K2334" s="191" t="e">
        <f aca="false">VLOOKUP('Altri Costi'!J2334,Legenda!$D$1:$F$258,2)</f>
        <v>#N/A</v>
      </c>
      <c r="L2334" s="22"/>
      <c r="M2334" s="22"/>
      <c r="N2334" s="203"/>
      <c r="O2334" s="183"/>
      <c r="P2334" s="22"/>
      <c r="Q2334" s="203"/>
      <c r="R2334" s="183"/>
      <c r="S2334" s="184" t="n">
        <f aca="false">'Piano Finanziario Annuale'!$F$6</f>
        <v>0</v>
      </c>
      <c r="T2334" s="185" t="n">
        <v>0</v>
      </c>
      <c r="U2334" s="186"/>
      <c r="V2334" s="187" t="n">
        <f aca="false">(T2334*U2334)</f>
        <v>0</v>
      </c>
      <c r="W2334" s="185" t="n">
        <v>0</v>
      </c>
      <c r="X2334" s="185" t="n">
        <f aca="false">IF(OR(S2334="sì",S2334="forfettario 190"),SUM(T2334+W2334),SUM(T2334+V2334+W2334))</f>
        <v>0</v>
      </c>
      <c r="Y2334" s="205"/>
      <c r="Z2334" s="205"/>
      <c r="AA2334" s="206"/>
      <c r="AB2334" s="189" t="n">
        <f aca="false">IF(AA2334="SI",X2334,0)</f>
        <v>0</v>
      </c>
      <c r="AC2334" s="207"/>
      <c r="AD2334" s="207"/>
      <c r="AE2334" s="207"/>
      <c r="AF2334" s="207"/>
      <c r="AG2334" s="207"/>
      <c r="AH2334" s="208"/>
    </row>
    <row r="2335" customFormat="false" ht="13.5" hidden="false" customHeight="true" outlineLevel="0" collapsed="false">
      <c r="A2335" s="22" t="n">
        <v>2334</v>
      </c>
      <c r="B2335" s="180"/>
      <c r="C2335" s="22"/>
      <c r="D2335" s="22"/>
      <c r="E2335" s="22"/>
      <c r="F2335" s="22"/>
      <c r="G2335" s="22"/>
      <c r="H2335" s="183"/>
      <c r="I2335" s="183"/>
      <c r="J2335" s="22"/>
      <c r="K2335" s="191" t="e">
        <f aca="false">VLOOKUP('Altri Costi'!J2335,Legenda!$D$1:$F$258,2)</f>
        <v>#N/A</v>
      </c>
      <c r="L2335" s="22"/>
      <c r="M2335" s="22"/>
      <c r="N2335" s="203"/>
      <c r="O2335" s="183"/>
      <c r="P2335" s="22"/>
      <c r="Q2335" s="203"/>
      <c r="R2335" s="183"/>
      <c r="S2335" s="184" t="n">
        <f aca="false">'Piano Finanziario Annuale'!$F$6</f>
        <v>0</v>
      </c>
      <c r="T2335" s="185" t="n">
        <v>0</v>
      </c>
      <c r="U2335" s="186"/>
      <c r="V2335" s="187" t="n">
        <f aca="false">(T2335*U2335)</f>
        <v>0</v>
      </c>
      <c r="W2335" s="185" t="n">
        <v>0</v>
      </c>
      <c r="X2335" s="185" t="n">
        <f aca="false">IF(OR(S2335="sì",S2335="forfettario 190"),SUM(T2335+W2335),SUM(T2335+V2335+W2335))</f>
        <v>0</v>
      </c>
      <c r="Y2335" s="205"/>
      <c r="Z2335" s="205"/>
      <c r="AA2335" s="206"/>
      <c r="AB2335" s="189" t="n">
        <f aca="false">IF(AA2335="SI",X2335,0)</f>
        <v>0</v>
      </c>
      <c r="AC2335" s="207"/>
      <c r="AD2335" s="207"/>
      <c r="AE2335" s="207"/>
      <c r="AF2335" s="207"/>
      <c r="AG2335" s="207"/>
      <c r="AH2335" s="208"/>
    </row>
    <row r="2336" customFormat="false" ht="13.5" hidden="false" customHeight="true" outlineLevel="0" collapsed="false">
      <c r="A2336" s="22" t="n">
        <v>2335</v>
      </c>
      <c r="B2336" s="180"/>
      <c r="C2336" s="22"/>
      <c r="D2336" s="22"/>
      <c r="E2336" s="22"/>
      <c r="F2336" s="22"/>
      <c r="G2336" s="22"/>
      <c r="H2336" s="183"/>
      <c r="I2336" s="183"/>
      <c r="J2336" s="22"/>
      <c r="K2336" s="191" t="e">
        <f aca="false">VLOOKUP('Altri Costi'!J2336,Legenda!$D$1:$F$258,2)</f>
        <v>#N/A</v>
      </c>
      <c r="L2336" s="22"/>
      <c r="M2336" s="22"/>
      <c r="N2336" s="203"/>
      <c r="O2336" s="183"/>
      <c r="P2336" s="22"/>
      <c r="Q2336" s="203"/>
      <c r="R2336" s="183"/>
      <c r="S2336" s="184" t="n">
        <f aca="false">'Piano Finanziario Annuale'!$F$6</f>
        <v>0</v>
      </c>
      <c r="T2336" s="185" t="n">
        <v>0</v>
      </c>
      <c r="U2336" s="186"/>
      <c r="V2336" s="187" t="n">
        <f aca="false">(T2336*U2336)</f>
        <v>0</v>
      </c>
      <c r="W2336" s="185" t="n">
        <v>0</v>
      </c>
      <c r="X2336" s="185" t="n">
        <f aca="false">IF(OR(S2336="sì",S2336="forfettario 190"),SUM(T2336+W2336),SUM(T2336+V2336+W2336))</f>
        <v>0</v>
      </c>
      <c r="Y2336" s="205"/>
      <c r="Z2336" s="205"/>
      <c r="AA2336" s="206"/>
      <c r="AB2336" s="189" t="n">
        <f aca="false">IF(AA2336="SI",X2336,0)</f>
        <v>0</v>
      </c>
      <c r="AC2336" s="207"/>
      <c r="AD2336" s="207"/>
      <c r="AE2336" s="207"/>
      <c r="AF2336" s="207"/>
      <c r="AG2336" s="207"/>
      <c r="AH2336" s="208"/>
    </row>
    <row r="2337" customFormat="false" ht="13.5" hidden="false" customHeight="true" outlineLevel="0" collapsed="false">
      <c r="A2337" s="22" t="n">
        <v>2336</v>
      </c>
      <c r="B2337" s="180"/>
      <c r="C2337" s="22"/>
      <c r="D2337" s="22"/>
      <c r="E2337" s="22"/>
      <c r="F2337" s="22"/>
      <c r="G2337" s="22"/>
      <c r="H2337" s="183"/>
      <c r="I2337" s="183"/>
      <c r="J2337" s="22"/>
      <c r="K2337" s="191" t="e">
        <f aca="false">VLOOKUP('Altri Costi'!J2337,Legenda!$D$1:$F$258,2)</f>
        <v>#N/A</v>
      </c>
      <c r="L2337" s="22"/>
      <c r="M2337" s="22"/>
      <c r="N2337" s="203"/>
      <c r="O2337" s="183"/>
      <c r="P2337" s="22"/>
      <c r="Q2337" s="203"/>
      <c r="R2337" s="183"/>
      <c r="S2337" s="184" t="n">
        <f aca="false">'Piano Finanziario Annuale'!$F$6</f>
        <v>0</v>
      </c>
      <c r="T2337" s="185" t="n">
        <v>0</v>
      </c>
      <c r="U2337" s="186"/>
      <c r="V2337" s="187" t="n">
        <f aca="false">(T2337*U2337)</f>
        <v>0</v>
      </c>
      <c r="W2337" s="185" t="n">
        <v>0</v>
      </c>
      <c r="X2337" s="185" t="n">
        <f aca="false">IF(OR(S2337="sì",S2337="forfettario 190"),SUM(T2337+W2337),SUM(T2337+V2337+W2337))</f>
        <v>0</v>
      </c>
      <c r="Y2337" s="205"/>
      <c r="Z2337" s="205"/>
      <c r="AA2337" s="206"/>
      <c r="AB2337" s="189" t="n">
        <f aca="false">IF(AA2337="SI",X2337,0)</f>
        <v>0</v>
      </c>
      <c r="AC2337" s="207"/>
      <c r="AD2337" s="207"/>
      <c r="AE2337" s="207"/>
      <c r="AF2337" s="207"/>
      <c r="AG2337" s="207"/>
      <c r="AH2337" s="208"/>
    </row>
    <row r="2338" customFormat="false" ht="13.5" hidden="false" customHeight="true" outlineLevel="0" collapsed="false">
      <c r="A2338" s="22" t="n">
        <v>2337</v>
      </c>
      <c r="B2338" s="180"/>
      <c r="C2338" s="22"/>
      <c r="D2338" s="22"/>
      <c r="E2338" s="22"/>
      <c r="F2338" s="22"/>
      <c r="G2338" s="22"/>
      <c r="H2338" s="183"/>
      <c r="I2338" s="183"/>
      <c r="J2338" s="22"/>
      <c r="K2338" s="191" t="e">
        <f aca="false">VLOOKUP('Altri Costi'!J2338,Legenda!$D$1:$F$258,2)</f>
        <v>#N/A</v>
      </c>
      <c r="L2338" s="22"/>
      <c r="M2338" s="22"/>
      <c r="N2338" s="203"/>
      <c r="O2338" s="183"/>
      <c r="P2338" s="22"/>
      <c r="Q2338" s="203"/>
      <c r="R2338" s="183"/>
      <c r="S2338" s="184" t="n">
        <f aca="false">'Piano Finanziario Annuale'!$F$6</f>
        <v>0</v>
      </c>
      <c r="T2338" s="185" t="n">
        <v>0</v>
      </c>
      <c r="U2338" s="186"/>
      <c r="V2338" s="187" t="n">
        <f aca="false">(T2338*U2338)</f>
        <v>0</v>
      </c>
      <c r="W2338" s="185" t="n">
        <v>0</v>
      </c>
      <c r="X2338" s="185" t="n">
        <f aca="false">IF(OR(S2338="sì",S2338="forfettario 190"),SUM(T2338+W2338),SUM(T2338+V2338+W2338))</f>
        <v>0</v>
      </c>
      <c r="Y2338" s="205"/>
      <c r="Z2338" s="205"/>
      <c r="AA2338" s="206"/>
      <c r="AB2338" s="189" t="n">
        <f aca="false">IF(AA2338="SI",X2338,0)</f>
        <v>0</v>
      </c>
      <c r="AC2338" s="207"/>
      <c r="AD2338" s="207"/>
      <c r="AE2338" s="207"/>
      <c r="AF2338" s="207"/>
      <c r="AG2338" s="207"/>
      <c r="AH2338" s="208"/>
    </row>
    <row r="2339" customFormat="false" ht="13.5" hidden="false" customHeight="true" outlineLevel="0" collapsed="false">
      <c r="A2339" s="22" t="n">
        <v>2338</v>
      </c>
      <c r="B2339" s="180"/>
      <c r="C2339" s="22"/>
      <c r="D2339" s="22"/>
      <c r="E2339" s="22"/>
      <c r="F2339" s="22"/>
      <c r="G2339" s="22"/>
      <c r="H2339" s="183"/>
      <c r="I2339" s="183"/>
      <c r="J2339" s="22"/>
      <c r="K2339" s="191" t="e">
        <f aca="false">VLOOKUP('Altri Costi'!J2339,Legenda!$D$1:$F$258,2)</f>
        <v>#N/A</v>
      </c>
      <c r="L2339" s="22"/>
      <c r="M2339" s="22"/>
      <c r="N2339" s="203"/>
      <c r="O2339" s="183"/>
      <c r="P2339" s="22"/>
      <c r="Q2339" s="203"/>
      <c r="R2339" s="183"/>
      <c r="S2339" s="184" t="n">
        <f aca="false">'Piano Finanziario Annuale'!$F$6</f>
        <v>0</v>
      </c>
      <c r="T2339" s="185" t="n">
        <v>0</v>
      </c>
      <c r="U2339" s="186"/>
      <c r="V2339" s="187" t="n">
        <f aca="false">(T2339*U2339)</f>
        <v>0</v>
      </c>
      <c r="W2339" s="185" t="n">
        <v>0</v>
      </c>
      <c r="X2339" s="185" t="n">
        <f aca="false">IF(OR(S2339="sì",S2339="forfettario 190"),SUM(T2339+W2339),SUM(T2339+V2339+W2339))</f>
        <v>0</v>
      </c>
      <c r="Y2339" s="205"/>
      <c r="Z2339" s="205"/>
      <c r="AA2339" s="206"/>
      <c r="AB2339" s="189" t="n">
        <f aca="false">IF(AA2339="SI",X2339,0)</f>
        <v>0</v>
      </c>
      <c r="AC2339" s="207"/>
      <c r="AD2339" s="207"/>
      <c r="AE2339" s="207"/>
      <c r="AF2339" s="207"/>
      <c r="AG2339" s="207"/>
      <c r="AH2339" s="208"/>
    </row>
    <row r="2340" customFormat="false" ht="13.5" hidden="false" customHeight="true" outlineLevel="0" collapsed="false">
      <c r="A2340" s="22" t="n">
        <v>2339</v>
      </c>
      <c r="B2340" s="180"/>
      <c r="C2340" s="22"/>
      <c r="D2340" s="22"/>
      <c r="E2340" s="22"/>
      <c r="F2340" s="22"/>
      <c r="G2340" s="22"/>
      <c r="H2340" s="183"/>
      <c r="I2340" s="183"/>
      <c r="J2340" s="22"/>
      <c r="K2340" s="191" t="e">
        <f aca="false">VLOOKUP('Altri Costi'!J2340,Legenda!$D$1:$F$258,2)</f>
        <v>#N/A</v>
      </c>
      <c r="L2340" s="22"/>
      <c r="M2340" s="22"/>
      <c r="N2340" s="203"/>
      <c r="O2340" s="183"/>
      <c r="P2340" s="22"/>
      <c r="Q2340" s="203"/>
      <c r="R2340" s="183"/>
      <c r="S2340" s="184" t="n">
        <f aca="false">'Piano Finanziario Annuale'!$F$6</f>
        <v>0</v>
      </c>
      <c r="T2340" s="185" t="n">
        <v>0</v>
      </c>
      <c r="U2340" s="186"/>
      <c r="V2340" s="187" t="n">
        <f aca="false">(T2340*U2340)</f>
        <v>0</v>
      </c>
      <c r="W2340" s="185" t="n">
        <v>0</v>
      </c>
      <c r="X2340" s="185" t="n">
        <f aca="false">IF(OR(S2340="sì",S2340="forfettario 190"),SUM(T2340+W2340),SUM(T2340+V2340+W2340))</f>
        <v>0</v>
      </c>
      <c r="Y2340" s="205"/>
      <c r="Z2340" s="205"/>
      <c r="AA2340" s="206"/>
      <c r="AB2340" s="189" t="n">
        <f aca="false">IF(AA2340="SI",X2340,0)</f>
        <v>0</v>
      </c>
      <c r="AC2340" s="207"/>
      <c r="AD2340" s="207"/>
      <c r="AE2340" s="207"/>
      <c r="AF2340" s="207"/>
      <c r="AG2340" s="207"/>
      <c r="AH2340" s="208"/>
    </row>
    <row r="2341" customFormat="false" ht="13.5" hidden="false" customHeight="true" outlineLevel="0" collapsed="false">
      <c r="A2341" s="22" t="n">
        <v>2340</v>
      </c>
      <c r="B2341" s="180"/>
      <c r="C2341" s="22"/>
      <c r="D2341" s="22"/>
      <c r="E2341" s="22"/>
      <c r="F2341" s="22"/>
      <c r="G2341" s="22"/>
      <c r="H2341" s="183"/>
      <c r="I2341" s="183"/>
      <c r="J2341" s="22"/>
      <c r="K2341" s="191" t="e">
        <f aca="false">VLOOKUP('Altri Costi'!J2341,Legenda!$D$1:$F$258,2)</f>
        <v>#N/A</v>
      </c>
      <c r="L2341" s="22"/>
      <c r="M2341" s="22"/>
      <c r="N2341" s="203"/>
      <c r="O2341" s="183"/>
      <c r="P2341" s="22"/>
      <c r="Q2341" s="203"/>
      <c r="R2341" s="183"/>
      <c r="S2341" s="184" t="n">
        <f aca="false">'Piano Finanziario Annuale'!$F$6</f>
        <v>0</v>
      </c>
      <c r="T2341" s="185" t="n">
        <v>0</v>
      </c>
      <c r="U2341" s="186"/>
      <c r="V2341" s="187" t="n">
        <f aca="false">(T2341*U2341)</f>
        <v>0</v>
      </c>
      <c r="W2341" s="185" t="n">
        <v>0</v>
      </c>
      <c r="X2341" s="185" t="n">
        <f aca="false">IF(OR(S2341="sì",S2341="forfettario 190"),SUM(T2341+W2341),SUM(T2341+V2341+W2341))</f>
        <v>0</v>
      </c>
      <c r="Y2341" s="205"/>
      <c r="Z2341" s="205"/>
      <c r="AA2341" s="206"/>
      <c r="AB2341" s="189" t="n">
        <f aca="false">IF(AA2341="SI",X2341,0)</f>
        <v>0</v>
      </c>
      <c r="AC2341" s="207"/>
      <c r="AD2341" s="207"/>
      <c r="AE2341" s="207"/>
      <c r="AF2341" s="207"/>
      <c r="AG2341" s="207"/>
      <c r="AH2341" s="208"/>
    </row>
    <row r="2342" customFormat="false" ht="13.5" hidden="false" customHeight="true" outlineLevel="0" collapsed="false">
      <c r="A2342" s="22" t="n">
        <v>2341</v>
      </c>
      <c r="B2342" s="180"/>
      <c r="C2342" s="22"/>
      <c r="D2342" s="22"/>
      <c r="E2342" s="22"/>
      <c r="F2342" s="22"/>
      <c r="G2342" s="22"/>
      <c r="H2342" s="183"/>
      <c r="I2342" s="183"/>
      <c r="J2342" s="22"/>
      <c r="K2342" s="191" t="e">
        <f aca="false">VLOOKUP('Altri Costi'!J2342,Legenda!$D$1:$F$258,2)</f>
        <v>#N/A</v>
      </c>
      <c r="L2342" s="22"/>
      <c r="M2342" s="22"/>
      <c r="N2342" s="203"/>
      <c r="O2342" s="183"/>
      <c r="P2342" s="22"/>
      <c r="Q2342" s="203"/>
      <c r="R2342" s="183"/>
      <c r="S2342" s="184" t="n">
        <f aca="false">'Piano Finanziario Annuale'!$F$6</f>
        <v>0</v>
      </c>
      <c r="T2342" s="185" t="n">
        <v>0</v>
      </c>
      <c r="U2342" s="186"/>
      <c r="V2342" s="187" t="n">
        <f aca="false">(T2342*U2342)</f>
        <v>0</v>
      </c>
      <c r="W2342" s="185" t="n">
        <v>0</v>
      </c>
      <c r="X2342" s="185" t="n">
        <f aca="false">IF(OR(S2342="sì",S2342="forfettario 190"),SUM(T2342+W2342),SUM(T2342+V2342+W2342))</f>
        <v>0</v>
      </c>
      <c r="Y2342" s="205"/>
      <c r="Z2342" s="205"/>
      <c r="AA2342" s="206"/>
      <c r="AB2342" s="189" t="n">
        <f aca="false">IF(AA2342="SI",X2342,0)</f>
        <v>0</v>
      </c>
      <c r="AC2342" s="207"/>
      <c r="AD2342" s="207"/>
      <c r="AE2342" s="207"/>
      <c r="AF2342" s="207"/>
      <c r="AG2342" s="207"/>
      <c r="AH2342" s="208"/>
    </row>
    <row r="2343" customFormat="false" ht="13.5" hidden="false" customHeight="true" outlineLevel="0" collapsed="false">
      <c r="A2343" s="22" t="n">
        <v>2342</v>
      </c>
      <c r="B2343" s="180"/>
      <c r="C2343" s="22"/>
      <c r="D2343" s="22"/>
      <c r="E2343" s="22"/>
      <c r="F2343" s="22"/>
      <c r="G2343" s="22"/>
      <c r="H2343" s="183"/>
      <c r="I2343" s="183"/>
      <c r="J2343" s="22"/>
      <c r="K2343" s="191" t="e">
        <f aca="false">VLOOKUP('Altri Costi'!J2343,Legenda!$D$1:$F$258,2)</f>
        <v>#N/A</v>
      </c>
      <c r="L2343" s="22"/>
      <c r="M2343" s="22"/>
      <c r="N2343" s="203"/>
      <c r="O2343" s="183"/>
      <c r="P2343" s="22"/>
      <c r="Q2343" s="203"/>
      <c r="R2343" s="183"/>
      <c r="S2343" s="184" t="n">
        <f aca="false">'Piano Finanziario Annuale'!$F$6</f>
        <v>0</v>
      </c>
      <c r="T2343" s="185" t="n">
        <v>0</v>
      </c>
      <c r="U2343" s="186"/>
      <c r="V2343" s="187" t="n">
        <f aca="false">(T2343*U2343)</f>
        <v>0</v>
      </c>
      <c r="W2343" s="185" t="n">
        <v>0</v>
      </c>
      <c r="X2343" s="185" t="n">
        <f aca="false">IF(OR(S2343="sì",S2343="forfettario 190"),SUM(T2343+W2343),SUM(T2343+V2343+W2343))</f>
        <v>0</v>
      </c>
      <c r="Y2343" s="205"/>
      <c r="Z2343" s="205"/>
      <c r="AA2343" s="206"/>
      <c r="AB2343" s="189" t="n">
        <f aca="false">IF(AA2343="SI",X2343,0)</f>
        <v>0</v>
      </c>
      <c r="AC2343" s="207"/>
      <c r="AD2343" s="207"/>
      <c r="AE2343" s="207"/>
      <c r="AF2343" s="207"/>
      <c r="AG2343" s="207"/>
      <c r="AH2343" s="208"/>
    </row>
    <row r="2344" customFormat="false" ht="13.5" hidden="false" customHeight="true" outlineLevel="0" collapsed="false">
      <c r="A2344" s="22" t="n">
        <v>2343</v>
      </c>
      <c r="B2344" s="180"/>
      <c r="C2344" s="22"/>
      <c r="D2344" s="22"/>
      <c r="E2344" s="22"/>
      <c r="F2344" s="22"/>
      <c r="G2344" s="22"/>
      <c r="H2344" s="183"/>
      <c r="I2344" s="183"/>
      <c r="J2344" s="22"/>
      <c r="K2344" s="191" t="e">
        <f aca="false">VLOOKUP('Altri Costi'!J2344,Legenda!$D$1:$F$258,2)</f>
        <v>#N/A</v>
      </c>
      <c r="L2344" s="22"/>
      <c r="M2344" s="22"/>
      <c r="N2344" s="203"/>
      <c r="O2344" s="183"/>
      <c r="P2344" s="22"/>
      <c r="Q2344" s="203"/>
      <c r="R2344" s="183"/>
      <c r="S2344" s="184" t="n">
        <f aca="false">'Piano Finanziario Annuale'!$F$6</f>
        <v>0</v>
      </c>
      <c r="T2344" s="185" t="n">
        <v>0</v>
      </c>
      <c r="U2344" s="186"/>
      <c r="V2344" s="187" t="n">
        <f aca="false">(T2344*U2344)</f>
        <v>0</v>
      </c>
      <c r="W2344" s="185" t="n">
        <v>0</v>
      </c>
      <c r="X2344" s="185" t="n">
        <f aca="false">IF(OR(S2344="sì",S2344="forfettario 190"),SUM(T2344+W2344),SUM(T2344+V2344+W2344))</f>
        <v>0</v>
      </c>
      <c r="Y2344" s="205"/>
      <c r="Z2344" s="205"/>
      <c r="AA2344" s="206"/>
      <c r="AB2344" s="189" t="n">
        <f aca="false">IF(AA2344="SI",X2344,0)</f>
        <v>0</v>
      </c>
      <c r="AC2344" s="207"/>
      <c r="AD2344" s="207"/>
      <c r="AE2344" s="207"/>
      <c r="AF2344" s="207"/>
      <c r="AG2344" s="207"/>
      <c r="AH2344" s="208"/>
    </row>
    <row r="2345" customFormat="false" ht="13.5" hidden="false" customHeight="true" outlineLevel="0" collapsed="false">
      <c r="A2345" s="22" t="n">
        <v>2344</v>
      </c>
      <c r="B2345" s="180"/>
      <c r="C2345" s="22"/>
      <c r="D2345" s="22"/>
      <c r="E2345" s="22"/>
      <c r="F2345" s="22"/>
      <c r="G2345" s="22"/>
      <c r="H2345" s="183"/>
      <c r="I2345" s="183"/>
      <c r="J2345" s="22"/>
      <c r="K2345" s="191" t="e">
        <f aca="false">VLOOKUP('Altri Costi'!J2345,Legenda!$D$1:$F$258,2)</f>
        <v>#N/A</v>
      </c>
      <c r="L2345" s="22"/>
      <c r="M2345" s="22"/>
      <c r="N2345" s="203"/>
      <c r="O2345" s="183"/>
      <c r="P2345" s="22"/>
      <c r="Q2345" s="203"/>
      <c r="R2345" s="183"/>
      <c r="S2345" s="184" t="n">
        <f aca="false">'Piano Finanziario Annuale'!$F$6</f>
        <v>0</v>
      </c>
      <c r="T2345" s="185" t="n">
        <v>0</v>
      </c>
      <c r="U2345" s="186"/>
      <c r="V2345" s="187" t="n">
        <f aca="false">(T2345*U2345)</f>
        <v>0</v>
      </c>
      <c r="W2345" s="185" t="n">
        <v>0</v>
      </c>
      <c r="X2345" s="185" t="n">
        <f aca="false">IF(OR(S2345="sì",S2345="forfettario 190"),SUM(T2345+W2345),SUM(T2345+V2345+W2345))</f>
        <v>0</v>
      </c>
      <c r="Y2345" s="205"/>
      <c r="Z2345" s="205"/>
      <c r="AA2345" s="206"/>
      <c r="AB2345" s="189" t="n">
        <f aca="false">IF(AA2345="SI",X2345,0)</f>
        <v>0</v>
      </c>
      <c r="AC2345" s="207"/>
      <c r="AD2345" s="207"/>
      <c r="AE2345" s="207"/>
      <c r="AF2345" s="207"/>
      <c r="AG2345" s="207"/>
      <c r="AH2345" s="208"/>
    </row>
    <row r="2346" customFormat="false" ht="13.5" hidden="false" customHeight="true" outlineLevel="0" collapsed="false">
      <c r="A2346" s="22" t="n">
        <v>2345</v>
      </c>
      <c r="B2346" s="180"/>
      <c r="C2346" s="22"/>
      <c r="D2346" s="22"/>
      <c r="E2346" s="22"/>
      <c r="F2346" s="22"/>
      <c r="G2346" s="22"/>
      <c r="H2346" s="183"/>
      <c r="I2346" s="183"/>
      <c r="J2346" s="22"/>
      <c r="K2346" s="191" t="e">
        <f aca="false">VLOOKUP('Altri Costi'!J2346,Legenda!$D$1:$F$258,2)</f>
        <v>#N/A</v>
      </c>
      <c r="L2346" s="22"/>
      <c r="M2346" s="22"/>
      <c r="N2346" s="203"/>
      <c r="O2346" s="183"/>
      <c r="P2346" s="22"/>
      <c r="Q2346" s="203"/>
      <c r="R2346" s="183"/>
      <c r="S2346" s="184" t="n">
        <f aca="false">'Piano Finanziario Annuale'!$F$6</f>
        <v>0</v>
      </c>
      <c r="T2346" s="185" t="n">
        <v>0</v>
      </c>
      <c r="U2346" s="186"/>
      <c r="V2346" s="187" t="n">
        <f aca="false">(T2346*U2346)</f>
        <v>0</v>
      </c>
      <c r="W2346" s="185" t="n">
        <v>0</v>
      </c>
      <c r="X2346" s="185" t="n">
        <f aca="false">IF(OR(S2346="sì",S2346="forfettario 190"),SUM(T2346+W2346),SUM(T2346+V2346+W2346))</f>
        <v>0</v>
      </c>
      <c r="Y2346" s="205"/>
      <c r="Z2346" s="205"/>
      <c r="AA2346" s="206"/>
      <c r="AB2346" s="189" t="n">
        <f aca="false">IF(AA2346="SI",X2346,0)</f>
        <v>0</v>
      </c>
      <c r="AC2346" s="207"/>
      <c r="AD2346" s="207"/>
      <c r="AE2346" s="207"/>
      <c r="AF2346" s="207"/>
      <c r="AG2346" s="207"/>
      <c r="AH2346" s="208"/>
    </row>
    <row r="2347" customFormat="false" ht="13.5" hidden="false" customHeight="true" outlineLevel="0" collapsed="false">
      <c r="A2347" s="22" t="n">
        <v>2346</v>
      </c>
      <c r="B2347" s="180"/>
      <c r="C2347" s="22"/>
      <c r="D2347" s="22"/>
      <c r="E2347" s="22"/>
      <c r="F2347" s="22"/>
      <c r="G2347" s="22"/>
      <c r="H2347" s="183"/>
      <c r="I2347" s="183"/>
      <c r="J2347" s="22"/>
      <c r="K2347" s="191" t="e">
        <f aca="false">VLOOKUP('Altri Costi'!J2347,Legenda!$D$1:$F$258,2)</f>
        <v>#N/A</v>
      </c>
      <c r="L2347" s="22"/>
      <c r="M2347" s="22"/>
      <c r="N2347" s="203"/>
      <c r="O2347" s="183"/>
      <c r="P2347" s="22"/>
      <c r="Q2347" s="203"/>
      <c r="R2347" s="183"/>
      <c r="S2347" s="184" t="n">
        <f aca="false">'Piano Finanziario Annuale'!$F$6</f>
        <v>0</v>
      </c>
      <c r="T2347" s="185" t="n">
        <v>0</v>
      </c>
      <c r="U2347" s="186"/>
      <c r="V2347" s="187" t="n">
        <f aca="false">(T2347*U2347)</f>
        <v>0</v>
      </c>
      <c r="W2347" s="185" t="n">
        <v>0</v>
      </c>
      <c r="X2347" s="185" t="n">
        <f aca="false">IF(OR(S2347="sì",S2347="forfettario 190"),SUM(T2347+W2347),SUM(T2347+V2347+W2347))</f>
        <v>0</v>
      </c>
      <c r="Y2347" s="205"/>
      <c r="Z2347" s="205"/>
      <c r="AA2347" s="206"/>
      <c r="AB2347" s="189" t="n">
        <f aca="false">IF(AA2347="SI",X2347,0)</f>
        <v>0</v>
      </c>
      <c r="AC2347" s="207"/>
      <c r="AD2347" s="207"/>
      <c r="AE2347" s="207"/>
      <c r="AF2347" s="207"/>
      <c r="AG2347" s="207"/>
      <c r="AH2347" s="208"/>
    </row>
    <row r="2348" customFormat="false" ht="13.5" hidden="false" customHeight="true" outlineLevel="0" collapsed="false">
      <c r="A2348" s="22" t="n">
        <v>2347</v>
      </c>
      <c r="B2348" s="180"/>
      <c r="C2348" s="22"/>
      <c r="D2348" s="22"/>
      <c r="E2348" s="22"/>
      <c r="F2348" s="22"/>
      <c r="G2348" s="22"/>
      <c r="H2348" s="183"/>
      <c r="I2348" s="183"/>
      <c r="J2348" s="22"/>
      <c r="K2348" s="191" t="e">
        <f aca="false">VLOOKUP('Altri Costi'!J2348,Legenda!$D$1:$F$258,2)</f>
        <v>#N/A</v>
      </c>
      <c r="L2348" s="22"/>
      <c r="M2348" s="22"/>
      <c r="N2348" s="203"/>
      <c r="O2348" s="183"/>
      <c r="P2348" s="22"/>
      <c r="Q2348" s="203"/>
      <c r="R2348" s="183"/>
      <c r="S2348" s="184" t="n">
        <f aca="false">'Piano Finanziario Annuale'!$F$6</f>
        <v>0</v>
      </c>
      <c r="T2348" s="185" t="n">
        <v>0</v>
      </c>
      <c r="U2348" s="186"/>
      <c r="V2348" s="187" t="n">
        <f aca="false">(T2348*U2348)</f>
        <v>0</v>
      </c>
      <c r="W2348" s="185" t="n">
        <v>0</v>
      </c>
      <c r="X2348" s="185" t="n">
        <f aca="false">IF(OR(S2348="sì",S2348="forfettario 190"),SUM(T2348+W2348),SUM(T2348+V2348+W2348))</f>
        <v>0</v>
      </c>
      <c r="Y2348" s="205"/>
      <c r="Z2348" s="205"/>
      <c r="AA2348" s="206"/>
      <c r="AB2348" s="189" t="n">
        <f aca="false">IF(AA2348="SI",X2348,0)</f>
        <v>0</v>
      </c>
      <c r="AC2348" s="207"/>
      <c r="AD2348" s="207"/>
      <c r="AE2348" s="207"/>
      <c r="AF2348" s="207"/>
      <c r="AG2348" s="207"/>
      <c r="AH2348" s="208"/>
    </row>
    <row r="2349" customFormat="false" ht="13.5" hidden="false" customHeight="true" outlineLevel="0" collapsed="false">
      <c r="A2349" s="22" t="n">
        <v>2348</v>
      </c>
      <c r="B2349" s="180"/>
      <c r="C2349" s="22"/>
      <c r="D2349" s="22"/>
      <c r="E2349" s="22"/>
      <c r="F2349" s="22"/>
      <c r="G2349" s="22"/>
      <c r="H2349" s="183"/>
      <c r="I2349" s="183"/>
      <c r="J2349" s="22"/>
      <c r="K2349" s="191" t="e">
        <f aca="false">VLOOKUP('Altri Costi'!J2349,Legenda!$D$1:$F$258,2)</f>
        <v>#N/A</v>
      </c>
      <c r="L2349" s="22"/>
      <c r="M2349" s="22"/>
      <c r="N2349" s="203"/>
      <c r="O2349" s="183"/>
      <c r="P2349" s="22"/>
      <c r="Q2349" s="203"/>
      <c r="R2349" s="183"/>
      <c r="S2349" s="184" t="n">
        <f aca="false">'Piano Finanziario Annuale'!$F$6</f>
        <v>0</v>
      </c>
      <c r="T2349" s="185" t="n">
        <v>0</v>
      </c>
      <c r="U2349" s="186"/>
      <c r="V2349" s="187" t="n">
        <f aca="false">(T2349*U2349)</f>
        <v>0</v>
      </c>
      <c r="W2349" s="185" t="n">
        <v>0</v>
      </c>
      <c r="X2349" s="185" t="n">
        <f aca="false">IF(OR(S2349="sì",S2349="forfettario 190"),SUM(T2349+W2349),SUM(T2349+V2349+W2349))</f>
        <v>0</v>
      </c>
      <c r="Y2349" s="205"/>
      <c r="Z2349" s="205"/>
      <c r="AA2349" s="206"/>
      <c r="AB2349" s="189" t="n">
        <f aca="false">IF(AA2349="SI",X2349,0)</f>
        <v>0</v>
      </c>
      <c r="AC2349" s="207"/>
      <c r="AD2349" s="207"/>
      <c r="AE2349" s="207"/>
      <c r="AF2349" s="207"/>
      <c r="AG2349" s="207"/>
      <c r="AH2349" s="208"/>
    </row>
    <row r="2350" customFormat="false" ht="13.5" hidden="false" customHeight="true" outlineLevel="0" collapsed="false">
      <c r="A2350" s="22" t="n">
        <v>2349</v>
      </c>
      <c r="B2350" s="180"/>
      <c r="C2350" s="22"/>
      <c r="D2350" s="22"/>
      <c r="E2350" s="22"/>
      <c r="F2350" s="22"/>
      <c r="G2350" s="22"/>
      <c r="H2350" s="183"/>
      <c r="I2350" s="183"/>
      <c r="J2350" s="22"/>
      <c r="K2350" s="191" t="e">
        <f aca="false">VLOOKUP('Altri Costi'!J2350,Legenda!$D$1:$F$258,2)</f>
        <v>#N/A</v>
      </c>
      <c r="L2350" s="22"/>
      <c r="M2350" s="22"/>
      <c r="N2350" s="203"/>
      <c r="O2350" s="183"/>
      <c r="P2350" s="22"/>
      <c r="Q2350" s="203"/>
      <c r="R2350" s="183"/>
      <c r="S2350" s="184" t="n">
        <f aca="false">'Piano Finanziario Annuale'!$F$6</f>
        <v>0</v>
      </c>
      <c r="T2350" s="185" t="n">
        <v>0</v>
      </c>
      <c r="U2350" s="186"/>
      <c r="V2350" s="187" t="n">
        <f aca="false">(T2350*U2350)</f>
        <v>0</v>
      </c>
      <c r="W2350" s="185" t="n">
        <v>0</v>
      </c>
      <c r="X2350" s="185" t="n">
        <f aca="false">IF(OR(S2350="sì",S2350="forfettario 190"),SUM(T2350+W2350),SUM(T2350+V2350+W2350))</f>
        <v>0</v>
      </c>
      <c r="Y2350" s="205"/>
      <c r="Z2350" s="205"/>
      <c r="AA2350" s="206"/>
      <c r="AB2350" s="189" t="n">
        <f aca="false">IF(AA2350="SI",X2350,0)</f>
        <v>0</v>
      </c>
      <c r="AC2350" s="207"/>
      <c r="AD2350" s="207"/>
      <c r="AE2350" s="207"/>
      <c r="AF2350" s="207"/>
      <c r="AG2350" s="207"/>
      <c r="AH2350" s="208"/>
    </row>
    <row r="2351" customFormat="false" ht="13.5" hidden="false" customHeight="true" outlineLevel="0" collapsed="false">
      <c r="A2351" s="22" t="n">
        <v>2350</v>
      </c>
      <c r="B2351" s="180"/>
      <c r="C2351" s="22"/>
      <c r="D2351" s="22"/>
      <c r="E2351" s="22"/>
      <c r="F2351" s="22"/>
      <c r="G2351" s="22"/>
      <c r="H2351" s="183"/>
      <c r="I2351" s="183"/>
      <c r="J2351" s="22"/>
      <c r="K2351" s="191" t="e">
        <f aca="false">VLOOKUP('Altri Costi'!J2351,Legenda!$D$1:$F$258,2)</f>
        <v>#N/A</v>
      </c>
      <c r="L2351" s="22"/>
      <c r="M2351" s="22"/>
      <c r="N2351" s="203"/>
      <c r="O2351" s="183"/>
      <c r="P2351" s="22"/>
      <c r="Q2351" s="203"/>
      <c r="R2351" s="183"/>
      <c r="S2351" s="184" t="n">
        <f aca="false">'Piano Finanziario Annuale'!$F$6</f>
        <v>0</v>
      </c>
      <c r="T2351" s="185" t="n">
        <v>0</v>
      </c>
      <c r="U2351" s="186"/>
      <c r="V2351" s="187" t="n">
        <f aca="false">(T2351*U2351)</f>
        <v>0</v>
      </c>
      <c r="W2351" s="185" t="n">
        <v>0</v>
      </c>
      <c r="X2351" s="185" t="n">
        <f aca="false">IF(OR(S2351="sì",S2351="forfettario 190"),SUM(T2351+W2351),SUM(T2351+V2351+W2351))</f>
        <v>0</v>
      </c>
      <c r="Y2351" s="205"/>
      <c r="Z2351" s="205"/>
      <c r="AA2351" s="206"/>
      <c r="AB2351" s="189" t="n">
        <f aca="false">IF(AA2351="SI",X2351,0)</f>
        <v>0</v>
      </c>
      <c r="AC2351" s="207"/>
      <c r="AD2351" s="207"/>
      <c r="AE2351" s="207"/>
      <c r="AF2351" s="207"/>
      <c r="AG2351" s="207"/>
      <c r="AH2351" s="208"/>
    </row>
    <row r="2352" customFormat="false" ht="13.5" hidden="false" customHeight="true" outlineLevel="0" collapsed="false">
      <c r="A2352" s="22" t="n">
        <v>2351</v>
      </c>
      <c r="B2352" s="180"/>
      <c r="C2352" s="22"/>
      <c r="D2352" s="22"/>
      <c r="E2352" s="22"/>
      <c r="F2352" s="22"/>
      <c r="G2352" s="22"/>
      <c r="H2352" s="183"/>
      <c r="I2352" s="183"/>
      <c r="J2352" s="22"/>
      <c r="K2352" s="191" t="e">
        <f aca="false">VLOOKUP('Altri Costi'!J2352,Legenda!$D$1:$F$258,2)</f>
        <v>#N/A</v>
      </c>
      <c r="L2352" s="22"/>
      <c r="M2352" s="22"/>
      <c r="N2352" s="203"/>
      <c r="O2352" s="183"/>
      <c r="P2352" s="22"/>
      <c r="Q2352" s="203"/>
      <c r="R2352" s="183"/>
      <c r="S2352" s="184" t="n">
        <f aca="false">'Piano Finanziario Annuale'!$F$6</f>
        <v>0</v>
      </c>
      <c r="T2352" s="185" t="n">
        <v>0</v>
      </c>
      <c r="U2352" s="186"/>
      <c r="V2352" s="187" t="n">
        <f aca="false">(T2352*U2352)</f>
        <v>0</v>
      </c>
      <c r="W2352" s="185" t="n">
        <v>0</v>
      </c>
      <c r="X2352" s="185" t="n">
        <f aca="false">IF(OR(S2352="sì",S2352="forfettario 190"),SUM(T2352+W2352),SUM(T2352+V2352+W2352))</f>
        <v>0</v>
      </c>
      <c r="Y2352" s="205"/>
      <c r="Z2352" s="205"/>
      <c r="AA2352" s="206"/>
      <c r="AB2352" s="189" t="n">
        <f aca="false">IF(AA2352="SI",X2352,0)</f>
        <v>0</v>
      </c>
      <c r="AC2352" s="207"/>
      <c r="AD2352" s="207"/>
      <c r="AE2352" s="207"/>
      <c r="AF2352" s="207"/>
      <c r="AG2352" s="207"/>
      <c r="AH2352" s="208"/>
    </row>
    <row r="2353" customFormat="false" ht="13.5" hidden="false" customHeight="true" outlineLevel="0" collapsed="false">
      <c r="A2353" s="22" t="n">
        <v>2352</v>
      </c>
      <c r="B2353" s="180"/>
      <c r="C2353" s="22"/>
      <c r="D2353" s="22"/>
      <c r="E2353" s="22"/>
      <c r="F2353" s="22"/>
      <c r="G2353" s="22"/>
      <c r="H2353" s="183"/>
      <c r="I2353" s="183"/>
      <c r="J2353" s="22"/>
      <c r="K2353" s="191" t="e">
        <f aca="false">VLOOKUP('Altri Costi'!J2353,Legenda!$D$1:$F$258,2)</f>
        <v>#N/A</v>
      </c>
      <c r="L2353" s="22"/>
      <c r="M2353" s="22"/>
      <c r="N2353" s="203"/>
      <c r="O2353" s="183"/>
      <c r="P2353" s="22"/>
      <c r="Q2353" s="203"/>
      <c r="R2353" s="183"/>
      <c r="S2353" s="184" t="n">
        <f aca="false">'Piano Finanziario Annuale'!$F$6</f>
        <v>0</v>
      </c>
      <c r="T2353" s="185" t="n">
        <v>0</v>
      </c>
      <c r="U2353" s="186"/>
      <c r="V2353" s="187" t="n">
        <f aca="false">(T2353*U2353)</f>
        <v>0</v>
      </c>
      <c r="W2353" s="185" t="n">
        <v>0</v>
      </c>
      <c r="X2353" s="185" t="n">
        <f aca="false">IF(OR(S2353="sì",S2353="forfettario 190"),SUM(T2353+W2353),SUM(T2353+V2353+W2353))</f>
        <v>0</v>
      </c>
      <c r="Y2353" s="205"/>
      <c r="Z2353" s="205"/>
      <c r="AA2353" s="206"/>
      <c r="AB2353" s="189" t="n">
        <f aca="false">IF(AA2353="SI",X2353,0)</f>
        <v>0</v>
      </c>
      <c r="AC2353" s="207"/>
      <c r="AD2353" s="207"/>
      <c r="AE2353" s="207"/>
      <c r="AF2353" s="207"/>
      <c r="AG2353" s="207"/>
      <c r="AH2353" s="208"/>
    </row>
    <row r="2354" customFormat="false" ht="13.5" hidden="false" customHeight="true" outlineLevel="0" collapsed="false">
      <c r="A2354" s="22" t="n">
        <v>2353</v>
      </c>
      <c r="B2354" s="180"/>
      <c r="C2354" s="22"/>
      <c r="D2354" s="22"/>
      <c r="E2354" s="22"/>
      <c r="F2354" s="22"/>
      <c r="G2354" s="22"/>
      <c r="H2354" s="183"/>
      <c r="I2354" s="183"/>
      <c r="J2354" s="22"/>
      <c r="K2354" s="191" t="e">
        <f aca="false">VLOOKUP('Altri Costi'!J2354,Legenda!$D$1:$F$258,2)</f>
        <v>#N/A</v>
      </c>
      <c r="L2354" s="22"/>
      <c r="M2354" s="22"/>
      <c r="N2354" s="203"/>
      <c r="O2354" s="183"/>
      <c r="P2354" s="22"/>
      <c r="Q2354" s="203"/>
      <c r="R2354" s="183"/>
      <c r="S2354" s="184" t="n">
        <f aca="false">'Piano Finanziario Annuale'!$F$6</f>
        <v>0</v>
      </c>
      <c r="T2354" s="185" t="n">
        <v>0</v>
      </c>
      <c r="U2354" s="186"/>
      <c r="V2354" s="187" t="n">
        <f aca="false">(T2354*U2354)</f>
        <v>0</v>
      </c>
      <c r="W2354" s="185" t="n">
        <v>0</v>
      </c>
      <c r="X2354" s="185" t="n">
        <f aca="false">IF(OR(S2354="sì",S2354="forfettario 190"),SUM(T2354+W2354),SUM(T2354+V2354+W2354))</f>
        <v>0</v>
      </c>
      <c r="Y2354" s="205"/>
      <c r="Z2354" s="205"/>
      <c r="AA2354" s="206"/>
      <c r="AB2354" s="189" t="n">
        <f aca="false">IF(AA2354="SI",X2354,0)</f>
        <v>0</v>
      </c>
      <c r="AC2354" s="207"/>
      <c r="AD2354" s="207"/>
      <c r="AE2354" s="207"/>
      <c r="AF2354" s="207"/>
      <c r="AG2354" s="207"/>
      <c r="AH2354" s="208"/>
    </row>
    <row r="2355" customFormat="false" ht="13.5" hidden="false" customHeight="true" outlineLevel="0" collapsed="false">
      <c r="A2355" s="22" t="n">
        <v>2354</v>
      </c>
      <c r="B2355" s="180"/>
      <c r="C2355" s="22"/>
      <c r="D2355" s="22"/>
      <c r="E2355" s="22"/>
      <c r="F2355" s="22"/>
      <c r="G2355" s="22"/>
      <c r="H2355" s="183"/>
      <c r="I2355" s="183"/>
      <c r="J2355" s="22"/>
      <c r="K2355" s="191" t="e">
        <f aca="false">VLOOKUP('Altri Costi'!J2355,Legenda!$D$1:$F$258,2)</f>
        <v>#N/A</v>
      </c>
      <c r="L2355" s="22"/>
      <c r="M2355" s="22"/>
      <c r="N2355" s="203"/>
      <c r="O2355" s="183"/>
      <c r="P2355" s="22"/>
      <c r="Q2355" s="203"/>
      <c r="R2355" s="183"/>
      <c r="S2355" s="184" t="n">
        <f aca="false">'Piano Finanziario Annuale'!$F$6</f>
        <v>0</v>
      </c>
      <c r="T2355" s="185" t="n">
        <v>0</v>
      </c>
      <c r="U2355" s="186"/>
      <c r="V2355" s="187" t="n">
        <f aca="false">(T2355*U2355)</f>
        <v>0</v>
      </c>
      <c r="W2355" s="185" t="n">
        <v>0</v>
      </c>
      <c r="X2355" s="185" t="n">
        <f aca="false">IF(OR(S2355="sì",S2355="forfettario 190"),SUM(T2355+W2355),SUM(T2355+V2355+W2355))</f>
        <v>0</v>
      </c>
      <c r="Y2355" s="205"/>
      <c r="Z2355" s="205"/>
      <c r="AA2355" s="206"/>
      <c r="AB2355" s="189" t="n">
        <f aca="false">IF(AA2355="SI",X2355,0)</f>
        <v>0</v>
      </c>
      <c r="AC2355" s="207"/>
      <c r="AD2355" s="207"/>
      <c r="AE2355" s="207"/>
      <c r="AF2355" s="207"/>
      <c r="AG2355" s="207"/>
      <c r="AH2355" s="208"/>
    </row>
    <row r="2356" customFormat="false" ht="13.5" hidden="false" customHeight="true" outlineLevel="0" collapsed="false">
      <c r="A2356" s="22" t="n">
        <v>2355</v>
      </c>
      <c r="B2356" s="180"/>
      <c r="C2356" s="22"/>
      <c r="D2356" s="22"/>
      <c r="E2356" s="22"/>
      <c r="F2356" s="22"/>
      <c r="G2356" s="22"/>
      <c r="H2356" s="183"/>
      <c r="I2356" s="183"/>
      <c r="J2356" s="22"/>
      <c r="K2356" s="191" t="e">
        <f aca="false">VLOOKUP('Altri Costi'!J2356,Legenda!$D$1:$F$258,2)</f>
        <v>#N/A</v>
      </c>
      <c r="L2356" s="22"/>
      <c r="M2356" s="22"/>
      <c r="N2356" s="203"/>
      <c r="O2356" s="183"/>
      <c r="P2356" s="22"/>
      <c r="Q2356" s="203"/>
      <c r="R2356" s="183"/>
      <c r="S2356" s="184" t="n">
        <f aca="false">'Piano Finanziario Annuale'!$F$6</f>
        <v>0</v>
      </c>
      <c r="T2356" s="185" t="n">
        <v>0</v>
      </c>
      <c r="U2356" s="186"/>
      <c r="V2356" s="187" t="n">
        <f aca="false">(T2356*U2356)</f>
        <v>0</v>
      </c>
      <c r="W2356" s="185" t="n">
        <v>0</v>
      </c>
      <c r="X2356" s="185" t="n">
        <f aca="false">IF(OR(S2356="sì",S2356="forfettario 190"),SUM(T2356+W2356),SUM(T2356+V2356+W2356))</f>
        <v>0</v>
      </c>
      <c r="Y2356" s="205"/>
      <c r="Z2356" s="205"/>
      <c r="AA2356" s="206"/>
      <c r="AB2356" s="189" t="n">
        <f aca="false">IF(AA2356="SI",X2356,0)</f>
        <v>0</v>
      </c>
      <c r="AC2356" s="207"/>
      <c r="AD2356" s="207"/>
      <c r="AE2356" s="207"/>
      <c r="AF2356" s="207"/>
      <c r="AG2356" s="207"/>
      <c r="AH2356" s="208"/>
    </row>
    <row r="2357" customFormat="false" ht="13.5" hidden="false" customHeight="true" outlineLevel="0" collapsed="false">
      <c r="A2357" s="22" t="n">
        <v>2356</v>
      </c>
      <c r="B2357" s="180"/>
      <c r="C2357" s="22"/>
      <c r="D2357" s="22"/>
      <c r="E2357" s="22"/>
      <c r="F2357" s="22"/>
      <c r="G2357" s="22"/>
      <c r="H2357" s="183"/>
      <c r="I2357" s="183"/>
      <c r="J2357" s="22"/>
      <c r="K2357" s="191" t="e">
        <f aca="false">VLOOKUP('Altri Costi'!J2357,Legenda!$D$1:$F$258,2)</f>
        <v>#N/A</v>
      </c>
      <c r="L2357" s="22"/>
      <c r="M2357" s="22"/>
      <c r="N2357" s="203"/>
      <c r="O2357" s="183"/>
      <c r="P2357" s="22"/>
      <c r="Q2357" s="203"/>
      <c r="R2357" s="183"/>
      <c r="S2357" s="184" t="n">
        <f aca="false">'Piano Finanziario Annuale'!$F$6</f>
        <v>0</v>
      </c>
      <c r="T2357" s="185" t="n">
        <v>0</v>
      </c>
      <c r="U2357" s="186"/>
      <c r="V2357" s="187" t="n">
        <f aca="false">(T2357*U2357)</f>
        <v>0</v>
      </c>
      <c r="W2357" s="185" t="n">
        <v>0</v>
      </c>
      <c r="X2357" s="185" t="n">
        <f aca="false">IF(OR(S2357="sì",S2357="forfettario 190"),SUM(T2357+W2357),SUM(T2357+V2357+W2357))</f>
        <v>0</v>
      </c>
      <c r="Y2357" s="205"/>
      <c r="Z2357" s="205"/>
      <c r="AA2357" s="206"/>
      <c r="AB2357" s="189" t="n">
        <f aca="false">IF(AA2357="SI",X2357,0)</f>
        <v>0</v>
      </c>
      <c r="AC2357" s="207"/>
      <c r="AD2357" s="207"/>
      <c r="AE2357" s="207"/>
      <c r="AF2357" s="207"/>
      <c r="AG2357" s="207"/>
      <c r="AH2357" s="208"/>
    </row>
    <row r="2358" customFormat="false" ht="13.5" hidden="false" customHeight="true" outlineLevel="0" collapsed="false">
      <c r="A2358" s="22" t="n">
        <v>2357</v>
      </c>
      <c r="B2358" s="180"/>
      <c r="C2358" s="22"/>
      <c r="D2358" s="22"/>
      <c r="E2358" s="22"/>
      <c r="F2358" s="22"/>
      <c r="G2358" s="22"/>
      <c r="H2358" s="183"/>
      <c r="I2358" s="183"/>
      <c r="J2358" s="22"/>
      <c r="K2358" s="191" t="e">
        <f aca="false">VLOOKUP('Altri Costi'!J2358,Legenda!$D$1:$F$258,2)</f>
        <v>#N/A</v>
      </c>
      <c r="L2358" s="22"/>
      <c r="M2358" s="22"/>
      <c r="N2358" s="203"/>
      <c r="O2358" s="183"/>
      <c r="P2358" s="22"/>
      <c r="Q2358" s="203"/>
      <c r="R2358" s="183"/>
      <c r="S2358" s="184" t="n">
        <f aca="false">'Piano Finanziario Annuale'!$F$6</f>
        <v>0</v>
      </c>
      <c r="T2358" s="185" t="n">
        <v>0</v>
      </c>
      <c r="U2358" s="186"/>
      <c r="V2358" s="187" t="n">
        <f aca="false">(T2358*U2358)</f>
        <v>0</v>
      </c>
      <c r="W2358" s="185" t="n">
        <v>0</v>
      </c>
      <c r="X2358" s="185" t="n">
        <f aca="false">IF(OR(S2358="sì",S2358="forfettario 190"),SUM(T2358+W2358),SUM(T2358+V2358+W2358))</f>
        <v>0</v>
      </c>
      <c r="Y2358" s="205"/>
      <c r="Z2358" s="205"/>
      <c r="AA2358" s="206"/>
      <c r="AB2358" s="189" t="n">
        <f aca="false">IF(AA2358="SI",X2358,0)</f>
        <v>0</v>
      </c>
      <c r="AC2358" s="207"/>
      <c r="AD2358" s="207"/>
      <c r="AE2358" s="207"/>
      <c r="AF2358" s="207"/>
      <c r="AG2358" s="207"/>
      <c r="AH2358" s="208"/>
    </row>
    <row r="2359" customFormat="false" ht="13.5" hidden="false" customHeight="true" outlineLevel="0" collapsed="false">
      <c r="A2359" s="22" t="n">
        <v>2358</v>
      </c>
      <c r="B2359" s="180"/>
      <c r="C2359" s="22"/>
      <c r="D2359" s="22"/>
      <c r="E2359" s="22"/>
      <c r="F2359" s="22"/>
      <c r="G2359" s="22"/>
      <c r="H2359" s="183"/>
      <c r="I2359" s="183"/>
      <c r="J2359" s="22"/>
      <c r="K2359" s="191" t="e">
        <f aca="false">VLOOKUP('Altri Costi'!J2359,Legenda!$D$1:$F$258,2)</f>
        <v>#N/A</v>
      </c>
      <c r="L2359" s="22"/>
      <c r="M2359" s="22"/>
      <c r="N2359" s="203"/>
      <c r="O2359" s="183"/>
      <c r="P2359" s="22"/>
      <c r="Q2359" s="203"/>
      <c r="R2359" s="183"/>
      <c r="S2359" s="184" t="n">
        <f aca="false">'Piano Finanziario Annuale'!$F$6</f>
        <v>0</v>
      </c>
      <c r="T2359" s="185" t="n">
        <v>0</v>
      </c>
      <c r="U2359" s="186"/>
      <c r="V2359" s="187" t="n">
        <f aca="false">(T2359*U2359)</f>
        <v>0</v>
      </c>
      <c r="W2359" s="185" t="n">
        <v>0</v>
      </c>
      <c r="X2359" s="185" t="n">
        <f aca="false">IF(OR(S2359="sì",S2359="forfettario 190"),SUM(T2359+W2359),SUM(T2359+V2359+W2359))</f>
        <v>0</v>
      </c>
      <c r="Y2359" s="205"/>
      <c r="Z2359" s="205"/>
      <c r="AA2359" s="206"/>
      <c r="AB2359" s="189" t="n">
        <f aca="false">IF(AA2359="SI",X2359,0)</f>
        <v>0</v>
      </c>
      <c r="AC2359" s="207"/>
      <c r="AD2359" s="207"/>
      <c r="AE2359" s="207"/>
      <c r="AF2359" s="207"/>
      <c r="AG2359" s="207"/>
      <c r="AH2359" s="208"/>
    </row>
    <row r="2360" customFormat="false" ht="13.5" hidden="false" customHeight="true" outlineLevel="0" collapsed="false">
      <c r="A2360" s="22" t="n">
        <v>2359</v>
      </c>
      <c r="B2360" s="180"/>
      <c r="C2360" s="22"/>
      <c r="D2360" s="22"/>
      <c r="E2360" s="22"/>
      <c r="F2360" s="22"/>
      <c r="G2360" s="22"/>
      <c r="H2360" s="183"/>
      <c r="I2360" s="183"/>
      <c r="J2360" s="22"/>
      <c r="K2360" s="191" t="e">
        <f aca="false">VLOOKUP('Altri Costi'!J2360,Legenda!$D$1:$F$258,2)</f>
        <v>#N/A</v>
      </c>
      <c r="L2360" s="22"/>
      <c r="M2360" s="22"/>
      <c r="N2360" s="203"/>
      <c r="O2360" s="183"/>
      <c r="P2360" s="22"/>
      <c r="Q2360" s="203"/>
      <c r="R2360" s="183"/>
      <c r="S2360" s="184" t="n">
        <f aca="false">'Piano Finanziario Annuale'!$F$6</f>
        <v>0</v>
      </c>
      <c r="T2360" s="185" t="n">
        <v>0</v>
      </c>
      <c r="U2360" s="186"/>
      <c r="V2360" s="187" t="n">
        <f aca="false">(T2360*U2360)</f>
        <v>0</v>
      </c>
      <c r="W2360" s="185" t="n">
        <v>0</v>
      </c>
      <c r="X2360" s="185" t="n">
        <f aca="false">IF(OR(S2360="sì",S2360="forfettario 190"),SUM(T2360+W2360),SUM(T2360+V2360+W2360))</f>
        <v>0</v>
      </c>
      <c r="Y2360" s="205"/>
      <c r="Z2360" s="205"/>
      <c r="AA2360" s="206"/>
      <c r="AB2360" s="189" t="n">
        <f aca="false">IF(AA2360="SI",X2360,0)</f>
        <v>0</v>
      </c>
      <c r="AC2360" s="207"/>
      <c r="AD2360" s="207"/>
      <c r="AE2360" s="207"/>
      <c r="AF2360" s="207"/>
      <c r="AG2360" s="207"/>
      <c r="AH2360" s="208"/>
    </row>
    <row r="2361" customFormat="false" ht="13.5" hidden="false" customHeight="true" outlineLevel="0" collapsed="false">
      <c r="A2361" s="22" t="n">
        <v>2360</v>
      </c>
      <c r="B2361" s="180"/>
      <c r="C2361" s="22"/>
      <c r="D2361" s="22"/>
      <c r="E2361" s="22"/>
      <c r="F2361" s="22"/>
      <c r="G2361" s="22"/>
      <c r="H2361" s="183"/>
      <c r="I2361" s="183"/>
      <c r="J2361" s="22"/>
      <c r="K2361" s="191" t="e">
        <f aca="false">VLOOKUP('Altri Costi'!J2361,Legenda!$D$1:$F$258,2)</f>
        <v>#N/A</v>
      </c>
      <c r="L2361" s="22"/>
      <c r="M2361" s="22"/>
      <c r="N2361" s="203"/>
      <c r="O2361" s="183"/>
      <c r="P2361" s="22"/>
      <c r="Q2361" s="203"/>
      <c r="R2361" s="183"/>
      <c r="S2361" s="184" t="n">
        <f aca="false">'Piano Finanziario Annuale'!$F$6</f>
        <v>0</v>
      </c>
      <c r="T2361" s="185" t="n">
        <v>0</v>
      </c>
      <c r="U2361" s="186"/>
      <c r="V2361" s="187" t="n">
        <f aca="false">(T2361*U2361)</f>
        <v>0</v>
      </c>
      <c r="W2361" s="185" t="n">
        <v>0</v>
      </c>
      <c r="X2361" s="185" t="n">
        <f aca="false">IF(OR(S2361="sì",S2361="forfettario 190"),SUM(T2361+W2361),SUM(T2361+V2361+W2361))</f>
        <v>0</v>
      </c>
      <c r="Y2361" s="205"/>
      <c r="Z2361" s="205"/>
      <c r="AA2361" s="206"/>
      <c r="AB2361" s="189" t="n">
        <f aca="false">IF(AA2361="SI",X2361,0)</f>
        <v>0</v>
      </c>
      <c r="AC2361" s="207"/>
      <c r="AD2361" s="207"/>
      <c r="AE2361" s="207"/>
      <c r="AF2361" s="207"/>
      <c r="AG2361" s="207"/>
      <c r="AH2361" s="208"/>
    </row>
    <row r="2362" customFormat="false" ht="13.5" hidden="false" customHeight="true" outlineLevel="0" collapsed="false">
      <c r="A2362" s="22" t="n">
        <v>2361</v>
      </c>
      <c r="B2362" s="180"/>
      <c r="C2362" s="22"/>
      <c r="D2362" s="22"/>
      <c r="E2362" s="22"/>
      <c r="F2362" s="22"/>
      <c r="G2362" s="22"/>
      <c r="H2362" s="183"/>
      <c r="I2362" s="183"/>
      <c r="J2362" s="22"/>
      <c r="K2362" s="191" t="e">
        <f aca="false">VLOOKUP('Altri Costi'!J2362,Legenda!$D$1:$F$258,2)</f>
        <v>#N/A</v>
      </c>
      <c r="L2362" s="22"/>
      <c r="M2362" s="22"/>
      <c r="N2362" s="203"/>
      <c r="O2362" s="183"/>
      <c r="P2362" s="22"/>
      <c r="Q2362" s="203"/>
      <c r="R2362" s="183"/>
      <c r="S2362" s="184" t="n">
        <f aca="false">'Piano Finanziario Annuale'!$F$6</f>
        <v>0</v>
      </c>
      <c r="T2362" s="185" t="n">
        <v>0</v>
      </c>
      <c r="U2362" s="186"/>
      <c r="V2362" s="187" t="n">
        <f aca="false">(T2362*U2362)</f>
        <v>0</v>
      </c>
      <c r="W2362" s="185" t="n">
        <v>0</v>
      </c>
      <c r="X2362" s="185" t="n">
        <f aca="false">IF(OR(S2362="sì",S2362="forfettario 190"),SUM(T2362+W2362),SUM(T2362+V2362+W2362))</f>
        <v>0</v>
      </c>
      <c r="Y2362" s="205"/>
      <c r="Z2362" s="205"/>
      <c r="AA2362" s="206"/>
      <c r="AB2362" s="189" t="n">
        <f aca="false">IF(AA2362="SI",X2362,0)</f>
        <v>0</v>
      </c>
      <c r="AC2362" s="207"/>
      <c r="AD2362" s="207"/>
      <c r="AE2362" s="207"/>
      <c r="AF2362" s="207"/>
      <c r="AG2362" s="207"/>
      <c r="AH2362" s="208"/>
    </row>
    <row r="2363" customFormat="false" ht="13.5" hidden="false" customHeight="true" outlineLevel="0" collapsed="false">
      <c r="A2363" s="22" t="n">
        <v>2362</v>
      </c>
      <c r="B2363" s="180"/>
      <c r="C2363" s="22"/>
      <c r="D2363" s="22"/>
      <c r="E2363" s="22"/>
      <c r="F2363" s="22"/>
      <c r="G2363" s="22"/>
      <c r="H2363" s="183"/>
      <c r="I2363" s="183"/>
      <c r="J2363" s="22"/>
      <c r="K2363" s="191" t="e">
        <f aca="false">VLOOKUP('Altri Costi'!J2363,Legenda!$D$1:$F$258,2)</f>
        <v>#N/A</v>
      </c>
      <c r="L2363" s="22"/>
      <c r="M2363" s="22"/>
      <c r="N2363" s="203"/>
      <c r="O2363" s="183"/>
      <c r="P2363" s="22"/>
      <c r="Q2363" s="203"/>
      <c r="R2363" s="183"/>
      <c r="S2363" s="184" t="n">
        <f aca="false">'Piano Finanziario Annuale'!$F$6</f>
        <v>0</v>
      </c>
      <c r="T2363" s="185" t="n">
        <v>0</v>
      </c>
      <c r="U2363" s="186"/>
      <c r="V2363" s="187" t="n">
        <f aca="false">(T2363*U2363)</f>
        <v>0</v>
      </c>
      <c r="W2363" s="185" t="n">
        <v>0</v>
      </c>
      <c r="X2363" s="185" t="n">
        <f aca="false">IF(OR(S2363="sì",S2363="forfettario 190"),SUM(T2363+W2363),SUM(T2363+V2363+W2363))</f>
        <v>0</v>
      </c>
      <c r="Y2363" s="205"/>
      <c r="Z2363" s="205"/>
      <c r="AA2363" s="206"/>
      <c r="AB2363" s="189" t="n">
        <f aca="false">IF(AA2363="SI",X2363,0)</f>
        <v>0</v>
      </c>
      <c r="AC2363" s="207"/>
      <c r="AD2363" s="207"/>
      <c r="AE2363" s="207"/>
      <c r="AF2363" s="207"/>
      <c r="AG2363" s="207"/>
      <c r="AH2363" s="208"/>
    </row>
    <row r="2364" customFormat="false" ht="13.5" hidden="false" customHeight="true" outlineLevel="0" collapsed="false">
      <c r="A2364" s="22" t="n">
        <v>2363</v>
      </c>
      <c r="B2364" s="180"/>
      <c r="C2364" s="22"/>
      <c r="D2364" s="22"/>
      <c r="E2364" s="22"/>
      <c r="F2364" s="22"/>
      <c r="G2364" s="22"/>
      <c r="H2364" s="183"/>
      <c r="I2364" s="183"/>
      <c r="J2364" s="22"/>
      <c r="K2364" s="191" t="e">
        <f aca="false">VLOOKUP('Altri Costi'!J2364,Legenda!$D$1:$F$258,2)</f>
        <v>#N/A</v>
      </c>
      <c r="L2364" s="22"/>
      <c r="M2364" s="22"/>
      <c r="N2364" s="203"/>
      <c r="O2364" s="183"/>
      <c r="P2364" s="22"/>
      <c r="Q2364" s="203"/>
      <c r="R2364" s="183"/>
      <c r="S2364" s="184" t="n">
        <f aca="false">'Piano Finanziario Annuale'!$F$6</f>
        <v>0</v>
      </c>
      <c r="T2364" s="185" t="n">
        <v>0</v>
      </c>
      <c r="U2364" s="186"/>
      <c r="V2364" s="187" t="n">
        <f aca="false">(T2364*U2364)</f>
        <v>0</v>
      </c>
      <c r="W2364" s="185" t="n">
        <v>0</v>
      </c>
      <c r="X2364" s="185" t="n">
        <f aca="false">IF(OR(S2364="sì",S2364="forfettario 190"),SUM(T2364+W2364),SUM(T2364+V2364+W2364))</f>
        <v>0</v>
      </c>
      <c r="Y2364" s="205"/>
      <c r="Z2364" s="205"/>
      <c r="AA2364" s="206"/>
      <c r="AB2364" s="189" t="n">
        <f aca="false">IF(AA2364="SI",X2364,0)</f>
        <v>0</v>
      </c>
      <c r="AC2364" s="207"/>
      <c r="AD2364" s="207"/>
      <c r="AE2364" s="207"/>
      <c r="AF2364" s="207"/>
      <c r="AG2364" s="207"/>
      <c r="AH2364" s="208"/>
    </row>
    <row r="2365" customFormat="false" ht="13.5" hidden="false" customHeight="true" outlineLevel="0" collapsed="false">
      <c r="A2365" s="22" t="n">
        <v>2364</v>
      </c>
      <c r="B2365" s="180"/>
      <c r="C2365" s="22"/>
      <c r="D2365" s="22"/>
      <c r="E2365" s="22"/>
      <c r="F2365" s="22"/>
      <c r="G2365" s="22"/>
      <c r="H2365" s="183"/>
      <c r="I2365" s="183"/>
      <c r="J2365" s="22"/>
      <c r="K2365" s="191" t="e">
        <f aca="false">VLOOKUP('Altri Costi'!J2365,Legenda!$D$1:$F$258,2)</f>
        <v>#N/A</v>
      </c>
      <c r="L2365" s="22"/>
      <c r="M2365" s="22"/>
      <c r="N2365" s="203"/>
      <c r="O2365" s="183"/>
      <c r="P2365" s="22"/>
      <c r="Q2365" s="203"/>
      <c r="R2365" s="183"/>
      <c r="S2365" s="184" t="n">
        <f aca="false">'Piano Finanziario Annuale'!$F$6</f>
        <v>0</v>
      </c>
      <c r="T2365" s="185" t="n">
        <v>0</v>
      </c>
      <c r="U2365" s="186"/>
      <c r="V2365" s="187" t="n">
        <f aca="false">(T2365*U2365)</f>
        <v>0</v>
      </c>
      <c r="W2365" s="185" t="n">
        <v>0</v>
      </c>
      <c r="X2365" s="185" t="n">
        <f aca="false">IF(OR(S2365="sì",S2365="forfettario 190"),SUM(T2365+W2365),SUM(T2365+V2365+W2365))</f>
        <v>0</v>
      </c>
      <c r="Y2365" s="205"/>
      <c r="Z2365" s="205"/>
      <c r="AA2365" s="206"/>
      <c r="AB2365" s="189" t="n">
        <f aca="false">IF(AA2365="SI",X2365,0)</f>
        <v>0</v>
      </c>
      <c r="AC2365" s="207"/>
      <c r="AD2365" s="207"/>
      <c r="AE2365" s="207"/>
      <c r="AF2365" s="207"/>
      <c r="AG2365" s="207"/>
      <c r="AH2365" s="208"/>
    </row>
    <row r="2366" customFormat="false" ht="13.5" hidden="false" customHeight="true" outlineLevel="0" collapsed="false">
      <c r="A2366" s="22" t="n">
        <v>2365</v>
      </c>
      <c r="B2366" s="180"/>
      <c r="C2366" s="22"/>
      <c r="D2366" s="22"/>
      <c r="E2366" s="22"/>
      <c r="F2366" s="22"/>
      <c r="G2366" s="22"/>
      <c r="H2366" s="183"/>
      <c r="I2366" s="183"/>
      <c r="J2366" s="22"/>
      <c r="K2366" s="191" t="e">
        <f aca="false">VLOOKUP('Altri Costi'!J2366,Legenda!$D$1:$F$258,2)</f>
        <v>#N/A</v>
      </c>
      <c r="L2366" s="22"/>
      <c r="M2366" s="22"/>
      <c r="N2366" s="203"/>
      <c r="O2366" s="183"/>
      <c r="P2366" s="22"/>
      <c r="Q2366" s="203"/>
      <c r="R2366" s="183"/>
      <c r="S2366" s="184" t="n">
        <f aca="false">'Piano Finanziario Annuale'!$F$6</f>
        <v>0</v>
      </c>
      <c r="T2366" s="185" t="n">
        <v>0</v>
      </c>
      <c r="U2366" s="186"/>
      <c r="V2366" s="187" t="n">
        <f aca="false">(T2366*U2366)</f>
        <v>0</v>
      </c>
      <c r="W2366" s="185" t="n">
        <v>0</v>
      </c>
      <c r="X2366" s="185" t="n">
        <f aca="false">IF(OR(S2366="sì",S2366="forfettario 190"),SUM(T2366+W2366),SUM(T2366+V2366+W2366))</f>
        <v>0</v>
      </c>
      <c r="Y2366" s="205"/>
      <c r="Z2366" s="205"/>
      <c r="AA2366" s="206"/>
      <c r="AB2366" s="189" t="n">
        <f aca="false">IF(AA2366="SI",X2366,0)</f>
        <v>0</v>
      </c>
      <c r="AC2366" s="207"/>
      <c r="AD2366" s="207"/>
      <c r="AE2366" s="207"/>
      <c r="AF2366" s="207"/>
      <c r="AG2366" s="207"/>
      <c r="AH2366" s="208"/>
    </row>
    <row r="2367" customFormat="false" ht="13.5" hidden="false" customHeight="true" outlineLevel="0" collapsed="false">
      <c r="A2367" s="22" t="n">
        <v>2366</v>
      </c>
      <c r="B2367" s="180"/>
      <c r="C2367" s="22"/>
      <c r="D2367" s="22"/>
      <c r="E2367" s="22"/>
      <c r="F2367" s="22"/>
      <c r="G2367" s="22"/>
      <c r="H2367" s="183"/>
      <c r="I2367" s="183"/>
      <c r="J2367" s="22"/>
      <c r="K2367" s="191" t="e">
        <f aca="false">VLOOKUP('Altri Costi'!J2367,Legenda!$D$1:$F$258,2)</f>
        <v>#N/A</v>
      </c>
      <c r="L2367" s="22"/>
      <c r="M2367" s="22"/>
      <c r="N2367" s="203"/>
      <c r="O2367" s="183"/>
      <c r="P2367" s="22"/>
      <c r="Q2367" s="203"/>
      <c r="R2367" s="183"/>
      <c r="S2367" s="184" t="n">
        <f aca="false">'Piano Finanziario Annuale'!$F$6</f>
        <v>0</v>
      </c>
      <c r="T2367" s="185" t="n">
        <v>0</v>
      </c>
      <c r="U2367" s="186"/>
      <c r="V2367" s="187" t="n">
        <f aca="false">(T2367*U2367)</f>
        <v>0</v>
      </c>
      <c r="W2367" s="185" t="n">
        <v>0</v>
      </c>
      <c r="X2367" s="185" t="n">
        <f aca="false">IF(OR(S2367="sì",S2367="forfettario 190"),SUM(T2367+W2367),SUM(T2367+V2367+W2367))</f>
        <v>0</v>
      </c>
      <c r="Y2367" s="205"/>
      <c r="Z2367" s="205"/>
      <c r="AA2367" s="206"/>
      <c r="AB2367" s="189" t="n">
        <f aca="false">IF(AA2367="SI",X2367,0)</f>
        <v>0</v>
      </c>
      <c r="AC2367" s="207"/>
      <c r="AD2367" s="207"/>
      <c r="AE2367" s="207"/>
      <c r="AF2367" s="207"/>
      <c r="AG2367" s="207"/>
      <c r="AH2367" s="208"/>
    </row>
    <row r="2368" customFormat="false" ht="13.5" hidden="false" customHeight="true" outlineLevel="0" collapsed="false">
      <c r="A2368" s="22" t="n">
        <v>2367</v>
      </c>
      <c r="B2368" s="180"/>
      <c r="C2368" s="22"/>
      <c r="D2368" s="22"/>
      <c r="E2368" s="22"/>
      <c r="F2368" s="22"/>
      <c r="G2368" s="22"/>
      <c r="H2368" s="183"/>
      <c r="I2368" s="183"/>
      <c r="J2368" s="22"/>
      <c r="K2368" s="191" t="e">
        <f aca="false">VLOOKUP('Altri Costi'!J2368,Legenda!$D$1:$F$258,2)</f>
        <v>#N/A</v>
      </c>
      <c r="L2368" s="22"/>
      <c r="M2368" s="22"/>
      <c r="N2368" s="203"/>
      <c r="O2368" s="183"/>
      <c r="P2368" s="22"/>
      <c r="Q2368" s="203"/>
      <c r="R2368" s="183"/>
      <c r="S2368" s="184" t="n">
        <f aca="false">'Piano Finanziario Annuale'!$F$6</f>
        <v>0</v>
      </c>
      <c r="T2368" s="185" t="n">
        <v>0</v>
      </c>
      <c r="U2368" s="186"/>
      <c r="V2368" s="187" t="n">
        <f aca="false">(T2368*U2368)</f>
        <v>0</v>
      </c>
      <c r="W2368" s="185" t="n">
        <v>0</v>
      </c>
      <c r="X2368" s="185" t="n">
        <f aca="false">IF(OR(S2368="sì",S2368="forfettario 190"),SUM(T2368+W2368),SUM(T2368+V2368+W2368))</f>
        <v>0</v>
      </c>
      <c r="Y2368" s="205"/>
      <c r="Z2368" s="205"/>
      <c r="AA2368" s="206"/>
      <c r="AB2368" s="189" t="n">
        <f aca="false">IF(AA2368="SI",X2368,0)</f>
        <v>0</v>
      </c>
      <c r="AC2368" s="207"/>
      <c r="AD2368" s="207"/>
      <c r="AE2368" s="207"/>
      <c r="AF2368" s="207"/>
      <c r="AG2368" s="207"/>
      <c r="AH2368" s="208"/>
    </row>
    <row r="2369" customFormat="false" ht="13.5" hidden="false" customHeight="true" outlineLevel="0" collapsed="false">
      <c r="A2369" s="22" t="n">
        <v>2368</v>
      </c>
      <c r="B2369" s="180"/>
      <c r="C2369" s="22"/>
      <c r="D2369" s="22"/>
      <c r="E2369" s="22"/>
      <c r="F2369" s="22"/>
      <c r="G2369" s="22"/>
      <c r="H2369" s="183"/>
      <c r="I2369" s="183"/>
      <c r="J2369" s="22"/>
      <c r="K2369" s="191" t="e">
        <f aca="false">VLOOKUP('Altri Costi'!J2369,Legenda!$D$1:$F$258,2)</f>
        <v>#N/A</v>
      </c>
      <c r="L2369" s="22"/>
      <c r="M2369" s="22"/>
      <c r="N2369" s="203"/>
      <c r="O2369" s="183"/>
      <c r="P2369" s="22"/>
      <c r="Q2369" s="203"/>
      <c r="R2369" s="183"/>
      <c r="S2369" s="184" t="n">
        <f aca="false">'Piano Finanziario Annuale'!$F$6</f>
        <v>0</v>
      </c>
      <c r="T2369" s="185" t="n">
        <v>0</v>
      </c>
      <c r="U2369" s="186"/>
      <c r="V2369" s="187" t="n">
        <f aca="false">(T2369*U2369)</f>
        <v>0</v>
      </c>
      <c r="W2369" s="185" t="n">
        <v>0</v>
      </c>
      <c r="X2369" s="185" t="n">
        <f aca="false">IF(OR(S2369="sì",S2369="forfettario 190"),SUM(T2369+W2369),SUM(T2369+V2369+W2369))</f>
        <v>0</v>
      </c>
      <c r="Y2369" s="205"/>
      <c r="Z2369" s="205"/>
      <c r="AA2369" s="206"/>
      <c r="AB2369" s="189" t="n">
        <f aca="false">IF(AA2369="SI",X2369,0)</f>
        <v>0</v>
      </c>
      <c r="AC2369" s="207"/>
      <c r="AD2369" s="207"/>
      <c r="AE2369" s="207"/>
      <c r="AF2369" s="207"/>
      <c r="AG2369" s="207"/>
      <c r="AH2369" s="208"/>
    </row>
    <row r="2370" customFormat="false" ht="13.5" hidden="false" customHeight="true" outlineLevel="0" collapsed="false">
      <c r="A2370" s="22" t="n">
        <v>2369</v>
      </c>
      <c r="B2370" s="180"/>
      <c r="C2370" s="22"/>
      <c r="D2370" s="22"/>
      <c r="E2370" s="22"/>
      <c r="F2370" s="22"/>
      <c r="G2370" s="22"/>
      <c r="H2370" s="183"/>
      <c r="I2370" s="183"/>
      <c r="J2370" s="22"/>
      <c r="K2370" s="191" t="e">
        <f aca="false">VLOOKUP('Altri Costi'!J2370,Legenda!$D$1:$F$258,2)</f>
        <v>#N/A</v>
      </c>
      <c r="L2370" s="22"/>
      <c r="M2370" s="22"/>
      <c r="N2370" s="203"/>
      <c r="O2370" s="183"/>
      <c r="P2370" s="22"/>
      <c r="Q2370" s="203"/>
      <c r="R2370" s="183"/>
      <c r="S2370" s="184" t="n">
        <f aca="false">'Piano Finanziario Annuale'!$F$6</f>
        <v>0</v>
      </c>
      <c r="T2370" s="185" t="n">
        <v>0</v>
      </c>
      <c r="U2370" s="186"/>
      <c r="V2370" s="187" t="n">
        <f aca="false">(T2370*U2370)</f>
        <v>0</v>
      </c>
      <c r="W2370" s="185" t="n">
        <v>0</v>
      </c>
      <c r="X2370" s="185" t="n">
        <f aca="false">IF(OR(S2370="sì",S2370="forfettario 190"),SUM(T2370+W2370),SUM(T2370+V2370+W2370))</f>
        <v>0</v>
      </c>
      <c r="Y2370" s="205"/>
      <c r="Z2370" s="205"/>
      <c r="AA2370" s="206"/>
      <c r="AB2370" s="189" t="n">
        <f aca="false">IF(AA2370="SI",X2370,0)</f>
        <v>0</v>
      </c>
      <c r="AC2370" s="207"/>
      <c r="AD2370" s="207"/>
      <c r="AE2370" s="207"/>
      <c r="AF2370" s="207"/>
      <c r="AG2370" s="207"/>
      <c r="AH2370" s="208"/>
    </row>
    <row r="2371" customFormat="false" ht="13.5" hidden="false" customHeight="true" outlineLevel="0" collapsed="false">
      <c r="A2371" s="22" t="n">
        <v>2370</v>
      </c>
      <c r="B2371" s="180"/>
      <c r="C2371" s="22"/>
      <c r="D2371" s="22"/>
      <c r="E2371" s="22"/>
      <c r="F2371" s="22"/>
      <c r="G2371" s="22"/>
      <c r="H2371" s="183"/>
      <c r="I2371" s="183"/>
      <c r="J2371" s="22"/>
      <c r="K2371" s="191" t="e">
        <f aca="false">VLOOKUP('Altri Costi'!J2371,Legenda!$D$1:$F$258,2)</f>
        <v>#N/A</v>
      </c>
      <c r="L2371" s="22"/>
      <c r="M2371" s="22"/>
      <c r="N2371" s="203"/>
      <c r="O2371" s="183"/>
      <c r="P2371" s="22"/>
      <c r="Q2371" s="203"/>
      <c r="R2371" s="183"/>
      <c r="S2371" s="184" t="n">
        <f aca="false">'Piano Finanziario Annuale'!$F$6</f>
        <v>0</v>
      </c>
      <c r="T2371" s="185" t="n">
        <v>0</v>
      </c>
      <c r="U2371" s="186"/>
      <c r="V2371" s="187" t="n">
        <f aca="false">(T2371*U2371)</f>
        <v>0</v>
      </c>
      <c r="W2371" s="185" t="n">
        <v>0</v>
      </c>
      <c r="X2371" s="185" t="n">
        <f aca="false">IF(OR(S2371="sì",S2371="forfettario 190"),SUM(T2371+W2371),SUM(T2371+V2371+W2371))</f>
        <v>0</v>
      </c>
      <c r="Y2371" s="205"/>
      <c r="Z2371" s="205"/>
      <c r="AA2371" s="206"/>
      <c r="AB2371" s="189" t="n">
        <f aca="false">IF(AA2371="SI",X2371,0)</f>
        <v>0</v>
      </c>
      <c r="AC2371" s="207"/>
      <c r="AD2371" s="207"/>
      <c r="AE2371" s="207"/>
      <c r="AF2371" s="207"/>
      <c r="AG2371" s="207"/>
      <c r="AH2371" s="208"/>
    </row>
    <row r="2372" customFormat="false" ht="13.5" hidden="false" customHeight="true" outlineLevel="0" collapsed="false">
      <c r="A2372" s="22" t="n">
        <v>2371</v>
      </c>
      <c r="B2372" s="180"/>
      <c r="C2372" s="22"/>
      <c r="D2372" s="22"/>
      <c r="E2372" s="22"/>
      <c r="F2372" s="22"/>
      <c r="G2372" s="22"/>
      <c r="H2372" s="183"/>
      <c r="I2372" s="183"/>
      <c r="J2372" s="22"/>
      <c r="K2372" s="191" t="e">
        <f aca="false">VLOOKUP('Altri Costi'!J2372,Legenda!$D$1:$F$258,2)</f>
        <v>#N/A</v>
      </c>
      <c r="L2372" s="22"/>
      <c r="M2372" s="22"/>
      <c r="N2372" s="203"/>
      <c r="O2372" s="183"/>
      <c r="P2372" s="22"/>
      <c r="Q2372" s="203"/>
      <c r="R2372" s="183"/>
      <c r="S2372" s="184" t="n">
        <f aca="false">'Piano Finanziario Annuale'!$F$6</f>
        <v>0</v>
      </c>
      <c r="T2372" s="185" t="n">
        <v>0</v>
      </c>
      <c r="U2372" s="186"/>
      <c r="V2372" s="187" t="n">
        <f aca="false">(T2372*U2372)</f>
        <v>0</v>
      </c>
      <c r="W2372" s="185" t="n">
        <v>0</v>
      </c>
      <c r="X2372" s="185" t="n">
        <f aca="false">IF(OR(S2372="sì",S2372="forfettario 190"),SUM(T2372+W2372),SUM(T2372+V2372+W2372))</f>
        <v>0</v>
      </c>
      <c r="Y2372" s="205"/>
      <c r="Z2372" s="205"/>
      <c r="AA2372" s="206"/>
      <c r="AB2372" s="189" t="n">
        <f aca="false">IF(AA2372="SI",X2372,0)</f>
        <v>0</v>
      </c>
      <c r="AC2372" s="207"/>
      <c r="AD2372" s="207"/>
      <c r="AE2372" s="207"/>
      <c r="AF2372" s="207"/>
      <c r="AG2372" s="207"/>
      <c r="AH2372" s="208"/>
    </row>
    <row r="2373" customFormat="false" ht="13.5" hidden="false" customHeight="true" outlineLevel="0" collapsed="false">
      <c r="A2373" s="22" t="n">
        <v>2372</v>
      </c>
      <c r="B2373" s="180"/>
      <c r="C2373" s="22"/>
      <c r="D2373" s="22"/>
      <c r="E2373" s="22"/>
      <c r="F2373" s="22"/>
      <c r="G2373" s="22"/>
      <c r="H2373" s="183"/>
      <c r="I2373" s="183"/>
      <c r="J2373" s="22"/>
      <c r="K2373" s="191" t="e">
        <f aca="false">VLOOKUP('Altri Costi'!J2373,Legenda!$D$1:$F$258,2)</f>
        <v>#N/A</v>
      </c>
      <c r="L2373" s="22"/>
      <c r="M2373" s="22"/>
      <c r="N2373" s="203"/>
      <c r="O2373" s="183"/>
      <c r="P2373" s="22"/>
      <c r="Q2373" s="203"/>
      <c r="R2373" s="183"/>
      <c r="S2373" s="184" t="n">
        <f aca="false">'Piano Finanziario Annuale'!$F$6</f>
        <v>0</v>
      </c>
      <c r="T2373" s="185" t="n">
        <v>0</v>
      </c>
      <c r="U2373" s="186"/>
      <c r="V2373" s="187" t="n">
        <f aca="false">(T2373*U2373)</f>
        <v>0</v>
      </c>
      <c r="W2373" s="185" t="n">
        <v>0</v>
      </c>
      <c r="X2373" s="185" t="n">
        <f aca="false">IF(OR(S2373="sì",S2373="forfettario 190"),SUM(T2373+W2373),SUM(T2373+V2373+W2373))</f>
        <v>0</v>
      </c>
      <c r="Y2373" s="205"/>
      <c r="Z2373" s="205"/>
      <c r="AA2373" s="206"/>
      <c r="AB2373" s="189" t="n">
        <f aca="false">IF(AA2373="SI",X2373,0)</f>
        <v>0</v>
      </c>
      <c r="AC2373" s="207"/>
      <c r="AD2373" s="207"/>
      <c r="AE2373" s="207"/>
      <c r="AF2373" s="207"/>
      <c r="AG2373" s="207"/>
      <c r="AH2373" s="208"/>
    </row>
    <row r="2374" customFormat="false" ht="13.5" hidden="false" customHeight="true" outlineLevel="0" collapsed="false">
      <c r="A2374" s="22" t="n">
        <v>2373</v>
      </c>
      <c r="B2374" s="180"/>
      <c r="C2374" s="22"/>
      <c r="D2374" s="22"/>
      <c r="E2374" s="22"/>
      <c r="F2374" s="22"/>
      <c r="G2374" s="22"/>
      <c r="H2374" s="183"/>
      <c r="I2374" s="183"/>
      <c r="J2374" s="22"/>
      <c r="K2374" s="191" t="e">
        <f aca="false">VLOOKUP('Altri Costi'!J2374,Legenda!$D$1:$F$258,2)</f>
        <v>#N/A</v>
      </c>
      <c r="L2374" s="22"/>
      <c r="M2374" s="22"/>
      <c r="N2374" s="203"/>
      <c r="O2374" s="183"/>
      <c r="P2374" s="22"/>
      <c r="Q2374" s="203"/>
      <c r="R2374" s="183"/>
      <c r="S2374" s="184" t="n">
        <f aca="false">'Piano Finanziario Annuale'!$F$6</f>
        <v>0</v>
      </c>
      <c r="T2374" s="185" t="n">
        <v>0</v>
      </c>
      <c r="U2374" s="186"/>
      <c r="V2374" s="187" t="n">
        <f aca="false">(T2374*U2374)</f>
        <v>0</v>
      </c>
      <c r="W2374" s="185" t="n">
        <v>0</v>
      </c>
      <c r="X2374" s="185" t="n">
        <f aca="false">IF(OR(S2374="sì",S2374="forfettario 190"),SUM(T2374+W2374),SUM(T2374+V2374+W2374))</f>
        <v>0</v>
      </c>
      <c r="Y2374" s="205"/>
      <c r="Z2374" s="205"/>
      <c r="AA2374" s="206"/>
      <c r="AB2374" s="189" t="n">
        <f aca="false">IF(AA2374="SI",X2374,0)</f>
        <v>0</v>
      </c>
      <c r="AC2374" s="207"/>
      <c r="AD2374" s="207"/>
      <c r="AE2374" s="207"/>
      <c r="AF2374" s="207"/>
      <c r="AG2374" s="207"/>
      <c r="AH2374" s="208"/>
    </row>
    <row r="2375" customFormat="false" ht="13.5" hidden="false" customHeight="true" outlineLevel="0" collapsed="false">
      <c r="A2375" s="22" t="n">
        <v>2374</v>
      </c>
      <c r="B2375" s="180"/>
      <c r="C2375" s="22"/>
      <c r="D2375" s="22"/>
      <c r="E2375" s="22"/>
      <c r="F2375" s="22"/>
      <c r="G2375" s="22"/>
      <c r="H2375" s="183"/>
      <c r="I2375" s="183"/>
      <c r="J2375" s="22"/>
      <c r="K2375" s="191" t="e">
        <f aca="false">VLOOKUP('Altri Costi'!J2375,Legenda!$D$1:$F$258,2)</f>
        <v>#N/A</v>
      </c>
      <c r="L2375" s="22"/>
      <c r="M2375" s="22"/>
      <c r="N2375" s="203"/>
      <c r="O2375" s="183"/>
      <c r="P2375" s="22"/>
      <c r="Q2375" s="203"/>
      <c r="R2375" s="183"/>
      <c r="S2375" s="184" t="n">
        <f aca="false">'Piano Finanziario Annuale'!$F$6</f>
        <v>0</v>
      </c>
      <c r="T2375" s="185" t="n">
        <v>0</v>
      </c>
      <c r="U2375" s="186"/>
      <c r="V2375" s="187" t="n">
        <f aca="false">(T2375*U2375)</f>
        <v>0</v>
      </c>
      <c r="W2375" s="185" t="n">
        <v>0</v>
      </c>
      <c r="X2375" s="185" t="n">
        <f aca="false">IF(OR(S2375="sì",S2375="forfettario 190"),SUM(T2375+W2375),SUM(T2375+V2375+W2375))</f>
        <v>0</v>
      </c>
      <c r="Y2375" s="205"/>
      <c r="Z2375" s="205"/>
      <c r="AA2375" s="206"/>
      <c r="AB2375" s="189" t="n">
        <f aca="false">IF(AA2375="SI",X2375,0)</f>
        <v>0</v>
      </c>
      <c r="AC2375" s="207"/>
      <c r="AD2375" s="207"/>
      <c r="AE2375" s="207"/>
      <c r="AF2375" s="207"/>
      <c r="AG2375" s="207"/>
      <c r="AH2375" s="208"/>
    </row>
    <row r="2376" customFormat="false" ht="13.5" hidden="false" customHeight="true" outlineLevel="0" collapsed="false">
      <c r="A2376" s="22" t="n">
        <v>2375</v>
      </c>
      <c r="B2376" s="180"/>
      <c r="C2376" s="22"/>
      <c r="D2376" s="22"/>
      <c r="E2376" s="22"/>
      <c r="F2376" s="22"/>
      <c r="G2376" s="22"/>
      <c r="H2376" s="183"/>
      <c r="I2376" s="183"/>
      <c r="J2376" s="22"/>
      <c r="K2376" s="191" t="e">
        <f aca="false">VLOOKUP('Altri Costi'!J2376,Legenda!$D$1:$F$258,2)</f>
        <v>#N/A</v>
      </c>
      <c r="L2376" s="22"/>
      <c r="M2376" s="22"/>
      <c r="N2376" s="203"/>
      <c r="O2376" s="183"/>
      <c r="P2376" s="22"/>
      <c r="Q2376" s="203"/>
      <c r="R2376" s="183"/>
      <c r="S2376" s="184" t="n">
        <f aca="false">'Piano Finanziario Annuale'!$F$6</f>
        <v>0</v>
      </c>
      <c r="T2376" s="185" t="n">
        <v>0</v>
      </c>
      <c r="U2376" s="186"/>
      <c r="V2376" s="187" t="n">
        <f aca="false">(T2376*U2376)</f>
        <v>0</v>
      </c>
      <c r="W2376" s="185" t="n">
        <v>0</v>
      </c>
      <c r="X2376" s="185" t="n">
        <f aca="false">IF(OR(S2376="sì",S2376="forfettario 190"),SUM(T2376+W2376),SUM(T2376+V2376+W2376))</f>
        <v>0</v>
      </c>
      <c r="Y2376" s="205"/>
      <c r="Z2376" s="205"/>
      <c r="AA2376" s="206"/>
      <c r="AB2376" s="189" t="n">
        <f aca="false">IF(AA2376="SI",X2376,0)</f>
        <v>0</v>
      </c>
      <c r="AC2376" s="207"/>
      <c r="AD2376" s="207"/>
      <c r="AE2376" s="207"/>
      <c r="AF2376" s="207"/>
      <c r="AG2376" s="207"/>
      <c r="AH2376" s="208"/>
    </row>
    <row r="2377" customFormat="false" ht="13.5" hidden="false" customHeight="true" outlineLevel="0" collapsed="false">
      <c r="A2377" s="22" t="n">
        <v>2376</v>
      </c>
      <c r="B2377" s="180"/>
      <c r="C2377" s="22"/>
      <c r="D2377" s="22"/>
      <c r="E2377" s="22"/>
      <c r="F2377" s="22"/>
      <c r="G2377" s="22"/>
      <c r="H2377" s="183"/>
      <c r="I2377" s="183"/>
      <c r="J2377" s="22"/>
      <c r="K2377" s="191" t="e">
        <f aca="false">VLOOKUP('Altri Costi'!J2377,Legenda!$D$1:$F$258,2)</f>
        <v>#N/A</v>
      </c>
      <c r="L2377" s="22"/>
      <c r="M2377" s="22"/>
      <c r="N2377" s="203"/>
      <c r="O2377" s="183"/>
      <c r="P2377" s="22"/>
      <c r="Q2377" s="203"/>
      <c r="R2377" s="183"/>
      <c r="S2377" s="184" t="n">
        <f aca="false">'Piano Finanziario Annuale'!$F$6</f>
        <v>0</v>
      </c>
      <c r="T2377" s="185" t="n">
        <v>0</v>
      </c>
      <c r="U2377" s="186"/>
      <c r="V2377" s="187" t="n">
        <f aca="false">(T2377*U2377)</f>
        <v>0</v>
      </c>
      <c r="W2377" s="185" t="n">
        <v>0</v>
      </c>
      <c r="X2377" s="185" t="n">
        <f aca="false">IF(OR(S2377="sì",S2377="forfettario 190"),SUM(T2377+W2377),SUM(T2377+V2377+W2377))</f>
        <v>0</v>
      </c>
      <c r="Y2377" s="205"/>
      <c r="Z2377" s="205"/>
      <c r="AA2377" s="206"/>
      <c r="AB2377" s="189" t="n">
        <f aca="false">IF(AA2377="SI",X2377,0)</f>
        <v>0</v>
      </c>
      <c r="AC2377" s="207"/>
      <c r="AD2377" s="207"/>
      <c r="AE2377" s="207"/>
      <c r="AF2377" s="207"/>
      <c r="AG2377" s="207"/>
      <c r="AH2377" s="208"/>
    </row>
    <row r="2378" customFormat="false" ht="13.5" hidden="false" customHeight="true" outlineLevel="0" collapsed="false">
      <c r="A2378" s="22" t="n">
        <v>2377</v>
      </c>
      <c r="B2378" s="180"/>
      <c r="C2378" s="22"/>
      <c r="D2378" s="22"/>
      <c r="E2378" s="22"/>
      <c r="F2378" s="22"/>
      <c r="G2378" s="22"/>
      <c r="H2378" s="183"/>
      <c r="I2378" s="183"/>
      <c r="J2378" s="22"/>
      <c r="K2378" s="191" t="e">
        <f aca="false">VLOOKUP('Altri Costi'!J2378,Legenda!$D$1:$F$258,2)</f>
        <v>#N/A</v>
      </c>
      <c r="L2378" s="22"/>
      <c r="M2378" s="22"/>
      <c r="N2378" s="203"/>
      <c r="O2378" s="183"/>
      <c r="P2378" s="22"/>
      <c r="Q2378" s="203"/>
      <c r="R2378" s="183"/>
      <c r="S2378" s="184" t="n">
        <f aca="false">'Piano Finanziario Annuale'!$F$6</f>
        <v>0</v>
      </c>
      <c r="T2378" s="185" t="n">
        <v>0</v>
      </c>
      <c r="U2378" s="186"/>
      <c r="V2378" s="187" t="n">
        <f aca="false">(T2378*U2378)</f>
        <v>0</v>
      </c>
      <c r="W2378" s="185" t="n">
        <v>0</v>
      </c>
      <c r="X2378" s="185" t="n">
        <f aca="false">IF(OR(S2378="sì",S2378="forfettario 190"),SUM(T2378+W2378),SUM(T2378+V2378+W2378))</f>
        <v>0</v>
      </c>
      <c r="Y2378" s="205"/>
      <c r="Z2378" s="205"/>
      <c r="AA2378" s="206"/>
      <c r="AB2378" s="189" t="n">
        <f aca="false">IF(AA2378="SI",X2378,0)</f>
        <v>0</v>
      </c>
      <c r="AC2378" s="207"/>
      <c r="AD2378" s="207"/>
      <c r="AE2378" s="207"/>
      <c r="AF2378" s="207"/>
      <c r="AG2378" s="207"/>
      <c r="AH2378" s="208"/>
    </row>
    <row r="2379" customFormat="false" ht="13.5" hidden="false" customHeight="true" outlineLevel="0" collapsed="false">
      <c r="A2379" s="22" t="n">
        <v>2378</v>
      </c>
      <c r="B2379" s="180"/>
      <c r="C2379" s="22"/>
      <c r="D2379" s="22"/>
      <c r="E2379" s="22"/>
      <c r="F2379" s="22"/>
      <c r="G2379" s="22"/>
      <c r="H2379" s="183"/>
      <c r="I2379" s="183"/>
      <c r="J2379" s="22"/>
      <c r="K2379" s="191" t="e">
        <f aca="false">VLOOKUP('Altri Costi'!J2379,Legenda!$D$1:$F$258,2)</f>
        <v>#N/A</v>
      </c>
      <c r="L2379" s="22"/>
      <c r="M2379" s="22"/>
      <c r="N2379" s="203"/>
      <c r="O2379" s="183"/>
      <c r="P2379" s="22"/>
      <c r="Q2379" s="203"/>
      <c r="R2379" s="183"/>
      <c r="S2379" s="184" t="n">
        <f aca="false">'Piano Finanziario Annuale'!$F$6</f>
        <v>0</v>
      </c>
      <c r="T2379" s="185" t="n">
        <v>0</v>
      </c>
      <c r="U2379" s="186"/>
      <c r="V2379" s="187" t="n">
        <f aca="false">(T2379*U2379)</f>
        <v>0</v>
      </c>
      <c r="W2379" s="185" t="n">
        <v>0</v>
      </c>
      <c r="X2379" s="185" t="n">
        <f aca="false">IF(OR(S2379="sì",S2379="forfettario 190"),SUM(T2379+W2379),SUM(T2379+V2379+W2379))</f>
        <v>0</v>
      </c>
      <c r="Y2379" s="205"/>
      <c r="Z2379" s="205"/>
      <c r="AA2379" s="206"/>
      <c r="AB2379" s="189" t="n">
        <f aca="false">IF(AA2379="SI",X2379,0)</f>
        <v>0</v>
      </c>
      <c r="AC2379" s="207"/>
      <c r="AD2379" s="207"/>
      <c r="AE2379" s="207"/>
      <c r="AF2379" s="207"/>
      <c r="AG2379" s="207"/>
      <c r="AH2379" s="208"/>
    </row>
    <row r="2380" customFormat="false" ht="13.5" hidden="false" customHeight="true" outlineLevel="0" collapsed="false">
      <c r="A2380" s="22" t="n">
        <v>2379</v>
      </c>
      <c r="B2380" s="180"/>
      <c r="C2380" s="22"/>
      <c r="D2380" s="22"/>
      <c r="E2380" s="22"/>
      <c r="F2380" s="22"/>
      <c r="G2380" s="22"/>
      <c r="H2380" s="183"/>
      <c r="I2380" s="183"/>
      <c r="J2380" s="22"/>
      <c r="K2380" s="191" t="e">
        <f aca="false">VLOOKUP('Altri Costi'!J2380,Legenda!$D$1:$F$258,2)</f>
        <v>#N/A</v>
      </c>
      <c r="L2380" s="22"/>
      <c r="M2380" s="22"/>
      <c r="N2380" s="203"/>
      <c r="O2380" s="183"/>
      <c r="P2380" s="22"/>
      <c r="Q2380" s="203"/>
      <c r="R2380" s="183"/>
      <c r="S2380" s="184" t="n">
        <f aca="false">'Piano Finanziario Annuale'!$F$6</f>
        <v>0</v>
      </c>
      <c r="T2380" s="185" t="n">
        <v>0</v>
      </c>
      <c r="U2380" s="186"/>
      <c r="V2380" s="187" t="n">
        <f aca="false">(T2380*U2380)</f>
        <v>0</v>
      </c>
      <c r="W2380" s="185" t="n">
        <v>0</v>
      </c>
      <c r="X2380" s="185" t="n">
        <f aca="false">IF(OR(S2380="sì",S2380="forfettario 190"),SUM(T2380+W2380),SUM(T2380+V2380+W2380))</f>
        <v>0</v>
      </c>
      <c r="Y2380" s="205"/>
      <c r="Z2380" s="205"/>
      <c r="AA2380" s="206"/>
      <c r="AB2380" s="189" t="n">
        <f aca="false">IF(AA2380="SI",X2380,0)</f>
        <v>0</v>
      </c>
      <c r="AC2380" s="207"/>
      <c r="AD2380" s="207"/>
      <c r="AE2380" s="207"/>
      <c r="AF2380" s="207"/>
      <c r="AG2380" s="207"/>
      <c r="AH2380" s="208"/>
    </row>
    <row r="2381" customFormat="false" ht="13.5" hidden="false" customHeight="true" outlineLevel="0" collapsed="false">
      <c r="A2381" s="22" t="n">
        <v>2380</v>
      </c>
      <c r="B2381" s="180"/>
      <c r="C2381" s="22"/>
      <c r="D2381" s="22"/>
      <c r="E2381" s="22"/>
      <c r="F2381" s="22"/>
      <c r="G2381" s="22"/>
      <c r="H2381" s="183"/>
      <c r="I2381" s="183"/>
      <c r="J2381" s="22"/>
      <c r="K2381" s="191" t="e">
        <f aca="false">VLOOKUP('Altri Costi'!J2381,Legenda!$D$1:$F$258,2)</f>
        <v>#N/A</v>
      </c>
      <c r="L2381" s="22"/>
      <c r="M2381" s="22"/>
      <c r="N2381" s="203"/>
      <c r="O2381" s="183"/>
      <c r="P2381" s="22"/>
      <c r="Q2381" s="203"/>
      <c r="R2381" s="183"/>
      <c r="S2381" s="184" t="n">
        <f aca="false">'Piano Finanziario Annuale'!$F$6</f>
        <v>0</v>
      </c>
      <c r="T2381" s="185" t="n">
        <v>0</v>
      </c>
      <c r="U2381" s="186"/>
      <c r="V2381" s="187" t="n">
        <f aca="false">(T2381*U2381)</f>
        <v>0</v>
      </c>
      <c r="W2381" s="185" t="n">
        <v>0</v>
      </c>
      <c r="X2381" s="185" t="n">
        <f aca="false">IF(OR(S2381="sì",S2381="forfettario 190"),SUM(T2381+W2381),SUM(T2381+V2381+W2381))</f>
        <v>0</v>
      </c>
      <c r="Y2381" s="205"/>
      <c r="Z2381" s="205"/>
      <c r="AA2381" s="206"/>
      <c r="AB2381" s="189" t="n">
        <f aca="false">IF(AA2381="SI",X2381,0)</f>
        <v>0</v>
      </c>
      <c r="AC2381" s="207"/>
      <c r="AD2381" s="207"/>
      <c r="AE2381" s="207"/>
      <c r="AF2381" s="207"/>
      <c r="AG2381" s="207"/>
      <c r="AH2381" s="208"/>
    </row>
    <row r="2382" customFormat="false" ht="13.5" hidden="false" customHeight="true" outlineLevel="0" collapsed="false">
      <c r="A2382" s="22" t="n">
        <v>2381</v>
      </c>
      <c r="B2382" s="180"/>
      <c r="C2382" s="22"/>
      <c r="D2382" s="22"/>
      <c r="E2382" s="22"/>
      <c r="F2382" s="22"/>
      <c r="G2382" s="22"/>
      <c r="H2382" s="183"/>
      <c r="I2382" s="183"/>
      <c r="J2382" s="22"/>
      <c r="K2382" s="191" t="e">
        <f aca="false">VLOOKUP('Altri Costi'!J2382,Legenda!$D$1:$F$258,2)</f>
        <v>#N/A</v>
      </c>
      <c r="L2382" s="22"/>
      <c r="M2382" s="22"/>
      <c r="N2382" s="203"/>
      <c r="O2382" s="183"/>
      <c r="P2382" s="22"/>
      <c r="Q2382" s="203"/>
      <c r="R2382" s="183"/>
      <c r="S2382" s="184" t="n">
        <f aca="false">'Piano Finanziario Annuale'!$F$6</f>
        <v>0</v>
      </c>
      <c r="T2382" s="185" t="n">
        <v>0</v>
      </c>
      <c r="U2382" s="186"/>
      <c r="V2382" s="187" t="n">
        <f aca="false">(T2382*U2382)</f>
        <v>0</v>
      </c>
      <c r="W2382" s="185" t="n">
        <v>0</v>
      </c>
      <c r="X2382" s="185" t="n">
        <f aca="false">IF(OR(S2382="sì",S2382="forfettario 190"),SUM(T2382+W2382),SUM(T2382+V2382+W2382))</f>
        <v>0</v>
      </c>
      <c r="Y2382" s="205"/>
      <c r="Z2382" s="205"/>
      <c r="AA2382" s="206"/>
      <c r="AB2382" s="189" t="n">
        <f aca="false">IF(AA2382="SI",X2382,0)</f>
        <v>0</v>
      </c>
      <c r="AC2382" s="207"/>
      <c r="AD2382" s="207"/>
      <c r="AE2382" s="207"/>
      <c r="AF2382" s="207"/>
      <c r="AG2382" s="207"/>
      <c r="AH2382" s="208"/>
    </row>
    <row r="2383" customFormat="false" ht="13.5" hidden="false" customHeight="true" outlineLevel="0" collapsed="false">
      <c r="A2383" s="22" t="n">
        <v>2382</v>
      </c>
      <c r="B2383" s="180"/>
      <c r="C2383" s="22"/>
      <c r="D2383" s="22"/>
      <c r="E2383" s="22"/>
      <c r="F2383" s="22"/>
      <c r="G2383" s="22"/>
      <c r="H2383" s="183"/>
      <c r="I2383" s="183"/>
      <c r="J2383" s="22"/>
      <c r="K2383" s="191" t="e">
        <f aca="false">VLOOKUP('Altri Costi'!J2383,Legenda!$D$1:$F$258,2)</f>
        <v>#N/A</v>
      </c>
      <c r="L2383" s="22"/>
      <c r="M2383" s="22"/>
      <c r="N2383" s="203"/>
      <c r="O2383" s="183"/>
      <c r="P2383" s="22"/>
      <c r="Q2383" s="203"/>
      <c r="R2383" s="183"/>
      <c r="S2383" s="184" t="n">
        <f aca="false">'Piano Finanziario Annuale'!$F$6</f>
        <v>0</v>
      </c>
      <c r="T2383" s="185" t="n">
        <v>0</v>
      </c>
      <c r="U2383" s="186"/>
      <c r="V2383" s="187" t="n">
        <f aca="false">(T2383*U2383)</f>
        <v>0</v>
      </c>
      <c r="W2383" s="185" t="n">
        <v>0</v>
      </c>
      <c r="X2383" s="185" t="n">
        <f aca="false">IF(OR(S2383="sì",S2383="forfettario 190"),SUM(T2383+W2383),SUM(T2383+V2383+W2383))</f>
        <v>0</v>
      </c>
      <c r="Y2383" s="205"/>
      <c r="Z2383" s="205"/>
      <c r="AA2383" s="206"/>
      <c r="AB2383" s="189" t="n">
        <f aca="false">IF(AA2383="SI",X2383,0)</f>
        <v>0</v>
      </c>
      <c r="AC2383" s="207"/>
      <c r="AD2383" s="207"/>
      <c r="AE2383" s="207"/>
      <c r="AF2383" s="207"/>
      <c r="AG2383" s="207"/>
      <c r="AH2383" s="208"/>
    </row>
    <row r="2384" customFormat="false" ht="13.5" hidden="false" customHeight="true" outlineLevel="0" collapsed="false">
      <c r="A2384" s="22" t="n">
        <v>2383</v>
      </c>
      <c r="B2384" s="180"/>
      <c r="C2384" s="22"/>
      <c r="D2384" s="22"/>
      <c r="E2384" s="22"/>
      <c r="F2384" s="22"/>
      <c r="G2384" s="22"/>
      <c r="H2384" s="183"/>
      <c r="I2384" s="183"/>
      <c r="J2384" s="22"/>
      <c r="K2384" s="191" t="e">
        <f aca="false">VLOOKUP('Altri Costi'!J2384,Legenda!$D$1:$F$258,2)</f>
        <v>#N/A</v>
      </c>
      <c r="L2384" s="22"/>
      <c r="M2384" s="22"/>
      <c r="N2384" s="203"/>
      <c r="O2384" s="183"/>
      <c r="P2384" s="22"/>
      <c r="Q2384" s="203"/>
      <c r="R2384" s="183"/>
      <c r="S2384" s="184" t="n">
        <f aca="false">'Piano Finanziario Annuale'!$F$6</f>
        <v>0</v>
      </c>
      <c r="T2384" s="185" t="n">
        <v>0</v>
      </c>
      <c r="U2384" s="186"/>
      <c r="V2384" s="187" t="n">
        <f aca="false">(T2384*U2384)</f>
        <v>0</v>
      </c>
      <c r="W2384" s="185" t="n">
        <v>0</v>
      </c>
      <c r="X2384" s="185" t="n">
        <f aca="false">IF(OR(S2384="sì",S2384="forfettario 190"),SUM(T2384+W2384),SUM(T2384+V2384+W2384))</f>
        <v>0</v>
      </c>
      <c r="Y2384" s="205"/>
      <c r="Z2384" s="205"/>
      <c r="AA2384" s="206"/>
      <c r="AB2384" s="189" t="n">
        <f aca="false">IF(AA2384="SI",X2384,0)</f>
        <v>0</v>
      </c>
      <c r="AC2384" s="207"/>
      <c r="AD2384" s="207"/>
      <c r="AE2384" s="207"/>
      <c r="AF2384" s="207"/>
      <c r="AG2384" s="207"/>
      <c r="AH2384" s="208"/>
    </row>
    <row r="2385" customFormat="false" ht="13.5" hidden="false" customHeight="true" outlineLevel="0" collapsed="false">
      <c r="A2385" s="22" t="n">
        <v>2384</v>
      </c>
      <c r="B2385" s="180"/>
      <c r="C2385" s="22"/>
      <c r="D2385" s="22"/>
      <c r="E2385" s="22"/>
      <c r="F2385" s="22"/>
      <c r="G2385" s="22"/>
      <c r="H2385" s="183"/>
      <c r="I2385" s="183"/>
      <c r="J2385" s="22"/>
      <c r="K2385" s="191" t="e">
        <f aca="false">VLOOKUP('Altri Costi'!J2385,Legenda!$D$1:$F$258,2)</f>
        <v>#N/A</v>
      </c>
      <c r="L2385" s="22"/>
      <c r="M2385" s="22"/>
      <c r="N2385" s="203"/>
      <c r="O2385" s="183"/>
      <c r="P2385" s="22"/>
      <c r="Q2385" s="203"/>
      <c r="R2385" s="183"/>
      <c r="S2385" s="184" t="n">
        <f aca="false">'Piano Finanziario Annuale'!$F$6</f>
        <v>0</v>
      </c>
      <c r="T2385" s="185" t="n">
        <v>0</v>
      </c>
      <c r="U2385" s="186"/>
      <c r="V2385" s="187" t="n">
        <f aca="false">(T2385*U2385)</f>
        <v>0</v>
      </c>
      <c r="W2385" s="185" t="n">
        <v>0</v>
      </c>
      <c r="X2385" s="185" t="n">
        <f aca="false">IF(OR(S2385="sì",S2385="forfettario 190"),SUM(T2385+W2385),SUM(T2385+V2385+W2385))</f>
        <v>0</v>
      </c>
      <c r="Y2385" s="205"/>
      <c r="Z2385" s="205"/>
      <c r="AA2385" s="206"/>
      <c r="AB2385" s="189" t="n">
        <f aca="false">IF(AA2385="SI",X2385,0)</f>
        <v>0</v>
      </c>
      <c r="AC2385" s="207"/>
      <c r="AD2385" s="207"/>
      <c r="AE2385" s="207"/>
      <c r="AF2385" s="207"/>
      <c r="AG2385" s="207"/>
      <c r="AH2385" s="208"/>
    </row>
    <row r="2386" customFormat="false" ht="13.5" hidden="false" customHeight="true" outlineLevel="0" collapsed="false">
      <c r="A2386" s="22" t="n">
        <v>2385</v>
      </c>
      <c r="B2386" s="180"/>
      <c r="C2386" s="22"/>
      <c r="D2386" s="22"/>
      <c r="E2386" s="22"/>
      <c r="F2386" s="22"/>
      <c r="G2386" s="22"/>
      <c r="H2386" s="183"/>
      <c r="I2386" s="183"/>
      <c r="J2386" s="22"/>
      <c r="K2386" s="191" t="e">
        <f aca="false">VLOOKUP('Altri Costi'!J2386,Legenda!$D$1:$F$258,2)</f>
        <v>#N/A</v>
      </c>
      <c r="L2386" s="22"/>
      <c r="M2386" s="22"/>
      <c r="N2386" s="203"/>
      <c r="O2386" s="183"/>
      <c r="P2386" s="22"/>
      <c r="Q2386" s="203"/>
      <c r="R2386" s="183"/>
      <c r="S2386" s="184" t="n">
        <f aca="false">'Piano Finanziario Annuale'!$F$6</f>
        <v>0</v>
      </c>
      <c r="T2386" s="185" t="n">
        <v>0</v>
      </c>
      <c r="U2386" s="186"/>
      <c r="V2386" s="187" t="n">
        <f aca="false">(T2386*U2386)</f>
        <v>0</v>
      </c>
      <c r="W2386" s="185" t="n">
        <v>0</v>
      </c>
      <c r="X2386" s="185" t="n">
        <f aca="false">IF(OR(S2386="sì",S2386="forfettario 190"),SUM(T2386+W2386),SUM(T2386+V2386+W2386))</f>
        <v>0</v>
      </c>
      <c r="Y2386" s="205"/>
      <c r="Z2386" s="205"/>
      <c r="AA2386" s="206"/>
      <c r="AB2386" s="189" t="n">
        <f aca="false">IF(AA2386="SI",X2386,0)</f>
        <v>0</v>
      </c>
      <c r="AC2386" s="207"/>
      <c r="AD2386" s="207"/>
      <c r="AE2386" s="207"/>
      <c r="AF2386" s="207"/>
      <c r="AG2386" s="207"/>
      <c r="AH2386" s="208"/>
    </row>
    <row r="2387" customFormat="false" ht="13.5" hidden="false" customHeight="true" outlineLevel="0" collapsed="false">
      <c r="A2387" s="22" t="n">
        <v>2386</v>
      </c>
      <c r="B2387" s="180"/>
      <c r="C2387" s="22"/>
      <c r="D2387" s="22"/>
      <c r="E2387" s="22"/>
      <c r="F2387" s="22"/>
      <c r="G2387" s="22"/>
      <c r="H2387" s="183"/>
      <c r="I2387" s="183"/>
      <c r="J2387" s="22"/>
      <c r="K2387" s="191" t="e">
        <f aca="false">VLOOKUP('Altri Costi'!J2387,Legenda!$D$1:$F$258,2)</f>
        <v>#N/A</v>
      </c>
      <c r="L2387" s="22"/>
      <c r="M2387" s="22"/>
      <c r="N2387" s="203"/>
      <c r="O2387" s="183"/>
      <c r="P2387" s="22"/>
      <c r="Q2387" s="203"/>
      <c r="R2387" s="183"/>
      <c r="S2387" s="184" t="n">
        <f aca="false">'Piano Finanziario Annuale'!$F$6</f>
        <v>0</v>
      </c>
      <c r="T2387" s="185" t="n">
        <v>0</v>
      </c>
      <c r="U2387" s="186"/>
      <c r="V2387" s="187" t="n">
        <f aca="false">(T2387*U2387)</f>
        <v>0</v>
      </c>
      <c r="W2387" s="185" t="n">
        <v>0</v>
      </c>
      <c r="X2387" s="185" t="n">
        <f aca="false">IF(OR(S2387="sì",S2387="forfettario 190"),SUM(T2387+W2387),SUM(T2387+V2387+W2387))</f>
        <v>0</v>
      </c>
      <c r="Y2387" s="205"/>
      <c r="Z2387" s="205"/>
      <c r="AA2387" s="206"/>
      <c r="AB2387" s="189" t="n">
        <f aca="false">IF(AA2387="SI",X2387,0)</f>
        <v>0</v>
      </c>
      <c r="AC2387" s="207"/>
      <c r="AD2387" s="207"/>
      <c r="AE2387" s="207"/>
      <c r="AF2387" s="207"/>
      <c r="AG2387" s="207"/>
      <c r="AH2387" s="208"/>
    </row>
    <row r="2388" customFormat="false" ht="13.5" hidden="false" customHeight="true" outlineLevel="0" collapsed="false">
      <c r="A2388" s="22" t="n">
        <v>2387</v>
      </c>
      <c r="B2388" s="180"/>
      <c r="C2388" s="22"/>
      <c r="D2388" s="22"/>
      <c r="E2388" s="22"/>
      <c r="F2388" s="22"/>
      <c r="G2388" s="22"/>
      <c r="H2388" s="183"/>
      <c r="I2388" s="183"/>
      <c r="J2388" s="22"/>
      <c r="K2388" s="191" t="e">
        <f aca="false">VLOOKUP('Altri Costi'!J2388,Legenda!$D$1:$F$258,2)</f>
        <v>#N/A</v>
      </c>
      <c r="L2388" s="22"/>
      <c r="M2388" s="22"/>
      <c r="N2388" s="203"/>
      <c r="O2388" s="183"/>
      <c r="P2388" s="22"/>
      <c r="Q2388" s="203"/>
      <c r="R2388" s="183"/>
      <c r="S2388" s="184" t="n">
        <f aca="false">'Piano Finanziario Annuale'!$F$6</f>
        <v>0</v>
      </c>
      <c r="T2388" s="185" t="n">
        <v>0</v>
      </c>
      <c r="U2388" s="186"/>
      <c r="V2388" s="187" t="n">
        <f aca="false">(T2388*U2388)</f>
        <v>0</v>
      </c>
      <c r="W2388" s="185" t="n">
        <v>0</v>
      </c>
      <c r="X2388" s="185" t="n">
        <f aca="false">IF(OR(S2388="sì",S2388="forfettario 190"),SUM(T2388+W2388),SUM(T2388+V2388+W2388))</f>
        <v>0</v>
      </c>
      <c r="Y2388" s="205"/>
      <c r="Z2388" s="205"/>
      <c r="AA2388" s="206"/>
      <c r="AB2388" s="189" t="n">
        <f aca="false">IF(AA2388="SI",X2388,0)</f>
        <v>0</v>
      </c>
      <c r="AC2388" s="207"/>
      <c r="AD2388" s="207"/>
      <c r="AE2388" s="207"/>
      <c r="AF2388" s="207"/>
      <c r="AG2388" s="207"/>
      <c r="AH2388" s="208"/>
    </row>
    <row r="2389" customFormat="false" ht="13.5" hidden="false" customHeight="true" outlineLevel="0" collapsed="false">
      <c r="A2389" s="22" t="n">
        <v>2388</v>
      </c>
      <c r="B2389" s="180"/>
      <c r="C2389" s="22"/>
      <c r="D2389" s="22"/>
      <c r="E2389" s="22"/>
      <c r="F2389" s="22"/>
      <c r="G2389" s="22"/>
      <c r="H2389" s="183"/>
      <c r="I2389" s="183"/>
      <c r="J2389" s="22"/>
      <c r="K2389" s="191" t="e">
        <f aca="false">VLOOKUP('Altri Costi'!J2389,Legenda!$D$1:$F$258,2)</f>
        <v>#N/A</v>
      </c>
      <c r="L2389" s="22"/>
      <c r="M2389" s="22"/>
      <c r="N2389" s="203"/>
      <c r="O2389" s="183"/>
      <c r="P2389" s="22"/>
      <c r="Q2389" s="203"/>
      <c r="R2389" s="183"/>
      <c r="S2389" s="184" t="n">
        <f aca="false">'Piano Finanziario Annuale'!$F$6</f>
        <v>0</v>
      </c>
      <c r="T2389" s="185" t="n">
        <v>0</v>
      </c>
      <c r="U2389" s="186"/>
      <c r="V2389" s="187" t="n">
        <f aca="false">(T2389*U2389)</f>
        <v>0</v>
      </c>
      <c r="W2389" s="185" t="n">
        <v>0</v>
      </c>
      <c r="X2389" s="185" t="n">
        <f aca="false">IF(OR(S2389="sì",S2389="forfettario 190"),SUM(T2389+W2389),SUM(T2389+V2389+W2389))</f>
        <v>0</v>
      </c>
      <c r="Y2389" s="205"/>
      <c r="Z2389" s="205"/>
      <c r="AA2389" s="206"/>
      <c r="AB2389" s="189" t="n">
        <f aca="false">IF(AA2389="SI",X2389,0)</f>
        <v>0</v>
      </c>
      <c r="AC2389" s="207"/>
      <c r="AD2389" s="207"/>
      <c r="AE2389" s="207"/>
      <c r="AF2389" s="207"/>
      <c r="AG2389" s="207"/>
      <c r="AH2389" s="208"/>
    </row>
    <row r="2390" customFormat="false" ht="13.5" hidden="false" customHeight="true" outlineLevel="0" collapsed="false">
      <c r="A2390" s="22" t="n">
        <v>2389</v>
      </c>
      <c r="B2390" s="180"/>
      <c r="C2390" s="22"/>
      <c r="D2390" s="22"/>
      <c r="E2390" s="22"/>
      <c r="F2390" s="22"/>
      <c r="G2390" s="22"/>
      <c r="H2390" s="183"/>
      <c r="I2390" s="183"/>
      <c r="J2390" s="22"/>
      <c r="K2390" s="191" t="e">
        <f aca="false">VLOOKUP('Altri Costi'!J2390,Legenda!$D$1:$F$258,2)</f>
        <v>#N/A</v>
      </c>
      <c r="L2390" s="22"/>
      <c r="M2390" s="22"/>
      <c r="N2390" s="203"/>
      <c r="O2390" s="183"/>
      <c r="P2390" s="22"/>
      <c r="Q2390" s="203"/>
      <c r="R2390" s="183"/>
      <c r="S2390" s="184" t="n">
        <f aca="false">'Piano Finanziario Annuale'!$F$6</f>
        <v>0</v>
      </c>
      <c r="T2390" s="185" t="n">
        <v>0</v>
      </c>
      <c r="U2390" s="186"/>
      <c r="V2390" s="187" t="n">
        <f aca="false">(T2390*U2390)</f>
        <v>0</v>
      </c>
      <c r="W2390" s="185" t="n">
        <v>0</v>
      </c>
      <c r="X2390" s="185" t="n">
        <f aca="false">IF(OR(S2390="sì",S2390="forfettario 190"),SUM(T2390+W2390),SUM(T2390+V2390+W2390))</f>
        <v>0</v>
      </c>
      <c r="Y2390" s="205"/>
      <c r="Z2390" s="205"/>
      <c r="AA2390" s="206"/>
      <c r="AB2390" s="189" t="n">
        <f aca="false">IF(AA2390="SI",X2390,0)</f>
        <v>0</v>
      </c>
      <c r="AC2390" s="207"/>
      <c r="AD2390" s="207"/>
      <c r="AE2390" s="207"/>
      <c r="AF2390" s="207"/>
      <c r="AG2390" s="207"/>
      <c r="AH2390" s="208"/>
    </row>
    <row r="2391" customFormat="false" ht="13.5" hidden="false" customHeight="true" outlineLevel="0" collapsed="false">
      <c r="A2391" s="22" t="n">
        <v>2390</v>
      </c>
      <c r="B2391" s="180"/>
      <c r="C2391" s="22"/>
      <c r="D2391" s="22"/>
      <c r="E2391" s="22"/>
      <c r="F2391" s="22"/>
      <c r="G2391" s="22"/>
      <c r="H2391" s="183"/>
      <c r="I2391" s="183"/>
      <c r="J2391" s="22"/>
      <c r="K2391" s="191" t="e">
        <f aca="false">VLOOKUP('Altri Costi'!J2391,Legenda!$D$1:$F$258,2)</f>
        <v>#N/A</v>
      </c>
      <c r="L2391" s="22"/>
      <c r="M2391" s="22"/>
      <c r="N2391" s="203"/>
      <c r="O2391" s="183"/>
      <c r="P2391" s="22"/>
      <c r="Q2391" s="203"/>
      <c r="R2391" s="183"/>
      <c r="S2391" s="184" t="n">
        <f aca="false">'Piano Finanziario Annuale'!$F$6</f>
        <v>0</v>
      </c>
      <c r="T2391" s="185" t="n">
        <v>0</v>
      </c>
      <c r="U2391" s="186"/>
      <c r="V2391" s="187" t="n">
        <f aca="false">(T2391*U2391)</f>
        <v>0</v>
      </c>
      <c r="W2391" s="185" t="n">
        <v>0</v>
      </c>
      <c r="X2391" s="185" t="n">
        <f aca="false">IF(OR(S2391="sì",S2391="forfettario 190"),SUM(T2391+W2391),SUM(T2391+V2391+W2391))</f>
        <v>0</v>
      </c>
      <c r="Y2391" s="205"/>
      <c r="Z2391" s="205"/>
      <c r="AA2391" s="206"/>
      <c r="AB2391" s="189" t="n">
        <f aca="false">IF(AA2391="SI",X2391,0)</f>
        <v>0</v>
      </c>
      <c r="AC2391" s="207"/>
      <c r="AD2391" s="207"/>
      <c r="AE2391" s="207"/>
      <c r="AF2391" s="207"/>
      <c r="AG2391" s="207"/>
      <c r="AH2391" s="208"/>
    </row>
    <row r="2392" customFormat="false" ht="13.5" hidden="false" customHeight="true" outlineLevel="0" collapsed="false">
      <c r="A2392" s="22" t="n">
        <v>2391</v>
      </c>
      <c r="B2392" s="180"/>
      <c r="C2392" s="22"/>
      <c r="D2392" s="22"/>
      <c r="E2392" s="22"/>
      <c r="F2392" s="22"/>
      <c r="G2392" s="22"/>
      <c r="H2392" s="183"/>
      <c r="I2392" s="183"/>
      <c r="J2392" s="22"/>
      <c r="K2392" s="191" t="e">
        <f aca="false">VLOOKUP('Altri Costi'!J2392,Legenda!$D$1:$F$258,2)</f>
        <v>#N/A</v>
      </c>
      <c r="L2392" s="22"/>
      <c r="M2392" s="22"/>
      <c r="N2392" s="203"/>
      <c r="O2392" s="183"/>
      <c r="P2392" s="22"/>
      <c r="Q2392" s="203"/>
      <c r="R2392" s="183"/>
      <c r="S2392" s="184" t="n">
        <f aca="false">'Piano Finanziario Annuale'!$F$6</f>
        <v>0</v>
      </c>
      <c r="T2392" s="185" t="n">
        <v>0</v>
      </c>
      <c r="U2392" s="186"/>
      <c r="V2392" s="187" t="n">
        <f aca="false">(T2392*U2392)</f>
        <v>0</v>
      </c>
      <c r="W2392" s="185" t="n">
        <v>0</v>
      </c>
      <c r="X2392" s="185" t="n">
        <f aca="false">IF(OR(S2392="sì",S2392="forfettario 190"),SUM(T2392+W2392),SUM(T2392+V2392+W2392))</f>
        <v>0</v>
      </c>
      <c r="Y2392" s="205"/>
      <c r="Z2392" s="205"/>
      <c r="AA2392" s="206"/>
      <c r="AB2392" s="189" t="n">
        <f aca="false">IF(AA2392="SI",X2392,0)</f>
        <v>0</v>
      </c>
      <c r="AC2392" s="207"/>
      <c r="AD2392" s="207"/>
      <c r="AE2392" s="207"/>
      <c r="AF2392" s="207"/>
      <c r="AG2392" s="207"/>
      <c r="AH2392" s="208"/>
    </row>
    <row r="2393" customFormat="false" ht="13.5" hidden="false" customHeight="true" outlineLevel="0" collapsed="false">
      <c r="A2393" s="22" t="n">
        <v>2392</v>
      </c>
      <c r="B2393" s="180"/>
      <c r="C2393" s="22"/>
      <c r="D2393" s="22"/>
      <c r="E2393" s="22"/>
      <c r="F2393" s="22"/>
      <c r="G2393" s="22"/>
      <c r="H2393" s="183"/>
      <c r="I2393" s="183"/>
      <c r="J2393" s="22"/>
      <c r="K2393" s="191" t="e">
        <f aca="false">VLOOKUP('Altri Costi'!J2393,Legenda!$D$1:$F$258,2)</f>
        <v>#N/A</v>
      </c>
      <c r="L2393" s="22"/>
      <c r="M2393" s="22"/>
      <c r="N2393" s="203"/>
      <c r="O2393" s="183"/>
      <c r="P2393" s="22"/>
      <c r="Q2393" s="203"/>
      <c r="R2393" s="183"/>
      <c r="S2393" s="184" t="n">
        <f aca="false">'Piano Finanziario Annuale'!$F$6</f>
        <v>0</v>
      </c>
      <c r="T2393" s="185" t="n">
        <v>0</v>
      </c>
      <c r="U2393" s="186"/>
      <c r="V2393" s="187" t="n">
        <f aca="false">(T2393*U2393)</f>
        <v>0</v>
      </c>
      <c r="W2393" s="185" t="n">
        <v>0</v>
      </c>
      <c r="X2393" s="185" t="n">
        <f aca="false">IF(OR(S2393="sì",S2393="forfettario 190"),SUM(T2393+W2393),SUM(T2393+V2393+W2393))</f>
        <v>0</v>
      </c>
      <c r="Y2393" s="205"/>
      <c r="Z2393" s="205"/>
      <c r="AA2393" s="206"/>
      <c r="AB2393" s="189" t="n">
        <f aca="false">IF(AA2393="SI",X2393,0)</f>
        <v>0</v>
      </c>
      <c r="AC2393" s="207"/>
      <c r="AD2393" s="207"/>
      <c r="AE2393" s="207"/>
      <c r="AF2393" s="207"/>
      <c r="AG2393" s="207"/>
      <c r="AH2393" s="208"/>
    </row>
    <row r="2394" customFormat="false" ht="13.5" hidden="false" customHeight="true" outlineLevel="0" collapsed="false">
      <c r="A2394" s="22" t="n">
        <v>2393</v>
      </c>
      <c r="B2394" s="180"/>
      <c r="C2394" s="22"/>
      <c r="D2394" s="22"/>
      <c r="E2394" s="22"/>
      <c r="F2394" s="22"/>
      <c r="G2394" s="22"/>
      <c r="H2394" s="183"/>
      <c r="I2394" s="183"/>
      <c r="J2394" s="22"/>
      <c r="K2394" s="191" t="e">
        <f aca="false">VLOOKUP('Altri Costi'!J2394,Legenda!$D$1:$F$258,2)</f>
        <v>#N/A</v>
      </c>
      <c r="L2394" s="22"/>
      <c r="M2394" s="22"/>
      <c r="N2394" s="203"/>
      <c r="O2394" s="183"/>
      <c r="P2394" s="22"/>
      <c r="Q2394" s="203"/>
      <c r="R2394" s="183"/>
      <c r="S2394" s="184" t="n">
        <f aca="false">'Piano Finanziario Annuale'!$F$6</f>
        <v>0</v>
      </c>
      <c r="T2394" s="185" t="n">
        <v>0</v>
      </c>
      <c r="U2394" s="186"/>
      <c r="V2394" s="187" t="n">
        <f aca="false">(T2394*U2394)</f>
        <v>0</v>
      </c>
      <c r="W2394" s="185" t="n">
        <v>0</v>
      </c>
      <c r="X2394" s="185" t="n">
        <f aca="false">IF(OR(S2394="sì",S2394="forfettario 190"),SUM(T2394+W2394),SUM(T2394+V2394+W2394))</f>
        <v>0</v>
      </c>
      <c r="Y2394" s="205"/>
      <c r="Z2394" s="205"/>
      <c r="AA2394" s="206"/>
      <c r="AB2394" s="189" t="n">
        <f aca="false">IF(AA2394="SI",X2394,0)</f>
        <v>0</v>
      </c>
      <c r="AC2394" s="207"/>
      <c r="AD2394" s="207"/>
      <c r="AE2394" s="207"/>
      <c r="AF2394" s="207"/>
      <c r="AG2394" s="207"/>
      <c r="AH2394" s="208"/>
    </row>
    <row r="2395" customFormat="false" ht="13.5" hidden="false" customHeight="true" outlineLevel="0" collapsed="false">
      <c r="A2395" s="22" t="n">
        <v>2394</v>
      </c>
      <c r="B2395" s="180"/>
      <c r="C2395" s="22"/>
      <c r="D2395" s="22"/>
      <c r="E2395" s="22"/>
      <c r="F2395" s="22"/>
      <c r="G2395" s="22"/>
      <c r="H2395" s="183"/>
      <c r="I2395" s="183"/>
      <c r="J2395" s="22"/>
      <c r="K2395" s="191" t="e">
        <f aca="false">VLOOKUP('Altri Costi'!J2395,Legenda!$D$1:$F$258,2)</f>
        <v>#N/A</v>
      </c>
      <c r="L2395" s="22"/>
      <c r="M2395" s="22"/>
      <c r="N2395" s="203"/>
      <c r="O2395" s="183"/>
      <c r="P2395" s="22"/>
      <c r="Q2395" s="203"/>
      <c r="R2395" s="183"/>
      <c r="S2395" s="184" t="n">
        <f aca="false">'Piano Finanziario Annuale'!$F$6</f>
        <v>0</v>
      </c>
      <c r="T2395" s="185" t="n">
        <v>0</v>
      </c>
      <c r="U2395" s="186"/>
      <c r="V2395" s="187" t="n">
        <f aca="false">(T2395*U2395)</f>
        <v>0</v>
      </c>
      <c r="W2395" s="185" t="n">
        <v>0</v>
      </c>
      <c r="X2395" s="185" t="n">
        <f aca="false">IF(OR(S2395="sì",S2395="forfettario 190"),SUM(T2395+W2395),SUM(T2395+V2395+W2395))</f>
        <v>0</v>
      </c>
      <c r="Y2395" s="205"/>
      <c r="Z2395" s="205"/>
      <c r="AA2395" s="206"/>
      <c r="AB2395" s="189" t="n">
        <f aca="false">IF(AA2395="SI",X2395,0)</f>
        <v>0</v>
      </c>
      <c r="AC2395" s="207"/>
      <c r="AD2395" s="207"/>
      <c r="AE2395" s="207"/>
      <c r="AF2395" s="207"/>
      <c r="AG2395" s="207"/>
      <c r="AH2395" s="208"/>
    </row>
    <row r="2396" customFormat="false" ht="13.5" hidden="false" customHeight="true" outlineLevel="0" collapsed="false">
      <c r="A2396" s="22" t="n">
        <v>2395</v>
      </c>
      <c r="B2396" s="180"/>
      <c r="C2396" s="22"/>
      <c r="D2396" s="22"/>
      <c r="E2396" s="22"/>
      <c r="F2396" s="22"/>
      <c r="G2396" s="22"/>
      <c r="H2396" s="183"/>
      <c r="I2396" s="183"/>
      <c r="J2396" s="22"/>
      <c r="K2396" s="191" t="e">
        <f aca="false">VLOOKUP('Altri Costi'!J2396,Legenda!$D$1:$F$258,2)</f>
        <v>#N/A</v>
      </c>
      <c r="L2396" s="22"/>
      <c r="M2396" s="22"/>
      <c r="N2396" s="203"/>
      <c r="O2396" s="183"/>
      <c r="P2396" s="22"/>
      <c r="Q2396" s="203"/>
      <c r="R2396" s="183"/>
      <c r="S2396" s="184" t="n">
        <f aca="false">'Piano Finanziario Annuale'!$F$6</f>
        <v>0</v>
      </c>
      <c r="T2396" s="185" t="n">
        <v>0</v>
      </c>
      <c r="U2396" s="186"/>
      <c r="V2396" s="187" t="n">
        <f aca="false">(T2396*U2396)</f>
        <v>0</v>
      </c>
      <c r="W2396" s="185" t="n">
        <v>0</v>
      </c>
      <c r="X2396" s="185" t="n">
        <f aca="false">IF(OR(S2396="sì",S2396="forfettario 190"),SUM(T2396+W2396),SUM(T2396+V2396+W2396))</f>
        <v>0</v>
      </c>
      <c r="Y2396" s="205"/>
      <c r="Z2396" s="205"/>
      <c r="AA2396" s="206"/>
      <c r="AB2396" s="189" t="n">
        <f aca="false">IF(AA2396="SI",X2396,0)</f>
        <v>0</v>
      </c>
      <c r="AC2396" s="207"/>
      <c r="AD2396" s="207"/>
      <c r="AE2396" s="207"/>
      <c r="AF2396" s="207"/>
      <c r="AG2396" s="207"/>
      <c r="AH2396" s="208"/>
    </row>
    <row r="2397" customFormat="false" ht="13.5" hidden="false" customHeight="true" outlineLevel="0" collapsed="false">
      <c r="A2397" s="22" t="n">
        <v>2396</v>
      </c>
      <c r="B2397" s="180"/>
      <c r="C2397" s="22"/>
      <c r="D2397" s="22"/>
      <c r="E2397" s="22"/>
      <c r="F2397" s="22"/>
      <c r="G2397" s="22"/>
      <c r="H2397" s="183"/>
      <c r="I2397" s="183"/>
      <c r="J2397" s="22"/>
      <c r="K2397" s="191" t="e">
        <f aca="false">VLOOKUP('Altri Costi'!J2397,Legenda!$D$1:$F$258,2)</f>
        <v>#N/A</v>
      </c>
      <c r="L2397" s="22"/>
      <c r="M2397" s="22"/>
      <c r="N2397" s="203"/>
      <c r="O2397" s="183"/>
      <c r="P2397" s="22"/>
      <c r="Q2397" s="203"/>
      <c r="R2397" s="183"/>
      <c r="S2397" s="184" t="n">
        <f aca="false">'Piano Finanziario Annuale'!$F$6</f>
        <v>0</v>
      </c>
      <c r="T2397" s="185" t="n">
        <v>0</v>
      </c>
      <c r="U2397" s="186"/>
      <c r="V2397" s="187" t="n">
        <f aca="false">(T2397*U2397)</f>
        <v>0</v>
      </c>
      <c r="W2397" s="185" t="n">
        <v>0</v>
      </c>
      <c r="X2397" s="185" t="n">
        <f aca="false">IF(OR(S2397="sì",S2397="forfettario 190"),SUM(T2397+W2397),SUM(T2397+V2397+W2397))</f>
        <v>0</v>
      </c>
      <c r="Y2397" s="205"/>
      <c r="Z2397" s="205"/>
      <c r="AA2397" s="206"/>
      <c r="AB2397" s="189" t="n">
        <f aca="false">IF(AA2397="SI",X2397,0)</f>
        <v>0</v>
      </c>
      <c r="AC2397" s="207"/>
      <c r="AD2397" s="207"/>
      <c r="AE2397" s="207"/>
      <c r="AF2397" s="207"/>
      <c r="AG2397" s="207"/>
      <c r="AH2397" s="208"/>
    </row>
    <row r="2398" customFormat="false" ht="13.5" hidden="false" customHeight="true" outlineLevel="0" collapsed="false">
      <c r="A2398" s="22" t="n">
        <v>2397</v>
      </c>
      <c r="B2398" s="180"/>
      <c r="C2398" s="22"/>
      <c r="D2398" s="22"/>
      <c r="E2398" s="22"/>
      <c r="F2398" s="22"/>
      <c r="G2398" s="22"/>
      <c r="H2398" s="183"/>
      <c r="I2398" s="183"/>
      <c r="J2398" s="22"/>
      <c r="K2398" s="191" t="e">
        <f aca="false">VLOOKUP('Altri Costi'!J2398,Legenda!$D$1:$F$258,2)</f>
        <v>#N/A</v>
      </c>
      <c r="L2398" s="22"/>
      <c r="M2398" s="22"/>
      <c r="N2398" s="203"/>
      <c r="O2398" s="183"/>
      <c r="P2398" s="22"/>
      <c r="Q2398" s="203"/>
      <c r="R2398" s="183"/>
      <c r="S2398" s="184" t="n">
        <f aca="false">'Piano Finanziario Annuale'!$F$6</f>
        <v>0</v>
      </c>
      <c r="T2398" s="185" t="n">
        <v>0</v>
      </c>
      <c r="U2398" s="186"/>
      <c r="V2398" s="187" t="n">
        <f aca="false">(T2398*U2398)</f>
        <v>0</v>
      </c>
      <c r="W2398" s="185" t="n">
        <v>0</v>
      </c>
      <c r="X2398" s="185" t="n">
        <f aca="false">IF(OR(S2398="sì",S2398="forfettario 190"),SUM(T2398+W2398),SUM(T2398+V2398+W2398))</f>
        <v>0</v>
      </c>
      <c r="Y2398" s="205"/>
      <c r="Z2398" s="205"/>
      <c r="AA2398" s="206"/>
      <c r="AB2398" s="189" t="n">
        <f aca="false">IF(AA2398="SI",X2398,0)</f>
        <v>0</v>
      </c>
      <c r="AC2398" s="207"/>
      <c r="AD2398" s="207"/>
      <c r="AE2398" s="207"/>
      <c r="AF2398" s="207"/>
      <c r="AG2398" s="207"/>
      <c r="AH2398" s="208"/>
    </row>
    <row r="2399" customFormat="false" ht="13.5" hidden="false" customHeight="true" outlineLevel="0" collapsed="false">
      <c r="A2399" s="22" t="n">
        <v>2398</v>
      </c>
      <c r="B2399" s="180"/>
      <c r="C2399" s="22"/>
      <c r="D2399" s="22"/>
      <c r="E2399" s="22"/>
      <c r="F2399" s="22"/>
      <c r="G2399" s="22"/>
      <c r="H2399" s="183"/>
      <c r="I2399" s="183"/>
      <c r="J2399" s="22"/>
      <c r="K2399" s="191" t="e">
        <f aca="false">VLOOKUP('Altri Costi'!J2399,Legenda!$D$1:$F$258,2)</f>
        <v>#N/A</v>
      </c>
      <c r="L2399" s="22"/>
      <c r="M2399" s="22"/>
      <c r="N2399" s="203"/>
      <c r="O2399" s="183"/>
      <c r="P2399" s="22"/>
      <c r="Q2399" s="203"/>
      <c r="R2399" s="183"/>
      <c r="S2399" s="184" t="n">
        <f aca="false">'Piano Finanziario Annuale'!$F$6</f>
        <v>0</v>
      </c>
      <c r="T2399" s="185" t="n">
        <v>0</v>
      </c>
      <c r="U2399" s="186"/>
      <c r="V2399" s="187" t="n">
        <f aca="false">(T2399*U2399)</f>
        <v>0</v>
      </c>
      <c r="W2399" s="185" t="n">
        <v>0</v>
      </c>
      <c r="X2399" s="185" t="n">
        <f aca="false">IF(OR(S2399="sì",S2399="forfettario 190"),SUM(T2399+W2399),SUM(T2399+V2399+W2399))</f>
        <v>0</v>
      </c>
      <c r="Y2399" s="205"/>
      <c r="Z2399" s="205"/>
      <c r="AA2399" s="206"/>
      <c r="AB2399" s="189" t="n">
        <f aca="false">IF(AA2399="SI",X2399,0)</f>
        <v>0</v>
      </c>
      <c r="AC2399" s="207"/>
      <c r="AD2399" s="207"/>
      <c r="AE2399" s="207"/>
      <c r="AF2399" s="207"/>
      <c r="AG2399" s="207"/>
      <c r="AH2399" s="208"/>
    </row>
    <row r="2400" customFormat="false" ht="13.5" hidden="false" customHeight="true" outlineLevel="0" collapsed="false">
      <c r="A2400" s="22" t="n">
        <v>2399</v>
      </c>
      <c r="B2400" s="180"/>
      <c r="C2400" s="22"/>
      <c r="D2400" s="22"/>
      <c r="E2400" s="22"/>
      <c r="F2400" s="22"/>
      <c r="G2400" s="22"/>
      <c r="H2400" s="183"/>
      <c r="I2400" s="183"/>
      <c r="J2400" s="22"/>
      <c r="K2400" s="191" t="e">
        <f aca="false">VLOOKUP('Altri Costi'!J2400,Legenda!$D$1:$F$258,2)</f>
        <v>#N/A</v>
      </c>
      <c r="L2400" s="22"/>
      <c r="M2400" s="22"/>
      <c r="N2400" s="203"/>
      <c r="O2400" s="183"/>
      <c r="P2400" s="22"/>
      <c r="Q2400" s="203"/>
      <c r="R2400" s="183"/>
      <c r="S2400" s="184" t="n">
        <f aca="false">'Piano Finanziario Annuale'!$F$6</f>
        <v>0</v>
      </c>
      <c r="T2400" s="185" t="n">
        <v>0</v>
      </c>
      <c r="U2400" s="186"/>
      <c r="V2400" s="187" t="n">
        <f aca="false">(T2400*U2400)</f>
        <v>0</v>
      </c>
      <c r="W2400" s="185" t="n">
        <v>0</v>
      </c>
      <c r="X2400" s="185" t="n">
        <f aca="false">IF(OR(S2400="sì",S2400="forfettario 190"),SUM(T2400+W2400),SUM(T2400+V2400+W2400))</f>
        <v>0</v>
      </c>
      <c r="Y2400" s="205"/>
      <c r="Z2400" s="205"/>
      <c r="AA2400" s="206"/>
      <c r="AB2400" s="189" t="n">
        <f aca="false">IF(AA2400="SI",X2400,0)</f>
        <v>0</v>
      </c>
      <c r="AC2400" s="207"/>
      <c r="AD2400" s="207"/>
      <c r="AE2400" s="207"/>
      <c r="AF2400" s="207"/>
      <c r="AG2400" s="207"/>
      <c r="AH2400" s="208"/>
    </row>
    <row r="2401" customFormat="false" ht="13.5" hidden="false" customHeight="true" outlineLevel="0" collapsed="false">
      <c r="A2401" s="22" t="n">
        <v>2400</v>
      </c>
      <c r="B2401" s="180"/>
      <c r="C2401" s="22"/>
      <c r="D2401" s="22"/>
      <c r="E2401" s="22"/>
      <c r="F2401" s="22"/>
      <c r="G2401" s="22"/>
      <c r="H2401" s="183"/>
      <c r="I2401" s="183"/>
      <c r="J2401" s="22"/>
      <c r="K2401" s="191" t="e">
        <f aca="false">VLOOKUP('Altri Costi'!J2401,Legenda!$D$1:$F$258,2)</f>
        <v>#N/A</v>
      </c>
      <c r="L2401" s="22"/>
      <c r="M2401" s="22"/>
      <c r="N2401" s="203"/>
      <c r="O2401" s="183"/>
      <c r="P2401" s="22"/>
      <c r="Q2401" s="203"/>
      <c r="R2401" s="183"/>
      <c r="S2401" s="184" t="n">
        <f aca="false">'Piano Finanziario Annuale'!$F$6</f>
        <v>0</v>
      </c>
      <c r="T2401" s="185" t="n">
        <v>0</v>
      </c>
      <c r="U2401" s="186"/>
      <c r="V2401" s="187" t="n">
        <f aca="false">(T2401*U2401)</f>
        <v>0</v>
      </c>
      <c r="W2401" s="185" t="n">
        <v>0</v>
      </c>
      <c r="X2401" s="185" t="n">
        <f aca="false">IF(OR(S2401="sì",S2401="forfettario 190"),SUM(T2401+W2401),SUM(T2401+V2401+W2401))</f>
        <v>0</v>
      </c>
      <c r="Y2401" s="205"/>
      <c r="Z2401" s="205"/>
      <c r="AA2401" s="206"/>
      <c r="AB2401" s="189" t="n">
        <f aca="false">IF(AA2401="SI",X2401,0)</f>
        <v>0</v>
      </c>
      <c r="AC2401" s="207"/>
      <c r="AD2401" s="207"/>
      <c r="AE2401" s="207"/>
      <c r="AF2401" s="207"/>
      <c r="AG2401" s="207"/>
      <c r="AH2401" s="208"/>
    </row>
    <row r="2402" customFormat="false" ht="13.5" hidden="false" customHeight="true" outlineLevel="0" collapsed="false">
      <c r="A2402" s="22" t="n">
        <v>2401</v>
      </c>
      <c r="B2402" s="180"/>
      <c r="C2402" s="22"/>
      <c r="D2402" s="22"/>
      <c r="E2402" s="22"/>
      <c r="F2402" s="22"/>
      <c r="G2402" s="22"/>
      <c r="H2402" s="183"/>
      <c r="I2402" s="183"/>
      <c r="J2402" s="22"/>
      <c r="K2402" s="191" t="e">
        <f aca="false">VLOOKUP('Altri Costi'!J2402,Legenda!$D$1:$F$258,2)</f>
        <v>#N/A</v>
      </c>
      <c r="L2402" s="22"/>
      <c r="M2402" s="22"/>
      <c r="N2402" s="203"/>
      <c r="O2402" s="183"/>
      <c r="P2402" s="22"/>
      <c r="Q2402" s="203"/>
      <c r="R2402" s="183"/>
      <c r="S2402" s="184" t="n">
        <f aca="false">'Piano Finanziario Annuale'!$F$6</f>
        <v>0</v>
      </c>
      <c r="T2402" s="185" t="n">
        <v>0</v>
      </c>
      <c r="U2402" s="186"/>
      <c r="V2402" s="187" t="n">
        <f aca="false">(T2402*U2402)</f>
        <v>0</v>
      </c>
      <c r="W2402" s="185" t="n">
        <v>0</v>
      </c>
      <c r="X2402" s="185" t="n">
        <f aca="false">IF(OR(S2402="sì",S2402="forfettario 190"),SUM(T2402+W2402),SUM(T2402+V2402+W2402))</f>
        <v>0</v>
      </c>
      <c r="Y2402" s="205"/>
      <c r="Z2402" s="205"/>
      <c r="AA2402" s="206"/>
      <c r="AB2402" s="189" t="n">
        <f aca="false">IF(AA2402="SI",X2402,0)</f>
        <v>0</v>
      </c>
      <c r="AC2402" s="207"/>
      <c r="AD2402" s="207"/>
      <c r="AE2402" s="207"/>
      <c r="AF2402" s="207"/>
      <c r="AG2402" s="207"/>
      <c r="AH2402" s="208"/>
    </row>
    <row r="2403" customFormat="false" ht="13.5" hidden="false" customHeight="true" outlineLevel="0" collapsed="false">
      <c r="A2403" s="22" t="n">
        <v>2402</v>
      </c>
      <c r="B2403" s="180"/>
      <c r="C2403" s="22"/>
      <c r="D2403" s="22"/>
      <c r="E2403" s="22"/>
      <c r="F2403" s="22"/>
      <c r="G2403" s="22"/>
      <c r="H2403" s="183"/>
      <c r="I2403" s="183"/>
      <c r="J2403" s="22"/>
      <c r="K2403" s="191" t="e">
        <f aca="false">VLOOKUP('Altri Costi'!J2403,Legenda!$D$1:$F$258,2)</f>
        <v>#N/A</v>
      </c>
      <c r="L2403" s="22"/>
      <c r="M2403" s="22"/>
      <c r="N2403" s="203"/>
      <c r="O2403" s="183"/>
      <c r="P2403" s="22"/>
      <c r="Q2403" s="203"/>
      <c r="R2403" s="183"/>
      <c r="S2403" s="184" t="n">
        <f aca="false">'Piano Finanziario Annuale'!$F$6</f>
        <v>0</v>
      </c>
      <c r="T2403" s="185" t="n">
        <v>0</v>
      </c>
      <c r="U2403" s="186"/>
      <c r="V2403" s="187" t="n">
        <f aca="false">(T2403*U2403)</f>
        <v>0</v>
      </c>
      <c r="W2403" s="185" t="n">
        <v>0</v>
      </c>
      <c r="X2403" s="185" t="n">
        <f aca="false">IF(OR(S2403="sì",S2403="forfettario 190"),SUM(T2403+W2403),SUM(T2403+V2403+W2403))</f>
        <v>0</v>
      </c>
      <c r="Y2403" s="205"/>
      <c r="Z2403" s="205"/>
      <c r="AA2403" s="206"/>
      <c r="AB2403" s="189" t="n">
        <f aca="false">IF(AA2403="SI",X2403,0)</f>
        <v>0</v>
      </c>
      <c r="AC2403" s="207"/>
      <c r="AD2403" s="207"/>
      <c r="AE2403" s="207"/>
      <c r="AF2403" s="207"/>
      <c r="AG2403" s="207"/>
      <c r="AH2403" s="208"/>
    </row>
    <row r="2404" customFormat="false" ht="13.5" hidden="false" customHeight="true" outlineLevel="0" collapsed="false">
      <c r="A2404" s="22" t="n">
        <v>2403</v>
      </c>
      <c r="B2404" s="180"/>
      <c r="C2404" s="22"/>
      <c r="D2404" s="22"/>
      <c r="E2404" s="22"/>
      <c r="F2404" s="22"/>
      <c r="G2404" s="22"/>
      <c r="H2404" s="183"/>
      <c r="I2404" s="183"/>
      <c r="J2404" s="22"/>
      <c r="K2404" s="191" t="e">
        <f aca="false">VLOOKUP('Altri Costi'!J2404,Legenda!$D$1:$F$258,2)</f>
        <v>#N/A</v>
      </c>
      <c r="L2404" s="22"/>
      <c r="M2404" s="22"/>
      <c r="N2404" s="203"/>
      <c r="O2404" s="183"/>
      <c r="P2404" s="22"/>
      <c r="Q2404" s="203"/>
      <c r="R2404" s="183"/>
      <c r="S2404" s="184" t="n">
        <f aca="false">'Piano Finanziario Annuale'!$F$6</f>
        <v>0</v>
      </c>
      <c r="T2404" s="185" t="n">
        <v>0</v>
      </c>
      <c r="U2404" s="186"/>
      <c r="V2404" s="187" t="n">
        <f aca="false">(T2404*U2404)</f>
        <v>0</v>
      </c>
      <c r="W2404" s="185" t="n">
        <v>0</v>
      </c>
      <c r="X2404" s="185" t="n">
        <f aca="false">IF(OR(S2404="sì",S2404="forfettario 190"),SUM(T2404+W2404),SUM(T2404+V2404+W2404))</f>
        <v>0</v>
      </c>
      <c r="Y2404" s="205"/>
      <c r="Z2404" s="205"/>
      <c r="AA2404" s="206"/>
      <c r="AB2404" s="189" t="n">
        <f aca="false">IF(AA2404="SI",X2404,0)</f>
        <v>0</v>
      </c>
      <c r="AC2404" s="207"/>
      <c r="AD2404" s="207"/>
      <c r="AE2404" s="207"/>
      <c r="AF2404" s="207"/>
      <c r="AG2404" s="207"/>
      <c r="AH2404" s="208"/>
    </row>
    <row r="2405" customFormat="false" ht="13.5" hidden="false" customHeight="true" outlineLevel="0" collapsed="false">
      <c r="A2405" s="22" t="n">
        <v>2404</v>
      </c>
      <c r="B2405" s="180"/>
      <c r="C2405" s="22"/>
      <c r="D2405" s="22"/>
      <c r="E2405" s="22"/>
      <c r="F2405" s="22"/>
      <c r="G2405" s="22"/>
      <c r="H2405" s="183"/>
      <c r="I2405" s="183"/>
      <c r="J2405" s="22"/>
      <c r="K2405" s="191" t="e">
        <f aca="false">VLOOKUP('Altri Costi'!J2405,Legenda!$D$1:$F$258,2)</f>
        <v>#N/A</v>
      </c>
      <c r="L2405" s="22"/>
      <c r="M2405" s="22"/>
      <c r="N2405" s="203"/>
      <c r="O2405" s="183"/>
      <c r="P2405" s="22"/>
      <c r="Q2405" s="203"/>
      <c r="R2405" s="183"/>
      <c r="S2405" s="184" t="n">
        <f aca="false">'Piano Finanziario Annuale'!$F$6</f>
        <v>0</v>
      </c>
      <c r="T2405" s="185" t="n">
        <v>0</v>
      </c>
      <c r="U2405" s="186"/>
      <c r="V2405" s="187" t="n">
        <f aca="false">(T2405*U2405)</f>
        <v>0</v>
      </c>
      <c r="W2405" s="185" t="n">
        <v>0</v>
      </c>
      <c r="X2405" s="185" t="n">
        <f aca="false">IF(OR(S2405="sì",S2405="forfettario 190"),SUM(T2405+W2405),SUM(T2405+V2405+W2405))</f>
        <v>0</v>
      </c>
      <c r="Y2405" s="205"/>
      <c r="Z2405" s="205"/>
      <c r="AA2405" s="206"/>
      <c r="AB2405" s="189" t="n">
        <f aca="false">IF(AA2405="SI",X2405,0)</f>
        <v>0</v>
      </c>
      <c r="AC2405" s="207"/>
      <c r="AD2405" s="207"/>
      <c r="AE2405" s="207"/>
      <c r="AF2405" s="207"/>
      <c r="AG2405" s="207"/>
      <c r="AH2405" s="208"/>
    </row>
    <row r="2406" customFormat="false" ht="13.5" hidden="false" customHeight="true" outlineLevel="0" collapsed="false">
      <c r="A2406" s="22" t="n">
        <v>2405</v>
      </c>
      <c r="B2406" s="180"/>
      <c r="C2406" s="22"/>
      <c r="D2406" s="22"/>
      <c r="E2406" s="22"/>
      <c r="F2406" s="22"/>
      <c r="G2406" s="22"/>
      <c r="H2406" s="183"/>
      <c r="I2406" s="183"/>
      <c r="J2406" s="22"/>
      <c r="K2406" s="191" t="e">
        <f aca="false">VLOOKUP('Altri Costi'!J2406,Legenda!$D$1:$F$258,2)</f>
        <v>#N/A</v>
      </c>
      <c r="L2406" s="22"/>
      <c r="M2406" s="22"/>
      <c r="N2406" s="203"/>
      <c r="O2406" s="183"/>
      <c r="P2406" s="22"/>
      <c r="Q2406" s="203"/>
      <c r="R2406" s="183"/>
      <c r="S2406" s="184" t="n">
        <f aca="false">'Piano Finanziario Annuale'!$F$6</f>
        <v>0</v>
      </c>
      <c r="T2406" s="185" t="n">
        <v>0</v>
      </c>
      <c r="U2406" s="186"/>
      <c r="V2406" s="187" t="n">
        <f aca="false">(T2406*U2406)</f>
        <v>0</v>
      </c>
      <c r="W2406" s="185" t="n">
        <v>0</v>
      </c>
      <c r="X2406" s="185" t="n">
        <f aca="false">IF(OR(S2406="sì",S2406="forfettario 190"),SUM(T2406+W2406),SUM(T2406+V2406+W2406))</f>
        <v>0</v>
      </c>
      <c r="Y2406" s="205"/>
      <c r="Z2406" s="205"/>
      <c r="AA2406" s="206"/>
      <c r="AB2406" s="189" t="n">
        <f aca="false">IF(AA2406="SI",X2406,0)</f>
        <v>0</v>
      </c>
      <c r="AC2406" s="207"/>
      <c r="AD2406" s="207"/>
      <c r="AE2406" s="207"/>
      <c r="AF2406" s="207"/>
      <c r="AG2406" s="207"/>
      <c r="AH2406" s="208"/>
    </row>
    <row r="2407" customFormat="false" ht="13.5" hidden="false" customHeight="true" outlineLevel="0" collapsed="false">
      <c r="A2407" s="22" t="n">
        <v>2406</v>
      </c>
      <c r="B2407" s="180"/>
      <c r="C2407" s="22"/>
      <c r="D2407" s="22"/>
      <c r="E2407" s="22"/>
      <c r="F2407" s="22"/>
      <c r="G2407" s="22"/>
      <c r="H2407" s="183"/>
      <c r="I2407" s="183"/>
      <c r="J2407" s="22"/>
      <c r="K2407" s="191" t="e">
        <f aca="false">VLOOKUP('Altri Costi'!J2407,Legenda!$D$1:$F$258,2)</f>
        <v>#N/A</v>
      </c>
      <c r="L2407" s="22"/>
      <c r="M2407" s="22"/>
      <c r="N2407" s="203"/>
      <c r="O2407" s="183"/>
      <c r="P2407" s="22"/>
      <c r="Q2407" s="203"/>
      <c r="R2407" s="183"/>
      <c r="S2407" s="184" t="n">
        <f aca="false">'Piano Finanziario Annuale'!$F$6</f>
        <v>0</v>
      </c>
      <c r="T2407" s="185" t="n">
        <v>0</v>
      </c>
      <c r="U2407" s="186"/>
      <c r="V2407" s="187" t="n">
        <f aca="false">(T2407*U2407)</f>
        <v>0</v>
      </c>
      <c r="W2407" s="185" t="n">
        <v>0</v>
      </c>
      <c r="X2407" s="185" t="n">
        <f aca="false">IF(OR(S2407="sì",S2407="forfettario 190"),SUM(T2407+W2407),SUM(T2407+V2407+W2407))</f>
        <v>0</v>
      </c>
      <c r="Y2407" s="205"/>
      <c r="Z2407" s="205"/>
      <c r="AA2407" s="206"/>
      <c r="AB2407" s="189" t="n">
        <f aca="false">IF(AA2407="SI",X2407,0)</f>
        <v>0</v>
      </c>
      <c r="AC2407" s="207"/>
      <c r="AD2407" s="207"/>
      <c r="AE2407" s="207"/>
      <c r="AF2407" s="207"/>
      <c r="AG2407" s="207"/>
      <c r="AH2407" s="208"/>
    </row>
    <row r="2408" customFormat="false" ht="13.5" hidden="false" customHeight="true" outlineLevel="0" collapsed="false">
      <c r="A2408" s="22" t="n">
        <v>2407</v>
      </c>
      <c r="B2408" s="180"/>
      <c r="C2408" s="22"/>
      <c r="D2408" s="22"/>
      <c r="E2408" s="22"/>
      <c r="F2408" s="22"/>
      <c r="G2408" s="22"/>
      <c r="H2408" s="183"/>
      <c r="I2408" s="183"/>
      <c r="J2408" s="22"/>
      <c r="K2408" s="191" t="e">
        <f aca="false">VLOOKUP('Altri Costi'!J2408,Legenda!$D$1:$F$258,2)</f>
        <v>#N/A</v>
      </c>
      <c r="L2408" s="22"/>
      <c r="M2408" s="22"/>
      <c r="N2408" s="203"/>
      <c r="O2408" s="183"/>
      <c r="P2408" s="22"/>
      <c r="Q2408" s="203"/>
      <c r="R2408" s="183"/>
      <c r="S2408" s="184" t="n">
        <f aca="false">'Piano Finanziario Annuale'!$F$6</f>
        <v>0</v>
      </c>
      <c r="T2408" s="185" t="n">
        <v>0</v>
      </c>
      <c r="U2408" s="186"/>
      <c r="V2408" s="187" t="n">
        <f aca="false">(T2408*U2408)</f>
        <v>0</v>
      </c>
      <c r="W2408" s="185" t="n">
        <v>0</v>
      </c>
      <c r="X2408" s="185" t="n">
        <f aca="false">IF(OR(S2408="sì",S2408="forfettario 190"),SUM(T2408+W2408),SUM(T2408+V2408+W2408))</f>
        <v>0</v>
      </c>
      <c r="Y2408" s="205"/>
      <c r="Z2408" s="205"/>
      <c r="AA2408" s="206"/>
      <c r="AB2408" s="189" t="n">
        <f aca="false">IF(AA2408="SI",X2408,0)</f>
        <v>0</v>
      </c>
      <c r="AC2408" s="207"/>
      <c r="AD2408" s="207"/>
      <c r="AE2408" s="207"/>
      <c r="AF2408" s="207"/>
      <c r="AG2408" s="207"/>
      <c r="AH2408" s="208"/>
    </row>
    <row r="2409" customFormat="false" ht="13.5" hidden="false" customHeight="true" outlineLevel="0" collapsed="false">
      <c r="A2409" s="22" t="n">
        <v>2408</v>
      </c>
      <c r="B2409" s="180"/>
      <c r="C2409" s="22"/>
      <c r="D2409" s="22"/>
      <c r="E2409" s="22"/>
      <c r="F2409" s="22"/>
      <c r="G2409" s="22"/>
      <c r="H2409" s="183"/>
      <c r="I2409" s="183"/>
      <c r="J2409" s="22"/>
      <c r="K2409" s="191" t="e">
        <f aca="false">VLOOKUP('Altri Costi'!J2409,Legenda!$D$1:$F$258,2)</f>
        <v>#N/A</v>
      </c>
      <c r="L2409" s="22"/>
      <c r="M2409" s="22"/>
      <c r="N2409" s="203"/>
      <c r="O2409" s="183"/>
      <c r="P2409" s="22"/>
      <c r="Q2409" s="203"/>
      <c r="R2409" s="183"/>
      <c r="S2409" s="184" t="n">
        <f aca="false">'Piano Finanziario Annuale'!$F$6</f>
        <v>0</v>
      </c>
      <c r="T2409" s="185" t="n">
        <v>0</v>
      </c>
      <c r="U2409" s="186"/>
      <c r="V2409" s="187" t="n">
        <f aca="false">(T2409*U2409)</f>
        <v>0</v>
      </c>
      <c r="W2409" s="185" t="n">
        <v>0</v>
      </c>
      <c r="X2409" s="185" t="n">
        <f aca="false">IF(OR(S2409="sì",S2409="forfettario 190"),SUM(T2409+W2409),SUM(T2409+V2409+W2409))</f>
        <v>0</v>
      </c>
      <c r="Y2409" s="205"/>
      <c r="Z2409" s="205"/>
      <c r="AA2409" s="206"/>
      <c r="AB2409" s="189" t="n">
        <f aca="false">IF(AA2409="SI",X2409,0)</f>
        <v>0</v>
      </c>
      <c r="AC2409" s="207"/>
      <c r="AD2409" s="207"/>
      <c r="AE2409" s="207"/>
      <c r="AF2409" s="207"/>
      <c r="AG2409" s="207"/>
      <c r="AH2409" s="208"/>
    </row>
    <row r="2410" customFormat="false" ht="13.5" hidden="false" customHeight="true" outlineLevel="0" collapsed="false">
      <c r="A2410" s="22" t="n">
        <v>2409</v>
      </c>
      <c r="B2410" s="180"/>
      <c r="C2410" s="22"/>
      <c r="D2410" s="22"/>
      <c r="E2410" s="22"/>
      <c r="F2410" s="22"/>
      <c r="G2410" s="22"/>
      <c r="H2410" s="183"/>
      <c r="I2410" s="183"/>
      <c r="J2410" s="22"/>
      <c r="K2410" s="191" t="e">
        <f aca="false">VLOOKUP('Altri Costi'!J2410,Legenda!$D$1:$F$258,2)</f>
        <v>#N/A</v>
      </c>
      <c r="L2410" s="22"/>
      <c r="M2410" s="22"/>
      <c r="N2410" s="203"/>
      <c r="O2410" s="183"/>
      <c r="P2410" s="22"/>
      <c r="Q2410" s="203"/>
      <c r="R2410" s="183"/>
      <c r="S2410" s="184" t="n">
        <f aca="false">'Piano Finanziario Annuale'!$F$6</f>
        <v>0</v>
      </c>
      <c r="T2410" s="185" t="n">
        <v>0</v>
      </c>
      <c r="U2410" s="186"/>
      <c r="V2410" s="187" t="n">
        <f aca="false">(T2410*U2410)</f>
        <v>0</v>
      </c>
      <c r="W2410" s="185" t="n">
        <v>0</v>
      </c>
      <c r="X2410" s="185" t="n">
        <f aca="false">IF(OR(S2410="sì",S2410="forfettario 190"),SUM(T2410+W2410),SUM(T2410+V2410+W2410))</f>
        <v>0</v>
      </c>
      <c r="Y2410" s="205"/>
      <c r="Z2410" s="205"/>
      <c r="AA2410" s="206"/>
      <c r="AB2410" s="189" t="n">
        <f aca="false">IF(AA2410="SI",X2410,0)</f>
        <v>0</v>
      </c>
      <c r="AC2410" s="207"/>
      <c r="AD2410" s="207"/>
      <c r="AE2410" s="207"/>
      <c r="AF2410" s="207"/>
      <c r="AG2410" s="207"/>
      <c r="AH2410" s="208"/>
    </row>
    <row r="2411" customFormat="false" ht="13.5" hidden="false" customHeight="true" outlineLevel="0" collapsed="false">
      <c r="A2411" s="22" t="n">
        <v>2410</v>
      </c>
      <c r="B2411" s="180"/>
      <c r="C2411" s="22"/>
      <c r="D2411" s="22"/>
      <c r="E2411" s="22"/>
      <c r="F2411" s="22"/>
      <c r="G2411" s="22"/>
      <c r="H2411" s="183"/>
      <c r="I2411" s="183"/>
      <c r="J2411" s="22"/>
      <c r="K2411" s="191" t="e">
        <f aca="false">VLOOKUP('Altri Costi'!J2411,Legenda!$D$1:$F$258,2)</f>
        <v>#N/A</v>
      </c>
      <c r="L2411" s="22"/>
      <c r="M2411" s="22"/>
      <c r="N2411" s="203"/>
      <c r="O2411" s="183"/>
      <c r="P2411" s="22"/>
      <c r="Q2411" s="203"/>
      <c r="R2411" s="183"/>
      <c r="S2411" s="184" t="n">
        <f aca="false">'Piano Finanziario Annuale'!$F$6</f>
        <v>0</v>
      </c>
      <c r="T2411" s="185" t="n">
        <v>0</v>
      </c>
      <c r="U2411" s="186"/>
      <c r="V2411" s="187" t="n">
        <f aca="false">(T2411*U2411)</f>
        <v>0</v>
      </c>
      <c r="W2411" s="185" t="n">
        <v>0</v>
      </c>
      <c r="X2411" s="185" t="n">
        <f aca="false">IF(OR(S2411="sì",S2411="forfettario 190"),SUM(T2411+W2411),SUM(T2411+V2411+W2411))</f>
        <v>0</v>
      </c>
      <c r="Y2411" s="205"/>
      <c r="Z2411" s="205"/>
      <c r="AA2411" s="206"/>
      <c r="AB2411" s="189" t="n">
        <f aca="false">IF(AA2411="SI",X2411,0)</f>
        <v>0</v>
      </c>
      <c r="AC2411" s="207"/>
      <c r="AD2411" s="207"/>
      <c r="AE2411" s="207"/>
      <c r="AF2411" s="207"/>
      <c r="AG2411" s="207"/>
      <c r="AH2411" s="208"/>
    </row>
    <row r="2412" customFormat="false" ht="13.5" hidden="false" customHeight="true" outlineLevel="0" collapsed="false">
      <c r="A2412" s="22" t="n">
        <v>2411</v>
      </c>
      <c r="B2412" s="180"/>
      <c r="C2412" s="22"/>
      <c r="D2412" s="22"/>
      <c r="E2412" s="22"/>
      <c r="F2412" s="22"/>
      <c r="G2412" s="22"/>
      <c r="H2412" s="183"/>
      <c r="I2412" s="183"/>
      <c r="J2412" s="22"/>
      <c r="K2412" s="191" t="e">
        <f aca="false">VLOOKUP('Altri Costi'!J2412,Legenda!$D$1:$F$258,2)</f>
        <v>#N/A</v>
      </c>
      <c r="L2412" s="22"/>
      <c r="M2412" s="22"/>
      <c r="N2412" s="203"/>
      <c r="O2412" s="183"/>
      <c r="P2412" s="22"/>
      <c r="Q2412" s="203"/>
      <c r="R2412" s="183"/>
      <c r="S2412" s="184" t="n">
        <f aca="false">'Piano Finanziario Annuale'!$F$6</f>
        <v>0</v>
      </c>
      <c r="T2412" s="185" t="n">
        <v>0</v>
      </c>
      <c r="U2412" s="186"/>
      <c r="V2412" s="187" t="n">
        <f aca="false">(T2412*U2412)</f>
        <v>0</v>
      </c>
      <c r="W2412" s="185" t="n">
        <v>0</v>
      </c>
      <c r="X2412" s="185" t="n">
        <f aca="false">IF(OR(S2412="sì",S2412="forfettario 190"),SUM(T2412+W2412),SUM(T2412+V2412+W2412))</f>
        <v>0</v>
      </c>
      <c r="Y2412" s="205"/>
      <c r="Z2412" s="205"/>
      <c r="AA2412" s="206"/>
      <c r="AB2412" s="189" t="n">
        <f aca="false">IF(AA2412="SI",X2412,0)</f>
        <v>0</v>
      </c>
      <c r="AC2412" s="207"/>
      <c r="AD2412" s="207"/>
      <c r="AE2412" s="207"/>
      <c r="AF2412" s="207"/>
      <c r="AG2412" s="207"/>
      <c r="AH2412" s="208"/>
    </row>
    <row r="2413" customFormat="false" ht="13.5" hidden="false" customHeight="true" outlineLevel="0" collapsed="false">
      <c r="A2413" s="22" t="n">
        <v>2412</v>
      </c>
      <c r="B2413" s="180"/>
      <c r="C2413" s="22"/>
      <c r="D2413" s="22"/>
      <c r="E2413" s="22"/>
      <c r="F2413" s="22"/>
      <c r="G2413" s="22"/>
      <c r="H2413" s="183"/>
      <c r="I2413" s="183"/>
      <c r="J2413" s="22"/>
      <c r="K2413" s="191" t="e">
        <f aca="false">VLOOKUP('Altri Costi'!J2413,Legenda!$D$1:$F$258,2)</f>
        <v>#N/A</v>
      </c>
      <c r="L2413" s="22"/>
      <c r="M2413" s="22"/>
      <c r="N2413" s="203"/>
      <c r="O2413" s="183"/>
      <c r="P2413" s="22"/>
      <c r="Q2413" s="203"/>
      <c r="R2413" s="183"/>
      <c r="S2413" s="184" t="n">
        <f aca="false">'Piano Finanziario Annuale'!$F$6</f>
        <v>0</v>
      </c>
      <c r="T2413" s="185" t="n">
        <v>0</v>
      </c>
      <c r="U2413" s="186"/>
      <c r="V2413" s="187" t="n">
        <f aca="false">(T2413*U2413)</f>
        <v>0</v>
      </c>
      <c r="W2413" s="185" t="n">
        <v>0</v>
      </c>
      <c r="X2413" s="185" t="n">
        <f aca="false">IF(OR(S2413="sì",S2413="forfettario 190"),SUM(T2413+W2413),SUM(T2413+V2413+W2413))</f>
        <v>0</v>
      </c>
      <c r="Y2413" s="205"/>
      <c r="Z2413" s="205"/>
      <c r="AA2413" s="206"/>
      <c r="AB2413" s="189" t="n">
        <f aca="false">IF(AA2413="SI",X2413,0)</f>
        <v>0</v>
      </c>
      <c r="AC2413" s="207"/>
      <c r="AD2413" s="207"/>
      <c r="AE2413" s="207"/>
      <c r="AF2413" s="207"/>
      <c r="AG2413" s="207"/>
      <c r="AH2413" s="208"/>
    </row>
    <row r="2414" customFormat="false" ht="13.5" hidden="false" customHeight="true" outlineLevel="0" collapsed="false">
      <c r="A2414" s="22" t="n">
        <v>2413</v>
      </c>
      <c r="B2414" s="180"/>
      <c r="C2414" s="22"/>
      <c r="D2414" s="22"/>
      <c r="E2414" s="22"/>
      <c r="F2414" s="22"/>
      <c r="G2414" s="22"/>
      <c r="H2414" s="183"/>
      <c r="I2414" s="183"/>
      <c r="J2414" s="22"/>
      <c r="K2414" s="191" t="e">
        <f aca="false">VLOOKUP('Altri Costi'!J2414,Legenda!$D$1:$F$258,2)</f>
        <v>#N/A</v>
      </c>
      <c r="L2414" s="22"/>
      <c r="M2414" s="22"/>
      <c r="N2414" s="203"/>
      <c r="O2414" s="183"/>
      <c r="P2414" s="22"/>
      <c r="Q2414" s="203"/>
      <c r="R2414" s="183"/>
      <c r="S2414" s="184" t="n">
        <f aca="false">'Piano Finanziario Annuale'!$F$6</f>
        <v>0</v>
      </c>
      <c r="T2414" s="185" t="n">
        <v>0</v>
      </c>
      <c r="U2414" s="186"/>
      <c r="V2414" s="187" t="n">
        <f aca="false">(T2414*U2414)</f>
        <v>0</v>
      </c>
      <c r="W2414" s="185" t="n">
        <v>0</v>
      </c>
      <c r="X2414" s="185" t="n">
        <f aca="false">IF(OR(S2414="sì",S2414="forfettario 190"),SUM(T2414+W2414),SUM(T2414+V2414+W2414))</f>
        <v>0</v>
      </c>
      <c r="Y2414" s="205"/>
      <c r="Z2414" s="205"/>
      <c r="AA2414" s="206"/>
      <c r="AB2414" s="189" t="n">
        <f aca="false">IF(AA2414="SI",X2414,0)</f>
        <v>0</v>
      </c>
      <c r="AC2414" s="207"/>
      <c r="AD2414" s="207"/>
      <c r="AE2414" s="207"/>
      <c r="AF2414" s="207"/>
      <c r="AG2414" s="207"/>
      <c r="AH2414" s="208"/>
    </row>
    <row r="2415" customFormat="false" ht="13.5" hidden="false" customHeight="true" outlineLevel="0" collapsed="false">
      <c r="A2415" s="22" t="n">
        <v>2414</v>
      </c>
      <c r="B2415" s="180"/>
      <c r="C2415" s="22"/>
      <c r="D2415" s="22"/>
      <c r="E2415" s="22"/>
      <c r="F2415" s="22"/>
      <c r="G2415" s="22"/>
      <c r="H2415" s="183"/>
      <c r="I2415" s="183"/>
      <c r="J2415" s="22"/>
      <c r="K2415" s="191" t="e">
        <f aca="false">VLOOKUP('Altri Costi'!J2415,Legenda!$D$1:$F$258,2)</f>
        <v>#N/A</v>
      </c>
      <c r="L2415" s="22"/>
      <c r="M2415" s="22"/>
      <c r="N2415" s="203"/>
      <c r="O2415" s="183"/>
      <c r="P2415" s="22"/>
      <c r="Q2415" s="203"/>
      <c r="R2415" s="183"/>
      <c r="S2415" s="184" t="n">
        <f aca="false">'Piano Finanziario Annuale'!$F$6</f>
        <v>0</v>
      </c>
      <c r="T2415" s="185" t="n">
        <v>0</v>
      </c>
      <c r="U2415" s="186"/>
      <c r="V2415" s="187" t="n">
        <f aca="false">(T2415*U2415)</f>
        <v>0</v>
      </c>
      <c r="W2415" s="185" t="n">
        <v>0</v>
      </c>
      <c r="X2415" s="185" t="n">
        <f aca="false">IF(OR(S2415="sì",S2415="forfettario 190"),SUM(T2415+W2415),SUM(T2415+V2415+W2415))</f>
        <v>0</v>
      </c>
      <c r="Y2415" s="205"/>
      <c r="Z2415" s="205"/>
      <c r="AA2415" s="206"/>
      <c r="AB2415" s="189" t="n">
        <f aca="false">IF(AA2415="SI",X2415,0)</f>
        <v>0</v>
      </c>
      <c r="AC2415" s="207"/>
      <c r="AD2415" s="207"/>
      <c r="AE2415" s="207"/>
      <c r="AF2415" s="207"/>
      <c r="AG2415" s="207"/>
      <c r="AH2415" s="208"/>
    </row>
    <row r="2416" customFormat="false" ht="13.5" hidden="false" customHeight="true" outlineLevel="0" collapsed="false">
      <c r="A2416" s="22" t="n">
        <v>2415</v>
      </c>
      <c r="B2416" s="180"/>
      <c r="C2416" s="22"/>
      <c r="D2416" s="22"/>
      <c r="E2416" s="22"/>
      <c r="F2416" s="22"/>
      <c r="G2416" s="22"/>
      <c r="H2416" s="183"/>
      <c r="I2416" s="183"/>
      <c r="J2416" s="22"/>
      <c r="K2416" s="191" t="e">
        <f aca="false">VLOOKUP('Altri Costi'!J2416,Legenda!$D$1:$F$258,2)</f>
        <v>#N/A</v>
      </c>
      <c r="L2416" s="22"/>
      <c r="M2416" s="22"/>
      <c r="N2416" s="203"/>
      <c r="O2416" s="183"/>
      <c r="P2416" s="22"/>
      <c r="Q2416" s="203"/>
      <c r="R2416" s="183"/>
      <c r="S2416" s="184" t="n">
        <f aca="false">'Piano Finanziario Annuale'!$F$6</f>
        <v>0</v>
      </c>
      <c r="T2416" s="185" t="n">
        <v>0</v>
      </c>
      <c r="U2416" s="186"/>
      <c r="V2416" s="187" t="n">
        <f aca="false">(T2416*U2416)</f>
        <v>0</v>
      </c>
      <c r="W2416" s="185" t="n">
        <v>0</v>
      </c>
      <c r="X2416" s="185" t="n">
        <f aca="false">IF(OR(S2416="sì",S2416="forfettario 190"),SUM(T2416+W2416),SUM(T2416+V2416+W2416))</f>
        <v>0</v>
      </c>
      <c r="Y2416" s="205"/>
      <c r="Z2416" s="205"/>
      <c r="AA2416" s="206"/>
      <c r="AB2416" s="189" t="n">
        <f aca="false">IF(AA2416="SI",X2416,0)</f>
        <v>0</v>
      </c>
      <c r="AC2416" s="207"/>
      <c r="AD2416" s="207"/>
      <c r="AE2416" s="207"/>
      <c r="AF2416" s="207"/>
      <c r="AG2416" s="207"/>
      <c r="AH2416" s="208"/>
    </row>
    <row r="2417" customFormat="false" ht="13.5" hidden="false" customHeight="true" outlineLevel="0" collapsed="false">
      <c r="A2417" s="22" t="n">
        <v>2416</v>
      </c>
      <c r="B2417" s="180"/>
      <c r="C2417" s="22"/>
      <c r="D2417" s="22"/>
      <c r="E2417" s="22"/>
      <c r="F2417" s="22"/>
      <c r="G2417" s="22"/>
      <c r="H2417" s="183"/>
      <c r="I2417" s="183"/>
      <c r="J2417" s="22"/>
      <c r="K2417" s="191" t="e">
        <f aca="false">VLOOKUP('Altri Costi'!J2417,Legenda!$D$1:$F$258,2)</f>
        <v>#N/A</v>
      </c>
      <c r="L2417" s="22"/>
      <c r="M2417" s="22"/>
      <c r="N2417" s="203"/>
      <c r="O2417" s="183"/>
      <c r="P2417" s="22"/>
      <c r="Q2417" s="203"/>
      <c r="R2417" s="183"/>
      <c r="S2417" s="184" t="n">
        <f aca="false">'Piano Finanziario Annuale'!$F$6</f>
        <v>0</v>
      </c>
      <c r="T2417" s="185" t="n">
        <v>0</v>
      </c>
      <c r="U2417" s="186"/>
      <c r="V2417" s="187" t="n">
        <f aca="false">(T2417*U2417)</f>
        <v>0</v>
      </c>
      <c r="W2417" s="185" t="n">
        <v>0</v>
      </c>
      <c r="X2417" s="185" t="n">
        <f aca="false">IF(OR(S2417="sì",S2417="forfettario 190"),SUM(T2417+W2417),SUM(T2417+V2417+W2417))</f>
        <v>0</v>
      </c>
      <c r="Y2417" s="205"/>
      <c r="Z2417" s="205"/>
      <c r="AA2417" s="206"/>
      <c r="AB2417" s="189" t="n">
        <f aca="false">IF(AA2417="SI",X2417,0)</f>
        <v>0</v>
      </c>
      <c r="AC2417" s="207"/>
      <c r="AD2417" s="207"/>
      <c r="AE2417" s="207"/>
      <c r="AF2417" s="207"/>
      <c r="AG2417" s="207"/>
      <c r="AH2417" s="208"/>
    </row>
    <row r="2418" customFormat="false" ht="13.5" hidden="false" customHeight="true" outlineLevel="0" collapsed="false">
      <c r="A2418" s="22" t="n">
        <v>2417</v>
      </c>
      <c r="B2418" s="180"/>
      <c r="C2418" s="22"/>
      <c r="D2418" s="22"/>
      <c r="E2418" s="22"/>
      <c r="F2418" s="22"/>
      <c r="G2418" s="22"/>
      <c r="H2418" s="183"/>
      <c r="I2418" s="183"/>
      <c r="J2418" s="22"/>
      <c r="K2418" s="191" t="e">
        <f aca="false">VLOOKUP('Altri Costi'!J2418,Legenda!$D$1:$F$258,2)</f>
        <v>#N/A</v>
      </c>
      <c r="L2418" s="22"/>
      <c r="M2418" s="22"/>
      <c r="N2418" s="203"/>
      <c r="O2418" s="183"/>
      <c r="P2418" s="22"/>
      <c r="Q2418" s="203"/>
      <c r="R2418" s="183"/>
      <c r="S2418" s="184" t="n">
        <f aca="false">'Piano Finanziario Annuale'!$F$6</f>
        <v>0</v>
      </c>
      <c r="T2418" s="185" t="n">
        <v>0</v>
      </c>
      <c r="U2418" s="186"/>
      <c r="V2418" s="187" t="n">
        <f aca="false">(T2418*U2418)</f>
        <v>0</v>
      </c>
      <c r="W2418" s="185" t="n">
        <v>0</v>
      </c>
      <c r="X2418" s="185" t="n">
        <f aca="false">IF(OR(S2418="sì",S2418="forfettario 190"),SUM(T2418+W2418),SUM(T2418+V2418+W2418))</f>
        <v>0</v>
      </c>
      <c r="Y2418" s="205"/>
      <c r="Z2418" s="205"/>
      <c r="AA2418" s="206"/>
      <c r="AB2418" s="189" t="n">
        <f aca="false">IF(AA2418="SI",X2418,0)</f>
        <v>0</v>
      </c>
      <c r="AC2418" s="207"/>
      <c r="AD2418" s="207"/>
      <c r="AE2418" s="207"/>
      <c r="AF2418" s="207"/>
      <c r="AG2418" s="207"/>
      <c r="AH2418" s="208"/>
    </row>
    <row r="2419" customFormat="false" ht="13.5" hidden="false" customHeight="true" outlineLevel="0" collapsed="false">
      <c r="A2419" s="22" t="n">
        <v>2418</v>
      </c>
      <c r="B2419" s="180"/>
      <c r="C2419" s="22"/>
      <c r="D2419" s="22"/>
      <c r="E2419" s="22"/>
      <c r="F2419" s="22"/>
      <c r="G2419" s="22"/>
      <c r="H2419" s="183"/>
      <c r="I2419" s="183"/>
      <c r="J2419" s="22"/>
      <c r="K2419" s="191" t="e">
        <f aca="false">VLOOKUP('Altri Costi'!J2419,Legenda!$D$1:$F$258,2)</f>
        <v>#N/A</v>
      </c>
      <c r="L2419" s="22"/>
      <c r="M2419" s="22"/>
      <c r="N2419" s="203"/>
      <c r="O2419" s="183"/>
      <c r="P2419" s="22"/>
      <c r="Q2419" s="203"/>
      <c r="R2419" s="183"/>
      <c r="S2419" s="184" t="n">
        <f aca="false">'Piano Finanziario Annuale'!$F$6</f>
        <v>0</v>
      </c>
      <c r="T2419" s="185" t="n">
        <v>0</v>
      </c>
      <c r="U2419" s="186"/>
      <c r="V2419" s="187" t="n">
        <f aca="false">(T2419*U2419)</f>
        <v>0</v>
      </c>
      <c r="W2419" s="185" t="n">
        <v>0</v>
      </c>
      <c r="X2419" s="185" t="n">
        <f aca="false">IF(OR(S2419="sì",S2419="forfettario 190"),SUM(T2419+W2419),SUM(T2419+V2419+W2419))</f>
        <v>0</v>
      </c>
      <c r="Y2419" s="205"/>
      <c r="Z2419" s="205"/>
      <c r="AA2419" s="206"/>
      <c r="AB2419" s="189" t="n">
        <f aca="false">IF(AA2419="SI",X2419,0)</f>
        <v>0</v>
      </c>
      <c r="AC2419" s="207"/>
      <c r="AD2419" s="207"/>
      <c r="AE2419" s="207"/>
      <c r="AF2419" s="207"/>
      <c r="AG2419" s="207"/>
      <c r="AH2419" s="208"/>
    </row>
    <row r="2420" customFormat="false" ht="13.5" hidden="false" customHeight="true" outlineLevel="0" collapsed="false">
      <c r="A2420" s="22" t="n">
        <v>2419</v>
      </c>
      <c r="B2420" s="180"/>
      <c r="C2420" s="22"/>
      <c r="D2420" s="22"/>
      <c r="E2420" s="22"/>
      <c r="F2420" s="22"/>
      <c r="G2420" s="22"/>
      <c r="H2420" s="183"/>
      <c r="I2420" s="183"/>
      <c r="J2420" s="22"/>
      <c r="K2420" s="191" t="e">
        <f aca="false">VLOOKUP('Altri Costi'!J2420,Legenda!$D$1:$F$258,2)</f>
        <v>#N/A</v>
      </c>
      <c r="L2420" s="22"/>
      <c r="M2420" s="22"/>
      <c r="N2420" s="203"/>
      <c r="O2420" s="183"/>
      <c r="P2420" s="22"/>
      <c r="Q2420" s="203"/>
      <c r="R2420" s="183"/>
      <c r="S2420" s="184" t="n">
        <f aca="false">'Piano Finanziario Annuale'!$F$6</f>
        <v>0</v>
      </c>
      <c r="T2420" s="185" t="n">
        <v>0</v>
      </c>
      <c r="U2420" s="186"/>
      <c r="V2420" s="187" t="n">
        <f aca="false">(T2420*U2420)</f>
        <v>0</v>
      </c>
      <c r="W2420" s="185" t="n">
        <v>0</v>
      </c>
      <c r="X2420" s="185" t="n">
        <f aca="false">IF(OR(S2420="sì",S2420="forfettario 190"),SUM(T2420+W2420),SUM(T2420+V2420+W2420))</f>
        <v>0</v>
      </c>
      <c r="Y2420" s="205"/>
      <c r="Z2420" s="205"/>
      <c r="AA2420" s="206"/>
      <c r="AB2420" s="189" t="n">
        <f aca="false">IF(AA2420="SI",X2420,0)</f>
        <v>0</v>
      </c>
      <c r="AC2420" s="207"/>
      <c r="AD2420" s="207"/>
      <c r="AE2420" s="207"/>
      <c r="AF2420" s="207"/>
      <c r="AG2420" s="207"/>
      <c r="AH2420" s="208"/>
    </row>
    <row r="2421" customFormat="false" ht="13.5" hidden="false" customHeight="true" outlineLevel="0" collapsed="false">
      <c r="A2421" s="22" t="n">
        <v>2420</v>
      </c>
      <c r="B2421" s="180"/>
      <c r="C2421" s="22"/>
      <c r="D2421" s="22"/>
      <c r="E2421" s="22"/>
      <c r="F2421" s="22"/>
      <c r="G2421" s="22"/>
      <c r="H2421" s="183"/>
      <c r="I2421" s="183"/>
      <c r="J2421" s="22"/>
      <c r="K2421" s="191" t="e">
        <f aca="false">VLOOKUP('Altri Costi'!J2421,Legenda!$D$1:$F$258,2)</f>
        <v>#N/A</v>
      </c>
      <c r="L2421" s="22"/>
      <c r="M2421" s="22"/>
      <c r="N2421" s="203"/>
      <c r="O2421" s="183"/>
      <c r="P2421" s="22"/>
      <c r="Q2421" s="203"/>
      <c r="R2421" s="183"/>
      <c r="S2421" s="184" t="n">
        <f aca="false">'Piano Finanziario Annuale'!$F$6</f>
        <v>0</v>
      </c>
      <c r="T2421" s="185" t="n">
        <v>0</v>
      </c>
      <c r="U2421" s="186"/>
      <c r="V2421" s="187" t="n">
        <f aca="false">(T2421*U2421)</f>
        <v>0</v>
      </c>
      <c r="W2421" s="185" t="n">
        <v>0</v>
      </c>
      <c r="X2421" s="185" t="n">
        <f aca="false">IF(OR(S2421="sì",S2421="forfettario 190"),SUM(T2421+W2421),SUM(T2421+V2421+W2421))</f>
        <v>0</v>
      </c>
      <c r="Y2421" s="205"/>
      <c r="Z2421" s="205"/>
      <c r="AA2421" s="206"/>
      <c r="AB2421" s="189" t="n">
        <f aca="false">IF(AA2421="SI",X2421,0)</f>
        <v>0</v>
      </c>
      <c r="AC2421" s="207"/>
      <c r="AD2421" s="207"/>
      <c r="AE2421" s="207"/>
      <c r="AF2421" s="207"/>
      <c r="AG2421" s="207"/>
      <c r="AH2421" s="208"/>
    </row>
    <row r="2422" customFormat="false" ht="13.5" hidden="false" customHeight="true" outlineLevel="0" collapsed="false">
      <c r="A2422" s="22" t="n">
        <v>2421</v>
      </c>
      <c r="B2422" s="180"/>
      <c r="C2422" s="22"/>
      <c r="D2422" s="22"/>
      <c r="E2422" s="22"/>
      <c r="F2422" s="22"/>
      <c r="G2422" s="22"/>
      <c r="H2422" s="183"/>
      <c r="I2422" s="183"/>
      <c r="J2422" s="22"/>
      <c r="K2422" s="191" t="e">
        <f aca="false">VLOOKUP('Altri Costi'!J2422,Legenda!$D$1:$F$258,2)</f>
        <v>#N/A</v>
      </c>
      <c r="L2422" s="22"/>
      <c r="M2422" s="22"/>
      <c r="N2422" s="203"/>
      <c r="O2422" s="183"/>
      <c r="P2422" s="22"/>
      <c r="Q2422" s="203"/>
      <c r="R2422" s="183"/>
      <c r="S2422" s="184" t="n">
        <f aca="false">'Piano Finanziario Annuale'!$F$6</f>
        <v>0</v>
      </c>
      <c r="T2422" s="185" t="n">
        <v>0</v>
      </c>
      <c r="U2422" s="186"/>
      <c r="V2422" s="187" t="n">
        <f aca="false">(T2422*U2422)</f>
        <v>0</v>
      </c>
      <c r="W2422" s="185" t="n">
        <v>0</v>
      </c>
      <c r="X2422" s="185" t="n">
        <f aca="false">IF(OR(S2422="sì",S2422="forfettario 190"),SUM(T2422+W2422),SUM(T2422+V2422+W2422))</f>
        <v>0</v>
      </c>
      <c r="Y2422" s="205"/>
      <c r="Z2422" s="205"/>
      <c r="AA2422" s="206"/>
      <c r="AB2422" s="189" t="n">
        <f aca="false">IF(AA2422="SI",X2422,0)</f>
        <v>0</v>
      </c>
      <c r="AC2422" s="207"/>
      <c r="AD2422" s="207"/>
      <c r="AE2422" s="207"/>
      <c r="AF2422" s="207"/>
      <c r="AG2422" s="207"/>
      <c r="AH2422" s="208"/>
    </row>
    <row r="2423" customFormat="false" ht="13.5" hidden="false" customHeight="true" outlineLevel="0" collapsed="false">
      <c r="A2423" s="22" t="n">
        <v>2422</v>
      </c>
      <c r="B2423" s="180"/>
      <c r="C2423" s="22"/>
      <c r="D2423" s="22"/>
      <c r="E2423" s="22"/>
      <c r="F2423" s="22"/>
      <c r="G2423" s="22"/>
      <c r="H2423" s="183"/>
      <c r="I2423" s="183"/>
      <c r="J2423" s="22"/>
      <c r="K2423" s="191" t="e">
        <f aca="false">VLOOKUP('Altri Costi'!J2423,Legenda!$D$1:$F$258,2)</f>
        <v>#N/A</v>
      </c>
      <c r="L2423" s="22"/>
      <c r="M2423" s="22"/>
      <c r="N2423" s="203"/>
      <c r="O2423" s="183"/>
      <c r="P2423" s="22"/>
      <c r="Q2423" s="203"/>
      <c r="R2423" s="183"/>
      <c r="S2423" s="184" t="n">
        <f aca="false">'Piano Finanziario Annuale'!$F$6</f>
        <v>0</v>
      </c>
      <c r="T2423" s="185" t="n">
        <v>0</v>
      </c>
      <c r="U2423" s="186"/>
      <c r="V2423" s="187" t="n">
        <f aca="false">(T2423*U2423)</f>
        <v>0</v>
      </c>
      <c r="W2423" s="185" t="n">
        <v>0</v>
      </c>
      <c r="X2423" s="185" t="n">
        <f aca="false">IF(OR(S2423="sì",S2423="forfettario 190"),SUM(T2423+W2423),SUM(T2423+V2423+W2423))</f>
        <v>0</v>
      </c>
      <c r="Y2423" s="205"/>
      <c r="Z2423" s="205"/>
      <c r="AA2423" s="206"/>
      <c r="AB2423" s="189" t="n">
        <f aca="false">IF(AA2423="SI",X2423,0)</f>
        <v>0</v>
      </c>
      <c r="AC2423" s="207"/>
      <c r="AD2423" s="207"/>
      <c r="AE2423" s="207"/>
      <c r="AF2423" s="207"/>
      <c r="AG2423" s="207"/>
      <c r="AH2423" s="208"/>
    </row>
    <row r="2424" customFormat="false" ht="13.5" hidden="false" customHeight="true" outlineLevel="0" collapsed="false">
      <c r="A2424" s="22" t="n">
        <v>2423</v>
      </c>
      <c r="B2424" s="180"/>
      <c r="C2424" s="22"/>
      <c r="D2424" s="22"/>
      <c r="E2424" s="22"/>
      <c r="F2424" s="22"/>
      <c r="G2424" s="22"/>
      <c r="H2424" s="183"/>
      <c r="I2424" s="183"/>
      <c r="J2424" s="22"/>
      <c r="K2424" s="191" t="e">
        <f aca="false">VLOOKUP('Altri Costi'!J2424,Legenda!$D$1:$F$258,2)</f>
        <v>#N/A</v>
      </c>
      <c r="L2424" s="22"/>
      <c r="M2424" s="22"/>
      <c r="N2424" s="203"/>
      <c r="O2424" s="183"/>
      <c r="P2424" s="22"/>
      <c r="Q2424" s="203"/>
      <c r="R2424" s="183"/>
      <c r="S2424" s="184" t="n">
        <f aca="false">'Piano Finanziario Annuale'!$F$6</f>
        <v>0</v>
      </c>
      <c r="T2424" s="185" t="n">
        <v>0</v>
      </c>
      <c r="U2424" s="186"/>
      <c r="V2424" s="187" t="n">
        <f aca="false">(T2424*U2424)</f>
        <v>0</v>
      </c>
      <c r="W2424" s="185" t="n">
        <v>0</v>
      </c>
      <c r="X2424" s="185" t="n">
        <f aca="false">IF(OR(S2424="sì",S2424="forfettario 190"),SUM(T2424+W2424),SUM(T2424+V2424+W2424))</f>
        <v>0</v>
      </c>
      <c r="Y2424" s="205"/>
      <c r="Z2424" s="205"/>
      <c r="AA2424" s="206"/>
      <c r="AB2424" s="189" t="n">
        <f aca="false">IF(AA2424="SI",X2424,0)</f>
        <v>0</v>
      </c>
      <c r="AC2424" s="207"/>
      <c r="AD2424" s="207"/>
      <c r="AE2424" s="207"/>
      <c r="AF2424" s="207"/>
      <c r="AG2424" s="207"/>
      <c r="AH2424" s="208"/>
    </row>
    <row r="2425" customFormat="false" ht="13.5" hidden="false" customHeight="true" outlineLevel="0" collapsed="false">
      <c r="A2425" s="22" t="n">
        <v>2424</v>
      </c>
      <c r="B2425" s="180"/>
      <c r="C2425" s="22"/>
      <c r="D2425" s="22"/>
      <c r="E2425" s="22"/>
      <c r="F2425" s="22"/>
      <c r="G2425" s="22"/>
      <c r="H2425" s="183"/>
      <c r="I2425" s="183"/>
      <c r="J2425" s="22"/>
      <c r="K2425" s="191" t="e">
        <f aca="false">VLOOKUP('Altri Costi'!J2425,Legenda!$D$1:$F$258,2)</f>
        <v>#N/A</v>
      </c>
      <c r="L2425" s="22"/>
      <c r="M2425" s="22"/>
      <c r="N2425" s="203"/>
      <c r="O2425" s="183"/>
      <c r="P2425" s="22"/>
      <c r="Q2425" s="203"/>
      <c r="R2425" s="183"/>
      <c r="S2425" s="184" t="n">
        <f aca="false">'Piano Finanziario Annuale'!$F$6</f>
        <v>0</v>
      </c>
      <c r="T2425" s="185" t="n">
        <v>0</v>
      </c>
      <c r="U2425" s="186"/>
      <c r="V2425" s="187" t="n">
        <f aca="false">(T2425*U2425)</f>
        <v>0</v>
      </c>
      <c r="W2425" s="185" t="n">
        <v>0</v>
      </c>
      <c r="X2425" s="185" t="n">
        <f aca="false">IF(OR(S2425="sì",S2425="forfettario 190"),SUM(T2425+W2425),SUM(T2425+V2425+W2425))</f>
        <v>0</v>
      </c>
      <c r="Y2425" s="205"/>
      <c r="Z2425" s="205"/>
      <c r="AA2425" s="206"/>
      <c r="AB2425" s="189" t="n">
        <f aca="false">IF(AA2425="SI",X2425,0)</f>
        <v>0</v>
      </c>
      <c r="AC2425" s="207"/>
      <c r="AD2425" s="207"/>
      <c r="AE2425" s="207"/>
      <c r="AF2425" s="207"/>
      <c r="AG2425" s="207"/>
      <c r="AH2425" s="208"/>
    </row>
    <row r="2426" customFormat="false" ht="13.5" hidden="false" customHeight="true" outlineLevel="0" collapsed="false">
      <c r="A2426" s="22" t="n">
        <v>2425</v>
      </c>
      <c r="B2426" s="180"/>
      <c r="C2426" s="22"/>
      <c r="D2426" s="22"/>
      <c r="E2426" s="22"/>
      <c r="F2426" s="22"/>
      <c r="G2426" s="22"/>
      <c r="H2426" s="183"/>
      <c r="I2426" s="183"/>
      <c r="J2426" s="22"/>
      <c r="K2426" s="191" t="e">
        <f aca="false">VLOOKUP('Altri Costi'!J2426,Legenda!$D$1:$F$258,2)</f>
        <v>#N/A</v>
      </c>
      <c r="L2426" s="22"/>
      <c r="M2426" s="22"/>
      <c r="N2426" s="203"/>
      <c r="O2426" s="183"/>
      <c r="P2426" s="22"/>
      <c r="Q2426" s="203"/>
      <c r="R2426" s="183"/>
      <c r="S2426" s="184" t="n">
        <f aca="false">'Piano Finanziario Annuale'!$F$6</f>
        <v>0</v>
      </c>
      <c r="T2426" s="185" t="n">
        <v>0</v>
      </c>
      <c r="U2426" s="186"/>
      <c r="V2426" s="187" t="n">
        <f aca="false">(T2426*U2426)</f>
        <v>0</v>
      </c>
      <c r="W2426" s="185" t="n">
        <v>0</v>
      </c>
      <c r="X2426" s="185" t="n">
        <f aca="false">IF(OR(S2426="sì",S2426="forfettario 190"),SUM(T2426+W2426),SUM(T2426+V2426+W2426))</f>
        <v>0</v>
      </c>
      <c r="Y2426" s="205"/>
      <c r="Z2426" s="205"/>
      <c r="AA2426" s="206"/>
      <c r="AB2426" s="189" t="n">
        <f aca="false">IF(AA2426="SI",X2426,0)</f>
        <v>0</v>
      </c>
      <c r="AC2426" s="207"/>
      <c r="AD2426" s="207"/>
      <c r="AE2426" s="207"/>
      <c r="AF2426" s="207"/>
      <c r="AG2426" s="207"/>
      <c r="AH2426" s="208"/>
    </row>
    <row r="2427" customFormat="false" ht="13.5" hidden="false" customHeight="true" outlineLevel="0" collapsed="false">
      <c r="A2427" s="22" t="n">
        <v>2426</v>
      </c>
      <c r="B2427" s="180"/>
      <c r="C2427" s="22"/>
      <c r="D2427" s="22"/>
      <c r="E2427" s="22"/>
      <c r="F2427" s="22"/>
      <c r="G2427" s="22"/>
      <c r="H2427" s="183"/>
      <c r="I2427" s="183"/>
      <c r="J2427" s="22"/>
      <c r="K2427" s="191" t="e">
        <f aca="false">VLOOKUP('Altri Costi'!J2427,Legenda!$D$1:$F$258,2)</f>
        <v>#N/A</v>
      </c>
      <c r="L2427" s="22"/>
      <c r="M2427" s="22"/>
      <c r="N2427" s="203"/>
      <c r="O2427" s="183"/>
      <c r="P2427" s="22"/>
      <c r="Q2427" s="203"/>
      <c r="R2427" s="183"/>
      <c r="S2427" s="184" t="n">
        <f aca="false">'Piano Finanziario Annuale'!$F$6</f>
        <v>0</v>
      </c>
      <c r="T2427" s="185" t="n">
        <v>0</v>
      </c>
      <c r="U2427" s="186"/>
      <c r="V2427" s="187" t="n">
        <f aca="false">(T2427*U2427)</f>
        <v>0</v>
      </c>
      <c r="W2427" s="185" t="n">
        <v>0</v>
      </c>
      <c r="X2427" s="185" t="n">
        <f aca="false">IF(OR(S2427="sì",S2427="forfettario 190"),SUM(T2427+W2427),SUM(T2427+V2427+W2427))</f>
        <v>0</v>
      </c>
      <c r="Y2427" s="205"/>
      <c r="Z2427" s="205"/>
      <c r="AA2427" s="206"/>
      <c r="AB2427" s="189" t="n">
        <f aca="false">IF(AA2427="SI",X2427,0)</f>
        <v>0</v>
      </c>
      <c r="AC2427" s="207"/>
      <c r="AD2427" s="207"/>
      <c r="AE2427" s="207"/>
      <c r="AF2427" s="207"/>
      <c r="AG2427" s="207"/>
      <c r="AH2427" s="208"/>
    </row>
    <row r="2428" customFormat="false" ht="13.5" hidden="false" customHeight="true" outlineLevel="0" collapsed="false">
      <c r="A2428" s="22" t="n">
        <v>2427</v>
      </c>
      <c r="B2428" s="180"/>
      <c r="C2428" s="22"/>
      <c r="D2428" s="22"/>
      <c r="E2428" s="22"/>
      <c r="F2428" s="22"/>
      <c r="G2428" s="22"/>
      <c r="H2428" s="183"/>
      <c r="I2428" s="183"/>
      <c r="J2428" s="22"/>
      <c r="K2428" s="191" t="e">
        <f aca="false">VLOOKUP('Altri Costi'!J2428,Legenda!$D$1:$F$258,2)</f>
        <v>#N/A</v>
      </c>
      <c r="L2428" s="22"/>
      <c r="M2428" s="22"/>
      <c r="N2428" s="203"/>
      <c r="O2428" s="183"/>
      <c r="P2428" s="22"/>
      <c r="Q2428" s="203"/>
      <c r="R2428" s="183"/>
      <c r="S2428" s="184" t="n">
        <f aca="false">'Piano Finanziario Annuale'!$F$6</f>
        <v>0</v>
      </c>
      <c r="T2428" s="185" t="n">
        <v>0</v>
      </c>
      <c r="U2428" s="186"/>
      <c r="V2428" s="187" t="n">
        <f aca="false">(T2428*U2428)</f>
        <v>0</v>
      </c>
      <c r="W2428" s="185" t="n">
        <v>0</v>
      </c>
      <c r="X2428" s="185" t="n">
        <f aca="false">IF(OR(S2428="sì",S2428="forfettario 190"),SUM(T2428+W2428),SUM(T2428+V2428+W2428))</f>
        <v>0</v>
      </c>
      <c r="Y2428" s="205"/>
      <c r="Z2428" s="205"/>
      <c r="AA2428" s="206"/>
      <c r="AB2428" s="189" t="n">
        <f aca="false">IF(AA2428="SI",X2428,0)</f>
        <v>0</v>
      </c>
      <c r="AC2428" s="207"/>
      <c r="AD2428" s="207"/>
      <c r="AE2428" s="207"/>
      <c r="AF2428" s="207"/>
      <c r="AG2428" s="207"/>
      <c r="AH2428" s="208"/>
    </row>
    <row r="2429" customFormat="false" ht="13.5" hidden="false" customHeight="true" outlineLevel="0" collapsed="false">
      <c r="A2429" s="22" t="n">
        <v>2428</v>
      </c>
      <c r="B2429" s="180"/>
      <c r="C2429" s="22"/>
      <c r="D2429" s="22"/>
      <c r="E2429" s="22"/>
      <c r="F2429" s="22"/>
      <c r="G2429" s="22"/>
      <c r="H2429" s="183"/>
      <c r="I2429" s="183"/>
      <c r="J2429" s="22"/>
      <c r="K2429" s="191" t="e">
        <f aca="false">VLOOKUP('Altri Costi'!J2429,Legenda!$D$1:$F$258,2)</f>
        <v>#N/A</v>
      </c>
      <c r="L2429" s="22"/>
      <c r="M2429" s="22"/>
      <c r="N2429" s="203"/>
      <c r="O2429" s="183"/>
      <c r="P2429" s="22"/>
      <c r="Q2429" s="203"/>
      <c r="R2429" s="183"/>
      <c r="S2429" s="184" t="n">
        <f aca="false">'Piano Finanziario Annuale'!$F$6</f>
        <v>0</v>
      </c>
      <c r="T2429" s="185" t="n">
        <v>0</v>
      </c>
      <c r="U2429" s="186"/>
      <c r="V2429" s="187" t="n">
        <f aca="false">(T2429*U2429)</f>
        <v>0</v>
      </c>
      <c r="W2429" s="185" t="n">
        <v>0</v>
      </c>
      <c r="X2429" s="185" t="n">
        <f aca="false">IF(OR(S2429="sì",S2429="forfettario 190"),SUM(T2429+W2429),SUM(T2429+V2429+W2429))</f>
        <v>0</v>
      </c>
      <c r="Y2429" s="205"/>
      <c r="Z2429" s="205"/>
      <c r="AA2429" s="206"/>
      <c r="AB2429" s="189" t="n">
        <f aca="false">IF(AA2429="SI",X2429,0)</f>
        <v>0</v>
      </c>
      <c r="AC2429" s="207"/>
      <c r="AD2429" s="207"/>
      <c r="AE2429" s="207"/>
      <c r="AF2429" s="207"/>
      <c r="AG2429" s="207"/>
      <c r="AH2429" s="208"/>
    </row>
    <row r="2430" customFormat="false" ht="13.5" hidden="false" customHeight="true" outlineLevel="0" collapsed="false">
      <c r="A2430" s="22" t="n">
        <v>2429</v>
      </c>
      <c r="B2430" s="180"/>
      <c r="C2430" s="22"/>
      <c r="D2430" s="22"/>
      <c r="E2430" s="22"/>
      <c r="F2430" s="22"/>
      <c r="G2430" s="22"/>
      <c r="H2430" s="183"/>
      <c r="I2430" s="183"/>
      <c r="J2430" s="22"/>
      <c r="K2430" s="191" t="e">
        <f aca="false">VLOOKUP('Altri Costi'!J2430,Legenda!$D$1:$F$258,2)</f>
        <v>#N/A</v>
      </c>
      <c r="L2430" s="22"/>
      <c r="M2430" s="22"/>
      <c r="N2430" s="203"/>
      <c r="O2430" s="183"/>
      <c r="P2430" s="22"/>
      <c r="Q2430" s="203"/>
      <c r="R2430" s="183"/>
      <c r="S2430" s="184" t="n">
        <f aca="false">'Piano Finanziario Annuale'!$F$6</f>
        <v>0</v>
      </c>
      <c r="T2430" s="185" t="n">
        <v>0</v>
      </c>
      <c r="U2430" s="186"/>
      <c r="V2430" s="187" t="n">
        <f aca="false">(T2430*U2430)</f>
        <v>0</v>
      </c>
      <c r="W2430" s="185" t="n">
        <v>0</v>
      </c>
      <c r="X2430" s="185" t="n">
        <f aca="false">IF(OR(S2430="sì",S2430="forfettario 190"),SUM(T2430+W2430),SUM(T2430+V2430+W2430))</f>
        <v>0</v>
      </c>
      <c r="Y2430" s="205"/>
      <c r="Z2430" s="205"/>
      <c r="AA2430" s="206"/>
      <c r="AB2430" s="189" t="n">
        <f aca="false">IF(AA2430="SI",X2430,0)</f>
        <v>0</v>
      </c>
      <c r="AC2430" s="207"/>
      <c r="AD2430" s="207"/>
      <c r="AE2430" s="207"/>
      <c r="AF2430" s="207"/>
      <c r="AG2430" s="207"/>
      <c r="AH2430" s="208"/>
    </row>
    <row r="2431" customFormat="false" ht="13.5" hidden="false" customHeight="true" outlineLevel="0" collapsed="false">
      <c r="A2431" s="22" t="n">
        <v>2430</v>
      </c>
      <c r="B2431" s="180"/>
      <c r="C2431" s="22"/>
      <c r="D2431" s="22"/>
      <c r="E2431" s="22"/>
      <c r="F2431" s="22"/>
      <c r="G2431" s="22"/>
      <c r="H2431" s="183"/>
      <c r="I2431" s="183"/>
      <c r="J2431" s="22"/>
      <c r="K2431" s="191" t="e">
        <f aca="false">VLOOKUP('Altri Costi'!J2431,Legenda!$D$1:$F$258,2)</f>
        <v>#N/A</v>
      </c>
      <c r="L2431" s="22"/>
      <c r="M2431" s="22"/>
      <c r="N2431" s="203"/>
      <c r="O2431" s="183"/>
      <c r="P2431" s="22"/>
      <c r="Q2431" s="203"/>
      <c r="R2431" s="183"/>
      <c r="S2431" s="184" t="n">
        <f aca="false">'Piano Finanziario Annuale'!$F$6</f>
        <v>0</v>
      </c>
      <c r="T2431" s="185" t="n">
        <v>0</v>
      </c>
      <c r="U2431" s="186"/>
      <c r="V2431" s="187" t="n">
        <f aca="false">(T2431*U2431)</f>
        <v>0</v>
      </c>
      <c r="W2431" s="185" t="n">
        <v>0</v>
      </c>
      <c r="X2431" s="185" t="n">
        <f aca="false">IF(OR(S2431="sì",S2431="forfettario 190"),SUM(T2431+W2431),SUM(T2431+V2431+W2431))</f>
        <v>0</v>
      </c>
      <c r="Y2431" s="205"/>
      <c r="Z2431" s="205"/>
      <c r="AA2431" s="206"/>
      <c r="AB2431" s="189" t="n">
        <f aca="false">IF(AA2431="SI",X2431,0)</f>
        <v>0</v>
      </c>
      <c r="AC2431" s="207"/>
      <c r="AD2431" s="207"/>
      <c r="AE2431" s="207"/>
      <c r="AF2431" s="207"/>
      <c r="AG2431" s="207"/>
      <c r="AH2431" s="208"/>
    </row>
    <row r="2432" customFormat="false" ht="13.5" hidden="false" customHeight="true" outlineLevel="0" collapsed="false">
      <c r="A2432" s="22" t="n">
        <v>2431</v>
      </c>
      <c r="B2432" s="180"/>
      <c r="C2432" s="22"/>
      <c r="D2432" s="22"/>
      <c r="E2432" s="22"/>
      <c r="F2432" s="22"/>
      <c r="G2432" s="22"/>
      <c r="H2432" s="183"/>
      <c r="I2432" s="183"/>
      <c r="J2432" s="22"/>
      <c r="K2432" s="191" t="e">
        <f aca="false">VLOOKUP('Altri Costi'!J2432,Legenda!$D$1:$F$258,2)</f>
        <v>#N/A</v>
      </c>
      <c r="L2432" s="22"/>
      <c r="M2432" s="22"/>
      <c r="N2432" s="203"/>
      <c r="O2432" s="183"/>
      <c r="P2432" s="22"/>
      <c r="Q2432" s="203"/>
      <c r="R2432" s="183"/>
      <c r="S2432" s="184" t="n">
        <f aca="false">'Piano Finanziario Annuale'!$F$6</f>
        <v>0</v>
      </c>
      <c r="T2432" s="185" t="n">
        <v>0</v>
      </c>
      <c r="U2432" s="186"/>
      <c r="V2432" s="187" t="n">
        <f aca="false">(T2432*U2432)</f>
        <v>0</v>
      </c>
      <c r="W2432" s="185" t="n">
        <v>0</v>
      </c>
      <c r="X2432" s="185" t="n">
        <f aca="false">IF(OR(S2432="sì",S2432="forfettario 190"),SUM(T2432+W2432),SUM(T2432+V2432+W2432))</f>
        <v>0</v>
      </c>
      <c r="Y2432" s="205"/>
      <c r="Z2432" s="205"/>
      <c r="AA2432" s="206"/>
      <c r="AB2432" s="189" t="n">
        <f aca="false">IF(AA2432="SI",X2432,0)</f>
        <v>0</v>
      </c>
      <c r="AC2432" s="207"/>
      <c r="AD2432" s="207"/>
      <c r="AE2432" s="207"/>
      <c r="AF2432" s="207"/>
      <c r="AG2432" s="207"/>
      <c r="AH2432" s="208"/>
    </row>
    <row r="2433" customFormat="false" ht="13.5" hidden="false" customHeight="true" outlineLevel="0" collapsed="false">
      <c r="A2433" s="22" t="n">
        <v>2432</v>
      </c>
      <c r="B2433" s="180"/>
      <c r="C2433" s="22"/>
      <c r="D2433" s="22"/>
      <c r="E2433" s="22"/>
      <c r="F2433" s="22"/>
      <c r="G2433" s="22"/>
      <c r="H2433" s="183"/>
      <c r="I2433" s="183"/>
      <c r="J2433" s="22"/>
      <c r="K2433" s="191" t="e">
        <f aca="false">VLOOKUP('Altri Costi'!J2433,Legenda!$D$1:$F$258,2)</f>
        <v>#N/A</v>
      </c>
      <c r="L2433" s="22"/>
      <c r="M2433" s="22"/>
      <c r="N2433" s="203"/>
      <c r="O2433" s="183"/>
      <c r="P2433" s="22"/>
      <c r="Q2433" s="203"/>
      <c r="R2433" s="183"/>
      <c r="S2433" s="184" t="n">
        <f aca="false">'Piano Finanziario Annuale'!$F$6</f>
        <v>0</v>
      </c>
      <c r="T2433" s="185" t="n">
        <v>0</v>
      </c>
      <c r="U2433" s="186"/>
      <c r="V2433" s="187" t="n">
        <f aca="false">(T2433*U2433)</f>
        <v>0</v>
      </c>
      <c r="W2433" s="185" t="n">
        <v>0</v>
      </c>
      <c r="X2433" s="185" t="n">
        <f aca="false">IF(OR(S2433="sì",S2433="forfettario 190"),SUM(T2433+W2433),SUM(T2433+V2433+W2433))</f>
        <v>0</v>
      </c>
      <c r="Y2433" s="205"/>
      <c r="Z2433" s="205"/>
      <c r="AA2433" s="206"/>
      <c r="AB2433" s="189" t="n">
        <f aca="false">IF(AA2433="SI",X2433,0)</f>
        <v>0</v>
      </c>
      <c r="AC2433" s="207"/>
      <c r="AD2433" s="207"/>
      <c r="AE2433" s="207"/>
      <c r="AF2433" s="207"/>
      <c r="AG2433" s="207"/>
      <c r="AH2433" s="208"/>
    </row>
    <row r="2434" customFormat="false" ht="13.5" hidden="false" customHeight="true" outlineLevel="0" collapsed="false">
      <c r="A2434" s="22" t="n">
        <v>2433</v>
      </c>
      <c r="B2434" s="180"/>
      <c r="C2434" s="22"/>
      <c r="D2434" s="22"/>
      <c r="E2434" s="22"/>
      <c r="F2434" s="22"/>
      <c r="G2434" s="22"/>
      <c r="H2434" s="183"/>
      <c r="I2434" s="183"/>
      <c r="J2434" s="22"/>
      <c r="K2434" s="191" t="e">
        <f aca="false">VLOOKUP('Altri Costi'!J2434,Legenda!$D$1:$F$258,2)</f>
        <v>#N/A</v>
      </c>
      <c r="L2434" s="22"/>
      <c r="M2434" s="22"/>
      <c r="N2434" s="203"/>
      <c r="O2434" s="183"/>
      <c r="P2434" s="22"/>
      <c r="Q2434" s="203"/>
      <c r="R2434" s="183"/>
      <c r="S2434" s="184" t="n">
        <f aca="false">'Piano Finanziario Annuale'!$F$6</f>
        <v>0</v>
      </c>
      <c r="T2434" s="185" t="n">
        <v>0</v>
      </c>
      <c r="U2434" s="186"/>
      <c r="V2434" s="187" t="n">
        <f aca="false">(T2434*U2434)</f>
        <v>0</v>
      </c>
      <c r="W2434" s="185" t="n">
        <v>0</v>
      </c>
      <c r="X2434" s="185" t="n">
        <f aca="false">IF(OR(S2434="sì",S2434="forfettario 190"),SUM(T2434+W2434),SUM(T2434+V2434+W2434))</f>
        <v>0</v>
      </c>
      <c r="Y2434" s="205"/>
      <c r="Z2434" s="205"/>
      <c r="AA2434" s="206"/>
      <c r="AB2434" s="189" t="n">
        <f aca="false">IF(AA2434="SI",X2434,0)</f>
        <v>0</v>
      </c>
      <c r="AC2434" s="207"/>
      <c r="AD2434" s="207"/>
      <c r="AE2434" s="207"/>
      <c r="AF2434" s="207"/>
      <c r="AG2434" s="207"/>
      <c r="AH2434" s="208"/>
    </row>
    <row r="2435" customFormat="false" ht="13.5" hidden="false" customHeight="true" outlineLevel="0" collapsed="false">
      <c r="A2435" s="22" t="n">
        <v>2434</v>
      </c>
      <c r="B2435" s="180"/>
      <c r="C2435" s="22"/>
      <c r="D2435" s="22"/>
      <c r="E2435" s="22"/>
      <c r="F2435" s="22"/>
      <c r="G2435" s="22"/>
      <c r="H2435" s="183"/>
      <c r="I2435" s="183"/>
      <c r="J2435" s="22"/>
      <c r="K2435" s="191" t="e">
        <f aca="false">VLOOKUP('Altri Costi'!J2435,Legenda!$D$1:$F$258,2)</f>
        <v>#N/A</v>
      </c>
      <c r="L2435" s="22"/>
      <c r="M2435" s="22"/>
      <c r="N2435" s="203"/>
      <c r="O2435" s="183"/>
      <c r="P2435" s="22"/>
      <c r="Q2435" s="203"/>
      <c r="R2435" s="183"/>
      <c r="S2435" s="184" t="n">
        <f aca="false">'Piano Finanziario Annuale'!$F$6</f>
        <v>0</v>
      </c>
      <c r="T2435" s="185" t="n">
        <v>0</v>
      </c>
      <c r="U2435" s="186"/>
      <c r="V2435" s="187" t="n">
        <f aca="false">(T2435*U2435)</f>
        <v>0</v>
      </c>
      <c r="W2435" s="185" t="n">
        <v>0</v>
      </c>
      <c r="X2435" s="185" t="n">
        <f aca="false">IF(OR(S2435="sì",S2435="forfettario 190"),SUM(T2435+W2435),SUM(T2435+V2435+W2435))</f>
        <v>0</v>
      </c>
      <c r="Y2435" s="205"/>
      <c r="Z2435" s="205"/>
      <c r="AA2435" s="206"/>
      <c r="AB2435" s="189" t="n">
        <f aca="false">IF(AA2435="SI",X2435,0)</f>
        <v>0</v>
      </c>
      <c r="AC2435" s="207"/>
      <c r="AD2435" s="207"/>
      <c r="AE2435" s="207"/>
      <c r="AF2435" s="207"/>
      <c r="AG2435" s="207"/>
      <c r="AH2435" s="208"/>
    </row>
    <row r="2436" customFormat="false" ht="13.5" hidden="false" customHeight="true" outlineLevel="0" collapsed="false">
      <c r="A2436" s="22" t="n">
        <v>2435</v>
      </c>
      <c r="B2436" s="180"/>
      <c r="C2436" s="22"/>
      <c r="D2436" s="22"/>
      <c r="E2436" s="22"/>
      <c r="F2436" s="22"/>
      <c r="G2436" s="22"/>
      <c r="H2436" s="183"/>
      <c r="I2436" s="183"/>
      <c r="J2436" s="22"/>
      <c r="K2436" s="191" t="e">
        <f aca="false">VLOOKUP('Altri Costi'!J2436,Legenda!$D$1:$F$258,2)</f>
        <v>#N/A</v>
      </c>
      <c r="L2436" s="22"/>
      <c r="M2436" s="22"/>
      <c r="N2436" s="203"/>
      <c r="O2436" s="183"/>
      <c r="P2436" s="22"/>
      <c r="Q2436" s="203"/>
      <c r="R2436" s="183"/>
      <c r="S2436" s="184" t="n">
        <f aca="false">'Piano Finanziario Annuale'!$F$6</f>
        <v>0</v>
      </c>
      <c r="T2436" s="185" t="n">
        <v>0</v>
      </c>
      <c r="U2436" s="186"/>
      <c r="V2436" s="187" t="n">
        <f aca="false">(T2436*U2436)</f>
        <v>0</v>
      </c>
      <c r="W2436" s="185" t="n">
        <v>0</v>
      </c>
      <c r="X2436" s="185" t="n">
        <f aca="false">IF(OR(S2436="sì",S2436="forfettario 190"),SUM(T2436+W2436),SUM(T2436+V2436+W2436))</f>
        <v>0</v>
      </c>
      <c r="Y2436" s="205"/>
      <c r="Z2436" s="205"/>
      <c r="AA2436" s="206"/>
      <c r="AB2436" s="189" t="n">
        <f aca="false">IF(AA2436="SI",X2436,0)</f>
        <v>0</v>
      </c>
      <c r="AC2436" s="207"/>
      <c r="AD2436" s="207"/>
      <c r="AE2436" s="207"/>
      <c r="AF2436" s="207"/>
      <c r="AG2436" s="207"/>
      <c r="AH2436" s="208"/>
    </row>
    <row r="2437" customFormat="false" ht="13.5" hidden="false" customHeight="true" outlineLevel="0" collapsed="false">
      <c r="A2437" s="22" t="n">
        <v>2436</v>
      </c>
      <c r="B2437" s="180"/>
      <c r="C2437" s="22"/>
      <c r="D2437" s="22"/>
      <c r="E2437" s="22"/>
      <c r="F2437" s="22"/>
      <c r="G2437" s="22"/>
      <c r="H2437" s="183"/>
      <c r="I2437" s="183"/>
      <c r="J2437" s="22"/>
      <c r="K2437" s="191" t="e">
        <f aca="false">VLOOKUP('Altri Costi'!J2437,Legenda!$D$1:$F$258,2)</f>
        <v>#N/A</v>
      </c>
      <c r="L2437" s="22"/>
      <c r="M2437" s="22"/>
      <c r="N2437" s="203"/>
      <c r="O2437" s="183"/>
      <c r="P2437" s="22"/>
      <c r="Q2437" s="203"/>
      <c r="R2437" s="183"/>
      <c r="S2437" s="184" t="n">
        <f aca="false">'Piano Finanziario Annuale'!$F$6</f>
        <v>0</v>
      </c>
      <c r="T2437" s="185" t="n">
        <v>0</v>
      </c>
      <c r="U2437" s="186"/>
      <c r="V2437" s="187" t="n">
        <f aca="false">(T2437*U2437)</f>
        <v>0</v>
      </c>
      <c r="W2437" s="185" t="n">
        <v>0</v>
      </c>
      <c r="X2437" s="185" t="n">
        <f aca="false">IF(OR(S2437="sì",S2437="forfettario 190"),SUM(T2437+W2437),SUM(T2437+V2437+W2437))</f>
        <v>0</v>
      </c>
      <c r="Y2437" s="205"/>
      <c r="Z2437" s="205"/>
      <c r="AA2437" s="206"/>
      <c r="AB2437" s="189" t="n">
        <f aca="false">IF(AA2437="SI",X2437,0)</f>
        <v>0</v>
      </c>
      <c r="AC2437" s="207"/>
      <c r="AD2437" s="207"/>
      <c r="AE2437" s="207"/>
      <c r="AF2437" s="207"/>
      <c r="AG2437" s="207"/>
      <c r="AH2437" s="208"/>
    </row>
    <row r="2438" customFormat="false" ht="13.5" hidden="false" customHeight="true" outlineLevel="0" collapsed="false">
      <c r="A2438" s="22" t="n">
        <v>2437</v>
      </c>
      <c r="B2438" s="180"/>
      <c r="C2438" s="22"/>
      <c r="D2438" s="22"/>
      <c r="E2438" s="22"/>
      <c r="F2438" s="22"/>
      <c r="G2438" s="22"/>
      <c r="H2438" s="183"/>
      <c r="I2438" s="183"/>
      <c r="J2438" s="22"/>
      <c r="K2438" s="191" t="e">
        <f aca="false">VLOOKUP('Altri Costi'!J2438,Legenda!$D$1:$F$258,2)</f>
        <v>#N/A</v>
      </c>
      <c r="L2438" s="22"/>
      <c r="M2438" s="22"/>
      <c r="N2438" s="203"/>
      <c r="O2438" s="183"/>
      <c r="P2438" s="22"/>
      <c r="Q2438" s="203"/>
      <c r="R2438" s="183"/>
      <c r="S2438" s="184" t="n">
        <f aca="false">'Piano Finanziario Annuale'!$F$6</f>
        <v>0</v>
      </c>
      <c r="T2438" s="185" t="n">
        <v>0</v>
      </c>
      <c r="U2438" s="186"/>
      <c r="V2438" s="187" t="n">
        <f aca="false">(T2438*U2438)</f>
        <v>0</v>
      </c>
      <c r="W2438" s="185" t="n">
        <v>0</v>
      </c>
      <c r="X2438" s="185" t="n">
        <f aca="false">IF(OR(S2438="sì",S2438="forfettario 190"),SUM(T2438+W2438),SUM(T2438+V2438+W2438))</f>
        <v>0</v>
      </c>
      <c r="Y2438" s="205"/>
      <c r="Z2438" s="205"/>
      <c r="AA2438" s="206"/>
      <c r="AB2438" s="189" t="n">
        <f aca="false">IF(AA2438="SI",X2438,0)</f>
        <v>0</v>
      </c>
      <c r="AC2438" s="207"/>
      <c r="AD2438" s="207"/>
      <c r="AE2438" s="207"/>
      <c r="AF2438" s="207"/>
      <c r="AG2438" s="207"/>
      <c r="AH2438" s="208"/>
    </row>
    <row r="2439" customFormat="false" ht="13.5" hidden="false" customHeight="true" outlineLevel="0" collapsed="false">
      <c r="A2439" s="22" t="n">
        <v>2438</v>
      </c>
      <c r="B2439" s="180"/>
      <c r="C2439" s="22"/>
      <c r="D2439" s="22"/>
      <c r="E2439" s="22"/>
      <c r="F2439" s="22"/>
      <c r="G2439" s="22"/>
      <c r="H2439" s="183"/>
      <c r="I2439" s="183"/>
      <c r="J2439" s="22"/>
      <c r="K2439" s="191" t="e">
        <f aca="false">VLOOKUP('Altri Costi'!J2439,Legenda!$D$1:$F$258,2)</f>
        <v>#N/A</v>
      </c>
      <c r="L2439" s="22"/>
      <c r="M2439" s="22"/>
      <c r="N2439" s="203"/>
      <c r="O2439" s="183"/>
      <c r="P2439" s="22"/>
      <c r="Q2439" s="203"/>
      <c r="R2439" s="183"/>
      <c r="S2439" s="184" t="n">
        <f aca="false">'Piano Finanziario Annuale'!$F$6</f>
        <v>0</v>
      </c>
      <c r="T2439" s="185" t="n">
        <v>0</v>
      </c>
      <c r="U2439" s="186"/>
      <c r="V2439" s="187" t="n">
        <f aca="false">(T2439*U2439)</f>
        <v>0</v>
      </c>
      <c r="W2439" s="185" t="n">
        <v>0</v>
      </c>
      <c r="X2439" s="185" t="n">
        <f aca="false">IF(OR(S2439="sì",S2439="forfettario 190"),SUM(T2439+W2439),SUM(T2439+V2439+W2439))</f>
        <v>0</v>
      </c>
      <c r="Y2439" s="205"/>
      <c r="Z2439" s="205"/>
      <c r="AA2439" s="206"/>
      <c r="AB2439" s="189" t="n">
        <f aca="false">IF(AA2439="SI",X2439,0)</f>
        <v>0</v>
      </c>
      <c r="AC2439" s="207"/>
      <c r="AD2439" s="207"/>
      <c r="AE2439" s="207"/>
      <c r="AF2439" s="207"/>
      <c r="AG2439" s="207"/>
      <c r="AH2439" s="208"/>
    </row>
    <row r="2440" customFormat="false" ht="13.5" hidden="false" customHeight="true" outlineLevel="0" collapsed="false">
      <c r="A2440" s="22" t="n">
        <v>2439</v>
      </c>
      <c r="B2440" s="180"/>
      <c r="C2440" s="22"/>
      <c r="D2440" s="22"/>
      <c r="E2440" s="22"/>
      <c r="F2440" s="22"/>
      <c r="G2440" s="22"/>
      <c r="H2440" s="183"/>
      <c r="I2440" s="183"/>
      <c r="J2440" s="22"/>
      <c r="K2440" s="191" t="e">
        <f aca="false">VLOOKUP('Altri Costi'!J2440,Legenda!$D$1:$F$258,2)</f>
        <v>#N/A</v>
      </c>
      <c r="L2440" s="22"/>
      <c r="M2440" s="22"/>
      <c r="N2440" s="203"/>
      <c r="O2440" s="183"/>
      <c r="P2440" s="22"/>
      <c r="Q2440" s="203"/>
      <c r="R2440" s="183"/>
      <c r="S2440" s="184" t="n">
        <f aca="false">'Piano Finanziario Annuale'!$F$6</f>
        <v>0</v>
      </c>
      <c r="T2440" s="185" t="n">
        <v>0</v>
      </c>
      <c r="U2440" s="186"/>
      <c r="V2440" s="187" t="n">
        <f aca="false">(T2440*U2440)</f>
        <v>0</v>
      </c>
      <c r="W2440" s="185" t="n">
        <v>0</v>
      </c>
      <c r="X2440" s="185" t="n">
        <f aca="false">IF(OR(S2440="sì",S2440="forfettario 190"),SUM(T2440+W2440),SUM(T2440+V2440+W2440))</f>
        <v>0</v>
      </c>
      <c r="Y2440" s="205"/>
      <c r="Z2440" s="205"/>
      <c r="AA2440" s="206"/>
      <c r="AB2440" s="189" t="n">
        <f aca="false">IF(AA2440="SI",X2440,0)</f>
        <v>0</v>
      </c>
      <c r="AC2440" s="207"/>
      <c r="AD2440" s="207"/>
      <c r="AE2440" s="207"/>
      <c r="AF2440" s="207"/>
      <c r="AG2440" s="207"/>
      <c r="AH2440" s="208"/>
    </row>
    <row r="2441" customFormat="false" ht="13.5" hidden="false" customHeight="true" outlineLevel="0" collapsed="false">
      <c r="A2441" s="22" t="n">
        <v>2440</v>
      </c>
      <c r="B2441" s="180"/>
      <c r="C2441" s="22"/>
      <c r="D2441" s="22"/>
      <c r="E2441" s="22"/>
      <c r="F2441" s="22"/>
      <c r="G2441" s="22"/>
      <c r="H2441" s="183"/>
      <c r="I2441" s="183"/>
      <c r="J2441" s="22"/>
      <c r="K2441" s="191" t="e">
        <f aca="false">VLOOKUP('Altri Costi'!J2441,Legenda!$D$1:$F$258,2)</f>
        <v>#N/A</v>
      </c>
      <c r="L2441" s="22"/>
      <c r="M2441" s="22"/>
      <c r="N2441" s="203"/>
      <c r="O2441" s="183"/>
      <c r="P2441" s="22"/>
      <c r="Q2441" s="203"/>
      <c r="R2441" s="183"/>
      <c r="S2441" s="184" t="n">
        <f aca="false">'Piano Finanziario Annuale'!$F$6</f>
        <v>0</v>
      </c>
      <c r="T2441" s="185" t="n">
        <v>0</v>
      </c>
      <c r="U2441" s="186"/>
      <c r="V2441" s="187" t="n">
        <f aca="false">(T2441*U2441)</f>
        <v>0</v>
      </c>
      <c r="W2441" s="185" t="n">
        <v>0</v>
      </c>
      <c r="X2441" s="185" t="n">
        <f aca="false">IF(OR(S2441="sì",S2441="forfettario 190"),SUM(T2441+W2441),SUM(T2441+V2441+W2441))</f>
        <v>0</v>
      </c>
      <c r="Y2441" s="205"/>
      <c r="Z2441" s="205"/>
      <c r="AA2441" s="206"/>
      <c r="AB2441" s="189" t="n">
        <f aca="false">IF(AA2441="SI",X2441,0)</f>
        <v>0</v>
      </c>
      <c r="AC2441" s="207"/>
      <c r="AD2441" s="207"/>
      <c r="AE2441" s="207"/>
      <c r="AF2441" s="207"/>
      <c r="AG2441" s="207"/>
      <c r="AH2441" s="208"/>
    </row>
    <row r="2442" customFormat="false" ht="13.5" hidden="false" customHeight="true" outlineLevel="0" collapsed="false">
      <c r="A2442" s="22" t="n">
        <v>2441</v>
      </c>
      <c r="B2442" s="180"/>
      <c r="C2442" s="22"/>
      <c r="D2442" s="22"/>
      <c r="E2442" s="22"/>
      <c r="F2442" s="22"/>
      <c r="G2442" s="22"/>
      <c r="H2442" s="183"/>
      <c r="I2442" s="183"/>
      <c r="J2442" s="22"/>
      <c r="K2442" s="191" t="e">
        <f aca="false">VLOOKUP('Altri Costi'!J2442,Legenda!$D$1:$F$258,2)</f>
        <v>#N/A</v>
      </c>
      <c r="L2442" s="22"/>
      <c r="M2442" s="22"/>
      <c r="N2442" s="203"/>
      <c r="O2442" s="183"/>
      <c r="P2442" s="22"/>
      <c r="Q2442" s="203"/>
      <c r="R2442" s="183"/>
      <c r="S2442" s="184" t="n">
        <f aca="false">'Piano Finanziario Annuale'!$F$6</f>
        <v>0</v>
      </c>
      <c r="T2442" s="185" t="n">
        <v>0</v>
      </c>
      <c r="U2442" s="186"/>
      <c r="V2442" s="187" t="n">
        <f aca="false">(T2442*U2442)</f>
        <v>0</v>
      </c>
      <c r="W2442" s="185" t="n">
        <v>0</v>
      </c>
      <c r="X2442" s="185" t="n">
        <f aca="false">IF(OR(S2442="sì",S2442="forfettario 190"),SUM(T2442+W2442),SUM(T2442+V2442+W2442))</f>
        <v>0</v>
      </c>
      <c r="Y2442" s="205"/>
      <c r="Z2442" s="205"/>
      <c r="AA2442" s="206"/>
      <c r="AB2442" s="189" t="n">
        <f aca="false">IF(AA2442="SI",X2442,0)</f>
        <v>0</v>
      </c>
      <c r="AC2442" s="207"/>
      <c r="AD2442" s="207"/>
      <c r="AE2442" s="207"/>
      <c r="AF2442" s="207"/>
      <c r="AG2442" s="207"/>
      <c r="AH2442" s="208"/>
    </row>
    <row r="2443" customFormat="false" ht="13.5" hidden="false" customHeight="true" outlineLevel="0" collapsed="false">
      <c r="A2443" s="22" t="n">
        <v>2442</v>
      </c>
      <c r="B2443" s="180"/>
      <c r="C2443" s="22"/>
      <c r="D2443" s="22"/>
      <c r="E2443" s="22"/>
      <c r="F2443" s="22"/>
      <c r="G2443" s="22"/>
      <c r="H2443" s="183"/>
      <c r="I2443" s="183"/>
      <c r="J2443" s="22"/>
      <c r="K2443" s="191" t="e">
        <f aca="false">VLOOKUP('Altri Costi'!J2443,Legenda!$D$1:$F$258,2)</f>
        <v>#N/A</v>
      </c>
      <c r="L2443" s="22"/>
      <c r="M2443" s="22"/>
      <c r="N2443" s="203"/>
      <c r="O2443" s="183"/>
      <c r="P2443" s="22"/>
      <c r="Q2443" s="203"/>
      <c r="R2443" s="183"/>
      <c r="S2443" s="184" t="n">
        <f aca="false">'Piano Finanziario Annuale'!$F$6</f>
        <v>0</v>
      </c>
      <c r="T2443" s="185" t="n">
        <v>0</v>
      </c>
      <c r="U2443" s="186"/>
      <c r="V2443" s="187" t="n">
        <f aca="false">(T2443*U2443)</f>
        <v>0</v>
      </c>
      <c r="W2443" s="185" t="n">
        <v>0</v>
      </c>
      <c r="X2443" s="185" t="n">
        <f aca="false">IF(OR(S2443="sì",S2443="forfettario 190"),SUM(T2443+W2443),SUM(T2443+V2443+W2443))</f>
        <v>0</v>
      </c>
      <c r="Y2443" s="205"/>
      <c r="Z2443" s="205"/>
      <c r="AA2443" s="206"/>
      <c r="AB2443" s="189" t="n">
        <f aca="false">IF(AA2443="SI",X2443,0)</f>
        <v>0</v>
      </c>
      <c r="AC2443" s="207"/>
      <c r="AD2443" s="207"/>
      <c r="AE2443" s="207"/>
      <c r="AF2443" s="207"/>
      <c r="AG2443" s="207"/>
      <c r="AH2443" s="208"/>
    </row>
    <row r="2444" customFormat="false" ht="13.5" hidden="false" customHeight="true" outlineLevel="0" collapsed="false">
      <c r="A2444" s="22" t="n">
        <v>2443</v>
      </c>
      <c r="B2444" s="180"/>
      <c r="C2444" s="22"/>
      <c r="D2444" s="22"/>
      <c r="E2444" s="22"/>
      <c r="F2444" s="22"/>
      <c r="G2444" s="22"/>
      <c r="H2444" s="183"/>
      <c r="I2444" s="183"/>
      <c r="J2444" s="22"/>
      <c r="K2444" s="191" t="e">
        <f aca="false">VLOOKUP('Altri Costi'!J2444,Legenda!$D$1:$F$258,2)</f>
        <v>#N/A</v>
      </c>
      <c r="L2444" s="22"/>
      <c r="M2444" s="22"/>
      <c r="N2444" s="203"/>
      <c r="O2444" s="183"/>
      <c r="P2444" s="22"/>
      <c r="Q2444" s="203"/>
      <c r="R2444" s="183"/>
      <c r="S2444" s="184" t="n">
        <f aca="false">'Piano Finanziario Annuale'!$F$6</f>
        <v>0</v>
      </c>
      <c r="T2444" s="185" t="n">
        <v>0</v>
      </c>
      <c r="U2444" s="186"/>
      <c r="V2444" s="187" t="n">
        <f aca="false">(T2444*U2444)</f>
        <v>0</v>
      </c>
      <c r="W2444" s="185" t="n">
        <v>0</v>
      </c>
      <c r="X2444" s="185" t="n">
        <f aca="false">IF(OR(S2444="sì",S2444="forfettario 190"),SUM(T2444+W2444),SUM(T2444+V2444+W2444))</f>
        <v>0</v>
      </c>
      <c r="Y2444" s="205"/>
      <c r="Z2444" s="205"/>
      <c r="AA2444" s="206"/>
      <c r="AB2444" s="189" t="n">
        <f aca="false">IF(AA2444="SI",X2444,0)</f>
        <v>0</v>
      </c>
      <c r="AC2444" s="207"/>
      <c r="AD2444" s="207"/>
      <c r="AE2444" s="207"/>
      <c r="AF2444" s="207"/>
      <c r="AG2444" s="207"/>
      <c r="AH2444" s="208"/>
    </row>
    <row r="2445" customFormat="false" ht="13.5" hidden="false" customHeight="true" outlineLevel="0" collapsed="false">
      <c r="A2445" s="22" t="n">
        <v>2444</v>
      </c>
      <c r="B2445" s="180"/>
      <c r="C2445" s="22"/>
      <c r="D2445" s="22"/>
      <c r="E2445" s="22"/>
      <c r="F2445" s="22"/>
      <c r="G2445" s="22"/>
      <c r="H2445" s="183"/>
      <c r="I2445" s="183"/>
      <c r="J2445" s="22"/>
      <c r="K2445" s="191" t="e">
        <f aca="false">VLOOKUP('Altri Costi'!J2445,Legenda!$D$1:$F$258,2)</f>
        <v>#N/A</v>
      </c>
      <c r="L2445" s="22"/>
      <c r="M2445" s="22"/>
      <c r="N2445" s="203"/>
      <c r="O2445" s="183"/>
      <c r="P2445" s="22"/>
      <c r="Q2445" s="203"/>
      <c r="R2445" s="183"/>
      <c r="S2445" s="184" t="n">
        <f aca="false">'Piano Finanziario Annuale'!$F$6</f>
        <v>0</v>
      </c>
      <c r="T2445" s="185" t="n">
        <v>0</v>
      </c>
      <c r="U2445" s="186"/>
      <c r="V2445" s="187" t="n">
        <f aca="false">(T2445*U2445)</f>
        <v>0</v>
      </c>
      <c r="W2445" s="185" t="n">
        <v>0</v>
      </c>
      <c r="X2445" s="185" t="n">
        <f aca="false">IF(OR(S2445="sì",S2445="forfettario 190"),SUM(T2445+W2445),SUM(T2445+V2445+W2445))</f>
        <v>0</v>
      </c>
      <c r="Y2445" s="205"/>
      <c r="Z2445" s="205"/>
      <c r="AA2445" s="206"/>
      <c r="AB2445" s="189" t="n">
        <f aca="false">IF(AA2445="SI",X2445,0)</f>
        <v>0</v>
      </c>
      <c r="AC2445" s="207"/>
      <c r="AD2445" s="207"/>
      <c r="AE2445" s="207"/>
      <c r="AF2445" s="207"/>
      <c r="AG2445" s="207"/>
      <c r="AH2445" s="208"/>
    </row>
    <row r="2446" customFormat="false" ht="13.5" hidden="false" customHeight="true" outlineLevel="0" collapsed="false">
      <c r="A2446" s="22" t="n">
        <v>2445</v>
      </c>
      <c r="B2446" s="180"/>
      <c r="C2446" s="22"/>
      <c r="D2446" s="22"/>
      <c r="E2446" s="22"/>
      <c r="F2446" s="22"/>
      <c r="G2446" s="22"/>
      <c r="H2446" s="183"/>
      <c r="I2446" s="183"/>
      <c r="J2446" s="22"/>
      <c r="K2446" s="191" t="e">
        <f aca="false">VLOOKUP('Altri Costi'!J2446,Legenda!$D$1:$F$258,2)</f>
        <v>#N/A</v>
      </c>
      <c r="L2446" s="22"/>
      <c r="M2446" s="22"/>
      <c r="N2446" s="203"/>
      <c r="O2446" s="183"/>
      <c r="P2446" s="22"/>
      <c r="Q2446" s="203"/>
      <c r="R2446" s="183"/>
      <c r="S2446" s="184" t="n">
        <f aca="false">'Piano Finanziario Annuale'!$F$6</f>
        <v>0</v>
      </c>
      <c r="T2446" s="185" t="n">
        <v>0</v>
      </c>
      <c r="U2446" s="186"/>
      <c r="V2446" s="187" t="n">
        <f aca="false">(T2446*U2446)</f>
        <v>0</v>
      </c>
      <c r="W2446" s="185" t="n">
        <v>0</v>
      </c>
      <c r="X2446" s="185" t="n">
        <f aca="false">IF(OR(S2446="sì",S2446="forfettario 190"),SUM(T2446+W2446),SUM(T2446+V2446+W2446))</f>
        <v>0</v>
      </c>
      <c r="Y2446" s="205"/>
      <c r="Z2446" s="205"/>
      <c r="AA2446" s="206"/>
      <c r="AB2446" s="189" t="n">
        <f aca="false">IF(AA2446="SI",X2446,0)</f>
        <v>0</v>
      </c>
      <c r="AC2446" s="207"/>
      <c r="AD2446" s="207"/>
      <c r="AE2446" s="207"/>
      <c r="AF2446" s="207"/>
      <c r="AG2446" s="207"/>
      <c r="AH2446" s="208"/>
    </row>
    <row r="2447" customFormat="false" ht="13.5" hidden="false" customHeight="true" outlineLevel="0" collapsed="false">
      <c r="A2447" s="22" t="n">
        <v>2446</v>
      </c>
      <c r="B2447" s="180"/>
      <c r="C2447" s="22"/>
      <c r="D2447" s="22"/>
      <c r="E2447" s="22"/>
      <c r="F2447" s="22"/>
      <c r="G2447" s="22"/>
      <c r="H2447" s="183"/>
      <c r="I2447" s="183"/>
      <c r="J2447" s="22"/>
      <c r="K2447" s="191" t="e">
        <f aca="false">VLOOKUP('Altri Costi'!J2447,Legenda!$D$1:$F$258,2)</f>
        <v>#N/A</v>
      </c>
      <c r="L2447" s="22"/>
      <c r="M2447" s="22"/>
      <c r="N2447" s="203"/>
      <c r="O2447" s="183"/>
      <c r="P2447" s="22"/>
      <c r="Q2447" s="203"/>
      <c r="R2447" s="183"/>
      <c r="S2447" s="184" t="n">
        <f aca="false">'Piano Finanziario Annuale'!$F$6</f>
        <v>0</v>
      </c>
      <c r="T2447" s="185" t="n">
        <v>0</v>
      </c>
      <c r="U2447" s="186"/>
      <c r="V2447" s="187" t="n">
        <f aca="false">(T2447*U2447)</f>
        <v>0</v>
      </c>
      <c r="W2447" s="185" t="n">
        <v>0</v>
      </c>
      <c r="X2447" s="185" t="n">
        <f aca="false">IF(OR(S2447="sì",S2447="forfettario 190"),SUM(T2447+W2447),SUM(T2447+V2447+W2447))</f>
        <v>0</v>
      </c>
      <c r="Y2447" s="205"/>
      <c r="Z2447" s="205"/>
      <c r="AA2447" s="206"/>
      <c r="AB2447" s="189" t="n">
        <f aca="false">IF(AA2447="SI",X2447,0)</f>
        <v>0</v>
      </c>
      <c r="AC2447" s="207"/>
      <c r="AD2447" s="207"/>
      <c r="AE2447" s="207"/>
      <c r="AF2447" s="207"/>
      <c r="AG2447" s="207"/>
      <c r="AH2447" s="208"/>
    </row>
    <row r="2448" customFormat="false" ht="13.5" hidden="false" customHeight="true" outlineLevel="0" collapsed="false">
      <c r="A2448" s="22" t="n">
        <v>2447</v>
      </c>
      <c r="B2448" s="180"/>
      <c r="C2448" s="22"/>
      <c r="D2448" s="22"/>
      <c r="E2448" s="22"/>
      <c r="F2448" s="22"/>
      <c r="G2448" s="22"/>
      <c r="H2448" s="183"/>
      <c r="I2448" s="183"/>
      <c r="J2448" s="22"/>
      <c r="K2448" s="191" t="e">
        <f aca="false">VLOOKUP('Altri Costi'!J2448,Legenda!$D$1:$F$258,2)</f>
        <v>#N/A</v>
      </c>
      <c r="L2448" s="22"/>
      <c r="M2448" s="22"/>
      <c r="N2448" s="203"/>
      <c r="O2448" s="183"/>
      <c r="P2448" s="22"/>
      <c r="Q2448" s="203"/>
      <c r="R2448" s="183"/>
      <c r="S2448" s="184" t="n">
        <f aca="false">'Piano Finanziario Annuale'!$F$6</f>
        <v>0</v>
      </c>
      <c r="T2448" s="185" t="n">
        <v>0</v>
      </c>
      <c r="U2448" s="186"/>
      <c r="V2448" s="187" t="n">
        <f aca="false">(T2448*U2448)</f>
        <v>0</v>
      </c>
      <c r="W2448" s="185" t="n">
        <v>0</v>
      </c>
      <c r="X2448" s="185" t="n">
        <f aca="false">IF(OR(S2448="sì",S2448="forfettario 190"),SUM(T2448+W2448),SUM(T2448+V2448+W2448))</f>
        <v>0</v>
      </c>
      <c r="Y2448" s="205"/>
      <c r="Z2448" s="205"/>
      <c r="AA2448" s="206"/>
      <c r="AB2448" s="189" t="n">
        <f aca="false">IF(AA2448="SI",X2448,0)</f>
        <v>0</v>
      </c>
      <c r="AC2448" s="207"/>
      <c r="AD2448" s="207"/>
      <c r="AE2448" s="207"/>
      <c r="AF2448" s="207"/>
      <c r="AG2448" s="207"/>
      <c r="AH2448" s="208"/>
    </row>
    <row r="2449" customFormat="false" ht="13.5" hidden="false" customHeight="true" outlineLevel="0" collapsed="false">
      <c r="A2449" s="22" t="n">
        <v>2448</v>
      </c>
      <c r="B2449" s="180"/>
      <c r="C2449" s="22"/>
      <c r="D2449" s="22"/>
      <c r="E2449" s="22"/>
      <c r="F2449" s="22"/>
      <c r="G2449" s="22"/>
      <c r="H2449" s="183"/>
      <c r="I2449" s="183"/>
      <c r="J2449" s="22"/>
      <c r="K2449" s="191" t="e">
        <f aca="false">VLOOKUP('Altri Costi'!J2449,Legenda!$D$1:$F$258,2)</f>
        <v>#N/A</v>
      </c>
      <c r="L2449" s="22"/>
      <c r="M2449" s="22"/>
      <c r="N2449" s="203"/>
      <c r="O2449" s="183"/>
      <c r="P2449" s="22"/>
      <c r="Q2449" s="203"/>
      <c r="R2449" s="183"/>
      <c r="S2449" s="184" t="n">
        <f aca="false">'Piano Finanziario Annuale'!$F$6</f>
        <v>0</v>
      </c>
      <c r="T2449" s="185" t="n">
        <v>0</v>
      </c>
      <c r="U2449" s="186"/>
      <c r="V2449" s="187" t="n">
        <f aca="false">(T2449*U2449)</f>
        <v>0</v>
      </c>
      <c r="W2449" s="185" t="n">
        <v>0</v>
      </c>
      <c r="X2449" s="185" t="n">
        <f aca="false">IF(OR(S2449="sì",S2449="forfettario 190"),SUM(T2449+W2449),SUM(T2449+V2449+W2449))</f>
        <v>0</v>
      </c>
      <c r="Y2449" s="205"/>
      <c r="Z2449" s="205"/>
      <c r="AA2449" s="206"/>
      <c r="AB2449" s="189" t="n">
        <f aca="false">IF(AA2449="SI",X2449,0)</f>
        <v>0</v>
      </c>
      <c r="AC2449" s="207"/>
      <c r="AD2449" s="207"/>
      <c r="AE2449" s="207"/>
      <c r="AF2449" s="207"/>
      <c r="AG2449" s="207"/>
      <c r="AH2449" s="208"/>
    </row>
    <row r="2450" customFormat="false" ht="13.5" hidden="false" customHeight="true" outlineLevel="0" collapsed="false">
      <c r="A2450" s="22" t="n">
        <v>2449</v>
      </c>
      <c r="B2450" s="180"/>
      <c r="C2450" s="22"/>
      <c r="D2450" s="22"/>
      <c r="E2450" s="22"/>
      <c r="F2450" s="22"/>
      <c r="G2450" s="22"/>
      <c r="H2450" s="183"/>
      <c r="I2450" s="183"/>
      <c r="J2450" s="22"/>
      <c r="K2450" s="191" t="e">
        <f aca="false">VLOOKUP('Altri Costi'!J2450,Legenda!$D$1:$F$258,2)</f>
        <v>#N/A</v>
      </c>
      <c r="L2450" s="22"/>
      <c r="M2450" s="22"/>
      <c r="N2450" s="203"/>
      <c r="O2450" s="183"/>
      <c r="P2450" s="22"/>
      <c r="Q2450" s="203"/>
      <c r="R2450" s="183"/>
      <c r="S2450" s="184" t="n">
        <f aca="false">'Piano Finanziario Annuale'!$F$6</f>
        <v>0</v>
      </c>
      <c r="T2450" s="185" t="n">
        <v>0</v>
      </c>
      <c r="U2450" s="186"/>
      <c r="V2450" s="187" t="n">
        <f aca="false">(T2450*U2450)</f>
        <v>0</v>
      </c>
      <c r="W2450" s="185" t="n">
        <v>0</v>
      </c>
      <c r="X2450" s="185" t="n">
        <f aca="false">IF(OR(S2450="sì",S2450="forfettario 190"),SUM(T2450+W2450),SUM(T2450+V2450+W2450))</f>
        <v>0</v>
      </c>
      <c r="Y2450" s="205"/>
      <c r="Z2450" s="205"/>
      <c r="AA2450" s="206"/>
      <c r="AB2450" s="189" t="n">
        <f aca="false">IF(AA2450="SI",X2450,0)</f>
        <v>0</v>
      </c>
      <c r="AC2450" s="207"/>
      <c r="AD2450" s="207"/>
      <c r="AE2450" s="207"/>
      <c r="AF2450" s="207"/>
      <c r="AG2450" s="207"/>
      <c r="AH2450" s="208"/>
    </row>
    <row r="2451" customFormat="false" ht="13.5" hidden="false" customHeight="true" outlineLevel="0" collapsed="false">
      <c r="A2451" s="22" t="n">
        <v>2450</v>
      </c>
      <c r="B2451" s="180"/>
      <c r="C2451" s="22"/>
      <c r="D2451" s="22"/>
      <c r="E2451" s="22"/>
      <c r="F2451" s="22"/>
      <c r="G2451" s="22"/>
      <c r="H2451" s="183"/>
      <c r="I2451" s="183"/>
      <c r="J2451" s="22"/>
      <c r="K2451" s="191" t="e">
        <f aca="false">VLOOKUP('Altri Costi'!J2451,Legenda!$D$1:$F$258,2)</f>
        <v>#N/A</v>
      </c>
      <c r="L2451" s="22"/>
      <c r="M2451" s="22"/>
      <c r="N2451" s="203"/>
      <c r="O2451" s="183"/>
      <c r="P2451" s="22"/>
      <c r="Q2451" s="203"/>
      <c r="R2451" s="183"/>
      <c r="S2451" s="184" t="n">
        <f aca="false">'Piano Finanziario Annuale'!$F$6</f>
        <v>0</v>
      </c>
      <c r="T2451" s="185" t="n">
        <v>0</v>
      </c>
      <c r="U2451" s="186"/>
      <c r="V2451" s="187" t="n">
        <f aca="false">(T2451*U2451)</f>
        <v>0</v>
      </c>
      <c r="W2451" s="185" t="n">
        <v>0</v>
      </c>
      <c r="X2451" s="185" t="n">
        <f aca="false">IF(OR(S2451="sì",S2451="forfettario 190"),SUM(T2451+W2451),SUM(T2451+V2451+W2451))</f>
        <v>0</v>
      </c>
      <c r="Y2451" s="205"/>
      <c r="Z2451" s="205"/>
      <c r="AA2451" s="206"/>
      <c r="AB2451" s="189" t="n">
        <f aca="false">IF(AA2451="SI",X2451,0)</f>
        <v>0</v>
      </c>
      <c r="AC2451" s="207"/>
      <c r="AD2451" s="207"/>
      <c r="AE2451" s="207"/>
      <c r="AF2451" s="207"/>
      <c r="AG2451" s="207"/>
      <c r="AH2451" s="208"/>
    </row>
    <row r="2452" customFormat="false" ht="13.5" hidden="false" customHeight="true" outlineLevel="0" collapsed="false">
      <c r="A2452" s="22" t="n">
        <v>2451</v>
      </c>
      <c r="B2452" s="180"/>
      <c r="C2452" s="22"/>
      <c r="D2452" s="22"/>
      <c r="E2452" s="22"/>
      <c r="F2452" s="22"/>
      <c r="G2452" s="22"/>
      <c r="H2452" s="183"/>
      <c r="I2452" s="183"/>
      <c r="J2452" s="22"/>
      <c r="K2452" s="191" t="e">
        <f aca="false">VLOOKUP('Altri Costi'!J2452,Legenda!$D$1:$F$258,2)</f>
        <v>#N/A</v>
      </c>
      <c r="L2452" s="22"/>
      <c r="M2452" s="22"/>
      <c r="N2452" s="203"/>
      <c r="O2452" s="183"/>
      <c r="P2452" s="22"/>
      <c r="Q2452" s="203"/>
      <c r="R2452" s="183"/>
      <c r="S2452" s="184" t="n">
        <f aca="false">'Piano Finanziario Annuale'!$F$6</f>
        <v>0</v>
      </c>
      <c r="T2452" s="185" t="n">
        <v>0</v>
      </c>
      <c r="U2452" s="186"/>
      <c r="V2452" s="187" t="n">
        <f aca="false">(T2452*U2452)</f>
        <v>0</v>
      </c>
      <c r="W2452" s="185" t="n">
        <v>0</v>
      </c>
      <c r="X2452" s="185" t="n">
        <f aca="false">IF(OR(S2452="sì",S2452="forfettario 190"),SUM(T2452+W2452),SUM(T2452+V2452+W2452))</f>
        <v>0</v>
      </c>
      <c r="Y2452" s="205"/>
      <c r="Z2452" s="205"/>
      <c r="AA2452" s="206"/>
      <c r="AB2452" s="189" t="n">
        <f aca="false">IF(AA2452="SI",X2452,0)</f>
        <v>0</v>
      </c>
      <c r="AC2452" s="207"/>
      <c r="AD2452" s="207"/>
      <c r="AE2452" s="207"/>
      <c r="AF2452" s="207"/>
      <c r="AG2452" s="207"/>
      <c r="AH2452" s="208"/>
    </row>
    <row r="2453" customFormat="false" ht="13.5" hidden="false" customHeight="true" outlineLevel="0" collapsed="false">
      <c r="A2453" s="22" t="n">
        <v>2452</v>
      </c>
      <c r="B2453" s="180"/>
      <c r="C2453" s="22"/>
      <c r="D2453" s="22"/>
      <c r="E2453" s="22"/>
      <c r="F2453" s="22"/>
      <c r="G2453" s="22"/>
      <c r="H2453" s="183"/>
      <c r="I2453" s="183"/>
      <c r="J2453" s="22"/>
      <c r="K2453" s="191" t="e">
        <f aca="false">VLOOKUP('Altri Costi'!J2453,Legenda!$D$1:$F$258,2)</f>
        <v>#N/A</v>
      </c>
      <c r="L2453" s="22"/>
      <c r="M2453" s="22"/>
      <c r="N2453" s="203"/>
      <c r="O2453" s="183"/>
      <c r="P2453" s="22"/>
      <c r="Q2453" s="203"/>
      <c r="R2453" s="183"/>
      <c r="S2453" s="184" t="n">
        <f aca="false">'Piano Finanziario Annuale'!$F$6</f>
        <v>0</v>
      </c>
      <c r="T2453" s="185" t="n">
        <v>0</v>
      </c>
      <c r="U2453" s="186"/>
      <c r="V2453" s="187" t="n">
        <f aca="false">(T2453*U2453)</f>
        <v>0</v>
      </c>
      <c r="W2453" s="185" t="n">
        <v>0</v>
      </c>
      <c r="X2453" s="185" t="n">
        <f aca="false">IF(OR(S2453="sì",S2453="forfettario 190"),SUM(T2453+W2453),SUM(T2453+V2453+W2453))</f>
        <v>0</v>
      </c>
      <c r="Y2453" s="205"/>
      <c r="Z2453" s="205"/>
      <c r="AA2453" s="206"/>
      <c r="AB2453" s="189" t="n">
        <f aca="false">IF(AA2453="SI",X2453,0)</f>
        <v>0</v>
      </c>
      <c r="AC2453" s="207"/>
      <c r="AD2453" s="207"/>
      <c r="AE2453" s="207"/>
      <c r="AF2453" s="207"/>
      <c r="AG2453" s="207"/>
      <c r="AH2453" s="208"/>
    </row>
    <row r="2454" customFormat="false" ht="13.5" hidden="false" customHeight="true" outlineLevel="0" collapsed="false">
      <c r="A2454" s="22" t="n">
        <v>2453</v>
      </c>
      <c r="B2454" s="180"/>
      <c r="C2454" s="22"/>
      <c r="D2454" s="22"/>
      <c r="E2454" s="22"/>
      <c r="F2454" s="22"/>
      <c r="G2454" s="22"/>
      <c r="H2454" s="183"/>
      <c r="I2454" s="183"/>
      <c r="J2454" s="22"/>
      <c r="K2454" s="191" t="e">
        <f aca="false">VLOOKUP('Altri Costi'!J2454,Legenda!$D$1:$F$258,2)</f>
        <v>#N/A</v>
      </c>
      <c r="L2454" s="22"/>
      <c r="M2454" s="22"/>
      <c r="N2454" s="203"/>
      <c r="O2454" s="183"/>
      <c r="P2454" s="22"/>
      <c r="Q2454" s="203"/>
      <c r="R2454" s="183"/>
      <c r="S2454" s="184" t="n">
        <f aca="false">'Piano Finanziario Annuale'!$F$6</f>
        <v>0</v>
      </c>
      <c r="T2454" s="185" t="n">
        <v>0</v>
      </c>
      <c r="U2454" s="186"/>
      <c r="V2454" s="187" t="n">
        <f aca="false">(T2454*U2454)</f>
        <v>0</v>
      </c>
      <c r="W2454" s="185" t="n">
        <v>0</v>
      </c>
      <c r="X2454" s="185" t="n">
        <f aca="false">IF(OR(S2454="sì",S2454="forfettario 190"),SUM(T2454+W2454),SUM(T2454+V2454+W2454))</f>
        <v>0</v>
      </c>
      <c r="Y2454" s="205"/>
      <c r="Z2454" s="205"/>
      <c r="AA2454" s="206"/>
      <c r="AB2454" s="189" t="n">
        <f aca="false">IF(AA2454="SI",X2454,0)</f>
        <v>0</v>
      </c>
      <c r="AC2454" s="207"/>
      <c r="AD2454" s="207"/>
      <c r="AE2454" s="207"/>
      <c r="AF2454" s="207"/>
      <c r="AG2454" s="207"/>
      <c r="AH2454" s="208"/>
    </row>
    <row r="2455" customFormat="false" ht="13.5" hidden="false" customHeight="true" outlineLevel="0" collapsed="false">
      <c r="A2455" s="22" t="n">
        <v>2454</v>
      </c>
      <c r="B2455" s="180"/>
      <c r="C2455" s="22"/>
      <c r="D2455" s="22"/>
      <c r="E2455" s="22"/>
      <c r="F2455" s="22"/>
      <c r="G2455" s="22"/>
      <c r="H2455" s="183"/>
      <c r="I2455" s="183"/>
      <c r="J2455" s="22"/>
      <c r="K2455" s="191" t="e">
        <f aca="false">VLOOKUP('Altri Costi'!J2455,Legenda!$D$1:$F$258,2)</f>
        <v>#N/A</v>
      </c>
      <c r="L2455" s="22"/>
      <c r="M2455" s="22"/>
      <c r="N2455" s="203"/>
      <c r="O2455" s="183"/>
      <c r="P2455" s="22"/>
      <c r="Q2455" s="203"/>
      <c r="R2455" s="183"/>
      <c r="S2455" s="184" t="n">
        <f aca="false">'Piano Finanziario Annuale'!$F$6</f>
        <v>0</v>
      </c>
      <c r="T2455" s="185" t="n">
        <v>0</v>
      </c>
      <c r="U2455" s="186"/>
      <c r="V2455" s="187" t="n">
        <f aca="false">(T2455*U2455)</f>
        <v>0</v>
      </c>
      <c r="W2455" s="185" t="n">
        <v>0</v>
      </c>
      <c r="X2455" s="185" t="n">
        <f aca="false">IF(OR(S2455="sì",S2455="forfettario 190"),SUM(T2455+W2455),SUM(T2455+V2455+W2455))</f>
        <v>0</v>
      </c>
      <c r="Y2455" s="205"/>
      <c r="Z2455" s="205"/>
      <c r="AA2455" s="206"/>
      <c r="AB2455" s="189" t="n">
        <f aca="false">IF(AA2455="SI",X2455,0)</f>
        <v>0</v>
      </c>
      <c r="AC2455" s="207"/>
      <c r="AD2455" s="207"/>
      <c r="AE2455" s="207"/>
      <c r="AF2455" s="207"/>
      <c r="AG2455" s="207"/>
      <c r="AH2455" s="208"/>
    </row>
    <row r="2456" customFormat="false" ht="13.5" hidden="false" customHeight="true" outlineLevel="0" collapsed="false">
      <c r="A2456" s="22" t="n">
        <v>2455</v>
      </c>
      <c r="B2456" s="180"/>
      <c r="C2456" s="22"/>
      <c r="D2456" s="22"/>
      <c r="E2456" s="22"/>
      <c r="F2456" s="22"/>
      <c r="G2456" s="22"/>
      <c r="H2456" s="183"/>
      <c r="I2456" s="183"/>
      <c r="J2456" s="22"/>
      <c r="K2456" s="191" t="e">
        <f aca="false">VLOOKUP('Altri Costi'!J2456,Legenda!$D$1:$F$258,2)</f>
        <v>#N/A</v>
      </c>
      <c r="L2456" s="22"/>
      <c r="M2456" s="22"/>
      <c r="N2456" s="203"/>
      <c r="O2456" s="183"/>
      <c r="P2456" s="22"/>
      <c r="Q2456" s="203"/>
      <c r="R2456" s="183"/>
      <c r="S2456" s="184" t="n">
        <f aca="false">'Piano Finanziario Annuale'!$F$6</f>
        <v>0</v>
      </c>
      <c r="T2456" s="185" t="n">
        <v>0</v>
      </c>
      <c r="U2456" s="186"/>
      <c r="V2456" s="187" t="n">
        <f aca="false">(T2456*U2456)</f>
        <v>0</v>
      </c>
      <c r="W2456" s="185" t="n">
        <v>0</v>
      </c>
      <c r="X2456" s="185" t="n">
        <f aca="false">IF(OR(S2456="sì",S2456="forfettario 190"),SUM(T2456+W2456),SUM(T2456+V2456+W2456))</f>
        <v>0</v>
      </c>
      <c r="Y2456" s="205"/>
      <c r="Z2456" s="205"/>
      <c r="AA2456" s="206"/>
      <c r="AB2456" s="189" t="n">
        <f aca="false">IF(AA2456="SI",X2456,0)</f>
        <v>0</v>
      </c>
      <c r="AC2456" s="207"/>
      <c r="AD2456" s="207"/>
      <c r="AE2456" s="207"/>
      <c r="AF2456" s="207"/>
      <c r="AG2456" s="207"/>
      <c r="AH2456" s="208"/>
    </row>
    <row r="2457" customFormat="false" ht="13.5" hidden="false" customHeight="true" outlineLevel="0" collapsed="false">
      <c r="A2457" s="22" t="n">
        <v>2456</v>
      </c>
      <c r="B2457" s="180"/>
      <c r="C2457" s="22"/>
      <c r="D2457" s="22"/>
      <c r="E2457" s="22"/>
      <c r="F2457" s="22"/>
      <c r="G2457" s="22"/>
      <c r="H2457" s="183"/>
      <c r="I2457" s="183"/>
      <c r="J2457" s="22"/>
      <c r="K2457" s="191" t="e">
        <f aca="false">VLOOKUP('Altri Costi'!J2457,Legenda!$D$1:$F$258,2)</f>
        <v>#N/A</v>
      </c>
      <c r="L2457" s="22"/>
      <c r="M2457" s="22"/>
      <c r="N2457" s="203"/>
      <c r="O2457" s="183"/>
      <c r="P2457" s="22"/>
      <c r="Q2457" s="203"/>
      <c r="R2457" s="183"/>
      <c r="S2457" s="184" t="n">
        <f aca="false">'Piano Finanziario Annuale'!$F$6</f>
        <v>0</v>
      </c>
      <c r="T2457" s="185" t="n">
        <v>0</v>
      </c>
      <c r="U2457" s="186"/>
      <c r="V2457" s="187" t="n">
        <f aca="false">(T2457*U2457)</f>
        <v>0</v>
      </c>
      <c r="W2457" s="185" t="n">
        <v>0</v>
      </c>
      <c r="X2457" s="185" t="n">
        <f aca="false">IF(OR(S2457="sì",S2457="forfettario 190"),SUM(T2457+W2457),SUM(T2457+V2457+W2457))</f>
        <v>0</v>
      </c>
      <c r="Y2457" s="205"/>
      <c r="Z2457" s="205"/>
      <c r="AA2457" s="206"/>
      <c r="AB2457" s="189" t="n">
        <f aca="false">IF(AA2457="SI",X2457,0)</f>
        <v>0</v>
      </c>
      <c r="AC2457" s="207"/>
      <c r="AD2457" s="207"/>
      <c r="AE2457" s="207"/>
      <c r="AF2457" s="207"/>
      <c r="AG2457" s="207"/>
      <c r="AH2457" s="208"/>
    </row>
    <row r="2458" customFormat="false" ht="13.5" hidden="false" customHeight="true" outlineLevel="0" collapsed="false">
      <c r="A2458" s="22" t="n">
        <v>2457</v>
      </c>
      <c r="B2458" s="180"/>
      <c r="C2458" s="22"/>
      <c r="D2458" s="22"/>
      <c r="E2458" s="22"/>
      <c r="F2458" s="22"/>
      <c r="G2458" s="22"/>
      <c r="H2458" s="183"/>
      <c r="I2458" s="183"/>
      <c r="J2458" s="22"/>
      <c r="K2458" s="191" t="e">
        <f aca="false">VLOOKUP('Altri Costi'!J2458,Legenda!$D$1:$F$258,2)</f>
        <v>#N/A</v>
      </c>
      <c r="L2458" s="22"/>
      <c r="M2458" s="22"/>
      <c r="N2458" s="203"/>
      <c r="O2458" s="183"/>
      <c r="P2458" s="22"/>
      <c r="Q2458" s="203"/>
      <c r="R2458" s="183"/>
      <c r="S2458" s="184" t="n">
        <f aca="false">'Piano Finanziario Annuale'!$F$6</f>
        <v>0</v>
      </c>
      <c r="T2458" s="185" t="n">
        <v>0</v>
      </c>
      <c r="U2458" s="186"/>
      <c r="V2458" s="187" t="n">
        <f aca="false">(T2458*U2458)</f>
        <v>0</v>
      </c>
      <c r="W2458" s="185" t="n">
        <v>0</v>
      </c>
      <c r="X2458" s="185" t="n">
        <f aca="false">IF(OR(S2458="sì",S2458="forfettario 190"),SUM(T2458+W2458),SUM(T2458+V2458+W2458))</f>
        <v>0</v>
      </c>
      <c r="Y2458" s="205"/>
      <c r="Z2458" s="205"/>
      <c r="AA2458" s="206"/>
      <c r="AB2458" s="189" t="n">
        <f aca="false">IF(AA2458="SI",X2458,0)</f>
        <v>0</v>
      </c>
      <c r="AC2458" s="207"/>
      <c r="AD2458" s="207"/>
      <c r="AE2458" s="207"/>
      <c r="AF2458" s="207"/>
      <c r="AG2458" s="207"/>
      <c r="AH2458" s="208"/>
    </row>
    <row r="2459" customFormat="false" ht="13.5" hidden="false" customHeight="true" outlineLevel="0" collapsed="false">
      <c r="A2459" s="22" t="n">
        <v>2458</v>
      </c>
      <c r="B2459" s="180"/>
      <c r="C2459" s="22"/>
      <c r="D2459" s="22"/>
      <c r="E2459" s="22"/>
      <c r="F2459" s="22"/>
      <c r="G2459" s="22"/>
      <c r="H2459" s="183"/>
      <c r="I2459" s="183"/>
      <c r="J2459" s="22"/>
      <c r="K2459" s="191" t="e">
        <f aca="false">VLOOKUP('Altri Costi'!J2459,Legenda!$D$1:$F$258,2)</f>
        <v>#N/A</v>
      </c>
      <c r="L2459" s="22"/>
      <c r="M2459" s="22"/>
      <c r="N2459" s="203"/>
      <c r="O2459" s="183"/>
      <c r="P2459" s="22"/>
      <c r="Q2459" s="203"/>
      <c r="R2459" s="183"/>
      <c r="S2459" s="184" t="n">
        <f aca="false">'Piano Finanziario Annuale'!$F$6</f>
        <v>0</v>
      </c>
      <c r="T2459" s="185" t="n">
        <v>0</v>
      </c>
      <c r="U2459" s="186"/>
      <c r="V2459" s="187" t="n">
        <f aca="false">(T2459*U2459)</f>
        <v>0</v>
      </c>
      <c r="W2459" s="185" t="n">
        <v>0</v>
      </c>
      <c r="X2459" s="185" t="n">
        <f aca="false">IF(OR(S2459="sì",S2459="forfettario 190"),SUM(T2459+W2459),SUM(T2459+V2459+W2459))</f>
        <v>0</v>
      </c>
      <c r="Y2459" s="205"/>
      <c r="Z2459" s="205"/>
      <c r="AA2459" s="206"/>
      <c r="AB2459" s="189" t="n">
        <f aca="false">IF(AA2459="SI",X2459,0)</f>
        <v>0</v>
      </c>
      <c r="AC2459" s="207"/>
      <c r="AD2459" s="207"/>
      <c r="AE2459" s="207"/>
      <c r="AF2459" s="207"/>
      <c r="AG2459" s="207"/>
      <c r="AH2459" s="208"/>
    </row>
    <row r="2460" customFormat="false" ht="13.5" hidden="false" customHeight="true" outlineLevel="0" collapsed="false">
      <c r="A2460" s="22" t="n">
        <v>2459</v>
      </c>
      <c r="B2460" s="180"/>
      <c r="C2460" s="22"/>
      <c r="D2460" s="22"/>
      <c r="E2460" s="22"/>
      <c r="F2460" s="22"/>
      <c r="G2460" s="22"/>
      <c r="H2460" s="183"/>
      <c r="I2460" s="183"/>
      <c r="J2460" s="22"/>
      <c r="K2460" s="191" t="e">
        <f aca="false">VLOOKUP('Altri Costi'!J2460,Legenda!$D$1:$F$258,2)</f>
        <v>#N/A</v>
      </c>
      <c r="L2460" s="22"/>
      <c r="M2460" s="22"/>
      <c r="N2460" s="203"/>
      <c r="O2460" s="183"/>
      <c r="P2460" s="22"/>
      <c r="Q2460" s="203"/>
      <c r="R2460" s="183"/>
      <c r="S2460" s="184" t="n">
        <f aca="false">'Piano Finanziario Annuale'!$F$6</f>
        <v>0</v>
      </c>
      <c r="T2460" s="185" t="n">
        <v>0</v>
      </c>
      <c r="U2460" s="186"/>
      <c r="V2460" s="187" t="n">
        <f aca="false">(T2460*U2460)</f>
        <v>0</v>
      </c>
      <c r="W2460" s="185" t="n">
        <v>0</v>
      </c>
      <c r="X2460" s="185" t="n">
        <f aca="false">IF(OR(S2460="sì",S2460="forfettario 190"),SUM(T2460+W2460),SUM(T2460+V2460+W2460))</f>
        <v>0</v>
      </c>
      <c r="Y2460" s="205"/>
      <c r="Z2460" s="205"/>
      <c r="AA2460" s="206"/>
      <c r="AB2460" s="189" t="n">
        <f aca="false">IF(AA2460="SI",X2460,0)</f>
        <v>0</v>
      </c>
      <c r="AC2460" s="207"/>
      <c r="AD2460" s="207"/>
      <c r="AE2460" s="207"/>
      <c r="AF2460" s="207"/>
      <c r="AG2460" s="207"/>
      <c r="AH2460" s="208"/>
    </row>
    <row r="2461" customFormat="false" ht="13.5" hidden="false" customHeight="true" outlineLevel="0" collapsed="false">
      <c r="A2461" s="22" t="n">
        <v>2460</v>
      </c>
      <c r="B2461" s="180"/>
      <c r="C2461" s="22"/>
      <c r="D2461" s="22"/>
      <c r="E2461" s="22"/>
      <c r="F2461" s="22"/>
      <c r="G2461" s="22"/>
      <c r="H2461" s="183"/>
      <c r="I2461" s="183"/>
      <c r="J2461" s="22"/>
      <c r="K2461" s="191" t="e">
        <f aca="false">VLOOKUP('Altri Costi'!J2461,Legenda!$D$1:$F$258,2)</f>
        <v>#N/A</v>
      </c>
      <c r="L2461" s="22"/>
      <c r="M2461" s="22"/>
      <c r="N2461" s="203"/>
      <c r="O2461" s="183"/>
      <c r="P2461" s="22"/>
      <c r="Q2461" s="203"/>
      <c r="R2461" s="183"/>
      <c r="S2461" s="184" t="n">
        <f aca="false">'Piano Finanziario Annuale'!$F$6</f>
        <v>0</v>
      </c>
      <c r="T2461" s="185" t="n">
        <v>0</v>
      </c>
      <c r="U2461" s="186"/>
      <c r="V2461" s="187" t="n">
        <f aca="false">(T2461*U2461)</f>
        <v>0</v>
      </c>
      <c r="W2461" s="185" t="n">
        <v>0</v>
      </c>
      <c r="X2461" s="185" t="n">
        <f aca="false">IF(OR(S2461="sì",S2461="forfettario 190"),SUM(T2461+W2461),SUM(T2461+V2461+W2461))</f>
        <v>0</v>
      </c>
      <c r="Y2461" s="205"/>
      <c r="Z2461" s="205"/>
      <c r="AA2461" s="206"/>
      <c r="AB2461" s="189" t="n">
        <f aca="false">IF(AA2461="SI",X2461,0)</f>
        <v>0</v>
      </c>
      <c r="AC2461" s="207"/>
      <c r="AD2461" s="207"/>
      <c r="AE2461" s="207"/>
      <c r="AF2461" s="207"/>
      <c r="AG2461" s="207"/>
      <c r="AH2461" s="208"/>
    </row>
    <row r="2462" customFormat="false" ht="13.5" hidden="false" customHeight="true" outlineLevel="0" collapsed="false">
      <c r="A2462" s="22" t="n">
        <v>2461</v>
      </c>
      <c r="B2462" s="180"/>
      <c r="C2462" s="22"/>
      <c r="D2462" s="22"/>
      <c r="E2462" s="22"/>
      <c r="F2462" s="22"/>
      <c r="G2462" s="22"/>
      <c r="H2462" s="183"/>
      <c r="I2462" s="183"/>
      <c r="J2462" s="22"/>
      <c r="K2462" s="191" t="e">
        <f aca="false">VLOOKUP('Altri Costi'!J2462,Legenda!$D$1:$F$258,2)</f>
        <v>#N/A</v>
      </c>
      <c r="L2462" s="22"/>
      <c r="M2462" s="22"/>
      <c r="N2462" s="203"/>
      <c r="O2462" s="183"/>
      <c r="P2462" s="22"/>
      <c r="Q2462" s="203"/>
      <c r="R2462" s="183"/>
      <c r="S2462" s="184" t="n">
        <f aca="false">'Piano Finanziario Annuale'!$F$6</f>
        <v>0</v>
      </c>
      <c r="T2462" s="185" t="n">
        <v>0</v>
      </c>
      <c r="U2462" s="186"/>
      <c r="V2462" s="187" t="n">
        <f aca="false">(T2462*U2462)</f>
        <v>0</v>
      </c>
      <c r="W2462" s="185" t="n">
        <v>0</v>
      </c>
      <c r="X2462" s="185" t="n">
        <f aca="false">IF(OR(S2462="sì",S2462="forfettario 190"),SUM(T2462+W2462),SUM(T2462+V2462+W2462))</f>
        <v>0</v>
      </c>
      <c r="Y2462" s="205"/>
      <c r="Z2462" s="205"/>
      <c r="AA2462" s="206"/>
      <c r="AB2462" s="189" t="n">
        <f aca="false">IF(AA2462="SI",X2462,0)</f>
        <v>0</v>
      </c>
      <c r="AC2462" s="207"/>
      <c r="AD2462" s="207"/>
      <c r="AE2462" s="207"/>
      <c r="AF2462" s="207"/>
      <c r="AG2462" s="207"/>
      <c r="AH2462" s="208"/>
    </row>
    <row r="2463" customFormat="false" ht="13.5" hidden="false" customHeight="true" outlineLevel="0" collapsed="false">
      <c r="A2463" s="22" t="n">
        <v>2462</v>
      </c>
      <c r="B2463" s="180"/>
      <c r="C2463" s="22"/>
      <c r="D2463" s="22"/>
      <c r="E2463" s="22"/>
      <c r="F2463" s="22"/>
      <c r="G2463" s="22"/>
      <c r="H2463" s="183"/>
      <c r="I2463" s="183"/>
      <c r="J2463" s="22"/>
      <c r="K2463" s="191" t="e">
        <f aca="false">VLOOKUP('Altri Costi'!J2463,Legenda!$D$1:$F$258,2)</f>
        <v>#N/A</v>
      </c>
      <c r="L2463" s="22"/>
      <c r="M2463" s="22"/>
      <c r="N2463" s="203"/>
      <c r="O2463" s="183"/>
      <c r="P2463" s="22"/>
      <c r="Q2463" s="203"/>
      <c r="R2463" s="183"/>
      <c r="S2463" s="184" t="n">
        <f aca="false">'Piano Finanziario Annuale'!$F$6</f>
        <v>0</v>
      </c>
      <c r="T2463" s="185" t="n">
        <v>0</v>
      </c>
      <c r="U2463" s="186"/>
      <c r="V2463" s="187" t="n">
        <f aca="false">(T2463*U2463)</f>
        <v>0</v>
      </c>
      <c r="W2463" s="185" t="n">
        <v>0</v>
      </c>
      <c r="X2463" s="185" t="n">
        <f aca="false">IF(OR(S2463="sì",S2463="forfettario 190"),SUM(T2463+W2463),SUM(T2463+V2463+W2463))</f>
        <v>0</v>
      </c>
      <c r="Y2463" s="205"/>
      <c r="Z2463" s="205"/>
      <c r="AA2463" s="206"/>
      <c r="AB2463" s="189" t="n">
        <f aca="false">IF(AA2463="SI",X2463,0)</f>
        <v>0</v>
      </c>
      <c r="AC2463" s="207"/>
      <c r="AD2463" s="207"/>
      <c r="AE2463" s="207"/>
      <c r="AF2463" s="207"/>
      <c r="AG2463" s="207"/>
      <c r="AH2463" s="208"/>
    </row>
    <row r="2464" customFormat="false" ht="13.5" hidden="false" customHeight="true" outlineLevel="0" collapsed="false">
      <c r="A2464" s="22" t="n">
        <v>2463</v>
      </c>
      <c r="B2464" s="180"/>
      <c r="C2464" s="22"/>
      <c r="D2464" s="22"/>
      <c r="E2464" s="22"/>
      <c r="F2464" s="22"/>
      <c r="G2464" s="22"/>
      <c r="H2464" s="183"/>
      <c r="I2464" s="183"/>
      <c r="J2464" s="22"/>
      <c r="K2464" s="191" t="e">
        <f aca="false">VLOOKUP('Altri Costi'!J2464,Legenda!$D$1:$F$258,2)</f>
        <v>#N/A</v>
      </c>
      <c r="L2464" s="22"/>
      <c r="M2464" s="22"/>
      <c r="N2464" s="203"/>
      <c r="O2464" s="183"/>
      <c r="P2464" s="22"/>
      <c r="Q2464" s="203"/>
      <c r="R2464" s="183"/>
      <c r="S2464" s="184" t="n">
        <f aca="false">'Piano Finanziario Annuale'!$F$6</f>
        <v>0</v>
      </c>
      <c r="T2464" s="185" t="n">
        <v>0</v>
      </c>
      <c r="U2464" s="186"/>
      <c r="V2464" s="187" t="n">
        <f aca="false">(T2464*U2464)</f>
        <v>0</v>
      </c>
      <c r="W2464" s="185" t="n">
        <v>0</v>
      </c>
      <c r="X2464" s="185" t="n">
        <f aca="false">IF(OR(S2464="sì",S2464="forfettario 190"),SUM(T2464+W2464),SUM(T2464+V2464+W2464))</f>
        <v>0</v>
      </c>
      <c r="Y2464" s="205"/>
      <c r="Z2464" s="205"/>
      <c r="AA2464" s="206"/>
      <c r="AB2464" s="189" t="n">
        <f aca="false">IF(AA2464="SI",X2464,0)</f>
        <v>0</v>
      </c>
      <c r="AC2464" s="207"/>
      <c r="AD2464" s="207"/>
      <c r="AE2464" s="207"/>
      <c r="AF2464" s="207"/>
      <c r="AG2464" s="207"/>
      <c r="AH2464" s="208"/>
    </row>
    <row r="2465" customFormat="false" ht="13.5" hidden="false" customHeight="true" outlineLevel="0" collapsed="false">
      <c r="A2465" s="22" t="n">
        <v>2464</v>
      </c>
      <c r="B2465" s="180"/>
      <c r="C2465" s="22"/>
      <c r="D2465" s="22"/>
      <c r="E2465" s="22"/>
      <c r="F2465" s="22"/>
      <c r="G2465" s="22"/>
      <c r="H2465" s="183"/>
      <c r="I2465" s="183"/>
      <c r="J2465" s="22"/>
      <c r="K2465" s="191" t="e">
        <f aca="false">VLOOKUP('Altri Costi'!J2465,Legenda!$D$1:$F$258,2)</f>
        <v>#N/A</v>
      </c>
      <c r="L2465" s="22"/>
      <c r="M2465" s="22"/>
      <c r="N2465" s="203"/>
      <c r="O2465" s="183"/>
      <c r="P2465" s="22"/>
      <c r="Q2465" s="203"/>
      <c r="R2465" s="183"/>
      <c r="S2465" s="184" t="n">
        <f aca="false">'Piano Finanziario Annuale'!$F$6</f>
        <v>0</v>
      </c>
      <c r="T2465" s="185" t="n">
        <v>0</v>
      </c>
      <c r="U2465" s="186"/>
      <c r="V2465" s="187" t="n">
        <f aca="false">(T2465*U2465)</f>
        <v>0</v>
      </c>
      <c r="W2465" s="185" t="n">
        <v>0</v>
      </c>
      <c r="X2465" s="185" t="n">
        <f aca="false">IF(OR(S2465="sì",S2465="forfettario 190"),SUM(T2465+W2465),SUM(T2465+V2465+W2465))</f>
        <v>0</v>
      </c>
      <c r="Y2465" s="205"/>
      <c r="Z2465" s="205"/>
      <c r="AA2465" s="206"/>
      <c r="AB2465" s="189" t="n">
        <f aca="false">IF(AA2465="SI",X2465,0)</f>
        <v>0</v>
      </c>
      <c r="AC2465" s="207"/>
      <c r="AD2465" s="207"/>
      <c r="AE2465" s="207"/>
      <c r="AF2465" s="207"/>
      <c r="AG2465" s="207"/>
      <c r="AH2465" s="208"/>
    </row>
    <row r="2466" customFormat="false" ht="13.5" hidden="false" customHeight="true" outlineLevel="0" collapsed="false">
      <c r="A2466" s="22" t="n">
        <v>2465</v>
      </c>
      <c r="B2466" s="180"/>
      <c r="C2466" s="22"/>
      <c r="D2466" s="22"/>
      <c r="E2466" s="22"/>
      <c r="F2466" s="22"/>
      <c r="G2466" s="22"/>
      <c r="H2466" s="183"/>
      <c r="I2466" s="183"/>
      <c r="J2466" s="22"/>
      <c r="K2466" s="191" t="e">
        <f aca="false">VLOOKUP('Altri Costi'!J2466,Legenda!$D$1:$F$258,2)</f>
        <v>#N/A</v>
      </c>
      <c r="L2466" s="22"/>
      <c r="M2466" s="22"/>
      <c r="N2466" s="203"/>
      <c r="O2466" s="183"/>
      <c r="P2466" s="22"/>
      <c r="Q2466" s="203"/>
      <c r="R2466" s="183"/>
      <c r="S2466" s="184" t="n">
        <f aca="false">'Piano Finanziario Annuale'!$F$6</f>
        <v>0</v>
      </c>
      <c r="T2466" s="185" t="n">
        <v>0</v>
      </c>
      <c r="U2466" s="186"/>
      <c r="V2466" s="187" t="n">
        <f aca="false">(T2466*U2466)</f>
        <v>0</v>
      </c>
      <c r="W2466" s="185" t="n">
        <v>0</v>
      </c>
      <c r="X2466" s="185" t="n">
        <f aca="false">IF(OR(S2466="sì",S2466="forfettario 190"),SUM(T2466+W2466),SUM(T2466+V2466+W2466))</f>
        <v>0</v>
      </c>
      <c r="Y2466" s="205"/>
      <c r="Z2466" s="205"/>
      <c r="AA2466" s="206"/>
      <c r="AB2466" s="189" t="n">
        <f aca="false">IF(AA2466="SI",X2466,0)</f>
        <v>0</v>
      </c>
      <c r="AC2466" s="207"/>
      <c r="AD2466" s="207"/>
      <c r="AE2466" s="207"/>
      <c r="AF2466" s="207"/>
      <c r="AG2466" s="207"/>
      <c r="AH2466" s="208"/>
    </row>
    <row r="2467" customFormat="false" ht="13.5" hidden="false" customHeight="true" outlineLevel="0" collapsed="false">
      <c r="A2467" s="22" t="n">
        <v>2466</v>
      </c>
      <c r="B2467" s="180"/>
      <c r="C2467" s="22"/>
      <c r="D2467" s="22"/>
      <c r="E2467" s="22"/>
      <c r="F2467" s="22"/>
      <c r="G2467" s="22"/>
      <c r="H2467" s="183"/>
      <c r="I2467" s="183"/>
      <c r="J2467" s="22"/>
      <c r="K2467" s="191" t="e">
        <f aca="false">VLOOKUP('Altri Costi'!J2467,Legenda!$D$1:$F$258,2)</f>
        <v>#N/A</v>
      </c>
      <c r="L2467" s="22"/>
      <c r="M2467" s="22"/>
      <c r="N2467" s="203"/>
      <c r="O2467" s="183"/>
      <c r="P2467" s="22"/>
      <c r="Q2467" s="203"/>
      <c r="R2467" s="183"/>
      <c r="S2467" s="184" t="n">
        <f aca="false">'Piano Finanziario Annuale'!$F$6</f>
        <v>0</v>
      </c>
      <c r="T2467" s="185" t="n">
        <v>0</v>
      </c>
      <c r="U2467" s="186"/>
      <c r="V2467" s="187" t="n">
        <f aca="false">(T2467*U2467)</f>
        <v>0</v>
      </c>
      <c r="W2467" s="185" t="n">
        <v>0</v>
      </c>
      <c r="X2467" s="185" t="n">
        <f aca="false">IF(OR(S2467="sì",S2467="forfettario 190"),SUM(T2467+W2467),SUM(T2467+V2467+W2467))</f>
        <v>0</v>
      </c>
      <c r="Y2467" s="205"/>
      <c r="Z2467" s="205"/>
      <c r="AA2467" s="206"/>
      <c r="AB2467" s="189" t="n">
        <f aca="false">IF(AA2467="SI",X2467,0)</f>
        <v>0</v>
      </c>
      <c r="AC2467" s="207"/>
      <c r="AD2467" s="207"/>
      <c r="AE2467" s="207"/>
      <c r="AF2467" s="207"/>
      <c r="AG2467" s="207"/>
      <c r="AH2467" s="208"/>
    </row>
    <row r="2468" customFormat="false" ht="13.5" hidden="false" customHeight="true" outlineLevel="0" collapsed="false">
      <c r="A2468" s="22" t="n">
        <v>2467</v>
      </c>
      <c r="B2468" s="180"/>
      <c r="C2468" s="22"/>
      <c r="D2468" s="22"/>
      <c r="E2468" s="22"/>
      <c r="F2468" s="22"/>
      <c r="G2468" s="22"/>
      <c r="H2468" s="183"/>
      <c r="I2468" s="183"/>
      <c r="J2468" s="22"/>
      <c r="K2468" s="191" t="e">
        <f aca="false">VLOOKUP('Altri Costi'!J2468,Legenda!$D$1:$F$258,2)</f>
        <v>#N/A</v>
      </c>
      <c r="L2468" s="22"/>
      <c r="M2468" s="22"/>
      <c r="N2468" s="203"/>
      <c r="O2468" s="183"/>
      <c r="P2468" s="22"/>
      <c r="Q2468" s="203"/>
      <c r="R2468" s="183"/>
      <c r="S2468" s="184" t="n">
        <f aca="false">'Piano Finanziario Annuale'!$F$6</f>
        <v>0</v>
      </c>
      <c r="T2468" s="185" t="n">
        <v>0</v>
      </c>
      <c r="U2468" s="186"/>
      <c r="V2468" s="187" t="n">
        <f aca="false">(T2468*U2468)</f>
        <v>0</v>
      </c>
      <c r="W2468" s="185" t="n">
        <v>0</v>
      </c>
      <c r="X2468" s="185" t="n">
        <f aca="false">IF(OR(S2468="sì",S2468="forfettario 190"),SUM(T2468+W2468),SUM(T2468+V2468+W2468))</f>
        <v>0</v>
      </c>
      <c r="Y2468" s="205"/>
      <c r="Z2468" s="205"/>
      <c r="AA2468" s="206"/>
      <c r="AB2468" s="189" t="n">
        <f aca="false">IF(AA2468="SI",X2468,0)</f>
        <v>0</v>
      </c>
      <c r="AC2468" s="207"/>
      <c r="AD2468" s="207"/>
      <c r="AE2468" s="207"/>
      <c r="AF2468" s="207"/>
      <c r="AG2468" s="207"/>
      <c r="AH2468" s="208"/>
    </row>
    <row r="2469" customFormat="false" ht="13.5" hidden="false" customHeight="true" outlineLevel="0" collapsed="false">
      <c r="A2469" s="22" t="n">
        <v>2468</v>
      </c>
      <c r="B2469" s="180"/>
      <c r="C2469" s="22"/>
      <c r="D2469" s="22"/>
      <c r="E2469" s="22"/>
      <c r="F2469" s="22"/>
      <c r="G2469" s="22"/>
      <c r="H2469" s="183"/>
      <c r="I2469" s="183"/>
      <c r="J2469" s="22"/>
      <c r="K2469" s="191" t="e">
        <f aca="false">VLOOKUP('Altri Costi'!J2469,Legenda!$D$1:$F$258,2)</f>
        <v>#N/A</v>
      </c>
      <c r="L2469" s="22"/>
      <c r="M2469" s="22"/>
      <c r="N2469" s="203"/>
      <c r="O2469" s="183"/>
      <c r="P2469" s="22"/>
      <c r="Q2469" s="203"/>
      <c r="R2469" s="183"/>
      <c r="S2469" s="184" t="n">
        <f aca="false">'Piano Finanziario Annuale'!$F$6</f>
        <v>0</v>
      </c>
      <c r="T2469" s="185" t="n">
        <v>0</v>
      </c>
      <c r="U2469" s="186"/>
      <c r="V2469" s="187" t="n">
        <f aca="false">(T2469*U2469)</f>
        <v>0</v>
      </c>
      <c r="W2469" s="185" t="n">
        <v>0</v>
      </c>
      <c r="X2469" s="185" t="n">
        <f aca="false">IF(OR(S2469="sì",S2469="forfettario 190"),SUM(T2469+W2469),SUM(T2469+V2469+W2469))</f>
        <v>0</v>
      </c>
      <c r="Y2469" s="205"/>
      <c r="Z2469" s="205"/>
      <c r="AA2469" s="206"/>
      <c r="AB2469" s="189" t="n">
        <f aca="false">IF(AA2469="SI",X2469,0)</f>
        <v>0</v>
      </c>
      <c r="AC2469" s="207"/>
      <c r="AD2469" s="207"/>
      <c r="AE2469" s="207"/>
      <c r="AF2469" s="207"/>
      <c r="AG2469" s="207"/>
      <c r="AH2469" s="208"/>
    </row>
    <row r="2470" customFormat="false" ht="13.5" hidden="false" customHeight="true" outlineLevel="0" collapsed="false">
      <c r="A2470" s="22" t="n">
        <v>2469</v>
      </c>
      <c r="B2470" s="180"/>
      <c r="C2470" s="22"/>
      <c r="D2470" s="22"/>
      <c r="E2470" s="22"/>
      <c r="F2470" s="22"/>
      <c r="G2470" s="22"/>
      <c r="H2470" s="183"/>
      <c r="I2470" s="183"/>
      <c r="J2470" s="22"/>
      <c r="K2470" s="191" t="e">
        <f aca="false">VLOOKUP('Altri Costi'!J2470,Legenda!$D$1:$F$258,2)</f>
        <v>#N/A</v>
      </c>
      <c r="L2470" s="22"/>
      <c r="M2470" s="22"/>
      <c r="N2470" s="203"/>
      <c r="O2470" s="183"/>
      <c r="P2470" s="22"/>
      <c r="Q2470" s="203"/>
      <c r="R2470" s="183"/>
      <c r="S2470" s="184" t="n">
        <f aca="false">'Piano Finanziario Annuale'!$F$6</f>
        <v>0</v>
      </c>
      <c r="T2470" s="185" t="n">
        <v>0</v>
      </c>
      <c r="U2470" s="186"/>
      <c r="V2470" s="187" t="n">
        <f aca="false">(T2470*U2470)</f>
        <v>0</v>
      </c>
      <c r="W2470" s="185" t="n">
        <v>0</v>
      </c>
      <c r="X2470" s="185" t="n">
        <f aca="false">IF(OR(S2470="sì",S2470="forfettario 190"),SUM(T2470+W2470),SUM(T2470+V2470+W2470))</f>
        <v>0</v>
      </c>
      <c r="Y2470" s="205"/>
      <c r="Z2470" s="205"/>
      <c r="AA2470" s="206"/>
      <c r="AB2470" s="189" t="n">
        <f aca="false">IF(AA2470="SI",X2470,0)</f>
        <v>0</v>
      </c>
      <c r="AC2470" s="207"/>
      <c r="AD2470" s="207"/>
      <c r="AE2470" s="207"/>
      <c r="AF2470" s="207"/>
      <c r="AG2470" s="207"/>
      <c r="AH2470" s="208"/>
    </row>
    <row r="2471" customFormat="false" ht="13.5" hidden="false" customHeight="true" outlineLevel="0" collapsed="false">
      <c r="A2471" s="22" t="n">
        <v>2470</v>
      </c>
      <c r="B2471" s="180"/>
      <c r="C2471" s="22"/>
      <c r="D2471" s="22"/>
      <c r="E2471" s="22"/>
      <c r="F2471" s="22"/>
      <c r="G2471" s="22"/>
      <c r="H2471" s="183"/>
      <c r="I2471" s="183"/>
      <c r="J2471" s="22"/>
      <c r="K2471" s="191" t="e">
        <f aca="false">VLOOKUP('Altri Costi'!J2471,Legenda!$D$1:$F$258,2)</f>
        <v>#N/A</v>
      </c>
      <c r="L2471" s="22"/>
      <c r="M2471" s="22"/>
      <c r="N2471" s="203"/>
      <c r="O2471" s="183"/>
      <c r="P2471" s="22"/>
      <c r="Q2471" s="203"/>
      <c r="R2471" s="183"/>
      <c r="S2471" s="184" t="n">
        <f aca="false">'Piano Finanziario Annuale'!$F$6</f>
        <v>0</v>
      </c>
      <c r="T2471" s="185" t="n">
        <v>0</v>
      </c>
      <c r="U2471" s="186"/>
      <c r="V2471" s="187" t="n">
        <f aca="false">(T2471*U2471)</f>
        <v>0</v>
      </c>
      <c r="W2471" s="185" t="n">
        <v>0</v>
      </c>
      <c r="X2471" s="185" t="n">
        <f aca="false">IF(OR(S2471="sì",S2471="forfettario 190"),SUM(T2471+W2471),SUM(T2471+V2471+W2471))</f>
        <v>0</v>
      </c>
      <c r="Y2471" s="205"/>
      <c r="Z2471" s="205"/>
      <c r="AA2471" s="206"/>
      <c r="AB2471" s="189" t="n">
        <f aca="false">IF(AA2471="SI",X2471,0)</f>
        <v>0</v>
      </c>
      <c r="AC2471" s="207"/>
      <c r="AD2471" s="207"/>
      <c r="AE2471" s="207"/>
      <c r="AF2471" s="207"/>
      <c r="AG2471" s="207"/>
      <c r="AH2471" s="208"/>
    </row>
    <row r="2472" customFormat="false" ht="13.5" hidden="false" customHeight="true" outlineLevel="0" collapsed="false">
      <c r="A2472" s="22" t="n">
        <v>2471</v>
      </c>
      <c r="B2472" s="180"/>
      <c r="C2472" s="22"/>
      <c r="D2472" s="22"/>
      <c r="E2472" s="22"/>
      <c r="F2472" s="22"/>
      <c r="G2472" s="22"/>
      <c r="H2472" s="183"/>
      <c r="I2472" s="183"/>
      <c r="J2472" s="22"/>
      <c r="K2472" s="191" t="e">
        <f aca="false">VLOOKUP('Altri Costi'!J2472,Legenda!$D$1:$F$258,2)</f>
        <v>#N/A</v>
      </c>
      <c r="L2472" s="22"/>
      <c r="M2472" s="22"/>
      <c r="N2472" s="203"/>
      <c r="O2472" s="183"/>
      <c r="P2472" s="22"/>
      <c r="Q2472" s="203"/>
      <c r="R2472" s="183"/>
      <c r="S2472" s="184" t="n">
        <f aca="false">'Piano Finanziario Annuale'!$F$6</f>
        <v>0</v>
      </c>
      <c r="T2472" s="185" t="n">
        <v>0</v>
      </c>
      <c r="U2472" s="186"/>
      <c r="V2472" s="187" t="n">
        <f aca="false">(T2472*U2472)</f>
        <v>0</v>
      </c>
      <c r="W2472" s="185" t="n">
        <v>0</v>
      </c>
      <c r="X2472" s="185" t="n">
        <f aca="false">IF(OR(S2472="sì",S2472="forfettario 190"),SUM(T2472+W2472),SUM(T2472+V2472+W2472))</f>
        <v>0</v>
      </c>
      <c r="Y2472" s="205"/>
      <c r="Z2472" s="205"/>
      <c r="AA2472" s="206"/>
      <c r="AB2472" s="189" t="n">
        <f aca="false">IF(AA2472="SI",X2472,0)</f>
        <v>0</v>
      </c>
      <c r="AC2472" s="207"/>
      <c r="AD2472" s="207"/>
      <c r="AE2472" s="207"/>
      <c r="AF2472" s="207"/>
      <c r="AG2472" s="207"/>
      <c r="AH2472" s="208"/>
    </row>
    <row r="2473" customFormat="false" ht="13.5" hidden="false" customHeight="true" outlineLevel="0" collapsed="false">
      <c r="A2473" s="22" t="n">
        <v>2472</v>
      </c>
      <c r="B2473" s="180"/>
      <c r="C2473" s="22"/>
      <c r="D2473" s="22"/>
      <c r="E2473" s="22"/>
      <c r="F2473" s="22"/>
      <c r="G2473" s="22"/>
      <c r="H2473" s="183"/>
      <c r="I2473" s="183"/>
      <c r="J2473" s="22"/>
      <c r="K2473" s="191" t="e">
        <f aca="false">VLOOKUP('Altri Costi'!J2473,Legenda!$D$1:$F$258,2)</f>
        <v>#N/A</v>
      </c>
      <c r="L2473" s="22"/>
      <c r="M2473" s="22"/>
      <c r="N2473" s="203"/>
      <c r="O2473" s="183"/>
      <c r="P2473" s="22"/>
      <c r="Q2473" s="203"/>
      <c r="R2473" s="183"/>
      <c r="S2473" s="184" t="n">
        <f aca="false">'Piano Finanziario Annuale'!$F$6</f>
        <v>0</v>
      </c>
      <c r="T2473" s="185" t="n">
        <v>0</v>
      </c>
      <c r="U2473" s="186"/>
      <c r="V2473" s="187" t="n">
        <f aca="false">(T2473*U2473)</f>
        <v>0</v>
      </c>
      <c r="W2473" s="185" t="n">
        <v>0</v>
      </c>
      <c r="X2473" s="185" t="n">
        <f aca="false">IF(OR(S2473="sì",S2473="forfettario 190"),SUM(T2473+W2473),SUM(T2473+V2473+W2473))</f>
        <v>0</v>
      </c>
      <c r="Y2473" s="205"/>
      <c r="Z2473" s="205"/>
      <c r="AA2473" s="206"/>
      <c r="AB2473" s="189" t="n">
        <f aca="false">IF(AA2473="SI",X2473,0)</f>
        <v>0</v>
      </c>
      <c r="AC2473" s="207"/>
      <c r="AD2473" s="207"/>
      <c r="AE2473" s="207"/>
      <c r="AF2473" s="207"/>
      <c r="AG2473" s="207"/>
      <c r="AH2473" s="208"/>
    </row>
    <row r="2474" customFormat="false" ht="13.5" hidden="false" customHeight="true" outlineLevel="0" collapsed="false">
      <c r="A2474" s="22" t="n">
        <v>2473</v>
      </c>
      <c r="B2474" s="180"/>
      <c r="C2474" s="22"/>
      <c r="D2474" s="22"/>
      <c r="E2474" s="22"/>
      <c r="F2474" s="22"/>
      <c r="G2474" s="22"/>
      <c r="H2474" s="183"/>
      <c r="I2474" s="183"/>
      <c r="J2474" s="22"/>
      <c r="K2474" s="191" t="e">
        <f aca="false">VLOOKUP('Altri Costi'!J2474,Legenda!$D$1:$F$258,2)</f>
        <v>#N/A</v>
      </c>
      <c r="L2474" s="22"/>
      <c r="M2474" s="22"/>
      <c r="N2474" s="203"/>
      <c r="O2474" s="183"/>
      <c r="P2474" s="22"/>
      <c r="Q2474" s="203"/>
      <c r="R2474" s="183"/>
      <c r="S2474" s="184" t="n">
        <f aca="false">'Piano Finanziario Annuale'!$F$6</f>
        <v>0</v>
      </c>
      <c r="T2474" s="185" t="n">
        <v>0</v>
      </c>
      <c r="U2474" s="186"/>
      <c r="V2474" s="187" t="n">
        <f aca="false">(T2474*U2474)</f>
        <v>0</v>
      </c>
      <c r="W2474" s="185" t="n">
        <v>0</v>
      </c>
      <c r="X2474" s="185" t="n">
        <f aca="false">IF(OR(S2474="sì",S2474="forfettario 190"),SUM(T2474+W2474),SUM(T2474+V2474+W2474))</f>
        <v>0</v>
      </c>
      <c r="Y2474" s="205"/>
      <c r="Z2474" s="205"/>
      <c r="AA2474" s="206"/>
      <c r="AB2474" s="189" t="n">
        <f aca="false">IF(AA2474="SI",X2474,0)</f>
        <v>0</v>
      </c>
      <c r="AC2474" s="207"/>
      <c r="AD2474" s="207"/>
      <c r="AE2474" s="207"/>
      <c r="AF2474" s="207"/>
      <c r="AG2474" s="207"/>
      <c r="AH2474" s="208"/>
    </row>
    <row r="2475" customFormat="false" ht="13.5" hidden="false" customHeight="true" outlineLevel="0" collapsed="false">
      <c r="A2475" s="22" t="n">
        <v>2474</v>
      </c>
      <c r="B2475" s="180"/>
      <c r="C2475" s="22"/>
      <c r="D2475" s="22"/>
      <c r="E2475" s="22"/>
      <c r="F2475" s="22"/>
      <c r="G2475" s="22"/>
      <c r="H2475" s="183"/>
      <c r="I2475" s="183"/>
      <c r="J2475" s="22"/>
      <c r="K2475" s="191" t="e">
        <f aca="false">VLOOKUP('Altri Costi'!J2475,Legenda!$D$1:$F$258,2)</f>
        <v>#N/A</v>
      </c>
      <c r="L2475" s="22"/>
      <c r="M2475" s="22"/>
      <c r="N2475" s="203"/>
      <c r="O2475" s="183"/>
      <c r="P2475" s="22"/>
      <c r="Q2475" s="203"/>
      <c r="R2475" s="183"/>
      <c r="S2475" s="184" t="n">
        <f aca="false">'Piano Finanziario Annuale'!$F$6</f>
        <v>0</v>
      </c>
      <c r="T2475" s="185" t="n">
        <v>0</v>
      </c>
      <c r="U2475" s="186"/>
      <c r="V2475" s="187" t="n">
        <f aca="false">(T2475*U2475)</f>
        <v>0</v>
      </c>
      <c r="W2475" s="185" t="n">
        <v>0</v>
      </c>
      <c r="X2475" s="185" t="n">
        <f aca="false">IF(OR(S2475="sì",S2475="forfettario 190"),SUM(T2475+W2475),SUM(T2475+V2475+W2475))</f>
        <v>0</v>
      </c>
      <c r="Y2475" s="205"/>
      <c r="Z2475" s="205"/>
      <c r="AA2475" s="206"/>
      <c r="AB2475" s="189" t="n">
        <f aca="false">IF(AA2475="SI",X2475,0)</f>
        <v>0</v>
      </c>
      <c r="AC2475" s="207"/>
      <c r="AD2475" s="207"/>
      <c r="AE2475" s="207"/>
      <c r="AF2475" s="207"/>
      <c r="AG2475" s="207"/>
      <c r="AH2475" s="208"/>
    </row>
    <row r="2476" customFormat="false" ht="13.5" hidden="false" customHeight="true" outlineLevel="0" collapsed="false">
      <c r="A2476" s="22" t="n">
        <v>2475</v>
      </c>
      <c r="B2476" s="180"/>
      <c r="C2476" s="22"/>
      <c r="D2476" s="22"/>
      <c r="E2476" s="22"/>
      <c r="F2476" s="22"/>
      <c r="G2476" s="22"/>
      <c r="H2476" s="183"/>
      <c r="I2476" s="183"/>
      <c r="J2476" s="22"/>
      <c r="K2476" s="191" t="e">
        <f aca="false">VLOOKUP('Altri Costi'!J2476,Legenda!$D$1:$F$258,2)</f>
        <v>#N/A</v>
      </c>
      <c r="L2476" s="22"/>
      <c r="M2476" s="22"/>
      <c r="N2476" s="203"/>
      <c r="O2476" s="183"/>
      <c r="P2476" s="22"/>
      <c r="Q2476" s="203"/>
      <c r="R2476" s="183"/>
      <c r="S2476" s="184" t="n">
        <f aca="false">'Piano Finanziario Annuale'!$F$6</f>
        <v>0</v>
      </c>
      <c r="T2476" s="185" t="n">
        <v>0</v>
      </c>
      <c r="U2476" s="186"/>
      <c r="V2476" s="187" t="n">
        <f aca="false">(T2476*U2476)</f>
        <v>0</v>
      </c>
      <c r="W2476" s="185" t="n">
        <v>0</v>
      </c>
      <c r="X2476" s="185" t="n">
        <f aca="false">IF(OR(S2476="sì",S2476="forfettario 190"),SUM(T2476+W2476),SUM(T2476+V2476+W2476))</f>
        <v>0</v>
      </c>
      <c r="Y2476" s="205"/>
      <c r="Z2476" s="205"/>
      <c r="AA2476" s="206"/>
      <c r="AB2476" s="189" t="n">
        <f aca="false">IF(AA2476="SI",X2476,0)</f>
        <v>0</v>
      </c>
      <c r="AC2476" s="207"/>
      <c r="AD2476" s="207"/>
      <c r="AE2476" s="207"/>
      <c r="AF2476" s="207"/>
      <c r="AG2476" s="207"/>
      <c r="AH2476" s="208"/>
    </row>
    <row r="2477" customFormat="false" ht="13.5" hidden="false" customHeight="true" outlineLevel="0" collapsed="false">
      <c r="A2477" s="22" t="n">
        <v>2476</v>
      </c>
      <c r="B2477" s="180"/>
      <c r="C2477" s="22"/>
      <c r="D2477" s="22"/>
      <c r="E2477" s="22"/>
      <c r="F2477" s="22"/>
      <c r="G2477" s="22"/>
      <c r="H2477" s="183"/>
      <c r="I2477" s="183"/>
      <c r="J2477" s="22"/>
      <c r="K2477" s="191" t="e">
        <f aca="false">VLOOKUP('Altri Costi'!J2477,Legenda!$D$1:$F$258,2)</f>
        <v>#N/A</v>
      </c>
      <c r="L2477" s="22"/>
      <c r="M2477" s="22"/>
      <c r="N2477" s="203"/>
      <c r="O2477" s="183"/>
      <c r="P2477" s="22"/>
      <c r="Q2477" s="203"/>
      <c r="R2477" s="183"/>
      <c r="S2477" s="184" t="n">
        <f aca="false">'Piano Finanziario Annuale'!$F$6</f>
        <v>0</v>
      </c>
      <c r="T2477" s="185" t="n">
        <v>0</v>
      </c>
      <c r="U2477" s="186"/>
      <c r="V2477" s="187" t="n">
        <f aca="false">(T2477*U2477)</f>
        <v>0</v>
      </c>
      <c r="W2477" s="185" t="n">
        <v>0</v>
      </c>
      <c r="X2477" s="185" t="n">
        <f aca="false">IF(OR(S2477="sì",S2477="forfettario 190"),SUM(T2477+W2477),SUM(T2477+V2477+W2477))</f>
        <v>0</v>
      </c>
      <c r="Y2477" s="205"/>
      <c r="Z2477" s="205"/>
      <c r="AA2477" s="206"/>
      <c r="AB2477" s="189" t="n">
        <f aca="false">IF(AA2477="SI",X2477,0)</f>
        <v>0</v>
      </c>
      <c r="AC2477" s="207"/>
      <c r="AD2477" s="207"/>
      <c r="AE2477" s="207"/>
      <c r="AF2477" s="207"/>
      <c r="AG2477" s="207"/>
      <c r="AH2477" s="208"/>
    </row>
    <row r="2478" customFormat="false" ht="13.5" hidden="false" customHeight="true" outlineLevel="0" collapsed="false">
      <c r="A2478" s="22" t="n">
        <v>2477</v>
      </c>
      <c r="B2478" s="180"/>
      <c r="C2478" s="22"/>
      <c r="D2478" s="22"/>
      <c r="E2478" s="22"/>
      <c r="F2478" s="22"/>
      <c r="G2478" s="22"/>
      <c r="H2478" s="183"/>
      <c r="I2478" s="183"/>
      <c r="J2478" s="22"/>
      <c r="K2478" s="191" t="e">
        <f aca="false">VLOOKUP('Altri Costi'!J2478,Legenda!$D$1:$F$258,2)</f>
        <v>#N/A</v>
      </c>
      <c r="L2478" s="22"/>
      <c r="M2478" s="22"/>
      <c r="N2478" s="203"/>
      <c r="O2478" s="183"/>
      <c r="P2478" s="22"/>
      <c r="Q2478" s="203"/>
      <c r="R2478" s="183"/>
      <c r="S2478" s="184" t="n">
        <f aca="false">'Piano Finanziario Annuale'!$F$6</f>
        <v>0</v>
      </c>
      <c r="T2478" s="185" t="n">
        <v>0</v>
      </c>
      <c r="U2478" s="186"/>
      <c r="V2478" s="187" t="n">
        <f aca="false">(T2478*U2478)</f>
        <v>0</v>
      </c>
      <c r="W2478" s="185" t="n">
        <v>0</v>
      </c>
      <c r="X2478" s="185" t="n">
        <f aca="false">IF(OR(S2478="sì",S2478="forfettario 190"),SUM(T2478+W2478),SUM(T2478+V2478+W2478))</f>
        <v>0</v>
      </c>
      <c r="Y2478" s="205"/>
      <c r="Z2478" s="205"/>
      <c r="AA2478" s="206"/>
      <c r="AB2478" s="189" t="n">
        <f aca="false">IF(AA2478="SI",X2478,0)</f>
        <v>0</v>
      </c>
      <c r="AC2478" s="207"/>
      <c r="AD2478" s="207"/>
      <c r="AE2478" s="207"/>
      <c r="AF2478" s="207"/>
      <c r="AG2478" s="207"/>
      <c r="AH2478" s="208"/>
    </row>
    <row r="2479" customFormat="false" ht="13.5" hidden="false" customHeight="true" outlineLevel="0" collapsed="false">
      <c r="A2479" s="22" t="n">
        <v>2478</v>
      </c>
      <c r="B2479" s="180"/>
      <c r="C2479" s="22"/>
      <c r="D2479" s="22"/>
      <c r="E2479" s="22"/>
      <c r="F2479" s="22"/>
      <c r="G2479" s="22"/>
      <c r="H2479" s="183"/>
      <c r="I2479" s="183"/>
      <c r="J2479" s="22"/>
      <c r="K2479" s="191" t="e">
        <f aca="false">VLOOKUP('Altri Costi'!J2479,Legenda!$D$1:$F$258,2)</f>
        <v>#N/A</v>
      </c>
      <c r="L2479" s="22"/>
      <c r="M2479" s="22"/>
      <c r="N2479" s="203"/>
      <c r="O2479" s="183"/>
      <c r="P2479" s="22"/>
      <c r="Q2479" s="203"/>
      <c r="R2479" s="183"/>
      <c r="S2479" s="184" t="n">
        <f aca="false">'Piano Finanziario Annuale'!$F$6</f>
        <v>0</v>
      </c>
      <c r="T2479" s="185" t="n">
        <v>0</v>
      </c>
      <c r="U2479" s="186"/>
      <c r="V2479" s="187" t="n">
        <f aca="false">(T2479*U2479)</f>
        <v>0</v>
      </c>
      <c r="W2479" s="185" t="n">
        <v>0</v>
      </c>
      <c r="X2479" s="185" t="n">
        <f aca="false">IF(OR(S2479="sì",S2479="forfettario 190"),SUM(T2479+W2479),SUM(T2479+V2479+W2479))</f>
        <v>0</v>
      </c>
      <c r="Y2479" s="205"/>
      <c r="Z2479" s="205"/>
      <c r="AA2479" s="206"/>
      <c r="AB2479" s="189" t="n">
        <f aca="false">IF(AA2479="SI",X2479,0)</f>
        <v>0</v>
      </c>
      <c r="AC2479" s="207"/>
      <c r="AD2479" s="207"/>
      <c r="AE2479" s="207"/>
      <c r="AF2479" s="207"/>
      <c r="AG2479" s="207"/>
      <c r="AH2479" s="208"/>
    </row>
    <row r="2480" customFormat="false" ht="13.5" hidden="false" customHeight="true" outlineLevel="0" collapsed="false">
      <c r="A2480" s="22" t="n">
        <v>2479</v>
      </c>
      <c r="B2480" s="180"/>
      <c r="C2480" s="22"/>
      <c r="D2480" s="22"/>
      <c r="E2480" s="22"/>
      <c r="F2480" s="22"/>
      <c r="G2480" s="22"/>
      <c r="H2480" s="183"/>
      <c r="I2480" s="183"/>
      <c r="J2480" s="22"/>
      <c r="K2480" s="191" t="e">
        <f aca="false">VLOOKUP('Altri Costi'!J2480,Legenda!$D$1:$F$258,2)</f>
        <v>#N/A</v>
      </c>
      <c r="L2480" s="22"/>
      <c r="M2480" s="22"/>
      <c r="N2480" s="203"/>
      <c r="O2480" s="183"/>
      <c r="P2480" s="22"/>
      <c r="Q2480" s="203"/>
      <c r="R2480" s="183"/>
      <c r="S2480" s="184" t="n">
        <f aca="false">'Piano Finanziario Annuale'!$F$6</f>
        <v>0</v>
      </c>
      <c r="T2480" s="185" t="n">
        <v>0</v>
      </c>
      <c r="U2480" s="186"/>
      <c r="V2480" s="187" t="n">
        <f aca="false">(T2480*U2480)</f>
        <v>0</v>
      </c>
      <c r="W2480" s="185" t="n">
        <v>0</v>
      </c>
      <c r="X2480" s="185" t="n">
        <f aca="false">IF(OR(S2480="sì",S2480="forfettario 190"),SUM(T2480+W2480),SUM(T2480+V2480+W2480))</f>
        <v>0</v>
      </c>
      <c r="Y2480" s="205"/>
      <c r="Z2480" s="205"/>
      <c r="AA2480" s="206"/>
      <c r="AB2480" s="189" t="n">
        <f aca="false">IF(AA2480="SI",X2480,0)</f>
        <v>0</v>
      </c>
      <c r="AC2480" s="207"/>
      <c r="AD2480" s="207"/>
      <c r="AE2480" s="207"/>
      <c r="AF2480" s="207"/>
      <c r="AG2480" s="207"/>
      <c r="AH2480" s="208"/>
    </row>
    <row r="2481" customFormat="false" ht="13.5" hidden="false" customHeight="true" outlineLevel="0" collapsed="false">
      <c r="A2481" s="22" t="n">
        <v>2480</v>
      </c>
      <c r="B2481" s="180"/>
      <c r="C2481" s="22"/>
      <c r="D2481" s="22"/>
      <c r="E2481" s="22"/>
      <c r="F2481" s="22"/>
      <c r="G2481" s="22"/>
      <c r="H2481" s="183"/>
      <c r="I2481" s="183"/>
      <c r="J2481" s="22"/>
      <c r="K2481" s="191" t="e">
        <f aca="false">VLOOKUP('Altri Costi'!J2481,Legenda!$D$1:$F$258,2)</f>
        <v>#N/A</v>
      </c>
      <c r="L2481" s="22"/>
      <c r="M2481" s="22"/>
      <c r="N2481" s="203"/>
      <c r="O2481" s="183"/>
      <c r="P2481" s="22"/>
      <c r="Q2481" s="203"/>
      <c r="R2481" s="183"/>
      <c r="S2481" s="184" t="n">
        <f aca="false">'Piano Finanziario Annuale'!$F$6</f>
        <v>0</v>
      </c>
      <c r="T2481" s="185" t="n">
        <v>0</v>
      </c>
      <c r="U2481" s="186"/>
      <c r="V2481" s="187" t="n">
        <f aca="false">(T2481*U2481)</f>
        <v>0</v>
      </c>
      <c r="W2481" s="185" t="n">
        <v>0</v>
      </c>
      <c r="X2481" s="185" t="n">
        <f aca="false">IF(OR(S2481="sì",S2481="forfettario 190"),SUM(T2481+W2481),SUM(T2481+V2481+W2481))</f>
        <v>0</v>
      </c>
      <c r="Y2481" s="205"/>
      <c r="Z2481" s="205"/>
      <c r="AA2481" s="206"/>
      <c r="AB2481" s="189" t="n">
        <f aca="false">IF(AA2481="SI",X2481,0)</f>
        <v>0</v>
      </c>
      <c r="AC2481" s="207"/>
      <c r="AD2481" s="207"/>
      <c r="AE2481" s="207"/>
      <c r="AF2481" s="207"/>
      <c r="AG2481" s="207"/>
      <c r="AH2481" s="208"/>
    </row>
    <row r="2482" customFormat="false" ht="13.5" hidden="false" customHeight="true" outlineLevel="0" collapsed="false">
      <c r="A2482" s="22" t="n">
        <v>2481</v>
      </c>
      <c r="B2482" s="180"/>
      <c r="C2482" s="22"/>
      <c r="D2482" s="22"/>
      <c r="E2482" s="22"/>
      <c r="F2482" s="22"/>
      <c r="G2482" s="22"/>
      <c r="H2482" s="183"/>
      <c r="I2482" s="183"/>
      <c r="J2482" s="22"/>
      <c r="K2482" s="191" t="e">
        <f aca="false">VLOOKUP('Altri Costi'!J2482,Legenda!$D$1:$F$258,2)</f>
        <v>#N/A</v>
      </c>
      <c r="L2482" s="22"/>
      <c r="M2482" s="22"/>
      <c r="N2482" s="203"/>
      <c r="O2482" s="183"/>
      <c r="P2482" s="22"/>
      <c r="Q2482" s="203"/>
      <c r="R2482" s="183"/>
      <c r="S2482" s="184" t="n">
        <f aca="false">'Piano Finanziario Annuale'!$F$6</f>
        <v>0</v>
      </c>
      <c r="T2482" s="185" t="n">
        <v>0</v>
      </c>
      <c r="U2482" s="186"/>
      <c r="V2482" s="187" t="n">
        <f aca="false">(T2482*U2482)</f>
        <v>0</v>
      </c>
      <c r="W2482" s="185" t="n">
        <v>0</v>
      </c>
      <c r="X2482" s="185" t="n">
        <f aca="false">IF(OR(S2482="sì",S2482="forfettario 190"),SUM(T2482+W2482),SUM(T2482+V2482+W2482))</f>
        <v>0</v>
      </c>
      <c r="Y2482" s="205"/>
      <c r="Z2482" s="205"/>
      <c r="AA2482" s="206"/>
      <c r="AB2482" s="189" t="n">
        <f aca="false">IF(AA2482="SI",X2482,0)</f>
        <v>0</v>
      </c>
      <c r="AC2482" s="207"/>
      <c r="AD2482" s="207"/>
      <c r="AE2482" s="207"/>
      <c r="AF2482" s="207"/>
      <c r="AG2482" s="207"/>
      <c r="AH2482" s="208"/>
    </row>
    <row r="2483" customFormat="false" ht="13.5" hidden="false" customHeight="true" outlineLevel="0" collapsed="false">
      <c r="A2483" s="22" t="n">
        <v>2482</v>
      </c>
      <c r="B2483" s="180"/>
      <c r="C2483" s="22"/>
      <c r="D2483" s="22"/>
      <c r="E2483" s="22"/>
      <c r="F2483" s="22"/>
      <c r="G2483" s="22"/>
      <c r="H2483" s="183"/>
      <c r="I2483" s="183"/>
      <c r="J2483" s="22"/>
      <c r="K2483" s="191" t="e">
        <f aca="false">VLOOKUP('Altri Costi'!J2483,Legenda!$D$1:$F$258,2)</f>
        <v>#N/A</v>
      </c>
      <c r="L2483" s="22"/>
      <c r="M2483" s="22"/>
      <c r="N2483" s="203"/>
      <c r="O2483" s="183"/>
      <c r="P2483" s="22"/>
      <c r="Q2483" s="203"/>
      <c r="R2483" s="183"/>
      <c r="S2483" s="184" t="n">
        <f aca="false">'Piano Finanziario Annuale'!$F$6</f>
        <v>0</v>
      </c>
      <c r="T2483" s="185" t="n">
        <v>0</v>
      </c>
      <c r="U2483" s="186"/>
      <c r="V2483" s="187" t="n">
        <f aca="false">(T2483*U2483)</f>
        <v>0</v>
      </c>
      <c r="W2483" s="185" t="n">
        <v>0</v>
      </c>
      <c r="X2483" s="185" t="n">
        <f aca="false">IF(OR(S2483="sì",S2483="forfettario 190"),SUM(T2483+W2483),SUM(T2483+V2483+W2483))</f>
        <v>0</v>
      </c>
      <c r="Y2483" s="205"/>
      <c r="Z2483" s="205"/>
      <c r="AA2483" s="206"/>
      <c r="AB2483" s="189" t="n">
        <f aca="false">IF(AA2483="SI",X2483,0)</f>
        <v>0</v>
      </c>
      <c r="AC2483" s="207"/>
      <c r="AD2483" s="207"/>
      <c r="AE2483" s="207"/>
      <c r="AF2483" s="207"/>
      <c r="AG2483" s="207"/>
      <c r="AH2483" s="208"/>
    </row>
    <row r="2484" customFormat="false" ht="13.5" hidden="false" customHeight="true" outlineLevel="0" collapsed="false">
      <c r="A2484" s="22" t="n">
        <v>2483</v>
      </c>
      <c r="B2484" s="180"/>
      <c r="C2484" s="22"/>
      <c r="D2484" s="22"/>
      <c r="E2484" s="22"/>
      <c r="F2484" s="22"/>
      <c r="G2484" s="22"/>
      <c r="H2484" s="183"/>
      <c r="I2484" s="183"/>
      <c r="J2484" s="22"/>
      <c r="K2484" s="191" t="e">
        <f aca="false">VLOOKUP('Altri Costi'!J2484,Legenda!$D$1:$F$258,2)</f>
        <v>#N/A</v>
      </c>
      <c r="L2484" s="22"/>
      <c r="M2484" s="22"/>
      <c r="N2484" s="203"/>
      <c r="O2484" s="183"/>
      <c r="P2484" s="22"/>
      <c r="Q2484" s="203"/>
      <c r="R2484" s="183"/>
      <c r="S2484" s="184" t="n">
        <f aca="false">'Piano Finanziario Annuale'!$F$6</f>
        <v>0</v>
      </c>
      <c r="T2484" s="185" t="n">
        <v>0</v>
      </c>
      <c r="U2484" s="186"/>
      <c r="V2484" s="187" t="n">
        <f aca="false">(T2484*U2484)</f>
        <v>0</v>
      </c>
      <c r="W2484" s="185" t="n">
        <v>0</v>
      </c>
      <c r="X2484" s="185" t="n">
        <f aca="false">IF(OR(S2484="sì",S2484="forfettario 190"),SUM(T2484+W2484),SUM(T2484+V2484+W2484))</f>
        <v>0</v>
      </c>
      <c r="Y2484" s="205"/>
      <c r="Z2484" s="205"/>
      <c r="AA2484" s="206"/>
      <c r="AB2484" s="189" t="n">
        <f aca="false">IF(AA2484="SI",X2484,0)</f>
        <v>0</v>
      </c>
      <c r="AC2484" s="207"/>
      <c r="AD2484" s="207"/>
      <c r="AE2484" s="207"/>
      <c r="AF2484" s="207"/>
      <c r="AG2484" s="207"/>
      <c r="AH2484" s="208"/>
    </row>
    <row r="2485" customFormat="false" ht="13.5" hidden="false" customHeight="true" outlineLevel="0" collapsed="false">
      <c r="A2485" s="22" t="n">
        <v>2484</v>
      </c>
      <c r="B2485" s="180"/>
      <c r="C2485" s="22"/>
      <c r="D2485" s="22"/>
      <c r="E2485" s="22"/>
      <c r="F2485" s="22"/>
      <c r="G2485" s="22"/>
      <c r="H2485" s="183"/>
      <c r="I2485" s="183"/>
      <c r="J2485" s="22"/>
      <c r="K2485" s="191" t="e">
        <f aca="false">VLOOKUP('Altri Costi'!J2485,Legenda!$D$1:$F$258,2)</f>
        <v>#N/A</v>
      </c>
      <c r="L2485" s="22"/>
      <c r="M2485" s="22"/>
      <c r="N2485" s="203"/>
      <c r="O2485" s="183"/>
      <c r="P2485" s="22"/>
      <c r="Q2485" s="203"/>
      <c r="R2485" s="183"/>
      <c r="S2485" s="184" t="n">
        <f aca="false">'Piano Finanziario Annuale'!$F$6</f>
        <v>0</v>
      </c>
      <c r="T2485" s="185" t="n">
        <v>0</v>
      </c>
      <c r="U2485" s="186"/>
      <c r="V2485" s="187" t="n">
        <f aca="false">(T2485*U2485)</f>
        <v>0</v>
      </c>
      <c r="W2485" s="185" t="n">
        <v>0</v>
      </c>
      <c r="X2485" s="185" t="n">
        <f aca="false">IF(OR(S2485="sì",S2485="forfettario 190"),SUM(T2485+W2485),SUM(T2485+V2485+W2485))</f>
        <v>0</v>
      </c>
      <c r="Y2485" s="205"/>
      <c r="Z2485" s="205"/>
      <c r="AA2485" s="206"/>
      <c r="AB2485" s="189" t="n">
        <f aca="false">IF(AA2485="SI",X2485,0)</f>
        <v>0</v>
      </c>
      <c r="AC2485" s="207"/>
      <c r="AD2485" s="207"/>
      <c r="AE2485" s="207"/>
      <c r="AF2485" s="207"/>
      <c r="AG2485" s="207"/>
      <c r="AH2485" s="208"/>
    </row>
    <row r="2486" customFormat="false" ht="13.5" hidden="false" customHeight="true" outlineLevel="0" collapsed="false">
      <c r="A2486" s="22" t="n">
        <v>2485</v>
      </c>
      <c r="B2486" s="180"/>
      <c r="C2486" s="22"/>
      <c r="D2486" s="22"/>
      <c r="E2486" s="22"/>
      <c r="F2486" s="22"/>
      <c r="G2486" s="22"/>
      <c r="H2486" s="183"/>
      <c r="I2486" s="183"/>
      <c r="J2486" s="22"/>
      <c r="K2486" s="191" t="e">
        <f aca="false">VLOOKUP('Altri Costi'!J2486,Legenda!$D$1:$F$258,2)</f>
        <v>#N/A</v>
      </c>
      <c r="L2486" s="22"/>
      <c r="M2486" s="22"/>
      <c r="N2486" s="203"/>
      <c r="O2486" s="183"/>
      <c r="P2486" s="22"/>
      <c r="Q2486" s="203"/>
      <c r="R2486" s="183"/>
      <c r="S2486" s="184" t="n">
        <f aca="false">'Piano Finanziario Annuale'!$F$6</f>
        <v>0</v>
      </c>
      <c r="T2486" s="185" t="n">
        <v>0</v>
      </c>
      <c r="U2486" s="186"/>
      <c r="V2486" s="187" t="n">
        <f aca="false">(T2486*U2486)</f>
        <v>0</v>
      </c>
      <c r="W2486" s="185" t="n">
        <v>0</v>
      </c>
      <c r="X2486" s="185" t="n">
        <f aca="false">IF(OR(S2486="sì",S2486="forfettario 190"),SUM(T2486+W2486),SUM(T2486+V2486+W2486))</f>
        <v>0</v>
      </c>
      <c r="Y2486" s="205"/>
      <c r="Z2486" s="205"/>
      <c r="AA2486" s="206"/>
      <c r="AB2486" s="189" t="n">
        <f aca="false">IF(AA2486="SI",X2486,0)</f>
        <v>0</v>
      </c>
      <c r="AC2486" s="207"/>
      <c r="AD2486" s="207"/>
      <c r="AE2486" s="207"/>
      <c r="AF2486" s="207"/>
      <c r="AG2486" s="207"/>
      <c r="AH2486" s="208"/>
    </row>
    <row r="2487" customFormat="false" ht="13.5" hidden="false" customHeight="true" outlineLevel="0" collapsed="false">
      <c r="A2487" s="22" t="n">
        <v>2486</v>
      </c>
      <c r="B2487" s="180"/>
      <c r="C2487" s="22"/>
      <c r="D2487" s="22"/>
      <c r="E2487" s="22"/>
      <c r="F2487" s="22"/>
      <c r="G2487" s="22"/>
      <c r="H2487" s="183"/>
      <c r="I2487" s="183"/>
      <c r="J2487" s="22"/>
      <c r="K2487" s="191" t="e">
        <f aca="false">VLOOKUP('Altri Costi'!J2487,Legenda!$D$1:$F$258,2)</f>
        <v>#N/A</v>
      </c>
      <c r="L2487" s="22"/>
      <c r="M2487" s="22"/>
      <c r="N2487" s="203"/>
      <c r="O2487" s="183"/>
      <c r="P2487" s="22"/>
      <c r="Q2487" s="203"/>
      <c r="R2487" s="183"/>
      <c r="S2487" s="184" t="n">
        <f aca="false">'Piano Finanziario Annuale'!$F$6</f>
        <v>0</v>
      </c>
      <c r="T2487" s="185" t="n">
        <v>0</v>
      </c>
      <c r="U2487" s="186"/>
      <c r="V2487" s="187" t="n">
        <f aca="false">(T2487*U2487)</f>
        <v>0</v>
      </c>
      <c r="W2487" s="185" t="n">
        <v>0</v>
      </c>
      <c r="X2487" s="185" t="n">
        <f aca="false">IF(OR(S2487="sì",S2487="forfettario 190"),SUM(T2487+W2487),SUM(T2487+V2487+W2487))</f>
        <v>0</v>
      </c>
      <c r="Y2487" s="205"/>
      <c r="Z2487" s="205"/>
      <c r="AA2487" s="206"/>
      <c r="AB2487" s="189" t="n">
        <f aca="false">IF(AA2487="SI",X2487,0)</f>
        <v>0</v>
      </c>
      <c r="AC2487" s="207"/>
      <c r="AD2487" s="207"/>
      <c r="AE2487" s="207"/>
      <c r="AF2487" s="207"/>
      <c r="AG2487" s="207"/>
      <c r="AH2487" s="208"/>
    </row>
    <row r="2488" customFormat="false" ht="13.5" hidden="false" customHeight="true" outlineLevel="0" collapsed="false">
      <c r="A2488" s="22" t="n">
        <v>2487</v>
      </c>
      <c r="B2488" s="180"/>
      <c r="C2488" s="22"/>
      <c r="D2488" s="22"/>
      <c r="E2488" s="22"/>
      <c r="F2488" s="22"/>
      <c r="G2488" s="22"/>
      <c r="H2488" s="183"/>
      <c r="I2488" s="183"/>
      <c r="J2488" s="22"/>
      <c r="K2488" s="191" t="e">
        <f aca="false">VLOOKUP('Altri Costi'!J2488,Legenda!$D$1:$F$258,2)</f>
        <v>#N/A</v>
      </c>
      <c r="L2488" s="22"/>
      <c r="M2488" s="22"/>
      <c r="N2488" s="203"/>
      <c r="O2488" s="183"/>
      <c r="P2488" s="22"/>
      <c r="Q2488" s="203"/>
      <c r="R2488" s="183"/>
      <c r="S2488" s="184" t="n">
        <f aca="false">'Piano Finanziario Annuale'!$F$6</f>
        <v>0</v>
      </c>
      <c r="T2488" s="185" t="n">
        <v>0</v>
      </c>
      <c r="U2488" s="186"/>
      <c r="V2488" s="187" t="n">
        <f aca="false">(T2488*U2488)</f>
        <v>0</v>
      </c>
      <c r="W2488" s="185" t="n">
        <v>0</v>
      </c>
      <c r="X2488" s="185" t="n">
        <f aca="false">IF(OR(S2488="sì",S2488="forfettario 190"),SUM(T2488+W2488),SUM(T2488+V2488+W2488))</f>
        <v>0</v>
      </c>
      <c r="Y2488" s="205"/>
      <c r="Z2488" s="205"/>
      <c r="AA2488" s="206"/>
      <c r="AB2488" s="189" t="n">
        <f aca="false">IF(AA2488="SI",X2488,0)</f>
        <v>0</v>
      </c>
      <c r="AC2488" s="207"/>
      <c r="AD2488" s="207"/>
      <c r="AE2488" s="207"/>
      <c r="AF2488" s="207"/>
      <c r="AG2488" s="207"/>
      <c r="AH2488" s="208"/>
    </row>
    <row r="2489" customFormat="false" ht="13.5" hidden="false" customHeight="true" outlineLevel="0" collapsed="false">
      <c r="A2489" s="22" t="n">
        <v>2488</v>
      </c>
      <c r="B2489" s="180"/>
      <c r="C2489" s="22"/>
      <c r="D2489" s="22"/>
      <c r="E2489" s="22"/>
      <c r="F2489" s="22"/>
      <c r="G2489" s="22"/>
      <c r="H2489" s="183"/>
      <c r="I2489" s="183"/>
      <c r="J2489" s="22"/>
      <c r="K2489" s="191" t="e">
        <f aca="false">VLOOKUP('Altri Costi'!J2489,Legenda!$D$1:$F$258,2)</f>
        <v>#N/A</v>
      </c>
      <c r="L2489" s="22"/>
      <c r="M2489" s="22"/>
      <c r="N2489" s="203"/>
      <c r="O2489" s="183"/>
      <c r="P2489" s="22"/>
      <c r="Q2489" s="203"/>
      <c r="R2489" s="183"/>
      <c r="S2489" s="184" t="n">
        <f aca="false">'Piano Finanziario Annuale'!$F$6</f>
        <v>0</v>
      </c>
      <c r="T2489" s="185" t="n">
        <v>0</v>
      </c>
      <c r="U2489" s="186"/>
      <c r="V2489" s="187" t="n">
        <f aca="false">(T2489*U2489)</f>
        <v>0</v>
      </c>
      <c r="W2489" s="185" t="n">
        <v>0</v>
      </c>
      <c r="X2489" s="185" t="n">
        <f aca="false">IF(OR(S2489="sì",S2489="forfettario 190"),SUM(T2489+W2489),SUM(T2489+V2489+W2489))</f>
        <v>0</v>
      </c>
      <c r="Y2489" s="205"/>
      <c r="Z2489" s="205"/>
      <c r="AA2489" s="206"/>
      <c r="AB2489" s="189" t="n">
        <f aca="false">IF(AA2489="SI",X2489,0)</f>
        <v>0</v>
      </c>
      <c r="AC2489" s="207"/>
      <c r="AD2489" s="207"/>
      <c r="AE2489" s="207"/>
      <c r="AF2489" s="207"/>
      <c r="AG2489" s="207"/>
      <c r="AH2489" s="208"/>
    </row>
    <row r="2490" customFormat="false" ht="13.5" hidden="false" customHeight="true" outlineLevel="0" collapsed="false">
      <c r="A2490" s="22" t="n">
        <v>2489</v>
      </c>
      <c r="B2490" s="180"/>
      <c r="C2490" s="22"/>
      <c r="D2490" s="22"/>
      <c r="E2490" s="22"/>
      <c r="F2490" s="22"/>
      <c r="G2490" s="22"/>
      <c r="H2490" s="183"/>
      <c r="I2490" s="183"/>
      <c r="J2490" s="22"/>
      <c r="K2490" s="191" t="e">
        <f aca="false">VLOOKUP('Altri Costi'!J2490,Legenda!$D$1:$F$258,2)</f>
        <v>#N/A</v>
      </c>
      <c r="L2490" s="22"/>
      <c r="M2490" s="22"/>
      <c r="N2490" s="203"/>
      <c r="O2490" s="183"/>
      <c r="P2490" s="22"/>
      <c r="Q2490" s="203"/>
      <c r="R2490" s="183"/>
      <c r="S2490" s="184" t="n">
        <f aca="false">'Piano Finanziario Annuale'!$F$6</f>
        <v>0</v>
      </c>
      <c r="T2490" s="185" t="n">
        <v>0</v>
      </c>
      <c r="U2490" s="186"/>
      <c r="V2490" s="187" t="n">
        <f aca="false">(T2490*U2490)</f>
        <v>0</v>
      </c>
      <c r="W2490" s="185" t="n">
        <v>0</v>
      </c>
      <c r="X2490" s="185" t="n">
        <f aca="false">IF(OR(S2490="sì",S2490="forfettario 190"),SUM(T2490+W2490),SUM(T2490+V2490+W2490))</f>
        <v>0</v>
      </c>
      <c r="Y2490" s="205"/>
      <c r="Z2490" s="205"/>
      <c r="AA2490" s="206"/>
      <c r="AB2490" s="189" t="n">
        <f aca="false">IF(AA2490="SI",X2490,0)</f>
        <v>0</v>
      </c>
      <c r="AC2490" s="207"/>
      <c r="AD2490" s="207"/>
      <c r="AE2490" s="207"/>
      <c r="AF2490" s="207"/>
      <c r="AG2490" s="207"/>
      <c r="AH2490" s="208"/>
    </row>
    <row r="2491" customFormat="false" ht="13.5" hidden="false" customHeight="true" outlineLevel="0" collapsed="false">
      <c r="A2491" s="22" t="n">
        <v>2490</v>
      </c>
      <c r="B2491" s="180"/>
      <c r="C2491" s="22"/>
      <c r="D2491" s="22"/>
      <c r="E2491" s="22"/>
      <c r="F2491" s="22"/>
      <c r="G2491" s="22"/>
      <c r="H2491" s="183"/>
      <c r="I2491" s="183"/>
      <c r="J2491" s="22"/>
      <c r="K2491" s="191" t="e">
        <f aca="false">VLOOKUP('Altri Costi'!J2491,Legenda!$D$1:$F$258,2)</f>
        <v>#N/A</v>
      </c>
      <c r="L2491" s="22"/>
      <c r="M2491" s="22"/>
      <c r="N2491" s="203"/>
      <c r="O2491" s="183"/>
      <c r="P2491" s="22"/>
      <c r="Q2491" s="203"/>
      <c r="R2491" s="183"/>
      <c r="S2491" s="184" t="n">
        <f aca="false">'Piano Finanziario Annuale'!$F$6</f>
        <v>0</v>
      </c>
      <c r="T2491" s="185" t="n">
        <v>0</v>
      </c>
      <c r="U2491" s="186"/>
      <c r="V2491" s="187" t="n">
        <f aca="false">(T2491*U2491)</f>
        <v>0</v>
      </c>
      <c r="W2491" s="185" t="n">
        <v>0</v>
      </c>
      <c r="X2491" s="185" t="n">
        <f aca="false">IF(OR(S2491="sì",S2491="forfettario 190"),SUM(T2491+W2491),SUM(T2491+V2491+W2491))</f>
        <v>0</v>
      </c>
      <c r="Y2491" s="205"/>
      <c r="Z2491" s="205"/>
      <c r="AA2491" s="206"/>
      <c r="AB2491" s="189" t="n">
        <f aca="false">IF(AA2491="SI",X2491,0)</f>
        <v>0</v>
      </c>
      <c r="AC2491" s="207"/>
      <c r="AD2491" s="207"/>
      <c r="AE2491" s="207"/>
      <c r="AF2491" s="207"/>
      <c r="AG2491" s="207"/>
      <c r="AH2491" s="208"/>
    </row>
    <row r="2492" customFormat="false" ht="13.5" hidden="false" customHeight="true" outlineLevel="0" collapsed="false">
      <c r="A2492" s="22" t="n">
        <v>2491</v>
      </c>
      <c r="B2492" s="180"/>
      <c r="C2492" s="22"/>
      <c r="D2492" s="22"/>
      <c r="E2492" s="22"/>
      <c r="F2492" s="22"/>
      <c r="G2492" s="22"/>
      <c r="H2492" s="183"/>
      <c r="I2492" s="183"/>
      <c r="J2492" s="22"/>
      <c r="K2492" s="191" t="e">
        <f aca="false">VLOOKUP('Altri Costi'!J2492,Legenda!$D$1:$F$258,2)</f>
        <v>#N/A</v>
      </c>
      <c r="L2492" s="22"/>
      <c r="M2492" s="22"/>
      <c r="N2492" s="203"/>
      <c r="O2492" s="183"/>
      <c r="P2492" s="22"/>
      <c r="Q2492" s="203"/>
      <c r="R2492" s="183"/>
      <c r="S2492" s="184" t="n">
        <f aca="false">'Piano Finanziario Annuale'!$F$6</f>
        <v>0</v>
      </c>
      <c r="T2492" s="185" t="n">
        <v>0</v>
      </c>
      <c r="U2492" s="186"/>
      <c r="V2492" s="187" t="n">
        <f aca="false">(T2492*U2492)</f>
        <v>0</v>
      </c>
      <c r="W2492" s="185" t="n">
        <v>0</v>
      </c>
      <c r="X2492" s="185" t="n">
        <f aca="false">IF(OR(S2492="sì",S2492="forfettario 190"),SUM(T2492+W2492),SUM(T2492+V2492+W2492))</f>
        <v>0</v>
      </c>
      <c r="Y2492" s="205"/>
      <c r="Z2492" s="205"/>
      <c r="AA2492" s="206"/>
      <c r="AB2492" s="189" t="n">
        <f aca="false">IF(AA2492="SI",X2492,0)</f>
        <v>0</v>
      </c>
      <c r="AC2492" s="207"/>
      <c r="AD2492" s="207"/>
      <c r="AE2492" s="207"/>
      <c r="AF2492" s="207"/>
      <c r="AG2492" s="207"/>
      <c r="AH2492" s="208"/>
    </row>
    <row r="2493" customFormat="false" ht="13.5" hidden="false" customHeight="true" outlineLevel="0" collapsed="false">
      <c r="A2493" s="22" t="n">
        <v>2492</v>
      </c>
      <c r="B2493" s="180"/>
      <c r="C2493" s="22"/>
      <c r="D2493" s="22"/>
      <c r="E2493" s="22"/>
      <c r="F2493" s="22"/>
      <c r="G2493" s="22"/>
      <c r="H2493" s="183"/>
      <c r="I2493" s="183"/>
      <c r="J2493" s="22"/>
      <c r="K2493" s="191" t="e">
        <f aca="false">VLOOKUP('Altri Costi'!J2493,Legenda!$D$1:$F$258,2)</f>
        <v>#N/A</v>
      </c>
      <c r="L2493" s="22"/>
      <c r="M2493" s="22"/>
      <c r="N2493" s="203"/>
      <c r="O2493" s="183"/>
      <c r="P2493" s="22"/>
      <c r="Q2493" s="203"/>
      <c r="R2493" s="183"/>
      <c r="S2493" s="184" t="n">
        <f aca="false">'Piano Finanziario Annuale'!$F$6</f>
        <v>0</v>
      </c>
      <c r="T2493" s="185" t="n">
        <v>0</v>
      </c>
      <c r="U2493" s="186"/>
      <c r="V2493" s="187" t="n">
        <f aca="false">(T2493*U2493)</f>
        <v>0</v>
      </c>
      <c r="W2493" s="185" t="n">
        <v>0</v>
      </c>
      <c r="X2493" s="185" t="n">
        <f aca="false">IF(OR(S2493="sì",S2493="forfettario 190"),SUM(T2493+W2493),SUM(T2493+V2493+W2493))</f>
        <v>0</v>
      </c>
      <c r="Y2493" s="205"/>
      <c r="Z2493" s="205"/>
      <c r="AA2493" s="206"/>
      <c r="AB2493" s="189" t="n">
        <f aca="false">IF(AA2493="SI",X2493,0)</f>
        <v>0</v>
      </c>
      <c r="AC2493" s="207"/>
      <c r="AD2493" s="207"/>
      <c r="AE2493" s="207"/>
      <c r="AF2493" s="207"/>
      <c r="AG2493" s="207"/>
      <c r="AH2493" s="208"/>
    </row>
    <row r="2494" customFormat="false" ht="13.5" hidden="false" customHeight="true" outlineLevel="0" collapsed="false">
      <c r="A2494" s="22" t="n">
        <v>2493</v>
      </c>
      <c r="B2494" s="180"/>
      <c r="C2494" s="22"/>
      <c r="D2494" s="22"/>
      <c r="E2494" s="22"/>
      <c r="F2494" s="22"/>
      <c r="G2494" s="22"/>
      <c r="H2494" s="183"/>
      <c r="I2494" s="183"/>
      <c r="J2494" s="22"/>
      <c r="K2494" s="191" t="e">
        <f aca="false">VLOOKUP('Altri Costi'!J2494,Legenda!$D$1:$F$258,2)</f>
        <v>#N/A</v>
      </c>
      <c r="L2494" s="22"/>
      <c r="M2494" s="22"/>
      <c r="N2494" s="203"/>
      <c r="O2494" s="183"/>
      <c r="P2494" s="22"/>
      <c r="Q2494" s="203"/>
      <c r="R2494" s="183"/>
      <c r="S2494" s="184" t="n">
        <f aca="false">'Piano Finanziario Annuale'!$F$6</f>
        <v>0</v>
      </c>
      <c r="T2494" s="185" t="n">
        <v>0</v>
      </c>
      <c r="U2494" s="186"/>
      <c r="V2494" s="187" t="n">
        <f aca="false">(T2494*U2494)</f>
        <v>0</v>
      </c>
      <c r="W2494" s="185" t="n">
        <v>0</v>
      </c>
      <c r="X2494" s="185" t="n">
        <f aca="false">IF(OR(S2494="sì",S2494="forfettario 190"),SUM(T2494+W2494),SUM(T2494+V2494+W2494))</f>
        <v>0</v>
      </c>
      <c r="Y2494" s="205"/>
      <c r="Z2494" s="205"/>
      <c r="AA2494" s="206"/>
      <c r="AB2494" s="189" t="n">
        <f aca="false">IF(AA2494="SI",X2494,0)</f>
        <v>0</v>
      </c>
      <c r="AC2494" s="207"/>
      <c r="AD2494" s="207"/>
      <c r="AE2494" s="207"/>
      <c r="AF2494" s="207"/>
      <c r="AG2494" s="207"/>
      <c r="AH2494" s="208"/>
    </row>
    <row r="2495" customFormat="false" ht="13.5" hidden="false" customHeight="true" outlineLevel="0" collapsed="false">
      <c r="A2495" s="22" t="n">
        <v>2494</v>
      </c>
      <c r="B2495" s="180"/>
      <c r="C2495" s="22"/>
      <c r="D2495" s="22"/>
      <c r="E2495" s="22"/>
      <c r="F2495" s="22"/>
      <c r="G2495" s="22"/>
      <c r="H2495" s="183"/>
      <c r="I2495" s="183"/>
      <c r="J2495" s="22"/>
      <c r="K2495" s="191" t="e">
        <f aca="false">VLOOKUP('Altri Costi'!J2495,Legenda!$D$1:$F$258,2)</f>
        <v>#N/A</v>
      </c>
      <c r="L2495" s="22"/>
      <c r="M2495" s="22"/>
      <c r="N2495" s="203"/>
      <c r="O2495" s="183"/>
      <c r="P2495" s="22"/>
      <c r="Q2495" s="203"/>
      <c r="R2495" s="183"/>
      <c r="S2495" s="184" t="n">
        <f aca="false">'Piano Finanziario Annuale'!$F$6</f>
        <v>0</v>
      </c>
      <c r="T2495" s="185" t="n">
        <v>0</v>
      </c>
      <c r="U2495" s="186"/>
      <c r="V2495" s="187" t="n">
        <f aca="false">(T2495*U2495)</f>
        <v>0</v>
      </c>
      <c r="W2495" s="185" t="n">
        <v>0</v>
      </c>
      <c r="X2495" s="185" t="n">
        <f aca="false">IF(OR(S2495="sì",S2495="forfettario 190"),SUM(T2495+W2495),SUM(T2495+V2495+W2495))</f>
        <v>0</v>
      </c>
      <c r="Y2495" s="205"/>
      <c r="Z2495" s="205"/>
      <c r="AA2495" s="206"/>
      <c r="AB2495" s="189" t="n">
        <f aca="false">IF(AA2495="SI",X2495,0)</f>
        <v>0</v>
      </c>
      <c r="AC2495" s="207"/>
      <c r="AD2495" s="207"/>
      <c r="AE2495" s="207"/>
      <c r="AF2495" s="207"/>
      <c r="AG2495" s="207"/>
      <c r="AH2495" s="208"/>
    </row>
    <row r="2496" customFormat="false" ht="13.5" hidden="false" customHeight="true" outlineLevel="0" collapsed="false">
      <c r="A2496" s="22" t="n">
        <v>2495</v>
      </c>
      <c r="B2496" s="180"/>
      <c r="C2496" s="22"/>
      <c r="D2496" s="22"/>
      <c r="E2496" s="22"/>
      <c r="F2496" s="22"/>
      <c r="G2496" s="22"/>
      <c r="H2496" s="183"/>
      <c r="I2496" s="183"/>
      <c r="J2496" s="22"/>
      <c r="K2496" s="191" t="e">
        <f aca="false">VLOOKUP('Altri Costi'!J2496,Legenda!$D$1:$F$258,2)</f>
        <v>#N/A</v>
      </c>
      <c r="L2496" s="22"/>
      <c r="M2496" s="22"/>
      <c r="N2496" s="203"/>
      <c r="O2496" s="183"/>
      <c r="P2496" s="22"/>
      <c r="Q2496" s="203"/>
      <c r="R2496" s="183"/>
      <c r="S2496" s="184" t="n">
        <f aca="false">'Piano Finanziario Annuale'!$F$6</f>
        <v>0</v>
      </c>
      <c r="T2496" s="185" t="n">
        <v>0</v>
      </c>
      <c r="U2496" s="186"/>
      <c r="V2496" s="187" t="n">
        <f aca="false">(T2496*U2496)</f>
        <v>0</v>
      </c>
      <c r="W2496" s="185" t="n">
        <v>0</v>
      </c>
      <c r="X2496" s="185" t="n">
        <f aca="false">IF(OR(S2496="sì",S2496="forfettario 190"),SUM(T2496+W2496),SUM(T2496+V2496+W2496))</f>
        <v>0</v>
      </c>
      <c r="Y2496" s="205"/>
      <c r="Z2496" s="205"/>
      <c r="AA2496" s="206"/>
      <c r="AB2496" s="189" t="n">
        <f aca="false">IF(AA2496="SI",X2496,0)</f>
        <v>0</v>
      </c>
      <c r="AC2496" s="207"/>
      <c r="AD2496" s="207"/>
      <c r="AE2496" s="207"/>
      <c r="AF2496" s="207"/>
      <c r="AG2496" s="207"/>
      <c r="AH2496" s="208"/>
    </row>
    <row r="2497" customFormat="false" ht="13.5" hidden="false" customHeight="true" outlineLevel="0" collapsed="false">
      <c r="A2497" s="22" t="n">
        <v>2496</v>
      </c>
      <c r="B2497" s="180"/>
      <c r="C2497" s="22"/>
      <c r="D2497" s="22"/>
      <c r="E2497" s="22"/>
      <c r="F2497" s="22"/>
      <c r="G2497" s="22"/>
      <c r="H2497" s="183"/>
      <c r="I2497" s="183"/>
      <c r="J2497" s="22"/>
      <c r="K2497" s="191" t="e">
        <f aca="false">VLOOKUP('Altri Costi'!J2497,Legenda!$D$1:$F$258,2)</f>
        <v>#N/A</v>
      </c>
      <c r="L2497" s="22"/>
      <c r="M2497" s="22"/>
      <c r="N2497" s="203"/>
      <c r="O2497" s="183"/>
      <c r="P2497" s="22"/>
      <c r="Q2497" s="203"/>
      <c r="R2497" s="183"/>
      <c r="S2497" s="184" t="n">
        <f aca="false">'Piano Finanziario Annuale'!$F$6</f>
        <v>0</v>
      </c>
      <c r="T2497" s="185" t="n">
        <v>0</v>
      </c>
      <c r="U2497" s="186"/>
      <c r="V2497" s="187" t="n">
        <f aca="false">(T2497*U2497)</f>
        <v>0</v>
      </c>
      <c r="W2497" s="185" t="n">
        <v>0</v>
      </c>
      <c r="X2497" s="185" t="n">
        <f aca="false">IF(OR(S2497="sì",S2497="forfettario 190"),SUM(T2497+W2497),SUM(T2497+V2497+W2497))</f>
        <v>0</v>
      </c>
      <c r="Y2497" s="205"/>
      <c r="Z2497" s="205"/>
      <c r="AA2497" s="206"/>
      <c r="AB2497" s="189" t="n">
        <f aca="false">IF(AA2497="SI",X2497,0)</f>
        <v>0</v>
      </c>
      <c r="AC2497" s="207"/>
      <c r="AD2497" s="207"/>
      <c r="AE2497" s="207"/>
      <c r="AF2497" s="207"/>
      <c r="AG2497" s="207"/>
      <c r="AH2497" s="208"/>
    </row>
    <row r="2498" customFormat="false" ht="13.5" hidden="false" customHeight="true" outlineLevel="0" collapsed="false">
      <c r="A2498" s="22" t="n">
        <v>2497</v>
      </c>
      <c r="B2498" s="180"/>
      <c r="C2498" s="22"/>
      <c r="D2498" s="22"/>
      <c r="E2498" s="22"/>
      <c r="F2498" s="22"/>
      <c r="G2498" s="22"/>
      <c r="H2498" s="183"/>
      <c r="I2498" s="183"/>
      <c r="J2498" s="22"/>
      <c r="K2498" s="191" t="e">
        <f aca="false">VLOOKUP('Altri Costi'!J2498,Legenda!$D$1:$F$258,2)</f>
        <v>#N/A</v>
      </c>
      <c r="L2498" s="22"/>
      <c r="M2498" s="22"/>
      <c r="N2498" s="203"/>
      <c r="O2498" s="183"/>
      <c r="P2498" s="22"/>
      <c r="Q2498" s="203"/>
      <c r="R2498" s="183"/>
      <c r="S2498" s="184" t="n">
        <f aca="false">'Piano Finanziario Annuale'!$F$6</f>
        <v>0</v>
      </c>
      <c r="T2498" s="185" t="n">
        <v>0</v>
      </c>
      <c r="U2498" s="186"/>
      <c r="V2498" s="187" t="n">
        <f aca="false">(T2498*U2498)</f>
        <v>0</v>
      </c>
      <c r="W2498" s="185" t="n">
        <v>0</v>
      </c>
      <c r="X2498" s="185" t="n">
        <f aca="false">IF(OR(S2498="sì",S2498="forfettario 190"),SUM(T2498+W2498),SUM(T2498+V2498+W2498))</f>
        <v>0</v>
      </c>
      <c r="Y2498" s="205"/>
      <c r="Z2498" s="205"/>
      <c r="AA2498" s="206"/>
      <c r="AB2498" s="189" t="n">
        <f aca="false">IF(AA2498="SI",X2498,0)</f>
        <v>0</v>
      </c>
      <c r="AC2498" s="207"/>
      <c r="AD2498" s="207"/>
      <c r="AE2498" s="207"/>
      <c r="AF2498" s="207"/>
      <c r="AG2498" s="207"/>
      <c r="AH2498" s="208"/>
    </row>
    <row r="2499" customFormat="false" ht="13.5" hidden="false" customHeight="true" outlineLevel="0" collapsed="false">
      <c r="A2499" s="22" t="n">
        <v>2498</v>
      </c>
      <c r="B2499" s="180"/>
      <c r="C2499" s="22"/>
      <c r="D2499" s="22"/>
      <c r="E2499" s="22"/>
      <c r="F2499" s="22"/>
      <c r="G2499" s="22"/>
      <c r="H2499" s="183"/>
      <c r="I2499" s="183"/>
      <c r="J2499" s="22"/>
      <c r="K2499" s="191" t="e">
        <f aca="false">VLOOKUP('Altri Costi'!J2499,Legenda!$D$1:$F$258,2)</f>
        <v>#N/A</v>
      </c>
      <c r="L2499" s="22"/>
      <c r="M2499" s="22"/>
      <c r="N2499" s="203"/>
      <c r="O2499" s="183"/>
      <c r="P2499" s="22"/>
      <c r="Q2499" s="203"/>
      <c r="R2499" s="183"/>
      <c r="S2499" s="184" t="n">
        <f aca="false">'Piano Finanziario Annuale'!$F$6</f>
        <v>0</v>
      </c>
      <c r="T2499" s="185" t="n">
        <v>0</v>
      </c>
      <c r="U2499" s="186"/>
      <c r="V2499" s="187" t="n">
        <f aca="false">(T2499*U2499)</f>
        <v>0</v>
      </c>
      <c r="W2499" s="185" t="n">
        <v>0</v>
      </c>
      <c r="X2499" s="185" t="n">
        <f aca="false">IF(OR(S2499="sì",S2499="forfettario 190"),SUM(T2499+W2499),SUM(T2499+V2499+W2499))</f>
        <v>0</v>
      </c>
      <c r="Y2499" s="205"/>
      <c r="Z2499" s="205"/>
      <c r="AA2499" s="206"/>
      <c r="AB2499" s="189" t="n">
        <f aca="false">IF(AA2499="SI",X2499,0)</f>
        <v>0</v>
      </c>
      <c r="AC2499" s="207"/>
      <c r="AD2499" s="207"/>
      <c r="AE2499" s="207"/>
      <c r="AF2499" s="207"/>
      <c r="AG2499" s="207"/>
      <c r="AH2499" s="208"/>
    </row>
    <row r="2500" customFormat="false" ht="13.5" hidden="false" customHeight="true" outlineLevel="0" collapsed="false">
      <c r="A2500" s="22" t="n">
        <v>2499</v>
      </c>
      <c r="B2500" s="180"/>
      <c r="C2500" s="22"/>
      <c r="D2500" s="22"/>
      <c r="E2500" s="22"/>
      <c r="F2500" s="22"/>
      <c r="G2500" s="22"/>
      <c r="H2500" s="183"/>
      <c r="I2500" s="183"/>
      <c r="J2500" s="22"/>
      <c r="K2500" s="191" t="e">
        <f aca="false">VLOOKUP('Altri Costi'!J2500,Legenda!$D$1:$F$258,2)</f>
        <v>#N/A</v>
      </c>
      <c r="L2500" s="22"/>
      <c r="M2500" s="22"/>
      <c r="N2500" s="203"/>
      <c r="O2500" s="183"/>
      <c r="P2500" s="22"/>
      <c r="Q2500" s="203"/>
      <c r="R2500" s="183"/>
      <c r="S2500" s="184" t="n">
        <f aca="false">'Piano Finanziario Annuale'!$F$6</f>
        <v>0</v>
      </c>
      <c r="T2500" s="185" t="n">
        <v>0</v>
      </c>
      <c r="U2500" s="186"/>
      <c r="V2500" s="187" t="n">
        <f aca="false">(T2500*U2500)</f>
        <v>0</v>
      </c>
      <c r="W2500" s="185" t="n">
        <v>0</v>
      </c>
      <c r="X2500" s="185" t="n">
        <f aca="false">IF(OR(S2500="sì",S2500="forfettario 190"),SUM(T2500+W2500),SUM(T2500+V2500+W2500))</f>
        <v>0</v>
      </c>
      <c r="Y2500" s="205"/>
      <c r="Z2500" s="205"/>
      <c r="AA2500" s="206"/>
      <c r="AB2500" s="189" t="n">
        <f aca="false">IF(AA2500="SI",X2500,0)</f>
        <v>0</v>
      </c>
      <c r="AC2500" s="207"/>
      <c r="AD2500" s="207"/>
      <c r="AE2500" s="207"/>
      <c r="AF2500" s="207"/>
      <c r="AG2500" s="207"/>
      <c r="AH2500" s="208"/>
    </row>
    <row r="2501" customFormat="false" ht="13.5" hidden="false" customHeight="true" outlineLevel="0" collapsed="false">
      <c r="A2501" s="22" t="n">
        <v>2500</v>
      </c>
      <c r="B2501" s="180"/>
      <c r="C2501" s="22"/>
      <c r="D2501" s="22"/>
      <c r="E2501" s="22"/>
      <c r="F2501" s="22"/>
      <c r="G2501" s="22"/>
      <c r="H2501" s="183"/>
      <c r="I2501" s="183"/>
      <c r="J2501" s="22"/>
      <c r="K2501" s="191" t="e">
        <f aca="false">VLOOKUP('Altri Costi'!J2501,Legenda!$D$1:$F$258,2)</f>
        <v>#N/A</v>
      </c>
      <c r="L2501" s="22"/>
      <c r="M2501" s="22"/>
      <c r="N2501" s="203"/>
      <c r="O2501" s="183"/>
      <c r="P2501" s="22"/>
      <c r="Q2501" s="203"/>
      <c r="R2501" s="183"/>
      <c r="S2501" s="184" t="n">
        <f aca="false">'Piano Finanziario Annuale'!$F$6</f>
        <v>0</v>
      </c>
      <c r="T2501" s="185" t="n">
        <v>0</v>
      </c>
      <c r="U2501" s="186"/>
      <c r="V2501" s="187" t="n">
        <f aca="false">(T2501*U2501)</f>
        <v>0</v>
      </c>
      <c r="W2501" s="185" t="n">
        <v>0</v>
      </c>
      <c r="X2501" s="185" t="n">
        <f aca="false">IF(OR(S2501="sì",S2501="forfettario 190"),SUM(T2501+W2501),SUM(T2501+V2501+W2501))</f>
        <v>0</v>
      </c>
      <c r="Y2501" s="205"/>
      <c r="Z2501" s="205"/>
      <c r="AA2501" s="206"/>
      <c r="AB2501" s="189" t="n">
        <f aca="false">IF(AA2501="SI",X2501,0)</f>
        <v>0</v>
      </c>
      <c r="AC2501" s="207"/>
      <c r="AD2501" s="207"/>
      <c r="AE2501" s="207"/>
      <c r="AF2501" s="207"/>
      <c r="AG2501" s="207"/>
      <c r="AH2501" s="208"/>
    </row>
    <row r="2502" customFormat="false" ht="13.5" hidden="false" customHeight="true" outlineLevel="0" collapsed="false">
      <c r="A2502" s="22" t="n">
        <v>2501</v>
      </c>
      <c r="B2502" s="180"/>
      <c r="C2502" s="22"/>
      <c r="D2502" s="22"/>
      <c r="E2502" s="22"/>
      <c r="F2502" s="22"/>
      <c r="G2502" s="22"/>
      <c r="H2502" s="183"/>
      <c r="I2502" s="183"/>
      <c r="J2502" s="22"/>
      <c r="K2502" s="191" t="e">
        <f aca="false">VLOOKUP('Altri Costi'!J2502,Legenda!$D$1:$F$258,2)</f>
        <v>#N/A</v>
      </c>
      <c r="L2502" s="22"/>
      <c r="M2502" s="22"/>
      <c r="N2502" s="203"/>
      <c r="O2502" s="183"/>
      <c r="P2502" s="22"/>
      <c r="Q2502" s="203"/>
      <c r="R2502" s="183"/>
      <c r="S2502" s="184" t="n">
        <f aca="false">'Piano Finanziario Annuale'!$F$6</f>
        <v>0</v>
      </c>
      <c r="T2502" s="185" t="n">
        <v>0</v>
      </c>
      <c r="U2502" s="186"/>
      <c r="V2502" s="187" t="n">
        <f aca="false">(T2502*U2502)</f>
        <v>0</v>
      </c>
      <c r="W2502" s="185" t="n">
        <v>0</v>
      </c>
      <c r="X2502" s="185" t="n">
        <f aca="false">IF(OR(S2502="sì",S2502="forfettario 190"),SUM(T2502+W2502),SUM(T2502+V2502+W2502))</f>
        <v>0</v>
      </c>
      <c r="Y2502" s="205"/>
      <c r="Z2502" s="205"/>
      <c r="AA2502" s="206"/>
      <c r="AB2502" s="189" t="n">
        <f aca="false">IF(AA2502="SI",X2502,0)</f>
        <v>0</v>
      </c>
      <c r="AC2502" s="207"/>
      <c r="AD2502" s="207"/>
      <c r="AE2502" s="207"/>
      <c r="AF2502" s="207"/>
      <c r="AG2502" s="207"/>
      <c r="AH2502" s="208"/>
    </row>
    <row r="2503" customFormat="false" ht="13.5" hidden="false" customHeight="true" outlineLevel="0" collapsed="false">
      <c r="A2503" s="22" t="n">
        <v>2502</v>
      </c>
      <c r="B2503" s="180"/>
      <c r="C2503" s="22"/>
      <c r="D2503" s="22"/>
      <c r="E2503" s="22"/>
      <c r="F2503" s="22"/>
      <c r="G2503" s="22"/>
      <c r="H2503" s="183"/>
      <c r="I2503" s="183"/>
      <c r="J2503" s="22"/>
      <c r="K2503" s="191" t="e">
        <f aca="false">VLOOKUP('Altri Costi'!J2503,Legenda!$D$1:$F$258,2)</f>
        <v>#N/A</v>
      </c>
      <c r="L2503" s="22"/>
      <c r="M2503" s="22"/>
      <c r="N2503" s="203"/>
      <c r="O2503" s="183"/>
      <c r="P2503" s="22"/>
      <c r="Q2503" s="203"/>
      <c r="R2503" s="183"/>
      <c r="S2503" s="184" t="n">
        <f aca="false">'Piano Finanziario Annuale'!$F$6</f>
        <v>0</v>
      </c>
      <c r="T2503" s="185" t="n">
        <v>0</v>
      </c>
      <c r="U2503" s="186"/>
      <c r="V2503" s="187" t="n">
        <f aca="false">(T2503*U2503)</f>
        <v>0</v>
      </c>
      <c r="W2503" s="185" t="n">
        <v>0</v>
      </c>
      <c r="X2503" s="185" t="n">
        <f aca="false">IF(OR(S2503="sì",S2503="forfettario 190"),SUM(T2503+W2503),SUM(T2503+V2503+W2503))</f>
        <v>0</v>
      </c>
      <c r="Y2503" s="205"/>
      <c r="Z2503" s="205"/>
      <c r="AA2503" s="206"/>
      <c r="AB2503" s="189" t="n">
        <f aca="false">IF(AA2503="SI",X2503,0)</f>
        <v>0</v>
      </c>
      <c r="AC2503" s="207"/>
      <c r="AD2503" s="207"/>
      <c r="AE2503" s="207"/>
      <c r="AF2503" s="207"/>
      <c r="AG2503" s="207"/>
      <c r="AH2503" s="208"/>
    </row>
    <row r="2504" customFormat="false" ht="13.5" hidden="false" customHeight="true" outlineLevel="0" collapsed="false">
      <c r="A2504" s="22" t="n">
        <v>2503</v>
      </c>
      <c r="B2504" s="180"/>
      <c r="C2504" s="22"/>
      <c r="D2504" s="22"/>
      <c r="E2504" s="22"/>
      <c r="F2504" s="22"/>
      <c r="G2504" s="22"/>
      <c r="H2504" s="183"/>
      <c r="I2504" s="183"/>
      <c r="J2504" s="22"/>
      <c r="K2504" s="191" t="e">
        <f aca="false">VLOOKUP('Altri Costi'!J2504,Legenda!$D$1:$F$258,2)</f>
        <v>#N/A</v>
      </c>
      <c r="L2504" s="22"/>
      <c r="M2504" s="22"/>
      <c r="N2504" s="203"/>
      <c r="O2504" s="183"/>
      <c r="P2504" s="22"/>
      <c r="Q2504" s="203"/>
      <c r="R2504" s="183"/>
      <c r="S2504" s="184" t="n">
        <f aca="false">'Piano Finanziario Annuale'!$F$6</f>
        <v>0</v>
      </c>
      <c r="T2504" s="185" t="n">
        <v>0</v>
      </c>
      <c r="U2504" s="186"/>
      <c r="V2504" s="187" t="n">
        <f aca="false">(T2504*U2504)</f>
        <v>0</v>
      </c>
      <c r="W2504" s="185" t="n">
        <v>0</v>
      </c>
      <c r="X2504" s="185" t="n">
        <f aca="false">IF(OR(S2504="sì",S2504="forfettario 190"),SUM(T2504+W2504),SUM(T2504+V2504+W2504))</f>
        <v>0</v>
      </c>
      <c r="Y2504" s="205"/>
      <c r="Z2504" s="205"/>
      <c r="AA2504" s="206"/>
      <c r="AB2504" s="189" t="n">
        <f aca="false">IF(AA2504="SI",X2504,0)</f>
        <v>0</v>
      </c>
      <c r="AC2504" s="207"/>
      <c r="AD2504" s="207"/>
      <c r="AE2504" s="207"/>
      <c r="AF2504" s="207"/>
      <c r="AG2504" s="207"/>
      <c r="AH2504" s="208"/>
    </row>
    <row r="2505" customFormat="false" ht="13.5" hidden="false" customHeight="true" outlineLevel="0" collapsed="false">
      <c r="A2505" s="22" t="n">
        <v>2504</v>
      </c>
      <c r="B2505" s="180"/>
      <c r="C2505" s="22"/>
      <c r="D2505" s="22"/>
      <c r="E2505" s="22"/>
      <c r="F2505" s="22"/>
      <c r="G2505" s="22"/>
      <c r="H2505" s="183"/>
      <c r="I2505" s="183"/>
      <c r="J2505" s="22"/>
      <c r="K2505" s="191" t="e">
        <f aca="false">VLOOKUP('Altri Costi'!J2505,Legenda!$D$1:$F$258,2)</f>
        <v>#N/A</v>
      </c>
      <c r="L2505" s="22"/>
      <c r="M2505" s="22"/>
      <c r="N2505" s="203"/>
      <c r="O2505" s="183"/>
      <c r="P2505" s="22"/>
      <c r="Q2505" s="203"/>
      <c r="R2505" s="183"/>
      <c r="S2505" s="184" t="n">
        <f aca="false">'Piano Finanziario Annuale'!$F$6</f>
        <v>0</v>
      </c>
      <c r="T2505" s="185" t="n">
        <v>0</v>
      </c>
      <c r="U2505" s="186"/>
      <c r="V2505" s="187" t="n">
        <f aca="false">(T2505*U2505)</f>
        <v>0</v>
      </c>
      <c r="W2505" s="185" t="n">
        <v>0</v>
      </c>
      <c r="X2505" s="185" t="n">
        <f aca="false">IF(OR(S2505="sì",S2505="forfettario 190"),SUM(T2505+W2505),SUM(T2505+V2505+W2505))</f>
        <v>0</v>
      </c>
      <c r="Y2505" s="205"/>
      <c r="Z2505" s="205"/>
      <c r="AA2505" s="206"/>
      <c r="AB2505" s="189" t="n">
        <f aca="false">IF(AA2505="SI",X2505,0)</f>
        <v>0</v>
      </c>
      <c r="AC2505" s="207"/>
      <c r="AD2505" s="207"/>
      <c r="AE2505" s="207"/>
      <c r="AF2505" s="207"/>
      <c r="AG2505" s="207"/>
      <c r="AH2505" s="208"/>
    </row>
    <row r="2506" customFormat="false" ht="13.5" hidden="false" customHeight="true" outlineLevel="0" collapsed="false">
      <c r="A2506" s="22" t="n">
        <v>2505</v>
      </c>
      <c r="B2506" s="180"/>
      <c r="C2506" s="22"/>
      <c r="D2506" s="22"/>
      <c r="E2506" s="22"/>
      <c r="F2506" s="22"/>
      <c r="G2506" s="22"/>
      <c r="H2506" s="183"/>
      <c r="I2506" s="183"/>
      <c r="J2506" s="22"/>
      <c r="K2506" s="191" t="e">
        <f aca="false">VLOOKUP('Altri Costi'!J2506,Legenda!$D$1:$F$258,2)</f>
        <v>#N/A</v>
      </c>
      <c r="L2506" s="22"/>
      <c r="M2506" s="22"/>
      <c r="N2506" s="203"/>
      <c r="O2506" s="183"/>
      <c r="P2506" s="22"/>
      <c r="Q2506" s="203"/>
      <c r="R2506" s="183"/>
      <c r="S2506" s="184" t="n">
        <f aca="false">'Piano Finanziario Annuale'!$F$6</f>
        <v>0</v>
      </c>
      <c r="T2506" s="185" t="n">
        <v>0</v>
      </c>
      <c r="U2506" s="186"/>
      <c r="V2506" s="187" t="n">
        <f aca="false">(T2506*U2506)</f>
        <v>0</v>
      </c>
      <c r="W2506" s="185" t="n">
        <v>0</v>
      </c>
      <c r="X2506" s="185" t="n">
        <f aca="false">IF(OR(S2506="sì",S2506="forfettario 190"),SUM(T2506+W2506),SUM(T2506+V2506+W2506))</f>
        <v>0</v>
      </c>
      <c r="Y2506" s="205"/>
      <c r="Z2506" s="205"/>
      <c r="AA2506" s="206"/>
      <c r="AB2506" s="189" t="n">
        <f aca="false">IF(AA2506="SI",X2506,0)</f>
        <v>0</v>
      </c>
      <c r="AC2506" s="207"/>
      <c r="AD2506" s="207"/>
      <c r="AE2506" s="207"/>
      <c r="AF2506" s="207"/>
      <c r="AG2506" s="207"/>
      <c r="AH2506" s="208"/>
    </row>
    <row r="2507" customFormat="false" ht="13.5" hidden="false" customHeight="true" outlineLevel="0" collapsed="false">
      <c r="A2507" s="22" t="n">
        <v>2506</v>
      </c>
      <c r="B2507" s="180"/>
      <c r="C2507" s="22"/>
      <c r="D2507" s="22"/>
      <c r="E2507" s="22"/>
      <c r="F2507" s="22"/>
      <c r="G2507" s="22"/>
      <c r="H2507" s="183"/>
      <c r="I2507" s="183"/>
      <c r="J2507" s="22"/>
      <c r="K2507" s="191" t="e">
        <f aca="false">VLOOKUP('Altri Costi'!J2507,Legenda!$D$1:$F$258,2)</f>
        <v>#N/A</v>
      </c>
      <c r="L2507" s="22"/>
      <c r="M2507" s="22"/>
      <c r="N2507" s="203"/>
      <c r="O2507" s="183"/>
      <c r="P2507" s="22"/>
      <c r="Q2507" s="203"/>
      <c r="R2507" s="183"/>
      <c r="S2507" s="184" t="n">
        <f aca="false">'Piano Finanziario Annuale'!$F$6</f>
        <v>0</v>
      </c>
      <c r="T2507" s="185" t="n">
        <v>0</v>
      </c>
      <c r="U2507" s="186"/>
      <c r="V2507" s="187" t="n">
        <f aca="false">(T2507*U2507)</f>
        <v>0</v>
      </c>
      <c r="W2507" s="185" t="n">
        <v>0</v>
      </c>
      <c r="X2507" s="185" t="n">
        <f aca="false">IF(OR(S2507="sì",S2507="forfettario 190"),SUM(T2507+W2507),SUM(T2507+V2507+W2507))</f>
        <v>0</v>
      </c>
      <c r="Y2507" s="205"/>
      <c r="Z2507" s="205"/>
      <c r="AA2507" s="206"/>
      <c r="AB2507" s="189" t="n">
        <f aca="false">IF(AA2507="SI",X2507,0)</f>
        <v>0</v>
      </c>
      <c r="AC2507" s="207"/>
      <c r="AD2507" s="207"/>
      <c r="AE2507" s="207"/>
      <c r="AF2507" s="207"/>
      <c r="AG2507" s="207"/>
      <c r="AH2507" s="208"/>
    </row>
    <row r="2508" customFormat="false" ht="13.5" hidden="false" customHeight="true" outlineLevel="0" collapsed="false">
      <c r="A2508" s="22" t="n">
        <v>2507</v>
      </c>
      <c r="B2508" s="180"/>
      <c r="C2508" s="22"/>
      <c r="D2508" s="22"/>
      <c r="E2508" s="22"/>
      <c r="F2508" s="22"/>
      <c r="G2508" s="22"/>
      <c r="H2508" s="183"/>
      <c r="I2508" s="183"/>
      <c r="J2508" s="22"/>
      <c r="K2508" s="191" t="e">
        <f aca="false">VLOOKUP('Altri Costi'!J2508,Legenda!$D$1:$F$258,2)</f>
        <v>#N/A</v>
      </c>
      <c r="L2508" s="22"/>
      <c r="M2508" s="22"/>
      <c r="N2508" s="203"/>
      <c r="O2508" s="183"/>
      <c r="P2508" s="22"/>
      <c r="Q2508" s="203"/>
      <c r="R2508" s="183"/>
      <c r="S2508" s="184" t="n">
        <f aca="false">'Piano Finanziario Annuale'!$F$6</f>
        <v>0</v>
      </c>
      <c r="T2508" s="185" t="n">
        <v>0</v>
      </c>
      <c r="U2508" s="186"/>
      <c r="V2508" s="187" t="n">
        <f aca="false">(T2508*U2508)</f>
        <v>0</v>
      </c>
      <c r="W2508" s="185" t="n">
        <v>0</v>
      </c>
      <c r="X2508" s="185" t="n">
        <f aca="false">IF(OR(S2508="sì",S2508="forfettario 190"),SUM(T2508+W2508),SUM(T2508+V2508+W2508))</f>
        <v>0</v>
      </c>
      <c r="Y2508" s="205"/>
      <c r="Z2508" s="205"/>
      <c r="AA2508" s="206"/>
      <c r="AB2508" s="189" t="n">
        <f aca="false">IF(AA2508="SI",X2508,0)</f>
        <v>0</v>
      </c>
      <c r="AC2508" s="207"/>
      <c r="AD2508" s="207"/>
      <c r="AE2508" s="207"/>
      <c r="AF2508" s="207"/>
      <c r="AG2508" s="207"/>
      <c r="AH2508" s="208"/>
    </row>
    <row r="2509" customFormat="false" ht="13.5" hidden="false" customHeight="true" outlineLevel="0" collapsed="false">
      <c r="A2509" s="22" t="n">
        <v>2508</v>
      </c>
      <c r="B2509" s="180"/>
      <c r="C2509" s="22"/>
      <c r="D2509" s="22"/>
      <c r="E2509" s="22"/>
      <c r="F2509" s="22"/>
      <c r="G2509" s="22"/>
      <c r="H2509" s="183"/>
      <c r="I2509" s="183"/>
      <c r="J2509" s="22"/>
      <c r="K2509" s="191" t="e">
        <f aca="false">VLOOKUP('Altri Costi'!J2509,Legenda!$D$1:$F$258,2)</f>
        <v>#N/A</v>
      </c>
      <c r="L2509" s="22"/>
      <c r="M2509" s="22"/>
      <c r="N2509" s="203"/>
      <c r="O2509" s="183"/>
      <c r="P2509" s="22"/>
      <c r="Q2509" s="203"/>
      <c r="R2509" s="183"/>
      <c r="S2509" s="184" t="n">
        <f aca="false">'Piano Finanziario Annuale'!$F$6</f>
        <v>0</v>
      </c>
      <c r="T2509" s="185" t="n">
        <v>0</v>
      </c>
      <c r="U2509" s="186"/>
      <c r="V2509" s="187" t="n">
        <f aca="false">(T2509*U2509)</f>
        <v>0</v>
      </c>
      <c r="W2509" s="185" t="n">
        <v>0</v>
      </c>
      <c r="X2509" s="185" t="n">
        <f aca="false">IF(OR(S2509="sì",S2509="forfettario 190"),SUM(T2509+W2509),SUM(T2509+V2509+W2509))</f>
        <v>0</v>
      </c>
      <c r="Y2509" s="205"/>
      <c r="Z2509" s="205"/>
      <c r="AA2509" s="206"/>
      <c r="AB2509" s="189" t="n">
        <f aca="false">IF(AA2509="SI",X2509,0)</f>
        <v>0</v>
      </c>
      <c r="AC2509" s="207"/>
      <c r="AD2509" s="207"/>
      <c r="AE2509" s="207"/>
      <c r="AF2509" s="207"/>
      <c r="AG2509" s="207"/>
      <c r="AH2509" s="208"/>
    </row>
    <row r="2510" customFormat="false" ht="13.5" hidden="false" customHeight="true" outlineLevel="0" collapsed="false">
      <c r="A2510" s="22" t="n">
        <v>2509</v>
      </c>
      <c r="B2510" s="180"/>
      <c r="C2510" s="22"/>
      <c r="D2510" s="22"/>
      <c r="E2510" s="22"/>
      <c r="F2510" s="22"/>
      <c r="G2510" s="22"/>
      <c r="H2510" s="183"/>
      <c r="I2510" s="183"/>
      <c r="J2510" s="22"/>
      <c r="K2510" s="191" t="e">
        <f aca="false">VLOOKUP('Altri Costi'!J2510,Legenda!$D$1:$F$258,2)</f>
        <v>#N/A</v>
      </c>
      <c r="L2510" s="22"/>
      <c r="M2510" s="22"/>
      <c r="N2510" s="203"/>
      <c r="O2510" s="183"/>
      <c r="P2510" s="22"/>
      <c r="Q2510" s="203"/>
      <c r="R2510" s="183"/>
      <c r="S2510" s="184" t="n">
        <f aca="false">'Piano Finanziario Annuale'!$F$6</f>
        <v>0</v>
      </c>
      <c r="T2510" s="185" t="n">
        <v>0</v>
      </c>
      <c r="U2510" s="186"/>
      <c r="V2510" s="187" t="n">
        <f aca="false">(T2510*U2510)</f>
        <v>0</v>
      </c>
      <c r="W2510" s="185" t="n">
        <v>0</v>
      </c>
      <c r="X2510" s="185" t="n">
        <f aca="false">IF(OR(S2510="sì",S2510="forfettario 190"),SUM(T2510+W2510),SUM(T2510+V2510+W2510))</f>
        <v>0</v>
      </c>
      <c r="Y2510" s="205"/>
      <c r="Z2510" s="205"/>
      <c r="AA2510" s="206"/>
      <c r="AB2510" s="189" t="n">
        <f aca="false">IF(AA2510="SI",X2510,0)</f>
        <v>0</v>
      </c>
      <c r="AC2510" s="207"/>
      <c r="AD2510" s="207"/>
      <c r="AE2510" s="207"/>
      <c r="AF2510" s="207"/>
      <c r="AG2510" s="207"/>
      <c r="AH2510" s="208"/>
    </row>
    <row r="2511" customFormat="false" ht="13.5" hidden="false" customHeight="true" outlineLevel="0" collapsed="false">
      <c r="A2511" s="22" t="n">
        <v>2510</v>
      </c>
      <c r="B2511" s="180"/>
      <c r="C2511" s="22"/>
      <c r="D2511" s="22"/>
      <c r="E2511" s="22"/>
      <c r="F2511" s="22"/>
      <c r="G2511" s="22"/>
      <c r="H2511" s="183"/>
      <c r="I2511" s="183"/>
      <c r="J2511" s="22"/>
      <c r="K2511" s="191" t="e">
        <f aca="false">VLOOKUP('Altri Costi'!J2511,Legenda!$D$1:$F$258,2)</f>
        <v>#N/A</v>
      </c>
      <c r="L2511" s="22"/>
      <c r="M2511" s="22"/>
      <c r="N2511" s="203"/>
      <c r="O2511" s="183"/>
      <c r="P2511" s="22"/>
      <c r="Q2511" s="203"/>
      <c r="R2511" s="183"/>
      <c r="S2511" s="184" t="n">
        <f aca="false">'Piano Finanziario Annuale'!$F$6</f>
        <v>0</v>
      </c>
      <c r="T2511" s="185" t="n">
        <v>0</v>
      </c>
      <c r="U2511" s="186"/>
      <c r="V2511" s="187" t="n">
        <f aca="false">(T2511*U2511)</f>
        <v>0</v>
      </c>
      <c r="W2511" s="185" t="n">
        <v>0</v>
      </c>
      <c r="X2511" s="185" t="n">
        <f aca="false">IF(OR(S2511="sì",S2511="forfettario 190"),SUM(T2511+W2511),SUM(T2511+V2511+W2511))</f>
        <v>0</v>
      </c>
      <c r="Y2511" s="205"/>
      <c r="Z2511" s="205"/>
      <c r="AA2511" s="206"/>
      <c r="AB2511" s="189" t="n">
        <f aca="false">IF(AA2511="SI",X2511,0)</f>
        <v>0</v>
      </c>
      <c r="AC2511" s="207"/>
      <c r="AD2511" s="207"/>
      <c r="AE2511" s="207"/>
      <c r="AF2511" s="207"/>
      <c r="AG2511" s="207"/>
      <c r="AH2511" s="208"/>
    </row>
    <row r="2512" customFormat="false" ht="13.5" hidden="false" customHeight="true" outlineLevel="0" collapsed="false">
      <c r="A2512" s="22" t="n">
        <v>2511</v>
      </c>
      <c r="B2512" s="180"/>
      <c r="C2512" s="22"/>
      <c r="D2512" s="22"/>
      <c r="E2512" s="22"/>
      <c r="F2512" s="22"/>
      <c r="G2512" s="22"/>
      <c r="H2512" s="183"/>
      <c r="I2512" s="183"/>
      <c r="J2512" s="22"/>
      <c r="K2512" s="191" t="e">
        <f aca="false">VLOOKUP('Altri Costi'!J2512,Legenda!$D$1:$F$258,2)</f>
        <v>#N/A</v>
      </c>
      <c r="L2512" s="22"/>
      <c r="M2512" s="22"/>
      <c r="N2512" s="203"/>
      <c r="O2512" s="183"/>
      <c r="P2512" s="22"/>
      <c r="Q2512" s="203"/>
      <c r="R2512" s="183"/>
      <c r="S2512" s="184" t="n">
        <f aca="false">'Piano Finanziario Annuale'!$F$6</f>
        <v>0</v>
      </c>
      <c r="T2512" s="185" t="n">
        <v>0</v>
      </c>
      <c r="U2512" s="186"/>
      <c r="V2512" s="187" t="n">
        <f aca="false">(T2512*U2512)</f>
        <v>0</v>
      </c>
      <c r="W2512" s="185" t="n">
        <v>0</v>
      </c>
      <c r="X2512" s="185" t="n">
        <f aca="false">IF(OR(S2512="sì",S2512="forfettario 190"),SUM(T2512+W2512),SUM(T2512+V2512+W2512))</f>
        <v>0</v>
      </c>
      <c r="Y2512" s="205"/>
      <c r="Z2512" s="205"/>
      <c r="AA2512" s="206"/>
      <c r="AB2512" s="189" t="n">
        <f aca="false">IF(AA2512="SI",X2512,0)</f>
        <v>0</v>
      </c>
      <c r="AC2512" s="207"/>
      <c r="AD2512" s="207"/>
      <c r="AE2512" s="207"/>
      <c r="AF2512" s="207"/>
      <c r="AG2512" s="207"/>
      <c r="AH2512" s="208"/>
    </row>
    <row r="2513" customFormat="false" ht="13.5" hidden="false" customHeight="true" outlineLevel="0" collapsed="false">
      <c r="A2513" s="22" t="n">
        <v>2512</v>
      </c>
      <c r="B2513" s="180"/>
      <c r="C2513" s="22"/>
      <c r="D2513" s="22"/>
      <c r="E2513" s="22"/>
      <c r="F2513" s="22"/>
      <c r="G2513" s="22"/>
      <c r="H2513" s="183"/>
      <c r="I2513" s="183"/>
      <c r="J2513" s="22"/>
      <c r="K2513" s="191" t="e">
        <f aca="false">VLOOKUP('Altri Costi'!J2513,Legenda!$D$1:$F$258,2)</f>
        <v>#N/A</v>
      </c>
      <c r="L2513" s="22"/>
      <c r="M2513" s="22"/>
      <c r="N2513" s="203"/>
      <c r="O2513" s="183"/>
      <c r="P2513" s="22"/>
      <c r="Q2513" s="203"/>
      <c r="R2513" s="183"/>
      <c r="S2513" s="184" t="n">
        <f aca="false">'Piano Finanziario Annuale'!$F$6</f>
        <v>0</v>
      </c>
      <c r="T2513" s="185" t="n">
        <v>0</v>
      </c>
      <c r="U2513" s="186"/>
      <c r="V2513" s="187" t="n">
        <f aca="false">(T2513*U2513)</f>
        <v>0</v>
      </c>
      <c r="W2513" s="185" t="n">
        <v>0</v>
      </c>
      <c r="X2513" s="185" t="n">
        <f aca="false">IF(OR(S2513="sì",S2513="forfettario 190"),SUM(T2513+W2513),SUM(T2513+V2513+W2513))</f>
        <v>0</v>
      </c>
      <c r="Y2513" s="205"/>
      <c r="Z2513" s="205"/>
      <c r="AA2513" s="206"/>
      <c r="AB2513" s="189" t="n">
        <f aca="false">IF(AA2513="SI",X2513,0)</f>
        <v>0</v>
      </c>
      <c r="AC2513" s="207"/>
      <c r="AD2513" s="207"/>
      <c r="AE2513" s="207"/>
      <c r="AF2513" s="207"/>
      <c r="AG2513" s="207"/>
      <c r="AH2513" s="208"/>
    </row>
    <row r="2514" customFormat="false" ht="13.5" hidden="false" customHeight="true" outlineLevel="0" collapsed="false">
      <c r="A2514" s="22" t="n">
        <v>2513</v>
      </c>
      <c r="B2514" s="180"/>
      <c r="C2514" s="22"/>
      <c r="D2514" s="22"/>
      <c r="E2514" s="22"/>
      <c r="F2514" s="22"/>
      <c r="G2514" s="22"/>
      <c r="H2514" s="183"/>
      <c r="I2514" s="183"/>
      <c r="J2514" s="22"/>
      <c r="K2514" s="191" t="e">
        <f aca="false">VLOOKUP('Altri Costi'!J2514,Legenda!$D$1:$F$258,2)</f>
        <v>#N/A</v>
      </c>
      <c r="L2514" s="22"/>
      <c r="M2514" s="22"/>
      <c r="N2514" s="203"/>
      <c r="O2514" s="183"/>
      <c r="P2514" s="22"/>
      <c r="Q2514" s="203"/>
      <c r="R2514" s="183"/>
      <c r="S2514" s="184" t="n">
        <f aca="false">'Piano Finanziario Annuale'!$F$6</f>
        <v>0</v>
      </c>
      <c r="T2514" s="185" t="n">
        <v>0</v>
      </c>
      <c r="U2514" s="186"/>
      <c r="V2514" s="187" t="n">
        <f aca="false">(T2514*U2514)</f>
        <v>0</v>
      </c>
      <c r="W2514" s="185" t="n">
        <v>0</v>
      </c>
      <c r="X2514" s="185" t="n">
        <f aca="false">IF(OR(S2514="sì",S2514="forfettario 190"),SUM(T2514+W2514),SUM(T2514+V2514+W2514))</f>
        <v>0</v>
      </c>
      <c r="Y2514" s="205"/>
      <c r="Z2514" s="205"/>
      <c r="AA2514" s="206"/>
      <c r="AB2514" s="189" t="n">
        <f aca="false">IF(AA2514="SI",X2514,0)</f>
        <v>0</v>
      </c>
      <c r="AC2514" s="207"/>
      <c r="AD2514" s="207"/>
      <c r="AE2514" s="207"/>
      <c r="AF2514" s="207"/>
      <c r="AG2514" s="207"/>
      <c r="AH2514" s="208"/>
    </row>
    <row r="2515" customFormat="false" ht="13.5" hidden="false" customHeight="true" outlineLevel="0" collapsed="false">
      <c r="A2515" s="22" t="n">
        <v>2514</v>
      </c>
      <c r="B2515" s="180"/>
      <c r="C2515" s="22"/>
      <c r="D2515" s="22"/>
      <c r="E2515" s="22"/>
      <c r="F2515" s="22"/>
      <c r="G2515" s="22"/>
      <c r="H2515" s="183"/>
      <c r="I2515" s="183"/>
      <c r="J2515" s="22"/>
      <c r="K2515" s="191" t="e">
        <f aca="false">VLOOKUP('Altri Costi'!J2515,Legenda!$D$1:$F$258,2)</f>
        <v>#N/A</v>
      </c>
      <c r="L2515" s="22"/>
      <c r="M2515" s="22"/>
      <c r="N2515" s="203"/>
      <c r="O2515" s="183"/>
      <c r="P2515" s="22"/>
      <c r="Q2515" s="203"/>
      <c r="R2515" s="183"/>
      <c r="S2515" s="184" t="n">
        <f aca="false">'Piano Finanziario Annuale'!$F$6</f>
        <v>0</v>
      </c>
      <c r="T2515" s="185" t="n">
        <v>0</v>
      </c>
      <c r="U2515" s="186"/>
      <c r="V2515" s="187" t="n">
        <f aca="false">(T2515*U2515)</f>
        <v>0</v>
      </c>
      <c r="W2515" s="185" t="n">
        <v>0</v>
      </c>
      <c r="X2515" s="185" t="n">
        <f aca="false">IF(OR(S2515="sì",S2515="forfettario 190"),SUM(T2515+W2515),SUM(T2515+V2515+W2515))</f>
        <v>0</v>
      </c>
      <c r="Y2515" s="205"/>
      <c r="Z2515" s="205"/>
      <c r="AA2515" s="206"/>
      <c r="AB2515" s="189" t="n">
        <f aca="false">IF(AA2515="SI",X2515,0)</f>
        <v>0</v>
      </c>
      <c r="AC2515" s="207"/>
      <c r="AD2515" s="207"/>
      <c r="AE2515" s="207"/>
      <c r="AF2515" s="207"/>
      <c r="AG2515" s="207"/>
      <c r="AH2515" s="208"/>
    </row>
    <row r="2516" customFormat="false" ht="13.5" hidden="false" customHeight="true" outlineLevel="0" collapsed="false">
      <c r="A2516" s="22" t="n">
        <v>2515</v>
      </c>
      <c r="B2516" s="180"/>
      <c r="C2516" s="22"/>
      <c r="D2516" s="22"/>
      <c r="E2516" s="22"/>
      <c r="F2516" s="22"/>
      <c r="G2516" s="22"/>
      <c r="H2516" s="183"/>
      <c r="I2516" s="183"/>
      <c r="J2516" s="22"/>
      <c r="K2516" s="191" t="e">
        <f aca="false">VLOOKUP('Altri Costi'!J2516,Legenda!$D$1:$F$258,2)</f>
        <v>#N/A</v>
      </c>
      <c r="L2516" s="22"/>
      <c r="M2516" s="22"/>
      <c r="N2516" s="203"/>
      <c r="O2516" s="183"/>
      <c r="P2516" s="22"/>
      <c r="Q2516" s="203"/>
      <c r="R2516" s="183"/>
      <c r="S2516" s="184" t="n">
        <f aca="false">'Piano Finanziario Annuale'!$F$6</f>
        <v>0</v>
      </c>
      <c r="T2516" s="185" t="n">
        <v>0</v>
      </c>
      <c r="U2516" s="186"/>
      <c r="V2516" s="187" t="n">
        <f aca="false">(T2516*U2516)</f>
        <v>0</v>
      </c>
      <c r="W2516" s="185" t="n">
        <v>0</v>
      </c>
      <c r="X2516" s="185" t="n">
        <f aca="false">IF(OR(S2516="sì",S2516="forfettario 190"),SUM(T2516+W2516),SUM(T2516+V2516+W2516))</f>
        <v>0</v>
      </c>
      <c r="Y2516" s="205"/>
      <c r="Z2516" s="205"/>
      <c r="AA2516" s="206"/>
      <c r="AB2516" s="189" t="n">
        <f aca="false">IF(AA2516="SI",X2516,0)</f>
        <v>0</v>
      </c>
      <c r="AC2516" s="207"/>
      <c r="AD2516" s="207"/>
      <c r="AE2516" s="207"/>
      <c r="AF2516" s="207"/>
      <c r="AG2516" s="207"/>
      <c r="AH2516" s="208"/>
    </row>
    <row r="2517" customFormat="false" ht="13.5" hidden="false" customHeight="true" outlineLevel="0" collapsed="false">
      <c r="A2517" s="22" t="n">
        <v>2516</v>
      </c>
      <c r="B2517" s="180"/>
      <c r="C2517" s="22"/>
      <c r="D2517" s="22"/>
      <c r="E2517" s="22"/>
      <c r="F2517" s="22"/>
      <c r="G2517" s="22"/>
      <c r="H2517" s="183"/>
      <c r="I2517" s="183"/>
      <c r="J2517" s="22"/>
      <c r="K2517" s="191" t="e">
        <f aca="false">VLOOKUP('Altri Costi'!J2517,Legenda!$D$1:$F$258,2)</f>
        <v>#N/A</v>
      </c>
      <c r="L2517" s="22"/>
      <c r="M2517" s="22"/>
      <c r="N2517" s="203"/>
      <c r="O2517" s="183"/>
      <c r="P2517" s="22"/>
      <c r="Q2517" s="203"/>
      <c r="R2517" s="183"/>
      <c r="S2517" s="184" t="n">
        <f aca="false">'Piano Finanziario Annuale'!$F$6</f>
        <v>0</v>
      </c>
      <c r="T2517" s="185" t="n">
        <v>0</v>
      </c>
      <c r="U2517" s="186"/>
      <c r="V2517" s="187" t="n">
        <f aca="false">(T2517*U2517)</f>
        <v>0</v>
      </c>
      <c r="W2517" s="185" t="n">
        <v>0</v>
      </c>
      <c r="X2517" s="185" t="n">
        <f aca="false">IF(OR(S2517="sì",S2517="forfettario 190"),SUM(T2517+W2517),SUM(T2517+V2517+W2517))</f>
        <v>0</v>
      </c>
      <c r="Y2517" s="205"/>
      <c r="Z2517" s="205"/>
      <c r="AA2517" s="206"/>
      <c r="AB2517" s="189" t="n">
        <f aca="false">IF(AA2517="SI",X2517,0)</f>
        <v>0</v>
      </c>
      <c r="AC2517" s="207"/>
      <c r="AD2517" s="207"/>
      <c r="AE2517" s="207"/>
      <c r="AF2517" s="207"/>
      <c r="AG2517" s="207"/>
      <c r="AH2517" s="208"/>
    </row>
    <row r="2518" customFormat="false" ht="13.5" hidden="false" customHeight="true" outlineLevel="0" collapsed="false">
      <c r="A2518" s="22" t="n">
        <v>2517</v>
      </c>
      <c r="B2518" s="180"/>
      <c r="C2518" s="22"/>
      <c r="D2518" s="22"/>
      <c r="E2518" s="22"/>
      <c r="F2518" s="22"/>
      <c r="G2518" s="22"/>
      <c r="H2518" s="183"/>
      <c r="I2518" s="183"/>
      <c r="J2518" s="22"/>
      <c r="K2518" s="191" t="e">
        <f aca="false">VLOOKUP('Altri Costi'!J2518,Legenda!$D$1:$F$258,2)</f>
        <v>#N/A</v>
      </c>
      <c r="L2518" s="22"/>
      <c r="M2518" s="22"/>
      <c r="N2518" s="203"/>
      <c r="O2518" s="183"/>
      <c r="P2518" s="22"/>
      <c r="Q2518" s="203"/>
      <c r="R2518" s="183"/>
      <c r="S2518" s="184" t="n">
        <f aca="false">'Piano Finanziario Annuale'!$F$6</f>
        <v>0</v>
      </c>
      <c r="T2518" s="185" t="n">
        <v>0</v>
      </c>
      <c r="U2518" s="186"/>
      <c r="V2518" s="187" t="n">
        <f aca="false">(T2518*U2518)</f>
        <v>0</v>
      </c>
      <c r="W2518" s="185" t="n">
        <v>0</v>
      </c>
      <c r="X2518" s="185" t="n">
        <f aca="false">IF(OR(S2518="sì",S2518="forfettario 190"),SUM(T2518+W2518),SUM(T2518+V2518+W2518))</f>
        <v>0</v>
      </c>
      <c r="Y2518" s="205"/>
      <c r="Z2518" s="205"/>
      <c r="AA2518" s="206"/>
      <c r="AB2518" s="189" t="n">
        <f aca="false">IF(AA2518="SI",X2518,0)</f>
        <v>0</v>
      </c>
      <c r="AC2518" s="207"/>
      <c r="AD2518" s="207"/>
      <c r="AE2518" s="207"/>
      <c r="AF2518" s="207"/>
      <c r="AG2518" s="207"/>
      <c r="AH2518" s="208"/>
    </row>
    <row r="2519" customFormat="false" ht="13.5" hidden="false" customHeight="true" outlineLevel="0" collapsed="false">
      <c r="A2519" s="22" t="n">
        <v>2518</v>
      </c>
      <c r="B2519" s="180"/>
      <c r="C2519" s="22"/>
      <c r="D2519" s="22"/>
      <c r="E2519" s="22"/>
      <c r="F2519" s="22"/>
      <c r="G2519" s="22"/>
      <c r="H2519" s="183"/>
      <c r="I2519" s="183"/>
      <c r="J2519" s="22"/>
      <c r="K2519" s="191" t="e">
        <f aca="false">VLOOKUP('Altri Costi'!J2519,Legenda!$D$1:$F$258,2)</f>
        <v>#N/A</v>
      </c>
      <c r="L2519" s="22"/>
      <c r="M2519" s="22"/>
      <c r="N2519" s="203"/>
      <c r="O2519" s="183"/>
      <c r="P2519" s="22"/>
      <c r="Q2519" s="203"/>
      <c r="R2519" s="183"/>
      <c r="S2519" s="184" t="n">
        <f aca="false">'Piano Finanziario Annuale'!$F$6</f>
        <v>0</v>
      </c>
      <c r="T2519" s="185" t="n">
        <v>0</v>
      </c>
      <c r="U2519" s="186"/>
      <c r="V2519" s="187" t="n">
        <f aca="false">(T2519*U2519)</f>
        <v>0</v>
      </c>
      <c r="W2519" s="185" t="n">
        <v>0</v>
      </c>
      <c r="X2519" s="185" t="n">
        <f aca="false">IF(OR(S2519="sì",S2519="forfettario 190"),SUM(T2519+W2519),SUM(T2519+V2519+W2519))</f>
        <v>0</v>
      </c>
      <c r="Y2519" s="205"/>
      <c r="Z2519" s="205"/>
      <c r="AA2519" s="206"/>
      <c r="AB2519" s="189" t="n">
        <f aca="false">IF(AA2519="SI",X2519,0)</f>
        <v>0</v>
      </c>
      <c r="AC2519" s="207"/>
      <c r="AD2519" s="207"/>
      <c r="AE2519" s="207"/>
      <c r="AF2519" s="207"/>
      <c r="AG2519" s="207"/>
      <c r="AH2519" s="208"/>
    </row>
    <row r="2520" customFormat="false" ht="13.5" hidden="false" customHeight="true" outlineLevel="0" collapsed="false">
      <c r="A2520" s="22" t="n">
        <v>2519</v>
      </c>
      <c r="B2520" s="180"/>
      <c r="C2520" s="22"/>
      <c r="D2520" s="22"/>
      <c r="E2520" s="22"/>
      <c r="F2520" s="22"/>
      <c r="G2520" s="22"/>
      <c r="H2520" s="183"/>
      <c r="I2520" s="183"/>
      <c r="J2520" s="22"/>
      <c r="K2520" s="191" t="e">
        <f aca="false">VLOOKUP('Altri Costi'!J2520,Legenda!$D$1:$F$258,2)</f>
        <v>#N/A</v>
      </c>
      <c r="L2520" s="22"/>
      <c r="M2520" s="22"/>
      <c r="N2520" s="203"/>
      <c r="O2520" s="183"/>
      <c r="P2520" s="22"/>
      <c r="Q2520" s="203"/>
      <c r="R2520" s="183"/>
      <c r="S2520" s="184" t="n">
        <f aca="false">'Piano Finanziario Annuale'!$F$6</f>
        <v>0</v>
      </c>
      <c r="T2520" s="185" t="n">
        <v>0</v>
      </c>
      <c r="U2520" s="186"/>
      <c r="V2520" s="187" t="n">
        <f aca="false">(T2520*U2520)</f>
        <v>0</v>
      </c>
      <c r="W2520" s="185" t="n">
        <v>0</v>
      </c>
      <c r="X2520" s="185" t="n">
        <f aca="false">IF(OR(S2520="sì",S2520="forfettario 190"),SUM(T2520+W2520),SUM(T2520+V2520+W2520))</f>
        <v>0</v>
      </c>
      <c r="Y2520" s="205"/>
      <c r="Z2520" s="205"/>
      <c r="AA2520" s="206"/>
      <c r="AB2520" s="189" t="n">
        <f aca="false">IF(AA2520="SI",X2520,0)</f>
        <v>0</v>
      </c>
      <c r="AC2520" s="207"/>
      <c r="AD2520" s="207"/>
      <c r="AE2520" s="207"/>
      <c r="AF2520" s="207"/>
      <c r="AG2520" s="207"/>
      <c r="AH2520" s="208"/>
    </row>
    <row r="2521" customFormat="false" ht="13.5" hidden="false" customHeight="true" outlineLevel="0" collapsed="false">
      <c r="A2521" s="22" t="n">
        <v>2520</v>
      </c>
      <c r="B2521" s="180"/>
      <c r="C2521" s="22"/>
      <c r="D2521" s="22"/>
      <c r="E2521" s="22"/>
      <c r="F2521" s="22"/>
      <c r="G2521" s="22"/>
      <c r="H2521" s="183"/>
      <c r="I2521" s="183"/>
      <c r="J2521" s="22"/>
      <c r="K2521" s="191" t="e">
        <f aca="false">VLOOKUP('Altri Costi'!J2521,Legenda!$D$1:$F$258,2)</f>
        <v>#N/A</v>
      </c>
      <c r="L2521" s="22"/>
      <c r="M2521" s="22"/>
      <c r="N2521" s="203"/>
      <c r="O2521" s="183"/>
      <c r="P2521" s="22"/>
      <c r="Q2521" s="203"/>
      <c r="R2521" s="183"/>
      <c r="S2521" s="184" t="n">
        <f aca="false">'Piano Finanziario Annuale'!$F$6</f>
        <v>0</v>
      </c>
      <c r="T2521" s="185" t="n">
        <v>0</v>
      </c>
      <c r="U2521" s="186"/>
      <c r="V2521" s="187" t="n">
        <f aca="false">(T2521*U2521)</f>
        <v>0</v>
      </c>
      <c r="W2521" s="185" t="n">
        <v>0</v>
      </c>
      <c r="X2521" s="185" t="n">
        <f aca="false">IF(OR(S2521="sì",S2521="forfettario 190"),SUM(T2521+W2521),SUM(T2521+V2521+W2521))</f>
        <v>0</v>
      </c>
      <c r="Y2521" s="205"/>
      <c r="Z2521" s="205"/>
      <c r="AA2521" s="206"/>
      <c r="AB2521" s="189" t="n">
        <f aca="false">IF(AA2521="SI",X2521,0)</f>
        <v>0</v>
      </c>
      <c r="AC2521" s="207"/>
      <c r="AD2521" s="207"/>
      <c r="AE2521" s="207"/>
      <c r="AF2521" s="207"/>
      <c r="AG2521" s="207"/>
      <c r="AH2521" s="208"/>
    </row>
    <row r="2522" customFormat="false" ht="13.5" hidden="false" customHeight="true" outlineLevel="0" collapsed="false">
      <c r="A2522" s="22" t="n">
        <v>2521</v>
      </c>
      <c r="B2522" s="180"/>
      <c r="C2522" s="22"/>
      <c r="D2522" s="22"/>
      <c r="E2522" s="22"/>
      <c r="F2522" s="22"/>
      <c r="G2522" s="22"/>
      <c r="H2522" s="183"/>
      <c r="I2522" s="183"/>
      <c r="J2522" s="22"/>
      <c r="K2522" s="191" t="e">
        <f aca="false">VLOOKUP('Altri Costi'!J2522,Legenda!$D$1:$F$258,2)</f>
        <v>#N/A</v>
      </c>
      <c r="L2522" s="22"/>
      <c r="M2522" s="22"/>
      <c r="N2522" s="203"/>
      <c r="O2522" s="183"/>
      <c r="P2522" s="22"/>
      <c r="Q2522" s="203"/>
      <c r="R2522" s="183"/>
      <c r="S2522" s="184" t="n">
        <f aca="false">'Piano Finanziario Annuale'!$F$6</f>
        <v>0</v>
      </c>
      <c r="T2522" s="185" t="n">
        <v>0</v>
      </c>
      <c r="U2522" s="186"/>
      <c r="V2522" s="187" t="n">
        <f aca="false">(T2522*U2522)</f>
        <v>0</v>
      </c>
      <c r="W2522" s="185" t="n">
        <v>0</v>
      </c>
      <c r="X2522" s="185" t="n">
        <f aca="false">IF(OR(S2522="sì",S2522="forfettario 190"),SUM(T2522+W2522),SUM(T2522+V2522+W2522))</f>
        <v>0</v>
      </c>
      <c r="Y2522" s="205"/>
      <c r="Z2522" s="205"/>
      <c r="AA2522" s="206"/>
      <c r="AB2522" s="189" t="n">
        <f aca="false">IF(AA2522="SI",X2522,0)</f>
        <v>0</v>
      </c>
      <c r="AC2522" s="207"/>
      <c r="AD2522" s="207"/>
      <c r="AE2522" s="207"/>
      <c r="AF2522" s="207"/>
      <c r="AG2522" s="207"/>
      <c r="AH2522" s="208"/>
    </row>
    <row r="2523" customFormat="false" ht="13.5" hidden="false" customHeight="true" outlineLevel="0" collapsed="false">
      <c r="A2523" s="22" t="n">
        <v>2522</v>
      </c>
      <c r="B2523" s="180"/>
      <c r="C2523" s="22"/>
      <c r="D2523" s="22"/>
      <c r="E2523" s="22"/>
      <c r="F2523" s="22"/>
      <c r="G2523" s="22"/>
      <c r="H2523" s="183"/>
      <c r="I2523" s="183"/>
      <c r="J2523" s="22"/>
      <c r="K2523" s="191" t="e">
        <f aca="false">VLOOKUP('Altri Costi'!J2523,Legenda!$D$1:$F$258,2)</f>
        <v>#N/A</v>
      </c>
      <c r="L2523" s="22"/>
      <c r="M2523" s="22"/>
      <c r="N2523" s="203"/>
      <c r="O2523" s="183"/>
      <c r="P2523" s="22"/>
      <c r="Q2523" s="203"/>
      <c r="R2523" s="183"/>
      <c r="S2523" s="184" t="n">
        <f aca="false">'Piano Finanziario Annuale'!$F$6</f>
        <v>0</v>
      </c>
      <c r="T2523" s="185" t="n">
        <v>0</v>
      </c>
      <c r="U2523" s="186"/>
      <c r="V2523" s="187" t="n">
        <f aca="false">(T2523*U2523)</f>
        <v>0</v>
      </c>
      <c r="W2523" s="185" t="n">
        <v>0</v>
      </c>
      <c r="X2523" s="185" t="n">
        <f aca="false">IF(OR(S2523="sì",S2523="forfettario 190"),SUM(T2523+W2523),SUM(T2523+V2523+W2523))</f>
        <v>0</v>
      </c>
      <c r="Y2523" s="205"/>
      <c r="Z2523" s="205"/>
      <c r="AA2523" s="206"/>
      <c r="AB2523" s="189" t="n">
        <f aca="false">IF(AA2523="SI",X2523,0)</f>
        <v>0</v>
      </c>
      <c r="AC2523" s="207"/>
      <c r="AD2523" s="207"/>
      <c r="AE2523" s="207"/>
      <c r="AF2523" s="207"/>
      <c r="AG2523" s="207"/>
      <c r="AH2523" s="208"/>
    </row>
    <row r="2524" customFormat="false" ht="13.5" hidden="false" customHeight="true" outlineLevel="0" collapsed="false">
      <c r="A2524" s="22" t="n">
        <v>2523</v>
      </c>
      <c r="B2524" s="180"/>
      <c r="C2524" s="22"/>
      <c r="D2524" s="22"/>
      <c r="E2524" s="22"/>
      <c r="F2524" s="22"/>
      <c r="G2524" s="22"/>
      <c r="H2524" s="183"/>
      <c r="I2524" s="183"/>
      <c r="J2524" s="22"/>
      <c r="K2524" s="191" t="e">
        <f aca="false">VLOOKUP('Altri Costi'!J2524,Legenda!$D$1:$F$258,2)</f>
        <v>#N/A</v>
      </c>
      <c r="L2524" s="22"/>
      <c r="M2524" s="22"/>
      <c r="N2524" s="203"/>
      <c r="O2524" s="183"/>
      <c r="P2524" s="22"/>
      <c r="Q2524" s="203"/>
      <c r="R2524" s="183"/>
      <c r="S2524" s="184" t="n">
        <f aca="false">'Piano Finanziario Annuale'!$F$6</f>
        <v>0</v>
      </c>
      <c r="T2524" s="185" t="n">
        <v>0</v>
      </c>
      <c r="U2524" s="186"/>
      <c r="V2524" s="187" t="n">
        <f aca="false">(T2524*U2524)</f>
        <v>0</v>
      </c>
      <c r="W2524" s="185" t="n">
        <v>0</v>
      </c>
      <c r="X2524" s="185" t="n">
        <f aca="false">IF(OR(S2524="sì",S2524="forfettario 190"),SUM(T2524+W2524),SUM(T2524+V2524+W2524))</f>
        <v>0</v>
      </c>
      <c r="Y2524" s="205"/>
      <c r="Z2524" s="205"/>
      <c r="AA2524" s="206"/>
      <c r="AB2524" s="189" t="n">
        <f aca="false">IF(AA2524="SI",X2524,0)</f>
        <v>0</v>
      </c>
      <c r="AC2524" s="207"/>
      <c r="AD2524" s="207"/>
      <c r="AE2524" s="207"/>
      <c r="AF2524" s="207"/>
      <c r="AG2524" s="207"/>
      <c r="AH2524" s="208"/>
    </row>
    <row r="2525" customFormat="false" ht="13.5" hidden="false" customHeight="true" outlineLevel="0" collapsed="false">
      <c r="A2525" s="22" t="n">
        <v>2524</v>
      </c>
      <c r="B2525" s="180"/>
      <c r="C2525" s="22"/>
      <c r="D2525" s="22"/>
      <c r="E2525" s="22"/>
      <c r="F2525" s="22"/>
      <c r="G2525" s="22"/>
      <c r="H2525" s="183"/>
      <c r="I2525" s="183"/>
      <c r="J2525" s="22"/>
      <c r="K2525" s="191" t="e">
        <f aca="false">VLOOKUP('Altri Costi'!J2525,Legenda!$D$1:$F$258,2)</f>
        <v>#N/A</v>
      </c>
      <c r="L2525" s="22"/>
      <c r="M2525" s="22"/>
      <c r="N2525" s="203"/>
      <c r="O2525" s="183"/>
      <c r="P2525" s="22"/>
      <c r="Q2525" s="203"/>
      <c r="R2525" s="183"/>
      <c r="S2525" s="184" t="n">
        <f aca="false">'Piano Finanziario Annuale'!$F$6</f>
        <v>0</v>
      </c>
      <c r="T2525" s="185" t="n">
        <v>0</v>
      </c>
      <c r="U2525" s="186"/>
      <c r="V2525" s="187" t="n">
        <f aca="false">(T2525*U2525)</f>
        <v>0</v>
      </c>
      <c r="W2525" s="185" t="n">
        <v>0</v>
      </c>
      <c r="X2525" s="185" t="n">
        <f aca="false">IF(OR(S2525="sì",S2525="forfettario 190"),SUM(T2525+W2525),SUM(T2525+V2525+W2525))</f>
        <v>0</v>
      </c>
      <c r="Y2525" s="205"/>
      <c r="Z2525" s="205"/>
      <c r="AA2525" s="206"/>
      <c r="AB2525" s="189" t="n">
        <f aca="false">IF(AA2525="SI",X2525,0)</f>
        <v>0</v>
      </c>
      <c r="AC2525" s="207"/>
      <c r="AD2525" s="207"/>
      <c r="AE2525" s="207"/>
      <c r="AF2525" s="207"/>
      <c r="AG2525" s="207"/>
      <c r="AH2525" s="208"/>
    </row>
    <row r="2526" customFormat="false" ht="13.5" hidden="false" customHeight="true" outlineLevel="0" collapsed="false">
      <c r="A2526" s="22" t="n">
        <v>2525</v>
      </c>
      <c r="B2526" s="180"/>
      <c r="C2526" s="22"/>
      <c r="D2526" s="22"/>
      <c r="E2526" s="22"/>
      <c r="F2526" s="22"/>
      <c r="G2526" s="22"/>
      <c r="H2526" s="183"/>
      <c r="I2526" s="183"/>
      <c r="J2526" s="22"/>
      <c r="K2526" s="191" t="e">
        <f aca="false">VLOOKUP('Altri Costi'!J2526,Legenda!$D$1:$F$258,2)</f>
        <v>#N/A</v>
      </c>
      <c r="L2526" s="22"/>
      <c r="M2526" s="22"/>
      <c r="N2526" s="203"/>
      <c r="O2526" s="183"/>
      <c r="P2526" s="22"/>
      <c r="Q2526" s="203"/>
      <c r="R2526" s="183"/>
      <c r="S2526" s="184" t="n">
        <f aca="false">'Piano Finanziario Annuale'!$F$6</f>
        <v>0</v>
      </c>
      <c r="T2526" s="185" t="n">
        <v>0</v>
      </c>
      <c r="U2526" s="186"/>
      <c r="V2526" s="187" t="n">
        <f aca="false">(T2526*U2526)</f>
        <v>0</v>
      </c>
      <c r="W2526" s="185" t="n">
        <v>0</v>
      </c>
      <c r="X2526" s="185" t="n">
        <f aca="false">IF(OR(S2526="sì",S2526="forfettario 190"),SUM(T2526+W2526),SUM(T2526+V2526+W2526))</f>
        <v>0</v>
      </c>
      <c r="Y2526" s="205"/>
      <c r="Z2526" s="205"/>
      <c r="AA2526" s="206"/>
      <c r="AB2526" s="189" t="n">
        <f aca="false">IF(AA2526="SI",X2526,0)</f>
        <v>0</v>
      </c>
      <c r="AC2526" s="207"/>
      <c r="AD2526" s="207"/>
      <c r="AE2526" s="207"/>
      <c r="AF2526" s="207"/>
      <c r="AG2526" s="207"/>
      <c r="AH2526" s="208"/>
    </row>
    <row r="2527" customFormat="false" ht="13.5" hidden="false" customHeight="true" outlineLevel="0" collapsed="false">
      <c r="A2527" s="22" t="n">
        <v>2526</v>
      </c>
      <c r="B2527" s="180"/>
      <c r="C2527" s="22"/>
      <c r="D2527" s="22"/>
      <c r="E2527" s="22"/>
      <c r="F2527" s="22"/>
      <c r="G2527" s="22"/>
      <c r="H2527" s="183"/>
      <c r="I2527" s="183"/>
      <c r="J2527" s="22"/>
      <c r="K2527" s="191" t="e">
        <f aca="false">VLOOKUP('Altri Costi'!J2527,Legenda!$D$1:$F$258,2)</f>
        <v>#N/A</v>
      </c>
      <c r="L2527" s="22"/>
      <c r="M2527" s="22"/>
      <c r="N2527" s="203"/>
      <c r="O2527" s="183"/>
      <c r="P2527" s="22"/>
      <c r="Q2527" s="203"/>
      <c r="R2527" s="183"/>
      <c r="S2527" s="184" t="n">
        <f aca="false">'Piano Finanziario Annuale'!$F$6</f>
        <v>0</v>
      </c>
      <c r="T2527" s="185" t="n">
        <v>0</v>
      </c>
      <c r="U2527" s="186"/>
      <c r="V2527" s="187" t="n">
        <f aca="false">(T2527*U2527)</f>
        <v>0</v>
      </c>
      <c r="W2527" s="185" t="n">
        <v>0</v>
      </c>
      <c r="X2527" s="185" t="n">
        <f aca="false">IF(OR(S2527="sì",S2527="forfettario 190"),SUM(T2527+W2527),SUM(T2527+V2527+W2527))</f>
        <v>0</v>
      </c>
      <c r="Y2527" s="205"/>
      <c r="Z2527" s="205"/>
      <c r="AA2527" s="206"/>
      <c r="AB2527" s="189" t="n">
        <f aca="false">IF(AA2527="SI",X2527,0)</f>
        <v>0</v>
      </c>
      <c r="AC2527" s="207"/>
      <c r="AD2527" s="207"/>
      <c r="AE2527" s="207"/>
      <c r="AF2527" s="207"/>
      <c r="AG2527" s="207"/>
      <c r="AH2527" s="208"/>
    </row>
    <row r="2528" customFormat="false" ht="13.5" hidden="false" customHeight="true" outlineLevel="0" collapsed="false">
      <c r="A2528" s="22" t="n">
        <v>2527</v>
      </c>
      <c r="B2528" s="180"/>
      <c r="C2528" s="22"/>
      <c r="D2528" s="22"/>
      <c r="E2528" s="22"/>
      <c r="F2528" s="22"/>
      <c r="G2528" s="22"/>
      <c r="H2528" s="183"/>
      <c r="I2528" s="183"/>
      <c r="J2528" s="22"/>
      <c r="K2528" s="191" t="e">
        <f aca="false">VLOOKUP('Altri Costi'!J2528,Legenda!$D$1:$F$258,2)</f>
        <v>#N/A</v>
      </c>
      <c r="L2528" s="22"/>
      <c r="M2528" s="22"/>
      <c r="N2528" s="203"/>
      <c r="O2528" s="183"/>
      <c r="P2528" s="22"/>
      <c r="Q2528" s="203"/>
      <c r="R2528" s="183"/>
      <c r="S2528" s="184" t="n">
        <f aca="false">'Piano Finanziario Annuale'!$F$6</f>
        <v>0</v>
      </c>
      <c r="T2528" s="185" t="n">
        <v>0</v>
      </c>
      <c r="U2528" s="186"/>
      <c r="V2528" s="187" t="n">
        <f aca="false">(T2528*U2528)</f>
        <v>0</v>
      </c>
      <c r="W2528" s="185" t="n">
        <v>0</v>
      </c>
      <c r="X2528" s="185" t="n">
        <f aca="false">IF(OR(S2528="sì",S2528="forfettario 190"),SUM(T2528+W2528),SUM(T2528+V2528+W2528))</f>
        <v>0</v>
      </c>
      <c r="Y2528" s="205"/>
      <c r="Z2528" s="205"/>
      <c r="AA2528" s="206"/>
      <c r="AB2528" s="189" t="n">
        <f aca="false">IF(AA2528="SI",X2528,0)</f>
        <v>0</v>
      </c>
      <c r="AC2528" s="207"/>
      <c r="AD2528" s="207"/>
      <c r="AE2528" s="207"/>
      <c r="AF2528" s="207"/>
      <c r="AG2528" s="207"/>
      <c r="AH2528" s="208"/>
    </row>
    <row r="2529" customFormat="false" ht="13.5" hidden="false" customHeight="true" outlineLevel="0" collapsed="false">
      <c r="A2529" s="22" t="n">
        <v>2528</v>
      </c>
      <c r="B2529" s="180"/>
      <c r="C2529" s="22"/>
      <c r="D2529" s="22"/>
      <c r="E2529" s="22"/>
      <c r="F2529" s="22"/>
      <c r="G2529" s="22"/>
      <c r="H2529" s="183"/>
      <c r="I2529" s="183"/>
      <c r="J2529" s="22"/>
      <c r="K2529" s="191" t="e">
        <f aca="false">VLOOKUP('Altri Costi'!J2529,Legenda!$D$1:$F$258,2)</f>
        <v>#N/A</v>
      </c>
      <c r="L2529" s="22"/>
      <c r="M2529" s="22"/>
      <c r="N2529" s="203"/>
      <c r="O2529" s="183"/>
      <c r="P2529" s="22"/>
      <c r="Q2529" s="203"/>
      <c r="R2529" s="183"/>
      <c r="S2529" s="184" t="n">
        <f aca="false">'Piano Finanziario Annuale'!$F$6</f>
        <v>0</v>
      </c>
      <c r="T2529" s="185" t="n">
        <v>0</v>
      </c>
      <c r="U2529" s="186"/>
      <c r="V2529" s="187" t="n">
        <f aca="false">(T2529*U2529)</f>
        <v>0</v>
      </c>
      <c r="W2529" s="185" t="n">
        <v>0</v>
      </c>
      <c r="X2529" s="185" t="n">
        <f aca="false">IF(OR(S2529="sì",S2529="forfettario 190"),SUM(T2529+W2529),SUM(T2529+V2529+W2529))</f>
        <v>0</v>
      </c>
      <c r="Y2529" s="205"/>
      <c r="Z2529" s="205"/>
      <c r="AA2529" s="206"/>
      <c r="AB2529" s="189" t="n">
        <f aca="false">IF(AA2529="SI",X2529,0)</f>
        <v>0</v>
      </c>
      <c r="AC2529" s="207"/>
      <c r="AD2529" s="207"/>
      <c r="AE2529" s="207"/>
      <c r="AF2529" s="207"/>
      <c r="AG2529" s="207"/>
      <c r="AH2529" s="208"/>
    </row>
    <row r="2530" customFormat="false" ht="13.5" hidden="false" customHeight="true" outlineLevel="0" collapsed="false">
      <c r="A2530" s="22" t="n">
        <v>2529</v>
      </c>
      <c r="B2530" s="180"/>
      <c r="C2530" s="22"/>
      <c r="D2530" s="22"/>
      <c r="E2530" s="22"/>
      <c r="F2530" s="22"/>
      <c r="G2530" s="22"/>
      <c r="H2530" s="183"/>
      <c r="I2530" s="183"/>
      <c r="J2530" s="22"/>
      <c r="K2530" s="191" t="e">
        <f aca="false">VLOOKUP('Altri Costi'!J2530,Legenda!$D$1:$F$258,2)</f>
        <v>#N/A</v>
      </c>
      <c r="L2530" s="22"/>
      <c r="M2530" s="22"/>
      <c r="N2530" s="203"/>
      <c r="O2530" s="183"/>
      <c r="P2530" s="22"/>
      <c r="Q2530" s="203"/>
      <c r="R2530" s="183"/>
      <c r="S2530" s="184" t="n">
        <f aca="false">'Piano Finanziario Annuale'!$F$6</f>
        <v>0</v>
      </c>
      <c r="T2530" s="185" t="n">
        <v>0</v>
      </c>
      <c r="U2530" s="186"/>
      <c r="V2530" s="187" t="n">
        <f aca="false">(T2530*U2530)</f>
        <v>0</v>
      </c>
      <c r="W2530" s="185" t="n">
        <v>0</v>
      </c>
      <c r="X2530" s="185" t="n">
        <f aca="false">IF(OR(S2530="sì",S2530="forfettario 190"),SUM(T2530+W2530),SUM(T2530+V2530+W2530))</f>
        <v>0</v>
      </c>
      <c r="Y2530" s="205"/>
      <c r="Z2530" s="205"/>
      <c r="AA2530" s="206"/>
      <c r="AB2530" s="189" t="n">
        <f aca="false">IF(AA2530="SI",X2530,0)</f>
        <v>0</v>
      </c>
      <c r="AC2530" s="207"/>
      <c r="AD2530" s="207"/>
      <c r="AE2530" s="207"/>
      <c r="AF2530" s="207"/>
      <c r="AG2530" s="207"/>
      <c r="AH2530" s="208"/>
    </row>
    <row r="2531" customFormat="false" ht="13.5" hidden="false" customHeight="true" outlineLevel="0" collapsed="false">
      <c r="A2531" s="22" t="n">
        <v>2530</v>
      </c>
      <c r="B2531" s="180"/>
      <c r="C2531" s="22"/>
      <c r="D2531" s="22"/>
      <c r="E2531" s="22"/>
      <c r="F2531" s="22"/>
      <c r="G2531" s="22"/>
      <c r="H2531" s="183"/>
      <c r="I2531" s="183"/>
      <c r="J2531" s="22"/>
      <c r="K2531" s="191" t="e">
        <f aca="false">VLOOKUP('Altri Costi'!J2531,Legenda!$D$1:$F$258,2)</f>
        <v>#N/A</v>
      </c>
      <c r="L2531" s="22"/>
      <c r="M2531" s="22"/>
      <c r="N2531" s="203"/>
      <c r="O2531" s="183"/>
      <c r="P2531" s="22"/>
      <c r="Q2531" s="203"/>
      <c r="R2531" s="183"/>
      <c r="S2531" s="184" t="n">
        <f aca="false">'Piano Finanziario Annuale'!$F$6</f>
        <v>0</v>
      </c>
      <c r="T2531" s="185" t="n">
        <v>0</v>
      </c>
      <c r="U2531" s="186"/>
      <c r="V2531" s="187" t="n">
        <f aca="false">(T2531*U2531)</f>
        <v>0</v>
      </c>
      <c r="W2531" s="185" t="n">
        <v>0</v>
      </c>
      <c r="X2531" s="185" t="n">
        <f aca="false">IF(OR(S2531="sì",S2531="forfettario 190"),SUM(T2531+W2531),SUM(T2531+V2531+W2531))</f>
        <v>0</v>
      </c>
      <c r="Y2531" s="205"/>
      <c r="Z2531" s="205"/>
      <c r="AA2531" s="206"/>
      <c r="AB2531" s="189" t="n">
        <f aca="false">IF(AA2531="SI",X2531,0)</f>
        <v>0</v>
      </c>
      <c r="AC2531" s="207"/>
      <c r="AD2531" s="207"/>
      <c r="AE2531" s="207"/>
      <c r="AF2531" s="207"/>
      <c r="AG2531" s="207"/>
      <c r="AH2531" s="208"/>
    </row>
    <row r="2532" customFormat="false" ht="13.5" hidden="false" customHeight="true" outlineLevel="0" collapsed="false">
      <c r="A2532" s="22" t="n">
        <v>2531</v>
      </c>
      <c r="B2532" s="180"/>
      <c r="C2532" s="22"/>
      <c r="D2532" s="22"/>
      <c r="E2532" s="22"/>
      <c r="F2532" s="22"/>
      <c r="G2532" s="22"/>
      <c r="H2532" s="183"/>
      <c r="I2532" s="183"/>
      <c r="J2532" s="22"/>
      <c r="K2532" s="191" t="e">
        <f aca="false">VLOOKUP('Altri Costi'!J2532,Legenda!$D$1:$F$258,2)</f>
        <v>#N/A</v>
      </c>
      <c r="L2532" s="22"/>
      <c r="M2532" s="22"/>
      <c r="N2532" s="203"/>
      <c r="O2532" s="183"/>
      <c r="P2532" s="22"/>
      <c r="Q2532" s="203"/>
      <c r="R2532" s="183"/>
      <c r="S2532" s="184" t="n">
        <f aca="false">'Piano Finanziario Annuale'!$F$6</f>
        <v>0</v>
      </c>
      <c r="T2532" s="185" t="n">
        <v>0</v>
      </c>
      <c r="U2532" s="186"/>
      <c r="V2532" s="187" t="n">
        <f aca="false">(T2532*U2532)</f>
        <v>0</v>
      </c>
      <c r="W2532" s="185" t="n">
        <v>0</v>
      </c>
      <c r="X2532" s="185" t="n">
        <f aca="false">IF(OR(S2532="sì",S2532="forfettario 190"),SUM(T2532+W2532),SUM(T2532+V2532+W2532))</f>
        <v>0</v>
      </c>
      <c r="Y2532" s="205"/>
      <c r="Z2532" s="205"/>
      <c r="AA2532" s="206"/>
      <c r="AB2532" s="189" t="n">
        <f aca="false">IF(AA2532="SI",X2532,0)</f>
        <v>0</v>
      </c>
      <c r="AC2532" s="207"/>
      <c r="AD2532" s="207"/>
      <c r="AE2532" s="207"/>
      <c r="AF2532" s="207"/>
      <c r="AG2532" s="207"/>
      <c r="AH2532" s="208"/>
    </row>
    <row r="2533" customFormat="false" ht="13.5" hidden="false" customHeight="true" outlineLevel="0" collapsed="false">
      <c r="A2533" s="22" t="n">
        <v>2532</v>
      </c>
      <c r="B2533" s="180"/>
      <c r="C2533" s="22"/>
      <c r="D2533" s="22"/>
      <c r="E2533" s="22"/>
      <c r="F2533" s="22"/>
      <c r="G2533" s="22"/>
      <c r="H2533" s="183"/>
      <c r="I2533" s="183"/>
      <c r="J2533" s="22"/>
      <c r="K2533" s="191" t="e">
        <f aca="false">VLOOKUP('Altri Costi'!J2533,Legenda!$D$1:$F$258,2)</f>
        <v>#N/A</v>
      </c>
      <c r="L2533" s="22"/>
      <c r="M2533" s="22"/>
      <c r="N2533" s="203"/>
      <c r="O2533" s="183"/>
      <c r="P2533" s="22"/>
      <c r="Q2533" s="203"/>
      <c r="R2533" s="183"/>
      <c r="S2533" s="184" t="n">
        <f aca="false">'Piano Finanziario Annuale'!$F$6</f>
        <v>0</v>
      </c>
      <c r="T2533" s="185" t="n">
        <v>0</v>
      </c>
      <c r="U2533" s="186"/>
      <c r="V2533" s="187" t="n">
        <f aca="false">(T2533*U2533)</f>
        <v>0</v>
      </c>
      <c r="W2533" s="185" t="n">
        <v>0</v>
      </c>
      <c r="X2533" s="185" t="n">
        <f aca="false">IF(OR(S2533="sì",S2533="forfettario 190"),SUM(T2533+W2533),SUM(T2533+V2533+W2533))</f>
        <v>0</v>
      </c>
      <c r="Y2533" s="205"/>
      <c r="Z2533" s="205"/>
      <c r="AA2533" s="206"/>
      <c r="AB2533" s="189" t="n">
        <f aca="false">IF(AA2533="SI",X2533,0)</f>
        <v>0</v>
      </c>
      <c r="AC2533" s="207"/>
      <c r="AD2533" s="207"/>
      <c r="AE2533" s="207"/>
      <c r="AF2533" s="207"/>
      <c r="AG2533" s="207"/>
      <c r="AH2533" s="208"/>
    </row>
    <row r="2534" customFormat="false" ht="13.5" hidden="false" customHeight="true" outlineLevel="0" collapsed="false">
      <c r="A2534" s="22" t="n">
        <v>2533</v>
      </c>
      <c r="B2534" s="180"/>
      <c r="C2534" s="22"/>
      <c r="D2534" s="22"/>
      <c r="E2534" s="22"/>
      <c r="F2534" s="22"/>
      <c r="G2534" s="22"/>
      <c r="H2534" s="183"/>
      <c r="I2534" s="183"/>
      <c r="J2534" s="22"/>
      <c r="K2534" s="191" t="e">
        <f aca="false">VLOOKUP('Altri Costi'!J2534,Legenda!$D$1:$F$258,2)</f>
        <v>#N/A</v>
      </c>
      <c r="L2534" s="22"/>
      <c r="M2534" s="22"/>
      <c r="N2534" s="203"/>
      <c r="O2534" s="183"/>
      <c r="P2534" s="22"/>
      <c r="Q2534" s="203"/>
      <c r="R2534" s="183"/>
      <c r="S2534" s="184" t="n">
        <f aca="false">'Piano Finanziario Annuale'!$F$6</f>
        <v>0</v>
      </c>
      <c r="T2534" s="185" t="n">
        <v>0</v>
      </c>
      <c r="U2534" s="186"/>
      <c r="V2534" s="187" t="n">
        <f aca="false">(T2534*U2534)</f>
        <v>0</v>
      </c>
      <c r="W2534" s="185" t="n">
        <v>0</v>
      </c>
      <c r="X2534" s="185" t="n">
        <f aca="false">IF(OR(S2534="sì",S2534="forfettario 190"),SUM(T2534+W2534),SUM(T2534+V2534+W2534))</f>
        <v>0</v>
      </c>
      <c r="Y2534" s="205"/>
      <c r="Z2534" s="205"/>
      <c r="AA2534" s="206"/>
      <c r="AB2534" s="189" t="n">
        <f aca="false">IF(AA2534="SI",X2534,0)</f>
        <v>0</v>
      </c>
      <c r="AC2534" s="207"/>
      <c r="AD2534" s="207"/>
      <c r="AE2534" s="207"/>
      <c r="AF2534" s="207"/>
      <c r="AG2534" s="207"/>
      <c r="AH2534" s="208"/>
    </row>
    <row r="2535" customFormat="false" ht="13.5" hidden="false" customHeight="true" outlineLevel="0" collapsed="false">
      <c r="A2535" s="22" t="n">
        <v>2534</v>
      </c>
      <c r="B2535" s="180"/>
      <c r="C2535" s="22"/>
      <c r="D2535" s="22"/>
      <c r="E2535" s="22"/>
      <c r="F2535" s="22"/>
      <c r="G2535" s="22"/>
      <c r="H2535" s="183"/>
      <c r="I2535" s="183"/>
      <c r="J2535" s="22"/>
      <c r="K2535" s="191" t="e">
        <f aca="false">VLOOKUP('Altri Costi'!J2535,Legenda!$D$1:$F$258,2)</f>
        <v>#N/A</v>
      </c>
      <c r="L2535" s="22"/>
      <c r="M2535" s="22"/>
      <c r="N2535" s="203"/>
      <c r="O2535" s="183"/>
      <c r="P2535" s="22"/>
      <c r="Q2535" s="203"/>
      <c r="R2535" s="183"/>
      <c r="S2535" s="184" t="n">
        <f aca="false">'Piano Finanziario Annuale'!$F$6</f>
        <v>0</v>
      </c>
      <c r="T2535" s="185" t="n">
        <v>0</v>
      </c>
      <c r="U2535" s="186"/>
      <c r="V2535" s="187" t="n">
        <f aca="false">(T2535*U2535)</f>
        <v>0</v>
      </c>
      <c r="W2535" s="185" t="n">
        <v>0</v>
      </c>
      <c r="X2535" s="185" t="n">
        <f aca="false">IF(OR(S2535="sì",S2535="forfettario 190"),SUM(T2535+W2535),SUM(T2535+V2535+W2535))</f>
        <v>0</v>
      </c>
      <c r="Y2535" s="205"/>
      <c r="Z2535" s="205"/>
      <c r="AA2535" s="206"/>
      <c r="AB2535" s="189" t="n">
        <f aca="false">IF(AA2535="SI",X2535,0)</f>
        <v>0</v>
      </c>
      <c r="AC2535" s="207"/>
      <c r="AD2535" s="207"/>
      <c r="AE2535" s="207"/>
      <c r="AF2535" s="207"/>
      <c r="AG2535" s="207"/>
      <c r="AH2535" s="208"/>
    </row>
    <row r="2536" customFormat="false" ht="13.5" hidden="false" customHeight="true" outlineLevel="0" collapsed="false">
      <c r="A2536" s="22" t="n">
        <v>2535</v>
      </c>
      <c r="B2536" s="180"/>
      <c r="C2536" s="22"/>
      <c r="D2536" s="22"/>
      <c r="E2536" s="22"/>
      <c r="F2536" s="22"/>
      <c r="G2536" s="22"/>
      <c r="H2536" s="183"/>
      <c r="I2536" s="183"/>
      <c r="J2536" s="22"/>
      <c r="K2536" s="191" t="e">
        <f aca="false">VLOOKUP('Altri Costi'!J2536,Legenda!$D$1:$F$258,2)</f>
        <v>#N/A</v>
      </c>
      <c r="L2536" s="22"/>
      <c r="M2536" s="22"/>
      <c r="N2536" s="203"/>
      <c r="O2536" s="183"/>
      <c r="P2536" s="22"/>
      <c r="Q2536" s="203"/>
      <c r="R2536" s="183"/>
      <c r="S2536" s="184" t="n">
        <f aca="false">'Piano Finanziario Annuale'!$F$6</f>
        <v>0</v>
      </c>
      <c r="T2536" s="185" t="n">
        <v>0</v>
      </c>
      <c r="U2536" s="186"/>
      <c r="V2536" s="187" t="n">
        <f aca="false">(T2536*U2536)</f>
        <v>0</v>
      </c>
      <c r="W2536" s="185" t="n">
        <v>0</v>
      </c>
      <c r="X2536" s="185" t="n">
        <f aca="false">IF(OR(S2536="sì",S2536="forfettario 190"),SUM(T2536+W2536),SUM(T2536+V2536+W2536))</f>
        <v>0</v>
      </c>
      <c r="Y2536" s="205"/>
      <c r="Z2536" s="205"/>
      <c r="AA2536" s="206"/>
      <c r="AB2536" s="189" t="n">
        <f aca="false">IF(AA2536="SI",X2536,0)</f>
        <v>0</v>
      </c>
      <c r="AC2536" s="207"/>
      <c r="AD2536" s="207"/>
      <c r="AE2536" s="207"/>
      <c r="AF2536" s="207"/>
      <c r="AG2536" s="207"/>
      <c r="AH2536" s="208"/>
    </row>
    <row r="2537" customFormat="false" ht="13.5" hidden="false" customHeight="true" outlineLevel="0" collapsed="false">
      <c r="A2537" s="22" t="n">
        <v>2536</v>
      </c>
      <c r="B2537" s="180"/>
      <c r="C2537" s="22"/>
      <c r="D2537" s="22"/>
      <c r="E2537" s="22"/>
      <c r="F2537" s="22"/>
      <c r="G2537" s="22"/>
      <c r="H2537" s="183"/>
      <c r="I2537" s="183"/>
      <c r="J2537" s="22"/>
      <c r="K2537" s="191" t="e">
        <f aca="false">VLOOKUP('Altri Costi'!J2537,Legenda!$D$1:$F$258,2)</f>
        <v>#N/A</v>
      </c>
      <c r="L2537" s="22"/>
      <c r="M2537" s="22"/>
      <c r="N2537" s="203"/>
      <c r="O2537" s="183"/>
      <c r="P2537" s="22"/>
      <c r="Q2537" s="203"/>
      <c r="R2537" s="183"/>
      <c r="S2537" s="184" t="n">
        <f aca="false">'Piano Finanziario Annuale'!$F$6</f>
        <v>0</v>
      </c>
      <c r="T2537" s="185" t="n">
        <v>0</v>
      </c>
      <c r="U2537" s="186"/>
      <c r="V2537" s="187" t="n">
        <f aca="false">(T2537*U2537)</f>
        <v>0</v>
      </c>
      <c r="W2537" s="185" t="n">
        <v>0</v>
      </c>
      <c r="X2537" s="185" t="n">
        <f aca="false">IF(OR(S2537="sì",S2537="forfettario 190"),SUM(T2537+W2537),SUM(T2537+V2537+W2537))</f>
        <v>0</v>
      </c>
      <c r="Y2537" s="205"/>
      <c r="Z2537" s="205"/>
      <c r="AA2537" s="206"/>
      <c r="AB2537" s="189" t="n">
        <f aca="false">IF(AA2537="SI",X2537,0)</f>
        <v>0</v>
      </c>
      <c r="AC2537" s="207"/>
      <c r="AD2537" s="207"/>
      <c r="AE2537" s="207"/>
      <c r="AF2537" s="207"/>
      <c r="AG2537" s="207"/>
      <c r="AH2537" s="208"/>
    </row>
    <row r="2538" customFormat="false" ht="13.5" hidden="false" customHeight="true" outlineLevel="0" collapsed="false">
      <c r="A2538" s="22" t="n">
        <v>2537</v>
      </c>
      <c r="B2538" s="180"/>
      <c r="C2538" s="22"/>
      <c r="D2538" s="22"/>
      <c r="E2538" s="22"/>
      <c r="F2538" s="22"/>
      <c r="G2538" s="22"/>
      <c r="H2538" s="183"/>
      <c r="I2538" s="183"/>
      <c r="J2538" s="22"/>
      <c r="K2538" s="191" t="e">
        <f aca="false">VLOOKUP('Altri Costi'!J2538,Legenda!$D$1:$F$258,2)</f>
        <v>#N/A</v>
      </c>
      <c r="L2538" s="22"/>
      <c r="M2538" s="22"/>
      <c r="N2538" s="203"/>
      <c r="O2538" s="183"/>
      <c r="P2538" s="22"/>
      <c r="Q2538" s="203"/>
      <c r="R2538" s="183"/>
      <c r="S2538" s="184" t="n">
        <f aca="false">'Piano Finanziario Annuale'!$F$6</f>
        <v>0</v>
      </c>
      <c r="T2538" s="185" t="n">
        <v>0</v>
      </c>
      <c r="U2538" s="186"/>
      <c r="V2538" s="187" t="n">
        <f aca="false">(T2538*U2538)</f>
        <v>0</v>
      </c>
      <c r="W2538" s="185" t="n">
        <v>0</v>
      </c>
      <c r="X2538" s="185" t="n">
        <f aca="false">IF(OR(S2538="sì",S2538="forfettario 190"),SUM(T2538+W2538),SUM(T2538+V2538+W2538))</f>
        <v>0</v>
      </c>
      <c r="Y2538" s="205"/>
      <c r="Z2538" s="205"/>
      <c r="AA2538" s="206"/>
      <c r="AB2538" s="189" t="n">
        <f aca="false">IF(AA2538="SI",X2538,0)</f>
        <v>0</v>
      </c>
      <c r="AC2538" s="207"/>
      <c r="AD2538" s="207"/>
      <c r="AE2538" s="207"/>
      <c r="AF2538" s="207"/>
      <c r="AG2538" s="207"/>
      <c r="AH2538" s="208"/>
    </row>
    <row r="2539" customFormat="false" ht="13.5" hidden="false" customHeight="true" outlineLevel="0" collapsed="false">
      <c r="A2539" s="22" t="n">
        <v>2538</v>
      </c>
      <c r="B2539" s="180"/>
      <c r="C2539" s="22"/>
      <c r="D2539" s="22"/>
      <c r="E2539" s="22"/>
      <c r="F2539" s="22"/>
      <c r="G2539" s="22"/>
      <c r="H2539" s="183"/>
      <c r="I2539" s="183"/>
      <c r="J2539" s="22"/>
      <c r="K2539" s="191" t="e">
        <f aca="false">VLOOKUP('Altri Costi'!J2539,Legenda!$D$1:$F$258,2)</f>
        <v>#N/A</v>
      </c>
      <c r="L2539" s="22"/>
      <c r="M2539" s="22"/>
      <c r="N2539" s="203"/>
      <c r="O2539" s="183"/>
      <c r="P2539" s="22"/>
      <c r="Q2539" s="203"/>
      <c r="R2539" s="183"/>
      <c r="S2539" s="184" t="n">
        <f aca="false">'Piano Finanziario Annuale'!$F$6</f>
        <v>0</v>
      </c>
      <c r="T2539" s="185" t="n">
        <v>0</v>
      </c>
      <c r="U2539" s="186"/>
      <c r="V2539" s="187" t="n">
        <f aca="false">(T2539*U2539)</f>
        <v>0</v>
      </c>
      <c r="W2539" s="185" t="n">
        <v>0</v>
      </c>
      <c r="X2539" s="185" t="n">
        <f aca="false">IF(OR(S2539="sì",S2539="forfettario 190"),SUM(T2539+W2539),SUM(T2539+V2539+W2539))</f>
        <v>0</v>
      </c>
      <c r="Y2539" s="205"/>
      <c r="Z2539" s="205"/>
      <c r="AA2539" s="206"/>
      <c r="AB2539" s="189" t="n">
        <f aca="false">IF(AA2539="SI",X2539,0)</f>
        <v>0</v>
      </c>
      <c r="AC2539" s="207"/>
      <c r="AD2539" s="207"/>
      <c r="AE2539" s="207"/>
      <c r="AF2539" s="207"/>
      <c r="AG2539" s="207"/>
      <c r="AH2539" s="208"/>
    </row>
    <row r="2540" customFormat="false" ht="13.5" hidden="false" customHeight="true" outlineLevel="0" collapsed="false">
      <c r="A2540" s="22" t="n">
        <v>2539</v>
      </c>
      <c r="B2540" s="180"/>
      <c r="C2540" s="22"/>
      <c r="D2540" s="22"/>
      <c r="E2540" s="22"/>
      <c r="F2540" s="22"/>
      <c r="G2540" s="22"/>
      <c r="H2540" s="183"/>
      <c r="I2540" s="183"/>
      <c r="J2540" s="22"/>
      <c r="K2540" s="191" t="e">
        <f aca="false">VLOOKUP('Altri Costi'!J2540,Legenda!$D$1:$F$258,2)</f>
        <v>#N/A</v>
      </c>
      <c r="L2540" s="22"/>
      <c r="M2540" s="22"/>
      <c r="N2540" s="203"/>
      <c r="O2540" s="183"/>
      <c r="P2540" s="22"/>
      <c r="Q2540" s="203"/>
      <c r="R2540" s="183"/>
      <c r="S2540" s="184" t="n">
        <f aca="false">'Piano Finanziario Annuale'!$F$6</f>
        <v>0</v>
      </c>
      <c r="T2540" s="185" t="n">
        <v>0</v>
      </c>
      <c r="U2540" s="186"/>
      <c r="V2540" s="187" t="n">
        <f aca="false">(T2540*U2540)</f>
        <v>0</v>
      </c>
      <c r="W2540" s="185" t="n">
        <v>0</v>
      </c>
      <c r="X2540" s="185" t="n">
        <f aca="false">IF(OR(S2540="sì",S2540="forfettario 190"),SUM(T2540+W2540),SUM(T2540+V2540+W2540))</f>
        <v>0</v>
      </c>
      <c r="Y2540" s="205"/>
      <c r="Z2540" s="205"/>
      <c r="AA2540" s="206"/>
      <c r="AB2540" s="189" t="n">
        <f aca="false">IF(AA2540="SI",X2540,0)</f>
        <v>0</v>
      </c>
      <c r="AC2540" s="207"/>
      <c r="AD2540" s="207"/>
      <c r="AE2540" s="207"/>
      <c r="AF2540" s="207"/>
      <c r="AG2540" s="207"/>
      <c r="AH2540" s="208"/>
    </row>
    <row r="2541" customFormat="false" ht="13.5" hidden="false" customHeight="true" outlineLevel="0" collapsed="false">
      <c r="A2541" s="22" t="n">
        <v>2540</v>
      </c>
      <c r="B2541" s="180"/>
      <c r="C2541" s="22"/>
      <c r="D2541" s="22"/>
      <c r="E2541" s="22"/>
      <c r="F2541" s="22"/>
      <c r="G2541" s="22"/>
      <c r="H2541" s="183"/>
      <c r="I2541" s="183"/>
      <c r="J2541" s="22"/>
      <c r="K2541" s="191" t="e">
        <f aca="false">VLOOKUP('Altri Costi'!J2541,Legenda!$D$1:$F$258,2)</f>
        <v>#N/A</v>
      </c>
      <c r="L2541" s="22"/>
      <c r="M2541" s="22"/>
      <c r="N2541" s="203"/>
      <c r="O2541" s="183"/>
      <c r="P2541" s="22"/>
      <c r="Q2541" s="203"/>
      <c r="R2541" s="183"/>
      <c r="S2541" s="184" t="n">
        <f aca="false">'Piano Finanziario Annuale'!$F$6</f>
        <v>0</v>
      </c>
      <c r="T2541" s="185" t="n">
        <v>0</v>
      </c>
      <c r="U2541" s="186"/>
      <c r="V2541" s="187" t="n">
        <f aca="false">(T2541*U2541)</f>
        <v>0</v>
      </c>
      <c r="W2541" s="185" t="n">
        <v>0</v>
      </c>
      <c r="X2541" s="185" t="n">
        <f aca="false">IF(OR(S2541="sì",S2541="forfettario 190"),SUM(T2541+W2541),SUM(T2541+V2541+W2541))</f>
        <v>0</v>
      </c>
      <c r="Y2541" s="205"/>
      <c r="Z2541" s="205"/>
      <c r="AA2541" s="206"/>
      <c r="AB2541" s="189" t="n">
        <f aca="false">IF(AA2541="SI",X2541,0)</f>
        <v>0</v>
      </c>
      <c r="AC2541" s="207"/>
      <c r="AD2541" s="207"/>
      <c r="AE2541" s="207"/>
      <c r="AF2541" s="207"/>
      <c r="AG2541" s="207"/>
      <c r="AH2541" s="208"/>
    </row>
    <row r="2542" customFormat="false" ht="13.5" hidden="false" customHeight="true" outlineLevel="0" collapsed="false">
      <c r="A2542" s="22" t="n">
        <v>2541</v>
      </c>
      <c r="B2542" s="180"/>
      <c r="C2542" s="22"/>
      <c r="D2542" s="22"/>
      <c r="E2542" s="22"/>
      <c r="F2542" s="22"/>
      <c r="G2542" s="22"/>
      <c r="H2542" s="183"/>
      <c r="I2542" s="183"/>
      <c r="J2542" s="22"/>
      <c r="K2542" s="191" t="e">
        <f aca="false">VLOOKUP('Altri Costi'!J2542,Legenda!$D$1:$F$258,2)</f>
        <v>#N/A</v>
      </c>
      <c r="L2542" s="22"/>
      <c r="M2542" s="22"/>
      <c r="N2542" s="203"/>
      <c r="O2542" s="183"/>
      <c r="P2542" s="22"/>
      <c r="Q2542" s="203"/>
      <c r="R2542" s="183"/>
      <c r="S2542" s="184" t="n">
        <f aca="false">'Piano Finanziario Annuale'!$F$6</f>
        <v>0</v>
      </c>
      <c r="T2542" s="185" t="n">
        <v>0</v>
      </c>
      <c r="U2542" s="186"/>
      <c r="V2542" s="187" t="n">
        <f aca="false">(T2542*U2542)</f>
        <v>0</v>
      </c>
      <c r="W2542" s="185" t="n">
        <v>0</v>
      </c>
      <c r="X2542" s="185" t="n">
        <f aca="false">IF(OR(S2542="sì",S2542="forfettario 190"),SUM(T2542+W2542),SUM(T2542+V2542+W2542))</f>
        <v>0</v>
      </c>
      <c r="Y2542" s="205"/>
      <c r="Z2542" s="205"/>
      <c r="AA2542" s="206"/>
      <c r="AB2542" s="189" t="n">
        <f aca="false">IF(AA2542="SI",X2542,0)</f>
        <v>0</v>
      </c>
      <c r="AC2542" s="207"/>
      <c r="AD2542" s="207"/>
      <c r="AE2542" s="207"/>
      <c r="AF2542" s="207"/>
      <c r="AG2542" s="207"/>
      <c r="AH2542" s="208"/>
    </row>
    <row r="2543" customFormat="false" ht="13.5" hidden="false" customHeight="true" outlineLevel="0" collapsed="false">
      <c r="A2543" s="22" t="n">
        <v>2542</v>
      </c>
      <c r="B2543" s="180"/>
      <c r="C2543" s="22"/>
      <c r="D2543" s="22"/>
      <c r="E2543" s="22"/>
      <c r="F2543" s="22"/>
      <c r="G2543" s="22"/>
      <c r="H2543" s="183"/>
      <c r="I2543" s="183"/>
      <c r="J2543" s="22"/>
      <c r="K2543" s="191" t="e">
        <f aca="false">VLOOKUP('Altri Costi'!J2543,Legenda!$D$1:$F$258,2)</f>
        <v>#N/A</v>
      </c>
      <c r="L2543" s="22"/>
      <c r="M2543" s="22"/>
      <c r="N2543" s="203"/>
      <c r="O2543" s="183"/>
      <c r="P2543" s="22"/>
      <c r="Q2543" s="203"/>
      <c r="R2543" s="183"/>
      <c r="S2543" s="184" t="n">
        <f aca="false">'Piano Finanziario Annuale'!$F$6</f>
        <v>0</v>
      </c>
      <c r="T2543" s="185" t="n">
        <v>0</v>
      </c>
      <c r="U2543" s="186"/>
      <c r="V2543" s="187" t="n">
        <f aca="false">(T2543*U2543)</f>
        <v>0</v>
      </c>
      <c r="W2543" s="185" t="n">
        <v>0</v>
      </c>
      <c r="X2543" s="185" t="n">
        <f aca="false">IF(OR(S2543="sì",S2543="forfettario 190"),SUM(T2543+W2543),SUM(T2543+V2543+W2543))</f>
        <v>0</v>
      </c>
      <c r="Y2543" s="205"/>
      <c r="Z2543" s="205"/>
      <c r="AA2543" s="206"/>
      <c r="AB2543" s="189" t="n">
        <f aca="false">IF(AA2543="SI",X2543,0)</f>
        <v>0</v>
      </c>
      <c r="AC2543" s="207"/>
      <c r="AD2543" s="207"/>
      <c r="AE2543" s="207"/>
      <c r="AF2543" s="207"/>
      <c r="AG2543" s="207"/>
      <c r="AH2543" s="208"/>
    </row>
    <row r="2544" customFormat="false" ht="13.5" hidden="false" customHeight="true" outlineLevel="0" collapsed="false">
      <c r="A2544" s="22" t="n">
        <v>2543</v>
      </c>
      <c r="B2544" s="180"/>
      <c r="C2544" s="22"/>
      <c r="D2544" s="22"/>
      <c r="E2544" s="22"/>
      <c r="F2544" s="22"/>
      <c r="G2544" s="22"/>
      <c r="H2544" s="183"/>
      <c r="I2544" s="183"/>
      <c r="J2544" s="22"/>
      <c r="K2544" s="191" t="e">
        <f aca="false">VLOOKUP('Altri Costi'!J2544,Legenda!$D$1:$F$258,2)</f>
        <v>#N/A</v>
      </c>
      <c r="L2544" s="22"/>
      <c r="M2544" s="22"/>
      <c r="N2544" s="203"/>
      <c r="O2544" s="183"/>
      <c r="P2544" s="22"/>
      <c r="Q2544" s="203"/>
      <c r="R2544" s="183"/>
      <c r="S2544" s="184" t="n">
        <f aca="false">'Piano Finanziario Annuale'!$F$6</f>
        <v>0</v>
      </c>
      <c r="T2544" s="185" t="n">
        <v>0</v>
      </c>
      <c r="U2544" s="186"/>
      <c r="V2544" s="187" t="n">
        <f aca="false">(T2544*U2544)</f>
        <v>0</v>
      </c>
      <c r="W2544" s="185" t="n">
        <v>0</v>
      </c>
      <c r="X2544" s="185" t="n">
        <f aca="false">IF(OR(S2544="sì",S2544="forfettario 190"),SUM(T2544+W2544),SUM(T2544+V2544+W2544))</f>
        <v>0</v>
      </c>
      <c r="Y2544" s="205"/>
      <c r="Z2544" s="205"/>
      <c r="AA2544" s="206"/>
      <c r="AB2544" s="189" t="n">
        <f aca="false">IF(AA2544="SI",X2544,0)</f>
        <v>0</v>
      </c>
      <c r="AC2544" s="207"/>
      <c r="AD2544" s="207"/>
      <c r="AE2544" s="207"/>
      <c r="AF2544" s="207"/>
      <c r="AG2544" s="207"/>
      <c r="AH2544" s="208"/>
    </row>
    <row r="2545" customFormat="false" ht="13.5" hidden="false" customHeight="true" outlineLevel="0" collapsed="false">
      <c r="A2545" s="22" t="n">
        <v>2544</v>
      </c>
      <c r="B2545" s="180"/>
      <c r="C2545" s="22"/>
      <c r="D2545" s="22"/>
      <c r="E2545" s="22"/>
      <c r="F2545" s="22"/>
      <c r="G2545" s="22"/>
      <c r="H2545" s="183"/>
      <c r="I2545" s="183"/>
      <c r="J2545" s="22"/>
      <c r="K2545" s="191" t="e">
        <f aca="false">VLOOKUP('Altri Costi'!J2545,Legenda!$D$1:$F$258,2)</f>
        <v>#N/A</v>
      </c>
      <c r="L2545" s="22"/>
      <c r="M2545" s="22"/>
      <c r="N2545" s="203"/>
      <c r="O2545" s="183"/>
      <c r="P2545" s="22"/>
      <c r="Q2545" s="203"/>
      <c r="R2545" s="183"/>
      <c r="S2545" s="184" t="n">
        <f aca="false">'Piano Finanziario Annuale'!$F$6</f>
        <v>0</v>
      </c>
      <c r="T2545" s="185" t="n">
        <v>0</v>
      </c>
      <c r="U2545" s="186"/>
      <c r="V2545" s="187" t="n">
        <f aca="false">(T2545*U2545)</f>
        <v>0</v>
      </c>
      <c r="W2545" s="185" t="n">
        <v>0</v>
      </c>
      <c r="X2545" s="185" t="n">
        <f aca="false">IF(OR(S2545="sì",S2545="forfettario 190"),SUM(T2545+W2545),SUM(T2545+V2545+W2545))</f>
        <v>0</v>
      </c>
      <c r="Y2545" s="205"/>
      <c r="Z2545" s="205"/>
      <c r="AA2545" s="206"/>
      <c r="AB2545" s="189" t="n">
        <f aca="false">IF(AA2545="SI",X2545,0)</f>
        <v>0</v>
      </c>
      <c r="AC2545" s="207"/>
      <c r="AD2545" s="207"/>
      <c r="AE2545" s="207"/>
      <c r="AF2545" s="207"/>
      <c r="AG2545" s="207"/>
      <c r="AH2545" s="208"/>
    </row>
    <row r="2546" customFormat="false" ht="13.5" hidden="false" customHeight="true" outlineLevel="0" collapsed="false">
      <c r="A2546" s="22" t="n">
        <v>2545</v>
      </c>
      <c r="B2546" s="180"/>
      <c r="C2546" s="22"/>
      <c r="D2546" s="22"/>
      <c r="E2546" s="22"/>
      <c r="F2546" s="22"/>
      <c r="G2546" s="22"/>
      <c r="H2546" s="183"/>
      <c r="I2546" s="183"/>
      <c r="J2546" s="22"/>
      <c r="K2546" s="191" t="e">
        <f aca="false">VLOOKUP('Altri Costi'!J2546,Legenda!$D$1:$F$258,2)</f>
        <v>#N/A</v>
      </c>
      <c r="L2546" s="22"/>
      <c r="M2546" s="22"/>
      <c r="N2546" s="203"/>
      <c r="O2546" s="183"/>
      <c r="P2546" s="22"/>
      <c r="Q2546" s="203"/>
      <c r="R2546" s="183"/>
      <c r="S2546" s="184" t="n">
        <f aca="false">'Piano Finanziario Annuale'!$F$6</f>
        <v>0</v>
      </c>
      <c r="T2546" s="185" t="n">
        <v>0</v>
      </c>
      <c r="U2546" s="186"/>
      <c r="V2546" s="187" t="n">
        <f aca="false">(T2546*U2546)</f>
        <v>0</v>
      </c>
      <c r="W2546" s="185" t="n">
        <v>0</v>
      </c>
      <c r="X2546" s="185" t="n">
        <f aca="false">IF(OR(S2546="sì",S2546="forfettario 190"),SUM(T2546+W2546),SUM(T2546+V2546+W2546))</f>
        <v>0</v>
      </c>
      <c r="Y2546" s="205"/>
      <c r="Z2546" s="205"/>
      <c r="AA2546" s="206"/>
      <c r="AB2546" s="189" t="n">
        <f aca="false">IF(AA2546="SI",X2546,0)</f>
        <v>0</v>
      </c>
      <c r="AC2546" s="207"/>
      <c r="AD2546" s="207"/>
      <c r="AE2546" s="207"/>
      <c r="AF2546" s="207"/>
      <c r="AG2546" s="207"/>
      <c r="AH2546" s="208"/>
    </row>
    <row r="2547" customFormat="false" ht="13.5" hidden="false" customHeight="true" outlineLevel="0" collapsed="false">
      <c r="A2547" s="22" t="n">
        <v>2546</v>
      </c>
      <c r="B2547" s="180"/>
      <c r="C2547" s="22"/>
      <c r="D2547" s="22"/>
      <c r="E2547" s="22"/>
      <c r="F2547" s="22"/>
      <c r="G2547" s="22"/>
      <c r="H2547" s="183"/>
      <c r="I2547" s="183"/>
      <c r="J2547" s="22"/>
      <c r="K2547" s="191" t="e">
        <f aca="false">VLOOKUP('Altri Costi'!J2547,Legenda!$D$1:$F$258,2)</f>
        <v>#N/A</v>
      </c>
      <c r="L2547" s="22"/>
      <c r="M2547" s="22"/>
      <c r="N2547" s="203"/>
      <c r="O2547" s="183"/>
      <c r="P2547" s="22"/>
      <c r="Q2547" s="203"/>
      <c r="R2547" s="183"/>
      <c r="S2547" s="184" t="n">
        <f aca="false">'Piano Finanziario Annuale'!$F$6</f>
        <v>0</v>
      </c>
      <c r="T2547" s="185" t="n">
        <v>0</v>
      </c>
      <c r="U2547" s="186"/>
      <c r="V2547" s="187" t="n">
        <f aca="false">(T2547*U2547)</f>
        <v>0</v>
      </c>
      <c r="W2547" s="185" t="n">
        <v>0</v>
      </c>
      <c r="X2547" s="185" t="n">
        <f aca="false">IF(OR(S2547="sì",S2547="forfettario 190"),SUM(T2547+W2547),SUM(T2547+V2547+W2547))</f>
        <v>0</v>
      </c>
      <c r="Y2547" s="205"/>
      <c r="Z2547" s="205"/>
      <c r="AA2547" s="206"/>
      <c r="AB2547" s="189" t="n">
        <f aca="false">IF(AA2547="SI",X2547,0)</f>
        <v>0</v>
      </c>
      <c r="AC2547" s="207"/>
      <c r="AD2547" s="207"/>
      <c r="AE2547" s="207"/>
      <c r="AF2547" s="207"/>
      <c r="AG2547" s="207"/>
      <c r="AH2547" s="208"/>
    </row>
    <row r="2548" customFormat="false" ht="13.5" hidden="false" customHeight="true" outlineLevel="0" collapsed="false">
      <c r="A2548" s="22" t="n">
        <v>2547</v>
      </c>
      <c r="B2548" s="180"/>
      <c r="C2548" s="22"/>
      <c r="D2548" s="22"/>
      <c r="E2548" s="22"/>
      <c r="F2548" s="22"/>
      <c r="G2548" s="22"/>
      <c r="H2548" s="183"/>
      <c r="I2548" s="183"/>
      <c r="J2548" s="22"/>
      <c r="K2548" s="191" t="e">
        <f aca="false">VLOOKUP('Altri Costi'!J2548,Legenda!$D$1:$F$258,2)</f>
        <v>#N/A</v>
      </c>
      <c r="L2548" s="22"/>
      <c r="M2548" s="22"/>
      <c r="N2548" s="203"/>
      <c r="O2548" s="183"/>
      <c r="P2548" s="22"/>
      <c r="Q2548" s="203"/>
      <c r="R2548" s="183"/>
      <c r="S2548" s="184" t="n">
        <f aca="false">'Piano Finanziario Annuale'!$F$6</f>
        <v>0</v>
      </c>
      <c r="T2548" s="185" t="n">
        <v>0</v>
      </c>
      <c r="U2548" s="186"/>
      <c r="V2548" s="187" t="n">
        <f aca="false">(T2548*U2548)</f>
        <v>0</v>
      </c>
      <c r="W2548" s="185" t="n">
        <v>0</v>
      </c>
      <c r="X2548" s="185" t="n">
        <f aca="false">IF(OR(S2548="sì",S2548="forfettario 190"),SUM(T2548+W2548),SUM(T2548+V2548+W2548))</f>
        <v>0</v>
      </c>
      <c r="Y2548" s="205"/>
      <c r="Z2548" s="205"/>
      <c r="AA2548" s="206"/>
      <c r="AB2548" s="189" t="n">
        <f aca="false">IF(AA2548="SI",X2548,0)</f>
        <v>0</v>
      </c>
      <c r="AC2548" s="207"/>
      <c r="AD2548" s="207"/>
      <c r="AE2548" s="207"/>
      <c r="AF2548" s="207"/>
      <c r="AG2548" s="207"/>
      <c r="AH2548" s="208"/>
    </row>
    <row r="2549" customFormat="false" ht="13.5" hidden="false" customHeight="true" outlineLevel="0" collapsed="false">
      <c r="A2549" s="22" t="n">
        <v>2548</v>
      </c>
      <c r="B2549" s="180"/>
      <c r="C2549" s="22"/>
      <c r="D2549" s="22"/>
      <c r="E2549" s="22"/>
      <c r="F2549" s="22"/>
      <c r="G2549" s="22"/>
      <c r="H2549" s="183"/>
      <c r="I2549" s="183"/>
      <c r="J2549" s="22"/>
      <c r="K2549" s="191" t="e">
        <f aca="false">VLOOKUP('Altri Costi'!J2549,Legenda!$D$1:$F$258,2)</f>
        <v>#N/A</v>
      </c>
      <c r="L2549" s="22"/>
      <c r="M2549" s="22"/>
      <c r="N2549" s="203"/>
      <c r="O2549" s="183"/>
      <c r="P2549" s="22"/>
      <c r="Q2549" s="203"/>
      <c r="R2549" s="183"/>
      <c r="S2549" s="184" t="n">
        <f aca="false">'Piano Finanziario Annuale'!$F$6</f>
        <v>0</v>
      </c>
      <c r="T2549" s="185" t="n">
        <v>0</v>
      </c>
      <c r="U2549" s="186"/>
      <c r="V2549" s="187" t="n">
        <f aca="false">(T2549*U2549)</f>
        <v>0</v>
      </c>
      <c r="W2549" s="185" t="n">
        <v>0</v>
      </c>
      <c r="X2549" s="185" t="n">
        <f aca="false">IF(OR(S2549="sì",S2549="forfettario 190"),SUM(T2549+W2549),SUM(T2549+V2549+W2549))</f>
        <v>0</v>
      </c>
      <c r="Y2549" s="205"/>
      <c r="Z2549" s="205"/>
      <c r="AA2549" s="206"/>
      <c r="AB2549" s="189" t="n">
        <f aca="false">IF(AA2549="SI",X2549,0)</f>
        <v>0</v>
      </c>
      <c r="AC2549" s="207"/>
      <c r="AD2549" s="207"/>
      <c r="AE2549" s="207"/>
      <c r="AF2549" s="207"/>
      <c r="AG2549" s="207"/>
      <c r="AH2549" s="208"/>
    </row>
    <row r="2550" customFormat="false" ht="13.5" hidden="false" customHeight="true" outlineLevel="0" collapsed="false">
      <c r="A2550" s="22" t="n">
        <v>2549</v>
      </c>
      <c r="B2550" s="180"/>
      <c r="C2550" s="22"/>
      <c r="D2550" s="22"/>
      <c r="E2550" s="22"/>
      <c r="F2550" s="22"/>
      <c r="G2550" s="22"/>
      <c r="H2550" s="183"/>
      <c r="I2550" s="183"/>
      <c r="J2550" s="22"/>
      <c r="K2550" s="191" t="e">
        <f aca="false">VLOOKUP('Altri Costi'!J2550,Legenda!$D$1:$F$258,2)</f>
        <v>#N/A</v>
      </c>
      <c r="L2550" s="22"/>
      <c r="M2550" s="22"/>
      <c r="N2550" s="203"/>
      <c r="O2550" s="183"/>
      <c r="P2550" s="22"/>
      <c r="Q2550" s="203"/>
      <c r="R2550" s="183"/>
      <c r="S2550" s="184" t="n">
        <f aca="false">'Piano Finanziario Annuale'!$F$6</f>
        <v>0</v>
      </c>
      <c r="T2550" s="185" t="n">
        <v>0</v>
      </c>
      <c r="U2550" s="186"/>
      <c r="V2550" s="187" t="n">
        <f aca="false">(T2550*U2550)</f>
        <v>0</v>
      </c>
      <c r="W2550" s="185" t="n">
        <v>0</v>
      </c>
      <c r="X2550" s="185" t="n">
        <f aca="false">IF(OR(S2550="sì",S2550="forfettario 190"),SUM(T2550+W2550),SUM(T2550+V2550+W2550))</f>
        <v>0</v>
      </c>
      <c r="Y2550" s="205"/>
      <c r="Z2550" s="205"/>
      <c r="AA2550" s="206"/>
      <c r="AB2550" s="189" t="n">
        <f aca="false">IF(AA2550="SI",X2550,0)</f>
        <v>0</v>
      </c>
      <c r="AC2550" s="207"/>
      <c r="AD2550" s="207"/>
      <c r="AE2550" s="207"/>
      <c r="AF2550" s="207"/>
      <c r="AG2550" s="207"/>
      <c r="AH2550" s="208"/>
    </row>
    <row r="2551" customFormat="false" ht="13.5" hidden="false" customHeight="true" outlineLevel="0" collapsed="false">
      <c r="A2551" s="22" t="n">
        <v>2550</v>
      </c>
      <c r="B2551" s="180"/>
      <c r="C2551" s="22"/>
      <c r="D2551" s="22"/>
      <c r="E2551" s="22"/>
      <c r="F2551" s="22"/>
      <c r="G2551" s="22"/>
      <c r="H2551" s="183"/>
      <c r="I2551" s="183"/>
      <c r="J2551" s="22"/>
      <c r="K2551" s="191" t="e">
        <f aca="false">VLOOKUP('Altri Costi'!J2551,Legenda!$D$1:$F$258,2)</f>
        <v>#N/A</v>
      </c>
      <c r="L2551" s="22"/>
      <c r="M2551" s="22"/>
      <c r="N2551" s="203"/>
      <c r="O2551" s="183"/>
      <c r="P2551" s="22"/>
      <c r="Q2551" s="203"/>
      <c r="R2551" s="183"/>
      <c r="S2551" s="184" t="n">
        <f aca="false">'Piano Finanziario Annuale'!$F$6</f>
        <v>0</v>
      </c>
      <c r="T2551" s="185" t="n">
        <v>0</v>
      </c>
      <c r="U2551" s="186"/>
      <c r="V2551" s="187" t="n">
        <f aca="false">(T2551*U2551)</f>
        <v>0</v>
      </c>
      <c r="W2551" s="185" t="n">
        <v>0</v>
      </c>
      <c r="X2551" s="185" t="n">
        <f aca="false">IF(OR(S2551="sì",S2551="forfettario 190"),SUM(T2551+W2551),SUM(T2551+V2551+W2551))</f>
        <v>0</v>
      </c>
      <c r="Y2551" s="205"/>
      <c r="Z2551" s="205"/>
      <c r="AA2551" s="206"/>
      <c r="AB2551" s="189" t="n">
        <f aca="false">IF(AA2551="SI",X2551,0)</f>
        <v>0</v>
      </c>
      <c r="AC2551" s="207"/>
      <c r="AD2551" s="207"/>
      <c r="AE2551" s="207"/>
      <c r="AF2551" s="207"/>
      <c r="AG2551" s="207"/>
      <c r="AH2551" s="208"/>
    </row>
    <row r="2552" customFormat="false" ht="13.5" hidden="false" customHeight="true" outlineLevel="0" collapsed="false">
      <c r="A2552" s="22" t="n">
        <v>2551</v>
      </c>
      <c r="B2552" s="180"/>
      <c r="C2552" s="22"/>
      <c r="D2552" s="22"/>
      <c r="E2552" s="22"/>
      <c r="F2552" s="22"/>
      <c r="G2552" s="22"/>
      <c r="H2552" s="183"/>
      <c r="I2552" s="183"/>
      <c r="J2552" s="22"/>
      <c r="K2552" s="191" t="e">
        <f aca="false">VLOOKUP('Altri Costi'!J2552,Legenda!$D$1:$F$258,2)</f>
        <v>#N/A</v>
      </c>
      <c r="L2552" s="22"/>
      <c r="M2552" s="22"/>
      <c r="N2552" s="203"/>
      <c r="O2552" s="183"/>
      <c r="P2552" s="22"/>
      <c r="Q2552" s="203"/>
      <c r="R2552" s="183"/>
      <c r="S2552" s="184" t="n">
        <f aca="false">'Piano Finanziario Annuale'!$F$6</f>
        <v>0</v>
      </c>
      <c r="T2552" s="185" t="n">
        <v>0</v>
      </c>
      <c r="U2552" s="186"/>
      <c r="V2552" s="187" t="n">
        <f aca="false">(T2552*U2552)</f>
        <v>0</v>
      </c>
      <c r="W2552" s="185" t="n">
        <v>0</v>
      </c>
      <c r="X2552" s="185" t="n">
        <f aca="false">IF(OR(S2552="sì",S2552="forfettario 190"),SUM(T2552+W2552),SUM(T2552+V2552+W2552))</f>
        <v>0</v>
      </c>
      <c r="Y2552" s="205"/>
      <c r="Z2552" s="205"/>
      <c r="AA2552" s="206"/>
      <c r="AB2552" s="189" t="n">
        <f aca="false">IF(AA2552="SI",X2552,0)</f>
        <v>0</v>
      </c>
      <c r="AC2552" s="207"/>
      <c r="AD2552" s="207"/>
      <c r="AE2552" s="207"/>
      <c r="AF2552" s="207"/>
      <c r="AG2552" s="207"/>
      <c r="AH2552" s="208"/>
    </row>
    <row r="2553" customFormat="false" ht="13.5" hidden="false" customHeight="true" outlineLevel="0" collapsed="false">
      <c r="A2553" s="22" t="n">
        <v>2552</v>
      </c>
      <c r="B2553" s="180"/>
      <c r="C2553" s="22"/>
      <c r="D2553" s="22"/>
      <c r="E2553" s="22"/>
      <c r="F2553" s="22"/>
      <c r="G2553" s="22"/>
      <c r="H2553" s="183"/>
      <c r="I2553" s="183"/>
      <c r="J2553" s="22"/>
      <c r="K2553" s="191" t="e">
        <f aca="false">VLOOKUP('Altri Costi'!J2553,Legenda!$D$1:$F$258,2)</f>
        <v>#N/A</v>
      </c>
      <c r="L2553" s="22"/>
      <c r="M2553" s="22"/>
      <c r="N2553" s="203"/>
      <c r="O2553" s="183"/>
      <c r="P2553" s="22"/>
      <c r="Q2553" s="203"/>
      <c r="R2553" s="183"/>
      <c r="S2553" s="184" t="n">
        <f aca="false">'Piano Finanziario Annuale'!$F$6</f>
        <v>0</v>
      </c>
      <c r="T2553" s="185" t="n">
        <v>0</v>
      </c>
      <c r="U2553" s="186"/>
      <c r="V2553" s="187" t="n">
        <f aca="false">(T2553*U2553)</f>
        <v>0</v>
      </c>
      <c r="W2553" s="185" t="n">
        <v>0</v>
      </c>
      <c r="X2553" s="185" t="n">
        <f aca="false">IF(OR(S2553="sì",S2553="forfettario 190"),SUM(T2553+W2553),SUM(T2553+V2553+W2553))</f>
        <v>0</v>
      </c>
      <c r="Y2553" s="205"/>
      <c r="Z2553" s="205"/>
      <c r="AA2553" s="206"/>
      <c r="AB2553" s="189" t="n">
        <f aca="false">IF(AA2553="SI",X2553,0)</f>
        <v>0</v>
      </c>
      <c r="AC2553" s="207"/>
      <c r="AD2553" s="207"/>
      <c r="AE2553" s="207"/>
      <c r="AF2553" s="207"/>
      <c r="AG2553" s="207"/>
      <c r="AH2553" s="208"/>
    </row>
    <row r="2554" customFormat="false" ht="13.5" hidden="false" customHeight="true" outlineLevel="0" collapsed="false">
      <c r="A2554" s="22" t="n">
        <v>2553</v>
      </c>
      <c r="B2554" s="180"/>
      <c r="C2554" s="22"/>
      <c r="D2554" s="22"/>
      <c r="E2554" s="22"/>
      <c r="F2554" s="22"/>
      <c r="G2554" s="22"/>
      <c r="H2554" s="183"/>
      <c r="I2554" s="183"/>
      <c r="J2554" s="22"/>
      <c r="K2554" s="191" t="e">
        <f aca="false">VLOOKUP('Altri Costi'!J2554,Legenda!$D$1:$F$258,2)</f>
        <v>#N/A</v>
      </c>
      <c r="L2554" s="22"/>
      <c r="M2554" s="22"/>
      <c r="N2554" s="203"/>
      <c r="O2554" s="183"/>
      <c r="P2554" s="22"/>
      <c r="Q2554" s="203"/>
      <c r="R2554" s="183"/>
      <c r="S2554" s="184" t="n">
        <f aca="false">'Piano Finanziario Annuale'!$F$6</f>
        <v>0</v>
      </c>
      <c r="T2554" s="185" t="n">
        <v>0</v>
      </c>
      <c r="U2554" s="186"/>
      <c r="V2554" s="187" t="n">
        <f aca="false">(T2554*U2554)</f>
        <v>0</v>
      </c>
      <c r="W2554" s="185" t="n">
        <v>0</v>
      </c>
      <c r="X2554" s="185" t="n">
        <f aca="false">IF(OR(S2554="sì",S2554="forfettario 190"),SUM(T2554+W2554),SUM(T2554+V2554+W2554))</f>
        <v>0</v>
      </c>
      <c r="Y2554" s="205"/>
      <c r="Z2554" s="205"/>
      <c r="AA2554" s="206"/>
      <c r="AB2554" s="189" t="n">
        <f aca="false">IF(AA2554="SI",X2554,0)</f>
        <v>0</v>
      </c>
      <c r="AC2554" s="207"/>
      <c r="AD2554" s="207"/>
      <c r="AE2554" s="207"/>
      <c r="AF2554" s="207"/>
      <c r="AG2554" s="207"/>
      <c r="AH2554" s="208"/>
    </row>
    <row r="2555" customFormat="false" ht="13.5" hidden="false" customHeight="true" outlineLevel="0" collapsed="false">
      <c r="A2555" s="22" t="n">
        <v>2554</v>
      </c>
      <c r="B2555" s="180"/>
      <c r="C2555" s="22"/>
      <c r="D2555" s="22"/>
      <c r="E2555" s="22"/>
      <c r="F2555" s="22"/>
      <c r="G2555" s="22"/>
      <c r="H2555" s="183"/>
      <c r="I2555" s="183"/>
      <c r="J2555" s="22"/>
      <c r="K2555" s="191" t="e">
        <f aca="false">VLOOKUP('Altri Costi'!J2555,Legenda!$D$1:$F$258,2)</f>
        <v>#N/A</v>
      </c>
      <c r="L2555" s="22"/>
      <c r="M2555" s="22"/>
      <c r="N2555" s="203"/>
      <c r="O2555" s="183"/>
      <c r="P2555" s="22"/>
      <c r="Q2555" s="203"/>
      <c r="R2555" s="183"/>
      <c r="S2555" s="184" t="n">
        <f aca="false">'Piano Finanziario Annuale'!$F$6</f>
        <v>0</v>
      </c>
      <c r="T2555" s="185" t="n">
        <v>0</v>
      </c>
      <c r="U2555" s="186"/>
      <c r="V2555" s="187" t="n">
        <f aca="false">(T2555*U2555)</f>
        <v>0</v>
      </c>
      <c r="W2555" s="185" t="n">
        <v>0</v>
      </c>
      <c r="X2555" s="185" t="n">
        <f aca="false">IF(OR(S2555="sì",S2555="forfettario 190"),SUM(T2555+W2555),SUM(T2555+V2555+W2555))</f>
        <v>0</v>
      </c>
      <c r="Y2555" s="205"/>
      <c r="Z2555" s="205"/>
      <c r="AA2555" s="206"/>
      <c r="AB2555" s="189" t="n">
        <f aca="false">IF(AA2555="SI",X2555,0)</f>
        <v>0</v>
      </c>
      <c r="AC2555" s="207"/>
      <c r="AD2555" s="207"/>
      <c r="AE2555" s="207"/>
      <c r="AF2555" s="207"/>
      <c r="AG2555" s="207"/>
      <c r="AH2555" s="208"/>
    </row>
    <row r="2556" customFormat="false" ht="13.5" hidden="false" customHeight="true" outlineLevel="0" collapsed="false">
      <c r="A2556" s="22" t="n">
        <v>2555</v>
      </c>
      <c r="B2556" s="180"/>
      <c r="C2556" s="22"/>
      <c r="D2556" s="22"/>
      <c r="E2556" s="22"/>
      <c r="F2556" s="22"/>
      <c r="G2556" s="22"/>
      <c r="H2556" s="183"/>
      <c r="I2556" s="183"/>
      <c r="J2556" s="22"/>
      <c r="K2556" s="191" t="e">
        <f aca="false">VLOOKUP('Altri Costi'!J2556,Legenda!$D$1:$F$258,2)</f>
        <v>#N/A</v>
      </c>
      <c r="L2556" s="22"/>
      <c r="M2556" s="22"/>
      <c r="N2556" s="203"/>
      <c r="O2556" s="183"/>
      <c r="P2556" s="22"/>
      <c r="Q2556" s="203"/>
      <c r="R2556" s="183"/>
      <c r="S2556" s="184" t="n">
        <f aca="false">'Piano Finanziario Annuale'!$F$6</f>
        <v>0</v>
      </c>
      <c r="T2556" s="185" t="n">
        <v>0</v>
      </c>
      <c r="U2556" s="186"/>
      <c r="V2556" s="187" t="n">
        <f aca="false">(T2556*U2556)</f>
        <v>0</v>
      </c>
      <c r="W2556" s="185" t="n">
        <v>0</v>
      </c>
      <c r="X2556" s="185" t="n">
        <f aca="false">IF(OR(S2556="sì",S2556="forfettario 190"),SUM(T2556+W2556),SUM(T2556+V2556+W2556))</f>
        <v>0</v>
      </c>
      <c r="Y2556" s="205"/>
      <c r="Z2556" s="205"/>
      <c r="AA2556" s="206"/>
      <c r="AB2556" s="189" t="n">
        <f aca="false">IF(AA2556="SI",X2556,0)</f>
        <v>0</v>
      </c>
      <c r="AC2556" s="207"/>
      <c r="AD2556" s="207"/>
      <c r="AE2556" s="207"/>
      <c r="AF2556" s="207"/>
      <c r="AG2556" s="207"/>
      <c r="AH2556" s="208"/>
    </row>
    <row r="2557" customFormat="false" ht="13.5" hidden="false" customHeight="true" outlineLevel="0" collapsed="false">
      <c r="A2557" s="22" t="n">
        <v>2556</v>
      </c>
      <c r="B2557" s="180"/>
      <c r="C2557" s="22"/>
      <c r="D2557" s="22"/>
      <c r="E2557" s="22"/>
      <c r="F2557" s="22"/>
      <c r="G2557" s="22"/>
      <c r="H2557" s="183"/>
      <c r="I2557" s="183"/>
      <c r="J2557" s="22"/>
      <c r="K2557" s="191" t="e">
        <f aca="false">VLOOKUP('Altri Costi'!J2557,Legenda!$D$1:$F$258,2)</f>
        <v>#N/A</v>
      </c>
      <c r="L2557" s="22"/>
      <c r="M2557" s="22"/>
      <c r="N2557" s="203"/>
      <c r="O2557" s="183"/>
      <c r="P2557" s="22"/>
      <c r="Q2557" s="203"/>
      <c r="R2557" s="183"/>
      <c r="S2557" s="184" t="n">
        <f aca="false">'Piano Finanziario Annuale'!$F$6</f>
        <v>0</v>
      </c>
      <c r="T2557" s="185" t="n">
        <v>0</v>
      </c>
      <c r="U2557" s="186"/>
      <c r="V2557" s="187" t="n">
        <f aca="false">(T2557*U2557)</f>
        <v>0</v>
      </c>
      <c r="W2557" s="185" t="n">
        <v>0</v>
      </c>
      <c r="X2557" s="185" t="n">
        <f aca="false">IF(OR(S2557="sì",S2557="forfettario 190"),SUM(T2557+W2557),SUM(T2557+V2557+W2557))</f>
        <v>0</v>
      </c>
      <c r="Y2557" s="205"/>
      <c r="Z2557" s="205"/>
      <c r="AA2557" s="206"/>
      <c r="AB2557" s="189" t="n">
        <f aca="false">IF(AA2557="SI",X2557,0)</f>
        <v>0</v>
      </c>
      <c r="AC2557" s="207"/>
      <c r="AD2557" s="207"/>
      <c r="AE2557" s="207"/>
      <c r="AF2557" s="207"/>
      <c r="AG2557" s="207"/>
      <c r="AH2557" s="208"/>
    </row>
    <row r="2558" customFormat="false" ht="13.5" hidden="false" customHeight="true" outlineLevel="0" collapsed="false">
      <c r="A2558" s="22" t="n">
        <v>2557</v>
      </c>
      <c r="B2558" s="180"/>
      <c r="C2558" s="22"/>
      <c r="D2558" s="22"/>
      <c r="E2558" s="22"/>
      <c r="F2558" s="22"/>
      <c r="G2558" s="22"/>
      <c r="H2558" s="183"/>
      <c r="I2558" s="183"/>
      <c r="J2558" s="22"/>
      <c r="K2558" s="191" t="e">
        <f aca="false">VLOOKUP('Altri Costi'!J2558,Legenda!$D$1:$F$258,2)</f>
        <v>#N/A</v>
      </c>
      <c r="L2558" s="22"/>
      <c r="M2558" s="22"/>
      <c r="N2558" s="203"/>
      <c r="O2558" s="183"/>
      <c r="P2558" s="22"/>
      <c r="Q2558" s="203"/>
      <c r="R2558" s="183"/>
      <c r="S2558" s="184" t="n">
        <f aca="false">'Piano Finanziario Annuale'!$F$6</f>
        <v>0</v>
      </c>
      <c r="T2558" s="185" t="n">
        <v>0</v>
      </c>
      <c r="U2558" s="186"/>
      <c r="V2558" s="187" t="n">
        <f aca="false">(T2558*U2558)</f>
        <v>0</v>
      </c>
      <c r="W2558" s="185" t="n">
        <v>0</v>
      </c>
      <c r="X2558" s="185" t="n">
        <f aca="false">IF(OR(S2558="sì",S2558="forfettario 190"),SUM(T2558+W2558),SUM(T2558+V2558+W2558))</f>
        <v>0</v>
      </c>
      <c r="Y2558" s="205"/>
      <c r="Z2558" s="205"/>
      <c r="AA2558" s="206"/>
      <c r="AB2558" s="189" t="n">
        <f aca="false">IF(AA2558="SI",X2558,0)</f>
        <v>0</v>
      </c>
      <c r="AC2558" s="207"/>
      <c r="AD2558" s="207"/>
      <c r="AE2558" s="207"/>
      <c r="AF2558" s="207"/>
      <c r="AG2558" s="207"/>
      <c r="AH2558" s="208"/>
    </row>
    <row r="2559" customFormat="false" ht="13.5" hidden="false" customHeight="true" outlineLevel="0" collapsed="false">
      <c r="A2559" s="22" t="n">
        <v>2558</v>
      </c>
      <c r="B2559" s="180"/>
      <c r="C2559" s="22"/>
      <c r="D2559" s="22"/>
      <c r="E2559" s="22"/>
      <c r="F2559" s="22"/>
      <c r="G2559" s="22"/>
      <c r="H2559" s="183"/>
      <c r="I2559" s="183"/>
      <c r="J2559" s="22"/>
      <c r="K2559" s="191" t="e">
        <f aca="false">VLOOKUP('Altri Costi'!J2559,Legenda!$D$1:$F$258,2)</f>
        <v>#N/A</v>
      </c>
      <c r="L2559" s="22"/>
      <c r="M2559" s="22"/>
      <c r="N2559" s="203"/>
      <c r="O2559" s="183"/>
      <c r="P2559" s="22"/>
      <c r="Q2559" s="203"/>
      <c r="R2559" s="183"/>
      <c r="S2559" s="184" t="n">
        <f aca="false">'Piano Finanziario Annuale'!$F$6</f>
        <v>0</v>
      </c>
      <c r="T2559" s="185" t="n">
        <v>0</v>
      </c>
      <c r="U2559" s="186"/>
      <c r="V2559" s="187" t="n">
        <f aca="false">(T2559*U2559)</f>
        <v>0</v>
      </c>
      <c r="W2559" s="185" t="n">
        <v>0</v>
      </c>
      <c r="X2559" s="185" t="n">
        <f aca="false">IF(OR(S2559="sì",S2559="forfettario 190"),SUM(T2559+W2559),SUM(T2559+V2559+W2559))</f>
        <v>0</v>
      </c>
      <c r="Y2559" s="205"/>
      <c r="Z2559" s="205"/>
      <c r="AA2559" s="206"/>
      <c r="AB2559" s="189" t="n">
        <f aca="false">IF(AA2559="SI",X2559,0)</f>
        <v>0</v>
      </c>
      <c r="AC2559" s="207"/>
      <c r="AD2559" s="207"/>
      <c r="AE2559" s="207"/>
      <c r="AF2559" s="207"/>
      <c r="AG2559" s="207"/>
      <c r="AH2559" s="208"/>
    </row>
    <row r="2560" customFormat="false" ht="13.5" hidden="false" customHeight="true" outlineLevel="0" collapsed="false">
      <c r="A2560" s="22" t="n">
        <v>2559</v>
      </c>
      <c r="B2560" s="180"/>
      <c r="C2560" s="22"/>
      <c r="D2560" s="22"/>
      <c r="E2560" s="22"/>
      <c r="F2560" s="22"/>
      <c r="G2560" s="22"/>
      <c r="H2560" s="183"/>
      <c r="I2560" s="183"/>
      <c r="J2560" s="22"/>
      <c r="K2560" s="191" t="e">
        <f aca="false">VLOOKUP('Altri Costi'!J2560,Legenda!$D$1:$F$258,2)</f>
        <v>#N/A</v>
      </c>
      <c r="L2560" s="22"/>
      <c r="M2560" s="22"/>
      <c r="N2560" s="203"/>
      <c r="O2560" s="183"/>
      <c r="P2560" s="22"/>
      <c r="Q2560" s="203"/>
      <c r="R2560" s="183"/>
      <c r="S2560" s="184" t="n">
        <f aca="false">'Piano Finanziario Annuale'!$F$6</f>
        <v>0</v>
      </c>
      <c r="T2560" s="185" t="n">
        <v>0</v>
      </c>
      <c r="U2560" s="186"/>
      <c r="V2560" s="187" t="n">
        <f aca="false">(T2560*U2560)</f>
        <v>0</v>
      </c>
      <c r="W2560" s="185" t="n">
        <v>0</v>
      </c>
      <c r="X2560" s="185" t="n">
        <f aca="false">IF(OR(S2560="sì",S2560="forfettario 190"),SUM(T2560+W2560),SUM(T2560+V2560+W2560))</f>
        <v>0</v>
      </c>
      <c r="Y2560" s="205"/>
      <c r="Z2560" s="205"/>
      <c r="AA2560" s="206"/>
      <c r="AB2560" s="189" t="n">
        <f aca="false">IF(AA2560="SI",X2560,0)</f>
        <v>0</v>
      </c>
      <c r="AC2560" s="207"/>
      <c r="AD2560" s="207"/>
      <c r="AE2560" s="207"/>
      <c r="AF2560" s="207"/>
      <c r="AG2560" s="207"/>
      <c r="AH2560" s="208"/>
    </row>
    <row r="2561" customFormat="false" ht="13.5" hidden="false" customHeight="true" outlineLevel="0" collapsed="false">
      <c r="A2561" s="22" t="n">
        <v>2560</v>
      </c>
      <c r="B2561" s="180"/>
      <c r="C2561" s="22"/>
      <c r="D2561" s="22"/>
      <c r="E2561" s="22"/>
      <c r="F2561" s="22"/>
      <c r="G2561" s="22"/>
      <c r="H2561" s="183"/>
      <c r="I2561" s="183"/>
      <c r="J2561" s="22"/>
      <c r="K2561" s="191" t="e">
        <f aca="false">VLOOKUP('Altri Costi'!J2561,Legenda!$D$1:$F$258,2)</f>
        <v>#N/A</v>
      </c>
      <c r="L2561" s="22"/>
      <c r="M2561" s="22"/>
      <c r="N2561" s="203"/>
      <c r="O2561" s="183"/>
      <c r="P2561" s="22"/>
      <c r="Q2561" s="203"/>
      <c r="R2561" s="183"/>
      <c r="S2561" s="184" t="n">
        <f aca="false">'Piano Finanziario Annuale'!$F$6</f>
        <v>0</v>
      </c>
      <c r="T2561" s="185" t="n">
        <v>0</v>
      </c>
      <c r="U2561" s="186"/>
      <c r="V2561" s="187" t="n">
        <f aca="false">(T2561*U2561)</f>
        <v>0</v>
      </c>
      <c r="W2561" s="185" t="n">
        <v>0</v>
      </c>
      <c r="X2561" s="185" t="n">
        <f aca="false">IF(OR(S2561="sì",S2561="forfettario 190"),SUM(T2561+W2561),SUM(T2561+V2561+W2561))</f>
        <v>0</v>
      </c>
      <c r="Y2561" s="205"/>
      <c r="Z2561" s="205"/>
      <c r="AA2561" s="206"/>
      <c r="AB2561" s="189" t="n">
        <f aca="false">IF(AA2561="SI",X2561,0)</f>
        <v>0</v>
      </c>
      <c r="AC2561" s="207"/>
      <c r="AD2561" s="207"/>
      <c r="AE2561" s="207"/>
      <c r="AF2561" s="207"/>
      <c r="AG2561" s="207"/>
      <c r="AH2561" s="208"/>
    </row>
    <row r="2562" customFormat="false" ht="13.5" hidden="false" customHeight="true" outlineLevel="0" collapsed="false">
      <c r="A2562" s="22" t="n">
        <v>2561</v>
      </c>
      <c r="B2562" s="180"/>
      <c r="C2562" s="22"/>
      <c r="D2562" s="22"/>
      <c r="E2562" s="22"/>
      <c r="F2562" s="22"/>
      <c r="G2562" s="22"/>
      <c r="H2562" s="183"/>
      <c r="I2562" s="183"/>
      <c r="J2562" s="22"/>
      <c r="K2562" s="191" t="e">
        <f aca="false">VLOOKUP('Altri Costi'!J2562,Legenda!$D$1:$F$258,2)</f>
        <v>#N/A</v>
      </c>
      <c r="L2562" s="22"/>
      <c r="M2562" s="22"/>
      <c r="N2562" s="203"/>
      <c r="O2562" s="183"/>
      <c r="P2562" s="22"/>
      <c r="Q2562" s="203"/>
      <c r="R2562" s="183"/>
      <c r="S2562" s="184" t="n">
        <f aca="false">'Piano Finanziario Annuale'!$F$6</f>
        <v>0</v>
      </c>
      <c r="T2562" s="185" t="n">
        <v>0</v>
      </c>
      <c r="U2562" s="186"/>
      <c r="V2562" s="187" t="n">
        <f aca="false">(T2562*U2562)</f>
        <v>0</v>
      </c>
      <c r="W2562" s="185" t="n">
        <v>0</v>
      </c>
      <c r="X2562" s="185" t="n">
        <f aca="false">IF(OR(S2562="sì",S2562="forfettario 190"),SUM(T2562+W2562),SUM(T2562+V2562+W2562))</f>
        <v>0</v>
      </c>
      <c r="Y2562" s="205"/>
      <c r="Z2562" s="205"/>
      <c r="AA2562" s="206"/>
      <c r="AB2562" s="189" t="n">
        <f aca="false">IF(AA2562="SI",X2562,0)</f>
        <v>0</v>
      </c>
      <c r="AC2562" s="207"/>
      <c r="AD2562" s="207"/>
      <c r="AE2562" s="207"/>
      <c r="AF2562" s="207"/>
      <c r="AG2562" s="207"/>
      <c r="AH2562" s="208"/>
    </row>
    <row r="2563" customFormat="false" ht="13.5" hidden="false" customHeight="true" outlineLevel="0" collapsed="false">
      <c r="A2563" s="22" t="n">
        <v>2562</v>
      </c>
      <c r="B2563" s="180"/>
      <c r="C2563" s="22"/>
      <c r="D2563" s="22"/>
      <c r="E2563" s="22"/>
      <c r="F2563" s="22"/>
      <c r="G2563" s="22"/>
      <c r="H2563" s="183"/>
      <c r="I2563" s="183"/>
      <c r="J2563" s="22"/>
      <c r="K2563" s="191" t="e">
        <f aca="false">VLOOKUP('Altri Costi'!J2563,Legenda!$D$1:$F$258,2)</f>
        <v>#N/A</v>
      </c>
      <c r="L2563" s="22"/>
      <c r="M2563" s="22"/>
      <c r="N2563" s="203"/>
      <c r="O2563" s="183"/>
      <c r="P2563" s="22"/>
      <c r="Q2563" s="203"/>
      <c r="R2563" s="183"/>
      <c r="S2563" s="184" t="n">
        <f aca="false">'Piano Finanziario Annuale'!$F$6</f>
        <v>0</v>
      </c>
      <c r="T2563" s="185" t="n">
        <v>0</v>
      </c>
      <c r="U2563" s="186"/>
      <c r="V2563" s="187" t="n">
        <f aca="false">(T2563*U2563)</f>
        <v>0</v>
      </c>
      <c r="W2563" s="185" t="n">
        <v>0</v>
      </c>
      <c r="X2563" s="185" t="n">
        <f aca="false">IF(OR(S2563="sì",S2563="forfettario 190"),SUM(T2563+W2563),SUM(T2563+V2563+W2563))</f>
        <v>0</v>
      </c>
      <c r="Y2563" s="205"/>
      <c r="Z2563" s="205"/>
      <c r="AA2563" s="206"/>
      <c r="AB2563" s="189" t="n">
        <f aca="false">IF(AA2563="SI",X2563,0)</f>
        <v>0</v>
      </c>
      <c r="AC2563" s="207"/>
      <c r="AD2563" s="207"/>
      <c r="AE2563" s="207"/>
      <c r="AF2563" s="207"/>
      <c r="AG2563" s="207"/>
      <c r="AH2563" s="208"/>
    </row>
    <row r="2564" customFormat="false" ht="13.5" hidden="false" customHeight="true" outlineLevel="0" collapsed="false">
      <c r="A2564" s="22" t="n">
        <v>2563</v>
      </c>
      <c r="B2564" s="180"/>
      <c r="C2564" s="22"/>
      <c r="D2564" s="22"/>
      <c r="E2564" s="22"/>
      <c r="F2564" s="22"/>
      <c r="G2564" s="22"/>
      <c r="H2564" s="183"/>
      <c r="I2564" s="183"/>
      <c r="J2564" s="22"/>
      <c r="K2564" s="191" t="e">
        <f aca="false">VLOOKUP('Altri Costi'!J2564,Legenda!$D$1:$F$258,2)</f>
        <v>#N/A</v>
      </c>
      <c r="L2564" s="22"/>
      <c r="M2564" s="22"/>
      <c r="N2564" s="203"/>
      <c r="O2564" s="183"/>
      <c r="P2564" s="22"/>
      <c r="Q2564" s="203"/>
      <c r="R2564" s="183"/>
      <c r="S2564" s="184" t="n">
        <f aca="false">'Piano Finanziario Annuale'!$F$6</f>
        <v>0</v>
      </c>
      <c r="T2564" s="185" t="n">
        <v>0</v>
      </c>
      <c r="U2564" s="186"/>
      <c r="V2564" s="187" t="n">
        <f aca="false">(T2564*U2564)</f>
        <v>0</v>
      </c>
      <c r="W2564" s="185" t="n">
        <v>0</v>
      </c>
      <c r="X2564" s="185" t="n">
        <f aca="false">IF(OR(S2564="sì",S2564="forfettario 190"),SUM(T2564+W2564),SUM(T2564+V2564+W2564))</f>
        <v>0</v>
      </c>
      <c r="Y2564" s="205"/>
      <c r="Z2564" s="205"/>
      <c r="AA2564" s="206"/>
      <c r="AB2564" s="189" t="n">
        <f aca="false">IF(AA2564="SI",X2564,0)</f>
        <v>0</v>
      </c>
      <c r="AC2564" s="207"/>
      <c r="AD2564" s="207"/>
      <c r="AE2564" s="207"/>
      <c r="AF2564" s="207"/>
      <c r="AG2564" s="207"/>
      <c r="AH2564" s="208"/>
    </row>
    <row r="2565" customFormat="false" ht="13.5" hidden="false" customHeight="true" outlineLevel="0" collapsed="false">
      <c r="A2565" s="22" t="n">
        <v>2564</v>
      </c>
      <c r="B2565" s="180"/>
      <c r="C2565" s="22"/>
      <c r="D2565" s="22"/>
      <c r="E2565" s="22"/>
      <c r="F2565" s="22"/>
      <c r="G2565" s="22"/>
      <c r="H2565" s="183"/>
      <c r="I2565" s="183"/>
      <c r="J2565" s="22"/>
      <c r="K2565" s="191" t="e">
        <f aca="false">VLOOKUP('Altri Costi'!J2565,Legenda!$D$1:$F$258,2)</f>
        <v>#N/A</v>
      </c>
      <c r="L2565" s="22"/>
      <c r="M2565" s="22"/>
      <c r="N2565" s="203"/>
      <c r="O2565" s="183"/>
      <c r="P2565" s="22"/>
      <c r="Q2565" s="203"/>
      <c r="R2565" s="183"/>
      <c r="S2565" s="184" t="n">
        <f aca="false">'Piano Finanziario Annuale'!$F$6</f>
        <v>0</v>
      </c>
      <c r="T2565" s="185" t="n">
        <v>0</v>
      </c>
      <c r="U2565" s="186"/>
      <c r="V2565" s="187" t="n">
        <f aca="false">(T2565*U2565)</f>
        <v>0</v>
      </c>
      <c r="W2565" s="185" t="n">
        <v>0</v>
      </c>
      <c r="X2565" s="185" t="n">
        <f aca="false">IF(OR(S2565="sì",S2565="forfettario 190"),SUM(T2565+W2565),SUM(T2565+V2565+W2565))</f>
        <v>0</v>
      </c>
      <c r="Y2565" s="205"/>
      <c r="Z2565" s="205"/>
      <c r="AA2565" s="206"/>
      <c r="AB2565" s="189" t="n">
        <f aca="false">IF(AA2565="SI",X2565,0)</f>
        <v>0</v>
      </c>
      <c r="AC2565" s="207"/>
      <c r="AD2565" s="207"/>
      <c r="AE2565" s="207"/>
      <c r="AF2565" s="207"/>
      <c r="AG2565" s="207"/>
      <c r="AH2565" s="208"/>
    </row>
    <row r="2566" customFormat="false" ht="13.5" hidden="false" customHeight="true" outlineLevel="0" collapsed="false">
      <c r="A2566" s="22" t="n">
        <v>2565</v>
      </c>
      <c r="B2566" s="180"/>
      <c r="C2566" s="22"/>
      <c r="D2566" s="22"/>
      <c r="E2566" s="22"/>
      <c r="F2566" s="22"/>
      <c r="G2566" s="22"/>
      <c r="H2566" s="183"/>
      <c r="I2566" s="183"/>
      <c r="J2566" s="22"/>
      <c r="K2566" s="191" t="e">
        <f aca="false">VLOOKUP('Altri Costi'!J2566,Legenda!$D$1:$F$258,2)</f>
        <v>#N/A</v>
      </c>
      <c r="L2566" s="22"/>
      <c r="M2566" s="22"/>
      <c r="N2566" s="203"/>
      <c r="O2566" s="183"/>
      <c r="P2566" s="22"/>
      <c r="Q2566" s="203"/>
      <c r="R2566" s="183"/>
      <c r="S2566" s="184" t="n">
        <f aca="false">'Piano Finanziario Annuale'!$F$6</f>
        <v>0</v>
      </c>
      <c r="T2566" s="185" t="n">
        <v>0</v>
      </c>
      <c r="U2566" s="186"/>
      <c r="V2566" s="187" t="n">
        <f aca="false">(T2566*U2566)</f>
        <v>0</v>
      </c>
      <c r="W2566" s="185" t="n">
        <v>0</v>
      </c>
      <c r="X2566" s="185" t="n">
        <f aca="false">IF(OR(S2566="sì",S2566="forfettario 190"),SUM(T2566+W2566),SUM(T2566+V2566+W2566))</f>
        <v>0</v>
      </c>
      <c r="Y2566" s="205"/>
      <c r="Z2566" s="205"/>
      <c r="AA2566" s="206"/>
      <c r="AB2566" s="189" t="n">
        <f aca="false">IF(AA2566="SI",X2566,0)</f>
        <v>0</v>
      </c>
      <c r="AC2566" s="207"/>
      <c r="AD2566" s="207"/>
      <c r="AE2566" s="207"/>
      <c r="AF2566" s="207"/>
      <c r="AG2566" s="207"/>
      <c r="AH2566" s="208"/>
    </row>
    <row r="2567" customFormat="false" ht="13.5" hidden="false" customHeight="true" outlineLevel="0" collapsed="false">
      <c r="A2567" s="22" t="n">
        <v>2566</v>
      </c>
      <c r="B2567" s="180"/>
      <c r="C2567" s="22"/>
      <c r="D2567" s="22"/>
      <c r="E2567" s="22"/>
      <c r="F2567" s="22"/>
      <c r="G2567" s="22"/>
      <c r="H2567" s="183"/>
      <c r="I2567" s="183"/>
      <c r="J2567" s="22"/>
      <c r="K2567" s="191" t="e">
        <f aca="false">VLOOKUP('Altri Costi'!J2567,Legenda!$D$1:$F$258,2)</f>
        <v>#N/A</v>
      </c>
      <c r="L2567" s="22"/>
      <c r="M2567" s="22"/>
      <c r="N2567" s="203"/>
      <c r="O2567" s="183"/>
      <c r="P2567" s="22"/>
      <c r="Q2567" s="203"/>
      <c r="R2567" s="183"/>
      <c r="S2567" s="184" t="n">
        <f aca="false">'Piano Finanziario Annuale'!$F$6</f>
        <v>0</v>
      </c>
      <c r="T2567" s="185" t="n">
        <v>0</v>
      </c>
      <c r="U2567" s="186"/>
      <c r="V2567" s="187" t="n">
        <f aca="false">(T2567*U2567)</f>
        <v>0</v>
      </c>
      <c r="W2567" s="185" t="n">
        <v>0</v>
      </c>
      <c r="X2567" s="185" t="n">
        <f aca="false">IF(OR(S2567="sì",S2567="forfettario 190"),SUM(T2567+W2567),SUM(T2567+V2567+W2567))</f>
        <v>0</v>
      </c>
      <c r="Y2567" s="205"/>
      <c r="Z2567" s="205"/>
      <c r="AA2567" s="206"/>
      <c r="AB2567" s="189" t="n">
        <f aca="false">IF(AA2567="SI",X2567,0)</f>
        <v>0</v>
      </c>
      <c r="AC2567" s="207"/>
      <c r="AD2567" s="207"/>
      <c r="AE2567" s="207"/>
      <c r="AF2567" s="207"/>
      <c r="AG2567" s="207"/>
      <c r="AH2567" s="208"/>
    </row>
    <row r="2568" customFormat="false" ht="13.5" hidden="false" customHeight="true" outlineLevel="0" collapsed="false">
      <c r="A2568" s="22" t="n">
        <v>2567</v>
      </c>
      <c r="B2568" s="180"/>
      <c r="C2568" s="22"/>
      <c r="D2568" s="22"/>
      <c r="E2568" s="22"/>
      <c r="F2568" s="22"/>
      <c r="G2568" s="22"/>
      <c r="H2568" s="183"/>
      <c r="I2568" s="183"/>
      <c r="J2568" s="22"/>
      <c r="K2568" s="191" t="e">
        <f aca="false">VLOOKUP('Altri Costi'!J2568,Legenda!$D$1:$F$258,2)</f>
        <v>#N/A</v>
      </c>
      <c r="L2568" s="22"/>
      <c r="M2568" s="22"/>
      <c r="N2568" s="203"/>
      <c r="O2568" s="183"/>
      <c r="P2568" s="22"/>
      <c r="Q2568" s="203"/>
      <c r="R2568" s="183"/>
      <c r="S2568" s="184" t="n">
        <f aca="false">'Piano Finanziario Annuale'!$F$6</f>
        <v>0</v>
      </c>
      <c r="T2568" s="185" t="n">
        <v>0</v>
      </c>
      <c r="U2568" s="186"/>
      <c r="V2568" s="187" t="n">
        <f aca="false">(T2568*U2568)</f>
        <v>0</v>
      </c>
      <c r="W2568" s="185" t="n">
        <v>0</v>
      </c>
      <c r="X2568" s="185" t="n">
        <f aca="false">IF(OR(S2568="sì",S2568="forfettario 190"),SUM(T2568+W2568),SUM(T2568+V2568+W2568))</f>
        <v>0</v>
      </c>
      <c r="Y2568" s="205"/>
      <c r="Z2568" s="205"/>
      <c r="AA2568" s="206"/>
      <c r="AB2568" s="189" t="n">
        <f aca="false">IF(AA2568="SI",X2568,0)</f>
        <v>0</v>
      </c>
      <c r="AC2568" s="207"/>
      <c r="AD2568" s="207"/>
      <c r="AE2568" s="207"/>
      <c r="AF2568" s="207"/>
      <c r="AG2568" s="207"/>
      <c r="AH2568" s="208"/>
    </row>
    <row r="2569" customFormat="false" ht="13.5" hidden="false" customHeight="true" outlineLevel="0" collapsed="false">
      <c r="A2569" s="22" t="n">
        <v>2568</v>
      </c>
      <c r="B2569" s="180"/>
      <c r="C2569" s="22"/>
      <c r="D2569" s="22"/>
      <c r="E2569" s="22"/>
      <c r="F2569" s="22"/>
      <c r="G2569" s="22"/>
      <c r="H2569" s="183"/>
      <c r="I2569" s="183"/>
      <c r="J2569" s="22"/>
      <c r="K2569" s="191" t="e">
        <f aca="false">VLOOKUP('Altri Costi'!J2569,Legenda!$D$1:$F$258,2)</f>
        <v>#N/A</v>
      </c>
      <c r="L2569" s="22"/>
      <c r="M2569" s="22"/>
      <c r="N2569" s="203"/>
      <c r="O2569" s="183"/>
      <c r="P2569" s="22"/>
      <c r="Q2569" s="203"/>
      <c r="R2569" s="183"/>
      <c r="S2569" s="184" t="n">
        <f aca="false">'Piano Finanziario Annuale'!$F$6</f>
        <v>0</v>
      </c>
      <c r="T2569" s="185" t="n">
        <v>0</v>
      </c>
      <c r="U2569" s="186"/>
      <c r="V2569" s="187" t="n">
        <f aca="false">(T2569*U2569)</f>
        <v>0</v>
      </c>
      <c r="W2569" s="185" t="n">
        <v>0</v>
      </c>
      <c r="X2569" s="185" t="n">
        <f aca="false">IF(OR(S2569="sì",S2569="forfettario 190"),SUM(T2569+W2569),SUM(T2569+V2569+W2569))</f>
        <v>0</v>
      </c>
      <c r="Y2569" s="205"/>
      <c r="Z2569" s="205"/>
      <c r="AA2569" s="206"/>
      <c r="AB2569" s="189" t="n">
        <f aca="false">IF(AA2569="SI",X2569,0)</f>
        <v>0</v>
      </c>
      <c r="AC2569" s="207"/>
      <c r="AD2569" s="207"/>
      <c r="AE2569" s="207"/>
      <c r="AF2569" s="207"/>
      <c r="AG2569" s="207"/>
      <c r="AH2569" s="208"/>
    </row>
    <row r="2570" customFormat="false" ht="13.5" hidden="false" customHeight="true" outlineLevel="0" collapsed="false">
      <c r="A2570" s="22" t="n">
        <v>2569</v>
      </c>
      <c r="B2570" s="180"/>
      <c r="C2570" s="22"/>
      <c r="D2570" s="22"/>
      <c r="E2570" s="22"/>
      <c r="F2570" s="22"/>
      <c r="G2570" s="22"/>
      <c r="H2570" s="183"/>
      <c r="I2570" s="183"/>
      <c r="J2570" s="22"/>
      <c r="K2570" s="191" t="e">
        <f aca="false">VLOOKUP('Altri Costi'!J2570,Legenda!$D$1:$F$258,2)</f>
        <v>#N/A</v>
      </c>
      <c r="L2570" s="22"/>
      <c r="M2570" s="22"/>
      <c r="N2570" s="203"/>
      <c r="O2570" s="183"/>
      <c r="P2570" s="22"/>
      <c r="Q2570" s="203"/>
      <c r="R2570" s="183"/>
      <c r="S2570" s="184" t="n">
        <f aca="false">'Piano Finanziario Annuale'!$F$6</f>
        <v>0</v>
      </c>
      <c r="T2570" s="185" t="n">
        <v>0</v>
      </c>
      <c r="U2570" s="186"/>
      <c r="V2570" s="187" t="n">
        <f aca="false">(T2570*U2570)</f>
        <v>0</v>
      </c>
      <c r="W2570" s="185" t="n">
        <v>0</v>
      </c>
      <c r="X2570" s="185" t="n">
        <f aca="false">IF(OR(S2570="sì",S2570="forfettario 190"),SUM(T2570+W2570),SUM(T2570+V2570+W2570))</f>
        <v>0</v>
      </c>
      <c r="Y2570" s="205"/>
      <c r="Z2570" s="205"/>
      <c r="AA2570" s="206"/>
      <c r="AB2570" s="189" t="n">
        <f aca="false">IF(AA2570="SI",X2570,0)</f>
        <v>0</v>
      </c>
      <c r="AC2570" s="207"/>
      <c r="AD2570" s="207"/>
      <c r="AE2570" s="207"/>
      <c r="AF2570" s="207"/>
      <c r="AG2570" s="207"/>
      <c r="AH2570" s="208"/>
    </row>
    <row r="2571" customFormat="false" ht="13.5" hidden="false" customHeight="true" outlineLevel="0" collapsed="false">
      <c r="A2571" s="22" t="n">
        <v>2570</v>
      </c>
      <c r="B2571" s="180"/>
      <c r="C2571" s="22"/>
      <c r="D2571" s="22"/>
      <c r="E2571" s="22"/>
      <c r="F2571" s="22"/>
      <c r="G2571" s="22"/>
      <c r="H2571" s="183"/>
      <c r="I2571" s="183"/>
      <c r="J2571" s="22"/>
      <c r="K2571" s="191" t="e">
        <f aca="false">VLOOKUP('Altri Costi'!J2571,Legenda!$D$1:$F$258,2)</f>
        <v>#N/A</v>
      </c>
      <c r="L2571" s="22"/>
      <c r="M2571" s="22"/>
      <c r="N2571" s="203"/>
      <c r="O2571" s="183"/>
      <c r="P2571" s="22"/>
      <c r="Q2571" s="203"/>
      <c r="R2571" s="183"/>
      <c r="S2571" s="184" t="n">
        <f aca="false">'Piano Finanziario Annuale'!$F$6</f>
        <v>0</v>
      </c>
      <c r="T2571" s="185" t="n">
        <v>0</v>
      </c>
      <c r="U2571" s="186"/>
      <c r="V2571" s="187" t="n">
        <f aca="false">(T2571*U2571)</f>
        <v>0</v>
      </c>
      <c r="W2571" s="185" t="n">
        <v>0</v>
      </c>
      <c r="X2571" s="185" t="n">
        <f aca="false">IF(OR(S2571="sì",S2571="forfettario 190"),SUM(T2571+W2571),SUM(T2571+V2571+W2571))</f>
        <v>0</v>
      </c>
      <c r="Y2571" s="205"/>
      <c r="Z2571" s="205"/>
      <c r="AA2571" s="206"/>
      <c r="AB2571" s="189" t="n">
        <f aca="false">IF(AA2571="SI",X2571,0)</f>
        <v>0</v>
      </c>
      <c r="AC2571" s="207"/>
      <c r="AD2571" s="207"/>
      <c r="AE2571" s="207"/>
      <c r="AF2571" s="207"/>
      <c r="AG2571" s="207"/>
      <c r="AH2571" s="208"/>
    </row>
    <row r="2572" customFormat="false" ht="13.5" hidden="false" customHeight="true" outlineLevel="0" collapsed="false">
      <c r="A2572" s="22" t="n">
        <v>2571</v>
      </c>
      <c r="B2572" s="180"/>
      <c r="C2572" s="22"/>
      <c r="D2572" s="22"/>
      <c r="E2572" s="22"/>
      <c r="F2572" s="22"/>
      <c r="G2572" s="22"/>
      <c r="H2572" s="183"/>
      <c r="I2572" s="183"/>
      <c r="J2572" s="22"/>
      <c r="K2572" s="191" t="e">
        <f aca="false">VLOOKUP('Altri Costi'!J2572,Legenda!$D$1:$F$258,2)</f>
        <v>#N/A</v>
      </c>
      <c r="L2572" s="22"/>
      <c r="M2572" s="22"/>
      <c r="N2572" s="203"/>
      <c r="O2572" s="183"/>
      <c r="P2572" s="22"/>
      <c r="Q2572" s="203"/>
      <c r="R2572" s="183"/>
      <c r="S2572" s="184" t="n">
        <f aca="false">'Piano Finanziario Annuale'!$F$6</f>
        <v>0</v>
      </c>
      <c r="T2572" s="185" t="n">
        <v>0</v>
      </c>
      <c r="U2572" s="186"/>
      <c r="V2572" s="187" t="n">
        <f aca="false">(T2572*U2572)</f>
        <v>0</v>
      </c>
      <c r="W2572" s="185" t="n">
        <v>0</v>
      </c>
      <c r="X2572" s="185" t="n">
        <f aca="false">IF(OR(S2572="sì",S2572="forfettario 190"),SUM(T2572+W2572),SUM(T2572+V2572+W2572))</f>
        <v>0</v>
      </c>
      <c r="Y2572" s="205"/>
      <c r="Z2572" s="205"/>
      <c r="AA2572" s="206"/>
      <c r="AB2572" s="189" t="n">
        <f aca="false">IF(AA2572="SI",X2572,0)</f>
        <v>0</v>
      </c>
      <c r="AC2572" s="207"/>
      <c r="AD2572" s="207"/>
      <c r="AE2572" s="207"/>
      <c r="AF2572" s="207"/>
      <c r="AG2572" s="207"/>
      <c r="AH2572" s="208"/>
    </row>
    <row r="2573" customFormat="false" ht="13.5" hidden="false" customHeight="true" outlineLevel="0" collapsed="false">
      <c r="A2573" s="22" t="n">
        <v>2572</v>
      </c>
      <c r="B2573" s="180"/>
      <c r="C2573" s="22"/>
      <c r="D2573" s="22"/>
      <c r="E2573" s="22"/>
      <c r="F2573" s="22"/>
      <c r="G2573" s="22"/>
      <c r="H2573" s="183"/>
      <c r="I2573" s="183"/>
      <c r="J2573" s="22"/>
      <c r="K2573" s="191" t="e">
        <f aca="false">VLOOKUP('Altri Costi'!J2573,Legenda!$D$1:$F$258,2)</f>
        <v>#N/A</v>
      </c>
      <c r="L2573" s="22"/>
      <c r="M2573" s="22"/>
      <c r="N2573" s="203"/>
      <c r="O2573" s="183"/>
      <c r="P2573" s="22"/>
      <c r="Q2573" s="203"/>
      <c r="R2573" s="183"/>
      <c r="S2573" s="184" t="n">
        <f aca="false">'Piano Finanziario Annuale'!$F$6</f>
        <v>0</v>
      </c>
      <c r="T2573" s="185" t="n">
        <v>0</v>
      </c>
      <c r="U2573" s="186"/>
      <c r="V2573" s="187" t="n">
        <f aca="false">(T2573*U2573)</f>
        <v>0</v>
      </c>
      <c r="W2573" s="185" t="n">
        <v>0</v>
      </c>
      <c r="X2573" s="185" t="n">
        <f aca="false">IF(OR(S2573="sì",S2573="forfettario 190"),SUM(T2573+W2573),SUM(T2573+V2573+W2573))</f>
        <v>0</v>
      </c>
      <c r="Y2573" s="205"/>
      <c r="Z2573" s="205"/>
      <c r="AA2573" s="206"/>
      <c r="AB2573" s="189" t="n">
        <f aca="false">IF(AA2573="SI",X2573,0)</f>
        <v>0</v>
      </c>
      <c r="AC2573" s="207"/>
      <c r="AD2573" s="207"/>
      <c r="AE2573" s="207"/>
      <c r="AF2573" s="207"/>
      <c r="AG2573" s="207"/>
      <c r="AH2573" s="208"/>
    </row>
    <row r="2574" customFormat="false" ht="13.5" hidden="false" customHeight="true" outlineLevel="0" collapsed="false">
      <c r="A2574" s="22" t="n">
        <v>2573</v>
      </c>
      <c r="B2574" s="180"/>
      <c r="C2574" s="22"/>
      <c r="D2574" s="22"/>
      <c r="E2574" s="22"/>
      <c r="F2574" s="22"/>
      <c r="G2574" s="22"/>
      <c r="H2574" s="183"/>
      <c r="I2574" s="183"/>
      <c r="J2574" s="22"/>
      <c r="K2574" s="191" t="e">
        <f aca="false">VLOOKUP('Altri Costi'!J2574,Legenda!$D$1:$F$258,2)</f>
        <v>#N/A</v>
      </c>
      <c r="L2574" s="22"/>
      <c r="M2574" s="22"/>
      <c r="N2574" s="203"/>
      <c r="O2574" s="183"/>
      <c r="P2574" s="22"/>
      <c r="Q2574" s="203"/>
      <c r="R2574" s="183"/>
      <c r="S2574" s="184" t="n">
        <f aca="false">'Piano Finanziario Annuale'!$F$6</f>
        <v>0</v>
      </c>
      <c r="T2574" s="185" t="n">
        <v>0</v>
      </c>
      <c r="U2574" s="186"/>
      <c r="V2574" s="187" t="n">
        <f aca="false">(T2574*U2574)</f>
        <v>0</v>
      </c>
      <c r="W2574" s="185" t="n">
        <v>0</v>
      </c>
      <c r="X2574" s="185" t="n">
        <f aca="false">IF(OR(S2574="sì",S2574="forfettario 190"),SUM(T2574+W2574),SUM(T2574+V2574+W2574))</f>
        <v>0</v>
      </c>
      <c r="Y2574" s="205"/>
      <c r="Z2574" s="205"/>
      <c r="AA2574" s="206"/>
      <c r="AB2574" s="189" t="n">
        <f aca="false">IF(AA2574="SI",X2574,0)</f>
        <v>0</v>
      </c>
      <c r="AC2574" s="207"/>
      <c r="AD2574" s="207"/>
      <c r="AE2574" s="207"/>
      <c r="AF2574" s="207"/>
      <c r="AG2574" s="207"/>
      <c r="AH2574" s="208"/>
    </row>
    <row r="2575" customFormat="false" ht="13.5" hidden="false" customHeight="true" outlineLevel="0" collapsed="false">
      <c r="A2575" s="22" t="n">
        <v>2574</v>
      </c>
      <c r="B2575" s="180"/>
      <c r="C2575" s="22"/>
      <c r="D2575" s="22"/>
      <c r="E2575" s="22"/>
      <c r="F2575" s="22"/>
      <c r="G2575" s="22"/>
      <c r="H2575" s="183"/>
      <c r="I2575" s="183"/>
      <c r="J2575" s="22"/>
      <c r="K2575" s="191" t="e">
        <f aca="false">VLOOKUP('Altri Costi'!J2575,Legenda!$D$1:$F$258,2)</f>
        <v>#N/A</v>
      </c>
      <c r="L2575" s="22"/>
      <c r="M2575" s="22"/>
      <c r="N2575" s="203"/>
      <c r="O2575" s="183"/>
      <c r="P2575" s="22"/>
      <c r="Q2575" s="203"/>
      <c r="R2575" s="183"/>
      <c r="S2575" s="184" t="n">
        <f aca="false">'Piano Finanziario Annuale'!$F$6</f>
        <v>0</v>
      </c>
      <c r="T2575" s="185" t="n">
        <v>0</v>
      </c>
      <c r="U2575" s="186"/>
      <c r="V2575" s="187" t="n">
        <f aca="false">(T2575*U2575)</f>
        <v>0</v>
      </c>
      <c r="W2575" s="185" t="n">
        <v>0</v>
      </c>
      <c r="X2575" s="185" t="n">
        <f aca="false">IF(OR(S2575="sì",S2575="forfettario 190"),SUM(T2575+W2575),SUM(T2575+V2575+W2575))</f>
        <v>0</v>
      </c>
      <c r="Y2575" s="205"/>
      <c r="Z2575" s="205"/>
      <c r="AA2575" s="206"/>
      <c r="AB2575" s="189" t="n">
        <f aca="false">IF(AA2575="SI",X2575,0)</f>
        <v>0</v>
      </c>
      <c r="AC2575" s="207"/>
      <c r="AD2575" s="207"/>
      <c r="AE2575" s="207"/>
      <c r="AF2575" s="207"/>
      <c r="AG2575" s="207"/>
      <c r="AH2575" s="208"/>
    </row>
    <row r="2576" customFormat="false" ht="13.5" hidden="false" customHeight="true" outlineLevel="0" collapsed="false">
      <c r="A2576" s="22" t="n">
        <v>2575</v>
      </c>
      <c r="B2576" s="180"/>
      <c r="C2576" s="22"/>
      <c r="D2576" s="22"/>
      <c r="E2576" s="22"/>
      <c r="F2576" s="22"/>
      <c r="G2576" s="22"/>
      <c r="H2576" s="183"/>
      <c r="I2576" s="183"/>
      <c r="J2576" s="22"/>
      <c r="K2576" s="191" t="e">
        <f aca="false">VLOOKUP('Altri Costi'!J2576,Legenda!$D$1:$F$258,2)</f>
        <v>#N/A</v>
      </c>
      <c r="L2576" s="22"/>
      <c r="M2576" s="22"/>
      <c r="N2576" s="203"/>
      <c r="O2576" s="183"/>
      <c r="P2576" s="22"/>
      <c r="Q2576" s="203"/>
      <c r="R2576" s="183"/>
      <c r="S2576" s="184" t="n">
        <f aca="false">'Piano Finanziario Annuale'!$F$6</f>
        <v>0</v>
      </c>
      <c r="T2576" s="185" t="n">
        <v>0</v>
      </c>
      <c r="U2576" s="186"/>
      <c r="V2576" s="187" t="n">
        <f aca="false">(T2576*U2576)</f>
        <v>0</v>
      </c>
      <c r="W2576" s="185" t="n">
        <v>0</v>
      </c>
      <c r="X2576" s="185" t="n">
        <f aca="false">IF(OR(S2576="sì",S2576="forfettario 190"),SUM(T2576+W2576),SUM(T2576+V2576+W2576))</f>
        <v>0</v>
      </c>
      <c r="Y2576" s="205"/>
      <c r="Z2576" s="205"/>
      <c r="AA2576" s="206"/>
      <c r="AB2576" s="189" t="n">
        <f aca="false">IF(AA2576="SI",X2576,0)</f>
        <v>0</v>
      </c>
      <c r="AC2576" s="207"/>
      <c r="AD2576" s="207"/>
      <c r="AE2576" s="207"/>
      <c r="AF2576" s="207"/>
      <c r="AG2576" s="207"/>
      <c r="AH2576" s="208"/>
    </row>
    <row r="2577" customFormat="false" ht="13.5" hidden="false" customHeight="true" outlineLevel="0" collapsed="false">
      <c r="A2577" s="22" t="n">
        <v>2576</v>
      </c>
      <c r="B2577" s="180"/>
      <c r="C2577" s="22"/>
      <c r="D2577" s="22"/>
      <c r="E2577" s="22"/>
      <c r="F2577" s="22"/>
      <c r="G2577" s="22"/>
      <c r="H2577" s="183"/>
      <c r="I2577" s="183"/>
      <c r="J2577" s="22"/>
      <c r="K2577" s="191" t="e">
        <f aca="false">VLOOKUP('Altri Costi'!J2577,Legenda!$D$1:$F$258,2)</f>
        <v>#N/A</v>
      </c>
      <c r="L2577" s="22"/>
      <c r="M2577" s="22"/>
      <c r="N2577" s="203"/>
      <c r="O2577" s="183"/>
      <c r="P2577" s="22"/>
      <c r="Q2577" s="203"/>
      <c r="R2577" s="183"/>
      <c r="S2577" s="184" t="n">
        <f aca="false">'Piano Finanziario Annuale'!$F$6</f>
        <v>0</v>
      </c>
      <c r="T2577" s="185" t="n">
        <v>0</v>
      </c>
      <c r="U2577" s="186"/>
      <c r="V2577" s="187" t="n">
        <f aca="false">(T2577*U2577)</f>
        <v>0</v>
      </c>
      <c r="W2577" s="185" t="n">
        <v>0</v>
      </c>
      <c r="X2577" s="185" t="n">
        <f aca="false">IF(OR(S2577="sì",S2577="forfettario 190"),SUM(T2577+W2577),SUM(T2577+V2577+W2577))</f>
        <v>0</v>
      </c>
      <c r="Y2577" s="205"/>
      <c r="Z2577" s="205"/>
      <c r="AA2577" s="206"/>
      <c r="AB2577" s="189" t="n">
        <f aca="false">IF(AA2577="SI",X2577,0)</f>
        <v>0</v>
      </c>
      <c r="AC2577" s="207"/>
      <c r="AD2577" s="207"/>
      <c r="AE2577" s="207"/>
      <c r="AF2577" s="207"/>
      <c r="AG2577" s="207"/>
      <c r="AH2577" s="208"/>
    </row>
    <row r="2578" customFormat="false" ht="13.5" hidden="false" customHeight="true" outlineLevel="0" collapsed="false">
      <c r="A2578" s="22" t="n">
        <v>2577</v>
      </c>
      <c r="B2578" s="180"/>
      <c r="C2578" s="22"/>
      <c r="D2578" s="22"/>
      <c r="E2578" s="22"/>
      <c r="F2578" s="22"/>
      <c r="G2578" s="22"/>
      <c r="H2578" s="183"/>
      <c r="I2578" s="183"/>
      <c r="J2578" s="22"/>
      <c r="K2578" s="191" t="e">
        <f aca="false">VLOOKUP('Altri Costi'!J2578,Legenda!$D$1:$F$258,2)</f>
        <v>#N/A</v>
      </c>
      <c r="L2578" s="22"/>
      <c r="M2578" s="22"/>
      <c r="N2578" s="203"/>
      <c r="O2578" s="183"/>
      <c r="P2578" s="22"/>
      <c r="Q2578" s="203"/>
      <c r="R2578" s="183"/>
      <c r="S2578" s="184" t="n">
        <f aca="false">'Piano Finanziario Annuale'!$F$6</f>
        <v>0</v>
      </c>
      <c r="T2578" s="185" t="n">
        <v>0</v>
      </c>
      <c r="U2578" s="186"/>
      <c r="V2578" s="187" t="n">
        <f aca="false">(T2578*U2578)</f>
        <v>0</v>
      </c>
      <c r="W2578" s="185" t="n">
        <v>0</v>
      </c>
      <c r="X2578" s="185" t="n">
        <f aca="false">IF(OR(S2578="sì",S2578="forfettario 190"),SUM(T2578+W2578),SUM(T2578+V2578+W2578))</f>
        <v>0</v>
      </c>
      <c r="Y2578" s="205"/>
      <c r="Z2578" s="205"/>
      <c r="AA2578" s="206"/>
      <c r="AB2578" s="189" t="n">
        <f aca="false">IF(AA2578="SI",X2578,0)</f>
        <v>0</v>
      </c>
      <c r="AC2578" s="207"/>
      <c r="AD2578" s="207"/>
      <c r="AE2578" s="207"/>
      <c r="AF2578" s="207"/>
      <c r="AG2578" s="207"/>
      <c r="AH2578" s="208"/>
    </row>
    <row r="2579" customFormat="false" ht="13.5" hidden="false" customHeight="true" outlineLevel="0" collapsed="false">
      <c r="A2579" s="22" t="n">
        <v>2578</v>
      </c>
      <c r="B2579" s="180"/>
      <c r="C2579" s="22"/>
      <c r="D2579" s="22"/>
      <c r="E2579" s="22"/>
      <c r="F2579" s="22"/>
      <c r="G2579" s="22"/>
      <c r="H2579" s="183"/>
      <c r="I2579" s="183"/>
      <c r="J2579" s="22"/>
      <c r="K2579" s="191" t="e">
        <f aca="false">VLOOKUP('Altri Costi'!J2579,Legenda!$D$1:$F$258,2)</f>
        <v>#N/A</v>
      </c>
      <c r="L2579" s="22"/>
      <c r="M2579" s="22"/>
      <c r="N2579" s="203"/>
      <c r="O2579" s="183"/>
      <c r="P2579" s="22"/>
      <c r="Q2579" s="203"/>
      <c r="R2579" s="183"/>
      <c r="S2579" s="184" t="n">
        <f aca="false">'Piano Finanziario Annuale'!$F$6</f>
        <v>0</v>
      </c>
      <c r="T2579" s="185" t="n">
        <v>0</v>
      </c>
      <c r="U2579" s="186"/>
      <c r="V2579" s="187" t="n">
        <f aca="false">(T2579*U2579)</f>
        <v>0</v>
      </c>
      <c r="W2579" s="185" t="n">
        <v>0</v>
      </c>
      <c r="X2579" s="185" t="n">
        <f aca="false">IF(OR(S2579="sì",S2579="forfettario 190"),SUM(T2579+W2579),SUM(T2579+V2579+W2579))</f>
        <v>0</v>
      </c>
      <c r="Y2579" s="205"/>
      <c r="Z2579" s="205"/>
      <c r="AA2579" s="206"/>
      <c r="AB2579" s="189" t="n">
        <f aca="false">IF(AA2579="SI",X2579,0)</f>
        <v>0</v>
      </c>
      <c r="AC2579" s="207"/>
      <c r="AD2579" s="207"/>
      <c r="AE2579" s="207"/>
      <c r="AF2579" s="207"/>
      <c r="AG2579" s="207"/>
      <c r="AH2579" s="208"/>
    </row>
    <row r="2580" customFormat="false" ht="13.5" hidden="false" customHeight="true" outlineLevel="0" collapsed="false">
      <c r="A2580" s="22" t="n">
        <v>2579</v>
      </c>
      <c r="B2580" s="180"/>
      <c r="C2580" s="22"/>
      <c r="D2580" s="22"/>
      <c r="E2580" s="22"/>
      <c r="F2580" s="22"/>
      <c r="G2580" s="22"/>
      <c r="H2580" s="183"/>
      <c r="I2580" s="183"/>
      <c r="J2580" s="22"/>
      <c r="K2580" s="191" t="e">
        <f aca="false">VLOOKUP('Altri Costi'!J2580,Legenda!$D$1:$F$258,2)</f>
        <v>#N/A</v>
      </c>
      <c r="L2580" s="22"/>
      <c r="M2580" s="22"/>
      <c r="N2580" s="203"/>
      <c r="O2580" s="183"/>
      <c r="P2580" s="22"/>
      <c r="Q2580" s="203"/>
      <c r="R2580" s="183"/>
      <c r="S2580" s="184" t="n">
        <f aca="false">'Piano Finanziario Annuale'!$F$6</f>
        <v>0</v>
      </c>
      <c r="T2580" s="185" t="n">
        <v>0</v>
      </c>
      <c r="U2580" s="186"/>
      <c r="V2580" s="187" t="n">
        <f aca="false">(T2580*U2580)</f>
        <v>0</v>
      </c>
      <c r="W2580" s="185" t="n">
        <v>0</v>
      </c>
      <c r="X2580" s="185" t="n">
        <f aca="false">IF(OR(S2580="sì",S2580="forfettario 190"),SUM(T2580+W2580),SUM(T2580+V2580+W2580))</f>
        <v>0</v>
      </c>
      <c r="Y2580" s="205"/>
      <c r="Z2580" s="205"/>
      <c r="AA2580" s="206"/>
      <c r="AB2580" s="189" t="n">
        <f aca="false">IF(AA2580="SI",X2580,0)</f>
        <v>0</v>
      </c>
      <c r="AC2580" s="207"/>
      <c r="AD2580" s="207"/>
      <c r="AE2580" s="207"/>
      <c r="AF2580" s="207"/>
      <c r="AG2580" s="207"/>
      <c r="AH2580" s="208"/>
    </row>
    <row r="2581" customFormat="false" ht="13.5" hidden="false" customHeight="true" outlineLevel="0" collapsed="false">
      <c r="A2581" s="22" t="n">
        <v>2580</v>
      </c>
      <c r="B2581" s="180"/>
      <c r="C2581" s="22"/>
      <c r="D2581" s="22"/>
      <c r="E2581" s="22"/>
      <c r="F2581" s="22"/>
      <c r="G2581" s="22"/>
      <c r="H2581" s="183"/>
      <c r="I2581" s="183"/>
      <c r="J2581" s="22"/>
      <c r="K2581" s="191" t="e">
        <f aca="false">VLOOKUP('Altri Costi'!J2581,Legenda!$D$1:$F$258,2)</f>
        <v>#N/A</v>
      </c>
      <c r="L2581" s="22"/>
      <c r="M2581" s="22"/>
      <c r="N2581" s="203"/>
      <c r="O2581" s="183"/>
      <c r="P2581" s="22"/>
      <c r="Q2581" s="203"/>
      <c r="R2581" s="183"/>
      <c r="S2581" s="184" t="n">
        <f aca="false">'Piano Finanziario Annuale'!$F$6</f>
        <v>0</v>
      </c>
      <c r="T2581" s="185" t="n">
        <v>0</v>
      </c>
      <c r="U2581" s="186"/>
      <c r="V2581" s="187" t="n">
        <f aca="false">(T2581*U2581)</f>
        <v>0</v>
      </c>
      <c r="W2581" s="185" t="n">
        <v>0</v>
      </c>
      <c r="X2581" s="185" t="n">
        <f aca="false">IF(OR(S2581="sì",S2581="forfettario 190"),SUM(T2581+W2581),SUM(T2581+V2581+W2581))</f>
        <v>0</v>
      </c>
      <c r="Y2581" s="205"/>
      <c r="Z2581" s="205"/>
      <c r="AA2581" s="206"/>
      <c r="AB2581" s="189" t="n">
        <f aca="false">IF(AA2581="SI",X2581,0)</f>
        <v>0</v>
      </c>
      <c r="AC2581" s="207"/>
      <c r="AD2581" s="207"/>
      <c r="AE2581" s="207"/>
      <c r="AF2581" s="207"/>
      <c r="AG2581" s="207"/>
      <c r="AH2581" s="208"/>
    </row>
    <row r="2582" customFormat="false" ht="13.5" hidden="false" customHeight="true" outlineLevel="0" collapsed="false">
      <c r="A2582" s="22" t="n">
        <v>2581</v>
      </c>
      <c r="B2582" s="180"/>
      <c r="C2582" s="22"/>
      <c r="D2582" s="22"/>
      <c r="E2582" s="22"/>
      <c r="F2582" s="22"/>
      <c r="G2582" s="22"/>
      <c r="H2582" s="183"/>
      <c r="I2582" s="183"/>
      <c r="J2582" s="22"/>
      <c r="K2582" s="191" t="e">
        <f aca="false">VLOOKUP('Altri Costi'!J2582,Legenda!$D$1:$F$258,2)</f>
        <v>#N/A</v>
      </c>
      <c r="L2582" s="22"/>
      <c r="M2582" s="22"/>
      <c r="N2582" s="203"/>
      <c r="O2582" s="183"/>
      <c r="P2582" s="22"/>
      <c r="Q2582" s="203"/>
      <c r="R2582" s="183"/>
      <c r="S2582" s="184" t="n">
        <f aca="false">'Piano Finanziario Annuale'!$F$6</f>
        <v>0</v>
      </c>
      <c r="T2582" s="185" t="n">
        <v>0</v>
      </c>
      <c r="U2582" s="186"/>
      <c r="V2582" s="187" t="n">
        <f aca="false">(T2582*U2582)</f>
        <v>0</v>
      </c>
      <c r="W2582" s="185" t="n">
        <v>0</v>
      </c>
      <c r="X2582" s="185" t="n">
        <f aca="false">IF(OR(S2582="sì",S2582="forfettario 190"),SUM(T2582+W2582),SUM(T2582+V2582+W2582))</f>
        <v>0</v>
      </c>
      <c r="Y2582" s="205"/>
      <c r="Z2582" s="205"/>
      <c r="AA2582" s="206"/>
      <c r="AB2582" s="189" t="n">
        <f aca="false">IF(AA2582="SI",X2582,0)</f>
        <v>0</v>
      </c>
      <c r="AC2582" s="207"/>
      <c r="AD2582" s="207"/>
      <c r="AE2582" s="207"/>
      <c r="AF2582" s="207"/>
      <c r="AG2582" s="207"/>
      <c r="AH2582" s="208"/>
    </row>
    <row r="2583" customFormat="false" ht="13.5" hidden="false" customHeight="true" outlineLevel="0" collapsed="false">
      <c r="A2583" s="22" t="n">
        <v>2582</v>
      </c>
      <c r="B2583" s="180"/>
      <c r="C2583" s="22"/>
      <c r="D2583" s="22"/>
      <c r="E2583" s="22"/>
      <c r="F2583" s="22"/>
      <c r="G2583" s="22"/>
      <c r="H2583" s="183"/>
      <c r="I2583" s="183"/>
      <c r="J2583" s="22"/>
      <c r="K2583" s="191" t="e">
        <f aca="false">VLOOKUP('Altri Costi'!J2583,Legenda!$D$1:$F$258,2)</f>
        <v>#N/A</v>
      </c>
      <c r="L2583" s="22"/>
      <c r="M2583" s="22"/>
      <c r="N2583" s="203"/>
      <c r="O2583" s="183"/>
      <c r="P2583" s="22"/>
      <c r="Q2583" s="203"/>
      <c r="R2583" s="183"/>
      <c r="S2583" s="184" t="n">
        <f aca="false">'Piano Finanziario Annuale'!$F$6</f>
        <v>0</v>
      </c>
      <c r="T2583" s="185" t="n">
        <v>0</v>
      </c>
      <c r="U2583" s="186"/>
      <c r="V2583" s="187" t="n">
        <f aca="false">(T2583*U2583)</f>
        <v>0</v>
      </c>
      <c r="W2583" s="185" t="n">
        <v>0</v>
      </c>
      <c r="X2583" s="185" t="n">
        <f aca="false">IF(OR(S2583="sì",S2583="forfettario 190"),SUM(T2583+W2583),SUM(T2583+V2583+W2583))</f>
        <v>0</v>
      </c>
      <c r="Y2583" s="205"/>
      <c r="Z2583" s="205"/>
      <c r="AA2583" s="206"/>
      <c r="AB2583" s="189" t="n">
        <f aca="false">IF(AA2583="SI",X2583,0)</f>
        <v>0</v>
      </c>
      <c r="AC2583" s="207"/>
      <c r="AD2583" s="207"/>
      <c r="AE2583" s="207"/>
      <c r="AF2583" s="207"/>
      <c r="AG2583" s="207"/>
      <c r="AH2583" s="208"/>
    </row>
    <row r="2584" customFormat="false" ht="13.5" hidden="false" customHeight="true" outlineLevel="0" collapsed="false">
      <c r="A2584" s="22" t="n">
        <v>2583</v>
      </c>
      <c r="B2584" s="180"/>
      <c r="C2584" s="22"/>
      <c r="D2584" s="22"/>
      <c r="E2584" s="22"/>
      <c r="F2584" s="22"/>
      <c r="G2584" s="22"/>
      <c r="H2584" s="183"/>
      <c r="I2584" s="183"/>
      <c r="J2584" s="22"/>
      <c r="K2584" s="191" t="e">
        <f aca="false">VLOOKUP('Altri Costi'!J2584,Legenda!$D$1:$F$258,2)</f>
        <v>#N/A</v>
      </c>
      <c r="L2584" s="22"/>
      <c r="M2584" s="22"/>
      <c r="N2584" s="203"/>
      <c r="O2584" s="183"/>
      <c r="P2584" s="22"/>
      <c r="Q2584" s="203"/>
      <c r="R2584" s="183"/>
      <c r="S2584" s="184" t="n">
        <f aca="false">'Piano Finanziario Annuale'!$F$6</f>
        <v>0</v>
      </c>
      <c r="T2584" s="185" t="n">
        <v>0</v>
      </c>
      <c r="U2584" s="186"/>
      <c r="V2584" s="187" t="n">
        <f aca="false">(T2584*U2584)</f>
        <v>0</v>
      </c>
      <c r="W2584" s="185" t="n">
        <v>0</v>
      </c>
      <c r="X2584" s="185" t="n">
        <f aca="false">IF(OR(S2584="sì",S2584="forfettario 190"),SUM(T2584+W2584),SUM(T2584+V2584+W2584))</f>
        <v>0</v>
      </c>
      <c r="Y2584" s="205"/>
      <c r="Z2584" s="205"/>
      <c r="AA2584" s="206"/>
      <c r="AB2584" s="189" t="n">
        <f aca="false">IF(AA2584="SI",X2584,0)</f>
        <v>0</v>
      </c>
      <c r="AC2584" s="207"/>
      <c r="AD2584" s="207"/>
      <c r="AE2584" s="207"/>
      <c r="AF2584" s="207"/>
      <c r="AG2584" s="207"/>
      <c r="AH2584" s="208"/>
    </row>
    <row r="2585" customFormat="false" ht="13.5" hidden="false" customHeight="true" outlineLevel="0" collapsed="false">
      <c r="A2585" s="22" t="n">
        <v>2584</v>
      </c>
      <c r="B2585" s="180"/>
      <c r="C2585" s="22"/>
      <c r="D2585" s="22"/>
      <c r="E2585" s="22"/>
      <c r="F2585" s="22"/>
      <c r="G2585" s="22"/>
      <c r="H2585" s="183"/>
      <c r="I2585" s="183"/>
      <c r="J2585" s="22"/>
      <c r="K2585" s="191" t="e">
        <f aca="false">VLOOKUP('Altri Costi'!J2585,Legenda!$D$1:$F$258,2)</f>
        <v>#N/A</v>
      </c>
      <c r="L2585" s="22"/>
      <c r="M2585" s="22"/>
      <c r="N2585" s="203"/>
      <c r="O2585" s="183"/>
      <c r="P2585" s="22"/>
      <c r="Q2585" s="203"/>
      <c r="R2585" s="183"/>
      <c r="S2585" s="184" t="n">
        <f aca="false">'Piano Finanziario Annuale'!$F$6</f>
        <v>0</v>
      </c>
      <c r="T2585" s="185" t="n">
        <v>0</v>
      </c>
      <c r="U2585" s="186"/>
      <c r="V2585" s="187" t="n">
        <f aca="false">(T2585*U2585)</f>
        <v>0</v>
      </c>
      <c r="W2585" s="185" t="n">
        <v>0</v>
      </c>
      <c r="X2585" s="185" t="n">
        <f aca="false">IF(OR(S2585="sì",S2585="forfettario 190"),SUM(T2585+W2585),SUM(T2585+V2585+W2585))</f>
        <v>0</v>
      </c>
      <c r="Y2585" s="205"/>
      <c r="Z2585" s="205"/>
      <c r="AA2585" s="206"/>
      <c r="AB2585" s="189" t="n">
        <f aca="false">IF(AA2585="SI",X2585,0)</f>
        <v>0</v>
      </c>
      <c r="AC2585" s="207"/>
      <c r="AD2585" s="207"/>
      <c r="AE2585" s="207"/>
      <c r="AF2585" s="207"/>
      <c r="AG2585" s="207"/>
      <c r="AH2585" s="208"/>
    </row>
    <row r="2586" customFormat="false" ht="13.5" hidden="false" customHeight="true" outlineLevel="0" collapsed="false">
      <c r="A2586" s="22" t="n">
        <v>2585</v>
      </c>
      <c r="B2586" s="180"/>
      <c r="C2586" s="22"/>
      <c r="D2586" s="22"/>
      <c r="E2586" s="22"/>
      <c r="F2586" s="22"/>
      <c r="G2586" s="22"/>
      <c r="H2586" s="183"/>
      <c r="I2586" s="183"/>
      <c r="J2586" s="22"/>
      <c r="K2586" s="191" t="e">
        <f aca="false">VLOOKUP('Altri Costi'!J2586,Legenda!$D$1:$F$258,2)</f>
        <v>#N/A</v>
      </c>
      <c r="L2586" s="22"/>
      <c r="M2586" s="22"/>
      <c r="N2586" s="203"/>
      <c r="O2586" s="183"/>
      <c r="P2586" s="22"/>
      <c r="Q2586" s="203"/>
      <c r="R2586" s="183"/>
      <c r="S2586" s="184" t="n">
        <f aca="false">'Piano Finanziario Annuale'!$F$6</f>
        <v>0</v>
      </c>
      <c r="T2586" s="185" t="n">
        <v>0</v>
      </c>
      <c r="U2586" s="186"/>
      <c r="V2586" s="187" t="n">
        <f aca="false">(T2586*U2586)</f>
        <v>0</v>
      </c>
      <c r="W2586" s="185" t="n">
        <v>0</v>
      </c>
      <c r="X2586" s="185" t="n">
        <f aca="false">IF(OR(S2586="sì",S2586="forfettario 190"),SUM(T2586+W2586),SUM(T2586+V2586+W2586))</f>
        <v>0</v>
      </c>
      <c r="Y2586" s="205"/>
      <c r="Z2586" s="205"/>
      <c r="AA2586" s="206"/>
      <c r="AB2586" s="189" t="n">
        <f aca="false">IF(AA2586="SI",X2586,0)</f>
        <v>0</v>
      </c>
      <c r="AC2586" s="207"/>
      <c r="AD2586" s="207"/>
      <c r="AE2586" s="207"/>
      <c r="AF2586" s="207"/>
      <c r="AG2586" s="207"/>
      <c r="AH2586" s="208"/>
    </row>
    <row r="2587" customFormat="false" ht="13.5" hidden="false" customHeight="true" outlineLevel="0" collapsed="false">
      <c r="A2587" s="22" t="n">
        <v>2586</v>
      </c>
      <c r="B2587" s="180"/>
      <c r="C2587" s="22"/>
      <c r="D2587" s="22"/>
      <c r="E2587" s="22"/>
      <c r="F2587" s="22"/>
      <c r="G2587" s="22"/>
      <c r="H2587" s="183"/>
      <c r="I2587" s="183"/>
      <c r="J2587" s="22"/>
      <c r="K2587" s="191" t="e">
        <f aca="false">VLOOKUP('Altri Costi'!J2587,Legenda!$D$1:$F$258,2)</f>
        <v>#N/A</v>
      </c>
      <c r="L2587" s="22"/>
      <c r="M2587" s="22"/>
      <c r="N2587" s="203"/>
      <c r="O2587" s="183"/>
      <c r="P2587" s="22"/>
      <c r="Q2587" s="203"/>
      <c r="R2587" s="183"/>
      <c r="S2587" s="184" t="n">
        <f aca="false">'Piano Finanziario Annuale'!$F$6</f>
        <v>0</v>
      </c>
      <c r="T2587" s="185" t="n">
        <v>0</v>
      </c>
      <c r="U2587" s="186"/>
      <c r="V2587" s="187" t="n">
        <f aca="false">(T2587*U2587)</f>
        <v>0</v>
      </c>
      <c r="W2587" s="185" t="n">
        <v>0</v>
      </c>
      <c r="X2587" s="185" t="n">
        <f aca="false">IF(OR(S2587="sì",S2587="forfettario 190"),SUM(T2587+W2587),SUM(T2587+V2587+W2587))</f>
        <v>0</v>
      </c>
      <c r="Y2587" s="205"/>
      <c r="Z2587" s="205"/>
      <c r="AA2587" s="206"/>
      <c r="AB2587" s="189" t="n">
        <f aca="false">IF(AA2587="SI",X2587,0)</f>
        <v>0</v>
      </c>
      <c r="AC2587" s="207"/>
      <c r="AD2587" s="207"/>
      <c r="AE2587" s="207"/>
      <c r="AF2587" s="207"/>
      <c r="AG2587" s="207"/>
      <c r="AH2587" s="208"/>
    </row>
    <row r="2588" customFormat="false" ht="13.5" hidden="false" customHeight="true" outlineLevel="0" collapsed="false">
      <c r="A2588" s="22" t="n">
        <v>2587</v>
      </c>
      <c r="B2588" s="180"/>
      <c r="C2588" s="22"/>
      <c r="D2588" s="22"/>
      <c r="E2588" s="22"/>
      <c r="F2588" s="22"/>
      <c r="G2588" s="22"/>
      <c r="H2588" s="183"/>
      <c r="I2588" s="183"/>
      <c r="J2588" s="22"/>
      <c r="K2588" s="191" t="e">
        <f aca="false">VLOOKUP('Altri Costi'!J2588,Legenda!$D$1:$F$258,2)</f>
        <v>#N/A</v>
      </c>
      <c r="L2588" s="22"/>
      <c r="M2588" s="22"/>
      <c r="N2588" s="203"/>
      <c r="O2588" s="183"/>
      <c r="P2588" s="22"/>
      <c r="Q2588" s="203"/>
      <c r="R2588" s="183"/>
      <c r="S2588" s="184" t="n">
        <f aca="false">'Piano Finanziario Annuale'!$F$6</f>
        <v>0</v>
      </c>
      <c r="T2588" s="185" t="n">
        <v>0</v>
      </c>
      <c r="U2588" s="186"/>
      <c r="V2588" s="187" t="n">
        <f aca="false">(T2588*U2588)</f>
        <v>0</v>
      </c>
      <c r="W2588" s="185" t="n">
        <v>0</v>
      </c>
      <c r="X2588" s="185" t="n">
        <f aca="false">IF(OR(S2588="sì",S2588="forfettario 190"),SUM(T2588+W2588),SUM(T2588+V2588+W2588))</f>
        <v>0</v>
      </c>
      <c r="Y2588" s="205"/>
      <c r="Z2588" s="205"/>
      <c r="AA2588" s="206"/>
      <c r="AB2588" s="189" t="n">
        <f aca="false">IF(AA2588="SI",X2588,0)</f>
        <v>0</v>
      </c>
      <c r="AC2588" s="207"/>
      <c r="AD2588" s="207"/>
      <c r="AE2588" s="207"/>
      <c r="AF2588" s="207"/>
      <c r="AG2588" s="207"/>
      <c r="AH2588" s="208"/>
    </row>
    <row r="2589" customFormat="false" ht="13.5" hidden="false" customHeight="true" outlineLevel="0" collapsed="false">
      <c r="A2589" s="22" t="n">
        <v>2588</v>
      </c>
      <c r="B2589" s="180"/>
      <c r="C2589" s="22"/>
      <c r="D2589" s="22"/>
      <c r="E2589" s="22"/>
      <c r="F2589" s="22"/>
      <c r="G2589" s="22"/>
      <c r="H2589" s="183"/>
      <c r="I2589" s="183"/>
      <c r="J2589" s="22"/>
      <c r="K2589" s="191" t="e">
        <f aca="false">VLOOKUP('Altri Costi'!J2589,Legenda!$D$1:$F$258,2)</f>
        <v>#N/A</v>
      </c>
      <c r="L2589" s="22"/>
      <c r="M2589" s="22"/>
      <c r="N2589" s="203"/>
      <c r="O2589" s="183"/>
      <c r="P2589" s="22"/>
      <c r="Q2589" s="203"/>
      <c r="R2589" s="183"/>
      <c r="S2589" s="184" t="n">
        <f aca="false">'Piano Finanziario Annuale'!$F$6</f>
        <v>0</v>
      </c>
      <c r="T2589" s="185" t="n">
        <v>0</v>
      </c>
      <c r="U2589" s="186"/>
      <c r="V2589" s="187" t="n">
        <f aca="false">(T2589*U2589)</f>
        <v>0</v>
      </c>
      <c r="W2589" s="185" t="n">
        <v>0</v>
      </c>
      <c r="X2589" s="185" t="n">
        <f aca="false">IF(OR(S2589="sì",S2589="forfettario 190"),SUM(T2589+W2589),SUM(T2589+V2589+W2589))</f>
        <v>0</v>
      </c>
      <c r="Y2589" s="205"/>
      <c r="Z2589" s="205"/>
      <c r="AA2589" s="206"/>
      <c r="AB2589" s="189" t="n">
        <f aca="false">IF(AA2589="SI",X2589,0)</f>
        <v>0</v>
      </c>
      <c r="AC2589" s="207"/>
      <c r="AD2589" s="207"/>
      <c r="AE2589" s="207"/>
      <c r="AF2589" s="207"/>
      <c r="AG2589" s="207"/>
      <c r="AH2589" s="208"/>
    </row>
    <row r="2590" customFormat="false" ht="13.5" hidden="false" customHeight="true" outlineLevel="0" collapsed="false">
      <c r="A2590" s="22" t="n">
        <v>2589</v>
      </c>
      <c r="B2590" s="180"/>
      <c r="C2590" s="22"/>
      <c r="D2590" s="22"/>
      <c r="E2590" s="22"/>
      <c r="F2590" s="22"/>
      <c r="G2590" s="22"/>
      <c r="H2590" s="183"/>
      <c r="I2590" s="183"/>
      <c r="J2590" s="22"/>
      <c r="K2590" s="191" t="e">
        <f aca="false">VLOOKUP('Altri Costi'!J2590,Legenda!$D$1:$F$258,2)</f>
        <v>#N/A</v>
      </c>
      <c r="L2590" s="22"/>
      <c r="M2590" s="22"/>
      <c r="N2590" s="203"/>
      <c r="O2590" s="183"/>
      <c r="P2590" s="22"/>
      <c r="Q2590" s="203"/>
      <c r="R2590" s="183"/>
      <c r="S2590" s="184" t="n">
        <f aca="false">'Piano Finanziario Annuale'!$F$6</f>
        <v>0</v>
      </c>
      <c r="T2590" s="185" t="n">
        <v>0</v>
      </c>
      <c r="U2590" s="186"/>
      <c r="V2590" s="187" t="n">
        <f aca="false">(T2590*U2590)</f>
        <v>0</v>
      </c>
      <c r="W2590" s="185" t="n">
        <v>0</v>
      </c>
      <c r="X2590" s="185" t="n">
        <f aca="false">IF(OR(S2590="sì",S2590="forfettario 190"),SUM(T2590+W2590),SUM(T2590+V2590+W2590))</f>
        <v>0</v>
      </c>
      <c r="Y2590" s="205"/>
      <c r="Z2590" s="205"/>
      <c r="AA2590" s="206"/>
      <c r="AB2590" s="189" t="n">
        <f aca="false">IF(AA2590="SI",X2590,0)</f>
        <v>0</v>
      </c>
      <c r="AC2590" s="207"/>
      <c r="AD2590" s="207"/>
      <c r="AE2590" s="207"/>
      <c r="AF2590" s="207"/>
      <c r="AG2590" s="207"/>
      <c r="AH2590" s="208"/>
    </row>
    <row r="2591" customFormat="false" ht="13.5" hidden="false" customHeight="true" outlineLevel="0" collapsed="false">
      <c r="A2591" s="22" t="n">
        <v>2590</v>
      </c>
      <c r="B2591" s="180"/>
      <c r="C2591" s="22"/>
      <c r="D2591" s="22"/>
      <c r="E2591" s="22"/>
      <c r="F2591" s="22"/>
      <c r="G2591" s="22"/>
      <c r="H2591" s="183"/>
      <c r="I2591" s="183"/>
      <c r="J2591" s="22"/>
      <c r="K2591" s="191" t="e">
        <f aca="false">VLOOKUP('Altri Costi'!J2591,Legenda!$D$1:$F$258,2)</f>
        <v>#N/A</v>
      </c>
      <c r="L2591" s="22"/>
      <c r="M2591" s="22"/>
      <c r="N2591" s="203"/>
      <c r="O2591" s="183"/>
      <c r="P2591" s="22"/>
      <c r="Q2591" s="203"/>
      <c r="R2591" s="183"/>
      <c r="S2591" s="184" t="n">
        <f aca="false">'Piano Finanziario Annuale'!$F$6</f>
        <v>0</v>
      </c>
      <c r="T2591" s="185" t="n">
        <v>0</v>
      </c>
      <c r="U2591" s="186"/>
      <c r="V2591" s="187" t="n">
        <f aca="false">(T2591*U2591)</f>
        <v>0</v>
      </c>
      <c r="W2591" s="185" t="n">
        <v>0</v>
      </c>
      <c r="X2591" s="185" t="n">
        <f aca="false">IF(OR(S2591="sì",S2591="forfettario 190"),SUM(T2591+W2591),SUM(T2591+V2591+W2591))</f>
        <v>0</v>
      </c>
      <c r="Y2591" s="205"/>
      <c r="Z2591" s="205"/>
      <c r="AA2591" s="206"/>
      <c r="AB2591" s="189" t="n">
        <f aca="false">IF(AA2591="SI",X2591,0)</f>
        <v>0</v>
      </c>
      <c r="AC2591" s="207"/>
      <c r="AD2591" s="207"/>
      <c r="AE2591" s="207"/>
      <c r="AF2591" s="207"/>
      <c r="AG2591" s="207"/>
      <c r="AH2591" s="208"/>
    </row>
    <row r="2592" customFormat="false" ht="13.5" hidden="false" customHeight="true" outlineLevel="0" collapsed="false">
      <c r="A2592" s="22" t="n">
        <v>2591</v>
      </c>
      <c r="B2592" s="180"/>
      <c r="C2592" s="22"/>
      <c r="D2592" s="22"/>
      <c r="E2592" s="22"/>
      <c r="F2592" s="22"/>
      <c r="G2592" s="22"/>
      <c r="H2592" s="183"/>
      <c r="I2592" s="183"/>
      <c r="J2592" s="22"/>
      <c r="K2592" s="191" t="e">
        <f aca="false">VLOOKUP('Altri Costi'!J2592,Legenda!$D$1:$F$258,2)</f>
        <v>#N/A</v>
      </c>
      <c r="L2592" s="22"/>
      <c r="M2592" s="22"/>
      <c r="N2592" s="203"/>
      <c r="O2592" s="183"/>
      <c r="P2592" s="22"/>
      <c r="Q2592" s="203"/>
      <c r="R2592" s="183"/>
      <c r="S2592" s="184" t="n">
        <f aca="false">'Piano Finanziario Annuale'!$F$6</f>
        <v>0</v>
      </c>
      <c r="T2592" s="185" t="n">
        <v>0</v>
      </c>
      <c r="U2592" s="186"/>
      <c r="V2592" s="187" t="n">
        <f aca="false">(T2592*U2592)</f>
        <v>0</v>
      </c>
      <c r="W2592" s="185" t="n">
        <v>0</v>
      </c>
      <c r="X2592" s="185" t="n">
        <f aca="false">IF(OR(S2592="sì",S2592="forfettario 190"),SUM(T2592+W2592),SUM(T2592+V2592+W2592))</f>
        <v>0</v>
      </c>
      <c r="Y2592" s="205"/>
      <c r="Z2592" s="205"/>
      <c r="AA2592" s="206"/>
      <c r="AB2592" s="189" t="n">
        <f aca="false">IF(AA2592="SI",X2592,0)</f>
        <v>0</v>
      </c>
      <c r="AC2592" s="207"/>
      <c r="AD2592" s="207"/>
      <c r="AE2592" s="207"/>
      <c r="AF2592" s="207"/>
      <c r="AG2592" s="207"/>
      <c r="AH2592" s="208"/>
    </row>
    <row r="2593" customFormat="false" ht="13.5" hidden="false" customHeight="true" outlineLevel="0" collapsed="false">
      <c r="A2593" s="22" t="n">
        <v>2592</v>
      </c>
      <c r="B2593" s="180"/>
      <c r="C2593" s="22"/>
      <c r="D2593" s="22"/>
      <c r="E2593" s="22"/>
      <c r="F2593" s="22"/>
      <c r="G2593" s="22"/>
      <c r="H2593" s="183"/>
      <c r="I2593" s="183"/>
      <c r="J2593" s="22"/>
      <c r="K2593" s="191" t="e">
        <f aca="false">VLOOKUP('Altri Costi'!J2593,Legenda!$D$1:$F$258,2)</f>
        <v>#N/A</v>
      </c>
      <c r="L2593" s="22"/>
      <c r="M2593" s="22"/>
      <c r="N2593" s="203"/>
      <c r="O2593" s="183"/>
      <c r="P2593" s="22"/>
      <c r="Q2593" s="203"/>
      <c r="R2593" s="183"/>
      <c r="S2593" s="184" t="n">
        <f aca="false">'Piano Finanziario Annuale'!$F$6</f>
        <v>0</v>
      </c>
      <c r="T2593" s="185" t="n">
        <v>0</v>
      </c>
      <c r="U2593" s="186"/>
      <c r="V2593" s="187" t="n">
        <f aca="false">(T2593*U2593)</f>
        <v>0</v>
      </c>
      <c r="W2593" s="185" t="n">
        <v>0</v>
      </c>
      <c r="X2593" s="185" t="n">
        <f aca="false">IF(OR(S2593="sì",S2593="forfettario 190"),SUM(T2593+W2593),SUM(T2593+V2593+W2593))</f>
        <v>0</v>
      </c>
      <c r="Y2593" s="205"/>
      <c r="Z2593" s="205"/>
      <c r="AA2593" s="206"/>
      <c r="AB2593" s="189" t="n">
        <f aca="false">IF(AA2593="SI",X2593,0)</f>
        <v>0</v>
      </c>
      <c r="AC2593" s="207"/>
      <c r="AD2593" s="207"/>
      <c r="AE2593" s="207"/>
      <c r="AF2593" s="207"/>
      <c r="AG2593" s="207"/>
      <c r="AH2593" s="208"/>
    </row>
    <row r="2594" customFormat="false" ht="13.5" hidden="false" customHeight="true" outlineLevel="0" collapsed="false">
      <c r="A2594" s="22" t="n">
        <v>2593</v>
      </c>
      <c r="B2594" s="180"/>
      <c r="C2594" s="22"/>
      <c r="D2594" s="22"/>
      <c r="E2594" s="22"/>
      <c r="F2594" s="22"/>
      <c r="G2594" s="22"/>
      <c r="H2594" s="183"/>
      <c r="I2594" s="183"/>
      <c r="J2594" s="22"/>
      <c r="K2594" s="191" t="e">
        <f aca="false">VLOOKUP('Altri Costi'!J2594,Legenda!$D$1:$F$258,2)</f>
        <v>#N/A</v>
      </c>
      <c r="L2594" s="22"/>
      <c r="M2594" s="22"/>
      <c r="N2594" s="203"/>
      <c r="O2594" s="183"/>
      <c r="P2594" s="22"/>
      <c r="Q2594" s="203"/>
      <c r="R2594" s="183"/>
      <c r="S2594" s="184" t="n">
        <f aca="false">'Piano Finanziario Annuale'!$F$6</f>
        <v>0</v>
      </c>
      <c r="T2594" s="185" t="n">
        <v>0</v>
      </c>
      <c r="U2594" s="186"/>
      <c r="V2594" s="187" t="n">
        <f aca="false">(T2594*U2594)</f>
        <v>0</v>
      </c>
      <c r="W2594" s="185" t="n">
        <v>0</v>
      </c>
      <c r="X2594" s="185" t="n">
        <f aca="false">IF(OR(S2594="sì",S2594="forfettario 190"),SUM(T2594+W2594),SUM(T2594+V2594+W2594))</f>
        <v>0</v>
      </c>
      <c r="Y2594" s="205"/>
      <c r="Z2594" s="205"/>
      <c r="AA2594" s="206"/>
      <c r="AB2594" s="189" t="n">
        <f aca="false">IF(AA2594="SI",X2594,0)</f>
        <v>0</v>
      </c>
      <c r="AC2594" s="207"/>
      <c r="AD2594" s="207"/>
      <c r="AE2594" s="207"/>
      <c r="AF2594" s="207"/>
      <c r="AG2594" s="207"/>
      <c r="AH2594" s="208"/>
    </row>
    <row r="2595" customFormat="false" ht="13.5" hidden="false" customHeight="true" outlineLevel="0" collapsed="false">
      <c r="A2595" s="22" t="n">
        <v>2594</v>
      </c>
      <c r="B2595" s="180"/>
      <c r="C2595" s="22"/>
      <c r="D2595" s="22"/>
      <c r="E2595" s="22"/>
      <c r="F2595" s="22"/>
      <c r="G2595" s="22"/>
      <c r="H2595" s="183"/>
      <c r="I2595" s="183"/>
      <c r="J2595" s="22"/>
      <c r="K2595" s="191" t="e">
        <f aca="false">VLOOKUP('Altri Costi'!J2595,Legenda!$D$1:$F$258,2)</f>
        <v>#N/A</v>
      </c>
      <c r="L2595" s="22"/>
      <c r="M2595" s="22"/>
      <c r="N2595" s="203"/>
      <c r="O2595" s="183"/>
      <c r="P2595" s="22"/>
      <c r="Q2595" s="203"/>
      <c r="R2595" s="183"/>
      <c r="S2595" s="184" t="n">
        <f aca="false">'Piano Finanziario Annuale'!$F$6</f>
        <v>0</v>
      </c>
      <c r="T2595" s="185" t="n">
        <v>0</v>
      </c>
      <c r="U2595" s="186"/>
      <c r="V2595" s="187" t="n">
        <f aca="false">(T2595*U2595)</f>
        <v>0</v>
      </c>
      <c r="W2595" s="185" t="n">
        <v>0</v>
      </c>
      <c r="X2595" s="185" t="n">
        <f aca="false">IF(OR(S2595="sì",S2595="forfettario 190"),SUM(T2595+W2595),SUM(T2595+V2595+W2595))</f>
        <v>0</v>
      </c>
      <c r="Y2595" s="205"/>
      <c r="Z2595" s="205"/>
      <c r="AA2595" s="206"/>
      <c r="AB2595" s="189" t="n">
        <f aca="false">IF(AA2595="SI",X2595,0)</f>
        <v>0</v>
      </c>
      <c r="AC2595" s="207"/>
      <c r="AD2595" s="207"/>
      <c r="AE2595" s="207"/>
      <c r="AF2595" s="207"/>
      <c r="AG2595" s="207"/>
      <c r="AH2595" s="208"/>
    </row>
    <row r="2596" customFormat="false" ht="13.5" hidden="false" customHeight="true" outlineLevel="0" collapsed="false">
      <c r="A2596" s="22" t="n">
        <v>2595</v>
      </c>
      <c r="B2596" s="180"/>
      <c r="C2596" s="22"/>
      <c r="D2596" s="22"/>
      <c r="E2596" s="22"/>
      <c r="F2596" s="22"/>
      <c r="G2596" s="22"/>
      <c r="H2596" s="183"/>
      <c r="I2596" s="183"/>
      <c r="J2596" s="22"/>
      <c r="K2596" s="191" t="e">
        <f aca="false">VLOOKUP('Altri Costi'!J2596,Legenda!$D$1:$F$258,2)</f>
        <v>#N/A</v>
      </c>
      <c r="L2596" s="22"/>
      <c r="M2596" s="22"/>
      <c r="N2596" s="203"/>
      <c r="O2596" s="183"/>
      <c r="P2596" s="22"/>
      <c r="Q2596" s="203"/>
      <c r="R2596" s="183"/>
      <c r="S2596" s="184" t="n">
        <f aca="false">'Piano Finanziario Annuale'!$F$6</f>
        <v>0</v>
      </c>
      <c r="T2596" s="185" t="n">
        <v>0</v>
      </c>
      <c r="U2596" s="186"/>
      <c r="V2596" s="187" t="n">
        <f aca="false">(T2596*U2596)</f>
        <v>0</v>
      </c>
      <c r="W2596" s="185" t="n">
        <v>0</v>
      </c>
      <c r="X2596" s="185" t="n">
        <f aca="false">IF(OR(S2596="sì",S2596="forfettario 190"),SUM(T2596+W2596),SUM(T2596+V2596+W2596))</f>
        <v>0</v>
      </c>
      <c r="Y2596" s="205"/>
      <c r="Z2596" s="205"/>
      <c r="AA2596" s="206"/>
      <c r="AB2596" s="189" t="n">
        <f aca="false">IF(AA2596="SI",X2596,0)</f>
        <v>0</v>
      </c>
      <c r="AC2596" s="207"/>
      <c r="AD2596" s="207"/>
      <c r="AE2596" s="207"/>
      <c r="AF2596" s="207"/>
      <c r="AG2596" s="207"/>
      <c r="AH2596" s="208"/>
    </row>
    <row r="2597" customFormat="false" ht="13.5" hidden="false" customHeight="true" outlineLevel="0" collapsed="false">
      <c r="A2597" s="22" t="n">
        <v>2596</v>
      </c>
      <c r="B2597" s="180"/>
      <c r="C2597" s="22"/>
      <c r="D2597" s="22"/>
      <c r="E2597" s="22"/>
      <c r="F2597" s="22"/>
      <c r="G2597" s="22"/>
      <c r="H2597" s="183"/>
      <c r="I2597" s="183"/>
      <c r="J2597" s="22"/>
      <c r="K2597" s="191" t="e">
        <f aca="false">VLOOKUP('Altri Costi'!J2597,Legenda!$D$1:$F$258,2)</f>
        <v>#N/A</v>
      </c>
      <c r="L2597" s="22"/>
      <c r="M2597" s="22"/>
      <c r="N2597" s="203"/>
      <c r="O2597" s="183"/>
      <c r="P2597" s="22"/>
      <c r="Q2597" s="203"/>
      <c r="R2597" s="183"/>
      <c r="S2597" s="184" t="n">
        <f aca="false">'Piano Finanziario Annuale'!$F$6</f>
        <v>0</v>
      </c>
      <c r="T2597" s="185" t="n">
        <v>0</v>
      </c>
      <c r="U2597" s="186"/>
      <c r="V2597" s="187" t="n">
        <f aca="false">(T2597*U2597)</f>
        <v>0</v>
      </c>
      <c r="W2597" s="185" t="n">
        <v>0</v>
      </c>
      <c r="X2597" s="185" t="n">
        <f aca="false">IF(OR(S2597="sì",S2597="forfettario 190"),SUM(T2597+W2597),SUM(T2597+V2597+W2597))</f>
        <v>0</v>
      </c>
      <c r="Y2597" s="205"/>
      <c r="Z2597" s="205"/>
      <c r="AA2597" s="206"/>
      <c r="AB2597" s="189" t="n">
        <f aca="false">IF(AA2597="SI",X2597,0)</f>
        <v>0</v>
      </c>
      <c r="AC2597" s="207"/>
      <c r="AD2597" s="207"/>
      <c r="AE2597" s="207"/>
      <c r="AF2597" s="207"/>
      <c r="AG2597" s="207"/>
      <c r="AH2597" s="208"/>
    </row>
    <row r="2598" customFormat="false" ht="13.5" hidden="false" customHeight="true" outlineLevel="0" collapsed="false">
      <c r="A2598" s="22" t="n">
        <v>2597</v>
      </c>
      <c r="B2598" s="180"/>
      <c r="C2598" s="22"/>
      <c r="D2598" s="22"/>
      <c r="E2598" s="22"/>
      <c r="F2598" s="22"/>
      <c r="G2598" s="22"/>
      <c r="H2598" s="183"/>
      <c r="I2598" s="183"/>
      <c r="J2598" s="22"/>
      <c r="K2598" s="191" t="e">
        <f aca="false">VLOOKUP('Altri Costi'!J2598,Legenda!$D$1:$F$258,2)</f>
        <v>#N/A</v>
      </c>
      <c r="L2598" s="22"/>
      <c r="M2598" s="22"/>
      <c r="N2598" s="203"/>
      <c r="O2598" s="183"/>
      <c r="P2598" s="22"/>
      <c r="Q2598" s="203"/>
      <c r="R2598" s="183"/>
      <c r="S2598" s="184" t="n">
        <f aca="false">'Piano Finanziario Annuale'!$F$6</f>
        <v>0</v>
      </c>
      <c r="T2598" s="185" t="n">
        <v>0</v>
      </c>
      <c r="U2598" s="186"/>
      <c r="V2598" s="187" t="n">
        <f aca="false">(T2598*U2598)</f>
        <v>0</v>
      </c>
      <c r="W2598" s="185" t="n">
        <v>0</v>
      </c>
      <c r="X2598" s="185" t="n">
        <f aca="false">IF(OR(S2598="sì",S2598="forfettario 190"),SUM(T2598+W2598),SUM(T2598+V2598+W2598))</f>
        <v>0</v>
      </c>
      <c r="Y2598" s="205"/>
      <c r="Z2598" s="205"/>
      <c r="AA2598" s="206"/>
      <c r="AB2598" s="189" t="n">
        <f aca="false">IF(AA2598="SI",X2598,0)</f>
        <v>0</v>
      </c>
      <c r="AC2598" s="207"/>
      <c r="AD2598" s="207"/>
      <c r="AE2598" s="207"/>
      <c r="AF2598" s="207"/>
      <c r="AG2598" s="207"/>
      <c r="AH2598" s="208"/>
    </row>
    <row r="2599" customFormat="false" ht="13.5" hidden="false" customHeight="true" outlineLevel="0" collapsed="false">
      <c r="A2599" s="22" t="n">
        <v>2598</v>
      </c>
      <c r="B2599" s="180"/>
      <c r="C2599" s="22"/>
      <c r="D2599" s="22"/>
      <c r="E2599" s="22"/>
      <c r="F2599" s="22"/>
      <c r="G2599" s="22"/>
      <c r="H2599" s="183"/>
      <c r="I2599" s="183"/>
      <c r="J2599" s="22"/>
      <c r="K2599" s="191" t="e">
        <f aca="false">VLOOKUP('Altri Costi'!J2599,Legenda!$D$1:$F$258,2)</f>
        <v>#N/A</v>
      </c>
      <c r="L2599" s="22"/>
      <c r="M2599" s="22"/>
      <c r="N2599" s="203"/>
      <c r="O2599" s="183"/>
      <c r="P2599" s="22"/>
      <c r="Q2599" s="203"/>
      <c r="R2599" s="183"/>
      <c r="S2599" s="184" t="n">
        <f aca="false">'Piano Finanziario Annuale'!$F$6</f>
        <v>0</v>
      </c>
      <c r="T2599" s="185" t="n">
        <v>0</v>
      </c>
      <c r="U2599" s="186"/>
      <c r="V2599" s="187" t="n">
        <f aca="false">(T2599*U2599)</f>
        <v>0</v>
      </c>
      <c r="W2599" s="185" t="n">
        <v>0</v>
      </c>
      <c r="X2599" s="185" t="n">
        <f aca="false">IF(OR(S2599="sì",S2599="forfettario 190"),SUM(T2599+W2599),SUM(T2599+V2599+W2599))</f>
        <v>0</v>
      </c>
      <c r="Y2599" s="205"/>
      <c r="Z2599" s="205"/>
      <c r="AA2599" s="206"/>
      <c r="AB2599" s="189" t="n">
        <f aca="false">IF(AA2599="SI",X2599,0)</f>
        <v>0</v>
      </c>
      <c r="AC2599" s="207"/>
      <c r="AD2599" s="207"/>
      <c r="AE2599" s="207"/>
      <c r="AF2599" s="207"/>
      <c r="AG2599" s="207"/>
      <c r="AH2599" s="208"/>
    </row>
    <row r="2600" customFormat="false" ht="13.5" hidden="false" customHeight="true" outlineLevel="0" collapsed="false">
      <c r="A2600" s="22" t="n">
        <v>2599</v>
      </c>
      <c r="B2600" s="180"/>
      <c r="C2600" s="22"/>
      <c r="D2600" s="22"/>
      <c r="E2600" s="22"/>
      <c r="F2600" s="22"/>
      <c r="G2600" s="22"/>
      <c r="H2600" s="183"/>
      <c r="I2600" s="183"/>
      <c r="J2600" s="22"/>
      <c r="K2600" s="191" t="e">
        <f aca="false">VLOOKUP('Altri Costi'!J2600,Legenda!$D$1:$F$258,2)</f>
        <v>#N/A</v>
      </c>
      <c r="L2600" s="22"/>
      <c r="M2600" s="22"/>
      <c r="N2600" s="203"/>
      <c r="O2600" s="183"/>
      <c r="P2600" s="22"/>
      <c r="Q2600" s="203"/>
      <c r="R2600" s="183"/>
      <c r="S2600" s="184" t="n">
        <f aca="false">'Piano Finanziario Annuale'!$F$6</f>
        <v>0</v>
      </c>
      <c r="T2600" s="185" t="n">
        <v>0</v>
      </c>
      <c r="U2600" s="186"/>
      <c r="V2600" s="187" t="n">
        <f aca="false">(T2600*U2600)</f>
        <v>0</v>
      </c>
      <c r="W2600" s="185" t="n">
        <v>0</v>
      </c>
      <c r="X2600" s="185" t="n">
        <f aca="false">IF(OR(S2600="sì",S2600="forfettario 190"),SUM(T2600+W2600),SUM(T2600+V2600+W2600))</f>
        <v>0</v>
      </c>
      <c r="Y2600" s="205"/>
      <c r="Z2600" s="205"/>
      <c r="AA2600" s="206"/>
      <c r="AB2600" s="189" t="n">
        <f aca="false">IF(AA2600="SI",X2600,0)</f>
        <v>0</v>
      </c>
      <c r="AC2600" s="207"/>
      <c r="AD2600" s="207"/>
      <c r="AE2600" s="207"/>
      <c r="AF2600" s="207"/>
      <c r="AG2600" s="207"/>
      <c r="AH2600" s="208"/>
    </row>
    <row r="2601" customFormat="false" ht="13.5" hidden="false" customHeight="true" outlineLevel="0" collapsed="false">
      <c r="A2601" s="22" t="n">
        <v>2600</v>
      </c>
      <c r="B2601" s="180"/>
      <c r="C2601" s="22"/>
      <c r="D2601" s="22"/>
      <c r="E2601" s="22"/>
      <c r="F2601" s="22"/>
      <c r="G2601" s="22"/>
      <c r="H2601" s="183"/>
      <c r="I2601" s="183"/>
      <c r="J2601" s="22"/>
      <c r="K2601" s="191" t="e">
        <f aca="false">VLOOKUP('Altri Costi'!J2601,Legenda!$D$1:$F$258,2)</f>
        <v>#N/A</v>
      </c>
      <c r="L2601" s="22"/>
      <c r="M2601" s="22"/>
      <c r="N2601" s="203"/>
      <c r="O2601" s="183"/>
      <c r="P2601" s="22"/>
      <c r="Q2601" s="203"/>
      <c r="R2601" s="183"/>
      <c r="S2601" s="184" t="n">
        <f aca="false">'Piano Finanziario Annuale'!$F$6</f>
        <v>0</v>
      </c>
      <c r="T2601" s="185" t="n">
        <v>0</v>
      </c>
      <c r="U2601" s="186"/>
      <c r="V2601" s="187" t="n">
        <f aca="false">(T2601*U2601)</f>
        <v>0</v>
      </c>
      <c r="W2601" s="185" t="n">
        <v>0</v>
      </c>
      <c r="X2601" s="185" t="n">
        <f aca="false">IF(OR(S2601="sì",S2601="forfettario 190"),SUM(T2601+W2601),SUM(T2601+V2601+W2601))</f>
        <v>0</v>
      </c>
      <c r="Y2601" s="205"/>
      <c r="Z2601" s="205"/>
      <c r="AA2601" s="206"/>
      <c r="AB2601" s="189" t="n">
        <f aca="false">IF(AA2601="SI",X2601,0)</f>
        <v>0</v>
      </c>
      <c r="AC2601" s="207"/>
      <c r="AD2601" s="207"/>
      <c r="AE2601" s="207"/>
      <c r="AF2601" s="207"/>
      <c r="AG2601" s="207"/>
      <c r="AH2601" s="208"/>
    </row>
    <row r="2602" customFormat="false" ht="13.5" hidden="false" customHeight="true" outlineLevel="0" collapsed="false">
      <c r="A2602" s="22" t="n">
        <v>2601</v>
      </c>
      <c r="B2602" s="180"/>
      <c r="C2602" s="22"/>
      <c r="D2602" s="22"/>
      <c r="E2602" s="22"/>
      <c r="F2602" s="22"/>
      <c r="G2602" s="22"/>
      <c r="H2602" s="183"/>
      <c r="I2602" s="183"/>
      <c r="J2602" s="22"/>
      <c r="K2602" s="191" t="e">
        <f aca="false">VLOOKUP('Altri Costi'!J2602,Legenda!$D$1:$F$258,2)</f>
        <v>#N/A</v>
      </c>
      <c r="L2602" s="22"/>
      <c r="M2602" s="22"/>
      <c r="N2602" s="203"/>
      <c r="O2602" s="183"/>
      <c r="P2602" s="22"/>
      <c r="Q2602" s="203"/>
      <c r="R2602" s="183"/>
      <c r="S2602" s="184" t="n">
        <f aca="false">'Piano Finanziario Annuale'!$F$6</f>
        <v>0</v>
      </c>
      <c r="T2602" s="185" t="n">
        <v>0</v>
      </c>
      <c r="U2602" s="186"/>
      <c r="V2602" s="187" t="n">
        <f aca="false">(T2602*U2602)</f>
        <v>0</v>
      </c>
      <c r="W2602" s="185" t="n">
        <v>0</v>
      </c>
      <c r="X2602" s="185" t="n">
        <f aca="false">IF(OR(S2602="sì",S2602="forfettario 190"),SUM(T2602+W2602),SUM(T2602+V2602+W2602))</f>
        <v>0</v>
      </c>
      <c r="Y2602" s="205"/>
      <c r="Z2602" s="205"/>
      <c r="AA2602" s="206"/>
      <c r="AB2602" s="189" t="n">
        <f aca="false">IF(AA2602="SI",X2602,0)</f>
        <v>0</v>
      </c>
      <c r="AC2602" s="207"/>
      <c r="AD2602" s="207"/>
      <c r="AE2602" s="207"/>
      <c r="AF2602" s="207"/>
      <c r="AG2602" s="207"/>
      <c r="AH2602" s="208"/>
    </row>
    <row r="2603" customFormat="false" ht="13.5" hidden="false" customHeight="true" outlineLevel="0" collapsed="false">
      <c r="A2603" s="22" t="n">
        <v>2602</v>
      </c>
      <c r="B2603" s="180"/>
      <c r="C2603" s="22"/>
      <c r="D2603" s="22"/>
      <c r="E2603" s="22"/>
      <c r="F2603" s="22"/>
      <c r="G2603" s="22"/>
      <c r="H2603" s="183"/>
      <c r="I2603" s="183"/>
      <c r="J2603" s="22"/>
      <c r="K2603" s="191" t="e">
        <f aca="false">VLOOKUP('Altri Costi'!J2603,Legenda!$D$1:$F$258,2)</f>
        <v>#N/A</v>
      </c>
      <c r="L2603" s="22"/>
      <c r="M2603" s="22"/>
      <c r="N2603" s="203"/>
      <c r="O2603" s="183"/>
      <c r="P2603" s="22"/>
      <c r="Q2603" s="203"/>
      <c r="R2603" s="183"/>
      <c r="S2603" s="184" t="n">
        <f aca="false">'Piano Finanziario Annuale'!$F$6</f>
        <v>0</v>
      </c>
      <c r="T2603" s="185" t="n">
        <v>0</v>
      </c>
      <c r="U2603" s="186"/>
      <c r="V2603" s="187" t="n">
        <f aca="false">(T2603*U2603)</f>
        <v>0</v>
      </c>
      <c r="W2603" s="185" t="n">
        <v>0</v>
      </c>
      <c r="X2603" s="185" t="n">
        <f aca="false">IF(OR(S2603="sì",S2603="forfettario 190"),SUM(T2603+W2603),SUM(T2603+V2603+W2603))</f>
        <v>0</v>
      </c>
      <c r="Y2603" s="205"/>
      <c r="Z2603" s="205"/>
      <c r="AA2603" s="206"/>
      <c r="AB2603" s="189" t="n">
        <f aca="false">IF(AA2603="SI",X2603,0)</f>
        <v>0</v>
      </c>
      <c r="AC2603" s="207"/>
      <c r="AD2603" s="207"/>
      <c r="AE2603" s="207"/>
      <c r="AF2603" s="207"/>
      <c r="AG2603" s="207"/>
      <c r="AH2603" s="208"/>
    </row>
    <row r="2604" customFormat="false" ht="13.5" hidden="false" customHeight="true" outlineLevel="0" collapsed="false">
      <c r="A2604" s="22" t="n">
        <v>2603</v>
      </c>
      <c r="B2604" s="180"/>
      <c r="C2604" s="22"/>
      <c r="D2604" s="22"/>
      <c r="E2604" s="22"/>
      <c r="F2604" s="22"/>
      <c r="G2604" s="22"/>
      <c r="H2604" s="183"/>
      <c r="I2604" s="183"/>
      <c r="J2604" s="22"/>
      <c r="K2604" s="191" t="e">
        <f aca="false">VLOOKUP('Altri Costi'!J2604,Legenda!$D$1:$F$258,2)</f>
        <v>#N/A</v>
      </c>
      <c r="L2604" s="22"/>
      <c r="M2604" s="22"/>
      <c r="N2604" s="203"/>
      <c r="O2604" s="183"/>
      <c r="P2604" s="22"/>
      <c r="Q2604" s="203"/>
      <c r="R2604" s="183"/>
      <c r="S2604" s="184" t="n">
        <f aca="false">'Piano Finanziario Annuale'!$F$6</f>
        <v>0</v>
      </c>
      <c r="T2604" s="185" t="n">
        <v>0</v>
      </c>
      <c r="U2604" s="186"/>
      <c r="V2604" s="187" t="n">
        <f aca="false">(T2604*U2604)</f>
        <v>0</v>
      </c>
      <c r="W2604" s="185" t="n">
        <v>0</v>
      </c>
      <c r="X2604" s="185" t="n">
        <f aca="false">IF(OR(S2604="sì",S2604="forfettario 190"),SUM(T2604+W2604),SUM(T2604+V2604+W2604))</f>
        <v>0</v>
      </c>
      <c r="Y2604" s="205"/>
      <c r="Z2604" s="205"/>
      <c r="AA2604" s="206"/>
      <c r="AB2604" s="189" t="n">
        <f aca="false">IF(AA2604="SI",X2604,0)</f>
        <v>0</v>
      </c>
      <c r="AC2604" s="207"/>
      <c r="AD2604" s="207"/>
      <c r="AE2604" s="207"/>
      <c r="AF2604" s="207"/>
      <c r="AG2604" s="207"/>
      <c r="AH2604" s="208"/>
    </row>
    <row r="2605" customFormat="false" ht="13.5" hidden="false" customHeight="true" outlineLevel="0" collapsed="false">
      <c r="A2605" s="22" t="n">
        <v>2604</v>
      </c>
      <c r="B2605" s="180"/>
      <c r="C2605" s="22"/>
      <c r="D2605" s="22"/>
      <c r="E2605" s="22"/>
      <c r="F2605" s="22"/>
      <c r="G2605" s="22"/>
      <c r="H2605" s="183"/>
      <c r="I2605" s="183"/>
      <c r="J2605" s="22"/>
      <c r="K2605" s="191" t="e">
        <f aca="false">VLOOKUP('Altri Costi'!J2605,Legenda!$D$1:$F$258,2)</f>
        <v>#N/A</v>
      </c>
      <c r="L2605" s="22"/>
      <c r="M2605" s="22"/>
      <c r="N2605" s="203"/>
      <c r="O2605" s="183"/>
      <c r="P2605" s="22"/>
      <c r="Q2605" s="203"/>
      <c r="R2605" s="183"/>
      <c r="S2605" s="184" t="n">
        <f aca="false">'Piano Finanziario Annuale'!$F$6</f>
        <v>0</v>
      </c>
      <c r="T2605" s="185" t="n">
        <v>0</v>
      </c>
      <c r="U2605" s="186"/>
      <c r="V2605" s="187" t="n">
        <f aca="false">(T2605*U2605)</f>
        <v>0</v>
      </c>
      <c r="W2605" s="185" t="n">
        <v>0</v>
      </c>
      <c r="X2605" s="185" t="n">
        <f aca="false">IF(OR(S2605="sì",S2605="forfettario 190"),SUM(T2605+W2605),SUM(T2605+V2605+W2605))</f>
        <v>0</v>
      </c>
      <c r="Y2605" s="205"/>
      <c r="Z2605" s="205"/>
      <c r="AA2605" s="206"/>
      <c r="AB2605" s="189" t="n">
        <f aca="false">IF(AA2605="SI",X2605,0)</f>
        <v>0</v>
      </c>
      <c r="AC2605" s="207"/>
      <c r="AD2605" s="207"/>
      <c r="AE2605" s="207"/>
      <c r="AF2605" s="207"/>
      <c r="AG2605" s="207"/>
      <c r="AH2605" s="208"/>
    </row>
    <row r="2606" customFormat="false" ht="13.5" hidden="false" customHeight="true" outlineLevel="0" collapsed="false">
      <c r="A2606" s="22" t="n">
        <v>2605</v>
      </c>
      <c r="B2606" s="180"/>
      <c r="C2606" s="22"/>
      <c r="D2606" s="22"/>
      <c r="E2606" s="22"/>
      <c r="F2606" s="22"/>
      <c r="G2606" s="22"/>
      <c r="H2606" s="183"/>
      <c r="I2606" s="183"/>
      <c r="J2606" s="22"/>
      <c r="K2606" s="191" t="e">
        <f aca="false">VLOOKUP('Altri Costi'!J2606,Legenda!$D$1:$F$258,2)</f>
        <v>#N/A</v>
      </c>
      <c r="L2606" s="22"/>
      <c r="M2606" s="22"/>
      <c r="N2606" s="203"/>
      <c r="O2606" s="183"/>
      <c r="P2606" s="22"/>
      <c r="Q2606" s="203"/>
      <c r="R2606" s="183"/>
      <c r="S2606" s="184" t="n">
        <f aca="false">'Piano Finanziario Annuale'!$F$6</f>
        <v>0</v>
      </c>
      <c r="T2606" s="185" t="n">
        <v>0</v>
      </c>
      <c r="U2606" s="186"/>
      <c r="V2606" s="187" t="n">
        <f aca="false">(T2606*U2606)</f>
        <v>0</v>
      </c>
      <c r="W2606" s="185" t="n">
        <v>0</v>
      </c>
      <c r="X2606" s="185" t="n">
        <f aca="false">IF(OR(S2606="sì",S2606="forfettario 190"),SUM(T2606+W2606),SUM(T2606+V2606+W2606))</f>
        <v>0</v>
      </c>
      <c r="Y2606" s="205"/>
      <c r="Z2606" s="205"/>
      <c r="AA2606" s="206"/>
      <c r="AB2606" s="189" t="n">
        <f aca="false">IF(AA2606="SI",X2606,0)</f>
        <v>0</v>
      </c>
      <c r="AC2606" s="207"/>
      <c r="AD2606" s="207"/>
      <c r="AE2606" s="207"/>
      <c r="AF2606" s="207"/>
      <c r="AG2606" s="207"/>
      <c r="AH2606" s="208"/>
    </row>
    <row r="2607" customFormat="false" ht="13.5" hidden="false" customHeight="true" outlineLevel="0" collapsed="false">
      <c r="A2607" s="22" t="n">
        <v>2606</v>
      </c>
      <c r="B2607" s="180"/>
      <c r="C2607" s="22"/>
      <c r="D2607" s="22"/>
      <c r="E2607" s="22"/>
      <c r="F2607" s="22"/>
      <c r="G2607" s="22"/>
      <c r="H2607" s="183"/>
      <c r="I2607" s="183"/>
      <c r="J2607" s="22"/>
      <c r="K2607" s="191" t="e">
        <f aca="false">VLOOKUP('Altri Costi'!J2607,Legenda!$D$1:$F$258,2)</f>
        <v>#N/A</v>
      </c>
      <c r="L2607" s="22"/>
      <c r="M2607" s="22"/>
      <c r="N2607" s="203"/>
      <c r="O2607" s="183"/>
      <c r="P2607" s="22"/>
      <c r="Q2607" s="203"/>
      <c r="R2607" s="183"/>
      <c r="S2607" s="184" t="n">
        <f aca="false">'Piano Finanziario Annuale'!$F$6</f>
        <v>0</v>
      </c>
      <c r="T2607" s="185" t="n">
        <v>0</v>
      </c>
      <c r="U2607" s="186"/>
      <c r="V2607" s="187" t="n">
        <f aca="false">(T2607*U2607)</f>
        <v>0</v>
      </c>
      <c r="W2607" s="185" t="n">
        <v>0</v>
      </c>
      <c r="X2607" s="185" t="n">
        <f aca="false">IF(OR(S2607="sì",S2607="forfettario 190"),SUM(T2607+W2607),SUM(T2607+V2607+W2607))</f>
        <v>0</v>
      </c>
      <c r="Y2607" s="205"/>
      <c r="Z2607" s="205"/>
      <c r="AA2607" s="206"/>
      <c r="AB2607" s="189" t="n">
        <f aca="false">IF(AA2607="SI",X2607,0)</f>
        <v>0</v>
      </c>
      <c r="AC2607" s="207"/>
      <c r="AD2607" s="207"/>
      <c r="AE2607" s="207"/>
      <c r="AF2607" s="207"/>
      <c r="AG2607" s="207"/>
      <c r="AH2607" s="208"/>
    </row>
    <row r="2608" customFormat="false" ht="13.5" hidden="false" customHeight="true" outlineLevel="0" collapsed="false">
      <c r="A2608" s="22" t="n">
        <v>2607</v>
      </c>
      <c r="B2608" s="180"/>
      <c r="C2608" s="22"/>
      <c r="D2608" s="22"/>
      <c r="E2608" s="22"/>
      <c r="F2608" s="22"/>
      <c r="G2608" s="22"/>
      <c r="H2608" s="183"/>
      <c r="I2608" s="183"/>
      <c r="J2608" s="22"/>
      <c r="K2608" s="191" t="e">
        <f aca="false">VLOOKUP('Altri Costi'!J2608,Legenda!$D$1:$F$258,2)</f>
        <v>#N/A</v>
      </c>
      <c r="L2608" s="22"/>
      <c r="M2608" s="22"/>
      <c r="N2608" s="203"/>
      <c r="O2608" s="183"/>
      <c r="P2608" s="22"/>
      <c r="Q2608" s="203"/>
      <c r="R2608" s="183"/>
      <c r="S2608" s="184" t="n">
        <f aca="false">'Piano Finanziario Annuale'!$F$6</f>
        <v>0</v>
      </c>
      <c r="T2608" s="185" t="n">
        <v>0</v>
      </c>
      <c r="U2608" s="186"/>
      <c r="V2608" s="187" t="n">
        <f aca="false">(T2608*U2608)</f>
        <v>0</v>
      </c>
      <c r="W2608" s="185" t="n">
        <v>0</v>
      </c>
      <c r="X2608" s="185" t="n">
        <f aca="false">IF(OR(S2608="sì",S2608="forfettario 190"),SUM(T2608+W2608),SUM(T2608+V2608+W2608))</f>
        <v>0</v>
      </c>
      <c r="Y2608" s="205"/>
      <c r="Z2608" s="205"/>
      <c r="AA2608" s="206"/>
      <c r="AB2608" s="189" t="n">
        <f aca="false">IF(AA2608="SI",X2608,0)</f>
        <v>0</v>
      </c>
      <c r="AC2608" s="207"/>
      <c r="AD2608" s="207"/>
      <c r="AE2608" s="207"/>
      <c r="AF2608" s="207"/>
      <c r="AG2608" s="207"/>
      <c r="AH2608" s="208"/>
    </row>
    <row r="2609" customFormat="false" ht="13.5" hidden="false" customHeight="true" outlineLevel="0" collapsed="false">
      <c r="A2609" s="22" t="n">
        <v>2608</v>
      </c>
      <c r="B2609" s="180"/>
      <c r="C2609" s="22"/>
      <c r="D2609" s="22"/>
      <c r="E2609" s="22"/>
      <c r="F2609" s="22"/>
      <c r="G2609" s="22"/>
      <c r="H2609" s="183"/>
      <c r="I2609" s="183"/>
      <c r="J2609" s="22"/>
      <c r="K2609" s="191" t="e">
        <f aca="false">VLOOKUP('Altri Costi'!J2609,Legenda!$D$1:$F$258,2)</f>
        <v>#N/A</v>
      </c>
      <c r="L2609" s="22"/>
      <c r="M2609" s="22"/>
      <c r="N2609" s="203"/>
      <c r="O2609" s="183"/>
      <c r="P2609" s="22"/>
      <c r="Q2609" s="203"/>
      <c r="R2609" s="183"/>
      <c r="S2609" s="184" t="n">
        <f aca="false">'Piano Finanziario Annuale'!$F$6</f>
        <v>0</v>
      </c>
      <c r="T2609" s="185" t="n">
        <v>0</v>
      </c>
      <c r="U2609" s="186"/>
      <c r="V2609" s="187" t="n">
        <f aca="false">(T2609*U2609)</f>
        <v>0</v>
      </c>
      <c r="W2609" s="185" t="n">
        <v>0</v>
      </c>
      <c r="X2609" s="185" t="n">
        <f aca="false">IF(OR(S2609="sì",S2609="forfettario 190"),SUM(T2609+W2609),SUM(T2609+V2609+W2609))</f>
        <v>0</v>
      </c>
      <c r="Y2609" s="205"/>
      <c r="Z2609" s="205"/>
      <c r="AA2609" s="206"/>
      <c r="AB2609" s="189" t="n">
        <f aca="false">IF(AA2609="SI",X2609,0)</f>
        <v>0</v>
      </c>
      <c r="AC2609" s="207"/>
      <c r="AD2609" s="207"/>
      <c r="AE2609" s="207"/>
      <c r="AF2609" s="207"/>
      <c r="AG2609" s="207"/>
      <c r="AH2609" s="208"/>
    </row>
    <row r="2610" customFormat="false" ht="13.5" hidden="false" customHeight="true" outlineLevel="0" collapsed="false">
      <c r="A2610" s="22" t="n">
        <v>2609</v>
      </c>
      <c r="B2610" s="180"/>
      <c r="C2610" s="22"/>
      <c r="D2610" s="22"/>
      <c r="E2610" s="22"/>
      <c r="F2610" s="22"/>
      <c r="G2610" s="22"/>
      <c r="H2610" s="183"/>
      <c r="I2610" s="183"/>
      <c r="J2610" s="22"/>
      <c r="K2610" s="191" t="e">
        <f aca="false">VLOOKUP('Altri Costi'!J2610,Legenda!$D$1:$F$258,2)</f>
        <v>#N/A</v>
      </c>
      <c r="L2610" s="22"/>
      <c r="M2610" s="22"/>
      <c r="N2610" s="203"/>
      <c r="O2610" s="183"/>
      <c r="P2610" s="22"/>
      <c r="Q2610" s="203"/>
      <c r="R2610" s="183"/>
      <c r="S2610" s="184" t="n">
        <f aca="false">'Piano Finanziario Annuale'!$F$6</f>
        <v>0</v>
      </c>
      <c r="T2610" s="185" t="n">
        <v>0</v>
      </c>
      <c r="U2610" s="186"/>
      <c r="V2610" s="187" t="n">
        <f aca="false">(T2610*U2610)</f>
        <v>0</v>
      </c>
      <c r="W2610" s="185" t="n">
        <v>0</v>
      </c>
      <c r="X2610" s="185" t="n">
        <f aca="false">IF(OR(S2610="sì",S2610="forfettario 190"),SUM(T2610+W2610),SUM(T2610+V2610+W2610))</f>
        <v>0</v>
      </c>
      <c r="Y2610" s="205"/>
      <c r="Z2610" s="205"/>
      <c r="AA2610" s="206"/>
      <c r="AB2610" s="189" t="n">
        <f aca="false">IF(AA2610="SI",X2610,0)</f>
        <v>0</v>
      </c>
      <c r="AC2610" s="207"/>
      <c r="AD2610" s="207"/>
      <c r="AE2610" s="207"/>
      <c r="AF2610" s="207"/>
      <c r="AG2610" s="207"/>
      <c r="AH2610" s="208"/>
    </row>
    <row r="2611" customFormat="false" ht="13.5" hidden="false" customHeight="true" outlineLevel="0" collapsed="false">
      <c r="A2611" s="22" t="n">
        <v>2610</v>
      </c>
      <c r="B2611" s="180"/>
      <c r="C2611" s="22"/>
      <c r="D2611" s="22"/>
      <c r="E2611" s="22"/>
      <c r="F2611" s="22"/>
      <c r="G2611" s="22"/>
      <c r="H2611" s="183"/>
      <c r="I2611" s="183"/>
      <c r="J2611" s="22"/>
      <c r="K2611" s="191" t="e">
        <f aca="false">VLOOKUP('Altri Costi'!J2611,Legenda!$D$1:$F$258,2)</f>
        <v>#N/A</v>
      </c>
      <c r="L2611" s="22"/>
      <c r="M2611" s="22"/>
      <c r="N2611" s="203"/>
      <c r="O2611" s="183"/>
      <c r="P2611" s="22"/>
      <c r="Q2611" s="203"/>
      <c r="R2611" s="183"/>
      <c r="S2611" s="184" t="n">
        <f aca="false">'Piano Finanziario Annuale'!$F$6</f>
        <v>0</v>
      </c>
      <c r="T2611" s="185" t="n">
        <v>0</v>
      </c>
      <c r="U2611" s="186"/>
      <c r="V2611" s="187" t="n">
        <f aca="false">(T2611*U2611)</f>
        <v>0</v>
      </c>
      <c r="W2611" s="185" t="n">
        <v>0</v>
      </c>
      <c r="X2611" s="185" t="n">
        <f aca="false">IF(OR(S2611="sì",S2611="forfettario 190"),SUM(T2611+W2611),SUM(T2611+V2611+W2611))</f>
        <v>0</v>
      </c>
      <c r="Y2611" s="205"/>
      <c r="Z2611" s="205"/>
      <c r="AA2611" s="206"/>
      <c r="AB2611" s="189" t="n">
        <f aca="false">IF(AA2611="SI",X2611,0)</f>
        <v>0</v>
      </c>
      <c r="AC2611" s="207"/>
      <c r="AD2611" s="207"/>
      <c r="AE2611" s="207"/>
      <c r="AF2611" s="207"/>
      <c r="AG2611" s="207"/>
      <c r="AH2611" s="208"/>
    </row>
    <row r="2612" customFormat="false" ht="13.5" hidden="false" customHeight="true" outlineLevel="0" collapsed="false">
      <c r="A2612" s="22" t="n">
        <v>2611</v>
      </c>
      <c r="B2612" s="180"/>
      <c r="C2612" s="22"/>
      <c r="D2612" s="22"/>
      <c r="E2612" s="22"/>
      <c r="F2612" s="22"/>
      <c r="G2612" s="22"/>
      <c r="H2612" s="183"/>
      <c r="I2612" s="183"/>
      <c r="J2612" s="22"/>
      <c r="K2612" s="191" t="e">
        <f aca="false">VLOOKUP('Altri Costi'!J2612,Legenda!$D$1:$F$258,2)</f>
        <v>#N/A</v>
      </c>
      <c r="L2612" s="22"/>
      <c r="M2612" s="22"/>
      <c r="N2612" s="203"/>
      <c r="O2612" s="183"/>
      <c r="P2612" s="22"/>
      <c r="Q2612" s="203"/>
      <c r="R2612" s="183"/>
      <c r="S2612" s="184" t="n">
        <f aca="false">'Piano Finanziario Annuale'!$F$6</f>
        <v>0</v>
      </c>
      <c r="T2612" s="185" t="n">
        <v>0</v>
      </c>
      <c r="U2612" s="186"/>
      <c r="V2612" s="187" t="n">
        <f aca="false">(T2612*U2612)</f>
        <v>0</v>
      </c>
      <c r="W2612" s="185" t="n">
        <v>0</v>
      </c>
      <c r="X2612" s="185" t="n">
        <f aca="false">IF(OR(S2612="sì",S2612="forfettario 190"),SUM(T2612+W2612),SUM(T2612+V2612+W2612))</f>
        <v>0</v>
      </c>
      <c r="Y2612" s="205"/>
      <c r="Z2612" s="205"/>
      <c r="AA2612" s="206"/>
      <c r="AB2612" s="189" t="n">
        <f aca="false">IF(AA2612="SI",X2612,0)</f>
        <v>0</v>
      </c>
      <c r="AC2612" s="207"/>
      <c r="AD2612" s="207"/>
      <c r="AE2612" s="207"/>
      <c r="AF2612" s="207"/>
      <c r="AG2612" s="207"/>
      <c r="AH2612" s="208"/>
    </row>
    <row r="2613" customFormat="false" ht="13.5" hidden="false" customHeight="true" outlineLevel="0" collapsed="false">
      <c r="A2613" s="22" t="n">
        <v>2612</v>
      </c>
      <c r="B2613" s="180"/>
      <c r="C2613" s="22"/>
      <c r="D2613" s="22"/>
      <c r="E2613" s="22"/>
      <c r="F2613" s="22"/>
      <c r="G2613" s="22"/>
      <c r="H2613" s="183"/>
      <c r="I2613" s="183"/>
      <c r="J2613" s="22"/>
      <c r="K2613" s="191" t="e">
        <f aca="false">VLOOKUP('Altri Costi'!J2613,Legenda!$D$1:$F$258,2)</f>
        <v>#N/A</v>
      </c>
      <c r="L2613" s="22"/>
      <c r="M2613" s="22"/>
      <c r="N2613" s="203"/>
      <c r="O2613" s="183"/>
      <c r="P2613" s="22"/>
      <c r="Q2613" s="203"/>
      <c r="R2613" s="183"/>
      <c r="S2613" s="184" t="n">
        <f aca="false">'Piano Finanziario Annuale'!$F$6</f>
        <v>0</v>
      </c>
      <c r="T2613" s="185" t="n">
        <v>0</v>
      </c>
      <c r="U2613" s="186"/>
      <c r="V2613" s="187" t="n">
        <f aca="false">(T2613*U2613)</f>
        <v>0</v>
      </c>
      <c r="W2613" s="185" t="n">
        <v>0</v>
      </c>
      <c r="X2613" s="185" t="n">
        <f aca="false">IF(OR(S2613="sì",S2613="forfettario 190"),SUM(T2613+W2613),SUM(T2613+V2613+W2613))</f>
        <v>0</v>
      </c>
      <c r="Y2613" s="205"/>
      <c r="Z2613" s="205"/>
      <c r="AA2613" s="206"/>
      <c r="AB2613" s="189" t="n">
        <f aca="false">IF(AA2613="SI",X2613,0)</f>
        <v>0</v>
      </c>
      <c r="AC2613" s="207"/>
      <c r="AD2613" s="207"/>
      <c r="AE2613" s="207"/>
      <c r="AF2613" s="207"/>
      <c r="AG2613" s="207"/>
      <c r="AH2613" s="208"/>
    </row>
    <row r="2614" customFormat="false" ht="13.5" hidden="false" customHeight="true" outlineLevel="0" collapsed="false">
      <c r="A2614" s="22" t="n">
        <v>2613</v>
      </c>
      <c r="B2614" s="180"/>
      <c r="C2614" s="22"/>
      <c r="D2614" s="22"/>
      <c r="E2614" s="22"/>
      <c r="F2614" s="22"/>
      <c r="G2614" s="22"/>
      <c r="H2614" s="183"/>
      <c r="I2614" s="183"/>
      <c r="J2614" s="22"/>
      <c r="K2614" s="191" t="e">
        <f aca="false">VLOOKUP('Altri Costi'!J2614,Legenda!$D$1:$F$258,2)</f>
        <v>#N/A</v>
      </c>
      <c r="L2614" s="22"/>
      <c r="M2614" s="22"/>
      <c r="N2614" s="203"/>
      <c r="O2614" s="183"/>
      <c r="P2614" s="22"/>
      <c r="Q2614" s="203"/>
      <c r="R2614" s="183"/>
      <c r="S2614" s="184" t="n">
        <f aca="false">'Piano Finanziario Annuale'!$F$6</f>
        <v>0</v>
      </c>
      <c r="T2614" s="185" t="n">
        <v>0</v>
      </c>
      <c r="U2614" s="186"/>
      <c r="V2614" s="187" t="n">
        <f aca="false">(T2614*U2614)</f>
        <v>0</v>
      </c>
      <c r="W2614" s="185" t="n">
        <v>0</v>
      </c>
      <c r="X2614" s="185" t="n">
        <f aca="false">IF(OR(S2614="sì",S2614="forfettario 190"),SUM(T2614+W2614),SUM(T2614+V2614+W2614))</f>
        <v>0</v>
      </c>
      <c r="Y2614" s="205"/>
      <c r="Z2614" s="205"/>
      <c r="AA2614" s="206"/>
      <c r="AB2614" s="189" t="n">
        <f aca="false">IF(AA2614="SI",X2614,0)</f>
        <v>0</v>
      </c>
      <c r="AC2614" s="207"/>
      <c r="AD2614" s="207"/>
      <c r="AE2614" s="207"/>
      <c r="AF2614" s="207"/>
      <c r="AG2614" s="207"/>
      <c r="AH2614" s="208"/>
    </row>
    <row r="2615" customFormat="false" ht="13.5" hidden="false" customHeight="true" outlineLevel="0" collapsed="false">
      <c r="A2615" s="22" t="n">
        <v>2614</v>
      </c>
      <c r="B2615" s="180"/>
      <c r="C2615" s="22"/>
      <c r="D2615" s="22"/>
      <c r="E2615" s="22"/>
      <c r="F2615" s="22"/>
      <c r="G2615" s="22"/>
      <c r="H2615" s="183"/>
      <c r="I2615" s="183"/>
      <c r="J2615" s="22"/>
      <c r="K2615" s="191" t="e">
        <f aca="false">VLOOKUP('Altri Costi'!J2615,Legenda!$D$1:$F$258,2)</f>
        <v>#N/A</v>
      </c>
      <c r="L2615" s="22"/>
      <c r="M2615" s="22"/>
      <c r="N2615" s="203"/>
      <c r="O2615" s="183"/>
      <c r="P2615" s="22"/>
      <c r="Q2615" s="203"/>
      <c r="R2615" s="183"/>
      <c r="S2615" s="184" t="n">
        <f aca="false">'Piano Finanziario Annuale'!$F$6</f>
        <v>0</v>
      </c>
      <c r="T2615" s="185" t="n">
        <v>0</v>
      </c>
      <c r="U2615" s="186"/>
      <c r="V2615" s="187" t="n">
        <f aca="false">(T2615*U2615)</f>
        <v>0</v>
      </c>
      <c r="W2615" s="185" t="n">
        <v>0</v>
      </c>
      <c r="X2615" s="185" t="n">
        <f aca="false">IF(OR(S2615="sì",S2615="forfettario 190"),SUM(T2615+W2615),SUM(T2615+V2615+W2615))</f>
        <v>0</v>
      </c>
      <c r="Y2615" s="205"/>
      <c r="Z2615" s="205"/>
      <c r="AA2615" s="206"/>
      <c r="AB2615" s="189" t="n">
        <f aca="false">IF(AA2615="SI",X2615,0)</f>
        <v>0</v>
      </c>
      <c r="AC2615" s="207"/>
      <c r="AD2615" s="207"/>
      <c r="AE2615" s="207"/>
      <c r="AF2615" s="207"/>
      <c r="AG2615" s="207"/>
      <c r="AH2615" s="208"/>
    </row>
    <row r="2616" customFormat="false" ht="13.5" hidden="false" customHeight="true" outlineLevel="0" collapsed="false">
      <c r="A2616" s="22" t="n">
        <v>2615</v>
      </c>
      <c r="B2616" s="180"/>
      <c r="C2616" s="22"/>
      <c r="D2616" s="22"/>
      <c r="E2616" s="22"/>
      <c r="F2616" s="22"/>
      <c r="G2616" s="22"/>
      <c r="H2616" s="183"/>
      <c r="I2616" s="183"/>
      <c r="J2616" s="22"/>
      <c r="K2616" s="191" t="e">
        <f aca="false">VLOOKUP('Altri Costi'!J2616,Legenda!$D$1:$F$258,2)</f>
        <v>#N/A</v>
      </c>
      <c r="L2616" s="22"/>
      <c r="M2616" s="22"/>
      <c r="N2616" s="203"/>
      <c r="O2616" s="183"/>
      <c r="P2616" s="22"/>
      <c r="Q2616" s="203"/>
      <c r="R2616" s="183"/>
      <c r="S2616" s="184" t="n">
        <f aca="false">'Piano Finanziario Annuale'!$F$6</f>
        <v>0</v>
      </c>
      <c r="T2616" s="185" t="n">
        <v>0</v>
      </c>
      <c r="U2616" s="186"/>
      <c r="V2616" s="187" t="n">
        <f aca="false">(T2616*U2616)</f>
        <v>0</v>
      </c>
      <c r="W2616" s="185" t="n">
        <v>0</v>
      </c>
      <c r="X2616" s="185" t="n">
        <f aca="false">IF(OR(S2616="sì",S2616="forfettario 190"),SUM(T2616+W2616),SUM(T2616+V2616+W2616))</f>
        <v>0</v>
      </c>
      <c r="Y2616" s="205"/>
      <c r="Z2616" s="205"/>
      <c r="AA2616" s="206"/>
      <c r="AB2616" s="189" t="n">
        <f aca="false">IF(AA2616="SI",X2616,0)</f>
        <v>0</v>
      </c>
      <c r="AC2616" s="207"/>
      <c r="AD2616" s="207"/>
      <c r="AE2616" s="207"/>
      <c r="AF2616" s="207"/>
      <c r="AG2616" s="207"/>
      <c r="AH2616" s="208"/>
    </row>
    <row r="2617" customFormat="false" ht="13.5" hidden="false" customHeight="true" outlineLevel="0" collapsed="false">
      <c r="A2617" s="22" t="n">
        <v>2616</v>
      </c>
      <c r="B2617" s="180"/>
      <c r="C2617" s="22"/>
      <c r="D2617" s="22"/>
      <c r="E2617" s="22"/>
      <c r="F2617" s="22"/>
      <c r="G2617" s="22"/>
      <c r="H2617" s="183"/>
      <c r="I2617" s="183"/>
      <c r="J2617" s="22"/>
      <c r="K2617" s="191" t="e">
        <f aca="false">VLOOKUP('Altri Costi'!J2617,Legenda!$D$1:$F$258,2)</f>
        <v>#N/A</v>
      </c>
      <c r="L2617" s="22"/>
      <c r="M2617" s="22"/>
      <c r="N2617" s="203"/>
      <c r="O2617" s="183"/>
      <c r="P2617" s="22"/>
      <c r="Q2617" s="203"/>
      <c r="R2617" s="183"/>
      <c r="S2617" s="184" t="n">
        <f aca="false">'Piano Finanziario Annuale'!$F$6</f>
        <v>0</v>
      </c>
      <c r="T2617" s="185" t="n">
        <v>0</v>
      </c>
      <c r="U2617" s="186"/>
      <c r="V2617" s="187" t="n">
        <f aca="false">(T2617*U2617)</f>
        <v>0</v>
      </c>
      <c r="W2617" s="185" t="n">
        <v>0</v>
      </c>
      <c r="X2617" s="185" t="n">
        <f aca="false">IF(OR(S2617="sì",S2617="forfettario 190"),SUM(T2617+W2617),SUM(T2617+V2617+W2617))</f>
        <v>0</v>
      </c>
      <c r="Y2617" s="205"/>
      <c r="Z2617" s="205"/>
      <c r="AA2617" s="206"/>
      <c r="AB2617" s="189" t="n">
        <f aca="false">IF(AA2617="SI",X2617,0)</f>
        <v>0</v>
      </c>
      <c r="AC2617" s="207"/>
      <c r="AD2617" s="207"/>
      <c r="AE2617" s="207"/>
      <c r="AF2617" s="207"/>
      <c r="AG2617" s="207"/>
      <c r="AH2617" s="208"/>
    </row>
    <row r="2618" customFormat="false" ht="13.5" hidden="false" customHeight="true" outlineLevel="0" collapsed="false">
      <c r="A2618" s="22" t="n">
        <v>2617</v>
      </c>
      <c r="B2618" s="180"/>
      <c r="C2618" s="22"/>
      <c r="D2618" s="22"/>
      <c r="E2618" s="22"/>
      <c r="F2618" s="22"/>
      <c r="G2618" s="22"/>
      <c r="H2618" s="183"/>
      <c r="I2618" s="183"/>
      <c r="J2618" s="22"/>
      <c r="K2618" s="191" t="e">
        <f aca="false">VLOOKUP('Altri Costi'!J2618,Legenda!$D$1:$F$258,2)</f>
        <v>#N/A</v>
      </c>
      <c r="L2618" s="22"/>
      <c r="M2618" s="22"/>
      <c r="N2618" s="203"/>
      <c r="O2618" s="183"/>
      <c r="P2618" s="22"/>
      <c r="Q2618" s="203"/>
      <c r="R2618" s="183"/>
      <c r="S2618" s="184" t="n">
        <f aca="false">'Piano Finanziario Annuale'!$F$6</f>
        <v>0</v>
      </c>
      <c r="T2618" s="185" t="n">
        <v>0</v>
      </c>
      <c r="U2618" s="186"/>
      <c r="V2618" s="187" t="n">
        <f aca="false">(T2618*U2618)</f>
        <v>0</v>
      </c>
      <c r="W2618" s="185" t="n">
        <v>0</v>
      </c>
      <c r="X2618" s="185" t="n">
        <f aca="false">IF(OR(S2618="sì",S2618="forfettario 190"),SUM(T2618+W2618),SUM(T2618+V2618+W2618))</f>
        <v>0</v>
      </c>
      <c r="Y2618" s="205"/>
      <c r="Z2618" s="205"/>
      <c r="AA2618" s="206"/>
      <c r="AB2618" s="189" t="n">
        <f aca="false">IF(AA2618="SI",X2618,0)</f>
        <v>0</v>
      </c>
      <c r="AC2618" s="207"/>
      <c r="AD2618" s="207"/>
      <c r="AE2618" s="207"/>
      <c r="AF2618" s="207"/>
      <c r="AG2618" s="207"/>
      <c r="AH2618" s="208"/>
    </row>
    <row r="2619" customFormat="false" ht="13.5" hidden="false" customHeight="true" outlineLevel="0" collapsed="false">
      <c r="A2619" s="22" t="n">
        <v>2618</v>
      </c>
      <c r="B2619" s="180"/>
      <c r="C2619" s="22"/>
      <c r="D2619" s="22"/>
      <c r="E2619" s="22"/>
      <c r="F2619" s="22"/>
      <c r="G2619" s="22"/>
      <c r="H2619" s="183"/>
      <c r="I2619" s="183"/>
      <c r="J2619" s="22"/>
      <c r="K2619" s="191" t="e">
        <f aca="false">VLOOKUP('Altri Costi'!J2619,Legenda!$D$1:$F$258,2)</f>
        <v>#N/A</v>
      </c>
      <c r="L2619" s="22"/>
      <c r="M2619" s="22"/>
      <c r="N2619" s="203"/>
      <c r="O2619" s="183"/>
      <c r="P2619" s="22"/>
      <c r="Q2619" s="203"/>
      <c r="R2619" s="183"/>
      <c r="S2619" s="184" t="n">
        <f aca="false">'Piano Finanziario Annuale'!$F$6</f>
        <v>0</v>
      </c>
      <c r="T2619" s="185" t="n">
        <v>0</v>
      </c>
      <c r="U2619" s="186"/>
      <c r="V2619" s="187" t="n">
        <f aca="false">(T2619*U2619)</f>
        <v>0</v>
      </c>
      <c r="W2619" s="185" t="n">
        <v>0</v>
      </c>
      <c r="X2619" s="185" t="n">
        <f aca="false">IF(OR(S2619="sì",S2619="forfettario 190"),SUM(T2619+W2619),SUM(T2619+V2619+W2619))</f>
        <v>0</v>
      </c>
      <c r="Y2619" s="205"/>
      <c r="Z2619" s="205"/>
      <c r="AA2619" s="206"/>
      <c r="AB2619" s="189" t="n">
        <f aca="false">IF(AA2619="SI",X2619,0)</f>
        <v>0</v>
      </c>
      <c r="AC2619" s="207"/>
      <c r="AD2619" s="207"/>
      <c r="AE2619" s="207"/>
      <c r="AF2619" s="207"/>
      <c r="AG2619" s="207"/>
      <c r="AH2619" s="208"/>
    </row>
    <row r="2620" customFormat="false" ht="13.5" hidden="false" customHeight="true" outlineLevel="0" collapsed="false">
      <c r="A2620" s="22" t="n">
        <v>2619</v>
      </c>
      <c r="B2620" s="180"/>
      <c r="C2620" s="22"/>
      <c r="D2620" s="22"/>
      <c r="E2620" s="22"/>
      <c r="F2620" s="22"/>
      <c r="G2620" s="22"/>
      <c r="H2620" s="183"/>
      <c r="I2620" s="183"/>
      <c r="J2620" s="22"/>
      <c r="K2620" s="191" t="e">
        <f aca="false">VLOOKUP('Altri Costi'!J2620,Legenda!$D$1:$F$258,2)</f>
        <v>#N/A</v>
      </c>
      <c r="L2620" s="22"/>
      <c r="M2620" s="22"/>
      <c r="N2620" s="203"/>
      <c r="O2620" s="183"/>
      <c r="P2620" s="22"/>
      <c r="Q2620" s="203"/>
      <c r="R2620" s="183"/>
      <c r="S2620" s="184" t="n">
        <f aca="false">'Piano Finanziario Annuale'!$F$6</f>
        <v>0</v>
      </c>
      <c r="T2620" s="185" t="n">
        <v>0</v>
      </c>
      <c r="U2620" s="186"/>
      <c r="V2620" s="187" t="n">
        <f aca="false">(T2620*U2620)</f>
        <v>0</v>
      </c>
      <c r="W2620" s="185" t="n">
        <v>0</v>
      </c>
      <c r="X2620" s="185" t="n">
        <f aca="false">IF(OR(S2620="sì",S2620="forfettario 190"),SUM(T2620+W2620),SUM(T2620+V2620+W2620))</f>
        <v>0</v>
      </c>
      <c r="Y2620" s="205"/>
      <c r="Z2620" s="205"/>
      <c r="AA2620" s="206"/>
      <c r="AB2620" s="189" t="n">
        <f aca="false">IF(AA2620="SI",X2620,0)</f>
        <v>0</v>
      </c>
      <c r="AC2620" s="207"/>
      <c r="AD2620" s="207"/>
      <c r="AE2620" s="207"/>
      <c r="AF2620" s="207"/>
      <c r="AG2620" s="207"/>
      <c r="AH2620" s="208"/>
    </row>
    <row r="2621" customFormat="false" ht="13.5" hidden="false" customHeight="true" outlineLevel="0" collapsed="false">
      <c r="A2621" s="22" t="n">
        <v>2620</v>
      </c>
      <c r="B2621" s="180"/>
      <c r="C2621" s="22"/>
      <c r="D2621" s="22"/>
      <c r="E2621" s="22"/>
      <c r="F2621" s="22"/>
      <c r="G2621" s="22"/>
      <c r="H2621" s="183"/>
      <c r="I2621" s="183"/>
      <c r="J2621" s="22"/>
      <c r="K2621" s="191" t="e">
        <f aca="false">VLOOKUP('Altri Costi'!J2621,Legenda!$D$1:$F$258,2)</f>
        <v>#N/A</v>
      </c>
      <c r="L2621" s="22"/>
      <c r="M2621" s="22"/>
      <c r="N2621" s="203"/>
      <c r="O2621" s="183"/>
      <c r="P2621" s="22"/>
      <c r="Q2621" s="203"/>
      <c r="R2621" s="183"/>
      <c r="S2621" s="184" t="n">
        <f aca="false">'Piano Finanziario Annuale'!$F$6</f>
        <v>0</v>
      </c>
      <c r="T2621" s="185" t="n">
        <v>0</v>
      </c>
      <c r="U2621" s="186"/>
      <c r="V2621" s="187" t="n">
        <f aca="false">(T2621*U2621)</f>
        <v>0</v>
      </c>
      <c r="W2621" s="185" t="n">
        <v>0</v>
      </c>
      <c r="X2621" s="185" t="n">
        <f aca="false">IF(OR(S2621="sì",S2621="forfettario 190"),SUM(T2621+W2621),SUM(T2621+V2621+W2621))</f>
        <v>0</v>
      </c>
      <c r="Y2621" s="205"/>
      <c r="Z2621" s="205"/>
      <c r="AA2621" s="206"/>
      <c r="AB2621" s="189" t="n">
        <f aca="false">IF(AA2621="SI",X2621,0)</f>
        <v>0</v>
      </c>
      <c r="AC2621" s="207"/>
      <c r="AD2621" s="207"/>
      <c r="AE2621" s="207"/>
      <c r="AF2621" s="207"/>
      <c r="AG2621" s="207"/>
      <c r="AH2621" s="208"/>
    </row>
    <row r="2622" customFormat="false" ht="13.5" hidden="false" customHeight="true" outlineLevel="0" collapsed="false">
      <c r="A2622" s="22" t="n">
        <v>2621</v>
      </c>
      <c r="B2622" s="180"/>
      <c r="C2622" s="22"/>
      <c r="D2622" s="22"/>
      <c r="E2622" s="22"/>
      <c r="F2622" s="22"/>
      <c r="G2622" s="22"/>
      <c r="H2622" s="183"/>
      <c r="I2622" s="183"/>
      <c r="J2622" s="22"/>
      <c r="K2622" s="191" t="e">
        <f aca="false">VLOOKUP('Altri Costi'!J2622,Legenda!$D$1:$F$258,2)</f>
        <v>#N/A</v>
      </c>
      <c r="L2622" s="22"/>
      <c r="M2622" s="22"/>
      <c r="N2622" s="203"/>
      <c r="O2622" s="183"/>
      <c r="P2622" s="22"/>
      <c r="Q2622" s="203"/>
      <c r="R2622" s="183"/>
      <c r="S2622" s="184" t="n">
        <f aca="false">'Piano Finanziario Annuale'!$F$6</f>
        <v>0</v>
      </c>
      <c r="T2622" s="185" t="n">
        <v>0</v>
      </c>
      <c r="U2622" s="186"/>
      <c r="V2622" s="187" t="n">
        <f aca="false">(T2622*U2622)</f>
        <v>0</v>
      </c>
      <c r="W2622" s="185" t="n">
        <v>0</v>
      </c>
      <c r="X2622" s="185" t="n">
        <f aca="false">IF(OR(S2622="sì",S2622="forfettario 190"),SUM(T2622+W2622),SUM(T2622+V2622+W2622))</f>
        <v>0</v>
      </c>
      <c r="Y2622" s="205"/>
      <c r="Z2622" s="205"/>
      <c r="AA2622" s="206"/>
      <c r="AB2622" s="189" t="n">
        <f aca="false">IF(AA2622="SI",X2622,0)</f>
        <v>0</v>
      </c>
      <c r="AC2622" s="207"/>
      <c r="AD2622" s="207"/>
      <c r="AE2622" s="207"/>
      <c r="AF2622" s="207"/>
      <c r="AG2622" s="207"/>
      <c r="AH2622" s="208"/>
    </row>
    <row r="2623" customFormat="false" ht="13.5" hidden="false" customHeight="true" outlineLevel="0" collapsed="false">
      <c r="A2623" s="22" t="n">
        <v>2622</v>
      </c>
      <c r="B2623" s="180"/>
      <c r="C2623" s="22"/>
      <c r="D2623" s="22"/>
      <c r="E2623" s="22"/>
      <c r="F2623" s="22"/>
      <c r="G2623" s="22"/>
      <c r="H2623" s="183"/>
      <c r="I2623" s="183"/>
      <c r="J2623" s="22"/>
      <c r="K2623" s="191" t="e">
        <f aca="false">VLOOKUP('Altri Costi'!J2623,Legenda!$D$1:$F$258,2)</f>
        <v>#N/A</v>
      </c>
      <c r="L2623" s="22"/>
      <c r="M2623" s="22"/>
      <c r="N2623" s="203"/>
      <c r="O2623" s="183"/>
      <c r="P2623" s="22"/>
      <c r="Q2623" s="203"/>
      <c r="R2623" s="183"/>
      <c r="S2623" s="184" t="n">
        <f aca="false">'Piano Finanziario Annuale'!$F$6</f>
        <v>0</v>
      </c>
      <c r="T2623" s="185" t="n">
        <v>0</v>
      </c>
      <c r="U2623" s="186"/>
      <c r="V2623" s="187" t="n">
        <f aca="false">(T2623*U2623)</f>
        <v>0</v>
      </c>
      <c r="W2623" s="185" t="n">
        <v>0</v>
      </c>
      <c r="X2623" s="185" t="n">
        <f aca="false">IF(OR(S2623="sì",S2623="forfettario 190"),SUM(T2623+W2623),SUM(T2623+V2623+W2623))</f>
        <v>0</v>
      </c>
      <c r="Y2623" s="205"/>
      <c r="Z2623" s="205"/>
      <c r="AA2623" s="206"/>
      <c r="AB2623" s="189" t="n">
        <f aca="false">IF(AA2623="SI",X2623,0)</f>
        <v>0</v>
      </c>
      <c r="AC2623" s="207"/>
      <c r="AD2623" s="207"/>
      <c r="AE2623" s="207"/>
      <c r="AF2623" s="207"/>
      <c r="AG2623" s="207"/>
      <c r="AH2623" s="208"/>
    </row>
    <row r="2624" customFormat="false" ht="13.5" hidden="false" customHeight="true" outlineLevel="0" collapsed="false">
      <c r="A2624" s="22" t="n">
        <v>2623</v>
      </c>
      <c r="B2624" s="180"/>
      <c r="C2624" s="22"/>
      <c r="D2624" s="22"/>
      <c r="E2624" s="22"/>
      <c r="F2624" s="22"/>
      <c r="G2624" s="22"/>
      <c r="H2624" s="183"/>
      <c r="I2624" s="183"/>
      <c r="J2624" s="22"/>
      <c r="K2624" s="191" t="e">
        <f aca="false">VLOOKUP('Altri Costi'!J2624,Legenda!$D$1:$F$258,2)</f>
        <v>#N/A</v>
      </c>
      <c r="L2624" s="22"/>
      <c r="M2624" s="22"/>
      <c r="N2624" s="203"/>
      <c r="O2624" s="183"/>
      <c r="P2624" s="22"/>
      <c r="Q2624" s="203"/>
      <c r="R2624" s="183"/>
      <c r="S2624" s="184" t="n">
        <f aca="false">'Piano Finanziario Annuale'!$F$6</f>
        <v>0</v>
      </c>
      <c r="T2624" s="185" t="n">
        <v>0</v>
      </c>
      <c r="U2624" s="186"/>
      <c r="V2624" s="187" t="n">
        <f aca="false">(T2624*U2624)</f>
        <v>0</v>
      </c>
      <c r="W2624" s="185" t="n">
        <v>0</v>
      </c>
      <c r="X2624" s="185" t="n">
        <f aca="false">IF(OR(S2624="sì",S2624="forfettario 190"),SUM(T2624+W2624),SUM(T2624+V2624+W2624))</f>
        <v>0</v>
      </c>
      <c r="Y2624" s="205"/>
      <c r="Z2624" s="205"/>
      <c r="AA2624" s="206"/>
      <c r="AB2624" s="189" t="n">
        <f aca="false">IF(AA2624="SI",X2624,0)</f>
        <v>0</v>
      </c>
      <c r="AC2624" s="207"/>
      <c r="AD2624" s="207"/>
      <c r="AE2624" s="207"/>
      <c r="AF2624" s="207"/>
      <c r="AG2624" s="207"/>
      <c r="AH2624" s="208"/>
    </row>
    <row r="2625" customFormat="false" ht="13.5" hidden="false" customHeight="true" outlineLevel="0" collapsed="false">
      <c r="A2625" s="22" t="n">
        <v>2624</v>
      </c>
      <c r="B2625" s="180"/>
      <c r="C2625" s="22"/>
      <c r="D2625" s="22"/>
      <c r="E2625" s="22"/>
      <c r="F2625" s="22"/>
      <c r="G2625" s="22"/>
      <c r="H2625" s="183"/>
      <c r="I2625" s="183"/>
      <c r="J2625" s="22"/>
      <c r="K2625" s="191" t="e">
        <f aca="false">VLOOKUP('Altri Costi'!J2625,Legenda!$D$1:$F$258,2)</f>
        <v>#N/A</v>
      </c>
      <c r="L2625" s="22"/>
      <c r="M2625" s="22"/>
      <c r="N2625" s="203"/>
      <c r="O2625" s="183"/>
      <c r="P2625" s="22"/>
      <c r="Q2625" s="203"/>
      <c r="R2625" s="183"/>
      <c r="S2625" s="184" t="n">
        <f aca="false">'Piano Finanziario Annuale'!$F$6</f>
        <v>0</v>
      </c>
      <c r="T2625" s="185" t="n">
        <v>0</v>
      </c>
      <c r="U2625" s="186"/>
      <c r="V2625" s="187" t="n">
        <f aca="false">(T2625*U2625)</f>
        <v>0</v>
      </c>
      <c r="W2625" s="185" t="n">
        <v>0</v>
      </c>
      <c r="X2625" s="185" t="n">
        <f aca="false">IF(OR(S2625="sì",S2625="forfettario 190"),SUM(T2625+W2625),SUM(T2625+V2625+W2625))</f>
        <v>0</v>
      </c>
      <c r="Y2625" s="205"/>
      <c r="Z2625" s="205"/>
      <c r="AA2625" s="206"/>
      <c r="AB2625" s="189" t="n">
        <f aca="false">IF(AA2625="SI",X2625,0)</f>
        <v>0</v>
      </c>
      <c r="AC2625" s="207"/>
      <c r="AD2625" s="207"/>
      <c r="AE2625" s="207"/>
      <c r="AF2625" s="207"/>
      <c r="AG2625" s="207"/>
      <c r="AH2625" s="208"/>
    </row>
    <row r="2626" customFormat="false" ht="13.5" hidden="false" customHeight="true" outlineLevel="0" collapsed="false">
      <c r="A2626" s="22" t="n">
        <v>2625</v>
      </c>
      <c r="B2626" s="180"/>
      <c r="C2626" s="22"/>
      <c r="D2626" s="22"/>
      <c r="E2626" s="22"/>
      <c r="F2626" s="22"/>
      <c r="G2626" s="22"/>
      <c r="H2626" s="183"/>
      <c r="I2626" s="183"/>
      <c r="J2626" s="22"/>
      <c r="K2626" s="191" t="e">
        <f aca="false">VLOOKUP('Altri Costi'!J2626,Legenda!$D$1:$F$258,2)</f>
        <v>#N/A</v>
      </c>
      <c r="L2626" s="22"/>
      <c r="M2626" s="22"/>
      <c r="N2626" s="203"/>
      <c r="O2626" s="183"/>
      <c r="P2626" s="22"/>
      <c r="Q2626" s="203"/>
      <c r="R2626" s="183"/>
      <c r="S2626" s="184" t="n">
        <f aca="false">'Piano Finanziario Annuale'!$F$6</f>
        <v>0</v>
      </c>
      <c r="T2626" s="185" t="n">
        <v>0</v>
      </c>
      <c r="U2626" s="186"/>
      <c r="V2626" s="187" t="n">
        <f aca="false">(T2626*U2626)</f>
        <v>0</v>
      </c>
      <c r="W2626" s="185" t="n">
        <v>0</v>
      </c>
      <c r="X2626" s="185" t="n">
        <f aca="false">IF(OR(S2626="sì",S2626="forfettario 190"),SUM(T2626+W2626),SUM(T2626+V2626+W2626))</f>
        <v>0</v>
      </c>
      <c r="Y2626" s="205"/>
      <c r="Z2626" s="205"/>
      <c r="AA2626" s="206"/>
      <c r="AB2626" s="189" t="n">
        <f aca="false">IF(AA2626="SI",X2626,0)</f>
        <v>0</v>
      </c>
      <c r="AC2626" s="207"/>
      <c r="AD2626" s="207"/>
      <c r="AE2626" s="207"/>
      <c r="AF2626" s="207"/>
      <c r="AG2626" s="207"/>
      <c r="AH2626" s="208"/>
    </row>
    <row r="2627" customFormat="false" ht="13.5" hidden="false" customHeight="true" outlineLevel="0" collapsed="false">
      <c r="A2627" s="22" t="n">
        <v>2626</v>
      </c>
      <c r="B2627" s="180"/>
      <c r="C2627" s="22"/>
      <c r="D2627" s="22"/>
      <c r="E2627" s="22"/>
      <c r="F2627" s="22"/>
      <c r="G2627" s="22"/>
      <c r="H2627" s="183"/>
      <c r="I2627" s="183"/>
      <c r="J2627" s="22"/>
      <c r="K2627" s="191" t="e">
        <f aca="false">VLOOKUP('Altri Costi'!J2627,Legenda!$D$1:$F$258,2)</f>
        <v>#N/A</v>
      </c>
      <c r="L2627" s="22"/>
      <c r="M2627" s="22"/>
      <c r="N2627" s="203"/>
      <c r="O2627" s="183"/>
      <c r="P2627" s="22"/>
      <c r="Q2627" s="203"/>
      <c r="R2627" s="183"/>
      <c r="S2627" s="184" t="n">
        <f aca="false">'Piano Finanziario Annuale'!$F$6</f>
        <v>0</v>
      </c>
      <c r="T2627" s="185" t="n">
        <v>0</v>
      </c>
      <c r="U2627" s="186"/>
      <c r="V2627" s="187" t="n">
        <f aca="false">(T2627*U2627)</f>
        <v>0</v>
      </c>
      <c r="W2627" s="185" t="n">
        <v>0</v>
      </c>
      <c r="X2627" s="185" t="n">
        <f aca="false">IF(OR(S2627="sì",S2627="forfettario 190"),SUM(T2627+W2627),SUM(T2627+V2627+W2627))</f>
        <v>0</v>
      </c>
      <c r="Y2627" s="205"/>
      <c r="Z2627" s="205"/>
      <c r="AA2627" s="206"/>
      <c r="AB2627" s="189" t="n">
        <f aca="false">IF(AA2627="SI",X2627,0)</f>
        <v>0</v>
      </c>
      <c r="AC2627" s="207"/>
      <c r="AD2627" s="207"/>
      <c r="AE2627" s="207"/>
      <c r="AF2627" s="207"/>
      <c r="AG2627" s="207"/>
      <c r="AH2627" s="208"/>
    </row>
    <row r="2628" customFormat="false" ht="13.5" hidden="false" customHeight="true" outlineLevel="0" collapsed="false">
      <c r="A2628" s="22" t="n">
        <v>2627</v>
      </c>
      <c r="B2628" s="180"/>
      <c r="C2628" s="22"/>
      <c r="D2628" s="22"/>
      <c r="E2628" s="22"/>
      <c r="F2628" s="22"/>
      <c r="G2628" s="22"/>
      <c r="H2628" s="183"/>
      <c r="I2628" s="183"/>
      <c r="J2628" s="22"/>
      <c r="K2628" s="191" t="e">
        <f aca="false">VLOOKUP('Altri Costi'!J2628,Legenda!$D$1:$F$258,2)</f>
        <v>#N/A</v>
      </c>
      <c r="L2628" s="22"/>
      <c r="M2628" s="22"/>
      <c r="N2628" s="203"/>
      <c r="O2628" s="183"/>
      <c r="P2628" s="22"/>
      <c r="Q2628" s="203"/>
      <c r="R2628" s="183"/>
      <c r="S2628" s="184" t="n">
        <f aca="false">'Piano Finanziario Annuale'!$F$6</f>
        <v>0</v>
      </c>
      <c r="T2628" s="185" t="n">
        <v>0</v>
      </c>
      <c r="U2628" s="186"/>
      <c r="V2628" s="187" t="n">
        <f aca="false">(T2628*U2628)</f>
        <v>0</v>
      </c>
      <c r="W2628" s="185" t="n">
        <v>0</v>
      </c>
      <c r="X2628" s="185" t="n">
        <f aca="false">IF(OR(S2628="sì",S2628="forfettario 190"),SUM(T2628+W2628),SUM(T2628+V2628+W2628))</f>
        <v>0</v>
      </c>
      <c r="Y2628" s="205"/>
      <c r="Z2628" s="205"/>
      <c r="AA2628" s="206"/>
      <c r="AB2628" s="189" t="n">
        <f aca="false">IF(AA2628="SI",X2628,0)</f>
        <v>0</v>
      </c>
      <c r="AC2628" s="207"/>
      <c r="AD2628" s="207"/>
      <c r="AE2628" s="207"/>
      <c r="AF2628" s="207"/>
      <c r="AG2628" s="207"/>
      <c r="AH2628" s="208"/>
    </row>
    <row r="2629" customFormat="false" ht="13.5" hidden="false" customHeight="true" outlineLevel="0" collapsed="false">
      <c r="A2629" s="22" t="n">
        <v>2628</v>
      </c>
      <c r="B2629" s="180"/>
      <c r="C2629" s="22"/>
      <c r="D2629" s="22"/>
      <c r="E2629" s="22"/>
      <c r="F2629" s="22"/>
      <c r="G2629" s="22"/>
      <c r="H2629" s="183"/>
      <c r="I2629" s="183"/>
      <c r="J2629" s="22"/>
      <c r="K2629" s="191" t="e">
        <f aca="false">VLOOKUP('Altri Costi'!J2629,Legenda!$D$1:$F$258,2)</f>
        <v>#N/A</v>
      </c>
      <c r="L2629" s="22"/>
      <c r="M2629" s="22"/>
      <c r="N2629" s="203"/>
      <c r="O2629" s="183"/>
      <c r="P2629" s="22"/>
      <c r="Q2629" s="203"/>
      <c r="R2629" s="183"/>
      <c r="S2629" s="184" t="n">
        <f aca="false">'Piano Finanziario Annuale'!$F$6</f>
        <v>0</v>
      </c>
      <c r="T2629" s="185" t="n">
        <v>0</v>
      </c>
      <c r="U2629" s="186"/>
      <c r="V2629" s="187" t="n">
        <f aca="false">(T2629*U2629)</f>
        <v>0</v>
      </c>
      <c r="W2629" s="185" t="n">
        <v>0</v>
      </c>
      <c r="X2629" s="185" t="n">
        <f aca="false">IF(OR(S2629="sì",S2629="forfettario 190"),SUM(T2629+W2629),SUM(T2629+V2629+W2629))</f>
        <v>0</v>
      </c>
      <c r="Y2629" s="205"/>
      <c r="Z2629" s="205"/>
      <c r="AA2629" s="206"/>
      <c r="AB2629" s="189" t="n">
        <f aca="false">IF(AA2629="SI",X2629,0)</f>
        <v>0</v>
      </c>
      <c r="AC2629" s="207"/>
      <c r="AD2629" s="207"/>
      <c r="AE2629" s="207"/>
      <c r="AF2629" s="207"/>
      <c r="AG2629" s="207"/>
      <c r="AH2629" s="208"/>
    </row>
    <row r="2630" customFormat="false" ht="13.5" hidden="false" customHeight="true" outlineLevel="0" collapsed="false">
      <c r="A2630" s="22" t="n">
        <v>2629</v>
      </c>
      <c r="B2630" s="180"/>
      <c r="C2630" s="22"/>
      <c r="D2630" s="22"/>
      <c r="E2630" s="22"/>
      <c r="F2630" s="22"/>
      <c r="G2630" s="22"/>
      <c r="H2630" s="183"/>
      <c r="I2630" s="183"/>
      <c r="J2630" s="22"/>
      <c r="K2630" s="191" t="e">
        <f aca="false">VLOOKUP('Altri Costi'!J2630,Legenda!$D$1:$F$258,2)</f>
        <v>#N/A</v>
      </c>
      <c r="L2630" s="22"/>
      <c r="M2630" s="22"/>
      <c r="N2630" s="203"/>
      <c r="O2630" s="183"/>
      <c r="P2630" s="22"/>
      <c r="Q2630" s="203"/>
      <c r="R2630" s="183"/>
      <c r="S2630" s="184" t="n">
        <f aca="false">'Piano Finanziario Annuale'!$F$6</f>
        <v>0</v>
      </c>
      <c r="T2630" s="185" t="n">
        <v>0</v>
      </c>
      <c r="U2630" s="186"/>
      <c r="V2630" s="187" t="n">
        <f aca="false">(T2630*U2630)</f>
        <v>0</v>
      </c>
      <c r="W2630" s="185" t="n">
        <v>0</v>
      </c>
      <c r="X2630" s="185" t="n">
        <f aca="false">IF(OR(S2630="sì",S2630="forfettario 190"),SUM(T2630+W2630),SUM(T2630+V2630+W2630))</f>
        <v>0</v>
      </c>
      <c r="Y2630" s="205"/>
      <c r="Z2630" s="205"/>
      <c r="AA2630" s="206"/>
      <c r="AB2630" s="189" t="n">
        <f aca="false">IF(AA2630="SI",X2630,0)</f>
        <v>0</v>
      </c>
      <c r="AC2630" s="207"/>
      <c r="AD2630" s="207"/>
      <c r="AE2630" s="207"/>
      <c r="AF2630" s="207"/>
      <c r="AG2630" s="207"/>
      <c r="AH2630" s="208"/>
    </row>
    <row r="2631" customFormat="false" ht="13.5" hidden="false" customHeight="true" outlineLevel="0" collapsed="false">
      <c r="A2631" s="22" t="n">
        <v>2630</v>
      </c>
      <c r="B2631" s="180"/>
      <c r="C2631" s="22"/>
      <c r="D2631" s="22"/>
      <c r="E2631" s="22"/>
      <c r="F2631" s="22"/>
      <c r="G2631" s="22"/>
      <c r="H2631" s="183"/>
      <c r="I2631" s="183"/>
      <c r="J2631" s="22"/>
      <c r="K2631" s="191" t="e">
        <f aca="false">VLOOKUP('Altri Costi'!J2631,Legenda!$D$1:$F$258,2)</f>
        <v>#N/A</v>
      </c>
      <c r="L2631" s="22"/>
      <c r="M2631" s="22"/>
      <c r="N2631" s="203"/>
      <c r="O2631" s="183"/>
      <c r="P2631" s="22"/>
      <c r="Q2631" s="203"/>
      <c r="R2631" s="183"/>
      <c r="S2631" s="184" t="n">
        <f aca="false">'Piano Finanziario Annuale'!$F$6</f>
        <v>0</v>
      </c>
      <c r="T2631" s="185" t="n">
        <v>0</v>
      </c>
      <c r="U2631" s="186"/>
      <c r="V2631" s="187" t="n">
        <f aca="false">(T2631*U2631)</f>
        <v>0</v>
      </c>
      <c r="W2631" s="185" t="n">
        <v>0</v>
      </c>
      <c r="X2631" s="185" t="n">
        <f aca="false">IF(OR(S2631="sì",S2631="forfettario 190"),SUM(T2631+W2631),SUM(T2631+V2631+W2631))</f>
        <v>0</v>
      </c>
      <c r="Y2631" s="205"/>
      <c r="Z2631" s="205"/>
      <c r="AA2631" s="206"/>
      <c r="AB2631" s="189" t="n">
        <f aca="false">IF(AA2631="SI",X2631,0)</f>
        <v>0</v>
      </c>
      <c r="AC2631" s="207"/>
      <c r="AD2631" s="207"/>
      <c r="AE2631" s="207"/>
      <c r="AF2631" s="207"/>
      <c r="AG2631" s="207"/>
      <c r="AH2631" s="208"/>
    </row>
    <row r="2632" customFormat="false" ht="13.5" hidden="false" customHeight="true" outlineLevel="0" collapsed="false">
      <c r="A2632" s="22" t="n">
        <v>2631</v>
      </c>
      <c r="B2632" s="180"/>
      <c r="C2632" s="22"/>
      <c r="D2632" s="22"/>
      <c r="E2632" s="22"/>
      <c r="F2632" s="22"/>
      <c r="G2632" s="22"/>
      <c r="H2632" s="183"/>
      <c r="I2632" s="183"/>
      <c r="J2632" s="22"/>
      <c r="K2632" s="191" t="e">
        <f aca="false">VLOOKUP('Altri Costi'!J2632,Legenda!$D$1:$F$258,2)</f>
        <v>#N/A</v>
      </c>
      <c r="L2632" s="22"/>
      <c r="M2632" s="22"/>
      <c r="N2632" s="203"/>
      <c r="O2632" s="183"/>
      <c r="P2632" s="22"/>
      <c r="Q2632" s="203"/>
      <c r="R2632" s="183"/>
      <c r="S2632" s="184" t="n">
        <f aca="false">'Piano Finanziario Annuale'!$F$6</f>
        <v>0</v>
      </c>
      <c r="T2632" s="185" t="n">
        <v>0</v>
      </c>
      <c r="U2632" s="186"/>
      <c r="V2632" s="187" t="n">
        <f aca="false">(T2632*U2632)</f>
        <v>0</v>
      </c>
      <c r="W2632" s="185" t="n">
        <v>0</v>
      </c>
      <c r="X2632" s="185" t="n">
        <f aca="false">IF(OR(S2632="sì",S2632="forfettario 190"),SUM(T2632+W2632),SUM(T2632+V2632+W2632))</f>
        <v>0</v>
      </c>
      <c r="Y2632" s="205"/>
      <c r="Z2632" s="205"/>
      <c r="AA2632" s="206"/>
      <c r="AB2632" s="189" t="n">
        <f aca="false">IF(AA2632="SI",X2632,0)</f>
        <v>0</v>
      </c>
      <c r="AC2632" s="207"/>
      <c r="AD2632" s="207"/>
      <c r="AE2632" s="207"/>
      <c r="AF2632" s="207"/>
      <c r="AG2632" s="207"/>
      <c r="AH2632" s="208"/>
    </row>
    <row r="2633" customFormat="false" ht="13.5" hidden="false" customHeight="true" outlineLevel="0" collapsed="false">
      <c r="A2633" s="22" t="n">
        <v>2632</v>
      </c>
      <c r="B2633" s="180"/>
      <c r="C2633" s="22"/>
      <c r="D2633" s="22"/>
      <c r="E2633" s="22"/>
      <c r="F2633" s="22"/>
      <c r="G2633" s="22"/>
      <c r="H2633" s="183"/>
      <c r="I2633" s="183"/>
      <c r="J2633" s="22"/>
      <c r="K2633" s="191" t="e">
        <f aca="false">VLOOKUP('Altri Costi'!J2633,Legenda!$D$1:$F$258,2)</f>
        <v>#N/A</v>
      </c>
      <c r="L2633" s="22"/>
      <c r="M2633" s="22"/>
      <c r="N2633" s="203"/>
      <c r="O2633" s="183"/>
      <c r="P2633" s="22"/>
      <c r="Q2633" s="203"/>
      <c r="R2633" s="183"/>
      <c r="S2633" s="184" t="n">
        <f aca="false">'Piano Finanziario Annuale'!$F$6</f>
        <v>0</v>
      </c>
      <c r="T2633" s="185" t="n">
        <v>0</v>
      </c>
      <c r="U2633" s="186"/>
      <c r="V2633" s="187" t="n">
        <f aca="false">(T2633*U2633)</f>
        <v>0</v>
      </c>
      <c r="W2633" s="185" t="n">
        <v>0</v>
      </c>
      <c r="X2633" s="185" t="n">
        <f aca="false">IF(OR(S2633="sì",S2633="forfettario 190"),SUM(T2633+W2633),SUM(T2633+V2633+W2633))</f>
        <v>0</v>
      </c>
      <c r="Y2633" s="205"/>
      <c r="Z2633" s="205"/>
      <c r="AA2633" s="206"/>
      <c r="AB2633" s="189" t="n">
        <f aca="false">IF(AA2633="SI",X2633,0)</f>
        <v>0</v>
      </c>
      <c r="AC2633" s="207"/>
      <c r="AD2633" s="207"/>
      <c r="AE2633" s="207"/>
      <c r="AF2633" s="207"/>
      <c r="AG2633" s="207"/>
      <c r="AH2633" s="208"/>
    </row>
    <row r="2634" customFormat="false" ht="13.5" hidden="false" customHeight="true" outlineLevel="0" collapsed="false">
      <c r="A2634" s="22" t="n">
        <v>2633</v>
      </c>
      <c r="B2634" s="180"/>
      <c r="C2634" s="22"/>
      <c r="D2634" s="22"/>
      <c r="E2634" s="22"/>
      <c r="F2634" s="22"/>
      <c r="G2634" s="22"/>
      <c r="H2634" s="183"/>
      <c r="I2634" s="183"/>
      <c r="J2634" s="22"/>
      <c r="K2634" s="191" t="e">
        <f aca="false">VLOOKUP('Altri Costi'!J2634,Legenda!$D$1:$F$258,2)</f>
        <v>#N/A</v>
      </c>
      <c r="L2634" s="22"/>
      <c r="M2634" s="22"/>
      <c r="N2634" s="203"/>
      <c r="O2634" s="183"/>
      <c r="P2634" s="22"/>
      <c r="Q2634" s="203"/>
      <c r="R2634" s="183"/>
      <c r="S2634" s="184" t="n">
        <f aca="false">'Piano Finanziario Annuale'!$F$6</f>
        <v>0</v>
      </c>
      <c r="T2634" s="185" t="n">
        <v>0</v>
      </c>
      <c r="U2634" s="186"/>
      <c r="V2634" s="187" t="n">
        <f aca="false">(T2634*U2634)</f>
        <v>0</v>
      </c>
      <c r="W2634" s="185" t="n">
        <v>0</v>
      </c>
      <c r="X2634" s="185" t="n">
        <f aca="false">IF(OR(S2634="sì",S2634="forfettario 190"),SUM(T2634+W2634),SUM(T2634+V2634+W2634))</f>
        <v>0</v>
      </c>
      <c r="Y2634" s="205"/>
      <c r="Z2634" s="205"/>
      <c r="AA2634" s="206"/>
      <c r="AB2634" s="189" t="n">
        <f aca="false">IF(AA2634="SI",X2634,0)</f>
        <v>0</v>
      </c>
      <c r="AC2634" s="207"/>
      <c r="AD2634" s="207"/>
      <c r="AE2634" s="207"/>
      <c r="AF2634" s="207"/>
      <c r="AG2634" s="207"/>
      <c r="AH2634" s="208"/>
    </row>
    <row r="2635" customFormat="false" ht="13.5" hidden="false" customHeight="true" outlineLevel="0" collapsed="false">
      <c r="A2635" s="22" t="n">
        <v>2634</v>
      </c>
      <c r="B2635" s="180"/>
      <c r="C2635" s="22"/>
      <c r="D2635" s="22"/>
      <c r="E2635" s="22"/>
      <c r="F2635" s="22"/>
      <c r="G2635" s="22"/>
      <c r="H2635" s="183"/>
      <c r="I2635" s="183"/>
      <c r="J2635" s="22"/>
      <c r="K2635" s="191" t="e">
        <f aca="false">VLOOKUP('Altri Costi'!J2635,Legenda!$D$1:$F$258,2)</f>
        <v>#N/A</v>
      </c>
      <c r="L2635" s="22"/>
      <c r="M2635" s="22"/>
      <c r="N2635" s="203"/>
      <c r="O2635" s="183"/>
      <c r="P2635" s="22"/>
      <c r="Q2635" s="203"/>
      <c r="R2635" s="183"/>
      <c r="S2635" s="184" t="n">
        <f aca="false">'Piano Finanziario Annuale'!$F$6</f>
        <v>0</v>
      </c>
      <c r="T2635" s="185" t="n">
        <v>0</v>
      </c>
      <c r="U2635" s="186"/>
      <c r="V2635" s="187" t="n">
        <f aca="false">(T2635*U2635)</f>
        <v>0</v>
      </c>
      <c r="W2635" s="185" t="n">
        <v>0</v>
      </c>
      <c r="X2635" s="185" t="n">
        <f aca="false">IF(OR(S2635="sì",S2635="forfettario 190"),SUM(T2635+W2635),SUM(T2635+V2635+W2635))</f>
        <v>0</v>
      </c>
      <c r="Y2635" s="205"/>
      <c r="Z2635" s="205"/>
      <c r="AA2635" s="206"/>
      <c r="AB2635" s="189" t="n">
        <f aca="false">IF(AA2635="SI",X2635,0)</f>
        <v>0</v>
      </c>
      <c r="AC2635" s="207"/>
      <c r="AD2635" s="207"/>
      <c r="AE2635" s="207"/>
      <c r="AF2635" s="207"/>
      <c r="AG2635" s="207"/>
      <c r="AH2635" s="208"/>
    </row>
    <row r="2636" customFormat="false" ht="13.5" hidden="false" customHeight="true" outlineLevel="0" collapsed="false">
      <c r="A2636" s="22" t="n">
        <v>2635</v>
      </c>
      <c r="B2636" s="180"/>
      <c r="C2636" s="22"/>
      <c r="D2636" s="22"/>
      <c r="E2636" s="22"/>
      <c r="F2636" s="22"/>
      <c r="G2636" s="22"/>
      <c r="H2636" s="183"/>
      <c r="I2636" s="183"/>
      <c r="J2636" s="22"/>
      <c r="K2636" s="191" t="e">
        <f aca="false">VLOOKUP('Altri Costi'!J2636,Legenda!$D$1:$F$258,2)</f>
        <v>#N/A</v>
      </c>
      <c r="L2636" s="22"/>
      <c r="M2636" s="22"/>
      <c r="N2636" s="203"/>
      <c r="O2636" s="183"/>
      <c r="P2636" s="22"/>
      <c r="Q2636" s="203"/>
      <c r="R2636" s="183"/>
      <c r="S2636" s="184" t="n">
        <f aca="false">'Piano Finanziario Annuale'!$F$6</f>
        <v>0</v>
      </c>
      <c r="T2636" s="185" t="n">
        <v>0</v>
      </c>
      <c r="U2636" s="186"/>
      <c r="V2636" s="187" t="n">
        <f aca="false">(T2636*U2636)</f>
        <v>0</v>
      </c>
      <c r="W2636" s="185" t="n">
        <v>0</v>
      </c>
      <c r="X2636" s="185" t="n">
        <f aca="false">IF(OR(S2636="sì",S2636="forfettario 190"),SUM(T2636+W2636),SUM(T2636+V2636+W2636))</f>
        <v>0</v>
      </c>
      <c r="Y2636" s="205"/>
      <c r="Z2636" s="205"/>
      <c r="AA2636" s="206"/>
      <c r="AB2636" s="189" t="n">
        <f aca="false">IF(AA2636="SI",X2636,0)</f>
        <v>0</v>
      </c>
      <c r="AC2636" s="207"/>
      <c r="AD2636" s="207"/>
      <c r="AE2636" s="207"/>
      <c r="AF2636" s="207"/>
      <c r="AG2636" s="207"/>
      <c r="AH2636" s="208"/>
    </row>
    <row r="2637" customFormat="false" ht="13.5" hidden="false" customHeight="true" outlineLevel="0" collapsed="false">
      <c r="A2637" s="22" t="n">
        <v>2636</v>
      </c>
      <c r="B2637" s="180"/>
      <c r="C2637" s="22"/>
      <c r="D2637" s="22"/>
      <c r="E2637" s="22"/>
      <c r="F2637" s="22"/>
      <c r="G2637" s="22"/>
      <c r="H2637" s="183"/>
      <c r="I2637" s="183"/>
      <c r="J2637" s="22"/>
      <c r="K2637" s="191" t="e">
        <f aca="false">VLOOKUP('Altri Costi'!J2637,Legenda!$D$1:$F$258,2)</f>
        <v>#N/A</v>
      </c>
      <c r="L2637" s="22"/>
      <c r="M2637" s="22"/>
      <c r="N2637" s="203"/>
      <c r="O2637" s="183"/>
      <c r="P2637" s="22"/>
      <c r="Q2637" s="203"/>
      <c r="R2637" s="183"/>
      <c r="S2637" s="184" t="n">
        <f aca="false">'Piano Finanziario Annuale'!$F$6</f>
        <v>0</v>
      </c>
      <c r="T2637" s="185" t="n">
        <v>0</v>
      </c>
      <c r="U2637" s="186"/>
      <c r="V2637" s="187" t="n">
        <f aca="false">(T2637*U2637)</f>
        <v>0</v>
      </c>
      <c r="W2637" s="185" t="n">
        <v>0</v>
      </c>
      <c r="X2637" s="185" t="n">
        <f aca="false">IF(OR(S2637="sì",S2637="forfettario 190"),SUM(T2637+W2637),SUM(T2637+V2637+W2637))</f>
        <v>0</v>
      </c>
      <c r="Y2637" s="205"/>
      <c r="Z2637" s="205"/>
      <c r="AA2637" s="206"/>
      <c r="AB2637" s="189" t="n">
        <f aca="false">IF(AA2637="SI",X2637,0)</f>
        <v>0</v>
      </c>
      <c r="AC2637" s="207"/>
      <c r="AD2637" s="207"/>
      <c r="AE2637" s="207"/>
      <c r="AF2637" s="207"/>
      <c r="AG2637" s="207"/>
      <c r="AH2637" s="208"/>
    </row>
    <row r="2638" customFormat="false" ht="13.5" hidden="false" customHeight="true" outlineLevel="0" collapsed="false">
      <c r="A2638" s="22" t="n">
        <v>2637</v>
      </c>
      <c r="B2638" s="180"/>
      <c r="C2638" s="22"/>
      <c r="D2638" s="22"/>
      <c r="E2638" s="22"/>
      <c r="F2638" s="22"/>
      <c r="G2638" s="22"/>
      <c r="H2638" s="183"/>
      <c r="I2638" s="183"/>
      <c r="J2638" s="22"/>
      <c r="K2638" s="191" t="e">
        <f aca="false">VLOOKUP('Altri Costi'!J2638,Legenda!$D$1:$F$258,2)</f>
        <v>#N/A</v>
      </c>
      <c r="L2638" s="22"/>
      <c r="M2638" s="22"/>
      <c r="N2638" s="203"/>
      <c r="O2638" s="183"/>
      <c r="P2638" s="22"/>
      <c r="Q2638" s="203"/>
      <c r="R2638" s="183"/>
      <c r="S2638" s="184" t="n">
        <f aca="false">'Piano Finanziario Annuale'!$F$6</f>
        <v>0</v>
      </c>
      <c r="T2638" s="185" t="n">
        <v>0</v>
      </c>
      <c r="U2638" s="186"/>
      <c r="V2638" s="187" t="n">
        <f aca="false">(T2638*U2638)</f>
        <v>0</v>
      </c>
      <c r="W2638" s="185" t="n">
        <v>0</v>
      </c>
      <c r="X2638" s="185" t="n">
        <f aca="false">IF(OR(S2638="sì",S2638="forfettario 190"),SUM(T2638+W2638),SUM(T2638+V2638+W2638))</f>
        <v>0</v>
      </c>
      <c r="Y2638" s="205"/>
      <c r="Z2638" s="205"/>
      <c r="AA2638" s="206"/>
      <c r="AB2638" s="189" t="n">
        <f aca="false">IF(AA2638="SI",X2638,0)</f>
        <v>0</v>
      </c>
      <c r="AC2638" s="207"/>
      <c r="AD2638" s="207"/>
      <c r="AE2638" s="207"/>
      <c r="AF2638" s="207"/>
      <c r="AG2638" s="207"/>
      <c r="AH2638" s="208"/>
    </row>
    <row r="2639" customFormat="false" ht="13.5" hidden="false" customHeight="true" outlineLevel="0" collapsed="false">
      <c r="A2639" s="22" t="n">
        <v>2638</v>
      </c>
      <c r="B2639" s="180"/>
      <c r="C2639" s="22"/>
      <c r="D2639" s="22"/>
      <c r="E2639" s="22"/>
      <c r="F2639" s="22"/>
      <c r="G2639" s="22"/>
      <c r="H2639" s="183"/>
      <c r="I2639" s="183"/>
      <c r="J2639" s="22"/>
      <c r="K2639" s="191" t="e">
        <f aca="false">VLOOKUP('Altri Costi'!J2639,Legenda!$D$1:$F$258,2)</f>
        <v>#N/A</v>
      </c>
      <c r="L2639" s="22"/>
      <c r="M2639" s="22"/>
      <c r="N2639" s="203"/>
      <c r="O2639" s="183"/>
      <c r="P2639" s="22"/>
      <c r="Q2639" s="203"/>
      <c r="R2639" s="183"/>
      <c r="S2639" s="184" t="n">
        <f aca="false">'Piano Finanziario Annuale'!$F$6</f>
        <v>0</v>
      </c>
      <c r="T2639" s="185" t="n">
        <v>0</v>
      </c>
      <c r="U2639" s="186"/>
      <c r="V2639" s="187" t="n">
        <f aca="false">(T2639*U2639)</f>
        <v>0</v>
      </c>
      <c r="W2639" s="185" t="n">
        <v>0</v>
      </c>
      <c r="X2639" s="185" t="n">
        <f aca="false">IF(OR(S2639="sì",S2639="forfettario 190"),SUM(T2639+W2639),SUM(T2639+V2639+W2639))</f>
        <v>0</v>
      </c>
      <c r="Y2639" s="205"/>
      <c r="Z2639" s="205"/>
      <c r="AA2639" s="206"/>
      <c r="AB2639" s="189" t="n">
        <f aca="false">IF(AA2639="SI",X2639,0)</f>
        <v>0</v>
      </c>
      <c r="AC2639" s="207"/>
      <c r="AD2639" s="207"/>
      <c r="AE2639" s="207"/>
      <c r="AF2639" s="207"/>
      <c r="AG2639" s="207"/>
      <c r="AH2639" s="208"/>
    </row>
    <row r="2640" customFormat="false" ht="13.5" hidden="false" customHeight="true" outlineLevel="0" collapsed="false">
      <c r="A2640" s="22" t="n">
        <v>2639</v>
      </c>
      <c r="B2640" s="180"/>
      <c r="C2640" s="22"/>
      <c r="D2640" s="22"/>
      <c r="E2640" s="22"/>
      <c r="F2640" s="22"/>
      <c r="G2640" s="22"/>
      <c r="H2640" s="183"/>
      <c r="I2640" s="183"/>
      <c r="J2640" s="22"/>
      <c r="K2640" s="191" t="e">
        <f aca="false">VLOOKUP('Altri Costi'!J2640,Legenda!$D$1:$F$258,2)</f>
        <v>#N/A</v>
      </c>
      <c r="L2640" s="22"/>
      <c r="M2640" s="22"/>
      <c r="N2640" s="203"/>
      <c r="O2640" s="183"/>
      <c r="P2640" s="22"/>
      <c r="Q2640" s="203"/>
      <c r="R2640" s="183"/>
      <c r="S2640" s="184" t="n">
        <f aca="false">'Piano Finanziario Annuale'!$F$6</f>
        <v>0</v>
      </c>
      <c r="T2640" s="185" t="n">
        <v>0</v>
      </c>
      <c r="U2640" s="186"/>
      <c r="V2640" s="187" t="n">
        <f aca="false">(T2640*U2640)</f>
        <v>0</v>
      </c>
      <c r="W2640" s="185" t="n">
        <v>0</v>
      </c>
      <c r="X2640" s="185" t="n">
        <f aca="false">IF(OR(S2640="sì",S2640="forfettario 190"),SUM(T2640+W2640),SUM(T2640+V2640+W2640))</f>
        <v>0</v>
      </c>
      <c r="Y2640" s="205"/>
      <c r="Z2640" s="205"/>
      <c r="AA2640" s="206"/>
      <c r="AB2640" s="189" t="n">
        <f aca="false">IF(AA2640="SI",X2640,0)</f>
        <v>0</v>
      </c>
      <c r="AC2640" s="207"/>
      <c r="AD2640" s="207"/>
      <c r="AE2640" s="207"/>
      <c r="AF2640" s="207"/>
      <c r="AG2640" s="207"/>
      <c r="AH2640" s="208"/>
    </row>
    <row r="2641" customFormat="false" ht="13.5" hidden="false" customHeight="true" outlineLevel="0" collapsed="false">
      <c r="A2641" s="22" t="n">
        <v>2640</v>
      </c>
      <c r="B2641" s="180"/>
      <c r="C2641" s="22"/>
      <c r="D2641" s="22"/>
      <c r="E2641" s="22"/>
      <c r="F2641" s="22"/>
      <c r="G2641" s="22"/>
      <c r="H2641" s="183"/>
      <c r="I2641" s="183"/>
      <c r="J2641" s="22"/>
      <c r="K2641" s="191" t="e">
        <f aca="false">VLOOKUP('Altri Costi'!J2641,Legenda!$D$1:$F$258,2)</f>
        <v>#N/A</v>
      </c>
      <c r="L2641" s="22"/>
      <c r="M2641" s="22"/>
      <c r="N2641" s="203"/>
      <c r="O2641" s="183"/>
      <c r="P2641" s="22"/>
      <c r="Q2641" s="203"/>
      <c r="R2641" s="183"/>
      <c r="S2641" s="184" t="n">
        <f aca="false">'Piano Finanziario Annuale'!$F$6</f>
        <v>0</v>
      </c>
      <c r="T2641" s="185" t="n">
        <v>0</v>
      </c>
      <c r="U2641" s="186"/>
      <c r="V2641" s="187" t="n">
        <f aca="false">(T2641*U2641)</f>
        <v>0</v>
      </c>
      <c r="W2641" s="185" t="n">
        <v>0</v>
      </c>
      <c r="X2641" s="185" t="n">
        <f aca="false">IF(OR(S2641="sì",S2641="forfettario 190"),SUM(T2641+W2641),SUM(T2641+V2641+W2641))</f>
        <v>0</v>
      </c>
      <c r="Y2641" s="205"/>
      <c r="Z2641" s="205"/>
      <c r="AA2641" s="206"/>
      <c r="AB2641" s="189" t="n">
        <f aca="false">IF(AA2641="SI",X2641,0)</f>
        <v>0</v>
      </c>
      <c r="AC2641" s="207"/>
      <c r="AD2641" s="207"/>
      <c r="AE2641" s="207"/>
      <c r="AF2641" s="207"/>
      <c r="AG2641" s="207"/>
      <c r="AH2641" s="208"/>
    </row>
    <row r="2642" customFormat="false" ht="13.5" hidden="false" customHeight="true" outlineLevel="0" collapsed="false">
      <c r="A2642" s="22" t="n">
        <v>2641</v>
      </c>
      <c r="B2642" s="180"/>
      <c r="C2642" s="22"/>
      <c r="D2642" s="22"/>
      <c r="E2642" s="22"/>
      <c r="F2642" s="22"/>
      <c r="G2642" s="22"/>
      <c r="H2642" s="183"/>
      <c r="I2642" s="183"/>
      <c r="J2642" s="22"/>
      <c r="K2642" s="191" t="e">
        <f aca="false">VLOOKUP('Altri Costi'!J2642,Legenda!$D$1:$F$258,2)</f>
        <v>#N/A</v>
      </c>
      <c r="L2642" s="22"/>
      <c r="M2642" s="22"/>
      <c r="N2642" s="203"/>
      <c r="O2642" s="183"/>
      <c r="P2642" s="22"/>
      <c r="Q2642" s="203"/>
      <c r="R2642" s="183"/>
      <c r="S2642" s="184" t="n">
        <f aca="false">'Piano Finanziario Annuale'!$F$6</f>
        <v>0</v>
      </c>
      <c r="T2642" s="185" t="n">
        <v>0</v>
      </c>
      <c r="U2642" s="186"/>
      <c r="V2642" s="187" t="n">
        <f aca="false">(T2642*U2642)</f>
        <v>0</v>
      </c>
      <c r="W2642" s="185" t="n">
        <v>0</v>
      </c>
      <c r="X2642" s="185" t="n">
        <f aca="false">IF(OR(S2642="sì",S2642="forfettario 190"),SUM(T2642+W2642),SUM(T2642+V2642+W2642))</f>
        <v>0</v>
      </c>
      <c r="Y2642" s="205"/>
      <c r="Z2642" s="205"/>
      <c r="AA2642" s="206"/>
      <c r="AB2642" s="189" t="n">
        <f aca="false">IF(AA2642="SI",X2642,0)</f>
        <v>0</v>
      </c>
      <c r="AC2642" s="207"/>
      <c r="AD2642" s="207"/>
      <c r="AE2642" s="207"/>
      <c r="AF2642" s="207"/>
      <c r="AG2642" s="207"/>
      <c r="AH2642" s="208"/>
    </row>
    <row r="2643" customFormat="false" ht="13.5" hidden="false" customHeight="true" outlineLevel="0" collapsed="false">
      <c r="A2643" s="22" t="n">
        <v>2642</v>
      </c>
      <c r="B2643" s="180"/>
      <c r="C2643" s="22"/>
      <c r="D2643" s="22"/>
      <c r="E2643" s="22"/>
      <c r="F2643" s="22"/>
      <c r="G2643" s="22"/>
      <c r="H2643" s="183"/>
      <c r="I2643" s="183"/>
      <c r="J2643" s="22"/>
      <c r="K2643" s="191" t="e">
        <f aca="false">VLOOKUP('Altri Costi'!J2643,Legenda!$D$1:$F$258,2)</f>
        <v>#N/A</v>
      </c>
      <c r="L2643" s="22"/>
      <c r="M2643" s="22"/>
      <c r="N2643" s="203"/>
      <c r="O2643" s="183"/>
      <c r="P2643" s="22"/>
      <c r="Q2643" s="203"/>
      <c r="R2643" s="183"/>
      <c r="S2643" s="184" t="n">
        <f aca="false">'Piano Finanziario Annuale'!$F$6</f>
        <v>0</v>
      </c>
      <c r="T2643" s="185" t="n">
        <v>0</v>
      </c>
      <c r="U2643" s="186"/>
      <c r="V2643" s="187" t="n">
        <f aca="false">(T2643*U2643)</f>
        <v>0</v>
      </c>
      <c r="W2643" s="185" t="n">
        <v>0</v>
      </c>
      <c r="X2643" s="185" t="n">
        <f aca="false">IF(OR(S2643="sì",S2643="forfettario 190"),SUM(T2643+W2643),SUM(T2643+V2643+W2643))</f>
        <v>0</v>
      </c>
      <c r="Y2643" s="205"/>
      <c r="Z2643" s="205"/>
      <c r="AA2643" s="206"/>
      <c r="AB2643" s="189" t="n">
        <f aca="false">IF(AA2643="SI",X2643,0)</f>
        <v>0</v>
      </c>
      <c r="AC2643" s="207"/>
      <c r="AD2643" s="207"/>
      <c r="AE2643" s="207"/>
      <c r="AF2643" s="207"/>
      <c r="AG2643" s="207"/>
      <c r="AH2643" s="208"/>
    </row>
    <row r="2644" customFormat="false" ht="13.5" hidden="false" customHeight="true" outlineLevel="0" collapsed="false">
      <c r="A2644" s="22" t="n">
        <v>2643</v>
      </c>
      <c r="B2644" s="180"/>
      <c r="C2644" s="22"/>
      <c r="D2644" s="22"/>
      <c r="E2644" s="22"/>
      <c r="F2644" s="22"/>
      <c r="G2644" s="22"/>
      <c r="H2644" s="183"/>
      <c r="I2644" s="183"/>
      <c r="J2644" s="22"/>
      <c r="K2644" s="191" t="e">
        <f aca="false">VLOOKUP('Altri Costi'!J2644,Legenda!$D$1:$F$258,2)</f>
        <v>#N/A</v>
      </c>
      <c r="L2644" s="22"/>
      <c r="M2644" s="22"/>
      <c r="N2644" s="203"/>
      <c r="O2644" s="183"/>
      <c r="P2644" s="22"/>
      <c r="Q2644" s="203"/>
      <c r="R2644" s="183"/>
      <c r="S2644" s="184" t="n">
        <f aca="false">'Piano Finanziario Annuale'!$F$6</f>
        <v>0</v>
      </c>
      <c r="T2644" s="185" t="n">
        <v>0</v>
      </c>
      <c r="U2644" s="186"/>
      <c r="V2644" s="187" t="n">
        <f aca="false">(T2644*U2644)</f>
        <v>0</v>
      </c>
      <c r="W2644" s="185" t="n">
        <v>0</v>
      </c>
      <c r="X2644" s="185" t="n">
        <f aca="false">IF(OR(S2644="sì",S2644="forfettario 190"),SUM(T2644+W2644),SUM(T2644+V2644+W2644))</f>
        <v>0</v>
      </c>
      <c r="Y2644" s="205"/>
      <c r="Z2644" s="205"/>
      <c r="AA2644" s="206"/>
      <c r="AB2644" s="189" t="n">
        <f aca="false">IF(AA2644="SI",X2644,0)</f>
        <v>0</v>
      </c>
      <c r="AC2644" s="207"/>
      <c r="AD2644" s="207"/>
      <c r="AE2644" s="207"/>
      <c r="AF2644" s="207"/>
      <c r="AG2644" s="207"/>
      <c r="AH2644" s="208"/>
    </row>
    <row r="2645" customFormat="false" ht="13.5" hidden="false" customHeight="true" outlineLevel="0" collapsed="false">
      <c r="A2645" s="22" t="n">
        <v>2644</v>
      </c>
      <c r="B2645" s="180"/>
      <c r="C2645" s="22"/>
      <c r="D2645" s="22"/>
      <c r="E2645" s="22"/>
      <c r="F2645" s="22"/>
      <c r="G2645" s="22"/>
      <c r="H2645" s="183"/>
      <c r="I2645" s="183"/>
      <c r="J2645" s="22"/>
      <c r="K2645" s="191" t="e">
        <f aca="false">VLOOKUP('Altri Costi'!J2645,Legenda!$D$1:$F$258,2)</f>
        <v>#N/A</v>
      </c>
      <c r="L2645" s="22"/>
      <c r="M2645" s="22"/>
      <c r="N2645" s="203"/>
      <c r="O2645" s="183"/>
      <c r="P2645" s="22"/>
      <c r="Q2645" s="203"/>
      <c r="R2645" s="183"/>
      <c r="S2645" s="184" t="n">
        <f aca="false">'Piano Finanziario Annuale'!$F$6</f>
        <v>0</v>
      </c>
      <c r="T2645" s="185" t="n">
        <v>0</v>
      </c>
      <c r="U2645" s="186"/>
      <c r="V2645" s="187" t="n">
        <f aca="false">(T2645*U2645)</f>
        <v>0</v>
      </c>
      <c r="W2645" s="185" t="n">
        <v>0</v>
      </c>
      <c r="X2645" s="185" t="n">
        <f aca="false">IF(OR(S2645="sì",S2645="forfettario 190"),SUM(T2645+W2645),SUM(T2645+V2645+W2645))</f>
        <v>0</v>
      </c>
      <c r="Y2645" s="205"/>
      <c r="Z2645" s="205"/>
      <c r="AA2645" s="206"/>
      <c r="AB2645" s="189" t="n">
        <f aca="false">IF(AA2645="SI",X2645,0)</f>
        <v>0</v>
      </c>
      <c r="AC2645" s="207"/>
      <c r="AD2645" s="207"/>
      <c r="AE2645" s="207"/>
      <c r="AF2645" s="207"/>
      <c r="AG2645" s="207"/>
      <c r="AH2645" s="208"/>
    </row>
    <row r="2646" customFormat="false" ht="13.5" hidden="false" customHeight="true" outlineLevel="0" collapsed="false">
      <c r="A2646" s="22" t="n">
        <v>2645</v>
      </c>
      <c r="B2646" s="180"/>
      <c r="C2646" s="22"/>
      <c r="D2646" s="22"/>
      <c r="E2646" s="22"/>
      <c r="F2646" s="22"/>
      <c r="G2646" s="22"/>
      <c r="H2646" s="183"/>
      <c r="I2646" s="183"/>
      <c r="J2646" s="22"/>
      <c r="K2646" s="191" t="e">
        <f aca="false">VLOOKUP('Altri Costi'!J2646,Legenda!$D$1:$F$258,2)</f>
        <v>#N/A</v>
      </c>
      <c r="L2646" s="22"/>
      <c r="M2646" s="22"/>
      <c r="N2646" s="203"/>
      <c r="O2646" s="183"/>
      <c r="P2646" s="22"/>
      <c r="Q2646" s="203"/>
      <c r="R2646" s="183"/>
      <c r="S2646" s="184" t="n">
        <f aca="false">'Piano Finanziario Annuale'!$F$6</f>
        <v>0</v>
      </c>
      <c r="T2646" s="185" t="n">
        <v>0</v>
      </c>
      <c r="U2646" s="186"/>
      <c r="V2646" s="187" t="n">
        <f aca="false">(T2646*U2646)</f>
        <v>0</v>
      </c>
      <c r="W2646" s="185" t="n">
        <v>0</v>
      </c>
      <c r="X2646" s="185" t="n">
        <f aca="false">IF(OR(S2646="sì",S2646="forfettario 190"),SUM(T2646+W2646),SUM(T2646+V2646+W2646))</f>
        <v>0</v>
      </c>
      <c r="Y2646" s="205"/>
      <c r="Z2646" s="205"/>
      <c r="AA2646" s="206"/>
      <c r="AB2646" s="189" t="n">
        <f aca="false">IF(AA2646="SI",X2646,0)</f>
        <v>0</v>
      </c>
      <c r="AC2646" s="207"/>
      <c r="AD2646" s="207"/>
      <c r="AE2646" s="207"/>
      <c r="AF2646" s="207"/>
      <c r="AG2646" s="207"/>
      <c r="AH2646" s="208"/>
    </row>
    <row r="2647" customFormat="false" ht="13.5" hidden="false" customHeight="true" outlineLevel="0" collapsed="false">
      <c r="A2647" s="22" t="n">
        <v>2646</v>
      </c>
      <c r="B2647" s="180"/>
      <c r="C2647" s="22"/>
      <c r="D2647" s="22"/>
      <c r="E2647" s="22"/>
      <c r="F2647" s="22"/>
      <c r="G2647" s="22"/>
      <c r="H2647" s="183"/>
      <c r="I2647" s="183"/>
      <c r="J2647" s="22"/>
      <c r="K2647" s="191" t="e">
        <f aca="false">VLOOKUP('Altri Costi'!J2647,Legenda!$D$1:$F$258,2)</f>
        <v>#N/A</v>
      </c>
      <c r="L2647" s="22"/>
      <c r="M2647" s="22"/>
      <c r="N2647" s="203"/>
      <c r="O2647" s="183"/>
      <c r="P2647" s="22"/>
      <c r="Q2647" s="203"/>
      <c r="R2647" s="183"/>
      <c r="S2647" s="184" t="n">
        <f aca="false">'Piano Finanziario Annuale'!$F$6</f>
        <v>0</v>
      </c>
      <c r="T2647" s="185" t="n">
        <v>0</v>
      </c>
      <c r="U2647" s="186"/>
      <c r="V2647" s="187" t="n">
        <f aca="false">(T2647*U2647)</f>
        <v>0</v>
      </c>
      <c r="W2647" s="185" t="n">
        <v>0</v>
      </c>
      <c r="X2647" s="185" t="n">
        <f aca="false">IF(OR(S2647="sì",S2647="forfettario 190"),SUM(T2647+W2647),SUM(T2647+V2647+W2647))</f>
        <v>0</v>
      </c>
      <c r="Y2647" s="205"/>
      <c r="Z2647" s="205"/>
      <c r="AA2647" s="206"/>
      <c r="AB2647" s="189" t="n">
        <f aca="false">IF(AA2647="SI",X2647,0)</f>
        <v>0</v>
      </c>
      <c r="AC2647" s="207"/>
      <c r="AD2647" s="207"/>
      <c r="AE2647" s="207"/>
      <c r="AF2647" s="207"/>
      <c r="AG2647" s="207"/>
      <c r="AH2647" s="208"/>
    </row>
    <row r="2648" customFormat="false" ht="13.5" hidden="false" customHeight="true" outlineLevel="0" collapsed="false">
      <c r="A2648" s="22" t="n">
        <v>2647</v>
      </c>
      <c r="B2648" s="180"/>
      <c r="C2648" s="22"/>
      <c r="D2648" s="22"/>
      <c r="E2648" s="22"/>
      <c r="F2648" s="22"/>
      <c r="G2648" s="22"/>
      <c r="H2648" s="183"/>
      <c r="I2648" s="183"/>
      <c r="J2648" s="22"/>
      <c r="K2648" s="191" t="e">
        <f aca="false">VLOOKUP('Altri Costi'!J2648,Legenda!$D$1:$F$258,2)</f>
        <v>#N/A</v>
      </c>
      <c r="L2648" s="22"/>
      <c r="M2648" s="22"/>
      <c r="N2648" s="203"/>
      <c r="O2648" s="183"/>
      <c r="P2648" s="22"/>
      <c r="Q2648" s="203"/>
      <c r="R2648" s="183"/>
      <c r="S2648" s="184" t="n">
        <f aca="false">'Piano Finanziario Annuale'!$F$6</f>
        <v>0</v>
      </c>
      <c r="T2648" s="185" t="n">
        <v>0</v>
      </c>
      <c r="U2648" s="186"/>
      <c r="V2648" s="187" t="n">
        <f aca="false">(T2648*U2648)</f>
        <v>0</v>
      </c>
      <c r="W2648" s="185" t="n">
        <v>0</v>
      </c>
      <c r="X2648" s="185" t="n">
        <f aca="false">IF(OR(S2648="sì",S2648="forfettario 190"),SUM(T2648+W2648),SUM(T2648+V2648+W2648))</f>
        <v>0</v>
      </c>
      <c r="Y2648" s="205"/>
      <c r="Z2648" s="205"/>
      <c r="AA2648" s="206"/>
      <c r="AB2648" s="189" t="n">
        <f aca="false">IF(AA2648="SI",X2648,0)</f>
        <v>0</v>
      </c>
      <c r="AC2648" s="207"/>
      <c r="AD2648" s="207"/>
      <c r="AE2648" s="207"/>
      <c r="AF2648" s="207"/>
      <c r="AG2648" s="207"/>
      <c r="AH2648" s="208"/>
    </row>
    <row r="2649" customFormat="false" ht="13.5" hidden="false" customHeight="true" outlineLevel="0" collapsed="false">
      <c r="A2649" s="22" t="n">
        <v>2648</v>
      </c>
      <c r="B2649" s="180"/>
      <c r="C2649" s="22"/>
      <c r="D2649" s="22"/>
      <c r="E2649" s="22"/>
      <c r="F2649" s="22"/>
      <c r="G2649" s="22"/>
      <c r="H2649" s="183"/>
      <c r="I2649" s="183"/>
      <c r="J2649" s="22"/>
      <c r="K2649" s="191" t="e">
        <f aca="false">VLOOKUP('Altri Costi'!J2649,Legenda!$D$1:$F$258,2)</f>
        <v>#N/A</v>
      </c>
      <c r="L2649" s="22"/>
      <c r="M2649" s="22"/>
      <c r="N2649" s="203"/>
      <c r="O2649" s="183"/>
      <c r="P2649" s="22"/>
      <c r="Q2649" s="203"/>
      <c r="R2649" s="183"/>
      <c r="S2649" s="184" t="n">
        <f aca="false">'Piano Finanziario Annuale'!$F$6</f>
        <v>0</v>
      </c>
      <c r="T2649" s="185" t="n">
        <v>0</v>
      </c>
      <c r="U2649" s="186"/>
      <c r="V2649" s="187" t="n">
        <f aca="false">(T2649*U2649)</f>
        <v>0</v>
      </c>
      <c r="W2649" s="185" t="n">
        <v>0</v>
      </c>
      <c r="X2649" s="185" t="n">
        <f aca="false">IF(OR(S2649="sì",S2649="forfettario 190"),SUM(T2649+W2649),SUM(T2649+V2649+W2649))</f>
        <v>0</v>
      </c>
      <c r="Y2649" s="205"/>
      <c r="Z2649" s="205"/>
      <c r="AA2649" s="206"/>
      <c r="AB2649" s="189" t="n">
        <f aca="false">IF(AA2649="SI",X2649,0)</f>
        <v>0</v>
      </c>
      <c r="AC2649" s="207"/>
      <c r="AD2649" s="207"/>
      <c r="AE2649" s="207"/>
      <c r="AF2649" s="207"/>
      <c r="AG2649" s="207"/>
      <c r="AH2649" s="208"/>
    </row>
    <row r="2650" customFormat="false" ht="13.5" hidden="false" customHeight="true" outlineLevel="0" collapsed="false">
      <c r="A2650" s="22" t="n">
        <v>2649</v>
      </c>
      <c r="B2650" s="180"/>
      <c r="C2650" s="22"/>
      <c r="D2650" s="22"/>
      <c r="E2650" s="22"/>
      <c r="F2650" s="22"/>
      <c r="G2650" s="22"/>
      <c r="H2650" s="183"/>
      <c r="I2650" s="183"/>
      <c r="J2650" s="22"/>
      <c r="K2650" s="191" t="e">
        <f aca="false">VLOOKUP('Altri Costi'!J2650,Legenda!$D$1:$F$258,2)</f>
        <v>#N/A</v>
      </c>
      <c r="L2650" s="22"/>
      <c r="M2650" s="22"/>
      <c r="N2650" s="203"/>
      <c r="O2650" s="183"/>
      <c r="P2650" s="22"/>
      <c r="Q2650" s="203"/>
      <c r="R2650" s="183"/>
      <c r="S2650" s="184" t="n">
        <f aca="false">'Piano Finanziario Annuale'!$F$6</f>
        <v>0</v>
      </c>
      <c r="T2650" s="185" t="n">
        <v>0</v>
      </c>
      <c r="U2650" s="186"/>
      <c r="V2650" s="187" t="n">
        <f aca="false">(T2650*U2650)</f>
        <v>0</v>
      </c>
      <c r="W2650" s="185" t="n">
        <v>0</v>
      </c>
      <c r="X2650" s="185" t="n">
        <f aca="false">IF(OR(S2650="sì",S2650="forfettario 190"),SUM(T2650+W2650),SUM(T2650+V2650+W2650))</f>
        <v>0</v>
      </c>
      <c r="Y2650" s="205"/>
      <c r="Z2650" s="205"/>
      <c r="AA2650" s="206"/>
      <c r="AB2650" s="189" t="n">
        <f aca="false">IF(AA2650="SI",X2650,0)</f>
        <v>0</v>
      </c>
      <c r="AC2650" s="207"/>
      <c r="AD2650" s="207"/>
      <c r="AE2650" s="207"/>
      <c r="AF2650" s="207"/>
      <c r="AG2650" s="207"/>
      <c r="AH2650" s="208"/>
    </row>
    <row r="2651" customFormat="false" ht="13.5" hidden="false" customHeight="true" outlineLevel="0" collapsed="false">
      <c r="A2651" s="22" t="n">
        <v>2650</v>
      </c>
      <c r="B2651" s="180"/>
      <c r="C2651" s="22"/>
      <c r="D2651" s="22"/>
      <c r="E2651" s="22"/>
      <c r="F2651" s="22"/>
      <c r="G2651" s="22"/>
      <c r="H2651" s="183"/>
      <c r="I2651" s="183"/>
      <c r="J2651" s="22"/>
      <c r="K2651" s="191" t="e">
        <f aca="false">VLOOKUP('Altri Costi'!J2651,Legenda!$D$1:$F$258,2)</f>
        <v>#N/A</v>
      </c>
      <c r="L2651" s="22"/>
      <c r="M2651" s="22"/>
      <c r="N2651" s="203"/>
      <c r="O2651" s="183"/>
      <c r="P2651" s="22"/>
      <c r="Q2651" s="203"/>
      <c r="R2651" s="183"/>
      <c r="S2651" s="184" t="n">
        <f aca="false">'Piano Finanziario Annuale'!$F$6</f>
        <v>0</v>
      </c>
      <c r="T2651" s="185" t="n">
        <v>0</v>
      </c>
      <c r="U2651" s="186"/>
      <c r="V2651" s="187" t="n">
        <f aca="false">(T2651*U2651)</f>
        <v>0</v>
      </c>
      <c r="W2651" s="185" t="n">
        <v>0</v>
      </c>
      <c r="X2651" s="185" t="n">
        <f aca="false">IF(OR(S2651="sì",S2651="forfettario 190"),SUM(T2651+W2651),SUM(T2651+V2651+W2651))</f>
        <v>0</v>
      </c>
      <c r="Y2651" s="205"/>
      <c r="Z2651" s="205"/>
      <c r="AA2651" s="206"/>
      <c r="AB2651" s="189" t="n">
        <f aca="false">IF(AA2651="SI",X2651,0)</f>
        <v>0</v>
      </c>
      <c r="AC2651" s="207"/>
      <c r="AD2651" s="207"/>
      <c r="AE2651" s="207"/>
      <c r="AF2651" s="207"/>
      <c r="AG2651" s="207"/>
      <c r="AH2651" s="208"/>
    </row>
    <row r="2652" customFormat="false" ht="13.5" hidden="false" customHeight="true" outlineLevel="0" collapsed="false">
      <c r="A2652" s="22" t="n">
        <v>2651</v>
      </c>
      <c r="B2652" s="180"/>
      <c r="C2652" s="22"/>
      <c r="D2652" s="22"/>
      <c r="E2652" s="22"/>
      <c r="F2652" s="22"/>
      <c r="G2652" s="22"/>
      <c r="H2652" s="183"/>
      <c r="I2652" s="183"/>
      <c r="J2652" s="22"/>
      <c r="K2652" s="191" t="e">
        <f aca="false">VLOOKUP('Altri Costi'!J2652,Legenda!$D$1:$F$258,2)</f>
        <v>#N/A</v>
      </c>
      <c r="L2652" s="22"/>
      <c r="M2652" s="22"/>
      <c r="N2652" s="203"/>
      <c r="O2652" s="183"/>
      <c r="P2652" s="22"/>
      <c r="Q2652" s="203"/>
      <c r="R2652" s="183"/>
      <c r="S2652" s="184" t="n">
        <f aca="false">'Piano Finanziario Annuale'!$F$6</f>
        <v>0</v>
      </c>
      <c r="T2652" s="185" t="n">
        <v>0</v>
      </c>
      <c r="U2652" s="186"/>
      <c r="V2652" s="187" t="n">
        <f aca="false">(T2652*U2652)</f>
        <v>0</v>
      </c>
      <c r="W2652" s="185" t="n">
        <v>0</v>
      </c>
      <c r="X2652" s="185" t="n">
        <f aca="false">IF(OR(S2652="sì",S2652="forfettario 190"),SUM(T2652+W2652),SUM(T2652+V2652+W2652))</f>
        <v>0</v>
      </c>
      <c r="Y2652" s="205"/>
      <c r="Z2652" s="205"/>
      <c r="AA2652" s="206"/>
      <c r="AB2652" s="189" t="n">
        <f aca="false">IF(AA2652="SI",X2652,0)</f>
        <v>0</v>
      </c>
      <c r="AC2652" s="207"/>
      <c r="AD2652" s="207"/>
      <c r="AE2652" s="207"/>
      <c r="AF2652" s="207"/>
      <c r="AG2652" s="207"/>
      <c r="AH2652" s="208"/>
    </row>
    <row r="2653" customFormat="false" ht="13.5" hidden="false" customHeight="true" outlineLevel="0" collapsed="false">
      <c r="A2653" s="22" t="n">
        <v>2652</v>
      </c>
      <c r="B2653" s="180"/>
      <c r="C2653" s="22"/>
      <c r="D2653" s="22"/>
      <c r="E2653" s="22"/>
      <c r="F2653" s="22"/>
      <c r="G2653" s="22"/>
      <c r="H2653" s="183"/>
      <c r="I2653" s="183"/>
      <c r="J2653" s="22"/>
      <c r="K2653" s="191" t="e">
        <f aca="false">VLOOKUP('Altri Costi'!J2653,Legenda!$D$1:$F$258,2)</f>
        <v>#N/A</v>
      </c>
      <c r="L2653" s="22"/>
      <c r="M2653" s="22"/>
      <c r="N2653" s="203"/>
      <c r="O2653" s="183"/>
      <c r="P2653" s="22"/>
      <c r="Q2653" s="203"/>
      <c r="R2653" s="183"/>
      <c r="S2653" s="184" t="n">
        <f aca="false">'Piano Finanziario Annuale'!$F$6</f>
        <v>0</v>
      </c>
      <c r="T2653" s="185" t="n">
        <v>0</v>
      </c>
      <c r="U2653" s="186"/>
      <c r="V2653" s="187" t="n">
        <f aca="false">(T2653*U2653)</f>
        <v>0</v>
      </c>
      <c r="W2653" s="185" t="n">
        <v>0</v>
      </c>
      <c r="X2653" s="185" t="n">
        <f aca="false">IF(OR(S2653="sì",S2653="forfettario 190"),SUM(T2653+W2653),SUM(T2653+V2653+W2653))</f>
        <v>0</v>
      </c>
      <c r="Y2653" s="205"/>
      <c r="Z2653" s="205"/>
      <c r="AA2653" s="206"/>
      <c r="AB2653" s="189" t="n">
        <f aca="false">IF(AA2653="SI",X2653,0)</f>
        <v>0</v>
      </c>
      <c r="AC2653" s="207"/>
      <c r="AD2653" s="207"/>
      <c r="AE2653" s="207"/>
      <c r="AF2653" s="207"/>
      <c r="AG2653" s="207"/>
      <c r="AH2653" s="208"/>
    </row>
    <row r="2654" customFormat="false" ht="13.5" hidden="false" customHeight="true" outlineLevel="0" collapsed="false">
      <c r="A2654" s="22" t="n">
        <v>2653</v>
      </c>
      <c r="B2654" s="180"/>
      <c r="C2654" s="22"/>
      <c r="D2654" s="22"/>
      <c r="E2654" s="22"/>
      <c r="F2654" s="22"/>
      <c r="G2654" s="22"/>
      <c r="H2654" s="183"/>
      <c r="I2654" s="183"/>
      <c r="J2654" s="22"/>
      <c r="K2654" s="191" t="e">
        <f aca="false">VLOOKUP('Altri Costi'!J2654,Legenda!$D$1:$F$258,2)</f>
        <v>#N/A</v>
      </c>
      <c r="L2654" s="22"/>
      <c r="M2654" s="22"/>
      <c r="N2654" s="203"/>
      <c r="O2654" s="183"/>
      <c r="P2654" s="22"/>
      <c r="Q2654" s="203"/>
      <c r="R2654" s="183"/>
      <c r="S2654" s="184" t="n">
        <f aca="false">'Piano Finanziario Annuale'!$F$6</f>
        <v>0</v>
      </c>
      <c r="T2654" s="185" t="n">
        <v>0</v>
      </c>
      <c r="U2654" s="186"/>
      <c r="V2654" s="187" t="n">
        <f aca="false">(T2654*U2654)</f>
        <v>0</v>
      </c>
      <c r="W2654" s="185" t="n">
        <v>0</v>
      </c>
      <c r="X2654" s="185" t="n">
        <f aca="false">IF(OR(S2654="sì",S2654="forfettario 190"),SUM(T2654+W2654),SUM(T2654+V2654+W2654))</f>
        <v>0</v>
      </c>
      <c r="Y2654" s="205"/>
      <c r="Z2654" s="205"/>
      <c r="AA2654" s="206"/>
      <c r="AB2654" s="189" t="n">
        <f aca="false">IF(AA2654="SI",X2654,0)</f>
        <v>0</v>
      </c>
      <c r="AC2654" s="207"/>
      <c r="AD2654" s="207"/>
      <c r="AE2654" s="207"/>
      <c r="AF2654" s="207"/>
      <c r="AG2654" s="207"/>
      <c r="AH2654" s="208"/>
    </row>
    <row r="2655" customFormat="false" ht="13.5" hidden="false" customHeight="true" outlineLevel="0" collapsed="false">
      <c r="A2655" s="22" t="n">
        <v>2654</v>
      </c>
      <c r="B2655" s="180"/>
      <c r="C2655" s="22"/>
      <c r="D2655" s="22"/>
      <c r="E2655" s="22"/>
      <c r="F2655" s="22"/>
      <c r="G2655" s="22"/>
      <c r="H2655" s="183"/>
      <c r="I2655" s="183"/>
      <c r="J2655" s="22"/>
      <c r="K2655" s="191" t="e">
        <f aca="false">VLOOKUP('Altri Costi'!J2655,Legenda!$D$1:$F$258,2)</f>
        <v>#N/A</v>
      </c>
      <c r="L2655" s="22"/>
      <c r="M2655" s="22"/>
      <c r="N2655" s="203"/>
      <c r="O2655" s="183"/>
      <c r="P2655" s="22"/>
      <c r="Q2655" s="203"/>
      <c r="R2655" s="183"/>
      <c r="S2655" s="184" t="n">
        <f aca="false">'Piano Finanziario Annuale'!$F$6</f>
        <v>0</v>
      </c>
      <c r="T2655" s="185" t="n">
        <v>0</v>
      </c>
      <c r="U2655" s="186"/>
      <c r="V2655" s="187" t="n">
        <f aca="false">(T2655*U2655)</f>
        <v>0</v>
      </c>
      <c r="W2655" s="185" t="n">
        <v>0</v>
      </c>
      <c r="X2655" s="185" t="n">
        <f aca="false">IF(OR(S2655="sì",S2655="forfettario 190"),SUM(T2655+W2655),SUM(T2655+V2655+W2655))</f>
        <v>0</v>
      </c>
      <c r="Y2655" s="205"/>
      <c r="Z2655" s="205"/>
      <c r="AA2655" s="206"/>
      <c r="AB2655" s="189" t="n">
        <f aca="false">IF(AA2655="SI",X2655,0)</f>
        <v>0</v>
      </c>
      <c r="AC2655" s="207"/>
      <c r="AD2655" s="207"/>
      <c r="AE2655" s="207"/>
      <c r="AF2655" s="207"/>
      <c r="AG2655" s="207"/>
      <c r="AH2655" s="208"/>
    </row>
    <row r="2656" customFormat="false" ht="13.5" hidden="false" customHeight="true" outlineLevel="0" collapsed="false">
      <c r="A2656" s="22" t="n">
        <v>2655</v>
      </c>
      <c r="B2656" s="180"/>
      <c r="C2656" s="22"/>
      <c r="D2656" s="22"/>
      <c r="E2656" s="22"/>
      <c r="F2656" s="22"/>
      <c r="G2656" s="22"/>
      <c r="H2656" s="183"/>
      <c r="I2656" s="183"/>
      <c r="J2656" s="22"/>
      <c r="K2656" s="191" t="e">
        <f aca="false">VLOOKUP('Altri Costi'!J2656,Legenda!$D$1:$F$258,2)</f>
        <v>#N/A</v>
      </c>
      <c r="L2656" s="22"/>
      <c r="M2656" s="22"/>
      <c r="N2656" s="203"/>
      <c r="O2656" s="183"/>
      <c r="P2656" s="22"/>
      <c r="Q2656" s="203"/>
      <c r="R2656" s="183"/>
      <c r="S2656" s="184" t="n">
        <f aca="false">'Piano Finanziario Annuale'!$F$6</f>
        <v>0</v>
      </c>
      <c r="T2656" s="185" t="n">
        <v>0</v>
      </c>
      <c r="U2656" s="186"/>
      <c r="V2656" s="187" t="n">
        <f aca="false">(T2656*U2656)</f>
        <v>0</v>
      </c>
      <c r="W2656" s="185" t="n">
        <v>0</v>
      </c>
      <c r="X2656" s="185" t="n">
        <f aca="false">IF(OR(S2656="sì",S2656="forfettario 190"),SUM(T2656+W2656),SUM(T2656+V2656+W2656))</f>
        <v>0</v>
      </c>
      <c r="Y2656" s="205"/>
      <c r="Z2656" s="205"/>
      <c r="AA2656" s="206"/>
      <c r="AB2656" s="189" t="n">
        <f aca="false">IF(AA2656="SI",X2656,0)</f>
        <v>0</v>
      </c>
      <c r="AC2656" s="207"/>
      <c r="AD2656" s="207"/>
      <c r="AE2656" s="207"/>
      <c r="AF2656" s="207"/>
      <c r="AG2656" s="207"/>
      <c r="AH2656" s="208"/>
    </row>
    <row r="2657" customFormat="false" ht="13.5" hidden="false" customHeight="true" outlineLevel="0" collapsed="false">
      <c r="A2657" s="22" t="n">
        <v>2656</v>
      </c>
      <c r="B2657" s="180"/>
      <c r="C2657" s="22"/>
      <c r="D2657" s="22"/>
      <c r="E2657" s="22"/>
      <c r="F2657" s="22"/>
      <c r="G2657" s="22"/>
      <c r="H2657" s="183"/>
      <c r="I2657" s="183"/>
      <c r="J2657" s="22"/>
      <c r="K2657" s="191" t="e">
        <f aca="false">VLOOKUP('Altri Costi'!J2657,Legenda!$D$1:$F$258,2)</f>
        <v>#N/A</v>
      </c>
      <c r="L2657" s="22"/>
      <c r="M2657" s="22"/>
      <c r="N2657" s="203"/>
      <c r="O2657" s="183"/>
      <c r="P2657" s="22"/>
      <c r="Q2657" s="203"/>
      <c r="R2657" s="183"/>
      <c r="S2657" s="184" t="n">
        <f aca="false">'Piano Finanziario Annuale'!$F$6</f>
        <v>0</v>
      </c>
      <c r="T2657" s="185" t="n">
        <v>0</v>
      </c>
      <c r="U2657" s="186"/>
      <c r="V2657" s="187" t="n">
        <f aca="false">(T2657*U2657)</f>
        <v>0</v>
      </c>
      <c r="W2657" s="185" t="n">
        <v>0</v>
      </c>
      <c r="X2657" s="185" t="n">
        <f aca="false">IF(OR(S2657="sì",S2657="forfettario 190"),SUM(T2657+W2657),SUM(T2657+V2657+W2657))</f>
        <v>0</v>
      </c>
      <c r="Y2657" s="205"/>
      <c r="Z2657" s="205"/>
      <c r="AA2657" s="206"/>
      <c r="AB2657" s="189" t="n">
        <f aca="false">IF(AA2657="SI",X2657,0)</f>
        <v>0</v>
      </c>
      <c r="AC2657" s="207"/>
      <c r="AD2657" s="207"/>
      <c r="AE2657" s="207"/>
      <c r="AF2657" s="207"/>
      <c r="AG2657" s="207"/>
      <c r="AH2657" s="208"/>
    </row>
    <row r="2658" customFormat="false" ht="13.5" hidden="false" customHeight="true" outlineLevel="0" collapsed="false">
      <c r="A2658" s="22" t="n">
        <v>2657</v>
      </c>
      <c r="B2658" s="180"/>
      <c r="C2658" s="22"/>
      <c r="D2658" s="22"/>
      <c r="E2658" s="22"/>
      <c r="F2658" s="22"/>
      <c r="G2658" s="22"/>
      <c r="H2658" s="183"/>
      <c r="I2658" s="183"/>
      <c r="J2658" s="22"/>
      <c r="K2658" s="191" t="e">
        <f aca="false">VLOOKUP('Altri Costi'!J2658,Legenda!$D$1:$F$258,2)</f>
        <v>#N/A</v>
      </c>
      <c r="L2658" s="22"/>
      <c r="M2658" s="22"/>
      <c r="N2658" s="203"/>
      <c r="O2658" s="183"/>
      <c r="P2658" s="22"/>
      <c r="Q2658" s="203"/>
      <c r="R2658" s="183"/>
      <c r="S2658" s="184" t="n">
        <f aca="false">'Piano Finanziario Annuale'!$F$6</f>
        <v>0</v>
      </c>
      <c r="T2658" s="185" t="n">
        <v>0</v>
      </c>
      <c r="U2658" s="186"/>
      <c r="V2658" s="187" t="n">
        <f aca="false">(T2658*U2658)</f>
        <v>0</v>
      </c>
      <c r="W2658" s="185" t="n">
        <v>0</v>
      </c>
      <c r="X2658" s="185" t="n">
        <f aca="false">IF(OR(S2658="sì",S2658="forfettario 190"),SUM(T2658+W2658),SUM(T2658+V2658+W2658))</f>
        <v>0</v>
      </c>
      <c r="Y2658" s="205"/>
      <c r="Z2658" s="205"/>
      <c r="AA2658" s="206"/>
      <c r="AB2658" s="189" t="n">
        <f aca="false">IF(AA2658="SI",X2658,0)</f>
        <v>0</v>
      </c>
      <c r="AC2658" s="207"/>
      <c r="AD2658" s="207"/>
      <c r="AE2658" s="207"/>
      <c r="AF2658" s="207"/>
      <c r="AG2658" s="207"/>
      <c r="AH2658" s="208"/>
    </row>
    <row r="2659" customFormat="false" ht="13.5" hidden="false" customHeight="true" outlineLevel="0" collapsed="false">
      <c r="A2659" s="22" t="n">
        <v>2658</v>
      </c>
      <c r="B2659" s="180"/>
      <c r="C2659" s="22"/>
      <c r="D2659" s="22"/>
      <c r="E2659" s="22"/>
      <c r="F2659" s="22"/>
      <c r="G2659" s="22"/>
      <c r="H2659" s="183"/>
      <c r="I2659" s="183"/>
      <c r="J2659" s="22"/>
      <c r="K2659" s="191" t="e">
        <f aca="false">VLOOKUP('Altri Costi'!J2659,Legenda!$D$1:$F$258,2)</f>
        <v>#N/A</v>
      </c>
      <c r="L2659" s="22"/>
      <c r="M2659" s="22"/>
      <c r="N2659" s="203"/>
      <c r="O2659" s="183"/>
      <c r="P2659" s="22"/>
      <c r="Q2659" s="203"/>
      <c r="R2659" s="183"/>
      <c r="S2659" s="184" t="n">
        <f aca="false">'Piano Finanziario Annuale'!$F$6</f>
        <v>0</v>
      </c>
      <c r="T2659" s="185" t="n">
        <v>0</v>
      </c>
      <c r="U2659" s="186"/>
      <c r="V2659" s="187" t="n">
        <f aca="false">(T2659*U2659)</f>
        <v>0</v>
      </c>
      <c r="W2659" s="185" t="n">
        <v>0</v>
      </c>
      <c r="X2659" s="185" t="n">
        <f aca="false">IF(OR(S2659="sì",S2659="forfettario 190"),SUM(T2659+W2659),SUM(T2659+V2659+W2659))</f>
        <v>0</v>
      </c>
      <c r="Y2659" s="205"/>
      <c r="Z2659" s="205"/>
      <c r="AA2659" s="206"/>
      <c r="AB2659" s="189" t="n">
        <f aca="false">IF(AA2659="SI",X2659,0)</f>
        <v>0</v>
      </c>
      <c r="AC2659" s="207"/>
      <c r="AD2659" s="207"/>
      <c r="AE2659" s="207"/>
      <c r="AF2659" s="207"/>
      <c r="AG2659" s="207"/>
      <c r="AH2659" s="208"/>
    </row>
    <row r="2660" customFormat="false" ht="13.5" hidden="false" customHeight="true" outlineLevel="0" collapsed="false">
      <c r="A2660" s="22" t="n">
        <v>2659</v>
      </c>
      <c r="B2660" s="180"/>
      <c r="C2660" s="22"/>
      <c r="D2660" s="22"/>
      <c r="E2660" s="22"/>
      <c r="F2660" s="22"/>
      <c r="G2660" s="22"/>
      <c r="H2660" s="183"/>
      <c r="I2660" s="183"/>
      <c r="J2660" s="22"/>
      <c r="K2660" s="191" t="e">
        <f aca="false">VLOOKUP('Altri Costi'!J2660,Legenda!$D$1:$F$258,2)</f>
        <v>#N/A</v>
      </c>
      <c r="L2660" s="22"/>
      <c r="M2660" s="22"/>
      <c r="N2660" s="203"/>
      <c r="O2660" s="183"/>
      <c r="P2660" s="22"/>
      <c r="Q2660" s="203"/>
      <c r="R2660" s="183"/>
      <c r="S2660" s="184" t="n">
        <f aca="false">'Piano Finanziario Annuale'!$F$6</f>
        <v>0</v>
      </c>
      <c r="T2660" s="185" t="n">
        <v>0</v>
      </c>
      <c r="U2660" s="186"/>
      <c r="V2660" s="187" t="n">
        <f aca="false">(T2660*U2660)</f>
        <v>0</v>
      </c>
      <c r="W2660" s="185" t="n">
        <v>0</v>
      </c>
      <c r="X2660" s="185" t="n">
        <f aca="false">IF(OR(S2660="sì",S2660="forfettario 190"),SUM(T2660+W2660),SUM(T2660+V2660+W2660))</f>
        <v>0</v>
      </c>
      <c r="Y2660" s="205"/>
      <c r="Z2660" s="205"/>
      <c r="AA2660" s="206"/>
      <c r="AB2660" s="189" t="n">
        <f aca="false">IF(AA2660="SI",X2660,0)</f>
        <v>0</v>
      </c>
      <c r="AC2660" s="207"/>
      <c r="AD2660" s="207"/>
      <c r="AE2660" s="207"/>
      <c r="AF2660" s="207"/>
      <c r="AG2660" s="207"/>
      <c r="AH2660" s="208"/>
    </row>
    <row r="2661" customFormat="false" ht="13.5" hidden="false" customHeight="true" outlineLevel="0" collapsed="false">
      <c r="A2661" s="22" t="n">
        <v>2660</v>
      </c>
      <c r="B2661" s="180"/>
      <c r="C2661" s="22"/>
      <c r="D2661" s="22"/>
      <c r="E2661" s="22"/>
      <c r="F2661" s="22"/>
      <c r="G2661" s="22"/>
      <c r="H2661" s="183"/>
      <c r="I2661" s="183"/>
      <c r="J2661" s="22"/>
      <c r="K2661" s="191" t="e">
        <f aca="false">VLOOKUP('Altri Costi'!J2661,Legenda!$D$1:$F$258,2)</f>
        <v>#N/A</v>
      </c>
      <c r="L2661" s="22"/>
      <c r="M2661" s="22"/>
      <c r="N2661" s="203"/>
      <c r="O2661" s="183"/>
      <c r="P2661" s="22"/>
      <c r="Q2661" s="203"/>
      <c r="R2661" s="183"/>
      <c r="S2661" s="184" t="n">
        <f aca="false">'Piano Finanziario Annuale'!$F$6</f>
        <v>0</v>
      </c>
      <c r="T2661" s="185" t="n">
        <v>0</v>
      </c>
      <c r="U2661" s="186"/>
      <c r="V2661" s="187" t="n">
        <f aca="false">(T2661*U2661)</f>
        <v>0</v>
      </c>
      <c r="W2661" s="185" t="n">
        <v>0</v>
      </c>
      <c r="X2661" s="185" t="n">
        <f aca="false">IF(OR(S2661="sì",S2661="forfettario 190"),SUM(T2661+W2661),SUM(T2661+V2661+W2661))</f>
        <v>0</v>
      </c>
      <c r="Y2661" s="205"/>
      <c r="Z2661" s="205"/>
      <c r="AA2661" s="206"/>
      <c r="AB2661" s="189" t="n">
        <f aca="false">IF(AA2661="SI",X2661,0)</f>
        <v>0</v>
      </c>
      <c r="AC2661" s="207"/>
      <c r="AD2661" s="207"/>
      <c r="AE2661" s="207"/>
      <c r="AF2661" s="207"/>
      <c r="AG2661" s="207"/>
      <c r="AH2661" s="208"/>
    </row>
    <row r="2662" customFormat="false" ht="13.5" hidden="false" customHeight="true" outlineLevel="0" collapsed="false">
      <c r="A2662" s="22" t="n">
        <v>2661</v>
      </c>
      <c r="B2662" s="180"/>
      <c r="C2662" s="22"/>
      <c r="D2662" s="22"/>
      <c r="E2662" s="22"/>
      <c r="F2662" s="22"/>
      <c r="G2662" s="22"/>
      <c r="H2662" s="183"/>
      <c r="I2662" s="183"/>
      <c r="J2662" s="22"/>
      <c r="K2662" s="191" t="e">
        <f aca="false">VLOOKUP('Altri Costi'!J2662,Legenda!$D$1:$F$258,2)</f>
        <v>#N/A</v>
      </c>
      <c r="L2662" s="22"/>
      <c r="M2662" s="22"/>
      <c r="N2662" s="203"/>
      <c r="O2662" s="183"/>
      <c r="P2662" s="22"/>
      <c r="Q2662" s="203"/>
      <c r="R2662" s="183"/>
      <c r="S2662" s="184" t="n">
        <f aca="false">'Piano Finanziario Annuale'!$F$6</f>
        <v>0</v>
      </c>
      <c r="T2662" s="185" t="n">
        <v>0</v>
      </c>
      <c r="U2662" s="186"/>
      <c r="V2662" s="187" t="n">
        <f aca="false">(T2662*U2662)</f>
        <v>0</v>
      </c>
      <c r="W2662" s="185" t="n">
        <v>0</v>
      </c>
      <c r="X2662" s="185" t="n">
        <f aca="false">IF(OR(S2662="sì",S2662="forfettario 190"),SUM(T2662+W2662),SUM(T2662+V2662+W2662))</f>
        <v>0</v>
      </c>
      <c r="Y2662" s="205"/>
      <c r="Z2662" s="205"/>
      <c r="AA2662" s="206"/>
      <c r="AB2662" s="189" t="n">
        <f aca="false">IF(AA2662="SI",X2662,0)</f>
        <v>0</v>
      </c>
      <c r="AC2662" s="207"/>
      <c r="AD2662" s="207"/>
      <c r="AE2662" s="207"/>
      <c r="AF2662" s="207"/>
      <c r="AG2662" s="207"/>
      <c r="AH2662" s="208"/>
    </row>
    <row r="2663" customFormat="false" ht="13.5" hidden="false" customHeight="true" outlineLevel="0" collapsed="false">
      <c r="A2663" s="22" t="n">
        <v>2662</v>
      </c>
      <c r="B2663" s="180"/>
      <c r="C2663" s="22"/>
      <c r="D2663" s="22"/>
      <c r="E2663" s="22"/>
      <c r="F2663" s="22"/>
      <c r="G2663" s="22"/>
      <c r="H2663" s="183"/>
      <c r="I2663" s="183"/>
      <c r="J2663" s="22"/>
      <c r="K2663" s="191" t="e">
        <f aca="false">VLOOKUP('Altri Costi'!J2663,Legenda!$D$1:$F$258,2)</f>
        <v>#N/A</v>
      </c>
      <c r="L2663" s="22"/>
      <c r="M2663" s="22"/>
      <c r="N2663" s="203"/>
      <c r="O2663" s="183"/>
      <c r="P2663" s="22"/>
      <c r="Q2663" s="203"/>
      <c r="R2663" s="183"/>
      <c r="S2663" s="184" t="n">
        <f aca="false">'Piano Finanziario Annuale'!$F$6</f>
        <v>0</v>
      </c>
      <c r="T2663" s="185" t="n">
        <v>0</v>
      </c>
      <c r="U2663" s="186"/>
      <c r="V2663" s="187" t="n">
        <f aca="false">(T2663*U2663)</f>
        <v>0</v>
      </c>
      <c r="W2663" s="185" t="n">
        <v>0</v>
      </c>
      <c r="X2663" s="185" t="n">
        <f aca="false">IF(OR(S2663="sì",S2663="forfettario 190"),SUM(T2663+W2663),SUM(T2663+V2663+W2663))</f>
        <v>0</v>
      </c>
      <c r="Y2663" s="205"/>
      <c r="Z2663" s="205"/>
      <c r="AA2663" s="206"/>
      <c r="AB2663" s="189" t="n">
        <f aca="false">IF(AA2663="SI",X2663,0)</f>
        <v>0</v>
      </c>
      <c r="AC2663" s="207"/>
      <c r="AD2663" s="207"/>
      <c r="AE2663" s="207"/>
      <c r="AF2663" s="207"/>
      <c r="AG2663" s="207"/>
      <c r="AH2663" s="208"/>
    </row>
    <row r="2664" customFormat="false" ht="13.5" hidden="false" customHeight="true" outlineLevel="0" collapsed="false">
      <c r="A2664" s="22" t="n">
        <v>2663</v>
      </c>
      <c r="B2664" s="180"/>
      <c r="C2664" s="22"/>
      <c r="D2664" s="22"/>
      <c r="E2664" s="22"/>
      <c r="F2664" s="22"/>
      <c r="G2664" s="22"/>
      <c r="H2664" s="183"/>
      <c r="I2664" s="183"/>
      <c r="J2664" s="22"/>
      <c r="K2664" s="191" t="e">
        <f aca="false">VLOOKUP('Altri Costi'!J2664,Legenda!$D$1:$F$258,2)</f>
        <v>#N/A</v>
      </c>
      <c r="L2664" s="22"/>
      <c r="M2664" s="22"/>
      <c r="N2664" s="203"/>
      <c r="O2664" s="183"/>
      <c r="P2664" s="22"/>
      <c r="Q2664" s="203"/>
      <c r="R2664" s="183"/>
      <c r="S2664" s="184" t="n">
        <f aca="false">'Piano Finanziario Annuale'!$F$6</f>
        <v>0</v>
      </c>
      <c r="T2664" s="185" t="n">
        <v>0</v>
      </c>
      <c r="U2664" s="186"/>
      <c r="V2664" s="187" t="n">
        <f aca="false">(T2664*U2664)</f>
        <v>0</v>
      </c>
      <c r="W2664" s="185" t="n">
        <v>0</v>
      </c>
      <c r="X2664" s="185" t="n">
        <f aca="false">IF(OR(S2664="sì",S2664="forfettario 190"),SUM(T2664+W2664),SUM(T2664+V2664+W2664))</f>
        <v>0</v>
      </c>
      <c r="Y2664" s="205"/>
      <c r="Z2664" s="205"/>
      <c r="AA2664" s="206"/>
      <c r="AB2664" s="189" t="n">
        <f aca="false">IF(AA2664="SI",X2664,0)</f>
        <v>0</v>
      </c>
      <c r="AC2664" s="207"/>
      <c r="AD2664" s="207"/>
      <c r="AE2664" s="207"/>
      <c r="AF2664" s="207"/>
      <c r="AG2664" s="207"/>
      <c r="AH2664" s="208"/>
    </row>
    <row r="2665" customFormat="false" ht="13.5" hidden="false" customHeight="true" outlineLevel="0" collapsed="false">
      <c r="A2665" s="22" t="n">
        <v>2664</v>
      </c>
      <c r="B2665" s="180"/>
      <c r="C2665" s="22"/>
      <c r="D2665" s="22"/>
      <c r="E2665" s="22"/>
      <c r="F2665" s="22"/>
      <c r="G2665" s="22"/>
      <c r="H2665" s="183"/>
      <c r="I2665" s="183"/>
      <c r="J2665" s="22"/>
      <c r="K2665" s="191" t="e">
        <f aca="false">VLOOKUP('Altri Costi'!J2665,Legenda!$D$1:$F$258,2)</f>
        <v>#N/A</v>
      </c>
      <c r="L2665" s="22"/>
      <c r="M2665" s="22"/>
      <c r="N2665" s="203"/>
      <c r="O2665" s="183"/>
      <c r="P2665" s="22"/>
      <c r="Q2665" s="203"/>
      <c r="R2665" s="183"/>
      <c r="S2665" s="184" t="n">
        <f aca="false">'Piano Finanziario Annuale'!$F$6</f>
        <v>0</v>
      </c>
      <c r="T2665" s="185" t="n">
        <v>0</v>
      </c>
      <c r="U2665" s="186"/>
      <c r="V2665" s="187" t="n">
        <f aca="false">(T2665*U2665)</f>
        <v>0</v>
      </c>
      <c r="W2665" s="185" t="n">
        <v>0</v>
      </c>
      <c r="X2665" s="185" t="n">
        <f aca="false">IF(OR(S2665="sì",S2665="forfettario 190"),SUM(T2665+W2665),SUM(T2665+V2665+W2665))</f>
        <v>0</v>
      </c>
      <c r="Y2665" s="205"/>
      <c r="Z2665" s="205"/>
      <c r="AA2665" s="206"/>
      <c r="AB2665" s="189" t="n">
        <f aca="false">IF(AA2665="SI",X2665,0)</f>
        <v>0</v>
      </c>
      <c r="AC2665" s="207"/>
      <c r="AD2665" s="207"/>
      <c r="AE2665" s="207"/>
      <c r="AF2665" s="207"/>
      <c r="AG2665" s="207"/>
      <c r="AH2665" s="208"/>
    </row>
    <row r="2666" customFormat="false" ht="13.5" hidden="false" customHeight="true" outlineLevel="0" collapsed="false">
      <c r="A2666" s="22" t="n">
        <v>2665</v>
      </c>
      <c r="B2666" s="180"/>
      <c r="C2666" s="22"/>
      <c r="D2666" s="22"/>
      <c r="E2666" s="22"/>
      <c r="F2666" s="22"/>
      <c r="G2666" s="22"/>
      <c r="H2666" s="183"/>
      <c r="I2666" s="183"/>
      <c r="J2666" s="22"/>
      <c r="K2666" s="191" t="e">
        <f aca="false">VLOOKUP('Altri Costi'!J2666,Legenda!$D$1:$F$258,2)</f>
        <v>#N/A</v>
      </c>
      <c r="L2666" s="22"/>
      <c r="M2666" s="22"/>
      <c r="N2666" s="203"/>
      <c r="O2666" s="183"/>
      <c r="P2666" s="22"/>
      <c r="Q2666" s="203"/>
      <c r="R2666" s="183"/>
      <c r="S2666" s="184" t="n">
        <f aca="false">'Piano Finanziario Annuale'!$F$6</f>
        <v>0</v>
      </c>
      <c r="T2666" s="185" t="n">
        <v>0</v>
      </c>
      <c r="U2666" s="186"/>
      <c r="V2666" s="187" t="n">
        <f aca="false">(T2666*U2666)</f>
        <v>0</v>
      </c>
      <c r="W2666" s="185" t="n">
        <v>0</v>
      </c>
      <c r="X2666" s="185" t="n">
        <f aca="false">IF(OR(S2666="sì",S2666="forfettario 190"),SUM(T2666+W2666),SUM(T2666+V2666+W2666))</f>
        <v>0</v>
      </c>
      <c r="Y2666" s="205"/>
      <c r="Z2666" s="205"/>
      <c r="AA2666" s="206"/>
      <c r="AB2666" s="189" t="n">
        <f aca="false">IF(AA2666="SI",X2666,0)</f>
        <v>0</v>
      </c>
      <c r="AC2666" s="207"/>
      <c r="AD2666" s="207"/>
      <c r="AE2666" s="207"/>
      <c r="AF2666" s="207"/>
      <c r="AG2666" s="207"/>
      <c r="AH2666" s="208"/>
    </row>
    <row r="2667" customFormat="false" ht="13.5" hidden="false" customHeight="true" outlineLevel="0" collapsed="false">
      <c r="A2667" s="22" t="n">
        <v>2666</v>
      </c>
      <c r="B2667" s="180"/>
      <c r="C2667" s="22"/>
      <c r="D2667" s="22"/>
      <c r="E2667" s="22"/>
      <c r="F2667" s="22"/>
      <c r="G2667" s="22"/>
      <c r="H2667" s="183"/>
      <c r="I2667" s="183"/>
      <c r="J2667" s="22"/>
      <c r="K2667" s="191" t="e">
        <f aca="false">VLOOKUP('Altri Costi'!J2667,Legenda!$D$1:$F$258,2)</f>
        <v>#N/A</v>
      </c>
      <c r="L2667" s="22"/>
      <c r="M2667" s="22"/>
      <c r="N2667" s="203"/>
      <c r="O2667" s="183"/>
      <c r="P2667" s="22"/>
      <c r="Q2667" s="203"/>
      <c r="R2667" s="183"/>
      <c r="S2667" s="184" t="n">
        <f aca="false">'Piano Finanziario Annuale'!$F$6</f>
        <v>0</v>
      </c>
      <c r="T2667" s="185" t="n">
        <v>0</v>
      </c>
      <c r="U2667" s="186"/>
      <c r="V2667" s="187" t="n">
        <f aca="false">(T2667*U2667)</f>
        <v>0</v>
      </c>
      <c r="W2667" s="185" t="n">
        <v>0</v>
      </c>
      <c r="X2667" s="185" t="n">
        <f aca="false">IF(OR(S2667="sì",S2667="forfettario 190"),SUM(T2667+W2667),SUM(T2667+V2667+W2667))</f>
        <v>0</v>
      </c>
      <c r="Y2667" s="205"/>
      <c r="Z2667" s="205"/>
      <c r="AA2667" s="206"/>
      <c r="AB2667" s="189" t="n">
        <f aca="false">IF(AA2667="SI",X2667,0)</f>
        <v>0</v>
      </c>
      <c r="AC2667" s="207"/>
      <c r="AD2667" s="207"/>
      <c r="AE2667" s="207"/>
      <c r="AF2667" s="207"/>
      <c r="AG2667" s="207"/>
      <c r="AH2667" s="208"/>
    </row>
    <row r="2668" customFormat="false" ht="13.5" hidden="false" customHeight="true" outlineLevel="0" collapsed="false">
      <c r="A2668" s="22" t="n">
        <v>2667</v>
      </c>
      <c r="B2668" s="180"/>
      <c r="C2668" s="22"/>
      <c r="D2668" s="22"/>
      <c r="E2668" s="22"/>
      <c r="F2668" s="22"/>
      <c r="G2668" s="22"/>
      <c r="H2668" s="183"/>
      <c r="I2668" s="183"/>
      <c r="J2668" s="22"/>
      <c r="K2668" s="191" t="e">
        <f aca="false">VLOOKUP('Altri Costi'!J2668,Legenda!$D$1:$F$258,2)</f>
        <v>#N/A</v>
      </c>
      <c r="L2668" s="22"/>
      <c r="M2668" s="22"/>
      <c r="N2668" s="203"/>
      <c r="O2668" s="183"/>
      <c r="P2668" s="22"/>
      <c r="Q2668" s="203"/>
      <c r="R2668" s="183"/>
      <c r="S2668" s="184" t="n">
        <f aca="false">'Piano Finanziario Annuale'!$F$6</f>
        <v>0</v>
      </c>
      <c r="T2668" s="185" t="n">
        <v>0</v>
      </c>
      <c r="U2668" s="186"/>
      <c r="V2668" s="187" t="n">
        <f aca="false">(T2668*U2668)</f>
        <v>0</v>
      </c>
      <c r="W2668" s="185" t="n">
        <v>0</v>
      </c>
      <c r="X2668" s="185" t="n">
        <f aca="false">IF(OR(S2668="sì",S2668="forfettario 190"),SUM(T2668+W2668),SUM(T2668+V2668+W2668))</f>
        <v>0</v>
      </c>
      <c r="Y2668" s="205"/>
      <c r="Z2668" s="205"/>
      <c r="AA2668" s="206"/>
      <c r="AB2668" s="189" t="n">
        <f aca="false">IF(AA2668="SI",X2668,0)</f>
        <v>0</v>
      </c>
      <c r="AC2668" s="207"/>
      <c r="AD2668" s="207"/>
      <c r="AE2668" s="207"/>
      <c r="AF2668" s="207"/>
      <c r="AG2668" s="207"/>
      <c r="AH2668" s="208"/>
    </row>
    <row r="2669" customFormat="false" ht="13.5" hidden="false" customHeight="true" outlineLevel="0" collapsed="false">
      <c r="A2669" s="22" t="n">
        <v>2668</v>
      </c>
      <c r="B2669" s="180"/>
      <c r="C2669" s="22"/>
      <c r="D2669" s="22"/>
      <c r="E2669" s="22"/>
      <c r="F2669" s="22"/>
      <c r="G2669" s="22"/>
      <c r="H2669" s="183"/>
      <c r="I2669" s="183"/>
      <c r="J2669" s="22"/>
      <c r="K2669" s="191" t="e">
        <f aca="false">VLOOKUP('Altri Costi'!J2669,Legenda!$D$1:$F$258,2)</f>
        <v>#N/A</v>
      </c>
      <c r="L2669" s="22"/>
      <c r="M2669" s="22"/>
      <c r="N2669" s="203"/>
      <c r="O2669" s="183"/>
      <c r="P2669" s="22"/>
      <c r="Q2669" s="203"/>
      <c r="R2669" s="183"/>
      <c r="S2669" s="184" t="n">
        <f aca="false">'Piano Finanziario Annuale'!$F$6</f>
        <v>0</v>
      </c>
      <c r="T2669" s="185" t="n">
        <v>0</v>
      </c>
      <c r="U2669" s="186"/>
      <c r="V2669" s="187" t="n">
        <f aca="false">(T2669*U2669)</f>
        <v>0</v>
      </c>
      <c r="W2669" s="185" t="n">
        <v>0</v>
      </c>
      <c r="X2669" s="185" t="n">
        <f aca="false">IF(OR(S2669="sì",S2669="forfettario 190"),SUM(T2669+W2669),SUM(T2669+V2669+W2669))</f>
        <v>0</v>
      </c>
      <c r="Y2669" s="205"/>
      <c r="Z2669" s="205"/>
      <c r="AA2669" s="206"/>
      <c r="AB2669" s="189" t="n">
        <f aca="false">IF(AA2669="SI",X2669,0)</f>
        <v>0</v>
      </c>
      <c r="AC2669" s="207"/>
      <c r="AD2669" s="207"/>
      <c r="AE2669" s="207"/>
      <c r="AF2669" s="207"/>
      <c r="AG2669" s="207"/>
      <c r="AH2669" s="208"/>
    </row>
    <row r="2670" customFormat="false" ht="13.5" hidden="false" customHeight="true" outlineLevel="0" collapsed="false">
      <c r="A2670" s="22" t="n">
        <v>2669</v>
      </c>
      <c r="B2670" s="180"/>
      <c r="C2670" s="22"/>
      <c r="D2670" s="22"/>
      <c r="E2670" s="22"/>
      <c r="F2670" s="22"/>
      <c r="G2670" s="22"/>
      <c r="H2670" s="183"/>
      <c r="I2670" s="183"/>
      <c r="J2670" s="22"/>
      <c r="K2670" s="191" t="e">
        <f aca="false">VLOOKUP('Altri Costi'!J2670,Legenda!$D$1:$F$258,2)</f>
        <v>#N/A</v>
      </c>
      <c r="L2670" s="22"/>
      <c r="M2670" s="22"/>
      <c r="N2670" s="203"/>
      <c r="O2670" s="183"/>
      <c r="P2670" s="22"/>
      <c r="Q2670" s="203"/>
      <c r="R2670" s="183"/>
      <c r="S2670" s="184" t="n">
        <f aca="false">'Piano Finanziario Annuale'!$F$6</f>
        <v>0</v>
      </c>
      <c r="T2670" s="185" t="n">
        <v>0</v>
      </c>
      <c r="U2670" s="186"/>
      <c r="V2670" s="187" t="n">
        <f aca="false">(T2670*U2670)</f>
        <v>0</v>
      </c>
      <c r="W2670" s="185" t="n">
        <v>0</v>
      </c>
      <c r="X2670" s="185" t="n">
        <f aca="false">IF(OR(S2670="sì",S2670="forfettario 190"),SUM(T2670+W2670),SUM(T2670+V2670+W2670))</f>
        <v>0</v>
      </c>
      <c r="Y2670" s="205"/>
      <c r="Z2670" s="205"/>
      <c r="AA2670" s="206"/>
      <c r="AB2670" s="189" t="n">
        <f aca="false">IF(AA2670="SI",X2670,0)</f>
        <v>0</v>
      </c>
      <c r="AC2670" s="207"/>
      <c r="AD2670" s="207"/>
      <c r="AE2670" s="207"/>
      <c r="AF2670" s="207"/>
      <c r="AG2670" s="207"/>
      <c r="AH2670" s="208"/>
    </row>
    <row r="2671" customFormat="false" ht="13.5" hidden="false" customHeight="true" outlineLevel="0" collapsed="false">
      <c r="A2671" s="22" t="n">
        <v>2670</v>
      </c>
      <c r="B2671" s="180"/>
      <c r="C2671" s="22"/>
      <c r="D2671" s="22"/>
      <c r="E2671" s="22"/>
      <c r="F2671" s="22"/>
      <c r="G2671" s="22"/>
      <c r="H2671" s="183"/>
      <c r="I2671" s="183"/>
      <c r="J2671" s="22"/>
      <c r="K2671" s="191" t="e">
        <f aca="false">VLOOKUP('Altri Costi'!J2671,Legenda!$D$1:$F$258,2)</f>
        <v>#N/A</v>
      </c>
      <c r="L2671" s="22"/>
      <c r="M2671" s="22"/>
      <c r="N2671" s="203"/>
      <c r="O2671" s="183"/>
      <c r="P2671" s="22"/>
      <c r="Q2671" s="203"/>
      <c r="R2671" s="183"/>
      <c r="S2671" s="184" t="n">
        <f aca="false">'Piano Finanziario Annuale'!$F$6</f>
        <v>0</v>
      </c>
      <c r="T2671" s="185" t="n">
        <v>0</v>
      </c>
      <c r="U2671" s="186"/>
      <c r="V2671" s="187" t="n">
        <f aca="false">(T2671*U2671)</f>
        <v>0</v>
      </c>
      <c r="W2671" s="185" t="n">
        <v>0</v>
      </c>
      <c r="X2671" s="185" t="n">
        <f aca="false">IF(OR(S2671="sì",S2671="forfettario 190"),SUM(T2671+W2671),SUM(T2671+V2671+W2671))</f>
        <v>0</v>
      </c>
      <c r="Y2671" s="205"/>
      <c r="Z2671" s="205"/>
      <c r="AA2671" s="206"/>
      <c r="AB2671" s="189" t="n">
        <f aca="false">IF(AA2671="SI",X2671,0)</f>
        <v>0</v>
      </c>
      <c r="AC2671" s="207"/>
      <c r="AD2671" s="207"/>
      <c r="AE2671" s="207"/>
      <c r="AF2671" s="207"/>
      <c r="AG2671" s="207"/>
      <c r="AH2671" s="208"/>
    </row>
    <row r="2672" customFormat="false" ht="13.5" hidden="false" customHeight="true" outlineLevel="0" collapsed="false">
      <c r="A2672" s="22" t="n">
        <v>2671</v>
      </c>
      <c r="B2672" s="180"/>
      <c r="C2672" s="22"/>
      <c r="D2672" s="22"/>
      <c r="E2672" s="22"/>
      <c r="F2672" s="22"/>
      <c r="G2672" s="22"/>
      <c r="H2672" s="183"/>
      <c r="I2672" s="183"/>
      <c r="J2672" s="22"/>
      <c r="K2672" s="191" t="e">
        <f aca="false">VLOOKUP('Altri Costi'!J2672,Legenda!$D$1:$F$258,2)</f>
        <v>#N/A</v>
      </c>
      <c r="L2672" s="22"/>
      <c r="M2672" s="22"/>
      <c r="N2672" s="203"/>
      <c r="O2672" s="183"/>
      <c r="P2672" s="22"/>
      <c r="Q2672" s="203"/>
      <c r="R2672" s="183"/>
      <c r="S2672" s="184" t="n">
        <f aca="false">'Piano Finanziario Annuale'!$F$6</f>
        <v>0</v>
      </c>
      <c r="T2672" s="185" t="n">
        <v>0</v>
      </c>
      <c r="U2672" s="186"/>
      <c r="V2672" s="187" t="n">
        <f aca="false">(T2672*U2672)</f>
        <v>0</v>
      </c>
      <c r="W2672" s="185" t="n">
        <v>0</v>
      </c>
      <c r="X2672" s="185" t="n">
        <f aca="false">IF(OR(S2672="sì",S2672="forfettario 190"),SUM(T2672+W2672),SUM(T2672+V2672+W2672))</f>
        <v>0</v>
      </c>
      <c r="Y2672" s="205"/>
      <c r="Z2672" s="205"/>
      <c r="AA2672" s="206"/>
      <c r="AB2672" s="189" t="n">
        <f aca="false">IF(AA2672="SI",X2672,0)</f>
        <v>0</v>
      </c>
      <c r="AC2672" s="207"/>
      <c r="AD2672" s="207"/>
      <c r="AE2672" s="207"/>
      <c r="AF2672" s="207"/>
      <c r="AG2672" s="207"/>
      <c r="AH2672" s="208"/>
    </row>
    <row r="2673" customFormat="false" ht="13.5" hidden="false" customHeight="true" outlineLevel="0" collapsed="false">
      <c r="A2673" s="22" t="n">
        <v>2672</v>
      </c>
      <c r="B2673" s="180"/>
      <c r="C2673" s="22"/>
      <c r="D2673" s="22"/>
      <c r="E2673" s="22"/>
      <c r="F2673" s="22"/>
      <c r="G2673" s="22"/>
      <c r="H2673" s="183"/>
      <c r="I2673" s="183"/>
      <c r="J2673" s="22"/>
      <c r="K2673" s="191" t="e">
        <f aca="false">VLOOKUP('Altri Costi'!J2673,Legenda!$D$1:$F$258,2)</f>
        <v>#N/A</v>
      </c>
      <c r="L2673" s="22"/>
      <c r="M2673" s="22"/>
      <c r="N2673" s="203"/>
      <c r="O2673" s="183"/>
      <c r="P2673" s="22"/>
      <c r="Q2673" s="203"/>
      <c r="R2673" s="183"/>
      <c r="S2673" s="184" t="n">
        <f aca="false">'Piano Finanziario Annuale'!$F$6</f>
        <v>0</v>
      </c>
      <c r="T2673" s="185" t="n">
        <v>0</v>
      </c>
      <c r="U2673" s="186"/>
      <c r="V2673" s="187" t="n">
        <f aca="false">(T2673*U2673)</f>
        <v>0</v>
      </c>
      <c r="W2673" s="185" t="n">
        <v>0</v>
      </c>
      <c r="X2673" s="185" t="n">
        <f aca="false">IF(OR(S2673="sì",S2673="forfettario 190"),SUM(T2673+W2673),SUM(T2673+V2673+W2673))</f>
        <v>0</v>
      </c>
      <c r="Y2673" s="205"/>
      <c r="Z2673" s="205"/>
      <c r="AA2673" s="206"/>
      <c r="AB2673" s="189" t="n">
        <f aca="false">IF(AA2673="SI",X2673,0)</f>
        <v>0</v>
      </c>
      <c r="AC2673" s="207"/>
      <c r="AD2673" s="207"/>
      <c r="AE2673" s="207"/>
      <c r="AF2673" s="207"/>
      <c r="AG2673" s="207"/>
      <c r="AH2673" s="208"/>
    </row>
    <row r="2674" customFormat="false" ht="13.5" hidden="false" customHeight="true" outlineLevel="0" collapsed="false">
      <c r="A2674" s="22" t="n">
        <v>2673</v>
      </c>
      <c r="B2674" s="180"/>
      <c r="C2674" s="22"/>
      <c r="D2674" s="22"/>
      <c r="E2674" s="22"/>
      <c r="F2674" s="22"/>
      <c r="G2674" s="22"/>
      <c r="H2674" s="183"/>
      <c r="I2674" s="183"/>
      <c r="J2674" s="22"/>
      <c r="K2674" s="191" t="e">
        <f aca="false">VLOOKUP('Altri Costi'!J2674,Legenda!$D$1:$F$258,2)</f>
        <v>#N/A</v>
      </c>
      <c r="L2674" s="22"/>
      <c r="M2674" s="22"/>
      <c r="N2674" s="203"/>
      <c r="O2674" s="183"/>
      <c r="P2674" s="22"/>
      <c r="Q2674" s="203"/>
      <c r="R2674" s="183"/>
      <c r="S2674" s="184" t="n">
        <f aca="false">'Piano Finanziario Annuale'!$F$6</f>
        <v>0</v>
      </c>
      <c r="T2674" s="185" t="n">
        <v>0</v>
      </c>
      <c r="U2674" s="186"/>
      <c r="V2674" s="187" t="n">
        <f aca="false">(T2674*U2674)</f>
        <v>0</v>
      </c>
      <c r="W2674" s="185" t="n">
        <v>0</v>
      </c>
      <c r="X2674" s="185" t="n">
        <f aca="false">IF(OR(S2674="sì",S2674="forfettario 190"),SUM(T2674+W2674),SUM(T2674+V2674+W2674))</f>
        <v>0</v>
      </c>
      <c r="Y2674" s="205"/>
      <c r="Z2674" s="205"/>
      <c r="AA2674" s="206"/>
      <c r="AB2674" s="189" t="n">
        <f aca="false">IF(AA2674="SI",X2674,0)</f>
        <v>0</v>
      </c>
      <c r="AC2674" s="207"/>
      <c r="AD2674" s="207"/>
      <c r="AE2674" s="207"/>
      <c r="AF2674" s="207"/>
      <c r="AG2674" s="207"/>
      <c r="AH2674" s="208"/>
    </row>
    <row r="2675" customFormat="false" ht="13.5" hidden="false" customHeight="true" outlineLevel="0" collapsed="false">
      <c r="A2675" s="22" t="n">
        <v>2674</v>
      </c>
      <c r="B2675" s="180"/>
      <c r="C2675" s="22"/>
      <c r="D2675" s="22"/>
      <c r="E2675" s="22"/>
      <c r="F2675" s="22"/>
      <c r="G2675" s="22"/>
      <c r="H2675" s="183"/>
      <c r="I2675" s="183"/>
      <c r="J2675" s="22"/>
      <c r="K2675" s="191" t="e">
        <f aca="false">VLOOKUP('Altri Costi'!J2675,Legenda!$D$1:$F$258,2)</f>
        <v>#N/A</v>
      </c>
      <c r="L2675" s="22"/>
      <c r="M2675" s="22"/>
      <c r="N2675" s="203"/>
      <c r="O2675" s="183"/>
      <c r="P2675" s="22"/>
      <c r="Q2675" s="203"/>
      <c r="R2675" s="183"/>
      <c r="S2675" s="184" t="n">
        <f aca="false">'Piano Finanziario Annuale'!$F$6</f>
        <v>0</v>
      </c>
      <c r="T2675" s="185" t="n">
        <v>0</v>
      </c>
      <c r="U2675" s="186"/>
      <c r="V2675" s="187" t="n">
        <f aca="false">(T2675*U2675)</f>
        <v>0</v>
      </c>
      <c r="W2675" s="185" t="n">
        <v>0</v>
      </c>
      <c r="X2675" s="185" t="n">
        <f aca="false">IF(OR(S2675="sì",S2675="forfettario 190"),SUM(T2675+W2675),SUM(T2675+V2675+W2675))</f>
        <v>0</v>
      </c>
      <c r="Y2675" s="205"/>
      <c r="Z2675" s="205"/>
      <c r="AA2675" s="206"/>
      <c r="AB2675" s="189" t="n">
        <f aca="false">IF(AA2675="SI",X2675,0)</f>
        <v>0</v>
      </c>
      <c r="AC2675" s="207"/>
      <c r="AD2675" s="207"/>
      <c r="AE2675" s="207"/>
      <c r="AF2675" s="207"/>
      <c r="AG2675" s="207"/>
      <c r="AH2675" s="208"/>
    </row>
    <row r="2676" customFormat="false" ht="13.5" hidden="false" customHeight="true" outlineLevel="0" collapsed="false">
      <c r="A2676" s="22" t="n">
        <v>2675</v>
      </c>
      <c r="B2676" s="180"/>
      <c r="C2676" s="22"/>
      <c r="D2676" s="22"/>
      <c r="E2676" s="22"/>
      <c r="F2676" s="22"/>
      <c r="G2676" s="22"/>
      <c r="H2676" s="183"/>
      <c r="I2676" s="183"/>
      <c r="J2676" s="22"/>
      <c r="K2676" s="191" t="e">
        <f aca="false">VLOOKUP('Altri Costi'!J2676,Legenda!$D$1:$F$258,2)</f>
        <v>#N/A</v>
      </c>
      <c r="L2676" s="22"/>
      <c r="M2676" s="22"/>
      <c r="N2676" s="203"/>
      <c r="O2676" s="183"/>
      <c r="P2676" s="22"/>
      <c r="Q2676" s="203"/>
      <c r="R2676" s="183"/>
      <c r="S2676" s="184" t="n">
        <f aca="false">'Piano Finanziario Annuale'!$F$6</f>
        <v>0</v>
      </c>
      <c r="T2676" s="185" t="n">
        <v>0</v>
      </c>
      <c r="U2676" s="186"/>
      <c r="V2676" s="187" t="n">
        <f aca="false">(T2676*U2676)</f>
        <v>0</v>
      </c>
      <c r="W2676" s="185" t="n">
        <v>0</v>
      </c>
      <c r="X2676" s="185" t="n">
        <f aca="false">IF(OR(S2676="sì",S2676="forfettario 190"),SUM(T2676+W2676),SUM(T2676+V2676+W2676))</f>
        <v>0</v>
      </c>
      <c r="Y2676" s="205"/>
      <c r="Z2676" s="205"/>
      <c r="AA2676" s="206"/>
      <c r="AB2676" s="189" t="n">
        <f aca="false">IF(AA2676="SI",X2676,0)</f>
        <v>0</v>
      </c>
      <c r="AC2676" s="207"/>
      <c r="AD2676" s="207"/>
      <c r="AE2676" s="207"/>
      <c r="AF2676" s="207"/>
      <c r="AG2676" s="207"/>
      <c r="AH2676" s="208"/>
    </row>
    <row r="2677" customFormat="false" ht="13.5" hidden="false" customHeight="true" outlineLevel="0" collapsed="false">
      <c r="A2677" s="22" t="n">
        <v>2676</v>
      </c>
      <c r="B2677" s="180"/>
      <c r="C2677" s="22"/>
      <c r="D2677" s="22"/>
      <c r="E2677" s="22"/>
      <c r="F2677" s="22"/>
      <c r="G2677" s="22"/>
      <c r="H2677" s="183"/>
      <c r="I2677" s="183"/>
      <c r="J2677" s="22"/>
      <c r="K2677" s="191" t="e">
        <f aca="false">VLOOKUP('Altri Costi'!J2677,Legenda!$D$1:$F$258,2)</f>
        <v>#N/A</v>
      </c>
      <c r="L2677" s="22"/>
      <c r="M2677" s="22"/>
      <c r="N2677" s="203"/>
      <c r="O2677" s="183"/>
      <c r="P2677" s="22"/>
      <c r="Q2677" s="203"/>
      <c r="R2677" s="183"/>
      <c r="S2677" s="184" t="n">
        <f aca="false">'Piano Finanziario Annuale'!$F$6</f>
        <v>0</v>
      </c>
      <c r="T2677" s="185" t="n">
        <v>0</v>
      </c>
      <c r="U2677" s="186"/>
      <c r="V2677" s="187" t="n">
        <f aca="false">(T2677*U2677)</f>
        <v>0</v>
      </c>
      <c r="W2677" s="185" t="n">
        <v>0</v>
      </c>
      <c r="X2677" s="185" t="n">
        <f aca="false">IF(OR(S2677="sì",S2677="forfettario 190"),SUM(T2677+W2677),SUM(T2677+V2677+W2677))</f>
        <v>0</v>
      </c>
      <c r="Y2677" s="205"/>
      <c r="Z2677" s="205"/>
      <c r="AA2677" s="206"/>
      <c r="AB2677" s="189" t="n">
        <f aca="false">IF(AA2677="SI",X2677,0)</f>
        <v>0</v>
      </c>
      <c r="AC2677" s="207"/>
      <c r="AD2677" s="207"/>
      <c r="AE2677" s="207"/>
      <c r="AF2677" s="207"/>
      <c r="AG2677" s="207"/>
      <c r="AH2677" s="208"/>
    </row>
    <row r="2678" customFormat="false" ht="13.5" hidden="false" customHeight="true" outlineLevel="0" collapsed="false">
      <c r="A2678" s="22" t="n">
        <v>2677</v>
      </c>
      <c r="B2678" s="180"/>
      <c r="C2678" s="22"/>
      <c r="D2678" s="22"/>
      <c r="E2678" s="22"/>
      <c r="F2678" s="22"/>
      <c r="G2678" s="22"/>
      <c r="H2678" s="183"/>
      <c r="I2678" s="183"/>
      <c r="J2678" s="22"/>
      <c r="K2678" s="191" t="e">
        <f aca="false">VLOOKUP('Altri Costi'!J2678,Legenda!$D$1:$F$258,2)</f>
        <v>#N/A</v>
      </c>
      <c r="L2678" s="22"/>
      <c r="M2678" s="22"/>
      <c r="N2678" s="203"/>
      <c r="O2678" s="183"/>
      <c r="P2678" s="22"/>
      <c r="Q2678" s="203"/>
      <c r="R2678" s="183"/>
      <c r="S2678" s="184" t="n">
        <f aca="false">'Piano Finanziario Annuale'!$F$6</f>
        <v>0</v>
      </c>
      <c r="T2678" s="185" t="n">
        <v>0</v>
      </c>
      <c r="U2678" s="186"/>
      <c r="V2678" s="187" t="n">
        <f aca="false">(T2678*U2678)</f>
        <v>0</v>
      </c>
      <c r="W2678" s="185" t="n">
        <v>0</v>
      </c>
      <c r="X2678" s="185" t="n">
        <f aca="false">IF(OR(S2678="sì",S2678="forfettario 190"),SUM(T2678+W2678),SUM(T2678+V2678+W2678))</f>
        <v>0</v>
      </c>
      <c r="Y2678" s="205"/>
      <c r="Z2678" s="205"/>
      <c r="AA2678" s="206"/>
      <c r="AB2678" s="189" t="n">
        <f aca="false">IF(AA2678="SI",X2678,0)</f>
        <v>0</v>
      </c>
      <c r="AC2678" s="207"/>
      <c r="AD2678" s="207"/>
      <c r="AE2678" s="207"/>
      <c r="AF2678" s="207"/>
      <c r="AG2678" s="207"/>
      <c r="AH2678" s="208"/>
    </row>
    <row r="2679" customFormat="false" ht="13.5" hidden="false" customHeight="true" outlineLevel="0" collapsed="false">
      <c r="A2679" s="22" t="n">
        <v>2678</v>
      </c>
      <c r="B2679" s="180"/>
      <c r="C2679" s="22"/>
      <c r="D2679" s="22"/>
      <c r="E2679" s="22"/>
      <c r="F2679" s="22"/>
      <c r="G2679" s="22"/>
      <c r="H2679" s="183"/>
      <c r="I2679" s="183"/>
      <c r="J2679" s="22"/>
      <c r="K2679" s="191" t="e">
        <f aca="false">VLOOKUP('Altri Costi'!J2679,Legenda!$D$1:$F$258,2)</f>
        <v>#N/A</v>
      </c>
      <c r="L2679" s="22"/>
      <c r="M2679" s="22"/>
      <c r="N2679" s="203"/>
      <c r="O2679" s="183"/>
      <c r="P2679" s="22"/>
      <c r="Q2679" s="203"/>
      <c r="R2679" s="183"/>
      <c r="S2679" s="184" t="n">
        <f aca="false">'Piano Finanziario Annuale'!$F$6</f>
        <v>0</v>
      </c>
      <c r="T2679" s="185" t="n">
        <v>0</v>
      </c>
      <c r="U2679" s="186"/>
      <c r="V2679" s="187" t="n">
        <f aca="false">(T2679*U2679)</f>
        <v>0</v>
      </c>
      <c r="W2679" s="185" t="n">
        <v>0</v>
      </c>
      <c r="X2679" s="185" t="n">
        <f aca="false">IF(OR(S2679="sì",S2679="forfettario 190"),SUM(T2679+W2679),SUM(T2679+V2679+W2679))</f>
        <v>0</v>
      </c>
      <c r="Y2679" s="205"/>
      <c r="Z2679" s="205"/>
      <c r="AA2679" s="206"/>
      <c r="AB2679" s="189" t="n">
        <f aca="false">IF(AA2679="SI",X2679,0)</f>
        <v>0</v>
      </c>
      <c r="AC2679" s="207"/>
      <c r="AD2679" s="207"/>
      <c r="AE2679" s="207"/>
      <c r="AF2679" s="207"/>
      <c r="AG2679" s="207"/>
      <c r="AH2679" s="208"/>
    </row>
    <row r="2680" customFormat="false" ht="13.5" hidden="false" customHeight="true" outlineLevel="0" collapsed="false">
      <c r="A2680" s="22" t="n">
        <v>2679</v>
      </c>
      <c r="B2680" s="180"/>
      <c r="C2680" s="22"/>
      <c r="D2680" s="22"/>
      <c r="E2680" s="22"/>
      <c r="F2680" s="22"/>
      <c r="G2680" s="22"/>
      <c r="H2680" s="183"/>
      <c r="I2680" s="183"/>
      <c r="J2680" s="22"/>
      <c r="K2680" s="191" t="e">
        <f aca="false">VLOOKUP('Altri Costi'!J2680,Legenda!$D$1:$F$258,2)</f>
        <v>#N/A</v>
      </c>
      <c r="L2680" s="22"/>
      <c r="M2680" s="22"/>
      <c r="N2680" s="203"/>
      <c r="O2680" s="183"/>
      <c r="P2680" s="22"/>
      <c r="Q2680" s="203"/>
      <c r="R2680" s="183"/>
      <c r="S2680" s="184" t="n">
        <f aca="false">'Piano Finanziario Annuale'!$F$6</f>
        <v>0</v>
      </c>
      <c r="T2680" s="185" t="n">
        <v>0</v>
      </c>
      <c r="U2680" s="186"/>
      <c r="V2680" s="187" t="n">
        <f aca="false">(T2680*U2680)</f>
        <v>0</v>
      </c>
      <c r="W2680" s="185" t="n">
        <v>0</v>
      </c>
      <c r="X2680" s="185" t="n">
        <f aca="false">IF(OR(S2680="sì",S2680="forfettario 190"),SUM(T2680+W2680),SUM(T2680+V2680+W2680))</f>
        <v>0</v>
      </c>
      <c r="Y2680" s="205"/>
      <c r="Z2680" s="205"/>
      <c r="AA2680" s="206"/>
      <c r="AB2680" s="189" t="n">
        <f aca="false">IF(AA2680="SI",X2680,0)</f>
        <v>0</v>
      </c>
      <c r="AC2680" s="207"/>
      <c r="AD2680" s="207"/>
      <c r="AE2680" s="207"/>
      <c r="AF2680" s="207"/>
      <c r="AG2680" s="207"/>
      <c r="AH2680" s="208"/>
    </row>
    <row r="2681" customFormat="false" ht="13.5" hidden="false" customHeight="true" outlineLevel="0" collapsed="false">
      <c r="A2681" s="22" t="n">
        <v>2680</v>
      </c>
      <c r="B2681" s="180"/>
      <c r="C2681" s="22"/>
      <c r="D2681" s="22"/>
      <c r="E2681" s="22"/>
      <c r="F2681" s="22"/>
      <c r="G2681" s="22"/>
      <c r="H2681" s="183"/>
      <c r="I2681" s="183"/>
      <c r="J2681" s="22"/>
      <c r="K2681" s="191" t="e">
        <f aca="false">VLOOKUP('Altri Costi'!J2681,Legenda!$D$1:$F$258,2)</f>
        <v>#N/A</v>
      </c>
      <c r="L2681" s="22"/>
      <c r="M2681" s="22"/>
      <c r="N2681" s="203"/>
      <c r="O2681" s="183"/>
      <c r="P2681" s="22"/>
      <c r="Q2681" s="203"/>
      <c r="R2681" s="183"/>
      <c r="S2681" s="184" t="n">
        <f aca="false">'Piano Finanziario Annuale'!$F$6</f>
        <v>0</v>
      </c>
      <c r="T2681" s="185" t="n">
        <v>0</v>
      </c>
      <c r="U2681" s="186"/>
      <c r="V2681" s="187" t="n">
        <f aca="false">(T2681*U2681)</f>
        <v>0</v>
      </c>
      <c r="W2681" s="185" t="n">
        <v>0</v>
      </c>
      <c r="X2681" s="185" t="n">
        <f aca="false">IF(OR(S2681="sì",S2681="forfettario 190"),SUM(T2681+W2681),SUM(T2681+V2681+W2681))</f>
        <v>0</v>
      </c>
      <c r="Y2681" s="205"/>
      <c r="Z2681" s="205"/>
      <c r="AA2681" s="206"/>
      <c r="AB2681" s="189" t="n">
        <f aca="false">IF(AA2681="SI",X2681,0)</f>
        <v>0</v>
      </c>
      <c r="AC2681" s="207"/>
      <c r="AD2681" s="207"/>
      <c r="AE2681" s="207"/>
      <c r="AF2681" s="207"/>
      <c r="AG2681" s="207"/>
      <c r="AH2681" s="208"/>
    </row>
    <row r="2682" customFormat="false" ht="13.5" hidden="false" customHeight="true" outlineLevel="0" collapsed="false">
      <c r="A2682" s="22" t="n">
        <v>2681</v>
      </c>
      <c r="B2682" s="180"/>
      <c r="C2682" s="22"/>
      <c r="D2682" s="22"/>
      <c r="E2682" s="22"/>
      <c r="F2682" s="22"/>
      <c r="G2682" s="22"/>
      <c r="H2682" s="183"/>
      <c r="I2682" s="183"/>
      <c r="J2682" s="22"/>
      <c r="K2682" s="191" t="e">
        <f aca="false">VLOOKUP('Altri Costi'!J2682,Legenda!$D$1:$F$258,2)</f>
        <v>#N/A</v>
      </c>
      <c r="L2682" s="22"/>
      <c r="M2682" s="22"/>
      <c r="N2682" s="203"/>
      <c r="O2682" s="183"/>
      <c r="P2682" s="22"/>
      <c r="Q2682" s="203"/>
      <c r="R2682" s="183"/>
      <c r="S2682" s="184" t="n">
        <f aca="false">'Piano Finanziario Annuale'!$F$6</f>
        <v>0</v>
      </c>
      <c r="T2682" s="185" t="n">
        <v>0</v>
      </c>
      <c r="U2682" s="186"/>
      <c r="V2682" s="187" t="n">
        <f aca="false">(T2682*U2682)</f>
        <v>0</v>
      </c>
      <c r="W2682" s="185" t="n">
        <v>0</v>
      </c>
      <c r="X2682" s="185" t="n">
        <f aca="false">IF(OR(S2682="sì",S2682="forfettario 190"),SUM(T2682+W2682),SUM(T2682+V2682+W2682))</f>
        <v>0</v>
      </c>
      <c r="Y2682" s="205"/>
      <c r="Z2682" s="205"/>
      <c r="AA2682" s="206"/>
      <c r="AB2682" s="189" t="n">
        <f aca="false">IF(AA2682="SI",X2682,0)</f>
        <v>0</v>
      </c>
      <c r="AC2682" s="207"/>
      <c r="AD2682" s="207"/>
      <c r="AE2682" s="207"/>
      <c r="AF2682" s="207"/>
      <c r="AG2682" s="207"/>
      <c r="AH2682" s="208"/>
    </row>
    <row r="2683" customFormat="false" ht="13.5" hidden="false" customHeight="true" outlineLevel="0" collapsed="false">
      <c r="A2683" s="22" t="n">
        <v>2682</v>
      </c>
      <c r="B2683" s="180"/>
      <c r="C2683" s="22"/>
      <c r="D2683" s="22"/>
      <c r="E2683" s="22"/>
      <c r="F2683" s="22"/>
      <c r="G2683" s="22"/>
      <c r="H2683" s="183"/>
      <c r="I2683" s="183"/>
      <c r="J2683" s="22"/>
      <c r="K2683" s="191" t="e">
        <f aca="false">VLOOKUP('Altri Costi'!J2683,Legenda!$D$1:$F$258,2)</f>
        <v>#N/A</v>
      </c>
      <c r="L2683" s="22"/>
      <c r="M2683" s="22"/>
      <c r="N2683" s="203"/>
      <c r="O2683" s="183"/>
      <c r="P2683" s="22"/>
      <c r="Q2683" s="203"/>
      <c r="R2683" s="183"/>
      <c r="S2683" s="184" t="n">
        <f aca="false">'Piano Finanziario Annuale'!$F$6</f>
        <v>0</v>
      </c>
      <c r="T2683" s="185" t="n">
        <v>0</v>
      </c>
      <c r="U2683" s="186"/>
      <c r="V2683" s="187" t="n">
        <f aca="false">(T2683*U2683)</f>
        <v>0</v>
      </c>
      <c r="W2683" s="185" t="n">
        <v>0</v>
      </c>
      <c r="X2683" s="185" t="n">
        <f aca="false">IF(OR(S2683="sì",S2683="forfettario 190"),SUM(T2683+W2683),SUM(T2683+V2683+W2683))</f>
        <v>0</v>
      </c>
      <c r="Y2683" s="205"/>
      <c r="Z2683" s="205"/>
      <c r="AA2683" s="206"/>
      <c r="AB2683" s="189" t="n">
        <f aca="false">IF(AA2683="SI",X2683,0)</f>
        <v>0</v>
      </c>
      <c r="AC2683" s="207"/>
      <c r="AD2683" s="207"/>
      <c r="AE2683" s="207"/>
      <c r="AF2683" s="207"/>
      <c r="AG2683" s="207"/>
      <c r="AH2683" s="208"/>
    </row>
    <row r="2684" customFormat="false" ht="13.5" hidden="false" customHeight="true" outlineLevel="0" collapsed="false">
      <c r="A2684" s="22" t="n">
        <v>2683</v>
      </c>
      <c r="B2684" s="180"/>
      <c r="C2684" s="22"/>
      <c r="D2684" s="22"/>
      <c r="E2684" s="22"/>
      <c r="F2684" s="22"/>
      <c r="G2684" s="22"/>
      <c r="H2684" s="183"/>
      <c r="I2684" s="183"/>
      <c r="J2684" s="22"/>
      <c r="K2684" s="191" t="e">
        <f aca="false">VLOOKUP('Altri Costi'!J2684,Legenda!$D$1:$F$258,2)</f>
        <v>#N/A</v>
      </c>
      <c r="L2684" s="22"/>
      <c r="M2684" s="22"/>
      <c r="N2684" s="203"/>
      <c r="O2684" s="183"/>
      <c r="P2684" s="22"/>
      <c r="Q2684" s="203"/>
      <c r="R2684" s="183"/>
      <c r="S2684" s="184" t="n">
        <f aca="false">'Piano Finanziario Annuale'!$F$6</f>
        <v>0</v>
      </c>
      <c r="T2684" s="185" t="n">
        <v>0</v>
      </c>
      <c r="U2684" s="186"/>
      <c r="V2684" s="187" t="n">
        <f aca="false">(T2684*U2684)</f>
        <v>0</v>
      </c>
      <c r="W2684" s="185" t="n">
        <v>0</v>
      </c>
      <c r="X2684" s="185" t="n">
        <f aca="false">IF(OR(S2684="sì",S2684="forfettario 190"),SUM(T2684+W2684),SUM(T2684+V2684+W2684))</f>
        <v>0</v>
      </c>
      <c r="Y2684" s="205"/>
      <c r="Z2684" s="205"/>
      <c r="AA2684" s="206"/>
      <c r="AB2684" s="189" t="n">
        <f aca="false">IF(AA2684="SI",X2684,0)</f>
        <v>0</v>
      </c>
      <c r="AC2684" s="207"/>
      <c r="AD2684" s="207"/>
      <c r="AE2684" s="207"/>
      <c r="AF2684" s="207"/>
      <c r="AG2684" s="207"/>
      <c r="AH2684" s="208"/>
    </row>
    <row r="2685" customFormat="false" ht="13.5" hidden="false" customHeight="true" outlineLevel="0" collapsed="false">
      <c r="A2685" s="22" t="n">
        <v>2684</v>
      </c>
      <c r="B2685" s="180"/>
      <c r="C2685" s="22"/>
      <c r="D2685" s="22"/>
      <c r="E2685" s="22"/>
      <c r="F2685" s="22"/>
      <c r="G2685" s="22"/>
      <c r="H2685" s="183"/>
      <c r="I2685" s="183"/>
      <c r="J2685" s="22"/>
      <c r="K2685" s="191" t="e">
        <f aca="false">VLOOKUP('Altri Costi'!J2685,Legenda!$D$1:$F$258,2)</f>
        <v>#N/A</v>
      </c>
      <c r="L2685" s="22"/>
      <c r="M2685" s="22"/>
      <c r="N2685" s="203"/>
      <c r="O2685" s="183"/>
      <c r="P2685" s="22"/>
      <c r="Q2685" s="203"/>
      <c r="R2685" s="183"/>
      <c r="S2685" s="184" t="n">
        <f aca="false">'Piano Finanziario Annuale'!$F$6</f>
        <v>0</v>
      </c>
      <c r="T2685" s="185" t="n">
        <v>0</v>
      </c>
      <c r="U2685" s="186"/>
      <c r="V2685" s="187" t="n">
        <f aca="false">(T2685*U2685)</f>
        <v>0</v>
      </c>
      <c r="W2685" s="185" t="n">
        <v>0</v>
      </c>
      <c r="X2685" s="185" t="n">
        <f aca="false">IF(OR(S2685="sì",S2685="forfettario 190"),SUM(T2685+W2685),SUM(T2685+V2685+W2685))</f>
        <v>0</v>
      </c>
      <c r="Y2685" s="205"/>
      <c r="Z2685" s="205"/>
      <c r="AA2685" s="206"/>
      <c r="AB2685" s="189" t="n">
        <f aca="false">IF(AA2685="SI",X2685,0)</f>
        <v>0</v>
      </c>
      <c r="AC2685" s="207"/>
      <c r="AD2685" s="207"/>
      <c r="AE2685" s="207"/>
      <c r="AF2685" s="207"/>
      <c r="AG2685" s="207"/>
      <c r="AH2685" s="208"/>
    </row>
    <row r="2686" customFormat="false" ht="13.5" hidden="false" customHeight="true" outlineLevel="0" collapsed="false">
      <c r="A2686" s="22" t="n">
        <v>2685</v>
      </c>
      <c r="B2686" s="180"/>
      <c r="C2686" s="22"/>
      <c r="D2686" s="22"/>
      <c r="E2686" s="22"/>
      <c r="F2686" s="22"/>
      <c r="G2686" s="22"/>
      <c r="H2686" s="183"/>
      <c r="I2686" s="183"/>
      <c r="J2686" s="22"/>
      <c r="K2686" s="191" t="e">
        <f aca="false">VLOOKUP('Altri Costi'!J2686,Legenda!$D$1:$F$258,2)</f>
        <v>#N/A</v>
      </c>
      <c r="L2686" s="22"/>
      <c r="M2686" s="22"/>
      <c r="N2686" s="203"/>
      <c r="O2686" s="183"/>
      <c r="P2686" s="22"/>
      <c r="Q2686" s="203"/>
      <c r="R2686" s="183"/>
      <c r="S2686" s="184" t="n">
        <f aca="false">'Piano Finanziario Annuale'!$F$6</f>
        <v>0</v>
      </c>
      <c r="T2686" s="185" t="n">
        <v>0</v>
      </c>
      <c r="U2686" s="186"/>
      <c r="V2686" s="187" t="n">
        <f aca="false">(T2686*U2686)</f>
        <v>0</v>
      </c>
      <c r="W2686" s="185" t="n">
        <v>0</v>
      </c>
      <c r="X2686" s="185" t="n">
        <f aca="false">IF(OR(S2686="sì",S2686="forfettario 190"),SUM(T2686+W2686),SUM(T2686+V2686+W2686))</f>
        <v>0</v>
      </c>
      <c r="Y2686" s="205"/>
      <c r="Z2686" s="205"/>
      <c r="AA2686" s="206"/>
      <c r="AB2686" s="189" t="n">
        <f aca="false">IF(AA2686="SI",X2686,0)</f>
        <v>0</v>
      </c>
      <c r="AC2686" s="207"/>
      <c r="AD2686" s="207"/>
      <c r="AE2686" s="207"/>
      <c r="AF2686" s="207"/>
      <c r="AG2686" s="207"/>
      <c r="AH2686" s="208"/>
    </row>
    <row r="2687" customFormat="false" ht="13.5" hidden="false" customHeight="true" outlineLevel="0" collapsed="false">
      <c r="A2687" s="22" t="n">
        <v>2686</v>
      </c>
      <c r="B2687" s="180"/>
      <c r="C2687" s="22"/>
      <c r="D2687" s="22"/>
      <c r="E2687" s="22"/>
      <c r="F2687" s="22"/>
      <c r="G2687" s="22"/>
      <c r="H2687" s="183"/>
      <c r="I2687" s="183"/>
      <c r="J2687" s="22"/>
      <c r="K2687" s="191" t="e">
        <f aca="false">VLOOKUP('Altri Costi'!J2687,Legenda!$D$1:$F$258,2)</f>
        <v>#N/A</v>
      </c>
      <c r="L2687" s="22"/>
      <c r="M2687" s="22"/>
      <c r="N2687" s="203"/>
      <c r="O2687" s="183"/>
      <c r="P2687" s="22"/>
      <c r="Q2687" s="203"/>
      <c r="R2687" s="183"/>
      <c r="S2687" s="184" t="n">
        <f aca="false">'Piano Finanziario Annuale'!$F$6</f>
        <v>0</v>
      </c>
      <c r="T2687" s="185" t="n">
        <v>0</v>
      </c>
      <c r="U2687" s="186"/>
      <c r="V2687" s="187" t="n">
        <f aca="false">(T2687*U2687)</f>
        <v>0</v>
      </c>
      <c r="W2687" s="185" t="n">
        <v>0</v>
      </c>
      <c r="X2687" s="185" t="n">
        <f aca="false">IF(OR(S2687="sì",S2687="forfettario 190"),SUM(T2687+W2687),SUM(T2687+V2687+W2687))</f>
        <v>0</v>
      </c>
      <c r="Y2687" s="205"/>
      <c r="Z2687" s="205"/>
      <c r="AA2687" s="206"/>
      <c r="AB2687" s="189" t="n">
        <f aca="false">IF(AA2687="SI",X2687,0)</f>
        <v>0</v>
      </c>
      <c r="AC2687" s="207"/>
      <c r="AD2687" s="207"/>
      <c r="AE2687" s="207"/>
      <c r="AF2687" s="207"/>
      <c r="AG2687" s="207"/>
      <c r="AH2687" s="208"/>
    </row>
    <row r="2688" customFormat="false" ht="13.5" hidden="false" customHeight="true" outlineLevel="0" collapsed="false">
      <c r="A2688" s="22" t="n">
        <v>2687</v>
      </c>
      <c r="B2688" s="180"/>
      <c r="C2688" s="22"/>
      <c r="D2688" s="22"/>
      <c r="E2688" s="22"/>
      <c r="F2688" s="22"/>
      <c r="G2688" s="22"/>
      <c r="H2688" s="183"/>
      <c r="I2688" s="183"/>
      <c r="J2688" s="22"/>
      <c r="K2688" s="191" t="e">
        <f aca="false">VLOOKUP('Altri Costi'!J2688,Legenda!$D$1:$F$258,2)</f>
        <v>#N/A</v>
      </c>
      <c r="L2688" s="22"/>
      <c r="M2688" s="22"/>
      <c r="N2688" s="203"/>
      <c r="O2688" s="183"/>
      <c r="P2688" s="22"/>
      <c r="Q2688" s="203"/>
      <c r="R2688" s="183"/>
      <c r="S2688" s="184" t="n">
        <f aca="false">'Piano Finanziario Annuale'!$F$6</f>
        <v>0</v>
      </c>
      <c r="T2688" s="185" t="n">
        <v>0</v>
      </c>
      <c r="U2688" s="186"/>
      <c r="V2688" s="187" t="n">
        <f aca="false">(T2688*U2688)</f>
        <v>0</v>
      </c>
      <c r="W2688" s="185" t="n">
        <v>0</v>
      </c>
      <c r="X2688" s="185" t="n">
        <f aca="false">IF(OR(S2688="sì",S2688="forfettario 190"),SUM(T2688+W2688),SUM(T2688+V2688+W2688))</f>
        <v>0</v>
      </c>
      <c r="Y2688" s="205"/>
      <c r="Z2688" s="205"/>
      <c r="AA2688" s="206"/>
      <c r="AB2688" s="189" t="n">
        <f aca="false">IF(AA2688="SI",X2688,0)</f>
        <v>0</v>
      </c>
      <c r="AC2688" s="207"/>
      <c r="AD2688" s="207"/>
      <c r="AE2688" s="207"/>
      <c r="AF2688" s="207"/>
      <c r="AG2688" s="207"/>
      <c r="AH2688" s="208"/>
    </row>
    <row r="2689" customFormat="false" ht="13.5" hidden="false" customHeight="true" outlineLevel="0" collapsed="false">
      <c r="A2689" s="22" t="n">
        <v>2688</v>
      </c>
      <c r="B2689" s="180"/>
      <c r="C2689" s="22"/>
      <c r="D2689" s="22"/>
      <c r="E2689" s="22"/>
      <c r="F2689" s="22"/>
      <c r="G2689" s="22"/>
      <c r="H2689" s="183"/>
      <c r="I2689" s="183"/>
      <c r="J2689" s="22"/>
      <c r="K2689" s="191" t="e">
        <f aca="false">VLOOKUP('Altri Costi'!J2689,Legenda!$D$1:$F$258,2)</f>
        <v>#N/A</v>
      </c>
      <c r="L2689" s="22"/>
      <c r="M2689" s="22"/>
      <c r="N2689" s="203"/>
      <c r="O2689" s="183"/>
      <c r="P2689" s="22"/>
      <c r="Q2689" s="203"/>
      <c r="R2689" s="183"/>
      <c r="S2689" s="184" t="n">
        <f aca="false">'Piano Finanziario Annuale'!$F$6</f>
        <v>0</v>
      </c>
      <c r="T2689" s="185" t="n">
        <v>0</v>
      </c>
      <c r="U2689" s="186"/>
      <c r="V2689" s="187" t="n">
        <f aca="false">(T2689*U2689)</f>
        <v>0</v>
      </c>
      <c r="W2689" s="185" t="n">
        <v>0</v>
      </c>
      <c r="X2689" s="185" t="n">
        <f aca="false">IF(OR(S2689="sì",S2689="forfettario 190"),SUM(T2689+W2689),SUM(T2689+V2689+W2689))</f>
        <v>0</v>
      </c>
      <c r="Y2689" s="205"/>
      <c r="Z2689" s="205"/>
      <c r="AA2689" s="206"/>
      <c r="AB2689" s="189" t="n">
        <f aca="false">IF(AA2689="SI",X2689,0)</f>
        <v>0</v>
      </c>
      <c r="AC2689" s="207"/>
      <c r="AD2689" s="207"/>
      <c r="AE2689" s="207"/>
      <c r="AF2689" s="207"/>
      <c r="AG2689" s="207"/>
      <c r="AH2689" s="208"/>
    </row>
    <row r="2690" customFormat="false" ht="13.5" hidden="false" customHeight="true" outlineLevel="0" collapsed="false">
      <c r="A2690" s="22" t="n">
        <v>2689</v>
      </c>
      <c r="B2690" s="180"/>
      <c r="C2690" s="22"/>
      <c r="D2690" s="22"/>
      <c r="E2690" s="22"/>
      <c r="F2690" s="22"/>
      <c r="G2690" s="22"/>
      <c r="H2690" s="183"/>
      <c r="I2690" s="183"/>
      <c r="J2690" s="22"/>
      <c r="K2690" s="191" t="e">
        <f aca="false">VLOOKUP('Altri Costi'!J2690,Legenda!$D$1:$F$258,2)</f>
        <v>#N/A</v>
      </c>
      <c r="L2690" s="22"/>
      <c r="M2690" s="22"/>
      <c r="N2690" s="203"/>
      <c r="O2690" s="183"/>
      <c r="P2690" s="22"/>
      <c r="Q2690" s="203"/>
      <c r="R2690" s="183"/>
      <c r="S2690" s="184" t="n">
        <f aca="false">'Piano Finanziario Annuale'!$F$6</f>
        <v>0</v>
      </c>
      <c r="T2690" s="185" t="n">
        <v>0</v>
      </c>
      <c r="U2690" s="186"/>
      <c r="V2690" s="187" t="n">
        <f aca="false">(T2690*U2690)</f>
        <v>0</v>
      </c>
      <c r="W2690" s="185" t="n">
        <v>0</v>
      </c>
      <c r="X2690" s="185" t="n">
        <f aca="false">IF(OR(S2690="sì",S2690="forfettario 190"),SUM(T2690+W2690),SUM(T2690+V2690+W2690))</f>
        <v>0</v>
      </c>
      <c r="Y2690" s="205"/>
      <c r="Z2690" s="205"/>
      <c r="AA2690" s="206"/>
      <c r="AB2690" s="189" t="n">
        <f aca="false">IF(AA2690="SI",X2690,0)</f>
        <v>0</v>
      </c>
      <c r="AC2690" s="207"/>
      <c r="AD2690" s="207"/>
      <c r="AE2690" s="207"/>
      <c r="AF2690" s="207"/>
      <c r="AG2690" s="207"/>
      <c r="AH2690" s="208"/>
    </row>
    <row r="2691" customFormat="false" ht="13.5" hidden="false" customHeight="true" outlineLevel="0" collapsed="false">
      <c r="A2691" s="22" t="n">
        <v>2690</v>
      </c>
      <c r="B2691" s="180"/>
      <c r="C2691" s="22"/>
      <c r="D2691" s="22"/>
      <c r="E2691" s="22"/>
      <c r="F2691" s="22"/>
      <c r="G2691" s="22"/>
      <c r="H2691" s="183"/>
      <c r="I2691" s="183"/>
      <c r="J2691" s="22"/>
      <c r="K2691" s="191" t="e">
        <f aca="false">VLOOKUP('Altri Costi'!J2691,Legenda!$D$1:$F$258,2)</f>
        <v>#N/A</v>
      </c>
      <c r="L2691" s="22"/>
      <c r="M2691" s="22"/>
      <c r="N2691" s="203"/>
      <c r="O2691" s="183"/>
      <c r="P2691" s="22"/>
      <c r="Q2691" s="203"/>
      <c r="R2691" s="183"/>
      <c r="S2691" s="184" t="n">
        <f aca="false">'Piano Finanziario Annuale'!$F$6</f>
        <v>0</v>
      </c>
      <c r="T2691" s="185" t="n">
        <v>0</v>
      </c>
      <c r="U2691" s="186"/>
      <c r="V2691" s="187" t="n">
        <f aca="false">(T2691*U2691)</f>
        <v>0</v>
      </c>
      <c r="W2691" s="185" t="n">
        <v>0</v>
      </c>
      <c r="X2691" s="185" t="n">
        <f aca="false">IF(OR(S2691="sì",S2691="forfettario 190"),SUM(T2691+W2691),SUM(T2691+V2691+W2691))</f>
        <v>0</v>
      </c>
      <c r="Y2691" s="205"/>
      <c r="Z2691" s="205"/>
      <c r="AA2691" s="206"/>
      <c r="AB2691" s="189" t="n">
        <f aca="false">IF(AA2691="SI",X2691,0)</f>
        <v>0</v>
      </c>
      <c r="AC2691" s="207"/>
      <c r="AD2691" s="207"/>
      <c r="AE2691" s="207"/>
      <c r="AF2691" s="207"/>
      <c r="AG2691" s="207"/>
      <c r="AH2691" s="208"/>
    </row>
    <row r="2692" customFormat="false" ht="13.5" hidden="false" customHeight="true" outlineLevel="0" collapsed="false">
      <c r="A2692" s="22" t="n">
        <v>2691</v>
      </c>
      <c r="B2692" s="180"/>
      <c r="C2692" s="22"/>
      <c r="D2692" s="22"/>
      <c r="E2692" s="22"/>
      <c r="F2692" s="22"/>
      <c r="G2692" s="22"/>
      <c r="H2692" s="183"/>
      <c r="I2692" s="183"/>
      <c r="J2692" s="22"/>
      <c r="K2692" s="191" t="e">
        <f aca="false">VLOOKUP('Altri Costi'!J2692,Legenda!$D$1:$F$258,2)</f>
        <v>#N/A</v>
      </c>
      <c r="L2692" s="22"/>
      <c r="M2692" s="22"/>
      <c r="N2692" s="203"/>
      <c r="O2692" s="183"/>
      <c r="P2692" s="22"/>
      <c r="Q2692" s="203"/>
      <c r="R2692" s="183"/>
      <c r="S2692" s="184" t="n">
        <f aca="false">'Piano Finanziario Annuale'!$F$6</f>
        <v>0</v>
      </c>
      <c r="T2692" s="185" t="n">
        <v>0</v>
      </c>
      <c r="U2692" s="186"/>
      <c r="V2692" s="187" t="n">
        <f aca="false">(T2692*U2692)</f>
        <v>0</v>
      </c>
      <c r="W2692" s="185" t="n">
        <v>0</v>
      </c>
      <c r="X2692" s="185" t="n">
        <f aca="false">IF(OR(S2692="sì",S2692="forfettario 190"),SUM(T2692+W2692),SUM(T2692+V2692+W2692))</f>
        <v>0</v>
      </c>
      <c r="Y2692" s="205"/>
      <c r="Z2692" s="205"/>
      <c r="AA2692" s="206"/>
      <c r="AB2692" s="189" t="n">
        <f aca="false">IF(AA2692="SI",X2692,0)</f>
        <v>0</v>
      </c>
      <c r="AC2692" s="207"/>
      <c r="AD2692" s="207"/>
      <c r="AE2692" s="207"/>
      <c r="AF2692" s="207"/>
      <c r="AG2692" s="207"/>
      <c r="AH2692" s="208"/>
    </row>
    <row r="2693" customFormat="false" ht="13.5" hidden="false" customHeight="true" outlineLevel="0" collapsed="false">
      <c r="A2693" s="22" t="n">
        <v>2692</v>
      </c>
      <c r="B2693" s="180"/>
      <c r="C2693" s="22"/>
      <c r="D2693" s="22"/>
      <c r="E2693" s="22"/>
      <c r="F2693" s="22"/>
      <c r="G2693" s="22"/>
      <c r="H2693" s="183"/>
      <c r="I2693" s="183"/>
      <c r="J2693" s="22"/>
      <c r="K2693" s="191" t="e">
        <f aca="false">VLOOKUP('Altri Costi'!J2693,Legenda!$D$1:$F$258,2)</f>
        <v>#N/A</v>
      </c>
      <c r="L2693" s="22"/>
      <c r="M2693" s="22"/>
      <c r="N2693" s="203"/>
      <c r="O2693" s="183"/>
      <c r="P2693" s="22"/>
      <c r="Q2693" s="203"/>
      <c r="R2693" s="183"/>
      <c r="S2693" s="184" t="n">
        <f aca="false">'Piano Finanziario Annuale'!$F$6</f>
        <v>0</v>
      </c>
      <c r="T2693" s="185" t="n">
        <v>0</v>
      </c>
      <c r="U2693" s="186"/>
      <c r="V2693" s="187" t="n">
        <f aca="false">(T2693*U2693)</f>
        <v>0</v>
      </c>
      <c r="W2693" s="185" t="n">
        <v>0</v>
      </c>
      <c r="X2693" s="185" t="n">
        <f aca="false">IF(OR(S2693="sì",S2693="forfettario 190"),SUM(T2693+W2693),SUM(T2693+V2693+W2693))</f>
        <v>0</v>
      </c>
      <c r="Y2693" s="205"/>
      <c r="Z2693" s="205"/>
      <c r="AA2693" s="206"/>
      <c r="AB2693" s="189" t="n">
        <f aca="false">IF(AA2693="SI",X2693,0)</f>
        <v>0</v>
      </c>
      <c r="AC2693" s="207"/>
      <c r="AD2693" s="207"/>
      <c r="AE2693" s="207"/>
      <c r="AF2693" s="207"/>
      <c r="AG2693" s="207"/>
      <c r="AH2693" s="208"/>
    </row>
    <row r="2694" customFormat="false" ht="13.5" hidden="false" customHeight="true" outlineLevel="0" collapsed="false">
      <c r="A2694" s="22" t="n">
        <v>2693</v>
      </c>
      <c r="B2694" s="180"/>
      <c r="C2694" s="22"/>
      <c r="D2694" s="22"/>
      <c r="E2694" s="22"/>
      <c r="F2694" s="22"/>
      <c r="G2694" s="22"/>
      <c r="H2694" s="183"/>
      <c r="I2694" s="183"/>
      <c r="J2694" s="22"/>
      <c r="K2694" s="191" t="e">
        <f aca="false">VLOOKUP('Altri Costi'!J2694,Legenda!$D$1:$F$258,2)</f>
        <v>#N/A</v>
      </c>
      <c r="L2694" s="22"/>
      <c r="M2694" s="22"/>
      <c r="N2694" s="203"/>
      <c r="O2694" s="183"/>
      <c r="P2694" s="22"/>
      <c r="Q2694" s="203"/>
      <c r="R2694" s="183"/>
      <c r="S2694" s="184" t="n">
        <f aca="false">'Piano Finanziario Annuale'!$F$6</f>
        <v>0</v>
      </c>
      <c r="T2694" s="185" t="n">
        <v>0</v>
      </c>
      <c r="U2694" s="186"/>
      <c r="V2694" s="187" t="n">
        <f aca="false">(T2694*U2694)</f>
        <v>0</v>
      </c>
      <c r="W2694" s="185" t="n">
        <v>0</v>
      </c>
      <c r="X2694" s="185" t="n">
        <f aca="false">IF(OR(S2694="sì",S2694="forfettario 190"),SUM(T2694+W2694),SUM(T2694+V2694+W2694))</f>
        <v>0</v>
      </c>
      <c r="Y2694" s="205"/>
      <c r="Z2694" s="205"/>
      <c r="AA2694" s="206"/>
      <c r="AB2694" s="189" t="n">
        <f aca="false">IF(AA2694="SI",X2694,0)</f>
        <v>0</v>
      </c>
      <c r="AC2694" s="207"/>
      <c r="AD2694" s="207"/>
      <c r="AE2694" s="207"/>
      <c r="AF2694" s="207"/>
      <c r="AG2694" s="207"/>
      <c r="AH2694" s="208"/>
    </row>
    <row r="2695" customFormat="false" ht="13.5" hidden="false" customHeight="true" outlineLevel="0" collapsed="false">
      <c r="A2695" s="22" t="n">
        <v>2694</v>
      </c>
      <c r="B2695" s="180"/>
      <c r="C2695" s="22"/>
      <c r="D2695" s="22"/>
      <c r="E2695" s="22"/>
      <c r="F2695" s="22"/>
      <c r="G2695" s="22"/>
      <c r="H2695" s="183"/>
      <c r="I2695" s="183"/>
      <c r="J2695" s="22"/>
      <c r="K2695" s="191" t="e">
        <f aca="false">VLOOKUP('Altri Costi'!J2695,Legenda!$D$1:$F$258,2)</f>
        <v>#N/A</v>
      </c>
      <c r="L2695" s="22"/>
      <c r="M2695" s="22"/>
      <c r="N2695" s="203"/>
      <c r="O2695" s="183"/>
      <c r="P2695" s="22"/>
      <c r="Q2695" s="203"/>
      <c r="R2695" s="183"/>
      <c r="S2695" s="184" t="n">
        <f aca="false">'Piano Finanziario Annuale'!$F$6</f>
        <v>0</v>
      </c>
      <c r="T2695" s="185" t="n">
        <v>0</v>
      </c>
      <c r="U2695" s="186"/>
      <c r="V2695" s="187" t="n">
        <f aca="false">(T2695*U2695)</f>
        <v>0</v>
      </c>
      <c r="W2695" s="185" t="n">
        <v>0</v>
      </c>
      <c r="X2695" s="185" t="n">
        <f aca="false">IF(OR(S2695="sì",S2695="forfettario 190"),SUM(T2695+W2695),SUM(T2695+V2695+W2695))</f>
        <v>0</v>
      </c>
      <c r="Y2695" s="205"/>
      <c r="Z2695" s="205"/>
      <c r="AA2695" s="206"/>
      <c r="AB2695" s="189" t="n">
        <f aca="false">IF(AA2695="SI",X2695,0)</f>
        <v>0</v>
      </c>
      <c r="AC2695" s="207"/>
      <c r="AD2695" s="207"/>
      <c r="AE2695" s="207"/>
      <c r="AF2695" s="207"/>
      <c r="AG2695" s="207"/>
      <c r="AH2695" s="208"/>
    </row>
    <row r="2696" customFormat="false" ht="13.5" hidden="false" customHeight="true" outlineLevel="0" collapsed="false">
      <c r="A2696" s="22" t="n">
        <v>2695</v>
      </c>
      <c r="B2696" s="180"/>
      <c r="C2696" s="22"/>
      <c r="D2696" s="22"/>
      <c r="E2696" s="22"/>
      <c r="F2696" s="22"/>
      <c r="G2696" s="22"/>
      <c r="H2696" s="183"/>
      <c r="I2696" s="183"/>
      <c r="J2696" s="22"/>
      <c r="K2696" s="191" t="e">
        <f aca="false">VLOOKUP('Altri Costi'!J2696,Legenda!$D$1:$F$258,2)</f>
        <v>#N/A</v>
      </c>
      <c r="L2696" s="22"/>
      <c r="M2696" s="22"/>
      <c r="N2696" s="203"/>
      <c r="O2696" s="183"/>
      <c r="P2696" s="22"/>
      <c r="Q2696" s="203"/>
      <c r="R2696" s="183"/>
      <c r="S2696" s="184" t="n">
        <f aca="false">'Piano Finanziario Annuale'!$F$6</f>
        <v>0</v>
      </c>
      <c r="T2696" s="185" t="n">
        <v>0</v>
      </c>
      <c r="U2696" s="186"/>
      <c r="V2696" s="187" t="n">
        <f aca="false">(T2696*U2696)</f>
        <v>0</v>
      </c>
      <c r="W2696" s="185" t="n">
        <v>0</v>
      </c>
      <c r="X2696" s="185" t="n">
        <f aca="false">IF(OR(S2696="sì",S2696="forfettario 190"),SUM(T2696+W2696),SUM(T2696+V2696+W2696))</f>
        <v>0</v>
      </c>
      <c r="Y2696" s="205"/>
      <c r="Z2696" s="205"/>
      <c r="AA2696" s="206"/>
      <c r="AB2696" s="189" t="n">
        <f aca="false">IF(AA2696="SI",X2696,0)</f>
        <v>0</v>
      </c>
      <c r="AC2696" s="207"/>
      <c r="AD2696" s="207"/>
      <c r="AE2696" s="207"/>
      <c r="AF2696" s="207"/>
      <c r="AG2696" s="207"/>
      <c r="AH2696" s="208"/>
    </row>
    <row r="2697" customFormat="false" ht="13.5" hidden="false" customHeight="true" outlineLevel="0" collapsed="false">
      <c r="A2697" s="22" t="n">
        <v>2696</v>
      </c>
      <c r="B2697" s="180"/>
      <c r="C2697" s="22"/>
      <c r="D2697" s="22"/>
      <c r="E2697" s="22"/>
      <c r="F2697" s="22"/>
      <c r="G2697" s="22"/>
      <c r="H2697" s="183"/>
      <c r="I2697" s="183"/>
      <c r="J2697" s="22"/>
      <c r="K2697" s="191" t="e">
        <f aca="false">VLOOKUP('Altri Costi'!J2697,Legenda!$D$1:$F$258,2)</f>
        <v>#N/A</v>
      </c>
      <c r="L2697" s="22"/>
      <c r="M2697" s="22"/>
      <c r="N2697" s="203"/>
      <c r="O2697" s="183"/>
      <c r="P2697" s="22"/>
      <c r="Q2697" s="203"/>
      <c r="R2697" s="183"/>
      <c r="S2697" s="184" t="n">
        <f aca="false">'Piano Finanziario Annuale'!$F$6</f>
        <v>0</v>
      </c>
      <c r="T2697" s="185" t="n">
        <v>0</v>
      </c>
      <c r="U2697" s="186"/>
      <c r="V2697" s="187" t="n">
        <f aca="false">(T2697*U2697)</f>
        <v>0</v>
      </c>
      <c r="W2697" s="185" t="n">
        <v>0</v>
      </c>
      <c r="X2697" s="185" t="n">
        <f aca="false">IF(OR(S2697="sì",S2697="forfettario 190"),SUM(T2697+W2697),SUM(T2697+V2697+W2697))</f>
        <v>0</v>
      </c>
      <c r="Y2697" s="205"/>
      <c r="Z2697" s="205"/>
      <c r="AA2697" s="206"/>
      <c r="AB2697" s="189" t="n">
        <f aca="false">IF(AA2697="SI",X2697,0)</f>
        <v>0</v>
      </c>
      <c r="AC2697" s="207"/>
      <c r="AD2697" s="207"/>
      <c r="AE2697" s="207"/>
      <c r="AF2697" s="207"/>
      <c r="AG2697" s="207"/>
      <c r="AH2697" s="208"/>
    </row>
    <row r="2698" customFormat="false" ht="13.5" hidden="false" customHeight="true" outlineLevel="0" collapsed="false">
      <c r="A2698" s="22" t="n">
        <v>2697</v>
      </c>
      <c r="B2698" s="180"/>
      <c r="C2698" s="22"/>
      <c r="D2698" s="22"/>
      <c r="E2698" s="22"/>
      <c r="F2698" s="22"/>
      <c r="G2698" s="22"/>
      <c r="H2698" s="183"/>
      <c r="I2698" s="183"/>
      <c r="J2698" s="22"/>
      <c r="K2698" s="191" t="e">
        <f aca="false">VLOOKUP('Altri Costi'!J2698,Legenda!$D$1:$F$258,2)</f>
        <v>#N/A</v>
      </c>
      <c r="L2698" s="22"/>
      <c r="M2698" s="22"/>
      <c r="N2698" s="203"/>
      <c r="O2698" s="183"/>
      <c r="P2698" s="22"/>
      <c r="Q2698" s="203"/>
      <c r="R2698" s="183"/>
      <c r="S2698" s="184" t="n">
        <f aca="false">'Piano Finanziario Annuale'!$F$6</f>
        <v>0</v>
      </c>
      <c r="T2698" s="185" t="n">
        <v>0</v>
      </c>
      <c r="U2698" s="186"/>
      <c r="V2698" s="187" t="n">
        <f aca="false">(T2698*U2698)</f>
        <v>0</v>
      </c>
      <c r="W2698" s="185" t="n">
        <v>0</v>
      </c>
      <c r="X2698" s="185" t="n">
        <f aca="false">IF(OR(S2698="sì",S2698="forfettario 190"),SUM(T2698+W2698),SUM(T2698+V2698+W2698))</f>
        <v>0</v>
      </c>
      <c r="Y2698" s="205"/>
      <c r="Z2698" s="205"/>
      <c r="AA2698" s="206"/>
      <c r="AB2698" s="189" t="n">
        <f aca="false">IF(AA2698="SI",X2698,0)</f>
        <v>0</v>
      </c>
      <c r="AC2698" s="207"/>
      <c r="AD2698" s="207"/>
      <c r="AE2698" s="207"/>
      <c r="AF2698" s="207"/>
      <c r="AG2698" s="207"/>
      <c r="AH2698" s="208"/>
    </row>
    <row r="2699" customFormat="false" ht="13.5" hidden="false" customHeight="true" outlineLevel="0" collapsed="false">
      <c r="A2699" s="22" t="n">
        <v>2698</v>
      </c>
      <c r="B2699" s="180"/>
      <c r="C2699" s="22"/>
      <c r="D2699" s="22"/>
      <c r="E2699" s="22"/>
      <c r="F2699" s="22"/>
      <c r="G2699" s="22"/>
      <c r="H2699" s="183"/>
      <c r="I2699" s="183"/>
      <c r="J2699" s="22"/>
      <c r="K2699" s="191" t="e">
        <f aca="false">VLOOKUP('Altri Costi'!J2699,Legenda!$D$1:$F$258,2)</f>
        <v>#N/A</v>
      </c>
      <c r="L2699" s="22"/>
      <c r="M2699" s="22"/>
      <c r="N2699" s="203"/>
      <c r="O2699" s="183"/>
      <c r="P2699" s="22"/>
      <c r="Q2699" s="203"/>
      <c r="R2699" s="183"/>
      <c r="S2699" s="184" t="n">
        <f aca="false">'Piano Finanziario Annuale'!$F$6</f>
        <v>0</v>
      </c>
      <c r="T2699" s="185" t="n">
        <v>0</v>
      </c>
      <c r="U2699" s="186"/>
      <c r="V2699" s="187" t="n">
        <f aca="false">(T2699*U2699)</f>
        <v>0</v>
      </c>
      <c r="W2699" s="185" t="n">
        <v>0</v>
      </c>
      <c r="X2699" s="185" t="n">
        <f aca="false">IF(OR(S2699="sì",S2699="forfettario 190"),SUM(T2699+W2699),SUM(T2699+V2699+W2699))</f>
        <v>0</v>
      </c>
      <c r="Y2699" s="205"/>
      <c r="Z2699" s="205"/>
      <c r="AA2699" s="206"/>
      <c r="AB2699" s="189" t="n">
        <f aca="false">IF(AA2699="SI",X2699,0)</f>
        <v>0</v>
      </c>
      <c r="AC2699" s="207"/>
      <c r="AD2699" s="207"/>
      <c r="AE2699" s="207"/>
      <c r="AF2699" s="207"/>
      <c r="AG2699" s="207"/>
      <c r="AH2699" s="208"/>
    </row>
    <row r="2700" customFormat="false" ht="13.5" hidden="false" customHeight="true" outlineLevel="0" collapsed="false">
      <c r="A2700" s="22" t="n">
        <v>2699</v>
      </c>
      <c r="B2700" s="180"/>
      <c r="C2700" s="22"/>
      <c r="D2700" s="22"/>
      <c r="E2700" s="22"/>
      <c r="F2700" s="22"/>
      <c r="G2700" s="22"/>
      <c r="H2700" s="183"/>
      <c r="I2700" s="183"/>
      <c r="J2700" s="22"/>
      <c r="K2700" s="191" t="e">
        <f aca="false">VLOOKUP('Altri Costi'!J2700,Legenda!$D$1:$F$258,2)</f>
        <v>#N/A</v>
      </c>
      <c r="L2700" s="22"/>
      <c r="M2700" s="22"/>
      <c r="N2700" s="203"/>
      <c r="O2700" s="183"/>
      <c r="P2700" s="22"/>
      <c r="Q2700" s="203"/>
      <c r="R2700" s="183"/>
      <c r="S2700" s="184" t="n">
        <f aca="false">'Piano Finanziario Annuale'!$F$6</f>
        <v>0</v>
      </c>
      <c r="T2700" s="185" t="n">
        <v>0</v>
      </c>
      <c r="U2700" s="186"/>
      <c r="V2700" s="187" t="n">
        <f aca="false">(T2700*U2700)</f>
        <v>0</v>
      </c>
      <c r="W2700" s="185" t="n">
        <v>0</v>
      </c>
      <c r="X2700" s="185" t="n">
        <f aca="false">IF(OR(S2700="sì",S2700="forfettario 190"),SUM(T2700+W2700),SUM(T2700+V2700+W2700))</f>
        <v>0</v>
      </c>
      <c r="Y2700" s="205"/>
      <c r="Z2700" s="205"/>
      <c r="AA2700" s="206"/>
      <c r="AB2700" s="189" t="n">
        <f aca="false">IF(AA2700="SI",X2700,0)</f>
        <v>0</v>
      </c>
      <c r="AC2700" s="207"/>
      <c r="AD2700" s="207"/>
      <c r="AE2700" s="207"/>
      <c r="AF2700" s="207"/>
      <c r="AG2700" s="207"/>
      <c r="AH2700" s="208"/>
    </row>
    <row r="2701" customFormat="false" ht="13.5" hidden="false" customHeight="true" outlineLevel="0" collapsed="false">
      <c r="A2701" s="22" t="n">
        <v>2700</v>
      </c>
      <c r="B2701" s="180"/>
      <c r="C2701" s="22"/>
      <c r="D2701" s="22"/>
      <c r="E2701" s="22"/>
      <c r="F2701" s="22"/>
      <c r="G2701" s="22"/>
      <c r="H2701" s="183"/>
      <c r="I2701" s="183"/>
      <c r="J2701" s="22"/>
      <c r="K2701" s="191" t="e">
        <f aca="false">VLOOKUP('Altri Costi'!J2701,Legenda!$D$1:$F$258,2)</f>
        <v>#N/A</v>
      </c>
      <c r="L2701" s="22"/>
      <c r="M2701" s="22"/>
      <c r="N2701" s="203"/>
      <c r="O2701" s="183"/>
      <c r="P2701" s="22"/>
      <c r="Q2701" s="203"/>
      <c r="R2701" s="183"/>
      <c r="S2701" s="184" t="n">
        <f aca="false">'Piano Finanziario Annuale'!$F$6</f>
        <v>0</v>
      </c>
      <c r="T2701" s="185" t="n">
        <v>0</v>
      </c>
      <c r="U2701" s="186"/>
      <c r="V2701" s="187" t="n">
        <f aca="false">(T2701*U2701)</f>
        <v>0</v>
      </c>
      <c r="W2701" s="185" t="n">
        <v>0</v>
      </c>
      <c r="X2701" s="185" t="n">
        <f aca="false">IF(OR(S2701="sì",S2701="forfettario 190"),SUM(T2701+W2701),SUM(T2701+V2701+W2701))</f>
        <v>0</v>
      </c>
      <c r="Y2701" s="205"/>
      <c r="Z2701" s="205"/>
      <c r="AA2701" s="206"/>
      <c r="AB2701" s="189" t="n">
        <f aca="false">IF(AA2701="SI",X2701,0)</f>
        <v>0</v>
      </c>
      <c r="AC2701" s="207"/>
      <c r="AD2701" s="207"/>
      <c r="AE2701" s="207"/>
      <c r="AF2701" s="207"/>
      <c r="AG2701" s="207"/>
      <c r="AH2701" s="208"/>
    </row>
    <row r="2702" customFormat="false" ht="13.5" hidden="false" customHeight="true" outlineLevel="0" collapsed="false">
      <c r="A2702" s="22" t="n">
        <v>2701</v>
      </c>
      <c r="B2702" s="180"/>
      <c r="C2702" s="22"/>
      <c r="D2702" s="22"/>
      <c r="E2702" s="22"/>
      <c r="F2702" s="22"/>
      <c r="G2702" s="22"/>
      <c r="H2702" s="183"/>
      <c r="I2702" s="183"/>
      <c r="J2702" s="22"/>
      <c r="K2702" s="191" t="e">
        <f aca="false">VLOOKUP('Altri Costi'!J2702,Legenda!$D$1:$F$258,2)</f>
        <v>#N/A</v>
      </c>
      <c r="L2702" s="22"/>
      <c r="M2702" s="22"/>
      <c r="N2702" s="203"/>
      <c r="O2702" s="183"/>
      <c r="P2702" s="22"/>
      <c r="Q2702" s="203"/>
      <c r="R2702" s="183"/>
      <c r="S2702" s="184" t="n">
        <f aca="false">'Piano Finanziario Annuale'!$F$6</f>
        <v>0</v>
      </c>
      <c r="T2702" s="185" t="n">
        <v>0</v>
      </c>
      <c r="U2702" s="186"/>
      <c r="V2702" s="187" t="n">
        <f aca="false">(T2702*U2702)</f>
        <v>0</v>
      </c>
      <c r="W2702" s="185" t="n">
        <v>0</v>
      </c>
      <c r="X2702" s="185" t="n">
        <f aca="false">IF(OR(S2702="sì",S2702="forfettario 190"),SUM(T2702+W2702),SUM(T2702+V2702+W2702))</f>
        <v>0</v>
      </c>
      <c r="Y2702" s="205"/>
      <c r="Z2702" s="205"/>
      <c r="AA2702" s="206"/>
      <c r="AB2702" s="189" t="n">
        <f aca="false">IF(AA2702="SI",X2702,0)</f>
        <v>0</v>
      </c>
      <c r="AC2702" s="207"/>
      <c r="AD2702" s="207"/>
      <c r="AE2702" s="207"/>
      <c r="AF2702" s="207"/>
      <c r="AG2702" s="207"/>
      <c r="AH2702" s="208"/>
    </row>
    <row r="2703" customFormat="false" ht="13.5" hidden="false" customHeight="true" outlineLevel="0" collapsed="false">
      <c r="A2703" s="22" t="n">
        <v>2702</v>
      </c>
      <c r="B2703" s="180"/>
      <c r="C2703" s="22"/>
      <c r="D2703" s="22"/>
      <c r="E2703" s="22"/>
      <c r="F2703" s="22"/>
      <c r="G2703" s="22"/>
      <c r="H2703" s="183"/>
      <c r="I2703" s="183"/>
      <c r="J2703" s="22"/>
      <c r="K2703" s="191" t="e">
        <f aca="false">VLOOKUP('Altri Costi'!J2703,Legenda!$D$1:$F$258,2)</f>
        <v>#N/A</v>
      </c>
      <c r="L2703" s="22"/>
      <c r="M2703" s="22"/>
      <c r="N2703" s="203"/>
      <c r="O2703" s="183"/>
      <c r="P2703" s="22"/>
      <c r="Q2703" s="203"/>
      <c r="R2703" s="183"/>
      <c r="S2703" s="184" t="n">
        <f aca="false">'Piano Finanziario Annuale'!$F$6</f>
        <v>0</v>
      </c>
      <c r="T2703" s="185" t="n">
        <v>0</v>
      </c>
      <c r="U2703" s="186"/>
      <c r="V2703" s="187" t="n">
        <f aca="false">(T2703*U2703)</f>
        <v>0</v>
      </c>
      <c r="W2703" s="185" t="n">
        <v>0</v>
      </c>
      <c r="X2703" s="185" t="n">
        <f aca="false">IF(OR(S2703="sì",S2703="forfettario 190"),SUM(T2703+W2703),SUM(T2703+V2703+W2703))</f>
        <v>0</v>
      </c>
      <c r="Y2703" s="205"/>
      <c r="Z2703" s="205"/>
      <c r="AA2703" s="206"/>
      <c r="AB2703" s="189" t="n">
        <f aca="false">IF(AA2703="SI",X2703,0)</f>
        <v>0</v>
      </c>
      <c r="AC2703" s="207"/>
      <c r="AD2703" s="207"/>
      <c r="AE2703" s="207"/>
      <c r="AF2703" s="207"/>
      <c r="AG2703" s="207"/>
      <c r="AH2703" s="208"/>
    </row>
    <row r="2704" customFormat="false" ht="13.5" hidden="false" customHeight="true" outlineLevel="0" collapsed="false">
      <c r="A2704" s="22" t="n">
        <v>2703</v>
      </c>
      <c r="B2704" s="180"/>
      <c r="C2704" s="22"/>
      <c r="D2704" s="22"/>
      <c r="E2704" s="22"/>
      <c r="F2704" s="22"/>
      <c r="G2704" s="22"/>
      <c r="H2704" s="183"/>
      <c r="I2704" s="183"/>
      <c r="J2704" s="22"/>
      <c r="K2704" s="191" t="e">
        <f aca="false">VLOOKUP('Altri Costi'!J2704,Legenda!$D$1:$F$258,2)</f>
        <v>#N/A</v>
      </c>
      <c r="L2704" s="22"/>
      <c r="M2704" s="22"/>
      <c r="N2704" s="203"/>
      <c r="O2704" s="183"/>
      <c r="P2704" s="22"/>
      <c r="Q2704" s="203"/>
      <c r="R2704" s="183"/>
      <c r="S2704" s="184" t="n">
        <f aca="false">'Piano Finanziario Annuale'!$F$6</f>
        <v>0</v>
      </c>
      <c r="T2704" s="185" t="n">
        <v>0</v>
      </c>
      <c r="U2704" s="186"/>
      <c r="V2704" s="187" t="n">
        <f aca="false">(T2704*U2704)</f>
        <v>0</v>
      </c>
      <c r="W2704" s="185" t="n">
        <v>0</v>
      </c>
      <c r="X2704" s="185" t="n">
        <f aca="false">IF(OR(S2704="sì",S2704="forfettario 190"),SUM(T2704+W2704),SUM(T2704+V2704+W2704))</f>
        <v>0</v>
      </c>
      <c r="Y2704" s="205"/>
      <c r="Z2704" s="205"/>
      <c r="AA2704" s="206"/>
      <c r="AB2704" s="189" t="n">
        <f aca="false">IF(AA2704="SI",X2704,0)</f>
        <v>0</v>
      </c>
      <c r="AC2704" s="207"/>
      <c r="AD2704" s="207"/>
      <c r="AE2704" s="207"/>
      <c r="AF2704" s="207"/>
      <c r="AG2704" s="207"/>
      <c r="AH2704" s="208"/>
    </row>
    <row r="2705" customFormat="false" ht="13.5" hidden="false" customHeight="true" outlineLevel="0" collapsed="false">
      <c r="A2705" s="22" t="n">
        <v>2704</v>
      </c>
      <c r="B2705" s="180"/>
      <c r="C2705" s="22"/>
      <c r="D2705" s="22"/>
      <c r="E2705" s="22"/>
      <c r="F2705" s="22"/>
      <c r="G2705" s="22"/>
      <c r="H2705" s="183"/>
      <c r="I2705" s="183"/>
      <c r="J2705" s="22"/>
      <c r="K2705" s="191" t="e">
        <f aca="false">VLOOKUP('Altri Costi'!J2705,Legenda!$D$1:$F$258,2)</f>
        <v>#N/A</v>
      </c>
      <c r="L2705" s="22"/>
      <c r="M2705" s="22"/>
      <c r="N2705" s="203"/>
      <c r="O2705" s="183"/>
      <c r="P2705" s="22"/>
      <c r="Q2705" s="203"/>
      <c r="R2705" s="183"/>
      <c r="S2705" s="184" t="n">
        <f aca="false">'Piano Finanziario Annuale'!$F$6</f>
        <v>0</v>
      </c>
      <c r="T2705" s="185" t="n">
        <v>0</v>
      </c>
      <c r="U2705" s="186"/>
      <c r="V2705" s="187" t="n">
        <f aca="false">(T2705*U2705)</f>
        <v>0</v>
      </c>
      <c r="W2705" s="185" t="n">
        <v>0</v>
      </c>
      <c r="X2705" s="185" t="n">
        <f aca="false">IF(OR(S2705="sì",S2705="forfettario 190"),SUM(T2705+W2705),SUM(T2705+V2705+W2705))</f>
        <v>0</v>
      </c>
      <c r="Y2705" s="205"/>
      <c r="Z2705" s="205"/>
      <c r="AA2705" s="206"/>
      <c r="AB2705" s="189" t="n">
        <f aca="false">IF(AA2705="SI",X2705,0)</f>
        <v>0</v>
      </c>
      <c r="AC2705" s="207"/>
      <c r="AD2705" s="207"/>
      <c r="AE2705" s="207"/>
      <c r="AF2705" s="207"/>
      <c r="AG2705" s="207"/>
      <c r="AH2705" s="208"/>
    </row>
    <row r="2706" customFormat="false" ht="13.5" hidden="false" customHeight="true" outlineLevel="0" collapsed="false">
      <c r="A2706" s="22" t="n">
        <v>2705</v>
      </c>
      <c r="B2706" s="180"/>
      <c r="C2706" s="22"/>
      <c r="D2706" s="22"/>
      <c r="E2706" s="22"/>
      <c r="F2706" s="22"/>
      <c r="G2706" s="22"/>
      <c r="H2706" s="183"/>
      <c r="I2706" s="183"/>
      <c r="J2706" s="22"/>
      <c r="K2706" s="191" t="e">
        <f aca="false">VLOOKUP('Altri Costi'!J2706,Legenda!$D$1:$F$258,2)</f>
        <v>#N/A</v>
      </c>
      <c r="L2706" s="22"/>
      <c r="M2706" s="22"/>
      <c r="N2706" s="203"/>
      <c r="O2706" s="183"/>
      <c r="P2706" s="22"/>
      <c r="Q2706" s="203"/>
      <c r="R2706" s="183"/>
      <c r="S2706" s="184" t="n">
        <f aca="false">'Piano Finanziario Annuale'!$F$6</f>
        <v>0</v>
      </c>
      <c r="T2706" s="185" t="n">
        <v>0</v>
      </c>
      <c r="U2706" s="186"/>
      <c r="V2706" s="187" t="n">
        <f aca="false">(T2706*U2706)</f>
        <v>0</v>
      </c>
      <c r="W2706" s="185" t="n">
        <v>0</v>
      </c>
      <c r="X2706" s="185" t="n">
        <f aca="false">IF(OR(S2706="sì",S2706="forfettario 190"),SUM(T2706+W2706),SUM(T2706+V2706+W2706))</f>
        <v>0</v>
      </c>
      <c r="Y2706" s="205"/>
      <c r="Z2706" s="205"/>
      <c r="AA2706" s="206"/>
      <c r="AB2706" s="189" t="n">
        <f aca="false">IF(AA2706="SI",X2706,0)</f>
        <v>0</v>
      </c>
      <c r="AC2706" s="207"/>
      <c r="AD2706" s="207"/>
      <c r="AE2706" s="207"/>
      <c r="AF2706" s="207"/>
      <c r="AG2706" s="207"/>
      <c r="AH2706" s="208"/>
    </row>
    <row r="2707" customFormat="false" ht="13.5" hidden="false" customHeight="true" outlineLevel="0" collapsed="false">
      <c r="A2707" s="22" t="n">
        <v>2706</v>
      </c>
      <c r="B2707" s="180"/>
      <c r="C2707" s="22"/>
      <c r="D2707" s="22"/>
      <c r="E2707" s="22"/>
      <c r="F2707" s="22"/>
      <c r="G2707" s="22"/>
      <c r="H2707" s="183"/>
      <c r="I2707" s="183"/>
      <c r="J2707" s="22"/>
      <c r="K2707" s="191" t="e">
        <f aca="false">VLOOKUP('Altri Costi'!J2707,Legenda!$D$1:$F$258,2)</f>
        <v>#N/A</v>
      </c>
      <c r="L2707" s="22"/>
      <c r="M2707" s="22"/>
      <c r="N2707" s="203"/>
      <c r="O2707" s="183"/>
      <c r="P2707" s="22"/>
      <c r="Q2707" s="203"/>
      <c r="R2707" s="183"/>
      <c r="S2707" s="184" t="n">
        <f aca="false">'Piano Finanziario Annuale'!$F$6</f>
        <v>0</v>
      </c>
      <c r="T2707" s="185" t="n">
        <v>0</v>
      </c>
      <c r="U2707" s="186"/>
      <c r="V2707" s="187" t="n">
        <f aca="false">(T2707*U2707)</f>
        <v>0</v>
      </c>
      <c r="W2707" s="185" t="n">
        <v>0</v>
      </c>
      <c r="X2707" s="185" t="n">
        <f aca="false">IF(OR(S2707="sì",S2707="forfettario 190"),SUM(T2707+W2707),SUM(T2707+V2707+W2707))</f>
        <v>0</v>
      </c>
      <c r="Y2707" s="205"/>
      <c r="Z2707" s="205"/>
      <c r="AA2707" s="206"/>
      <c r="AB2707" s="189" t="n">
        <f aca="false">IF(AA2707="SI",X2707,0)</f>
        <v>0</v>
      </c>
      <c r="AC2707" s="207"/>
      <c r="AD2707" s="207"/>
      <c r="AE2707" s="207"/>
      <c r="AF2707" s="207"/>
      <c r="AG2707" s="207"/>
      <c r="AH2707" s="208"/>
    </row>
    <row r="2708" customFormat="false" ht="13.5" hidden="false" customHeight="true" outlineLevel="0" collapsed="false">
      <c r="A2708" s="22" t="n">
        <v>2707</v>
      </c>
      <c r="B2708" s="180"/>
      <c r="C2708" s="22"/>
      <c r="D2708" s="22"/>
      <c r="E2708" s="22"/>
      <c r="F2708" s="22"/>
      <c r="G2708" s="22"/>
      <c r="H2708" s="183"/>
      <c r="I2708" s="183"/>
      <c r="J2708" s="22"/>
      <c r="K2708" s="191" t="e">
        <f aca="false">VLOOKUP('Altri Costi'!J2708,Legenda!$D$1:$F$258,2)</f>
        <v>#N/A</v>
      </c>
      <c r="L2708" s="22"/>
      <c r="M2708" s="22"/>
      <c r="N2708" s="203"/>
      <c r="O2708" s="183"/>
      <c r="P2708" s="22"/>
      <c r="Q2708" s="203"/>
      <c r="R2708" s="183"/>
      <c r="S2708" s="184" t="n">
        <f aca="false">'Piano Finanziario Annuale'!$F$6</f>
        <v>0</v>
      </c>
      <c r="T2708" s="185" t="n">
        <v>0</v>
      </c>
      <c r="U2708" s="186"/>
      <c r="V2708" s="187" t="n">
        <f aca="false">(T2708*U2708)</f>
        <v>0</v>
      </c>
      <c r="W2708" s="185" t="n">
        <v>0</v>
      </c>
      <c r="X2708" s="185" t="n">
        <f aca="false">IF(OR(S2708="sì",S2708="forfettario 190"),SUM(T2708+W2708),SUM(T2708+V2708+W2708))</f>
        <v>0</v>
      </c>
      <c r="Y2708" s="205"/>
      <c r="Z2708" s="205"/>
      <c r="AA2708" s="206"/>
      <c r="AB2708" s="189" t="n">
        <f aca="false">IF(AA2708="SI",X2708,0)</f>
        <v>0</v>
      </c>
      <c r="AC2708" s="207"/>
      <c r="AD2708" s="207"/>
      <c r="AE2708" s="207"/>
      <c r="AF2708" s="207"/>
      <c r="AG2708" s="207"/>
      <c r="AH2708" s="208"/>
    </row>
    <row r="2709" customFormat="false" ht="13.5" hidden="false" customHeight="true" outlineLevel="0" collapsed="false">
      <c r="A2709" s="22" t="n">
        <v>2708</v>
      </c>
      <c r="B2709" s="180"/>
      <c r="C2709" s="22"/>
      <c r="D2709" s="22"/>
      <c r="E2709" s="22"/>
      <c r="F2709" s="22"/>
      <c r="G2709" s="22"/>
      <c r="H2709" s="183"/>
      <c r="I2709" s="183"/>
      <c r="J2709" s="22"/>
      <c r="K2709" s="191" t="e">
        <f aca="false">VLOOKUP('Altri Costi'!J2709,Legenda!$D$1:$F$258,2)</f>
        <v>#N/A</v>
      </c>
      <c r="L2709" s="22"/>
      <c r="M2709" s="22"/>
      <c r="N2709" s="203"/>
      <c r="O2709" s="183"/>
      <c r="P2709" s="22"/>
      <c r="Q2709" s="203"/>
      <c r="R2709" s="183"/>
      <c r="S2709" s="184" t="n">
        <f aca="false">'Piano Finanziario Annuale'!$F$6</f>
        <v>0</v>
      </c>
      <c r="T2709" s="185" t="n">
        <v>0</v>
      </c>
      <c r="U2709" s="186"/>
      <c r="V2709" s="187" t="n">
        <f aca="false">(T2709*U2709)</f>
        <v>0</v>
      </c>
      <c r="W2709" s="185" t="n">
        <v>0</v>
      </c>
      <c r="X2709" s="185" t="n">
        <f aca="false">IF(OR(S2709="sì",S2709="forfettario 190"),SUM(T2709+W2709),SUM(T2709+V2709+W2709))</f>
        <v>0</v>
      </c>
      <c r="Y2709" s="205"/>
      <c r="Z2709" s="205"/>
      <c r="AA2709" s="206"/>
      <c r="AB2709" s="189" t="n">
        <f aca="false">IF(AA2709="SI",X2709,0)</f>
        <v>0</v>
      </c>
      <c r="AC2709" s="207"/>
      <c r="AD2709" s="207"/>
      <c r="AE2709" s="207"/>
      <c r="AF2709" s="207"/>
      <c r="AG2709" s="207"/>
      <c r="AH2709" s="208"/>
    </row>
    <row r="2710" customFormat="false" ht="13.5" hidden="false" customHeight="true" outlineLevel="0" collapsed="false">
      <c r="A2710" s="22" t="n">
        <v>2709</v>
      </c>
      <c r="B2710" s="180"/>
      <c r="C2710" s="22"/>
      <c r="D2710" s="22"/>
      <c r="E2710" s="22"/>
      <c r="F2710" s="22"/>
      <c r="G2710" s="22"/>
      <c r="H2710" s="183"/>
      <c r="I2710" s="183"/>
      <c r="J2710" s="22"/>
      <c r="K2710" s="191" t="e">
        <f aca="false">VLOOKUP('Altri Costi'!J2710,Legenda!$D$1:$F$258,2)</f>
        <v>#N/A</v>
      </c>
      <c r="L2710" s="22"/>
      <c r="M2710" s="22"/>
      <c r="N2710" s="203"/>
      <c r="O2710" s="183"/>
      <c r="P2710" s="22"/>
      <c r="Q2710" s="203"/>
      <c r="R2710" s="183"/>
      <c r="S2710" s="184" t="n">
        <f aca="false">'Piano Finanziario Annuale'!$F$6</f>
        <v>0</v>
      </c>
      <c r="T2710" s="185" t="n">
        <v>0</v>
      </c>
      <c r="U2710" s="186"/>
      <c r="V2710" s="187" t="n">
        <f aca="false">(T2710*U2710)</f>
        <v>0</v>
      </c>
      <c r="W2710" s="185" t="n">
        <v>0</v>
      </c>
      <c r="X2710" s="185" t="n">
        <f aca="false">IF(OR(S2710="sì",S2710="forfettario 190"),SUM(T2710+W2710),SUM(T2710+V2710+W2710))</f>
        <v>0</v>
      </c>
      <c r="Y2710" s="205"/>
      <c r="Z2710" s="205"/>
      <c r="AA2710" s="206"/>
      <c r="AB2710" s="189" t="n">
        <f aca="false">IF(AA2710="SI",X2710,0)</f>
        <v>0</v>
      </c>
      <c r="AC2710" s="207"/>
      <c r="AD2710" s="207"/>
      <c r="AE2710" s="207"/>
      <c r="AF2710" s="207"/>
      <c r="AG2710" s="207"/>
      <c r="AH2710" s="208"/>
    </row>
    <row r="2711" customFormat="false" ht="13.5" hidden="false" customHeight="true" outlineLevel="0" collapsed="false">
      <c r="A2711" s="22" t="n">
        <v>2710</v>
      </c>
      <c r="B2711" s="180"/>
      <c r="C2711" s="22"/>
      <c r="D2711" s="22"/>
      <c r="E2711" s="22"/>
      <c r="F2711" s="22"/>
      <c r="G2711" s="22"/>
      <c r="H2711" s="183"/>
      <c r="I2711" s="183"/>
      <c r="J2711" s="22"/>
      <c r="K2711" s="191" t="e">
        <f aca="false">VLOOKUP('Altri Costi'!J2711,Legenda!$D$1:$F$258,2)</f>
        <v>#N/A</v>
      </c>
      <c r="L2711" s="22"/>
      <c r="M2711" s="22"/>
      <c r="N2711" s="203"/>
      <c r="O2711" s="183"/>
      <c r="P2711" s="22"/>
      <c r="Q2711" s="203"/>
      <c r="R2711" s="183"/>
      <c r="S2711" s="184" t="n">
        <f aca="false">'Piano Finanziario Annuale'!$F$6</f>
        <v>0</v>
      </c>
      <c r="T2711" s="185" t="n">
        <v>0</v>
      </c>
      <c r="U2711" s="186"/>
      <c r="V2711" s="187" t="n">
        <f aca="false">(T2711*U2711)</f>
        <v>0</v>
      </c>
      <c r="W2711" s="185" t="n">
        <v>0</v>
      </c>
      <c r="X2711" s="185" t="n">
        <f aca="false">IF(OR(S2711="sì",S2711="forfettario 190"),SUM(T2711+W2711),SUM(T2711+V2711+W2711))</f>
        <v>0</v>
      </c>
      <c r="Y2711" s="205"/>
      <c r="Z2711" s="205"/>
      <c r="AA2711" s="206"/>
      <c r="AB2711" s="189" t="n">
        <f aca="false">IF(AA2711="SI",X2711,0)</f>
        <v>0</v>
      </c>
      <c r="AC2711" s="207"/>
      <c r="AD2711" s="207"/>
      <c r="AE2711" s="207"/>
      <c r="AF2711" s="207"/>
      <c r="AG2711" s="207"/>
      <c r="AH2711" s="208"/>
    </row>
    <row r="2712" customFormat="false" ht="13.5" hidden="false" customHeight="true" outlineLevel="0" collapsed="false">
      <c r="A2712" s="22" t="n">
        <v>2711</v>
      </c>
      <c r="B2712" s="180"/>
      <c r="C2712" s="22"/>
      <c r="D2712" s="22"/>
      <c r="E2712" s="22"/>
      <c r="F2712" s="22"/>
      <c r="G2712" s="22"/>
      <c r="H2712" s="183"/>
      <c r="I2712" s="183"/>
      <c r="J2712" s="22"/>
      <c r="K2712" s="191" t="e">
        <f aca="false">VLOOKUP('Altri Costi'!J2712,Legenda!$D$1:$F$258,2)</f>
        <v>#N/A</v>
      </c>
      <c r="L2712" s="22"/>
      <c r="M2712" s="22"/>
      <c r="N2712" s="203"/>
      <c r="O2712" s="183"/>
      <c r="P2712" s="22"/>
      <c r="Q2712" s="203"/>
      <c r="R2712" s="183"/>
      <c r="S2712" s="184" t="n">
        <f aca="false">'Piano Finanziario Annuale'!$F$6</f>
        <v>0</v>
      </c>
      <c r="T2712" s="185" t="n">
        <v>0</v>
      </c>
      <c r="U2712" s="186"/>
      <c r="V2712" s="187" t="n">
        <f aca="false">(T2712*U2712)</f>
        <v>0</v>
      </c>
      <c r="W2712" s="185" t="n">
        <v>0</v>
      </c>
      <c r="X2712" s="185" t="n">
        <f aca="false">IF(OR(S2712="sì",S2712="forfettario 190"),SUM(T2712+W2712),SUM(T2712+V2712+W2712))</f>
        <v>0</v>
      </c>
      <c r="Y2712" s="205"/>
      <c r="Z2712" s="205"/>
      <c r="AA2712" s="206"/>
      <c r="AB2712" s="189" t="n">
        <f aca="false">IF(AA2712="SI",X2712,0)</f>
        <v>0</v>
      </c>
      <c r="AC2712" s="207"/>
      <c r="AD2712" s="207"/>
      <c r="AE2712" s="207"/>
      <c r="AF2712" s="207"/>
      <c r="AG2712" s="207"/>
      <c r="AH2712" s="208"/>
    </row>
    <row r="2713" customFormat="false" ht="13.5" hidden="false" customHeight="true" outlineLevel="0" collapsed="false">
      <c r="A2713" s="22" t="n">
        <v>2712</v>
      </c>
      <c r="B2713" s="180"/>
      <c r="C2713" s="22"/>
      <c r="D2713" s="22"/>
      <c r="E2713" s="22"/>
      <c r="F2713" s="22"/>
      <c r="G2713" s="22"/>
      <c r="H2713" s="183"/>
      <c r="I2713" s="183"/>
      <c r="J2713" s="22"/>
      <c r="K2713" s="191" t="e">
        <f aca="false">VLOOKUP('Altri Costi'!J2713,Legenda!$D$1:$F$258,2)</f>
        <v>#N/A</v>
      </c>
      <c r="L2713" s="22"/>
      <c r="M2713" s="22"/>
      <c r="N2713" s="203"/>
      <c r="O2713" s="183"/>
      <c r="P2713" s="22"/>
      <c r="Q2713" s="203"/>
      <c r="R2713" s="183"/>
      <c r="S2713" s="184" t="n">
        <f aca="false">'Piano Finanziario Annuale'!$F$6</f>
        <v>0</v>
      </c>
      <c r="T2713" s="185" t="n">
        <v>0</v>
      </c>
      <c r="U2713" s="186"/>
      <c r="V2713" s="187" t="n">
        <f aca="false">(T2713*U2713)</f>
        <v>0</v>
      </c>
      <c r="W2713" s="185" t="n">
        <v>0</v>
      </c>
      <c r="X2713" s="185" t="n">
        <f aca="false">IF(OR(S2713="sì",S2713="forfettario 190"),SUM(T2713+W2713),SUM(T2713+V2713+W2713))</f>
        <v>0</v>
      </c>
      <c r="Y2713" s="205"/>
      <c r="Z2713" s="205"/>
      <c r="AA2713" s="206"/>
      <c r="AB2713" s="189" t="n">
        <f aca="false">IF(AA2713="SI",X2713,0)</f>
        <v>0</v>
      </c>
      <c r="AC2713" s="207"/>
      <c r="AD2713" s="207"/>
      <c r="AE2713" s="207"/>
      <c r="AF2713" s="207"/>
      <c r="AG2713" s="207"/>
      <c r="AH2713" s="208"/>
    </row>
    <row r="2714" customFormat="false" ht="13.5" hidden="false" customHeight="true" outlineLevel="0" collapsed="false">
      <c r="A2714" s="22" t="n">
        <v>2713</v>
      </c>
      <c r="B2714" s="180"/>
      <c r="C2714" s="22"/>
      <c r="D2714" s="22"/>
      <c r="E2714" s="22"/>
      <c r="F2714" s="22"/>
      <c r="G2714" s="22"/>
      <c r="H2714" s="183"/>
      <c r="I2714" s="183"/>
      <c r="J2714" s="22"/>
      <c r="K2714" s="191" t="e">
        <f aca="false">VLOOKUP('Altri Costi'!J2714,Legenda!$D$1:$F$258,2)</f>
        <v>#N/A</v>
      </c>
      <c r="L2714" s="22"/>
      <c r="M2714" s="22"/>
      <c r="N2714" s="203"/>
      <c r="O2714" s="183"/>
      <c r="P2714" s="22"/>
      <c r="Q2714" s="203"/>
      <c r="R2714" s="183"/>
      <c r="S2714" s="184" t="n">
        <f aca="false">'Piano Finanziario Annuale'!$F$6</f>
        <v>0</v>
      </c>
      <c r="T2714" s="185" t="n">
        <v>0</v>
      </c>
      <c r="U2714" s="186"/>
      <c r="V2714" s="187" t="n">
        <f aca="false">(T2714*U2714)</f>
        <v>0</v>
      </c>
      <c r="W2714" s="185" t="n">
        <v>0</v>
      </c>
      <c r="X2714" s="185" t="n">
        <f aca="false">IF(OR(S2714="sì",S2714="forfettario 190"),SUM(T2714+W2714),SUM(T2714+V2714+W2714))</f>
        <v>0</v>
      </c>
      <c r="Y2714" s="205"/>
      <c r="Z2714" s="205"/>
      <c r="AA2714" s="206"/>
      <c r="AB2714" s="189" t="n">
        <f aca="false">IF(AA2714="SI",X2714,0)</f>
        <v>0</v>
      </c>
      <c r="AC2714" s="207"/>
      <c r="AD2714" s="207"/>
      <c r="AE2714" s="207"/>
      <c r="AF2714" s="207"/>
      <c r="AG2714" s="207"/>
      <c r="AH2714" s="208"/>
    </row>
    <row r="2715" customFormat="false" ht="13.5" hidden="false" customHeight="true" outlineLevel="0" collapsed="false">
      <c r="A2715" s="22" t="n">
        <v>2714</v>
      </c>
      <c r="B2715" s="180"/>
      <c r="C2715" s="22"/>
      <c r="D2715" s="22"/>
      <c r="E2715" s="22"/>
      <c r="F2715" s="22"/>
      <c r="G2715" s="22"/>
      <c r="H2715" s="183"/>
      <c r="I2715" s="183"/>
      <c r="J2715" s="22"/>
      <c r="K2715" s="191" t="e">
        <f aca="false">VLOOKUP('Altri Costi'!J2715,Legenda!$D$1:$F$258,2)</f>
        <v>#N/A</v>
      </c>
      <c r="L2715" s="22"/>
      <c r="M2715" s="22"/>
      <c r="N2715" s="203"/>
      <c r="O2715" s="183"/>
      <c r="P2715" s="22"/>
      <c r="Q2715" s="203"/>
      <c r="R2715" s="183"/>
      <c r="S2715" s="184" t="n">
        <f aca="false">'Piano Finanziario Annuale'!$F$6</f>
        <v>0</v>
      </c>
      <c r="T2715" s="185" t="n">
        <v>0</v>
      </c>
      <c r="U2715" s="186"/>
      <c r="V2715" s="187" t="n">
        <f aca="false">(T2715*U2715)</f>
        <v>0</v>
      </c>
      <c r="W2715" s="185" t="n">
        <v>0</v>
      </c>
      <c r="X2715" s="185" t="n">
        <f aca="false">IF(OR(S2715="sì",S2715="forfettario 190"),SUM(T2715+W2715),SUM(T2715+V2715+W2715))</f>
        <v>0</v>
      </c>
      <c r="Y2715" s="205"/>
      <c r="Z2715" s="205"/>
      <c r="AA2715" s="206"/>
      <c r="AB2715" s="189" t="n">
        <f aca="false">IF(AA2715="SI",X2715,0)</f>
        <v>0</v>
      </c>
      <c r="AC2715" s="207"/>
      <c r="AD2715" s="207"/>
      <c r="AE2715" s="207"/>
      <c r="AF2715" s="207"/>
      <c r="AG2715" s="207"/>
      <c r="AH2715" s="208"/>
    </row>
    <row r="2716" customFormat="false" ht="13.5" hidden="false" customHeight="true" outlineLevel="0" collapsed="false">
      <c r="A2716" s="22" t="n">
        <v>2715</v>
      </c>
      <c r="B2716" s="180"/>
      <c r="C2716" s="22"/>
      <c r="D2716" s="22"/>
      <c r="E2716" s="22"/>
      <c r="F2716" s="22"/>
      <c r="G2716" s="22"/>
      <c r="H2716" s="183"/>
      <c r="I2716" s="183"/>
      <c r="J2716" s="22"/>
      <c r="K2716" s="191" t="e">
        <f aca="false">VLOOKUP('Altri Costi'!J2716,Legenda!$D$1:$F$258,2)</f>
        <v>#N/A</v>
      </c>
      <c r="L2716" s="22"/>
      <c r="M2716" s="22"/>
      <c r="N2716" s="203"/>
      <c r="O2716" s="183"/>
      <c r="P2716" s="22"/>
      <c r="Q2716" s="203"/>
      <c r="R2716" s="183"/>
      <c r="S2716" s="184" t="n">
        <f aca="false">'Piano Finanziario Annuale'!$F$6</f>
        <v>0</v>
      </c>
      <c r="T2716" s="185" t="n">
        <v>0</v>
      </c>
      <c r="U2716" s="186"/>
      <c r="V2716" s="187" t="n">
        <f aca="false">(T2716*U2716)</f>
        <v>0</v>
      </c>
      <c r="W2716" s="185" t="n">
        <v>0</v>
      </c>
      <c r="X2716" s="185" t="n">
        <f aca="false">IF(OR(S2716="sì",S2716="forfettario 190"),SUM(T2716+W2716),SUM(T2716+V2716+W2716))</f>
        <v>0</v>
      </c>
      <c r="Y2716" s="205"/>
      <c r="Z2716" s="205"/>
      <c r="AA2716" s="206"/>
      <c r="AB2716" s="189" t="n">
        <f aca="false">IF(AA2716="SI",X2716,0)</f>
        <v>0</v>
      </c>
      <c r="AC2716" s="207"/>
      <c r="AD2716" s="207"/>
      <c r="AE2716" s="207"/>
      <c r="AF2716" s="207"/>
      <c r="AG2716" s="207"/>
      <c r="AH2716" s="208"/>
    </row>
    <row r="2717" customFormat="false" ht="13.5" hidden="false" customHeight="true" outlineLevel="0" collapsed="false">
      <c r="A2717" s="22" t="n">
        <v>2716</v>
      </c>
      <c r="B2717" s="180"/>
      <c r="C2717" s="22"/>
      <c r="D2717" s="22"/>
      <c r="E2717" s="22"/>
      <c r="F2717" s="22"/>
      <c r="G2717" s="22"/>
      <c r="H2717" s="183"/>
      <c r="I2717" s="183"/>
      <c r="J2717" s="22"/>
      <c r="K2717" s="191" t="e">
        <f aca="false">VLOOKUP('Altri Costi'!J2717,Legenda!$D$1:$F$258,2)</f>
        <v>#N/A</v>
      </c>
      <c r="L2717" s="22"/>
      <c r="M2717" s="22"/>
      <c r="N2717" s="203"/>
      <c r="O2717" s="183"/>
      <c r="P2717" s="22"/>
      <c r="Q2717" s="203"/>
      <c r="R2717" s="183"/>
      <c r="S2717" s="184" t="n">
        <f aca="false">'Piano Finanziario Annuale'!$F$6</f>
        <v>0</v>
      </c>
      <c r="T2717" s="185" t="n">
        <v>0</v>
      </c>
      <c r="U2717" s="186"/>
      <c r="V2717" s="187" t="n">
        <f aca="false">(T2717*U2717)</f>
        <v>0</v>
      </c>
      <c r="W2717" s="185" t="n">
        <v>0</v>
      </c>
      <c r="X2717" s="185" t="n">
        <f aca="false">IF(OR(S2717="sì",S2717="forfettario 190"),SUM(T2717+W2717),SUM(T2717+V2717+W2717))</f>
        <v>0</v>
      </c>
      <c r="Y2717" s="205"/>
      <c r="Z2717" s="205"/>
      <c r="AA2717" s="206"/>
      <c r="AB2717" s="189" t="n">
        <f aca="false">IF(AA2717="SI",X2717,0)</f>
        <v>0</v>
      </c>
      <c r="AC2717" s="207"/>
      <c r="AD2717" s="207"/>
      <c r="AE2717" s="207"/>
      <c r="AF2717" s="207"/>
      <c r="AG2717" s="207"/>
      <c r="AH2717" s="208"/>
    </row>
    <row r="2718" customFormat="false" ht="13.5" hidden="false" customHeight="true" outlineLevel="0" collapsed="false">
      <c r="A2718" s="22" t="n">
        <v>2717</v>
      </c>
      <c r="B2718" s="180"/>
      <c r="C2718" s="22"/>
      <c r="D2718" s="22"/>
      <c r="E2718" s="22"/>
      <c r="F2718" s="22"/>
      <c r="G2718" s="22"/>
      <c r="H2718" s="183"/>
      <c r="I2718" s="183"/>
      <c r="J2718" s="22"/>
      <c r="K2718" s="191" t="e">
        <f aca="false">VLOOKUP('Altri Costi'!J2718,Legenda!$D$1:$F$258,2)</f>
        <v>#N/A</v>
      </c>
      <c r="L2718" s="22"/>
      <c r="M2718" s="22"/>
      <c r="N2718" s="203"/>
      <c r="O2718" s="183"/>
      <c r="P2718" s="22"/>
      <c r="Q2718" s="203"/>
      <c r="R2718" s="183"/>
      <c r="S2718" s="184" t="n">
        <f aca="false">'Piano Finanziario Annuale'!$F$6</f>
        <v>0</v>
      </c>
      <c r="T2718" s="185" t="n">
        <v>0</v>
      </c>
      <c r="U2718" s="186"/>
      <c r="V2718" s="187" t="n">
        <f aca="false">(T2718*U2718)</f>
        <v>0</v>
      </c>
      <c r="W2718" s="185" t="n">
        <v>0</v>
      </c>
      <c r="X2718" s="185" t="n">
        <f aca="false">IF(OR(S2718="sì",S2718="forfettario 190"),SUM(T2718+W2718),SUM(T2718+V2718+W2718))</f>
        <v>0</v>
      </c>
      <c r="Y2718" s="205"/>
      <c r="Z2718" s="205"/>
      <c r="AA2718" s="206"/>
      <c r="AB2718" s="189" t="n">
        <f aca="false">IF(AA2718="SI",X2718,0)</f>
        <v>0</v>
      </c>
      <c r="AC2718" s="207"/>
      <c r="AD2718" s="207"/>
      <c r="AE2718" s="207"/>
      <c r="AF2718" s="207"/>
      <c r="AG2718" s="207"/>
      <c r="AH2718" s="208"/>
    </row>
    <row r="2719" customFormat="false" ht="13.5" hidden="false" customHeight="true" outlineLevel="0" collapsed="false">
      <c r="A2719" s="22" t="n">
        <v>2718</v>
      </c>
      <c r="B2719" s="180"/>
      <c r="C2719" s="22"/>
      <c r="D2719" s="22"/>
      <c r="E2719" s="22"/>
      <c r="F2719" s="22"/>
      <c r="G2719" s="22"/>
      <c r="H2719" s="183"/>
      <c r="I2719" s="183"/>
      <c r="J2719" s="22"/>
      <c r="K2719" s="191" t="e">
        <f aca="false">VLOOKUP('Altri Costi'!J2719,Legenda!$D$1:$F$258,2)</f>
        <v>#N/A</v>
      </c>
      <c r="L2719" s="22"/>
      <c r="M2719" s="22"/>
      <c r="N2719" s="203"/>
      <c r="O2719" s="183"/>
      <c r="P2719" s="22"/>
      <c r="Q2719" s="203"/>
      <c r="R2719" s="183"/>
      <c r="S2719" s="184" t="n">
        <f aca="false">'Piano Finanziario Annuale'!$F$6</f>
        <v>0</v>
      </c>
      <c r="T2719" s="185" t="n">
        <v>0</v>
      </c>
      <c r="U2719" s="186"/>
      <c r="V2719" s="187" t="n">
        <f aca="false">(T2719*U2719)</f>
        <v>0</v>
      </c>
      <c r="W2719" s="185" t="n">
        <v>0</v>
      </c>
      <c r="X2719" s="185" t="n">
        <f aca="false">IF(OR(S2719="sì",S2719="forfettario 190"),SUM(T2719+W2719),SUM(T2719+V2719+W2719))</f>
        <v>0</v>
      </c>
      <c r="Y2719" s="205"/>
      <c r="Z2719" s="205"/>
      <c r="AA2719" s="206"/>
      <c r="AB2719" s="189" t="n">
        <f aca="false">IF(AA2719="SI",X2719,0)</f>
        <v>0</v>
      </c>
      <c r="AC2719" s="207"/>
      <c r="AD2719" s="207"/>
      <c r="AE2719" s="207"/>
      <c r="AF2719" s="207"/>
      <c r="AG2719" s="207"/>
      <c r="AH2719" s="208"/>
    </row>
    <row r="2720" customFormat="false" ht="13.5" hidden="false" customHeight="true" outlineLevel="0" collapsed="false">
      <c r="A2720" s="22" t="n">
        <v>2719</v>
      </c>
      <c r="B2720" s="180"/>
      <c r="C2720" s="22"/>
      <c r="D2720" s="22"/>
      <c r="E2720" s="22"/>
      <c r="F2720" s="22"/>
      <c r="G2720" s="22"/>
      <c r="H2720" s="183"/>
      <c r="I2720" s="183"/>
      <c r="J2720" s="22"/>
      <c r="K2720" s="191" t="e">
        <f aca="false">VLOOKUP('Altri Costi'!J2720,Legenda!$D$1:$F$258,2)</f>
        <v>#N/A</v>
      </c>
      <c r="L2720" s="22"/>
      <c r="M2720" s="22"/>
      <c r="N2720" s="203"/>
      <c r="O2720" s="183"/>
      <c r="P2720" s="22"/>
      <c r="Q2720" s="203"/>
      <c r="R2720" s="183"/>
      <c r="S2720" s="184" t="n">
        <f aca="false">'Piano Finanziario Annuale'!$F$6</f>
        <v>0</v>
      </c>
      <c r="T2720" s="185" t="n">
        <v>0</v>
      </c>
      <c r="U2720" s="186"/>
      <c r="V2720" s="187" t="n">
        <f aca="false">(T2720*U2720)</f>
        <v>0</v>
      </c>
      <c r="W2720" s="185" t="n">
        <v>0</v>
      </c>
      <c r="X2720" s="185" t="n">
        <f aca="false">IF(OR(S2720="sì",S2720="forfettario 190"),SUM(T2720+W2720),SUM(T2720+V2720+W2720))</f>
        <v>0</v>
      </c>
      <c r="Y2720" s="205"/>
      <c r="Z2720" s="205"/>
      <c r="AA2720" s="206"/>
      <c r="AB2720" s="189" t="n">
        <f aca="false">IF(AA2720="SI",X2720,0)</f>
        <v>0</v>
      </c>
      <c r="AC2720" s="207"/>
      <c r="AD2720" s="207"/>
      <c r="AE2720" s="207"/>
      <c r="AF2720" s="207"/>
      <c r="AG2720" s="207"/>
      <c r="AH2720" s="208"/>
    </row>
    <row r="2721" customFormat="false" ht="13.5" hidden="false" customHeight="true" outlineLevel="0" collapsed="false">
      <c r="A2721" s="22" t="n">
        <v>2720</v>
      </c>
      <c r="B2721" s="180"/>
      <c r="C2721" s="22"/>
      <c r="D2721" s="22"/>
      <c r="E2721" s="22"/>
      <c r="F2721" s="22"/>
      <c r="G2721" s="22"/>
      <c r="H2721" s="183"/>
      <c r="I2721" s="183"/>
      <c r="J2721" s="22"/>
      <c r="K2721" s="191" t="e">
        <f aca="false">VLOOKUP('Altri Costi'!J2721,Legenda!$D$1:$F$258,2)</f>
        <v>#N/A</v>
      </c>
      <c r="L2721" s="22"/>
      <c r="M2721" s="22"/>
      <c r="N2721" s="203"/>
      <c r="O2721" s="183"/>
      <c r="P2721" s="22"/>
      <c r="Q2721" s="203"/>
      <c r="R2721" s="183"/>
      <c r="S2721" s="184" t="n">
        <f aca="false">'Piano Finanziario Annuale'!$F$6</f>
        <v>0</v>
      </c>
      <c r="T2721" s="185" t="n">
        <v>0</v>
      </c>
      <c r="U2721" s="186"/>
      <c r="V2721" s="187" t="n">
        <f aca="false">(T2721*U2721)</f>
        <v>0</v>
      </c>
      <c r="W2721" s="185" t="n">
        <v>0</v>
      </c>
      <c r="X2721" s="185" t="n">
        <f aca="false">IF(OR(S2721="sì",S2721="forfettario 190"),SUM(T2721+W2721),SUM(T2721+V2721+W2721))</f>
        <v>0</v>
      </c>
      <c r="Y2721" s="205"/>
      <c r="Z2721" s="205"/>
      <c r="AA2721" s="206"/>
      <c r="AB2721" s="189" t="n">
        <f aca="false">IF(AA2721="SI",X2721,0)</f>
        <v>0</v>
      </c>
      <c r="AC2721" s="207"/>
      <c r="AD2721" s="207"/>
      <c r="AE2721" s="207"/>
      <c r="AF2721" s="207"/>
      <c r="AG2721" s="207"/>
      <c r="AH2721" s="208"/>
    </row>
    <row r="2722" customFormat="false" ht="13.5" hidden="false" customHeight="true" outlineLevel="0" collapsed="false">
      <c r="A2722" s="22" t="n">
        <v>2721</v>
      </c>
      <c r="B2722" s="180"/>
      <c r="C2722" s="22"/>
      <c r="D2722" s="22"/>
      <c r="E2722" s="22"/>
      <c r="F2722" s="22"/>
      <c r="G2722" s="22"/>
      <c r="H2722" s="183"/>
      <c r="I2722" s="183"/>
      <c r="J2722" s="22"/>
      <c r="K2722" s="191" t="e">
        <f aca="false">VLOOKUP('Altri Costi'!J2722,Legenda!$D$1:$F$258,2)</f>
        <v>#N/A</v>
      </c>
      <c r="L2722" s="22"/>
      <c r="M2722" s="22"/>
      <c r="N2722" s="203"/>
      <c r="O2722" s="183"/>
      <c r="P2722" s="22"/>
      <c r="Q2722" s="203"/>
      <c r="R2722" s="183"/>
      <c r="S2722" s="184" t="n">
        <f aca="false">'Piano Finanziario Annuale'!$F$6</f>
        <v>0</v>
      </c>
      <c r="T2722" s="185" t="n">
        <v>0</v>
      </c>
      <c r="U2722" s="186"/>
      <c r="V2722" s="187" t="n">
        <f aca="false">(T2722*U2722)</f>
        <v>0</v>
      </c>
      <c r="W2722" s="185" t="n">
        <v>0</v>
      </c>
      <c r="X2722" s="185" t="n">
        <f aca="false">IF(OR(S2722="sì",S2722="forfettario 190"),SUM(T2722+W2722),SUM(T2722+V2722+W2722))</f>
        <v>0</v>
      </c>
      <c r="Y2722" s="205"/>
      <c r="Z2722" s="205"/>
      <c r="AA2722" s="206"/>
      <c r="AB2722" s="189" t="n">
        <f aca="false">IF(AA2722="SI",X2722,0)</f>
        <v>0</v>
      </c>
      <c r="AC2722" s="207"/>
      <c r="AD2722" s="207"/>
      <c r="AE2722" s="207"/>
      <c r="AF2722" s="207"/>
      <c r="AG2722" s="207"/>
      <c r="AH2722" s="208"/>
    </row>
    <row r="2723" customFormat="false" ht="13.5" hidden="false" customHeight="true" outlineLevel="0" collapsed="false">
      <c r="A2723" s="22" t="n">
        <v>2722</v>
      </c>
      <c r="B2723" s="180"/>
      <c r="C2723" s="22"/>
      <c r="D2723" s="22"/>
      <c r="E2723" s="22"/>
      <c r="F2723" s="22"/>
      <c r="G2723" s="22"/>
      <c r="H2723" s="183"/>
      <c r="I2723" s="183"/>
      <c r="J2723" s="22"/>
      <c r="K2723" s="191" t="e">
        <f aca="false">VLOOKUP('Altri Costi'!J2723,Legenda!$D$1:$F$258,2)</f>
        <v>#N/A</v>
      </c>
      <c r="L2723" s="22"/>
      <c r="M2723" s="22"/>
      <c r="N2723" s="203"/>
      <c r="O2723" s="183"/>
      <c r="P2723" s="22"/>
      <c r="Q2723" s="203"/>
      <c r="R2723" s="183"/>
      <c r="S2723" s="184" t="n">
        <f aca="false">'Piano Finanziario Annuale'!$F$6</f>
        <v>0</v>
      </c>
      <c r="T2723" s="185" t="n">
        <v>0</v>
      </c>
      <c r="U2723" s="186"/>
      <c r="V2723" s="187" t="n">
        <f aca="false">(T2723*U2723)</f>
        <v>0</v>
      </c>
      <c r="W2723" s="185" t="n">
        <v>0</v>
      </c>
      <c r="X2723" s="185" t="n">
        <f aca="false">IF(OR(S2723="sì",S2723="forfettario 190"),SUM(T2723+W2723),SUM(T2723+V2723+W2723))</f>
        <v>0</v>
      </c>
      <c r="Y2723" s="205"/>
      <c r="Z2723" s="205"/>
      <c r="AA2723" s="206"/>
      <c r="AB2723" s="189" t="n">
        <f aca="false">IF(AA2723="SI",X2723,0)</f>
        <v>0</v>
      </c>
      <c r="AC2723" s="207"/>
      <c r="AD2723" s="207"/>
      <c r="AE2723" s="207"/>
      <c r="AF2723" s="207"/>
      <c r="AG2723" s="207"/>
      <c r="AH2723" s="208"/>
    </row>
    <row r="2724" customFormat="false" ht="13.5" hidden="false" customHeight="true" outlineLevel="0" collapsed="false">
      <c r="A2724" s="22" t="n">
        <v>2723</v>
      </c>
      <c r="B2724" s="180"/>
      <c r="C2724" s="22"/>
      <c r="D2724" s="22"/>
      <c r="E2724" s="22"/>
      <c r="F2724" s="22"/>
      <c r="G2724" s="22"/>
      <c r="H2724" s="183"/>
      <c r="I2724" s="183"/>
      <c r="J2724" s="22"/>
      <c r="K2724" s="191" t="e">
        <f aca="false">VLOOKUP('Altri Costi'!J2724,Legenda!$D$1:$F$258,2)</f>
        <v>#N/A</v>
      </c>
      <c r="L2724" s="22"/>
      <c r="M2724" s="22"/>
      <c r="N2724" s="203"/>
      <c r="O2724" s="183"/>
      <c r="P2724" s="22"/>
      <c r="Q2724" s="203"/>
      <c r="R2724" s="183"/>
      <c r="S2724" s="184" t="n">
        <f aca="false">'Piano Finanziario Annuale'!$F$6</f>
        <v>0</v>
      </c>
      <c r="T2724" s="185" t="n">
        <v>0</v>
      </c>
      <c r="U2724" s="186"/>
      <c r="V2724" s="187" t="n">
        <f aca="false">(T2724*U2724)</f>
        <v>0</v>
      </c>
      <c r="W2724" s="185" t="n">
        <v>0</v>
      </c>
      <c r="X2724" s="185" t="n">
        <f aca="false">IF(OR(S2724="sì",S2724="forfettario 190"),SUM(T2724+W2724),SUM(T2724+V2724+W2724))</f>
        <v>0</v>
      </c>
      <c r="Y2724" s="205"/>
      <c r="Z2724" s="205"/>
      <c r="AA2724" s="206"/>
      <c r="AB2724" s="189" t="n">
        <f aca="false">IF(AA2724="SI",X2724,0)</f>
        <v>0</v>
      </c>
      <c r="AC2724" s="207"/>
      <c r="AD2724" s="207"/>
      <c r="AE2724" s="207"/>
      <c r="AF2724" s="207"/>
      <c r="AG2724" s="207"/>
      <c r="AH2724" s="208"/>
    </row>
    <row r="2725" customFormat="false" ht="13.5" hidden="false" customHeight="true" outlineLevel="0" collapsed="false">
      <c r="A2725" s="22" t="n">
        <v>2724</v>
      </c>
      <c r="B2725" s="180"/>
      <c r="C2725" s="22"/>
      <c r="D2725" s="22"/>
      <c r="E2725" s="22"/>
      <c r="F2725" s="22"/>
      <c r="G2725" s="22"/>
      <c r="H2725" s="183"/>
      <c r="I2725" s="183"/>
      <c r="J2725" s="22"/>
      <c r="K2725" s="191" t="e">
        <f aca="false">VLOOKUP('Altri Costi'!J2725,Legenda!$D$1:$F$258,2)</f>
        <v>#N/A</v>
      </c>
      <c r="L2725" s="22"/>
      <c r="M2725" s="22"/>
      <c r="N2725" s="203"/>
      <c r="O2725" s="183"/>
      <c r="P2725" s="22"/>
      <c r="Q2725" s="203"/>
      <c r="R2725" s="183"/>
      <c r="S2725" s="184" t="n">
        <f aca="false">'Piano Finanziario Annuale'!$F$6</f>
        <v>0</v>
      </c>
      <c r="T2725" s="185" t="n">
        <v>0</v>
      </c>
      <c r="U2725" s="186"/>
      <c r="V2725" s="187" t="n">
        <f aca="false">(T2725*U2725)</f>
        <v>0</v>
      </c>
      <c r="W2725" s="185" t="n">
        <v>0</v>
      </c>
      <c r="X2725" s="185" t="n">
        <f aca="false">IF(OR(S2725="sì",S2725="forfettario 190"),SUM(T2725+W2725),SUM(T2725+V2725+W2725))</f>
        <v>0</v>
      </c>
      <c r="Y2725" s="205"/>
      <c r="Z2725" s="205"/>
      <c r="AA2725" s="206"/>
      <c r="AB2725" s="189" t="n">
        <f aca="false">IF(AA2725="SI",X2725,0)</f>
        <v>0</v>
      </c>
      <c r="AC2725" s="207"/>
      <c r="AD2725" s="207"/>
      <c r="AE2725" s="207"/>
      <c r="AF2725" s="207"/>
      <c r="AG2725" s="207"/>
      <c r="AH2725" s="208"/>
    </row>
    <row r="2726" customFormat="false" ht="13.5" hidden="false" customHeight="true" outlineLevel="0" collapsed="false">
      <c r="A2726" s="22" t="n">
        <v>2725</v>
      </c>
      <c r="B2726" s="180"/>
      <c r="C2726" s="22"/>
      <c r="D2726" s="22"/>
      <c r="E2726" s="22"/>
      <c r="F2726" s="22"/>
      <c r="G2726" s="22"/>
      <c r="H2726" s="183"/>
      <c r="I2726" s="183"/>
      <c r="J2726" s="22"/>
      <c r="K2726" s="191" t="e">
        <f aca="false">VLOOKUP('Altri Costi'!J2726,Legenda!$D$1:$F$258,2)</f>
        <v>#N/A</v>
      </c>
      <c r="L2726" s="22"/>
      <c r="M2726" s="22"/>
      <c r="N2726" s="203"/>
      <c r="O2726" s="183"/>
      <c r="P2726" s="22"/>
      <c r="Q2726" s="203"/>
      <c r="R2726" s="183"/>
      <c r="S2726" s="184" t="n">
        <f aca="false">'Piano Finanziario Annuale'!$F$6</f>
        <v>0</v>
      </c>
      <c r="T2726" s="185" t="n">
        <v>0</v>
      </c>
      <c r="U2726" s="186"/>
      <c r="V2726" s="187" t="n">
        <f aca="false">(T2726*U2726)</f>
        <v>0</v>
      </c>
      <c r="W2726" s="185" t="n">
        <v>0</v>
      </c>
      <c r="X2726" s="185" t="n">
        <f aca="false">IF(OR(S2726="sì",S2726="forfettario 190"),SUM(T2726+W2726),SUM(T2726+V2726+W2726))</f>
        <v>0</v>
      </c>
      <c r="Y2726" s="205"/>
      <c r="Z2726" s="205"/>
      <c r="AA2726" s="206"/>
      <c r="AB2726" s="189" t="n">
        <f aca="false">IF(AA2726="SI",X2726,0)</f>
        <v>0</v>
      </c>
      <c r="AC2726" s="207"/>
      <c r="AD2726" s="207"/>
      <c r="AE2726" s="207"/>
      <c r="AF2726" s="207"/>
      <c r="AG2726" s="207"/>
      <c r="AH2726" s="208"/>
    </row>
    <row r="2727" customFormat="false" ht="13.5" hidden="false" customHeight="true" outlineLevel="0" collapsed="false">
      <c r="A2727" s="22" t="n">
        <v>2726</v>
      </c>
      <c r="B2727" s="180"/>
      <c r="C2727" s="22"/>
      <c r="D2727" s="22"/>
      <c r="E2727" s="22"/>
      <c r="F2727" s="22"/>
      <c r="G2727" s="22"/>
      <c r="H2727" s="183"/>
      <c r="I2727" s="183"/>
      <c r="J2727" s="22"/>
      <c r="K2727" s="191" t="e">
        <f aca="false">VLOOKUP('Altri Costi'!J2727,Legenda!$D$1:$F$258,2)</f>
        <v>#N/A</v>
      </c>
      <c r="L2727" s="22"/>
      <c r="M2727" s="22"/>
      <c r="N2727" s="203"/>
      <c r="O2727" s="183"/>
      <c r="P2727" s="22"/>
      <c r="Q2727" s="203"/>
      <c r="R2727" s="183"/>
      <c r="S2727" s="184" t="n">
        <f aca="false">'Piano Finanziario Annuale'!$F$6</f>
        <v>0</v>
      </c>
      <c r="T2727" s="185" t="n">
        <v>0</v>
      </c>
      <c r="U2727" s="186"/>
      <c r="V2727" s="187" t="n">
        <f aca="false">(T2727*U2727)</f>
        <v>0</v>
      </c>
      <c r="W2727" s="185" t="n">
        <v>0</v>
      </c>
      <c r="X2727" s="185" t="n">
        <f aca="false">IF(OR(S2727="sì",S2727="forfettario 190"),SUM(T2727+W2727),SUM(T2727+V2727+W2727))</f>
        <v>0</v>
      </c>
      <c r="Y2727" s="205"/>
      <c r="Z2727" s="205"/>
      <c r="AA2727" s="206"/>
      <c r="AB2727" s="189" t="n">
        <f aca="false">IF(AA2727="SI",X2727,0)</f>
        <v>0</v>
      </c>
      <c r="AC2727" s="207"/>
      <c r="AD2727" s="207"/>
      <c r="AE2727" s="207"/>
      <c r="AF2727" s="207"/>
      <c r="AG2727" s="207"/>
      <c r="AH2727" s="208"/>
    </row>
    <row r="2728" customFormat="false" ht="13.5" hidden="false" customHeight="true" outlineLevel="0" collapsed="false">
      <c r="A2728" s="22" t="n">
        <v>2727</v>
      </c>
      <c r="B2728" s="180"/>
      <c r="C2728" s="22"/>
      <c r="D2728" s="22"/>
      <c r="E2728" s="22"/>
      <c r="F2728" s="22"/>
      <c r="G2728" s="22"/>
      <c r="H2728" s="183"/>
      <c r="I2728" s="183"/>
      <c r="J2728" s="22"/>
      <c r="K2728" s="191" t="e">
        <f aca="false">VLOOKUP('Altri Costi'!J2728,Legenda!$D$1:$F$258,2)</f>
        <v>#N/A</v>
      </c>
      <c r="L2728" s="22"/>
      <c r="M2728" s="22"/>
      <c r="N2728" s="203"/>
      <c r="O2728" s="183"/>
      <c r="P2728" s="22"/>
      <c r="Q2728" s="203"/>
      <c r="R2728" s="183"/>
      <c r="S2728" s="184" t="n">
        <f aca="false">'Piano Finanziario Annuale'!$F$6</f>
        <v>0</v>
      </c>
      <c r="T2728" s="185" t="n">
        <v>0</v>
      </c>
      <c r="U2728" s="186"/>
      <c r="V2728" s="187" t="n">
        <f aca="false">(T2728*U2728)</f>
        <v>0</v>
      </c>
      <c r="W2728" s="185" t="n">
        <v>0</v>
      </c>
      <c r="X2728" s="185" t="n">
        <f aca="false">IF(OR(S2728="sì",S2728="forfettario 190"),SUM(T2728+W2728),SUM(T2728+V2728+W2728))</f>
        <v>0</v>
      </c>
      <c r="Y2728" s="205"/>
      <c r="Z2728" s="205"/>
      <c r="AA2728" s="206"/>
      <c r="AB2728" s="189" t="n">
        <f aca="false">IF(AA2728="SI",X2728,0)</f>
        <v>0</v>
      </c>
      <c r="AC2728" s="207"/>
      <c r="AD2728" s="207"/>
      <c r="AE2728" s="207"/>
      <c r="AF2728" s="207"/>
      <c r="AG2728" s="207"/>
      <c r="AH2728" s="208"/>
    </row>
    <row r="2729" customFormat="false" ht="13.5" hidden="false" customHeight="true" outlineLevel="0" collapsed="false">
      <c r="A2729" s="22" t="n">
        <v>2728</v>
      </c>
      <c r="B2729" s="180"/>
      <c r="C2729" s="22"/>
      <c r="D2729" s="22"/>
      <c r="E2729" s="22"/>
      <c r="F2729" s="22"/>
      <c r="G2729" s="22"/>
      <c r="H2729" s="183"/>
      <c r="I2729" s="183"/>
      <c r="J2729" s="22"/>
      <c r="K2729" s="191" t="e">
        <f aca="false">VLOOKUP('Altri Costi'!J2729,Legenda!$D$1:$F$258,2)</f>
        <v>#N/A</v>
      </c>
      <c r="L2729" s="22"/>
      <c r="M2729" s="22"/>
      <c r="N2729" s="203"/>
      <c r="O2729" s="183"/>
      <c r="P2729" s="22"/>
      <c r="Q2729" s="203"/>
      <c r="R2729" s="183"/>
      <c r="S2729" s="184" t="n">
        <f aca="false">'Piano Finanziario Annuale'!$F$6</f>
        <v>0</v>
      </c>
      <c r="T2729" s="185" t="n">
        <v>0</v>
      </c>
      <c r="U2729" s="186"/>
      <c r="V2729" s="187" t="n">
        <f aca="false">(T2729*U2729)</f>
        <v>0</v>
      </c>
      <c r="W2729" s="185" t="n">
        <v>0</v>
      </c>
      <c r="X2729" s="185" t="n">
        <f aca="false">IF(OR(S2729="sì",S2729="forfettario 190"),SUM(T2729+W2729),SUM(T2729+V2729+W2729))</f>
        <v>0</v>
      </c>
      <c r="Y2729" s="205"/>
      <c r="Z2729" s="205"/>
      <c r="AA2729" s="206"/>
      <c r="AB2729" s="189" t="n">
        <f aca="false">IF(AA2729="SI",X2729,0)</f>
        <v>0</v>
      </c>
      <c r="AC2729" s="207"/>
      <c r="AD2729" s="207"/>
      <c r="AE2729" s="207"/>
      <c r="AF2729" s="207"/>
      <c r="AG2729" s="207"/>
      <c r="AH2729" s="208"/>
    </row>
    <row r="2730" customFormat="false" ht="13.5" hidden="false" customHeight="true" outlineLevel="0" collapsed="false">
      <c r="A2730" s="22" t="n">
        <v>2729</v>
      </c>
      <c r="B2730" s="180"/>
      <c r="C2730" s="22"/>
      <c r="D2730" s="22"/>
      <c r="E2730" s="22"/>
      <c r="F2730" s="22"/>
      <c r="G2730" s="22"/>
      <c r="H2730" s="183"/>
      <c r="I2730" s="183"/>
      <c r="J2730" s="22"/>
      <c r="K2730" s="191" t="e">
        <f aca="false">VLOOKUP('Altri Costi'!J2730,Legenda!$D$1:$F$258,2)</f>
        <v>#N/A</v>
      </c>
      <c r="L2730" s="22"/>
      <c r="M2730" s="22"/>
      <c r="N2730" s="203"/>
      <c r="O2730" s="183"/>
      <c r="P2730" s="22"/>
      <c r="Q2730" s="203"/>
      <c r="R2730" s="183"/>
      <c r="S2730" s="184" t="n">
        <f aca="false">'Piano Finanziario Annuale'!$F$6</f>
        <v>0</v>
      </c>
      <c r="T2730" s="185" t="n">
        <v>0</v>
      </c>
      <c r="U2730" s="186"/>
      <c r="V2730" s="187" t="n">
        <f aca="false">(T2730*U2730)</f>
        <v>0</v>
      </c>
      <c r="W2730" s="185" t="n">
        <v>0</v>
      </c>
      <c r="X2730" s="185" t="n">
        <f aca="false">IF(OR(S2730="sì",S2730="forfettario 190"),SUM(T2730+W2730),SUM(T2730+V2730+W2730))</f>
        <v>0</v>
      </c>
      <c r="Y2730" s="205"/>
      <c r="Z2730" s="205"/>
      <c r="AA2730" s="206"/>
      <c r="AB2730" s="189" t="n">
        <f aca="false">IF(AA2730="SI",X2730,0)</f>
        <v>0</v>
      </c>
      <c r="AC2730" s="207"/>
      <c r="AD2730" s="207"/>
      <c r="AE2730" s="207"/>
      <c r="AF2730" s="207"/>
      <c r="AG2730" s="207"/>
      <c r="AH2730" s="208"/>
    </row>
    <row r="2731" customFormat="false" ht="13.5" hidden="false" customHeight="true" outlineLevel="0" collapsed="false">
      <c r="A2731" s="22" t="n">
        <v>2730</v>
      </c>
      <c r="B2731" s="180"/>
      <c r="C2731" s="22"/>
      <c r="D2731" s="22"/>
      <c r="E2731" s="22"/>
      <c r="F2731" s="22"/>
      <c r="G2731" s="22"/>
      <c r="H2731" s="183"/>
      <c r="I2731" s="183"/>
      <c r="J2731" s="22"/>
      <c r="K2731" s="191" t="e">
        <f aca="false">VLOOKUP('Altri Costi'!J2731,Legenda!$D$1:$F$258,2)</f>
        <v>#N/A</v>
      </c>
      <c r="L2731" s="22"/>
      <c r="M2731" s="22"/>
      <c r="N2731" s="203"/>
      <c r="O2731" s="183"/>
      <c r="P2731" s="22"/>
      <c r="Q2731" s="203"/>
      <c r="R2731" s="183"/>
      <c r="S2731" s="184" t="n">
        <f aca="false">'Piano Finanziario Annuale'!$F$6</f>
        <v>0</v>
      </c>
      <c r="T2731" s="185" t="n">
        <v>0</v>
      </c>
      <c r="U2731" s="186"/>
      <c r="V2731" s="187" t="n">
        <f aca="false">(T2731*U2731)</f>
        <v>0</v>
      </c>
      <c r="W2731" s="185" t="n">
        <v>0</v>
      </c>
      <c r="X2731" s="185" t="n">
        <f aca="false">IF(OR(S2731="sì",S2731="forfettario 190"),SUM(T2731+W2731),SUM(T2731+V2731+W2731))</f>
        <v>0</v>
      </c>
      <c r="Y2731" s="205"/>
      <c r="Z2731" s="205"/>
      <c r="AA2731" s="206"/>
      <c r="AB2731" s="189" t="n">
        <f aca="false">IF(AA2731="SI",X2731,0)</f>
        <v>0</v>
      </c>
      <c r="AC2731" s="207"/>
      <c r="AD2731" s="207"/>
      <c r="AE2731" s="207"/>
      <c r="AF2731" s="207"/>
      <c r="AG2731" s="207"/>
      <c r="AH2731" s="208"/>
    </row>
    <row r="2732" customFormat="false" ht="13.5" hidden="false" customHeight="true" outlineLevel="0" collapsed="false">
      <c r="A2732" s="22" t="n">
        <v>2731</v>
      </c>
      <c r="B2732" s="180"/>
      <c r="C2732" s="22"/>
      <c r="D2732" s="22"/>
      <c r="E2732" s="22"/>
      <c r="F2732" s="22"/>
      <c r="G2732" s="22"/>
      <c r="H2732" s="183"/>
      <c r="I2732" s="183"/>
      <c r="J2732" s="22"/>
      <c r="K2732" s="191" t="e">
        <f aca="false">VLOOKUP('Altri Costi'!J2732,Legenda!$D$1:$F$258,2)</f>
        <v>#N/A</v>
      </c>
      <c r="L2732" s="22"/>
      <c r="M2732" s="22"/>
      <c r="N2732" s="203"/>
      <c r="O2732" s="183"/>
      <c r="P2732" s="22"/>
      <c r="Q2732" s="203"/>
      <c r="R2732" s="183"/>
      <c r="S2732" s="184" t="n">
        <f aca="false">'Piano Finanziario Annuale'!$F$6</f>
        <v>0</v>
      </c>
      <c r="T2732" s="185" t="n">
        <v>0</v>
      </c>
      <c r="U2732" s="186"/>
      <c r="V2732" s="187" t="n">
        <f aca="false">(T2732*U2732)</f>
        <v>0</v>
      </c>
      <c r="W2732" s="185" t="n">
        <v>0</v>
      </c>
      <c r="X2732" s="185" t="n">
        <f aca="false">IF(OR(S2732="sì",S2732="forfettario 190"),SUM(T2732+W2732),SUM(T2732+V2732+W2732))</f>
        <v>0</v>
      </c>
      <c r="Y2732" s="205"/>
      <c r="Z2732" s="205"/>
      <c r="AA2732" s="206"/>
      <c r="AB2732" s="189" t="n">
        <f aca="false">IF(AA2732="SI",X2732,0)</f>
        <v>0</v>
      </c>
      <c r="AC2732" s="207"/>
      <c r="AD2732" s="207"/>
      <c r="AE2732" s="207"/>
      <c r="AF2732" s="207"/>
      <c r="AG2732" s="207"/>
      <c r="AH2732" s="208"/>
    </row>
    <row r="2733" customFormat="false" ht="13.5" hidden="false" customHeight="true" outlineLevel="0" collapsed="false">
      <c r="A2733" s="22" t="n">
        <v>2732</v>
      </c>
      <c r="B2733" s="180"/>
      <c r="C2733" s="22"/>
      <c r="D2733" s="22"/>
      <c r="E2733" s="22"/>
      <c r="F2733" s="22"/>
      <c r="G2733" s="22"/>
      <c r="H2733" s="183"/>
      <c r="I2733" s="183"/>
      <c r="J2733" s="22"/>
      <c r="K2733" s="191" t="e">
        <f aca="false">VLOOKUP('Altri Costi'!J2733,Legenda!$D$1:$F$258,2)</f>
        <v>#N/A</v>
      </c>
      <c r="L2733" s="22"/>
      <c r="M2733" s="22"/>
      <c r="N2733" s="203"/>
      <c r="O2733" s="183"/>
      <c r="P2733" s="22"/>
      <c r="Q2733" s="203"/>
      <c r="R2733" s="183"/>
      <c r="S2733" s="184" t="n">
        <f aca="false">'Piano Finanziario Annuale'!$F$6</f>
        <v>0</v>
      </c>
      <c r="T2733" s="185" t="n">
        <v>0</v>
      </c>
      <c r="U2733" s="186"/>
      <c r="V2733" s="187" t="n">
        <f aca="false">(T2733*U2733)</f>
        <v>0</v>
      </c>
      <c r="W2733" s="185" t="n">
        <v>0</v>
      </c>
      <c r="X2733" s="185" t="n">
        <f aca="false">IF(OR(S2733="sì",S2733="forfettario 190"),SUM(T2733+W2733),SUM(T2733+V2733+W2733))</f>
        <v>0</v>
      </c>
      <c r="Y2733" s="205"/>
      <c r="Z2733" s="205"/>
      <c r="AA2733" s="206"/>
      <c r="AB2733" s="189" t="n">
        <f aca="false">IF(AA2733="SI",X2733,0)</f>
        <v>0</v>
      </c>
      <c r="AC2733" s="207"/>
      <c r="AD2733" s="207"/>
      <c r="AE2733" s="207"/>
      <c r="AF2733" s="207"/>
      <c r="AG2733" s="207"/>
      <c r="AH2733" s="208"/>
    </row>
    <row r="2734" customFormat="false" ht="13.5" hidden="false" customHeight="true" outlineLevel="0" collapsed="false">
      <c r="A2734" s="22" t="n">
        <v>2733</v>
      </c>
      <c r="B2734" s="180"/>
      <c r="C2734" s="22"/>
      <c r="D2734" s="22"/>
      <c r="E2734" s="22"/>
      <c r="F2734" s="22"/>
      <c r="G2734" s="22"/>
      <c r="H2734" s="183"/>
      <c r="I2734" s="183"/>
      <c r="J2734" s="22"/>
      <c r="K2734" s="191" t="e">
        <f aca="false">VLOOKUP('Altri Costi'!J2734,Legenda!$D$1:$F$258,2)</f>
        <v>#N/A</v>
      </c>
      <c r="L2734" s="22"/>
      <c r="M2734" s="22"/>
      <c r="N2734" s="203"/>
      <c r="O2734" s="183"/>
      <c r="P2734" s="22"/>
      <c r="Q2734" s="203"/>
      <c r="R2734" s="183"/>
      <c r="S2734" s="184" t="n">
        <f aca="false">'Piano Finanziario Annuale'!$F$6</f>
        <v>0</v>
      </c>
      <c r="T2734" s="185" t="n">
        <v>0</v>
      </c>
      <c r="U2734" s="186"/>
      <c r="V2734" s="187" t="n">
        <f aca="false">(T2734*U2734)</f>
        <v>0</v>
      </c>
      <c r="W2734" s="185" t="n">
        <v>0</v>
      </c>
      <c r="X2734" s="185" t="n">
        <f aca="false">IF(OR(S2734="sì",S2734="forfettario 190"),SUM(T2734+W2734),SUM(T2734+V2734+W2734))</f>
        <v>0</v>
      </c>
      <c r="Y2734" s="205"/>
      <c r="Z2734" s="205"/>
      <c r="AA2734" s="206"/>
      <c r="AB2734" s="189" t="n">
        <f aca="false">IF(AA2734="SI",X2734,0)</f>
        <v>0</v>
      </c>
      <c r="AC2734" s="207"/>
      <c r="AD2734" s="207"/>
      <c r="AE2734" s="207"/>
      <c r="AF2734" s="207"/>
      <c r="AG2734" s="207"/>
      <c r="AH2734" s="208"/>
    </row>
    <row r="2735" customFormat="false" ht="13.5" hidden="false" customHeight="true" outlineLevel="0" collapsed="false">
      <c r="A2735" s="22" t="n">
        <v>2734</v>
      </c>
      <c r="B2735" s="180"/>
      <c r="C2735" s="22"/>
      <c r="D2735" s="22"/>
      <c r="E2735" s="22"/>
      <c r="F2735" s="22"/>
      <c r="G2735" s="22"/>
      <c r="H2735" s="183"/>
      <c r="I2735" s="183"/>
      <c r="J2735" s="22"/>
      <c r="K2735" s="191" t="e">
        <f aca="false">VLOOKUP('Altri Costi'!J2735,Legenda!$D$1:$F$258,2)</f>
        <v>#N/A</v>
      </c>
      <c r="L2735" s="22"/>
      <c r="M2735" s="22"/>
      <c r="N2735" s="203"/>
      <c r="O2735" s="183"/>
      <c r="P2735" s="22"/>
      <c r="Q2735" s="203"/>
      <c r="R2735" s="183"/>
      <c r="S2735" s="184" t="n">
        <f aca="false">'Piano Finanziario Annuale'!$F$6</f>
        <v>0</v>
      </c>
      <c r="T2735" s="185" t="n">
        <v>0</v>
      </c>
      <c r="U2735" s="186"/>
      <c r="V2735" s="187" t="n">
        <f aca="false">(T2735*U2735)</f>
        <v>0</v>
      </c>
      <c r="W2735" s="185" t="n">
        <v>0</v>
      </c>
      <c r="X2735" s="185" t="n">
        <f aca="false">IF(OR(S2735="sì",S2735="forfettario 190"),SUM(T2735+W2735),SUM(T2735+V2735+W2735))</f>
        <v>0</v>
      </c>
      <c r="Y2735" s="205"/>
      <c r="Z2735" s="205"/>
      <c r="AA2735" s="206"/>
      <c r="AB2735" s="189" t="n">
        <f aca="false">IF(AA2735="SI",X2735,0)</f>
        <v>0</v>
      </c>
      <c r="AC2735" s="207"/>
      <c r="AD2735" s="207"/>
      <c r="AE2735" s="207"/>
      <c r="AF2735" s="207"/>
      <c r="AG2735" s="207"/>
      <c r="AH2735" s="208"/>
    </row>
    <row r="2736" customFormat="false" ht="13.5" hidden="false" customHeight="true" outlineLevel="0" collapsed="false">
      <c r="A2736" s="22" t="n">
        <v>2735</v>
      </c>
      <c r="B2736" s="180"/>
      <c r="C2736" s="22"/>
      <c r="D2736" s="22"/>
      <c r="E2736" s="22"/>
      <c r="F2736" s="22"/>
      <c r="G2736" s="22"/>
      <c r="H2736" s="183"/>
      <c r="I2736" s="183"/>
      <c r="J2736" s="22"/>
      <c r="K2736" s="191" t="e">
        <f aca="false">VLOOKUP('Altri Costi'!J2736,Legenda!$D$1:$F$258,2)</f>
        <v>#N/A</v>
      </c>
      <c r="L2736" s="22"/>
      <c r="M2736" s="22"/>
      <c r="N2736" s="203"/>
      <c r="O2736" s="183"/>
      <c r="P2736" s="22"/>
      <c r="Q2736" s="203"/>
      <c r="R2736" s="183"/>
      <c r="S2736" s="184" t="n">
        <f aca="false">'Piano Finanziario Annuale'!$F$6</f>
        <v>0</v>
      </c>
      <c r="T2736" s="185" t="n">
        <v>0</v>
      </c>
      <c r="U2736" s="186"/>
      <c r="V2736" s="187" t="n">
        <f aca="false">(T2736*U2736)</f>
        <v>0</v>
      </c>
      <c r="W2736" s="185" t="n">
        <v>0</v>
      </c>
      <c r="X2736" s="185" t="n">
        <f aca="false">IF(OR(S2736="sì",S2736="forfettario 190"),SUM(T2736+W2736),SUM(T2736+V2736+W2736))</f>
        <v>0</v>
      </c>
      <c r="Y2736" s="205"/>
      <c r="Z2736" s="205"/>
      <c r="AA2736" s="206"/>
      <c r="AB2736" s="189" t="n">
        <f aca="false">IF(AA2736="SI",X2736,0)</f>
        <v>0</v>
      </c>
      <c r="AC2736" s="207"/>
      <c r="AD2736" s="207"/>
      <c r="AE2736" s="207"/>
      <c r="AF2736" s="207"/>
      <c r="AG2736" s="207"/>
      <c r="AH2736" s="208"/>
    </row>
    <row r="2737" customFormat="false" ht="13.5" hidden="false" customHeight="true" outlineLevel="0" collapsed="false">
      <c r="A2737" s="22" t="n">
        <v>2736</v>
      </c>
      <c r="B2737" s="180"/>
      <c r="C2737" s="22"/>
      <c r="D2737" s="22"/>
      <c r="E2737" s="22"/>
      <c r="F2737" s="22"/>
      <c r="G2737" s="22"/>
      <c r="H2737" s="183"/>
      <c r="I2737" s="183"/>
      <c r="J2737" s="22"/>
      <c r="K2737" s="191" t="e">
        <f aca="false">VLOOKUP('Altri Costi'!J2737,Legenda!$D$1:$F$258,2)</f>
        <v>#N/A</v>
      </c>
      <c r="L2737" s="22"/>
      <c r="M2737" s="22"/>
      <c r="N2737" s="203"/>
      <c r="O2737" s="183"/>
      <c r="P2737" s="22"/>
      <c r="Q2737" s="203"/>
      <c r="R2737" s="183"/>
      <c r="S2737" s="184" t="n">
        <f aca="false">'Piano Finanziario Annuale'!$F$6</f>
        <v>0</v>
      </c>
      <c r="T2737" s="185" t="n">
        <v>0</v>
      </c>
      <c r="U2737" s="186"/>
      <c r="V2737" s="187" t="n">
        <f aca="false">(T2737*U2737)</f>
        <v>0</v>
      </c>
      <c r="W2737" s="185" t="n">
        <v>0</v>
      </c>
      <c r="X2737" s="185" t="n">
        <f aca="false">IF(OR(S2737="sì",S2737="forfettario 190"),SUM(T2737+W2737),SUM(T2737+V2737+W2737))</f>
        <v>0</v>
      </c>
      <c r="Y2737" s="205"/>
      <c r="Z2737" s="205"/>
      <c r="AA2737" s="206"/>
      <c r="AB2737" s="189" t="n">
        <f aca="false">IF(AA2737="SI",X2737,0)</f>
        <v>0</v>
      </c>
      <c r="AC2737" s="207"/>
      <c r="AD2737" s="207"/>
      <c r="AE2737" s="207"/>
      <c r="AF2737" s="207"/>
      <c r="AG2737" s="207"/>
      <c r="AH2737" s="208"/>
    </row>
    <row r="2738" customFormat="false" ht="13.5" hidden="false" customHeight="true" outlineLevel="0" collapsed="false">
      <c r="A2738" s="22" t="n">
        <v>2737</v>
      </c>
      <c r="B2738" s="180"/>
      <c r="C2738" s="22"/>
      <c r="D2738" s="22"/>
      <c r="E2738" s="22"/>
      <c r="F2738" s="22"/>
      <c r="G2738" s="22"/>
      <c r="H2738" s="183"/>
      <c r="I2738" s="183"/>
      <c r="J2738" s="22"/>
      <c r="K2738" s="191" t="e">
        <f aca="false">VLOOKUP('Altri Costi'!J2738,Legenda!$D$1:$F$258,2)</f>
        <v>#N/A</v>
      </c>
      <c r="L2738" s="22"/>
      <c r="M2738" s="22"/>
      <c r="N2738" s="203"/>
      <c r="O2738" s="183"/>
      <c r="P2738" s="22"/>
      <c r="Q2738" s="203"/>
      <c r="R2738" s="183"/>
      <c r="S2738" s="184" t="n">
        <f aca="false">'Piano Finanziario Annuale'!$F$6</f>
        <v>0</v>
      </c>
      <c r="T2738" s="185" t="n">
        <v>0</v>
      </c>
      <c r="U2738" s="186"/>
      <c r="V2738" s="187" t="n">
        <f aca="false">(T2738*U2738)</f>
        <v>0</v>
      </c>
      <c r="W2738" s="185" t="n">
        <v>0</v>
      </c>
      <c r="X2738" s="185" t="n">
        <f aca="false">IF(OR(S2738="sì",S2738="forfettario 190"),SUM(T2738+W2738),SUM(T2738+V2738+W2738))</f>
        <v>0</v>
      </c>
      <c r="Y2738" s="205"/>
      <c r="Z2738" s="205"/>
      <c r="AA2738" s="206"/>
      <c r="AB2738" s="189" t="n">
        <f aca="false">IF(AA2738="SI",X2738,0)</f>
        <v>0</v>
      </c>
      <c r="AC2738" s="207"/>
      <c r="AD2738" s="207"/>
      <c r="AE2738" s="207"/>
      <c r="AF2738" s="207"/>
      <c r="AG2738" s="207"/>
      <c r="AH2738" s="208"/>
    </row>
    <row r="2739" customFormat="false" ht="13.5" hidden="false" customHeight="true" outlineLevel="0" collapsed="false">
      <c r="A2739" s="22" t="n">
        <v>2738</v>
      </c>
      <c r="B2739" s="180"/>
      <c r="C2739" s="22"/>
      <c r="D2739" s="22"/>
      <c r="E2739" s="22"/>
      <c r="F2739" s="22"/>
      <c r="G2739" s="22"/>
      <c r="H2739" s="183"/>
      <c r="I2739" s="183"/>
      <c r="J2739" s="22"/>
      <c r="K2739" s="191" t="e">
        <f aca="false">VLOOKUP('Altri Costi'!J2739,Legenda!$D$1:$F$258,2)</f>
        <v>#N/A</v>
      </c>
      <c r="L2739" s="22"/>
      <c r="M2739" s="22"/>
      <c r="N2739" s="203"/>
      <c r="O2739" s="183"/>
      <c r="P2739" s="22"/>
      <c r="Q2739" s="203"/>
      <c r="R2739" s="183"/>
      <c r="S2739" s="184" t="n">
        <f aca="false">'Piano Finanziario Annuale'!$F$6</f>
        <v>0</v>
      </c>
      <c r="T2739" s="185" t="n">
        <v>0</v>
      </c>
      <c r="U2739" s="186"/>
      <c r="V2739" s="187" t="n">
        <f aca="false">(T2739*U2739)</f>
        <v>0</v>
      </c>
      <c r="W2739" s="185" t="n">
        <v>0</v>
      </c>
      <c r="X2739" s="185" t="n">
        <f aca="false">IF(OR(S2739="sì",S2739="forfettario 190"),SUM(T2739+W2739),SUM(T2739+V2739+W2739))</f>
        <v>0</v>
      </c>
      <c r="Y2739" s="205"/>
      <c r="Z2739" s="205"/>
      <c r="AA2739" s="206"/>
      <c r="AB2739" s="189" t="n">
        <f aca="false">IF(AA2739="SI",X2739,0)</f>
        <v>0</v>
      </c>
      <c r="AC2739" s="207"/>
      <c r="AD2739" s="207"/>
      <c r="AE2739" s="207"/>
      <c r="AF2739" s="207"/>
      <c r="AG2739" s="207"/>
      <c r="AH2739" s="208"/>
    </row>
    <row r="2740" customFormat="false" ht="13.5" hidden="false" customHeight="true" outlineLevel="0" collapsed="false">
      <c r="A2740" s="22" t="n">
        <v>2739</v>
      </c>
      <c r="B2740" s="180"/>
      <c r="C2740" s="22"/>
      <c r="D2740" s="22"/>
      <c r="E2740" s="22"/>
      <c r="F2740" s="22"/>
      <c r="G2740" s="22"/>
      <c r="H2740" s="183"/>
      <c r="I2740" s="183"/>
      <c r="J2740" s="22"/>
      <c r="K2740" s="191" t="e">
        <f aca="false">VLOOKUP('Altri Costi'!J2740,Legenda!$D$1:$F$258,2)</f>
        <v>#N/A</v>
      </c>
      <c r="L2740" s="22"/>
      <c r="M2740" s="22"/>
      <c r="N2740" s="203"/>
      <c r="O2740" s="183"/>
      <c r="P2740" s="22"/>
      <c r="Q2740" s="203"/>
      <c r="R2740" s="183"/>
      <c r="S2740" s="184" t="n">
        <f aca="false">'Piano Finanziario Annuale'!$F$6</f>
        <v>0</v>
      </c>
      <c r="T2740" s="185" t="n">
        <v>0</v>
      </c>
      <c r="U2740" s="186"/>
      <c r="V2740" s="187" t="n">
        <f aca="false">(T2740*U2740)</f>
        <v>0</v>
      </c>
      <c r="W2740" s="185" t="n">
        <v>0</v>
      </c>
      <c r="X2740" s="185" t="n">
        <f aca="false">IF(OR(S2740="sì",S2740="forfettario 190"),SUM(T2740+W2740),SUM(T2740+V2740+W2740))</f>
        <v>0</v>
      </c>
      <c r="Y2740" s="205"/>
      <c r="Z2740" s="205"/>
      <c r="AA2740" s="206"/>
      <c r="AB2740" s="189" t="n">
        <f aca="false">IF(AA2740="SI",X2740,0)</f>
        <v>0</v>
      </c>
      <c r="AC2740" s="207"/>
      <c r="AD2740" s="207"/>
      <c r="AE2740" s="207"/>
      <c r="AF2740" s="207"/>
      <c r="AG2740" s="207"/>
      <c r="AH2740" s="208"/>
    </row>
    <row r="2741" customFormat="false" ht="13.5" hidden="false" customHeight="true" outlineLevel="0" collapsed="false">
      <c r="A2741" s="22" t="n">
        <v>2740</v>
      </c>
      <c r="B2741" s="180"/>
      <c r="C2741" s="22"/>
      <c r="D2741" s="22"/>
      <c r="E2741" s="22"/>
      <c r="F2741" s="22"/>
      <c r="G2741" s="22"/>
      <c r="H2741" s="183"/>
      <c r="I2741" s="183"/>
      <c r="J2741" s="22"/>
      <c r="K2741" s="191" t="e">
        <f aca="false">VLOOKUP('Altri Costi'!J2741,Legenda!$D$1:$F$258,2)</f>
        <v>#N/A</v>
      </c>
      <c r="L2741" s="22"/>
      <c r="M2741" s="22"/>
      <c r="N2741" s="203"/>
      <c r="O2741" s="183"/>
      <c r="P2741" s="22"/>
      <c r="Q2741" s="203"/>
      <c r="R2741" s="183"/>
      <c r="S2741" s="184" t="n">
        <f aca="false">'Piano Finanziario Annuale'!$F$6</f>
        <v>0</v>
      </c>
      <c r="T2741" s="185" t="n">
        <v>0</v>
      </c>
      <c r="U2741" s="186"/>
      <c r="V2741" s="187" t="n">
        <f aca="false">(T2741*U2741)</f>
        <v>0</v>
      </c>
      <c r="W2741" s="185" t="n">
        <v>0</v>
      </c>
      <c r="X2741" s="185" t="n">
        <f aca="false">IF(OR(S2741="sì",S2741="forfettario 190"),SUM(T2741+W2741),SUM(T2741+V2741+W2741))</f>
        <v>0</v>
      </c>
      <c r="Y2741" s="205"/>
      <c r="Z2741" s="205"/>
      <c r="AA2741" s="206"/>
      <c r="AB2741" s="189" t="n">
        <f aca="false">IF(AA2741="SI",X2741,0)</f>
        <v>0</v>
      </c>
      <c r="AC2741" s="207"/>
      <c r="AD2741" s="207"/>
      <c r="AE2741" s="207"/>
      <c r="AF2741" s="207"/>
      <c r="AG2741" s="207"/>
      <c r="AH2741" s="208"/>
    </row>
    <row r="2742" customFormat="false" ht="13.5" hidden="false" customHeight="true" outlineLevel="0" collapsed="false">
      <c r="A2742" s="22" t="n">
        <v>2741</v>
      </c>
      <c r="B2742" s="180"/>
      <c r="C2742" s="22"/>
      <c r="D2742" s="22"/>
      <c r="E2742" s="22"/>
      <c r="F2742" s="22"/>
      <c r="G2742" s="22"/>
      <c r="H2742" s="183"/>
      <c r="I2742" s="183"/>
      <c r="J2742" s="22"/>
      <c r="K2742" s="191" t="e">
        <f aca="false">VLOOKUP('Altri Costi'!J2742,Legenda!$D$1:$F$258,2)</f>
        <v>#N/A</v>
      </c>
      <c r="L2742" s="22"/>
      <c r="M2742" s="22"/>
      <c r="N2742" s="203"/>
      <c r="O2742" s="183"/>
      <c r="P2742" s="22"/>
      <c r="Q2742" s="203"/>
      <c r="R2742" s="183"/>
      <c r="S2742" s="184" t="n">
        <f aca="false">'Piano Finanziario Annuale'!$F$6</f>
        <v>0</v>
      </c>
      <c r="T2742" s="185" t="n">
        <v>0</v>
      </c>
      <c r="U2742" s="186"/>
      <c r="V2742" s="187" t="n">
        <f aca="false">(T2742*U2742)</f>
        <v>0</v>
      </c>
      <c r="W2742" s="185" t="n">
        <v>0</v>
      </c>
      <c r="X2742" s="185" t="n">
        <f aca="false">IF(OR(S2742="sì",S2742="forfettario 190"),SUM(T2742+W2742),SUM(T2742+V2742+W2742))</f>
        <v>0</v>
      </c>
      <c r="Y2742" s="205"/>
      <c r="Z2742" s="205"/>
      <c r="AA2742" s="206"/>
      <c r="AB2742" s="189" t="n">
        <f aca="false">IF(AA2742="SI",X2742,0)</f>
        <v>0</v>
      </c>
      <c r="AC2742" s="207"/>
      <c r="AD2742" s="207"/>
      <c r="AE2742" s="207"/>
      <c r="AF2742" s="207"/>
      <c r="AG2742" s="207"/>
      <c r="AH2742" s="208"/>
    </row>
    <row r="2743" customFormat="false" ht="13.5" hidden="false" customHeight="true" outlineLevel="0" collapsed="false">
      <c r="A2743" s="22" t="n">
        <v>2742</v>
      </c>
      <c r="B2743" s="180"/>
      <c r="C2743" s="22"/>
      <c r="D2743" s="22"/>
      <c r="E2743" s="22"/>
      <c r="F2743" s="22"/>
      <c r="G2743" s="22"/>
      <c r="H2743" s="183"/>
      <c r="I2743" s="183"/>
      <c r="J2743" s="22"/>
      <c r="K2743" s="191" t="e">
        <f aca="false">VLOOKUP('Altri Costi'!J2743,Legenda!$D$1:$F$258,2)</f>
        <v>#N/A</v>
      </c>
      <c r="L2743" s="22"/>
      <c r="M2743" s="22"/>
      <c r="N2743" s="203"/>
      <c r="O2743" s="183"/>
      <c r="P2743" s="22"/>
      <c r="Q2743" s="203"/>
      <c r="R2743" s="183"/>
      <c r="S2743" s="184" t="n">
        <f aca="false">'Piano Finanziario Annuale'!$F$6</f>
        <v>0</v>
      </c>
      <c r="T2743" s="185" t="n">
        <v>0</v>
      </c>
      <c r="U2743" s="186"/>
      <c r="V2743" s="187" t="n">
        <f aca="false">(T2743*U2743)</f>
        <v>0</v>
      </c>
      <c r="W2743" s="185" t="n">
        <v>0</v>
      </c>
      <c r="X2743" s="185" t="n">
        <f aca="false">IF(OR(S2743="sì",S2743="forfettario 190"),SUM(T2743+W2743),SUM(T2743+V2743+W2743))</f>
        <v>0</v>
      </c>
      <c r="Y2743" s="205"/>
      <c r="Z2743" s="205"/>
      <c r="AA2743" s="206"/>
      <c r="AB2743" s="189" t="n">
        <f aca="false">IF(AA2743="SI",X2743,0)</f>
        <v>0</v>
      </c>
      <c r="AC2743" s="207"/>
      <c r="AD2743" s="207"/>
      <c r="AE2743" s="207"/>
      <c r="AF2743" s="207"/>
      <c r="AG2743" s="207"/>
      <c r="AH2743" s="208"/>
    </row>
    <row r="2744" customFormat="false" ht="13.5" hidden="false" customHeight="true" outlineLevel="0" collapsed="false">
      <c r="A2744" s="22" t="n">
        <v>2743</v>
      </c>
      <c r="B2744" s="180"/>
      <c r="C2744" s="22"/>
      <c r="D2744" s="22"/>
      <c r="E2744" s="22"/>
      <c r="F2744" s="22"/>
      <c r="G2744" s="22"/>
      <c r="H2744" s="183"/>
      <c r="I2744" s="183"/>
      <c r="J2744" s="22"/>
      <c r="K2744" s="191" t="e">
        <f aca="false">VLOOKUP('Altri Costi'!J2744,Legenda!$D$1:$F$258,2)</f>
        <v>#N/A</v>
      </c>
      <c r="L2744" s="22"/>
      <c r="M2744" s="22"/>
      <c r="N2744" s="203"/>
      <c r="O2744" s="183"/>
      <c r="P2744" s="22"/>
      <c r="Q2744" s="203"/>
      <c r="R2744" s="183"/>
      <c r="S2744" s="184" t="n">
        <f aca="false">'Piano Finanziario Annuale'!$F$6</f>
        <v>0</v>
      </c>
      <c r="T2744" s="185" t="n">
        <v>0</v>
      </c>
      <c r="U2744" s="186"/>
      <c r="V2744" s="187" t="n">
        <f aca="false">(T2744*U2744)</f>
        <v>0</v>
      </c>
      <c r="W2744" s="185" t="n">
        <v>0</v>
      </c>
      <c r="X2744" s="185" t="n">
        <f aca="false">IF(OR(S2744="sì",S2744="forfettario 190"),SUM(T2744+W2744),SUM(T2744+V2744+W2744))</f>
        <v>0</v>
      </c>
      <c r="Y2744" s="205"/>
      <c r="Z2744" s="205"/>
      <c r="AA2744" s="206"/>
      <c r="AB2744" s="189" t="n">
        <f aca="false">IF(AA2744="SI",X2744,0)</f>
        <v>0</v>
      </c>
      <c r="AC2744" s="207"/>
      <c r="AD2744" s="207"/>
      <c r="AE2744" s="207"/>
      <c r="AF2744" s="207"/>
      <c r="AG2744" s="207"/>
      <c r="AH2744" s="208"/>
    </row>
    <row r="2745" customFormat="false" ht="13.5" hidden="false" customHeight="true" outlineLevel="0" collapsed="false">
      <c r="A2745" s="22" t="n">
        <v>2744</v>
      </c>
      <c r="B2745" s="180"/>
      <c r="C2745" s="22"/>
      <c r="D2745" s="22"/>
      <c r="E2745" s="22"/>
      <c r="F2745" s="22"/>
      <c r="G2745" s="22"/>
      <c r="H2745" s="183"/>
      <c r="I2745" s="183"/>
      <c r="J2745" s="22"/>
      <c r="K2745" s="191" t="e">
        <f aca="false">VLOOKUP('Altri Costi'!J2745,Legenda!$D$1:$F$258,2)</f>
        <v>#N/A</v>
      </c>
      <c r="L2745" s="22"/>
      <c r="M2745" s="22"/>
      <c r="N2745" s="203"/>
      <c r="O2745" s="183"/>
      <c r="P2745" s="22"/>
      <c r="Q2745" s="203"/>
      <c r="R2745" s="183"/>
      <c r="S2745" s="184" t="n">
        <f aca="false">'Piano Finanziario Annuale'!$F$6</f>
        <v>0</v>
      </c>
      <c r="T2745" s="185" t="n">
        <v>0</v>
      </c>
      <c r="U2745" s="186"/>
      <c r="V2745" s="187" t="n">
        <f aca="false">(T2745*U2745)</f>
        <v>0</v>
      </c>
      <c r="W2745" s="185" t="n">
        <v>0</v>
      </c>
      <c r="X2745" s="185" t="n">
        <f aca="false">IF(OR(S2745="sì",S2745="forfettario 190"),SUM(T2745+W2745),SUM(T2745+V2745+W2745))</f>
        <v>0</v>
      </c>
      <c r="Y2745" s="205"/>
      <c r="Z2745" s="205"/>
      <c r="AA2745" s="206"/>
      <c r="AB2745" s="189" t="n">
        <f aca="false">IF(AA2745="SI",X2745,0)</f>
        <v>0</v>
      </c>
      <c r="AC2745" s="207"/>
      <c r="AD2745" s="207"/>
      <c r="AE2745" s="207"/>
      <c r="AF2745" s="207"/>
      <c r="AG2745" s="207"/>
      <c r="AH2745" s="208"/>
    </row>
    <row r="2746" customFormat="false" ht="13.5" hidden="false" customHeight="true" outlineLevel="0" collapsed="false">
      <c r="A2746" s="22" t="n">
        <v>2745</v>
      </c>
      <c r="B2746" s="180"/>
      <c r="C2746" s="22"/>
      <c r="D2746" s="22"/>
      <c r="E2746" s="22"/>
      <c r="F2746" s="22"/>
      <c r="G2746" s="22"/>
      <c r="H2746" s="183"/>
      <c r="I2746" s="183"/>
      <c r="J2746" s="22"/>
      <c r="K2746" s="191" t="e">
        <f aca="false">VLOOKUP('Altri Costi'!J2746,Legenda!$D$1:$F$258,2)</f>
        <v>#N/A</v>
      </c>
      <c r="L2746" s="22"/>
      <c r="M2746" s="22"/>
      <c r="N2746" s="203"/>
      <c r="O2746" s="183"/>
      <c r="P2746" s="22"/>
      <c r="Q2746" s="203"/>
      <c r="R2746" s="183"/>
      <c r="S2746" s="184" t="n">
        <f aca="false">'Piano Finanziario Annuale'!$F$6</f>
        <v>0</v>
      </c>
      <c r="T2746" s="185" t="n">
        <v>0</v>
      </c>
      <c r="U2746" s="186"/>
      <c r="V2746" s="187" t="n">
        <f aca="false">(T2746*U2746)</f>
        <v>0</v>
      </c>
      <c r="W2746" s="185" t="n">
        <v>0</v>
      </c>
      <c r="X2746" s="185" t="n">
        <f aca="false">IF(OR(S2746="sì",S2746="forfettario 190"),SUM(T2746+W2746),SUM(T2746+V2746+W2746))</f>
        <v>0</v>
      </c>
      <c r="Y2746" s="205"/>
      <c r="Z2746" s="205"/>
      <c r="AA2746" s="206"/>
      <c r="AB2746" s="189" t="n">
        <f aca="false">IF(AA2746="SI",X2746,0)</f>
        <v>0</v>
      </c>
      <c r="AC2746" s="207"/>
      <c r="AD2746" s="207"/>
      <c r="AE2746" s="207"/>
      <c r="AF2746" s="207"/>
      <c r="AG2746" s="207"/>
      <c r="AH2746" s="208"/>
    </row>
    <row r="2747" customFormat="false" ht="13.5" hidden="false" customHeight="true" outlineLevel="0" collapsed="false">
      <c r="A2747" s="22" t="n">
        <v>2746</v>
      </c>
      <c r="B2747" s="180"/>
      <c r="C2747" s="22"/>
      <c r="D2747" s="22"/>
      <c r="E2747" s="22"/>
      <c r="F2747" s="22"/>
      <c r="G2747" s="22"/>
      <c r="H2747" s="183"/>
      <c r="I2747" s="183"/>
      <c r="J2747" s="22"/>
      <c r="K2747" s="191" t="e">
        <f aca="false">VLOOKUP('Altri Costi'!J2747,Legenda!$D$1:$F$258,2)</f>
        <v>#N/A</v>
      </c>
      <c r="L2747" s="22"/>
      <c r="M2747" s="22"/>
      <c r="N2747" s="203"/>
      <c r="O2747" s="183"/>
      <c r="P2747" s="22"/>
      <c r="Q2747" s="203"/>
      <c r="R2747" s="183"/>
      <c r="S2747" s="184" t="n">
        <f aca="false">'Piano Finanziario Annuale'!$F$6</f>
        <v>0</v>
      </c>
      <c r="T2747" s="185" t="n">
        <v>0</v>
      </c>
      <c r="U2747" s="186"/>
      <c r="V2747" s="187" t="n">
        <f aca="false">(T2747*U2747)</f>
        <v>0</v>
      </c>
      <c r="W2747" s="185" t="n">
        <v>0</v>
      </c>
      <c r="X2747" s="185" t="n">
        <f aca="false">IF(OR(S2747="sì",S2747="forfettario 190"),SUM(T2747+W2747),SUM(T2747+V2747+W2747))</f>
        <v>0</v>
      </c>
      <c r="Y2747" s="205"/>
      <c r="Z2747" s="205"/>
      <c r="AA2747" s="206"/>
      <c r="AB2747" s="189" t="n">
        <f aca="false">IF(AA2747="SI",X2747,0)</f>
        <v>0</v>
      </c>
      <c r="AC2747" s="207"/>
      <c r="AD2747" s="207"/>
      <c r="AE2747" s="207"/>
      <c r="AF2747" s="207"/>
      <c r="AG2747" s="207"/>
      <c r="AH2747" s="208"/>
    </row>
    <row r="2748" customFormat="false" ht="13.5" hidden="false" customHeight="true" outlineLevel="0" collapsed="false">
      <c r="A2748" s="22" t="n">
        <v>2747</v>
      </c>
      <c r="B2748" s="180"/>
      <c r="C2748" s="22"/>
      <c r="D2748" s="22"/>
      <c r="E2748" s="22"/>
      <c r="F2748" s="22"/>
      <c r="G2748" s="22"/>
      <c r="H2748" s="183"/>
      <c r="I2748" s="183"/>
      <c r="J2748" s="22"/>
      <c r="K2748" s="191" t="e">
        <f aca="false">VLOOKUP('Altri Costi'!J2748,Legenda!$D$1:$F$258,2)</f>
        <v>#N/A</v>
      </c>
      <c r="L2748" s="22"/>
      <c r="M2748" s="22"/>
      <c r="N2748" s="203"/>
      <c r="O2748" s="183"/>
      <c r="P2748" s="22"/>
      <c r="Q2748" s="203"/>
      <c r="R2748" s="183"/>
      <c r="S2748" s="184" t="n">
        <f aca="false">'Piano Finanziario Annuale'!$F$6</f>
        <v>0</v>
      </c>
      <c r="T2748" s="185" t="n">
        <v>0</v>
      </c>
      <c r="U2748" s="186"/>
      <c r="V2748" s="187" t="n">
        <f aca="false">(T2748*U2748)</f>
        <v>0</v>
      </c>
      <c r="W2748" s="185" t="n">
        <v>0</v>
      </c>
      <c r="X2748" s="185" t="n">
        <f aca="false">IF(OR(S2748="sì",S2748="forfettario 190"),SUM(T2748+W2748),SUM(T2748+V2748+W2748))</f>
        <v>0</v>
      </c>
      <c r="Y2748" s="205"/>
      <c r="Z2748" s="205"/>
      <c r="AA2748" s="206"/>
      <c r="AB2748" s="189" t="n">
        <f aca="false">IF(AA2748="SI",X2748,0)</f>
        <v>0</v>
      </c>
      <c r="AC2748" s="207"/>
      <c r="AD2748" s="207"/>
      <c r="AE2748" s="207"/>
      <c r="AF2748" s="207"/>
      <c r="AG2748" s="207"/>
      <c r="AH2748" s="208"/>
    </row>
    <row r="2749" customFormat="false" ht="13.5" hidden="false" customHeight="true" outlineLevel="0" collapsed="false">
      <c r="A2749" s="22" t="n">
        <v>2748</v>
      </c>
      <c r="B2749" s="180"/>
      <c r="C2749" s="22"/>
      <c r="D2749" s="22"/>
      <c r="E2749" s="22"/>
      <c r="F2749" s="22"/>
      <c r="G2749" s="22"/>
      <c r="H2749" s="183"/>
      <c r="I2749" s="183"/>
      <c r="J2749" s="22"/>
      <c r="K2749" s="191" t="e">
        <f aca="false">VLOOKUP('Altri Costi'!J2749,Legenda!$D$1:$F$258,2)</f>
        <v>#N/A</v>
      </c>
      <c r="L2749" s="22"/>
      <c r="M2749" s="22"/>
      <c r="N2749" s="203"/>
      <c r="O2749" s="183"/>
      <c r="P2749" s="22"/>
      <c r="Q2749" s="203"/>
      <c r="R2749" s="183"/>
      <c r="S2749" s="184" t="n">
        <f aca="false">'Piano Finanziario Annuale'!$F$6</f>
        <v>0</v>
      </c>
      <c r="T2749" s="185" t="n">
        <v>0</v>
      </c>
      <c r="U2749" s="186"/>
      <c r="V2749" s="187" t="n">
        <f aca="false">(T2749*U2749)</f>
        <v>0</v>
      </c>
      <c r="W2749" s="185" t="n">
        <v>0</v>
      </c>
      <c r="X2749" s="185" t="n">
        <f aca="false">IF(OR(S2749="sì",S2749="forfettario 190"),SUM(T2749+W2749),SUM(T2749+V2749+W2749))</f>
        <v>0</v>
      </c>
      <c r="Y2749" s="205"/>
      <c r="Z2749" s="205"/>
      <c r="AA2749" s="206"/>
      <c r="AB2749" s="189" t="n">
        <f aca="false">IF(AA2749="SI",X2749,0)</f>
        <v>0</v>
      </c>
      <c r="AC2749" s="207"/>
      <c r="AD2749" s="207"/>
      <c r="AE2749" s="207"/>
      <c r="AF2749" s="207"/>
      <c r="AG2749" s="207"/>
      <c r="AH2749" s="208"/>
    </row>
    <row r="2750" customFormat="false" ht="13.5" hidden="false" customHeight="true" outlineLevel="0" collapsed="false">
      <c r="A2750" s="22" t="n">
        <v>2749</v>
      </c>
      <c r="B2750" s="180"/>
      <c r="C2750" s="22"/>
      <c r="D2750" s="22"/>
      <c r="E2750" s="22"/>
      <c r="F2750" s="22"/>
      <c r="G2750" s="22"/>
      <c r="H2750" s="183"/>
      <c r="I2750" s="183"/>
      <c r="J2750" s="22"/>
      <c r="K2750" s="191" t="e">
        <f aca="false">VLOOKUP('Altri Costi'!J2750,Legenda!$D$1:$F$258,2)</f>
        <v>#N/A</v>
      </c>
      <c r="L2750" s="22"/>
      <c r="M2750" s="22"/>
      <c r="N2750" s="203"/>
      <c r="O2750" s="183"/>
      <c r="P2750" s="22"/>
      <c r="Q2750" s="203"/>
      <c r="R2750" s="183"/>
      <c r="S2750" s="184" t="n">
        <f aca="false">'Piano Finanziario Annuale'!$F$6</f>
        <v>0</v>
      </c>
      <c r="T2750" s="185" t="n">
        <v>0</v>
      </c>
      <c r="U2750" s="186"/>
      <c r="V2750" s="187" t="n">
        <f aca="false">(T2750*U2750)</f>
        <v>0</v>
      </c>
      <c r="W2750" s="185" t="n">
        <v>0</v>
      </c>
      <c r="X2750" s="185" t="n">
        <f aca="false">IF(OR(S2750="sì",S2750="forfettario 190"),SUM(T2750+W2750),SUM(T2750+V2750+W2750))</f>
        <v>0</v>
      </c>
      <c r="Y2750" s="205"/>
      <c r="Z2750" s="205"/>
      <c r="AA2750" s="206"/>
      <c r="AB2750" s="189" t="n">
        <f aca="false">IF(AA2750="SI",X2750,0)</f>
        <v>0</v>
      </c>
      <c r="AC2750" s="207"/>
      <c r="AD2750" s="207"/>
      <c r="AE2750" s="207"/>
      <c r="AF2750" s="207"/>
      <c r="AG2750" s="207"/>
      <c r="AH2750" s="208"/>
    </row>
    <row r="2751" customFormat="false" ht="13.5" hidden="false" customHeight="true" outlineLevel="0" collapsed="false">
      <c r="A2751" s="22" t="n">
        <v>2750</v>
      </c>
      <c r="B2751" s="180"/>
      <c r="C2751" s="22"/>
      <c r="D2751" s="22"/>
      <c r="E2751" s="22"/>
      <c r="F2751" s="22"/>
      <c r="G2751" s="22"/>
      <c r="H2751" s="183"/>
      <c r="I2751" s="183"/>
      <c r="J2751" s="22"/>
      <c r="K2751" s="191" t="e">
        <f aca="false">VLOOKUP('Altri Costi'!J2751,Legenda!$D$1:$F$258,2)</f>
        <v>#N/A</v>
      </c>
      <c r="L2751" s="22"/>
      <c r="M2751" s="22"/>
      <c r="N2751" s="203"/>
      <c r="O2751" s="183"/>
      <c r="P2751" s="22"/>
      <c r="Q2751" s="203"/>
      <c r="R2751" s="183"/>
      <c r="S2751" s="184" t="n">
        <f aca="false">'Piano Finanziario Annuale'!$F$6</f>
        <v>0</v>
      </c>
      <c r="T2751" s="185" t="n">
        <v>0</v>
      </c>
      <c r="U2751" s="186"/>
      <c r="V2751" s="187" t="n">
        <f aca="false">(T2751*U2751)</f>
        <v>0</v>
      </c>
      <c r="W2751" s="185" t="n">
        <v>0</v>
      </c>
      <c r="X2751" s="185" t="n">
        <f aca="false">IF(OR(S2751="sì",S2751="forfettario 190"),SUM(T2751+W2751),SUM(T2751+V2751+W2751))</f>
        <v>0</v>
      </c>
      <c r="Y2751" s="205"/>
      <c r="Z2751" s="205"/>
      <c r="AA2751" s="206"/>
      <c r="AB2751" s="189" t="n">
        <f aca="false">IF(AA2751="SI",X2751,0)</f>
        <v>0</v>
      </c>
      <c r="AC2751" s="207"/>
      <c r="AD2751" s="207"/>
      <c r="AE2751" s="207"/>
      <c r="AF2751" s="207"/>
      <c r="AG2751" s="207"/>
      <c r="AH2751" s="208"/>
    </row>
    <row r="2752" customFormat="false" ht="13.5" hidden="false" customHeight="true" outlineLevel="0" collapsed="false">
      <c r="A2752" s="22" t="n">
        <v>2751</v>
      </c>
      <c r="B2752" s="180"/>
      <c r="C2752" s="22"/>
      <c r="D2752" s="22"/>
      <c r="E2752" s="22"/>
      <c r="F2752" s="22"/>
      <c r="G2752" s="22"/>
      <c r="H2752" s="183"/>
      <c r="I2752" s="183"/>
      <c r="J2752" s="22"/>
      <c r="K2752" s="191" t="e">
        <f aca="false">VLOOKUP('Altri Costi'!J2752,Legenda!$D$1:$F$258,2)</f>
        <v>#N/A</v>
      </c>
      <c r="L2752" s="22"/>
      <c r="M2752" s="22"/>
      <c r="N2752" s="203"/>
      <c r="O2752" s="183"/>
      <c r="P2752" s="22"/>
      <c r="Q2752" s="203"/>
      <c r="R2752" s="183"/>
      <c r="S2752" s="184" t="n">
        <f aca="false">'Piano Finanziario Annuale'!$F$6</f>
        <v>0</v>
      </c>
      <c r="T2752" s="185" t="n">
        <v>0</v>
      </c>
      <c r="U2752" s="186"/>
      <c r="V2752" s="187" t="n">
        <f aca="false">(T2752*U2752)</f>
        <v>0</v>
      </c>
      <c r="W2752" s="185" t="n">
        <v>0</v>
      </c>
      <c r="X2752" s="185" t="n">
        <f aca="false">IF(OR(S2752="sì",S2752="forfettario 190"),SUM(T2752+W2752),SUM(T2752+V2752+W2752))</f>
        <v>0</v>
      </c>
      <c r="Y2752" s="205"/>
      <c r="Z2752" s="205"/>
      <c r="AA2752" s="206"/>
      <c r="AB2752" s="189" t="n">
        <f aca="false">IF(AA2752="SI",X2752,0)</f>
        <v>0</v>
      </c>
      <c r="AC2752" s="207"/>
      <c r="AD2752" s="207"/>
      <c r="AE2752" s="207"/>
      <c r="AF2752" s="207"/>
      <c r="AG2752" s="207"/>
      <c r="AH2752" s="208"/>
    </row>
    <row r="2753" customFormat="false" ht="13.5" hidden="false" customHeight="true" outlineLevel="0" collapsed="false">
      <c r="A2753" s="22" t="n">
        <v>2752</v>
      </c>
      <c r="B2753" s="180"/>
      <c r="C2753" s="22"/>
      <c r="D2753" s="22"/>
      <c r="E2753" s="22"/>
      <c r="F2753" s="22"/>
      <c r="G2753" s="22"/>
      <c r="H2753" s="183"/>
      <c r="I2753" s="183"/>
      <c r="J2753" s="22"/>
      <c r="K2753" s="191" t="e">
        <f aca="false">VLOOKUP('Altri Costi'!J2753,Legenda!$D$1:$F$258,2)</f>
        <v>#N/A</v>
      </c>
      <c r="L2753" s="22"/>
      <c r="M2753" s="22"/>
      <c r="N2753" s="203"/>
      <c r="O2753" s="183"/>
      <c r="P2753" s="22"/>
      <c r="Q2753" s="203"/>
      <c r="R2753" s="183"/>
      <c r="S2753" s="184" t="n">
        <f aca="false">'Piano Finanziario Annuale'!$F$6</f>
        <v>0</v>
      </c>
      <c r="T2753" s="185" t="n">
        <v>0</v>
      </c>
      <c r="U2753" s="186"/>
      <c r="V2753" s="187" t="n">
        <f aca="false">(T2753*U2753)</f>
        <v>0</v>
      </c>
      <c r="W2753" s="185" t="n">
        <v>0</v>
      </c>
      <c r="X2753" s="185" t="n">
        <f aca="false">IF(OR(S2753="sì",S2753="forfettario 190"),SUM(T2753+W2753),SUM(T2753+V2753+W2753))</f>
        <v>0</v>
      </c>
      <c r="Y2753" s="205"/>
      <c r="Z2753" s="205"/>
      <c r="AA2753" s="206"/>
      <c r="AB2753" s="189" t="n">
        <f aca="false">IF(AA2753="SI",X2753,0)</f>
        <v>0</v>
      </c>
      <c r="AC2753" s="207"/>
      <c r="AD2753" s="207"/>
      <c r="AE2753" s="207"/>
      <c r="AF2753" s="207"/>
      <c r="AG2753" s="207"/>
      <c r="AH2753" s="208"/>
    </row>
    <row r="2754" customFormat="false" ht="13.5" hidden="false" customHeight="true" outlineLevel="0" collapsed="false">
      <c r="A2754" s="22" t="n">
        <v>2753</v>
      </c>
      <c r="B2754" s="180"/>
      <c r="C2754" s="22"/>
      <c r="D2754" s="22"/>
      <c r="E2754" s="22"/>
      <c r="F2754" s="22"/>
      <c r="G2754" s="22"/>
      <c r="H2754" s="183"/>
      <c r="I2754" s="183"/>
      <c r="J2754" s="22"/>
      <c r="K2754" s="191" t="e">
        <f aca="false">VLOOKUP('Altri Costi'!J2754,Legenda!$D$1:$F$258,2)</f>
        <v>#N/A</v>
      </c>
      <c r="L2754" s="22"/>
      <c r="M2754" s="22"/>
      <c r="N2754" s="203"/>
      <c r="O2754" s="183"/>
      <c r="P2754" s="22"/>
      <c r="Q2754" s="203"/>
      <c r="R2754" s="183"/>
      <c r="S2754" s="184" t="n">
        <f aca="false">'Piano Finanziario Annuale'!$F$6</f>
        <v>0</v>
      </c>
      <c r="T2754" s="185" t="n">
        <v>0</v>
      </c>
      <c r="U2754" s="186"/>
      <c r="V2754" s="187" t="n">
        <f aca="false">(T2754*U2754)</f>
        <v>0</v>
      </c>
      <c r="W2754" s="185" t="n">
        <v>0</v>
      </c>
      <c r="X2754" s="185" t="n">
        <f aca="false">IF(OR(S2754="sì",S2754="forfettario 190"),SUM(T2754+W2754),SUM(T2754+V2754+W2754))</f>
        <v>0</v>
      </c>
      <c r="Y2754" s="205"/>
      <c r="Z2754" s="205"/>
      <c r="AA2754" s="206"/>
      <c r="AB2754" s="189" t="n">
        <f aca="false">IF(AA2754="SI",X2754,0)</f>
        <v>0</v>
      </c>
      <c r="AC2754" s="207"/>
      <c r="AD2754" s="207"/>
      <c r="AE2754" s="207"/>
      <c r="AF2754" s="207"/>
      <c r="AG2754" s="207"/>
      <c r="AH2754" s="208"/>
    </row>
    <row r="2755" customFormat="false" ht="13.5" hidden="false" customHeight="true" outlineLevel="0" collapsed="false">
      <c r="A2755" s="22" t="n">
        <v>2754</v>
      </c>
      <c r="B2755" s="180"/>
      <c r="C2755" s="22"/>
      <c r="D2755" s="22"/>
      <c r="E2755" s="22"/>
      <c r="F2755" s="22"/>
      <c r="G2755" s="22"/>
      <c r="H2755" s="183"/>
      <c r="I2755" s="183"/>
      <c r="J2755" s="22"/>
      <c r="K2755" s="191" t="e">
        <f aca="false">VLOOKUP('Altri Costi'!J2755,Legenda!$D$1:$F$258,2)</f>
        <v>#N/A</v>
      </c>
      <c r="L2755" s="22"/>
      <c r="M2755" s="22"/>
      <c r="N2755" s="203"/>
      <c r="O2755" s="183"/>
      <c r="P2755" s="22"/>
      <c r="Q2755" s="203"/>
      <c r="R2755" s="183"/>
      <c r="S2755" s="184" t="n">
        <f aca="false">'Piano Finanziario Annuale'!$F$6</f>
        <v>0</v>
      </c>
      <c r="T2755" s="185" t="n">
        <v>0</v>
      </c>
      <c r="U2755" s="186"/>
      <c r="V2755" s="187" t="n">
        <f aca="false">(T2755*U2755)</f>
        <v>0</v>
      </c>
      <c r="W2755" s="185" t="n">
        <v>0</v>
      </c>
      <c r="X2755" s="185" t="n">
        <f aca="false">IF(OR(S2755="sì",S2755="forfettario 190"),SUM(T2755+W2755),SUM(T2755+V2755+W2755))</f>
        <v>0</v>
      </c>
      <c r="Y2755" s="205"/>
      <c r="Z2755" s="205"/>
      <c r="AA2755" s="206"/>
      <c r="AB2755" s="189" t="n">
        <f aca="false">IF(AA2755="SI",X2755,0)</f>
        <v>0</v>
      </c>
      <c r="AC2755" s="207"/>
      <c r="AD2755" s="207"/>
      <c r="AE2755" s="207"/>
      <c r="AF2755" s="207"/>
      <c r="AG2755" s="207"/>
      <c r="AH2755" s="208"/>
    </row>
    <row r="2756" customFormat="false" ht="13.5" hidden="false" customHeight="true" outlineLevel="0" collapsed="false">
      <c r="A2756" s="22" t="n">
        <v>2755</v>
      </c>
      <c r="B2756" s="180"/>
      <c r="C2756" s="22"/>
      <c r="D2756" s="22"/>
      <c r="E2756" s="22"/>
      <c r="F2756" s="22"/>
      <c r="G2756" s="22"/>
      <c r="H2756" s="183"/>
      <c r="I2756" s="183"/>
      <c r="J2756" s="22"/>
      <c r="K2756" s="191" t="e">
        <f aca="false">VLOOKUP('Altri Costi'!J2756,Legenda!$D$1:$F$258,2)</f>
        <v>#N/A</v>
      </c>
      <c r="L2756" s="22"/>
      <c r="M2756" s="22"/>
      <c r="N2756" s="203"/>
      <c r="O2756" s="183"/>
      <c r="P2756" s="22"/>
      <c r="Q2756" s="203"/>
      <c r="R2756" s="183"/>
      <c r="S2756" s="184" t="n">
        <f aca="false">'Piano Finanziario Annuale'!$F$6</f>
        <v>0</v>
      </c>
      <c r="T2756" s="185" t="n">
        <v>0</v>
      </c>
      <c r="U2756" s="186"/>
      <c r="V2756" s="187" t="n">
        <f aca="false">(T2756*U2756)</f>
        <v>0</v>
      </c>
      <c r="W2756" s="185" t="n">
        <v>0</v>
      </c>
      <c r="X2756" s="185" t="n">
        <f aca="false">IF(OR(S2756="sì",S2756="forfettario 190"),SUM(T2756+W2756),SUM(T2756+V2756+W2756))</f>
        <v>0</v>
      </c>
      <c r="Y2756" s="205"/>
      <c r="Z2756" s="205"/>
      <c r="AA2756" s="206"/>
      <c r="AB2756" s="189" t="n">
        <f aca="false">IF(AA2756="SI",X2756,0)</f>
        <v>0</v>
      </c>
      <c r="AC2756" s="207"/>
      <c r="AD2756" s="207"/>
      <c r="AE2756" s="207"/>
      <c r="AF2756" s="207"/>
      <c r="AG2756" s="207"/>
      <c r="AH2756" s="208"/>
    </row>
    <row r="2757" customFormat="false" ht="13.5" hidden="false" customHeight="true" outlineLevel="0" collapsed="false">
      <c r="A2757" s="22" t="n">
        <v>2756</v>
      </c>
      <c r="B2757" s="180"/>
      <c r="C2757" s="22"/>
      <c r="D2757" s="22"/>
      <c r="E2757" s="22"/>
      <c r="F2757" s="22"/>
      <c r="G2757" s="22"/>
      <c r="H2757" s="183"/>
      <c r="I2757" s="183"/>
      <c r="J2757" s="22"/>
      <c r="K2757" s="191" t="e">
        <f aca="false">VLOOKUP('Altri Costi'!J2757,Legenda!$D$1:$F$258,2)</f>
        <v>#N/A</v>
      </c>
      <c r="L2757" s="22"/>
      <c r="M2757" s="22"/>
      <c r="N2757" s="203"/>
      <c r="O2757" s="183"/>
      <c r="P2757" s="22"/>
      <c r="Q2757" s="203"/>
      <c r="R2757" s="183"/>
      <c r="S2757" s="184" t="n">
        <f aca="false">'Piano Finanziario Annuale'!$F$6</f>
        <v>0</v>
      </c>
      <c r="T2757" s="185" t="n">
        <v>0</v>
      </c>
      <c r="U2757" s="186"/>
      <c r="V2757" s="187" t="n">
        <f aca="false">(T2757*U2757)</f>
        <v>0</v>
      </c>
      <c r="W2757" s="185" t="n">
        <v>0</v>
      </c>
      <c r="X2757" s="185" t="n">
        <f aca="false">IF(OR(S2757="sì",S2757="forfettario 190"),SUM(T2757+W2757),SUM(T2757+V2757+W2757))</f>
        <v>0</v>
      </c>
      <c r="Y2757" s="205"/>
      <c r="Z2757" s="205"/>
      <c r="AA2757" s="206"/>
      <c r="AB2757" s="189" t="n">
        <f aca="false">IF(AA2757="SI",X2757,0)</f>
        <v>0</v>
      </c>
      <c r="AC2757" s="207"/>
      <c r="AD2757" s="207"/>
      <c r="AE2757" s="207"/>
      <c r="AF2757" s="207"/>
      <c r="AG2757" s="207"/>
      <c r="AH2757" s="208"/>
    </row>
    <row r="2758" customFormat="false" ht="13.5" hidden="false" customHeight="true" outlineLevel="0" collapsed="false">
      <c r="A2758" s="22" t="n">
        <v>2757</v>
      </c>
      <c r="B2758" s="180"/>
      <c r="C2758" s="22"/>
      <c r="D2758" s="22"/>
      <c r="E2758" s="22"/>
      <c r="F2758" s="22"/>
      <c r="G2758" s="22"/>
      <c r="H2758" s="183"/>
      <c r="I2758" s="183"/>
      <c r="J2758" s="22"/>
      <c r="K2758" s="191" t="e">
        <f aca="false">VLOOKUP('Altri Costi'!J2758,Legenda!$D$1:$F$258,2)</f>
        <v>#N/A</v>
      </c>
      <c r="L2758" s="22"/>
      <c r="M2758" s="22"/>
      <c r="N2758" s="203"/>
      <c r="O2758" s="183"/>
      <c r="P2758" s="22"/>
      <c r="Q2758" s="203"/>
      <c r="R2758" s="183"/>
      <c r="S2758" s="184" t="n">
        <f aca="false">'Piano Finanziario Annuale'!$F$6</f>
        <v>0</v>
      </c>
      <c r="T2758" s="185" t="n">
        <v>0</v>
      </c>
      <c r="U2758" s="186"/>
      <c r="V2758" s="187" t="n">
        <f aca="false">(T2758*U2758)</f>
        <v>0</v>
      </c>
      <c r="W2758" s="185" t="n">
        <v>0</v>
      </c>
      <c r="X2758" s="185" t="n">
        <f aca="false">IF(OR(S2758="sì",S2758="forfettario 190"),SUM(T2758+W2758),SUM(T2758+V2758+W2758))</f>
        <v>0</v>
      </c>
      <c r="Y2758" s="205"/>
      <c r="Z2758" s="205"/>
      <c r="AA2758" s="206"/>
      <c r="AB2758" s="189" t="n">
        <f aca="false">IF(AA2758="SI",X2758,0)</f>
        <v>0</v>
      </c>
      <c r="AC2758" s="207"/>
      <c r="AD2758" s="207"/>
      <c r="AE2758" s="207"/>
      <c r="AF2758" s="207"/>
      <c r="AG2758" s="207"/>
      <c r="AH2758" s="208"/>
    </row>
    <row r="2759" customFormat="false" ht="13.5" hidden="false" customHeight="true" outlineLevel="0" collapsed="false">
      <c r="A2759" s="22" t="n">
        <v>2758</v>
      </c>
      <c r="B2759" s="180"/>
      <c r="C2759" s="22"/>
      <c r="D2759" s="22"/>
      <c r="E2759" s="22"/>
      <c r="F2759" s="22"/>
      <c r="G2759" s="22"/>
      <c r="H2759" s="183"/>
      <c r="I2759" s="183"/>
      <c r="J2759" s="22"/>
      <c r="K2759" s="191" t="e">
        <f aca="false">VLOOKUP('Altri Costi'!J2759,Legenda!$D$1:$F$258,2)</f>
        <v>#N/A</v>
      </c>
      <c r="L2759" s="22"/>
      <c r="M2759" s="22"/>
      <c r="N2759" s="203"/>
      <c r="O2759" s="183"/>
      <c r="P2759" s="22"/>
      <c r="Q2759" s="203"/>
      <c r="R2759" s="183"/>
      <c r="S2759" s="184" t="n">
        <f aca="false">'Piano Finanziario Annuale'!$F$6</f>
        <v>0</v>
      </c>
      <c r="T2759" s="185" t="n">
        <v>0</v>
      </c>
      <c r="U2759" s="186"/>
      <c r="V2759" s="187" t="n">
        <f aca="false">(T2759*U2759)</f>
        <v>0</v>
      </c>
      <c r="W2759" s="185" t="n">
        <v>0</v>
      </c>
      <c r="X2759" s="185" t="n">
        <f aca="false">IF(OR(S2759="sì",S2759="forfettario 190"),SUM(T2759+W2759),SUM(T2759+V2759+W2759))</f>
        <v>0</v>
      </c>
      <c r="Y2759" s="205"/>
      <c r="Z2759" s="205"/>
      <c r="AA2759" s="206"/>
      <c r="AB2759" s="189" t="n">
        <f aca="false">IF(AA2759="SI",X2759,0)</f>
        <v>0</v>
      </c>
      <c r="AC2759" s="207"/>
      <c r="AD2759" s="207"/>
      <c r="AE2759" s="207"/>
      <c r="AF2759" s="207"/>
      <c r="AG2759" s="207"/>
      <c r="AH2759" s="208"/>
    </row>
    <row r="2760" customFormat="false" ht="13.5" hidden="false" customHeight="true" outlineLevel="0" collapsed="false">
      <c r="A2760" s="22" t="n">
        <v>2759</v>
      </c>
      <c r="B2760" s="180"/>
      <c r="C2760" s="22"/>
      <c r="D2760" s="22"/>
      <c r="E2760" s="22"/>
      <c r="F2760" s="22"/>
      <c r="G2760" s="22"/>
      <c r="H2760" s="183"/>
      <c r="I2760" s="183"/>
      <c r="J2760" s="22"/>
      <c r="K2760" s="191" t="e">
        <f aca="false">VLOOKUP('Altri Costi'!J2760,Legenda!$D$1:$F$258,2)</f>
        <v>#N/A</v>
      </c>
      <c r="L2760" s="22"/>
      <c r="M2760" s="22"/>
      <c r="N2760" s="203"/>
      <c r="O2760" s="183"/>
      <c r="P2760" s="22"/>
      <c r="Q2760" s="203"/>
      <c r="R2760" s="183"/>
      <c r="S2760" s="184" t="n">
        <f aca="false">'Piano Finanziario Annuale'!$F$6</f>
        <v>0</v>
      </c>
      <c r="T2760" s="185" t="n">
        <v>0</v>
      </c>
      <c r="U2760" s="186"/>
      <c r="V2760" s="187" t="n">
        <f aca="false">(T2760*U2760)</f>
        <v>0</v>
      </c>
      <c r="W2760" s="185" t="n">
        <v>0</v>
      </c>
      <c r="X2760" s="185" t="n">
        <f aca="false">IF(OR(S2760="sì",S2760="forfettario 190"),SUM(T2760+W2760),SUM(T2760+V2760+W2760))</f>
        <v>0</v>
      </c>
      <c r="Y2760" s="205"/>
      <c r="Z2760" s="205"/>
      <c r="AA2760" s="206"/>
      <c r="AB2760" s="189" t="n">
        <f aca="false">IF(AA2760="SI",X2760,0)</f>
        <v>0</v>
      </c>
      <c r="AC2760" s="207"/>
      <c r="AD2760" s="207"/>
      <c r="AE2760" s="207"/>
      <c r="AF2760" s="207"/>
      <c r="AG2760" s="207"/>
      <c r="AH2760" s="208"/>
    </row>
    <row r="2761" customFormat="false" ht="13.5" hidden="false" customHeight="true" outlineLevel="0" collapsed="false">
      <c r="A2761" s="22" t="n">
        <v>2760</v>
      </c>
      <c r="B2761" s="180"/>
      <c r="C2761" s="22"/>
      <c r="D2761" s="22"/>
      <c r="E2761" s="22"/>
      <c r="F2761" s="22"/>
      <c r="G2761" s="22"/>
      <c r="H2761" s="183"/>
      <c r="I2761" s="183"/>
      <c r="J2761" s="22"/>
      <c r="K2761" s="191" t="e">
        <f aca="false">VLOOKUP('Altri Costi'!J2761,Legenda!$D$1:$F$258,2)</f>
        <v>#N/A</v>
      </c>
      <c r="L2761" s="22"/>
      <c r="M2761" s="22"/>
      <c r="N2761" s="203"/>
      <c r="O2761" s="183"/>
      <c r="P2761" s="22"/>
      <c r="Q2761" s="203"/>
      <c r="R2761" s="183"/>
      <c r="S2761" s="184" t="n">
        <f aca="false">'Piano Finanziario Annuale'!$F$6</f>
        <v>0</v>
      </c>
      <c r="T2761" s="185" t="n">
        <v>0</v>
      </c>
      <c r="U2761" s="186"/>
      <c r="V2761" s="187" t="n">
        <f aca="false">(T2761*U2761)</f>
        <v>0</v>
      </c>
      <c r="W2761" s="185" t="n">
        <v>0</v>
      </c>
      <c r="X2761" s="185" t="n">
        <f aca="false">IF(OR(S2761="sì",S2761="forfettario 190"),SUM(T2761+W2761),SUM(T2761+V2761+W2761))</f>
        <v>0</v>
      </c>
      <c r="Y2761" s="205"/>
      <c r="Z2761" s="205"/>
      <c r="AA2761" s="206"/>
      <c r="AB2761" s="189" t="n">
        <f aca="false">IF(AA2761="SI",X2761,0)</f>
        <v>0</v>
      </c>
      <c r="AC2761" s="207"/>
      <c r="AD2761" s="207"/>
      <c r="AE2761" s="207"/>
      <c r="AF2761" s="207"/>
      <c r="AG2761" s="207"/>
      <c r="AH2761" s="208"/>
    </row>
    <row r="2762" customFormat="false" ht="13.5" hidden="false" customHeight="true" outlineLevel="0" collapsed="false">
      <c r="A2762" s="22" t="n">
        <v>2761</v>
      </c>
      <c r="B2762" s="180"/>
      <c r="C2762" s="22"/>
      <c r="D2762" s="22"/>
      <c r="E2762" s="22"/>
      <c r="F2762" s="22"/>
      <c r="G2762" s="22"/>
      <c r="H2762" s="183"/>
      <c r="I2762" s="183"/>
      <c r="J2762" s="22"/>
      <c r="K2762" s="191" t="e">
        <f aca="false">VLOOKUP('Altri Costi'!J2762,Legenda!$D$1:$F$258,2)</f>
        <v>#N/A</v>
      </c>
      <c r="L2762" s="22"/>
      <c r="M2762" s="22"/>
      <c r="N2762" s="203"/>
      <c r="O2762" s="183"/>
      <c r="P2762" s="22"/>
      <c r="Q2762" s="203"/>
      <c r="R2762" s="183"/>
      <c r="S2762" s="184" t="n">
        <f aca="false">'Piano Finanziario Annuale'!$F$6</f>
        <v>0</v>
      </c>
      <c r="T2762" s="185" t="n">
        <v>0</v>
      </c>
      <c r="U2762" s="186"/>
      <c r="V2762" s="187" t="n">
        <f aca="false">(T2762*U2762)</f>
        <v>0</v>
      </c>
      <c r="W2762" s="185" t="n">
        <v>0</v>
      </c>
      <c r="X2762" s="185" t="n">
        <f aca="false">IF(OR(S2762="sì",S2762="forfettario 190"),SUM(T2762+W2762),SUM(T2762+V2762+W2762))</f>
        <v>0</v>
      </c>
      <c r="Y2762" s="205"/>
      <c r="Z2762" s="205"/>
      <c r="AA2762" s="206"/>
      <c r="AB2762" s="189" t="n">
        <f aca="false">IF(AA2762="SI",X2762,0)</f>
        <v>0</v>
      </c>
      <c r="AC2762" s="207"/>
      <c r="AD2762" s="207"/>
      <c r="AE2762" s="207"/>
      <c r="AF2762" s="207"/>
      <c r="AG2762" s="207"/>
      <c r="AH2762" s="208"/>
    </row>
    <row r="2763" customFormat="false" ht="13.5" hidden="false" customHeight="true" outlineLevel="0" collapsed="false">
      <c r="A2763" s="22" t="n">
        <v>2762</v>
      </c>
      <c r="B2763" s="180"/>
      <c r="C2763" s="22"/>
      <c r="D2763" s="22"/>
      <c r="E2763" s="22"/>
      <c r="F2763" s="22"/>
      <c r="G2763" s="22"/>
      <c r="H2763" s="183"/>
      <c r="I2763" s="183"/>
      <c r="J2763" s="22"/>
      <c r="K2763" s="191" t="e">
        <f aca="false">VLOOKUP('Altri Costi'!J2763,Legenda!$D$1:$F$258,2)</f>
        <v>#N/A</v>
      </c>
      <c r="L2763" s="22"/>
      <c r="M2763" s="22"/>
      <c r="N2763" s="203"/>
      <c r="O2763" s="183"/>
      <c r="P2763" s="22"/>
      <c r="Q2763" s="203"/>
      <c r="R2763" s="183"/>
      <c r="S2763" s="184" t="n">
        <f aca="false">'Piano Finanziario Annuale'!$F$6</f>
        <v>0</v>
      </c>
      <c r="T2763" s="185" t="n">
        <v>0</v>
      </c>
      <c r="U2763" s="186"/>
      <c r="V2763" s="187" t="n">
        <f aca="false">(T2763*U2763)</f>
        <v>0</v>
      </c>
      <c r="W2763" s="185" t="n">
        <v>0</v>
      </c>
      <c r="X2763" s="185" t="n">
        <f aca="false">IF(OR(S2763="sì",S2763="forfettario 190"),SUM(T2763+W2763),SUM(T2763+V2763+W2763))</f>
        <v>0</v>
      </c>
      <c r="Y2763" s="205"/>
      <c r="Z2763" s="205"/>
      <c r="AA2763" s="206"/>
      <c r="AB2763" s="189" t="n">
        <f aca="false">IF(AA2763="SI",X2763,0)</f>
        <v>0</v>
      </c>
      <c r="AC2763" s="207"/>
      <c r="AD2763" s="207"/>
      <c r="AE2763" s="207"/>
      <c r="AF2763" s="207"/>
      <c r="AG2763" s="207"/>
      <c r="AH2763" s="208"/>
    </row>
    <row r="2764" customFormat="false" ht="13.5" hidden="false" customHeight="true" outlineLevel="0" collapsed="false">
      <c r="A2764" s="22" t="n">
        <v>2763</v>
      </c>
      <c r="B2764" s="180"/>
      <c r="C2764" s="22"/>
      <c r="D2764" s="22"/>
      <c r="E2764" s="22"/>
      <c r="F2764" s="22"/>
      <c r="G2764" s="22"/>
      <c r="H2764" s="183"/>
      <c r="I2764" s="183"/>
      <c r="J2764" s="22"/>
      <c r="K2764" s="191" t="e">
        <f aca="false">VLOOKUP('Altri Costi'!J2764,Legenda!$D$1:$F$258,2)</f>
        <v>#N/A</v>
      </c>
      <c r="L2764" s="22"/>
      <c r="M2764" s="22"/>
      <c r="N2764" s="203"/>
      <c r="O2764" s="183"/>
      <c r="P2764" s="22"/>
      <c r="Q2764" s="203"/>
      <c r="R2764" s="183"/>
      <c r="S2764" s="184" t="n">
        <f aca="false">'Piano Finanziario Annuale'!$F$6</f>
        <v>0</v>
      </c>
      <c r="T2764" s="185" t="n">
        <v>0</v>
      </c>
      <c r="U2764" s="186"/>
      <c r="V2764" s="187" t="n">
        <f aca="false">(T2764*U2764)</f>
        <v>0</v>
      </c>
      <c r="W2764" s="185" t="n">
        <v>0</v>
      </c>
      <c r="X2764" s="185" t="n">
        <f aca="false">IF(OR(S2764="sì",S2764="forfettario 190"),SUM(T2764+W2764),SUM(T2764+V2764+W2764))</f>
        <v>0</v>
      </c>
      <c r="Y2764" s="205"/>
      <c r="Z2764" s="205"/>
      <c r="AA2764" s="206"/>
      <c r="AB2764" s="189" t="n">
        <f aca="false">IF(AA2764="SI",X2764,0)</f>
        <v>0</v>
      </c>
      <c r="AC2764" s="207"/>
      <c r="AD2764" s="207"/>
      <c r="AE2764" s="207"/>
      <c r="AF2764" s="207"/>
      <c r="AG2764" s="207"/>
      <c r="AH2764" s="208"/>
    </row>
    <row r="2765" customFormat="false" ht="13.5" hidden="false" customHeight="true" outlineLevel="0" collapsed="false">
      <c r="A2765" s="22" t="n">
        <v>2764</v>
      </c>
      <c r="B2765" s="180"/>
      <c r="C2765" s="22"/>
      <c r="D2765" s="22"/>
      <c r="E2765" s="22"/>
      <c r="F2765" s="22"/>
      <c r="G2765" s="22"/>
      <c r="H2765" s="183"/>
      <c r="I2765" s="183"/>
      <c r="J2765" s="22"/>
      <c r="K2765" s="191" t="e">
        <f aca="false">VLOOKUP('Altri Costi'!J2765,Legenda!$D$1:$F$258,2)</f>
        <v>#N/A</v>
      </c>
      <c r="L2765" s="22"/>
      <c r="M2765" s="22"/>
      <c r="N2765" s="203"/>
      <c r="O2765" s="183"/>
      <c r="P2765" s="22"/>
      <c r="Q2765" s="203"/>
      <c r="R2765" s="183"/>
      <c r="S2765" s="184" t="n">
        <f aca="false">'Piano Finanziario Annuale'!$F$6</f>
        <v>0</v>
      </c>
      <c r="T2765" s="185" t="n">
        <v>0</v>
      </c>
      <c r="U2765" s="186"/>
      <c r="V2765" s="187" t="n">
        <f aca="false">(T2765*U2765)</f>
        <v>0</v>
      </c>
      <c r="W2765" s="185" t="n">
        <v>0</v>
      </c>
      <c r="X2765" s="185" t="n">
        <f aca="false">IF(OR(S2765="sì",S2765="forfettario 190"),SUM(T2765+W2765),SUM(T2765+V2765+W2765))</f>
        <v>0</v>
      </c>
      <c r="Y2765" s="205"/>
      <c r="Z2765" s="205"/>
      <c r="AA2765" s="206"/>
      <c r="AB2765" s="189" t="n">
        <f aca="false">IF(AA2765="SI",X2765,0)</f>
        <v>0</v>
      </c>
      <c r="AC2765" s="207"/>
      <c r="AD2765" s="207"/>
      <c r="AE2765" s="207"/>
      <c r="AF2765" s="207"/>
      <c r="AG2765" s="207"/>
      <c r="AH2765" s="208"/>
    </row>
    <row r="2766" customFormat="false" ht="13.5" hidden="false" customHeight="true" outlineLevel="0" collapsed="false">
      <c r="A2766" s="22" t="n">
        <v>2765</v>
      </c>
      <c r="B2766" s="180"/>
      <c r="C2766" s="22"/>
      <c r="D2766" s="22"/>
      <c r="E2766" s="22"/>
      <c r="F2766" s="22"/>
      <c r="G2766" s="22"/>
      <c r="H2766" s="183"/>
      <c r="I2766" s="183"/>
      <c r="J2766" s="22"/>
      <c r="K2766" s="191" t="e">
        <f aca="false">VLOOKUP('Altri Costi'!J2766,Legenda!$D$1:$F$258,2)</f>
        <v>#N/A</v>
      </c>
      <c r="L2766" s="22"/>
      <c r="M2766" s="22"/>
      <c r="N2766" s="203"/>
      <c r="O2766" s="183"/>
      <c r="P2766" s="22"/>
      <c r="Q2766" s="203"/>
      <c r="R2766" s="183"/>
      <c r="S2766" s="184" t="n">
        <f aca="false">'Piano Finanziario Annuale'!$F$6</f>
        <v>0</v>
      </c>
      <c r="T2766" s="185" t="n">
        <v>0</v>
      </c>
      <c r="U2766" s="186"/>
      <c r="V2766" s="187" t="n">
        <f aca="false">(T2766*U2766)</f>
        <v>0</v>
      </c>
      <c r="W2766" s="185" t="n">
        <v>0</v>
      </c>
      <c r="X2766" s="185" t="n">
        <f aca="false">IF(OR(S2766="sì",S2766="forfettario 190"),SUM(T2766+W2766),SUM(T2766+V2766+W2766))</f>
        <v>0</v>
      </c>
      <c r="Y2766" s="205"/>
      <c r="Z2766" s="205"/>
      <c r="AA2766" s="206"/>
      <c r="AB2766" s="189" t="n">
        <f aca="false">IF(AA2766="SI",X2766,0)</f>
        <v>0</v>
      </c>
      <c r="AC2766" s="207"/>
      <c r="AD2766" s="207"/>
      <c r="AE2766" s="207"/>
      <c r="AF2766" s="207"/>
      <c r="AG2766" s="207"/>
      <c r="AH2766" s="208"/>
    </row>
    <row r="2767" customFormat="false" ht="13.5" hidden="false" customHeight="true" outlineLevel="0" collapsed="false">
      <c r="A2767" s="22" t="n">
        <v>2766</v>
      </c>
      <c r="B2767" s="180"/>
      <c r="C2767" s="22"/>
      <c r="D2767" s="22"/>
      <c r="E2767" s="22"/>
      <c r="F2767" s="22"/>
      <c r="G2767" s="22"/>
      <c r="H2767" s="183"/>
      <c r="I2767" s="183"/>
      <c r="J2767" s="22"/>
      <c r="K2767" s="191" t="e">
        <f aca="false">VLOOKUP('Altri Costi'!J2767,Legenda!$D$1:$F$258,2)</f>
        <v>#N/A</v>
      </c>
      <c r="L2767" s="22"/>
      <c r="M2767" s="22"/>
      <c r="N2767" s="203"/>
      <c r="O2767" s="183"/>
      <c r="P2767" s="22"/>
      <c r="Q2767" s="203"/>
      <c r="R2767" s="183"/>
      <c r="S2767" s="184" t="n">
        <f aca="false">'Piano Finanziario Annuale'!$F$6</f>
        <v>0</v>
      </c>
      <c r="T2767" s="185" t="n">
        <v>0</v>
      </c>
      <c r="U2767" s="186"/>
      <c r="V2767" s="187" t="n">
        <f aca="false">(T2767*U2767)</f>
        <v>0</v>
      </c>
      <c r="W2767" s="185" t="n">
        <v>0</v>
      </c>
      <c r="X2767" s="185" t="n">
        <f aca="false">IF(OR(S2767="sì",S2767="forfettario 190"),SUM(T2767+W2767),SUM(T2767+V2767+W2767))</f>
        <v>0</v>
      </c>
      <c r="Y2767" s="205"/>
      <c r="Z2767" s="205"/>
      <c r="AA2767" s="206"/>
      <c r="AB2767" s="189" t="n">
        <f aca="false">IF(AA2767="SI",X2767,0)</f>
        <v>0</v>
      </c>
      <c r="AC2767" s="207"/>
      <c r="AD2767" s="207"/>
      <c r="AE2767" s="207"/>
      <c r="AF2767" s="207"/>
      <c r="AG2767" s="207"/>
      <c r="AH2767" s="208"/>
    </row>
    <row r="2768" customFormat="false" ht="13.5" hidden="false" customHeight="true" outlineLevel="0" collapsed="false">
      <c r="A2768" s="22" t="n">
        <v>2767</v>
      </c>
      <c r="B2768" s="180"/>
      <c r="C2768" s="22"/>
      <c r="D2768" s="22"/>
      <c r="E2768" s="22"/>
      <c r="F2768" s="22"/>
      <c r="G2768" s="22"/>
      <c r="H2768" s="183"/>
      <c r="I2768" s="183"/>
      <c r="J2768" s="22"/>
      <c r="K2768" s="191" t="e">
        <f aca="false">VLOOKUP('Altri Costi'!J2768,Legenda!$D$1:$F$258,2)</f>
        <v>#N/A</v>
      </c>
      <c r="L2768" s="22"/>
      <c r="M2768" s="22"/>
      <c r="N2768" s="203"/>
      <c r="O2768" s="183"/>
      <c r="P2768" s="22"/>
      <c r="Q2768" s="203"/>
      <c r="R2768" s="183"/>
      <c r="S2768" s="184" t="n">
        <f aca="false">'Piano Finanziario Annuale'!$F$6</f>
        <v>0</v>
      </c>
      <c r="T2768" s="185" t="n">
        <v>0</v>
      </c>
      <c r="U2768" s="186"/>
      <c r="V2768" s="187" t="n">
        <f aca="false">(T2768*U2768)</f>
        <v>0</v>
      </c>
      <c r="W2768" s="185" t="n">
        <v>0</v>
      </c>
      <c r="X2768" s="185" t="n">
        <f aca="false">IF(OR(S2768="sì",S2768="forfettario 190"),SUM(T2768+W2768),SUM(T2768+V2768+W2768))</f>
        <v>0</v>
      </c>
      <c r="Y2768" s="205"/>
      <c r="Z2768" s="205"/>
      <c r="AA2768" s="206"/>
      <c r="AB2768" s="189" t="n">
        <f aca="false">IF(AA2768="SI",X2768,0)</f>
        <v>0</v>
      </c>
      <c r="AC2768" s="207"/>
      <c r="AD2768" s="207"/>
      <c r="AE2768" s="207"/>
      <c r="AF2768" s="207"/>
      <c r="AG2768" s="207"/>
      <c r="AH2768" s="208"/>
    </row>
    <row r="2769" customFormat="false" ht="13.5" hidden="false" customHeight="true" outlineLevel="0" collapsed="false">
      <c r="A2769" s="22" t="n">
        <v>2768</v>
      </c>
      <c r="B2769" s="180"/>
      <c r="C2769" s="22"/>
      <c r="D2769" s="22"/>
      <c r="E2769" s="22"/>
      <c r="F2769" s="22"/>
      <c r="G2769" s="22"/>
      <c r="H2769" s="183"/>
      <c r="I2769" s="183"/>
      <c r="J2769" s="22"/>
      <c r="K2769" s="191" t="e">
        <f aca="false">VLOOKUP('Altri Costi'!J2769,Legenda!$D$1:$F$258,2)</f>
        <v>#N/A</v>
      </c>
      <c r="L2769" s="22"/>
      <c r="M2769" s="22"/>
      <c r="N2769" s="203"/>
      <c r="O2769" s="183"/>
      <c r="P2769" s="22"/>
      <c r="Q2769" s="203"/>
      <c r="R2769" s="183"/>
      <c r="S2769" s="184" t="n">
        <f aca="false">'Piano Finanziario Annuale'!$F$6</f>
        <v>0</v>
      </c>
      <c r="T2769" s="185" t="n">
        <v>0</v>
      </c>
      <c r="U2769" s="186"/>
      <c r="V2769" s="187" t="n">
        <f aca="false">(T2769*U2769)</f>
        <v>0</v>
      </c>
      <c r="W2769" s="185" t="n">
        <v>0</v>
      </c>
      <c r="X2769" s="185" t="n">
        <f aca="false">IF(OR(S2769="sì",S2769="forfettario 190"),SUM(T2769+W2769),SUM(T2769+V2769+W2769))</f>
        <v>0</v>
      </c>
      <c r="Y2769" s="205"/>
      <c r="Z2769" s="205"/>
      <c r="AA2769" s="206"/>
      <c r="AB2769" s="189" t="n">
        <f aca="false">IF(AA2769="SI",X2769,0)</f>
        <v>0</v>
      </c>
      <c r="AC2769" s="207"/>
      <c r="AD2769" s="207"/>
      <c r="AE2769" s="207"/>
      <c r="AF2769" s="207"/>
      <c r="AG2769" s="207"/>
      <c r="AH2769" s="208"/>
    </row>
    <row r="2770" customFormat="false" ht="13.5" hidden="false" customHeight="true" outlineLevel="0" collapsed="false">
      <c r="A2770" s="22" t="n">
        <v>2769</v>
      </c>
      <c r="B2770" s="180"/>
      <c r="C2770" s="22"/>
      <c r="D2770" s="22"/>
      <c r="E2770" s="22"/>
      <c r="F2770" s="22"/>
      <c r="G2770" s="22"/>
      <c r="H2770" s="183"/>
      <c r="I2770" s="183"/>
      <c r="J2770" s="22"/>
      <c r="K2770" s="191" t="e">
        <f aca="false">VLOOKUP('Altri Costi'!J2770,Legenda!$D$1:$F$258,2)</f>
        <v>#N/A</v>
      </c>
      <c r="L2770" s="22"/>
      <c r="M2770" s="22"/>
      <c r="N2770" s="203"/>
      <c r="O2770" s="183"/>
      <c r="P2770" s="22"/>
      <c r="Q2770" s="203"/>
      <c r="R2770" s="183"/>
      <c r="S2770" s="184" t="n">
        <f aca="false">'Piano Finanziario Annuale'!$F$6</f>
        <v>0</v>
      </c>
      <c r="T2770" s="185" t="n">
        <v>0</v>
      </c>
      <c r="U2770" s="186"/>
      <c r="V2770" s="187" t="n">
        <f aca="false">(T2770*U2770)</f>
        <v>0</v>
      </c>
      <c r="W2770" s="185" t="n">
        <v>0</v>
      </c>
      <c r="X2770" s="185" t="n">
        <f aca="false">IF(OR(S2770="sì",S2770="forfettario 190"),SUM(T2770+W2770),SUM(T2770+V2770+W2770))</f>
        <v>0</v>
      </c>
      <c r="Y2770" s="205"/>
      <c r="Z2770" s="205"/>
      <c r="AA2770" s="206"/>
      <c r="AB2770" s="189" t="n">
        <f aca="false">IF(AA2770="SI",X2770,0)</f>
        <v>0</v>
      </c>
      <c r="AC2770" s="207"/>
      <c r="AD2770" s="207"/>
      <c r="AE2770" s="207"/>
      <c r="AF2770" s="207"/>
      <c r="AG2770" s="207"/>
      <c r="AH2770" s="208"/>
    </row>
    <row r="2771" customFormat="false" ht="13.5" hidden="false" customHeight="true" outlineLevel="0" collapsed="false">
      <c r="A2771" s="22" t="n">
        <v>2770</v>
      </c>
      <c r="B2771" s="180"/>
      <c r="C2771" s="22"/>
      <c r="D2771" s="22"/>
      <c r="E2771" s="22"/>
      <c r="F2771" s="22"/>
      <c r="G2771" s="22"/>
      <c r="H2771" s="183"/>
      <c r="I2771" s="183"/>
      <c r="J2771" s="22"/>
      <c r="K2771" s="191" t="e">
        <f aca="false">VLOOKUP('Altri Costi'!J2771,Legenda!$D$1:$F$258,2)</f>
        <v>#N/A</v>
      </c>
      <c r="L2771" s="22"/>
      <c r="M2771" s="22"/>
      <c r="N2771" s="203"/>
      <c r="O2771" s="183"/>
      <c r="P2771" s="22"/>
      <c r="Q2771" s="203"/>
      <c r="R2771" s="183"/>
      <c r="S2771" s="184" t="n">
        <f aca="false">'Piano Finanziario Annuale'!$F$6</f>
        <v>0</v>
      </c>
      <c r="T2771" s="185" t="n">
        <v>0</v>
      </c>
      <c r="U2771" s="186"/>
      <c r="V2771" s="187" t="n">
        <f aca="false">(T2771*U2771)</f>
        <v>0</v>
      </c>
      <c r="W2771" s="185" t="n">
        <v>0</v>
      </c>
      <c r="X2771" s="185" t="n">
        <f aca="false">IF(OR(S2771="sì",S2771="forfettario 190"),SUM(T2771+W2771),SUM(T2771+V2771+W2771))</f>
        <v>0</v>
      </c>
      <c r="Y2771" s="205"/>
      <c r="Z2771" s="205"/>
      <c r="AA2771" s="206"/>
      <c r="AB2771" s="189" t="n">
        <f aca="false">IF(AA2771="SI",X2771,0)</f>
        <v>0</v>
      </c>
      <c r="AC2771" s="207"/>
      <c r="AD2771" s="207"/>
      <c r="AE2771" s="207"/>
      <c r="AF2771" s="207"/>
      <c r="AG2771" s="207"/>
      <c r="AH2771" s="208"/>
    </row>
    <row r="2772" customFormat="false" ht="13.5" hidden="false" customHeight="true" outlineLevel="0" collapsed="false">
      <c r="A2772" s="22" t="n">
        <v>2771</v>
      </c>
      <c r="B2772" s="180"/>
      <c r="C2772" s="22"/>
      <c r="D2772" s="22"/>
      <c r="E2772" s="22"/>
      <c r="F2772" s="22"/>
      <c r="G2772" s="22"/>
      <c r="H2772" s="183"/>
      <c r="I2772" s="183"/>
      <c r="J2772" s="22"/>
      <c r="K2772" s="191" t="e">
        <f aca="false">VLOOKUP('Altri Costi'!J2772,Legenda!$D$1:$F$258,2)</f>
        <v>#N/A</v>
      </c>
      <c r="L2772" s="22"/>
      <c r="M2772" s="22"/>
      <c r="N2772" s="203"/>
      <c r="O2772" s="183"/>
      <c r="P2772" s="22"/>
      <c r="Q2772" s="203"/>
      <c r="R2772" s="183"/>
      <c r="S2772" s="184" t="n">
        <f aca="false">'Piano Finanziario Annuale'!$F$6</f>
        <v>0</v>
      </c>
      <c r="T2772" s="185" t="n">
        <v>0</v>
      </c>
      <c r="U2772" s="186"/>
      <c r="V2772" s="187" t="n">
        <f aca="false">(T2772*U2772)</f>
        <v>0</v>
      </c>
      <c r="W2772" s="185" t="n">
        <v>0</v>
      </c>
      <c r="X2772" s="185" t="n">
        <f aca="false">IF(OR(S2772="sì",S2772="forfettario 190"),SUM(T2772+W2772),SUM(T2772+V2772+W2772))</f>
        <v>0</v>
      </c>
      <c r="Y2772" s="205"/>
      <c r="Z2772" s="205"/>
      <c r="AA2772" s="206"/>
      <c r="AB2772" s="189" t="n">
        <f aca="false">IF(AA2772="SI",X2772,0)</f>
        <v>0</v>
      </c>
      <c r="AC2772" s="207"/>
      <c r="AD2772" s="207"/>
      <c r="AE2772" s="207"/>
      <c r="AF2772" s="207"/>
      <c r="AG2772" s="207"/>
      <c r="AH2772" s="208"/>
    </row>
    <row r="2773" customFormat="false" ht="13.5" hidden="false" customHeight="true" outlineLevel="0" collapsed="false">
      <c r="A2773" s="22" t="n">
        <v>2772</v>
      </c>
      <c r="B2773" s="180"/>
      <c r="C2773" s="22"/>
      <c r="D2773" s="22"/>
      <c r="E2773" s="22"/>
      <c r="F2773" s="22"/>
      <c r="G2773" s="22"/>
      <c r="H2773" s="183"/>
      <c r="I2773" s="183"/>
      <c r="J2773" s="22"/>
      <c r="K2773" s="191" t="e">
        <f aca="false">VLOOKUP('Altri Costi'!J2773,Legenda!$D$1:$F$258,2)</f>
        <v>#N/A</v>
      </c>
      <c r="L2773" s="22"/>
      <c r="M2773" s="22"/>
      <c r="N2773" s="203"/>
      <c r="O2773" s="183"/>
      <c r="P2773" s="22"/>
      <c r="Q2773" s="203"/>
      <c r="R2773" s="183"/>
      <c r="S2773" s="184" t="n">
        <f aca="false">'Piano Finanziario Annuale'!$F$6</f>
        <v>0</v>
      </c>
      <c r="T2773" s="185" t="n">
        <v>0</v>
      </c>
      <c r="U2773" s="186"/>
      <c r="V2773" s="187" t="n">
        <f aca="false">(T2773*U2773)</f>
        <v>0</v>
      </c>
      <c r="W2773" s="185" t="n">
        <v>0</v>
      </c>
      <c r="X2773" s="185" t="n">
        <f aca="false">IF(OR(S2773="sì",S2773="forfettario 190"),SUM(T2773+W2773),SUM(T2773+V2773+W2773))</f>
        <v>0</v>
      </c>
      <c r="Y2773" s="205"/>
      <c r="Z2773" s="205"/>
      <c r="AA2773" s="206"/>
      <c r="AB2773" s="189" t="n">
        <f aca="false">IF(AA2773="SI",X2773,0)</f>
        <v>0</v>
      </c>
      <c r="AC2773" s="207"/>
      <c r="AD2773" s="207"/>
      <c r="AE2773" s="207"/>
      <c r="AF2773" s="207"/>
      <c r="AG2773" s="207"/>
      <c r="AH2773" s="208"/>
    </row>
    <row r="2774" customFormat="false" ht="13.5" hidden="false" customHeight="true" outlineLevel="0" collapsed="false">
      <c r="A2774" s="22" t="n">
        <v>2773</v>
      </c>
      <c r="B2774" s="180"/>
      <c r="C2774" s="22"/>
      <c r="D2774" s="22"/>
      <c r="E2774" s="22"/>
      <c r="F2774" s="22"/>
      <c r="G2774" s="22"/>
      <c r="H2774" s="183"/>
      <c r="I2774" s="183"/>
      <c r="J2774" s="22"/>
      <c r="K2774" s="191" t="e">
        <f aca="false">VLOOKUP('Altri Costi'!J2774,Legenda!$D$1:$F$258,2)</f>
        <v>#N/A</v>
      </c>
      <c r="L2774" s="22"/>
      <c r="M2774" s="22"/>
      <c r="N2774" s="203"/>
      <c r="O2774" s="183"/>
      <c r="P2774" s="22"/>
      <c r="Q2774" s="203"/>
      <c r="R2774" s="183"/>
      <c r="S2774" s="184" t="n">
        <f aca="false">'Piano Finanziario Annuale'!$F$6</f>
        <v>0</v>
      </c>
      <c r="T2774" s="185" t="n">
        <v>0</v>
      </c>
      <c r="U2774" s="186"/>
      <c r="V2774" s="187" t="n">
        <f aca="false">(T2774*U2774)</f>
        <v>0</v>
      </c>
      <c r="W2774" s="185" t="n">
        <v>0</v>
      </c>
      <c r="X2774" s="185" t="n">
        <f aca="false">IF(OR(S2774="sì",S2774="forfettario 190"),SUM(T2774+W2774),SUM(T2774+V2774+W2774))</f>
        <v>0</v>
      </c>
      <c r="Y2774" s="205"/>
      <c r="Z2774" s="205"/>
      <c r="AA2774" s="206"/>
      <c r="AB2774" s="189" t="n">
        <f aca="false">IF(AA2774="SI",X2774,0)</f>
        <v>0</v>
      </c>
      <c r="AC2774" s="207"/>
      <c r="AD2774" s="207"/>
      <c r="AE2774" s="207"/>
      <c r="AF2774" s="207"/>
      <c r="AG2774" s="207"/>
      <c r="AH2774" s="208"/>
    </row>
    <row r="2775" customFormat="false" ht="13.5" hidden="false" customHeight="true" outlineLevel="0" collapsed="false">
      <c r="A2775" s="22" t="n">
        <v>2774</v>
      </c>
      <c r="B2775" s="180"/>
      <c r="C2775" s="22"/>
      <c r="D2775" s="22"/>
      <c r="E2775" s="22"/>
      <c r="F2775" s="22"/>
      <c r="G2775" s="22"/>
      <c r="H2775" s="183"/>
      <c r="I2775" s="183"/>
      <c r="J2775" s="22"/>
      <c r="K2775" s="191" t="e">
        <f aca="false">VLOOKUP('Altri Costi'!J2775,Legenda!$D$1:$F$258,2)</f>
        <v>#N/A</v>
      </c>
      <c r="L2775" s="22"/>
      <c r="M2775" s="22"/>
      <c r="N2775" s="203"/>
      <c r="O2775" s="183"/>
      <c r="P2775" s="22"/>
      <c r="Q2775" s="203"/>
      <c r="R2775" s="183"/>
      <c r="S2775" s="184" t="n">
        <f aca="false">'Piano Finanziario Annuale'!$F$6</f>
        <v>0</v>
      </c>
      <c r="T2775" s="185" t="n">
        <v>0</v>
      </c>
      <c r="U2775" s="186"/>
      <c r="V2775" s="187" t="n">
        <f aca="false">(T2775*U2775)</f>
        <v>0</v>
      </c>
      <c r="W2775" s="185" t="n">
        <v>0</v>
      </c>
      <c r="X2775" s="185" t="n">
        <f aca="false">IF(OR(S2775="sì",S2775="forfettario 190"),SUM(T2775+W2775),SUM(T2775+V2775+W2775))</f>
        <v>0</v>
      </c>
      <c r="Y2775" s="205"/>
      <c r="Z2775" s="205"/>
      <c r="AA2775" s="206"/>
      <c r="AB2775" s="189" t="n">
        <f aca="false">IF(AA2775="SI",X2775,0)</f>
        <v>0</v>
      </c>
      <c r="AC2775" s="207"/>
      <c r="AD2775" s="207"/>
      <c r="AE2775" s="207"/>
      <c r="AF2775" s="207"/>
      <c r="AG2775" s="207"/>
      <c r="AH2775" s="208"/>
    </row>
    <row r="2776" customFormat="false" ht="13.5" hidden="false" customHeight="true" outlineLevel="0" collapsed="false">
      <c r="A2776" s="22" t="n">
        <v>2775</v>
      </c>
      <c r="B2776" s="180"/>
      <c r="C2776" s="22"/>
      <c r="D2776" s="22"/>
      <c r="E2776" s="22"/>
      <c r="F2776" s="22"/>
      <c r="G2776" s="22"/>
      <c r="H2776" s="183"/>
      <c r="I2776" s="183"/>
      <c r="J2776" s="22"/>
      <c r="K2776" s="191" t="e">
        <f aca="false">VLOOKUP('Altri Costi'!J2776,Legenda!$D$1:$F$258,2)</f>
        <v>#N/A</v>
      </c>
      <c r="L2776" s="22"/>
      <c r="M2776" s="22"/>
      <c r="N2776" s="203"/>
      <c r="O2776" s="183"/>
      <c r="P2776" s="22"/>
      <c r="Q2776" s="203"/>
      <c r="R2776" s="183"/>
      <c r="S2776" s="184" t="n">
        <f aca="false">'Piano Finanziario Annuale'!$F$6</f>
        <v>0</v>
      </c>
      <c r="T2776" s="185" t="n">
        <v>0</v>
      </c>
      <c r="U2776" s="186"/>
      <c r="V2776" s="187" t="n">
        <f aca="false">(T2776*U2776)</f>
        <v>0</v>
      </c>
      <c r="W2776" s="185" t="n">
        <v>0</v>
      </c>
      <c r="X2776" s="185" t="n">
        <f aca="false">IF(OR(S2776="sì",S2776="forfettario 190"),SUM(T2776+W2776),SUM(T2776+V2776+W2776))</f>
        <v>0</v>
      </c>
      <c r="Y2776" s="205"/>
      <c r="Z2776" s="205"/>
      <c r="AA2776" s="206"/>
      <c r="AB2776" s="189" t="n">
        <f aca="false">IF(AA2776="SI",X2776,0)</f>
        <v>0</v>
      </c>
      <c r="AC2776" s="207"/>
      <c r="AD2776" s="207"/>
      <c r="AE2776" s="207"/>
      <c r="AF2776" s="207"/>
      <c r="AG2776" s="207"/>
      <c r="AH2776" s="208"/>
    </row>
    <row r="2777" customFormat="false" ht="13.5" hidden="false" customHeight="true" outlineLevel="0" collapsed="false">
      <c r="A2777" s="22" t="n">
        <v>2776</v>
      </c>
      <c r="B2777" s="180"/>
      <c r="C2777" s="22"/>
      <c r="D2777" s="22"/>
      <c r="E2777" s="22"/>
      <c r="F2777" s="22"/>
      <c r="G2777" s="22"/>
      <c r="H2777" s="183"/>
      <c r="I2777" s="183"/>
      <c r="J2777" s="22"/>
      <c r="K2777" s="191" t="e">
        <f aca="false">VLOOKUP('Altri Costi'!J2777,Legenda!$D$1:$F$258,2)</f>
        <v>#N/A</v>
      </c>
      <c r="L2777" s="22"/>
      <c r="M2777" s="22"/>
      <c r="N2777" s="203"/>
      <c r="O2777" s="183"/>
      <c r="P2777" s="22"/>
      <c r="Q2777" s="203"/>
      <c r="R2777" s="183"/>
      <c r="S2777" s="184" t="n">
        <f aca="false">'Piano Finanziario Annuale'!$F$6</f>
        <v>0</v>
      </c>
      <c r="T2777" s="185" t="n">
        <v>0</v>
      </c>
      <c r="U2777" s="186"/>
      <c r="V2777" s="187" t="n">
        <f aca="false">(T2777*U2777)</f>
        <v>0</v>
      </c>
      <c r="W2777" s="185" t="n">
        <v>0</v>
      </c>
      <c r="X2777" s="185" t="n">
        <f aca="false">IF(OR(S2777="sì",S2777="forfettario 190"),SUM(T2777+W2777),SUM(T2777+V2777+W2777))</f>
        <v>0</v>
      </c>
      <c r="Y2777" s="205"/>
      <c r="Z2777" s="205"/>
      <c r="AA2777" s="206"/>
      <c r="AB2777" s="189" t="n">
        <f aca="false">IF(AA2777="SI",X2777,0)</f>
        <v>0</v>
      </c>
      <c r="AC2777" s="207"/>
      <c r="AD2777" s="207"/>
      <c r="AE2777" s="207"/>
      <c r="AF2777" s="207"/>
      <c r="AG2777" s="207"/>
      <c r="AH2777" s="208"/>
    </row>
    <row r="2778" customFormat="false" ht="13.5" hidden="false" customHeight="true" outlineLevel="0" collapsed="false">
      <c r="A2778" s="22" t="n">
        <v>2777</v>
      </c>
      <c r="B2778" s="180"/>
      <c r="C2778" s="22"/>
      <c r="D2778" s="22"/>
      <c r="E2778" s="22"/>
      <c r="F2778" s="22"/>
      <c r="G2778" s="22"/>
      <c r="H2778" s="183"/>
      <c r="I2778" s="183"/>
      <c r="J2778" s="22"/>
      <c r="K2778" s="191" t="e">
        <f aca="false">VLOOKUP('Altri Costi'!J2778,Legenda!$D$1:$F$258,2)</f>
        <v>#N/A</v>
      </c>
      <c r="L2778" s="22"/>
      <c r="M2778" s="22"/>
      <c r="N2778" s="203"/>
      <c r="O2778" s="183"/>
      <c r="P2778" s="22"/>
      <c r="Q2778" s="203"/>
      <c r="R2778" s="183"/>
      <c r="S2778" s="184" t="n">
        <f aca="false">'Piano Finanziario Annuale'!$F$6</f>
        <v>0</v>
      </c>
      <c r="T2778" s="185" t="n">
        <v>0</v>
      </c>
      <c r="U2778" s="186"/>
      <c r="V2778" s="187" t="n">
        <f aca="false">(T2778*U2778)</f>
        <v>0</v>
      </c>
      <c r="W2778" s="185" t="n">
        <v>0</v>
      </c>
      <c r="X2778" s="185" t="n">
        <f aca="false">IF(OR(S2778="sì",S2778="forfettario 190"),SUM(T2778+W2778),SUM(T2778+V2778+W2778))</f>
        <v>0</v>
      </c>
      <c r="Y2778" s="205"/>
      <c r="Z2778" s="205"/>
      <c r="AA2778" s="206"/>
      <c r="AB2778" s="189" t="n">
        <f aca="false">IF(AA2778="SI",X2778,0)</f>
        <v>0</v>
      </c>
      <c r="AC2778" s="207"/>
      <c r="AD2778" s="207"/>
      <c r="AE2778" s="207"/>
      <c r="AF2778" s="207"/>
      <c r="AG2778" s="207"/>
      <c r="AH2778" s="208"/>
    </row>
    <row r="2779" customFormat="false" ht="13.5" hidden="false" customHeight="true" outlineLevel="0" collapsed="false">
      <c r="A2779" s="22" t="n">
        <v>2778</v>
      </c>
      <c r="B2779" s="180"/>
      <c r="C2779" s="22"/>
      <c r="D2779" s="22"/>
      <c r="E2779" s="22"/>
      <c r="F2779" s="22"/>
      <c r="G2779" s="22"/>
      <c r="H2779" s="183"/>
      <c r="I2779" s="183"/>
      <c r="J2779" s="22"/>
      <c r="K2779" s="191" t="e">
        <f aca="false">VLOOKUP('Altri Costi'!J2779,Legenda!$D$1:$F$258,2)</f>
        <v>#N/A</v>
      </c>
      <c r="L2779" s="22"/>
      <c r="M2779" s="22"/>
      <c r="N2779" s="203"/>
      <c r="O2779" s="183"/>
      <c r="P2779" s="22"/>
      <c r="Q2779" s="203"/>
      <c r="R2779" s="183"/>
      <c r="S2779" s="184" t="n">
        <f aca="false">'Piano Finanziario Annuale'!$F$6</f>
        <v>0</v>
      </c>
      <c r="T2779" s="185" t="n">
        <v>0</v>
      </c>
      <c r="U2779" s="186"/>
      <c r="V2779" s="187" t="n">
        <f aca="false">(T2779*U2779)</f>
        <v>0</v>
      </c>
      <c r="W2779" s="185" t="n">
        <v>0</v>
      </c>
      <c r="X2779" s="185" t="n">
        <f aca="false">IF(OR(S2779="sì",S2779="forfettario 190"),SUM(T2779+W2779),SUM(T2779+V2779+W2779))</f>
        <v>0</v>
      </c>
      <c r="Y2779" s="205"/>
      <c r="Z2779" s="205"/>
      <c r="AA2779" s="206"/>
      <c r="AB2779" s="189" t="n">
        <f aca="false">IF(AA2779="SI",X2779,0)</f>
        <v>0</v>
      </c>
      <c r="AC2779" s="207"/>
      <c r="AD2779" s="207"/>
      <c r="AE2779" s="207"/>
      <c r="AF2779" s="207"/>
      <c r="AG2779" s="207"/>
      <c r="AH2779" s="208"/>
    </row>
    <row r="2780" customFormat="false" ht="13.5" hidden="false" customHeight="true" outlineLevel="0" collapsed="false">
      <c r="A2780" s="22" t="n">
        <v>2779</v>
      </c>
      <c r="B2780" s="180"/>
      <c r="C2780" s="22"/>
      <c r="D2780" s="22"/>
      <c r="E2780" s="22"/>
      <c r="F2780" s="22"/>
      <c r="G2780" s="22"/>
      <c r="H2780" s="183"/>
      <c r="I2780" s="183"/>
      <c r="J2780" s="22"/>
      <c r="K2780" s="191" t="e">
        <f aca="false">VLOOKUP('Altri Costi'!J2780,Legenda!$D$1:$F$258,2)</f>
        <v>#N/A</v>
      </c>
      <c r="L2780" s="22"/>
      <c r="M2780" s="22"/>
      <c r="N2780" s="203"/>
      <c r="O2780" s="183"/>
      <c r="P2780" s="22"/>
      <c r="Q2780" s="203"/>
      <c r="R2780" s="183"/>
      <c r="S2780" s="184" t="n">
        <f aca="false">'Piano Finanziario Annuale'!$F$6</f>
        <v>0</v>
      </c>
      <c r="T2780" s="185" t="n">
        <v>0</v>
      </c>
      <c r="U2780" s="186"/>
      <c r="V2780" s="187" t="n">
        <f aca="false">(T2780*U2780)</f>
        <v>0</v>
      </c>
      <c r="W2780" s="185" t="n">
        <v>0</v>
      </c>
      <c r="X2780" s="185" t="n">
        <f aca="false">IF(OR(S2780="sì",S2780="forfettario 190"),SUM(T2780+W2780),SUM(T2780+V2780+W2780))</f>
        <v>0</v>
      </c>
      <c r="Y2780" s="205"/>
      <c r="Z2780" s="205"/>
      <c r="AA2780" s="206"/>
      <c r="AB2780" s="189" t="n">
        <f aca="false">IF(AA2780="SI",X2780,0)</f>
        <v>0</v>
      </c>
      <c r="AC2780" s="207"/>
      <c r="AD2780" s="207"/>
      <c r="AE2780" s="207"/>
      <c r="AF2780" s="207"/>
      <c r="AG2780" s="207"/>
      <c r="AH2780" s="208"/>
    </row>
    <row r="2781" customFormat="false" ht="13.5" hidden="false" customHeight="true" outlineLevel="0" collapsed="false">
      <c r="A2781" s="22" t="n">
        <v>2780</v>
      </c>
      <c r="B2781" s="180"/>
      <c r="C2781" s="22"/>
      <c r="D2781" s="22"/>
      <c r="E2781" s="22"/>
      <c r="F2781" s="22"/>
      <c r="G2781" s="22"/>
      <c r="H2781" s="183"/>
      <c r="I2781" s="183"/>
      <c r="J2781" s="22"/>
      <c r="K2781" s="191" t="e">
        <f aca="false">VLOOKUP('Altri Costi'!J2781,Legenda!$D$1:$F$258,2)</f>
        <v>#N/A</v>
      </c>
      <c r="L2781" s="22"/>
      <c r="M2781" s="22"/>
      <c r="N2781" s="203"/>
      <c r="O2781" s="183"/>
      <c r="P2781" s="22"/>
      <c r="Q2781" s="203"/>
      <c r="R2781" s="183"/>
      <c r="S2781" s="184" t="n">
        <f aca="false">'Piano Finanziario Annuale'!$F$6</f>
        <v>0</v>
      </c>
      <c r="T2781" s="185" t="n">
        <v>0</v>
      </c>
      <c r="U2781" s="186"/>
      <c r="V2781" s="187" t="n">
        <f aca="false">(T2781*U2781)</f>
        <v>0</v>
      </c>
      <c r="W2781" s="185" t="n">
        <v>0</v>
      </c>
      <c r="X2781" s="185" t="n">
        <f aca="false">IF(OR(S2781="sì",S2781="forfettario 190"),SUM(T2781+W2781),SUM(T2781+V2781+W2781))</f>
        <v>0</v>
      </c>
      <c r="Y2781" s="205"/>
      <c r="Z2781" s="205"/>
      <c r="AA2781" s="206"/>
      <c r="AB2781" s="189" t="n">
        <f aca="false">IF(AA2781="SI",X2781,0)</f>
        <v>0</v>
      </c>
      <c r="AC2781" s="207"/>
      <c r="AD2781" s="207"/>
      <c r="AE2781" s="207"/>
      <c r="AF2781" s="207"/>
      <c r="AG2781" s="207"/>
      <c r="AH2781" s="208"/>
    </row>
    <row r="2782" customFormat="false" ht="13.5" hidden="false" customHeight="true" outlineLevel="0" collapsed="false">
      <c r="A2782" s="22" t="n">
        <v>2781</v>
      </c>
      <c r="B2782" s="180"/>
      <c r="C2782" s="22"/>
      <c r="D2782" s="22"/>
      <c r="E2782" s="22"/>
      <c r="F2782" s="22"/>
      <c r="G2782" s="22"/>
      <c r="H2782" s="183"/>
      <c r="I2782" s="183"/>
      <c r="J2782" s="22"/>
      <c r="K2782" s="191" t="e">
        <f aca="false">VLOOKUP('Altri Costi'!J2782,Legenda!$D$1:$F$258,2)</f>
        <v>#N/A</v>
      </c>
      <c r="L2782" s="22"/>
      <c r="M2782" s="22"/>
      <c r="N2782" s="203"/>
      <c r="O2782" s="183"/>
      <c r="P2782" s="22"/>
      <c r="Q2782" s="203"/>
      <c r="R2782" s="183"/>
      <c r="S2782" s="184" t="n">
        <f aca="false">'Piano Finanziario Annuale'!$F$6</f>
        <v>0</v>
      </c>
      <c r="T2782" s="185" t="n">
        <v>0</v>
      </c>
      <c r="U2782" s="186"/>
      <c r="V2782" s="187" t="n">
        <f aca="false">(T2782*U2782)</f>
        <v>0</v>
      </c>
      <c r="W2782" s="185" t="n">
        <v>0</v>
      </c>
      <c r="X2782" s="185" t="n">
        <f aca="false">IF(OR(S2782="sì",S2782="forfettario 190"),SUM(T2782+W2782),SUM(T2782+V2782+W2782))</f>
        <v>0</v>
      </c>
      <c r="Y2782" s="205"/>
      <c r="Z2782" s="205"/>
      <c r="AA2782" s="206"/>
      <c r="AB2782" s="189" t="n">
        <f aca="false">IF(AA2782="SI",X2782,0)</f>
        <v>0</v>
      </c>
      <c r="AC2782" s="207"/>
      <c r="AD2782" s="207"/>
      <c r="AE2782" s="207"/>
      <c r="AF2782" s="207"/>
      <c r="AG2782" s="207"/>
      <c r="AH2782" s="208"/>
    </row>
    <row r="2783" customFormat="false" ht="13.5" hidden="false" customHeight="true" outlineLevel="0" collapsed="false">
      <c r="A2783" s="22" t="n">
        <v>2782</v>
      </c>
      <c r="B2783" s="180"/>
      <c r="C2783" s="22"/>
      <c r="D2783" s="22"/>
      <c r="E2783" s="22"/>
      <c r="F2783" s="22"/>
      <c r="G2783" s="22"/>
      <c r="H2783" s="183"/>
      <c r="I2783" s="183"/>
      <c r="J2783" s="22"/>
      <c r="K2783" s="191" t="e">
        <f aca="false">VLOOKUP('Altri Costi'!J2783,Legenda!$D$1:$F$258,2)</f>
        <v>#N/A</v>
      </c>
      <c r="L2783" s="22"/>
      <c r="M2783" s="22"/>
      <c r="N2783" s="203"/>
      <c r="O2783" s="183"/>
      <c r="P2783" s="22"/>
      <c r="Q2783" s="203"/>
      <c r="R2783" s="183"/>
      <c r="S2783" s="184" t="n">
        <f aca="false">'Piano Finanziario Annuale'!$F$6</f>
        <v>0</v>
      </c>
      <c r="T2783" s="185" t="n">
        <v>0</v>
      </c>
      <c r="U2783" s="186"/>
      <c r="V2783" s="187" t="n">
        <f aca="false">(T2783*U2783)</f>
        <v>0</v>
      </c>
      <c r="W2783" s="185" t="n">
        <v>0</v>
      </c>
      <c r="X2783" s="185" t="n">
        <f aca="false">IF(OR(S2783="sì",S2783="forfettario 190"),SUM(T2783+W2783),SUM(T2783+V2783+W2783))</f>
        <v>0</v>
      </c>
      <c r="Y2783" s="205"/>
      <c r="Z2783" s="205"/>
      <c r="AA2783" s="206"/>
      <c r="AB2783" s="189" t="n">
        <f aca="false">IF(AA2783="SI",X2783,0)</f>
        <v>0</v>
      </c>
      <c r="AC2783" s="207"/>
      <c r="AD2783" s="207"/>
      <c r="AE2783" s="207"/>
      <c r="AF2783" s="207"/>
      <c r="AG2783" s="207"/>
      <c r="AH2783" s="208"/>
    </row>
    <row r="2784" customFormat="false" ht="13.5" hidden="false" customHeight="true" outlineLevel="0" collapsed="false">
      <c r="A2784" s="22" t="n">
        <v>2783</v>
      </c>
      <c r="B2784" s="180"/>
      <c r="C2784" s="22"/>
      <c r="D2784" s="22"/>
      <c r="E2784" s="22"/>
      <c r="F2784" s="22"/>
      <c r="G2784" s="22"/>
      <c r="H2784" s="183"/>
      <c r="I2784" s="183"/>
      <c r="J2784" s="22"/>
      <c r="K2784" s="191" t="e">
        <f aca="false">VLOOKUP('Altri Costi'!J2784,Legenda!$D$1:$F$258,2)</f>
        <v>#N/A</v>
      </c>
      <c r="L2784" s="22"/>
      <c r="M2784" s="22"/>
      <c r="N2784" s="203"/>
      <c r="O2784" s="183"/>
      <c r="P2784" s="22"/>
      <c r="Q2784" s="203"/>
      <c r="R2784" s="183"/>
      <c r="S2784" s="184" t="n">
        <f aca="false">'Piano Finanziario Annuale'!$F$6</f>
        <v>0</v>
      </c>
      <c r="T2784" s="185" t="n">
        <v>0</v>
      </c>
      <c r="U2784" s="186"/>
      <c r="V2784" s="187" t="n">
        <f aca="false">(T2784*U2784)</f>
        <v>0</v>
      </c>
      <c r="W2784" s="185" t="n">
        <v>0</v>
      </c>
      <c r="X2784" s="185" t="n">
        <f aca="false">IF(OR(S2784="sì",S2784="forfettario 190"),SUM(T2784+W2784),SUM(T2784+V2784+W2784))</f>
        <v>0</v>
      </c>
      <c r="Y2784" s="205"/>
      <c r="Z2784" s="205"/>
      <c r="AA2784" s="206"/>
      <c r="AB2784" s="189" t="n">
        <f aca="false">IF(AA2784="SI",X2784,0)</f>
        <v>0</v>
      </c>
      <c r="AC2784" s="207"/>
      <c r="AD2784" s="207"/>
      <c r="AE2784" s="207"/>
      <c r="AF2784" s="207"/>
      <c r="AG2784" s="207"/>
      <c r="AH2784" s="208"/>
    </row>
    <row r="2785" customFormat="false" ht="13.5" hidden="false" customHeight="true" outlineLevel="0" collapsed="false">
      <c r="A2785" s="22" t="n">
        <v>2784</v>
      </c>
      <c r="B2785" s="180"/>
      <c r="C2785" s="22"/>
      <c r="D2785" s="22"/>
      <c r="E2785" s="22"/>
      <c r="F2785" s="22"/>
      <c r="G2785" s="22"/>
      <c r="H2785" s="183"/>
      <c r="I2785" s="183"/>
      <c r="J2785" s="22"/>
      <c r="K2785" s="191" t="e">
        <f aca="false">VLOOKUP('Altri Costi'!J2785,Legenda!$D$1:$F$258,2)</f>
        <v>#N/A</v>
      </c>
      <c r="L2785" s="22"/>
      <c r="M2785" s="22"/>
      <c r="N2785" s="203"/>
      <c r="O2785" s="183"/>
      <c r="P2785" s="22"/>
      <c r="Q2785" s="203"/>
      <c r="R2785" s="183"/>
      <c r="S2785" s="184" t="n">
        <f aca="false">'Piano Finanziario Annuale'!$F$6</f>
        <v>0</v>
      </c>
      <c r="T2785" s="185" t="n">
        <v>0</v>
      </c>
      <c r="U2785" s="186"/>
      <c r="V2785" s="187" t="n">
        <f aca="false">(T2785*U2785)</f>
        <v>0</v>
      </c>
      <c r="W2785" s="185" t="n">
        <v>0</v>
      </c>
      <c r="X2785" s="185" t="n">
        <f aca="false">IF(OR(S2785="sì",S2785="forfettario 190"),SUM(T2785+W2785),SUM(T2785+V2785+W2785))</f>
        <v>0</v>
      </c>
      <c r="Y2785" s="205"/>
      <c r="Z2785" s="205"/>
      <c r="AA2785" s="206"/>
      <c r="AB2785" s="189" t="n">
        <f aca="false">IF(AA2785="SI",X2785,0)</f>
        <v>0</v>
      </c>
      <c r="AC2785" s="207"/>
      <c r="AD2785" s="207"/>
      <c r="AE2785" s="207"/>
      <c r="AF2785" s="207"/>
      <c r="AG2785" s="207"/>
      <c r="AH2785" s="208"/>
    </row>
    <row r="2786" customFormat="false" ht="13.5" hidden="false" customHeight="true" outlineLevel="0" collapsed="false">
      <c r="A2786" s="22" t="n">
        <v>2785</v>
      </c>
      <c r="B2786" s="180"/>
      <c r="C2786" s="22"/>
      <c r="D2786" s="22"/>
      <c r="E2786" s="22"/>
      <c r="F2786" s="22"/>
      <c r="G2786" s="22"/>
      <c r="H2786" s="183"/>
      <c r="I2786" s="183"/>
      <c r="J2786" s="22"/>
      <c r="K2786" s="191" t="e">
        <f aca="false">VLOOKUP('Altri Costi'!J2786,Legenda!$D$1:$F$258,2)</f>
        <v>#N/A</v>
      </c>
      <c r="L2786" s="22"/>
      <c r="M2786" s="22"/>
      <c r="N2786" s="203"/>
      <c r="O2786" s="183"/>
      <c r="P2786" s="22"/>
      <c r="Q2786" s="203"/>
      <c r="R2786" s="183"/>
      <c r="S2786" s="184" t="n">
        <f aca="false">'Piano Finanziario Annuale'!$F$6</f>
        <v>0</v>
      </c>
      <c r="T2786" s="185" t="n">
        <v>0</v>
      </c>
      <c r="U2786" s="186"/>
      <c r="V2786" s="187" t="n">
        <f aca="false">(T2786*U2786)</f>
        <v>0</v>
      </c>
      <c r="W2786" s="185" t="n">
        <v>0</v>
      </c>
      <c r="X2786" s="185" t="n">
        <f aca="false">IF(OR(S2786="sì",S2786="forfettario 190"),SUM(T2786+W2786),SUM(T2786+V2786+W2786))</f>
        <v>0</v>
      </c>
      <c r="Y2786" s="205"/>
      <c r="Z2786" s="205"/>
      <c r="AA2786" s="206"/>
      <c r="AB2786" s="189" t="n">
        <f aca="false">IF(AA2786="SI",X2786,0)</f>
        <v>0</v>
      </c>
      <c r="AC2786" s="207"/>
      <c r="AD2786" s="207"/>
      <c r="AE2786" s="207"/>
      <c r="AF2786" s="207"/>
      <c r="AG2786" s="207"/>
      <c r="AH2786" s="208"/>
    </row>
    <row r="2787" customFormat="false" ht="13.5" hidden="false" customHeight="true" outlineLevel="0" collapsed="false">
      <c r="A2787" s="22" t="n">
        <v>2786</v>
      </c>
      <c r="B2787" s="180"/>
      <c r="C2787" s="22"/>
      <c r="D2787" s="22"/>
      <c r="E2787" s="22"/>
      <c r="F2787" s="22"/>
      <c r="G2787" s="22"/>
      <c r="H2787" s="183"/>
      <c r="I2787" s="183"/>
      <c r="J2787" s="22"/>
      <c r="K2787" s="191" t="e">
        <f aca="false">VLOOKUP('Altri Costi'!J2787,Legenda!$D$1:$F$258,2)</f>
        <v>#N/A</v>
      </c>
      <c r="L2787" s="22"/>
      <c r="M2787" s="22"/>
      <c r="N2787" s="203"/>
      <c r="O2787" s="183"/>
      <c r="P2787" s="22"/>
      <c r="Q2787" s="203"/>
      <c r="R2787" s="183"/>
      <c r="S2787" s="184" t="n">
        <f aca="false">'Piano Finanziario Annuale'!$F$6</f>
        <v>0</v>
      </c>
      <c r="T2787" s="185" t="n">
        <v>0</v>
      </c>
      <c r="U2787" s="186"/>
      <c r="V2787" s="187" t="n">
        <f aca="false">(T2787*U2787)</f>
        <v>0</v>
      </c>
      <c r="W2787" s="185" t="n">
        <v>0</v>
      </c>
      <c r="X2787" s="185" t="n">
        <f aca="false">IF(OR(S2787="sì",S2787="forfettario 190"),SUM(T2787+W2787),SUM(T2787+V2787+W2787))</f>
        <v>0</v>
      </c>
      <c r="Y2787" s="205"/>
      <c r="Z2787" s="205"/>
      <c r="AA2787" s="206"/>
      <c r="AB2787" s="189" t="n">
        <f aca="false">IF(AA2787="SI",X2787,0)</f>
        <v>0</v>
      </c>
      <c r="AC2787" s="207"/>
      <c r="AD2787" s="207"/>
      <c r="AE2787" s="207"/>
      <c r="AF2787" s="207"/>
      <c r="AG2787" s="207"/>
      <c r="AH2787" s="208"/>
    </row>
    <row r="2788" customFormat="false" ht="13.5" hidden="false" customHeight="true" outlineLevel="0" collapsed="false">
      <c r="A2788" s="22" t="n">
        <v>2787</v>
      </c>
      <c r="B2788" s="180"/>
      <c r="C2788" s="22"/>
      <c r="D2788" s="22"/>
      <c r="E2788" s="22"/>
      <c r="F2788" s="22"/>
      <c r="G2788" s="22"/>
      <c r="H2788" s="183"/>
      <c r="I2788" s="183"/>
      <c r="J2788" s="22"/>
      <c r="K2788" s="191" t="e">
        <f aca="false">VLOOKUP('Altri Costi'!J2788,Legenda!$D$1:$F$258,2)</f>
        <v>#N/A</v>
      </c>
      <c r="L2788" s="22"/>
      <c r="M2788" s="22"/>
      <c r="N2788" s="203"/>
      <c r="O2788" s="183"/>
      <c r="P2788" s="22"/>
      <c r="Q2788" s="203"/>
      <c r="R2788" s="183"/>
      <c r="S2788" s="184" t="n">
        <f aca="false">'Piano Finanziario Annuale'!$F$6</f>
        <v>0</v>
      </c>
      <c r="T2788" s="185" t="n">
        <v>0</v>
      </c>
      <c r="U2788" s="186"/>
      <c r="V2788" s="187" t="n">
        <f aca="false">(T2788*U2788)</f>
        <v>0</v>
      </c>
      <c r="W2788" s="185" t="n">
        <v>0</v>
      </c>
      <c r="X2788" s="185" t="n">
        <f aca="false">IF(OR(S2788="sì",S2788="forfettario 190"),SUM(T2788+W2788),SUM(T2788+V2788+W2788))</f>
        <v>0</v>
      </c>
      <c r="Y2788" s="205"/>
      <c r="Z2788" s="205"/>
      <c r="AA2788" s="206"/>
      <c r="AB2788" s="189" t="n">
        <f aca="false">IF(AA2788="SI",X2788,0)</f>
        <v>0</v>
      </c>
      <c r="AC2788" s="207"/>
      <c r="AD2788" s="207"/>
      <c r="AE2788" s="207"/>
      <c r="AF2788" s="207"/>
      <c r="AG2788" s="207"/>
      <c r="AH2788" s="208"/>
    </row>
    <row r="2789" customFormat="false" ht="13.5" hidden="false" customHeight="true" outlineLevel="0" collapsed="false">
      <c r="A2789" s="22" t="n">
        <v>2788</v>
      </c>
      <c r="B2789" s="180"/>
      <c r="C2789" s="22"/>
      <c r="D2789" s="22"/>
      <c r="E2789" s="22"/>
      <c r="F2789" s="22"/>
      <c r="G2789" s="22"/>
      <c r="H2789" s="183"/>
      <c r="I2789" s="183"/>
      <c r="J2789" s="22"/>
      <c r="K2789" s="191" t="e">
        <f aca="false">VLOOKUP('Altri Costi'!J2789,Legenda!$D$1:$F$258,2)</f>
        <v>#N/A</v>
      </c>
      <c r="L2789" s="22"/>
      <c r="M2789" s="22"/>
      <c r="N2789" s="203"/>
      <c r="O2789" s="183"/>
      <c r="P2789" s="22"/>
      <c r="Q2789" s="203"/>
      <c r="R2789" s="183"/>
      <c r="S2789" s="184" t="n">
        <f aca="false">'Piano Finanziario Annuale'!$F$6</f>
        <v>0</v>
      </c>
      <c r="T2789" s="185" t="n">
        <v>0</v>
      </c>
      <c r="U2789" s="186"/>
      <c r="V2789" s="187" t="n">
        <f aca="false">(T2789*U2789)</f>
        <v>0</v>
      </c>
      <c r="W2789" s="185" t="n">
        <v>0</v>
      </c>
      <c r="X2789" s="185" t="n">
        <f aca="false">IF(OR(S2789="sì",S2789="forfettario 190"),SUM(T2789+W2789),SUM(T2789+V2789+W2789))</f>
        <v>0</v>
      </c>
      <c r="Y2789" s="205"/>
      <c r="Z2789" s="205"/>
      <c r="AA2789" s="206"/>
      <c r="AB2789" s="189" t="n">
        <f aca="false">IF(AA2789="SI",X2789,0)</f>
        <v>0</v>
      </c>
      <c r="AC2789" s="207"/>
      <c r="AD2789" s="207"/>
      <c r="AE2789" s="207"/>
      <c r="AF2789" s="207"/>
      <c r="AG2789" s="207"/>
      <c r="AH2789" s="208"/>
    </row>
    <row r="2790" customFormat="false" ht="13.5" hidden="false" customHeight="true" outlineLevel="0" collapsed="false">
      <c r="A2790" s="22" t="n">
        <v>2789</v>
      </c>
      <c r="B2790" s="180"/>
      <c r="C2790" s="22"/>
      <c r="D2790" s="22"/>
      <c r="E2790" s="22"/>
      <c r="F2790" s="22"/>
      <c r="G2790" s="22"/>
      <c r="H2790" s="183"/>
      <c r="I2790" s="183"/>
      <c r="J2790" s="22"/>
      <c r="K2790" s="191" t="e">
        <f aca="false">VLOOKUP('Altri Costi'!J2790,Legenda!$D$1:$F$258,2)</f>
        <v>#N/A</v>
      </c>
      <c r="L2790" s="22"/>
      <c r="M2790" s="22"/>
      <c r="N2790" s="203"/>
      <c r="O2790" s="183"/>
      <c r="P2790" s="22"/>
      <c r="Q2790" s="203"/>
      <c r="R2790" s="183"/>
      <c r="S2790" s="184" t="n">
        <f aca="false">'Piano Finanziario Annuale'!$F$6</f>
        <v>0</v>
      </c>
      <c r="T2790" s="185" t="n">
        <v>0</v>
      </c>
      <c r="U2790" s="186"/>
      <c r="V2790" s="187" t="n">
        <f aca="false">(T2790*U2790)</f>
        <v>0</v>
      </c>
      <c r="W2790" s="185" t="n">
        <v>0</v>
      </c>
      <c r="X2790" s="185" t="n">
        <f aca="false">IF(OR(S2790="sì",S2790="forfettario 190"),SUM(T2790+W2790),SUM(T2790+V2790+W2790))</f>
        <v>0</v>
      </c>
      <c r="Y2790" s="205"/>
      <c r="Z2790" s="205"/>
      <c r="AA2790" s="206"/>
      <c r="AB2790" s="189" t="n">
        <f aca="false">IF(AA2790="SI",X2790,0)</f>
        <v>0</v>
      </c>
      <c r="AC2790" s="207"/>
      <c r="AD2790" s="207"/>
      <c r="AE2790" s="207"/>
      <c r="AF2790" s="207"/>
      <c r="AG2790" s="207"/>
      <c r="AH2790" s="208"/>
    </row>
    <row r="2791" customFormat="false" ht="13.5" hidden="false" customHeight="true" outlineLevel="0" collapsed="false">
      <c r="A2791" s="22" t="n">
        <v>2790</v>
      </c>
      <c r="B2791" s="180"/>
      <c r="C2791" s="22"/>
      <c r="D2791" s="22"/>
      <c r="E2791" s="22"/>
      <c r="F2791" s="22"/>
      <c r="G2791" s="22"/>
      <c r="H2791" s="183"/>
      <c r="I2791" s="183"/>
      <c r="J2791" s="22"/>
      <c r="K2791" s="191" t="e">
        <f aca="false">VLOOKUP('Altri Costi'!J2791,Legenda!$D$1:$F$258,2)</f>
        <v>#N/A</v>
      </c>
      <c r="L2791" s="22"/>
      <c r="M2791" s="22"/>
      <c r="N2791" s="203"/>
      <c r="O2791" s="183"/>
      <c r="P2791" s="22"/>
      <c r="Q2791" s="203"/>
      <c r="R2791" s="183"/>
      <c r="S2791" s="184" t="n">
        <f aca="false">'Piano Finanziario Annuale'!$F$6</f>
        <v>0</v>
      </c>
      <c r="T2791" s="185" t="n">
        <v>0</v>
      </c>
      <c r="U2791" s="186"/>
      <c r="V2791" s="187" t="n">
        <f aca="false">(T2791*U2791)</f>
        <v>0</v>
      </c>
      <c r="W2791" s="185" t="n">
        <v>0</v>
      </c>
      <c r="X2791" s="185" t="n">
        <f aca="false">IF(OR(S2791="sì",S2791="forfettario 190"),SUM(T2791+W2791),SUM(T2791+V2791+W2791))</f>
        <v>0</v>
      </c>
      <c r="Y2791" s="205"/>
      <c r="Z2791" s="205"/>
      <c r="AA2791" s="206"/>
      <c r="AB2791" s="189" t="n">
        <f aca="false">IF(AA2791="SI",X2791,0)</f>
        <v>0</v>
      </c>
      <c r="AC2791" s="207"/>
      <c r="AD2791" s="207"/>
      <c r="AE2791" s="207"/>
      <c r="AF2791" s="207"/>
      <c r="AG2791" s="207"/>
      <c r="AH2791" s="208"/>
    </row>
    <row r="2792" customFormat="false" ht="13.5" hidden="false" customHeight="true" outlineLevel="0" collapsed="false">
      <c r="A2792" s="22" t="n">
        <v>2791</v>
      </c>
      <c r="B2792" s="180"/>
      <c r="C2792" s="22"/>
      <c r="D2792" s="22"/>
      <c r="E2792" s="22"/>
      <c r="F2792" s="22"/>
      <c r="G2792" s="22"/>
      <c r="H2792" s="183"/>
      <c r="I2792" s="183"/>
      <c r="J2792" s="22"/>
      <c r="K2792" s="191" t="e">
        <f aca="false">VLOOKUP('Altri Costi'!J2792,Legenda!$D$1:$F$258,2)</f>
        <v>#N/A</v>
      </c>
      <c r="L2792" s="22"/>
      <c r="M2792" s="22"/>
      <c r="N2792" s="203"/>
      <c r="O2792" s="183"/>
      <c r="P2792" s="22"/>
      <c r="Q2792" s="203"/>
      <c r="R2792" s="183"/>
      <c r="S2792" s="184" t="n">
        <f aca="false">'Piano Finanziario Annuale'!$F$6</f>
        <v>0</v>
      </c>
      <c r="T2792" s="185" t="n">
        <v>0</v>
      </c>
      <c r="U2792" s="186"/>
      <c r="V2792" s="187" t="n">
        <f aca="false">(T2792*U2792)</f>
        <v>0</v>
      </c>
      <c r="W2792" s="185" t="n">
        <v>0</v>
      </c>
      <c r="X2792" s="185" t="n">
        <f aca="false">IF(OR(S2792="sì",S2792="forfettario 190"),SUM(T2792+W2792),SUM(T2792+V2792+W2792))</f>
        <v>0</v>
      </c>
      <c r="Y2792" s="205"/>
      <c r="Z2792" s="205"/>
      <c r="AA2792" s="206"/>
      <c r="AB2792" s="189" t="n">
        <f aca="false">IF(AA2792="SI",X2792,0)</f>
        <v>0</v>
      </c>
      <c r="AC2792" s="207"/>
      <c r="AD2792" s="207"/>
      <c r="AE2792" s="207"/>
      <c r="AF2792" s="207"/>
      <c r="AG2792" s="207"/>
      <c r="AH2792" s="208"/>
    </row>
    <row r="2793" customFormat="false" ht="13.5" hidden="false" customHeight="true" outlineLevel="0" collapsed="false">
      <c r="A2793" s="22" t="n">
        <v>2792</v>
      </c>
      <c r="B2793" s="180"/>
      <c r="C2793" s="22"/>
      <c r="D2793" s="22"/>
      <c r="E2793" s="22"/>
      <c r="F2793" s="22"/>
      <c r="G2793" s="22"/>
      <c r="H2793" s="183"/>
      <c r="I2793" s="183"/>
      <c r="J2793" s="22"/>
      <c r="K2793" s="191" t="e">
        <f aca="false">VLOOKUP('Altri Costi'!J2793,Legenda!$D$1:$F$258,2)</f>
        <v>#N/A</v>
      </c>
      <c r="L2793" s="22"/>
      <c r="M2793" s="22"/>
      <c r="N2793" s="203"/>
      <c r="O2793" s="183"/>
      <c r="P2793" s="22"/>
      <c r="Q2793" s="203"/>
      <c r="R2793" s="183"/>
      <c r="S2793" s="184" t="n">
        <f aca="false">'Piano Finanziario Annuale'!$F$6</f>
        <v>0</v>
      </c>
      <c r="T2793" s="185" t="n">
        <v>0</v>
      </c>
      <c r="U2793" s="186"/>
      <c r="V2793" s="187" t="n">
        <f aca="false">(T2793*U2793)</f>
        <v>0</v>
      </c>
      <c r="W2793" s="185" t="n">
        <v>0</v>
      </c>
      <c r="X2793" s="185" t="n">
        <f aca="false">IF(OR(S2793="sì",S2793="forfettario 190"),SUM(T2793+W2793),SUM(T2793+V2793+W2793))</f>
        <v>0</v>
      </c>
      <c r="Y2793" s="205"/>
      <c r="Z2793" s="205"/>
      <c r="AA2793" s="206"/>
      <c r="AB2793" s="189" t="n">
        <f aca="false">IF(AA2793="SI",X2793,0)</f>
        <v>0</v>
      </c>
      <c r="AC2793" s="207"/>
      <c r="AD2793" s="207"/>
      <c r="AE2793" s="207"/>
      <c r="AF2793" s="207"/>
      <c r="AG2793" s="207"/>
      <c r="AH2793" s="208"/>
    </row>
    <row r="2794" customFormat="false" ht="13.5" hidden="false" customHeight="true" outlineLevel="0" collapsed="false">
      <c r="A2794" s="22" t="n">
        <v>2793</v>
      </c>
      <c r="B2794" s="180"/>
      <c r="C2794" s="22"/>
      <c r="D2794" s="22"/>
      <c r="E2794" s="22"/>
      <c r="F2794" s="22"/>
      <c r="G2794" s="22"/>
      <c r="H2794" s="183"/>
      <c r="I2794" s="183"/>
      <c r="J2794" s="22"/>
      <c r="K2794" s="191" t="e">
        <f aca="false">VLOOKUP('Altri Costi'!J2794,Legenda!$D$1:$F$258,2)</f>
        <v>#N/A</v>
      </c>
      <c r="L2794" s="22"/>
      <c r="M2794" s="22"/>
      <c r="N2794" s="203"/>
      <c r="O2794" s="183"/>
      <c r="P2794" s="22"/>
      <c r="Q2794" s="203"/>
      <c r="R2794" s="183"/>
      <c r="S2794" s="184" t="n">
        <f aca="false">'Piano Finanziario Annuale'!$F$6</f>
        <v>0</v>
      </c>
      <c r="T2794" s="185" t="n">
        <v>0</v>
      </c>
      <c r="U2794" s="186"/>
      <c r="V2794" s="187" t="n">
        <f aca="false">(T2794*U2794)</f>
        <v>0</v>
      </c>
      <c r="W2794" s="185" t="n">
        <v>0</v>
      </c>
      <c r="X2794" s="185" t="n">
        <f aca="false">IF(OR(S2794="sì",S2794="forfettario 190"),SUM(T2794+W2794),SUM(T2794+V2794+W2794))</f>
        <v>0</v>
      </c>
      <c r="Y2794" s="205"/>
      <c r="Z2794" s="205"/>
      <c r="AA2794" s="206"/>
      <c r="AB2794" s="189" t="n">
        <f aca="false">IF(AA2794="SI",X2794,0)</f>
        <v>0</v>
      </c>
      <c r="AC2794" s="207"/>
      <c r="AD2794" s="207"/>
      <c r="AE2794" s="207"/>
      <c r="AF2794" s="207"/>
      <c r="AG2794" s="207"/>
      <c r="AH2794" s="208"/>
    </row>
    <row r="2795" customFormat="false" ht="13.5" hidden="false" customHeight="true" outlineLevel="0" collapsed="false">
      <c r="A2795" s="22" t="n">
        <v>2794</v>
      </c>
      <c r="B2795" s="180"/>
      <c r="C2795" s="22"/>
      <c r="D2795" s="22"/>
      <c r="E2795" s="22"/>
      <c r="F2795" s="22"/>
      <c r="G2795" s="22"/>
      <c r="H2795" s="183"/>
      <c r="I2795" s="183"/>
      <c r="J2795" s="22"/>
      <c r="K2795" s="191" t="e">
        <f aca="false">VLOOKUP('Altri Costi'!J2795,Legenda!$D$1:$F$258,2)</f>
        <v>#N/A</v>
      </c>
      <c r="L2795" s="22"/>
      <c r="M2795" s="22"/>
      <c r="N2795" s="203"/>
      <c r="O2795" s="183"/>
      <c r="P2795" s="22"/>
      <c r="Q2795" s="203"/>
      <c r="R2795" s="183"/>
      <c r="S2795" s="184" t="n">
        <f aca="false">'Piano Finanziario Annuale'!$F$6</f>
        <v>0</v>
      </c>
      <c r="T2795" s="185" t="n">
        <v>0</v>
      </c>
      <c r="U2795" s="186"/>
      <c r="V2795" s="187" t="n">
        <f aca="false">(T2795*U2795)</f>
        <v>0</v>
      </c>
      <c r="W2795" s="185" t="n">
        <v>0</v>
      </c>
      <c r="X2795" s="185" t="n">
        <f aca="false">IF(OR(S2795="sì",S2795="forfettario 190"),SUM(T2795+W2795),SUM(T2795+V2795+W2795))</f>
        <v>0</v>
      </c>
      <c r="Y2795" s="205"/>
      <c r="Z2795" s="205"/>
      <c r="AA2795" s="206"/>
      <c r="AB2795" s="189" t="n">
        <f aca="false">IF(AA2795="SI",X2795,0)</f>
        <v>0</v>
      </c>
      <c r="AC2795" s="207"/>
      <c r="AD2795" s="207"/>
      <c r="AE2795" s="207"/>
      <c r="AF2795" s="207"/>
      <c r="AG2795" s="207"/>
      <c r="AH2795" s="208"/>
    </row>
    <row r="2796" customFormat="false" ht="13.5" hidden="false" customHeight="true" outlineLevel="0" collapsed="false">
      <c r="A2796" s="22" t="n">
        <v>2795</v>
      </c>
      <c r="B2796" s="180"/>
      <c r="C2796" s="22"/>
      <c r="D2796" s="22"/>
      <c r="E2796" s="22"/>
      <c r="F2796" s="22"/>
      <c r="G2796" s="22"/>
      <c r="H2796" s="183"/>
      <c r="I2796" s="183"/>
      <c r="J2796" s="22"/>
      <c r="K2796" s="191" t="e">
        <f aca="false">VLOOKUP('Altri Costi'!J2796,Legenda!$D$1:$F$258,2)</f>
        <v>#N/A</v>
      </c>
      <c r="L2796" s="22"/>
      <c r="M2796" s="22"/>
      <c r="N2796" s="203"/>
      <c r="O2796" s="183"/>
      <c r="P2796" s="22"/>
      <c r="Q2796" s="203"/>
      <c r="R2796" s="183"/>
      <c r="S2796" s="184" t="n">
        <f aca="false">'Piano Finanziario Annuale'!$F$6</f>
        <v>0</v>
      </c>
      <c r="T2796" s="185" t="n">
        <v>0</v>
      </c>
      <c r="U2796" s="186"/>
      <c r="V2796" s="187" t="n">
        <f aca="false">(T2796*U2796)</f>
        <v>0</v>
      </c>
      <c r="W2796" s="185" t="n">
        <v>0</v>
      </c>
      <c r="X2796" s="185" t="n">
        <f aca="false">IF(OR(S2796="sì",S2796="forfettario 190"),SUM(T2796+W2796),SUM(T2796+V2796+W2796))</f>
        <v>0</v>
      </c>
      <c r="Y2796" s="205"/>
      <c r="Z2796" s="205"/>
      <c r="AA2796" s="206"/>
      <c r="AB2796" s="189" t="n">
        <f aca="false">IF(AA2796="SI",X2796,0)</f>
        <v>0</v>
      </c>
      <c r="AC2796" s="207"/>
      <c r="AD2796" s="207"/>
      <c r="AE2796" s="207"/>
      <c r="AF2796" s="207"/>
      <c r="AG2796" s="207"/>
      <c r="AH2796" s="208"/>
    </row>
    <row r="2797" customFormat="false" ht="13.5" hidden="false" customHeight="true" outlineLevel="0" collapsed="false">
      <c r="A2797" s="22" t="n">
        <v>2796</v>
      </c>
      <c r="B2797" s="180"/>
      <c r="C2797" s="22"/>
      <c r="D2797" s="22"/>
      <c r="E2797" s="22"/>
      <c r="F2797" s="22"/>
      <c r="G2797" s="22"/>
      <c r="H2797" s="183"/>
      <c r="I2797" s="183"/>
      <c r="J2797" s="22"/>
      <c r="K2797" s="191" t="e">
        <f aca="false">VLOOKUP('Altri Costi'!J2797,Legenda!$D$1:$F$258,2)</f>
        <v>#N/A</v>
      </c>
      <c r="L2797" s="22"/>
      <c r="M2797" s="22"/>
      <c r="N2797" s="203"/>
      <c r="O2797" s="183"/>
      <c r="P2797" s="22"/>
      <c r="Q2797" s="203"/>
      <c r="R2797" s="183"/>
      <c r="S2797" s="184" t="n">
        <f aca="false">'Piano Finanziario Annuale'!$F$6</f>
        <v>0</v>
      </c>
      <c r="T2797" s="185" t="n">
        <v>0</v>
      </c>
      <c r="U2797" s="186"/>
      <c r="V2797" s="187" t="n">
        <f aca="false">(T2797*U2797)</f>
        <v>0</v>
      </c>
      <c r="W2797" s="185" t="n">
        <v>0</v>
      </c>
      <c r="X2797" s="185" t="n">
        <f aca="false">IF(OR(S2797="sì",S2797="forfettario 190"),SUM(T2797+W2797),SUM(T2797+V2797+W2797))</f>
        <v>0</v>
      </c>
      <c r="Y2797" s="205"/>
      <c r="Z2797" s="205"/>
      <c r="AA2797" s="206"/>
      <c r="AB2797" s="189" t="n">
        <f aca="false">IF(AA2797="SI",X2797,0)</f>
        <v>0</v>
      </c>
      <c r="AC2797" s="207"/>
      <c r="AD2797" s="207"/>
      <c r="AE2797" s="207"/>
      <c r="AF2797" s="207"/>
      <c r="AG2797" s="207"/>
      <c r="AH2797" s="208"/>
    </row>
    <row r="2798" customFormat="false" ht="13.5" hidden="false" customHeight="true" outlineLevel="0" collapsed="false">
      <c r="A2798" s="22" t="n">
        <v>2797</v>
      </c>
      <c r="B2798" s="180"/>
      <c r="C2798" s="22"/>
      <c r="D2798" s="22"/>
      <c r="E2798" s="22"/>
      <c r="F2798" s="22"/>
      <c r="G2798" s="22"/>
      <c r="H2798" s="183"/>
      <c r="I2798" s="183"/>
      <c r="J2798" s="22"/>
      <c r="K2798" s="191" t="e">
        <f aca="false">VLOOKUP('Altri Costi'!J2798,Legenda!$D$1:$F$258,2)</f>
        <v>#N/A</v>
      </c>
      <c r="L2798" s="22"/>
      <c r="M2798" s="22"/>
      <c r="N2798" s="203"/>
      <c r="O2798" s="183"/>
      <c r="P2798" s="22"/>
      <c r="Q2798" s="203"/>
      <c r="R2798" s="183"/>
      <c r="S2798" s="184" t="n">
        <f aca="false">'Piano Finanziario Annuale'!$F$6</f>
        <v>0</v>
      </c>
      <c r="T2798" s="185" t="n">
        <v>0</v>
      </c>
      <c r="U2798" s="186"/>
      <c r="V2798" s="187" t="n">
        <f aca="false">(T2798*U2798)</f>
        <v>0</v>
      </c>
      <c r="W2798" s="185" t="n">
        <v>0</v>
      </c>
      <c r="X2798" s="185" t="n">
        <f aca="false">IF(OR(S2798="sì",S2798="forfettario 190"),SUM(T2798+W2798),SUM(T2798+V2798+W2798))</f>
        <v>0</v>
      </c>
      <c r="Y2798" s="205"/>
      <c r="Z2798" s="205"/>
      <c r="AA2798" s="206"/>
      <c r="AB2798" s="189" t="n">
        <f aca="false">IF(AA2798="SI",X2798,0)</f>
        <v>0</v>
      </c>
      <c r="AC2798" s="207"/>
      <c r="AD2798" s="207"/>
      <c r="AE2798" s="207"/>
      <c r="AF2798" s="207"/>
      <c r="AG2798" s="207"/>
      <c r="AH2798" s="208"/>
    </row>
    <row r="2799" customFormat="false" ht="13.5" hidden="false" customHeight="true" outlineLevel="0" collapsed="false">
      <c r="A2799" s="22" t="n">
        <v>2798</v>
      </c>
      <c r="B2799" s="180"/>
      <c r="C2799" s="22"/>
      <c r="D2799" s="22"/>
      <c r="E2799" s="22"/>
      <c r="F2799" s="22"/>
      <c r="G2799" s="22"/>
      <c r="H2799" s="183"/>
      <c r="I2799" s="183"/>
      <c r="J2799" s="22"/>
      <c r="K2799" s="191" t="e">
        <f aca="false">VLOOKUP('Altri Costi'!J2799,Legenda!$D$1:$F$258,2)</f>
        <v>#N/A</v>
      </c>
      <c r="L2799" s="22"/>
      <c r="M2799" s="22"/>
      <c r="N2799" s="203"/>
      <c r="O2799" s="183"/>
      <c r="P2799" s="22"/>
      <c r="Q2799" s="203"/>
      <c r="R2799" s="183"/>
      <c r="S2799" s="184" t="n">
        <f aca="false">'Piano Finanziario Annuale'!$F$6</f>
        <v>0</v>
      </c>
      <c r="T2799" s="185" t="n">
        <v>0</v>
      </c>
      <c r="U2799" s="186"/>
      <c r="V2799" s="187" t="n">
        <f aca="false">(T2799*U2799)</f>
        <v>0</v>
      </c>
      <c r="W2799" s="185" t="n">
        <v>0</v>
      </c>
      <c r="X2799" s="185" t="n">
        <f aca="false">IF(OR(S2799="sì",S2799="forfettario 190"),SUM(T2799+W2799),SUM(T2799+V2799+W2799))</f>
        <v>0</v>
      </c>
      <c r="Y2799" s="205"/>
      <c r="Z2799" s="205"/>
      <c r="AA2799" s="206"/>
      <c r="AB2799" s="189" t="n">
        <f aca="false">IF(AA2799="SI",X2799,0)</f>
        <v>0</v>
      </c>
      <c r="AC2799" s="207"/>
      <c r="AD2799" s="207"/>
      <c r="AE2799" s="207"/>
      <c r="AF2799" s="207"/>
      <c r="AG2799" s="207"/>
      <c r="AH2799" s="208"/>
    </row>
    <row r="2800" customFormat="false" ht="13.5" hidden="false" customHeight="true" outlineLevel="0" collapsed="false">
      <c r="A2800" s="22" t="n">
        <v>2799</v>
      </c>
      <c r="B2800" s="180"/>
      <c r="C2800" s="22"/>
      <c r="D2800" s="22"/>
      <c r="E2800" s="22"/>
      <c r="F2800" s="22"/>
      <c r="G2800" s="22"/>
      <c r="H2800" s="183"/>
      <c r="I2800" s="183"/>
      <c r="J2800" s="22"/>
      <c r="K2800" s="191" t="e">
        <f aca="false">VLOOKUP('Altri Costi'!J2800,Legenda!$D$1:$F$258,2)</f>
        <v>#N/A</v>
      </c>
      <c r="L2800" s="22"/>
      <c r="M2800" s="22"/>
      <c r="N2800" s="203"/>
      <c r="O2800" s="183"/>
      <c r="P2800" s="22"/>
      <c r="Q2800" s="203"/>
      <c r="R2800" s="183"/>
      <c r="S2800" s="184" t="n">
        <f aca="false">'Piano Finanziario Annuale'!$F$6</f>
        <v>0</v>
      </c>
      <c r="T2800" s="185" t="n">
        <v>0</v>
      </c>
      <c r="U2800" s="186"/>
      <c r="V2800" s="187" t="n">
        <f aca="false">(T2800*U2800)</f>
        <v>0</v>
      </c>
      <c r="W2800" s="185" t="n">
        <v>0</v>
      </c>
      <c r="X2800" s="185" t="n">
        <f aca="false">IF(OR(S2800="sì",S2800="forfettario 190"),SUM(T2800+W2800),SUM(T2800+V2800+W2800))</f>
        <v>0</v>
      </c>
      <c r="Y2800" s="205"/>
      <c r="Z2800" s="205"/>
      <c r="AA2800" s="206"/>
      <c r="AB2800" s="189" t="n">
        <f aca="false">IF(AA2800="SI",X2800,0)</f>
        <v>0</v>
      </c>
      <c r="AC2800" s="207"/>
      <c r="AD2800" s="207"/>
      <c r="AE2800" s="207"/>
      <c r="AF2800" s="207"/>
      <c r="AG2800" s="207"/>
      <c r="AH2800" s="208"/>
    </row>
    <row r="2801" customFormat="false" ht="13.5" hidden="false" customHeight="true" outlineLevel="0" collapsed="false">
      <c r="A2801" s="22" t="n">
        <v>2800</v>
      </c>
      <c r="B2801" s="180"/>
      <c r="C2801" s="22"/>
      <c r="D2801" s="22"/>
      <c r="E2801" s="22"/>
      <c r="F2801" s="22"/>
      <c r="G2801" s="22"/>
      <c r="H2801" s="183"/>
      <c r="I2801" s="183"/>
      <c r="J2801" s="22"/>
      <c r="K2801" s="191" t="e">
        <f aca="false">VLOOKUP('Altri Costi'!J2801,Legenda!$D$1:$F$258,2)</f>
        <v>#N/A</v>
      </c>
      <c r="L2801" s="22"/>
      <c r="M2801" s="22"/>
      <c r="N2801" s="203"/>
      <c r="O2801" s="183"/>
      <c r="P2801" s="22"/>
      <c r="Q2801" s="203"/>
      <c r="R2801" s="183"/>
      <c r="S2801" s="184" t="n">
        <f aca="false">'Piano Finanziario Annuale'!$F$6</f>
        <v>0</v>
      </c>
      <c r="T2801" s="185" t="n">
        <v>0</v>
      </c>
      <c r="U2801" s="186"/>
      <c r="V2801" s="187" t="n">
        <f aca="false">(T2801*U2801)</f>
        <v>0</v>
      </c>
      <c r="W2801" s="185" t="n">
        <v>0</v>
      </c>
      <c r="X2801" s="185" t="n">
        <f aca="false">IF(OR(S2801="sì",S2801="forfettario 190"),SUM(T2801+W2801),SUM(T2801+V2801+W2801))</f>
        <v>0</v>
      </c>
      <c r="Y2801" s="205"/>
      <c r="Z2801" s="205"/>
      <c r="AA2801" s="206"/>
      <c r="AB2801" s="189" t="n">
        <f aca="false">IF(AA2801="SI",X2801,0)</f>
        <v>0</v>
      </c>
      <c r="AC2801" s="207"/>
      <c r="AD2801" s="207"/>
      <c r="AE2801" s="207"/>
      <c r="AF2801" s="207"/>
      <c r="AG2801" s="207"/>
      <c r="AH2801" s="208"/>
    </row>
    <row r="2802" customFormat="false" ht="13.5" hidden="false" customHeight="true" outlineLevel="0" collapsed="false">
      <c r="A2802" s="22" t="n">
        <v>2801</v>
      </c>
      <c r="B2802" s="180"/>
      <c r="C2802" s="22"/>
      <c r="D2802" s="22"/>
      <c r="E2802" s="22"/>
      <c r="F2802" s="22"/>
      <c r="G2802" s="22"/>
      <c r="H2802" s="183"/>
      <c r="I2802" s="183"/>
      <c r="J2802" s="22"/>
      <c r="K2802" s="191" t="e">
        <f aca="false">VLOOKUP('Altri Costi'!J2802,Legenda!$D$1:$F$258,2)</f>
        <v>#N/A</v>
      </c>
      <c r="L2802" s="22"/>
      <c r="M2802" s="22"/>
      <c r="N2802" s="203"/>
      <c r="O2802" s="183"/>
      <c r="P2802" s="22"/>
      <c r="Q2802" s="203"/>
      <c r="R2802" s="183"/>
      <c r="S2802" s="184" t="n">
        <f aca="false">'Piano Finanziario Annuale'!$F$6</f>
        <v>0</v>
      </c>
      <c r="T2802" s="185" t="n">
        <v>0</v>
      </c>
      <c r="U2802" s="186"/>
      <c r="V2802" s="187" t="n">
        <f aca="false">(T2802*U2802)</f>
        <v>0</v>
      </c>
      <c r="W2802" s="185" t="n">
        <v>0</v>
      </c>
      <c r="X2802" s="185" t="n">
        <f aca="false">IF(OR(S2802="sì",S2802="forfettario 190"),SUM(T2802+W2802),SUM(T2802+V2802+W2802))</f>
        <v>0</v>
      </c>
      <c r="Y2802" s="205"/>
      <c r="Z2802" s="205"/>
      <c r="AA2802" s="206"/>
      <c r="AB2802" s="189" t="n">
        <f aca="false">IF(AA2802="SI",X2802,0)</f>
        <v>0</v>
      </c>
      <c r="AC2802" s="207"/>
      <c r="AD2802" s="207"/>
      <c r="AE2802" s="207"/>
      <c r="AF2802" s="207"/>
      <c r="AG2802" s="207"/>
      <c r="AH2802" s="208"/>
    </row>
    <row r="2803" customFormat="false" ht="13.5" hidden="false" customHeight="true" outlineLevel="0" collapsed="false">
      <c r="A2803" s="22" t="n">
        <v>2802</v>
      </c>
      <c r="B2803" s="180"/>
      <c r="C2803" s="22"/>
      <c r="D2803" s="22"/>
      <c r="E2803" s="22"/>
      <c r="F2803" s="22"/>
      <c r="G2803" s="22"/>
      <c r="H2803" s="183"/>
      <c r="I2803" s="183"/>
      <c r="J2803" s="22"/>
      <c r="K2803" s="191" t="e">
        <f aca="false">VLOOKUP('Altri Costi'!J2803,Legenda!$D$1:$F$258,2)</f>
        <v>#N/A</v>
      </c>
      <c r="L2803" s="22"/>
      <c r="M2803" s="22"/>
      <c r="N2803" s="203"/>
      <c r="O2803" s="183"/>
      <c r="P2803" s="22"/>
      <c r="Q2803" s="203"/>
      <c r="R2803" s="183"/>
      <c r="S2803" s="184" t="n">
        <f aca="false">'Piano Finanziario Annuale'!$F$6</f>
        <v>0</v>
      </c>
      <c r="T2803" s="185" t="n">
        <v>0</v>
      </c>
      <c r="U2803" s="186"/>
      <c r="V2803" s="187" t="n">
        <f aca="false">(T2803*U2803)</f>
        <v>0</v>
      </c>
      <c r="W2803" s="185" t="n">
        <v>0</v>
      </c>
      <c r="X2803" s="185" t="n">
        <f aca="false">IF(OR(S2803="sì",S2803="forfettario 190"),SUM(T2803+W2803),SUM(T2803+V2803+W2803))</f>
        <v>0</v>
      </c>
      <c r="Y2803" s="205"/>
      <c r="Z2803" s="205"/>
      <c r="AA2803" s="206"/>
      <c r="AB2803" s="189" t="n">
        <f aca="false">IF(AA2803="SI",X2803,0)</f>
        <v>0</v>
      </c>
      <c r="AC2803" s="207"/>
      <c r="AD2803" s="207"/>
      <c r="AE2803" s="207"/>
      <c r="AF2803" s="207"/>
      <c r="AG2803" s="207"/>
      <c r="AH2803" s="208"/>
    </row>
    <row r="2804" customFormat="false" ht="13.5" hidden="false" customHeight="true" outlineLevel="0" collapsed="false">
      <c r="A2804" s="22" t="n">
        <v>2803</v>
      </c>
      <c r="B2804" s="180"/>
      <c r="C2804" s="22"/>
      <c r="D2804" s="22"/>
      <c r="E2804" s="22"/>
      <c r="F2804" s="22"/>
      <c r="G2804" s="22"/>
      <c r="H2804" s="183"/>
      <c r="I2804" s="183"/>
      <c r="J2804" s="22"/>
      <c r="K2804" s="191" t="e">
        <f aca="false">VLOOKUP('Altri Costi'!J2804,Legenda!$D$1:$F$258,2)</f>
        <v>#N/A</v>
      </c>
      <c r="L2804" s="22"/>
      <c r="M2804" s="22"/>
      <c r="N2804" s="203"/>
      <c r="O2804" s="183"/>
      <c r="P2804" s="22"/>
      <c r="Q2804" s="203"/>
      <c r="R2804" s="183"/>
      <c r="S2804" s="184" t="n">
        <f aca="false">'Piano Finanziario Annuale'!$F$6</f>
        <v>0</v>
      </c>
      <c r="T2804" s="185" t="n">
        <v>0</v>
      </c>
      <c r="U2804" s="186"/>
      <c r="V2804" s="187" t="n">
        <f aca="false">(T2804*U2804)</f>
        <v>0</v>
      </c>
      <c r="W2804" s="185" t="n">
        <v>0</v>
      </c>
      <c r="X2804" s="185" t="n">
        <f aca="false">IF(OR(S2804="sì",S2804="forfettario 190"),SUM(T2804+W2804),SUM(T2804+V2804+W2804))</f>
        <v>0</v>
      </c>
      <c r="Y2804" s="205"/>
      <c r="Z2804" s="205"/>
      <c r="AA2804" s="206"/>
      <c r="AB2804" s="189" t="n">
        <f aca="false">IF(AA2804="SI",X2804,0)</f>
        <v>0</v>
      </c>
      <c r="AC2804" s="207"/>
      <c r="AD2804" s="207"/>
      <c r="AE2804" s="207"/>
      <c r="AF2804" s="207"/>
      <c r="AG2804" s="207"/>
      <c r="AH2804" s="208"/>
    </row>
    <row r="2805" customFormat="false" ht="13.5" hidden="false" customHeight="true" outlineLevel="0" collapsed="false">
      <c r="A2805" s="22" t="n">
        <v>2804</v>
      </c>
      <c r="B2805" s="180"/>
      <c r="C2805" s="22"/>
      <c r="D2805" s="22"/>
      <c r="E2805" s="22"/>
      <c r="F2805" s="22"/>
      <c r="G2805" s="22"/>
      <c r="H2805" s="183"/>
      <c r="I2805" s="183"/>
      <c r="J2805" s="22"/>
      <c r="K2805" s="191" t="e">
        <f aca="false">VLOOKUP('Altri Costi'!J2805,Legenda!$D$1:$F$258,2)</f>
        <v>#N/A</v>
      </c>
      <c r="L2805" s="22"/>
      <c r="M2805" s="22"/>
      <c r="N2805" s="203"/>
      <c r="O2805" s="183"/>
      <c r="P2805" s="22"/>
      <c r="Q2805" s="203"/>
      <c r="R2805" s="183"/>
      <c r="S2805" s="184" t="n">
        <f aca="false">'Piano Finanziario Annuale'!$F$6</f>
        <v>0</v>
      </c>
      <c r="T2805" s="185" t="n">
        <v>0</v>
      </c>
      <c r="U2805" s="186"/>
      <c r="V2805" s="187" t="n">
        <f aca="false">(T2805*U2805)</f>
        <v>0</v>
      </c>
      <c r="W2805" s="185" t="n">
        <v>0</v>
      </c>
      <c r="X2805" s="185" t="n">
        <f aca="false">IF(OR(S2805="sì",S2805="forfettario 190"),SUM(T2805+W2805),SUM(T2805+V2805+W2805))</f>
        <v>0</v>
      </c>
      <c r="Y2805" s="205"/>
      <c r="Z2805" s="205"/>
      <c r="AA2805" s="206"/>
      <c r="AB2805" s="189" t="n">
        <f aca="false">IF(AA2805="SI",X2805,0)</f>
        <v>0</v>
      </c>
      <c r="AC2805" s="207"/>
      <c r="AD2805" s="207"/>
      <c r="AE2805" s="207"/>
      <c r="AF2805" s="207"/>
      <c r="AG2805" s="207"/>
      <c r="AH2805" s="208"/>
    </row>
    <row r="2806" customFormat="false" ht="13.5" hidden="false" customHeight="true" outlineLevel="0" collapsed="false">
      <c r="A2806" s="22" t="n">
        <v>2805</v>
      </c>
      <c r="B2806" s="180"/>
      <c r="C2806" s="22"/>
      <c r="D2806" s="22"/>
      <c r="E2806" s="22"/>
      <c r="F2806" s="22"/>
      <c r="G2806" s="22"/>
      <c r="H2806" s="183"/>
      <c r="I2806" s="183"/>
      <c r="J2806" s="22"/>
      <c r="K2806" s="191" t="e">
        <f aca="false">VLOOKUP('Altri Costi'!J2806,Legenda!$D$1:$F$258,2)</f>
        <v>#N/A</v>
      </c>
      <c r="L2806" s="22"/>
      <c r="M2806" s="22"/>
      <c r="N2806" s="203"/>
      <c r="O2806" s="183"/>
      <c r="P2806" s="22"/>
      <c r="Q2806" s="203"/>
      <c r="R2806" s="183"/>
      <c r="S2806" s="184" t="n">
        <f aca="false">'Piano Finanziario Annuale'!$F$6</f>
        <v>0</v>
      </c>
      <c r="T2806" s="185" t="n">
        <v>0</v>
      </c>
      <c r="U2806" s="186"/>
      <c r="V2806" s="187" t="n">
        <f aca="false">(T2806*U2806)</f>
        <v>0</v>
      </c>
      <c r="W2806" s="185" t="n">
        <v>0</v>
      </c>
      <c r="X2806" s="185" t="n">
        <f aca="false">IF(OR(S2806="sì",S2806="forfettario 190"),SUM(T2806+W2806),SUM(T2806+V2806+W2806))</f>
        <v>0</v>
      </c>
      <c r="Y2806" s="205"/>
      <c r="Z2806" s="205"/>
      <c r="AA2806" s="206"/>
      <c r="AB2806" s="189" t="n">
        <f aca="false">IF(AA2806="SI",X2806,0)</f>
        <v>0</v>
      </c>
      <c r="AC2806" s="207"/>
      <c r="AD2806" s="207"/>
      <c r="AE2806" s="207"/>
      <c r="AF2806" s="207"/>
      <c r="AG2806" s="207"/>
      <c r="AH2806" s="208"/>
    </row>
    <row r="2807" customFormat="false" ht="13.5" hidden="false" customHeight="true" outlineLevel="0" collapsed="false">
      <c r="A2807" s="22" t="n">
        <v>2806</v>
      </c>
      <c r="B2807" s="180"/>
      <c r="C2807" s="22"/>
      <c r="D2807" s="22"/>
      <c r="E2807" s="22"/>
      <c r="F2807" s="22"/>
      <c r="G2807" s="22"/>
      <c r="H2807" s="183"/>
      <c r="I2807" s="183"/>
      <c r="J2807" s="22"/>
      <c r="K2807" s="191" t="e">
        <f aca="false">VLOOKUP('Altri Costi'!J2807,Legenda!$D$1:$F$258,2)</f>
        <v>#N/A</v>
      </c>
      <c r="L2807" s="22"/>
      <c r="M2807" s="22"/>
      <c r="N2807" s="203"/>
      <c r="O2807" s="183"/>
      <c r="P2807" s="22"/>
      <c r="Q2807" s="203"/>
      <c r="R2807" s="183"/>
      <c r="S2807" s="184" t="n">
        <f aca="false">'Piano Finanziario Annuale'!$F$6</f>
        <v>0</v>
      </c>
      <c r="T2807" s="185" t="n">
        <v>0</v>
      </c>
      <c r="U2807" s="186"/>
      <c r="V2807" s="187" t="n">
        <f aca="false">(T2807*U2807)</f>
        <v>0</v>
      </c>
      <c r="W2807" s="185" t="n">
        <v>0</v>
      </c>
      <c r="X2807" s="185" t="n">
        <f aca="false">IF(OR(S2807="sì",S2807="forfettario 190"),SUM(T2807+W2807),SUM(T2807+V2807+W2807))</f>
        <v>0</v>
      </c>
      <c r="Y2807" s="205"/>
      <c r="Z2807" s="205"/>
      <c r="AA2807" s="206"/>
      <c r="AB2807" s="189" t="n">
        <f aca="false">IF(AA2807="SI",X2807,0)</f>
        <v>0</v>
      </c>
      <c r="AC2807" s="207"/>
      <c r="AD2807" s="207"/>
      <c r="AE2807" s="207"/>
      <c r="AF2807" s="207"/>
      <c r="AG2807" s="207"/>
      <c r="AH2807" s="208"/>
    </row>
    <row r="2808" customFormat="false" ht="13.5" hidden="false" customHeight="true" outlineLevel="0" collapsed="false">
      <c r="A2808" s="22" t="n">
        <v>2807</v>
      </c>
      <c r="B2808" s="180"/>
      <c r="C2808" s="22"/>
      <c r="D2808" s="22"/>
      <c r="E2808" s="22"/>
      <c r="F2808" s="22"/>
      <c r="G2808" s="22"/>
      <c r="H2808" s="183"/>
      <c r="I2808" s="183"/>
      <c r="J2808" s="22"/>
      <c r="K2808" s="191" t="e">
        <f aca="false">VLOOKUP('Altri Costi'!J2808,Legenda!$D$1:$F$258,2)</f>
        <v>#N/A</v>
      </c>
      <c r="L2808" s="22"/>
      <c r="M2808" s="22"/>
      <c r="N2808" s="203"/>
      <c r="O2808" s="183"/>
      <c r="P2808" s="22"/>
      <c r="Q2808" s="203"/>
      <c r="R2808" s="183"/>
      <c r="S2808" s="184" t="n">
        <f aca="false">'Piano Finanziario Annuale'!$F$6</f>
        <v>0</v>
      </c>
      <c r="T2808" s="185" t="n">
        <v>0</v>
      </c>
      <c r="U2808" s="186"/>
      <c r="V2808" s="187" t="n">
        <f aca="false">(T2808*U2808)</f>
        <v>0</v>
      </c>
      <c r="W2808" s="185" t="n">
        <v>0</v>
      </c>
      <c r="X2808" s="185" t="n">
        <f aca="false">IF(OR(S2808="sì",S2808="forfettario 190"),SUM(T2808+W2808),SUM(T2808+V2808+W2808))</f>
        <v>0</v>
      </c>
      <c r="Y2808" s="205"/>
      <c r="Z2808" s="205"/>
      <c r="AA2808" s="206"/>
      <c r="AB2808" s="189" t="n">
        <f aca="false">IF(AA2808="SI",X2808,0)</f>
        <v>0</v>
      </c>
      <c r="AC2808" s="207"/>
      <c r="AD2808" s="207"/>
      <c r="AE2808" s="207"/>
      <c r="AF2808" s="207"/>
      <c r="AG2808" s="207"/>
      <c r="AH2808" s="208"/>
    </row>
    <row r="2809" customFormat="false" ht="13.5" hidden="false" customHeight="true" outlineLevel="0" collapsed="false">
      <c r="A2809" s="22" t="n">
        <v>2808</v>
      </c>
      <c r="B2809" s="180"/>
      <c r="C2809" s="22"/>
      <c r="D2809" s="22"/>
      <c r="E2809" s="22"/>
      <c r="F2809" s="22"/>
      <c r="G2809" s="22"/>
      <c r="H2809" s="183"/>
      <c r="I2809" s="183"/>
      <c r="J2809" s="22"/>
      <c r="K2809" s="191" t="e">
        <f aca="false">VLOOKUP('Altri Costi'!J2809,Legenda!$D$1:$F$258,2)</f>
        <v>#N/A</v>
      </c>
      <c r="L2809" s="22"/>
      <c r="M2809" s="22"/>
      <c r="N2809" s="203"/>
      <c r="O2809" s="183"/>
      <c r="P2809" s="22"/>
      <c r="Q2809" s="203"/>
      <c r="R2809" s="183"/>
      <c r="S2809" s="184" t="n">
        <f aca="false">'Piano Finanziario Annuale'!$F$6</f>
        <v>0</v>
      </c>
      <c r="T2809" s="185" t="n">
        <v>0</v>
      </c>
      <c r="U2809" s="186"/>
      <c r="V2809" s="187" t="n">
        <f aca="false">(T2809*U2809)</f>
        <v>0</v>
      </c>
      <c r="W2809" s="185" t="n">
        <v>0</v>
      </c>
      <c r="X2809" s="185" t="n">
        <f aca="false">IF(OR(S2809="sì",S2809="forfettario 190"),SUM(T2809+W2809),SUM(T2809+V2809+W2809))</f>
        <v>0</v>
      </c>
      <c r="Y2809" s="205"/>
      <c r="Z2809" s="205"/>
      <c r="AA2809" s="206"/>
      <c r="AB2809" s="189" t="n">
        <f aca="false">IF(AA2809="SI",X2809,0)</f>
        <v>0</v>
      </c>
      <c r="AC2809" s="207"/>
      <c r="AD2809" s="207"/>
      <c r="AE2809" s="207"/>
      <c r="AF2809" s="207"/>
      <c r="AG2809" s="207"/>
      <c r="AH2809" s="208"/>
    </row>
    <row r="2810" customFormat="false" ht="13.5" hidden="false" customHeight="true" outlineLevel="0" collapsed="false">
      <c r="A2810" s="22" t="n">
        <v>2809</v>
      </c>
      <c r="B2810" s="180"/>
      <c r="C2810" s="22"/>
      <c r="D2810" s="22"/>
      <c r="E2810" s="22"/>
      <c r="F2810" s="22"/>
      <c r="G2810" s="22"/>
      <c r="H2810" s="183"/>
      <c r="I2810" s="183"/>
      <c r="J2810" s="22"/>
      <c r="K2810" s="191" t="e">
        <f aca="false">VLOOKUP('Altri Costi'!J2810,Legenda!$D$1:$F$258,2)</f>
        <v>#N/A</v>
      </c>
      <c r="L2810" s="22"/>
      <c r="M2810" s="22"/>
      <c r="N2810" s="203"/>
      <c r="O2810" s="183"/>
      <c r="P2810" s="22"/>
      <c r="Q2810" s="203"/>
      <c r="R2810" s="183"/>
      <c r="S2810" s="184" t="n">
        <f aca="false">'Piano Finanziario Annuale'!$F$6</f>
        <v>0</v>
      </c>
      <c r="T2810" s="185" t="n">
        <v>0</v>
      </c>
      <c r="U2810" s="186"/>
      <c r="V2810" s="187" t="n">
        <f aca="false">(T2810*U2810)</f>
        <v>0</v>
      </c>
      <c r="W2810" s="185" t="n">
        <v>0</v>
      </c>
      <c r="X2810" s="185" t="n">
        <f aca="false">IF(OR(S2810="sì",S2810="forfettario 190"),SUM(T2810+W2810),SUM(T2810+V2810+W2810))</f>
        <v>0</v>
      </c>
      <c r="Y2810" s="205"/>
      <c r="Z2810" s="205"/>
      <c r="AA2810" s="206"/>
      <c r="AB2810" s="189" t="n">
        <f aca="false">IF(AA2810="SI",X2810,0)</f>
        <v>0</v>
      </c>
      <c r="AC2810" s="207"/>
      <c r="AD2810" s="207"/>
      <c r="AE2810" s="207"/>
      <c r="AF2810" s="207"/>
      <c r="AG2810" s="207"/>
      <c r="AH2810" s="208"/>
    </row>
    <row r="2811" customFormat="false" ht="13.5" hidden="false" customHeight="true" outlineLevel="0" collapsed="false">
      <c r="A2811" s="22" t="n">
        <v>2810</v>
      </c>
      <c r="B2811" s="180"/>
      <c r="C2811" s="22"/>
      <c r="D2811" s="22"/>
      <c r="E2811" s="22"/>
      <c r="F2811" s="22"/>
      <c r="G2811" s="22"/>
      <c r="H2811" s="183"/>
      <c r="I2811" s="183"/>
      <c r="J2811" s="22"/>
      <c r="K2811" s="191" t="e">
        <f aca="false">VLOOKUP('Altri Costi'!J2811,Legenda!$D$1:$F$258,2)</f>
        <v>#N/A</v>
      </c>
      <c r="L2811" s="22"/>
      <c r="M2811" s="22"/>
      <c r="N2811" s="203"/>
      <c r="O2811" s="183"/>
      <c r="P2811" s="22"/>
      <c r="Q2811" s="203"/>
      <c r="R2811" s="183"/>
      <c r="S2811" s="184" t="n">
        <f aca="false">'Piano Finanziario Annuale'!$F$6</f>
        <v>0</v>
      </c>
      <c r="T2811" s="185" t="n">
        <v>0</v>
      </c>
      <c r="U2811" s="186"/>
      <c r="V2811" s="187" t="n">
        <f aca="false">(T2811*U2811)</f>
        <v>0</v>
      </c>
      <c r="W2811" s="185" t="n">
        <v>0</v>
      </c>
      <c r="X2811" s="185" t="n">
        <f aca="false">IF(OR(S2811="sì",S2811="forfettario 190"),SUM(T2811+W2811),SUM(T2811+V2811+W2811))</f>
        <v>0</v>
      </c>
      <c r="Y2811" s="205"/>
      <c r="Z2811" s="205"/>
      <c r="AA2811" s="206"/>
      <c r="AB2811" s="189" t="n">
        <f aca="false">IF(AA2811="SI",X2811,0)</f>
        <v>0</v>
      </c>
      <c r="AC2811" s="207"/>
      <c r="AD2811" s="207"/>
      <c r="AE2811" s="207"/>
      <c r="AF2811" s="207"/>
      <c r="AG2811" s="207"/>
      <c r="AH2811" s="208"/>
    </row>
    <row r="2812" customFormat="false" ht="13.5" hidden="false" customHeight="true" outlineLevel="0" collapsed="false">
      <c r="A2812" s="22" t="n">
        <v>2811</v>
      </c>
      <c r="B2812" s="180"/>
      <c r="C2812" s="22"/>
      <c r="D2812" s="22"/>
      <c r="E2812" s="22"/>
      <c r="F2812" s="22"/>
      <c r="G2812" s="22"/>
      <c r="H2812" s="183"/>
      <c r="I2812" s="183"/>
      <c r="J2812" s="22"/>
      <c r="K2812" s="191" t="e">
        <f aca="false">VLOOKUP('Altri Costi'!J2812,Legenda!$D$1:$F$258,2)</f>
        <v>#N/A</v>
      </c>
      <c r="L2812" s="22"/>
      <c r="M2812" s="22"/>
      <c r="N2812" s="203"/>
      <c r="O2812" s="183"/>
      <c r="P2812" s="22"/>
      <c r="Q2812" s="203"/>
      <c r="R2812" s="183"/>
      <c r="S2812" s="184" t="n">
        <f aca="false">'Piano Finanziario Annuale'!$F$6</f>
        <v>0</v>
      </c>
      <c r="T2812" s="185" t="n">
        <v>0</v>
      </c>
      <c r="U2812" s="186"/>
      <c r="V2812" s="187" t="n">
        <f aca="false">(T2812*U2812)</f>
        <v>0</v>
      </c>
      <c r="W2812" s="185" t="n">
        <v>0</v>
      </c>
      <c r="X2812" s="185" t="n">
        <f aca="false">IF(OR(S2812="sì",S2812="forfettario 190"),SUM(T2812+W2812),SUM(T2812+V2812+W2812))</f>
        <v>0</v>
      </c>
      <c r="Y2812" s="205"/>
      <c r="Z2812" s="205"/>
      <c r="AA2812" s="206"/>
      <c r="AB2812" s="189" t="n">
        <f aca="false">IF(AA2812="SI",X2812,0)</f>
        <v>0</v>
      </c>
      <c r="AC2812" s="207"/>
      <c r="AD2812" s="207"/>
      <c r="AE2812" s="207"/>
      <c r="AF2812" s="207"/>
      <c r="AG2812" s="207"/>
      <c r="AH2812" s="208"/>
    </row>
    <row r="2813" customFormat="false" ht="13.5" hidden="false" customHeight="true" outlineLevel="0" collapsed="false">
      <c r="A2813" s="22" t="n">
        <v>2812</v>
      </c>
      <c r="B2813" s="180"/>
      <c r="C2813" s="22"/>
      <c r="D2813" s="22"/>
      <c r="E2813" s="22"/>
      <c r="F2813" s="22"/>
      <c r="G2813" s="22"/>
      <c r="H2813" s="183"/>
      <c r="I2813" s="183"/>
      <c r="J2813" s="22"/>
      <c r="K2813" s="191" t="e">
        <f aca="false">VLOOKUP('Altri Costi'!J2813,Legenda!$D$1:$F$258,2)</f>
        <v>#N/A</v>
      </c>
      <c r="L2813" s="22"/>
      <c r="M2813" s="22"/>
      <c r="N2813" s="203"/>
      <c r="O2813" s="183"/>
      <c r="P2813" s="22"/>
      <c r="Q2813" s="203"/>
      <c r="R2813" s="183"/>
      <c r="S2813" s="184" t="n">
        <f aca="false">'Piano Finanziario Annuale'!$F$6</f>
        <v>0</v>
      </c>
      <c r="T2813" s="185" t="n">
        <v>0</v>
      </c>
      <c r="U2813" s="186"/>
      <c r="V2813" s="187" t="n">
        <f aca="false">(T2813*U2813)</f>
        <v>0</v>
      </c>
      <c r="W2813" s="185" t="n">
        <v>0</v>
      </c>
      <c r="X2813" s="185" t="n">
        <f aca="false">IF(OR(S2813="sì",S2813="forfettario 190"),SUM(T2813+W2813),SUM(T2813+V2813+W2813))</f>
        <v>0</v>
      </c>
      <c r="Y2813" s="205"/>
      <c r="Z2813" s="205"/>
      <c r="AA2813" s="206"/>
      <c r="AB2813" s="189" t="n">
        <f aca="false">IF(AA2813="SI",X2813,0)</f>
        <v>0</v>
      </c>
      <c r="AC2813" s="207"/>
      <c r="AD2813" s="207"/>
      <c r="AE2813" s="207"/>
      <c r="AF2813" s="207"/>
      <c r="AG2813" s="207"/>
      <c r="AH2813" s="208"/>
    </row>
    <row r="2814" customFormat="false" ht="13.5" hidden="false" customHeight="true" outlineLevel="0" collapsed="false">
      <c r="A2814" s="22" t="n">
        <v>2813</v>
      </c>
      <c r="B2814" s="180"/>
      <c r="C2814" s="22"/>
      <c r="D2814" s="22"/>
      <c r="E2814" s="22"/>
      <c r="F2814" s="22"/>
      <c r="G2814" s="22"/>
      <c r="H2814" s="183"/>
      <c r="I2814" s="183"/>
      <c r="J2814" s="22"/>
      <c r="K2814" s="191" t="e">
        <f aca="false">VLOOKUP('Altri Costi'!J2814,Legenda!$D$1:$F$258,2)</f>
        <v>#N/A</v>
      </c>
      <c r="L2814" s="22"/>
      <c r="M2814" s="22"/>
      <c r="N2814" s="203"/>
      <c r="O2814" s="183"/>
      <c r="P2814" s="22"/>
      <c r="Q2814" s="203"/>
      <c r="R2814" s="183"/>
      <c r="S2814" s="184" t="n">
        <f aca="false">'Piano Finanziario Annuale'!$F$6</f>
        <v>0</v>
      </c>
      <c r="T2814" s="185" t="n">
        <v>0</v>
      </c>
      <c r="U2814" s="186"/>
      <c r="V2814" s="187" t="n">
        <f aca="false">(T2814*U2814)</f>
        <v>0</v>
      </c>
      <c r="W2814" s="185" t="n">
        <v>0</v>
      </c>
      <c r="X2814" s="185" t="n">
        <f aca="false">IF(OR(S2814="sì",S2814="forfettario 190"),SUM(T2814+W2814),SUM(T2814+V2814+W2814))</f>
        <v>0</v>
      </c>
      <c r="Y2814" s="205"/>
      <c r="Z2814" s="205"/>
      <c r="AA2814" s="206"/>
      <c r="AB2814" s="189" t="n">
        <f aca="false">IF(AA2814="SI",X2814,0)</f>
        <v>0</v>
      </c>
      <c r="AC2814" s="207"/>
      <c r="AD2814" s="207"/>
      <c r="AE2814" s="207"/>
      <c r="AF2814" s="207"/>
      <c r="AG2814" s="207"/>
      <c r="AH2814" s="208"/>
    </row>
    <row r="2815" customFormat="false" ht="13.5" hidden="false" customHeight="true" outlineLevel="0" collapsed="false">
      <c r="A2815" s="22" t="n">
        <v>2814</v>
      </c>
      <c r="B2815" s="180"/>
      <c r="C2815" s="22"/>
      <c r="D2815" s="22"/>
      <c r="E2815" s="22"/>
      <c r="F2815" s="22"/>
      <c r="G2815" s="22"/>
      <c r="H2815" s="183"/>
      <c r="I2815" s="183"/>
      <c r="J2815" s="22"/>
      <c r="K2815" s="191" t="e">
        <f aca="false">VLOOKUP('Altri Costi'!J2815,Legenda!$D$1:$F$258,2)</f>
        <v>#N/A</v>
      </c>
      <c r="L2815" s="22"/>
      <c r="M2815" s="22"/>
      <c r="N2815" s="203"/>
      <c r="O2815" s="183"/>
      <c r="P2815" s="22"/>
      <c r="Q2815" s="203"/>
      <c r="R2815" s="183"/>
      <c r="S2815" s="184" t="n">
        <f aca="false">'Piano Finanziario Annuale'!$F$6</f>
        <v>0</v>
      </c>
      <c r="T2815" s="185" t="n">
        <v>0</v>
      </c>
      <c r="U2815" s="186"/>
      <c r="V2815" s="187" t="n">
        <f aca="false">(T2815*U2815)</f>
        <v>0</v>
      </c>
      <c r="W2815" s="185" t="n">
        <v>0</v>
      </c>
      <c r="X2815" s="185" t="n">
        <f aca="false">IF(OR(S2815="sì",S2815="forfettario 190"),SUM(T2815+W2815),SUM(T2815+V2815+W2815))</f>
        <v>0</v>
      </c>
      <c r="Y2815" s="205"/>
      <c r="Z2815" s="205"/>
      <c r="AA2815" s="206"/>
      <c r="AB2815" s="189" t="n">
        <f aca="false">IF(AA2815="SI",X2815,0)</f>
        <v>0</v>
      </c>
      <c r="AC2815" s="207"/>
      <c r="AD2815" s="207"/>
      <c r="AE2815" s="207"/>
      <c r="AF2815" s="207"/>
      <c r="AG2815" s="207"/>
      <c r="AH2815" s="208"/>
    </row>
    <row r="2816" customFormat="false" ht="13.5" hidden="false" customHeight="true" outlineLevel="0" collapsed="false">
      <c r="A2816" s="22" t="n">
        <v>2815</v>
      </c>
      <c r="B2816" s="180"/>
      <c r="C2816" s="22"/>
      <c r="D2816" s="22"/>
      <c r="E2816" s="22"/>
      <c r="F2816" s="22"/>
      <c r="G2816" s="22"/>
      <c r="H2816" s="183"/>
      <c r="I2816" s="183"/>
      <c r="J2816" s="22"/>
      <c r="K2816" s="191" t="e">
        <f aca="false">VLOOKUP('Altri Costi'!J2816,Legenda!$D$1:$F$258,2)</f>
        <v>#N/A</v>
      </c>
      <c r="L2816" s="22"/>
      <c r="M2816" s="22"/>
      <c r="N2816" s="203"/>
      <c r="O2816" s="183"/>
      <c r="P2816" s="22"/>
      <c r="Q2816" s="203"/>
      <c r="R2816" s="183"/>
      <c r="S2816" s="184" t="n">
        <f aca="false">'Piano Finanziario Annuale'!$F$6</f>
        <v>0</v>
      </c>
      <c r="T2816" s="185" t="n">
        <v>0</v>
      </c>
      <c r="U2816" s="186"/>
      <c r="V2816" s="187" t="n">
        <f aca="false">(T2816*U2816)</f>
        <v>0</v>
      </c>
      <c r="W2816" s="185" t="n">
        <v>0</v>
      </c>
      <c r="X2816" s="185" t="n">
        <f aca="false">IF(OR(S2816="sì",S2816="forfettario 190"),SUM(T2816+W2816),SUM(T2816+V2816+W2816))</f>
        <v>0</v>
      </c>
      <c r="Y2816" s="205"/>
      <c r="Z2816" s="205"/>
      <c r="AA2816" s="206"/>
      <c r="AB2816" s="189" t="n">
        <f aca="false">IF(AA2816="SI",X2816,0)</f>
        <v>0</v>
      </c>
      <c r="AC2816" s="207"/>
      <c r="AD2816" s="207"/>
      <c r="AE2816" s="207"/>
      <c r="AF2816" s="207"/>
      <c r="AG2816" s="207"/>
      <c r="AH2816" s="208"/>
    </row>
    <row r="2817" customFormat="false" ht="13.5" hidden="false" customHeight="true" outlineLevel="0" collapsed="false">
      <c r="A2817" s="22" t="n">
        <v>2816</v>
      </c>
      <c r="B2817" s="180"/>
      <c r="C2817" s="22"/>
      <c r="D2817" s="22"/>
      <c r="E2817" s="22"/>
      <c r="F2817" s="22"/>
      <c r="G2817" s="22"/>
      <c r="H2817" s="183"/>
      <c r="I2817" s="183"/>
      <c r="J2817" s="22"/>
      <c r="K2817" s="191" t="e">
        <f aca="false">VLOOKUP('Altri Costi'!J2817,Legenda!$D$1:$F$258,2)</f>
        <v>#N/A</v>
      </c>
      <c r="L2817" s="22"/>
      <c r="M2817" s="22"/>
      <c r="N2817" s="203"/>
      <c r="O2817" s="183"/>
      <c r="P2817" s="22"/>
      <c r="Q2817" s="203"/>
      <c r="R2817" s="183"/>
      <c r="S2817" s="184" t="n">
        <f aca="false">'Piano Finanziario Annuale'!$F$6</f>
        <v>0</v>
      </c>
      <c r="T2817" s="185" t="n">
        <v>0</v>
      </c>
      <c r="U2817" s="186"/>
      <c r="V2817" s="187" t="n">
        <f aca="false">(T2817*U2817)</f>
        <v>0</v>
      </c>
      <c r="W2817" s="185" t="n">
        <v>0</v>
      </c>
      <c r="X2817" s="185" t="n">
        <f aca="false">IF(OR(S2817="sì",S2817="forfettario 190"),SUM(T2817+W2817),SUM(T2817+V2817+W2817))</f>
        <v>0</v>
      </c>
      <c r="Y2817" s="205"/>
      <c r="Z2817" s="205"/>
      <c r="AA2817" s="206"/>
      <c r="AB2817" s="189" t="n">
        <f aca="false">IF(AA2817="SI",X2817,0)</f>
        <v>0</v>
      </c>
      <c r="AC2817" s="207"/>
      <c r="AD2817" s="207"/>
      <c r="AE2817" s="207"/>
      <c r="AF2817" s="207"/>
      <c r="AG2817" s="207"/>
      <c r="AH2817" s="208"/>
    </row>
    <row r="2818" customFormat="false" ht="13.5" hidden="false" customHeight="true" outlineLevel="0" collapsed="false">
      <c r="A2818" s="22" t="n">
        <v>2817</v>
      </c>
      <c r="B2818" s="180"/>
      <c r="C2818" s="22"/>
      <c r="D2818" s="22"/>
      <c r="E2818" s="22"/>
      <c r="F2818" s="22"/>
      <c r="G2818" s="22"/>
      <c r="H2818" s="183"/>
      <c r="I2818" s="183"/>
      <c r="J2818" s="22"/>
      <c r="K2818" s="191" t="e">
        <f aca="false">VLOOKUP('Altri Costi'!J2818,Legenda!$D$1:$F$258,2)</f>
        <v>#N/A</v>
      </c>
      <c r="L2818" s="22"/>
      <c r="M2818" s="22"/>
      <c r="N2818" s="203"/>
      <c r="O2818" s="183"/>
      <c r="P2818" s="22"/>
      <c r="Q2818" s="203"/>
      <c r="R2818" s="183"/>
      <c r="S2818" s="184" t="n">
        <f aca="false">'Piano Finanziario Annuale'!$F$6</f>
        <v>0</v>
      </c>
      <c r="T2818" s="185" t="n">
        <v>0</v>
      </c>
      <c r="U2818" s="186"/>
      <c r="V2818" s="187" t="n">
        <f aca="false">(T2818*U2818)</f>
        <v>0</v>
      </c>
      <c r="W2818" s="185" t="n">
        <v>0</v>
      </c>
      <c r="X2818" s="185" t="n">
        <f aca="false">IF(OR(S2818="sì",S2818="forfettario 190"),SUM(T2818+W2818),SUM(T2818+V2818+W2818))</f>
        <v>0</v>
      </c>
      <c r="Y2818" s="205"/>
      <c r="Z2818" s="205"/>
      <c r="AA2818" s="206"/>
      <c r="AB2818" s="189" t="n">
        <f aca="false">IF(AA2818="SI",X2818,0)</f>
        <v>0</v>
      </c>
      <c r="AC2818" s="207"/>
      <c r="AD2818" s="207"/>
      <c r="AE2818" s="207"/>
      <c r="AF2818" s="207"/>
      <c r="AG2818" s="207"/>
      <c r="AH2818" s="208"/>
    </row>
    <row r="2819" customFormat="false" ht="13.5" hidden="false" customHeight="true" outlineLevel="0" collapsed="false">
      <c r="A2819" s="22" t="n">
        <v>2818</v>
      </c>
      <c r="B2819" s="180"/>
      <c r="C2819" s="22"/>
      <c r="D2819" s="22"/>
      <c r="E2819" s="22"/>
      <c r="F2819" s="22"/>
      <c r="G2819" s="22"/>
      <c r="H2819" s="183"/>
      <c r="I2819" s="183"/>
      <c r="J2819" s="22"/>
      <c r="K2819" s="191" t="e">
        <f aca="false">VLOOKUP('Altri Costi'!J2819,Legenda!$D$1:$F$258,2)</f>
        <v>#N/A</v>
      </c>
      <c r="L2819" s="22"/>
      <c r="M2819" s="22"/>
      <c r="N2819" s="203"/>
      <c r="O2819" s="183"/>
      <c r="P2819" s="22"/>
      <c r="Q2819" s="203"/>
      <c r="R2819" s="183"/>
      <c r="S2819" s="184" t="n">
        <f aca="false">'Piano Finanziario Annuale'!$F$6</f>
        <v>0</v>
      </c>
      <c r="T2819" s="185" t="n">
        <v>0</v>
      </c>
      <c r="U2819" s="186"/>
      <c r="V2819" s="187" t="n">
        <f aca="false">(T2819*U2819)</f>
        <v>0</v>
      </c>
      <c r="W2819" s="185" t="n">
        <v>0</v>
      </c>
      <c r="X2819" s="185" t="n">
        <f aca="false">IF(OR(S2819="sì",S2819="forfettario 190"),SUM(T2819+W2819),SUM(T2819+V2819+W2819))</f>
        <v>0</v>
      </c>
      <c r="Y2819" s="205"/>
      <c r="Z2819" s="205"/>
      <c r="AA2819" s="206"/>
      <c r="AB2819" s="189" t="n">
        <f aca="false">IF(AA2819="SI",X2819,0)</f>
        <v>0</v>
      </c>
      <c r="AC2819" s="207"/>
      <c r="AD2819" s="207"/>
      <c r="AE2819" s="207"/>
      <c r="AF2819" s="207"/>
      <c r="AG2819" s="207"/>
      <c r="AH2819" s="208"/>
    </row>
    <row r="2820" customFormat="false" ht="13.5" hidden="false" customHeight="true" outlineLevel="0" collapsed="false">
      <c r="A2820" s="22" t="n">
        <v>2819</v>
      </c>
      <c r="B2820" s="180"/>
      <c r="C2820" s="22"/>
      <c r="D2820" s="22"/>
      <c r="E2820" s="22"/>
      <c r="F2820" s="22"/>
      <c r="G2820" s="22"/>
      <c r="H2820" s="183"/>
      <c r="I2820" s="183"/>
      <c r="J2820" s="22"/>
      <c r="K2820" s="191" t="e">
        <f aca="false">VLOOKUP('Altri Costi'!J2820,Legenda!$D$1:$F$258,2)</f>
        <v>#N/A</v>
      </c>
      <c r="L2820" s="22"/>
      <c r="M2820" s="22"/>
      <c r="N2820" s="203"/>
      <c r="O2820" s="183"/>
      <c r="P2820" s="22"/>
      <c r="Q2820" s="203"/>
      <c r="R2820" s="183"/>
      <c r="S2820" s="184" t="n">
        <f aca="false">'Piano Finanziario Annuale'!$F$6</f>
        <v>0</v>
      </c>
      <c r="T2820" s="185" t="n">
        <v>0</v>
      </c>
      <c r="U2820" s="186"/>
      <c r="V2820" s="187" t="n">
        <f aca="false">(T2820*U2820)</f>
        <v>0</v>
      </c>
      <c r="W2820" s="185" t="n">
        <v>0</v>
      </c>
      <c r="X2820" s="185" t="n">
        <f aca="false">IF(OR(S2820="sì",S2820="forfettario 190"),SUM(T2820+W2820),SUM(T2820+V2820+W2820))</f>
        <v>0</v>
      </c>
      <c r="Y2820" s="205"/>
      <c r="Z2820" s="205"/>
      <c r="AA2820" s="206"/>
      <c r="AB2820" s="189" t="n">
        <f aca="false">IF(AA2820="SI",X2820,0)</f>
        <v>0</v>
      </c>
      <c r="AC2820" s="207"/>
      <c r="AD2820" s="207"/>
      <c r="AE2820" s="207"/>
      <c r="AF2820" s="207"/>
      <c r="AG2820" s="207"/>
      <c r="AH2820" s="208"/>
    </row>
    <row r="2821" customFormat="false" ht="13.5" hidden="false" customHeight="true" outlineLevel="0" collapsed="false">
      <c r="A2821" s="22" t="n">
        <v>2820</v>
      </c>
      <c r="B2821" s="180"/>
      <c r="C2821" s="22"/>
      <c r="D2821" s="22"/>
      <c r="E2821" s="22"/>
      <c r="F2821" s="22"/>
      <c r="G2821" s="22"/>
      <c r="H2821" s="183"/>
      <c r="I2821" s="183"/>
      <c r="J2821" s="22"/>
      <c r="K2821" s="191" t="e">
        <f aca="false">VLOOKUP('Altri Costi'!J2821,Legenda!$D$1:$F$258,2)</f>
        <v>#N/A</v>
      </c>
      <c r="L2821" s="22"/>
      <c r="M2821" s="22"/>
      <c r="N2821" s="203"/>
      <c r="O2821" s="183"/>
      <c r="P2821" s="22"/>
      <c r="Q2821" s="203"/>
      <c r="R2821" s="183"/>
      <c r="S2821" s="184" t="n">
        <f aca="false">'Piano Finanziario Annuale'!$F$6</f>
        <v>0</v>
      </c>
      <c r="T2821" s="185" t="n">
        <v>0</v>
      </c>
      <c r="U2821" s="186"/>
      <c r="V2821" s="187" t="n">
        <f aca="false">(T2821*U2821)</f>
        <v>0</v>
      </c>
      <c r="W2821" s="185" t="n">
        <v>0</v>
      </c>
      <c r="X2821" s="185" t="n">
        <f aca="false">IF(OR(S2821="sì",S2821="forfettario 190"),SUM(T2821+W2821),SUM(T2821+V2821+W2821))</f>
        <v>0</v>
      </c>
      <c r="Y2821" s="205"/>
      <c r="Z2821" s="205"/>
      <c r="AA2821" s="206"/>
      <c r="AB2821" s="189" t="n">
        <f aca="false">IF(AA2821="SI",X2821,0)</f>
        <v>0</v>
      </c>
      <c r="AC2821" s="207"/>
      <c r="AD2821" s="207"/>
      <c r="AE2821" s="207"/>
      <c r="AF2821" s="207"/>
      <c r="AG2821" s="207"/>
      <c r="AH2821" s="208"/>
    </row>
    <row r="2822" customFormat="false" ht="13.5" hidden="false" customHeight="true" outlineLevel="0" collapsed="false">
      <c r="A2822" s="22" t="n">
        <v>2821</v>
      </c>
      <c r="B2822" s="180"/>
      <c r="C2822" s="22"/>
      <c r="D2822" s="22"/>
      <c r="E2822" s="22"/>
      <c r="F2822" s="22"/>
      <c r="G2822" s="22"/>
      <c r="H2822" s="183"/>
      <c r="I2822" s="183"/>
      <c r="J2822" s="22"/>
      <c r="K2822" s="191" t="e">
        <f aca="false">VLOOKUP('Altri Costi'!J2822,Legenda!$D$1:$F$258,2)</f>
        <v>#N/A</v>
      </c>
      <c r="L2822" s="22"/>
      <c r="M2822" s="22"/>
      <c r="N2822" s="203"/>
      <c r="O2822" s="183"/>
      <c r="P2822" s="22"/>
      <c r="Q2822" s="203"/>
      <c r="R2822" s="183"/>
      <c r="S2822" s="184" t="n">
        <f aca="false">'Piano Finanziario Annuale'!$F$6</f>
        <v>0</v>
      </c>
      <c r="T2822" s="185" t="n">
        <v>0</v>
      </c>
      <c r="U2822" s="186"/>
      <c r="V2822" s="187" t="n">
        <f aca="false">(T2822*U2822)</f>
        <v>0</v>
      </c>
      <c r="W2822" s="185" t="n">
        <v>0</v>
      </c>
      <c r="X2822" s="185" t="n">
        <f aca="false">IF(OR(S2822="sì",S2822="forfettario 190"),SUM(T2822+W2822),SUM(T2822+V2822+W2822))</f>
        <v>0</v>
      </c>
      <c r="Y2822" s="205"/>
      <c r="Z2822" s="205"/>
      <c r="AA2822" s="206"/>
      <c r="AB2822" s="189" t="n">
        <f aca="false">IF(AA2822="SI",X2822,0)</f>
        <v>0</v>
      </c>
      <c r="AC2822" s="207"/>
      <c r="AD2822" s="207"/>
      <c r="AE2822" s="207"/>
      <c r="AF2822" s="207"/>
      <c r="AG2822" s="207"/>
      <c r="AH2822" s="208"/>
    </row>
    <row r="2823" customFormat="false" ht="13.5" hidden="false" customHeight="true" outlineLevel="0" collapsed="false">
      <c r="A2823" s="22" t="n">
        <v>2822</v>
      </c>
      <c r="B2823" s="180"/>
      <c r="C2823" s="22"/>
      <c r="D2823" s="22"/>
      <c r="E2823" s="22"/>
      <c r="F2823" s="22"/>
      <c r="G2823" s="22"/>
      <c r="H2823" s="183"/>
      <c r="I2823" s="183"/>
      <c r="J2823" s="22"/>
      <c r="K2823" s="191" t="e">
        <f aca="false">VLOOKUP('Altri Costi'!J2823,Legenda!$D$1:$F$258,2)</f>
        <v>#N/A</v>
      </c>
      <c r="L2823" s="22"/>
      <c r="M2823" s="22"/>
      <c r="N2823" s="203"/>
      <c r="O2823" s="183"/>
      <c r="P2823" s="22"/>
      <c r="Q2823" s="203"/>
      <c r="R2823" s="183"/>
      <c r="S2823" s="184" t="n">
        <f aca="false">'Piano Finanziario Annuale'!$F$6</f>
        <v>0</v>
      </c>
      <c r="T2823" s="185" t="n">
        <v>0</v>
      </c>
      <c r="U2823" s="186"/>
      <c r="V2823" s="187" t="n">
        <f aca="false">(T2823*U2823)</f>
        <v>0</v>
      </c>
      <c r="W2823" s="185" t="n">
        <v>0</v>
      </c>
      <c r="X2823" s="185" t="n">
        <f aca="false">IF(OR(S2823="sì",S2823="forfettario 190"),SUM(T2823+W2823),SUM(T2823+V2823+W2823))</f>
        <v>0</v>
      </c>
      <c r="Y2823" s="205"/>
      <c r="Z2823" s="205"/>
      <c r="AA2823" s="206"/>
      <c r="AB2823" s="189" t="n">
        <f aca="false">IF(AA2823="SI",X2823,0)</f>
        <v>0</v>
      </c>
      <c r="AC2823" s="207"/>
      <c r="AD2823" s="207"/>
      <c r="AE2823" s="207"/>
      <c r="AF2823" s="207"/>
      <c r="AG2823" s="207"/>
      <c r="AH2823" s="208"/>
    </row>
    <row r="2824" customFormat="false" ht="13.5" hidden="false" customHeight="true" outlineLevel="0" collapsed="false">
      <c r="A2824" s="22" t="n">
        <v>2823</v>
      </c>
      <c r="B2824" s="180"/>
      <c r="C2824" s="22"/>
      <c r="D2824" s="22"/>
      <c r="E2824" s="22"/>
      <c r="F2824" s="22"/>
      <c r="G2824" s="22"/>
      <c r="H2824" s="183"/>
      <c r="I2824" s="183"/>
      <c r="J2824" s="22"/>
      <c r="K2824" s="191" t="e">
        <f aca="false">VLOOKUP('Altri Costi'!J2824,Legenda!$D$1:$F$258,2)</f>
        <v>#N/A</v>
      </c>
      <c r="L2824" s="22"/>
      <c r="M2824" s="22"/>
      <c r="N2824" s="203"/>
      <c r="O2824" s="183"/>
      <c r="P2824" s="22"/>
      <c r="Q2824" s="203"/>
      <c r="R2824" s="183"/>
      <c r="S2824" s="184" t="n">
        <f aca="false">'Piano Finanziario Annuale'!$F$6</f>
        <v>0</v>
      </c>
      <c r="T2824" s="185" t="n">
        <v>0</v>
      </c>
      <c r="U2824" s="186"/>
      <c r="V2824" s="187" t="n">
        <f aca="false">(T2824*U2824)</f>
        <v>0</v>
      </c>
      <c r="W2824" s="185" t="n">
        <v>0</v>
      </c>
      <c r="X2824" s="185" t="n">
        <f aca="false">IF(OR(S2824="sì",S2824="forfettario 190"),SUM(T2824+W2824),SUM(T2824+V2824+W2824))</f>
        <v>0</v>
      </c>
      <c r="Y2824" s="205"/>
      <c r="Z2824" s="205"/>
      <c r="AA2824" s="206"/>
      <c r="AB2824" s="189" t="n">
        <f aca="false">IF(AA2824="SI",X2824,0)</f>
        <v>0</v>
      </c>
      <c r="AC2824" s="207"/>
      <c r="AD2824" s="207"/>
      <c r="AE2824" s="207"/>
      <c r="AF2824" s="207"/>
      <c r="AG2824" s="207"/>
      <c r="AH2824" s="208"/>
    </row>
    <row r="2825" customFormat="false" ht="13.5" hidden="false" customHeight="true" outlineLevel="0" collapsed="false">
      <c r="A2825" s="22" t="n">
        <v>2824</v>
      </c>
      <c r="B2825" s="180"/>
      <c r="C2825" s="22"/>
      <c r="D2825" s="22"/>
      <c r="E2825" s="22"/>
      <c r="F2825" s="22"/>
      <c r="G2825" s="22"/>
      <c r="H2825" s="183"/>
      <c r="I2825" s="183"/>
      <c r="J2825" s="22"/>
      <c r="K2825" s="191" t="e">
        <f aca="false">VLOOKUP('Altri Costi'!J2825,Legenda!$D$1:$F$258,2)</f>
        <v>#N/A</v>
      </c>
      <c r="L2825" s="22"/>
      <c r="M2825" s="22"/>
      <c r="N2825" s="203"/>
      <c r="O2825" s="183"/>
      <c r="P2825" s="22"/>
      <c r="Q2825" s="203"/>
      <c r="R2825" s="183"/>
      <c r="S2825" s="184" t="n">
        <f aca="false">'Piano Finanziario Annuale'!$F$6</f>
        <v>0</v>
      </c>
      <c r="T2825" s="185" t="n">
        <v>0</v>
      </c>
      <c r="U2825" s="186"/>
      <c r="V2825" s="187" t="n">
        <f aca="false">(T2825*U2825)</f>
        <v>0</v>
      </c>
      <c r="W2825" s="185" t="n">
        <v>0</v>
      </c>
      <c r="X2825" s="185" t="n">
        <f aca="false">IF(OR(S2825="sì",S2825="forfettario 190"),SUM(T2825+W2825),SUM(T2825+V2825+W2825))</f>
        <v>0</v>
      </c>
      <c r="Y2825" s="205"/>
      <c r="Z2825" s="205"/>
      <c r="AA2825" s="206"/>
      <c r="AB2825" s="189" t="n">
        <f aca="false">IF(AA2825="SI",X2825,0)</f>
        <v>0</v>
      </c>
      <c r="AC2825" s="207"/>
      <c r="AD2825" s="207"/>
      <c r="AE2825" s="207"/>
      <c r="AF2825" s="207"/>
      <c r="AG2825" s="207"/>
      <c r="AH2825" s="208"/>
    </row>
    <row r="2826" customFormat="false" ht="13.5" hidden="false" customHeight="true" outlineLevel="0" collapsed="false">
      <c r="A2826" s="22" t="n">
        <v>2825</v>
      </c>
      <c r="B2826" s="180"/>
      <c r="C2826" s="22"/>
      <c r="D2826" s="22"/>
      <c r="E2826" s="22"/>
      <c r="F2826" s="22"/>
      <c r="G2826" s="22"/>
      <c r="H2826" s="183"/>
      <c r="I2826" s="183"/>
      <c r="J2826" s="22"/>
      <c r="K2826" s="191" t="e">
        <f aca="false">VLOOKUP('Altri Costi'!J2826,Legenda!$D$1:$F$258,2)</f>
        <v>#N/A</v>
      </c>
      <c r="L2826" s="22"/>
      <c r="M2826" s="22"/>
      <c r="N2826" s="203"/>
      <c r="O2826" s="183"/>
      <c r="P2826" s="22"/>
      <c r="Q2826" s="203"/>
      <c r="R2826" s="183"/>
      <c r="S2826" s="184" t="n">
        <f aca="false">'Piano Finanziario Annuale'!$F$6</f>
        <v>0</v>
      </c>
      <c r="T2826" s="185" t="n">
        <v>0</v>
      </c>
      <c r="U2826" s="186"/>
      <c r="V2826" s="187" t="n">
        <f aca="false">(T2826*U2826)</f>
        <v>0</v>
      </c>
      <c r="W2826" s="185" t="n">
        <v>0</v>
      </c>
      <c r="X2826" s="185" t="n">
        <f aca="false">IF(OR(S2826="sì",S2826="forfettario 190"),SUM(T2826+W2826),SUM(T2826+V2826+W2826))</f>
        <v>0</v>
      </c>
      <c r="Y2826" s="205"/>
      <c r="Z2826" s="205"/>
      <c r="AA2826" s="206"/>
      <c r="AB2826" s="189" t="n">
        <f aca="false">IF(AA2826="SI",X2826,0)</f>
        <v>0</v>
      </c>
      <c r="AC2826" s="207"/>
      <c r="AD2826" s="207"/>
      <c r="AE2826" s="207"/>
      <c r="AF2826" s="207"/>
      <c r="AG2826" s="207"/>
      <c r="AH2826" s="208"/>
    </row>
    <row r="2827" customFormat="false" ht="13.5" hidden="false" customHeight="true" outlineLevel="0" collapsed="false">
      <c r="A2827" s="22" t="n">
        <v>2826</v>
      </c>
      <c r="B2827" s="180"/>
      <c r="C2827" s="22"/>
      <c r="D2827" s="22"/>
      <c r="E2827" s="22"/>
      <c r="F2827" s="22"/>
      <c r="G2827" s="22"/>
      <c r="H2827" s="183"/>
      <c r="I2827" s="183"/>
      <c r="J2827" s="22"/>
      <c r="K2827" s="191" t="e">
        <f aca="false">VLOOKUP('Altri Costi'!J2827,Legenda!$D$1:$F$258,2)</f>
        <v>#N/A</v>
      </c>
      <c r="L2827" s="22"/>
      <c r="M2827" s="22"/>
      <c r="N2827" s="203"/>
      <c r="O2827" s="183"/>
      <c r="P2827" s="22"/>
      <c r="Q2827" s="203"/>
      <c r="R2827" s="183"/>
      <c r="S2827" s="184" t="n">
        <f aca="false">'Piano Finanziario Annuale'!$F$6</f>
        <v>0</v>
      </c>
      <c r="T2827" s="185" t="n">
        <v>0</v>
      </c>
      <c r="U2827" s="186"/>
      <c r="V2827" s="187" t="n">
        <f aca="false">(T2827*U2827)</f>
        <v>0</v>
      </c>
      <c r="W2827" s="185" t="n">
        <v>0</v>
      </c>
      <c r="X2827" s="185" t="n">
        <f aca="false">IF(OR(S2827="sì",S2827="forfettario 190"),SUM(T2827+W2827),SUM(T2827+V2827+W2827))</f>
        <v>0</v>
      </c>
      <c r="Y2827" s="205"/>
      <c r="Z2827" s="205"/>
      <c r="AA2827" s="206"/>
      <c r="AB2827" s="189" t="n">
        <f aca="false">IF(AA2827="SI",X2827,0)</f>
        <v>0</v>
      </c>
      <c r="AC2827" s="207"/>
      <c r="AD2827" s="207"/>
      <c r="AE2827" s="207"/>
      <c r="AF2827" s="207"/>
      <c r="AG2827" s="207"/>
      <c r="AH2827" s="208"/>
    </row>
    <row r="2828" customFormat="false" ht="13.5" hidden="false" customHeight="true" outlineLevel="0" collapsed="false">
      <c r="A2828" s="22" t="n">
        <v>2827</v>
      </c>
      <c r="B2828" s="180"/>
      <c r="C2828" s="22"/>
      <c r="D2828" s="22"/>
      <c r="E2828" s="22"/>
      <c r="F2828" s="22"/>
      <c r="G2828" s="22"/>
      <c r="H2828" s="183"/>
      <c r="I2828" s="183"/>
      <c r="J2828" s="22"/>
      <c r="K2828" s="191" t="e">
        <f aca="false">VLOOKUP('Altri Costi'!J2828,Legenda!$D$1:$F$258,2)</f>
        <v>#N/A</v>
      </c>
      <c r="L2828" s="22"/>
      <c r="M2828" s="22"/>
      <c r="N2828" s="203"/>
      <c r="O2828" s="183"/>
      <c r="P2828" s="22"/>
      <c r="Q2828" s="203"/>
      <c r="R2828" s="183"/>
      <c r="S2828" s="184" t="n">
        <f aca="false">'Piano Finanziario Annuale'!$F$6</f>
        <v>0</v>
      </c>
      <c r="T2828" s="185" t="n">
        <v>0</v>
      </c>
      <c r="U2828" s="186"/>
      <c r="V2828" s="187" t="n">
        <f aca="false">(T2828*U2828)</f>
        <v>0</v>
      </c>
      <c r="W2828" s="185" t="n">
        <v>0</v>
      </c>
      <c r="X2828" s="185" t="n">
        <f aca="false">IF(OR(S2828="sì",S2828="forfettario 190"),SUM(T2828+W2828),SUM(T2828+V2828+W2828))</f>
        <v>0</v>
      </c>
      <c r="Y2828" s="205"/>
      <c r="Z2828" s="205"/>
      <c r="AA2828" s="206"/>
      <c r="AB2828" s="189" t="n">
        <f aca="false">IF(AA2828="SI",X2828,0)</f>
        <v>0</v>
      </c>
      <c r="AC2828" s="207"/>
      <c r="AD2828" s="207"/>
      <c r="AE2828" s="207"/>
      <c r="AF2828" s="207"/>
      <c r="AG2828" s="207"/>
      <c r="AH2828" s="208"/>
    </row>
    <row r="2829" customFormat="false" ht="13.5" hidden="false" customHeight="true" outlineLevel="0" collapsed="false">
      <c r="A2829" s="22" t="n">
        <v>2828</v>
      </c>
      <c r="B2829" s="180"/>
      <c r="C2829" s="22"/>
      <c r="D2829" s="22"/>
      <c r="E2829" s="22"/>
      <c r="F2829" s="22"/>
      <c r="G2829" s="22"/>
      <c r="H2829" s="183"/>
      <c r="I2829" s="183"/>
      <c r="J2829" s="22"/>
      <c r="K2829" s="191" t="e">
        <f aca="false">VLOOKUP('Altri Costi'!J2829,Legenda!$D$1:$F$258,2)</f>
        <v>#N/A</v>
      </c>
      <c r="L2829" s="22"/>
      <c r="M2829" s="22"/>
      <c r="N2829" s="203"/>
      <c r="O2829" s="183"/>
      <c r="P2829" s="22"/>
      <c r="Q2829" s="203"/>
      <c r="R2829" s="183"/>
      <c r="S2829" s="184" t="n">
        <f aca="false">'Piano Finanziario Annuale'!$F$6</f>
        <v>0</v>
      </c>
      <c r="T2829" s="185" t="n">
        <v>0</v>
      </c>
      <c r="U2829" s="186"/>
      <c r="V2829" s="187" t="n">
        <f aca="false">(T2829*U2829)</f>
        <v>0</v>
      </c>
      <c r="W2829" s="185" t="n">
        <v>0</v>
      </c>
      <c r="X2829" s="185" t="n">
        <f aca="false">IF(OR(S2829="sì",S2829="forfettario 190"),SUM(T2829+W2829),SUM(T2829+V2829+W2829))</f>
        <v>0</v>
      </c>
      <c r="Y2829" s="205"/>
      <c r="Z2829" s="205"/>
      <c r="AA2829" s="206"/>
      <c r="AB2829" s="189" t="n">
        <f aca="false">IF(AA2829="SI",X2829,0)</f>
        <v>0</v>
      </c>
      <c r="AC2829" s="207"/>
      <c r="AD2829" s="207"/>
      <c r="AE2829" s="207"/>
      <c r="AF2829" s="207"/>
      <c r="AG2829" s="207"/>
      <c r="AH2829" s="208"/>
    </row>
    <row r="2830" customFormat="false" ht="13.5" hidden="false" customHeight="true" outlineLevel="0" collapsed="false">
      <c r="A2830" s="22" t="n">
        <v>2829</v>
      </c>
      <c r="B2830" s="180"/>
      <c r="C2830" s="22"/>
      <c r="D2830" s="22"/>
      <c r="E2830" s="22"/>
      <c r="F2830" s="22"/>
      <c r="G2830" s="22"/>
      <c r="H2830" s="183"/>
      <c r="I2830" s="183"/>
      <c r="J2830" s="22"/>
      <c r="K2830" s="191" t="e">
        <f aca="false">VLOOKUP('Altri Costi'!J2830,Legenda!$D$1:$F$258,2)</f>
        <v>#N/A</v>
      </c>
      <c r="L2830" s="22"/>
      <c r="M2830" s="22"/>
      <c r="N2830" s="203"/>
      <c r="O2830" s="183"/>
      <c r="P2830" s="22"/>
      <c r="Q2830" s="203"/>
      <c r="R2830" s="183"/>
      <c r="S2830" s="184" t="n">
        <f aca="false">'Piano Finanziario Annuale'!$F$6</f>
        <v>0</v>
      </c>
      <c r="T2830" s="185" t="n">
        <v>0</v>
      </c>
      <c r="U2830" s="186"/>
      <c r="V2830" s="187" t="n">
        <f aca="false">(T2830*U2830)</f>
        <v>0</v>
      </c>
      <c r="W2830" s="185" t="n">
        <v>0</v>
      </c>
      <c r="X2830" s="185" t="n">
        <f aca="false">IF(OR(S2830="sì",S2830="forfettario 190"),SUM(T2830+W2830),SUM(T2830+V2830+W2830))</f>
        <v>0</v>
      </c>
      <c r="Y2830" s="205"/>
      <c r="Z2830" s="205"/>
      <c r="AA2830" s="206"/>
      <c r="AB2830" s="189" t="n">
        <f aca="false">IF(AA2830="SI",X2830,0)</f>
        <v>0</v>
      </c>
      <c r="AC2830" s="207"/>
      <c r="AD2830" s="207"/>
      <c r="AE2830" s="207"/>
      <c r="AF2830" s="207"/>
      <c r="AG2830" s="207"/>
      <c r="AH2830" s="208"/>
    </row>
    <row r="2831" customFormat="false" ht="13.5" hidden="false" customHeight="true" outlineLevel="0" collapsed="false">
      <c r="A2831" s="22" t="n">
        <v>2830</v>
      </c>
      <c r="B2831" s="180"/>
      <c r="C2831" s="22"/>
      <c r="D2831" s="22"/>
      <c r="E2831" s="22"/>
      <c r="F2831" s="22"/>
      <c r="G2831" s="22"/>
      <c r="H2831" s="183"/>
      <c r="I2831" s="183"/>
      <c r="J2831" s="22"/>
      <c r="K2831" s="191" t="e">
        <f aca="false">VLOOKUP('Altri Costi'!J2831,Legenda!$D$1:$F$258,2)</f>
        <v>#N/A</v>
      </c>
      <c r="L2831" s="22"/>
      <c r="M2831" s="22"/>
      <c r="N2831" s="203"/>
      <c r="O2831" s="183"/>
      <c r="P2831" s="22"/>
      <c r="Q2831" s="203"/>
      <c r="R2831" s="183"/>
      <c r="S2831" s="184" t="n">
        <f aca="false">'Piano Finanziario Annuale'!$F$6</f>
        <v>0</v>
      </c>
      <c r="T2831" s="185" t="n">
        <v>0</v>
      </c>
      <c r="U2831" s="186"/>
      <c r="V2831" s="187" t="n">
        <f aca="false">(T2831*U2831)</f>
        <v>0</v>
      </c>
      <c r="W2831" s="185" t="n">
        <v>0</v>
      </c>
      <c r="X2831" s="185" t="n">
        <f aca="false">IF(OR(S2831="sì",S2831="forfettario 190"),SUM(T2831+W2831),SUM(T2831+V2831+W2831))</f>
        <v>0</v>
      </c>
      <c r="Y2831" s="205"/>
      <c r="Z2831" s="205"/>
      <c r="AA2831" s="206"/>
      <c r="AB2831" s="189" t="n">
        <f aca="false">IF(AA2831="SI",X2831,0)</f>
        <v>0</v>
      </c>
      <c r="AC2831" s="207"/>
      <c r="AD2831" s="207"/>
      <c r="AE2831" s="207"/>
      <c r="AF2831" s="207"/>
      <c r="AG2831" s="207"/>
      <c r="AH2831" s="208"/>
    </row>
    <row r="2832" customFormat="false" ht="13.5" hidden="false" customHeight="true" outlineLevel="0" collapsed="false">
      <c r="A2832" s="22" t="n">
        <v>2831</v>
      </c>
      <c r="B2832" s="180"/>
      <c r="C2832" s="22"/>
      <c r="D2832" s="22"/>
      <c r="E2832" s="22"/>
      <c r="F2832" s="22"/>
      <c r="G2832" s="22"/>
      <c r="H2832" s="183"/>
      <c r="I2832" s="183"/>
      <c r="J2832" s="22"/>
      <c r="K2832" s="191" t="e">
        <f aca="false">VLOOKUP('Altri Costi'!J2832,Legenda!$D$1:$F$258,2)</f>
        <v>#N/A</v>
      </c>
      <c r="L2832" s="22"/>
      <c r="M2832" s="22"/>
      <c r="N2832" s="203"/>
      <c r="O2832" s="183"/>
      <c r="P2832" s="22"/>
      <c r="Q2832" s="203"/>
      <c r="R2832" s="183"/>
      <c r="S2832" s="184" t="n">
        <f aca="false">'Piano Finanziario Annuale'!$F$6</f>
        <v>0</v>
      </c>
      <c r="T2832" s="185" t="n">
        <v>0</v>
      </c>
      <c r="U2832" s="186"/>
      <c r="V2832" s="187" t="n">
        <f aca="false">(T2832*U2832)</f>
        <v>0</v>
      </c>
      <c r="W2832" s="185" t="n">
        <v>0</v>
      </c>
      <c r="X2832" s="185" t="n">
        <f aca="false">IF(OR(S2832="sì",S2832="forfettario 190"),SUM(T2832+W2832),SUM(T2832+V2832+W2832))</f>
        <v>0</v>
      </c>
      <c r="Y2832" s="205"/>
      <c r="Z2832" s="205"/>
      <c r="AA2832" s="206"/>
      <c r="AB2832" s="189" t="n">
        <f aca="false">IF(AA2832="SI",X2832,0)</f>
        <v>0</v>
      </c>
      <c r="AC2832" s="207"/>
      <c r="AD2832" s="207"/>
      <c r="AE2832" s="207"/>
      <c r="AF2832" s="207"/>
      <c r="AG2832" s="207"/>
      <c r="AH2832" s="208"/>
    </row>
    <row r="2833" customFormat="false" ht="13.5" hidden="false" customHeight="true" outlineLevel="0" collapsed="false">
      <c r="A2833" s="22" t="n">
        <v>2832</v>
      </c>
      <c r="B2833" s="180"/>
      <c r="C2833" s="22"/>
      <c r="D2833" s="22"/>
      <c r="E2833" s="22"/>
      <c r="F2833" s="22"/>
      <c r="G2833" s="22"/>
      <c r="H2833" s="183"/>
      <c r="I2833" s="183"/>
      <c r="J2833" s="22"/>
      <c r="K2833" s="191" t="e">
        <f aca="false">VLOOKUP('Altri Costi'!J2833,Legenda!$D$1:$F$258,2)</f>
        <v>#N/A</v>
      </c>
      <c r="L2833" s="22"/>
      <c r="M2833" s="22"/>
      <c r="N2833" s="203"/>
      <c r="O2833" s="183"/>
      <c r="P2833" s="22"/>
      <c r="Q2833" s="203"/>
      <c r="R2833" s="183"/>
      <c r="S2833" s="184" t="n">
        <f aca="false">'Piano Finanziario Annuale'!$F$6</f>
        <v>0</v>
      </c>
      <c r="T2833" s="185" t="n">
        <v>0</v>
      </c>
      <c r="U2833" s="186"/>
      <c r="V2833" s="187" t="n">
        <f aca="false">(T2833*U2833)</f>
        <v>0</v>
      </c>
      <c r="W2833" s="185" t="n">
        <v>0</v>
      </c>
      <c r="X2833" s="185" t="n">
        <f aca="false">IF(OR(S2833="sì",S2833="forfettario 190"),SUM(T2833+W2833),SUM(T2833+V2833+W2833))</f>
        <v>0</v>
      </c>
      <c r="Y2833" s="205"/>
      <c r="Z2833" s="205"/>
      <c r="AA2833" s="206"/>
      <c r="AB2833" s="189" t="n">
        <f aca="false">IF(AA2833="SI",X2833,0)</f>
        <v>0</v>
      </c>
      <c r="AC2833" s="207"/>
      <c r="AD2833" s="207"/>
      <c r="AE2833" s="207"/>
      <c r="AF2833" s="207"/>
      <c r="AG2833" s="207"/>
      <c r="AH2833" s="208"/>
    </row>
    <row r="2834" customFormat="false" ht="13.5" hidden="false" customHeight="true" outlineLevel="0" collapsed="false">
      <c r="A2834" s="22" t="n">
        <v>2833</v>
      </c>
      <c r="B2834" s="180"/>
      <c r="C2834" s="22"/>
      <c r="D2834" s="22"/>
      <c r="E2834" s="22"/>
      <c r="F2834" s="22"/>
      <c r="G2834" s="22"/>
      <c r="H2834" s="183"/>
      <c r="I2834" s="183"/>
      <c r="J2834" s="22"/>
      <c r="K2834" s="191" t="e">
        <f aca="false">VLOOKUP('Altri Costi'!J2834,Legenda!$D$1:$F$258,2)</f>
        <v>#N/A</v>
      </c>
      <c r="L2834" s="22"/>
      <c r="M2834" s="22"/>
      <c r="N2834" s="203"/>
      <c r="O2834" s="183"/>
      <c r="P2834" s="22"/>
      <c r="Q2834" s="203"/>
      <c r="R2834" s="183"/>
      <c r="S2834" s="184" t="n">
        <f aca="false">'Piano Finanziario Annuale'!$F$6</f>
        <v>0</v>
      </c>
      <c r="T2834" s="185" t="n">
        <v>0</v>
      </c>
      <c r="U2834" s="186"/>
      <c r="V2834" s="187" t="n">
        <f aca="false">(T2834*U2834)</f>
        <v>0</v>
      </c>
      <c r="W2834" s="185" t="n">
        <v>0</v>
      </c>
      <c r="X2834" s="185" t="n">
        <f aca="false">IF(OR(S2834="sì",S2834="forfettario 190"),SUM(T2834+W2834),SUM(T2834+V2834+W2834))</f>
        <v>0</v>
      </c>
      <c r="Y2834" s="205"/>
      <c r="Z2834" s="205"/>
      <c r="AA2834" s="206"/>
      <c r="AB2834" s="189" t="n">
        <f aca="false">IF(AA2834="SI",X2834,0)</f>
        <v>0</v>
      </c>
      <c r="AC2834" s="207"/>
      <c r="AD2834" s="207"/>
      <c r="AE2834" s="207"/>
      <c r="AF2834" s="207"/>
      <c r="AG2834" s="207"/>
      <c r="AH2834" s="208"/>
    </row>
    <row r="2835" customFormat="false" ht="13.5" hidden="false" customHeight="true" outlineLevel="0" collapsed="false">
      <c r="A2835" s="22" t="n">
        <v>2834</v>
      </c>
      <c r="B2835" s="180"/>
      <c r="C2835" s="22"/>
      <c r="D2835" s="22"/>
      <c r="E2835" s="22"/>
      <c r="F2835" s="22"/>
      <c r="G2835" s="22"/>
      <c r="H2835" s="183"/>
      <c r="I2835" s="183"/>
      <c r="J2835" s="22"/>
      <c r="K2835" s="191" t="e">
        <f aca="false">VLOOKUP('Altri Costi'!J2835,Legenda!$D$1:$F$258,2)</f>
        <v>#N/A</v>
      </c>
      <c r="L2835" s="22"/>
      <c r="M2835" s="22"/>
      <c r="N2835" s="203"/>
      <c r="O2835" s="183"/>
      <c r="P2835" s="22"/>
      <c r="Q2835" s="203"/>
      <c r="R2835" s="183"/>
      <c r="S2835" s="184" t="n">
        <f aca="false">'Piano Finanziario Annuale'!$F$6</f>
        <v>0</v>
      </c>
      <c r="T2835" s="185" t="n">
        <v>0</v>
      </c>
      <c r="U2835" s="186"/>
      <c r="V2835" s="187" t="n">
        <f aca="false">(T2835*U2835)</f>
        <v>0</v>
      </c>
      <c r="W2835" s="185" t="n">
        <v>0</v>
      </c>
      <c r="X2835" s="185" t="n">
        <f aca="false">IF(OR(S2835="sì",S2835="forfettario 190"),SUM(T2835+W2835),SUM(T2835+V2835+W2835))</f>
        <v>0</v>
      </c>
      <c r="Y2835" s="205"/>
      <c r="Z2835" s="205"/>
      <c r="AA2835" s="206"/>
      <c r="AB2835" s="189" t="n">
        <f aca="false">IF(AA2835="SI",X2835,0)</f>
        <v>0</v>
      </c>
      <c r="AC2835" s="207"/>
      <c r="AD2835" s="207"/>
      <c r="AE2835" s="207"/>
      <c r="AF2835" s="207"/>
      <c r="AG2835" s="207"/>
      <c r="AH2835" s="208"/>
    </row>
    <row r="2836" customFormat="false" ht="13.5" hidden="false" customHeight="true" outlineLevel="0" collapsed="false">
      <c r="A2836" s="22" t="n">
        <v>2835</v>
      </c>
      <c r="B2836" s="180"/>
      <c r="C2836" s="22"/>
      <c r="D2836" s="22"/>
      <c r="E2836" s="22"/>
      <c r="F2836" s="22"/>
      <c r="G2836" s="22"/>
      <c r="H2836" s="183"/>
      <c r="I2836" s="183"/>
      <c r="J2836" s="22"/>
      <c r="K2836" s="191" t="e">
        <f aca="false">VLOOKUP('Altri Costi'!J2836,Legenda!$D$1:$F$258,2)</f>
        <v>#N/A</v>
      </c>
      <c r="L2836" s="22"/>
      <c r="M2836" s="22"/>
      <c r="N2836" s="203"/>
      <c r="O2836" s="183"/>
      <c r="P2836" s="22"/>
      <c r="Q2836" s="203"/>
      <c r="R2836" s="183"/>
      <c r="S2836" s="184" t="n">
        <f aca="false">'Piano Finanziario Annuale'!$F$6</f>
        <v>0</v>
      </c>
      <c r="T2836" s="185" t="n">
        <v>0</v>
      </c>
      <c r="U2836" s="186"/>
      <c r="V2836" s="187" t="n">
        <f aca="false">(T2836*U2836)</f>
        <v>0</v>
      </c>
      <c r="W2836" s="185" t="n">
        <v>0</v>
      </c>
      <c r="X2836" s="185" t="n">
        <f aca="false">IF(OR(S2836="sì",S2836="forfettario 190"),SUM(T2836+W2836),SUM(T2836+V2836+W2836))</f>
        <v>0</v>
      </c>
      <c r="Y2836" s="205"/>
      <c r="Z2836" s="205"/>
      <c r="AA2836" s="206"/>
      <c r="AB2836" s="189" t="n">
        <f aca="false">IF(AA2836="SI",X2836,0)</f>
        <v>0</v>
      </c>
      <c r="AC2836" s="207"/>
      <c r="AD2836" s="207"/>
      <c r="AE2836" s="207"/>
      <c r="AF2836" s="207"/>
      <c r="AG2836" s="207"/>
      <c r="AH2836" s="208"/>
    </row>
    <row r="2837" customFormat="false" ht="13.5" hidden="false" customHeight="true" outlineLevel="0" collapsed="false">
      <c r="A2837" s="22" t="n">
        <v>2836</v>
      </c>
      <c r="B2837" s="180"/>
      <c r="C2837" s="22"/>
      <c r="D2837" s="22"/>
      <c r="E2837" s="22"/>
      <c r="F2837" s="22"/>
      <c r="G2837" s="22"/>
      <c r="H2837" s="183"/>
      <c r="I2837" s="183"/>
      <c r="J2837" s="22"/>
      <c r="K2837" s="191" t="e">
        <f aca="false">VLOOKUP('Altri Costi'!J2837,Legenda!$D$1:$F$258,2)</f>
        <v>#N/A</v>
      </c>
      <c r="L2837" s="22"/>
      <c r="M2837" s="22"/>
      <c r="N2837" s="203"/>
      <c r="O2837" s="183"/>
      <c r="P2837" s="22"/>
      <c r="Q2837" s="203"/>
      <c r="R2837" s="183"/>
      <c r="S2837" s="184" t="n">
        <f aca="false">'Piano Finanziario Annuale'!$F$6</f>
        <v>0</v>
      </c>
      <c r="T2837" s="185" t="n">
        <v>0</v>
      </c>
      <c r="U2837" s="186"/>
      <c r="V2837" s="187" t="n">
        <f aca="false">(T2837*U2837)</f>
        <v>0</v>
      </c>
      <c r="W2837" s="185" t="n">
        <v>0</v>
      </c>
      <c r="X2837" s="185" t="n">
        <f aca="false">IF(OR(S2837="sì",S2837="forfettario 190"),SUM(T2837+W2837),SUM(T2837+V2837+W2837))</f>
        <v>0</v>
      </c>
      <c r="Y2837" s="205"/>
      <c r="Z2837" s="205"/>
      <c r="AA2837" s="206"/>
      <c r="AB2837" s="189" t="n">
        <f aca="false">IF(AA2837="SI",X2837,0)</f>
        <v>0</v>
      </c>
      <c r="AC2837" s="207"/>
      <c r="AD2837" s="207"/>
      <c r="AE2837" s="207"/>
      <c r="AF2837" s="207"/>
      <c r="AG2837" s="207"/>
      <c r="AH2837" s="208"/>
    </row>
    <row r="2838" customFormat="false" ht="13.5" hidden="false" customHeight="true" outlineLevel="0" collapsed="false">
      <c r="A2838" s="22" t="n">
        <v>2837</v>
      </c>
      <c r="B2838" s="180"/>
      <c r="C2838" s="22"/>
      <c r="D2838" s="22"/>
      <c r="E2838" s="22"/>
      <c r="F2838" s="22"/>
      <c r="G2838" s="22"/>
      <c r="H2838" s="183"/>
      <c r="I2838" s="183"/>
      <c r="J2838" s="22"/>
      <c r="K2838" s="191" t="e">
        <f aca="false">VLOOKUP('Altri Costi'!J2838,Legenda!$D$1:$F$258,2)</f>
        <v>#N/A</v>
      </c>
      <c r="L2838" s="22"/>
      <c r="M2838" s="22"/>
      <c r="N2838" s="203"/>
      <c r="O2838" s="183"/>
      <c r="P2838" s="22"/>
      <c r="Q2838" s="203"/>
      <c r="R2838" s="183"/>
      <c r="S2838" s="184" t="n">
        <f aca="false">'Piano Finanziario Annuale'!$F$6</f>
        <v>0</v>
      </c>
      <c r="T2838" s="185" t="n">
        <v>0</v>
      </c>
      <c r="U2838" s="186"/>
      <c r="V2838" s="187" t="n">
        <f aca="false">(T2838*U2838)</f>
        <v>0</v>
      </c>
      <c r="W2838" s="185" t="n">
        <v>0</v>
      </c>
      <c r="X2838" s="185" t="n">
        <f aca="false">IF(OR(S2838="sì",S2838="forfettario 190"),SUM(T2838+W2838),SUM(T2838+V2838+W2838))</f>
        <v>0</v>
      </c>
      <c r="Y2838" s="205"/>
      <c r="Z2838" s="205"/>
      <c r="AA2838" s="206"/>
      <c r="AB2838" s="189" t="n">
        <f aca="false">IF(AA2838="SI",X2838,0)</f>
        <v>0</v>
      </c>
      <c r="AC2838" s="207"/>
      <c r="AD2838" s="207"/>
      <c r="AE2838" s="207"/>
      <c r="AF2838" s="207"/>
      <c r="AG2838" s="207"/>
      <c r="AH2838" s="208"/>
    </row>
    <row r="2839" customFormat="false" ht="13.5" hidden="false" customHeight="true" outlineLevel="0" collapsed="false">
      <c r="A2839" s="22" t="n">
        <v>2838</v>
      </c>
      <c r="B2839" s="180"/>
      <c r="C2839" s="22"/>
      <c r="D2839" s="22"/>
      <c r="E2839" s="22"/>
      <c r="F2839" s="22"/>
      <c r="G2839" s="22"/>
      <c r="H2839" s="183"/>
      <c r="I2839" s="183"/>
      <c r="J2839" s="22"/>
      <c r="K2839" s="191" t="e">
        <f aca="false">VLOOKUP('Altri Costi'!J2839,Legenda!$D$1:$F$258,2)</f>
        <v>#N/A</v>
      </c>
      <c r="L2839" s="22"/>
      <c r="M2839" s="22"/>
      <c r="N2839" s="203"/>
      <c r="O2839" s="183"/>
      <c r="P2839" s="22"/>
      <c r="Q2839" s="203"/>
      <c r="R2839" s="183"/>
      <c r="S2839" s="184" t="n">
        <f aca="false">'Piano Finanziario Annuale'!$F$6</f>
        <v>0</v>
      </c>
      <c r="T2839" s="185" t="n">
        <v>0</v>
      </c>
      <c r="U2839" s="186"/>
      <c r="V2839" s="187" t="n">
        <f aca="false">(T2839*U2839)</f>
        <v>0</v>
      </c>
      <c r="W2839" s="185" t="n">
        <v>0</v>
      </c>
      <c r="X2839" s="185" t="n">
        <f aca="false">IF(OR(S2839="sì",S2839="forfettario 190"),SUM(T2839+W2839),SUM(T2839+V2839+W2839))</f>
        <v>0</v>
      </c>
      <c r="Y2839" s="205"/>
      <c r="Z2839" s="205"/>
      <c r="AA2839" s="206"/>
      <c r="AB2839" s="189" t="n">
        <f aca="false">IF(AA2839="SI",X2839,0)</f>
        <v>0</v>
      </c>
      <c r="AC2839" s="207"/>
      <c r="AD2839" s="207"/>
      <c r="AE2839" s="207"/>
      <c r="AF2839" s="207"/>
      <c r="AG2839" s="207"/>
      <c r="AH2839" s="208"/>
    </row>
    <row r="2840" customFormat="false" ht="13.5" hidden="false" customHeight="true" outlineLevel="0" collapsed="false">
      <c r="A2840" s="22" t="n">
        <v>2839</v>
      </c>
      <c r="B2840" s="180"/>
      <c r="C2840" s="22"/>
      <c r="D2840" s="22"/>
      <c r="E2840" s="22"/>
      <c r="F2840" s="22"/>
      <c r="G2840" s="22"/>
      <c r="H2840" s="183"/>
      <c r="I2840" s="183"/>
      <c r="J2840" s="22"/>
      <c r="K2840" s="191" t="e">
        <f aca="false">VLOOKUP('Altri Costi'!J2840,Legenda!$D$1:$F$258,2)</f>
        <v>#N/A</v>
      </c>
      <c r="L2840" s="22"/>
      <c r="M2840" s="22"/>
      <c r="N2840" s="203"/>
      <c r="O2840" s="183"/>
      <c r="P2840" s="22"/>
      <c r="Q2840" s="203"/>
      <c r="R2840" s="183"/>
      <c r="S2840" s="184" t="n">
        <f aca="false">'Piano Finanziario Annuale'!$F$6</f>
        <v>0</v>
      </c>
      <c r="T2840" s="185" t="n">
        <v>0</v>
      </c>
      <c r="U2840" s="186"/>
      <c r="V2840" s="187" t="n">
        <f aca="false">(T2840*U2840)</f>
        <v>0</v>
      </c>
      <c r="W2840" s="185" t="n">
        <v>0</v>
      </c>
      <c r="X2840" s="185" t="n">
        <f aca="false">IF(OR(S2840="sì",S2840="forfettario 190"),SUM(T2840+W2840),SUM(T2840+V2840+W2840))</f>
        <v>0</v>
      </c>
      <c r="Y2840" s="205"/>
      <c r="Z2840" s="205"/>
      <c r="AA2840" s="206"/>
      <c r="AB2840" s="189" t="n">
        <f aca="false">IF(AA2840="SI",X2840,0)</f>
        <v>0</v>
      </c>
      <c r="AC2840" s="207"/>
      <c r="AD2840" s="207"/>
      <c r="AE2840" s="207"/>
      <c r="AF2840" s="207"/>
      <c r="AG2840" s="207"/>
      <c r="AH2840" s="208"/>
    </row>
    <row r="2841" customFormat="false" ht="13.5" hidden="false" customHeight="true" outlineLevel="0" collapsed="false">
      <c r="A2841" s="22" t="n">
        <v>2840</v>
      </c>
      <c r="B2841" s="180"/>
      <c r="C2841" s="22"/>
      <c r="D2841" s="22"/>
      <c r="E2841" s="22"/>
      <c r="F2841" s="22"/>
      <c r="G2841" s="22"/>
      <c r="H2841" s="183"/>
      <c r="I2841" s="183"/>
      <c r="J2841" s="22"/>
      <c r="K2841" s="191" t="e">
        <f aca="false">VLOOKUP('Altri Costi'!J2841,Legenda!$D$1:$F$258,2)</f>
        <v>#N/A</v>
      </c>
      <c r="L2841" s="22"/>
      <c r="M2841" s="22"/>
      <c r="N2841" s="203"/>
      <c r="O2841" s="183"/>
      <c r="P2841" s="22"/>
      <c r="Q2841" s="203"/>
      <c r="R2841" s="183"/>
      <c r="S2841" s="184" t="n">
        <f aca="false">'Piano Finanziario Annuale'!$F$6</f>
        <v>0</v>
      </c>
      <c r="T2841" s="185" t="n">
        <v>0</v>
      </c>
      <c r="U2841" s="186"/>
      <c r="V2841" s="187" t="n">
        <f aca="false">(T2841*U2841)</f>
        <v>0</v>
      </c>
      <c r="W2841" s="185" t="n">
        <v>0</v>
      </c>
      <c r="X2841" s="185" t="n">
        <f aca="false">IF(OR(S2841="sì",S2841="forfettario 190"),SUM(T2841+W2841),SUM(T2841+V2841+W2841))</f>
        <v>0</v>
      </c>
      <c r="Y2841" s="205"/>
      <c r="Z2841" s="205"/>
      <c r="AA2841" s="206"/>
      <c r="AB2841" s="189" t="n">
        <f aca="false">IF(AA2841="SI",X2841,0)</f>
        <v>0</v>
      </c>
      <c r="AC2841" s="207"/>
      <c r="AD2841" s="207"/>
      <c r="AE2841" s="207"/>
      <c r="AF2841" s="207"/>
      <c r="AG2841" s="207"/>
      <c r="AH2841" s="208"/>
    </row>
    <row r="2842" customFormat="false" ht="13.5" hidden="false" customHeight="true" outlineLevel="0" collapsed="false">
      <c r="A2842" s="22" t="n">
        <v>2841</v>
      </c>
      <c r="B2842" s="180"/>
      <c r="C2842" s="22"/>
      <c r="D2842" s="22"/>
      <c r="E2842" s="22"/>
      <c r="F2842" s="22"/>
      <c r="G2842" s="22"/>
      <c r="H2842" s="183"/>
      <c r="I2842" s="183"/>
      <c r="J2842" s="22"/>
      <c r="K2842" s="191" t="e">
        <f aca="false">VLOOKUP('Altri Costi'!J2842,Legenda!$D$1:$F$258,2)</f>
        <v>#N/A</v>
      </c>
      <c r="L2842" s="22"/>
      <c r="M2842" s="22"/>
      <c r="N2842" s="203"/>
      <c r="O2842" s="183"/>
      <c r="P2842" s="22"/>
      <c r="Q2842" s="203"/>
      <c r="R2842" s="183"/>
      <c r="S2842" s="184" t="n">
        <f aca="false">'Piano Finanziario Annuale'!$F$6</f>
        <v>0</v>
      </c>
      <c r="T2842" s="185" t="n">
        <v>0</v>
      </c>
      <c r="U2842" s="186"/>
      <c r="V2842" s="187" t="n">
        <f aca="false">(T2842*U2842)</f>
        <v>0</v>
      </c>
      <c r="W2842" s="185" t="n">
        <v>0</v>
      </c>
      <c r="X2842" s="185" t="n">
        <f aca="false">IF(OR(S2842="sì",S2842="forfettario 190"),SUM(T2842+W2842),SUM(T2842+V2842+W2842))</f>
        <v>0</v>
      </c>
      <c r="Y2842" s="205"/>
      <c r="Z2842" s="205"/>
      <c r="AA2842" s="206"/>
      <c r="AB2842" s="189" t="n">
        <f aca="false">IF(AA2842="SI",X2842,0)</f>
        <v>0</v>
      </c>
      <c r="AC2842" s="207"/>
      <c r="AD2842" s="207"/>
      <c r="AE2842" s="207"/>
      <c r="AF2842" s="207"/>
      <c r="AG2842" s="207"/>
      <c r="AH2842" s="208"/>
    </row>
    <row r="2843" customFormat="false" ht="13.5" hidden="false" customHeight="true" outlineLevel="0" collapsed="false">
      <c r="A2843" s="22" t="n">
        <v>2842</v>
      </c>
      <c r="B2843" s="180"/>
      <c r="C2843" s="22"/>
      <c r="D2843" s="22"/>
      <c r="E2843" s="22"/>
      <c r="F2843" s="22"/>
      <c r="G2843" s="22"/>
      <c r="H2843" s="183"/>
      <c r="I2843" s="183"/>
      <c r="J2843" s="22"/>
      <c r="K2843" s="191" t="e">
        <f aca="false">VLOOKUP('Altri Costi'!J2843,Legenda!$D$1:$F$258,2)</f>
        <v>#N/A</v>
      </c>
      <c r="L2843" s="22"/>
      <c r="M2843" s="22"/>
      <c r="N2843" s="203"/>
      <c r="O2843" s="183"/>
      <c r="P2843" s="22"/>
      <c r="Q2843" s="203"/>
      <c r="R2843" s="183"/>
      <c r="S2843" s="184" t="n">
        <f aca="false">'Piano Finanziario Annuale'!$F$6</f>
        <v>0</v>
      </c>
      <c r="T2843" s="185" t="n">
        <v>0</v>
      </c>
      <c r="U2843" s="186"/>
      <c r="V2843" s="187" t="n">
        <f aca="false">(T2843*U2843)</f>
        <v>0</v>
      </c>
      <c r="W2843" s="185" t="n">
        <v>0</v>
      </c>
      <c r="X2843" s="185" t="n">
        <f aca="false">IF(OR(S2843="sì",S2843="forfettario 190"),SUM(T2843+W2843),SUM(T2843+V2843+W2843))</f>
        <v>0</v>
      </c>
      <c r="Y2843" s="205"/>
      <c r="Z2843" s="205"/>
      <c r="AA2843" s="206"/>
      <c r="AB2843" s="189" t="n">
        <f aca="false">IF(AA2843="SI",X2843,0)</f>
        <v>0</v>
      </c>
      <c r="AC2843" s="207"/>
      <c r="AD2843" s="207"/>
      <c r="AE2843" s="207"/>
      <c r="AF2843" s="207"/>
      <c r="AG2843" s="207"/>
      <c r="AH2843" s="208"/>
    </row>
    <row r="2844" customFormat="false" ht="13.5" hidden="false" customHeight="true" outlineLevel="0" collapsed="false">
      <c r="A2844" s="22" t="n">
        <v>2843</v>
      </c>
      <c r="B2844" s="180"/>
      <c r="C2844" s="22"/>
      <c r="D2844" s="22"/>
      <c r="E2844" s="22"/>
      <c r="F2844" s="22"/>
      <c r="G2844" s="22"/>
      <c r="H2844" s="183"/>
      <c r="I2844" s="183"/>
      <c r="J2844" s="22"/>
      <c r="K2844" s="191" t="e">
        <f aca="false">VLOOKUP('Altri Costi'!J2844,Legenda!$D$1:$F$258,2)</f>
        <v>#N/A</v>
      </c>
      <c r="L2844" s="22"/>
      <c r="M2844" s="22"/>
      <c r="N2844" s="203"/>
      <c r="O2844" s="183"/>
      <c r="P2844" s="22"/>
      <c r="Q2844" s="203"/>
      <c r="R2844" s="183"/>
      <c r="S2844" s="184" t="n">
        <f aca="false">'Piano Finanziario Annuale'!$F$6</f>
        <v>0</v>
      </c>
      <c r="T2844" s="185" t="n">
        <v>0</v>
      </c>
      <c r="U2844" s="186"/>
      <c r="V2844" s="187" t="n">
        <f aca="false">(T2844*U2844)</f>
        <v>0</v>
      </c>
      <c r="W2844" s="185" t="n">
        <v>0</v>
      </c>
      <c r="X2844" s="185" t="n">
        <f aca="false">IF(OR(S2844="sì",S2844="forfettario 190"),SUM(T2844+W2844),SUM(T2844+V2844+W2844))</f>
        <v>0</v>
      </c>
      <c r="Y2844" s="205"/>
      <c r="Z2844" s="205"/>
      <c r="AA2844" s="206"/>
      <c r="AB2844" s="189" t="n">
        <f aca="false">IF(AA2844="SI",X2844,0)</f>
        <v>0</v>
      </c>
      <c r="AC2844" s="207"/>
      <c r="AD2844" s="207"/>
      <c r="AE2844" s="207"/>
      <c r="AF2844" s="207"/>
      <c r="AG2844" s="207"/>
      <c r="AH2844" s="208"/>
    </row>
    <row r="2845" customFormat="false" ht="13.5" hidden="false" customHeight="true" outlineLevel="0" collapsed="false">
      <c r="A2845" s="22" t="n">
        <v>2844</v>
      </c>
      <c r="B2845" s="180"/>
      <c r="C2845" s="22"/>
      <c r="D2845" s="22"/>
      <c r="E2845" s="22"/>
      <c r="F2845" s="22"/>
      <c r="G2845" s="22"/>
      <c r="H2845" s="183"/>
      <c r="I2845" s="183"/>
      <c r="J2845" s="22"/>
      <c r="K2845" s="191" t="e">
        <f aca="false">VLOOKUP('Altri Costi'!J2845,Legenda!$D$1:$F$258,2)</f>
        <v>#N/A</v>
      </c>
      <c r="L2845" s="22"/>
      <c r="M2845" s="22"/>
      <c r="N2845" s="203"/>
      <c r="O2845" s="183"/>
      <c r="P2845" s="22"/>
      <c r="Q2845" s="203"/>
      <c r="R2845" s="183"/>
      <c r="S2845" s="184" t="n">
        <f aca="false">'Piano Finanziario Annuale'!$F$6</f>
        <v>0</v>
      </c>
      <c r="T2845" s="185" t="n">
        <v>0</v>
      </c>
      <c r="U2845" s="186"/>
      <c r="V2845" s="187" t="n">
        <f aca="false">(T2845*U2845)</f>
        <v>0</v>
      </c>
      <c r="W2845" s="185" t="n">
        <v>0</v>
      </c>
      <c r="X2845" s="185" t="n">
        <f aca="false">IF(OR(S2845="sì",S2845="forfettario 190"),SUM(T2845+W2845),SUM(T2845+V2845+W2845))</f>
        <v>0</v>
      </c>
      <c r="Y2845" s="205"/>
      <c r="Z2845" s="205"/>
      <c r="AA2845" s="206"/>
      <c r="AB2845" s="189" t="n">
        <f aca="false">IF(AA2845="SI",X2845,0)</f>
        <v>0</v>
      </c>
      <c r="AC2845" s="207"/>
      <c r="AD2845" s="207"/>
      <c r="AE2845" s="207"/>
      <c r="AF2845" s="207"/>
      <c r="AG2845" s="207"/>
      <c r="AH2845" s="208"/>
    </row>
    <row r="2846" customFormat="false" ht="13.5" hidden="false" customHeight="true" outlineLevel="0" collapsed="false">
      <c r="A2846" s="22" t="n">
        <v>2845</v>
      </c>
      <c r="B2846" s="180"/>
      <c r="C2846" s="22"/>
      <c r="D2846" s="22"/>
      <c r="E2846" s="22"/>
      <c r="F2846" s="22"/>
      <c r="G2846" s="22"/>
      <c r="H2846" s="183"/>
      <c r="I2846" s="183"/>
      <c r="J2846" s="22"/>
      <c r="K2846" s="191" t="e">
        <f aca="false">VLOOKUP('Altri Costi'!J2846,Legenda!$D$1:$F$258,2)</f>
        <v>#N/A</v>
      </c>
      <c r="L2846" s="22"/>
      <c r="M2846" s="22"/>
      <c r="N2846" s="203"/>
      <c r="O2846" s="183"/>
      <c r="P2846" s="22"/>
      <c r="Q2846" s="203"/>
      <c r="R2846" s="183"/>
      <c r="S2846" s="184" t="n">
        <f aca="false">'Piano Finanziario Annuale'!$F$6</f>
        <v>0</v>
      </c>
      <c r="T2846" s="185" t="n">
        <v>0</v>
      </c>
      <c r="U2846" s="186"/>
      <c r="V2846" s="187" t="n">
        <f aca="false">(T2846*U2846)</f>
        <v>0</v>
      </c>
      <c r="W2846" s="185" t="n">
        <v>0</v>
      </c>
      <c r="X2846" s="185" t="n">
        <f aca="false">IF(OR(S2846="sì",S2846="forfettario 190"),SUM(T2846+W2846),SUM(T2846+V2846+W2846))</f>
        <v>0</v>
      </c>
      <c r="Y2846" s="205"/>
      <c r="Z2846" s="205"/>
      <c r="AA2846" s="206"/>
      <c r="AB2846" s="189" t="n">
        <f aca="false">IF(AA2846="SI",X2846,0)</f>
        <v>0</v>
      </c>
      <c r="AC2846" s="207"/>
      <c r="AD2846" s="207"/>
      <c r="AE2846" s="207"/>
      <c r="AF2846" s="207"/>
      <c r="AG2846" s="207"/>
      <c r="AH2846" s="208"/>
    </row>
    <row r="2847" customFormat="false" ht="13.5" hidden="false" customHeight="true" outlineLevel="0" collapsed="false">
      <c r="A2847" s="22" t="n">
        <v>2846</v>
      </c>
      <c r="B2847" s="180"/>
      <c r="C2847" s="22"/>
      <c r="D2847" s="22"/>
      <c r="E2847" s="22"/>
      <c r="F2847" s="22"/>
      <c r="G2847" s="22"/>
      <c r="H2847" s="183"/>
      <c r="I2847" s="183"/>
      <c r="J2847" s="22"/>
      <c r="K2847" s="191" t="e">
        <f aca="false">VLOOKUP('Altri Costi'!J2847,Legenda!$D$1:$F$258,2)</f>
        <v>#N/A</v>
      </c>
      <c r="L2847" s="22"/>
      <c r="M2847" s="22"/>
      <c r="N2847" s="203"/>
      <c r="O2847" s="183"/>
      <c r="P2847" s="22"/>
      <c r="Q2847" s="203"/>
      <c r="R2847" s="183"/>
      <c r="S2847" s="184" t="n">
        <f aca="false">'Piano Finanziario Annuale'!$F$6</f>
        <v>0</v>
      </c>
      <c r="T2847" s="185" t="n">
        <v>0</v>
      </c>
      <c r="U2847" s="186"/>
      <c r="V2847" s="187" t="n">
        <f aca="false">(T2847*U2847)</f>
        <v>0</v>
      </c>
      <c r="W2847" s="185" t="n">
        <v>0</v>
      </c>
      <c r="X2847" s="185" t="n">
        <f aca="false">IF(OR(S2847="sì",S2847="forfettario 190"),SUM(T2847+W2847),SUM(T2847+V2847+W2847))</f>
        <v>0</v>
      </c>
      <c r="Y2847" s="205"/>
      <c r="Z2847" s="205"/>
      <c r="AA2847" s="206"/>
      <c r="AB2847" s="189" t="n">
        <f aca="false">IF(AA2847="SI",X2847,0)</f>
        <v>0</v>
      </c>
      <c r="AC2847" s="207"/>
      <c r="AD2847" s="207"/>
      <c r="AE2847" s="207"/>
      <c r="AF2847" s="207"/>
      <c r="AG2847" s="207"/>
      <c r="AH2847" s="208"/>
    </row>
    <row r="2848" customFormat="false" ht="13.5" hidden="false" customHeight="true" outlineLevel="0" collapsed="false">
      <c r="A2848" s="22" t="n">
        <v>2847</v>
      </c>
      <c r="B2848" s="180"/>
      <c r="C2848" s="22"/>
      <c r="D2848" s="22"/>
      <c r="E2848" s="22"/>
      <c r="F2848" s="22"/>
      <c r="G2848" s="22"/>
      <c r="H2848" s="183"/>
      <c r="I2848" s="183"/>
      <c r="J2848" s="22"/>
      <c r="K2848" s="191" t="e">
        <f aca="false">VLOOKUP('Altri Costi'!J2848,Legenda!$D$1:$F$258,2)</f>
        <v>#N/A</v>
      </c>
      <c r="L2848" s="22"/>
      <c r="M2848" s="22"/>
      <c r="N2848" s="203"/>
      <c r="O2848" s="183"/>
      <c r="P2848" s="22"/>
      <c r="Q2848" s="203"/>
      <c r="R2848" s="183"/>
      <c r="S2848" s="184" t="n">
        <f aca="false">'Piano Finanziario Annuale'!$F$6</f>
        <v>0</v>
      </c>
      <c r="T2848" s="185" t="n">
        <v>0</v>
      </c>
      <c r="U2848" s="186"/>
      <c r="V2848" s="187" t="n">
        <f aca="false">(T2848*U2848)</f>
        <v>0</v>
      </c>
      <c r="W2848" s="185" t="n">
        <v>0</v>
      </c>
      <c r="X2848" s="185" t="n">
        <f aca="false">IF(OR(S2848="sì",S2848="forfettario 190"),SUM(T2848+W2848),SUM(T2848+V2848+W2848))</f>
        <v>0</v>
      </c>
      <c r="Y2848" s="205"/>
      <c r="Z2848" s="205"/>
      <c r="AA2848" s="206"/>
      <c r="AB2848" s="189" t="n">
        <f aca="false">IF(AA2848="SI",X2848,0)</f>
        <v>0</v>
      </c>
      <c r="AC2848" s="207"/>
      <c r="AD2848" s="207"/>
      <c r="AE2848" s="207"/>
      <c r="AF2848" s="207"/>
      <c r="AG2848" s="207"/>
      <c r="AH2848" s="208"/>
    </row>
    <row r="2849" customFormat="false" ht="13.5" hidden="false" customHeight="true" outlineLevel="0" collapsed="false">
      <c r="A2849" s="22" t="n">
        <v>2848</v>
      </c>
      <c r="B2849" s="180"/>
      <c r="C2849" s="22"/>
      <c r="D2849" s="22"/>
      <c r="E2849" s="22"/>
      <c r="F2849" s="22"/>
      <c r="G2849" s="22"/>
      <c r="H2849" s="183"/>
      <c r="I2849" s="183"/>
      <c r="J2849" s="22"/>
      <c r="K2849" s="191" t="e">
        <f aca="false">VLOOKUP('Altri Costi'!J2849,Legenda!$D$1:$F$258,2)</f>
        <v>#N/A</v>
      </c>
      <c r="L2849" s="22"/>
      <c r="M2849" s="22"/>
      <c r="N2849" s="203"/>
      <c r="O2849" s="183"/>
      <c r="P2849" s="22"/>
      <c r="Q2849" s="203"/>
      <c r="R2849" s="183"/>
      <c r="S2849" s="184" t="n">
        <f aca="false">'Piano Finanziario Annuale'!$F$6</f>
        <v>0</v>
      </c>
      <c r="T2849" s="185" t="n">
        <v>0</v>
      </c>
      <c r="U2849" s="186"/>
      <c r="V2849" s="187" t="n">
        <f aca="false">(T2849*U2849)</f>
        <v>0</v>
      </c>
      <c r="W2849" s="185" t="n">
        <v>0</v>
      </c>
      <c r="X2849" s="185" t="n">
        <f aca="false">IF(OR(S2849="sì",S2849="forfettario 190"),SUM(T2849+W2849),SUM(T2849+V2849+W2849))</f>
        <v>0</v>
      </c>
      <c r="Y2849" s="205"/>
      <c r="Z2849" s="205"/>
      <c r="AA2849" s="206"/>
      <c r="AB2849" s="189" t="n">
        <f aca="false">IF(AA2849="SI",X2849,0)</f>
        <v>0</v>
      </c>
      <c r="AC2849" s="207"/>
      <c r="AD2849" s="207"/>
      <c r="AE2849" s="207"/>
      <c r="AF2849" s="207"/>
      <c r="AG2849" s="207"/>
      <c r="AH2849" s="208"/>
    </row>
    <row r="2850" customFormat="false" ht="13.5" hidden="false" customHeight="true" outlineLevel="0" collapsed="false">
      <c r="A2850" s="22" t="n">
        <v>2849</v>
      </c>
      <c r="B2850" s="180"/>
      <c r="C2850" s="22"/>
      <c r="D2850" s="22"/>
      <c r="E2850" s="22"/>
      <c r="F2850" s="22"/>
      <c r="G2850" s="22"/>
      <c r="H2850" s="183"/>
      <c r="I2850" s="183"/>
      <c r="J2850" s="22"/>
      <c r="K2850" s="191" t="e">
        <f aca="false">VLOOKUP('Altri Costi'!J2850,Legenda!$D$1:$F$258,2)</f>
        <v>#N/A</v>
      </c>
      <c r="L2850" s="22"/>
      <c r="M2850" s="22"/>
      <c r="N2850" s="203"/>
      <c r="O2850" s="183"/>
      <c r="P2850" s="22"/>
      <c r="Q2850" s="203"/>
      <c r="R2850" s="183"/>
      <c r="S2850" s="184" t="n">
        <f aca="false">'Piano Finanziario Annuale'!$F$6</f>
        <v>0</v>
      </c>
      <c r="T2850" s="185" t="n">
        <v>0</v>
      </c>
      <c r="U2850" s="186"/>
      <c r="V2850" s="187" t="n">
        <f aca="false">(T2850*U2850)</f>
        <v>0</v>
      </c>
      <c r="W2850" s="185" t="n">
        <v>0</v>
      </c>
      <c r="X2850" s="185" t="n">
        <f aca="false">IF(OR(S2850="sì",S2850="forfettario 190"),SUM(T2850+W2850),SUM(T2850+V2850+W2850))</f>
        <v>0</v>
      </c>
      <c r="Y2850" s="205"/>
      <c r="Z2850" s="205"/>
      <c r="AA2850" s="206"/>
      <c r="AB2850" s="189" t="n">
        <f aca="false">IF(AA2850="SI",X2850,0)</f>
        <v>0</v>
      </c>
      <c r="AC2850" s="207"/>
      <c r="AD2850" s="207"/>
      <c r="AE2850" s="207"/>
      <c r="AF2850" s="207"/>
      <c r="AG2850" s="207"/>
      <c r="AH2850" s="208"/>
    </row>
    <row r="2851" customFormat="false" ht="13.5" hidden="false" customHeight="true" outlineLevel="0" collapsed="false">
      <c r="A2851" s="22" t="n">
        <v>2850</v>
      </c>
      <c r="B2851" s="180"/>
      <c r="C2851" s="22"/>
      <c r="D2851" s="22"/>
      <c r="E2851" s="22"/>
      <c r="F2851" s="22"/>
      <c r="G2851" s="22"/>
      <c r="H2851" s="183"/>
      <c r="I2851" s="183"/>
      <c r="J2851" s="22"/>
      <c r="K2851" s="191" t="e">
        <f aca="false">VLOOKUP('Altri Costi'!J2851,Legenda!$D$1:$F$258,2)</f>
        <v>#N/A</v>
      </c>
      <c r="L2851" s="22"/>
      <c r="M2851" s="22"/>
      <c r="N2851" s="203"/>
      <c r="O2851" s="183"/>
      <c r="P2851" s="22"/>
      <c r="Q2851" s="203"/>
      <c r="R2851" s="183"/>
      <c r="S2851" s="184" t="n">
        <f aca="false">'Piano Finanziario Annuale'!$F$6</f>
        <v>0</v>
      </c>
      <c r="T2851" s="185" t="n">
        <v>0</v>
      </c>
      <c r="U2851" s="186"/>
      <c r="V2851" s="187" t="n">
        <f aca="false">(T2851*U2851)</f>
        <v>0</v>
      </c>
      <c r="W2851" s="185" t="n">
        <v>0</v>
      </c>
      <c r="X2851" s="185" t="n">
        <f aca="false">IF(OR(S2851="sì",S2851="forfettario 190"),SUM(T2851+W2851),SUM(T2851+V2851+W2851))</f>
        <v>0</v>
      </c>
      <c r="Y2851" s="205"/>
      <c r="Z2851" s="205"/>
      <c r="AA2851" s="206"/>
      <c r="AB2851" s="189" t="n">
        <f aca="false">IF(AA2851="SI",X2851,0)</f>
        <v>0</v>
      </c>
      <c r="AC2851" s="207"/>
      <c r="AD2851" s="207"/>
      <c r="AE2851" s="207"/>
      <c r="AF2851" s="207"/>
      <c r="AG2851" s="207"/>
      <c r="AH2851" s="208"/>
    </row>
    <row r="2852" customFormat="false" ht="13.5" hidden="false" customHeight="true" outlineLevel="0" collapsed="false">
      <c r="A2852" s="22" t="n">
        <v>2851</v>
      </c>
      <c r="B2852" s="180"/>
      <c r="C2852" s="22"/>
      <c r="D2852" s="22"/>
      <c r="E2852" s="22"/>
      <c r="F2852" s="22"/>
      <c r="G2852" s="22"/>
      <c r="H2852" s="183"/>
      <c r="I2852" s="183"/>
      <c r="J2852" s="22"/>
      <c r="K2852" s="191" t="e">
        <f aca="false">VLOOKUP('Altri Costi'!J2852,Legenda!$D$1:$F$258,2)</f>
        <v>#N/A</v>
      </c>
      <c r="L2852" s="22"/>
      <c r="M2852" s="22"/>
      <c r="N2852" s="203"/>
      <c r="O2852" s="183"/>
      <c r="P2852" s="22"/>
      <c r="Q2852" s="203"/>
      <c r="R2852" s="183"/>
      <c r="S2852" s="184" t="n">
        <f aca="false">'Piano Finanziario Annuale'!$F$6</f>
        <v>0</v>
      </c>
      <c r="T2852" s="185" t="n">
        <v>0</v>
      </c>
      <c r="U2852" s="186"/>
      <c r="V2852" s="187" t="n">
        <f aca="false">(T2852*U2852)</f>
        <v>0</v>
      </c>
      <c r="W2852" s="185" t="n">
        <v>0</v>
      </c>
      <c r="X2852" s="185" t="n">
        <f aca="false">IF(OR(S2852="sì",S2852="forfettario 190"),SUM(T2852+W2852),SUM(T2852+V2852+W2852))</f>
        <v>0</v>
      </c>
      <c r="Y2852" s="205"/>
      <c r="Z2852" s="205"/>
      <c r="AA2852" s="206"/>
      <c r="AB2852" s="189" t="n">
        <f aca="false">IF(AA2852="SI",X2852,0)</f>
        <v>0</v>
      </c>
      <c r="AC2852" s="207"/>
      <c r="AD2852" s="207"/>
      <c r="AE2852" s="207"/>
      <c r="AF2852" s="207"/>
      <c r="AG2852" s="207"/>
      <c r="AH2852" s="208"/>
    </row>
    <row r="2853" customFormat="false" ht="13.5" hidden="false" customHeight="true" outlineLevel="0" collapsed="false">
      <c r="A2853" s="22" t="n">
        <v>2852</v>
      </c>
      <c r="B2853" s="180"/>
      <c r="C2853" s="22"/>
      <c r="D2853" s="22"/>
      <c r="E2853" s="22"/>
      <c r="F2853" s="22"/>
      <c r="G2853" s="22"/>
      <c r="H2853" s="183"/>
      <c r="I2853" s="183"/>
      <c r="J2853" s="22"/>
      <c r="K2853" s="191" t="e">
        <f aca="false">VLOOKUP('Altri Costi'!J2853,Legenda!$D$1:$F$258,2)</f>
        <v>#N/A</v>
      </c>
      <c r="L2853" s="22"/>
      <c r="M2853" s="22"/>
      <c r="N2853" s="203"/>
      <c r="O2853" s="183"/>
      <c r="P2853" s="22"/>
      <c r="Q2853" s="203"/>
      <c r="R2853" s="183"/>
      <c r="S2853" s="184" t="n">
        <f aca="false">'Piano Finanziario Annuale'!$F$6</f>
        <v>0</v>
      </c>
      <c r="T2853" s="185" t="n">
        <v>0</v>
      </c>
      <c r="U2853" s="186"/>
      <c r="V2853" s="187" t="n">
        <f aca="false">(T2853*U2853)</f>
        <v>0</v>
      </c>
      <c r="W2853" s="185" t="n">
        <v>0</v>
      </c>
      <c r="X2853" s="185" t="n">
        <f aca="false">IF(OR(S2853="sì",S2853="forfettario 190"),SUM(T2853+W2853),SUM(T2853+V2853+W2853))</f>
        <v>0</v>
      </c>
      <c r="Y2853" s="205"/>
      <c r="Z2853" s="205"/>
      <c r="AA2853" s="206"/>
      <c r="AB2853" s="189" t="n">
        <f aca="false">IF(AA2853="SI",X2853,0)</f>
        <v>0</v>
      </c>
      <c r="AC2853" s="207"/>
      <c r="AD2853" s="207"/>
      <c r="AE2853" s="207"/>
      <c r="AF2853" s="207"/>
      <c r="AG2853" s="207"/>
      <c r="AH2853" s="208"/>
    </row>
    <row r="2854" customFormat="false" ht="13.5" hidden="false" customHeight="true" outlineLevel="0" collapsed="false">
      <c r="A2854" s="22" t="n">
        <v>2853</v>
      </c>
      <c r="B2854" s="180"/>
      <c r="C2854" s="22"/>
      <c r="D2854" s="22"/>
      <c r="E2854" s="22"/>
      <c r="F2854" s="22"/>
      <c r="G2854" s="22"/>
      <c r="H2854" s="183"/>
      <c r="I2854" s="183"/>
      <c r="J2854" s="22"/>
      <c r="K2854" s="191" t="e">
        <f aca="false">VLOOKUP('Altri Costi'!J2854,Legenda!$D$1:$F$258,2)</f>
        <v>#N/A</v>
      </c>
      <c r="L2854" s="22"/>
      <c r="M2854" s="22"/>
      <c r="N2854" s="203"/>
      <c r="O2854" s="183"/>
      <c r="P2854" s="22"/>
      <c r="Q2854" s="203"/>
      <c r="R2854" s="183"/>
      <c r="S2854" s="184" t="n">
        <f aca="false">'Piano Finanziario Annuale'!$F$6</f>
        <v>0</v>
      </c>
      <c r="T2854" s="185" t="n">
        <v>0</v>
      </c>
      <c r="U2854" s="186"/>
      <c r="V2854" s="187" t="n">
        <f aca="false">(T2854*U2854)</f>
        <v>0</v>
      </c>
      <c r="W2854" s="185" t="n">
        <v>0</v>
      </c>
      <c r="X2854" s="185" t="n">
        <f aca="false">IF(OR(S2854="sì",S2854="forfettario 190"),SUM(T2854+W2854),SUM(T2854+V2854+W2854))</f>
        <v>0</v>
      </c>
      <c r="Y2854" s="205"/>
      <c r="Z2854" s="205"/>
      <c r="AA2854" s="206"/>
      <c r="AB2854" s="189" t="n">
        <f aca="false">IF(AA2854="SI",X2854,0)</f>
        <v>0</v>
      </c>
      <c r="AC2854" s="207"/>
      <c r="AD2854" s="207"/>
      <c r="AE2854" s="207"/>
      <c r="AF2854" s="207"/>
      <c r="AG2854" s="207"/>
      <c r="AH2854" s="208"/>
    </row>
    <row r="2855" customFormat="false" ht="13.5" hidden="false" customHeight="true" outlineLevel="0" collapsed="false">
      <c r="A2855" s="22" t="n">
        <v>2854</v>
      </c>
      <c r="B2855" s="180"/>
      <c r="C2855" s="22"/>
      <c r="D2855" s="22"/>
      <c r="E2855" s="22"/>
      <c r="F2855" s="22"/>
      <c r="G2855" s="22"/>
      <c r="H2855" s="183"/>
      <c r="I2855" s="183"/>
      <c r="J2855" s="22"/>
      <c r="K2855" s="191" t="e">
        <f aca="false">VLOOKUP('Altri Costi'!J2855,Legenda!$D$1:$F$258,2)</f>
        <v>#N/A</v>
      </c>
      <c r="L2855" s="22"/>
      <c r="M2855" s="22"/>
      <c r="N2855" s="203"/>
      <c r="O2855" s="183"/>
      <c r="P2855" s="22"/>
      <c r="Q2855" s="203"/>
      <c r="R2855" s="183"/>
      <c r="S2855" s="184" t="n">
        <f aca="false">'Piano Finanziario Annuale'!$F$6</f>
        <v>0</v>
      </c>
      <c r="T2855" s="185" t="n">
        <v>0</v>
      </c>
      <c r="U2855" s="186"/>
      <c r="V2855" s="187" t="n">
        <f aca="false">(T2855*U2855)</f>
        <v>0</v>
      </c>
      <c r="W2855" s="185" t="n">
        <v>0</v>
      </c>
      <c r="X2855" s="185" t="n">
        <f aca="false">IF(OR(S2855="sì",S2855="forfettario 190"),SUM(T2855+W2855),SUM(T2855+V2855+W2855))</f>
        <v>0</v>
      </c>
      <c r="Y2855" s="205"/>
      <c r="Z2855" s="205"/>
      <c r="AA2855" s="206"/>
      <c r="AB2855" s="189" t="n">
        <f aca="false">IF(AA2855="SI",X2855,0)</f>
        <v>0</v>
      </c>
      <c r="AC2855" s="207"/>
      <c r="AD2855" s="207"/>
      <c r="AE2855" s="207"/>
      <c r="AF2855" s="207"/>
      <c r="AG2855" s="207"/>
      <c r="AH2855" s="208"/>
    </row>
    <row r="2856" customFormat="false" ht="13.5" hidden="false" customHeight="true" outlineLevel="0" collapsed="false">
      <c r="A2856" s="22" t="n">
        <v>2855</v>
      </c>
      <c r="B2856" s="180"/>
      <c r="C2856" s="22"/>
      <c r="D2856" s="22"/>
      <c r="E2856" s="22"/>
      <c r="F2856" s="22"/>
      <c r="G2856" s="22"/>
      <c r="H2856" s="183"/>
      <c r="I2856" s="183"/>
      <c r="J2856" s="22"/>
      <c r="K2856" s="191" t="e">
        <f aca="false">VLOOKUP('Altri Costi'!J2856,Legenda!$D$1:$F$258,2)</f>
        <v>#N/A</v>
      </c>
      <c r="L2856" s="22"/>
      <c r="M2856" s="22"/>
      <c r="N2856" s="203"/>
      <c r="O2856" s="183"/>
      <c r="P2856" s="22"/>
      <c r="Q2856" s="203"/>
      <c r="R2856" s="183"/>
      <c r="S2856" s="184" t="n">
        <f aca="false">'Piano Finanziario Annuale'!$F$6</f>
        <v>0</v>
      </c>
      <c r="T2856" s="185" t="n">
        <v>0</v>
      </c>
      <c r="U2856" s="186"/>
      <c r="V2856" s="187" t="n">
        <f aca="false">(T2856*U2856)</f>
        <v>0</v>
      </c>
      <c r="W2856" s="185" t="n">
        <v>0</v>
      </c>
      <c r="X2856" s="185" t="n">
        <f aca="false">IF(OR(S2856="sì",S2856="forfettario 190"),SUM(T2856+W2856),SUM(T2856+V2856+W2856))</f>
        <v>0</v>
      </c>
      <c r="Y2856" s="205"/>
      <c r="Z2856" s="205"/>
      <c r="AA2856" s="206"/>
      <c r="AB2856" s="189" t="n">
        <f aca="false">IF(AA2856="SI",X2856,0)</f>
        <v>0</v>
      </c>
      <c r="AC2856" s="207"/>
      <c r="AD2856" s="207"/>
      <c r="AE2856" s="207"/>
      <c r="AF2856" s="207"/>
      <c r="AG2856" s="207"/>
      <c r="AH2856" s="208"/>
    </row>
    <row r="2857" customFormat="false" ht="13.5" hidden="false" customHeight="true" outlineLevel="0" collapsed="false">
      <c r="A2857" s="22" t="n">
        <v>2856</v>
      </c>
      <c r="B2857" s="180"/>
      <c r="C2857" s="22"/>
      <c r="D2857" s="22"/>
      <c r="E2857" s="22"/>
      <c r="F2857" s="22"/>
      <c r="G2857" s="22"/>
      <c r="H2857" s="183"/>
      <c r="I2857" s="183"/>
      <c r="J2857" s="22"/>
      <c r="K2857" s="191" t="e">
        <f aca="false">VLOOKUP('Altri Costi'!J2857,Legenda!$D$1:$F$258,2)</f>
        <v>#N/A</v>
      </c>
      <c r="L2857" s="22"/>
      <c r="M2857" s="22"/>
      <c r="N2857" s="203"/>
      <c r="O2857" s="183"/>
      <c r="P2857" s="22"/>
      <c r="Q2857" s="203"/>
      <c r="R2857" s="183"/>
      <c r="S2857" s="184" t="n">
        <f aca="false">'Piano Finanziario Annuale'!$F$6</f>
        <v>0</v>
      </c>
      <c r="T2857" s="185" t="n">
        <v>0</v>
      </c>
      <c r="U2857" s="186"/>
      <c r="V2857" s="187" t="n">
        <f aca="false">(T2857*U2857)</f>
        <v>0</v>
      </c>
      <c r="W2857" s="185" t="n">
        <v>0</v>
      </c>
      <c r="X2857" s="185" t="n">
        <f aca="false">IF(OR(S2857="sì",S2857="forfettario 190"),SUM(T2857+W2857),SUM(T2857+V2857+W2857))</f>
        <v>0</v>
      </c>
      <c r="Y2857" s="205"/>
      <c r="Z2857" s="205"/>
      <c r="AA2857" s="206"/>
      <c r="AB2857" s="189" t="n">
        <f aca="false">IF(AA2857="SI",X2857,0)</f>
        <v>0</v>
      </c>
      <c r="AC2857" s="207"/>
      <c r="AD2857" s="207"/>
      <c r="AE2857" s="207"/>
      <c r="AF2857" s="207"/>
      <c r="AG2857" s="207"/>
      <c r="AH2857" s="208"/>
    </row>
    <row r="2858" customFormat="false" ht="13.5" hidden="false" customHeight="true" outlineLevel="0" collapsed="false">
      <c r="A2858" s="22" t="n">
        <v>2857</v>
      </c>
      <c r="B2858" s="180"/>
      <c r="C2858" s="22"/>
      <c r="D2858" s="22"/>
      <c r="E2858" s="22"/>
      <c r="F2858" s="22"/>
      <c r="G2858" s="22"/>
      <c r="H2858" s="183"/>
      <c r="I2858" s="183"/>
      <c r="J2858" s="22"/>
      <c r="K2858" s="191" t="e">
        <f aca="false">VLOOKUP('Altri Costi'!J2858,Legenda!$D$1:$F$258,2)</f>
        <v>#N/A</v>
      </c>
      <c r="L2858" s="22"/>
      <c r="M2858" s="22"/>
      <c r="N2858" s="203"/>
      <c r="O2858" s="183"/>
      <c r="P2858" s="22"/>
      <c r="Q2858" s="203"/>
      <c r="R2858" s="183"/>
      <c r="S2858" s="184" t="n">
        <f aca="false">'Piano Finanziario Annuale'!$F$6</f>
        <v>0</v>
      </c>
      <c r="T2858" s="185" t="n">
        <v>0</v>
      </c>
      <c r="U2858" s="186"/>
      <c r="V2858" s="187" t="n">
        <f aca="false">(T2858*U2858)</f>
        <v>0</v>
      </c>
      <c r="W2858" s="185" t="n">
        <v>0</v>
      </c>
      <c r="X2858" s="185" t="n">
        <f aca="false">IF(OR(S2858="sì",S2858="forfettario 190"),SUM(T2858+W2858),SUM(T2858+V2858+W2858))</f>
        <v>0</v>
      </c>
      <c r="Y2858" s="205"/>
      <c r="Z2858" s="205"/>
      <c r="AA2858" s="206"/>
      <c r="AB2858" s="189" t="n">
        <f aca="false">IF(AA2858="SI",X2858,0)</f>
        <v>0</v>
      </c>
      <c r="AC2858" s="207"/>
      <c r="AD2858" s="207"/>
      <c r="AE2858" s="207"/>
      <c r="AF2858" s="207"/>
      <c r="AG2858" s="207"/>
      <c r="AH2858" s="208"/>
    </row>
    <row r="2859" customFormat="false" ht="13.5" hidden="false" customHeight="true" outlineLevel="0" collapsed="false">
      <c r="A2859" s="22" t="n">
        <v>2858</v>
      </c>
      <c r="B2859" s="180"/>
      <c r="C2859" s="22"/>
      <c r="D2859" s="22"/>
      <c r="E2859" s="22"/>
      <c r="F2859" s="22"/>
      <c r="G2859" s="22"/>
      <c r="H2859" s="183"/>
      <c r="I2859" s="183"/>
      <c r="J2859" s="22"/>
      <c r="K2859" s="191" t="e">
        <f aca="false">VLOOKUP('Altri Costi'!J2859,Legenda!$D$1:$F$258,2)</f>
        <v>#N/A</v>
      </c>
      <c r="L2859" s="22"/>
      <c r="M2859" s="22"/>
      <c r="N2859" s="203"/>
      <c r="O2859" s="183"/>
      <c r="P2859" s="22"/>
      <c r="Q2859" s="203"/>
      <c r="R2859" s="183"/>
      <c r="S2859" s="184" t="n">
        <f aca="false">'Piano Finanziario Annuale'!$F$6</f>
        <v>0</v>
      </c>
      <c r="T2859" s="185" t="n">
        <v>0</v>
      </c>
      <c r="U2859" s="186"/>
      <c r="V2859" s="187" t="n">
        <f aca="false">(T2859*U2859)</f>
        <v>0</v>
      </c>
      <c r="W2859" s="185" t="n">
        <v>0</v>
      </c>
      <c r="X2859" s="185" t="n">
        <f aca="false">IF(OR(S2859="sì",S2859="forfettario 190"),SUM(T2859+W2859),SUM(T2859+V2859+W2859))</f>
        <v>0</v>
      </c>
      <c r="Y2859" s="205"/>
      <c r="Z2859" s="205"/>
      <c r="AA2859" s="206"/>
      <c r="AB2859" s="189" t="n">
        <f aca="false">IF(AA2859="SI",X2859,0)</f>
        <v>0</v>
      </c>
      <c r="AC2859" s="207"/>
      <c r="AD2859" s="207"/>
      <c r="AE2859" s="207"/>
      <c r="AF2859" s="207"/>
      <c r="AG2859" s="207"/>
      <c r="AH2859" s="208"/>
    </row>
    <row r="2860" customFormat="false" ht="13.5" hidden="false" customHeight="true" outlineLevel="0" collapsed="false">
      <c r="A2860" s="22" t="n">
        <v>2859</v>
      </c>
      <c r="B2860" s="180"/>
      <c r="C2860" s="22"/>
      <c r="D2860" s="22"/>
      <c r="E2860" s="22"/>
      <c r="F2860" s="22"/>
      <c r="G2860" s="22"/>
      <c r="H2860" s="183"/>
      <c r="I2860" s="183"/>
      <c r="J2860" s="22"/>
      <c r="K2860" s="191" t="e">
        <f aca="false">VLOOKUP('Altri Costi'!J2860,Legenda!$D$1:$F$258,2)</f>
        <v>#N/A</v>
      </c>
      <c r="L2860" s="22"/>
      <c r="M2860" s="22"/>
      <c r="N2860" s="203"/>
      <c r="O2860" s="183"/>
      <c r="P2860" s="22"/>
      <c r="Q2860" s="203"/>
      <c r="R2860" s="183"/>
      <c r="S2860" s="184" t="n">
        <f aca="false">'Piano Finanziario Annuale'!$F$6</f>
        <v>0</v>
      </c>
      <c r="T2860" s="185" t="n">
        <v>0</v>
      </c>
      <c r="U2860" s="186"/>
      <c r="V2860" s="187" t="n">
        <f aca="false">(T2860*U2860)</f>
        <v>0</v>
      </c>
      <c r="W2860" s="185" t="n">
        <v>0</v>
      </c>
      <c r="X2860" s="185" t="n">
        <f aca="false">IF(OR(S2860="sì",S2860="forfettario 190"),SUM(T2860+W2860),SUM(T2860+V2860+W2860))</f>
        <v>0</v>
      </c>
      <c r="Y2860" s="205"/>
      <c r="Z2860" s="205"/>
      <c r="AA2860" s="206"/>
      <c r="AB2860" s="189" t="n">
        <f aca="false">IF(AA2860="SI",X2860,0)</f>
        <v>0</v>
      </c>
      <c r="AC2860" s="207"/>
      <c r="AD2860" s="207"/>
      <c r="AE2860" s="207"/>
      <c r="AF2860" s="207"/>
      <c r="AG2860" s="207"/>
      <c r="AH2860" s="208"/>
    </row>
    <row r="2861" customFormat="false" ht="13.5" hidden="false" customHeight="true" outlineLevel="0" collapsed="false">
      <c r="A2861" s="22" t="n">
        <v>2860</v>
      </c>
      <c r="B2861" s="180"/>
      <c r="C2861" s="22"/>
      <c r="D2861" s="22"/>
      <c r="E2861" s="22"/>
      <c r="F2861" s="22"/>
      <c r="G2861" s="22"/>
      <c r="H2861" s="183"/>
      <c r="I2861" s="183"/>
      <c r="J2861" s="22"/>
      <c r="K2861" s="191" t="e">
        <f aca="false">VLOOKUP('Altri Costi'!J2861,Legenda!$D$1:$F$258,2)</f>
        <v>#N/A</v>
      </c>
      <c r="L2861" s="22"/>
      <c r="M2861" s="22"/>
      <c r="N2861" s="203"/>
      <c r="O2861" s="183"/>
      <c r="P2861" s="22"/>
      <c r="Q2861" s="203"/>
      <c r="R2861" s="183"/>
      <c r="S2861" s="184" t="n">
        <f aca="false">'Piano Finanziario Annuale'!$F$6</f>
        <v>0</v>
      </c>
      <c r="T2861" s="185" t="n">
        <v>0</v>
      </c>
      <c r="U2861" s="186"/>
      <c r="V2861" s="187" t="n">
        <f aca="false">(T2861*U2861)</f>
        <v>0</v>
      </c>
      <c r="W2861" s="185" t="n">
        <v>0</v>
      </c>
      <c r="X2861" s="185" t="n">
        <f aca="false">IF(OR(S2861="sì",S2861="forfettario 190"),SUM(T2861+W2861),SUM(T2861+V2861+W2861))</f>
        <v>0</v>
      </c>
      <c r="Y2861" s="205"/>
      <c r="Z2861" s="205"/>
      <c r="AA2861" s="206"/>
      <c r="AB2861" s="189" t="n">
        <f aca="false">IF(AA2861="SI",X2861,0)</f>
        <v>0</v>
      </c>
      <c r="AC2861" s="207"/>
      <c r="AD2861" s="207"/>
      <c r="AE2861" s="207"/>
      <c r="AF2861" s="207"/>
      <c r="AG2861" s="207"/>
      <c r="AH2861" s="208"/>
    </row>
    <row r="2862" customFormat="false" ht="13.5" hidden="false" customHeight="true" outlineLevel="0" collapsed="false">
      <c r="A2862" s="22" t="n">
        <v>2861</v>
      </c>
      <c r="B2862" s="180"/>
      <c r="C2862" s="22"/>
      <c r="D2862" s="22"/>
      <c r="E2862" s="22"/>
      <c r="F2862" s="22"/>
      <c r="G2862" s="22"/>
      <c r="H2862" s="183"/>
      <c r="I2862" s="183"/>
      <c r="J2862" s="22"/>
      <c r="K2862" s="191" t="e">
        <f aca="false">VLOOKUP('Altri Costi'!J2862,Legenda!$D$1:$F$258,2)</f>
        <v>#N/A</v>
      </c>
      <c r="L2862" s="22"/>
      <c r="M2862" s="22"/>
      <c r="N2862" s="203"/>
      <c r="O2862" s="183"/>
      <c r="P2862" s="22"/>
      <c r="Q2862" s="203"/>
      <c r="R2862" s="183"/>
      <c r="S2862" s="184" t="n">
        <f aca="false">'Piano Finanziario Annuale'!$F$6</f>
        <v>0</v>
      </c>
      <c r="T2862" s="185" t="n">
        <v>0</v>
      </c>
      <c r="U2862" s="186"/>
      <c r="V2862" s="187" t="n">
        <f aca="false">(T2862*U2862)</f>
        <v>0</v>
      </c>
      <c r="W2862" s="185" t="n">
        <v>0</v>
      </c>
      <c r="X2862" s="185" t="n">
        <f aca="false">IF(OR(S2862="sì",S2862="forfettario 190"),SUM(T2862+W2862),SUM(T2862+V2862+W2862))</f>
        <v>0</v>
      </c>
      <c r="Y2862" s="205"/>
      <c r="Z2862" s="205"/>
      <c r="AA2862" s="206"/>
      <c r="AB2862" s="189" t="n">
        <f aca="false">IF(AA2862="SI",X2862,0)</f>
        <v>0</v>
      </c>
      <c r="AC2862" s="207"/>
      <c r="AD2862" s="207"/>
      <c r="AE2862" s="207"/>
      <c r="AF2862" s="207"/>
      <c r="AG2862" s="207"/>
      <c r="AH2862" s="208"/>
    </row>
    <row r="2863" customFormat="false" ht="13.5" hidden="false" customHeight="true" outlineLevel="0" collapsed="false">
      <c r="A2863" s="22" t="n">
        <v>2862</v>
      </c>
      <c r="B2863" s="180"/>
      <c r="C2863" s="22"/>
      <c r="D2863" s="22"/>
      <c r="E2863" s="22"/>
      <c r="F2863" s="22"/>
      <c r="G2863" s="22"/>
      <c r="H2863" s="183"/>
      <c r="I2863" s="183"/>
      <c r="J2863" s="22"/>
      <c r="K2863" s="191" t="e">
        <f aca="false">VLOOKUP('Altri Costi'!J2863,Legenda!$D$1:$F$258,2)</f>
        <v>#N/A</v>
      </c>
      <c r="L2863" s="22"/>
      <c r="M2863" s="22"/>
      <c r="N2863" s="203"/>
      <c r="O2863" s="183"/>
      <c r="P2863" s="22"/>
      <c r="Q2863" s="203"/>
      <c r="R2863" s="183"/>
      <c r="S2863" s="184" t="n">
        <f aca="false">'Piano Finanziario Annuale'!$F$6</f>
        <v>0</v>
      </c>
      <c r="T2863" s="185" t="n">
        <v>0</v>
      </c>
      <c r="U2863" s="186"/>
      <c r="V2863" s="187" t="n">
        <f aca="false">(T2863*U2863)</f>
        <v>0</v>
      </c>
      <c r="W2863" s="185" t="n">
        <v>0</v>
      </c>
      <c r="X2863" s="185" t="n">
        <f aca="false">IF(OR(S2863="sì",S2863="forfettario 190"),SUM(T2863+W2863),SUM(T2863+V2863+W2863))</f>
        <v>0</v>
      </c>
      <c r="Y2863" s="205"/>
      <c r="Z2863" s="205"/>
      <c r="AA2863" s="206"/>
      <c r="AB2863" s="189" t="n">
        <f aca="false">IF(AA2863="SI",X2863,0)</f>
        <v>0</v>
      </c>
      <c r="AC2863" s="207"/>
      <c r="AD2863" s="207"/>
      <c r="AE2863" s="207"/>
      <c r="AF2863" s="207"/>
      <c r="AG2863" s="207"/>
      <c r="AH2863" s="208"/>
    </row>
    <row r="2864" customFormat="false" ht="13.5" hidden="false" customHeight="true" outlineLevel="0" collapsed="false">
      <c r="A2864" s="22" t="n">
        <v>2863</v>
      </c>
      <c r="B2864" s="180"/>
      <c r="C2864" s="22"/>
      <c r="D2864" s="22"/>
      <c r="E2864" s="22"/>
      <c r="F2864" s="22"/>
      <c r="G2864" s="22"/>
      <c r="H2864" s="183"/>
      <c r="I2864" s="183"/>
      <c r="J2864" s="22"/>
      <c r="K2864" s="191" t="e">
        <f aca="false">VLOOKUP('Altri Costi'!J2864,Legenda!$D$1:$F$258,2)</f>
        <v>#N/A</v>
      </c>
      <c r="L2864" s="22"/>
      <c r="M2864" s="22"/>
      <c r="N2864" s="203"/>
      <c r="O2864" s="183"/>
      <c r="P2864" s="22"/>
      <c r="Q2864" s="203"/>
      <c r="R2864" s="183"/>
      <c r="S2864" s="184" t="n">
        <f aca="false">'Piano Finanziario Annuale'!$F$6</f>
        <v>0</v>
      </c>
      <c r="T2864" s="185" t="n">
        <v>0</v>
      </c>
      <c r="U2864" s="186"/>
      <c r="V2864" s="187" t="n">
        <f aca="false">(T2864*U2864)</f>
        <v>0</v>
      </c>
      <c r="W2864" s="185" t="n">
        <v>0</v>
      </c>
      <c r="X2864" s="185" t="n">
        <f aca="false">IF(OR(S2864="sì",S2864="forfettario 190"),SUM(T2864+W2864),SUM(T2864+V2864+W2864))</f>
        <v>0</v>
      </c>
      <c r="Y2864" s="205"/>
      <c r="Z2864" s="205"/>
      <c r="AA2864" s="206"/>
      <c r="AB2864" s="189" t="n">
        <f aca="false">IF(AA2864="SI",X2864,0)</f>
        <v>0</v>
      </c>
      <c r="AC2864" s="207"/>
      <c r="AD2864" s="207"/>
      <c r="AE2864" s="207"/>
      <c r="AF2864" s="207"/>
      <c r="AG2864" s="207"/>
      <c r="AH2864" s="208"/>
    </row>
    <row r="2865" customFormat="false" ht="13.5" hidden="false" customHeight="true" outlineLevel="0" collapsed="false">
      <c r="A2865" s="22" t="n">
        <v>2864</v>
      </c>
      <c r="B2865" s="180"/>
      <c r="C2865" s="22"/>
      <c r="D2865" s="22"/>
      <c r="E2865" s="22"/>
      <c r="F2865" s="22"/>
      <c r="G2865" s="22"/>
      <c r="H2865" s="183"/>
      <c r="I2865" s="183"/>
      <c r="J2865" s="22"/>
      <c r="K2865" s="191" t="e">
        <f aca="false">VLOOKUP('Altri Costi'!J2865,Legenda!$D$1:$F$258,2)</f>
        <v>#N/A</v>
      </c>
      <c r="L2865" s="22"/>
      <c r="M2865" s="22"/>
      <c r="N2865" s="203"/>
      <c r="O2865" s="183"/>
      <c r="P2865" s="22"/>
      <c r="Q2865" s="203"/>
      <c r="R2865" s="183"/>
      <c r="S2865" s="184" t="n">
        <f aca="false">'Piano Finanziario Annuale'!$F$6</f>
        <v>0</v>
      </c>
      <c r="T2865" s="185" t="n">
        <v>0</v>
      </c>
      <c r="U2865" s="186"/>
      <c r="V2865" s="187" t="n">
        <f aca="false">(T2865*U2865)</f>
        <v>0</v>
      </c>
      <c r="W2865" s="185" t="n">
        <v>0</v>
      </c>
      <c r="X2865" s="185" t="n">
        <f aca="false">IF(OR(S2865="sì",S2865="forfettario 190"),SUM(T2865+W2865),SUM(T2865+V2865+W2865))</f>
        <v>0</v>
      </c>
      <c r="Y2865" s="205"/>
      <c r="Z2865" s="205"/>
      <c r="AA2865" s="206"/>
      <c r="AB2865" s="189" t="n">
        <f aca="false">IF(AA2865="SI",X2865,0)</f>
        <v>0</v>
      </c>
      <c r="AC2865" s="207"/>
      <c r="AD2865" s="207"/>
      <c r="AE2865" s="207"/>
      <c r="AF2865" s="207"/>
      <c r="AG2865" s="207"/>
      <c r="AH2865" s="208"/>
    </row>
    <row r="2866" customFormat="false" ht="13.5" hidden="false" customHeight="true" outlineLevel="0" collapsed="false">
      <c r="A2866" s="22" t="n">
        <v>2865</v>
      </c>
      <c r="B2866" s="180"/>
      <c r="C2866" s="22"/>
      <c r="D2866" s="22"/>
      <c r="E2866" s="22"/>
      <c r="F2866" s="22"/>
      <c r="G2866" s="22"/>
      <c r="H2866" s="183"/>
      <c r="I2866" s="183"/>
      <c r="J2866" s="22"/>
      <c r="K2866" s="191" t="e">
        <f aca="false">VLOOKUP('Altri Costi'!J2866,Legenda!$D$1:$F$258,2)</f>
        <v>#N/A</v>
      </c>
      <c r="L2866" s="22"/>
      <c r="M2866" s="22"/>
      <c r="N2866" s="203"/>
      <c r="O2866" s="183"/>
      <c r="P2866" s="22"/>
      <c r="Q2866" s="203"/>
      <c r="R2866" s="183"/>
      <c r="S2866" s="184" t="n">
        <f aca="false">'Piano Finanziario Annuale'!$F$6</f>
        <v>0</v>
      </c>
      <c r="T2866" s="185" t="n">
        <v>0</v>
      </c>
      <c r="U2866" s="186"/>
      <c r="V2866" s="187" t="n">
        <f aca="false">(T2866*U2866)</f>
        <v>0</v>
      </c>
      <c r="W2866" s="185" t="n">
        <v>0</v>
      </c>
      <c r="X2866" s="185" t="n">
        <f aca="false">IF(OR(S2866="sì",S2866="forfettario 190"),SUM(T2866+W2866),SUM(T2866+V2866+W2866))</f>
        <v>0</v>
      </c>
      <c r="Y2866" s="205"/>
      <c r="Z2866" s="205"/>
      <c r="AA2866" s="206"/>
      <c r="AB2866" s="189" t="n">
        <f aca="false">IF(AA2866="SI",X2866,0)</f>
        <v>0</v>
      </c>
      <c r="AC2866" s="207"/>
      <c r="AD2866" s="207"/>
      <c r="AE2866" s="207"/>
      <c r="AF2866" s="207"/>
      <c r="AG2866" s="207"/>
      <c r="AH2866" s="208"/>
    </row>
    <row r="2867" customFormat="false" ht="13.5" hidden="false" customHeight="true" outlineLevel="0" collapsed="false">
      <c r="A2867" s="22" t="n">
        <v>2866</v>
      </c>
      <c r="B2867" s="180"/>
      <c r="C2867" s="22"/>
      <c r="D2867" s="22"/>
      <c r="E2867" s="22"/>
      <c r="F2867" s="22"/>
      <c r="G2867" s="22"/>
      <c r="H2867" s="183"/>
      <c r="I2867" s="183"/>
      <c r="J2867" s="22"/>
      <c r="K2867" s="191" t="e">
        <f aca="false">VLOOKUP('Altri Costi'!J2867,Legenda!$D$1:$F$258,2)</f>
        <v>#N/A</v>
      </c>
      <c r="L2867" s="22"/>
      <c r="M2867" s="22"/>
      <c r="N2867" s="203"/>
      <c r="O2867" s="183"/>
      <c r="P2867" s="22"/>
      <c r="Q2867" s="203"/>
      <c r="R2867" s="183"/>
      <c r="S2867" s="184" t="n">
        <f aca="false">'Piano Finanziario Annuale'!$F$6</f>
        <v>0</v>
      </c>
      <c r="T2867" s="185" t="n">
        <v>0</v>
      </c>
      <c r="U2867" s="186"/>
      <c r="V2867" s="187" t="n">
        <f aca="false">(T2867*U2867)</f>
        <v>0</v>
      </c>
      <c r="W2867" s="185" t="n">
        <v>0</v>
      </c>
      <c r="X2867" s="185" t="n">
        <f aca="false">IF(OR(S2867="sì",S2867="forfettario 190"),SUM(T2867+W2867),SUM(T2867+V2867+W2867))</f>
        <v>0</v>
      </c>
      <c r="Y2867" s="205"/>
      <c r="Z2867" s="205"/>
      <c r="AA2867" s="206"/>
      <c r="AB2867" s="189" t="n">
        <f aca="false">IF(AA2867="SI",X2867,0)</f>
        <v>0</v>
      </c>
      <c r="AC2867" s="207"/>
      <c r="AD2867" s="207"/>
      <c r="AE2867" s="207"/>
      <c r="AF2867" s="207"/>
      <c r="AG2867" s="207"/>
      <c r="AH2867" s="208"/>
    </row>
    <row r="2868" customFormat="false" ht="13.5" hidden="false" customHeight="true" outlineLevel="0" collapsed="false">
      <c r="A2868" s="22" t="n">
        <v>2867</v>
      </c>
      <c r="B2868" s="180"/>
      <c r="C2868" s="22"/>
      <c r="D2868" s="22"/>
      <c r="E2868" s="22"/>
      <c r="F2868" s="22"/>
      <c r="G2868" s="22"/>
      <c r="H2868" s="183"/>
      <c r="I2868" s="183"/>
      <c r="J2868" s="22"/>
      <c r="K2868" s="191" t="e">
        <f aca="false">VLOOKUP('Altri Costi'!J2868,Legenda!$D$1:$F$258,2)</f>
        <v>#N/A</v>
      </c>
      <c r="L2868" s="22"/>
      <c r="M2868" s="22"/>
      <c r="N2868" s="203"/>
      <c r="O2868" s="183"/>
      <c r="P2868" s="22"/>
      <c r="Q2868" s="203"/>
      <c r="R2868" s="183"/>
      <c r="S2868" s="184" t="n">
        <f aca="false">'Piano Finanziario Annuale'!$F$6</f>
        <v>0</v>
      </c>
      <c r="T2868" s="185" t="n">
        <v>0</v>
      </c>
      <c r="U2868" s="186"/>
      <c r="V2868" s="187" t="n">
        <f aca="false">(T2868*U2868)</f>
        <v>0</v>
      </c>
      <c r="W2868" s="185" t="n">
        <v>0</v>
      </c>
      <c r="X2868" s="185" t="n">
        <f aca="false">IF(OR(S2868="sì",S2868="forfettario 190"),SUM(T2868+W2868),SUM(T2868+V2868+W2868))</f>
        <v>0</v>
      </c>
      <c r="Y2868" s="205"/>
      <c r="Z2868" s="205"/>
      <c r="AA2868" s="206"/>
      <c r="AB2868" s="189" t="n">
        <f aca="false">IF(AA2868="SI",X2868,0)</f>
        <v>0</v>
      </c>
      <c r="AC2868" s="207"/>
      <c r="AD2868" s="207"/>
      <c r="AE2868" s="207"/>
      <c r="AF2868" s="207"/>
      <c r="AG2868" s="207"/>
      <c r="AH2868" s="208"/>
    </row>
    <row r="2869" customFormat="false" ht="13.5" hidden="false" customHeight="true" outlineLevel="0" collapsed="false">
      <c r="A2869" s="22" t="n">
        <v>2868</v>
      </c>
      <c r="B2869" s="180"/>
      <c r="C2869" s="22"/>
      <c r="D2869" s="22"/>
      <c r="E2869" s="22"/>
      <c r="F2869" s="22"/>
      <c r="G2869" s="22"/>
      <c r="H2869" s="183"/>
      <c r="I2869" s="183"/>
      <c r="J2869" s="22"/>
      <c r="K2869" s="191" t="e">
        <f aca="false">VLOOKUP('Altri Costi'!J2869,Legenda!$D$1:$F$258,2)</f>
        <v>#N/A</v>
      </c>
      <c r="L2869" s="22"/>
      <c r="M2869" s="22"/>
      <c r="N2869" s="203"/>
      <c r="O2869" s="183"/>
      <c r="P2869" s="22"/>
      <c r="Q2869" s="203"/>
      <c r="R2869" s="183"/>
      <c r="S2869" s="184" t="n">
        <f aca="false">'Piano Finanziario Annuale'!$F$6</f>
        <v>0</v>
      </c>
      <c r="T2869" s="185" t="n">
        <v>0</v>
      </c>
      <c r="U2869" s="186"/>
      <c r="V2869" s="187" t="n">
        <f aca="false">(T2869*U2869)</f>
        <v>0</v>
      </c>
      <c r="W2869" s="185" t="n">
        <v>0</v>
      </c>
      <c r="X2869" s="185" t="n">
        <f aca="false">IF(OR(S2869="sì",S2869="forfettario 190"),SUM(T2869+W2869),SUM(T2869+V2869+W2869))</f>
        <v>0</v>
      </c>
      <c r="Y2869" s="205"/>
      <c r="Z2869" s="205"/>
      <c r="AA2869" s="206"/>
      <c r="AB2869" s="189" t="n">
        <f aca="false">IF(AA2869="SI",X2869,0)</f>
        <v>0</v>
      </c>
      <c r="AC2869" s="207"/>
      <c r="AD2869" s="207"/>
      <c r="AE2869" s="207"/>
      <c r="AF2869" s="207"/>
      <c r="AG2869" s="207"/>
      <c r="AH2869" s="208"/>
    </row>
    <row r="2870" customFormat="false" ht="13.5" hidden="false" customHeight="true" outlineLevel="0" collapsed="false">
      <c r="A2870" s="22" t="n">
        <v>2869</v>
      </c>
      <c r="B2870" s="180"/>
      <c r="C2870" s="22"/>
      <c r="D2870" s="22"/>
      <c r="E2870" s="22"/>
      <c r="F2870" s="22"/>
      <c r="G2870" s="22"/>
      <c r="H2870" s="183"/>
      <c r="I2870" s="183"/>
      <c r="J2870" s="22"/>
      <c r="K2870" s="191" t="e">
        <f aca="false">VLOOKUP('Altri Costi'!J2870,Legenda!$D$1:$F$258,2)</f>
        <v>#N/A</v>
      </c>
      <c r="L2870" s="22"/>
      <c r="M2870" s="22"/>
      <c r="N2870" s="203"/>
      <c r="O2870" s="183"/>
      <c r="P2870" s="22"/>
      <c r="Q2870" s="203"/>
      <c r="R2870" s="183"/>
      <c r="S2870" s="184" t="n">
        <f aca="false">'Piano Finanziario Annuale'!$F$6</f>
        <v>0</v>
      </c>
      <c r="T2870" s="185" t="n">
        <v>0</v>
      </c>
      <c r="U2870" s="186"/>
      <c r="V2870" s="187" t="n">
        <f aca="false">(T2870*U2870)</f>
        <v>0</v>
      </c>
      <c r="W2870" s="185" t="n">
        <v>0</v>
      </c>
      <c r="X2870" s="185" t="n">
        <f aca="false">IF(OR(S2870="sì",S2870="forfettario 190"),SUM(T2870+W2870),SUM(T2870+V2870+W2870))</f>
        <v>0</v>
      </c>
      <c r="Y2870" s="205"/>
      <c r="Z2870" s="205"/>
      <c r="AA2870" s="206"/>
      <c r="AB2870" s="189" t="n">
        <f aca="false">IF(AA2870="SI",X2870,0)</f>
        <v>0</v>
      </c>
      <c r="AC2870" s="207"/>
      <c r="AD2870" s="207"/>
      <c r="AE2870" s="207"/>
      <c r="AF2870" s="207"/>
      <c r="AG2870" s="207"/>
      <c r="AH2870" s="208"/>
    </row>
    <row r="2871" customFormat="false" ht="13.5" hidden="false" customHeight="true" outlineLevel="0" collapsed="false">
      <c r="A2871" s="22" t="n">
        <v>2870</v>
      </c>
      <c r="B2871" s="180"/>
      <c r="C2871" s="22"/>
      <c r="D2871" s="22"/>
      <c r="E2871" s="22"/>
      <c r="F2871" s="22"/>
      <c r="G2871" s="22"/>
      <c r="H2871" s="183"/>
      <c r="I2871" s="183"/>
      <c r="J2871" s="22"/>
      <c r="K2871" s="191" t="e">
        <f aca="false">VLOOKUP('Altri Costi'!J2871,Legenda!$D$1:$F$258,2)</f>
        <v>#N/A</v>
      </c>
      <c r="L2871" s="22"/>
      <c r="M2871" s="22"/>
      <c r="N2871" s="203"/>
      <c r="O2871" s="183"/>
      <c r="P2871" s="22"/>
      <c r="Q2871" s="203"/>
      <c r="R2871" s="183"/>
      <c r="S2871" s="184" t="n">
        <f aca="false">'Piano Finanziario Annuale'!$F$6</f>
        <v>0</v>
      </c>
      <c r="T2871" s="185" t="n">
        <v>0</v>
      </c>
      <c r="U2871" s="186"/>
      <c r="V2871" s="187" t="n">
        <f aca="false">(T2871*U2871)</f>
        <v>0</v>
      </c>
      <c r="W2871" s="185" t="n">
        <v>0</v>
      </c>
      <c r="X2871" s="185" t="n">
        <f aca="false">IF(OR(S2871="sì",S2871="forfettario 190"),SUM(T2871+W2871),SUM(T2871+V2871+W2871))</f>
        <v>0</v>
      </c>
      <c r="Y2871" s="205"/>
      <c r="Z2871" s="205"/>
      <c r="AA2871" s="206"/>
      <c r="AB2871" s="189" t="n">
        <f aca="false">IF(AA2871="SI",X2871,0)</f>
        <v>0</v>
      </c>
      <c r="AC2871" s="207"/>
      <c r="AD2871" s="207"/>
      <c r="AE2871" s="207"/>
      <c r="AF2871" s="207"/>
      <c r="AG2871" s="207"/>
      <c r="AH2871" s="208"/>
    </row>
    <row r="2872" customFormat="false" ht="13.5" hidden="false" customHeight="true" outlineLevel="0" collapsed="false">
      <c r="A2872" s="22" t="n">
        <v>2871</v>
      </c>
      <c r="B2872" s="180"/>
      <c r="C2872" s="22"/>
      <c r="D2872" s="22"/>
      <c r="E2872" s="22"/>
      <c r="F2872" s="22"/>
      <c r="G2872" s="22"/>
      <c r="H2872" s="183"/>
      <c r="I2872" s="183"/>
      <c r="J2872" s="22"/>
      <c r="K2872" s="191" t="e">
        <f aca="false">VLOOKUP('Altri Costi'!J2872,Legenda!$D$1:$F$258,2)</f>
        <v>#N/A</v>
      </c>
      <c r="L2872" s="22"/>
      <c r="M2872" s="22"/>
      <c r="N2872" s="203"/>
      <c r="O2872" s="183"/>
      <c r="P2872" s="22"/>
      <c r="Q2872" s="203"/>
      <c r="R2872" s="183"/>
      <c r="S2872" s="184" t="n">
        <f aca="false">'Piano Finanziario Annuale'!$F$6</f>
        <v>0</v>
      </c>
      <c r="T2872" s="185" t="n">
        <v>0</v>
      </c>
      <c r="U2872" s="186"/>
      <c r="V2872" s="187" t="n">
        <f aca="false">(T2872*U2872)</f>
        <v>0</v>
      </c>
      <c r="W2872" s="185" t="n">
        <v>0</v>
      </c>
      <c r="X2872" s="185" t="n">
        <f aca="false">IF(OR(S2872="sì",S2872="forfettario 190"),SUM(T2872+W2872),SUM(T2872+V2872+W2872))</f>
        <v>0</v>
      </c>
      <c r="Y2872" s="205"/>
      <c r="Z2872" s="205"/>
      <c r="AA2872" s="206"/>
      <c r="AB2872" s="189" t="n">
        <f aca="false">IF(AA2872="SI",X2872,0)</f>
        <v>0</v>
      </c>
      <c r="AC2872" s="207"/>
      <c r="AD2872" s="207"/>
      <c r="AE2872" s="207"/>
      <c r="AF2872" s="207"/>
      <c r="AG2872" s="207"/>
      <c r="AH2872" s="208"/>
    </row>
    <row r="2873" customFormat="false" ht="13.5" hidden="false" customHeight="true" outlineLevel="0" collapsed="false">
      <c r="A2873" s="22" t="n">
        <v>2872</v>
      </c>
      <c r="B2873" s="180"/>
      <c r="C2873" s="22"/>
      <c r="D2873" s="22"/>
      <c r="E2873" s="22"/>
      <c r="F2873" s="22"/>
      <c r="G2873" s="22"/>
      <c r="H2873" s="183"/>
      <c r="I2873" s="183"/>
      <c r="J2873" s="22"/>
      <c r="K2873" s="191" t="e">
        <f aca="false">VLOOKUP('Altri Costi'!J2873,Legenda!$D$1:$F$258,2)</f>
        <v>#N/A</v>
      </c>
      <c r="L2873" s="22"/>
      <c r="M2873" s="22"/>
      <c r="N2873" s="203"/>
      <c r="O2873" s="183"/>
      <c r="P2873" s="22"/>
      <c r="Q2873" s="203"/>
      <c r="R2873" s="183"/>
      <c r="S2873" s="184" t="n">
        <f aca="false">'Piano Finanziario Annuale'!$F$6</f>
        <v>0</v>
      </c>
      <c r="T2873" s="185" t="n">
        <v>0</v>
      </c>
      <c r="U2873" s="186"/>
      <c r="V2873" s="187" t="n">
        <f aca="false">(T2873*U2873)</f>
        <v>0</v>
      </c>
      <c r="W2873" s="185" t="n">
        <v>0</v>
      </c>
      <c r="X2873" s="185" t="n">
        <f aca="false">IF(OR(S2873="sì",S2873="forfettario 190"),SUM(T2873+W2873),SUM(T2873+V2873+W2873))</f>
        <v>0</v>
      </c>
      <c r="Y2873" s="205"/>
      <c r="Z2873" s="205"/>
      <c r="AA2873" s="206"/>
      <c r="AB2873" s="189" t="n">
        <f aca="false">IF(AA2873="SI",X2873,0)</f>
        <v>0</v>
      </c>
      <c r="AC2873" s="207"/>
      <c r="AD2873" s="207"/>
      <c r="AE2873" s="207"/>
      <c r="AF2873" s="207"/>
      <c r="AG2873" s="207"/>
      <c r="AH2873" s="208"/>
    </row>
    <row r="2874" customFormat="false" ht="13.5" hidden="false" customHeight="true" outlineLevel="0" collapsed="false">
      <c r="A2874" s="22" t="n">
        <v>2873</v>
      </c>
      <c r="B2874" s="180"/>
      <c r="C2874" s="22"/>
      <c r="D2874" s="22"/>
      <c r="E2874" s="22"/>
      <c r="F2874" s="22"/>
      <c r="G2874" s="22"/>
      <c r="H2874" s="183"/>
      <c r="I2874" s="183"/>
      <c r="J2874" s="22"/>
      <c r="K2874" s="191" t="e">
        <f aca="false">VLOOKUP('Altri Costi'!J2874,Legenda!$D$1:$F$258,2)</f>
        <v>#N/A</v>
      </c>
      <c r="L2874" s="22"/>
      <c r="M2874" s="22"/>
      <c r="N2874" s="203"/>
      <c r="O2874" s="183"/>
      <c r="P2874" s="22"/>
      <c r="Q2874" s="203"/>
      <c r="R2874" s="183"/>
      <c r="S2874" s="184" t="n">
        <f aca="false">'Piano Finanziario Annuale'!$F$6</f>
        <v>0</v>
      </c>
      <c r="T2874" s="185" t="n">
        <v>0</v>
      </c>
      <c r="U2874" s="186"/>
      <c r="V2874" s="187" t="n">
        <f aca="false">(T2874*U2874)</f>
        <v>0</v>
      </c>
      <c r="W2874" s="185" t="n">
        <v>0</v>
      </c>
      <c r="X2874" s="185" t="n">
        <f aca="false">IF(OR(S2874="sì",S2874="forfettario 190"),SUM(T2874+W2874),SUM(T2874+V2874+W2874))</f>
        <v>0</v>
      </c>
      <c r="Y2874" s="205"/>
      <c r="Z2874" s="205"/>
      <c r="AA2874" s="206"/>
      <c r="AB2874" s="189" t="n">
        <f aca="false">IF(AA2874="SI",X2874,0)</f>
        <v>0</v>
      </c>
      <c r="AC2874" s="207"/>
      <c r="AD2874" s="207"/>
      <c r="AE2874" s="207"/>
      <c r="AF2874" s="207"/>
      <c r="AG2874" s="207"/>
      <c r="AH2874" s="208"/>
    </row>
    <row r="2875" customFormat="false" ht="13.5" hidden="false" customHeight="true" outlineLevel="0" collapsed="false">
      <c r="A2875" s="22" t="n">
        <v>2874</v>
      </c>
      <c r="B2875" s="180"/>
      <c r="C2875" s="22"/>
      <c r="D2875" s="22"/>
      <c r="E2875" s="22"/>
      <c r="F2875" s="22"/>
      <c r="G2875" s="22"/>
      <c r="H2875" s="183"/>
      <c r="I2875" s="183"/>
      <c r="J2875" s="22"/>
      <c r="K2875" s="191" t="e">
        <f aca="false">VLOOKUP('Altri Costi'!J2875,Legenda!$D$1:$F$258,2)</f>
        <v>#N/A</v>
      </c>
      <c r="L2875" s="22"/>
      <c r="M2875" s="22"/>
      <c r="N2875" s="203"/>
      <c r="O2875" s="183"/>
      <c r="P2875" s="22"/>
      <c r="Q2875" s="203"/>
      <c r="R2875" s="183"/>
      <c r="S2875" s="184" t="n">
        <f aca="false">'Piano Finanziario Annuale'!$F$6</f>
        <v>0</v>
      </c>
      <c r="T2875" s="185" t="n">
        <v>0</v>
      </c>
      <c r="U2875" s="186"/>
      <c r="V2875" s="187" t="n">
        <f aca="false">(T2875*U2875)</f>
        <v>0</v>
      </c>
      <c r="W2875" s="185" t="n">
        <v>0</v>
      </c>
      <c r="X2875" s="185" t="n">
        <f aca="false">IF(OR(S2875="sì",S2875="forfettario 190"),SUM(T2875+W2875),SUM(T2875+V2875+W2875))</f>
        <v>0</v>
      </c>
      <c r="Y2875" s="205"/>
      <c r="Z2875" s="205"/>
      <c r="AA2875" s="206"/>
      <c r="AB2875" s="189" t="n">
        <f aca="false">IF(AA2875="SI",X2875,0)</f>
        <v>0</v>
      </c>
      <c r="AC2875" s="207"/>
      <c r="AD2875" s="207"/>
      <c r="AE2875" s="207"/>
      <c r="AF2875" s="207"/>
      <c r="AG2875" s="207"/>
      <c r="AH2875" s="208"/>
    </row>
    <row r="2876" customFormat="false" ht="13.5" hidden="false" customHeight="true" outlineLevel="0" collapsed="false">
      <c r="A2876" s="22" t="n">
        <v>2875</v>
      </c>
      <c r="B2876" s="180"/>
      <c r="C2876" s="22"/>
      <c r="D2876" s="22"/>
      <c r="E2876" s="22"/>
      <c r="F2876" s="22"/>
      <c r="G2876" s="22"/>
      <c r="H2876" s="183"/>
      <c r="I2876" s="183"/>
      <c r="J2876" s="22"/>
      <c r="K2876" s="191" t="e">
        <f aca="false">VLOOKUP('Altri Costi'!J2876,Legenda!$D$1:$F$258,2)</f>
        <v>#N/A</v>
      </c>
      <c r="L2876" s="22"/>
      <c r="M2876" s="22"/>
      <c r="N2876" s="203"/>
      <c r="O2876" s="183"/>
      <c r="P2876" s="22"/>
      <c r="Q2876" s="203"/>
      <c r="R2876" s="183"/>
      <c r="S2876" s="184" t="n">
        <f aca="false">'Piano Finanziario Annuale'!$F$6</f>
        <v>0</v>
      </c>
      <c r="T2876" s="185" t="n">
        <v>0</v>
      </c>
      <c r="U2876" s="186"/>
      <c r="V2876" s="187" t="n">
        <f aca="false">(T2876*U2876)</f>
        <v>0</v>
      </c>
      <c r="W2876" s="185" t="n">
        <v>0</v>
      </c>
      <c r="X2876" s="185" t="n">
        <f aca="false">IF(OR(S2876="sì",S2876="forfettario 190"),SUM(T2876+W2876),SUM(T2876+V2876+W2876))</f>
        <v>0</v>
      </c>
      <c r="Y2876" s="205"/>
      <c r="Z2876" s="205"/>
      <c r="AA2876" s="206"/>
      <c r="AB2876" s="189" t="n">
        <f aca="false">IF(AA2876="SI",X2876,0)</f>
        <v>0</v>
      </c>
      <c r="AC2876" s="207"/>
      <c r="AD2876" s="207"/>
      <c r="AE2876" s="207"/>
      <c r="AF2876" s="207"/>
      <c r="AG2876" s="207"/>
      <c r="AH2876" s="208"/>
    </row>
    <row r="2877" customFormat="false" ht="13.5" hidden="false" customHeight="true" outlineLevel="0" collapsed="false">
      <c r="A2877" s="22" t="n">
        <v>2876</v>
      </c>
      <c r="B2877" s="180"/>
      <c r="C2877" s="22"/>
      <c r="D2877" s="22"/>
      <c r="E2877" s="22"/>
      <c r="F2877" s="22"/>
      <c r="G2877" s="22"/>
      <c r="H2877" s="183"/>
      <c r="I2877" s="183"/>
      <c r="J2877" s="22"/>
      <c r="K2877" s="191" t="e">
        <f aca="false">VLOOKUP('Altri Costi'!J2877,Legenda!$D$1:$F$258,2)</f>
        <v>#N/A</v>
      </c>
      <c r="L2877" s="22"/>
      <c r="M2877" s="22"/>
      <c r="N2877" s="203"/>
      <c r="O2877" s="183"/>
      <c r="P2877" s="22"/>
      <c r="Q2877" s="203"/>
      <c r="R2877" s="183"/>
      <c r="S2877" s="184" t="n">
        <f aca="false">'Piano Finanziario Annuale'!$F$6</f>
        <v>0</v>
      </c>
      <c r="T2877" s="185" t="n">
        <v>0</v>
      </c>
      <c r="U2877" s="186"/>
      <c r="V2877" s="187" t="n">
        <f aca="false">(T2877*U2877)</f>
        <v>0</v>
      </c>
      <c r="W2877" s="185" t="n">
        <v>0</v>
      </c>
      <c r="X2877" s="185" t="n">
        <f aca="false">IF(OR(S2877="sì",S2877="forfettario 190"),SUM(T2877+W2877),SUM(T2877+V2877+W2877))</f>
        <v>0</v>
      </c>
      <c r="Y2877" s="205"/>
      <c r="Z2877" s="205"/>
      <c r="AA2877" s="206"/>
      <c r="AB2877" s="189" t="n">
        <f aca="false">IF(AA2877="SI",X2877,0)</f>
        <v>0</v>
      </c>
      <c r="AC2877" s="207"/>
      <c r="AD2877" s="207"/>
      <c r="AE2877" s="207"/>
      <c r="AF2877" s="207"/>
      <c r="AG2877" s="207"/>
      <c r="AH2877" s="208"/>
    </row>
    <row r="2878" customFormat="false" ht="13.5" hidden="false" customHeight="true" outlineLevel="0" collapsed="false">
      <c r="A2878" s="22" t="n">
        <v>2877</v>
      </c>
      <c r="B2878" s="180"/>
      <c r="C2878" s="22"/>
      <c r="D2878" s="22"/>
      <c r="E2878" s="22"/>
      <c r="F2878" s="22"/>
      <c r="G2878" s="22"/>
      <c r="H2878" s="183"/>
      <c r="I2878" s="183"/>
      <c r="J2878" s="22"/>
      <c r="K2878" s="191" t="e">
        <f aca="false">VLOOKUP('Altri Costi'!J2878,Legenda!$D$1:$F$258,2)</f>
        <v>#N/A</v>
      </c>
      <c r="L2878" s="22"/>
      <c r="M2878" s="22"/>
      <c r="N2878" s="203"/>
      <c r="O2878" s="183"/>
      <c r="P2878" s="22"/>
      <c r="Q2878" s="203"/>
      <c r="R2878" s="183"/>
      <c r="S2878" s="184" t="n">
        <f aca="false">'Piano Finanziario Annuale'!$F$6</f>
        <v>0</v>
      </c>
      <c r="T2878" s="185" t="n">
        <v>0</v>
      </c>
      <c r="U2878" s="186"/>
      <c r="V2878" s="187" t="n">
        <f aca="false">(T2878*U2878)</f>
        <v>0</v>
      </c>
      <c r="W2878" s="185" t="n">
        <v>0</v>
      </c>
      <c r="X2878" s="185" t="n">
        <f aca="false">IF(OR(S2878="sì",S2878="forfettario 190"),SUM(T2878+W2878),SUM(T2878+V2878+W2878))</f>
        <v>0</v>
      </c>
      <c r="Y2878" s="205"/>
      <c r="Z2878" s="205"/>
      <c r="AA2878" s="206"/>
      <c r="AB2878" s="189" t="n">
        <f aca="false">IF(AA2878="SI",X2878,0)</f>
        <v>0</v>
      </c>
      <c r="AC2878" s="207"/>
      <c r="AD2878" s="207"/>
      <c r="AE2878" s="207"/>
      <c r="AF2878" s="207"/>
      <c r="AG2878" s="207"/>
      <c r="AH2878" s="208"/>
    </row>
    <row r="2879" customFormat="false" ht="13.5" hidden="false" customHeight="true" outlineLevel="0" collapsed="false">
      <c r="A2879" s="22" t="n">
        <v>2878</v>
      </c>
      <c r="B2879" s="180"/>
      <c r="C2879" s="22"/>
      <c r="D2879" s="22"/>
      <c r="E2879" s="22"/>
      <c r="F2879" s="22"/>
      <c r="G2879" s="22"/>
      <c r="H2879" s="183"/>
      <c r="I2879" s="183"/>
      <c r="J2879" s="22"/>
      <c r="K2879" s="191" t="e">
        <f aca="false">VLOOKUP('Altri Costi'!J2879,Legenda!$D$1:$F$258,2)</f>
        <v>#N/A</v>
      </c>
      <c r="L2879" s="22"/>
      <c r="M2879" s="22"/>
      <c r="N2879" s="203"/>
      <c r="O2879" s="183"/>
      <c r="P2879" s="22"/>
      <c r="Q2879" s="203"/>
      <c r="R2879" s="183"/>
      <c r="S2879" s="184" t="n">
        <f aca="false">'Piano Finanziario Annuale'!$F$6</f>
        <v>0</v>
      </c>
      <c r="T2879" s="185" t="n">
        <v>0</v>
      </c>
      <c r="U2879" s="186"/>
      <c r="V2879" s="187" t="n">
        <f aca="false">(T2879*U2879)</f>
        <v>0</v>
      </c>
      <c r="W2879" s="185" t="n">
        <v>0</v>
      </c>
      <c r="X2879" s="185" t="n">
        <f aca="false">IF(OR(S2879="sì",S2879="forfettario 190"),SUM(T2879+W2879),SUM(T2879+V2879+W2879))</f>
        <v>0</v>
      </c>
      <c r="Y2879" s="205"/>
      <c r="Z2879" s="205"/>
      <c r="AA2879" s="206"/>
      <c r="AB2879" s="189" t="n">
        <f aca="false">IF(AA2879="SI",X2879,0)</f>
        <v>0</v>
      </c>
      <c r="AC2879" s="207"/>
      <c r="AD2879" s="207"/>
      <c r="AE2879" s="207"/>
      <c r="AF2879" s="207"/>
      <c r="AG2879" s="207"/>
      <c r="AH2879" s="208"/>
    </row>
    <row r="2880" customFormat="false" ht="13.5" hidden="false" customHeight="true" outlineLevel="0" collapsed="false">
      <c r="A2880" s="22" t="n">
        <v>2879</v>
      </c>
      <c r="B2880" s="180"/>
      <c r="C2880" s="22"/>
      <c r="D2880" s="22"/>
      <c r="E2880" s="22"/>
      <c r="F2880" s="22"/>
      <c r="G2880" s="22"/>
      <c r="H2880" s="183"/>
      <c r="I2880" s="183"/>
      <c r="J2880" s="22"/>
      <c r="K2880" s="191" t="e">
        <f aca="false">VLOOKUP('Altri Costi'!J2880,Legenda!$D$1:$F$258,2)</f>
        <v>#N/A</v>
      </c>
      <c r="L2880" s="22"/>
      <c r="M2880" s="22"/>
      <c r="N2880" s="203"/>
      <c r="O2880" s="183"/>
      <c r="P2880" s="22"/>
      <c r="Q2880" s="203"/>
      <c r="R2880" s="183"/>
      <c r="S2880" s="184" t="n">
        <f aca="false">'Piano Finanziario Annuale'!$F$6</f>
        <v>0</v>
      </c>
      <c r="T2880" s="185" t="n">
        <v>0</v>
      </c>
      <c r="U2880" s="186"/>
      <c r="V2880" s="187" t="n">
        <f aca="false">(T2880*U2880)</f>
        <v>0</v>
      </c>
      <c r="W2880" s="185" t="n">
        <v>0</v>
      </c>
      <c r="X2880" s="185" t="n">
        <f aca="false">IF(OR(S2880="sì",S2880="forfettario 190"),SUM(T2880+W2880),SUM(T2880+V2880+W2880))</f>
        <v>0</v>
      </c>
      <c r="Y2880" s="205"/>
      <c r="Z2880" s="205"/>
      <c r="AA2880" s="206"/>
      <c r="AB2880" s="189" t="n">
        <f aca="false">IF(AA2880="SI",X2880,0)</f>
        <v>0</v>
      </c>
      <c r="AC2880" s="207"/>
      <c r="AD2880" s="207"/>
      <c r="AE2880" s="207"/>
      <c r="AF2880" s="207"/>
      <c r="AG2880" s="207"/>
      <c r="AH2880" s="208"/>
    </row>
    <row r="2881" customFormat="false" ht="13.5" hidden="false" customHeight="true" outlineLevel="0" collapsed="false">
      <c r="A2881" s="22" t="n">
        <v>2880</v>
      </c>
      <c r="B2881" s="180"/>
      <c r="C2881" s="22"/>
      <c r="D2881" s="22"/>
      <c r="E2881" s="22"/>
      <c r="F2881" s="22"/>
      <c r="G2881" s="22"/>
      <c r="H2881" s="183"/>
      <c r="I2881" s="183"/>
      <c r="J2881" s="22"/>
      <c r="K2881" s="191" t="e">
        <f aca="false">VLOOKUP('Altri Costi'!J2881,Legenda!$D$1:$F$258,2)</f>
        <v>#N/A</v>
      </c>
      <c r="L2881" s="22"/>
      <c r="M2881" s="22"/>
      <c r="N2881" s="203"/>
      <c r="O2881" s="183"/>
      <c r="P2881" s="22"/>
      <c r="Q2881" s="203"/>
      <c r="R2881" s="183"/>
      <c r="S2881" s="184" t="n">
        <f aca="false">'Piano Finanziario Annuale'!$F$6</f>
        <v>0</v>
      </c>
      <c r="T2881" s="185" t="n">
        <v>0</v>
      </c>
      <c r="U2881" s="186"/>
      <c r="V2881" s="187" t="n">
        <f aca="false">(T2881*U2881)</f>
        <v>0</v>
      </c>
      <c r="W2881" s="185" t="n">
        <v>0</v>
      </c>
      <c r="X2881" s="185" t="n">
        <f aca="false">IF(OR(S2881="sì",S2881="forfettario 190"),SUM(T2881+W2881),SUM(T2881+V2881+W2881))</f>
        <v>0</v>
      </c>
      <c r="Y2881" s="205"/>
      <c r="Z2881" s="205"/>
      <c r="AA2881" s="206"/>
      <c r="AB2881" s="189" t="n">
        <f aca="false">IF(AA2881="SI",X2881,0)</f>
        <v>0</v>
      </c>
      <c r="AC2881" s="207"/>
      <c r="AD2881" s="207"/>
      <c r="AE2881" s="207"/>
      <c r="AF2881" s="207"/>
      <c r="AG2881" s="207"/>
      <c r="AH2881" s="208"/>
    </row>
    <row r="2882" customFormat="false" ht="13.5" hidden="false" customHeight="true" outlineLevel="0" collapsed="false">
      <c r="A2882" s="22" t="n">
        <v>2881</v>
      </c>
      <c r="B2882" s="180"/>
      <c r="C2882" s="22"/>
      <c r="D2882" s="22"/>
      <c r="E2882" s="22"/>
      <c r="F2882" s="22"/>
      <c r="G2882" s="22"/>
      <c r="H2882" s="183"/>
      <c r="I2882" s="183"/>
      <c r="J2882" s="22"/>
      <c r="K2882" s="191" t="e">
        <f aca="false">VLOOKUP('Altri Costi'!J2882,Legenda!$D$1:$F$258,2)</f>
        <v>#N/A</v>
      </c>
      <c r="L2882" s="22"/>
      <c r="M2882" s="22"/>
      <c r="N2882" s="203"/>
      <c r="O2882" s="183"/>
      <c r="P2882" s="22"/>
      <c r="Q2882" s="203"/>
      <c r="R2882" s="183"/>
      <c r="S2882" s="184" t="n">
        <f aca="false">'Piano Finanziario Annuale'!$F$6</f>
        <v>0</v>
      </c>
      <c r="T2882" s="185" t="n">
        <v>0</v>
      </c>
      <c r="U2882" s="186"/>
      <c r="V2882" s="187" t="n">
        <f aca="false">(T2882*U2882)</f>
        <v>0</v>
      </c>
      <c r="W2882" s="185" t="n">
        <v>0</v>
      </c>
      <c r="X2882" s="185" t="n">
        <f aca="false">IF(OR(S2882="sì",S2882="forfettario 190"),SUM(T2882+W2882),SUM(T2882+V2882+W2882))</f>
        <v>0</v>
      </c>
      <c r="Y2882" s="205"/>
      <c r="Z2882" s="205"/>
      <c r="AA2882" s="206"/>
      <c r="AB2882" s="189" t="n">
        <f aca="false">IF(AA2882="SI",X2882,0)</f>
        <v>0</v>
      </c>
      <c r="AC2882" s="207"/>
      <c r="AD2882" s="207"/>
      <c r="AE2882" s="207"/>
      <c r="AF2882" s="207"/>
      <c r="AG2882" s="207"/>
      <c r="AH2882" s="208"/>
    </row>
    <row r="2883" customFormat="false" ht="13.5" hidden="false" customHeight="true" outlineLevel="0" collapsed="false">
      <c r="A2883" s="22" t="n">
        <v>2882</v>
      </c>
      <c r="B2883" s="180"/>
      <c r="C2883" s="22"/>
      <c r="D2883" s="22"/>
      <c r="E2883" s="22"/>
      <c r="F2883" s="22"/>
      <c r="G2883" s="22"/>
      <c r="H2883" s="183"/>
      <c r="I2883" s="183"/>
      <c r="J2883" s="22"/>
      <c r="K2883" s="191" t="e">
        <f aca="false">VLOOKUP('Altri Costi'!J2883,Legenda!$D$1:$F$258,2)</f>
        <v>#N/A</v>
      </c>
      <c r="L2883" s="22"/>
      <c r="M2883" s="22"/>
      <c r="N2883" s="203"/>
      <c r="O2883" s="183"/>
      <c r="P2883" s="22"/>
      <c r="Q2883" s="203"/>
      <c r="R2883" s="183"/>
      <c r="S2883" s="184" t="n">
        <f aca="false">'Piano Finanziario Annuale'!$F$6</f>
        <v>0</v>
      </c>
      <c r="T2883" s="185" t="n">
        <v>0</v>
      </c>
      <c r="U2883" s="186"/>
      <c r="V2883" s="187" t="n">
        <f aca="false">(T2883*U2883)</f>
        <v>0</v>
      </c>
      <c r="W2883" s="185" t="n">
        <v>0</v>
      </c>
      <c r="X2883" s="185" t="n">
        <f aca="false">IF(OR(S2883="sì",S2883="forfettario 190"),SUM(T2883+W2883),SUM(T2883+V2883+W2883))</f>
        <v>0</v>
      </c>
      <c r="Y2883" s="205"/>
      <c r="Z2883" s="205"/>
      <c r="AA2883" s="206"/>
      <c r="AB2883" s="189" t="n">
        <f aca="false">IF(AA2883="SI",X2883,0)</f>
        <v>0</v>
      </c>
      <c r="AC2883" s="207"/>
      <c r="AD2883" s="207"/>
      <c r="AE2883" s="207"/>
      <c r="AF2883" s="207"/>
      <c r="AG2883" s="207"/>
      <c r="AH2883" s="208"/>
    </row>
    <row r="2884" customFormat="false" ht="13.5" hidden="false" customHeight="true" outlineLevel="0" collapsed="false">
      <c r="A2884" s="22" t="n">
        <v>2883</v>
      </c>
      <c r="B2884" s="180"/>
      <c r="C2884" s="22"/>
      <c r="D2884" s="22"/>
      <c r="E2884" s="22"/>
      <c r="F2884" s="22"/>
      <c r="G2884" s="22"/>
      <c r="H2884" s="183"/>
      <c r="I2884" s="183"/>
      <c r="J2884" s="22"/>
      <c r="K2884" s="191" t="e">
        <f aca="false">VLOOKUP('Altri Costi'!J2884,Legenda!$D$1:$F$258,2)</f>
        <v>#N/A</v>
      </c>
      <c r="L2884" s="22"/>
      <c r="M2884" s="22"/>
      <c r="N2884" s="203"/>
      <c r="O2884" s="183"/>
      <c r="P2884" s="22"/>
      <c r="Q2884" s="203"/>
      <c r="R2884" s="183"/>
      <c r="S2884" s="184" t="n">
        <f aca="false">'Piano Finanziario Annuale'!$F$6</f>
        <v>0</v>
      </c>
      <c r="T2884" s="185" t="n">
        <v>0</v>
      </c>
      <c r="U2884" s="186"/>
      <c r="V2884" s="187" t="n">
        <f aca="false">(T2884*U2884)</f>
        <v>0</v>
      </c>
      <c r="W2884" s="185" t="n">
        <v>0</v>
      </c>
      <c r="X2884" s="185" t="n">
        <f aca="false">IF(OR(S2884="sì",S2884="forfettario 190"),SUM(T2884+W2884),SUM(T2884+V2884+W2884))</f>
        <v>0</v>
      </c>
      <c r="Y2884" s="205"/>
      <c r="Z2884" s="205"/>
      <c r="AA2884" s="206"/>
      <c r="AB2884" s="189" t="n">
        <f aca="false">IF(AA2884="SI",X2884,0)</f>
        <v>0</v>
      </c>
      <c r="AC2884" s="207"/>
      <c r="AD2884" s="207"/>
      <c r="AE2884" s="207"/>
      <c r="AF2884" s="207"/>
      <c r="AG2884" s="207"/>
      <c r="AH2884" s="208"/>
    </row>
    <row r="2885" customFormat="false" ht="13.5" hidden="false" customHeight="true" outlineLevel="0" collapsed="false">
      <c r="A2885" s="22" t="n">
        <v>2884</v>
      </c>
      <c r="B2885" s="180"/>
      <c r="C2885" s="22"/>
      <c r="D2885" s="22"/>
      <c r="E2885" s="22"/>
      <c r="F2885" s="22"/>
      <c r="G2885" s="22"/>
      <c r="H2885" s="183"/>
      <c r="I2885" s="183"/>
      <c r="J2885" s="22"/>
      <c r="K2885" s="191" t="e">
        <f aca="false">VLOOKUP('Altri Costi'!J2885,Legenda!$D$1:$F$258,2)</f>
        <v>#N/A</v>
      </c>
      <c r="L2885" s="22"/>
      <c r="M2885" s="22"/>
      <c r="N2885" s="203"/>
      <c r="O2885" s="183"/>
      <c r="P2885" s="22"/>
      <c r="Q2885" s="203"/>
      <c r="R2885" s="183"/>
      <c r="S2885" s="184" t="n">
        <f aca="false">'Piano Finanziario Annuale'!$F$6</f>
        <v>0</v>
      </c>
      <c r="T2885" s="185" t="n">
        <v>0</v>
      </c>
      <c r="U2885" s="186"/>
      <c r="V2885" s="187" t="n">
        <f aca="false">(T2885*U2885)</f>
        <v>0</v>
      </c>
      <c r="W2885" s="185" t="n">
        <v>0</v>
      </c>
      <c r="X2885" s="185" t="n">
        <f aca="false">IF(OR(S2885="sì",S2885="forfettario 190"),SUM(T2885+W2885),SUM(T2885+V2885+W2885))</f>
        <v>0</v>
      </c>
      <c r="Y2885" s="205"/>
      <c r="Z2885" s="205"/>
      <c r="AA2885" s="206"/>
      <c r="AB2885" s="189" t="n">
        <f aca="false">IF(AA2885="SI",X2885,0)</f>
        <v>0</v>
      </c>
      <c r="AC2885" s="207"/>
      <c r="AD2885" s="207"/>
      <c r="AE2885" s="207"/>
      <c r="AF2885" s="207"/>
      <c r="AG2885" s="207"/>
      <c r="AH2885" s="208"/>
    </row>
    <row r="2886" customFormat="false" ht="13.5" hidden="false" customHeight="true" outlineLevel="0" collapsed="false">
      <c r="A2886" s="22" t="n">
        <v>2885</v>
      </c>
      <c r="B2886" s="180"/>
      <c r="C2886" s="22"/>
      <c r="D2886" s="22"/>
      <c r="E2886" s="22"/>
      <c r="F2886" s="22"/>
      <c r="G2886" s="22"/>
      <c r="H2886" s="183"/>
      <c r="I2886" s="183"/>
      <c r="J2886" s="22"/>
      <c r="K2886" s="191" t="e">
        <f aca="false">VLOOKUP('Altri Costi'!J2886,Legenda!$D$1:$F$258,2)</f>
        <v>#N/A</v>
      </c>
      <c r="L2886" s="22"/>
      <c r="M2886" s="22"/>
      <c r="N2886" s="203"/>
      <c r="O2886" s="183"/>
      <c r="P2886" s="22"/>
      <c r="Q2886" s="203"/>
      <c r="R2886" s="183"/>
      <c r="S2886" s="184" t="n">
        <f aca="false">'Piano Finanziario Annuale'!$F$6</f>
        <v>0</v>
      </c>
      <c r="T2886" s="185" t="n">
        <v>0</v>
      </c>
      <c r="U2886" s="186"/>
      <c r="V2886" s="187" t="n">
        <f aca="false">(T2886*U2886)</f>
        <v>0</v>
      </c>
      <c r="W2886" s="185" t="n">
        <v>0</v>
      </c>
      <c r="X2886" s="185" t="n">
        <f aca="false">IF(OR(S2886="sì",S2886="forfettario 190"),SUM(T2886+W2886),SUM(T2886+V2886+W2886))</f>
        <v>0</v>
      </c>
      <c r="Y2886" s="205"/>
      <c r="Z2886" s="205"/>
      <c r="AA2886" s="206"/>
      <c r="AB2886" s="189" t="n">
        <f aca="false">IF(AA2886="SI",X2886,0)</f>
        <v>0</v>
      </c>
      <c r="AC2886" s="207"/>
      <c r="AD2886" s="207"/>
      <c r="AE2886" s="207"/>
      <c r="AF2886" s="207"/>
      <c r="AG2886" s="207"/>
      <c r="AH2886" s="208"/>
    </row>
    <row r="2887" customFormat="false" ht="13.5" hidden="false" customHeight="true" outlineLevel="0" collapsed="false">
      <c r="A2887" s="22" t="n">
        <v>2886</v>
      </c>
      <c r="B2887" s="180"/>
      <c r="C2887" s="22"/>
      <c r="D2887" s="22"/>
      <c r="E2887" s="22"/>
      <c r="F2887" s="22"/>
      <c r="G2887" s="22"/>
      <c r="H2887" s="183"/>
      <c r="I2887" s="183"/>
      <c r="J2887" s="22"/>
      <c r="K2887" s="191" t="e">
        <f aca="false">VLOOKUP('Altri Costi'!J2887,Legenda!$D$1:$F$258,2)</f>
        <v>#N/A</v>
      </c>
      <c r="L2887" s="22"/>
      <c r="M2887" s="22"/>
      <c r="N2887" s="203"/>
      <c r="O2887" s="183"/>
      <c r="P2887" s="22"/>
      <c r="Q2887" s="203"/>
      <c r="R2887" s="183"/>
      <c r="S2887" s="184" t="n">
        <f aca="false">'Piano Finanziario Annuale'!$F$6</f>
        <v>0</v>
      </c>
      <c r="T2887" s="185" t="n">
        <v>0</v>
      </c>
      <c r="U2887" s="186"/>
      <c r="V2887" s="187" t="n">
        <f aca="false">(T2887*U2887)</f>
        <v>0</v>
      </c>
      <c r="W2887" s="185" t="n">
        <v>0</v>
      </c>
      <c r="X2887" s="185" t="n">
        <f aca="false">IF(OR(S2887="sì",S2887="forfettario 190"),SUM(T2887+W2887),SUM(T2887+V2887+W2887))</f>
        <v>0</v>
      </c>
      <c r="Y2887" s="205"/>
      <c r="Z2887" s="205"/>
      <c r="AA2887" s="206"/>
      <c r="AB2887" s="189" t="n">
        <f aca="false">IF(AA2887="SI",X2887,0)</f>
        <v>0</v>
      </c>
      <c r="AC2887" s="207"/>
      <c r="AD2887" s="207"/>
      <c r="AE2887" s="207"/>
      <c r="AF2887" s="207"/>
      <c r="AG2887" s="207"/>
      <c r="AH2887" s="208"/>
    </row>
    <row r="2888" customFormat="false" ht="13.5" hidden="false" customHeight="true" outlineLevel="0" collapsed="false">
      <c r="A2888" s="22" t="n">
        <v>2887</v>
      </c>
      <c r="B2888" s="180"/>
      <c r="C2888" s="22"/>
      <c r="D2888" s="22"/>
      <c r="E2888" s="22"/>
      <c r="F2888" s="22"/>
      <c r="G2888" s="22"/>
      <c r="H2888" s="183"/>
      <c r="I2888" s="183"/>
      <c r="J2888" s="22"/>
      <c r="K2888" s="191" t="e">
        <f aca="false">VLOOKUP('Altri Costi'!J2888,Legenda!$D$1:$F$258,2)</f>
        <v>#N/A</v>
      </c>
      <c r="L2888" s="22"/>
      <c r="M2888" s="22"/>
      <c r="N2888" s="203"/>
      <c r="O2888" s="183"/>
      <c r="P2888" s="22"/>
      <c r="Q2888" s="203"/>
      <c r="R2888" s="183"/>
      <c r="S2888" s="184" t="n">
        <f aca="false">'Piano Finanziario Annuale'!$F$6</f>
        <v>0</v>
      </c>
      <c r="T2888" s="185" t="n">
        <v>0</v>
      </c>
      <c r="U2888" s="186"/>
      <c r="V2888" s="187" t="n">
        <f aca="false">(T2888*U2888)</f>
        <v>0</v>
      </c>
      <c r="W2888" s="185" t="n">
        <v>0</v>
      </c>
      <c r="X2888" s="185" t="n">
        <f aca="false">IF(OR(S2888="sì",S2888="forfettario 190"),SUM(T2888+W2888),SUM(T2888+V2888+W2888))</f>
        <v>0</v>
      </c>
      <c r="Y2888" s="205"/>
      <c r="Z2888" s="205"/>
      <c r="AA2888" s="206"/>
      <c r="AB2888" s="189" t="n">
        <f aca="false">IF(AA2888="SI",X2888,0)</f>
        <v>0</v>
      </c>
      <c r="AC2888" s="207"/>
      <c r="AD2888" s="207"/>
      <c r="AE2888" s="207"/>
      <c r="AF2888" s="207"/>
      <c r="AG2888" s="207"/>
      <c r="AH2888" s="208"/>
    </row>
    <row r="2889" customFormat="false" ht="13.5" hidden="false" customHeight="true" outlineLevel="0" collapsed="false">
      <c r="A2889" s="22" t="n">
        <v>2888</v>
      </c>
      <c r="B2889" s="180"/>
      <c r="C2889" s="22"/>
      <c r="D2889" s="22"/>
      <c r="E2889" s="22"/>
      <c r="F2889" s="22"/>
      <c r="G2889" s="22"/>
      <c r="H2889" s="183"/>
      <c r="I2889" s="183"/>
      <c r="J2889" s="22"/>
      <c r="K2889" s="191" t="e">
        <f aca="false">VLOOKUP('Altri Costi'!J2889,Legenda!$D$1:$F$258,2)</f>
        <v>#N/A</v>
      </c>
      <c r="L2889" s="22"/>
      <c r="M2889" s="22"/>
      <c r="N2889" s="203"/>
      <c r="O2889" s="183"/>
      <c r="P2889" s="22"/>
      <c r="Q2889" s="203"/>
      <c r="R2889" s="183"/>
      <c r="S2889" s="184" t="n">
        <f aca="false">'Piano Finanziario Annuale'!$F$6</f>
        <v>0</v>
      </c>
      <c r="T2889" s="185" t="n">
        <v>0</v>
      </c>
      <c r="U2889" s="186"/>
      <c r="V2889" s="187" t="n">
        <f aca="false">(T2889*U2889)</f>
        <v>0</v>
      </c>
      <c r="W2889" s="185" t="n">
        <v>0</v>
      </c>
      <c r="X2889" s="185" t="n">
        <f aca="false">IF(OR(S2889="sì",S2889="forfettario 190"),SUM(T2889+W2889),SUM(T2889+V2889+W2889))</f>
        <v>0</v>
      </c>
      <c r="Y2889" s="205"/>
      <c r="Z2889" s="205"/>
      <c r="AA2889" s="206"/>
      <c r="AB2889" s="189" t="n">
        <f aca="false">IF(AA2889="SI",X2889,0)</f>
        <v>0</v>
      </c>
      <c r="AC2889" s="207"/>
      <c r="AD2889" s="207"/>
      <c r="AE2889" s="207"/>
      <c r="AF2889" s="207"/>
      <c r="AG2889" s="207"/>
      <c r="AH2889" s="208"/>
    </row>
    <row r="2890" customFormat="false" ht="13.5" hidden="false" customHeight="true" outlineLevel="0" collapsed="false">
      <c r="A2890" s="22" t="n">
        <v>2889</v>
      </c>
      <c r="B2890" s="180"/>
      <c r="C2890" s="22"/>
      <c r="D2890" s="22"/>
      <c r="E2890" s="22"/>
      <c r="F2890" s="22"/>
      <c r="G2890" s="22"/>
      <c r="H2890" s="183"/>
      <c r="I2890" s="183"/>
      <c r="J2890" s="22"/>
      <c r="K2890" s="191" t="e">
        <f aca="false">VLOOKUP('Altri Costi'!J2890,Legenda!$D$1:$F$258,2)</f>
        <v>#N/A</v>
      </c>
      <c r="L2890" s="22"/>
      <c r="M2890" s="22"/>
      <c r="N2890" s="203"/>
      <c r="O2890" s="183"/>
      <c r="P2890" s="22"/>
      <c r="Q2890" s="203"/>
      <c r="R2890" s="183"/>
      <c r="S2890" s="184" t="n">
        <f aca="false">'Piano Finanziario Annuale'!$F$6</f>
        <v>0</v>
      </c>
      <c r="T2890" s="185" t="n">
        <v>0</v>
      </c>
      <c r="U2890" s="186"/>
      <c r="V2890" s="187" t="n">
        <f aca="false">(T2890*U2890)</f>
        <v>0</v>
      </c>
      <c r="W2890" s="185" t="n">
        <v>0</v>
      </c>
      <c r="X2890" s="185" t="n">
        <f aca="false">IF(OR(S2890="sì",S2890="forfettario 190"),SUM(T2890+W2890),SUM(T2890+V2890+W2890))</f>
        <v>0</v>
      </c>
      <c r="Y2890" s="205"/>
      <c r="Z2890" s="205"/>
      <c r="AA2890" s="206"/>
      <c r="AB2890" s="189" t="n">
        <f aca="false">IF(AA2890="SI",X2890,0)</f>
        <v>0</v>
      </c>
      <c r="AC2890" s="207"/>
      <c r="AD2890" s="207"/>
      <c r="AE2890" s="207"/>
      <c r="AF2890" s="207"/>
      <c r="AG2890" s="207"/>
      <c r="AH2890" s="208"/>
    </row>
    <row r="2891" customFormat="false" ht="13.5" hidden="false" customHeight="true" outlineLevel="0" collapsed="false">
      <c r="A2891" s="22" t="n">
        <v>2890</v>
      </c>
      <c r="B2891" s="180"/>
      <c r="C2891" s="22"/>
      <c r="D2891" s="22"/>
      <c r="E2891" s="22"/>
      <c r="F2891" s="22"/>
      <c r="G2891" s="22"/>
      <c r="H2891" s="183"/>
      <c r="I2891" s="183"/>
      <c r="J2891" s="22"/>
      <c r="K2891" s="191" t="e">
        <f aca="false">VLOOKUP('Altri Costi'!J2891,Legenda!$D$1:$F$258,2)</f>
        <v>#N/A</v>
      </c>
      <c r="L2891" s="22"/>
      <c r="M2891" s="22"/>
      <c r="N2891" s="203"/>
      <c r="O2891" s="183"/>
      <c r="P2891" s="22"/>
      <c r="Q2891" s="203"/>
      <c r="R2891" s="183"/>
      <c r="S2891" s="184" t="n">
        <f aca="false">'Piano Finanziario Annuale'!$F$6</f>
        <v>0</v>
      </c>
      <c r="T2891" s="185" t="n">
        <v>0</v>
      </c>
      <c r="U2891" s="186"/>
      <c r="V2891" s="187" t="n">
        <f aca="false">(T2891*U2891)</f>
        <v>0</v>
      </c>
      <c r="W2891" s="185" t="n">
        <v>0</v>
      </c>
      <c r="X2891" s="185" t="n">
        <f aca="false">IF(OR(S2891="sì",S2891="forfettario 190"),SUM(T2891+W2891),SUM(T2891+V2891+W2891))</f>
        <v>0</v>
      </c>
      <c r="Y2891" s="205"/>
      <c r="Z2891" s="205"/>
      <c r="AA2891" s="206"/>
      <c r="AB2891" s="189" t="n">
        <f aca="false">IF(AA2891="SI",X2891,0)</f>
        <v>0</v>
      </c>
      <c r="AC2891" s="207"/>
      <c r="AD2891" s="207"/>
      <c r="AE2891" s="207"/>
      <c r="AF2891" s="207"/>
      <c r="AG2891" s="207"/>
      <c r="AH2891" s="208"/>
    </row>
    <row r="2892" customFormat="false" ht="13.5" hidden="false" customHeight="true" outlineLevel="0" collapsed="false">
      <c r="A2892" s="22" t="n">
        <v>2891</v>
      </c>
      <c r="B2892" s="180"/>
      <c r="C2892" s="22"/>
      <c r="D2892" s="22"/>
      <c r="E2892" s="22"/>
      <c r="F2892" s="22"/>
      <c r="G2892" s="22"/>
      <c r="H2892" s="183"/>
      <c r="I2892" s="183"/>
      <c r="J2892" s="22"/>
      <c r="K2892" s="191" t="e">
        <f aca="false">VLOOKUP('Altri Costi'!J2892,Legenda!$D$1:$F$258,2)</f>
        <v>#N/A</v>
      </c>
      <c r="L2892" s="22"/>
      <c r="M2892" s="22"/>
      <c r="N2892" s="203"/>
      <c r="O2892" s="183"/>
      <c r="P2892" s="22"/>
      <c r="Q2892" s="203"/>
      <c r="R2892" s="183"/>
      <c r="S2892" s="184" t="n">
        <f aca="false">'Piano Finanziario Annuale'!$F$6</f>
        <v>0</v>
      </c>
      <c r="T2892" s="185" t="n">
        <v>0</v>
      </c>
      <c r="U2892" s="186"/>
      <c r="V2892" s="187" t="n">
        <f aca="false">(T2892*U2892)</f>
        <v>0</v>
      </c>
      <c r="W2892" s="185" t="n">
        <v>0</v>
      </c>
      <c r="X2892" s="185" t="n">
        <f aca="false">IF(OR(S2892="sì",S2892="forfettario 190"),SUM(T2892+W2892),SUM(T2892+V2892+W2892))</f>
        <v>0</v>
      </c>
      <c r="Y2892" s="205"/>
      <c r="Z2892" s="205"/>
      <c r="AA2892" s="206"/>
      <c r="AB2892" s="189" t="n">
        <f aca="false">IF(AA2892="SI",X2892,0)</f>
        <v>0</v>
      </c>
      <c r="AC2892" s="207"/>
      <c r="AD2892" s="207"/>
      <c r="AE2892" s="207"/>
      <c r="AF2892" s="207"/>
      <c r="AG2892" s="207"/>
      <c r="AH2892" s="208"/>
    </row>
    <row r="2893" customFormat="false" ht="13.5" hidden="false" customHeight="true" outlineLevel="0" collapsed="false">
      <c r="A2893" s="22" t="n">
        <v>2892</v>
      </c>
      <c r="B2893" s="180"/>
      <c r="C2893" s="22"/>
      <c r="D2893" s="22"/>
      <c r="E2893" s="22"/>
      <c r="F2893" s="22"/>
      <c r="G2893" s="22"/>
      <c r="H2893" s="183"/>
      <c r="I2893" s="183"/>
      <c r="J2893" s="22"/>
      <c r="K2893" s="191" t="e">
        <f aca="false">VLOOKUP('Altri Costi'!J2893,Legenda!$D$1:$F$258,2)</f>
        <v>#N/A</v>
      </c>
      <c r="L2893" s="22"/>
      <c r="M2893" s="22"/>
      <c r="N2893" s="203"/>
      <c r="O2893" s="183"/>
      <c r="P2893" s="22"/>
      <c r="Q2893" s="203"/>
      <c r="R2893" s="183"/>
      <c r="S2893" s="184" t="n">
        <f aca="false">'Piano Finanziario Annuale'!$F$6</f>
        <v>0</v>
      </c>
      <c r="T2893" s="185" t="n">
        <v>0</v>
      </c>
      <c r="U2893" s="186"/>
      <c r="V2893" s="187" t="n">
        <f aca="false">(T2893*U2893)</f>
        <v>0</v>
      </c>
      <c r="W2893" s="185" t="n">
        <v>0</v>
      </c>
      <c r="X2893" s="185" t="n">
        <f aca="false">IF(OR(S2893="sì",S2893="forfettario 190"),SUM(T2893+W2893),SUM(T2893+V2893+W2893))</f>
        <v>0</v>
      </c>
      <c r="Y2893" s="205"/>
      <c r="Z2893" s="205"/>
      <c r="AA2893" s="206"/>
      <c r="AB2893" s="189" t="n">
        <f aca="false">IF(AA2893="SI",X2893,0)</f>
        <v>0</v>
      </c>
      <c r="AC2893" s="207"/>
      <c r="AD2893" s="207"/>
      <c r="AE2893" s="207"/>
      <c r="AF2893" s="207"/>
      <c r="AG2893" s="207"/>
      <c r="AH2893" s="208"/>
    </row>
    <row r="2894" customFormat="false" ht="13.5" hidden="false" customHeight="true" outlineLevel="0" collapsed="false">
      <c r="A2894" s="22" t="n">
        <v>2893</v>
      </c>
      <c r="B2894" s="180"/>
      <c r="C2894" s="22"/>
      <c r="D2894" s="22"/>
      <c r="E2894" s="22"/>
      <c r="F2894" s="22"/>
      <c r="G2894" s="22"/>
      <c r="H2894" s="183"/>
      <c r="I2894" s="183"/>
      <c r="J2894" s="22"/>
      <c r="K2894" s="191" t="e">
        <f aca="false">VLOOKUP('Altri Costi'!J2894,Legenda!$D$1:$F$258,2)</f>
        <v>#N/A</v>
      </c>
      <c r="L2894" s="22"/>
      <c r="M2894" s="22"/>
      <c r="N2894" s="203"/>
      <c r="O2894" s="183"/>
      <c r="P2894" s="22"/>
      <c r="Q2894" s="203"/>
      <c r="R2894" s="183"/>
      <c r="S2894" s="184" t="n">
        <f aca="false">'Piano Finanziario Annuale'!$F$6</f>
        <v>0</v>
      </c>
      <c r="T2894" s="185" t="n">
        <v>0</v>
      </c>
      <c r="U2894" s="186"/>
      <c r="V2894" s="187" t="n">
        <f aca="false">(T2894*U2894)</f>
        <v>0</v>
      </c>
      <c r="W2894" s="185" t="n">
        <v>0</v>
      </c>
      <c r="X2894" s="185" t="n">
        <f aca="false">IF(OR(S2894="sì",S2894="forfettario 190"),SUM(T2894+W2894),SUM(T2894+V2894+W2894))</f>
        <v>0</v>
      </c>
      <c r="Y2894" s="205"/>
      <c r="Z2894" s="205"/>
      <c r="AA2894" s="206"/>
      <c r="AB2894" s="189" t="n">
        <f aca="false">IF(AA2894="SI",X2894,0)</f>
        <v>0</v>
      </c>
      <c r="AC2894" s="207"/>
      <c r="AD2894" s="207"/>
      <c r="AE2894" s="207"/>
      <c r="AF2894" s="207"/>
      <c r="AG2894" s="207"/>
      <c r="AH2894" s="208"/>
    </row>
    <row r="2895" customFormat="false" ht="13.5" hidden="false" customHeight="true" outlineLevel="0" collapsed="false">
      <c r="A2895" s="22" t="n">
        <v>2894</v>
      </c>
      <c r="B2895" s="180"/>
      <c r="C2895" s="22"/>
      <c r="D2895" s="22"/>
      <c r="E2895" s="22"/>
      <c r="F2895" s="22"/>
      <c r="G2895" s="22"/>
      <c r="H2895" s="183"/>
      <c r="I2895" s="183"/>
      <c r="J2895" s="22"/>
      <c r="K2895" s="191" t="e">
        <f aca="false">VLOOKUP('Altri Costi'!J2895,Legenda!$D$1:$F$258,2)</f>
        <v>#N/A</v>
      </c>
      <c r="L2895" s="22"/>
      <c r="M2895" s="22"/>
      <c r="N2895" s="203"/>
      <c r="O2895" s="183"/>
      <c r="P2895" s="22"/>
      <c r="Q2895" s="203"/>
      <c r="R2895" s="183"/>
      <c r="S2895" s="184" t="n">
        <f aca="false">'Piano Finanziario Annuale'!$F$6</f>
        <v>0</v>
      </c>
      <c r="T2895" s="185" t="n">
        <v>0</v>
      </c>
      <c r="U2895" s="186"/>
      <c r="V2895" s="187" t="n">
        <f aca="false">(T2895*U2895)</f>
        <v>0</v>
      </c>
      <c r="W2895" s="185" t="n">
        <v>0</v>
      </c>
      <c r="X2895" s="185" t="n">
        <f aca="false">IF(OR(S2895="sì",S2895="forfettario 190"),SUM(T2895+W2895),SUM(T2895+V2895+W2895))</f>
        <v>0</v>
      </c>
      <c r="Y2895" s="205"/>
      <c r="Z2895" s="205"/>
      <c r="AA2895" s="206"/>
      <c r="AB2895" s="189" t="n">
        <f aca="false">IF(AA2895="SI",X2895,0)</f>
        <v>0</v>
      </c>
      <c r="AC2895" s="207"/>
      <c r="AD2895" s="207"/>
      <c r="AE2895" s="207"/>
      <c r="AF2895" s="207"/>
      <c r="AG2895" s="207"/>
      <c r="AH2895" s="208"/>
    </row>
    <row r="2896" customFormat="false" ht="13.5" hidden="false" customHeight="true" outlineLevel="0" collapsed="false">
      <c r="A2896" s="22" t="n">
        <v>2895</v>
      </c>
      <c r="B2896" s="180"/>
      <c r="C2896" s="22"/>
      <c r="D2896" s="22"/>
      <c r="E2896" s="22"/>
      <c r="F2896" s="22"/>
      <c r="G2896" s="22"/>
      <c r="H2896" s="183"/>
      <c r="I2896" s="183"/>
      <c r="J2896" s="22"/>
      <c r="K2896" s="191" t="e">
        <f aca="false">VLOOKUP('Altri Costi'!J2896,Legenda!$D$1:$F$258,2)</f>
        <v>#N/A</v>
      </c>
      <c r="L2896" s="22"/>
      <c r="M2896" s="22"/>
      <c r="N2896" s="203"/>
      <c r="O2896" s="183"/>
      <c r="P2896" s="22"/>
      <c r="Q2896" s="203"/>
      <c r="R2896" s="183"/>
      <c r="S2896" s="184" t="n">
        <f aca="false">'Piano Finanziario Annuale'!$F$6</f>
        <v>0</v>
      </c>
      <c r="T2896" s="185" t="n">
        <v>0</v>
      </c>
      <c r="U2896" s="186"/>
      <c r="V2896" s="187" t="n">
        <f aca="false">(T2896*U2896)</f>
        <v>0</v>
      </c>
      <c r="W2896" s="185" t="n">
        <v>0</v>
      </c>
      <c r="X2896" s="185" t="n">
        <f aca="false">IF(OR(S2896="sì",S2896="forfettario 190"),SUM(T2896+W2896),SUM(T2896+V2896+W2896))</f>
        <v>0</v>
      </c>
      <c r="Y2896" s="205"/>
      <c r="Z2896" s="205"/>
      <c r="AA2896" s="206"/>
      <c r="AB2896" s="189" t="n">
        <f aca="false">IF(AA2896="SI",X2896,0)</f>
        <v>0</v>
      </c>
      <c r="AC2896" s="207"/>
      <c r="AD2896" s="207"/>
      <c r="AE2896" s="207"/>
      <c r="AF2896" s="207"/>
      <c r="AG2896" s="207"/>
      <c r="AH2896" s="208"/>
    </row>
    <row r="2897" customFormat="false" ht="13.5" hidden="false" customHeight="true" outlineLevel="0" collapsed="false">
      <c r="A2897" s="22" t="n">
        <v>2896</v>
      </c>
      <c r="B2897" s="180"/>
      <c r="C2897" s="22"/>
      <c r="D2897" s="22"/>
      <c r="E2897" s="22"/>
      <c r="F2897" s="22"/>
      <c r="G2897" s="22"/>
      <c r="H2897" s="183"/>
      <c r="I2897" s="183"/>
      <c r="J2897" s="22"/>
      <c r="K2897" s="191" t="e">
        <f aca="false">VLOOKUP('Altri Costi'!J2897,Legenda!$D$1:$F$258,2)</f>
        <v>#N/A</v>
      </c>
      <c r="L2897" s="22"/>
      <c r="M2897" s="22"/>
      <c r="N2897" s="203"/>
      <c r="O2897" s="183"/>
      <c r="P2897" s="22"/>
      <c r="Q2897" s="203"/>
      <c r="R2897" s="183"/>
      <c r="S2897" s="184" t="n">
        <f aca="false">'Piano Finanziario Annuale'!$F$6</f>
        <v>0</v>
      </c>
      <c r="T2897" s="185" t="n">
        <v>0</v>
      </c>
      <c r="U2897" s="186"/>
      <c r="V2897" s="187" t="n">
        <f aca="false">(T2897*U2897)</f>
        <v>0</v>
      </c>
      <c r="W2897" s="185" t="n">
        <v>0</v>
      </c>
      <c r="X2897" s="185" t="n">
        <f aca="false">IF(OR(S2897="sì",S2897="forfettario 190"),SUM(T2897+W2897),SUM(T2897+V2897+W2897))</f>
        <v>0</v>
      </c>
      <c r="Y2897" s="205"/>
      <c r="Z2897" s="205"/>
      <c r="AA2897" s="206"/>
      <c r="AB2897" s="189" t="n">
        <f aca="false">IF(AA2897="SI",X2897,0)</f>
        <v>0</v>
      </c>
      <c r="AC2897" s="207"/>
      <c r="AD2897" s="207"/>
      <c r="AE2897" s="207"/>
      <c r="AF2897" s="207"/>
      <c r="AG2897" s="207"/>
      <c r="AH2897" s="208"/>
    </row>
    <row r="2898" customFormat="false" ht="13.5" hidden="false" customHeight="true" outlineLevel="0" collapsed="false">
      <c r="A2898" s="22" t="n">
        <v>2897</v>
      </c>
      <c r="B2898" s="180"/>
      <c r="C2898" s="22"/>
      <c r="D2898" s="22"/>
      <c r="E2898" s="22"/>
      <c r="F2898" s="22"/>
      <c r="G2898" s="22"/>
      <c r="H2898" s="183"/>
      <c r="I2898" s="183"/>
      <c r="J2898" s="22"/>
      <c r="K2898" s="191" t="e">
        <f aca="false">VLOOKUP('Altri Costi'!J2898,Legenda!$D$1:$F$258,2)</f>
        <v>#N/A</v>
      </c>
      <c r="L2898" s="22"/>
      <c r="M2898" s="22"/>
      <c r="N2898" s="203"/>
      <c r="O2898" s="183"/>
      <c r="P2898" s="22"/>
      <c r="Q2898" s="203"/>
      <c r="R2898" s="183"/>
      <c r="S2898" s="184" t="n">
        <f aca="false">'Piano Finanziario Annuale'!$F$6</f>
        <v>0</v>
      </c>
      <c r="T2898" s="185" t="n">
        <v>0</v>
      </c>
      <c r="U2898" s="186"/>
      <c r="V2898" s="187" t="n">
        <f aca="false">(T2898*U2898)</f>
        <v>0</v>
      </c>
      <c r="W2898" s="185" t="n">
        <v>0</v>
      </c>
      <c r="X2898" s="185" t="n">
        <f aca="false">IF(OR(S2898="sì",S2898="forfettario 190"),SUM(T2898+W2898),SUM(T2898+V2898+W2898))</f>
        <v>0</v>
      </c>
      <c r="Y2898" s="205"/>
      <c r="Z2898" s="205"/>
      <c r="AA2898" s="206"/>
      <c r="AB2898" s="189" t="n">
        <f aca="false">IF(AA2898="SI",X2898,0)</f>
        <v>0</v>
      </c>
      <c r="AC2898" s="207"/>
      <c r="AD2898" s="207"/>
      <c r="AE2898" s="207"/>
      <c r="AF2898" s="207"/>
      <c r="AG2898" s="207"/>
      <c r="AH2898" s="208"/>
    </row>
    <row r="2899" customFormat="false" ht="13.5" hidden="false" customHeight="true" outlineLevel="0" collapsed="false">
      <c r="A2899" s="22" t="n">
        <v>2898</v>
      </c>
      <c r="B2899" s="180"/>
      <c r="C2899" s="22"/>
      <c r="D2899" s="22"/>
      <c r="E2899" s="22"/>
      <c r="F2899" s="22"/>
      <c r="G2899" s="22"/>
      <c r="H2899" s="183"/>
      <c r="I2899" s="183"/>
      <c r="J2899" s="22"/>
      <c r="K2899" s="191" t="e">
        <f aca="false">VLOOKUP('Altri Costi'!J2899,Legenda!$D$1:$F$258,2)</f>
        <v>#N/A</v>
      </c>
      <c r="L2899" s="22"/>
      <c r="M2899" s="22"/>
      <c r="N2899" s="203"/>
      <c r="O2899" s="183"/>
      <c r="P2899" s="22"/>
      <c r="Q2899" s="203"/>
      <c r="R2899" s="183"/>
      <c r="S2899" s="184" t="n">
        <f aca="false">'Piano Finanziario Annuale'!$F$6</f>
        <v>0</v>
      </c>
      <c r="T2899" s="185" t="n">
        <v>0</v>
      </c>
      <c r="U2899" s="186"/>
      <c r="V2899" s="187" t="n">
        <f aca="false">(T2899*U2899)</f>
        <v>0</v>
      </c>
      <c r="W2899" s="185" t="n">
        <v>0</v>
      </c>
      <c r="X2899" s="185" t="n">
        <f aca="false">IF(OR(S2899="sì",S2899="forfettario 190"),SUM(T2899+W2899),SUM(T2899+V2899+W2899))</f>
        <v>0</v>
      </c>
      <c r="Y2899" s="205"/>
      <c r="Z2899" s="205"/>
      <c r="AA2899" s="206"/>
      <c r="AB2899" s="189" t="n">
        <f aca="false">IF(AA2899="SI",X2899,0)</f>
        <v>0</v>
      </c>
      <c r="AC2899" s="207"/>
      <c r="AD2899" s="207"/>
      <c r="AE2899" s="207"/>
      <c r="AF2899" s="207"/>
      <c r="AG2899" s="207"/>
      <c r="AH2899" s="208"/>
    </row>
    <row r="2900" customFormat="false" ht="13.5" hidden="false" customHeight="true" outlineLevel="0" collapsed="false">
      <c r="A2900" s="22" t="n">
        <v>2899</v>
      </c>
      <c r="B2900" s="180"/>
      <c r="C2900" s="22"/>
      <c r="D2900" s="22"/>
      <c r="E2900" s="22"/>
      <c r="F2900" s="22"/>
      <c r="G2900" s="22"/>
      <c r="H2900" s="183"/>
      <c r="I2900" s="183"/>
      <c r="J2900" s="22"/>
      <c r="K2900" s="191" t="e">
        <f aca="false">VLOOKUP('Altri Costi'!J2900,Legenda!$D$1:$F$258,2)</f>
        <v>#N/A</v>
      </c>
      <c r="L2900" s="22"/>
      <c r="M2900" s="22"/>
      <c r="N2900" s="203"/>
      <c r="O2900" s="183"/>
      <c r="P2900" s="22"/>
      <c r="Q2900" s="203"/>
      <c r="R2900" s="183"/>
      <c r="S2900" s="184" t="n">
        <f aca="false">'Piano Finanziario Annuale'!$F$6</f>
        <v>0</v>
      </c>
      <c r="T2900" s="185" t="n">
        <v>0</v>
      </c>
      <c r="U2900" s="186"/>
      <c r="V2900" s="187" t="n">
        <f aca="false">(T2900*U2900)</f>
        <v>0</v>
      </c>
      <c r="W2900" s="185" t="n">
        <v>0</v>
      </c>
      <c r="X2900" s="185" t="n">
        <f aca="false">IF(OR(S2900="sì",S2900="forfettario 190"),SUM(T2900+W2900),SUM(T2900+V2900+W2900))</f>
        <v>0</v>
      </c>
      <c r="Y2900" s="205"/>
      <c r="Z2900" s="205"/>
      <c r="AA2900" s="206"/>
      <c r="AB2900" s="189" t="n">
        <f aca="false">IF(AA2900="SI",X2900,0)</f>
        <v>0</v>
      </c>
      <c r="AC2900" s="207"/>
      <c r="AD2900" s="207"/>
      <c r="AE2900" s="207"/>
      <c r="AF2900" s="207"/>
      <c r="AG2900" s="207"/>
      <c r="AH2900" s="208"/>
    </row>
    <row r="2901" customFormat="false" ht="13.5" hidden="false" customHeight="true" outlineLevel="0" collapsed="false">
      <c r="A2901" s="22" t="n">
        <v>2900</v>
      </c>
      <c r="B2901" s="180"/>
      <c r="C2901" s="22"/>
      <c r="D2901" s="22"/>
      <c r="E2901" s="22"/>
      <c r="F2901" s="22"/>
      <c r="G2901" s="22"/>
      <c r="H2901" s="183"/>
      <c r="I2901" s="183"/>
      <c r="J2901" s="22"/>
      <c r="K2901" s="191" t="e">
        <f aca="false">VLOOKUP('Altri Costi'!J2901,Legenda!$D$1:$F$258,2)</f>
        <v>#N/A</v>
      </c>
      <c r="L2901" s="22"/>
      <c r="M2901" s="22"/>
      <c r="N2901" s="203"/>
      <c r="O2901" s="183"/>
      <c r="P2901" s="22"/>
      <c r="Q2901" s="203"/>
      <c r="R2901" s="183"/>
      <c r="S2901" s="184" t="n">
        <f aca="false">'Piano Finanziario Annuale'!$F$6</f>
        <v>0</v>
      </c>
      <c r="T2901" s="185" t="n">
        <v>0</v>
      </c>
      <c r="U2901" s="186"/>
      <c r="V2901" s="187" t="n">
        <f aca="false">(T2901*U2901)</f>
        <v>0</v>
      </c>
      <c r="W2901" s="185" t="n">
        <v>0</v>
      </c>
      <c r="X2901" s="185" t="n">
        <f aca="false">IF(OR(S2901="sì",S2901="forfettario 190"),SUM(T2901+W2901),SUM(T2901+V2901+W2901))</f>
        <v>0</v>
      </c>
      <c r="Y2901" s="205"/>
      <c r="Z2901" s="205"/>
      <c r="AA2901" s="206"/>
      <c r="AB2901" s="189" t="n">
        <f aca="false">IF(AA2901="SI",X2901,0)</f>
        <v>0</v>
      </c>
      <c r="AC2901" s="207"/>
      <c r="AD2901" s="207"/>
      <c r="AE2901" s="207"/>
      <c r="AF2901" s="207"/>
      <c r="AG2901" s="207"/>
      <c r="AH2901" s="208"/>
    </row>
    <row r="2902" customFormat="false" ht="13.5" hidden="false" customHeight="true" outlineLevel="0" collapsed="false">
      <c r="A2902" s="22" t="n">
        <v>2901</v>
      </c>
      <c r="B2902" s="180"/>
      <c r="C2902" s="22"/>
      <c r="D2902" s="22"/>
      <c r="E2902" s="22"/>
      <c r="F2902" s="22"/>
      <c r="G2902" s="22"/>
      <c r="H2902" s="183"/>
      <c r="I2902" s="183"/>
      <c r="J2902" s="22"/>
      <c r="K2902" s="191" t="e">
        <f aca="false">VLOOKUP('Altri Costi'!J2902,Legenda!$D$1:$F$258,2)</f>
        <v>#N/A</v>
      </c>
      <c r="L2902" s="22"/>
      <c r="M2902" s="22"/>
      <c r="N2902" s="203"/>
      <c r="O2902" s="183"/>
      <c r="P2902" s="22"/>
      <c r="Q2902" s="203"/>
      <c r="R2902" s="183"/>
      <c r="S2902" s="184" t="n">
        <f aca="false">'Piano Finanziario Annuale'!$F$6</f>
        <v>0</v>
      </c>
      <c r="T2902" s="185" t="n">
        <v>0</v>
      </c>
      <c r="U2902" s="186"/>
      <c r="V2902" s="187" t="n">
        <f aca="false">(T2902*U2902)</f>
        <v>0</v>
      </c>
      <c r="W2902" s="185" t="n">
        <v>0</v>
      </c>
      <c r="X2902" s="185" t="n">
        <f aca="false">IF(OR(S2902="sì",S2902="forfettario 190"),SUM(T2902+W2902),SUM(T2902+V2902+W2902))</f>
        <v>0</v>
      </c>
      <c r="Y2902" s="205"/>
      <c r="Z2902" s="205"/>
      <c r="AA2902" s="206"/>
      <c r="AB2902" s="189" t="n">
        <f aca="false">IF(AA2902="SI",X2902,0)</f>
        <v>0</v>
      </c>
      <c r="AC2902" s="207"/>
      <c r="AD2902" s="207"/>
      <c r="AE2902" s="207"/>
      <c r="AF2902" s="207"/>
      <c r="AG2902" s="207"/>
      <c r="AH2902" s="208"/>
    </row>
    <row r="2903" customFormat="false" ht="13.5" hidden="false" customHeight="true" outlineLevel="0" collapsed="false">
      <c r="A2903" s="22" t="n">
        <v>2902</v>
      </c>
      <c r="B2903" s="180"/>
      <c r="C2903" s="22"/>
      <c r="D2903" s="22"/>
      <c r="E2903" s="22"/>
      <c r="F2903" s="22"/>
      <c r="G2903" s="22"/>
      <c r="H2903" s="183"/>
      <c r="I2903" s="183"/>
      <c r="J2903" s="22"/>
      <c r="K2903" s="191" t="e">
        <f aca="false">VLOOKUP('Altri Costi'!J2903,Legenda!$D$1:$F$258,2)</f>
        <v>#N/A</v>
      </c>
      <c r="L2903" s="22"/>
      <c r="M2903" s="22"/>
      <c r="N2903" s="203"/>
      <c r="O2903" s="183"/>
      <c r="P2903" s="22"/>
      <c r="Q2903" s="203"/>
      <c r="R2903" s="183"/>
      <c r="S2903" s="184" t="n">
        <f aca="false">'Piano Finanziario Annuale'!$F$6</f>
        <v>0</v>
      </c>
      <c r="T2903" s="185" t="n">
        <v>0</v>
      </c>
      <c r="U2903" s="186"/>
      <c r="V2903" s="187" t="n">
        <f aca="false">(T2903*U2903)</f>
        <v>0</v>
      </c>
      <c r="W2903" s="185" t="n">
        <v>0</v>
      </c>
      <c r="X2903" s="185" t="n">
        <f aca="false">IF(OR(S2903="sì",S2903="forfettario 190"),SUM(T2903+W2903),SUM(T2903+V2903+W2903))</f>
        <v>0</v>
      </c>
      <c r="Y2903" s="205"/>
      <c r="Z2903" s="205"/>
      <c r="AA2903" s="206"/>
      <c r="AB2903" s="189" t="n">
        <f aca="false">IF(AA2903="SI",X2903,0)</f>
        <v>0</v>
      </c>
      <c r="AC2903" s="207"/>
      <c r="AD2903" s="207"/>
      <c r="AE2903" s="207"/>
      <c r="AF2903" s="207"/>
      <c r="AG2903" s="207"/>
      <c r="AH2903" s="208"/>
    </row>
    <row r="2904" customFormat="false" ht="13.5" hidden="false" customHeight="true" outlineLevel="0" collapsed="false">
      <c r="A2904" s="22" t="n">
        <v>2903</v>
      </c>
      <c r="B2904" s="180"/>
      <c r="C2904" s="22"/>
      <c r="D2904" s="22"/>
      <c r="E2904" s="22"/>
      <c r="F2904" s="22"/>
      <c r="G2904" s="22"/>
      <c r="H2904" s="183"/>
      <c r="I2904" s="183"/>
      <c r="J2904" s="22"/>
      <c r="K2904" s="191" t="e">
        <f aca="false">VLOOKUP('Altri Costi'!J2904,Legenda!$D$1:$F$258,2)</f>
        <v>#N/A</v>
      </c>
      <c r="L2904" s="22"/>
      <c r="M2904" s="22"/>
      <c r="N2904" s="203"/>
      <c r="O2904" s="183"/>
      <c r="P2904" s="22"/>
      <c r="Q2904" s="203"/>
      <c r="R2904" s="183"/>
      <c r="S2904" s="184" t="n">
        <f aca="false">'Piano Finanziario Annuale'!$F$6</f>
        <v>0</v>
      </c>
      <c r="T2904" s="185" t="n">
        <v>0</v>
      </c>
      <c r="U2904" s="186"/>
      <c r="V2904" s="187" t="n">
        <f aca="false">(T2904*U2904)</f>
        <v>0</v>
      </c>
      <c r="W2904" s="185" t="n">
        <v>0</v>
      </c>
      <c r="X2904" s="185" t="n">
        <f aca="false">IF(OR(S2904="sì",S2904="forfettario 190"),SUM(T2904+W2904),SUM(T2904+V2904+W2904))</f>
        <v>0</v>
      </c>
      <c r="Y2904" s="205"/>
      <c r="Z2904" s="205"/>
      <c r="AA2904" s="206"/>
      <c r="AB2904" s="189" t="n">
        <f aca="false">IF(AA2904="SI",X2904,0)</f>
        <v>0</v>
      </c>
      <c r="AC2904" s="207"/>
      <c r="AD2904" s="207"/>
      <c r="AE2904" s="207"/>
      <c r="AF2904" s="207"/>
      <c r="AG2904" s="207"/>
      <c r="AH2904" s="208"/>
    </row>
    <row r="2905" customFormat="false" ht="13.5" hidden="false" customHeight="true" outlineLevel="0" collapsed="false">
      <c r="A2905" s="22" t="n">
        <v>2904</v>
      </c>
      <c r="B2905" s="180"/>
      <c r="C2905" s="22"/>
      <c r="D2905" s="22"/>
      <c r="E2905" s="22"/>
      <c r="F2905" s="22"/>
      <c r="G2905" s="22"/>
      <c r="H2905" s="183"/>
      <c r="I2905" s="183"/>
      <c r="J2905" s="22"/>
      <c r="K2905" s="191" t="e">
        <f aca="false">VLOOKUP('Altri Costi'!J2905,Legenda!$D$1:$F$258,2)</f>
        <v>#N/A</v>
      </c>
      <c r="L2905" s="22"/>
      <c r="M2905" s="22"/>
      <c r="N2905" s="203"/>
      <c r="O2905" s="183"/>
      <c r="P2905" s="22"/>
      <c r="Q2905" s="203"/>
      <c r="R2905" s="183"/>
      <c r="S2905" s="184" t="n">
        <f aca="false">'Piano Finanziario Annuale'!$F$6</f>
        <v>0</v>
      </c>
      <c r="T2905" s="185" t="n">
        <v>0</v>
      </c>
      <c r="U2905" s="186"/>
      <c r="V2905" s="187" t="n">
        <f aca="false">(T2905*U2905)</f>
        <v>0</v>
      </c>
      <c r="W2905" s="185" t="n">
        <v>0</v>
      </c>
      <c r="X2905" s="185" t="n">
        <f aca="false">IF(OR(S2905="sì",S2905="forfettario 190"),SUM(T2905+W2905),SUM(T2905+V2905+W2905))</f>
        <v>0</v>
      </c>
      <c r="Y2905" s="205"/>
      <c r="Z2905" s="205"/>
      <c r="AA2905" s="206"/>
      <c r="AB2905" s="189" t="n">
        <f aca="false">IF(AA2905="SI",X2905,0)</f>
        <v>0</v>
      </c>
      <c r="AC2905" s="207"/>
      <c r="AD2905" s="207"/>
      <c r="AE2905" s="207"/>
      <c r="AF2905" s="207"/>
      <c r="AG2905" s="207"/>
      <c r="AH2905" s="208"/>
    </row>
    <row r="2906" customFormat="false" ht="13.5" hidden="false" customHeight="true" outlineLevel="0" collapsed="false">
      <c r="A2906" s="22" t="n">
        <v>2905</v>
      </c>
      <c r="B2906" s="180"/>
      <c r="C2906" s="22"/>
      <c r="D2906" s="22"/>
      <c r="E2906" s="22"/>
      <c r="F2906" s="22"/>
      <c r="G2906" s="22"/>
      <c r="H2906" s="183"/>
      <c r="I2906" s="183"/>
      <c r="J2906" s="22"/>
      <c r="K2906" s="191" t="e">
        <f aca="false">VLOOKUP('Altri Costi'!J2906,Legenda!$D$1:$F$258,2)</f>
        <v>#N/A</v>
      </c>
      <c r="L2906" s="22"/>
      <c r="M2906" s="22"/>
      <c r="N2906" s="203"/>
      <c r="O2906" s="183"/>
      <c r="P2906" s="22"/>
      <c r="Q2906" s="203"/>
      <c r="R2906" s="183"/>
      <c r="S2906" s="184" t="n">
        <f aca="false">'Piano Finanziario Annuale'!$F$6</f>
        <v>0</v>
      </c>
      <c r="T2906" s="185" t="n">
        <v>0</v>
      </c>
      <c r="U2906" s="186"/>
      <c r="V2906" s="187" t="n">
        <f aca="false">(T2906*U2906)</f>
        <v>0</v>
      </c>
      <c r="W2906" s="185" t="n">
        <v>0</v>
      </c>
      <c r="X2906" s="185" t="n">
        <f aca="false">IF(OR(S2906="sì",S2906="forfettario 190"),SUM(T2906+W2906),SUM(T2906+V2906+W2906))</f>
        <v>0</v>
      </c>
      <c r="Y2906" s="205"/>
      <c r="Z2906" s="205"/>
      <c r="AA2906" s="206"/>
      <c r="AB2906" s="189" t="n">
        <f aca="false">IF(AA2906="SI",X2906,0)</f>
        <v>0</v>
      </c>
      <c r="AC2906" s="207"/>
      <c r="AD2906" s="207"/>
      <c r="AE2906" s="207"/>
      <c r="AF2906" s="207"/>
      <c r="AG2906" s="207"/>
      <c r="AH2906" s="208"/>
    </row>
    <row r="2907" customFormat="false" ht="13.5" hidden="false" customHeight="true" outlineLevel="0" collapsed="false">
      <c r="A2907" s="22" t="n">
        <v>2906</v>
      </c>
      <c r="B2907" s="180"/>
      <c r="C2907" s="22"/>
      <c r="D2907" s="22"/>
      <c r="E2907" s="22"/>
      <c r="F2907" s="22"/>
      <c r="G2907" s="22"/>
      <c r="H2907" s="183"/>
      <c r="I2907" s="183"/>
      <c r="J2907" s="22"/>
      <c r="K2907" s="191" t="e">
        <f aca="false">VLOOKUP('Altri Costi'!J2907,Legenda!$D$1:$F$258,2)</f>
        <v>#N/A</v>
      </c>
      <c r="L2907" s="22"/>
      <c r="M2907" s="22"/>
      <c r="N2907" s="203"/>
      <c r="O2907" s="183"/>
      <c r="P2907" s="22"/>
      <c r="Q2907" s="203"/>
      <c r="R2907" s="183"/>
      <c r="S2907" s="184" t="n">
        <f aca="false">'Piano Finanziario Annuale'!$F$6</f>
        <v>0</v>
      </c>
      <c r="T2907" s="185" t="n">
        <v>0</v>
      </c>
      <c r="U2907" s="186"/>
      <c r="V2907" s="187" t="n">
        <f aca="false">(T2907*U2907)</f>
        <v>0</v>
      </c>
      <c r="W2907" s="185" t="n">
        <v>0</v>
      </c>
      <c r="X2907" s="185" t="n">
        <f aca="false">IF(OR(S2907="sì",S2907="forfettario 190"),SUM(T2907+W2907),SUM(T2907+V2907+W2907))</f>
        <v>0</v>
      </c>
      <c r="Y2907" s="205"/>
      <c r="Z2907" s="205"/>
      <c r="AA2907" s="206"/>
      <c r="AB2907" s="189" t="n">
        <f aca="false">IF(AA2907="SI",X2907,0)</f>
        <v>0</v>
      </c>
      <c r="AC2907" s="207"/>
      <c r="AD2907" s="207"/>
      <c r="AE2907" s="207"/>
      <c r="AF2907" s="207"/>
      <c r="AG2907" s="207"/>
      <c r="AH2907" s="208"/>
    </row>
    <row r="2908" customFormat="false" ht="13.5" hidden="false" customHeight="true" outlineLevel="0" collapsed="false">
      <c r="A2908" s="22" t="n">
        <v>2907</v>
      </c>
      <c r="B2908" s="180"/>
      <c r="C2908" s="22"/>
      <c r="D2908" s="22"/>
      <c r="E2908" s="22"/>
      <c r="F2908" s="22"/>
      <c r="G2908" s="22"/>
      <c r="H2908" s="183"/>
      <c r="I2908" s="183"/>
      <c r="J2908" s="22"/>
      <c r="K2908" s="191" t="e">
        <f aca="false">VLOOKUP('Altri Costi'!J2908,Legenda!$D$1:$F$258,2)</f>
        <v>#N/A</v>
      </c>
      <c r="L2908" s="22"/>
      <c r="M2908" s="22"/>
      <c r="N2908" s="203"/>
      <c r="O2908" s="183"/>
      <c r="P2908" s="22"/>
      <c r="Q2908" s="203"/>
      <c r="R2908" s="183"/>
      <c r="S2908" s="184" t="n">
        <f aca="false">'Piano Finanziario Annuale'!$F$6</f>
        <v>0</v>
      </c>
      <c r="T2908" s="185" t="n">
        <v>0</v>
      </c>
      <c r="U2908" s="186"/>
      <c r="V2908" s="187" t="n">
        <f aca="false">(T2908*U2908)</f>
        <v>0</v>
      </c>
      <c r="W2908" s="185" t="n">
        <v>0</v>
      </c>
      <c r="X2908" s="185" t="n">
        <f aca="false">IF(OR(S2908="sì",S2908="forfettario 190"),SUM(T2908+W2908),SUM(T2908+V2908+W2908))</f>
        <v>0</v>
      </c>
      <c r="Y2908" s="205"/>
      <c r="Z2908" s="205"/>
      <c r="AA2908" s="206"/>
      <c r="AB2908" s="189" t="n">
        <f aca="false">IF(AA2908="SI",X2908,0)</f>
        <v>0</v>
      </c>
      <c r="AC2908" s="207"/>
      <c r="AD2908" s="207"/>
      <c r="AE2908" s="207"/>
      <c r="AF2908" s="207"/>
      <c r="AG2908" s="207"/>
      <c r="AH2908" s="208"/>
    </row>
    <row r="2909" customFormat="false" ht="13.5" hidden="false" customHeight="true" outlineLevel="0" collapsed="false">
      <c r="A2909" s="22" t="n">
        <v>2908</v>
      </c>
      <c r="B2909" s="180"/>
      <c r="C2909" s="22"/>
      <c r="D2909" s="22"/>
      <c r="E2909" s="22"/>
      <c r="F2909" s="22"/>
      <c r="G2909" s="22"/>
      <c r="H2909" s="183"/>
      <c r="I2909" s="183"/>
      <c r="J2909" s="22"/>
      <c r="K2909" s="191" t="e">
        <f aca="false">VLOOKUP('Altri Costi'!J2909,Legenda!$D$1:$F$258,2)</f>
        <v>#N/A</v>
      </c>
      <c r="L2909" s="22"/>
      <c r="M2909" s="22"/>
      <c r="N2909" s="203"/>
      <c r="O2909" s="183"/>
      <c r="P2909" s="22"/>
      <c r="Q2909" s="203"/>
      <c r="R2909" s="183"/>
      <c r="S2909" s="184" t="n">
        <f aca="false">'Piano Finanziario Annuale'!$F$6</f>
        <v>0</v>
      </c>
      <c r="T2909" s="185" t="n">
        <v>0</v>
      </c>
      <c r="U2909" s="186"/>
      <c r="V2909" s="187" t="n">
        <f aca="false">(T2909*U2909)</f>
        <v>0</v>
      </c>
      <c r="W2909" s="185" t="n">
        <v>0</v>
      </c>
      <c r="X2909" s="185" t="n">
        <f aca="false">IF(OR(S2909="sì",S2909="forfettario 190"),SUM(T2909+W2909),SUM(T2909+V2909+W2909))</f>
        <v>0</v>
      </c>
      <c r="Y2909" s="205"/>
      <c r="Z2909" s="205"/>
      <c r="AA2909" s="206"/>
      <c r="AB2909" s="189" t="n">
        <f aca="false">IF(AA2909="SI",X2909,0)</f>
        <v>0</v>
      </c>
      <c r="AC2909" s="207"/>
      <c r="AD2909" s="207"/>
      <c r="AE2909" s="207"/>
      <c r="AF2909" s="207"/>
      <c r="AG2909" s="207"/>
      <c r="AH2909" s="208"/>
    </row>
    <row r="2910" customFormat="false" ht="13.5" hidden="false" customHeight="true" outlineLevel="0" collapsed="false">
      <c r="A2910" s="22" t="n">
        <v>2909</v>
      </c>
      <c r="B2910" s="180"/>
      <c r="C2910" s="22"/>
      <c r="D2910" s="22"/>
      <c r="E2910" s="22"/>
      <c r="F2910" s="22"/>
      <c r="G2910" s="22"/>
      <c r="H2910" s="183"/>
      <c r="I2910" s="183"/>
      <c r="J2910" s="22"/>
      <c r="K2910" s="191" t="e">
        <f aca="false">VLOOKUP('Altri Costi'!J2910,Legenda!$D$1:$F$258,2)</f>
        <v>#N/A</v>
      </c>
      <c r="L2910" s="22"/>
      <c r="M2910" s="22"/>
      <c r="N2910" s="203"/>
      <c r="O2910" s="183"/>
      <c r="P2910" s="22"/>
      <c r="Q2910" s="203"/>
      <c r="R2910" s="183"/>
      <c r="S2910" s="184" t="n">
        <f aca="false">'Piano Finanziario Annuale'!$F$6</f>
        <v>0</v>
      </c>
      <c r="T2910" s="185" t="n">
        <v>0</v>
      </c>
      <c r="U2910" s="186"/>
      <c r="V2910" s="187" t="n">
        <f aca="false">(T2910*U2910)</f>
        <v>0</v>
      </c>
      <c r="W2910" s="185" t="n">
        <v>0</v>
      </c>
      <c r="X2910" s="185" t="n">
        <f aca="false">IF(OR(S2910="sì",S2910="forfettario 190"),SUM(T2910+W2910),SUM(T2910+V2910+W2910))</f>
        <v>0</v>
      </c>
      <c r="Y2910" s="205"/>
      <c r="Z2910" s="205"/>
      <c r="AA2910" s="206"/>
      <c r="AB2910" s="189" t="n">
        <f aca="false">IF(AA2910="SI",X2910,0)</f>
        <v>0</v>
      </c>
      <c r="AC2910" s="207"/>
      <c r="AD2910" s="207"/>
      <c r="AE2910" s="207"/>
      <c r="AF2910" s="207"/>
      <c r="AG2910" s="207"/>
      <c r="AH2910" s="208"/>
    </row>
    <row r="2911" customFormat="false" ht="13.5" hidden="false" customHeight="true" outlineLevel="0" collapsed="false">
      <c r="A2911" s="22" t="n">
        <v>2910</v>
      </c>
      <c r="B2911" s="180"/>
      <c r="C2911" s="22"/>
      <c r="D2911" s="22"/>
      <c r="E2911" s="22"/>
      <c r="F2911" s="22"/>
      <c r="G2911" s="22"/>
      <c r="H2911" s="183"/>
      <c r="I2911" s="183"/>
      <c r="J2911" s="22"/>
      <c r="K2911" s="191" t="e">
        <f aca="false">VLOOKUP('Altri Costi'!J2911,Legenda!$D$1:$F$258,2)</f>
        <v>#N/A</v>
      </c>
      <c r="L2911" s="22"/>
      <c r="M2911" s="22"/>
      <c r="N2911" s="203"/>
      <c r="O2911" s="183"/>
      <c r="P2911" s="22"/>
      <c r="Q2911" s="203"/>
      <c r="R2911" s="183"/>
      <c r="S2911" s="184" t="n">
        <f aca="false">'Piano Finanziario Annuale'!$F$6</f>
        <v>0</v>
      </c>
      <c r="T2911" s="185" t="n">
        <v>0</v>
      </c>
      <c r="U2911" s="186"/>
      <c r="V2911" s="187" t="n">
        <f aca="false">(T2911*U2911)</f>
        <v>0</v>
      </c>
      <c r="W2911" s="185" t="n">
        <v>0</v>
      </c>
      <c r="X2911" s="185" t="n">
        <f aca="false">IF(OR(S2911="sì",S2911="forfettario 190"),SUM(T2911+W2911),SUM(T2911+V2911+W2911))</f>
        <v>0</v>
      </c>
      <c r="Y2911" s="205"/>
      <c r="Z2911" s="205"/>
      <c r="AA2911" s="206"/>
      <c r="AB2911" s="189" t="n">
        <f aca="false">IF(AA2911="SI",X2911,0)</f>
        <v>0</v>
      </c>
      <c r="AC2911" s="207"/>
      <c r="AD2911" s="207"/>
      <c r="AE2911" s="207"/>
      <c r="AF2911" s="207"/>
      <c r="AG2911" s="207"/>
      <c r="AH2911" s="208"/>
    </row>
    <row r="2912" customFormat="false" ht="13.5" hidden="false" customHeight="true" outlineLevel="0" collapsed="false">
      <c r="A2912" s="22" t="n">
        <v>2911</v>
      </c>
      <c r="B2912" s="180"/>
      <c r="C2912" s="22"/>
      <c r="D2912" s="22"/>
      <c r="E2912" s="22"/>
      <c r="F2912" s="22"/>
      <c r="G2912" s="22"/>
      <c r="H2912" s="183"/>
      <c r="I2912" s="183"/>
      <c r="J2912" s="22"/>
      <c r="K2912" s="191" t="e">
        <f aca="false">VLOOKUP('Altri Costi'!J2912,Legenda!$D$1:$F$258,2)</f>
        <v>#N/A</v>
      </c>
      <c r="L2912" s="22"/>
      <c r="M2912" s="22"/>
      <c r="N2912" s="203"/>
      <c r="O2912" s="183"/>
      <c r="P2912" s="22"/>
      <c r="Q2912" s="203"/>
      <c r="R2912" s="183"/>
      <c r="S2912" s="184" t="n">
        <f aca="false">'Piano Finanziario Annuale'!$F$6</f>
        <v>0</v>
      </c>
      <c r="T2912" s="185" t="n">
        <v>0</v>
      </c>
      <c r="U2912" s="186"/>
      <c r="V2912" s="187" t="n">
        <f aca="false">(T2912*U2912)</f>
        <v>0</v>
      </c>
      <c r="W2912" s="185" t="n">
        <v>0</v>
      </c>
      <c r="X2912" s="185" t="n">
        <f aca="false">IF(OR(S2912="sì",S2912="forfettario 190"),SUM(T2912+W2912),SUM(T2912+V2912+W2912))</f>
        <v>0</v>
      </c>
      <c r="Y2912" s="205"/>
      <c r="Z2912" s="205"/>
      <c r="AA2912" s="206"/>
      <c r="AB2912" s="189" t="n">
        <f aca="false">IF(AA2912="SI",X2912,0)</f>
        <v>0</v>
      </c>
      <c r="AC2912" s="207"/>
      <c r="AD2912" s="207"/>
      <c r="AE2912" s="207"/>
      <c r="AF2912" s="207"/>
      <c r="AG2912" s="207"/>
      <c r="AH2912" s="208"/>
    </row>
    <row r="2913" customFormat="false" ht="13.5" hidden="false" customHeight="true" outlineLevel="0" collapsed="false">
      <c r="A2913" s="22" t="n">
        <v>2912</v>
      </c>
      <c r="B2913" s="180"/>
      <c r="C2913" s="22"/>
      <c r="D2913" s="22"/>
      <c r="E2913" s="22"/>
      <c r="F2913" s="22"/>
      <c r="G2913" s="22"/>
      <c r="H2913" s="183"/>
      <c r="I2913" s="183"/>
      <c r="J2913" s="22"/>
      <c r="K2913" s="191" t="e">
        <f aca="false">VLOOKUP('Altri Costi'!J2913,Legenda!$D$1:$F$258,2)</f>
        <v>#N/A</v>
      </c>
      <c r="L2913" s="22"/>
      <c r="M2913" s="22"/>
      <c r="N2913" s="203"/>
      <c r="O2913" s="183"/>
      <c r="P2913" s="22"/>
      <c r="Q2913" s="203"/>
      <c r="R2913" s="183"/>
      <c r="S2913" s="184" t="n">
        <f aca="false">'Piano Finanziario Annuale'!$F$6</f>
        <v>0</v>
      </c>
      <c r="T2913" s="185" t="n">
        <v>0</v>
      </c>
      <c r="U2913" s="186"/>
      <c r="V2913" s="187" t="n">
        <f aca="false">(T2913*U2913)</f>
        <v>0</v>
      </c>
      <c r="W2913" s="185" t="n">
        <v>0</v>
      </c>
      <c r="X2913" s="185" t="n">
        <f aca="false">IF(OR(S2913="sì",S2913="forfettario 190"),SUM(T2913+W2913),SUM(T2913+V2913+W2913))</f>
        <v>0</v>
      </c>
      <c r="Y2913" s="205"/>
      <c r="Z2913" s="205"/>
      <c r="AA2913" s="206"/>
      <c r="AB2913" s="189" t="n">
        <f aca="false">IF(AA2913="SI",X2913,0)</f>
        <v>0</v>
      </c>
      <c r="AC2913" s="207"/>
      <c r="AD2913" s="207"/>
      <c r="AE2913" s="207"/>
      <c r="AF2913" s="207"/>
      <c r="AG2913" s="207"/>
      <c r="AH2913" s="208"/>
    </row>
    <row r="2914" customFormat="false" ht="13.5" hidden="false" customHeight="true" outlineLevel="0" collapsed="false">
      <c r="A2914" s="22" t="n">
        <v>2913</v>
      </c>
      <c r="B2914" s="180"/>
      <c r="C2914" s="22"/>
      <c r="D2914" s="22"/>
      <c r="E2914" s="22"/>
      <c r="F2914" s="22"/>
      <c r="G2914" s="22"/>
      <c r="H2914" s="183"/>
      <c r="I2914" s="183"/>
      <c r="J2914" s="22"/>
      <c r="K2914" s="191" t="e">
        <f aca="false">VLOOKUP('Altri Costi'!J2914,Legenda!$D$1:$F$258,2)</f>
        <v>#N/A</v>
      </c>
      <c r="L2914" s="22"/>
      <c r="M2914" s="22"/>
      <c r="N2914" s="203"/>
      <c r="O2914" s="183"/>
      <c r="P2914" s="22"/>
      <c r="Q2914" s="203"/>
      <c r="R2914" s="183"/>
      <c r="S2914" s="184" t="n">
        <f aca="false">'Piano Finanziario Annuale'!$F$6</f>
        <v>0</v>
      </c>
      <c r="T2914" s="185" t="n">
        <v>0</v>
      </c>
      <c r="U2914" s="186"/>
      <c r="V2914" s="187" t="n">
        <f aca="false">(T2914*U2914)</f>
        <v>0</v>
      </c>
      <c r="W2914" s="185" t="n">
        <v>0</v>
      </c>
      <c r="X2914" s="185" t="n">
        <f aca="false">IF(OR(S2914="sì",S2914="forfettario 190"),SUM(T2914+W2914),SUM(T2914+V2914+W2914))</f>
        <v>0</v>
      </c>
      <c r="Y2914" s="205"/>
      <c r="Z2914" s="205"/>
      <c r="AA2914" s="206"/>
      <c r="AB2914" s="189" t="n">
        <f aca="false">IF(AA2914="SI",X2914,0)</f>
        <v>0</v>
      </c>
      <c r="AC2914" s="207"/>
      <c r="AD2914" s="207"/>
      <c r="AE2914" s="207"/>
      <c r="AF2914" s="207"/>
      <c r="AG2914" s="207"/>
      <c r="AH2914" s="208"/>
    </row>
    <row r="2915" customFormat="false" ht="13.5" hidden="false" customHeight="true" outlineLevel="0" collapsed="false">
      <c r="A2915" s="22" t="n">
        <v>2914</v>
      </c>
      <c r="B2915" s="180"/>
      <c r="C2915" s="22"/>
      <c r="D2915" s="22"/>
      <c r="E2915" s="22"/>
      <c r="F2915" s="22"/>
      <c r="G2915" s="22"/>
      <c r="H2915" s="183"/>
      <c r="I2915" s="183"/>
      <c r="J2915" s="22"/>
      <c r="K2915" s="191" t="e">
        <f aca="false">VLOOKUP('Altri Costi'!J2915,Legenda!$D$1:$F$258,2)</f>
        <v>#N/A</v>
      </c>
      <c r="L2915" s="22"/>
      <c r="M2915" s="22"/>
      <c r="N2915" s="203"/>
      <c r="O2915" s="183"/>
      <c r="P2915" s="22"/>
      <c r="Q2915" s="203"/>
      <c r="R2915" s="183"/>
      <c r="S2915" s="184" t="n">
        <f aca="false">'Piano Finanziario Annuale'!$F$6</f>
        <v>0</v>
      </c>
      <c r="T2915" s="185" t="n">
        <v>0</v>
      </c>
      <c r="U2915" s="186"/>
      <c r="V2915" s="187" t="n">
        <f aca="false">(T2915*U2915)</f>
        <v>0</v>
      </c>
      <c r="W2915" s="185" t="n">
        <v>0</v>
      </c>
      <c r="X2915" s="185" t="n">
        <f aca="false">IF(OR(S2915="sì",S2915="forfettario 190"),SUM(T2915+W2915),SUM(T2915+V2915+W2915))</f>
        <v>0</v>
      </c>
      <c r="Y2915" s="205"/>
      <c r="Z2915" s="205"/>
      <c r="AA2915" s="206"/>
      <c r="AB2915" s="189" t="n">
        <f aca="false">IF(AA2915="SI",X2915,0)</f>
        <v>0</v>
      </c>
      <c r="AC2915" s="207"/>
      <c r="AD2915" s="207"/>
      <c r="AE2915" s="207"/>
      <c r="AF2915" s="207"/>
      <c r="AG2915" s="207"/>
      <c r="AH2915" s="208"/>
    </row>
    <row r="2916" customFormat="false" ht="13.5" hidden="false" customHeight="true" outlineLevel="0" collapsed="false">
      <c r="A2916" s="22" t="n">
        <v>2915</v>
      </c>
      <c r="B2916" s="180"/>
      <c r="C2916" s="22"/>
      <c r="D2916" s="22"/>
      <c r="E2916" s="22"/>
      <c r="F2916" s="22"/>
      <c r="G2916" s="22"/>
      <c r="H2916" s="183"/>
      <c r="I2916" s="183"/>
      <c r="J2916" s="22"/>
      <c r="K2916" s="191" t="e">
        <f aca="false">VLOOKUP('Altri Costi'!J2916,Legenda!$D$1:$F$258,2)</f>
        <v>#N/A</v>
      </c>
      <c r="L2916" s="22"/>
      <c r="M2916" s="22"/>
      <c r="N2916" s="203"/>
      <c r="O2916" s="183"/>
      <c r="P2916" s="22"/>
      <c r="Q2916" s="203"/>
      <c r="R2916" s="183"/>
      <c r="S2916" s="184" t="n">
        <f aca="false">'Piano Finanziario Annuale'!$F$6</f>
        <v>0</v>
      </c>
      <c r="T2916" s="185" t="n">
        <v>0</v>
      </c>
      <c r="U2916" s="186"/>
      <c r="V2916" s="187" t="n">
        <f aca="false">(T2916*U2916)</f>
        <v>0</v>
      </c>
      <c r="W2916" s="185" t="n">
        <v>0</v>
      </c>
      <c r="X2916" s="185" t="n">
        <f aca="false">IF(OR(S2916="sì",S2916="forfettario 190"),SUM(T2916+W2916),SUM(T2916+V2916+W2916))</f>
        <v>0</v>
      </c>
      <c r="Y2916" s="205"/>
      <c r="Z2916" s="205"/>
      <c r="AA2916" s="206"/>
      <c r="AB2916" s="189" t="n">
        <f aca="false">IF(AA2916="SI",X2916,0)</f>
        <v>0</v>
      </c>
      <c r="AC2916" s="207"/>
      <c r="AD2916" s="207"/>
      <c r="AE2916" s="207"/>
      <c r="AF2916" s="207"/>
      <c r="AG2916" s="207"/>
      <c r="AH2916" s="208"/>
    </row>
    <row r="2917" customFormat="false" ht="13.5" hidden="false" customHeight="true" outlineLevel="0" collapsed="false">
      <c r="A2917" s="22" t="n">
        <v>2916</v>
      </c>
      <c r="B2917" s="180"/>
      <c r="C2917" s="22"/>
      <c r="D2917" s="22"/>
      <c r="E2917" s="22"/>
      <c r="F2917" s="22"/>
      <c r="G2917" s="22"/>
      <c r="H2917" s="183"/>
      <c r="I2917" s="183"/>
      <c r="J2917" s="22"/>
      <c r="K2917" s="191" t="e">
        <f aca="false">VLOOKUP('Altri Costi'!J2917,Legenda!$D$1:$F$258,2)</f>
        <v>#N/A</v>
      </c>
      <c r="L2917" s="22"/>
      <c r="M2917" s="22"/>
      <c r="N2917" s="203"/>
      <c r="O2917" s="183"/>
      <c r="P2917" s="22"/>
      <c r="Q2917" s="203"/>
      <c r="R2917" s="183"/>
      <c r="S2917" s="184" t="n">
        <f aca="false">'Piano Finanziario Annuale'!$F$6</f>
        <v>0</v>
      </c>
      <c r="T2917" s="185" t="n">
        <v>0</v>
      </c>
      <c r="U2917" s="186"/>
      <c r="V2917" s="187" t="n">
        <f aca="false">(T2917*U2917)</f>
        <v>0</v>
      </c>
      <c r="W2917" s="185" t="n">
        <v>0</v>
      </c>
      <c r="X2917" s="185" t="n">
        <f aca="false">IF(OR(S2917="sì",S2917="forfettario 190"),SUM(T2917+W2917),SUM(T2917+V2917+W2917))</f>
        <v>0</v>
      </c>
      <c r="Y2917" s="205"/>
      <c r="Z2917" s="205"/>
      <c r="AA2917" s="206"/>
      <c r="AB2917" s="189" t="n">
        <f aca="false">IF(AA2917="SI",X2917,0)</f>
        <v>0</v>
      </c>
      <c r="AC2917" s="207"/>
      <c r="AD2917" s="207"/>
      <c r="AE2917" s="207"/>
      <c r="AF2917" s="207"/>
      <c r="AG2917" s="207"/>
      <c r="AH2917" s="208"/>
    </row>
    <row r="2918" customFormat="false" ht="13.5" hidden="false" customHeight="true" outlineLevel="0" collapsed="false">
      <c r="A2918" s="22" t="n">
        <v>2917</v>
      </c>
      <c r="B2918" s="180"/>
      <c r="C2918" s="22"/>
      <c r="D2918" s="22"/>
      <c r="E2918" s="22"/>
      <c r="F2918" s="22"/>
      <c r="G2918" s="22"/>
      <c r="H2918" s="183"/>
      <c r="I2918" s="183"/>
      <c r="J2918" s="22"/>
      <c r="K2918" s="191" t="e">
        <f aca="false">VLOOKUP('Altri Costi'!J2918,Legenda!$D$1:$F$258,2)</f>
        <v>#N/A</v>
      </c>
      <c r="L2918" s="22"/>
      <c r="M2918" s="22"/>
      <c r="N2918" s="203"/>
      <c r="O2918" s="183"/>
      <c r="P2918" s="22"/>
      <c r="Q2918" s="203"/>
      <c r="R2918" s="183"/>
      <c r="S2918" s="184" t="n">
        <f aca="false">'Piano Finanziario Annuale'!$F$6</f>
        <v>0</v>
      </c>
      <c r="T2918" s="185" t="n">
        <v>0</v>
      </c>
      <c r="U2918" s="186"/>
      <c r="V2918" s="187" t="n">
        <f aca="false">(T2918*U2918)</f>
        <v>0</v>
      </c>
      <c r="W2918" s="185" t="n">
        <v>0</v>
      </c>
      <c r="X2918" s="185" t="n">
        <f aca="false">IF(OR(S2918="sì",S2918="forfettario 190"),SUM(T2918+W2918),SUM(T2918+V2918+W2918))</f>
        <v>0</v>
      </c>
      <c r="Y2918" s="205"/>
      <c r="Z2918" s="205"/>
      <c r="AA2918" s="206"/>
      <c r="AB2918" s="189" t="n">
        <f aca="false">IF(AA2918="SI",X2918,0)</f>
        <v>0</v>
      </c>
      <c r="AC2918" s="207"/>
      <c r="AD2918" s="207"/>
      <c r="AE2918" s="207"/>
      <c r="AF2918" s="207"/>
      <c r="AG2918" s="207"/>
      <c r="AH2918" s="208"/>
    </row>
    <row r="2919" customFormat="false" ht="13.5" hidden="false" customHeight="true" outlineLevel="0" collapsed="false">
      <c r="A2919" s="22" t="n">
        <v>2918</v>
      </c>
      <c r="B2919" s="180"/>
      <c r="C2919" s="22"/>
      <c r="D2919" s="22"/>
      <c r="E2919" s="22"/>
      <c r="F2919" s="22"/>
      <c r="G2919" s="22"/>
      <c r="H2919" s="183"/>
      <c r="I2919" s="183"/>
      <c r="J2919" s="22"/>
      <c r="K2919" s="191" t="e">
        <f aca="false">VLOOKUP('Altri Costi'!J2919,Legenda!$D$1:$F$258,2)</f>
        <v>#N/A</v>
      </c>
      <c r="L2919" s="22"/>
      <c r="M2919" s="22"/>
      <c r="N2919" s="203"/>
      <c r="O2919" s="183"/>
      <c r="P2919" s="22"/>
      <c r="Q2919" s="203"/>
      <c r="R2919" s="183"/>
      <c r="S2919" s="184" t="n">
        <f aca="false">'Piano Finanziario Annuale'!$F$6</f>
        <v>0</v>
      </c>
      <c r="T2919" s="185" t="n">
        <v>0</v>
      </c>
      <c r="U2919" s="186"/>
      <c r="V2919" s="187" t="n">
        <f aca="false">(T2919*U2919)</f>
        <v>0</v>
      </c>
      <c r="W2919" s="185" t="n">
        <v>0</v>
      </c>
      <c r="X2919" s="185" t="n">
        <f aca="false">IF(OR(S2919="sì",S2919="forfettario 190"),SUM(T2919+W2919),SUM(T2919+V2919+W2919))</f>
        <v>0</v>
      </c>
      <c r="Y2919" s="205"/>
      <c r="Z2919" s="205"/>
      <c r="AA2919" s="206"/>
      <c r="AB2919" s="189" t="n">
        <f aca="false">IF(AA2919="SI",X2919,0)</f>
        <v>0</v>
      </c>
      <c r="AC2919" s="207"/>
      <c r="AD2919" s="207"/>
      <c r="AE2919" s="207"/>
      <c r="AF2919" s="207"/>
      <c r="AG2919" s="207"/>
      <c r="AH2919" s="208"/>
    </row>
    <row r="2920" customFormat="false" ht="13.5" hidden="false" customHeight="true" outlineLevel="0" collapsed="false">
      <c r="A2920" s="22" t="n">
        <v>2919</v>
      </c>
      <c r="B2920" s="180"/>
      <c r="C2920" s="22"/>
      <c r="D2920" s="22"/>
      <c r="E2920" s="22"/>
      <c r="F2920" s="22"/>
      <c r="G2920" s="22"/>
      <c r="H2920" s="183"/>
      <c r="I2920" s="183"/>
      <c r="J2920" s="22"/>
      <c r="K2920" s="191" t="e">
        <f aca="false">VLOOKUP('Altri Costi'!J2920,Legenda!$D$1:$F$258,2)</f>
        <v>#N/A</v>
      </c>
      <c r="L2920" s="22"/>
      <c r="M2920" s="22"/>
      <c r="N2920" s="203"/>
      <c r="O2920" s="183"/>
      <c r="P2920" s="22"/>
      <c r="Q2920" s="203"/>
      <c r="R2920" s="183"/>
      <c r="S2920" s="184" t="n">
        <f aca="false">'Piano Finanziario Annuale'!$F$6</f>
        <v>0</v>
      </c>
      <c r="T2920" s="185" t="n">
        <v>0</v>
      </c>
      <c r="U2920" s="186"/>
      <c r="V2920" s="187" t="n">
        <f aca="false">(T2920*U2920)</f>
        <v>0</v>
      </c>
      <c r="W2920" s="185" t="n">
        <v>0</v>
      </c>
      <c r="X2920" s="185" t="n">
        <f aca="false">IF(OR(S2920="sì",S2920="forfettario 190"),SUM(T2920+W2920),SUM(T2920+V2920+W2920))</f>
        <v>0</v>
      </c>
      <c r="Y2920" s="205"/>
      <c r="Z2920" s="205"/>
      <c r="AA2920" s="206"/>
      <c r="AB2920" s="189" t="n">
        <f aca="false">IF(AA2920="SI",X2920,0)</f>
        <v>0</v>
      </c>
      <c r="AC2920" s="207"/>
      <c r="AD2920" s="207"/>
      <c r="AE2920" s="207"/>
      <c r="AF2920" s="207"/>
      <c r="AG2920" s="207"/>
      <c r="AH2920" s="208"/>
    </row>
    <row r="2921" customFormat="false" ht="13.5" hidden="false" customHeight="true" outlineLevel="0" collapsed="false">
      <c r="A2921" s="22" t="n">
        <v>2920</v>
      </c>
      <c r="B2921" s="180"/>
      <c r="C2921" s="22"/>
      <c r="D2921" s="22"/>
      <c r="E2921" s="22"/>
      <c r="F2921" s="22"/>
      <c r="G2921" s="22"/>
      <c r="H2921" s="183"/>
      <c r="I2921" s="183"/>
      <c r="J2921" s="22"/>
      <c r="K2921" s="191" t="e">
        <f aca="false">VLOOKUP('Altri Costi'!J2921,Legenda!$D$1:$F$258,2)</f>
        <v>#N/A</v>
      </c>
      <c r="L2921" s="22"/>
      <c r="M2921" s="22"/>
      <c r="N2921" s="203"/>
      <c r="O2921" s="183"/>
      <c r="P2921" s="22"/>
      <c r="Q2921" s="203"/>
      <c r="R2921" s="183"/>
      <c r="S2921" s="184" t="n">
        <f aca="false">'Piano Finanziario Annuale'!$F$6</f>
        <v>0</v>
      </c>
      <c r="T2921" s="185" t="n">
        <v>0</v>
      </c>
      <c r="U2921" s="186"/>
      <c r="V2921" s="187" t="n">
        <f aca="false">(T2921*U2921)</f>
        <v>0</v>
      </c>
      <c r="W2921" s="185" t="n">
        <v>0</v>
      </c>
      <c r="X2921" s="185" t="n">
        <f aca="false">IF(OR(S2921="sì",S2921="forfettario 190"),SUM(T2921+W2921),SUM(T2921+V2921+W2921))</f>
        <v>0</v>
      </c>
      <c r="Y2921" s="205"/>
      <c r="Z2921" s="205"/>
      <c r="AA2921" s="206"/>
      <c r="AB2921" s="189" t="n">
        <f aca="false">IF(AA2921="SI",X2921,0)</f>
        <v>0</v>
      </c>
      <c r="AC2921" s="207"/>
      <c r="AD2921" s="207"/>
      <c r="AE2921" s="207"/>
      <c r="AF2921" s="207"/>
      <c r="AG2921" s="207"/>
      <c r="AH2921" s="208"/>
    </row>
    <row r="2922" customFormat="false" ht="13.5" hidden="false" customHeight="true" outlineLevel="0" collapsed="false">
      <c r="A2922" s="22" t="n">
        <v>2921</v>
      </c>
      <c r="B2922" s="180"/>
      <c r="C2922" s="22"/>
      <c r="D2922" s="22"/>
      <c r="E2922" s="22"/>
      <c r="F2922" s="22"/>
      <c r="G2922" s="22"/>
      <c r="H2922" s="183"/>
      <c r="I2922" s="183"/>
      <c r="J2922" s="22"/>
      <c r="K2922" s="191" t="e">
        <f aca="false">VLOOKUP('Altri Costi'!J2922,Legenda!$D$1:$F$258,2)</f>
        <v>#N/A</v>
      </c>
      <c r="L2922" s="22"/>
      <c r="M2922" s="22"/>
      <c r="N2922" s="203"/>
      <c r="O2922" s="183"/>
      <c r="P2922" s="22"/>
      <c r="Q2922" s="203"/>
      <c r="R2922" s="183"/>
      <c r="S2922" s="184" t="n">
        <f aca="false">'Piano Finanziario Annuale'!$F$6</f>
        <v>0</v>
      </c>
      <c r="T2922" s="185" t="n">
        <v>0</v>
      </c>
      <c r="U2922" s="186"/>
      <c r="V2922" s="187" t="n">
        <f aca="false">(T2922*U2922)</f>
        <v>0</v>
      </c>
      <c r="W2922" s="185" t="n">
        <v>0</v>
      </c>
      <c r="X2922" s="185" t="n">
        <f aca="false">IF(OR(S2922="sì",S2922="forfettario 190"),SUM(T2922+W2922),SUM(T2922+V2922+W2922))</f>
        <v>0</v>
      </c>
      <c r="Y2922" s="205"/>
      <c r="Z2922" s="205"/>
      <c r="AA2922" s="206"/>
      <c r="AB2922" s="189" t="n">
        <f aca="false">IF(AA2922="SI",X2922,0)</f>
        <v>0</v>
      </c>
      <c r="AC2922" s="207"/>
      <c r="AD2922" s="207"/>
      <c r="AE2922" s="207"/>
      <c r="AF2922" s="207"/>
      <c r="AG2922" s="207"/>
      <c r="AH2922" s="208"/>
    </row>
    <row r="2923" customFormat="false" ht="13.5" hidden="false" customHeight="true" outlineLevel="0" collapsed="false">
      <c r="A2923" s="22" t="n">
        <v>2922</v>
      </c>
      <c r="B2923" s="180"/>
      <c r="C2923" s="22"/>
      <c r="D2923" s="22"/>
      <c r="E2923" s="22"/>
      <c r="F2923" s="22"/>
      <c r="G2923" s="22"/>
      <c r="H2923" s="183"/>
      <c r="I2923" s="183"/>
      <c r="J2923" s="22"/>
      <c r="K2923" s="191" t="e">
        <f aca="false">VLOOKUP('Altri Costi'!J2923,Legenda!$D$1:$F$258,2)</f>
        <v>#N/A</v>
      </c>
      <c r="L2923" s="22"/>
      <c r="M2923" s="22"/>
      <c r="N2923" s="203"/>
      <c r="O2923" s="183"/>
      <c r="P2923" s="22"/>
      <c r="Q2923" s="203"/>
      <c r="R2923" s="183"/>
      <c r="S2923" s="184" t="n">
        <f aca="false">'Piano Finanziario Annuale'!$F$6</f>
        <v>0</v>
      </c>
      <c r="T2923" s="185" t="n">
        <v>0</v>
      </c>
      <c r="U2923" s="186"/>
      <c r="V2923" s="187" t="n">
        <f aca="false">(T2923*U2923)</f>
        <v>0</v>
      </c>
      <c r="W2923" s="185" t="n">
        <v>0</v>
      </c>
      <c r="X2923" s="185" t="n">
        <f aca="false">IF(OR(S2923="sì",S2923="forfettario 190"),SUM(T2923+W2923),SUM(T2923+V2923+W2923))</f>
        <v>0</v>
      </c>
      <c r="Y2923" s="205"/>
      <c r="Z2923" s="205"/>
      <c r="AA2923" s="206"/>
      <c r="AB2923" s="189" t="n">
        <f aca="false">IF(AA2923="SI",X2923,0)</f>
        <v>0</v>
      </c>
      <c r="AC2923" s="207"/>
      <c r="AD2923" s="207"/>
      <c r="AE2923" s="207"/>
      <c r="AF2923" s="207"/>
      <c r="AG2923" s="207"/>
      <c r="AH2923" s="208"/>
    </row>
    <row r="2924" customFormat="false" ht="13.5" hidden="false" customHeight="true" outlineLevel="0" collapsed="false">
      <c r="A2924" s="22" t="n">
        <v>2923</v>
      </c>
      <c r="B2924" s="180"/>
      <c r="C2924" s="22"/>
      <c r="D2924" s="22"/>
      <c r="E2924" s="22"/>
      <c r="F2924" s="22"/>
      <c r="G2924" s="22"/>
      <c r="H2924" s="183"/>
      <c r="I2924" s="183"/>
      <c r="J2924" s="22"/>
      <c r="K2924" s="191" t="e">
        <f aca="false">VLOOKUP('Altri Costi'!J2924,Legenda!$D$1:$F$258,2)</f>
        <v>#N/A</v>
      </c>
      <c r="L2924" s="22"/>
      <c r="M2924" s="22"/>
      <c r="N2924" s="203"/>
      <c r="O2924" s="183"/>
      <c r="P2924" s="22"/>
      <c r="Q2924" s="203"/>
      <c r="R2924" s="183"/>
      <c r="S2924" s="184" t="n">
        <f aca="false">'Piano Finanziario Annuale'!$F$6</f>
        <v>0</v>
      </c>
      <c r="T2924" s="185" t="n">
        <v>0</v>
      </c>
      <c r="U2924" s="186"/>
      <c r="V2924" s="187" t="n">
        <f aca="false">(T2924*U2924)</f>
        <v>0</v>
      </c>
      <c r="W2924" s="185" t="n">
        <v>0</v>
      </c>
      <c r="X2924" s="185" t="n">
        <f aca="false">IF(OR(S2924="sì",S2924="forfettario 190"),SUM(T2924+W2924),SUM(T2924+V2924+W2924))</f>
        <v>0</v>
      </c>
      <c r="Y2924" s="205"/>
      <c r="Z2924" s="205"/>
      <c r="AA2924" s="206"/>
      <c r="AB2924" s="189" t="n">
        <f aca="false">IF(AA2924="SI",X2924,0)</f>
        <v>0</v>
      </c>
      <c r="AC2924" s="207"/>
      <c r="AD2924" s="207"/>
      <c r="AE2924" s="207"/>
      <c r="AF2924" s="207"/>
      <c r="AG2924" s="207"/>
      <c r="AH2924" s="208"/>
    </row>
    <row r="2925" customFormat="false" ht="13.5" hidden="false" customHeight="true" outlineLevel="0" collapsed="false">
      <c r="A2925" s="22" t="n">
        <v>2924</v>
      </c>
      <c r="B2925" s="180"/>
      <c r="C2925" s="22"/>
      <c r="D2925" s="22"/>
      <c r="E2925" s="22"/>
      <c r="F2925" s="22"/>
      <c r="G2925" s="22"/>
      <c r="H2925" s="183"/>
      <c r="I2925" s="183"/>
      <c r="J2925" s="22"/>
      <c r="K2925" s="191" t="e">
        <f aca="false">VLOOKUP('Altri Costi'!J2925,Legenda!$D$1:$F$258,2)</f>
        <v>#N/A</v>
      </c>
      <c r="L2925" s="22"/>
      <c r="M2925" s="22"/>
      <c r="N2925" s="203"/>
      <c r="O2925" s="183"/>
      <c r="P2925" s="22"/>
      <c r="Q2925" s="203"/>
      <c r="R2925" s="183"/>
      <c r="S2925" s="184" t="n">
        <f aca="false">'Piano Finanziario Annuale'!$F$6</f>
        <v>0</v>
      </c>
      <c r="T2925" s="185" t="n">
        <v>0</v>
      </c>
      <c r="U2925" s="186"/>
      <c r="V2925" s="187" t="n">
        <f aca="false">(T2925*U2925)</f>
        <v>0</v>
      </c>
      <c r="W2925" s="185" t="n">
        <v>0</v>
      </c>
      <c r="X2925" s="185" t="n">
        <f aca="false">IF(OR(S2925="sì",S2925="forfettario 190"),SUM(T2925+W2925),SUM(T2925+V2925+W2925))</f>
        <v>0</v>
      </c>
      <c r="Y2925" s="205"/>
      <c r="Z2925" s="205"/>
      <c r="AA2925" s="206"/>
      <c r="AB2925" s="189" t="n">
        <f aca="false">IF(AA2925="SI",X2925,0)</f>
        <v>0</v>
      </c>
      <c r="AC2925" s="207"/>
      <c r="AD2925" s="207"/>
      <c r="AE2925" s="207"/>
      <c r="AF2925" s="207"/>
      <c r="AG2925" s="207"/>
      <c r="AH2925" s="208"/>
    </row>
    <row r="2926" customFormat="false" ht="13.5" hidden="false" customHeight="true" outlineLevel="0" collapsed="false">
      <c r="A2926" s="22" t="n">
        <v>2925</v>
      </c>
      <c r="B2926" s="180"/>
      <c r="C2926" s="22"/>
      <c r="D2926" s="22"/>
      <c r="E2926" s="22"/>
      <c r="F2926" s="22"/>
      <c r="G2926" s="22"/>
      <c r="H2926" s="183"/>
      <c r="I2926" s="183"/>
      <c r="J2926" s="22"/>
      <c r="K2926" s="191" t="e">
        <f aca="false">VLOOKUP('Altri Costi'!J2926,Legenda!$D$1:$F$258,2)</f>
        <v>#N/A</v>
      </c>
      <c r="L2926" s="22"/>
      <c r="M2926" s="22"/>
      <c r="N2926" s="203"/>
      <c r="O2926" s="183"/>
      <c r="P2926" s="22"/>
      <c r="Q2926" s="203"/>
      <c r="R2926" s="183"/>
      <c r="S2926" s="184" t="n">
        <f aca="false">'Piano Finanziario Annuale'!$F$6</f>
        <v>0</v>
      </c>
      <c r="T2926" s="185" t="n">
        <v>0</v>
      </c>
      <c r="U2926" s="186"/>
      <c r="V2926" s="187" t="n">
        <f aca="false">(T2926*U2926)</f>
        <v>0</v>
      </c>
      <c r="W2926" s="185" t="n">
        <v>0</v>
      </c>
      <c r="X2926" s="185" t="n">
        <f aca="false">IF(OR(S2926="sì",S2926="forfettario 190"),SUM(T2926+W2926),SUM(T2926+V2926+W2926))</f>
        <v>0</v>
      </c>
      <c r="Y2926" s="205"/>
      <c r="Z2926" s="205"/>
      <c r="AA2926" s="206"/>
      <c r="AB2926" s="189" t="n">
        <f aca="false">IF(AA2926="SI",X2926,0)</f>
        <v>0</v>
      </c>
      <c r="AC2926" s="207"/>
      <c r="AD2926" s="207"/>
      <c r="AE2926" s="207"/>
      <c r="AF2926" s="207"/>
      <c r="AG2926" s="207"/>
      <c r="AH2926" s="208"/>
    </row>
    <row r="2927" customFormat="false" ht="13.5" hidden="false" customHeight="true" outlineLevel="0" collapsed="false">
      <c r="A2927" s="22" t="n">
        <v>2926</v>
      </c>
      <c r="B2927" s="180"/>
      <c r="C2927" s="22"/>
      <c r="D2927" s="22"/>
      <c r="E2927" s="22"/>
      <c r="F2927" s="22"/>
      <c r="G2927" s="22"/>
      <c r="H2927" s="183"/>
      <c r="I2927" s="183"/>
      <c r="J2927" s="22"/>
      <c r="K2927" s="191" t="e">
        <f aca="false">VLOOKUP('Altri Costi'!J2927,Legenda!$D$1:$F$258,2)</f>
        <v>#N/A</v>
      </c>
      <c r="L2927" s="22"/>
      <c r="M2927" s="22"/>
      <c r="N2927" s="203"/>
      <c r="O2927" s="183"/>
      <c r="P2927" s="22"/>
      <c r="Q2927" s="203"/>
      <c r="R2927" s="183"/>
      <c r="S2927" s="184" t="n">
        <f aca="false">'Piano Finanziario Annuale'!$F$6</f>
        <v>0</v>
      </c>
      <c r="T2927" s="185" t="n">
        <v>0</v>
      </c>
      <c r="U2927" s="186"/>
      <c r="V2927" s="187" t="n">
        <f aca="false">(T2927*U2927)</f>
        <v>0</v>
      </c>
      <c r="W2927" s="185" t="n">
        <v>0</v>
      </c>
      <c r="X2927" s="185" t="n">
        <f aca="false">IF(OR(S2927="sì",S2927="forfettario 190"),SUM(T2927+W2927),SUM(T2927+V2927+W2927))</f>
        <v>0</v>
      </c>
      <c r="Y2927" s="205"/>
      <c r="Z2927" s="205"/>
      <c r="AA2927" s="206"/>
      <c r="AB2927" s="189" t="n">
        <f aca="false">IF(AA2927="SI",X2927,0)</f>
        <v>0</v>
      </c>
      <c r="AC2927" s="207"/>
      <c r="AD2927" s="207"/>
      <c r="AE2927" s="207"/>
      <c r="AF2927" s="207"/>
      <c r="AG2927" s="207"/>
      <c r="AH2927" s="208"/>
    </row>
    <row r="2928" customFormat="false" ht="13.5" hidden="false" customHeight="true" outlineLevel="0" collapsed="false">
      <c r="A2928" s="22" t="n">
        <v>2927</v>
      </c>
      <c r="B2928" s="180"/>
      <c r="C2928" s="22"/>
      <c r="D2928" s="22"/>
      <c r="E2928" s="22"/>
      <c r="F2928" s="22"/>
      <c r="G2928" s="22"/>
      <c r="H2928" s="183"/>
      <c r="I2928" s="183"/>
      <c r="J2928" s="22"/>
      <c r="K2928" s="191" t="e">
        <f aca="false">VLOOKUP('Altri Costi'!J2928,Legenda!$D$1:$F$258,2)</f>
        <v>#N/A</v>
      </c>
      <c r="L2928" s="22"/>
      <c r="M2928" s="22"/>
      <c r="N2928" s="203"/>
      <c r="O2928" s="183"/>
      <c r="P2928" s="22"/>
      <c r="Q2928" s="203"/>
      <c r="R2928" s="183"/>
      <c r="S2928" s="184" t="n">
        <f aca="false">'Piano Finanziario Annuale'!$F$6</f>
        <v>0</v>
      </c>
      <c r="T2928" s="185" t="n">
        <v>0</v>
      </c>
      <c r="U2928" s="186"/>
      <c r="V2928" s="187" t="n">
        <f aca="false">(T2928*U2928)</f>
        <v>0</v>
      </c>
      <c r="W2928" s="185" t="n">
        <v>0</v>
      </c>
      <c r="X2928" s="185" t="n">
        <f aca="false">IF(OR(S2928="sì",S2928="forfettario 190"),SUM(T2928+W2928),SUM(T2928+V2928+W2928))</f>
        <v>0</v>
      </c>
      <c r="Y2928" s="205"/>
      <c r="Z2928" s="205"/>
      <c r="AA2928" s="206"/>
      <c r="AB2928" s="189" t="n">
        <f aca="false">IF(AA2928="SI",X2928,0)</f>
        <v>0</v>
      </c>
      <c r="AC2928" s="207"/>
      <c r="AD2928" s="207"/>
      <c r="AE2928" s="207"/>
      <c r="AF2928" s="207"/>
      <c r="AG2928" s="207"/>
      <c r="AH2928" s="208"/>
    </row>
    <row r="2929" customFormat="false" ht="13.5" hidden="false" customHeight="true" outlineLevel="0" collapsed="false">
      <c r="A2929" s="22" t="n">
        <v>2928</v>
      </c>
      <c r="B2929" s="180"/>
      <c r="C2929" s="22"/>
      <c r="D2929" s="22"/>
      <c r="E2929" s="22"/>
      <c r="F2929" s="22"/>
      <c r="G2929" s="22"/>
      <c r="H2929" s="183"/>
      <c r="I2929" s="183"/>
      <c r="J2929" s="22"/>
      <c r="K2929" s="191" t="e">
        <f aca="false">VLOOKUP('Altri Costi'!J2929,Legenda!$D$1:$F$258,2)</f>
        <v>#N/A</v>
      </c>
      <c r="L2929" s="22"/>
      <c r="M2929" s="22"/>
      <c r="N2929" s="203"/>
      <c r="O2929" s="183"/>
      <c r="P2929" s="22"/>
      <c r="Q2929" s="203"/>
      <c r="R2929" s="183"/>
      <c r="S2929" s="184" t="n">
        <f aca="false">'Piano Finanziario Annuale'!$F$6</f>
        <v>0</v>
      </c>
      <c r="T2929" s="185" t="n">
        <v>0</v>
      </c>
      <c r="U2929" s="186"/>
      <c r="V2929" s="187" t="n">
        <f aca="false">(T2929*U2929)</f>
        <v>0</v>
      </c>
      <c r="W2929" s="185" t="n">
        <v>0</v>
      </c>
      <c r="X2929" s="185" t="n">
        <f aca="false">IF(OR(S2929="sì",S2929="forfettario 190"),SUM(T2929+W2929),SUM(T2929+V2929+W2929))</f>
        <v>0</v>
      </c>
      <c r="Y2929" s="205"/>
      <c r="Z2929" s="205"/>
      <c r="AA2929" s="206"/>
      <c r="AB2929" s="189" t="n">
        <f aca="false">IF(AA2929="SI",X2929,0)</f>
        <v>0</v>
      </c>
      <c r="AC2929" s="207"/>
      <c r="AD2929" s="207"/>
      <c r="AE2929" s="207"/>
      <c r="AF2929" s="207"/>
      <c r="AG2929" s="207"/>
      <c r="AH2929" s="208"/>
    </row>
    <row r="2930" customFormat="false" ht="13.5" hidden="false" customHeight="true" outlineLevel="0" collapsed="false">
      <c r="A2930" s="22" t="n">
        <v>2929</v>
      </c>
      <c r="B2930" s="180"/>
      <c r="C2930" s="22"/>
      <c r="D2930" s="22"/>
      <c r="E2930" s="22"/>
      <c r="F2930" s="22"/>
      <c r="G2930" s="22"/>
      <c r="H2930" s="183"/>
      <c r="I2930" s="183"/>
      <c r="J2930" s="22"/>
      <c r="K2930" s="191" t="e">
        <f aca="false">VLOOKUP('Altri Costi'!J2930,Legenda!$D$1:$F$258,2)</f>
        <v>#N/A</v>
      </c>
      <c r="L2930" s="22"/>
      <c r="M2930" s="22"/>
      <c r="N2930" s="203"/>
      <c r="O2930" s="183"/>
      <c r="P2930" s="22"/>
      <c r="Q2930" s="203"/>
      <c r="R2930" s="183"/>
      <c r="S2930" s="184" t="n">
        <f aca="false">'Piano Finanziario Annuale'!$F$6</f>
        <v>0</v>
      </c>
      <c r="T2930" s="185" t="n">
        <v>0</v>
      </c>
      <c r="U2930" s="186"/>
      <c r="V2930" s="187" t="n">
        <f aca="false">(T2930*U2930)</f>
        <v>0</v>
      </c>
      <c r="W2930" s="185" t="n">
        <v>0</v>
      </c>
      <c r="X2930" s="185" t="n">
        <f aca="false">IF(OR(S2930="sì",S2930="forfettario 190"),SUM(T2930+W2930),SUM(T2930+V2930+W2930))</f>
        <v>0</v>
      </c>
      <c r="Y2930" s="205"/>
      <c r="Z2930" s="205"/>
      <c r="AA2930" s="206"/>
      <c r="AB2930" s="189" t="n">
        <f aca="false">IF(AA2930="SI",X2930,0)</f>
        <v>0</v>
      </c>
      <c r="AC2930" s="207"/>
      <c r="AD2930" s="207"/>
      <c r="AE2930" s="207"/>
      <c r="AF2930" s="207"/>
      <c r="AG2930" s="207"/>
      <c r="AH2930" s="208"/>
    </row>
    <row r="2931" customFormat="false" ht="13.5" hidden="false" customHeight="true" outlineLevel="0" collapsed="false">
      <c r="A2931" s="22" t="n">
        <v>2930</v>
      </c>
      <c r="B2931" s="180"/>
      <c r="C2931" s="22"/>
      <c r="D2931" s="22"/>
      <c r="E2931" s="22"/>
      <c r="F2931" s="22"/>
      <c r="G2931" s="22"/>
      <c r="H2931" s="183"/>
      <c r="I2931" s="183"/>
      <c r="J2931" s="22"/>
      <c r="K2931" s="191" t="e">
        <f aca="false">VLOOKUP('Altri Costi'!J2931,Legenda!$D$1:$F$258,2)</f>
        <v>#N/A</v>
      </c>
      <c r="L2931" s="22"/>
      <c r="M2931" s="22"/>
      <c r="N2931" s="203"/>
      <c r="O2931" s="183"/>
      <c r="P2931" s="22"/>
      <c r="Q2931" s="203"/>
      <c r="R2931" s="183"/>
      <c r="S2931" s="184" t="n">
        <f aca="false">'Piano Finanziario Annuale'!$F$6</f>
        <v>0</v>
      </c>
      <c r="T2931" s="185" t="n">
        <v>0</v>
      </c>
      <c r="U2931" s="186"/>
      <c r="V2931" s="187" t="n">
        <f aca="false">(T2931*U2931)</f>
        <v>0</v>
      </c>
      <c r="W2931" s="185" t="n">
        <v>0</v>
      </c>
      <c r="X2931" s="185" t="n">
        <f aca="false">IF(OR(S2931="sì",S2931="forfettario 190"),SUM(T2931+W2931),SUM(T2931+V2931+W2931))</f>
        <v>0</v>
      </c>
      <c r="Y2931" s="205"/>
      <c r="Z2931" s="205"/>
      <c r="AA2931" s="206"/>
      <c r="AB2931" s="189" t="n">
        <f aca="false">IF(AA2931="SI",X2931,0)</f>
        <v>0</v>
      </c>
      <c r="AC2931" s="207"/>
      <c r="AD2931" s="207"/>
      <c r="AE2931" s="207"/>
      <c r="AF2931" s="207"/>
      <c r="AG2931" s="207"/>
      <c r="AH2931" s="208"/>
    </row>
    <row r="2932" customFormat="false" ht="13.5" hidden="false" customHeight="true" outlineLevel="0" collapsed="false">
      <c r="A2932" s="22" t="n">
        <v>2931</v>
      </c>
      <c r="B2932" s="180"/>
      <c r="C2932" s="22"/>
      <c r="D2932" s="22"/>
      <c r="E2932" s="22"/>
      <c r="F2932" s="22"/>
      <c r="G2932" s="22"/>
      <c r="H2932" s="183"/>
      <c r="I2932" s="183"/>
      <c r="J2932" s="22"/>
      <c r="K2932" s="191" t="e">
        <f aca="false">VLOOKUP('Altri Costi'!J2932,Legenda!$D$1:$F$258,2)</f>
        <v>#N/A</v>
      </c>
      <c r="L2932" s="22"/>
      <c r="M2932" s="22"/>
      <c r="N2932" s="203"/>
      <c r="O2932" s="183"/>
      <c r="P2932" s="22"/>
      <c r="Q2932" s="203"/>
      <c r="R2932" s="183"/>
      <c r="S2932" s="184" t="n">
        <f aca="false">'Piano Finanziario Annuale'!$F$6</f>
        <v>0</v>
      </c>
      <c r="T2932" s="185" t="n">
        <v>0</v>
      </c>
      <c r="U2932" s="186"/>
      <c r="V2932" s="187" t="n">
        <f aca="false">(T2932*U2932)</f>
        <v>0</v>
      </c>
      <c r="W2932" s="185" t="n">
        <v>0</v>
      </c>
      <c r="X2932" s="185" t="n">
        <f aca="false">IF(OR(S2932="sì",S2932="forfettario 190"),SUM(T2932+W2932),SUM(T2932+V2932+W2932))</f>
        <v>0</v>
      </c>
      <c r="Y2932" s="205"/>
      <c r="Z2932" s="205"/>
      <c r="AA2932" s="206"/>
      <c r="AB2932" s="189" t="n">
        <f aca="false">IF(AA2932="SI",X2932,0)</f>
        <v>0</v>
      </c>
      <c r="AC2932" s="207"/>
      <c r="AD2932" s="207"/>
      <c r="AE2932" s="207"/>
      <c r="AF2932" s="207"/>
      <c r="AG2932" s="207"/>
      <c r="AH2932" s="208"/>
    </row>
    <row r="2933" customFormat="false" ht="13.5" hidden="false" customHeight="true" outlineLevel="0" collapsed="false">
      <c r="A2933" s="22" t="n">
        <v>2932</v>
      </c>
      <c r="B2933" s="180"/>
      <c r="C2933" s="22"/>
      <c r="D2933" s="22"/>
      <c r="E2933" s="22"/>
      <c r="F2933" s="22"/>
      <c r="G2933" s="22"/>
      <c r="H2933" s="183"/>
      <c r="I2933" s="183"/>
      <c r="J2933" s="22"/>
      <c r="K2933" s="191" t="e">
        <f aca="false">VLOOKUP('Altri Costi'!J2933,Legenda!$D$1:$F$258,2)</f>
        <v>#N/A</v>
      </c>
      <c r="L2933" s="22"/>
      <c r="M2933" s="22"/>
      <c r="N2933" s="203"/>
      <c r="O2933" s="183"/>
      <c r="P2933" s="22"/>
      <c r="Q2933" s="203"/>
      <c r="R2933" s="183"/>
      <c r="S2933" s="184" t="n">
        <f aca="false">'Piano Finanziario Annuale'!$F$6</f>
        <v>0</v>
      </c>
      <c r="T2933" s="185" t="n">
        <v>0</v>
      </c>
      <c r="U2933" s="186"/>
      <c r="V2933" s="187" t="n">
        <f aca="false">(T2933*U2933)</f>
        <v>0</v>
      </c>
      <c r="W2933" s="185" t="n">
        <v>0</v>
      </c>
      <c r="X2933" s="185" t="n">
        <f aca="false">IF(OR(S2933="sì",S2933="forfettario 190"),SUM(T2933+W2933),SUM(T2933+V2933+W2933))</f>
        <v>0</v>
      </c>
      <c r="Y2933" s="205"/>
      <c r="Z2933" s="205"/>
      <c r="AA2933" s="206"/>
      <c r="AB2933" s="189" t="n">
        <f aca="false">IF(AA2933="SI",X2933,0)</f>
        <v>0</v>
      </c>
      <c r="AC2933" s="207"/>
      <c r="AD2933" s="207"/>
      <c r="AE2933" s="207"/>
      <c r="AF2933" s="207"/>
      <c r="AG2933" s="207"/>
      <c r="AH2933" s="208"/>
    </row>
    <row r="2934" customFormat="false" ht="13.5" hidden="false" customHeight="true" outlineLevel="0" collapsed="false">
      <c r="A2934" s="22" t="n">
        <v>2933</v>
      </c>
      <c r="B2934" s="180"/>
      <c r="C2934" s="22"/>
      <c r="D2934" s="22"/>
      <c r="E2934" s="22"/>
      <c r="F2934" s="22"/>
      <c r="G2934" s="22"/>
      <c r="H2934" s="183"/>
      <c r="I2934" s="183"/>
      <c r="J2934" s="22"/>
      <c r="K2934" s="191" t="e">
        <f aca="false">VLOOKUP('Altri Costi'!J2934,Legenda!$D$1:$F$258,2)</f>
        <v>#N/A</v>
      </c>
      <c r="L2934" s="22"/>
      <c r="M2934" s="22"/>
      <c r="N2934" s="203"/>
      <c r="O2934" s="183"/>
      <c r="P2934" s="22"/>
      <c r="Q2934" s="203"/>
      <c r="R2934" s="183"/>
      <c r="S2934" s="184" t="n">
        <f aca="false">'Piano Finanziario Annuale'!$F$6</f>
        <v>0</v>
      </c>
      <c r="T2934" s="185" t="n">
        <v>0</v>
      </c>
      <c r="U2934" s="186"/>
      <c r="V2934" s="187" t="n">
        <f aca="false">(T2934*U2934)</f>
        <v>0</v>
      </c>
      <c r="W2934" s="185" t="n">
        <v>0</v>
      </c>
      <c r="X2934" s="185" t="n">
        <f aca="false">IF(OR(S2934="sì",S2934="forfettario 190"),SUM(T2934+W2934),SUM(T2934+V2934+W2934))</f>
        <v>0</v>
      </c>
      <c r="Y2934" s="205"/>
      <c r="Z2934" s="205"/>
      <c r="AA2934" s="206"/>
      <c r="AB2934" s="189" t="n">
        <f aca="false">IF(AA2934="SI",X2934,0)</f>
        <v>0</v>
      </c>
      <c r="AC2934" s="207"/>
      <c r="AD2934" s="207"/>
      <c r="AE2934" s="207"/>
      <c r="AF2934" s="207"/>
      <c r="AG2934" s="207"/>
      <c r="AH2934" s="208"/>
    </row>
    <row r="2935" customFormat="false" ht="13.5" hidden="false" customHeight="true" outlineLevel="0" collapsed="false">
      <c r="A2935" s="22" t="n">
        <v>2934</v>
      </c>
      <c r="B2935" s="180"/>
      <c r="C2935" s="22"/>
      <c r="D2935" s="22"/>
      <c r="E2935" s="22"/>
      <c r="F2935" s="22"/>
      <c r="G2935" s="22"/>
      <c r="H2935" s="183"/>
      <c r="I2935" s="183"/>
      <c r="J2935" s="22"/>
      <c r="K2935" s="191" t="e">
        <f aca="false">VLOOKUP('Altri Costi'!J2935,Legenda!$D$1:$F$258,2)</f>
        <v>#N/A</v>
      </c>
      <c r="L2935" s="22"/>
      <c r="M2935" s="22"/>
      <c r="N2935" s="203"/>
      <c r="O2935" s="183"/>
      <c r="P2935" s="22"/>
      <c r="Q2935" s="203"/>
      <c r="R2935" s="183"/>
      <c r="S2935" s="184" t="n">
        <f aca="false">'Piano Finanziario Annuale'!$F$6</f>
        <v>0</v>
      </c>
      <c r="T2935" s="185" t="n">
        <v>0</v>
      </c>
      <c r="U2935" s="186"/>
      <c r="V2935" s="187" t="n">
        <f aca="false">(T2935*U2935)</f>
        <v>0</v>
      </c>
      <c r="W2935" s="185" t="n">
        <v>0</v>
      </c>
      <c r="X2935" s="185" t="n">
        <f aca="false">IF(OR(S2935="sì",S2935="forfettario 190"),SUM(T2935+W2935),SUM(T2935+V2935+W2935))</f>
        <v>0</v>
      </c>
      <c r="Y2935" s="205"/>
      <c r="Z2935" s="205"/>
      <c r="AA2935" s="206"/>
      <c r="AB2935" s="189" t="n">
        <f aca="false">IF(AA2935="SI",X2935,0)</f>
        <v>0</v>
      </c>
      <c r="AC2935" s="207"/>
      <c r="AD2935" s="207"/>
      <c r="AE2935" s="207"/>
      <c r="AF2935" s="207"/>
      <c r="AG2935" s="207"/>
      <c r="AH2935" s="208"/>
    </row>
    <row r="2936" customFormat="false" ht="13.5" hidden="false" customHeight="true" outlineLevel="0" collapsed="false">
      <c r="A2936" s="22" t="n">
        <v>2935</v>
      </c>
      <c r="B2936" s="180"/>
      <c r="C2936" s="22"/>
      <c r="D2936" s="22"/>
      <c r="E2936" s="22"/>
      <c r="F2936" s="22"/>
      <c r="G2936" s="22"/>
      <c r="H2936" s="183"/>
      <c r="I2936" s="183"/>
      <c r="J2936" s="22"/>
      <c r="K2936" s="191" t="e">
        <f aca="false">VLOOKUP('Altri Costi'!J2936,Legenda!$D$1:$F$258,2)</f>
        <v>#N/A</v>
      </c>
      <c r="L2936" s="22"/>
      <c r="M2936" s="22"/>
      <c r="N2936" s="203"/>
      <c r="O2936" s="183"/>
      <c r="P2936" s="22"/>
      <c r="Q2936" s="203"/>
      <c r="R2936" s="183"/>
      <c r="S2936" s="184" t="n">
        <f aca="false">'Piano Finanziario Annuale'!$F$6</f>
        <v>0</v>
      </c>
      <c r="T2936" s="185" t="n">
        <v>0</v>
      </c>
      <c r="U2936" s="186"/>
      <c r="V2936" s="187" t="n">
        <f aca="false">(T2936*U2936)</f>
        <v>0</v>
      </c>
      <c r="W2936" s="185" t="n">
        <v>0</v>
      </c>
      <c r="X2936" s="185" t="n">
        <f aca="false">IF(OR(S2936="sì",S2936="forfettario 190"),SUM(T2936+W2936),SUM(T2936+V2936+W2936))</f>
        <v>0</v>
      </c>
      <c r="Y2936" s="205"/>
      <c r="Z2936" s="205"/>
      <c r="AA2936" s="206"/>
      <c r="AB2936" s="189" t="n">
        <f aca="false">IF(AA2936="SI",X2936,0)</f>
        <v>0</v>
      </c>
      <c r="AC2936" s="207"/>
      <c r="AD2936" s="207"/>
      <c r="AE2936" s="207"/>
      <c r="AF2936" s="207"/>
      <c r="AG2936" s="207"/>
      <c r="AH2936" s="208"/>
    </row>
    <row r="2937" customFormat="false" ht="13.5" hidden="false" customHeight="true" outlineLevel="0" collapsed="false">
      <c r="A2937" s="22" t="n">
        <v>2936</v>
      </c>
      <c r="B2937" s="180"/>
      <c r="C2937" s="22"/>
      <c r="D2937" s="22"/>
      <c r="E2937" s="22"/>
      <c r="F2937" s="22"/>
      <c r="G2937" s="22"/>
      <c r="H2937" s="183"/>
      <c r="I2937" s="183"/>
      <c r="J2937" s="22"/>
      <c r="K2937" s="191" t="e">
        <f aca="false">VLOOKUP('Altri Costi'!J2937,Legenda!$D$1:$F$258,2)</f>
        <v>#N/A</v>
      </c>
      <c r="L2937" s="22"/>
      <c r="M2937" s="22"/>
      <c r="N2937" s="203"/>
      <c r="O2937" s="183"/>
      <c r="P2937" s="22"/>
      <c r="Q2937" s="203"/>
      <c r="R2937" s="183"/>
      <c r="S2937" s="184" t="n">
        <f aca="false">'Piano Finanziario Annuale'!$F$6</f>
        <v>0</v>
      </c>
      <c r="T2937" s="185" t="n">
        <v>0</v>
      </c>
      <c r="U2937" s="186"/>
      <c r="V2937" s="187" t="n">
        <f aca="false">(T2937*U2937)</f>
        <v>0</v>
      </c>
      <c r="W2937" s="185" t="n">
        <v>0</v>
      </c>
      <c r="X2937" s="185" t="n">
        <f aca="false">IF(OR(S2937="sì",S2937="forfettario 190"),SUM(T2937+W2937),SUM(T2937+V2937+W2937))</f>
        <v>0</v>
      </c>
      <c r="Y2937" s="205"/>
      <c r="Z2937" s="205"/>
      <c r="AA2937" s="206"/>
      <c r="AB2937" s="189" t="n">
        <f aca="false">IF(AA2937="SI",X2937,0)</f>
        <v>0</v>
      </c>
      <c r="AC2937" s="207"/>
      <c r="AD2937" s="207"/>
      <c r="AE2937" s="207"/>
      <c r="AF2937" s="207"/>
      <c r="AG2937" s="207"/>
      <c r="AH2937" s="208"/>
    </row>
    <row r="2938" customFormat="false" ht="13.5" hidden="false" customHeight="true" outlineLevel="0" collapsed="false">
      <c r="A2938" s="22" t="n">
        <v>2937</v>
      </c>
      <c r="B2938" s="180"/>
      <c r="C2938" s="22"/>
      <c r="D2938" s="22"/>
      <c r="E2938" s="22"/>
      <c r="F2938" s="22"/>
      <c r="G2938" s="22"/>
      <c r="H2938" s="183"/>
      <c r="I2938" s="183"/>
      <c r="J2938" s="22"/>
      <c r="K2938" s="191" t="e">
        <f aca="false">VLOOKUP('Altri Costi'!J2938,Legenda!$D$1:$F$258,2)</f>
        <v>#N/A</v>
      </c>
      <c r="L2938" s="22"/>
      <c r="M2938" s="22"/>
      <c r="N2938" s="203"/>
      <c r="O2938" s="183"/>
      <c r="P2938" s="22"/>
      <c r="Q2938" s="203"/>
      <c r="R2938" s="183"/>
      <c r="S2938" s="184" t="n">
        <f aca="false">'Piano Finanziario Annuale'!$F$6</f>
        <v>0</v>
      </c>
      <c r="T2938" s="185" t="n">
        <v>0</v>
      </c>
      <c r="U2938" s="186"/>
      <c r="V2938" s="187" t="n">
        <f aca="false">(T2938*U2938)</f>
        <v>0</v>
      </c>
      <c r="W2938" s="185" t="n">
        <v>0</v>
      </c>
      <c r="X2938" s="185" t="n">
        <f aca="false">IF(OR(S2938="sì",S2938="forfettario 190"),SUM(T2938+W2938),SUM(T2938+V2938+W2938))</f>
        <v>0</v>
      </c>
      <c r="Y2938" s="205"/>
      <c r="Z2938" s="205"/>
      <c r="AA2938" s="206"/>
      <c r="AB2938" s="189" t="n">
        <f aca="false">IF(AA2938="SI",X2938,0)</f>
        <v>0</v>
      </c>
      <c r="AC2938" s="207"/>
      <c r="AD2938" s="207"/>
      <c r="AE2938" s="207"/>
      <c r="AF2938" s="207"/>
      <c r="AG2938" s="207"/>
      <c r="AH2938" s="208"/>
    </row>
    <row r="2939" customFormat="false" ht="13.5" hidden="false" customHeight="true" outlineLevel="0" collapsed="false">
      <c r="A2939" s="22" t="n">
        <v>2938</v>
      </c>
      <c r="B2939" s="180"/>
      <c r="C2939" s="22"/>
      <c r="D2939" s="22"/>
      <c r="E2939" s="22"/>
      <c r="F2939" s="22"/>
      <c r="G2939" s="22"/>
      <c r="H2939" s="183"/>
      <c r="I2939" s="183"/>
      <c r="J2939" s="22"/>
      <c r="K2939" s="191" t="e">
        <f aca="false">VLOOKUP('Altri Costi'!J2939,Legenda!$D$1:$F$258,2)</f>
        <v>#N/A</v>
      </c>
      <c r="L2939" s="22"/>
      <c r="M2939" s="22"/>
      <c r="N2939" s="203"/>
      <c r="O2939" s="183"/>
      <c r="P2939" s="22"/>
      <c r="Q2939" s="203"/>
      <c r="R2939" s="183"/>
      <c r="S2939" s="184" t="n">
        <f aca="false">'Piano Finanziario Annuale'!$F$6</f>
        <v>0</v>
      </c>
      <c r="T2939" s="185" t="n">
        <v>0</v>
      </c>
      <c r="U2939" s="186"/>
      <c r="V2939" s="187" t="n">
        <f aca="false">(T2939*U2939)</f>
        <v>0</v>
      </c>
      <c r="W2939" s="185" t="n">
        <v>0</v>
      </c>
      <c r="X2939" s="185" t="n">
        <f aca="false">IF(OR(S2939="sì",S2939="forfettario 190"),SUM(T2939+W2939),SUM(T2939+V2939+W2939))</f>
        <v>0</v>
      </c>
      <c r="Y2939" s="205"/>
      <c r="Z2939" s="205"/>
      <c r="AA2939" s="206"/>
      <c r="AB2939" s="189" t="n">
        <f aca="false">IF(AA2939="SI",X2939,0)</f>
        <v>0</v>
      </c>
      <c r="AC2939" s="207"/>
      <c r="AD2939" s="207"/>
      <c r="AE2939" s="207"/>
      <c r="AF2939" s="207"/>
      <c r="AG2939" s="207"/>
      <c r="AH2939" s="208"/>
    </row>
    <row r="2940" customFormat="false" ht="13.5" hidden="false" customHeight="true" outlineLevel="0" collapsed="false">
      <c r="A2940" s="22" t="n">
        <v>2939</v>
      </c>
      <c r="B2940" s="180"/>
      <c r="C2940" s="22"/>
      <c r="D2940" s="22"/>
      <c r="E2940" s="22"/>
      <c r="F2940" s="22"/>
      <c r="G2940" s="22"/>
      <c r="H2940" s="183"/>
      <c r="I2940" s="183"/>
      <c r="J2940" s="22"/>
      <c r="K2940" s="191" t="e">
        <f aca="false">VLOOKUP('Altri Costi'!J2940,Legenda!$D$1:$F$258,2)</f>
        <v>#N/A</v>
      </c>
      <c r="L2940" s="22"/>
      <c r="M2940" s="22"/>
      <c r="N2940" s="203"/>
      <c r="O2940" s="183"/>
      <c r="P2940" s="22"/>
      <c r="Q2940" s="203"/>
      <c r="R2940" s="183"/>
      <c r="S2940" s="184" t="n">
        <f aca="false">'Piano Finanziario Annuale'!$F$6</f>
        <v>0</v>
      </c>
      <c r="T2940" s="185" t="n">
        <v>0</v>
      </c>
      <c r="U2940" s="186"/>
      <c r="V2940" s="187" t="n">
        <f aca="false">(T2940*U2940)</f>
        <v>0</v>
      </c>
      <c r="W2940" s="185" t="n">
        <v>0</v>
      </c>
      <c r="X2940" s="185" t="n">
        <f aca="false">IF(OR(S2940="sì",S2940="forfettario 190"),SUM(T2940+W2940),SUM(T2940+V2940+W2940))</f>
        <v>0</v>
      </c>
      <c r="Y2940" s="205"/>
      <c r="Z2940" s="205"/>
      <c r="AA2940" s="206"/>
      <c r="AB2940" s="189" t="n">
        <f aca="false">IF(AA2940="SI",X2940,0)</f>
        <v>0</v>
      </c>
      <c r="AC2940" s="207"/>
      <c r="AD2940" s="207"/>
      <c r="AE2940" s="207"/>
      <c r="AF2940" s="207"/>
      <c r="AG2940" s="207"/>
      <c r="AH2940" s="208"/>
    </row>
    <row r="2941" customFormat="false" ht="13.5" hidden="false" customHeight="true" outlineLevel="0" collapsed="false">
      <c r="A2941" s="22" t="n">
        <v>2940</v>
      </c>
      <c r="B2941" s="180"/>
      <c r="C2941" s="22"/>
      <c r="D2941" s="22"/>
      <c r="E2941" s="22"/>
      <c r="F2941" s="22"/>
      <c r="G2941" s="22"/>
      <c r="H2941" s="183"/>
      <c r="I2941" s="183"/>
      <c r="J2941" s="22"/>
      <c r="K2941" s="191" t="e">
        <f aca="false">VLOOKUP('Altri Costi'!J2941,Legenda!$D$1:$F$258,2)</f>
        <v>#N/A</v>
      </c>
      <c r="L2941" s="22"/>
      <c r="M2941" s="22"/>
      <c r="N2941" s="203"/>
      <c r="O2941" s="183"/>
      <c r="P2941" s="22"/>
      <c r="Q2941" s="203"/>
      <c r="R2941" s="183"/>
      <c r="S2941" s="184" t="n">
        <f aca="false">'Piano Finanziario Annuale'!$F$6</f>
        <v>0</v>
      </c>
      <c r="T2941" s="185" t="n">
        <v>0</v>
      </c>
      <c r="U2941" s="186"/>
      <c r="V2941" s="187" t="n">
        <f aca="false">(T2941*U2941)</f>
        <v>0</v>
      </c>
      <c r="W2941" s="185" t="n">
        <v>0</v>
      </c>
      <c r="X2941" s="185" t="n">
        <f aca="false">IF(OR(S2941="sì",S2941="forfettario 190"),SUM(T2941+W2941),SUM(T2941+V2941+W2941))</f>
        <v>0</v>
      </c>
      <c r="Y2941" s="205"/>
      <c r="Z2941" s="205"/>
      <c r="AA2941" s="206"/>
      <c r="AB2941" s="189" t="n">
        <f aca="false">IF(AA2941="SI",X2941,0)</f>
        <v>0</v>
      </c>
      <c r="AC2941" s="207"/>
      <c r="AD2941" s="207"/>
      <c r="AE2941" s="207"/>
      <c r="AF2941" s="207"/>
      <c r="AG2941" s="207"/>
      <c r="AH2941" s="208"/>
    </row>
    <row r="2942" customFormat="false" ht="13.5" hidden="false" customHeight="true" outlineLevel="0" collapsed="false">
      <c r="A2942" s="22" t="n">
        <v>2941</v>
      </c>
      <c r="B2942" s="180"/>
      <c r="C2942" s="22"/>
      <c r="D2942" s="22"/>
      <c r="E2942" s="22"/>
      <c r="F2942" s="22"/>
      <c r="G2942" s="22"/>
      <c r="H2942" s="183"/>
      <c r="I2942" s="183"/>
      <c r="J2942" s="22"/>
      <c r="K2942" s="191" t="e">
        <f aca="false">VLOOKUP('Altri Costi'!J2942,Legenda!$D$1:$F$258,2)</f>
        <v>#N/A</v>
      </c>
      <c r="L2942" s="22"/>
      <c r="M2942" s="22"/>
      <c r="N2942" s="203"/>
      <c r="O2942" s="183"/>
      <c r="P2942" s="22"/>
      <c r="Q2942" s="203"/>
      <c r="R2942" s="183"/>
      <c r="S2942" s="184" t="n">
        <f aca="false">'Piano Finanziario Annuale'!$F$6</f>
        <v>0</v>
      </c>
      <c r="T2942" s="185" t="n">
        <v>0</v>
      </c>
      <c r="U2942" s="186"/>
      <c r="V2942" s="187" t="n">
        <f aca="false">(T2942*U2942)</f>
        <v>0</v>
      </c>
      <c r="W2942" s="185" t="n">
        <v>0</v>
      </c>
      <c r="X2942" s="185" t="n">
        <f aca="false">IF(OR(S2942="sì",S2942="forfettario 190"),SUM(T2942+W2942),SUM(T2942+V2942+W2942))</f>
        <v>0</v>
      </c>
      <c r="Y2942" s="205"/>
      <c r="Z2942" s="205"/>
      <c r="AA2942" s="206"/>
      <c r="AB2942" s="189" t="n">
        <f aca="false">IF(AA2942="SI",X2942,0)</f>
        <v>0</v>
      </c>
      <c r="AC2942" s="207"/>
      <c r="AD2942" s="207"/>
      <c r="AE2942" s="207"/>
      <c r="AF2942" s="207"/>
      <c r="AG2942" s="207"/>
      <c r="AH2942" s="208"/>
    </row>
    <row r="2943" customFormat="false" ht="13.5" hidden="false" customHeight="true" outlineLevel="0" collapsed="false">
      <c r="A2943" s="22" t="n">
        <v>2942</v>
      </c>
      <c r="B2943" s="180"/>
      <c r="C2943" s="22"/>
      <c r="D2943" s="22"/>
      <c r="E2943" s="22"/>
      <c r="F2943" s="22"/>
      <c r="G2943" s="22"/>
      <c r="H2943" s="183"/>
      <c r="I2943" s="183"/>
      <c r="J2943" s="22"/>
      <c r="K2943" s="191" t="e">
        <f aca="false">VLOOKUP('Altri Costi'!J2943,Legenda!$D$1:$F$258,2)</f>
        <v>#N/A</v>
      </c>
      <c r="L2943" s="22"/>
      <c r="M2943" s="22"/>
      <c r="N2943" s="203"/>
      <c r="O2943" s="183"/>
      <c r="P2943" s="22"/>
      <c r="Q2943" s="203"/>
      <c r="R2943" s="183"/>
      <c r="S2943" s="184" t="n">
        <f aca="false">'Piano Finanziario Annuale'!$F$6</f>
        <v>0</v>
      </c>
      <c r="T2943" s="185" t="n">
        <v>0</v>
      </c>
      <c r="U2943" s="186"/>
      <c r="V2943" s="187" t="n">
        <f aca="false">(T2943*U2943)</f>
        <v>0</v>
      </c>
      <c r="W2943" s="185" t="n">
        <v>0</v>
      </c>
      <c r="X2943" s="185" t="n">
        <f aca="false">IF(OR(S2943="sì",S2943="forfettario 190"),SUM(T2943+W2943),SUM(T2943+V2943+W2943))</f>
        <v>0</v>
      </c>
      <c r="Y2943" s="205"/>
      <c r="Z2943" s="205"/>
      <c r="AA2943" s="206"/>
      <c r="AB2943" s="189" t="n">
        <f aca="false">IF(AA2943="SI",X2943,0)</f>
        <v>0</v>
      </c>
      <c r="AC2943" s="207"/>
      <c r="AD2943" s="207"/>
      <c r="AE2943" s="207"/>
      <c r="AF2943" s="207"/>
      <c r="AG2943" s="207"/>
      <c r="AH2943" s="208"/>
    </row>
    <row r="2944" customFormat="false" ht="13.5" hidden="false" customHeight="true" outlineLevel="0" collapsed="false">
      <c r="A2944" s="22" t="n">
        <v>2943</v>
      </c>
      <c r="B2944" s="180"/>
      <c r="C2944" s="22"/>
      <c r="D2944" s="22"/>
      <c r="E2944" s="22"/>
      <c r="F2944" s="22"/>
      <c r="G2944" s="22"/>
      <c r="H2944" s="183"/>
      <c r="I2944" s="183"/>
      <c r="J2944" s="22"/>
      <c r="K2944" s="191" t="e">
        <f aca="false">VLOOKUP('Altri Costi'!J2944,Legenda!$D$1:$F$258,2)</f>
        <v>#N/A</v>
      </c>
      <c r="L2944" s="22"/>
      <c r="M2944" s="22"/>
      <c r="N2944" s="203"/>
      <c r="O2944" s="183"/>
      <c r="P2944" s="22"/>
      <c r="Q2944" s="203"/>
      <c r="R2944" s="183"/>
      <c r="S2944" s="184" t="n">
        <f aca="false">'Piano Finanziario Annuale'!$F$6</f>
        <v>0</v>
      </c>
      <c r="T2944" s="185" t="n">
        <v>0</v>
      </c>
      <c r="U2944" s="186"/>
      <c r="V2944" s="187" t="n">
        <f aca="false">(T2944*U2944)</f>
        <v>0</v>
      </c>
      <c r="W2944" s="185" t="n">
        <v>0</v>
      </c>
      <c r="X2944" s="185" t="n">
        <f aca="false">IF(OR(S2944="sì",S2944="forfettario 190"),SUM(T2944+W2944),SUM(T2944+V2944+W2944))</f>
        <v>0</v>
      </c>
      <c r="Y2944" s="205"/>
      <c r="Z2944" s="205"/>
      <c r="AA2944" s="206"/>
      <c r="AB2944" s="189" t="n">
        <f aca="false">IF(AA2944="SI",X2944,0)</f>
        <v>0</v>
      </c>
      <c r="AC2944" s="207"/>
      <c r="AD2944" s="207"/>
      <c r="AE2944" s="207"/>
      <c r="AF2944" s="207"/>
      <c r="AG2944" s="207"/>
      <c r="AH2944" s="208"/>
    </row>
    <row r="2945" customFormat="false" ht="13.5" hidden="false" customHeight="true" outlineLevel="0" collapsed="false">
      <c r="A2945" s="22" t="n">
        <v>2944</v>
      </c>
      <c r="B2945" s="180"/>
      <c r="C2945" s="22"/>
      <c r="D2945" s="22"/>
      <c r="E2945" s="22"/>
      <c r="F2945" s="22"/>
      <c r="G2945" s="22"/>
      <c r="H2945" s="183"/>
      <c r="I2945" s="183"/>
      <c r="J2945" s="22"/>
      <c r="K2945" s="191" t="e">
        <f aca="false">VLOOKUP('Altri Costi'!J2945,Legenda!$D$1:$F$258,2)</f>
        <v>#N/A</v>
      </c>
      <c r="L2945" s="22"/>
      <c r="M2945" s="22"/>
      <c r="N2945" s="203"/>
      <c r="O2945" s="183"/>
      <c r="P2945" s="22"/>
      <c r="Q2945" s="203"/>
      <c r="R2945" s="183"/>
      <c r="S2945" s="184" t="n">
        <f aca="false">'Piano Finanziario Annuale'!$F$6</f>
        <v>0</v>
      </c>
      <c r="T2945" s="185" t="n">
        <v>0</v>
      </c>
      <c r="U2945" s="186"/>
      <c r="V2945" s="187" t="n">
        <f aca="false">(T2945*U2945)</f>
        <v>0</v>
      </c>
      <c r="W2945" s="185" t="n">
        <v>0</v>
      </c>
      <c r="X2945" s="185" t="n">
        <f aca="false">IF(OR(S2945="sì",S2945="forfettario 190"),SUM(T2945+W2945),SUM(T2945+V2945+W2945))</f>
        <v>0</v>
      </c>
      <c r="Y2945" s="205"/>
      <c r="Z2945" s="205"/>
      <c r="AA2945" s="206"/>
      <c r="AB2945" s="189" t="n">
        <f aca="false">IF(AA2945="SI",X2945,0)</f>
        <v>0</v>
      </c>
      <c r="AC2945" s="207"/>
      <c r="AD2945" s="207"/>
      <c r="AE2945" s="207"/>
      <c r="AF2945" s="207"/>
      <c r="AG2945" s="207"/>
      <c r="AH2945" s="208"/>
    </row>
    <row r="2946" customFormat="false" ht="13.5" hidden="false" customHeight="true" outlineLevel="0" collapsed="false">
      <c r="A2946" s="22" t="n">
        <v>2945</v>
      </c>
      <c r="B2946" s="180"/>
      <c r="C2946" s="22"/>
      <c r="D2946" s="22"/>
      <c r="E2946" s="22"/>
      <c r="F2946" s="22"/>
      <c r="G2946" s="22"/>
      <c r="H2946" s="183"/>
      <c r="I2946" s="183"/>
      <c r="J2946" s="22"/>
      <c r="K2946" s="191" t="e">
        <f aca="false">VLOOKUP('Altri Costi'!J2946,Legenda!$D$1:$F$258,2)</f>
        <v>#N/A</v>
      </c>
      <c r="L2946" s="22"/>
      <c r="M2946" s="22"/>
      <c r="N2946" s="203"/>
      <c r="O2946" s="183"/>
      <c r="P2946" s="22"/>
      <c r="Q2946" s="203"/>
      <c r="R2946" s="183"/>
      <c r="S2946" s="184" t="n">
        <f aca="false">'Piano Finanziario Annuale'!$F$6</f>
        <v>0</v>
      </c>
      <c r="T2946" s="185" t="n">
        <v>0</v>
      </c>
      <c r="U2946" s="186"/>
      <c r="V2946" s="187" t="n">
        <f aca="false">(T2946*U2946)</f>
        <v>0</v>
      </c>
      <c r="W2946" s="185" t="n">
        <v>0</v>
      </c>
      <c r="X2946" s="185" t="n">
        <f aca="false">IF(OR(S2946="sì",S2946="forfettario 190"),SUM(T2946+W2946),SUM(T2946+V2946+W2946))</f>
        <v>0</v>
      </c>
      <c r="Y2946" s="205"/>
      <c r="Z2946" s="205"/>
      <c r="AA2946" s="206"/>
      <c r="AB2946" s="189" t="n">
        <f aca="false">IF(AA2946="SI",X2946,0)</f>
        <v>0</v>
      </c>
      <c r="AC2946" s="207"/>
      <c r="AD2946" s="207"/>
      <c r="AE2946" s="207"/>
      <c r="AF2946" s="207"/>
      <c r="AG2946" s="207"/>
      <c r="AH2946" s="208"/>
    </row>
    <row r="2947" customFormat="false" ht="13.5" hidden="false" customHeight="true" outlineLevel="0" collapsed="false">
      <c r="A2947" s="22" t="n">
        <v>2946</v>
      </c>
      <c r="B2947" s="180"/>
      <c r="C2947" s="22"/>
      <c r="D2947" s="22"/>
      <c r="E2947" s="22"/>
      <c r="F2947" s="22"/>
      <c r="G2947" s="22"/>
      <c r="H2947" s="183"/>
      <c r="I2947" s="183"/>
      <c r="J2947" s="22"/>
      <c r="K2947" s="191" t="e">
        <f aca="false">VLOOKUP('Altri Costi'!J2947,Legenda!$D$1:$F$258,2)</f>
        <v>#N/A</v>
      </c>
      <c r="L2947" s="22"/>
      <c r="M2947" s="22"/>
      <c r="N2947" s="203"/>
      <c r="O2947" s="183"/>
      <c r="P2947" s="22"/>
      <c r="Q2947" s="203"/>
      <c r="R2947" s="183"/>
      <c r="S2947" s="184" t="n">
        <f aca="false">'Piano Finanziario Annuale'!$F$6</f>
        <v>0</v>
      </c>
      <c r="T2947" s="185" t="n">
        <v>0</v>
      </c>
      <c r="U2947" s="186"/>
      <c r="V2947" s="187" t="n">
        <f aca="false">(T2947*U2947)</f>
        <v>0</v>
      </c>
      <c r="W2947" s="185" t="n">
        <v>0</v>
      </c>
      <c r="X2947" s="185" t="n">
        <f aca="false">IF(OR(S2947="sì",S2947="forfettario 190"),SUM(T2947+W2947),SUM(T2947+V2947+W2947))</f>
        <v>0</v>
      </c>
      <c r="Y2947" s="205"/>
      <c r="Z2947" s="205"/>
      <c r="AA2947" s="206"/>
      <c r="AB2947" s="189" t="n">
        <f aca="false">IF(AA2947="SI",X2947,0)</f>
        <v>0</v>
      </c>
      <c r="AC2947" s="207"/>
      <c r="AD2947" s="207"/>
      <c r="AE2947" s="207"/>
      <c r="AF2947" s="207"/>
      <c r="AG2947" s="207"/>
      <c r="AH2947" s="208"/>
    </row>
    <row r="2948" customFormat="false" ht="13.5" hidden="false" customHeight="true" outlineLevel="0" collapsed="false">
      <c r="A2948" s="22" t="n">
        <v>2947</v>
      </c>
      <c r="B2948" s="180"/>
      <c r="C2948" s="22"/>
      <c r="D2948" s="22"/>
      <c r="E2948" s="22"/>
      <c r="F2948" s="22"/>
      <c r="G2948" s="22"/>
      <c r="H2948" s="183"/>
      <c r="I2948" s="183"/>
      <c r="J2948" s="22"/>
      <c r="K2948" s="191" t="e">
        <f aca="false">VLOOKUP('Altri Costi'!J2948,Legenda!$D$1:$F$258,2)</f>
        <v>#N/A</v>
      </c>
      <c r="L2948" s="22"/>
      <c r="M2948" s="22"/>
      <c r="N2948" s="203"/>
      <c r="O2948" s="183"/>
      <c r="P2948" s="22"/>
      <c r="Q2948" s="203"/>
      <c r="R2948" s="183"/>
      <c r="S2948" s="184" t="n">
        <f aca="false">'Piano Finanziario Annuale'!$F$6</f>
        <v>0</v>
      </c>
      <c r="T2948" s="185" t="n">
        <v>0</v>
      </c>
      <c r="U2948" s="186"/>
      <c r="V2948" s="187" t="n">
        <f aca="false">(T2948*U2948)</f>
        <v>0</v>
      </c>
      <c r="W2948" s="185" t="n">
        <v>0</v>
      </c>
      <c r="X2948" s="185" t="n">
        <f aca="false">IF(OR(S2948="sì",S2948="forfettario 190"),SUM(T2948+W2948),SUM(T2948+V2948+W2948))</f>
        <v>0</v>
      </c>
      <c r="Y2948" s="205"/>
      <c r="Z2948" s="205"/>
      <c r="AA2948" s="206"/>
      <c r="AB2948" s="189" t="n">
        <f aca="false">IF(AA2948="SI",X2948,0)</f>
        <v>0</v>
      </c>
      <c r="AC2948" s="207"/>
      <c r="AD2948" s="207"/>
      <c r="AE2948" s="207"/>
      <c r="AF2948" s="207"/>
      <c r="AG2948" s="207"/>
      <c r="AH2948" s="208"/>
    </row>
    <row r="2949" customFormat="false" ht="13.5" hidden="false" customHeight="true" outlineLevel="0" collapsed="false">
      <c r="A2949" s="22" t="n">
        <v>2948</v>
      </c>
      <c r="B2949" s="180"/>
      <c r="C2949" s="22"/>
      <c r="D2949" s="22"/>
      <c r="E2949" s="22"/>
      <c r="F2949" s="22"/>
      <c r="G2949" s="22"/>
      <c r="H2949" s="183"/>
      <c r="I2949" s="183"/>
      <c r="J2949" s="22"/>
      <c r="K2949" s="191" t="e">
        <f aca="false">VLOOKUP('Altri Costi'!J2949,Legenda!$D$1:$F$258,2)</f>
        <v>#N/A</v>
      </c>
      <c r="L2949" s="22"/>
      <c r="M2949" s="22"/>
      <c r="N2949" s="203"/>
      <c r="O2949" s="183"/>
      <c r="P2949" s="22"/>
      <c r="Q2949" s="203"/>
      <c r="R2949" s="183"/>
      <c r="S2949" s="184" t="n">
        <f aca="false">'Piano Finanziario Annuale'!$F$6</f>
        <v>0</v>
      </c>
      <c r="T2949" s="185" t="n">
        <v>0</v>
      </c>
      <c r="U2949" s="186"/>
      <c r="V2949" s="187" t="n">
        <f aca="false">(T2949*U2949)</f>
        <v>0</v>
      </c>
      <c r="W2949" s="185" t="n">
        <v>0</v>
      </c>
      <c r="X2949" s="185" t="n">
        <f aca="false">IF(OR(S2949="sì",S2949="forfettario 190"),SUM(T2949+W2949),SUM(T2949+V2949+W2949))</f>
        <v>0</v>
      </c>
      <c r="Y2949" s="205"/>
      <c r="Z2949" s="205"/>
      <c r="AA2949" s="206"/>
      <c r="AB2949" s="189" t="n">
        <f aca="false">IF(AA2949="SI",X2949,0)</f>
        <v>0</v>
      </c>
      <c r="AC2949" s="207"/>
      <c r="AD2949" s="207"/>
      <c r="AE2949" s="207"/>
      <c r="AF2949" s="207"/>
      <c r="AG2949" s="207"/>
      <c r="AH2949" s="208"/>
    </row>
    <row r="2950" customFormat="false" ht="13.5" hidden="false" customHeight="true" outlineLevel="0" collapsed="false">
      <c r="A2950" s="22" t="n">
        <v>2949</v>
      </c>
      <c r="B2950" s="180"/>
      <c r="C2950" s="22"/>
      <c r="D2950" s="22"/>
      <c r="E2950" s="22"/>
      <c r="F2950" s="22"/>
      <c r="G2950" s="22"/>
      <c r="H2950" s="183"/>
      <c r="I2950" s="183"/>
      <c r="J2950" s="22"/>
      <c r="K2950" s="191" t="e">
        <f aca="false">VLOOKUP('Altri Costi'!J2950,Legenda!$D$1:$F$258,2)</f>
        <v>#N/A</v>
      </c>
      <c r="L2950" s="22"/>
      <c r="M2950" s="22"/>
      <c r="N2950" s="203"/>
      <c r="O2950" s="183"/>
      <c r="P2950" s="22"/>
      <c r="Q2950" s="203"/>
      <c r="R2950" s="183"/>
      <c r="S2950" s="184" t="n">
        <f aca="false">'Piano Finanziario Annuale'!$F$6</f>
        <v>0</v>
      </c>
      <c r="T2950" s="185" t="n">
        <v>0</v>
      </c>
      <c r="U2950" s="186"/>
      <c r="V2950" s="187" t="n">
        <f aca="false">(T2950*U2950)</f>
        <v>0</v>
      </c>
      <c r="W2950" s="185" t="n">
        <v>0</v>
      </c>
      <c r="X2950" s="185" t="n">
        <f aca="false">IF(OR(S2950="sì",S2950="forfettario 190"),SUM(T2950+W2950),SUM(T2950+V2950+W2950))</f>
        <v>0</v>
      </c>
      <c r="Y2950" s="205"/>
      <c r="Z2950" s="205"/>
      <c r="AA2950" s="206"/>
      <c r="AB2950" s="189" t="n">
        <f aca="false">IF(AA2950="SI",X2950,0)</f>
        <v>0</v>
      </c>
      <c r="AC2950" s="207"/>
      <c r="AD2950" s="207"/>
      <c r="AE2950" s="207"/>
      <c r="AF2950" s="207"/>
      <c r="AG2950" s="207"/>
      <c r="AH2950" s="208"/>
    </row>
    <row r="2951" customFormat="false" ht="13.5" hidden="false" customHeight="true" outlineLevel="0" collapsed="false">
      <c r="A2951" s="22" t="n">
        <v>2950</v>
      </c>
      <c r="B2951" s="180"/>
      <c r="C2951" s="22"/>
      <c r="D2951" s="22"/>
      <c r="E2951" s="22"/>
      <c r="F2951" s="22"/>
      <c r="G2951" s="22"/>
      <c r="H2951" s="183"/>
      <c r="I2951" s="183"/>
      <c r="J2951" s="22"/>
      <c r="K2951" s="191" t="e">
        <f aca="false">VLOOKUP('Altri Costi'!J2951,Legenda!$D$1:$F$258,2)</f>
        <v>#N/A</v>
      </c>
      <c r="L2951" s="22"/>
      <c r="M2951" s="22"/>
      <c r="N2951" s="203"/>
      <c r="O2951" s="183"/>
      <c r="P2951" s="22"/>
      <c r="Q2951" s="203"/>
      <c r="R2951" s="183"/>
      <c r="S2951" s="184" t="n">
        <f aca="false">'Piano Finanziario Annuale'!$F$6</f>
        <v>0</v>
      </c>
      <c r="T2951" s="185" t="n">
        <v>0</v>
      </c>
      <c r="U2951" s="186"/>
      <c r="V2951" s="187" t="n">
        <f aca="false">(T2951*U2951)</f>
        <v>0</v>
      </c>
      <c r="W2951" s="185" t="n">
        <v>0</v>
      </c>
      <c r="X2951" s="185" t="n">
        <f aca="false">IF(OR(S2951="sì",S2951="forfettario 190"),SUM(T2951+W2951),SUM(T2951+V2951+W2951))</f>
        <v>0</v>
      </c>
      <c r="Y2951" s="205"/>
      <c r="Z2951" s="205"/>
      <c r="AA2951" s="206"/>
      <c r="AB2951" s="189" t="n">
        <f aca="false">IF(AA2951="SI",X2951,0)</f>
        <v>0</v>
      </c>
      <c r="AC2951" s="207"/>
      <c r="AD2951" s="207"/>
      <c r="AE2951" s="207"/>
      <c r="AF2951" s="207"/>
      <c r="AG2951" s="207"/>
      <c r="AH2951" s="208"/>
    </row>
    <row r="2952" customFormat="false" ht="13.5" hidden="false" customHeight="true" outlineLevel="0" collapsed="false">
      <c r="A2952" s="22" t="n">
        <v>2951</v>
      </c>
      <c r="B2952" s="180"/>
      <c r="C2952" s="22"/>
      <c r="D2952" s="22"/>
      <c r="E2952" s="22"/>
      <c r="F2952" s="22"/>
      <c r="G2952" s="22"/>
      <c r="H2952" s="183"/>
      <c r="I2952" s="183"/>
      <c r="J2952" s="22"/>
      <c r="K2952" s="191" t="e">
        <f aca="false">VLOOKUP('Altri Costi'!J2952,Legenda!$D$1:$F$258,2)</f>
        <v>#N/A</v>
      </c>
      <c r="L2952" s="22"/>
      <c r="M2952" s="22"/>
      <c r="N2952" s="203"/>
      <c r="O2952" s="183"/>
      <c r="P2952" s="22"/>
      <c r="Q2952" s="203"/>
      <c r="R2952" s="183"/>
      <c r="S2952" s="184" t="n">
        <f aca="false">'Piano Finanziario Annuale'!$F$6</f>
        <v>0</v>
      </c>
      <c r="T2952" s="185" t="n">
        <v>0</v>
      </c>
      <c r="U2952" s="186"/>
      <c r="V2952" s="187" t="n">
        <f aca="false">(T2952*U2952)</f>
        <v>0</v>
      </c>
      <c r="W2952" s="185" t="n">
        <v>0</v>
      </c>
      <c r="X2952" s="185" t="n">
        <f aca="false">IF(OR(S2952="sì",S2952="forfettario 190"),SUM(T2952+W2952),SUM(T2952+V2952+W2952))</f>
        <v>0</v>
      </c>
      <c r="Y2952" s="205"/>
      <c r="Z2952" s="205"/>
      <c r="AA2952" s="206"/>
      <c r="AB2952" s="189" t="n">
        <f aca="false">IF(AA2952="SI",X2952,0)</f>
        <v>0</v>
      </c>
      <c r="AC2952" s="207"/>
      <c r="AD2952" s="207"/>
      <c r="AE2952" s="207"/>
      <c r="AF2952" s="207"/>
      <c r="AG2952" s="207"/>
      <c r="AH2952" s="208"/>
    </row>
    <row r="2953" customFormat="false" ht="13.5" hidden="false" customHeight="true" outlineLevel="0" collapsed="false">
      <c r="A2953" s="22" t="n">
        <v>2952</v>
      </c>
      <c r="B2953" s="180"/>
      <c r="C2953" s="22"/>
      <c r="D2953" s="22"/>
      <c r="E2953" s="22"/>
      <c r="F2953" s="22"/>
      <c r="G2953" s="22"/>
      <c r="H2953" s="183"/>
      <c r="I2953" s="183"/>
      <c r="J2953" s="22"/>
      <c r="K2953" s="191" t="e">
        <f aca="false">VLOOKUP('Altri Costi'!J2953,Legenda!$D$1:$F$258,2)</f>
        <v>#N/A</v>
      </c>
      <c r="L2953" s="22"/>
      <c r="M2953" s="22"/>
      <c r="N2953" s="203"/>
      <c r="O2953" s="183"/>
      <c r="P2953" s="22"/>
      <c r="Q2953" s="203"/>
      <c r="R2953" s="183"/>
      <c r="S2953" s="184" t="n">
        <f aca="false">'Piano Finanziario Annuale'!$F$6</f>
        <v>0</v>
      </c>
      <c r="T2953" s="185" t="n">
        <v>0</v>
      </c>
      <c r="U2953" s="186"/>
      <c r="V2953" s="187" t="n">
        <f aca="false">(T2953*U2953)</f>
        <v>0</v>
      </c>
      <c r="W2953" s="185" t="n">
        <v>0</v>
      </c>
      <c r="X2953" s="185" t="n">
        <f aca="false">IF(OR(S2953="sì",S2953="forfettario 190"),SUM(T2953+W2953),SUM(T2953+V2953+W2953))</f>
        <v>0</v>
      </c>
      <c r="Y2953" s="205"/>
      <c r="Z2953" s="205"/>
      <c r="AA2953" s="206"/>
      <c r="AB2953" s="189" t="n">
        <f aca="false">IF(AA2953="SI",X2953,0)</f>
        <v>0</v>
      </c>
      <c r="AC2953" s="207"/>
      <c r="AD2953" s="207"/>
      <c r="AE2953" s="207"/>
      <c r="AF2953" s="207"/>
      <c r="AG2953" s="207"/>
      <c r="AH2953" s="208"/>
    </row>
    <row r="2954" customFormat="false" ht="13.5" hidden="false" customHeight="true" outlineLevel="0" collapsed="false">
      <c r="A2954" s="22" t="n">
        <v>2953</v>
      </c>
      <c r="B2954" s="180"/>
      <c r="C2954" s="22"/>
      <c r="D2954" s="22"/>
      <c r="E2954" s="22"/>
      <c r="F2954" s="22"/>
      <c r="G2954" s="22"/>
      <c r="H2954" s="183"/>
      <c r="I2954" s="183"/>
      <c r="J2954" s="22"/>
      <c r="K2954" s="191" t="e">
        <f aca="false">VLOOKUP('Altri Costi'!J2954,Legenda!$D$1:$F$258,2)</f>
        <v>#N/A</v>
      </c>
      <c r="L2954" s="22"/>
      <c r="M2954" s="22"/>
      <c r="N2954" s="203"/>
      <c r="O2954" s="183"/>
      <c r="P2954" s="22"/>
      <c r="Q2954" s="203"/>
      <c r="R2954" s="183"/>
      <c r="S2954" s="184" t="n">
        <f aca="false">'Piano Finanziario Annuale'!$F$6</f>
        <v>0</v>
      </c>
      <c r="T2954" s="185" t="n">
        <v>0</v>
      </c>
      <c r="U2954" s="186"/>
      <c r="V2954" s="187" t="n">
        <f aca="false">(T2954*U2954)</f>
        <v>0</v>
      </c>
      <c r="W2954" s="185" t="n">
        <v>0</v>
      </c>
      <c r="X2954" s="185" t="n">
        <f aca="false">IF(OR(S2954="sì",S2954="forfettario 190"),SUM(T2954+W2954),SUM(T2954+V2954+W2954))</f>
        <v>0</v>
      </c>
      <c r="Y2954" s="205"/>
      <c r="Z2954" s="205"/>
      <c r="AA2954" s="206"/>
      <c r="AB2954" s="189" t="n">
        <f aca="false">IF(AA2954="SI",X2954,0)</f>
        <v>0</v>
      </c>
      <c r="AC2954" s="207"/>
      <c r="AD2954" s="207"/>
      <c r="AE2954" s="207"/>
      <c r="AF2954" s="207"/>
      <c r="AG2954" s="207"/>
      <c r="AH2954" s="208"/>
    </row>
    <row r="2955" customFormat="false" ht="13.5" hidden="false" customHeight="true" outlineLevel="0" collapsed="false">
      <c r="A2955" s="22" t="n">
        <v>2954</v>
      </c>
      <c r="B2955" s="180"/>
      <c r="C2955" s="22"/>
      <c r="D2955" s="22"/>
      <c r="E2955" s="22"/>
      <c r="F2955" s="22"/>
      <c r="G2955" s="22"/>
      <c r="H2955" s="183"/>
      <c r="I2955" s="183"/>
      <c r="J2955" s="22"/>
      <c r="K2955" s="191" t="e">
        <f aca="false">VLOOKUP('Altri Costi'!J2955,Legenda!$D$1:$F$258,2)</f>
        <v>#N/A</v>
      </c>
      <c r="L2955" s="22"/>
      <c r="M2955" s="22"/>
      <c r="N2955" s="203"/>
      <c r="O2955" s="183"/>
      <c r="P2955" s="22"/>
      <c r="Q2955" s="203"/>
      <c r="R2955" s="183"/>
      <c r="S2955" s="184" t="n">
        <f aca="false">'Piano Finanziario Annuale'!$F$6</f>
        <v>0</v>
      </c>
      <c r="T2955" s="185" t="n">
        <v>0</v>
      </c>
      <c r="U2955" s="186"/>
      <c r="V2955" s="187" t="n">
        <f aca="false">(T2955*U2955)</f>
        <v>0</v>
      </c>
      <c r="W2955" s="185" t="n">
        <v>0</v>
      </c>
      <c r="X2955" s="185" t="n">
        <f aca="false">IF(OR(S2955="sì",S2955="forfettario 190"),SUM(T2955+W2955),SUM(T2955+V2955+W2955))</f>
        <v>0</v>
      </c>
      <c r="Y2955" s="205"/>
      <c r="Z2955" s="205"/>
      <c r="AA2955" s="206"/>
      <c r="AB2955" s="189" t="n">
        <f aca="false">IF(AA2955="SI",X2955,0)</f>
        <v>0</v>
      </c>
      <c r="AC2955" s="207"/>
      <c r="AD2955" s="207"/>
      <c r="AE2955" s="207"/>
      <c r="AF2955" s="207"/>
      <c r="AG2955" s="207"/>
      <c r="AH2955" s="208"/>
    </row>
    <row r="2956" customFormat="false" ht="13.5" hidden="false" customHeight="true" outlineLevel="0" collapsed="false">
      <c r="A2956" s="22" t="n">
        <v>2955</v>
      </c>
      <c r="B2956" s="180"/>
      <c r="C2956" s="22"/>
      <c r="D2956" s="22"/>
      <c r="E2956" s="22"/>
      <c r="F2956" s="22"/>
      <c r="G2956" s="22"/>
      <c r="H2956" s="183"/>
      <c r="I2956" s="183"/>
      <c r="J2956" s="22"/>
      <c r="K2956" s="191" t="e">
        <f aca="false">VLOOKUP('Altri Costi'!J2956,Legenda!$D$1:$F$258,2)</f>
        <v>#N/A</v>
      </c>
      <c r="L2956" s="22"/>
      <c r="M2956" s="22"/>
      <c r="N2956" s="203"/>
      <c r="O2956" s="183"/>
      <c r="P2956" s="22"/>
      <c r="Q2956" s="203"/>
      <c r="R2956" s="183"/>
      <c r="S2956" s="184" t="n">
        <f aca="false">'Piano Finanziario Annuale'!$F$6</f>
        <v>0</v>
      </c>
      <c r="T2956" s="185" t="n">
        <v>0</v>
      </c>
      <c r="U2956" s="186"/>
      <c r="V2956" s="187" t="n">
        <f aca="false">(T2956*U2956)</f>
        <v>0</v>
      </c>
      <c r="W2956" s="185" t="n">
        <v>0</v>
      </c>
      <c r="X2956" s="185" t="n">
        <f aca="false">IF(OR(S2956="sì",S2956="forfettario 190"),SUM(T2956+W2956),SUM(T2956+V2956+W2956))</f>
        <v>0</v>
      </c>
      <c r="Y2956" s="205"/>
      <c r="Z2956" s="205"/>
      <c r="AA2956" s="206"/>
      <c r="AB2956" s="189" t="n">
        <f aca="false">IF(AA2956="SI",X2956,0)</f>
        <v>0</v>
      </c>
      <c r="AC2956" s="207"/>
      <c r="AD2956" s="207"/>
      <c r="AE2956" s="207"/>
      <c r="AF2956" s="207"/>
      <c r="AG2956" s="207"/>
      <c r="AH2956" s="208"/>
    </row>
    <row r="2957" customFormat="false" ht="13.5" hidden="false" customHeight="true" outlineLevel="0" collapsed="false">
      <c r="A2957" s="22" t="n">
        <v>2956</v>
      </c>
      <c r="B2957" s="180"/>
      <c r="C2957" s="22"/>
      <c r="D2957" s="22"/>
      <c r="E2957" s="22"/>
      <c r="F2957" s="22"/>
      <c r="G2957" s="22"/>
      <c r="H2957" s="183"/>
      <c r="I2957" s="183"/>
      <c r="J2957" s="22"/>
      <c r="K2957" s="191" t="e">
        <f aca="false">VLOOKUP('Altri Costi'!J2957,Legenda!$D$1:$F$258,2)</f>
        <v>#N/A</v>
      </c>
      <c r="L2957" s="22"/>
      <c r="M2957" s="22"/>
      <c r="N2957" s="203"/>
      <c r="O2957" s="183"/>
      <c r="P2957" s="22"/>
      <c r="Q2957" s="203"/>
      <c r="R2957" s="183"/>
      <c r="S2957" s="184" t="n">
        <f aca="false">'Piano Finanziario Annuale'!$F$6</f>
        <v>0</v>
      </c>
      <c r="T2957" s="185" t="n">
        <v>0</v>
      </c>
      <c r="U2957" s="186"/>
      <c r="V2957" s="187" t="n">
        <f aca="false">(T2957*U2957)</f>
        <v>0</v>
      </c>
      <c r="W2957" s="185" t="n">
        <v>0</v>
      </c>
      <c r="X2957" s="185" t="n">
        <f aca="false">IF(OR(S2957="sì",S2957="forfettario 190"),SUM(T2957+W2957),SUM(T2957+V2957+W2957))</f>
        <v>0</v>
      </c>
      <c r="Y2957" s="205"/>
      <c r="Z2957" s="205"/>
      <c r="AA2957" s="206"/>
      <c r="AB2957" s="189" t="n">
        <f aca="false">IF(AA2957="SI",X2957,0)</f>
        <v>0</v>
      </c>
      <c r="AC2957" s="207"/>
      <c r="AD2957" s="207"/>
      <c r="AE2957" s="207"/>
      <c r="AF2957" s="207"/>
      <c r="AG2957" s="207"/>
      <c r="AH2957" s="208"/>
    </row>
    <row r="2958" customFormat="false" ht="13.5" hidden="false" customHeight="true" outlineLevel="0" collapsed="false">
      <c r="A2958" s="22" t="n">
        <v>2957</v>
      </c>
      <c r="B2958" s="180"/>
      <c r="C2958" s="22"/>
      <c r="D2958" s="22"/>
      <c r="E2958" s="22"/>
      <c r="F2958" s="22"/>
      <c r="G2958" s="22"/>
      <c r="H2958" s="183"/>
      <c r="I2958" s="183"/>
      <c r="J2958" s="22"/>
      <c r="K2958" s="191" t="e">
        <f aca="false">VLOOKUP('Altri Costi'!J2958,Legenda!$D$1:$F$258,2)</f>
        <v>#N/A</v>
      </c>
      <c r="L2958" s="22"/>
      <c r="M2958" s="22"/>
      <c r="N2958" s="203"/>
      <c r="O2958" s="183"/>
      <c r="P2958" s="22"/>
      <c r="Q2958" s="203"/>
      <c r="R2958" s="183"/>
      <c r="S2958" s="184" t="n">
        <f aca="false">'Piano Finanziario Annuale'!$F$6</f>
        <v>0</v>
      </c>
      <c r="T2958" s="185" t="n">
        <v>0</v>
      </c>
      <c r="U2958" s="186"/>
      <c r="V2958" s="187" t="n">
        <f aca="false">(T2958*U2958)</f>
        <v>0</v>
      </c>
      <c r="W2958" s="185" t="n">
        <v>0</v>
      </c>
      <c r="X2958" s="185" t="n">
        <f aca="false">IF(OR(S2958="sì",S2958="forfettario 190"),SUM(T2958+W2958),SUM(T2958+V2958+W2958))</f>
        <v>0</v>
      </c>
      <c r="Y2958" s="205"/>
      <c r="Z2958" s="205"/>
      <c r="AA2958" s="206"/>
      <c r="AB2958" s="189" t="n">
        <f aca="false">IF(AA2958="SI",X2958,0)</f>
        <v>0</v>
      </c>
      <c r="AC2958" s="207"/>
      <c r="AD2958" s="207"/>
      <c r="AE2958" s="207"/>
      <c r="AF2958" s="207"/>
      <c r="AG2958" s="207"/>
      <c r="AH2958" s="208"/>
    </row>
    <row r="2959" customFormat="false" ht="13.5" hidden="false" customHeight="true" outlineLevel="0" collapsed="false">
      <c r="A2959" s="22" t="n">
        <v>2958</v>
      </c>
      <c r="B2959" s="180"/>
      <c r="C2959" s="22"/>
      <c r="D2959" s="22"/>
      <c r="E2959" s="22"/>
      <c r="F2959" s="22"/>
      <c r="G2959" s="22"/>
      <c r="H2959" s="183"/>
      <c r="I2959" s="183"/>
      <c r="J2959" s="22"/>
      <c r="K2959" s="191" t="e">
        <f aca="false">VLOOKUP('Altri Costi'!J2959,Legenda!$D$1:$F$258,2)</f>
        <v>#N/A</v>
      </c>
      <c r="L2959" s="22"/>
      <c r="M2959" s="22"/>
      <c r="N2959" s="203"/>
      <c r="O2959" s="183"/>
      <c r="P2959" s="22"/>
      <c r="Q2959" s="203"/>
      <c r="R2959" s="183"/>
      <c r="S2959" s="184" t="n">
        <f aca="false">'Piano Finanziario Annuale'!$F$6</f>
        <v>0</v>
      </c>
      <c r="T2959" s="185" t="n">
        <v>0</v>
      </c>
      <c r="U2959" s="186"/>
      <c r="V2959" s="187" t="n">
        <f aca="false">(T2959*U2959)</f>
        <v>0</v>
      </c>
      <c r="W2959" s="185" t="n">
        <v>0</v>
      </c>
      <c r="X2959" s="185" t="n">
        <f aca="false">IF(OR(S2959="sì",S2959="forfettario 190"),SUM(T2959+W2959),SUM(T2959+V2959+W2959))</f>
        <v>0</v>
      </c>
      <c r="Y2959" s="205"/>
      <c r="Z2959" s="205"/>
      <c r="AA2959" s="206"/>
      <c r="AB2959" s="189" t="n">
        <f aca="false">IF(AA2959="SI",X2959,0)</f>
        <v>0</v>
      </c>
      <c r="AC2959" s="207"/>
      <c r="AD2959" s="207"/>
      <c r="AE2959" s="207"/>
      <c r="AF2959" s="207"/>
      <c r="AG2959" s="207"/>
      <c r="AH2959" s="208"/>
    </row>
    <row r="2960" customFormat="false" ht="13.5" hidden="false" customHeight="true" outlineLevel="0" collapsed="false">
      <c r="A2960" s="22" t="n">
        <v>2959</v>
      </c>
      <c r="B2960" s="180"/>
      <c r="C2960" s="22"/>
      <c r="D2960" s="22"/>
      <c r="E2960" s="22"/>
      <c r="F2960" s="22"/>
      <c r="G2960" s="22"/>
      <c r="H2960" s="183"/>
      <c r="I2960" s="183"/>
      <c r="J2960" s="22"/>
      <c r="K2960" s="191" t="e">
        <f aca="false">VLOOKUP('Altri Costi'!J2960,Legenda!$D$1:$F$258,2)</f>
        <v>#N/A</v>
      </c>
      <c r="L2960" s="22"/>
      <c r="M2960" s="22"/>
      <c r="N2960" s="203"/>
      <c r="O2960" s="183"/>
      <c r="P2960" s="22"/>
      <c r="Q2960" s="203"/>
      <c r="R2960" s="183"/>
      <c r="S2960" s="184" t="n">
        <f aca="false">'Piano Finanziario Annuale'!$F$6</f>
        <v>0</v>
      </c>
      <c r="T2960" s="185" t="n">
        <v>0</v>
      </c>
      <c r="U2960" s="186"/>
      <c r="V2960" s="187" t="n">
        <f aca="false">(T2960*U2960)</f>
        <v>0</v>
      </c>
      <c r="W2960" s="185" t="n">
        <v>0</v>
      </c>
      <c r="X2960" s="185" t="n">
        <f aca="false">IF(OR(S2960="sì",S2960="forfettario 190"),SUM(T2960+W2960),SUM(T2960+V2960+W2960))</f>
        <v>0</v>
      </c>
      <c r="Y2960" s="205"/>
      <c r="Z2960" s="205"/>
      <c r="AA2960" s="206"/>
      <c r="AB2960" s="189" t="n">
        <f aca="false">IF(AA2960="SI",X2960,0)</f>
        <v>0</v>
      </c>
      <c r="AC2960" s="207"/>
      <c r="AD2960" s="207"/>
      <c r="AE2960" s="207"/>
      <c r="AF2960" s="207"/>
      <c r="AG2960" s="207"/>
      <c r="AH2960" s="208"/>
    </row>
    <row r="2961" customFormat="false" ht="13.5" hidden="false" customHeight="true" outlineLevel="0" collapsed="false">
      <c r="A2961" s="22" t="n">
        <v>2960</v>
      </c>
      <c r="B2961" s="180"/>
      <c r="C2961" s="22"/>
      <c r="D2961" s="22"/>
      <c r="E2961" s="22"/>
      <c r="F2961" s="22"/>
      <c r="G2961" s="22"/>
      <c r="H2961" s="183"/>
      <c r="I2961" s="183"/>
      <c r="J2961" s="22"/>
      <c r="K2961" s="191" t="e">
        <f aca="false">VLOOKUP('Altri Costi'!J2961,Legenda!$D$1:$F$258,2)</f>
        <v>#N/A</v>
      </c>
      <c r="L2961" s="22"/>
      <c r="M2961" s="22"/>
      <c r="N2961" s="203"/>
      <c r="O2961" s="183"/>
      <c r="P2961" s="22"/>
      <c r="Q2961" s="203"/>
      <c r="R2961" s="183"/>
      <c r="S2961" s="184" t="n">
        <f aca="false">'Piano Finanziario Annuale'!$F$6</f>
        <v>0</v>
      </c>
      <c r="T2961" s="185" t="n">
        <v>0</v>
      </c>
      <c r="U2961" s="186"/>
      <c r="V2961" s="187" t="n">
        <f aca="false">(T2961*U2961)</f>
        <v>0</v>
      </c>
      <c r="W2961" s="185" t="n">
        <v>0</v>
      </c>
      <c r="X2961" s="185" t="n">
        <f aca="false">IF(OR(S2961="sì",S2961="forfettario 190"),SUM(T2961+W2961),SUM(T2961+V2961+W2961))</f>
        <v>0</v>
      </c>
      <c r="Y2961" s="205"/>
      <c r="Z2961" s="205"/>
      <c r="AA2961" s="206"/>
      <c r="AB2961" s="189" t="n">
        <f aca="false">IF(AA2961="SI",X2961,0)</f>
        <v>0</v>
      </c>
      <c r="AC2961" s="207"/>
      <c r="AD2961" s="207"/>
      <c r="AE2961" s="207"/>
      <c r="AF2961" s="207"/>
      <c r="AG2961" s="207"/>
      <c r="AH2961" s="208"/>
    </row>
    <row r="2962" customFormat="false" ht="13.5" hidden="false" customHeight="true" outlineLevel="0" collapsed="false">
      <c r="A2962" s="22" t="n">
        <v>2961</v>
      </c>
      <c r="B2962" s="180"/>
      <c r="C2962" s="22"/>
      <c r="D2962" s="22"/>
      <c r="E2962" s="22"/>
      <c r="F2962" s="22"/>
      <c r="G2962" s="22"/>
      <c r="H2962" s="183"/>
      <c r="I2962" s="183"/>
      <c r="J2962" s="22"/>
      <c r="K2962" s="191" t="e">
        <f aca="false">VLOOKUP('Altri Costi'!J2962,Legenda!$D$1:$F$258,2)</f>
        <v>#N/A</v>
      </c>
      <c r="L2962" s="22"/>
      <c r="M2962" s="22"/>
      <c r="N2962" s="203"/>
      <c r="O2962" s="183"/>
      <c r="P2962" s="22"/>
      <c r="Q2962" s="203"/>
      <c r="R2962" s="183"/>
      <c r="S2962" s="184" t="n">
        <f aca="false">'Piano Finanziario Annuale'!$F$6</f>
        <v>0</v>
      </c>
      <c r="T2962" s="185" t="n">
        <v>0</v>
      </c>
      <c r="U2962" s="186"/>
      <c r="V2962" s="187" t="n">
        <f aca="false">(T2962*U2962)</f>
        <v>0</v>
      </c>
      <c r="W2962" s="185" t="n">
        <v>0</v>
      </c>
      <c r="X2962" s="185" t="n">
        <f aca="false">IF(OR(S2962="sì",S2962="forfettario 190"),SUM(T2962+W2962),SUM(T2962+V2962+W2962))</f>
        <v>0</v>
      </c>
      <c r="Y2962" s="205"/>
      <c r="Z2962" s="205"/>
      <c r="AA2962" s="206"/>
      <c r="AB2962" s="189" t="n">
        <f aca="false">IF(AA2962="SI",X2962,0)</f>
        <v>0</v>
      </c>
      <c r="AC2962" s="207"/>
      <c r="AD2962" s="207"/>
      <c r="AE2962" s="207"/>
      <c r="AF2962" s="207"/>
      <c r="AG2962" s="207"/>
      <c r="AH2962" s="208"/>
    </row>
    <row r="2963" customFormat="false" ht="13.5" hidden="false" customHeight="true" outlineLevel="0" collapsed="false">
      <c r="A2963" s="22" t="n">
        <v>2962</v>
      </c>
      <c r="B2963" s="180"/>
      <c r="C2963" s="22"/>
      <c r="D2963" s="22"/>
      <c r="E2963" s="22"/>
      <c r="F2963" s="22"/>
      <c r="G2963" s="22"/>
      <c r="H2963" s="183"/>
      <c r="I2963" s="183"/>
      <c r="J2963" s="22"/>
      <c r="K2963" s="191" t="e">
        <f aca="false">VLOOKUP('Altri Costi'!J2963,Legenda!$D$1:$F$258,2)</f>
        <v>#N/A</v>
      </c>
      <c r="L2963" s="22"/>
      <c r="M2963" s="22"/>
      <c r="N2963" s="203"/>
      <c r="O2963" s="183"/>
      <c r="P2963" s="22"/>
      <c r="Q2963" s="203"/>
      <c r="R2963" s="183"/>
      <c r="S2963" s="184" t="n">
        <f aca="false">'Piano Finanziario Annuale'!$F$6</f>
        <v>0</v>
      </c>
      <c r="T2963" s="185" t="n">
        <v>0</v>
      </c>
      <c r="U2963" s="186"/>
      <c r="V2963" s="187" t="n">
        <f aca="false">(T2963*U2963)</f>
        <v>0</v>
      </c>
      <c r="W2963" s="185" t="n">
        <v>0</v>
      </c>
      <c r="X2963" s="185" t="n">
        <f aca="false">IF(OR(S2963="sì",S2963="forfettario 190"),SUM(T2963+W2963),SUM(T2963+V2963+W2963))</f>
        <v>0</v>
      </c>
      <c r="Y2963" s="205"/>
      <c r="Z2963" s="205"/>
      <c r="AA2963" s="206"/>
      <c r="AB2963" s="189" t="n">
        <f aca="false">IF(AA2963="SI",X2963,0)</f>
        <v>0</v>
      </c>
      <c r="AC2963" s="207"/>
      <c r="AD2963" s="207"/>
      <c r="AE2963" s="207"/>
      <c r="AF2963" s="207"/>
      <c r="AG2963" s="207"/>
      <c r="AH2963" s="208"/>
    </row>
    <row r="2964" customFormat="false" ht="13.5" hidden="false" customHeight="true" outlineLevel="0" collapsed="false">
      <c r="A2964" s="22" t="n">
        <v>2963</v>
      </c>
      <c r="B2964" s="180"/>
      <c r="C2964" s="22"/>
      <c r="D2964" s="22"/>
      <c r="E2964" s="22"/>
      <c r="F2964" s="22"/>
      <c r="G2964" s="22"/>
      <c r="H2964" s="183"/>
      <c r="I2964" s="183"/>
      <c r="J2964" s="22"/>
      <c r="K2964" s="191" t="e">
        <f aca="false">VLOOKUP('Altri Costi'!J2964,Legenda!$D$1:$F$258,2)</f>
        <v>#N/A</v>
      </c>
      <c r="L2964" s="22"/>
      <c r="M2964" s="22"/>
      <c r="N2964" s="203"/>
      <c r="O2964" s="183"/>
      <c r="P2964" s="22"/>
      <c r="Q2964" s="203"/>
      <c r="R2964" s="183"/>
      <c r="S2964" s="184" t="n">
        <f aca="false">'Piano Finanziario Annuale'!$F$6</f>
        <v>0</v>
      </c>
      <c r="T2964" s="185" t="n">
        <v>0</v>
      </c>
      <c r="U2964" s="186"/>
      <c r="V2964" s="187" t="n">
        <f aca="false">(T2964*U2964)</f>
        <v>0</v>
      </c>
      <c r="W2964" s="185" t="n">
        <v>0</v>
      </c>
      <c r="X2964" s="185" t="n">
        <f aca="false">IF(OR(S2964="sì",S2964="forfettario 190"),SUM(T2964+W2964),SUM(T2964+V2964+W2964))</f>
        <v>0</v>
      </c>
      <c r="Y2964" s="205"/>
      <c r="Z2964" s="205"/>
      <c r="AA2964" s="206"/>
      <c r="AB2964" s="189" t="n">
        <f aca="false">IF(AA2964="SI",X2964,0)</f>
        <v>0</v>
      </c>
      <c r="AC2964" s="207"/>
      <c r="AD2964" s="207"/>
      <c r="AE2964" s="207"/>
      <c r="AF2964" s="207"/>
      <c r="AG2964" s="207"/>
      <c r="AH2964" s="208"/>
    </row>
    <row r="2965" customFormat="false" ht="13.5" hidden="false" customHeight="true" outlineLevel="0" collapsed="false">
      <c r="A2965" s="22" t="n">
        <v>2964</v>
      </c>
      <c r="B2965" s="180"/>
      <c r="C2965" s="22"/>
      <c r="D2965" s="22"/>
      <c r="E2965" s="22"/>
      <c r="F2965" s="22"/>
      <c r="G2965" s="22"/>
      <c r="H2965" s="183"/>
      <c r="I2965" s="183"/>
      <c r="J2965" s="22"/>
      <c r="K2965" s="191" t="e">
        <f aca="false">VLOOKUP('Altri Costi'!J2965,Legenda!$D$1:$F$258,2)</f>
        <v>#N/A</v>
      </c>
      <c r="L2965" s="22"/>
      <c r="M2965" s="22"/>
      <c r="N2965" s="203"/>
      <c r="O2965" s="183"/>
      <c r="P2965" s="22"/>
      <c r="Q2965" s="203"/>
      <c r="R2965" s="183"/>
      <c r="S2965" s="184" t="n">
        <f aca="false">'Piano Finanziario Annuale'!$F$6</f>
        <v>0</v>
      </c>
      <c r="T2965" s="185" t="n">
        <v>0</v>
      </c>
      <c r="U2965" s="186"/>
      <c r="V2965" s="187" t="n">
        <f aca="false">(T2965*U2965)</f>
        <v>0</v>
      </c>
      <c r="W2965" s="185" t="n">
        <v>0</v>
      </c>
      <c r="X2965" s="185" t="n">
        <f aca="false">IF(OR(S2965="sì",S2965="forfettario 190"),SUM(T2965+W2965),SUM(T2965+V2965+W2965))</f>
        <v>0</v>
      </c>
      <c r="Y2965" s="205"/>
      <c r="Z2965" s="205"/>
      <c r="AA2965" s="206"/>
      <c r="AB2965" s="189" t="n">
        <f aca="false">IF(AA2965="SI",X2965,0)</f>
        <v>0</v>
      </c>
      <c r="AC2965" s="207"/>
      <c r="AD2965" s="207"/>
      <c r="AE2965" s="207"/>
      <c r="AF2965" s="207"/>
      <c r="AG2965" s="207"/>
      <c r="AH2965" s="208"/>
    </row>
    <row r="2966" customFormat="false" ht="13.5" hidden="false" customHeight="true" outlineLevel="0" collapsed="false">
      <c r="A2966" s="22" t="n">
        <v>2965</v>
      </c>
      <c r="B2966" s="180"/>
      <c r="C2966" s="22"/>
      <c r="D2966" s="22"/>
      <c r="E2966" s="22"/>
      <c r="F2966" s="22"/>
      <c r="G2966" s="22"/>
      <c r="H2966" s="183"/>
      <c r="I2966" s="183"/>
      <c r="J2966" s="22"/>
      <c r="K2966" s="191" t="e">
        <f aca="false">VLOOKUP('Altri Costi'!J2966,Legenda!$D$1:$F$258,2)</f>
        <v>#N/A</v>
      </c>
      <c r="L2966" s="22"/>
      <c r="M2966" s="22"/>
      <c r="N2966" s="203"/>
      <c r="O2966" s="183"/>
      <c r="P2966" s="22"/>
      <c r="Q2966" s="203"/>
      <c r="R2966" s="183"/>
      <c r="S2966" s="184" t="n">
        <f aca="false">'Piano Finanziario Annuale'!$F$6</f>
        <v>0</v>
      </c>
      <c r="T2966" s="185" t="n">
        <v>0</v>
      </c>
      <c r="U2966" s="186"/>
      <c r="V2966" s="187" t="n">
        <f aca="false">(T2966*U2966)</f>
        <v>0</v>
      </c>
      <c r="W2966" s="185" t="n">
        <v>0</v>
      </c>
      <c r="X2966" s="185" t="n">
        <f aca="false">IF(OR(S2966="sì",S2966="forfettario 190"),SUM(T2966+W2966),SUM(T2966+V2966+W2966))</f>
        <v>0</v>
      </c>
      <c r="Y2966" s="205"/>
      <c r="Z2966" s="205"/>
      <c r="AA2966" s="206"/>
      <c r="AB2966" s="189" t="n">
        <f aca="false">IF(AA2966="SI",X2966,0)</f>
        <v>0</v>
      </c>
      <c r="AC2966" s="207"/>
      <c r="AD2966" s="207"/>
      <c r="AE2966" s="207"/>
      <c r="AF2966" s="207"/>
      <c r="AG2966" s="207"/>
      <c r="AH2966" s="208"/>
    </row>
    <row r="2967" customFormat="false" ht="13.5" hidden="false" customHeight="true" outlineLevel="0" collapsed="false">
      <c r="A2967" s="22" t="n">
        <v>2966</v>
      </c>
      <c r="B2967" s="180"/>
      <c r="C2967" s="22"/>
      <c r="D2967" s="22"/>
      <c r="E2967" s="22"/>
      <c r="F2967" s="22"/>
      <c r="G2967" s="22"/>
      <c r="H2967" s="183"/>
      <c r="I2967" s="183"/>
      <c r="J2967" s="22"/>
      <c r="K2967" s="191" t="e">
        <f aca="false">VLOOKUP('Altri Costi'!J2967,Legenda!$D$1:$F$258,2)</f>
        <v>#N/A</v>
      </c>
      <c r="L2967" s="22"/>
      <c r="M2967" s="22"/>
      <c r="N2967" s="203"/>
      <c r="O2967" s="183"/>
      <c r="P2967" s="22"/>
      <c r="Q2967" s="203"/>
      <c r="R2967" s="183"/>
      <c r="S2967" s="184" t="n">
        <f aca="false">'Piano Finanziario Annuale'!$F$6</f>
        <v>0</v>
      </c>
      <c r="T2967" s="185" t="n">
        <v>0</v>
      </c>
      <c r="U2967" s="186"/>
      <c r="V2967" s="187" t="n">
        <f aca="false">(T2967*U2967)</f>
        <v>0</v>
      </c>
      <c r="W2967" s="185" t="n">
        <v>0</v>
      </c>
      <c r="X2967" s="185" t="n">
        <f aca="false">IF(OR(S2967="sì",S2967="forfettario 190"),SUM(T2967+W2967),SUM(T2967+V2967+W2967))</f>
        <v>0</v>
      </c>
      <c r="Y2967" s="205"/>
      <c r="Z2967" s="205"/>
      <c r="AA2967" s="206"/>
      <c r="AB2967" s="189" t="n">
        <f aca="false">IF(AA2967="SI",X2967,0)</f>
        <v>0</v>
      </c>
      <c r="AC2967" s="207"/>
      <c r="AD2967" s="207"/>
      <c r="AE2967" s="207"/>
      <c r="AF2967" s="207"/>
      <c r="AG2967" s="207"/>
      <c r="AH2967" s="208"/>
    </row>
    <row r="2968" customFormat="false" ht="13.5" hidden="false" customHeight="true" outlineLevel="0" collapsed="false">
      <c r="A2968" s="22" t="n">
        <v>2967</v>
      </c>
      <c r="B2968" s="180"/>
      <c r="C2968" s="22"/>
      <c r="D2968" s="22"/>
      <c r="E2968" s="22"/>
      <c r="F2968" s="22"/>
      <c r="G2968" s="22"/>
      <c r="H2968" s="183"/>
      <c r="I2968" s="183"/>
      <c r="J2968" s="22"/>
      <c r="K2968" s="191" t="e">
        <f aca="false">VLOOKUP('Altri Costi'!J2968,Legenda!$D$1:$F$258,2)</f>
        <v>#N/A</v>
      </c>
      <c r="L2968" s="22"/>
      <c r="M2968" s="22"/>
      <c r="N2968" s="203"/>
      <c r="O2968" s="183"/>
      <c r="P2968" s="22"/>
      <c r="Q2968" s="203"/>
      <c r="R2968" s="183"/>
      <c r="S2968" s="184" t="n">
        <f aca="false">'Piano Finanziario Annuale'!$F$6</f>
        <v>0</v>
      </c>
      <c r="T2968" s="185" t="n">
        <v>0</v>
      </c>
      <c r="U2968" s="186"/>
      <c r="V2968" s="187" t="n">
        <f aca="false">(T2968*U2968)</f>
        <v>0</v>
      </c>
      <c r="W2968" s="185" t="n">
        <v>0</v>
      </c>
      <c r="X2968" s="185" t="n">
        <f aca="false">IF(OR(S2968="sì",S2968="forfettario 190"),SUM(T2968+W2968),SUM(T2968+V2968+W2968))</f>
        <v>0</v>
      </c>
      <c r="Y2968" s="205"/>
      <c r="Z2968" s="205"/>
      <c r="AA2968" s="206"/>
      <c r="AB2968" s="189" t="n">
        <f aca="false">IF(AA2968="SI",X2968,0)</f>
        <v>0</v>
      </c>
      <c r="AC2968" s="207"/>
      <c r="AD2968" s="207"/>
      <c r="AE2968" s="207"/>
      <c r="AF2968" s="207"/>
      <c r="AG2968" s="207"/>
      <c r="AH2968" s="208"/>
    </row>
    <row r="2969" customFormat="false" ht="13.5" hidden="false" customHeight="true" outlineLevel="0" collapsed="false">
      <c r="A2969" s="22" t="n">
        <v>2968</v>
      </c>
      <c r="B2969" s="180"/>
      <c r="C2969" s="22"/>
      <c r="D2969" s="22"/>
      <c r="E2969" s="22"/>
      <c r="F2969" s="22"/>
      <c r="G2969" s="22"/>
      <c r="H2969" s="183"/>
      <c r="I2969" s="183"/>
      <c r="J2969" s="22"/>
      <c r="K2969" s="191" t="e">
        <f aca="false">VLOOKUP('Altri Costi'!J2969,Legenda!$D$1:$F$258,2)</f>
        <v>#N/A</v>
      </c>
      <c r="L2969" s="22"/>
      <c r="M2969" s="22"/>
      <c r="N2969" s="203"/>
      <c r="O2969" s="183"/>
      <c r="P2969" s="22"/>
      <c r="Q2969" s="203"/>
      <c r="R2969" s="183"/>
      <c r="S2969" s="184" t="n">
        <f aca="false">'Piano Finanziario Annuale'!$F$6</f>
        <v>0</v>
      </c>
      <c r="T2969" s="185" t="n">
        <v>0</v>
      </c>
      <c r="U2969" s="186"/>
      <c r="V2969" s="187" t="n">
        <f aca="false">(T2969*U2969)</f>
        <v>0</v>
      </c>
      <c r="W2969" s="185" t="n">
        <v>0</v>
      </c>
      <c r="X2969" s="185" t="n">
        <f aca="false">IF(OR(S2969="sì",S2969="forfettario 190"),SUM(T2969+W2969),SUM(T2969+V2969+W2969))</f>
        <v>0</v>
      </c>
      <c r="Y2969" s="205"/>
      <c r="Z2969" s="205"/>
      <c r="AA2969" s="206"/>
      <c r="AB2969" s="189" t="n">
        <f aca="false">IF(AA2969="SI",X2969,0)</f>
        <v>0</v>
      </c>
      <c r="AC2969" s="207"/>
      <c r="AD2969" s="207"/>
      <c r="AE2969" s="207"/>
      <c r="AF2969" s="207"/>
      <c r="AG2969" s="207"/>
      <c r="AH2969" s="208"/>
    </row>
    <row r="2970" customFormat="false" ht="13.5" hidden="false" customHeight="true" outlineLevel="0" collapsed="false">
      <c r="A2970" s="22" t="n">
        <v>2969</v>
      </c>
      <c r="B2970" s="180"/>
      <c r="C2970" s="22"/>
      <c r="D2970" s="22"/>
      <c r="E2970" s="22"/>
      <c r="F2970" s="22"/>
      <c r="G2970" s="22"/>
      <c r="H2970" s="183"/>
      <c r="I2970" s="183"/>
      <c r="J2970" s="22"/>
      <c r="K2970" s="191" t="e">
        <f aca="false">VLOOKUP('Altri Costi'!J2970,Legenda!$D$1:$F$258,2)</f>
        <v>#N/A</v>
      </c>
      <c r="L2970" s="22"/>
      <c r="M2970" s="22"/>
      <c r="N2970" s="203"/>
      <c r="O2970" s="183"/>
      <c r="P2970" s="22"/>
      <c r="Q2970" s="203"/>
      <c r="R2970" s="183"/>
      <c r="S2970" s="184" t="n">
        <f aca="false">'Piano Finanziario Annuale'!$F$6</f>
        <v>0</v>
      </c>
      <c r="T2970" s="185" t="n">
        <v>0</v>
      </c>
      <c r="U2970" s="186"/>
      <c r="V2970" s="187" t="n">
        <f aca="false">(T2970*U2970)</f>
        <v>0</v>
      </c>
      <c r="W2970" s="185" t="n">
        <v>0</v>
      </c>
      <c r="X2970" s="185" t="n">
        <f aca="false">IF(OR(S2970="sì",S2970="forfettario 190"),SUM(T2970+W2970),SUM(T2970+V2970+W2970))</f>
        <v>0</v>
      </c>
      <c r="Y2970" s="205"/>
      <c r="Z2970" s="205"/>
      <c r="AA2970" s="206"/>
      <c r="AB2970" s="189" t="n">
        <f aca="false">IF(AA2970="SI",X2970,0)</f>
        <v>0</v>
      </c>
      <c r="AC2970" s="207"/>
      <c r="AD2970" s="207"/>
      <c r="AE2970" s="207"/>
      <c r="AF2970" s="207"/>
      <c r="AG2970" s="207"/>
      <c r="AH2970" s="208"/>
    </row>
    <row r="2971" customFormat="false" ht="13.5" hidden="false" customHeight="true" outlineLevel="0" collapsed="false">
      <c r="A2971" s="22" t="n">
        <v>2970</v>
      </c>
      <c r="B2971" s="180"/>
      <c r="C2971" s="22"/>
      <c r="D2971" s="22"/>
      <c r="E2971" s="22"/>
      <c r="F2971" s="22"/>
      <c r="G2971" s="22"/>
      <c r="H2971" s="183"/>
      <c r="I2971" s="183"/>
      <c r="J2971" s="22"/>
      <c r="K2971" s="191" t="e">
        <f aca="false">VLOOKUP('Altri Costi'!J2971,Legenda!$D$1:$F$258,2)</f>
        <v>#N/A</v>
      </c>
      <c r="L2971" s="22"/>
      <c r="M2971" s="22"/>
      <c r="N2971" s="203"/>
      <c r="O2971" s="183"/>
      <c r="P2971" s="22"/>
      <c r="Q2971" s="203"/>
      <c r="R2971" s="183"/>
      <c r="S2971" s="184" t="n">
        <f aca="false">'Piano Finanziario Annuale'!$F$6</f>
        <v>0</v>
      </c>
      <c r="T2971" s="185" t="n">
        <v>0</v>
      </c>
      <c r="U2971" s="186"/>
      <c r="V2971" s="187" t="n">
        <f aca="false">(T2971*U2971)</f>
        <v>0</v>
      </c>
      <c r="W2971" s="185" t="n">
        <v>0</v>
      </c>
      <c r="X2971" s="185" t="n">
        <f aca="false">IF(OR(S2971="sì",S2971="forfettario 190"),SUM(T2971+W2971),SUM(T2971+V2971+W2971))</f>
        <v>0</v>
      </c>
      <c r="Y2971" s="205"/>
      <c r="Z2971" s="205"/>
      <c r="AA2971" s="206"/>
      <c r="AB2971" s="189" t="n">
        <f aca="false">IF(AA2971="SI",X2971,0)</f>
        <v>0</v>
      </c>
      <c r="AC2971" s="207"/>
      <c r="AD2971" s="207"/>
      <c r="AE2971" s="207"/>
      <c r="AF2971" s="207"/>
      <c r="AG2971" s="207"/>
      <c r="AH2971" s="208"/>
    </row>
    <row r="2972" customFormat="false" ht="13.5" hidden="false" customHeight="true" outlineLevel="0" collapsed="false">
      <c r="A2972" s="22" t="n">
        <v>2971</v>
      </c>
      <c r="B2972" s="180"/>
      <c r="C2972" s="22"/>
      <c r="D2972" s="22"/>
      <c r="E2972" s="22"/>
      <c r="F2972" s="22"/>
      <c r="G2972" s="22"/>
      <c r="H2972" s="183"/>
      <c r="I2972" s="183"/>
      <c r="J2972" s="22"/>
      <c r="K2972" s="191" t="e">
        <f aca="false">VLOOKUP('Altri Costi'!J2972,Legenda!$D$1:$F$258,2)</f>
        <v>#N/A</v>
      </c>
      <c r="L2972" s="22"/>
      <c r="M2972" s="22"/>
      <c r="N2972" s="203"/>
      <c r="O2972" s="183"/>
      <c r="P2972" s="22"/>
      <c r="Q2972" s="203"/>
      <c r="R2972" s="183"/>
      <c r="S2972" s="184" t="n">
        <f aca="false">'Piano Finanziario Annuale'!$F$6</f>
        <v>0</v>
      </c>
      <c r="T2972" s="185" t="n">
        <v>0</v>
      </c>
      <c r="U2972" s="186"/>
      <c r="V2972" s="187" t="n">
        <f aca="false">(T2972*U2972)</f>
        <v>0</v>
      </c>
      <c r="W2972" s="185" t="n">
        <v>0</v>
      </c>
      <c r="X2972" s="185" t="n">
        <f aca="false">IF(OR(S2972="sì",S2972="forfettario 190"),SUM(T2972+W2972),SUM(T2972+V2972+W2972))</f>
        <v>0</v>
      </c>
      <c r="Y2972" s="205"/>
      <c r="Z2972" s="205"/>
      <c r="AA2972" s="206"/>
      <c r="AB2972" s="189" t="n">
        <f aca="false">IF(AA2972="SI",X2972,0)</f>
        <v>0</v>
      </c>
      <c r="AC2972" s="207"/>
      <c r="AD2972" s="207"/>
      <c r="AE2972" s="207"/>
      <c r="AF2972" s="207"/>
      <c r="AG2972" s="207"/>
      <c r="AH2972" s="208"/>
    </row>
    <row r="2973" customFormat="false" ht="13.5" hidden="false" customHeight="true" outlineLevel="0" collapsed="false">
      <c r="A2973" s="22" t="n">
        <v>2972</v>
      </c>
      <c r="B2973" s="180"/>
      <c r="C2973" s="22"/>
      <c r="D2973" s="22"/>
      <c r="E2973" s="22"/>
      <c r="F2973" s="22"/>
      <c r="G2973" s="22"/>
      <c r="H2973" s="183"/>
      <c r="I2973" s="183"/>
      <c r="J2973" s="22"/>
      <c r="K2973" s="191" t="e">
        <f aca="false">VLOOKUP('Altri Costi'!J2973,Legenda!$D$1:$F$258,2)</f>
        <v>#N/A</v>
      </c>
      <c r="L2973" s="22"/>
      <c r="M2973" s="22"/>
      <c r="N2973" s="203"/>
      <c r="O2973" s="183"/>
      <c r="P2973" s="22"/>
      <c r="Q2973" s="203"/>
      <c r="R2973" s="183"/>
      <c r="S2973" s="184" t="n">
        <f aca="false">'Piano Finanziario Annuale'!$F$6</f>
        <v>0</v>
      </c>
      <c r="T2973" s="185" t="n">
        <v>0</v>
      </c>
      <c r="U2973" s="186"/>
      <c r="V2973" s="187" t="n">
        <f aca="false">(T2973*U2973)</f>
        <v>0</v>
      </c>
      <c r="W2973" s="185" t="n">
        <v>0</v>
      </c>
      <c r="X2973" s="185" t="n">
        <f aca="false">IF(OR(S2973="sì",S2973="forfettario 190"),SUM(T2973+W2973),SUM(T2973+V2973+W2973))</f>
        <v>0</v>
      </c>
      <c r="Y2973" s="205"/>
      <c r="Z2973" s="205"/>
      <c r="AA2973" s="206"/>
      <c r="AB2973" s="189" t="n">
        <f aca="false">IF(AA2973="SI",X2973,0)</f>
        <v>0</v>
      </c>
      <c r="AC2973" s="207"/>
      <c r="AD2973" s="207"/>
      <c r="AE2973" s="207"/>
      <c r="AF2973" s="207"/>
      <c r="AG2973" s="207"/>
      <c r="AH2973" s="208"/>
    </row>
    <row r="2974" customFormat="false" ht="13.5" hidden="false" customHeight="true" outlineLevel="0" collapsed="false">
      <c r="A2974" s="22" t="n">
        <v>2973</v>
      </c>
      <c r="B2974" s="180"/>
      <c r="C2974" s="22"/>
      <c r="D2974" s="22"/>
      <c r="E2974" s="22"/>
      <c r="F2974" s="22"/>
      <c r="G2974" s="22"/>
      <c r="H2974" s="183"/>
      <c r="I2974" s="183"/>
      <c r="J2974" s="22"/>
      <c r="K2974" s="191" t="e">
        <f aca="false">VLOOKUP('Altri Costi'!J2974,Legenda!$D$1:$F$258,2)</f>
        <v>#N/A</v>
      </c>
      <c r="L2974" s="22"/>
      <c r="M2974" s="22"/>
      <c r="N2974" s="203"/>
      <c r="O2974" s="183"/>
      <c r="P2974" s="22"/>
      <c r="Q2974" s="203"/>
      <c r="R2974" s="183"/>
      <c r="S2974" s="184" t="n">
        <f aca="false">'Piano Finanziario Annuale'!$F$6</f>
        <v>0</v>
      </c>
      <c r="T2974" s="185" t="n">
        <v>0</v>
      </c>
      <c r="U2974" s="186"/>
      <c r="V2974" s="187" t="n">
        <f aca="false">(T2974*U2974)</f>
        <v>0</v>
      </c>
      <c r="W2974" s="185" t="n">
        <v>0</v>
      </c>
      <c r="X2974" s="185" t="n">
        <f aca="false">IF(OR(S2974="sì",S2974="forfettario 190"),SUM(T2974+W2974),SUM(T2974+V2974+W2974))</f>
        <v>0</v>
      </c>
      <c r="Y2974" s="205"/>
      <c r="Z2974" s="205"/>
      <c r="AA2974" s="206"/>
      <c r="AB2974" s="189" t="n">
        <f aca="false">IF(AA2974="SI",X2974,0)</f>
        <v>0</v>
      </c>
      <c r="AC2974" s="207"/>
      <c r="AD2974" s="207"/>
      <c r="AE2974" s="207"/>
      <c r="AF2974" s="207"/>
      <c r="AG2974" s="207"/>
      <c r="AH2974" s="208"/>
    </row>
    <row r="2975" customFormat="false" ht="13.5" hidden="false" customHeight="true" outlineLevel="0" collapsed="false">
      <c r="A2975" s="22" t="n">
        <v>2974</v>
      </c>
      <c r="B2975" s="180"/>
      <c r="C2975" s="22"/>
      <c r="D2975" s="22"/>
      <c r="E2975" s="22"/>
      <c r="F2975" s="22"/>
      <c r="G2975" s="22"/>
      <c r="H2975" s="183"/>
      <c r="I2975" s="183"/>
      <c r="J2975" s="22"/>
      <c r="K2975" s="191" t="e">
        <f aca="false">VLOOKUP('Altri Costi'!J2975,Legenda!$D$1:$F$258,2)</f>
        <v>#N/A</v>
      </c>
      <c r="L2975" s="22"/>
      <c r="M2975" s="22"/>
      <c r="N2975" s="203"/>
      <c r="O2975" s="183"/>
      <c r="P2975" s="22"/>
      <c r="Q2975" s="203"/>
      <c r="R2975" s="183"/>
      <c r="S2975" s="184" t="n">
        <f aca="false">'Piano Finanziario Annuale'!$F$6</f>
        <v>0</v>
      </c>
      <c r="T2975" s="185" t="n">
        <v>0</v>
      </c>
      <c r="U2975" s="186"/>
      <c r="V2975" s="187" t="n">
        <f aca="false">(T2975*U2975)</f>
        <v>0</v>
      </c>
      <c r="W2975" s="185" t="n">
        <v>0</v>
      </c>
      <c r="X2975" s="185" t="n">
        <f aca="false">IF(OR(S2975="sì",S2975="forfettario 190"),SUM(T2975+W2975),SUM(T2975+V2975+W2975))</f>
        <v>0</v>
      </c>
      <c r="Y2975" s="205"/>
      <c r="Z2975" s="205"/>
      <c r="AA2975" s="206"/>
      <c r="AB2975" s="189" t="n">
        <f aca="false">IF(AA2975="SI",X2975,0)</f>
        <v>0</v>
      </c>
      <c r="AC2975" s="207"/>
      <c r="AD2975" s="207"/>
      <c r="AE2975" s="207"/>
      <c r="AF2975" s="207"/>
      <c r="AG2975" s="207"/>
      <c r="AH2975" s="208"/>
    </row>
    <row r="2976" customFormat="false" ht="13.5" hidden="false" customHeight="true" outlineLevel="0" collapsed="false">
      <c r="A2976" s="22" t="n">
        <v>2975</v>
      </c>
      <c r="B2976" s="180"/>
      <c r="C2976" s="22"/>
      <c r="D2976" s="22"/>
      <c r="E2976" s="22"/>
      <c r="F2976" s="22"/>
      <c r="G2976" s="22"/>
      <c r="H2976" s="183"/>
      <c r="I2976" s="183"/>
      <c r="J2976" s="22"/>
      <c r="K2976" s="191" t="e">
        <f aca="false">VLOOKUP('Altri Costi'!J2976,Legenda!$D$1:$F$258,2)</f>
        <v>#N/A</v>
      </c>
      <c r="L2976" s="22"/>
      <c r="M2976" s="22"/>
      <c r="N2976" s="203"/>
      <c r="O2976" s="183"/>
      <c r="P2976" s="22"/>
      <c r="Q2976" s="203"/>
      <c r="R2976" s="183"/>
      <c r="S2976" s="184" t="n">
        <f aca="false">'Piano Finanziario Annuale'!$F$6</f>
        <v>0</v>
      </c>
      <c r="T2976" s="185" t="n">
        <v>0</v>
      </c>
      <c r="U2976" s="186"/>
      <c r="V2976" s="187" t="n">
        <f aca="false">(T2976*U2976)</f>
        <v>0</v>
      </c>
      <c r="W2976" s="185" t="n">
        <v>0</v>
      </c>
      <c r="X2976" s="185" t="n">
        <f aca="false">IF(OR(S2976="sì",S2976="forfettario 190"),SUM(T2976+W2976),SUM(T2976+V2976+W2976))</f>
        <v>0</v>
      </c>
      <c r="Y2976" s="205"/>
      <c r="Z2976" s="205"/>
      <c r="AA2976" s="206"/>
      <c r="AB2976" s="189" t="n">
        <f aca="false">IF(AA2976="SI",X2976,0)</f>
        <v>0</v>
      </c>
      <c r="AC2976" s="207"/>
      <c r="AD2976" s="207"/>
      <c r="AE2976" s="207"/>
      <c r="AF2976" s="207"/>
      <c r="AG2976" s="207"/>
      <c r="AH2976" s="208"/>
    </row>
    <row r="2977" customFormat="false" ht="13.5" hidden="false" customHeight="true" outlineLevel="0" collapsed="false">
      <c r="A2977" s="22" t="n">
        <v>2976</v>
      </c>
      <c r="B2977" s="180"/>
      <c r="C2977" s="22"/>
      <c r="D2977" s="22"/>
      <c r="E2977" s="22"/>
      <c r="F2977" s="22"/>
      <c r="G2977" s="22"/>
      <c r="H2977" s="183"/>
      <c r="I2977" s="183"/>
      <c r="J2977" s="22"/>
      <c r="K2977" s="191" t="e">
        <f aca="false">VLOOKUP('Altri Costi'!J2977,Legenda!$D$1:$F$258,2)</f>
        <v>#N/A</v>
      </c>
      <c r="L2977" s="22"/>
      <c r="M2977" s="22"/>
      <c r="N2977" s="203"/>
      <c r="O2977" s="183"/>
      <c r="P2977" s="22"/>
      <c r="Q2977" s="203"/>
      <c r="R2977" s="183"/>
      <c r="S2977" s="184" t="n">
        <f aca="false">'Piano Finanziario Annuale'!$F$6</f>
        <v>0</v>
      </c>
      <c r="T2977" s="185" t="n">
        <v>0</v>
      </c>
      <c r="U2977" s="186"/>
      <c r="V2977" s="187" t="n">
        <f aca="false">(T2977*U2977)</f>
        <v>0</v>
      </c>
      <c r="W2977" s="185" t="n">
        <v>0</v>
      </c>
      <c r="X2977" s="185" t="n">
        <f aca="false">IF(OR(S2977="sì",S2977="forfettario 190"),SUM(T2977+W2977),SUM(T2977+V2977+W2977))</f>
        <v>0</v>
      </c>
      <c r="Y2977" s="205"/>
      <c r="Z2977" s="205"/>
      <c r="AA2977" s="206"/>
      <c r="AB2977" s="189" t="n">
        <f aca="false">IF(AA2977="SI",X2977,0)</f>
        <v>0</v>
      </c>
      <c r="AC2977" s="207"/>
      <c r="AD2977" s="207"/>
      <c r="AE2977" s="207"/>
      <c r="AF2977" s="207"/>
      <c r="AG2977" s="207"/>
      <c r="AH2977" s="208"/>
    </row>
    <row r="2978" customFormat="false" ht="13.5" hidden="false" customHeight="true" outlineLevel="0" collapsed="false">
      <c r="A2978" s="22" t="n">
        <v>2977</v>
      </c>
      <c r="B2978" s="180"/>
      <c r="C2978" s="22"/>
      <c r="D2978" s="22"/>
      <c r="E2978" s="22"/>
      <c r="F2978" s="22"/>
      <c r="G2978" s="22"/>
      <c r="H2978" s="183"/>
      <c r="I2978" s="183"/>
      <c r="J2978" s="22"/>
      <c r="K2978" s="191" t="e">
        <f aca="false">VLOOKUP('Altri Costi'!J2978,Legenda!$D$1:$F$258,2)</f>
        <v>#N/A</v>
      </c>
      <c r="L2978" s="22"/>
      <c r="M2978" s="22"/>
      <c r="N2978" s="203"/>
      <c r="O2978" s="183"/>
      <c r="P2978" s="22"/>
      <c r="Q2978" s="203"/>
      <c r="R2978" s="183"/>
      <c r="S2978" s="184" t="n">
        <f aca="false">'Piano Finanziario Annuale'!$F$6</f>
        <v>0</v>
      </c>
      <c r="T2978" s="185" t="n">
        <v>0</v>
      </c>
      <c r="U2978" s="186"/>
      <c r="V2978" s="187" t="n">
        <f aca="false">(T2978*U2978)</f>
        <v>0</v>
      </c>
      <c r="W2978" s="185" t="n">
        <v>0</v>
      </c>
      <c r="X2978" s="185" t="n">
        <f aca="false">IF(OR(S2978="sì",S2978="forfettario 190"),SUM(T2978+W2978),SUM(T2978+V2978+W2978))</f>
        <v>0</v>
      </c>
      <c r="Y2978" s="205"/>
      <c r="Z2978" s="205"/>
      <c r="AA2978" s="206"/>
      <c r="AB2978" s="189" t="n">
        <f aca="false">IF(AA2978="SI",X2978,0)</f>
        <v>0</v>
      </c>
      <c r="AC2978" s="207"/>
      <c r="AD2978" s="207"/>
      <c r="AE2978" s="207"/>
      <c r="AF2978" s="207"/>
      <c r="AG2978" s="207"/>
      <c r="AH2978" s="208"/>
    </row>
    <row r="2979" customFormat="false" ht="13.5" hidden="false" customHeight="true" outlineLevel="0" collapsed="false">
      <c r="A2979" s="22" t="n">
        <v>2978</v>
      </c>
      <c r="B2979" s="180"/>
      <c r="C2979" s="22"/>
      <c r="D2979" s="22"/>
      <c r="E2979" s="22"/>
      <c r="F2979" s="22"/>
      <c r="G2979" s="22"/>
      <c r="H2979" s="183"/>
      <c r="I2979" s="183"/>
      <c r="J2979" s="22"/>
      <c r="K2979" s="191" t="e">
        <f aca="false">VLOOKUP('Altri Costi'!J2979,Legenda!$D$1:$F$258,2)</f>
        <v>#N/A</v>
      </c>
      <c r="L2979" s="22"/>
      <c r="M2979" s="22"/>
      <c r="N2979" s="203"/>
      <c r="O2979" s="183"/>
      <c r="P2979" s="22"/>
      <c r="Q2979" s="203"/>
      <c r="R2979" s="183"/>
      <c r="S2979" s="184" t="n">
        <f aca="false">'Piano Finanziario Annuale'!$F$6</f>
        <v>0</v>
      </c>
      <c r="T2979" s="185" t="n">
        <v>0</v>
      </c>
      <c r="U2979" s="186"/>
      <c r="V2979" s="187" t="n">
        <f aca="false">(T2979*U2979)</f>
        <v>0</v>
      </c>
      <c r="W2979" s="185" t="n">
        <v>0</v>
      </c>
      <c r="X2979" s="185" t="n">
        <f aca="false">IF(OR(S2979="sì",S2979="forfettario 190"),SUM(T2979+W2979),SUM(T2979+V2979+W2979))</f>
        <v>0</v>
      </c>
      <c r="Y2979" s="205"/>
      <c r="Z2979" s="205"/>
      <c r="AA2979" s="206"/>
      <c r="AB2979" s="189" t="n">
        <f aca="false">IF(AA2979="SI",X2979,0)</f>
        <v>0</v>
      </c>
      <c r="AC2979" s="207"/>
      <c r="AD2979" s="207"/>
      <c r="AE2979" s="207"/>
      <c r="AF2979" s="207"/>
      <c r="AG2979" s="207"/>
      <c r="AH2979" s="208"/>
    </row>
    <row r="2980" customFormat="false" ht="13.5" hidden="false" customHeight="true" outlineLevel="0" collapsed="false">
      <c r="A2980" s="22" t="n">
        <v>2979</v>
      </c>
      <c r="B2980" s="180"/>
      <c r="C2980" s="22"/>
      <c r="D2980" s="22"/>
      <c r="E2980" s="22"/>
      <c r="F2980" s="22"/>
      <c r="G2980" s="22"/>
      <c r="H2980" s="183"/>
      <c r="I2980" s="183"/>
      <c r="J2980" s="22"/>
      <c r="K2980" s="191" t="e">
        <f aca="false">VLOOKUP('Altri Costi'!J2980,Legenda!$D$1:$F$258,2)</f>
        <v>#N/A</v>
      </c>
      <c r="L2980" s="22"/>
      <c r="M2980" s="22"/>
      <c r="N2980" s="203"/>
      <c r="O2980" s="183"/>
      <c r="P2980" s="22"/>
      <c r="Q2980" s="203"/>
      <c r="R2980" s="183"/>
      <c r="S2980" s="184" t="n">
        <f aca="false">'Piano Finanziario Annuale'!$F$6</f>
        <v>0</v>
      </c>
      <c r="T2980" s="185" t="n">
        <v>0</v>
      </c>
      <c r="U2980" s="186"/>
      <c r="V2980" s="187" t="n">
        <f aca="false">(T2980*U2980)</f>
        <v>0</v>
      </c>
      <c r="W2980" s="185" t="n">
        <v>0</v>
      </c>
      <c r="X2980" s="185" t="n">
        <f aca="false">IF(OR(S2980="sì",S2980="forfettario 190"),SUM(T2980+W2980),SUM(T2980+V2980+W2980))</f>
        <v>0</v>
      </c>
      <c r="Y2980" s="205"/>
      <c r="Z2980" s="205"/>
      <c r="AA2980" s="206"/>
      <c r="AB2980" s="189" t="n">
        <f aca="false">IF(AA2980="SI",X2980,0)</f>
        <v>0</v>
      </c>
      <c r="AC2980" s="207"/>
      <c r="AD2980" s="207"/>
      <c r="AE2980" s="207"/>
      <c r="AF2980" s="207"/>
      <c r="AG2980" s="207"/>
      <c r="AH2980" s="208"/>
    </row>
    <row r="2981" customFormat="false" ht="13.5" hidden="false" customHeight="true" outlineLevel="0" collapsed="false">
      <c r="A2981" s="22" t="n">
        <v>2980</v>
      </c>
      <c r="B2981" s="180"/>
      <c r="C2981" s="22"/>
      <c r="D2981" s="22"/>
      <c r="E2981" s="22"/>
      <c r="F2981" s="22"/>
      <c r="G2981" s="22"/>
      <c r="H2981" s="183"/>
      <c r="I2981" s="183"/>
      <c r="J2981" s="22"/>
      <c r="K2981" s="191" t="e">
        <f aca="false">VLOOKUP('Altri Costi'!J2981,Legenda!$D$1:$F$258,2)</f>
        <v>#N/A</v>
      </c>
      <c r="L2981" s="22"/>
      <c r="M2981" s="22"/>
      <c r="N2981" s="203"/>
      <c r="O2981" s="183"/>
      <c r="P2981" s="22"/>
      <c r="Q2981" s="203"/>
      <c r="R2981" s="183"/>
      <c r="S2981" s="184" t="n">
        <f aca="false">'Piano Finanziario Annuale'!$F$6</f>
        <v>0</v>
      </c>
      <c r="T2981" s="185" t="n">
        <v>0</v>
      </c>
      <c r="U2981" s="186"/>
      <c r="V2981" s="187" t="n">
        <f aca="false">(T2981*U2981)</f>
        <v>0</v>
      </c>
      <c r="W2981" s="185" t="n">
        <v>0</v>
      </c>
      <c r="X2981" s="185" t="n">
        <f aca="false">IF(OR(S2981="sì",S2981="forfettario 190"),SUM(T2981+W2981),SUM(T2981+V2981+W2981))</f>
        <v>0</v>
      </c>
      <c r="Y2981" s="205"/>
      <c r="Z2981" s="205"/>
      <c r="AA2981" s="206"/>
      <c r="AB2981" s="189" t="n">
        <f aca="false">IF(AA2981="SI",X2981,0)</f>
        <v>0</v>
      </c>
      <c r="AC2981" s="207"/>
      <c r="AD2981" s="207"/>
      <c r="AE2981" s="207"/>
      <c r="AF2981" s="207"/>
      <c r="AG2981" s="207"/>
      <c r="AH2981" s="208"/>
    </row>
    <row r="2982" customFormat="false" ht="13.5" hidden="false" customHeight="true" outlineLevel="0" collapsed="false">
      <c r="A2982" s="22" t="n">
        <v>2981</v>
      </c>
      <c r="B2982" s="180"/>
      <c r="C2982" s="22"/>
      <c r="D2982" s="22"/>
      <c r="E2982" s="22"/>
      <c r="F2982" s="22"/>
      <c r="G2982" s="22"/>
      <c r="H2982" s="183"/>
      <c r="I2982" s="183"/>
      <c r="J2982" s="22"/>
      <c r="K2982" s="191" t="e">
        <f aca="false">VLOOKUP('Altri Costi'!J2982,Legenda!$D$1:$F$258,2)</f>
        <v>#N/A</v>
      </c>
      <c r="L2982" s="22"/>
      <c r="M2982" s="22"/>
      <c r="N2982" s="203"/>
      <c r="O2982" s="183"/>
      <c r="P2982" s="22"/>
      <c r="Q2982" s="203"/>
      <c r="R2982" s="183"/>
      <c r="S2982" s="184" t="n">
        <f aca="false">'Piano Finanziario Annuale'!$F$6</f>
        <v>0</v>
      </c>
      <c r="T2982" s="185" t="n">
        <v>0</v>
      </c>
      <c r="U2982" s="186"/>
      <c r="V2982" s="187" t="n">
        <f aca="false">(T2982*U2982)</f>
        <v>0</v>
      </c>
      <c r="W2982" s="185" t="n">
        <v>0</v>
      </c>
      <c r="X2982" s="185" t="n">
        <f aca="false">IF(OR(S2982="sì",S2982="forfettario 190"),SUM(T2982+W2982),SUM(T2982+V2982+W2982))</f>
        <v>0</v>
      </c>
      <c r="Y2982" s="205"/>
      <c r="Z2982" s="205"/>
      <c r="AA2982" s="206"/>
      <c r="AB2982" s="189" t="n">
        <f aca="false">IF(AA2982="SI",X2982,0)</f>
        <v>0</v>
      </c>
      <c r="AC2982" s="207"/>
      <c r="AD2982" s="207"/>
      <c r="AE2982" s="207"/>
      <c r="AF2982" s="207"/>
      <c r="AG2982" s="207"/>
      <c r="AH2982" s="208"/>
    </row>
    <row r="2983" customFormat="false" ht="13.5" hidden="false" customHeight="true" outlineLevel="0" collapsed="false">
      <c r="A2983" s="22" t="n">
        <v>2982</v>
      </c>
      <c r="B2983" s="180"/>
      <c r="C2983" s="22"/>
      <c r="D2983" s="22"/>
      <c r="E2983" s="22"/>
      <c r="F2983" s="22"/>
      <c r="G2983" s="22"/>
      <c r="H2983" s="183"/>
      <c r="I2983" s="183"/>
      <c r="J2983" s="22"/>
      <c r="K2983" s="191" t="e">
        <f aca="false">VLOOKUP('Altri Costi'!J2983,Legenda!$D$1:$F$258,2)</f>
        <v>#N/A</v>
      </c>
      <c r="L2983" s="22"/>
      <c r="M2983" s="22"/>
      <c r="N2983" s="203"/>
      <c r="O2983" s="183"/>
      <c r="P2983" s="22"/>
      <c r="Q2983" s="203"/>
      <c r="R2983" s="183"/>
      <c r="S2983" s="184" t="n">
        <f aca="false">'Piano Finanziario Annuale'!$F$6</f>
        <v>0</v>
      </c>
      <c r="T2983" s="185" t="n">
        <v>0</v>
      </c>
      <c r="U2983" s="186"/>
      <c r="V2983" s="187" t="n">
        <f aca="false">(T2983*U2983)</f>
        <v>0</v>
      </c>
      <c r="W2983" s="185" t="n">
        <v>0</v>
      </c>
      <c r="X2983" s="185" t="n">
        <f aca="false">IF(OR(S2983="sì",S2983="forfettario 190"),SUM(T2983+W2983),SUM(T2983+V2983+W2983))</f>
        <v>0</v>
      </c>
      <c r="Y2983" s="205"/>
      <c r="Z2983" s="205"/>
      <c r="AA2983" s="206"/>
      <c r="AB2983" s="189" t="n">
        <f aca="false">IF(AA2983="SI",X2983,0)</f>
        <v>0</v>
      </c>
      <c r="AC2983" s="207"/>
      <c r="AD2983" s="207"/>
      <c r="AE2983" s="207"/>
      <c r="AF2983" s="207"/>
      <c r="AG2983" s="207"/>
      <c r="AH2983" s="208"/>
    </row>
    <row r="2984" customFormat="false" ht="13.5" hidden="false" customHeight="true" outlineLevel="0" collapsed="false">
      <c r="A2984" s="22" t="n">
        <v>2983</v>
      </c>
      <c r="B2984" s="180"/>
      <c r="C2984" s="22"/>
      <c r="D2984" s="22"/>
      <c r="E2984" s="22"/>
      <c r="F2984" s="22"/>
      <c r="G2984" s="22"/>
      <c r="H2984" s="183"/>
      <c r="I2984" s="183"/>
      <c r="J2984" s="22"/>
      <c r="K2984" s="191" t="e">
        <f aca="false">VLOOKUP('Altri Costi'!J2984,Legenda!$D$1:$F$258,2)</f>
        <v>#N/A</v>
      </c>
      <c r="L2984" s="22"/>
      <c r="M2984" s="22"/>
      <c r="N2984" s="203"/>
      <c r="O2984" s="183"/>
      <c r="P2984" s="22"/>
      <c r="Q2984" s="203"/>
      <c r="R2984" s="183"/>
      <c r="S2984" s="184" t="n">
        <f aca="false">'Piano Finanziario Annuale'!$F$6</f>
        <v>0</v>
      </c>
      <c r="T2984" s="185" t="n">
        <v>0</v>
      </c>
      <c r="U2984" s="186"/>
      <c r="V2984" s="187" t="n">
        <f aca="false">(T2984*U2984)</f>
        <v>0</v>
      </c>
      <c r="W2984" s="185" t="n">
        <v>0</v>
      </c>
      <c r="X2984" s="185" t="n">
        <f aca="false">IF(OR(S2984="sì",S2984="forfettario 190"),SUM(T2984+W2984),SUM(T2984+V2984+W2984))</f>
        <v>0</v>
      </c>
      <c r="Y2984" s="205"/>
      <c r="Z2984" s="205"/>
      <c r="AA2984" s="206"/>
      <c r="AB2984" s="189" t="n">
        <f aca="false">IF(AA2984="SI",X2984,0)</f>
        <v>0</v>
      </c>
      <c r="AC2984" s="207"/>
      <c r="AD2984" s="207"/>
      <c r="AE2984" s="207"/>
      <c r="AF2984" s="207"/>
      <c r="AG2984" s="207"/>
      <c r="AH2984" s="208"/>
    </row>
    <row r="2985" customFormat="false" ht="13.5" hidden="false" customHeight="true" outlineLevel="0" collapsed="false">
      <c r="A2985" s="22" t="n">
        <v>2984</v>
      </c>
      <c r="B2985" s="180"/>
      <c r="C2985" s="22"/>
      <c r="D2985" s="22"/>
      <c r="E2985" s="22"/>
      <c r="F2985" s="22"/>
      <c r="G2985" s="22"/>
      <c r="H2985" s="183"/>
      <c r="I2985" s="183"/>
      <c r="J2985" s="22"/>
      <c r="K2985" s="191" t="e">
        <f aca="false">VLOOKUP('Altri Costi'!J2985,Legenda!$D$1:$F$258,2)</f>
        <v>#N/A</v>
      </c>
      <c r="L2985" s="22"/>
      <c r="M2985" s="22"/>
      <c r="N2985" s="203"/>
      <c r="O2985" s="183"/>
      <c r="P2985" s="22"/>
      <c r="Q2985" s="203"/>
      <c r="R2985" s="183"/>
      <c r="S2985" s="184" t="n">
        <f aca="false">'Piano Finanziario Annuale'!$F$6</f>
        <v>0</v>
      </c>
      <c r="T2985" s="185" t="n">
        <v>0</v>
      </c>
      <c r="U2985" s="186"/>
      <c r="V2985" s="187" t="n">
        <f aca="false">(T2985*U2985)</f>
        <v>0</v>
      </c>
      <c r="W2985" s="185" t="n">
        <v>0</v>
      </c>
      <c r="X2985" s="185" t="n">
        <f aca="false">IF(OR(S2985="sì",S2985="forfettario 190"),SUM(T2985+W2985),SUM(T2985+V2985+W2985))</f>
        <v>0</v>
      </c>
      <c r="Y2985" s="205"/>
      <c r="Z2985" s="205"/>
      <c r="AA2985" s="206"/>
      <c r="AB2985" s="189" t="n">
        <f aca="false">IF(AA2985="SI",X2985,0)</f>
        <v>0</v>
      </c>
      <c r="AC2985" s="207"/>
      <c r="AD2985" s="207"/>
      <c r="AE2985" s="207"/>
      <c r="AF2985" s="207"/>
      <c r="AG2985" s="207"/>
      <c r="AH2985" s="208"/>
    </row>
    <row r="2986" customFormat="false" ht="13.5" hidden="false" customHeight="true" outlineLevel="0" collapsed="false">
      <c r="A2986" s="22" t="n">
        <v>2985</v>
      </c>
      <c r="B2986" s="180"/>
      <c r="C2986" s="22"/>
      <c r="D2986" s="22"/>
      <c r="E2986" s="22"/>
      <c r="F2986" s="22"/>
      <c r="G2986" s="22"/>
      <c r="H2986" s="183"/>
      <c r="I2986" s="183"/>
      <c r="J2986" s="22"/>
      <c r="K2986" s="191" t="e">
        <f aca="false">VLOOKUP('Altri Costi'!J2986,Legenda!$D$1:$F$258,2)</f>
        <v>#N/A</v>
      </c>
      <c r="L2986" s="22"/>
      <c r="M2986" s="22"/>
      <c r="N2986" s="203"/>
      <c r="O2986" s="183"/>
      <c r="P2986" s="22"/>
      <c r="Q2986" s="203"/>
      <c r="R2986" s="183"/>
      <c r="S2986" s="184" t="n">
        <f aca="false">'Piano Finanziario Annuale'!$F$6</f>
        <v>0</v>
      </c>
      <c r="T2986" s="185" t="n">
        <v>0</v>
      </c>
      <c r="U2986" s="186"/>
      <c r="V2986" s="187" t="n">
        <f aca="false">(T2986*U2986)</f>
        <v>0</v>
      </c>
      <c r="W2986" s="185" t="n">
        <v>0</v>
      </c>
      <c r="X2986" s="185" t="n">
        <f aca="false">IF(OR(S2986="sì",S2986="forfettario 190"),SUM(T2986+W2986),SUM(T2986+V2986+W2986))</f>
        <v>0</v>
      </c>
      <c r="Y2986" s="205"/>
      <c r="Z2986" s="205"/>
      <c r="AA2986" s="206"/>
      <c r="AB2986" s="189" t="n">
        <f aca="false">IF(AA2986="SI",X2986,0)</f>
        <v>0</v>
      </c>
      <c r="AC2986" s="207"/>
      <c r="AD2986" s="207"/>
      <c r="AE2986" s="207"/>
      <c r="AF2986" s="207"/>
      <c r="AG2986" s="207"/>
      <c r="AH2986" s="208"/>
    </row>
    <row r="2987" customFormat="false" ht="13.5" hidden="false" customHeight="true" outlineLevel="0" collapsed="false">
      <c r="A2987" s="22" t="n">
        <v>2986</v>
      </c>
      <c r="B2987" s="180"/>
      <c r="C2987" s="22"/>
      <c r="D2987" s="22"/>
      <c r="E2987" s="22"/>
      <c r="F2987" s="22"/>
      <c r="G2987" s="22"/>
      <c r="H2987" s="183"/>
      <c r="I2987" s="183"/>
      <c r="J2987" s="22"/>
      <c r="K2987" s="191" t="e">
        <f aca="false">VLOOKUP('Altri Costi'!J2987,Legenda!$D$1:$F$258,2)</f>
        <v>#N/A</v>
      </c>
      <c r="L2987" s="22"/>
      <c r="M2987" s="22"/>
      <c r="N2987" s="203"/>
      <c r="O2987" s="183"/>
      <c r="P2987" s="22"/>
      <c r="Q2987" s="203"/>
      <c r="R2987" s="183"/>
      <c r="S2987" s="184" t="n">
        <f aca="false">'Piano Finanziario Annuale'!$F$6</f>
        <v>0</v>
      </c>
      <c r="T2987" s="185" t="n">
        <v>0</v>
      </c>
      <c r="U2987" s="186"/>
      <c r="V2987" s="187" t="n">
        <f aca="false">(T2987*U2987)</f>
        <v>0</v>
      </c>
      <c r="W2987" s="185" t="n">
        <v>0</v>
      </c>
      <c r="X2987" s="185" t="n">
        <f aca="false">IF(OR(S2987="sì",S2987="forfettario 190"),SUM(T2987+W2987),SUM(T2987+V2987+W2987))</f>
        <v>0</v>
      </c>
      <c r="Y2987" s="205"/>
      <c r="Z2987" s="205"/>
      <c r="AA2987" s="206"/>
      <c r="AB2987" s="189" t="n">
        <f aca="false">IF(AA2987="SI",X2987,0)</f>
        <v>0</v>
      </c>
      <c r="AC2987" s="207"/>
      <c r="AD2987" s="207"/>
      <c r="AE2987" s="207"/>
      <c r="AF2987" s="207"/>
      <c r="AG2987" s="207"/>
      <c r="AH2987" s="208"/>
    </row>
    <row r="2988" customFormat="false" ht="13.5" hidden="false" customHeight="true" outlineLevel="0" collapsed="false">
      <c r="A2988" s="22" t="n">
        <v>2987</v>
      </c>
      <c r="B2988" s="180"/>
      <c r="C2988" s="22"/>
      <c r="D2988" s="22"/>
      <c r="E2988" s="22"/>
      <c r="F2988" s="22"/>
      <c r="G2988" s="22"/>
      <c r="H2988" s="183"/>
      <c r="I2988" s="183"/>
      <c r="J2988" s="22"/>
      <c r="K2988" s="191" t="e">
        <f aca="false">VLOOKUP('Altri Costi'!J2988,Legenda!$D$1:$F$258,2)</f>
        <v>#N/A</v>
      </c>
      <c r="L2988" s="22"/>
      <c r="M2988" s="22"/>
      <c r="N2988" s="203"/>
      <c r="O2988" s="183"/>
      <c r="P2988" s="22"/>
      <c r="Q2988" s="203"/>
      <c r="R2988" s="183"/>
      <c r="S2988" s="184" t="n">
        <f aca="false">'Piano Finanziario Annuale'!$F$6</f>
        <v>0</v>
      </c>
      <c r="T2988" s="185" t="n">
        <v>0</v>
      </c>
      <c r="U2988" s="186"/>
      <c r="V2988" s="187" t="n">
        <f aca="false">(T2988*U2988)</f>
        <v>0</v>
      </c>
      <c r="W2988" s="185" t="n">
        <v>0</v>
      </c>
      <c r="X2988" s="185" t="n">
        <f aca="false">IF(OR(S2988="sì",S2988="forfettario 190"),SUM(T2988+W2988),SUM(T2988+V2988+W2988))</f>
        <v>0</v>
      </c>
      <c r="Y2988" s="205"/>
      <c r="Z2988" s="205"/>
      <c r="AA2988" s="206"/>
      <c r="AB2988" s="189" t="n">
        <f aca="false">IF(AA2988="SI",X2988,0)</f>
        <v>0</v>
      </c>
      <c r="AC2988" s="207"/>
      <c r="AD2988" s="207"/>
      <c r="AE2988" s="207"/>
      <c r="AF2988" s="207"/>
      <c r="AG2988" s="207"/>
      <c r="AH2988" s="208"/>
    </row>
    <row r="2989" customFormat="false" ht="13.5" hidden="false" customHeight="true" outlineLevel="0" collapsed="false">
      <c r="A2989" s="22" t="n">
        <v>2988</v>
      </c>
      <c r="B2989" s="180"/>
      <c r="C2989" s="22"/>
      <c r="D2989" s="22"/>
      <c r="E2989" s="22"/>
      <c r="F2989" s="22"/>
      <c r="G2989" s="22"/>
      <c r="H2989" s="183"/>
      <c r="I2989" s="183"/>
      <c r="J2989" s="22"/>
      <c r="K2989" s="191" t="e">
        <f aca="false">VLOOKUP('Altri Costi'!J2989,Legenda!$D$1:$F$258,2)</f>
        <v>#N/A</v>
      </c>
      <c r="L2989" s="22"/>
      <c r="M2989" s="22"/>
      <c r="N2989" s="203"/>
      <c r="O2989" s="183"/>
      <c r="P2989" s="22"/>
      <c r="Q2989" s="203"/>
      <c r="R2989" s="183"/>
      <c r="S2989" s="184" t="n">
        <f aca="false">'Piano Finanziario Annuale'!$F$6</f>
        <v>0</v>
      </c>
      <c r="T2989" s="185" t="n">
        <v>0</v>
      </c>
      <c r="U2989" s="186"/>
      <c r="V2989" s="187" t="n">
        <f aca="false">(T2989*U2989)</f>
        <v>0</v>
      </c>
      <c r="W2989" s="185" t="n">
        <v>0</v>
      </c>
      <c r="X2989" s="185" t="n">
        <f aca="false">IF(OR(S2989="sì",S2989="forfettario 190"),SUM(T2989+W2989),SUM(T2989+V2989+W2989))</f>
        <v>0</v>
      </c>
      <c r="Y2989" s="205"/>
      <c r="Z2989" s="205"/>
      <c r="AA2989" s="206"/>
      <c r="AB2989" s="189" t="n">
        <f aca="false">IF(AA2989="SI",X2989,0)</f>
        <v>0</v>
      </c>
      <c r="AC2989" s="207"/>
      <c r="AD2989" s="207"/>
      <c r="AE2989" s="207"/>
      <c r="AF2989" s="207"/>
      <c r="AG2989" s="207"/>
      <c r="AH2989" s="208"/>
    </row>
    <row r="2990" customFormat="false" ht="13.5" hidden="false" customHeight="true" outlineLevel="0" collapsed="false">
      <c r="A2990" s="22" t="n">
        <v>2989</v>
      </c>
      <c r="B2990" s="180"/>
      <c r="C2990" s="22"/>
      <c r="D2990" s="22"/>
      <c r="E2990" s="22"/>
      <c r="F2990" s="22"/>
      <c r="G2990" s="22"/>
      <c r="H2990" s="183"/>
      <c r="I2990" s="183"/>
      <c r="J2990" s="22"/>
      <c r="K2990" s="191" t="e">
        <f aca="false">VLOOKUP('Altri Costi'!J2990,Legenda!$D$1:$F$258,2)</f>
        <v>#N/A</v>
      </c>
      <c r="L2990" s="22"/>
      <c r="M2990" s="22"/>
      <c r="N2990" s="203"/>
      <c r="O2990" s="183"/>
      <c r="P2990" s="22"/>
      <c r="Q2990" s="203"/>
      <c r="R2990" s="183"/>
      <c r="S2990" s="184" t="n">
        <f aca="false">'Piano Finanziario Annuale'!$F$6</f>
        <v>0</v>
      </c>
      <c r="T2990" s="185" t="n">
        <v>0</v>
      </c>
      <c r="U2990" s="186"/>
      <c r="V2990" s="187" t="n">
        <f aca="false">(T2990*U2990)</f>
        <v>0</v>
      </c>
      <c r="W2990" s="185" t="n">
        <v>0</v>
      </c>
      <c r="X2990" s="185" t="n">
        <f aca="false">IF(OR(S2990="sì",S2990="forfettario 190"),SUM(T2990+W2990),SUM(T2990+V2990+W2990))</f>
        <v>0</v>
      </c>
      <c r="Y2990" s="205"/>
      <c r="Z2990" s="205"/>
      <c r="AA2990" s="206"/>
      <c r="AB2990" s="189" t="n">
        <f aca="false">IF(AA2990="SI",X2990,0)</f>
        <v>0</v>
      </c>
      <c r="AC2990" s="207"/>
      <c r="AD2990" s="207"/>
      <c r="AE2990" s="207"/>
      <c r="AF2990" s="207"/>
      <c r="AG2990" s="207"/>
      <c r="AH2990" s="208"/>
    </row>
    <row r="2991" customFormat="false" ht="13.5" hidden="false" customHeight="true" outlineLevel="0" collapsed="false">
      <c r="A2991" s="22" t="n">
        <v>2990</v>
      </c>
      <c r="B2991" s="180"/>
      <c r="C2991" s="22"/>
      <c r="D2991" s="22"/>
      <c r="E2991" s="22"/>
      <c r="F2991" s="22"/>
      <c r="G2991" s="22"/>
      <c r="H2991" s="183"/>
      <c r="I2991" s="183"/>
      <c r="J2991" s="22"/>
      <c r="K2991" s="191" t="e">
        <f aca="false">VLOOKUP('Altri Costi'!J2991,Legenda!$D$1:$F$258,2)</f>
        <v>#N/A</v>
      </c>
      <c r="L2991" s="22"/>
      <c r="M2991" s="22"/>
      <c r="N2991" s="203"/>
      <c r="O2991" s="183"/>
      <c r="P2991" s="22"/>
      <c r="Q2991" s="203"/>
      <c r="R2991" s="183"/>
      <c r="S2991" s="184" t="n">
        <f aca="false">'Piano Finanziario Annuale'!$F$6</f>
        <v>0</v>
      </c>
      <c r="T2991" s="185" t="n">
        <v>0</v>
      </c>
      <c r="U2991" s="186"/>
      <c r="V2991" s="187" t="n">
        <f aca="false">(T2991*U2991)</f>
        <v>0</v>
      </c>
      <c r="W2991" s="185" t="n">
        <v>0</v>
      </c>
      <c r="X2991" s="185" t="n">
        <f aca="false">IF(OR(S2991="sì",S2991="forfettario 190"),SUM(T2991+W2991),SUM(T2991+V2991+W2991))</f>
        <v>0</v>
      </c>
      <c r="Y2991" s="205"/>
      <c r="Z2991" s="205"/>
      <c r="AA2991" s="206"/>
      <c r="AB2991" s="189" t="n">
        <f aca="false">IF(AA2991="SI",X2991,0)</f>
        <v>0</v>
      </c>
      <c r="AC2991" s="207"/>
      <c r="AD2991" s="207"/>
      <c r="AE2991" s="207"/>
      <c r="AF2991" s="207"/>
      <c r="AG2991" s="207"/>
      <c r="AH2991" s="208"/>
    </row>
    <row r="2992" customFormat="false" ht="13.5" hidden="false" customHeight="true" outlineLevel="0" collapsed="false">
      <c r="A2992" s="22" t="n">
        <v>2991</v>
      </c>
      <c r="B2992" s="180"/>
      <c r="C2992" s="22"/>
      <c r="D2992" s="22"/>
      <c r="E2992" s="22"/>
      <c r="F2992" s="22"/>
      <c r="G2992" s="22"/>
      <c r="H2992" s="183"/>
      <c r="I2992" s="183"/>
      <c r="J2992" s="22"/>
      <c r="K2992" s="191" t="e">
        <f aca="false">VLOOKUP('Altri Costi'!J2992,Legenda!$D$1:$F$258,2)</f>
        <v>#N/A</v>
      </c>
      <c r="L2992" s="22"/>
      <c r="M2992" s="22"/>
      <c r="N2992" s="203"/>
      <c r="O2992" s="183"/>
      <c r="P2992" s="22"/>
      <c r="Q2992" s="203"/>
      <c r="R2992" s="183"/>
      <c r="S2992" s="184" t="n">
        <f aca="false">'Piano Finanziario Annuale'!$F$6</f>
        <v>0</v>
      </c>
      <c r="T2992" s="185" t="n">
        <v>0</v>
      </c>
      <c r="U2992" s="186"/>
      <c r="V2992" s="187" t="n">
        <f aca="false">(T2992*U2992)</f>
        <v>0</v>
      </c>
      <c r="W2992" s="185" t="n">
        <v>0</v>
      </c>
      <c r="X2992" s="185" t="n">
        <f aca="false">IF(OR(S2992="sì",S2992="forfettario 190"),SUM(T2992+W2992),SUM(T2992+V2992+W2992))</f>
        <v>0</v>
      </c>
      <c r="Y2992" s="205"/>
      <c r="Z2992" s="205"/>
      <c r="AA2992" s="206"/>
      <c r="AB2992" s="189" t="n">
        <f aca="false">IF(AA2992="SI",X2992,0)</f>
        <v>0</v>
      </c>
      <c r="AC2992" s="207"/>
      <c r="AD2992" s="207"/>
      <c r="AE2992" s="207"/>
      <c r="AF2992" s="207"/>
      <c r="AG2992" s="207"/>
      <c r="AH2992" s="208"/>
    </row>
    <row r="2993" customFormat="false" ht="13.5" hidden="false" customHeight="true" outlineLevel="0" collapsed="false">
      <c r="A2993" s="22" t="n">
        <v>2992</v>
      </c>
      <c r="B2993" s="180"/>
      <c r="C2993" s="22"/>
      <c r="D2993" s="22"/>
      <c r="E2993" s="22"/>
      <c r="F2993" s="22"/>
      <c r="G2993" s="22"/>
      <c r="H2993" s="183"/>
      <c r="I2993" s="183"/>
      <c r="J2993" s="22"/>
      <c r="K2993" s="191" t="e">
        <f aca="false">VLOOKUP('Altri Costi'!J2993,Legenda!$D$1:$F$258,2)</f>
        <v>#N/A</v>
      </c>
      <c r="L2993" s="22"/>
      <c r="M2993" s="22"/>
      <c r="N2993" s="203"/>
      <c r="O2993" s="183"/>
      <c r="P2993" s="22"/>
      <c r="Q2993" s="203"/>
      <c r="R2993" s="183"/>
      <c r="S2993" s="184" t="n">
        <f aca="false">'Piano Finanziario Annuale'!$F$6</f>
        <v>0</v>
      </c>
      <c r="T2993" s="185" t="n">
        <v>0</v>
      </c>
      <c r="U2993" s="186"/>
      <c r="V2993" s="187" t="n">
        <f aca="false">(T2993*U2993)</f>
        <v>0</v>
      </c>
      <c r="W2993" s="185" t="n">
        <v>0</v>
      </c>
      <c r="X2993" s="185" t="n">
        <f aca="false">IF(OR(S2993="sì",S2993="forfettario 190"),SUM(T2993+W2993),SUM(T2993+V2993+W2993))</f>
        <v>0</v>
      </c>
      <c r="Y2993" s="205"/>
      <c r="Z2993" s="205"/>
      <c r="AA2993" s="206"/>
      <c r="AB2993" s="189" t="n">
        <f aca="false">IF(AA2993="SI",X2993,0)</f>
        <v>0</v>
      </c>
      <c r="AC2993" s="207"/>
      <c r="AD2993" s="207"/>
      <c r="AE2993" s="207"/>
      <c r="AF2993" s="207"/>
      <c r="AG2993" s="207"/>
      <c r="AH2993" s="208"/>
    </row>
    <row r="2994" customFormat="false" ht="13.5" hidden="false" customHeight="true" outlineLevel="0" collapsed="false">
      <c r="A2994" s="22" t="n">
        <v>2993</v>
      </c>
      <c r="B2994" s="180"/>
      <c r="C2994" s="22"/>
      <c r="D2994" s="22"/>
      <c r="E2994" s="22"/>
      <c r="F2994" s="22"/>
      <c r="G2994" s="22"/>
      <c r="H2994" s="183"/>
      <c r="I2994" s="183"/>
      <c r="J2994" s="22"/>
      <c r="K2994" s="191" t="e">
        <f aca="false">VLOOKUP('Altri Costi'!J2994,Legenda!$D$1:$F$258,2)</f>
        <v>#N/A</v>
      </c>
      <c r="L2994" s="22"/>
      <c r="M2994" s="22"/>
      <c r="N2994" s="203"/>
      <c r="O2994" s="183"/>
      <c r="P2994" s="22"/>
      <c r="Q2994" s="203"/>
      <c r="R2994" s="183"/>
      <c r="S2994" s="184" t="n">
        <f aca="false">'Piano Finanziario Annuale'!$F$6</f>
        <v>0</v>
      </c>
      <c r="T2994" s="185" t="n">
        <v>0</v>
      </c>
      <c r="U2994" s="186"/>
      <c r="V2994" s="187" t="n">
        <f aca="false">(T2994*U2994)</f>
        <v>0</v>
      </c>
      <c r="W2994" s="185" t="n">
        <v>0</v>
      </c>
      <c r="X2994" s="185" t="n">
        <f aca="false">IF(OR(S2994="sì",S2994="forfettario 190"),SUM(T2994+W2994),SUM(T2994+V2994+W2994))</f>
        <v>0</v>
      </c>
      <c r="Y2994" s="205"/>
      <c r="Z2994" s="205"/>
      <c r="AA2994" s="206"/>
      <c r="AB2994" s="189" t="n">
        <f aca="false">IF(AA2994="SI",X2994,0)</f>
        <v>0</v>
      </c>
      <c r="AC2994" s="207"/>
      <c r="AD2994" s="207"/>
      <c r="AE2994" s="207"/>
      <c r="AF2994" s="207"/>
      <c r="AG2994" s="207"/>
      <c r="AH2994" s="208"/>
    </row>
    <row r="2995" customFormat="false" ht="13.5" hidden="false" customHeight="true" outlineLevel="0" collapsed="false">
      <c r="A2995" s="22" t="n">
        <v>2994</v>
      </c>
      <c r="B2995" s="180"/>
      <c r="C2995" s="22"/>
      <c r="D2995" s="22"/>
      <c r="E2995" s="22"/>
      <c r="F2995" s="22"/>
      <c r="G2995" s="22"/>
      <c r="H2995" s="183"/>
      <c r="I2995" s="183"/>
      <c r="J2995" s="22"/>
      <c r="K2995" s="191" t="e">
        <f aca="false">VLOOKUP('Altri Costi'!J2995,Legenda!$D$1:$F$258,2)</f>
        <v>#N/A</v>
      </c>
      <c r="L2995" s="22"/>
      <c r="M2995" s="22"/>
      <c r="N2995" s="203"/>
      <c r="O2995" s="183"/>
      <c r="P2995" s="22"/>
      <c r="Q2995" s="203"/>
      <c r="R2995" s="183"/>
      <c r="S2995" s="184" t="n">
        <f aca="false">'Piano Finanziario Annuale'!$F$6</f>
        <v>0</v>
      </c>
      <c r="T2995" s="185" t="n">
        <v>0</v>
      </c>
      <c r="U2995" s="186"/>
      <c r="V2995" s="187" t="n">
        <f aca="false">(T2995*U2995)</f>
        <v>0</v>
      </c>
      <c r="W2995" s="185" t="n">
        <v>0</v>
      </c>
      <c r="X2995" s="185" t="n">
        <f aca="false">IF(OR(S2995="sì",S2995="forfettario 190"),SUM(T2995+W2995),SUM(T2995+V2995+W2995))</f>
        <v>0</v>
      </c>
      <c r="Y2995" s="205"/>
      <c r="Z2995" s="205"/>
      <c r="AA2995" s="206"/>
      <c r="AB2995" s="189" t="n">
        <f aca="false">IF(AA2995="SI",X2995,0)</f>
        <v>0</v>
      </c>
      <c r="AC2995" s="207"/>
      <c r="AD2995" s="207"/>
      <c r="AE2995" s="207"/>
      <c r="AF2995" s="207"/>
      <c r="AG2995" s="207"/>
      <c r="AH2995" s="208"/>
    </row>
    <row r="2996" customFormat="false" ht="13.5" hidden="false" customHeight="true" outlineLevel="0" collapsed="false">
      <c r="A2996" s="22" t="n">
        <v>2995</v>
      </c>
      <c r="B2996" s="180"/>
      <c r="C2996" s="22"/>
      <c r="D2996" s="22"/>
      <c r="E2996" s="22"/>
      <c r="F2996" s="22"/>
      <c r="G2996" s="22"/>
      <c r="H2996" s="183"/>
      <c r="I2996" s="183"/>
      <c r="J2996" s="22"/>
      <c r="K2996" s="191" t="e">
        <f aca="false">VLOOKUP('Altri Costi'!J2996,Legenda!$D$1:$F$258,2)</f>
        <v>#N/A</v>
      </c>
      <c r="L2996" s="22"/>
      <c r="M2996" s="22"/>
      <c r="N2996" s="203"/>
      <c r="O2996" s="183"/>
      <c r="P2996" s="22"/>
      <c r="Q2996" s="203"/>
      <c r="R2996" s="183"/>
      <c r="S2996" s="184" t="n">
        <f aca="false">'Piano Finanziario Annuale'!$F$6</f>
        <v>0</v>
      </c>
      <c r="T2996" s="185" t="n">
        <v>0</v>
      </c>
      <c r="U2996" s="186"/>
      <c r="V2996" s="187" t="n">
        <f aca="false">(T2996*U2996)</f>
        <v>0</v>
      </c>
      <c r="W2996" s="185" t="n">
        <v>0</v>
      </c>
      <c r="X2996" s="185" t="n">
        <f aca="false">IF(OR(S2996="sì",S2996="forfettario 190"),SUM(T2996+W2996),SUM(T2996+V2996+W2996))</f>
        <v>0</v>
      </c>
      <c r="Y2996" s="205"/>
      <c r="Z2996" s="205"/>
      <c r="AA2996" s="206"/>
      <c r="AB2996" s="189" t="n">
        <f aca="false">IF(AA2996="SI",X2996,0)</f>
        <v>0</v>
      </c>
      <c r="AC2996" s="207"/>
      <c r="AD2996" s="207"/>
      <c r="AE2996" s="207"/>
      <c r="AF2996" s="207"/>
      <c r="AG2996" s="207"/>
      <c r="AH2996" s="208"/>
    </row>
    <row r="2997" customFormat="false" ht="13.5" hidden="false" customHeight="true" outlineLevel="0" collapsed="false">
      <c r="A2997" s="22" t="n">
        <v>2996</v>
      </c>
      <c r="B2997" s="180"/>
      <c r="C2997" s="22"/>
      <c r="D2997" s="22"/>
      <c r="E2997" s="22"/>
      <c r="F2997" s="22"/>
      <c r="G2997" s="22"/>
      <c r="H2997" s="183"/>
      <c r="I2997" s="183"/>
      <c r="J2997" s="22"/>
      <c r="K2997" s="191" t="e">
        <f aca="false">VLOOKUP('Altri Costi'!J2997,Legenda!$D$1:$F$258,2)</f>
        <v>#N/A</v>
      </c>
      <c r="L2997" s="22"/>
      <c r="M2997" s="22"/>
      <c r="N2997" s="203"/>
      <c r="O2997" s="183"/>
      <c r="P2997" s="22"/>
      <c r="Q2997" s="203"/>
      <c r="R2997" s="183"/>
      <c r="S2997" s="184" t="n">
        <f aca="false">'Piano Finanziario Annuale'!$F$6</f>
        <v>0</v>
      </c>
      <c r="T2997" s="185" t="n">
        <v>0</v>
      </c>
      <c r="U2997" s="186"/>
      <c r="V2997" s="187" t="n">
        <f aca="false">(T2997*U2997)</f>
        <v>0</v>
      </c>
      <c r="W2997" s="185" t="n">
        <v>0</v>
      </c>
      <c r="X2997" s="185" t="n">
        <f aca="false">IF(OR(S2997="sì",S2997="forfettario 190"),SUM(T2997+W2997),SUM(T2997+V2997+W2997))</f>
        <v>0</v>
      </c>
      <c r="Y2997" s="205"/>
      <c r="Z2997" s="205"/>
      <c r="AA2997" s="206"/>
      <c r="AB2997" s="189" t="n">
        <f aca="false">IF(AA2997="SI",X2997,0)</f>
        <v>0</v>
      </c>
      <c r="AC2997" s="207"/>
      <c r="AD2997" s="207"/>
      <c r="AE2997" s="207"/>
      <c r="AF2997" s="207"/>
      <c r="AG2997" s="207"/>
      <c r="AH2997" s="208"/>
    </row>
    <row r="2998" customFormat="false" ht="13.5" hidden="false" customHeight="true" outlineLevel="0" collapsed="false">
      <c r="A2998" s="22" t="n">
        <v>2997</v>
      </c>
      <c r="B2998" s="180"/>
      <c r="C2998" s="22"/>
      <c r="D2998" s="22"/>
      <c r="E2998" s="22"/>
      <c r="F2998" s="22"/>
      <c r="G2998" s="22"/>
      <c r="H2998" s="183"/>
      <c r="I2998" s="183"/>
      <c r="J2998" s="22"/>
      <c r="K2998" s="191" t="e">
        <f aca="false">VLOOKUP('Altri Costi'!J2998,Legenda!$D$1:$F$258,2)</f>
        <v>#N/A</v>
      </c>
      <c r="L2998" s="22"/>
      <c r="M2998" s="22"/>
      <c r="N2998" s="203"/>
      <c r="O2998" s="183"/>
      <c r="P2998" s="22"/>
      <c r="Q2998" s="203"/>
      <c r="R2998" s="183"/>
      <c r="S2998" s="184" t="n">
        <f aca="false">'Piano Finanziario Annuale'!$F$6</f>
        <v>0</v>
      </c>
      <c r="T2998" s="185" t="n">
        <v>0</v>
      </c>
      <c r="U2998" s="186"/>
      <c r="V2998" s="187" t="n">
        <f aca="false">(T2998*U2998)</f>
        <v>0</v>
      </c>
      <c r="W2998" s="185" t="n">
        <v>0</v>
      </c>
      <c r="X2998" s="185" t="n">
        <f aca="false">IF(OR(S2998="sì",S2998="forfettario 190"),SUM(T2998+W2998),SUM(T2998+V2998+W2998))</f>
        <v>0</v>
      </c>
      <c r="Y2998" s="205"/>
      <c r="Z2998" s="205"/>
      <c r="AA2998" s="206"/>
      <c r="AB2998" s="189" t="n">
        <f aca="false">IF(AA2998="SI",X2998,0)</f>
        <v>0</v>
      </c>
      <c r="AC2998" s="207"/>
      <c r="AD2998" s="207"/>
      <c r="AE2998" s="207"/>
      <c r="AF2998" s="207"/>
      <c r="AG2998" s="207"/>
      <c r="AH2998" s="208"/>
    </row>
    <row r="2999" customFormat="false" ht="13.5" hidden="false" customHeight="true" outlineLevel="0" collapsed="false">
      <c r="A2999" s="22" t="n">
        <v>2998</v>
      </c>
      <c r="B2999" s="180"/>
      <c r="C2999" s="22"/>
      <c r="D2999" s="22"/>
      <c r="E2999" s="22"/>
      <c r="F2999" s="22"/>
      <c r="G2999" s="22"/>
      <c r="H2999" s="183"/>
      <c r="I2999" s="183"/>
      <c r="J2999" s="22"/>
      <c r="K2999" s="191" t="e">
        <f aca="false">VLOOKUP('Altri Costi'!J2999,Legenda!$D$1:$F$258,2)</f>
        <v>#N/A</v>
      </c>
      <c r="L2999" s="22"/>
      <c r="M2999" s="22"/>
      <c r="N2999" s="203"/>
      <c r="O2999" s="183"/>
      <c r="P2999" s="22"/>
      <c r="Q2999" s="203"/>
      <c r="R2999" s="183"/>
      <c r="S2999" s="184" t="n">
        <f aca="false">'Piano Finanziario Annuale'!$F$6</f>
        <v>0</v>
      </c>
      <c r="T2999" s="185" t="n">
        <v>0</v>
      </c>
      <c r="U2999" s="186"/>
      <c r="V2999" s="187" t="n">
        <f aca="false">(T2999*U2999)</f>
        <v>0</v>
      </c>
      <c r="W2999" s="185" t="n">
        <v>0</v>
      </c>
      <c r="X2999" s="185" t="n">
        <f aca="false">IF(OR(S2999="sì",S2999="forfettario 190"),SUM(T2999+W2999),SUM(T2999+V2999+W2999))</f>
        <v>0</v>
      </c>
      <c r="Y2999" s="205"/>
      <c r="Z2999" s="205"/>
      <c r="AA2999" s="206"/>
      <c r="AB2999" s="189" t="n">
        <f aca="false">IF(AA2999="SI",X2999,0)</f>
        <v>0</v>
      </c>
      <c r="AC2999" s="207"/>
      <c r="AD2999" s="207"/>
      <c r="AE2999" s="207"/>
      <c r="AF2999" s="207"/>
      <c r="AG2999" s="207"/>
      <c r="AH2999" s="208"/>
    </row>
    <row r="3000" customFormat="false" ht="13.5" hidden="false" customHeight="true" outlineLevel="0" collapsed="false">
      <c r="A3000" s="22" t="n">
        <v>2999</v>
      </c>
      <c r="B3000" s="180"/>
      <c r="C3000" s="22"/>
      <c r="D3000" s="22"/>
      <c r="E3000" s="22"/>
      <c r="F3000" s="22"/>
      <c r="G3000" s="22"/>
      <c r="H3000" s="183"/>
      <c r="I3000" s="183"/>
      <c r="J3000" s="22"/>
      <c r="K3000" s="191" t="e">
        <f aca="false">VLOOKUP('Altri Costi'!J3000,Legenda!$D$1:$F$258,2)</f>
        <v>#N/A</v>
      </c>
      <c r="L3000" s="22"/>
      <c r="M3000" s="22"/>
      <c r="N3000" s="203"/>
      <c r="O3000" s="183"/>
      <c r="P3000" s="22"/>
      <c r="Q3000" s="203"/>
      <c r="R3000" s="183"/>
      <c r="S3000" s="184" t="n">
        <f aca="false">'Piano Finanziario Annuale'!$F$6</f>
        <v>0</v>
      </c>
      <c r="T3000" s="185" t="n">
        <v>0</v>
      </c>
      <c r="U3000" s="186"/>
      <c r="V3000" s="187" t="n">
        <f aca="false">(T3000*U3000)</f>
        <v>0</v>
      </c>
      <c r="W3000" s="185" t="n">
        <v>0</v>
      </c>
      <c r="X3000" s="185" t="n">
        <f aca="false">IF(OR(S3000="sì",S3000="forfettario 190"),SUM(T3000+W3000),SUM(T3000+V3000+W3000))</f>
        <v>0</v>
      </c>
      <c r="Y3000" s="205"/>
      <c r="Z3000" s="205"/>
      <c r="AA3000" s="206"/>
      <c r="AB3000" s="189" t="n">
        <f aca="false">IF(AA3000="SI",X3000,0)</f>
        <v>0</v>
      </c>
      <c r="AC3000" s="207"/>
      <c r="AD3000" s="207"/>
      <c r="AE3000" s="207"/>
      <c r="AF3000" s="207"/>
      <c r="AG3000" s="207"/>
      <c r="AH3000" s="208"/>
    </row>
    <row r="3001" customFormat="false" ht="13.5" hidden="false" customHeight="true" outlineLevel="0" collapsed="false">
      <c r="A3001" s="22" t="n">
        <v>3000</v>
      </c>
      <c r="B3001" s="180"/>
      <c r="C3001" s="22"/>
      <c r="D3001" s="22"/>
      <c r="E3001" s="22"/>
      <c r="F3001" s="22"/>
      <c r="G3001" s="22"/>
      <c r="H3001" s="183"/>
      <c r="I3001" s="183"/>
      <c r="J3001" s="22"/>
      <c r="K3001" s="191" t="e">
        <f aca="false">VLOOKUP('Altri Costi'!J3001,Legenda!$D$1:$F$258,2)</f>
        <v>#N/A</v>
      </c>
      <c r="L3001" s="22"/>
      <c r="M3001" s="22"/>
      <c r="N3001" s="203"/>
      <c r="O3001" s="183"/>
      <c r="P3001" s="22"/>
      <c r="Q3001" s="203"/>
      <c r="R3001" s="183"/>
      <c r="S3001" s="184" t="n">
        <f aca="false">'Piano Finanziario Annuale'!$F$6</f>
        <v>0</v>
      </c>
      <c r="T3001" s="185" t="n">
        <v>0</v>
      </c>
      <c r="U3001" s="186"/>
      <c r="V3001" s="187" t="n">
        <f aca="false">(T3001*U3001)</f>
        <v>0</v>
      </c>
      <c r="W3001" s="185" t="n">
        <v>0</v>
      </c>
      <c r="X3001" s="185" t="n">
        <f aca="false">IF(OR(S3001="sì",S3001="forfettario 190"),SUM(T3001+W3001),SUM(T3001+V3001+W3001))</f>
        <v>0</v>
      </c>
      <c r="Y3001" s="205"/>
      <c r="Z3001" s="205"/>
      <c r="AA3001" s="206"/>
      <c r="AB3001" s="189" t="n">
        <f aca="false">IF(AA3001="SI",X3001,0)</f>
        <v>0</v>
      </c>
      <c r="AC3001" s="207"/>
      <c r="AD3001" s="207"/>
      <c r="AE3001" s="207"/>
      <c r="AF3001" s="207"/>
      <c r="AG3001" s="207"/>
      <c r="AH3001" s="208"/>
    </row>
    <row r="3002" customFormat="false" ht="13.5" hidden="false" customHeight="true" outlineLevel="0" collapsed="false">
      <c r="A3002" s="22" t="n">
        <v>3001</v>
      </c>
      <c r="B3002" s="180"/>
      <c r="C3002" s="22"/>
      <c r="D3002" s="22"/>
      <c r="E3002" s="22"/>
      <c r="F3002" s="22"/>
      <c r="G3002" s="22"/>
      <c r="H3002" s="183"/>
      <c r="I3002" s="183"/>
      <c r="J3002" s="22"/>
      <c r="K3002" s="191" t="e">
        <f aca="false">VLOOKUP('Altri Costi'!J3002,Legenda!$D$1:$F$258,2)</f>
        <v>#N/A</v>
      </c>
      <c r="L3002" s="22"/>
      <c r="M3002" s="22"/>
      <c r="N3002" s="203"/>
      <c r="O3002" s="183"/>
      <c r="P3002" s="22"/>
      <c r="Q3002" s="203"/>
      <c r="R3002" s="183"/>
      <c r="S3002" s="184" t="n">
        <f aca="false">'Piano Finanziario Annuale'!$F$6</f>
        <v>0</v>
      </c>
      <c r="T3002" s="185" t="n">
        <v>0</v>
      </c>
      <c r="U3002" s="186"/>
      <c r="V3002" s="187" t="n">
        <f aca="false">(T3002*U3002)</f>
        <v>0</v>
      </c>
      <c r="W3002" s="185" t="n">
        <v>0</v>
      </c>
      <c r="X3002" s="185" t="n">
        <f aca="false">IF(OR(S3002="sì",S3002="forfettario 190"),SUM(T3002+W3002),SUM(T3002+V3002+W3002))</f>
        <v>0</v>
      </c>
      <c r="Y3002" s="205"/>
      <c r="Z3002" s="205"/>
      <c r="AA3002" s="206"/>
      <c r="AB3002" s="189" t="n">
        <f aca="false">IF(AA3002="SI",X3002,0)</f>
        <v>0</v>
      </c>
      <c r="AC3002" s="207"/>
      <c r="AD3002" s="207"/>
      <c r="AE3002" s="207"/>
      <c r="AF3002" s="207"/>
      <c r="AG3002" s="207"/>
      <c r="AH3002" s="208"/>
    </row>
    <row r="3003" customFormat="false" ht="13.5" hidden="false" customHeight="true" outlineLevel="0" collapsed="false">
      <c r="A3003" s="22" t="n">
        <v>3002</v>
      </c>
      <c r="B3003" s="180"/>
      <c r="C3003" s="22"/>
      <c r="D3003" s="22"/>
      <c r="E3003" s="22"/>
      <c r="F3003" s="22"/>
      <c r="G3003" s="22"/>
      <c r="H3003" s="183"/>
      <c r="I3003" s="183"/>
      <c r="J3003" s="22"/>
      <c r="K3003" s="191" t="e">
        <f aca="false">VLOOKUP('Altri Costi'!J3003,Legenda!$D$1:$F$258,2)</f>
        <v>#N/A</v>
      </c>
      <c r="L3003" s="22"/>
      <c r="M3003" s="22"/>
      <c r="N3003" s="203"/>
      <c r="O3003" s="183"/>
      <c r="P3003" s="22"/>
      <c r="Q3003" s="203"/>
      <c r="R3003" s="183"/>
      <c r="S3003" s="184" t="n">
        <f aca="false">'Piano Finanziario Annuale'!$F$6</f>
        <v>0</v>
      </c>
      <c r="T3003" s="185" t="n">
        <v>0</v>
      </c>
      <c r="U3003" s="186"/>
      <c r="V3003" s="187" t="n">
        <f aca="false">(T3003*U3003)</f>
        <v>0</v>
      </c>
      <c r="W3003" s="185" t="n">
        <v>0</v>
      </c>
      <c r="X3003" s="185" t="n">
        <f aca="false">IF(OR(S3003="sì",S3003="forfettario 190"),SUM(T3003+W3003),SUM(T3003+V3003+W3003))</f>
        <v>0</v>
      </c>
      <c r="Y3003" s="205"/>
      <c r="Z3003" s="205"/>
      <c r="AA3003" s="206"/>
      <c r="AB3003" s="189" t="n">
        <f aca="false">IF(AA3003="SI",X3003,0)</f>
        <v>0</v>
      </c>
      <c r="AC3003" s="207"/>
      <c r="AD3003" s="207"/>
      <c r="AE3003" s="207"/>
      <c r="AF3003" s="207"/>
      <c r="AG3003" s="207"/>
      <c r="AH3003" s="208"/>
    </row>
    <row r="3004" customFormat="false" ht="13.5" hidden="false" customHeight="true" outlineLevel="0" collapsed="false">
      <c r="A3004" s="22" t="n">
        <v>3003</v>
      </c>
      <c r="B3004" s="180"/>
      <c r="C3004" s="22"/>
      <c r="D3004" s="22"/>
      <c r="E3004" s="22"/>
      <c r="F3004" s="22"/>
      <c r="G3004" s="22"/>
      <c r="H3004" s="183"/>
      <c r="I3004" s="183"/>
      <c r="J3004" s="22"/>
      <c r="K3004" s="191" t="e">
        <f aca="false">VLOOKUP('Altri Costi'!J3004,Legenda!$D$1:$F$258,2)</f>
        <v>#N/A</v>
      </c>
      <c r="L3004" s="22"/>
      <c r="M3004" s="22"/>
      <c r="N3004" s="203"/>
      <c r="O3004" s="183"/>
      <c r="P3004" s="22"/>
      <c r="Q3004" s="203"/>
      <c r="R3004" s="183"/>
      <c r="S3004" s="184" t="n">
        <f aca="false">'Piano Finanziario Annuale'!$F$6</f>
        <v>0</v>
      </c>
      <c r="T3004" s="185" t="n">
        <v>0</v>
      </c>
      <c r="U3004" s="186"/>
      <c r="V3004" s="187" t="n">
        <f aca="false">(T3004*U3004)</f>
        <v>0</v>
      </c>
      <c r="W3004" s="185" t="n">
        <v>0</v>
      </c>
      <c r="X3004" s="185" t="n">
        <f aca="false">IF(OR(S3004="sì",S3004="forfettario 190"),SUM(T3004+W3004),SUM(T3004+V3004+W3004))</f>
        <v>0</v>
      </c>
      <c r="Y3004" s="205"/>
      <c r="Z3004" s="205"/>
      <c r="AA3004" s="206"/>
      <c r="AB3004" s="189" t="n">
        <f aca="false">IF(AA3004="SI",X3004,0)</f>
        <v>0</v>
      </c>
      <c r="AC3004" s="207"/>
      <c r="AD3004" s="207"/>
      <c r="AE3004" s="207"/>
      <c r="AF3004" s="207"/>
      <c r="AG3004" s="207"/>
      <c r="AH3004" s="208"/>
    </row>
    <row r="3005" customFormat="false" ht="13.5" hidden="false" customHeight="true" outlineLevel="0" collapsed="false">
      <c r="A3005" s="22" t="n">
        <v>3004</v>
      </c>
      <c r="B3005" s="180"/>
      <c r="C3005" s="22"/>
      <c r="D3005" s="22"/>
      <c r="E3005" s="22"/>
      <c r="F3005" s="22"/>
      <c r="G3005" s="22"/>
      <c r="H3005" s="183"/>
      <c r="I3005" s="183"/>
      <c r="J3005" s="22"/>
      <c r="K3005" s="191" t="e">
        <f aca="false">VLOOKUP('Altri Costi'!J3005,Legenda!$D$1:$F$258,2)</f>
        <v>#N/A</v>
      </c>
      <c r="L3005" s="22"/>
      <c r="M3005" s="22"/>
      <c r="N3005" s="203"/>
      <c r="O3005" s="183"/>
      <c r="P3005" s="22"/>
      <c r="Q3005" s="203"/>
      <c r="R3005" s="183"/>
      <c r="S3005" s="184" t="n">
        <f aca="false">'Piano Finanziario Annuale'!$F$6</f>
        <v>0</v>
      </c>
      <c r="T3005" s="185" t="n">
        <v>0</v>
      </c>
      <c r="U3005" s="186"/>
      <c r="V3005" s="187" t="n">
        <f aca="false">(T3005*U3005)</f>
        <v>0</v>
      </c>
      <c r="W3005" s="185" t="n">
        <v>0</v>
      </c>
      <c r="X3005" s="185" t="n">
        <f aca="false">IF(OR(S3005="sì",S3005="forfettario 190"),SUM(T3005+W3005),SUM(T3005+V3005+W3005))</f>
        <v>0</v>
      </c>
      <c r="Y3005" s="205"/>
      <c r="Z3005" s="205"/>
      <c r="AA3005" s="206"/>
      <c r="AB3005" s="189" t="n">
        <f aca="false">IF(AA3005="SI",X3005,0)</f>
        <v>0</v>
      </c>
      <c r="AC3005" s="207"/>
      <c r="AD3005" s="207"/>
      <c r="AE3005" s="207"/>
      <c r="AF3005" s="207"/>
      <c r="AG3005" s="207"/>
      <c r="AH3005" s="208"/>
    </row>
    <row r="3006" customFormat="false" ht="13.5" hidden="false" customHeight="true" outlineLevel="0" collapsed="false">
      <c r="A3006" s="22" t="n">
        <v>3005</v>
      </c>
      <c r="B3006" s="180"/>
      <c r="C3006" s="22"/>
      <c r="D3006" s="22"/>
      <c r="E3006" s="22"/>
      <c r="F3006" s="22"/>
      <c r="G3006" s="22"/>
      <c r="H3006" s="183"/>
      <c r="I3006" s="183"/>
      <c r="J3006" s="22"/>
      <c r="K3006" s="191" t="e">
        <f aca="false">VLOOKUP('Altri Costi'!J3006,Legenda!$D$1:$F$258,2)</f>
        <v>#N/A</v>
      </c>
      <c r="L3006" s="22"/>
      <c r="M3006" s="22"/>
      <c r="N3006" s="203"/>
      <c r="O3006" s="183"/>
      <c r="P3006" s="22"/>
      <c r="Q3006" s="203"/>
      <c r="R3006" s="183"/>
      <c r="S3006" s="184" t="n">
        <f aca="false">'Piano Finanziario Annuale'!$F$6</f>
        <v>0</v>
      </c>
      <c r="T3006" s="185" t="n">
        <v>0</v>
      </c>
      <c r="U3006" s="186"/>
      <c r="V3006" s="187" t="n">
        <f aca="false">(T3006*U3006)</f>
        <v>0</v>
      </c>
      <c r="W3006" s="185" t="n">
        <v>0</v>
      </c>
      <c r="X3006" s="185" t="n">
        <f aca="false">IF(OR(S3006="sì",S3006="forfettario 190"),SUM(T3006+W3006),SUM(T3006+V3006+W3006))</f>
        <v>0</v>
      </c>
      <c r="Y3006" s="205"/>
      <c r="Z3006" s="205"/>
      <c r="AA3006" s="206"/>
      <c r="AB3006" s="189" t="n">
        <f aca="false">IF(AA3006="SI",X3006,0)</f>
        <v>0</v>
      </c>
      <c r="AC3006" s="207"/>
      <c r="AD3006" s="207"/>
      <c r="AE3006" s="207"/>
      <c r="AF3006" s="207"/>
      <c r="AG3006" s="207"/>
      <c r="AH3006" s="208"/>
    </row>
    <row r="3007" customFormat="false" ht="13.5" hidden="false" customHeight="true" outlineLevel="0" collapsed="false">
      <c r="A3007" s="22" t="n">
        <v>3006</v>
      </c>
      <c r="B3007" s="180"/>
      <c r="C3007" s="22"/>
      <c r="D3007" s="22"/>
      <c r="E3007" s="22"/>
      <c r="F3007" s="22"/>
      <c r="G3007" s="22"/>
      <c r="H3007" s="183"/>
      <c r="I3007" s="183"/>
      <c r="J3007" s="22"/>
      <c r="K3007" s="191" t="e">
        <f aca="false">VLOOKUP('Altri Costi'!J3007,Legenda!$D$1:$F$258,2)</f>
        <v>#N/A</v>
      </c>
      <c r="L3007" s="22"/>
      <c r="M3007" s="22"/>
      <c r="N3007" s="203"/>
      <c r="O3007" s="183"/>
      <c r="P3007" s="22"/>
      <c r="Q3007" s="203"/>
      <c r="R3007" s="183"/>
      <c r="S3007" s="184" t="n">
        <f aca="false">'Piano Finanziario Annuale'!$F$6</f>
        <v>0</v>
      </c>
      <c r="T3007" s="185" t="n">
        <v>0</v>
      </c>
      <c r="U3007" s="186"/>
      <c r="V3007" s="187" t="n">
        <f aca="false">(T3007*U3007)</f>
        <v>0</v>
      </c>
      <c r="W3007" s="185" t="n">
        <v>0</v>
      </c>
      <c r="X3007" s="185" t="n">
        <f aca="false">IF(OR(S3007="sì",S3007="forfettario 190"),SUM(T3007+W3007),SUM(T3007+V3007+W3007))</f>
        <v>0</v>
      </c>
      <c r="Y3007" s="205"/>
      <c r="Z3007" s="205"/>
      <c r="AA3007" s="206"/>
      <c r="AB3007" s="189" t="n">
        <f aca="false">IF(AA3007="SI",X3007,0)</f>
        <v>0</v>
      </c>
      <c r="AC3007" s="207"/>
      <c r="AD3007" s="207"/>
      <c r="AE3007" s="207"/>
      <c r="AF3007" s="207"/>
      <c r="AG3007" s="207"/>
      <c r="AH3007" s="208"/>
    </row>
    <row r="3008" customFormat="false" ht="13.5" hidden="false" customHeight="true" outlineLevel="0" collapsed="false">
      <c r="A3008" s="22" t="n">
        <v>3007</v>
      </c>
      <c r="B3008" s="180"/>
      <c r="C3008" s="22"/>
      <c r="D3008" s="22"/>
      <c r="E3008" s="22"/>
      <c r="F3008" s="22"/>
      <c r="G3008" s="22"/>
      <c r="H3008" s="183"/>
      <c r="I3008" s="183"/>
      <c r="J3008" s="22"/>
      <c r="K3008" s="191" t="e">
        <f aca="false">VLOOKUP('Altri Costi'!J3008,Legenda!$D$1:$F$258,2)</f>
        <v>#N/A</v>
      </c>
      <c r="L3008" s="22"/>
      <c r="M3008" s="22"/>
      <c r="N3008" s="203"/>
      <c r="O3008" s="183"/>
      <c r="P3008" s="22"/>
      <c r="Q3008" s="203"/>
      <c r="R3008" s="183"/>
      <c r="S3008" s="184" t="n">
        <f aca="false">'Piano Finanziario Annuale'!$F$6</f>
        <v>0</v>
      </c>
      <c r="T3008" s="185" t="n">
        <v>0</v>
      </c>
      <c r="U3008" s="186"/>
      <c r="V3008" s="187" t="n">
        <f aca="false">(T3008*U3008)</f>
        <v>0</v>
      </c>
      <c r="W3008" s="185" t="n">
        <v>0</v>
      </c>
      <c r="X3008" s="185" t="n">
        <f aca="false">IF(OR(S3008="sì",S3008="forfettario 190"),SUM(T3008+W3008),SUM(T3008+V3008+W3008))</f>
        <v>0</v>
      </c>
      <c r="Y3008" s="205"/>
      <c r="Z3008" s="205"/>
      <c r="AA3008" s="206"/>
      <c r="AB3008" s="189" t="n">
        <f aca="false">IF(AA3008="SI",X3008,0)</f>
        <v>0</v>
      </c>
      <c r="AC3008" s="207"/>
      <c r="AD3008" s="207"/>
      <c r="AE3008" s="207"/>
      <c r="AF3008" s="207"/>
      <c r="AG3008" s="207"/>
      <c r="AH3008" s="208"/>
    </row>
    <row r="3009" customFormat="false" ht="13.5" hidden="false" customHeight="true" outlineLevel="0" collapsed="false">
      <c r="A3009" s="22" t="n">
        <v>3008</v>
      </c>
      <c r="B3009" s="180"/>
      <c r="C3009" s="22"/>
      <c r="D3009" s="22"/>
      <c r="E3009" s="22"/>
      <c r="F3009" s="22"/>
      <c r="G3009" s="22"/>
      <c r="H3009" s="183"/>
      <c r="I3009" s="183"/>
      <c r="J3009" s="22"/>
      <c r="K3009" s="191" t="e">
        <f aca="false">VLOOKUP('Altri Costi'!J3009,Legenda!$D$1:$F$258,2)</f>
        <v>#N/A</v>
      </c>
      <c r="L3009" s="22"/>
      <c r="M3009" s="22"/>
      <c r="N3009" s="203"/>
      <c r="O3009" s="183"/>
      <c r="P3009" s="22"/>
      <c r="Q3009" s="203"/>
      <c r="R3009" s="183"/>
      <c r="S3009" s="184" t="n">
        <f aca="false">'Piano Finanziario Annuale'!$F$6</f>
        <v>0</v>
      </c>
      <c r="T3009" s="185" t="n">
        <v>0</v>
      </c>
      <c r="U3009" s="186"/>
      <c r="V3009" s="187" t="n">
        <f aca="false">(T3009*U3009)</f>
        <v>0</v>
      </c>
      <c r="W3009" s="185" t="n">
        <v>0</v>
      </c>
      <c r="X3009" s="185" t="n">
        <f aca="false">IF(OR(S3009="sì",S3009="forfettario 190"),SUM(T3009+W3009),SUM(T3009+V3009+W3009))</f>
        <v>0</v>
      </c>
      <c r="Y3009" s="205"/>
      <c r="Z3009" s="205"/>
      <c r="AA3009" s="206"/>
      <c r="AB3009" s="189" t="n">
        <f aca="false">IF(AA3009="SI",X3009,0)</f>
        <v>0</v>
      </c>
      <c r="AC3009" s="207"/>
      <c r="AD3009" s="207"/>
      <c r="AE3009" s="207"/>
      <c r="AF3009" s="207"/>
      <c r="AG3009" s="207"/>
      <c r="AH3009" s="208"/>
    </row>
    <row r="3010" customFormat="false" ht="13.5" hidden="false" customHeight="true" outlineLevel="0" collapsed="false">
      <c r="A3010" s="22" t="n">
        <v>3009</v>
      </c>
      <c r="B3010" s="180"/>
      <c r="C3010" s="22"/>
      <c r="D3010" s="22"/>
      <c r="E3010" s="22"/>
      <c r="F3010" s="22"/>
      <c r="G3010" s="22"/>
      <c r="H3010" s="183"/>
      <c r="I3010" s="183"/>
      <c r="J3010" s="22"/>
      <c r="K3010" s="191" t="e">
        <f aca="false">VLOOKUP('Altri Costi'!J3010,Legenda!$D$1:$F$258,2)</f>
        <v>#N/A</v>
      </c>
      <c r="L3010" s="22"/>
      <c r="M3010" s="22"/>
      <c r="N3010" s="203"/>
      <c r="O3010" s="183"/>
      <c r="P3010" s="22"/>
      <c r="Q3010" s="203"/>
      <c r="R3010" s="183"/>
      <c r="S3010" s="184" t="n">
        <f aca="false">'Piano Finanziario Annuale'!$F$6</f>
        <v>0</v>
      </c>
      <c r="T3010" s="185" t="n">
        <v>0</v>
      </c>
      <c r="U3010" s="186"/>
      <c r="V3010" s="187" t="n">
        <f aca="false">(T3010*U3010)</f>
        <v>0</v>
      </c>
      <c r="W3010" s="185" t="n">
        <v>0</v>
      </c>
      <c r="X3010" s="185" t="n">
        <f aca="false">IF(OR(S3010="sì",S3010="forfettario 190"),SUM(T3010+W3010),SUM(T3010+V3010+W3010))</f>
        <v>0</v>
      </c>
      <c r="Y3010" s="205"/>
      <c r="Z3010" s="205"/>
      <c r="AA3010" s="206"/>
      <c r="AB3010" s="189" t="n">
        <f aca="false">IF(AA3010="SI",X3010,0)</f>
        <v>0</v>
      </c>
      <c r="AC3010" s="207"/>
      <c r="AD3010" s="207"/>
      <c r="AE3010" s="207"/>
      <c r="AF3010" s="207"/>
      <c r="AG3010" s="207"/>
      <c r="AH3010" s="208"/>
    </row>
    <row r="3011" customFormat="false" ht="13.5" hidden="false" customHeight="true" outlineLevel="0" collapsed="false">
      <c r="A3011" s="22" t="n">
        <v>3010</v>
      </c>
      <c r="B3011" s="180"/>
      <c r="C3011" s="22"/>
      <c r="D3011" s="22"/>
      <c r="E3011" s="22"/>
      <c r="F3011" s="22"/>
      <c r="G3011" s="22"/>
      <c r="H3011" s="183"/>
      <c r="I3011" s="183"/>
      <c r="J3011" s="22"/>
      <c r="K3011" s="191" t="e">
        <f aca="false">VLOOKUP('Altri Costi'!J3011,Legenda!$D$1:$F$258,2)</f>
        <v>#N/A</v>
      </c>
      <c r="L3011" s="22"/>
      <c r="M3011" s="22"/>
      <c r="N3011" s="203"/>
      <c r="O3011" s="183"/>
      <c r="P3011" s="22"/>
      <c r="Q3011" s="203"/>
      <c r="R3011" s="183"/>
      <c r="S3011" s="184" t="n">
        <f aca="false">'Piano Finanziario Annuale'!$F$6</f>
        <v>0</v>
      </c>
      <c r="T3011" s="185" t="n">
        <v>0</v>
      </c>
      <c r="U3011" s="186"/>
      <c r="V3011" s="187" t="n">
        <f aca="false">(T3011*U3011)</f>
        <v>0</v>
      </c>
      <c r="W3011" s="185" t="n">
        <v>0</v>
      </c>
      <c r="X3011" s="185" t="n">
        <f aca="false">IF(OR(S3011="sì",S3011="forfettario 190"),SUM(T3011+W3011),SUM(T3011+V3011+W3011))</f>
        <v>0</v>
      </c>
      <c r="Y3011" s="205"/>
      <c r="Z3011" s="205"/>
      <c r="AA3011" s="206"/>
      <c r="AB3011" s="189" t="n">
        <f aca="false">IF(AA3011="SI",X3011,0)</f>
        <v>0</v>
      </c>
      <c r="AC3011" s="207"/>
      <c r="AD3011" s="207"/>
      <c r="AE3011" s="207"/>
      <c r="AF3011" s="207"/>
      <c r="AG3011" s="207"/>
      <c r="AH3011" s="208"/>
    </row>
    <row r="3012" customFormat="false" ht="13.5" hidden="false" customHeight="true" outlineLevel="0" collapsed="false">
      <c r="A3012" s="22" t="n">
        <v>3011</v>
      </c>
      <c r="B3012" s="180"/>
      <c r="C3012" s="22"/>
      <c r="D3012" s="22"/>
      <c r="E3012" s="22"/>
      <c r="F3012" s="22"/>
      <c r="G3012" s="22"/>
      <c r="H3012" s="183"/>
      <c r="I3012" s="183"/>
      <c r="J3012" s="22"/>
      <c r="K3012" s="191" t="e">
        <f aca="false">VLOOKUP('Altri Costi'!J3012,Legenda!$D$1:$F$258,2)</f>
        <v>#N/A</v>
      </c>
      <c r="L3012" s="22"/>
      <c r="M3012" s="22"/>
      <c r="N3012" s="203"/>
      <c r="O3012" s="183"/>
      <c r="P3012" s="22"/>
      <c r="Q3012" s="203"/>
      <c r="R3012" s="183"/>
      <c r="S3012" s="184" t="n">
        <f aca="false">'Piano Finanziario Annuale'!$F$6</f>
        <v>0</v>
      </c>
      <c r="T3012" s="185" t="n">
        <v>0</v>
      </c>
      <c r="U3012" s="186"/>
      <c r="V3012" s="187" t="n">
        <f aca="false">(T3012*U3012)</f>
        <v>0</v>
      </c>
      <c r="W3012" s="185" t="n">
        <v>0</v>
      </c>
      <c r="X3012" s="185" t="n">
        <f aca="false">IF(OR(S3012="sì",S3012="forfettario 190"),SUM(T3012+W3012),SUM(T3012+V3012+W3012))</f>
        <v>0</v>
      </c>
      <c r="Y3012" s="205"/>
      <c r="Z3012" s="205"/>
      <c r="AA3012" s="206"/>
      <c r="AB3012" s="189" t="n">
        <f aca="false">IF(AA3012="SI",X3012,0)</f>
        <v>0</v>
      </c>
      <c r="AC3012" s="207"/>
      <c r="AD3012" s="207"/>
      <c r="AE3012" s="207"/>
      <c r="AF3012" s="207"/>
      <c r="AG3012" s="207"/>
      <c r="AH3012" s="208"/>
    </row>
    <row r="3013" customFormat="false" ht="13.5" hidden="false" customHeight="true" outlineLevel="0" collapsed="false">
      <c r="A3013" s="22" t="n">
        <v>3012</v>
      </c>
      <c r="B3013" s="180"/>
      <c r="C3013" s="22"/>
      <c r="D3013" s="22"/>
      <c r="E3013" s="22"/>
      <c r="F3013" s="22"/>
      <c r="G3013" s="22"/>
      <c r="H3013" s="183"/>
      <c r="I3013" s="183"/>
      <c r="J3013" s="22"/>
      <c r="K3013" s="191" t="e">
        <f aca="false">VLOOKUP('Altri Costi'!J3013,Legenda!$D$1:$F$258,2)</f>
        <v>#N/A</v>
      </c>
      <c r="L3013" s="22"/>
      <c r="M3013" s="22"/>
      <c r="N3013" s="203"/>
      <c r="O3013" s="183"/>
      <c r="P3013" s="22"/>
      <c r="Q3013" s="203"/>
      <c r="R3013" s="183"/>
      <c r="S3013" s="184" t="n">
        <f aca="false">'Piano Finanziario Annuale'!$F$6</f>
        <v>0</v>
      </c>
      <c r="T3013" s="185" t="n">
        <v>0</v>
      </c>
      <c r="U3013" s="186"/>
      <c r="V3013" s="187" t="n">
        <f aca="false">(T3013*U3013)</f>
        <v>0</v>
      </c>
      <c r="W3013" s="185" t="n">
        <v>0</v>
      </c>
      <c r="X3013" s="185" t="n">
        <f aca="false">IF(OR(S3013="sì",S3013="forfettario 190"),SUM(T3013+W3013),SUM(T3013+V3013+W3013))</f>
        <v>0</v>
      </c>
      <c r="Y3013" s="205"/>
      <c r="Z3013" s="205"/>
      <c r="AA3013" s="206"/>
      <c r="AB3013" s="189" t="n">
        <f aca="false">IF(AA3013="SI",X3013,0)</f>
        <v>0</v>
      </c>
      <c r="AC3013" s="207"/>
      <c r="AD3013" s="207"/>
      <c r="AE3013" s="207"/>
      <c r="AF3013" s="207"/>
      <c r="AG3013" s="207"/>
      <c r="AH3013" s="208"/>
    </row>
    <row r="3014" customFormat="false" ht="13.5" hidden="false" customHeight="true" outlineLevel="0" collapsed="false">
      <c r="A3014" s="22" t="n">
        <v>3013</v>
      </c>
      <c r="B3014" s="180"/>
      <c r="C3014" s="22"/>
      <c r="D3014" s="22"/>
      <c r="E3014" s="22"/>
      <c r="F3014" s="22"/>
      <c r="G3014" s="22"/>
      <c r="H3014" s="183"/>
      <c r="I3014" s="183"/>
      <c r="J3014" s="22"/>
      <c r="K3014" s="191" t="e">
        <f aca="false">VLOOKUP('Altri Costi'!J3014,Legenda!$D$1:$F$258,2)</f>
        <v>#N/A</v>
      </c>
      <c r="L3014" s="22"/>
      <c r="M3014" s="22"/>
      <c r="N3014" s="203"/>
      <c r="O3014" s="183"/>
      <c r="P3014" s="22"/>
      <c r="Q3014" s="203"/>
      <c r="R3014" s="183"/>
      <c r="S3014" s="184" t="n">
        <f aca="false">'Piano Finanziario Annuale'!$F$6</f>
        <v>0</v>
      </c>
      <c r="T3014" s="185" t="n">
        <v>0</v>
      </c>
      <c r="U3014" s="186"/>
      <c r="V3014" s="187" t="n">
        <f aca="false">(T3014*U3014)</f>
        <v>0</v>
      </c>
      <c r="W3014" s="185" t="n">
        <v>0</v>
      </c>
      <c r="X3014" s="185" t="n">
        <f aca="false">IF(OR(S3014="sì",S3014="forfettario 190"),SUM(T3014+W3014),SUM(T3014+V3014+W3014))</f>
        <v>0</v>
      </c>
      <c r="Y3014" s="205"/>
      <c r="Z3014" s="205"/>
      <c r="AA3014" s="206"/>
      <c r="AB3014" s="189" t="n">
        <f aca="false">IF(AA3014="SI",X3014,0)</f>
        <v>0</v>
      </c>
      <c r="AC3014" s="207"/>
      <c r="AD3014" s="207"/>
      <c r="AE3014" s="207"/>
      <c r="AF3014" s="207"/>
      <c r="AG3014" s="207"/>
      <c r="AH3014" s="208"/>
    </row>
    <row r="3015" customFormat="false" ht="13.5" hidden="false" customHeight="true" outlineLevel="0" collapsed="false">
      <c r="A3015" s="22" t="n">
        <v>3014</v>
      </c>
      <c r="B3015" s="180"/>
      <c r="C3015" s="22"/>
      <c r="D3015" s="22"/>
      <c r="E3015" s="22"/>
      <c r="F3015" s="22"/>
      <c r="G3015" s="22"/>
      <c r="H3015" s="183"/>
      <c r="I3015" s="183"/>
      <c r="J3015" s="22"/>
      <c r="K3015" s="191" t="e">
        <f aca="false">VLOOKUP('Altri Costi'!J3015,Legenda!$D$1:$F$258,2)</f>
        <v>#N/A</v>
      </c>
      <c r="L3015" s="22"/>
      <c r="M3015" s="22"/>
      <c r="N3015" s="203"/>
      <c r="O3015" s="183"/>
      <c r="P3015" s="22"/>
      <c r="Q3015" s="203"/>
      <c r="R3015" s="183"/>
      <c r="S3015" s="184" t="n">
        <f aca="false">'Piano Finanziario Annuale'!$F$6</f>
        <v>0</v>
      </c>
      <c r="T3015" s="185" t="n">
        <v>0</v>
      </c>
      <c r="U3015" s="186"/>
      <c r="V3015" s="187" t="n">
        <f aca="false">(T3015*U3015)</f>
        <v>0</v>
      </c>
      <c r="W3015" s="185" t="n">
        <v>0</v>
      </c>
      <c r="X3015" s="185" t="n">
        <f aca="false">IF(OR(S3015="sì",S3015="forfettario 190"),SUM(T3015+W3015),SUM(T3015+V3015+W3015))</f>
        <v>0</v>
      </c>
      <c r="Y3015" s="205"/>
      <c r="Z3015" s="205"/>
      <c r="AA3015" s="206"/>
      <c r="AB3015" s="189" t="n">
        <f aca="false">IF(AA3015="SI",X3015,0)</f>
        <v>0</v>
      </c>
      <c r="AC3015" s="207"/>
      <c r="AD3015" s="207"/>
      <c r="AE3015" s="207"/>
      <c r="AF3015" s="207"/>
      <c r="AG3015" s="207"/>
      <c r="AH3015" s="208"/>
    </row>
    <row r="3016" customFormat="false" ht="13.5" hidden="false" customHeight="true" outlineLevel="0" collapsed="false">
      <c r="A3016" s="22" t="n">
        <v>3015</v>
      </c>
      <c r="B3016" s="180"/>
      <c r="C3016" s="22"/>
      <c r="D3016" s="22"/>
      <c r="E3016" s="22"/>
      <c r="F3016" s="22"/>
      <c r="G3016" s="22"/>
      <c r="H3016" s="183"/>
      <c r="I3016" s="183"/>
      <c r="J3016" s="22"/>
      <c r="K3016" s="191" t="e">
        <f aca="false">VLOOKUP('Altri Costi'!J3016,Legenda!$D$1:$F$258,2)</f>
        <v>#N/A</v>
      </c>
      <c r="L3016" s="22"/>
      <c r="M3016" s="22"/>
      <c r="N3016" s="203"/>
      <c r="O3016" s="183"/>
      <c r="P3016" s="22"/>
      <c r="Q3016" s="203"/>
      <c r="R3016" s="183"/>
      <c r="S3016" s="184" t="n">
        <f aca="false">'Piano Finanziario Annuale'!$F$6</f>
        <v>0</v>
      </c>
      <c r="T3016" s="185" t="n">
        <v>0</v>
      </c>
      <c r="U3016" s="186"/>
      <c r="V3016" s="187" t="n">
        <f aca="false">(T3016*U3016)</f>
        <v>0</v>
      </c>
      <c r="W3016" s="185" t="n">
        <v>0</v>
      </c>
      <c r="X3016" s="185" t="n">
        <f aca="false">IF(OR(S3016="sì",S3016="forfettario 190"),SUM(T3016+W3016),SUM(T3016+V3016+W3016))</f>
        <v>0</v>
      </c>
      <c r="Y3016" s="205"/>
      <c r="Z3016" s="205"/>
      <c r="AA3016" s="206"/>
      <c r="AB3016" s="189" t="n">
        <f aca="false">IF(AA3016="SI",X3016,0)</f>
        <v>0</v>
      </c>
      <c r="AC3016" s="207"/>
      <c r="AD3016" s="207"/>
      <c r="AE3016" s="207"/>
      <c r="AF3016" s="207"/>
      <c r="AG3016" s="207"/>
      <c r="AH3016" s="208"/>
    </row>
    <row r="3017" customFormat="false" ht="13.5" hidden="false" customHeight="true" outlineLevel="0" collapsed="false">
      <c r="A3017" s="22" t="n">
        <v>3016</v>
      </c>
      <c r="B3017" s="180"/>
      <c r="C3017" s="22"/>
      <c r="D3017" s="22"/>
      <c r="E3017" s="22"/>
      <c r="F3017" s="22"/>
      <c r="G3017" s="22"/>
      <c r="H3017" s="183"/>
      <c r="I3017" s="183"/>
      <c r="J3017" s="22"/>
      <c r="K3017" s="191" t="e">
        <f aca="false">VLOOKUP('Altri Costi'!J3017,Legenda!$D$1:$F$258,2)</f>
        <v>#N/A</v>
      </c>
      <c r="L3017" s="22"/>
      <c r="M3017" s="22"/>
      <c r="N3017" s="203"/>
      <c r="O3017" s="183"/>
      <c r="P3017" s="22"/>
      <c r="Q3017" s="203"/>
      <c r="R3017" s="183"/>
      <c r="S3017" s="184" t="n">
        <f aca="false">'Piano Finanziario Annuale'!$F$6</f>
        <v>0</v>
      </c>
      <c r="T3017" s="185" t="n">
        <v>0</v>
      </c>
      <c r="U3017" s="186"/>
      <c r="V3017" s="187" t="n">
        <f aca="false">(T3017*U3017)</f>
        <v>0</v>
      </c>
      <c r="W3017" s="185" t="n">
        <v>0</v>
      </c>
      <c r="X3017" s="185" t="n">
        <f aca="false">IF(OR(S3017="sì",S3017="forfettario 190"),SUM(T3017+W3017),SUM(T3017+V3017+W3017))</f>
        <v>0</v>
      </c>
      <c r="Y3017" s="205"/>
      <c r="Z3017" s="205"/>
      <c r="AA3017" s="206"/>
      <c r="AB3017" s="189" t="n">
        <f aca="false">IF(AA3017="SI",X3017,0)</f>
        <v>0</v>
      </c>
      <c r="AC3017" s="207"/>
      <c r="AD3017" s="207"/>
      <c r="AE3017" s="207"/>
      <c r="AF3017" s="207"/>
      <c r="AG3017" s="207"/>
      <c r="AH3017" s="208"/>
    </row>
    <row r="3018" customFormat="false" ht="13.5" hidden="false" customHeight="true" outlineLevel="0" collapsed="false">
      <c r="A3018" s="22" t="n">
        <v>3017</v>
      </c>
      <c r="B3018" s="180"/>
      <c r="C3018" s="22"/>
      <c r="D3018" s="22"/>
      <c r="E3018" s="22"/>
      <c r="F3018" s="22"/>
      <c r="G3018" s="22"/>
      <c r="H3018" s="183"/>
      <c r="I3018" s="183"/>
      <c r="J3018" s="22"/>
      <c r="K3018" s="191" t="e">
        <f aca="false">VLOOKUP('Altri Costi'!J3018,Legenda!$D$1:$F$258,2)</f>
        <v>#N/A</v>
      </c>
      <c r="L3018" s="22"/>
      <c r="M3018" s="22"/>
      <c r="N3018" s="203"/>
      <c r="O3018" s="183"/>
      <c r="P3018" s="22"/>
      <c r="Q3018" s="203"/>
      <c r="R3018" s="183"/>
      <c r="S3018" s="184" t="n">
        <f aca="false">'Piano Finanziario Annuale'!$F$6</f>
        <v>0</v>
      </c>
      <c r="T3018" s="185" t="n">
        <v>0</v>
      </c>
      <c r="U3018" s="186"/>
      <c r="V3018" s="187" t="n">
        <f aca="false">(T3018*U3018)</f>
        <v>0</v>
      </c>
      <c r="W3018" s="185" t="n">
        <v>0</v>
      </c>
      <c r="X3018" s="185" t="n">
        <f aca="false">IF(OR(S3018="sì",S3018="forfettario 190"),SUM(T3018+W3018),SUM(T3018+V3018+W3018))</f>
        <v>0</v>
      </c>
      <c r="Y3018" s="205"/>
      <c r="Z3018" s="205"/>
      <c r="AA3018" s="206"/>
      <c r="AB3018" s="189" t="n">
        <f aca="false">IF(AA3018="SI",X3018,0)</f>
        <v>0</v>
      </c>
      <c r="AC3018" s="207"/>
      <c r="AD3018" s="207"/>
      <c r="AE3018" s="207"/>
      <c r="AF3018" s="207"/>
      <c r="AG3018" s="207"/>
      <c r="AH3018" s="208"/>
    </row>
    <row r="3019" customFormat="false" ht="13.5" hidden="false" customHeight="true" outlineLevel="0" collapsed="false">
      <c r="A3019" s="22" t="n">
        <v>3018</v>
      </c>
      <c r="B3019" s="180"/>
      <c r="C3019" s="22"/>
      <c r="D3019" s="22"/>
      <c r="E3019" s="22"/>
      <c r="F3019" s="22"/>
      <c r="G3019" s="22"/>
      <c r="H3019" s="183"/>
      <c r="I3019" s="183"/>
      <c r="J3019" s="22"/>
      <c r="K3019" s="191" t="e">
        <f aca="false">VLOOKUP('Altri Costi'!J3019,Legenda!$D$1:$F$258,2)</f>
        <v>#N/A</v>
      </c>
      <c r="L3019" s="22"/>
      <c r="M3019" s="22"/>
      <c r="N3019" s="203"/>
      <c r="O3019" s="183"/>
      <c r="P3019" s="22"/>
      <c r="Q3019" s="203"/>
      <c r="R3019" s="183"/>
      <c r="S3019" s="184" t="n">
        <f aca="false">'Piano Finanziario Annuale'!$F$6</f>
        <v>0</v>
      </c>
      <c r="T3019" s="185" t="n">
        <v>0</v>
      </c>
      <c r="U3019" s="186"/>
      <c r="V3019" s="187" t="n">
        <f aca="false">(T3019*U3019)</f>
        <v>0</v>
      </c>
      <c r="W3019" s="185" t="n">
        <v>0</v>
      </c>
      <c r="X3019" s="185" t="n">
        <f aca="false">IF(OR(S3019="sì",S3019="forfettario 190"),SUM(T3019+W3019),SUM(T3019+V3019+W3019))</f>
        <v>0</v>
      </c>
      <c r="Y3019" s="205"/>
      <c r="Z3019" s="205"/>
      <c r="AA3019" s="206"/>
      <c r="AB3019" s="189" t="n">
        <f aca="false">IF(AA3019="SI",X3019,0)</f>
        <v>0</v>
      </c>
      <c r="AC3019" s="207"/>
      <c r="AD3019" s="207"/>
      <c r="AE3019" s="207"/>
      <c r="AF3019" s="207"/>
      <c r="AG3019" s="207"/>
      <c r="AH3019" s="208"/>
    </row>
    <row r="3020" customFormat="false" ht="13.5" hidden="false" customHeight="true" outlineLevel="0" collapsed="false">
      <c r="A3020" s="22" t="n">
        <v>3019</v>
      </c>
      <c r="B3020" s="180"/>
      <c r="C3020" s="22"/>
      <c r="D3020" s="22"/>
      <c r="E3020" s="22"/>
      <c r="F3020" s="22"/>
      <c r="G3020" s="22"/>
      <c r="H3020" s="183"/>
      <c r="I3020" s="183"/>
      <c r="J3020" s="22"/>
      <c r="K3020" s="191" t="e">
        <f aca="false">VLOOKUP('Altri Costi'!J3020,Legenda!$D$1:$F$258,2)</f>
        <v>#N/A</v>
      </c>
      <c r="L3020" s="22"/>
      <c r="M3020" s="22"/>
      <c r="N3020" s="203"/>
      <c r="O3020" s="183"/>
      <c r="P3020" s="22"/>
      <c r="Q3020" s="203"/>
      <c r="R3020" s="183"/>
      <c r="S3020" s="184" t="n">
        <f aca="false">'Piano Finanziario Annuale'!$F$6</f>
        <v>0</v>
      </c>
      <c r="T3020" s="185" t="n">
        <v>0</v>
      </c>
      <c r="U3020" s="186"/>
      <c r="V3020" s="187" t="n">
        <f aca="false">(T3020*U3020)</f>
        <v>0</v>
      </c>
      <c r="W3020" s="185" t="n">
        <v>0</v>
      </c>
      <c r="X3020" s="185" t="n">
        <f aca="false">IF(OR(S3020="sì",S3020="forfettario 190"),SUM(T3020+W3020),SUM(T3020+V3020+W3020))</f>
        <v>0</v>
      </c>
      <c r="Y3020" s="205"/>
      <c r="Z3020" s="205"/>
      <c r="AA3020" s="206"/>
      <c r="AB3020" s="189" t="n">
        <f aca="false">IF(AA3020="SI",X3020,0)</f>
        <v>0</v>
      </c>
      <c r="AC3020" s="207"/>
      <c r="AD3020" s="207"/>
      <c r="AE3020" s="207"/>
      <c r="AF3020" s="207"/>
      <c r="AG3020" s="207"/>
      <c r="AH3020" s="208"/>
    </row>
    <row r="3021" customFormat="false" ht="13.5" hidden="false" customHeight="true" outlineLevel="0" collapsed="false">
      <c r="A3021" s="22" t="n">
        <v>3020</v>
      </c>
      <c r="B3021" s="180"/>
      <c r="C3021" s="22"/>
      <c r="D3021" s="22"/>
      <c r="E3021" s="22"/>
      <c r="F3021" s="22"/>
      <c r="G3021" s="22"/>
      <c r="H3021" s="183"/>
      <c r="I3021" s="183"/>
      <c r="J3021" s="22"/>
      <c r="K3021" s="191" t="e">
        <f aca="false">VLOOKUP('Altri Costi'!J3021,Legenda!$D$1:$F$258,2)</f>
        <v>#N/A</v>
      </c>
      <c r="L3021" s="22"/>
      <c r="M3021" s="22"/>
      <c r="N3021" s="203"/>
      <c r="O3021" s="183"/>
      <c r="P3021" s="22"/>
      <c r="Q3021" s="203"/>
      <c r="R3021" s="183"/>
      <c r="S3021" s="184" t="n">
        <f aca="false">'Piano Finanziario Annuale'!$F$6</f>
        <v>0</v>
      </c>
      <c r="T3021" s="185" t="n">
        <v>0</v>
      </c>
      <c r="U3021" s="186"/>
      <c r="V3021" s="187" t="n">
        <f aca="false">(T3021*U3021)</f>
        <v>0</v>
      </c>
      <c r="W3021" s="185" t="n">
        <v>0</v>
      </c>
      <c r="X3021" s="185" t="n">
        <f aca="false">IF(OR(S3021="sì",S3021="forfettario 190"),SUM(T3021+W3021),SUM(T3021+V3021+W3021))</f>
        <v>0</v>
      </c>
      <c r="Y3021" s="205"/>
      <c r="Z3021" s="205"/>
      <c r="AA3021" s="206"/>
      <c r="AB3021" s="189" t="n">
        <f aca="false">IF(AA3021="SI",X3021,0)</f>
        <v>0</v>
      </c>
      <c r="AC3021" s="207"/>
      <c r="AD3021" s="207"/>
      <c r="AE3021" s="207"/>
      <c r="AF3021" s="207"/>
      <c r="AG3021" s="207"/>
      <c r="AH3021" s="208"/>
    </row>
    <row r="3022" customFormat="false" ht="13.5" hidden="false" customHeight="true" outlineLevel="0" collapsed="false">
      <c r="A3022" s="22" t="n">
        <v>3021</v>
      </c>
      <c r="B3022" s="180"/>
      <c r="C3022" s="22"/>
      <c r="D3022" s="22"/>
      <c r="E3022" s="22"/>
      <c r="F3022" s="22"/>
      <c r="G3022" s="22"/>
      <c r="H3022" s="183"/>
      <c r="I3022" s="183"/>
      <c r="J3022" s="22"/>
      <c r="K3022" s="191" t="e">
        <f aca="false">VLOOKUP('Altri Costi'!J3022,Legenda!$D$1:$F$258,2)</f>
        <v>#N/A</v>
      </c>
      <c r="L3022" s="22"/>
      <c r="M3022" s="22"/>
      <c r="N3022" s="203"/>
      <c r="O3022" s="183"/>
      <c r="P3022" s="22"/>
      <c r="Q3022" s="203"/>
      <c r="R3022" s="183"/>
      <c r="S3022" s="184" t="n">
        <f aca="false">'Piano Finanziario Annuale'!$F$6</f>
        <v>0</v>
      </c>
      <c r="T3022" s="185" t="n">
        <v>0</v>
      </c>
      <c r="U3022" s="186"/>
      <c r="V3022" s="187" t="n">
        <f aca="false">(T3022*U3022)</f>
        <v>0</v>
      </c>
      <c r="W3022" s="185" t="n">
        <v>0</v>
      </c>
      <c r="X3022" s="185" t="n">
        <f aca="false">IF(OR(S3022="sì",S3022="forfettario 190"),SUM(T3022+W3022),SUM(T3022+V3022+W3022))</f>
        <v>0</v>
      </c>
      <c r="Y3022" s="205"/>
      <c r="Z3022" s="205"/>
      <c r="AA3022" s="206"/>
      <c r="AB3022" s="189" t="n">
        <f aca="false">IF(AA3022="SI",X3022,0)</f>
        <v>0</v>
      </c>
      <c r="AC3022" s="207"/>
      <c r="AD3022" s="207"/>
      <c r="AE3022" s="207"/>
      <c r="AF3022" s="207"/>
      <c r="AG3022" s="207"/>
      <c r="AH3022" s="208"/>
    </row>
    <row r="3023" customFormat="false" ht="13.5" hidden="false" customHeight="true" outlineLevel="0" collapsed="false">
      <c r="A3023" s="22" t="n">
        <v>3022</v>
      </c>
      <c r="B3023" s="180"/>
      <c r="C3023" s="22"/>
      <c r="D3023" s="22"/>
      <c r="E3023" s="22"/>
      <c r="F3023" s="22"/>
      <c r="G3023" s="22"/>
      <c r="H3023" s="183"/>
      <c r="I3023" s="183"/>
      <c r="J3023" s="22"/>
      <c r="K3023" s="191" t="e">
        <f aca="false">VLOOKUP('Altri Costi'!J3023,Legenda!$D$1:$F$258,2)</f>
        <v>#N/A</v>
      </c>
      <c r="L3023" s="22"/>
      <c r="M3023" s="22"/>
      <c r="N3023" s="203"/>
      <c r="O3023" s="183"/>
      <c r="P3023" s="22"/>
      <c r="Q3023" s="203"/>
      <c r="R3023" s="183"/>
      <c r="S3023" s="184" t="n">
        <f aca="false">'Piano Finanziario Annuale'!$F$6</f>
        <v>0</v>
      </c>
      <c r="T3023" s="185" t="n">
        <v>0</v>
      </c>
      <c r="U3023" s="186"/>
      <c r="V3023" s="187" t="n">
        <f aca="false">(T3023*U3023)</f>
        <v>0</v>
      </c>
      <c r="W3023" s="185" t="n">
        <v>0</v>
      </c>
      <c r="X3023" s="185" t="n">
        <f aca="false">IF(OR(S3023="sì",S3023="forfettario 190"),SUM(T3023+W3023),SUM(T3023+V3023+W3023))</f>
        <v>0</v>
      </c>
      <c r="Y3023" s="205"/>
      <c r="Z3023" s="205"/>
      <c r="AA3023" s="206"/>
      <c r="AB3023" s="189" t="n">
        <f aca="false">IF(AA3023="SI",X3023,0)</f>
        <v>0</v>
      </c>
      <c r="AC3023" s="207"/>
      <c r="AD3023" s="207"/>
      <c r="AE3023" s="207"/>
      <c r="AF3023" s="207"/>
      <c r="AG3023" s="207"/>
      <c r="AH3023" s="208"/>
    </row>
    <row r="3024" customFormat="false" ht="13.5" hidden="false" customHeight="true" outlineLevel="0" collapsed="false">
      <c r="A3024" s="22" t="n">
        <v>3023</v>
      </c>
      <c r="B3024" s="180"/>
      <c r="C3024" s="22"/>
      <c r="D3024" s="22"/>
      <c r="E3024" s="22"/>
      <c r="F3024" s="22"/>
      <c r="G3024" s="22"/>
      <c r="H3024" s="183"/>
      <c r="I3024" s="183"/>
      <c r="J3024" s="22"/>
      <c r="K3024" s="191" t="e">
        <f aca="false">VLOOKUP('Altri Costi'!J3024,Legenda!$D$1:$F$258,2)</f>
        <v>#N/A</v>
      </c>
      <c r="L3024" s="22"/>
      <c r="M3024" s="22"/>
      <c r="N3024" s="203"/>
      <c r="O3024" s="183"/>
      <c r="P3024" s="22"/>
      <c r="Q3024" s="203"/>
      <c r="R3024" s="183"/>
      <c r="S3024" s="184" t="n">
        <f aca="false">'Piano Finanziario Annuale'!$F$6</f>
        <v>0</v>
      </c>
      <c r="T3024" s="185" t="n">
        <v>0</v>
      </c>
      <c r="U3024" s="186"/>
      <c r="V3024" s="187" t="n">
        <f aca="false">(T3024*U3024)</f>
        <v>0</v>
      </c>
      <c r="W3024" s="185" t="n">
        <v>0</v>
      </c>
      <c r="X3024" s="185" t="n">
        <f aca="false">IF(OR(S3024="sì",S3024="forfettario 190"),SUM(T3024+W3024),SUM(T3024+V3024+W3024))</f>
        <v>0</v>
      </c>
      <c r="Y3024" s="205"/>
      <c r="Z3024" s="205"/>
      <c r="AA3024" s="206"/>
      <c r="AB3024" s="189" t="n">
        <f aca="false">IF(AA3024="SI",X3024,0)</f>
        <v>0</v>
      </c>
      <c r="AC3024" s="207"/>
      <c r="AD3024" s="207"/>
      <c r="AE3024" s="207"/>
      <c r="AF3024" s="207"/>
      <c r="AG3024" s="207"/>
      <c r="AH3024" s="208"/>
    </row>
    <row r="3025" customFormat="false" ht="13.5" hidden="false" customHeight="true" outlineLevel="0" collapsed="false">
      <c r="A3025" s="22" t="n">
        <v>3024</v>
      </c>
      <c r="B3025" s="180"/>
      <c r="C3025" s="22"/>
      <c r="D3025" s="22"/>
      <c r="E3025" s="22"/>
      <c r="F3025" s="22"/>
      <c r="G3025" s="22"/>
      <c r="H3025" s="183"/>
      <c r="I3025" s="183"/>
      <c r="J3025" s="22"/>
      <c r="K3025" s="191" t="e">
        <f aca="false">VLOOKUP('Altri Costi'!J3025,Legenda!$D$1:$F$258,2)</f>
        <v>#N/A</v>
      </c>
      <c r="L3025" s="22"/>
      <c r="M3025" s="22"/>
      <c r="N3025" s="203"/>
      <c r="O3025" s="183"/>
      <c r="P3025" s="22"/>
      <c r="Q3025" s="203"/>
      <c r="R3025" s="183"/>
      <c r="S3025" s="184" t="n">
        <f aca="false">'Piano Finanziario Annuale'!$F$6</f>
        <v>0</v>
      </c>
      <c r="T3025" s="185" t="n">
        <v>0</v>
      </c>
      <c r="U3025" s="186"/>
      <c r="V3025" s="187" t="n">
        <f aca="false">(T3025*U3025)</f>
        <v>0</v>
      </c>
      <c r="W3025" s="185" t="n">
        <v>0</v>
      </c>
      <c r="X3025" s="185" t="n">
        <f aca="false">IF(OR(S3025="sì",S3025="forfettario 190"),SUM(T3025+W3025),SUM(T3025+V3025+W3025))</f>
        <v>0</v>
      </c>
      <c r="Y3025" s="205"/>
      <c r="Z3025" s="205"/>
      <c r="AA3025" s="206"/>
      <c r="AB3025" s="189" t="n">
        <f aca="false">IF(AA3025="SI",X3025,0)</f>
        <v>0</v>
      </c>
      <c r="AC3025" s="207"/>
      <c r="AD3025" s="207"/>
      <c r="AE3025" s="207"/>
      <c r="AF3025" s="207"/>
      <c r="AG3025" s="207"/>
      <c r="AH3025" s="208"/>
    </row>
    <row r="3026" customFormat="false" ht="13.5" hidden="false" customHeight="true" outlineLevel="0" collapsed="false">
      <c r="A3026" s="22" t="n">
        <v>3025</v>
      </c>
      <c r="B3026" s="180"/>
      <c r="C3026" s="22"/>
      <c r="D3026" s="22"/>
      <c r="E3026" s="22"/>
      <c r="F3026" s="22"/>
      <c r="G3026" s="22"/>
      <c r="H3026" s="183"/>
      <c r="I3026" s="183"/>
      <c r="J3026" s="22"/>
      <c r="K3026" s="191" t="e">
        <f aca="false">VLOOKUP('Altri Costi'!J3026,Legenda!$D$1:$F$258,2)</f>
        <v>#N/A</v>
      </c>
      <c r="L3026" s="22"/>
      <c r="M3026" s="22"/>
      <c r="N3026" s="203"/>
      <c r="O3026" s="183"/>
      <c r="P3026" s="22"/>
      <c r="Q3026" s="203"/>
      <c r="R3026" s="183"/>
      <c r="S3026" s="184" t="n">
        <f aca="false">'Piano Finanziario Annuale'!$F$6</f>
        <v>0</v>
      </c>
      <c r="T3026" s="185" t="n">
        <v>0</v>
      </c>
      <c r="U3026" s="186"/>
      <c r="V3026" s="187" t="n">
        <f aca="false">(T3026*U3026)</f>
        <v>0</v>
      </c>
      <c r="W3026" s="185" t="n">
        <v>0</v>
      </c>
      <c r="X3026" s="185" t="n">
        <f aca="false">IF(OR(S3026="sì",S3026="forfettario 190"),SUM(T3026+W3026),SUM(T3026+V3026+W3026))</f>
        <v>0</v>
      </c>
      <c r="Y3026" s="205"/>
      <c r="Z3026" s="205"/>
      <c r="AA3026" s="206"/>
      <c r="AB3026" s="189" t="n">
        <f aca="false">IF(AA3026="SI",X3026,0)</f>
        <v>0</v>
      </c>
      <c r="AC3026" s="207"/>
      <c r="AD3026" s="207"/>
      <c r="AE3026" s="207"/>
      <c r="AF3026" s="207"/>
      <c r="AG3026" s="207"/>
      <c r="AH3026" s="208"/>
    </row>
    <row r="3027" customFormat="false" ht="13.5" hidden="false" customHeight="true" outlineLevel="0" collapsed="false">
      <c r="A3027" s="22" t="n">
        <v>3026</v>
      </c>
      <c r="B3027" s="180"/>
      <c r="C3027" s="22"/>
      <c r="D3027" s="22"/>
      <c r="E3027" s="22"/>
      <c r="F3027" s="22"/>
      <c r="G3027" s="22"/>
      <c r="H3027" s="183"/>
      <c r="I3027" s="183"/>
      <c r="J3027" s="22"/>
      <c r="K3027" s="191" t="e">
        <f aca="false">VLOOKUP('Altri Costi'!J3027,Legenda!$D$1:$F$258,2)</f>
        <v>#N/A</v>
      </c>
      <c r="L3027" s="22"/>
      <c r="M3027" s="22"/>
      <c r="N3027" s="203"/>
      <c r="O3027" s="183"/>
      <c r="P3027" s="22"/>
      <c r="Q3027" s="203"/>
      <c r="R3027" s="183"/>
      <c r="S3027" s="184" t="n">
        <f aca="false">'Piano Finanziario Annuale'!$F$6</f>
        <v>0</v>
      </c>
      <c r="T3027" s="185" t="n">
        <v>0</v>
      </c>
      <c r="U3027" s="186"/>
      <c r="V3027" s="187" t="n">
        <f aca="false">(T3027*U3027)</f>
        <v>0</v>
      </c>
      <c r="W3027" s="185" t="n">
        <v>0</v>
      </c>
      <c r="X3027" s="185" t="n">
        <f aca="false">IF(OR(S3027="sì",S3027="forfettario 190"),SUM(T3027+W3027),SUM(T3027+V3027+W3027))</f>
        <v>0</v>
      </c>
      <c r="Y3027" s="205"/>
      <c r="Z3027" s="205"/>
      <c r="AA3027" s="206"/>
      <c r="AB3027" s="189" t="n">
        <f aca="false">IF(AA3027="SI",X3027,0)</f>
        <v>0</v>
      </c>
      <c r="AC3027" s="207"/>
      <c r="AD3027" s="207"/>
      <c r="AE3027" s="207"/>
      <c r="AF3027" s="207"/>
      <c r="AG3027" s="207"/>
      <c r="AH3027" s="208"/>
    </row>
    <row r="3028" customFormat="false" ht="13.5" hidden="false" customHeight="true" outlineLevel="0" collapsed="false">
      <c r="A3028" s="22" t="n">
        <v>3027</v>
      </c>
      <c r="B3028" s="180"/>
      <c r="C3028" s="22"/>
      <c r="D3028" s="22"/>
      <c r="E3028" s="22"/>
      <c r="F3028" s="22"/>
      <c r="G3028" s="22"/>
      <c r="H3028" s="183"/>
      <c r="I3028" s="183"/>
      <c r="J3028" s="22"/>
      <c r="K3028" s="191" t="e">
        <f aca="false">VLOOKUP('Altri Costi'!J3028,Legenda!$D$1:$F$258,2)</f>
        <v>#N/A</v>
      </c>
      <c r="L3028" s="22"/>
      <c r="M3028" s="22"/>
      <c r="N3028" s="203"/>
      <c r="O3028" s="183"/>
      <c r="P3028" s="22"/>
      <c r="Q3028" s="203"/>
      <c r="R3028" s="183"/>
      <c r="S3028" s="184" t="n">
        <f aca="false">'Piano Finanziario Annuale'!$F$6</f>
        <v>0</v>
      </c>
      <c r="T3028" s="185" t="n">
        <v>0</v>
      </c>
      <c r="U3028" s="186"/>
      <c r="V3028" s="187" t="n">
        <f aca="false">(T3028*U3028)</f>
        <v>0</v>
      </c>
      <c r="W3028" s="185" t="n">
        <v>0</v>
      </c>
      <c r="X3028" s="185" t="n">
        <f aca="false">IF(OR(S3028="sì",S3028="forfettario 190"),SUM(T3028+W3028),SUM(T3028+V3028+W3028))</f>
        <v>0</v>
      </c>
      <c r="Y3028" s="205"/>
      <c r="Z3028" s="205"/>
      <c r="AA3028" s="206"/>
      <c r="AB3028" s="189" t="n">
        <f aca="false">IF(AA3028="SI",X3028,0)</f>
        <v>0</v>
      </c>
      <c r="AC3028" s="207"/>
      <c r="AD3028" s="207"/>
      <c r="AE3028" s="207"/>
      <c r="AF3028" s="207"/>
      <c r="AG3028" s="207"/>
      <c r="AH3028" s="208"/>
    </row>
    <row r="3029" customFormat="false" ht="13.5" hidden="false" customHeight="true" outlineLevel="0" collapsed="false">
      <c r="A3029" s="22" t="n">
        <v>3028</v>
      </c>
      <c r="B3029" s="180"/>
      <c r="C3029" s="22"/>
      <c r="D3029" s="22"/>
      <c r="E3029" s="22"/>
      <c r="F3029" s="22"/>
      <c r="G3029" s="22"/>
      <c r="H3029" s="183"/>
      <c r="I3029" s="183"/>
      <c r="J3029" s="22"/>
      <c r="K3029" s="191" t="e">
        <f aca="false">VLOOKUP('Altri Costi'!J3029,Legenda!$D$1:$F$258,2)</f>
        <v>#N/A</v>
      </c>
      <c r="L3029" s="22"/>
      <c r="M3029" s="22"/>
      <c r="N3029" s="203"/>
      <c r="O3029" s="183"/>
      <c r="P3029" s="22"/>
      <c r="Q3029" s="203"/>
      <c r="R3029" s="183"/>
      <c r="S3029" s="184" t="n">
        <f aca="false">'Piano Finanziario Annuale'!$F$6</f>
        <v>0</v>
      </c>
      <c r="T3029" s="185" t="n">
        <v>0</v>
      </c>
      <c r="U3029" s="186"/>
      <c r="V3029" s="187" t="n">
        <f aca="false">(T3029*U3029)</f>
        <v>0</v>
      </c>
      <c r="W3029" s="185" t="n">
        <v>0</v>
      </c>
      <c r="X3029" s="185" t="n">
        <f aca="false">IF(OR(S3029="sì",S3029="forfettario 190"),SUM(T3029+W3029),SUM(T3029+V3029+W3029))</f>
        <v>0</v>
      </c>
      <c r="Y3029" s="205"/>
      <c r="Z3029" s="205"/>
      <c r="AA3029" s="206"/>
      <c r="AB3029" s="189" t="n">
        <f aca="false">IF(AA3029="SI",X3029,0)</f>
        <v>0</v>
      </c>
      <c r="AC3029" s="207"/>
      <c r="AD3029" s="207"/>
      <c r="AE3029" s="207"/>
      <c r="AF3029" s="207"/>
      <c r="AG3029" s="207"/>
      <c r="AH3029" s="208"/>
    </row>
    <row r="3030" customFormat="false" ht="13.5" hidden="false" customHeight="true" outlineLevel="0" collapsed="false">
      <c r="A3030" s="22" t="n">
        <v>3029</v>
      </c>
      <c r="B3030" s="180"/>
      <c r="C3030" s="22"/>
      <c r="D3030" s="22"/>
      <c r="E3030" s="22"/>
      <c r="F3030" s="22"/>
      <c r="G3030" s="22"/>
      <c r="H3030" s="183"/>
      <c r="I3030" s="183"/>
      <c r="J3030" s="22"/>
      <c r="K3030" s="191" t="e">
        <f aca="false">VLOOKUP('Altri Costi'!J3030,Legenda!$D$1:$F$258,2)</f>
        <v>#N/A</v>
      </c>
      <c r="L3030" s="22"/>
      <c r="M3030" s="22"/>
      <c r="N3030" s="203"/>
      <c r="O3030" s="183"/>
      <c r="P3030" s="22"/>
      <c r="Q3030" s="203"/>
      <c r="R3030" s="183"/>
      <c r="S3030" s="184" t="n">
        <f aca="false">'Piano Finanziario Annuale'!$F$6</f>
        <v>0</v>
      </c>
      <c r="T3030" s="185" t="n">
        <v>0</v>
      </c>
      <c r="U3030" s="186"/>
      <c r="V3030" s="187" t="n">
        <f aca="false">(T3030*U3030)</f>
        <v>0</v>
      </c>
      <c r="W3030" s="185" t="n">
        <v>0</v>
      </c>
      <c r="X3030" s="185" t="n">
        <f aca="false">IF(OR(S3030="sì",S3030="forfettario 190"),SUM(T3030+W3030),SUM(T3030+V3030+W3030))</f>
        <v>0</v>
      </c>
      <c r="Y3030" s="205"/>
      <c r="Z3030" s="205"/>
      <c r="AA3030" s="206"/>
      <c r="AB3030" s="189" t="n">
        <f aca="false">IF(AA3030="SI",X3030,0)</f>
        <v>0</v>
      </c>
      <c r="AC3030" s="207"/>
      <c r="AD3030" s="207"/>
      <c r="AE3030" s="207"/>
      <c r="AF3030" s="207"/>
      <c r="AG3030" s="207"/>
      <c r="AH3030" s="208"/>
    </row>
    <row r="3031" customFormat="false" ht="13.5" hidden="false" customHeight="true" outlineLevel="0" collapsed="false">
      <c r="A3031" s="22" t="n">
        <v>3030</v>
      </c>
      <c r="B3031" s="180"/>
      <c r="C3031" s="22"/>
      <c r="D3031" s="22"/>
      <c r="E3031" s="22"/>
      <c r="F3031" s="22"/>
      <c r="G3031" s="22"/>
      <c r="H3031" s="183"/>
      <c r="I3031" s="183"/>
      <c r="J3031" s="22"/>
      <c r="K3031" s="191" t="e">
        <f aca="false">VLOOKUP('Altri Costi'!J3031,Legenda!$D$1:$F$258,2)</f>
        <v>#N/A</v>
      </c>
      <c r="L3031" s="22"/>
      <c r="M3031" s="22"/>
      <c r="N3031" s="203"/>
      <c r="O3031" s="183"/>
      <c r="P3031" s="22"/>
      <c r="Q3031" s="203"/>
      <c r="R3031" s="183"/>
      <c r="S3031" s="184" t="n">
        <f aca="false">'Piano Finanziario Annuale'!$F$6</f>
        <v>0</v>
      </c>
      <c r="T3031" s="185" t="n">
        <v>0</v>
      </c>
      <c r="U3031" s="186"/>
      <c r="V3031" s="187" t="n">
        <f aca="false">(T3031*U3031)</f>
        <v>0</v>
      </c>
      <c r="W3031" s="185" t="n">
        <v>0</v>
      </c>
      <c r="X3031" s="185" t="n">
        <f aca="false">IF(OR(S3031="sì",S3031="forfettario 190"),SUM(T3031+W3031),SUM(T3031+V3031+W3031))</f>
        <v>0</v>
      </c>
      <c r="Y3031" s="205"/>
      <c r="Z3031" s="205"/>
      <c r="AA3031" s="206"/>
      <c r="AB3031" s="189" t="n">
        <f aca="false">IF(AA3031="SI",X3031,0)</f>
        <v>0</v>
      </c>
      <c r="AC3031" s="207"/>
      <c r="AD3031" s="207"/>
      <c r="AE3031" s="207"/>
      <c r="AF3031" s="207"/>
      <c r="AG3031" s="207"/>
      <c r="AH3031" s="208"/>
    </row>
    <row r="3032" customFormat="false" ht="13.5" hidden="false" customHeight="true" outlineLevel="0" collapsed="false">
      <c r="A3032" s="22" t="n">
        <v>3031</v>
      </c>
      <c r="B3032" s="180"/>
      <c r="C3032" s="22"/>
      <c r="D3032" s="22"/>
      <c r="E3032" s="22"/>
      <c r="F3032" s="22"/>
      <c r="G3032" s="22"/>
      <c r="H3032" s="183"/>
      <c r="I3032" s="183"/>
      <c r="J3032" s="22"/>
      <c r="K3032" s="191" t="e">
        <f aca="false">VLOOKUP('Altri Costi'!J3032,Legenda!$D$1:$F$258,2)</f>
        <v>#N/A</v>
      </c>
      <c r="L3032" s="22"/>
      <c r="M3032" s="22"/>
      <c r="N3032" s="203"/>
      <c r="O3032" s="183"/>
      <c r="P3032" s="22"/>
      <c r="Q3032" s="203"/>
      <c r="R3032" s="183"/>
      <c r="S3032" s="184" t="n">
        <f aca="false">'Piano Finanziario Annuale'!$F$6</f>
        <v>0</v>
      </c>
      <c r="T3032" s="185" t="n">
        <v>0</v>
      </c>
      <c r="U3032" s="186"/>
      <c r="V3032" s="187" t="n">
        <f aca="false">(T3032*U3032)</f>
        <v>0</v>
      </c>
      <c r="W3032" s="185" t="n">
        <v>0</v>
      </c>
      <c r="X3032" s="185" t="n">
        <f aca="false">IF(OR(S3032="sì",S3032="forfettario 190"),SUM(T3032+W3032),SUM(T3032+V3032+W3032))</f>
        <v>0</v>
      </c>
      <c r="Y3032" s="205"/>
      <c r="Z3032" s="205"/>
      <c r="AA3032" s="206"/>
      <c r="AB3032" s="189" t="n">
        <f aca="false">IF(AA3032="SI",X3032,0)</f>
        <v>0</v>
      </c>
      <c r="AC3032" s="207"/>
      <c r="AD3032" s="207"/>
      <c r="AE3032" s="207"/>
      <c r="AF3032" s="207"/>
      <c r="AG3032" s="207"/>
      <c r="AH3032" s="208"/>
    </row>
    <row r="3033" customFormat="false" ht="13.5" hidden="false" customHeight="true" outlineLevel="0" collapsed="false">
      <c r="A3033" s="22" t="n">
        <v>3032</v>
      </c>
      <c r="B3033" s="180"/>
      <c r="C3033" s="22"/>
      <c r="D3033" s="22"/>
      <c r="E3033" s="22"/>
      <c r="F3033" s="22"/>
      <c r="G3033" s="22"/>
      <c r="H3033" s="183"/>
      <c r="I3033" s="183"/>
      <c r="J3033" s="22"/>
      <c r="K3033" s="191" t="e">
        <f aca="false">VLOOKUP('Altri Costi'!J3033,Legenda!$D$1:$F$258,2)</f>
        <v>#N/A</v>
      </c>
      <c r="L3033" s="22"/>
      <c r="M3033" s="22"/>
      <c r="N3033" s="203"/>
      <c r="O3033" s="183"/>
      <c r="P3033" s="22"/>
      <c r="Q3033" s="203"/>
      <c r="R3033" s="183"/>
      <c r="S3033" s="184" t="n">
        <f aca="false">'Piano Finanziario Annuale'!$F$6</f>
        <v>0</v>
      </c>
      <c r="T3033" s="185" t="n">
        <v>0</v>
      </c>
      <c r="U3033" s="186"/>
      <c r="V3033" s="187" t="n">
        <f aca="false">(T3033*U3033)</f>
        <v>0</v>
      </c>
      <c r="W3033" s="185" t="n">
        <v>0</v>
      </c>
      <c r="X3033" s="185" t="n">
        <f aca="false">IF(OR(S3033="sì",S3033="forfettario 190"),SUM(T3033+W3033),SUM(T3033+V3033+W3033))</f>
        <v>0</v>
      </c>
      <c r="Y3033" s="205"/>
      <c r="Z3033" s="205"/>
      <c r="AA3033" s="206"/>
      <c r="AB3033" s="189" t="n">
        <f aca="false">IF(AA3033="SI",X3033,0)</f>
        <v>0</v>
      </c>
      <c r="AC3033" s="207"/>
      <c r="AD3033" s="207"/>
      <c r="AE3033" s="207"/>
      <c r="AF3033" s="207"/>
      <c r="AG3033" s="207"/>
      <c r="AH3033" s="208"/>
    </row>
    <row r="3034" customFormat="false" ht="13.5" hidden="false" customHeight="true" outlineLevel="0" collapsed="false">
      <c r="A3034" s="22" t="n">
        <v>3033</v>
      </c>
      <c r="B3034" s="180"/>
      <c r="C3034" s="22"/>
      <c r="D3034" s="22"/>
      <c r="E3034" s="22"/>
      <c r="F3034" s="22"/>
      <c r="G3034" s="22"/>
      <c r="H3034" s="183"/>
      <c r="I3034" s="183"/>
      <c r="J3034" s="22"/>
      <c r="K3034" s="191" t="e">
        <f aca="false">VLOOKUP('Altri Costi'!J3034,Legenda!$D$1:$F$258,2)</f>
        <v>#N/A</v>
      </c>
      <c r="L3034" s="22"/>
      <c r="M3034" s="22"/>
      <c r="N3034" s="203"/>
      <c r="O3034" s="183"/>
      <c r="P3034" s="22"/>
      <c r="Q3034" s="203"/>
      <c r="R3034" s="183"/>
      <c r="S3034" s="184" t="n">
        <f aca="false">'Piano Finanziario Annuale'!$F$6</f>
        <v>0</v>
      </c>
      <c r="T3034" s="185" t="n">
        <v>0</v>
      </c>
      <c r="U3034" s="186"/>
      <c r="V3034" s="187" t="n">
        <f aca="false">(T3034*U3034)</f>
        <v>0</v>
      </c>
      <c r="W3034" s="185" t="n">
        <v>0</v>
      </c>
      <c r="X3034" s="185" t="n">
        <f aca="false">IF(OR(S3034="sì",S3034="forfettario 190"),SUM(T3034+W3034),SUM(T3034+V3034+W3034))</f>
        <v>0</v>
      </c>
      <c r="Y3034" s="205"/>
      <c r="Z3034" s="205"/>
      <c r="AA3034" s="206"/>
      <c r="AB3034" s="189" t="n">
        <f aca="false">IF(AA3034="SI",X3034,0)</f>
        <v>0</v>
      </c>
      <c r="AC3034" s="207"/>
      <c r="AD3034" s="207"/>
      <c r="AE3034" s="207"/>
      <c r="AF3034" s="207"/>
      <c r="AG3034" s="207"/>
      <c r="AH3034" s="208"/>
    </row>
    <row r="3035" customFormat="false" ht="13.5" hidden="false" customHeight="true" outlineLevel="0" collapsed="false">
      <c r="A3035" s="22" t="n">
        <v>3034</v>
      </c>
      <c r="B3035" s="180"/>
      <c r="C3035" s="22"/>
      <c r="D3035" s="22"/>
      <c r="E3035" s="22"/>
      <c r="F3035" s="22"/>
      <c r="G3035" s="22"/>
      <c r="H3035" s="183"/>
      <c r="I3035" s="183"/>
      <c r="J3035" s="22"/>
      <c r="K3035" s="191" t="e">
        <f aca="false">VLOOKUP('Altri Costi'!J3035,Legenda!$D$1:$F$258,2)</f>
        <v>#N/A</v>
      </c>
      <c r="L3035" s="22"/>
      <c r="M3035" s="22"/>
      <c r="N3035" s="203"/>
      <c r="O3035" s="183"/>
      <c r="P3035" s="22"/>
      <c r="Q3035" s="203"/>
      <c r="R3035" s="183"/>
      <c r="S3035" s="184" t="n">
        <f aca="false">'Piano Finanziario Annuale'!$F$6</f>
        <v>0</v>
      </c>
      <c r="T3035" s="185" t="n">
        <v>0</v>
      </c>
      <c r="U3035" s="186"/>
      <c r="V3035" s="187" t="n">
        <f aca="false">(T3035*U3035)</f>
        <v>0</v>
      </c>
      <c r="W3035" s="185" t="n">
        <v>0</v>
      </c>
      <c r="X3035" s="185" t="n">
        <f aca="false">IF(OR(S3035="sì",S3035="forfettario 190"),SUM(T3035+W3035),SUM(T3035+V3035+W3035))</f>
        <v>0</v>
      </c>
      <c r="Y3035" s="205"/>
      <c r="Z3035" s="205"/>
      <c r="AA3035" s="206"/>
      <c r="AB3035" s="189" t="n">
        <f aca="false">IF(AA3035="SI",X3035,0)</f>
        <v>0</v>
      </c>
      <c r="AC3035" s="207"/>
      <c r="AD3035" s="207"/>
      <c r="AE3035" s="207"/>
      <c r="AF3035" s="207"/>
      <c r="AG3035" s="207"/>
      <c r="AH3035" s="208"/>
    </row>
    <row r="3036" customFormat="false" ht="13.5" hidden="false" customHeight="true" outlineLevel="0" collapsed="false">
      <c r="A3036" s="22" t="n">
        <v>3035</v>
      </c>
      <c r="B3036" s="180"/>
      <c r="C3036" s="22"/>
      <c r="D3036" s="22"/>
      <c r="E3036" s="22"/>
      <c r="F3036" s="22"/>
      <c r="G3036" s="22"/>
      <c r="H3036" s="183"/>
      <c r="I3036" s="183"/>
      <c r="J3036" s="22"/>
      <c r="K3036" s="191" t="e">
        <f aca="false">VLOOKUP('Altri Costi'!J3036,Legenda!$D$1:$F$258,2)</f>
        <v>#N/A</v>
      </c>
      <c r="L3036" s="22"/>
      <c r="M3036" s="22"/>
      <c r="N3036" s="203"/>
      <c r="O3036" s="183"/>
      <c r="P3036" s="22"/>
      <c r="Q3036" s="203"/>
      <c r="R3036" s="183"/>
      <c r="S3036" s="184" t="n">
        <f aca="false">'Piano Finanziario Annuale'!$F$6</f>
        <v>0</v>
      </c>
      <c r="T3036" s="185" t="n">
        <v>0</v>
      </c>
      <c r="U3036" s="186"/>
      <c r="V3036" s="187" t="n">
        <f aca="false">(T3036*U3036)</f>
        <v>0</v>
      </c>
      <c r="W3036" s="185" t="n">
        <v>0</v>
      </c>
      <c r="X3036" s="185" t="n">
        <f aca="false">IF(OR(S3036="sì",S3036="forfettario 190"),SUM(T3036+W3036),SUM(T3036+V3036+W3036))</f>
        <v>0</v>
      </c>
      <c r="Y3036" s="205"/>
      <c r="Z3036" s="205"/>
      <c r="AA3036" s="206"/>
      <c r="AB3036" s="189" t="n">
        <f aca="false">IF(AA3036="SI",X3036,0)</f>
        <v>0</v>
      </c>
      <c r="AC3036" s="207"/>
      <c r="AD3036" s="207"/>
      <c r="AE3036" s="207"/>
      <c r="AF3036" s="207"/>
      <c r="AG3036" s="207"/>
      <c r="AH3036" s="208"/>
    </row>
    <row r="3037" customFormat="false" ht="13.5" hidden="false" customHeight="true" outlineLevel="0" collapsed="false">
      <c r="A3037" s="22" t="n">
        <v>3036</v>
      </c>
      <c r="B3037" s="180"/>
      <c r="C3037" s="22"/>
      <c r="D3037" s="22"/>
      <c r="E3037" s="22"/>
      <c r="F3037" s="22"/>
      <c r="G3037" s="22"/>
      <c r="H3037" s="183"/>
      <c r="I3037" s="183"/>
      <c r="J3037" s="22"/>
      <c r="K3037" s="191" t="e">
        <f aca="false">VLOOKUP('Altri Costi'!J3037,Legenda!$D$1:$F$258,2)</f>
        <v>#N/A</v>
      </c>
      <c r="L3037" s="22"/>
      <c r="M3037" s="22"/>
      <c r="N3037" s="203"/>
      <c r="O3037" s="183"/>
      <c r="P3037" s="22"/>
      <c r="Q3037" s="203"/>
      <c r="R3037" s="183"/>
      <c r="S3037" s="184" t="n">
        <f aca="false">'Piano Finanziario Annuale'!$F$6</f>
        <v>0</v>
      </c>
      <c r="T3037" s="185" t="n">
        <v>0</v>
      </c>
      <c r="U3037" s="186"/>
      <c r="V3037" s="187" t="n">
        <f aca="false">(T3037*U3037)</f>
        <v>0</v>
      </c>
      <c r="W3037" s="185" t="n">
        <v>0</v>
      </c>
      <c r="X3037" s="185" t="n">
        <f aca="false">IF(OR(S3037="sì",S3037="forfettario 190"),SUM(T3037+W3037),SUM(T3037+V3037+W3037))</f>
        <v>0</v>
      </c>
      <c r="Y3037" s="205"/>
      <c r="Z3037" s="205"/>
      <c r="AA3037" s="206"/>
      <c r="AB3037" s="189" t="n">
        <f aca="false">IF(AA3037="SI",X3037,0)</f>
        <v>0</v>
      </c>
      <c r="AC3037" s="207"/>
      <c r="AD3037" s="207"/>
      <c r="AE3037" s="207"/>
      <c r="AF3037" s="207"/>
      <c r="AG3037" s="207"/>
      <c r="AH3037" s="208"/>
    </row>
    <row r="3038" customFormat="false" ht="13.5" hidden="false" customHeight="true" outlineLevel="0" collapsed="false">
      <c r="A3038" s="22" t="n">
        <v>3037</v>
      </c>
      <c r="B3038" s="180"/>
      <c r="C3038" s="22"/>
      <c r="D3038" s="22"/>
      <c r="E3038" s="22"/>
      <c r="F3038" s="22"/>
      <c r="G3038" s="22"/>
      <c r="H3038" s="183"/>
      <c r="I3038" s="183"/>
      <c r="J3038" s="22"/>
      <c r="K3038" s="191" t="e">
        <f aca="false">VLOOKUP('Altri Costi'!J3038,Legenda!$D$1:$F$258,2)</f>
        <v>#N/A</v>
      </c>
      <c r="L3038" s="22"/>
      <c r="M3038" s="22"/>
      <c r="N3038" s="203"/>
      <c r="O3038" s="183"/>
      <c r="P3038" s="22"/>
      <c r="Q3038" s="203"/>
      <c r="R3038" s="183"/>
      <c r="S3038" s="184" t="n">
        <f aca="false">'Piano Finanziario Annuale'!$F$6</f>
        <v>0</v>
      </c>
      <c r="T3038" s="185" t="n">
        <v>0</v>
      </c>
      <c r="U3038" s="186"/>
      <c r="V3038" s="187" t="n">
        <f aca="false">(T3038*U3038)</f>
        <v>0</v>
      </c>
      <c r="W3038" s="185" t="n">
        <v>0</v>
      </c>
      <c r="X3038" s="185" t="n">
        <f aca="false">IF(OR(S3038="sì",S3038="forfettario 190"),SUM(T3038+W3038),SUM(T3038+V3038+W3038))</f>
        <v>0</v>
      </c>
      <c r="Y3038" s="205"/>
      <c r="Z3038" s="205"/>
      <c r="AA3038" s="206"/>
      <c r="AB3038" s="189" t="n">
        <f aca="false">IF(AA3038="SI",X3038,0)</f>
        <v>0</v>
      </c>
      <c r="AC3038" s="207"/>
      <c r="AD3038" s="207"/>
      <c r="AE3038" s="207"/>
      <c r="AF3038" s="207"/>
      <c r="AG3038" s="207"/>
      <c r="AH3038" s="208"/>
    </row>
    <row r="3039" customFormat="false" ht="13.5" hidden="false" customHeight="true" outlineLevel="0" collapsed="false">
      <c r="A3039" s="22" t="n">
        <v>3038</v>
      </c>
      <c r="B3039" s="180"/>
      <c r="C3039" s="22"/>
      <c r="D3039" s="22"/>
      <c r="E3039" s="22"/>
      <c r="F3039" s="22"/>
      <c r="G3039" s="22"/>
      <c r="H3039" s="183"/>
      <c r="I3039" s="183"/>
      <c r="J3039" s="22"/>
      <c r="K3039" s="191" t="e">
        <f aca="false">VLOOKUP('Altri Costi'!J3039,Legenda!$D$1:$F$258,2)</f>
        <v>#N/A</v>
      </c>
      <c r="L3039" s="22"/>
      <c r="M3039" s="22"/>
      <c r="N3039" s="203"/>
      <c r="O3039" s="183"/>
      <c r="P3039" s="22"/>
      <c r="Q3039" s="203"/>
      <c r="R3039" s="183"/>
      <c r="S3039" s="184" t="n">
        <f aca="false">'Piano Finanziario Annuale'!$F$6</f>
        <v>0</v>
      </c>
      <c r="T3039" s="185" t="n">
        <v>0</v>
      </c>
      <c r="U3039" s="186"/>
      <c r="V3039" s="187" t="n">
        <f aca="false">(T3039*U3039)</f>
        <v>0</v>
      </c>
      <c r="W3039" s="185" t="n">
        <v>0</v>
      </c>
      <c r="X3039" s="185" t="n">
        <f aca="false">IF(OR(S3039="sì",S3039="forfettario 190"),SUM(T3039+W3039),SUM(T3039+V3039+W3039))</f>
        <v>0</v>
      </c>
      <c r="Y3039" s="205"/>
      <c r="Z3039" s="205"/>
      <c r="AA3039" s="206"/>
      <c r="AB3039" s="189" t="n">
        <f aca="false">IF(AA3039="SI",X3039,0)</f>
        <v>0</v>
      </c>
      <c r="AC3039" s="207"/>
      <c r="AD3039" s="207"/>
      <c r="AE3039" s="207"/>
      <c r="AF3039" s="207"/>
      <c r="AG3039" s="207"/>
      <c r="AH3039" s="208"/>
    </row>
    <row r="3040" customFormat="false" ht="13.5" hidden="false" customHeight="true" outlineLevel="0" collapsed="false">
      <c r="A3040" s="22" t="n">
        <v>3039</v>
      </c>
      <c r="B3040" s="180"/>
      <c r="C3040" s="22"/>
      <c r="D3040" s="22"/>
      <c r="E3040" s="22"/>
      <c r="F3040" s="22"/>
      <c r="G3040" s="22"/>
      <c r="H3040" s="183"/>
      <c r="I3040" s="183"/>
      <c r="J3040" s="22"/>
      <c r="K3040" s="191" t="e">
        <f aca="false">VLOOKUP('Altri Costi'!J3040,Legenda!$D$1:$F$258,2)</f>
        <v>#N/A</v>
      </c>
      <c r="L3040" s="22"/>
      <c r="M3040" s="22"/>
      <c r="N3040" s="203"/>
      <c r="O3040" s="183"/>
      <c r="P3040" s="22"/>
      <c r="Q3040" s="203"/>
      <c r="R3040" s="183"/>
      <c r="S3040" s="184" t="n">
        <f aca="false">'Piano Finanziario Annuale'!$F$6</f>
        <v>0</v>
      </c>
      <c r="T3040" s="185" t="n">
        <v>0</v>
      </c>
      <c r="U3040" s="186"/>
      <c r="V3040" s="187" t="n">
        <f aca="false">(T3040*U3040)</f>
        <v>0</v>
      </c>
      <c r="W3040" s="185" t="n">
        <v>0</v>
      </c>
      <c r="X3040" s="185" t="n">
        <f aca="false">IF(OR(S3040="sì",S3040="forfettario 190"),SUM(T3040+W3040),SUM(T3040+V3040+W3040))</f>
        <v>0</v>
      </c>
      <c r="Y3040" s="205"/>
      <c r="Z3040" s="205"/>
      <c r="AA3040" s="206"/>
      <c r="AB3040" s="189" t="n">
        <f aca="false">IF(AA3040="SI",X3040,0)</f>
        <v>0</v>
      </c>
      <c r="AC3040" s="207"/>
      <c r="AD3040" s="207"/>
      <c r="AE3040" s="207"/>
      <c r="AF3040" s="207"/>
      <c r="AG3040" s="207"/>
      <c r="AH3040" s="208"/>
    </row>
    <row r="3041" customFormat="false" ht="13.5" hidden="false" customHeight="true" outlineLevel="0" collapsed="false">
      <c r="A3041" s="22" t="n">
        <v>3040</v>
      </c>
      <c r="B3041" s="180"/>
      <c r="C3041" s="22"/>
      <c r="D3041" s="22"/>
      <c r="E3041" s="22"/>
      <c r="F3041" s="22"/>
      <c r="G3041" s="22"/>
      <c r="H3041" s="183"/>
      <c r="I3041" s="183"/>
      <c r="J3041" s="22"/>
      <c r="K3041" s="191" t="e">
        <f aca="false">VLOOKUP('Altri Costi'!J3041,Legenda!$D$1:$F$258,2)</f>
        <v>#N/A</v>
      </c>
      <c r="L3041" s="22"/>
      <c r="M3041" s="22"/>
      <c r="N3041" s="203"/>
      <c r="O3041" s="183"/>
      <c r="P3041" s="22"/>
      <c r="Q3041" s="203"/>
      <c r="R3041" s="183"/>
      <c r="S3041" s="184" t="n">
        <f aca="false">'Piano Finanziario Annuale'!$F$6</f>
        <v>0</v>
      </c>
      <c r="T3041" s="185" t="n">
        <v>0</v>
      </c>
      <c r="U3041" s="186"/>
      <c r="V3041" s="187" t="n">
        <f aca="false">(T3041*U3041)</f>
        <v>0</v>
      </c>
      <c r="W3041" s="185" t="n">
        <v>0</v>
      </c>
      <c r="X3041" s="185" t="n">
        <f aca="false">IF(OR(S3041="sì",S3041="forfettario 190"),SUM(T3041+W3041),SUM(T3041+V3041+W3041))</f>
        <v>0</v>
      </c>
      <c r="Y3041" s="205"/>
      <c r="Z3041" s="205"/>
      <c r="AA3041" s="206"/>
      <c r="AB3041" s="189" t="n">
        <f aca="false">IF(AA3041="SI",X3041,0)</f>
        <v>0</v>
      </c>
      <c r="AC3041" s="207"/>
      <c r="AD3041" s="207"/>
      <c r="AE3041" s="207"/>
      <c r="AF3041" s="207"/>
      <c r="AG3041" s="207"/>
      <c r="AH3041" s="208"/>
    </row>
    <row r="3042" customFormat="false" ht="13.5" hidden="false" customHeight="true" outlineLevel="0" collapsed="false">
      <c r="A3042" s="22" t="n">
        <v>3041</v>
      </c>
      <c r="B3042" s="180"/>
      <c r="C3042" s="22"/>
      <c r="D3042" s="22"/>
      <c r="E3042" s="22"/>
      <c r="F3042" s="22"/>
      <c r="G3042" s="22"/>
      <c r="H3042" s="183"/>
      <c r="I3042" s="183"/>
      <c r="J3042" s="22"/>
      <c r="K3042" s="191" t="e">
        <f aca="false">VLOOKUP('Altri Costi'!J3042,Legenda!$D$1:$F$258,2)</f>
        <v>#N/A</v>
      </c>
      <c r="L3042" s="22"/>
      <c r="M3042" s="22"/>
      <c r="N3042" s="203"/>
      <c r="O3042" s="183"/>
      <c r="P3042" s="22"/>
      <c r="Q3042" s="203"/>
      <c r="R3042" s="183"/>
      <c r="S3042" s="184" t="n">
        <f aca="false">'Piano Finanziario Annuale'!$F$6</f>
        <v>0</v>
      </c>
      <c r="T3042" s="185" t="n">
        <v>0</v>
      </c>
      <c r="U3042" s="186"/>
      <c r="V3042" s="187" t="n">
        <f aca="false">(T3042*U3042)</f>
        <v>0</v>
      </c>
      <c r="W3042" s="185" t="n">
        <v>0</v>
      </c>
      <c r="X3042" s="185" t="n">
        <f aca="false">IF(OR(S3042="sì",S3042="forfettario 190"),SUM(T3042+W3042),SUM(T3042+V3042+W3042))</f>
        <v>0</v>
      </c>
      <c r="Y3042" s="205"/>
      <c r="Z3042" s="205"/>
      <c r="AA3042" s="206"/>
      <c r="AB3042" s="189" t="n">
        <f aca="false">IF(AA3042="SI",X3042,0)</f>
        <v>0</v>
      </c>
      <c r="AC3042" s="207"/>
      <c r="AD3042" s="207"/>
      <c r="AE3042" s="207"/>
      <c r="AF3042" s="207"/>
      <c r="AG3042" s="207"/>
      <c r="AH3042" s="208"/>
    </row>
    <row r="3043" customFormat="false" ht="13.5" hidden="false" customHeight="true" outlineLevel="0" collapsed="false">
      <c r="A3043" s="22" t="n">
        <v>3042</v>
      </c>
      <c r="B3043" s="180"/>
      <c r="C3043" s="22"/>
      <c r="D3043" s="22"/>
      <c r="E3043" s="22"/>
      <c r="F3043" s="22"/>
      <c r="G3043" s="22"/>
      <c r="H3043" s="183"/>
      <c r="I3043" s="183"/>
      <c r="J3043" s="22"/>
      <c r="K3043" s="191" t="e">
        <f aca="false">VLOOKUP('Altri Costi'!J3043,Legenda!$D$1:$F$258,2)</f>
        <v>#N/A</v>
      </c>
      <c r="L3043" s="22"/>
      <c r="M3043" s="22"/>
      <c r="N3043" s="203"/>
      <c r="O3043" s="183"/>
      <c r="P3043" s="22"/>
      <c r="Q3043" s="203"/>
      <c r="R3043" s="183"/>
      <c r="S3043" s="184" t="n">
        <f aca="false">'Piano Finanziario Annuale'!$F$6</f>
        <v>0</v>
      </c>
      <c r="T3043" s="185" t="n">
        <v>0</v>
      </c>
      <c r="U3043" s="186"/>
      <c r="V3043" s="187" t="n">
        <f aca="false">(T3043*U3043)</f>
        <v>0</v>
      </c>
      <c r="W3043" s="185" t="n">
        <v>0</v>
      </c>
      <c r="X3043" s="185" t="n">
        <f aca="false">IF(OR(S3043="sì",S3043="forfettario 190"),SUM(T3043+W3043),SUM(T3043+V3043+W3043))</f>
        <v>0</v>
      </c>
      <c r="Y3043" s="205"/>
      <c r="Z3043" s="205"/>
      <c r="AA3043" s="206"/>
      <c r="AB3043" s="189" t="n">
        <f aca="false">IF(AA3043="SI",X3043,0)</f>
        <v>0</v>
      </c>
      <c r="AC3043" s="207"/>
      <c r="AD3043" s="207"/>
      <c r="AE3043" s="207"/>
      <c r="AF3043" s="207"/>
      <c r="AG3043" s="207"/>
      <c r="AH3043" s="208"/>
    </row>
    <row r="3044" customFormat="false" ht="13.5" hidden="false" customHeight="true" outlineLevel="0" collapsed="false">
      <c r="A3044" s="22" t="n">
        <v>3043</v>
      </c>
      <c r="B3044" s="180"/>
      <c r="C3044" s="22"/>
      <c r="D3044" s="22"/>
      <c r="E3044" s="22"/>
      <c r="F3044" s="22"/>
      <c r="G3044" s="22"/>
      <c r="H3044" s="183"/>
      <c r="I3044" s="183"/>
      <c r="J3044" s="22"/>
      <c r="K3044" s="191" t="e">
        <f aca="false">VLOOKUP('Altri Costi'!J3044,Legenda!$D$1:$F$258,2)</f>
        <v>#N/A</v>
      </c>
      <c r="L3044" s="22"/>
      <c r="M3044" s="22"/>
      <c r="N3044" s="203"/>
      <c r="O3044" s="183"/>
      <c r="P3044" s="22"/>
      <c r="Q3044" s="203"/>
      <c r="R3044" s="183"/>
      <c r="S3044" s="184" t="n">
        <f aca="false">'Piano Finanziario Annuale'!$F$6</f>
        <v>0</v>
      </c>
      <c r="T3044" s="185" t="n">
        <v>0</v>
      </c>
      <c r="U3044" s="186"/>
      <c r="V3044" s="187" t="n">
        <f aca="false">(T3044*U3044)</f>
        <v>0</v>
      </c>
      <c r="W3044" s="185" t="n">
        <v>0</v>
      </c>
      <c r="X3044" s="185" t="n">
        <f aca="false">IF(OR(S3044="sì",S3044="forfettario 190"),SUM(T3044+W3044),SUM(T3044+V3044+W3044))</f>
        <v>0</v>
      </c>
      <c r="Y3044" s="205"/>
      <c r="Z3044" s="205"/>
      <c r="AA3044" s="206"/>
      <c r="AB3044" s="189" t="n">
        <f aca="false">IF(AA3044="SI",X3044,0)</f>
        <v>0</v>
      </c>
      <c r="AC3044" s="207"/>
      <c r="AD3044" s="207"/>
      <c r="AE3044" s="207"/>
      <c r="AF3044" s="207"/>
      <c r="AG3044" s="207"/>
      <c r="AH3044" s="208"/>
    </row>
    <row r="3045" customFormat="false" ht="13.5" hidden="false" customHeight="true" outlineLevel="0" collapsed="false">
      <c r="A3045" s="22" t="n">
        <v>3044</v>
      </c>
      <c r="B3045" s="180"/>
      <c r="C3045" s="22"/>
      <c r="D3045" s="22"/>
      <c r="E3045" s="22"/>
      <c r="F3045" s="22"/>
      <c r="G3045" s="22"/>
      <c r="H3045" s="183"/>
      <c r="I3045" s="183"/>
      <c r="J3045" s="22"/>
      <c r="K3045" s="191" t="e">
        <f aca="false">VLOOKUP('Altri Costi'!J3045,Legenda!$D$1:$F$258,2)</f>
        <v>#N/A</v>
      </c>
      <c r="L3045" s="22"/>
      <c r="M3045" s="22"/>
      <c r="N3045" s="203"/>
      <c r="O3045" s="183"/>
      <c r="P3045" s="22"/>
      <c r="Q3045" s="203"/>
      <c r="R3045" s="183"/>
      <c r="S3045" s="184" t="n">
        <f aca="false">'Piano Finanziario Annuale'!$F$6</f>
        <v>0</v>
      </c>
      <c r="T3045" s="185" t="n">
        <v>0</v>
      </c>
      <c r="U3045" s="186"/>
      <c r="V3045" s="187" t="n">
        <f aca="false">(T3045*U3045)</f>
        <v>0</v>
      </c>
      <c r="W3045" s="185" t="n">
        <v>0</v>
      </c>
      <c r="X3045" s="185" t="n">
        <f aca="false">IF(OR(S3045="sì",S3045="forfettario 190"),SUM(T3045+W3045),SUM(T3045+V3045+W3045))</f>
        <v>0</v>
      </c>
      <c r="Y3045" s="205"/>
      <c r="Z3045" s="205"/>
      <c r="AA3045" s="206"/>
      <c r="AB3045" s="189" t="n">
        <f aca="false">IF(AA3045="SI",X3045,0)</f>
        <v>0</v>
      </c>
      <c r="AC3045" s="207"/>
      <c r="AD3045" s="207"/>
      <c r="AE3045" s="207"/>
      <c r="AF3045" s="207"/>
      <c r="AG3045" s="207"/>
      <c r="AH3045" s="208"/>
    </row>
    <row r="3046" customFormat="false" ht="13.5" hidden="false" customHeight="true" outlineLevel="0" collapsed="false">
      <c r="A3046" s="22" t="n">
        <v>3045</v>
      </c>
      <c r="B3046" s="180"/>
      <c r="C3046" s="22"/>
      <c r="D3046" s="22"/>
      <c r="E3046" s="22"/>
      <c r="F3046" s="22"/>
      <c r="G3046" s="22"/>
      <c r="H3046" s="183"/>
      <c r="I3046" s="183"/>
      <c r="J3046" s="22"/>
      <c r="K3046" s="191" t="e">
        <f aca="false">VLOOKUP('Altri Costi'!J3046,Legenda!$D$1:$F$258,2)</f>
        <v>#N/A</v>
      </c>
      <c r="L3046" s="22"/>
      <c r="M3046" s="22"/>
      <c r="N3046" s="203"/>
      <c r="O3046" s="183"/>
      <c r="P3046" s="22"/>
      <c r="Q3046" s="203"/>
      <c r="R3046" s="183"/>
      <c r="S3046" s="184" t="n">
        <f aca="false">'Piano Finanziario Annuale'!$F$6</f>
        <v>0</v>
      </c>
      <c r="T3046" s="185" t="n">
        <v>0</v>
      </c>
      <c r="U3046" s="186"/>
      <c r="V3046" s="187" t="n">
        <f aca="false">(T3046*U3046)</f>
        <v>0</v>
      </c>
      <c r="W3046" s="185" t="n">
        <v>0</v>
      </c>
      <c r="X3046" s="185" t="n">
        <f aca="false">IF(OR(S3046="sì",S3046="forfettario 190"),SUM(T3046+W3046),SUM(T3046+V3046+W3046))</f>
        <v>0</v>
      </c>
      <c r="Y3046" s="205"/>
      <c r="Z3046" s="205"/>
      <c r="AA3046" s="206"/>
      <c r="AB3046" s="189" t="n">
        <f aca="false">IF(AA3046="SI",X3046,0)</f>
        <v>0</v>
      </c>
      <c r="AC3046" s="207"/>
      <c r="AD3046" s="207"/>
      <c r="AE3046" s="207"/>
      <c r="AF3046" s="207"/>
      <c r="AG3046" s="207"/>
      <c r="AH3046" s="208"/>
    </row>
    <row r="3047" customFormat="false" ht="13.5" hidden="false" customHeight="true" outlineLevel="0" collapsed="false">
      <c r="A3047" s="22" t="n">
        <v>3046</v>
      </c>
      <c r="B3047" s="180"/>
      <c r="C3047" s="22"/>
      <c r="D3047" s="22"/>
      <c r="E3047" s="22"/>
      <c r="F3047" s="22"/>
      <c r="G3047" s="22"/>
      <c r="H3047" s="183"/>
      <c r="I3047" s="183"/>
      <c r="J3047" s="22"/>
      <c r="K3047" s="191" t="e">
        <f aca="false">VLOOKUP('Altri Costi'!J3047,Legenda!$D$1:$F$258,2)</f>
        <v>#N/A</v>
      </c>
      <c r="L3047" s="22"/>
      <c r="M3047" s="22"/>
      <c r="N3047" s="203"/>
      <c r="O3047" s="183"/>
      <c r="P3047" s="22"/>
      <c r="Q3047" s="203"/>
      <c r="R3047" s="183"/>
      <c r="S3047" s="184" t="n">
        <f aca="false">'Piano Finanziario Annuale'!$F$6</f>
        <v>0</v>
      </c>
      <c r="T3047" s="185" t="n">
        <v>0</v>
      </c>
      <c r="U3047" s="186"/>
      <c r="V3047" s="187" t="n">
        <f aca="false">(T3047*U3047)</f>
        <v>0</v>
      </c>
      <c r="W3047" s="185" t="n">
        <v>0</v>
      </c>
      <c r="X3047" s="185" t="n">
        <f aca="false">IF(OR(S3047="sì",S3047="forfettario 190"),SUM(T3047+W3047),SUM(T3047+V3047+W3047))</f>
        <v>0</v>
      </c>
      <c r="Y3047" s="205"/>
      <c r="Z3047" s="205"/>
      <c r="AA3047" s="206"/>
      <c r="AB3047" s="189" t="n">
        <f aca="false">IF(AA3047="SI",X3047,0)</f>
        <v>0</v>
      </c>
      <c r="AC3047" s="207"/>
      <c r="AD3047" s="207"/>
      <c r="AE3047" s="207"/>
      <c r="AF3047" s="207"/>
      <c r="AG3047" s="207"/>
      <c r="AH3047" s="208"/>
    </row>
    <row r="3048" customFormat="false" ht="13.5" hidden="false" customHeight="true" outlineLevel="0" collapsed="false">
      <c r="A3048" s="22" t="n">
        <v>3047</v>
      </c>
      <c r="B3048" s="180"/>
      <c r="C3048" s="22"/>
      <c r="D3048" s="22"/>
      <c r="E3048" s="22"/>
      <c r="F3048" s="22"/>
      <c r="G3048" s="22"/>
      <c r="H3048" s="183"/>
      <c r="I3048" s="183"/>
      <c r="J3048" s="22"/>
      <c r="K3048" s="191" t="e">
        <f aca="false">VLOOKUP('Altri Costi'!J3048,Legenda!$D$1:$F$258,2)</f>
        <v>#N/A</v>
      </c>
      <c r="L3048" s="22"/>
      <c r="M3048" s="22"/>
      <c r="N3048" s="203"/>
      <c r="O3048" s="183"/>
      <c r="P3048" s="22"/>
      <c r="Q3048" s="203"/>
      <c r="R3048" s="183"/>
      <c r="S3048" s="184" t="n">
        <f aca="false">'Piano Finanziario Annuale'!$F$6</f>
        <v>0</v>
      </c>
      <c r="T3048" s="185" t="n">
        <v>0</v>
      </c>
      <c r="U3048" s="186"/>
      <c r="V3048" s="187" t="n">
        <f aca="false">(T3048*U3048)</f>
        <v>0</v>
      </c>
      <c r="W3048" s="185" t="n">
        <v>0</v>
      </c>
      <c r="X3048" s="185" t="n">
        <f aca="false">IF(OR(S3048="sì",S3048="forfettario 190"),SUM(T3048+W3048),SUM(T3048+V3048+W3048))</f>
        <v>0</v>
      </c>
      <c r="Y3048" s="205"/>
      <c r="Z3048" s="205"/>
      <c r="AA3048" s="206"/>
      <c r="AB3048" s="189" t="n">
        <f aca="false">IF(AA3048="SI",X3048,0)</f>
        <v>0</v>
      </c>
      <c r="AC3048" s="207"/>
      <c r="AD3048" s="207"/>
      <c r="AE3048" s="207"/>
      <c r="AF3048" s="207"/>
      <c r="AG3048" s="207"/>
      <c r="AH3048" s="208"/>
    </row>
    <row r="3049" customFormat="false" ht="13.5" hidden="false" customHeight="true" outlineLevel="0" collapsed="false">
      <c r="A3049" s="22" t="n">
        <v>3048</v>
      </c>
      <c r="B3049" s="180"/>
      <c r="C3049" s="22"/>
      <c r="D3049" s="22"/>
      <c r="E3049" s="22"/>
      <c r="F3049" s="22"/>
      <c r="G3049" s="22"/>
      <c r="H3049" s="183"/>
      <c r="I3049" s="183"/>
      <c r="J3049" s="22"/>
      <c r="K3049" s="191" t="e">
        <f aca="false">VLOOKUP('Altri Costi'!J3049,Legenda!$D$1:$F$258,2)</f>
        <v>#N/A</v>
      </c>
      <c r="L3049" s="22"/>
      <c r="M3049" s="22"/>
      <c r="N3049" s="203"/>
      <c r="O3049" s="183"/>
      <c r="P3049" s="22"/>
      <c r="Q3049" s="203"/>
      <c r="R3049" s="183"/>
      <c r="S3049" s="184" t="n">
        <f aca="false">'Piano Finanziario Annuale'!$F$6</f>
        <v>0</v>
      </c>
      <c r="T3049" s="185" t="n">
        <v>0</v>
      </c>
      <c r="U3049" s="186"/>
      <c r="V3049" s="187" t="n">
        <f aca="false">(T3049*U3049)</f>
        <v>0</v>
      </c>
      <c r="W3049" s="185" t="n">
        <v>0</v>
      </c>
      <c r="X3049" s="185" t="n">
        <f aca="false">IF(OR(S3049="sì",S3049="forfettario 190"),SUM(T3049+W3049),SUM(T3049+V3049+W3049))</f>
        <v>0</v>
      </c>
      <c r="Y3049" s="205"/>
      <c r="Z3049" s="205"/>
      <c r="AA3049" s="206"/>
      <c r="AB3049" s="189" t="n">
        <f aca="false">IF(AA3049="SI",X3049,0)</f>
        <v>0</v>
      </c>
      <c r="AC3049" s="207"/>
      <c r="AD3049" s="207"/>
      <c r="AE3049" s="207"/>
      <c r="AF3049" s="207"/>
      <c r="AG3049" s="207"/>
      <c r="AH3049" s="208"/>
    </row>
    <row r="3050" customFormat="false" ht="13.5" hidden="false" customHeight="true" outlineLevel="0" collapsed="false">
      <c r="A3050" s="22" t="n">
        <v>3049</v>
      </c>
      <c r="B3050" s="180"/>
      <c r="C3050" s="22"/>
      <c r="D3050" s="22"/>
      <c r="E3050" s="22"/>
      <c r="F3050" s="22"/>
      <c r="G3050" s="22"/>
      <c r="H3050" s="183"/>
      <c r="I3050" s="183"/>
      <c r="J3050" s="22"/>
      <c r="K3050" s="191" t="e">
        <f aca="false">VLOOKUP('Altri Costi'!J3050,Legenda!$D$1:$F$258,2)</f>
        <v>#N/A</v>
      </c>
      <c r="L3050" s="22"/>
      <c r="M3050" s="22"/>
      <c r="N3050" s="203"/>
      <c r="O3050" s="183"/>
      <c r="P3050" s="22"/>
      <c r="Q3050" s="203"/>
      <c r="R3050" s="183"/>
      <c r="S3050" s="184" t="n">
        <f aca="false">'Piano Finanziario Annuale'!$F$6</f>
        <v>0</v>
      </c>
      <c r="T3050" s="185" t="n">
        <v>0</v>
      </c>
      <c r="U3050" s="186"/>
      <c r="V3050" s="187" t="n">
        <f aca="false">(T3050*U3050)</f>
        <v>0</v>
      </c>
      <c r="W3050" s="185" t="n">
        <v>0</v>
      </c>
      <c r="X3050" s="185" t="n">
        <f aca="false">IF(OR(S3050="sì",S3050="forfettario 190"),SUM(T3050+W3050),SUM(T3050+V3050+W3050))</f>
        <v>0</v>
      </c>
      <c r="Y3050" s="205"/>
      <c r="Z3050" s="205"/>
      <c r="AA3050" s="206"/>
      <c r="AB3050" s="189" t="n">
        <f aca="false">IF(AA3050="SI",X3050,0)</f>
        <v>0</v>
      </c>
      <c r="AC3050" s="207"/>
      <c r="AD3050" s="207"/>
      <c r="AE3050" s="207"/>
      <c r="AF3050" s="207"/>
      <c r="AG3050" s="207"/>
      <c r="AH3050" s="208"/>
    </row>
    <row r="3051" customFormat="false" ht="13.5" hidden="false" customHeight="true" outlineLevel="0" collapsed="false">
      <c r="A3051" s="22" t="n">
        <v>3050</v>
      </c>
      <c r="B3051" s="180"/>
      <c r="C3051" s="22"/>
      <c r="D3051" s="22"/>
      <c r="E3051" s="22"/>
      <c r="F3051" s="22"/>
      <c r="G3051" s="22"/>
      <c r="H3051" s="183"/>
      <c r="I3051" s="183"/>
      <c r="J3051" s="22"/>
      <c r="K3051" s="191" t="e">
        <f aca="false">VLOOKUP('Altri Costi'!J3051,Legenda!$D$1:$F$258,2)</f>
        <v>#N/A</v>
      </c>
      <c r="L3051" s="22"/>
      <c r="M3051" s="22"/>
      <c r="N3051" s="203"/>
      <c r="O3051" s="183"/>
      <c r="P3051" s="22"/>
      <c r="Q3051" s="203"/>
      <c r="R3051" s="183"/>
      <c r="S3051" s="184" t="n">
        <f aca="false">'Piano Finanziario Annuale'!$F$6</f>
        <v>0</v>
      </c>
      <c r="T3051" s="185" t="n">
        <v>0</v>
      </c>
      <c r="U3051" s="186"/>
      <c r="V3051" s="187" t="n">
        <f aca="false">(T3051*U3051)</f>
        <v>0</v>
      </c>
      <c r="W3051" s="185" t="n">
        <v>0</v>
      </c>
      <c r="X3051" s="185" t="n">
        <f aca="false">IF(OR(S3051="sì",S3051="forfettario 190"),SUM(T3051+W3051),SUM(T3051+V3051+W3051))</f>
        <v>0</v>
      </c>
      <c r="Y3051" s="205"/>
      <c r="Z3051" s="205"/>
      <c r="AA3051" s="206"/>
      <c r="AB3051" s="189" t="n">
        <f aca="false">IF(AA3051="SI",X3051,0)</f>
        <v>0</v>
      </c>
      <c r="AC3051" s="207"/>
      <c r="AD3051" s="207"/>
      <c r="AE3051" s="207"/>
      <c r="AF3051" s="207"/>
      <c r="AG3051" s="207"/>
      <c r="AH3051" s="208"/>
    </row>
    <row r="3052" customFormat="false" ht="13.5" hidden="false" customHeight="true" outlineLevel="0" collapsed="false">
      <c r="A3052" s="22" t="n">
        <v>3051</v>
      </c>
      <c r="B3052" s="180"/>
      <c r="C3052" s="22"/>
      <c r="D3052" s="22"/>
      <c r="E3052" s="22"/>
      <c r="F3052" s="22"/>
      <c r="G3052" s="22"/>
      <c r="H3052" s="183"/>
      <c r="I3052" s="183"/>
      <c r="J3052" s="22"/>
      <c r="K3052" s="191" t="e">
        <f aca="false">VLOOKUP('Altri Costi'!J3052,Legenda!$D$1:$F$258,2)</f>
        <v>#N/A</v>
      </c>
      <c r="L3052" s="22"/>
      <c r="M3052" s="22"/>
      <c r="N3052" s="203"/>
      <c r="O3052" s="183"/>
      <c r="P3052" s="22"/>
      <c r="Q3052" s="203"/>
      <c r="R3052" s="183"/>
      <c r="S3052" s="184" t="n">
        <f aca="false">'Piano Finanziario Annuale'!$F$6</f>
        <v>0</v>
      </c>
      <c r="T3052" s="185" t="n">
        <v>0</v>
      </c>
      <c r="U3052" s="186"/>
      <c r="V3052" s="187" t="n">
        <f aca="false">(T3052*U3052)</f>
        <v>0</v>
      </c>
      <c r="W3052" s="185" t="n">
        <v>0</v>
      </c>
      <c r="X3052" s="185" t="n">
        <f aca="false">IF(OR(S3052="sì",S3052="forfettario 190"),SUM(T3052+W3052),SUM(T3052+V3052+W3052))</f>
        <v>0</v>
      </c>
      <c r="Y3052" s="205"/>
      <c r="Z3052" s="205"/>
      <c r="AA3052" s="206"/>
      <c r="AB3052" s="189" t="n">
        <f aca="false">IF(AA3052="SI",X3052,0)</f>
        <v>0</v>
      </c>
      <c r="AC3052" s="207"/>
      <c r="AD3052" s="207"/>
      <c r="AE3052" s="207"/>
      <c r="AF3052" s="207"/>
      <c r="AG3052" s="207"/>
      <c r="AH3052" s="208"/>
    </row>
    <row r="3053" customFormat="false" ht="13.5" hidden="false" customHeight="true" outlineLevel="0" collapsed="false">
      <c r="A3053" s="22" t="n">
        <v>3052</v>
      </c>
      <c r="B3053" s="180"/>
      <c r="C3053" s="22"/>
      <c r="D3053" s="22"/>
      <c r="E3053" s="22"/>
      <c r="F3053" s="22"/>
      <c r="G3053" s="22"/>
      <c r="H3053" s="183"/>
      <c r="I3053" s="183"/>
      <c r="J3053" s="22"/>
      <c r="K3053" s="191" t="e">
        <f aca="false">VLOOKUP('Altri Costi'!J3053,Legenda!$D$1:$F$258,2)</f>
        <v>#N/A</v>
      </c>
      <c r="L3053" s="22"/>
      <c r="M3053" s="22"/>
      <c r="N3053" s="203"/>
      <c r="O3053" s="183"/>
      <c r="P3053" s="22"/>
      <c r="Q3053" s="203"/>
      <c r="R3053" s="183"/>
      <c r="S3053" s="184" t="n">
        <f aca="false">'Piano Finanziario Annuale'!$F$6</f>
        <v>0</v>
      </c>
      <c r="T3053" s="185" t="n">
        <v>0</v>
      </c>
      <c r="U3053" s="186"/>
      <c r="V3053" s="187" t="n">
        <f aca="false">(T3053*U3053)</f>
        <v>0</v>
      </c>
      <c r="W3053" s="185" t="n">
        <v>0</v>
      </c>
      <c r="X3053" s="185" t="n">
        <f aca="false">IF(OR(S3053="sì",S3053="forfettario 190"),SUM(T3053+W3053),SUM(T3053+V3053+W3053))</f>
        <v>0</v>
      </c>
      <c r="Y3053" s="205"/>
      <c r="Z3053" s="205"/>
      <c r="AA3053" s="206"/>
      <c r="AB3053" s="189" t="n">
        <f aca="false">IF(AA3053="SI",X3053,0)</f>
        <v>0</v>
      </c>
      <c r="AC3053" s="207"/>
      <c r="AD3053" s="207"/>
      <c r="AE3053" s="207"/>
      <c r="AF3053" s="207"/>
      <c r="AG3053" s="207"/>
      <c r="AH3053" s="208"/>
    </row>
    <row r="3054" customFormat="false" ht="13.5" hidden="false" customHeight="true" outlineLevel="0" collapsed="false">
      <c r="A3054" s="22" t="n">
        <v>3053</v>
      </c>
      <c r="B3054" s="180"/>
      <c r="C3054" s="22"/>
      <c r="D3054" s="22"/>
      <c r="E3054" s="22"/>
      <c r="F3054" s="22"/>
      <c r="G3054" s="22"/>
      <c r="H3054" s="183"/>
      <c r="I3054" s="183"/>
      <c r="J3054" s="22"/>
      <c r="K3054" s="191" t="e">
        <f aca="false">VLOOKUP('Altri Costi'!J3054,Legenda!$D$1:$F$258,2)</f>
        <v>#N/A</v>
      </c>
      <c r="L3054" s="22"/>
      <c r="M3054" s="22"/>
      <c r="N3054" s="203"/>
      <c r="O3054" s="183"/>
      <c r="P3054" s="22"/>
      <c r="Q3054" s="203"/>
      <c r="R3054" s="183"/>
      <c r="S3054" s="184" t="n">
        <f aca="false">'Piano Finanziario Annuale'!$F$6</f>
        <v>0</v>
      </c>
      <c r="T3054" s="185" t="n">
        <v>0</v>
      </c>
      <c r="U3054" s="186"/>
      <c r="V3054" s="187" t="n">
        <f aca="false">(T3054*U3054)</f>
        <v>0</v>
      </c>
      <c r="W3054" s="185" t="n">
        <v>0</v>
      </c>
      <c r="X3054" s="185" t="n">
        <f aca="false">IF(OR(S3054="sì",S3054="forfettario 190"),SUM(T3054+W3054),SUM(T3054+V3054+W3054))</f>
        <v>0</v>
      </c>
      <c r="Y3054" s="205"/>
      <c r="Z3054" s="205"/>
      <c r="AA3054" s="206"/>
      <c r="AB3054" s="189" t="n">
        <f aca="false">IF(AA3054="SI",X3054,0)</f>
        <v>0</v>
      </c>
      <c r="AC3054" s="207"/>
      <c r="AD3054" s="207"/>
      <c r="AE3054" s="207"/>
      <c r="AF3054" s="207"/>
      <c r="AG3054" s="207"/>
      <c r="AH3054" s="208"/>
    </row>
    <row r="3055" customFormat="false" ht="13.5" hidden="false" customHeight="true" outlineLevel="0" collapsed="false">
      <c r="A3055" s="22" t="n">
        <v>3054</v>
      </c>
      <c r="B3055" s="180"/>
      <c r="C3055" s="22"/>
      <c r="D3055" s="22"/>
      <c r="E3055" s="22"/>
      <c r="F3055" s="22"/>
      <c r="G3055" s="22"/>
      <c r="H3055" s="183"/>
      <c r="I3055" s="183"/>
      <c r="J3055" s="22"/>
      <c r="K3055" s="191" t="e">
        <f aca="false">VLOOKUP('Altri Costi'!J3055,Legenda!$D$1:$F$258,2)</f>
        <v>#N/A</v>
      </c>
      <c r="L3055" s="22"/>
      <c r="M3055" s="22"/>
      <c r="N3055" s="203"/>
      <c r="O3055" s="183"/>
      <c r="P3055" s="22"/>
      <c r="Q3055" s="203"/>
      <c r="R3055" s="183"/>
      <c r="S3055" s="184" t="n">
        <f aca="false">'Piano Finanziario Annuale'!$F$6</f>
        <v>0</v>
      </c>
      <c r="T3055" s="185" t="n">
        <v>0</v>
      </c>
      <c r="U3055" s="186"/>
      <c r="V3055" s="187" t="n">
        <f aca="false">(T3055*U3055)</f>
        <v>0</v>
      </c>
      <c r="W3055" s="185" t="n">
        <v>0</v>
      </c>
      <c r="X3055" s="185" t="n">
        <f aca="false">IF(OR(S3055="sì",S3055="forfettario 190"),SUM(T3055+W3055),SUM(T3055+V3055+W3055))</f>
        <v>0</v>
      </c>
      <c r="Y3055" s="205"/>
      <c r="Z3055" s="205"/>
      <c r="AA3055" s="206"/>
      <c r="AB3055" s="189" t="n">
        <f aca="false">IF(AA3055="SI",X3055,0)</f>
        <v>0</v>
      </c>
      <c r="AC3055" s="207"/>
      <c r="AD3055" s="207"/>
      <c r="AE3055" s="207"/>
      <c r="AF3055" s="207"/>
      <c r="AG3055" s="207"/>
      <c r="AH3055" s="208"/>
    </row>
    <row r="3056" customFormat="false" ht="13.5" hidden="false" customHeight="true" outlineLevel="0" collapsed="false">
      <c r="A3056" s="22" t="n">
        <v>3055</v>
      </c>
      <c r="B3056" s="180"/>
      <c r="C3056" s="22"/>
      <c r="D3056" s="22"/>
      <c r="E3056" s="22"/>
      <c r="F3056" s="22"/>
      <c r="G3056" s="22"/>
      <c r="H3056" s="183"/>
      <c r="I3056" s="183"/>
      <c r="J3056" s="22"/>
      <c r="K3056" s="191" t="e">
        <f aca="false">VLOOKUP('Altri Costi'!J3056,Legenda!$D$1:$F$258,2)</f>
        <v>#N/A</v>
      </c>
      <c r="L3056" s="22"/>
      <c r="M3056" s="22"/>
      <c r="N3056" s="203"/>
      <c r="O3056" s="183"/>
      <c r="P3056" s="22"/>
      <c r="Q3056" s="203"/>
      <c r="R3056" s="183"/>
      <c r="S3056" s="184" t="n">
        <f aca="false">'Piano Finanziario Annuale'!$F$6</f>
        <v>0</v>
      </c>
      <c r="T3056" s="185" t="n">
        <v>0</v>
      </c>
      <c r="U3056" s="186"/>
      <c r="V3056" s="187" t="n">
        <f aca="false">(T3056*U3056)</f>
        <v>0</v>
      </c>
      <c r="W3056" s="185" t="n">
        <v>0</v>
      </c>
      <c r="X3056" s="185" t="n">
        <f aca="false">IF(OR(S3056="sì",S3056="forfettario 190"),SUM(T3056+W3056),SUM(T3056+V3056+W3056))</f>
        <v>0</v>
      </c>
      <c r="Y3056" s="205"/>
      <c r="Z3056" s="205"/>
      <c r="AA3056" s="206"/>
      <c r="AB3056" s="189" t="n">
        <f aca="false">IF(AA3056="SI",X3056,0)</f>
        <v>0</v>
      </c>
      <c r="AC3056" s="207"/>
      <c r="AD3056" s="207"/>
      <c r="AE3056" s="207"/>
      <c r="AF3056" s="207"/>
      <c r="AG3056" s="207"/>
      <c r="AH3056" s="208"/>
    </row>
    <row r="3057" customFormat="false" ht="13.5" hidden="false" customHeight="true" outlineLevel="0" collapsed="false">
      <c r="A3057" s="22" t="n">
        <v>3056</v>
      </c>
      <c r="B3057" s="180"/>
      <c r="C3057" s="22"/>
      <c r="D3057" s="22"/>
      <c r="E3057" s="22"/>
      <c r="F3057" s="22"/>
      <c r="G3057" s="22"/>
      <c r="H3057" s="183"/>
      <c r="I3057" s="183"/>
      <c r="J3057" s="22"/>
      <c r="K3057" s="191" t="e">
        <f aca="false">VLOOKUP('Altri Costi'!J3057,Legenda!$D$1:$F$258,2)</f>
        <v>#N/A</v>
      </c>
      <c r="L3057" s="22"/>
      <c r="M3057" s="22"/>
      <c r="N3057" s="203"/>
      <c r="O3057" s="183"/>
      <c r="P3057" s="22"/>
      <c r="Q3057" s="203"/>
      <c r="R3057" s="183"/>
      <c r="S3057" s="184" t="n">
        <f aca="false">'Piano Finanziario Annuale'!$F$6</f>
        <v>0</v>
      </c>
      <c r="T3057" s="185" t="n">
        <v>0</v>
      </c>
      <c r="U3057" s="186"/>
      <c r="V3057" s="187" t="n">
        <f aca="false">(T3057*U3057)</f>
        <v>0</v>
      </c>
      <c r="W3057" s="185" t="n">
        <v>0</v>
      </c>
      <c r="X3057" s="185" t="n">
        <f aca="false">IF(OR(S3057="sì",S3057="forfettario 190"),SUM(T3057+W3057),SUM(T3057+V3057+W3057))</f>
        <v>0</v>
      </c>
      <c r="Y3057" s="205"/>
      <c r="Z3057" s="205"/>
      <c r="AA3057" s="206"/>
      <c r="AB3057" s="189" t="n">
        <f aca="false">IF(AA3057="SI",X3057,0)</f>
        <v>0</v>
      </c>
      <c r="AC3057" s="207"/>
      <c r="AD3057" s="207"/>
      <c r="AE3057" s="207"/>
      <c r="AF3057" s="207"/>
      <c r="AG3057" s="207"/>
      <c r="AH3057" s="208"/>
    </row>
    <row r="3058" customFormat="false" ht="13.5" hidden="false" customHeight="true" outlineLevel="0" collapsed="false">
      <c r="A3058" s="22" t="n">
        <v>3057</v>
      </c>
      <c r="B3058" s="180"/>
      <c r="C3058" s="22"/>
      <c r="D3058" s="22"/>
      <c r="E3058" s="22"/>
      <c r="F3058" s="22"/>
      <c r="G3058" s="22"/>
      <c r="H3058" s="183"/>
      <c r="I3058" s="183"/>
      <c r="J3058" s="22"/>
      <c r="K3058" s="191" t="e">
        <f aca="false">VLOOKUP('Altri Costi'!J3058,Legenda!$D$1:$F$258,2)</f>
        <v>#N/A</v>
      </c>
      <c r="L3058" s="22"/>
      <c r="M3058" s="22"/>
      <c r="N3058" s="203"/>
      <c r="O3058" s="183"/>
      <c r="P3058" s="22"/>
      <c r="Q3058" s="203"/>
      <c r="R3058" s="183"/>
      <c r="S3058" s="184" t="n">
        <f aca="false">'Piano Finanziario Annuale'!$F$6</f>
        <v>0</v>
      </c>
      <c r="T3058" s="185" t="n">
        <v>0</v>
      </c>
      <c r="U3058" s="186"/>
      <c r="V3058" s="187" t="n">
        <f aca="false">(T3058*U3058)</f>
        <v>0</v>
      </c>
      <c r="W3058" s="185" t="n">
        <v>0</v>
      </c>
      <c r="X3058" s="185" t="n">
        <f aca="false">IF(OR(S3058="sì",S3058="forfettario 190"),SUM(T3058+W3058),SUM(T3058+V3058+W3058))</f>
        <v>0</v>
      </c>
      <c r="Y3058" s="205"/>
      <c r="Z3058" s="205"/>
      <c r="AA3058" s="206"/>
      <c r="AB3058" s="189" t="n">
        <f aca="false">IF(AA3058="SI",X3058,0)</f>
        <v>0</v>
      </c>
      <c r="AC3058" s="207"/>
      <c r="AD3058" s="207"/>
      <c r="AE3058" s="207"/>
      <c r="AF3058" s="207"/>
      <c r="AG3058" s="207"/>
      <c r="AH3058" s="208"/>
    </row>
    <row r="3059" customFormat="false" ht="13.5" hidden="false" customHeight="true" outlineLevel="0" collapsed="false">
      <c r="A3059" s="22" t="n">
        <v>3058</v>
      </c>
      <c r="B3059" s="180"/>
      <c r="C3059" s="22"/>
      <c r="D3059" s="22"/>
      <c r="E3059" s="22"/>
      <c r="F3059" s="22"/>
      <c r="G3059" s="22"/>
      <c r="H3059" s="183"/>
      <c r="I3059" s="183"/>
      <c r="J3059" s="22"/>
      <c r="K3059" s="191" t="e">
        <f aca="false">VLOOKUP('Altri Costi'!J3059,Legenda!$D$1:$F$258,2)</f>
        <v>#N/A</v>
      </c>
      <c r="L3059" s="22"/>
      <c r="M3059" s="22"/>
      <c r="N3059" s="203"/>
      <c r="O3059" s="183"/>
      <c r="P3059" s="22"/>
      <c r="Q3059" s="203"/>
      <c r="R3059" s="183"/>
      <c r="S3059" s="184" t="n">
        <f aca="false">'Piano Finanziario Annuale'!$F$6</f>
        <v>0</v>
      </c>
      <c r="T3059" s="185" t="n">
        <v>0</v>
      </c>
      <c r="U3059" s="186"/>
      <c r="V3059" s="187" t="n">
        <f aca="false">(T3059*U3059)</f>
        <v>0</v>
      </c>
      <c r="W3059" s="185" t="n">
        <v>0</v>
      </c>
      <c r="X3059" s="185" t="n">
        <f aca="false">IF(OR(S3059="sì",S3059="forfettario 190"),SUM(T3059+W3059),SUM(T3059+V3059+W3059))</f>
        <v>0</v>
      </c>
      <c r="Y3059" s="205"/>
      <c r="Z3059" s="205"/>
      <c r="AA3059" s="206"/>
      <c r="AB3059" s="189" t="n">
        <f aca="false">IF(AA3059="SI",X3059,0)</f>
        <v>0</v>
      </c>
      <c r="AC3059" s="207"/>
      <c r="AD3059" s="207"/>
      <c r="AE3059" s="207"/>
      <c r="AF3059" s="207"/>
      <c r="AG3059" s="207"/>
      <c r="AH3059" s="208"/>
    </row>
    <row r="3060" customFormat="false" ht="13.5" hidden="false" customHeight="true" outlineLevel="0" collapsed="false">
      <c r="A3060" s="22" t="n">
        <v>3059</v>
      </c>
      <c r="B3060" s="180"/>
      <c r="C3060" s="22"/>
      <c r="D3060" s="22"/>
      <c r="E3060" s="22"/>
      <c r="F3060" s="22"/>
      <c r="G3060" s="22"/>
      <c r="H3060" s="183"/>
      <c r="I3060" s="183"/>
      <c r="J3060" s="22"/>
      <c r="K3060" s="191" t="e">
        <f aca="false">VLOOKUP('Altri Costi'!J3060,Legenda!$D$1:$F$258,2)</f>
        <v>#N/A</v>
      </c>
      <c r="L3060" s="22"/>
      <c r="M3060" s="22"/>
      <c r="N3060" s="203"/>
      <c r="O3060" s="183"/>
      <c r="P3060" s="22"/>
      <c r="Q3060" s="203"/>
      <c r="R3060" s="183"/>
      <c r="S3060" s="184" t="n">
        <f aca="false">'Piano Finanziario Annuale'!$F$6</f>
        <v>0</v>
      </c>
      <c r="T3060" s="185" t="n">
        <v>0</v>
      </c>
      <c r="U3060" s="186"/>
      <c r="V3060" s="187" t="n">
        <f aca="false">(T3060*U3060)</f>
        <v>0</v>
      </c>
      <c r="W3060" s="185" t="n">
        <v>0</v>
      </c>
      <c r="X3060" s="185" t="n">
        <f aca="false">IF(OR(S3060="sì",S3060="forfettario 190"),SUM(T3060+W3060),SUM(T3060+V3060+W3060))</f>
        <v>0</v>
      </c>
      <c r="Y3060" s="205"/>
      <c r="Z3060" s="205"/>
      <c r="AA3060" s="206"/>
      <c r="AB3060" s="189" t="n">
        <f aca="false">IF(AA3060="SI",X3060,0)</f>
        <v>0</v>
      </c>
      <c r="AC3060" s="207"/>
      <c r="AD3060" s="207"/>
      <c r="AE3060" s="207"/>
      <c r="AF3060" s="207"/>
      <c r="AG3060" s="207"/>
      <c r="AH3060" s="208"/>
    </row>
    <row r="3061" customFormat="false" ht="13.5" hidden="false" customHeight="true" outlineLevel="0" collapsed="false">
      <c r="A3061" s="22" t="n">
        <v>3060</v>
      </c>
      <c r="B3061" s="180"/>
      <c r="C3061" s="22"/>
      <c r="D3061" s="22"/>
      <c r="E3061" s="22"/>
      <c r="F3061" s="22"/>
      <c r="G3061" s="22"/>
      <c r="H3061" s="183"/>
      <c r="I3061" s="183"/>
      <c r="J3061" s="22"/>
      <c r="K3061" s="191" t="e">
        <f aca="false">VLOOKUP('Altri Costi'!J3061,Legenda!$D$1:$F$258,2)</f>
        <v>#N/A</v>
      </c>
      <c r="L3061" s="22"/>
      <c r="M3061" s="22"/>
      <c r="N3061" s="203"/>
      <c r="O3061" s="183"/>
      <c r="P3061" s="22"/>
      <c r="Q3061" s="203"/>
      <c r="R3061" s="183"/>
      <c r="S3061" s="184" t="n">
        <f aca="false">'Piano Finanziario Annuale'!$F$6</f>
        <v>0</v>
      </c>
      <c r="T3061" s="185" t="n">
        <v>0</v>
      </c>
      <c r="U3061" s="186"/>
      <c r="V3061" s="187" t="n">
        <f aca="false">(T3061*U3061)</f>
        <v>0</v>
      </c>
      <c r="W3061" s="185" t="n">
        <v>0</v>
      </c>
      <c r="X3061" s="185" t="n">
        <f aca="false">IF(OR(S3061="sì",S3061="forfettario 190"),SUM(T3061+W3061),SUM(T3061+V3061+W3061))</f>
        <v>0</v>
      </c>
      <c r="Y3061" s="205"/>
      <c r="Z3061" s="205"/>
      <c r="AA3061" s="206"/>
      <c r="AB3061" s="189" t="n">
        <f aca="false">IF(AA3061="SI",X3061,0)</f>
        <v>0</v>
      </c>
      <c r="AC3061" s="207"/>
      <c r="AD3061" s="207"/>
      <c r="AE3061" s="207"/>
      <c r="AF3061" s="207"/>
      <c r="AG3061" s="207"/>
      <c r="AH3061" s="208"/>
    </row>
    <row r="3062" customFormat="false" ht="13.5" hidden="false" customHeight="true" outlineLevel="0" collapsed="false">
      <c r="A3062" s="22" t="n">
        <v>3061</v>
      </c>
      <c r="B3062" s="180"/>
      <c r="C3062" s="22"/>
      <c r="D3062" s="22"/>
      <c r="E3062" s="22"/>
      <c r="F3062" s="22"/>
      <c r="G3062" s="22"/>
      <c r="H3062" s="183"/>
      <c r="I3062" s="183"/>
      <c r="J3062" s="22"/>
      <c r="K3062" s="191" t="e">
        <f aca="false">VLOOKUP('Altri Costi'!J3062,Legenda!$D$1:$F$258,2)</f>
        <v>#N/A</v>
      </c>
      <c r="L3062" s="22"/>
      <c r="M3062" s="22"/>
      <c r="N3062" s="203"/>
      <c r="O3062" s="183"/>
      <c r="P3062" s="22"/>
      <c r="Q3062" s="203"/>
      <c r="R3062" s="183"/>
      <c r="S3062" s="184" t="n">
        <f aca="false">'Piano Finanziario Annuale'!$F$6</f>
        <v>0</v>
      </c>
      <c r="T3062" s="185" t="n">
        <v>0</v>
      </c>
      <c r="U3062" s="186"/>
      <c r="V3062" s="187" t="n">
        <f aca="false">(T3062*U3062)</f>
        <v>0</v>
      </c>
      <c r="W3062" s="185" t="n">
        <v>0</v>
      </c>
      <c r="X3062" s="185" t="n">
        <f aca="false">IF(OR(S3062="sì",S3062="forfettario 190"),SUM(T3062+W3062),SUM(T3062+V3062+W3062))</f>
        <v>0</v>
      </c>
      <c r="Y3062" s="205"/>
      <c r="Z3062" s="205"/>
      <c r="AA3062" s="206"/>
      <c r="AB3062" s="189" t="n">
        <f aca="false">IF(AA3062="SI",X3062,0)</f>
        <v>0</v>
      </c>
      <c r="AC3062" s="207"/>
      <c r="AD3062" s="207"/>
      <c r="AE3062" s="207"/>
      <c r="AF3062" s="207"/>
      <c r="AG3062" s="207"/>
      <c r="AH3062" s="208"/>
    </row>
    <row r="3063" customFormat="false" ht="13.5" hidden="false" customHeight="true" outlineLevel="0" collapsed="false">
      <c r="A3063" s="22" t="n">
        <v>3062</v>
      </c>
      <c r="B3063" s="180"/>
      <c r="C3063" s="22"/>
      <c r="D3063" s="22"/>
      <c r="E3063" s="22"/>
      <c r="F3063" s="22"/>
      <c r="G3063" s="22"/>
      <c r="H3063" s="183"/>
      <c r="I3063" s="183"/>
      <c r="J3063" s="22"/>
      <c r="K3063" s="191" t="e">
        <f aca="false">VLOOKUP('Altri Costi'!J3063,Legenda!$D$1:$F$258,2)</f>
        <v>#N/A</v>
      </c>
      <c r="L3063" s="22"/>
      <c r="M3063" s="22"/>
      <c r="N3063" s="203"/>
      <c r="O3063" s="183"/>
      <c r="P3063" s="22"/>
      <c r="Q3063" s="203"/>
      <c r="R3063" s="183"/>
      <c r="S3063" s="184" t="n">
        <f aca="false">'Piano Finanziario Annuale'!$F$6</f>
        <v>0</v>
      </c>
      <c r="T3063" s="185" t="n">
        <v>0</v>
      </c>
      <c r="U3063" s="186"/>
      <c r="V3063" s="187" t="n">
        <f aca="false">(T3063*U3063)</f>
        <v>0</v>
      </c>
      <c r="W3063" s="185" t="n">
        <v>0</v>
      </c>
      <c r="X3063" s="185" t="n">
        <f aca="false">IF(OR(S3063="sì",S3063="forfettario 190"),SUM(T3063+W3063),SUM(T3063+V3063+W3063))</f>
        <v>0</v>
      </c>
      <c r="Y3063" s="205"/>
      <c r="Z3063" s="205"/>
      <c r="AA3063" s="206"/>
      <c r="AB3063" s="189" t="n">
        <f aca="false">IF(AA3063="SI",X3063,0)</f>
        <v>0</v>
      </c>
      <c r="AC3063" s="207"/>
      <c r="AD3063" s="207"/>
      <c r="AE3063" s="207"/>
      <c r="AF3063" s="207"/>
      <c r="AG3063" s="207"/>
      <c r="AH3063" s="208"/>
    </row>
    <row r="3064" customFormat="false" ht="13.5" hidden="false" customHeight="true" outlineLevel="0" collapsed="false">
      <c r="A3064" s="22" t="n">
        <v>3063</v>
      </c>
      <c r="B3064" s="180"/>
      <c r="C3064" s="22"/>
      <c r="D3064" s="22"/>
      <c r="E3064" s="22"/>
      <c r="F3064" s="22"/>
      <c r="G3064" s="22"/>
      <c r="H3064" s="183"/>
      <c r="I3064" s="183"/>
      <c r="J3064" s="22"/>
      <c r="K3064" s="191" t="e">
        <f aca="false">VLOOKUP('Altri Costi'!J3064,Legenda!$D$1:$F$258,2)</f>
        <v>#N/A</v>
      </c>
      <c r="L3064" s="22"/>
      <c r="M3064" s="22"/>
      <c r="N3064" s="203"/>
      <c r="O3064" s="183"/>
      <c r="P3064" s="22"/>
      <c r="Q3064" s="203"/>
      <c r="R3064" s="183"/>
      <c r="S3064" s="184" t="n">
        <f aca="false">'Piano Finanziario Annuale'!$F$6</f>
        <v>0</v>
      </c>
      <c r="T3064" s="185" t="n">
        <v>0</v>
      </c>
      <c r="U3064" s="186"/>
      <c r="V3064" s="187" t="n">
        <f aca="false">(T3064*U3064)</f>
        <v>0</v>
      </c>
      <c r="W3064" s="185" t="n">
        <v>0</v>
      </c>
      <c r="X3064" s="185" t="n">
        <f aca="false">IF(OR(S3064="sì",S3064="forfettario 190"),SUM(T3064+W3064),SUM(T3064+V3064+W3064))</f>
        <v>0</v>
      </c>
      <c r="Y3064" s="205"/>
      <c r="Z3064" s="205"/>
      <c r="AA3064" s="206"/>
      <c r="AB3064" s="189" t="n">
        <f aca="false">IF(AA3064="SI",X3064,0)</f>
        <v>0</v>
      </c>
      <c r="AC3064" s="207"/>
      <c r="AD3064" s="207"/>
      <c r="AE3064" s="207"/>
      <c r="AF3064" s="207"/>
      <c r="AG3064" s="207"/>
      <c r="AH3064" s="208"/>
    </row>
    <row r="3065" customFormat="false" ht="13.5" hidden="false" customHeight="true" outlineLevel="0" collapsed="false">
      <c r="A3065" s="22" t="n">
        <v>3064</v>
      </c>
      <c r="B3065" s="180"/>
      <c r="C3065" s="22"/>
      <c r="D3065" s="22"/>
      <c r="E3065" s="22"/>
      <c r="F3065" s="22"/>
      <c r="G3065" s="22"/>
      <c r="H3065" s="183"/>
      <c r="I3065" s="183"/>
      <c r="J3065" s="22"/>
      <c r="K3065" s="191" t="e">
        <f aca="false">VLOOKUP('Altri Costi'!J3065,Legenda!$D$1:$F$258,2)</f>
        <v>#N/A</v>
      </c>
      <c r="L3065" s="22"/>
      <c r="M3065" s="22"/>
      <c r="N3065" s="203"/>
      <c r="O3065" s="183"/>
      <c r="P3065" s="22"/>
      <c r="Q3065" s="203"/>
      <c r="R3065" s="183"/>
      <c r="S3065" s="184" t="n">
        <f aca="false">'Piano Finanziario Annuale'!$F$6</f>
        <v>0</v>
      </c>
      <c r="T3065" s="185" t="n">
        <v>0</v>
      </c>
      <c r="U3065" s="186"/>
      <c r="V3065" s="187" t="n">
        <f aca="false">(T3065*U3065)</f>
        <v>0</v>
      </c>
      <c r="W3065" s="185" t="n">
        <v>0</v>
      </c>
      <c r="X3065" s="185" t="n">
        <f aca="false">IF(OR(S3065="sì",S3065="forfettario 190"),SUM(T3065+W3065),SUM(T3065+V3065+W3065))</f>
        <v>0</v>
      </c>
      <c r="Y3065" s="205"/>
      <c r="Z3065" s="205"/>
      <c r="AA3065" s="206"/>
      <c r="AB3065" s="189" t="n">
        <f aca="false">IF(AA3065="SI",X3065,0)</f>
        <v>0</v>
      </c>
      <c r="AC3065" s="207"/>
      <c r="AD3065" s="207"/>
      <c r="AE3065" s="207"/>
      <c r="AF3065" s="207"/>
      <c r="AG3065" s="207"/>
      <c r="AH3065" s="208"/>
    </row>
    <row r="3066" customFormat="false" ht="13.5" hidden="false" customHeight="true" outlineLevel="0" collapsed="false">
      <c r="A3066" s="22" t="n">
        <v>3065</v>
      </c>
      <c r="B3066" s="180"/>
      <c r="C3066" s="22"/>
      <c r="D3066" s="22"/>
      <c r="E3066" s="22"/>
      <c r="F3066" s="22"/>
      <c r="G3066" s="22"/>
      <c r="H3066" s="183"/>
      <c r="I3066" s="183"/>
      <c r="J3066" s="22"/>
      <c r="K3066" s="191" t="e">
        <f aca="false">VLOOKUP('Altri Costi'!J3066,Legenda!$D$1:$F$258,2)</f>
        <v>#N/A</v>
      </c>
      <c r="L3066" s="22"/>
      <c r="M3066" s="22"/>
      <c r="N3066" s="203"/>
      <c r="O3066" s="183"/>
      <c r="P3066" s="22"/>
      <c r="Q3066" s="203"/>
      <c r="R3066" s="183"/>
      <c r="S3066" s="184" t="n">
        <f aca="false">'Piano Finanziario Annuale'!$F$6</f>
        <v>0</v>
      </c>
      <c r="T3066" s="185" t="n">
        <v>0</v>
      </c>
      <c r="U3066" s="186"/>
      <c r="V3066" s="187" t="n">
        <f aca="false">(T3066*U3066)</f>
        <v>0</v>
      </c>
      <c r="W3066" s="185" t="n">
        <v>0</v>
      </c>
      <c r="X3066" s="185" t="n">
        <f aca="false">IF(OR(S3066="sì",S3066="forfettario 190"),SUM(T3066+W3066),SUM(T3066+V3066+W3066))</f>
        <v>0</v>
      </c>
      <c r="Y3066" s="205"/>
      <c r="Z3066" s="205"/>
      <c r="AA3066" s="206"/>
      <c r="AB3066" s="189" t="n">
        <f aca="false">IF(AA3066="SI",X3066,0)</f>
        <v>0</v>
      </c>
      <c r="AC3066" s="207"/>
      <c r="AD3066" s="207"/>
      <c r="AE3066" s="207"/>
      <c r="AF3066" s="207"/>
      <c r="AG3066" s="207"/>
      <c r="AH3066" s="208"/>
    </row>
    <row r="3067" customFormat="false" ht="13.5" hidden="false" customHeight="true" outlineLevel="0" collapsed="false">
      <c r="A3067" s="22" t="n">
        <v>3066</v>
      </c>
      <c r="B3067" s="180"/>
      <c r="C3067" s="22"/>
      <c r="D3067" s="22"/>
      <c r="E3067" s="22"/>
      <c r="F3067" s="22"/>
      <c r="G3067" s="22"/>
      <c r="H3067" s="183"/>
      <c r="I3067" s="183"/>
      <c r="J3067" s="22"/>
      <c r="K3067" s="191" t="e">
        <f aca="false">VLOOKUP('Altri Costi'!J3067,Legenda!$D$1:$F$258,2)</f>
        <v>#N/A</v>
      </c>
      <c r="L3067" s="22"/>
      <c r="M3067" s="22"/>
      <c r="N3067" s="203"/>
      <c r="O3067" s="183"/>
      <c r="P3067" s="22"/>
      <c r="Q3067" s="203"/>
      <c r="R3067" s="183"/>
      <c r="S3067" s="184" t="n">
        <f aca="false">'Piano Finanziario Annuale'!$F$6</f>
        <v>0</v>
      </c>
      <c r="T3067" s="185" t="n">
        <v>0</v>
      </c>
      <c r="U3067" s="186"/>
      <c r="V3067" s="187" t="n">
        <f aca="false">(T3067*U3067)</f>
        <v>0</v>
      </c>
      <c r="W3067" s="185" t="n">
        <v>0</v>
      </c>
      <c r="X3067" s="185" t="n">
        <f aca="false">IF(OR(S3067="sì",S3067="forfettario 190"),SUM(T3067+W3067),SUM(T3067+V3067+W3067))</f>
        <v>0</v>
      </c>
      <c r="Y3067" s="205"/>
      <c r="Z3067" s="205"/>
      <c r="AA3067" s="206"/>
      <c r="AB3067" s="189" t="n">
        <f aca="false">IF(AA3067="SI",X3067,0)</f>
        <v>0</v>
      </c>
      <c r="AC3067" s="207"/>
      <c r="AD3067" s="207"/>
      <c r="AE3067" s="207"/>
      <c r="AF3067" s="207"/>
      <c r="AG3067" s="207"/>
      <c r="AH3067" s="208"/>
    </row>
    <row r="3068" customFormat="false" ht="13.5" hidden="false" customHeight="true" outlineLevel="0" collapsed="false">
      <c r="A3068" s="22" t="n">
        <v>3067</v>
      </c>
      <c r="B3068" s="180"/>
      <c r="C3068" s="22"/>
      <c r="D3068" s="22"/>
      <c r="E3068" s="22"/>
      <c r="F3068" s="22"/>
      <c r="G3068" s="22"/>
      <c r="H3068" s="183"/>
      <c r="I3068" s="183"/>
      <c r="J3068" s="22"/>
      <c r="K3068" s="191" t="e">
        <f aca="false">VLOOKUP('Altri Costi'!J3068,Legenda!$D$1:$F$258,2)</f>
        <v>#N/A</v>
      </c>
      <c r="L3068" s="22"/>
      <c r="M3068" s="22"/>
      <c r="N3068" s="203"/>
      <c r="O3068" s="183"/>
      <c r="P3068" s="22"/>
      <c r="Q3068" s="203"/>
      <c r="R3068" s="183"/>
      <c r="S3068" s="184" t="n">
        <f aca="false">'Piano Finanziario Annuale'!$F$6</f>
        <v>0</v>
      </c>
      <c r="T3068" s="185" t="n">
        <v>0</v>
      </c>
      <c r="U3068" s="186"/>
      <c r="V3068" s="187" t="n">
        <f aca="false">(T3068*U3068)</f>
        <v>0</v>
      </c>
      <c r="W3068" s="185" t="n">
        <v>0</v>
      </c>
      <c r="X3068" s="185" t="n">
        <f aca="false">IF(OR(S3068="sì",S3068="forfettario 190"),SUM(T3068+W3068),SUM(T3068+V3068+W3068))</f>
        <v>0</v>
      </c>
      <c r="Y3068" s="205"/>
      <c r="Z3068" s="205"/>
      <c r="AA3068" s="206"/>
      <c r="AB3068" s="189" t="n">
        <f aca="false">IF(AA3068="SI",X3068,0)</f>
        <v>0</v>
      </c>
      <c r="AC3068" s="207"/>
      <c r="AD3068" s="207"/>
      <c r="AE3068" s="207"/>
      <c r="AF3068" s="207"/>
      <c r="AG3068" s="207"/>
      <c r="AH3068" s="208"/>
    </row>
    <row r="3069" customFormat="false" ht="13.5" hidden="false" customHeight="true" outlineLevel="0" collapsed="false">
      <c r="A3069" s="22" t="n">
        <v>3068</v>
      </c>
      <c r="B3069" s="180"/>
      <c r="C3069" s="22"/>
      <c r="D3069" s="22"/>
      <c r="E3069" s="22"/>
      <c r="F3069" s="22"/>
      <c r="G3069" s="22"/>
      <c r="H3069" s="183"/>
      <c r="I3069" s="183"/>
      <c r="J3069" s="22"/>
      <c r="K3069" s="191" t="e">
        <f aca="false">VLOOKUP('Altri Costi'!J3069,Legenda!$D$1:$F$258,2)</f>
        <v>#N/A</v>
      </c>
      <c r="L3069" s="22"/>
      <c r="M3069" s="22"/>
      <c r="N3069" s="203"/>
      <c r="O3069" s="183"/>
      <c r="P3069" s="22"/>
      <c r="Q3069" s="203"/>
      <c r="R3069" s="183"/>
      <c r="S3069" s="184" t="n">
        <f aca="false">'Piano Finanziario Annuale'!$F$6</f>
        <v>0</v>
      </c>
      <c r="T3069" s="185" t="n">
        <v>0</v>
      </c>
      <c r="U3069" s="186"/>
      <c r="V3069" s="187" t="n">
        <f aca="false">(T3069*U3069)</f>
        <v>0</v>
      </c>
      <c r="W3069" s="185" t="n">
        <v>0</v>
      </c>
      <c r="X3069" s="185" t="n">
        <f aca="false">IF(OR(S3069="sì",S3069="forfettario 190"),SUM(T3069+W3069),SUM(T3069+V3069+W3069))</f>
        <v>0</v>
      </c>
      <c r="Y3069" s="205"/>
      <c r="Z3069" s="205"/>
      <c r="AA3069" s="206"/>
      <c r="AB3069" s="189" t="n">
        <f aca="false">IF(AA3069="SI",X3069,0)</f>
        <v>0</v>
      </c>
      <c r="AC3069" s="207"/>
      <c r="AD3069" s="207"/>
      <c r="AE3069" s="207"/>
      <c r="AF3069" s="207"/>
      <c r="AG3069" s="207"/>
      <c r="AH3069" s="208"/>
    </row>
    <row r="3070" customFormat="false" ht="13.5" hidden="false" customHeight="true" outlineLevel="0" collapsed="false">
      <c r="A3070" s="22" t="n">
        <v>3069</v>
      </c>
      <c r="B3070" s="180"/>
      <c r="C3070" s="22"/>
      <c r="D3070" s="22"/>
      <c r="E3070" s="22"/>
      <c r="F3070" s="22"/>
      <c r="G3070" s="22"/>
      <c r="H3070" s="183"/>
      <c r="I3070" s="183"/>
      <c r="J3070" s="22"/>
      <c r="K3070" s="191" t="e">
        <f aca="false">VLOOKUP('Altri Costi'!J3070,Legenda!$D$1:$F$258,2)</f>
        <v>#N/A</v>
      </c>
      <c r="L3070" s="22"/>
      <c r="M3070" s="22"/>
      <c r="N3070" s="203"/>
      <c r="O3070" s="183"/>
      <c r="P3070" s="22"/>
      <c r="Q3070" s="203"/>
      <c r="R3070" s="183"/>
      <c r="S3070" s="184" t="n">
        <f aca="false">'Piano Finanziario Annuale'!$F$6</f>
        <v>0</v>
      </c>
      <c r="T3070" s="185" t="n">
        <v>0</v>
      </c>
      <c r="U3070" s="186"/>
      <c r="V3070" s="187" t="n">
        <f aca="false">(T3070*U3070)</f>
        <v>0</v>
      </c>
      <c r="W3070" s="185" t="n">
        <v>0</v>
      </c>
      <c r="X3070" s="185" t="n">
        <f aca="false">IF(OR(S3070="sì",S3070="forfettario 190"),SUM(T3070+W3070),SUM(T3070+V3070+W3070))</f>
        <v>0</v>
      </c>
      <c r="Y3070" s="205"/>
      <c r="Z3070" s="205"/>
      <c r="AA3070" s="206"/>
      <c r="AB3070" s="189" t="n">
        <f aca="false">IF(AA3070="SI",X3070,0)</f>
        <v>0</v>
      </c>
      <c r="AC3070" s="207"/>
      <c r="AD3070" s="207"/>
      <c r="AE3070" s="207"/>
      <c r="AF3070" s="207"/>
      <c r="AG3070" s="207"/>
      <c r="AH3070" s="208"/>
    </row>
    <row r="3071" customFormat="false" ht="13.5" hidden="false" customHeight="true" outlineLevel="0" collapsed="false">
      <c r="A3071" s="22" t="n">
        <v>3070</v>
      </c>
      <c r="B3071" s="180"/>
      <c r="C3071" s="22"/>
      <c r="D3071" s="22"/>
      <c r="E3071" s="22"/>
      <c r="F3071" s="22"/>
      <c r="G3071" s="22"/>
      <c r="H3071" s="183"/>
      <c r="I3071" s="183"/>
      <c r="J3071" s="22"/>
      <c r="K3071" s="191" t="e">
        <f aca="false">VLOOKUP('Altri Costi'!J3071,Legenda!$D$1:$F$258,2)</f>
        <v>#N/A</v>
      </c>
      <c r="L3071" s="22"/>
      <c r="M3071" s="22"/>
      <c r="N3071" s="203"/>
      <c r="O3071" s="183"/>
      <c r="P3071" s="22"/>
      <c r="Q3071" s="203"/>
      <c r="R3071" s="183"/>
      <c r="S3071" s="184" t="n">
        <f aca="false">'Piano Finanziario Annuale'!$F$6</f>
        <v>0</v>
      </c>
      <c r="T3071" s="185" t="n">
        <v>0</v>
      </c>
      <c r="U3071" s="186"/>
      <c r="V3071" s="187" t="n">
        <f aca="false">(T3071*U3071)</f>
        <v>0</v>
      </c>
      <c r="W3071" s="185" t="n">
        <v>0</v>
      </c>
      <c r="X3071" s="185" t="n">
        <f aca="false">IF(OR(S3071="sì",S3071="forfettario 190"),SUM(T3071+W3071),SUM(T3071+V3071+W3071))</f>
        <v>0</v>
      </c>
      <c r="Y3071" s="205"/>
      <c r="Z3071" s="205"/>
      <c r="AA3071" s="206"/>
      <c r="AB3071" s="189" t="n">
        <f aca="false">IF(AA3071="SI",X3071,0)</f>
        <v>0</v>
      </c>
      <c r="AC3071" s="207"/>
      <c r="AD3071" s="207"/>
      <c r="AE3071" s="207"/>
      <c r="AF3071" s="207"/>
      <c r="AG3071" s="207"/>
      <c r="AH3071" s="208"/>
    </row>
    <row r="3072" customFormat="false" ht="13.5" hidden="false" customHeight="true" outlineLevel="0" collapsed="false">
      <c r="A3072" s="22" t="n">
        <v>3071</v>
      </c>
      <c r="B3072" s="180"/>
      <c r="C3072" s="22"/>
      <c r="D3072" s="22"/>
      <c r="E3072" s="22"/>
      <c r="F3072" s="22"/>
      <c r="G3072" s="22"/>
      <c r="H3072" s="183"/>
      <c r="I3072" s="183"/>
      <c r="J3072" s="22"/>
      <c r="K3072" s="191" t="e">
        <f aca="false">VLOOKUP('Altri Costi'!J3072,Legenda!$D$1:$F$258,2)</f>
        <v>#N/A</v>
      </c>
      <c r="L3072" s="22"/>
      <c r="M3072" s="22"/>
      <c r="N3072" s="203"/>
      <c r="O3072" s="183"/>
      <c r="P3072" s="22"/>
      <c r="Q3072" s="203"/>
      <c r="R3072" s="183"/>
      <c r="S3072" s="184" t="n">
        <f aca="false">'Piano Finanziario Annuale'!$F$6</f>
        <v>0</v>
      </c>
      <c r="T3072" s="185" t="n">
        <v>0</v>
      </c>
      <c r="U3072" s="186"/>
      <c r="V3072" s="187" t="n">
        <f aca="false">(T3072*U3072)</f>
        <v>0</v>
      </c>
      <c r="W3072" s="185" t="n">
        <v>0</v>
      </c>
      <c r="X3072" s="185" t="n">
        <f aca="false">IF(OR(S3072="sì",S3072="forfettario 190"),SUM(T3072+W3072),SUM(T3072+V3072+W3072))</f>
        <v>0</v>
      </c>
      <c r="Y3072" s="205"/>
      <c r="Z3072" s="205"/>
      <c r="AA3072" s="206"/>
      <c r="AB3072" s="189" t="n">
        <f aca="false">IF(AA3072="SI",X3072,0)</f>
        <v>0</v>
      </c>
      <c r="AC3072" s="207"/>
      <c r="AD3072" s="207"/>
      <c r="AE3072" s="207"/>
      <c r="AF3072" s="207"/>
      <c r="AG3072" s="207"/>
      <c r="AH3072" s="208"/>
    </row>
    <row r="3073" customFormat="false" ht="13.5" hidden="false" customHeight="true" outlineLevel="0" collapsed="false">
      <c r="A3073" s="22" t="n">
        <v>3072</v>
      </c>
      <c r="B3073" s="180"/>
      <c r="C3073" s="22"/>
      <c r="D3073" s="22"/>
      <c r="E3073" s="22"/>
      <c r="F3073" s="22"/>
      <c r="G3073" s="22"/>
      <c r="H3073" s="183"/>
      <c r="I3073" s="183"/>
      <c r="J3073" s="22"/>
      <c r="K3073" s="191" t="e">
        <f aca="false">VLOOKUP('Altri Costi'!J3073,Legenda!$D$1:$F$258,2)</f>
        <v>#N/A</v>
      </c>
      <c r="L3073" s="22"/>
      <c r="M3073" s="22"/>
      <c r="N3073" s="203"/>
      <c r="O3073" s="183"/>
      <c r="P3073" s="22"/>
      <c r="Q3073" s="203"/>
      <c r="R3073" s="183"/>
      <c r="S3073" s="184" t="n">
        <f aca="false">'Piano Finanziario Annuale'!$F$6</f>
        <v>0</v>
      </c>
      <c r="T3073" s="185" t="n">
        <v>0</v>
      </c>
      <c r="U3073" s="186"/>
      <c r="V3073" s="187" t="n">
        <f aca="false">(T3073*U3073)</f>
        <v>0</v>
      </c>
      <c r="W3073" s="185" t="n">
        <v>0</v>
      </c>
      <c r="X3073" s="185" t="n">
        <f aca="false">IF(OR(S3073="sì",S3073="forfettario 190"),SUM(T3073+W3073),SUM(T3073+V3073+W3073))</f>
        <v>0</v>
      </c>
      <c r="Y3073" s="205"/>
      <c r="Z3073" s="205"/>
      <c r="AA3073" s="206"/>
      <c r="AB3073" s="189" t="n">
        <f aca="false">IF(AA3073="SI",X3073,0)</f>
        <v>0</v>
      </c>
      <c r="AC3073" s="207"/>
      <c r="AD3073" s="207"/>
      <c r="AE3073" s="207"/>
      <c r="AF3073" s="207"/>
      <c r="AG3073" s="207"/>
      <c r="AH3073" s="208"/>
    </row>
    <row r="3074" customFormat="false" ht="13.5" hidden="false" customHeight="true" outlineLevel="0" collapsed="false">
      <c r="A3074" s="22" t="n">
        <v>3073</v>
      </c>
      <c r="B3074" s="180"/>
      <c r="C3074" s="22"/>
      <c r="D3074" s="22"/>
      <c r="E3074" s="22"/>
      <c r="F3074" s="22"/>
      <c r="G3074" s="22"/>
      <c r="H3074" s="183"/>
      <c r="I3074" s="183"/>
      <c r="J3074" s="22"/>
      <c r="K3074" s="191" t="e">
        <f aca="false">VLOOKUP('Altri Costi'!J3074,Legenda!$D$1:$F$258,2)</f>
        <v>#N/A</v>
      </c>
      <c r="L3074" s="22"/>
      <c r="M3074" s="22"/>
      <c r="N3074" s="203"/>
      <c r="O3074" s="183"/>
      <c r="P3074" s="22"/>
      <c r="Q3074" s="203"/>
      <c r="R3074" s="183"/>
      <c r="S3074" s="184" t="n">
        <f aca="false">'Piano Finanziario Annuale'!$F$6</f>
        <v>0</v>
      </c>
      <c r="T3074" s="185" t="n">
        <v>0</v>
      </c>
      <c r="U3074" s="186"/>
      <c r="V3074" s="187" t="n">
        <f aca="false">(T3074*U3074)</f>
        <v>0</v>
      </c>
      <c r="W3074" s="185" t="n">
        <v>0</v>
      </c>
      <c r="X3074" s="185" t="n">
        <f aca="false">IF(OR(S3074="sì",S3074="forfettario 190"),SUM(T3074+W3074),SUM(T3074+V3074+W3074))</f>
        <v>0</v>
      </c>
      <c r="Y3074" s="205"/>
      <c r="Z3074" s="205"/>
      <c r="AA3074" s="206"/>
      <c r="AB3074" s="189" t="n">
        <f aca="false">IF(AA3074="SI",X3074,0)</f>
        <v>0</v>
      </c>
      <c r="AC3074" s="207"/>
      <c r="AD3074" s="207"/>
      <c r="AE3074" s="207"/>
      <c r="AF3074" s="207"/>
      <c r="AG3074" s="207"/>
      <c r="AH3074" s="208"/>
    </row>
    <row r="3075" customFormat="false" ht="13.5" hidden="false" customHeight="true" outlineLevel="0" collapsed="false">
      <c r="A3075" s="22" t="n">
        <v>3074</v>
      </c>
      <c r="B3075" s="180"/>
      <c r="C3075" s="22"/>
      <c r="D3075" s="22"/>
      <c r="E3075" s="22"/>
      <c r="F3075" s="22"/>
      <c r="G3075" s="22"/>
      <c r="H3075" s="183"/>
      <c r="I3075" s="183"/>
      <c r="J3075" s="22"/>
      <c r="K3075" s="191" t="e">
        <f aca="false">VLOOKUP('Altri Costi'!J3075,Legenda!$D$1:$F$258,2)</f>
        <v>#N/A</v>
      </c>
      <c r="L3075" s="22"/>
      <c r="M3075" s="22"/>
      <c r="N3075" s="203"/>
      <c r="O3075" s="183"/>
      <c r="P3075" s="22"/>
      <c r="Q3075" s="203"/>
      <c r="R3075" s="183"/>
      <c r="S3075" s="184" t="n">
        <f aca="false">'Piano Finanziario Annuale'!$F$6</f>
        <v>0</v>
      </c>
      <c r="T3075" s="185" t="n">
        <v>0</v>
      </c>
      <c r="U3075" s="186"/>
      <c r="V3075" s="187" t="n">
        <f aca="false">(T3075*U3075)</f>
        <v>0</v>
      </c>
      <c r="W3075" s="185" t="n">
        <v>0</v>
      </c>
      <c r="X3075" s="185" t="n">
        <f aca="false">IF(OR(S3075="sì",S3075="forfettario 190"),SUM(T3075+W3075),SUM(T3075+V3075+W3075))</f>
        <v>0</v>
      </c>
      <c r="Y3075" s="205"/>
      <c r="Z3075" s="205"/>
      <c r="AA3075" s="206"/>
      <c r="AB3075" s="189" t="n">
        <f aca="false">IF(AA3075="SI",X3075,0)</f>
        <v>0</v>
      </c>
      <c r="AC3075" s="207"/>
      <c r="AD3075" s="207"/>
      <c r="AE3075" s="207"/>
      <c r="AF3075" s="207"/>
      <c r="AG3075" s="207"/>
      <c r="AH3075" s="208"/>
    </row>
    <row r="3076" customFormat="false" ht="13.5" hidden="false" customHeight="true" outlineLevel="0" collapsed="false">
      <c r="A3076" s="22" t="n">
        <v>3075</v>
      </c>
      <c r="B3076" s="180"/>
      <c r="C3076" s="22"/>
      <c r="D3076" s="22"/>
      <c r="E3076" s="22"/>
      <c r="F3076" s="22"/>
      <c r="G3076" s="22"/>
      <c r="H3076" s="183"/>
      <c r="I3076" s="183"/>
      <c r="J3076" s="22"/>
      <c r="K3076" s="191" t="e">
        <f aca="false">VLOOKUP('Altri Costi'!J3076,Legenda!$D$1:$F$258,2)</f>
        <v>#N/A</v>
      </c>
      <c r="L3076" s="22"/>
      <c r="M3076" s="22"/>
      <c r="N3076" s="203"/>
      <c r="O3076" s="183"/>
      <c r="P3076" s="22"/>
      <c r="Q3076" s="203"/>
      <c r="R3076" s="183"/>
      <c r="S3076" s="184" t="n">
        <f aca="false">'Piano Finanziario Annuale'!$F$6</f>
        <v>0</v>
      </c>
      <c r="T3076" s="185" t="n">
        <v>0</v>
      </c>
      <c r="U3076" s="186"/>
      <c r="V3076" s="187" t="n">
        <f aca="false">(T3076*U3076)</f>
        <v>0</v>
      </c>
      <c r="W3076" s="185" t="n">
        <v>0</v>
      </c>
      <c r="X3076" s="185" t="n">
        <f aca="false">IF(OR(S3076="sì",S3076="forfettario 190"),SUM(T3076+W3076),SUM(T3076+V3076+W3076))</f>
        <v>0</v>
      </c>
      <c r="Y3076" s="205"/>
      <c r="Z3076" s="205"/>
      <c r="AA3076" s="206"/>
      <c r="AB3076" s="189" t="n">
        <f aca="false">IF(AA3076="SI",X3076,0)</f>
        <v>0</v>
      </c>
      <c r="AC3076" s="207"/>
      <c r="AD3076" s="207"/>
      <c r="AE3076" s="207"/>
      <c r="AF3076" s="207"/>
      <c r="AG3076" s="207"/>
      <c r="AH3076" s="208"/>
    </row>
    <row r="3077" customFormat="false" ht="13.5" hidden="false" customHeight="true" outlineLevel="0" collapsed="false">
      <c r="A3077" s="22" t="n">
        <v>3076</v>
      </c>
      <c r="B3077" s="180"/>
      <c r="C3077" s="22"/>
      <c r="D3077" s="22"/>
      <c r="E3077" s="22"/>
      <c r="F3077" s="22"/>
      <c r="G3077" s="22"/>
      <c r="H3077" s="183"/>
      <c r="I3077" s="183"/>
      <c r="J3077" s="22"/>
      <c r="K3077" s="191" t="e">
        <f aca="false">VLOOKUP('Altri Costi'!J3077,Legenda!$D$1:$F$258,2)</f>
        <v>#N/A</v>
      </c>
      <c r="L3077" s="22"/>
      <c r="M3077" s="22"/>
      <c r="N3077" s="203"/>
      <c r="O3077" s="183"/>
      <c r="P3077" s="22"/>
      <c r="Q3077" s="203"/>
      <c r="R3077" s="183"/>
      <c r="S3077" s="184" t="n">
        <f aca="false">'Piano Finanziario Annuale'!$F$6</f>
        <v>0</v>
      </c>
      <c r="T3077" s="185" t="n">
        <v>0</v>
      </c>
      <c r="U3077" s="186"/>
      <c r="V3077" s="187" t="n">
        <f aca="false">(T3077*U3077)</f>
        <v>0</v>
      </c>
      <c r="W3077" s="185" t="n">
        <v>0</v>
      </c>
      <c r="X3077" s="185" t="n">
        <f aca="false">IF(OR(S3077="sì",S3077="forfettario 190"),SUM(T3077+W3077),SUM(T3077+V3077+W3077))</f>
        <v>0</v>
      </c>
      <c r="Y3077" s="205"/>
      <c r="Z3077" s="205"/>
      <c r="AA3077" s="206"/>
      <c r="AB3077" s="189" t="n">
        <f aca="false">IF(AA3077="SI",X3077,0)</f>
        <v>0</v>
      </c>
      <c r="AC3077" s="207"/>
      <c r="AD3077" s="207"/>
      <c r="AE3077" s="207"/>
      <c r="AF3077" s="207"/>
      <c r="AG3077" s="207"/>
      <c r="AH3077" s="208"/>
    </row>
    <row r="3078" customFormat="false" ht="13.5" hidden="false" customHeight="true" outlineLevel="0" collapsed="false">
      <c r="A3078" s="22" t="n">
        <v>3077</v>
      </c>
      <c r="B3078" s="180"/>
      <c r="C3078" s="22"/>
      <c r="D3078" s="22"/>
      <c r="E3078" s="22"/>
      <c r="F3078" s="22"/>
      <c r="G3078" s="22"/>
      <c r="H3078" s="183"/>
      <c r="I3078" s="183"/>
      <c r="J3078" s="22"/>
      <c r="K3078" s="191" t="e">
        <f aca="false">VLOOKUP('Altri Costi'!J3078,Legenda!$D$1:$F$258,2)</f>
        <v>#N/A</v>
      </c>
      <c r="L3078" s="22"/>
      <c r="M3078" s="22"/>
      <c r="N3078" s="203"/>
      <c r="O3078" s="183"/>
      <c r="P3078" s="22"/>
      <c r="Q3078" s="203"/>
      <c r="R3078" s="183"/>
      <c r="S3078" s="184" t="n">
        <f aca="false">'Piano Finanziario Annuale'!$F$6</f>
        <v>0</v>
      </c>
      <c r="T3078" s="185" t="n">
        <v>0</v>
      </c>
      <c r="U3078" s="186"/>
      <c r="V3078" s="187" t="n">
        <f aca="false">(T3078*U3078)</f>
        <v>0</v>
      </c>
      <c r="W3078" s="185" t="n">
        <v>0</v>
      </c>
      <c r="X3078" s="185" t="n">
        <f aca="false">IF(OR(S3078="sì",S3078="forfettario 190"),SUM(T3078+W3078),SUM(T3078+V3078+W3078))</f>
        <v>0</v>
      </c>
      <c r="Y3078" s="205"/>
      <c r="Z3078" s="205"/>
      <c r="AA3078" s="206"/>
      <c r="AB3078" s="189" t="n">
        <f aca="false">IF(AA3078="SI",X3078,0)</f>
        <v>0</v>
      </c>
      <c r="AC3078" s="207"/>
      <c r="AD3078" s="207"/>
      <c r="AE3078" s="207"/>
      <c r="AF3078" s="207"/>
      <c r="AG3078" s="207"/>
      <c r="AH3078" s="208"/>
    </row>
    <row r="3079" customFormat="false" ht="13.5" hidden="false" customHeight="true" outlineLevel="0" collapsed="false">
      <c r="A3079" s="22" t="n">
        <v>3078</v>
      </c>
      <c r="B3079" s="180"/>
      <c r="C3079" s="22"/>
      <c r="D3079" s="22"/>
      <c r="E3079" s="22"/>
      <c r="F3079" s="22"/>
      <c r="G3079" s="22"/>
      <c r="H3079" s="183"/>
      <c r="I3079" s="183"/>
      <c r="J3079" s="22"/>
      <c r="K3079" s="191" t="e">
        <f aca="false">VLOOKUP('Altri Costi'!J3079,Legenda!$D$1:$F$258,2)</f>
        <v>#N/A</v>
      </c>
      <c r="L3079" s="22"/>
      <c r="M3079" s="22"/>
      <c r="N3079" s="203"/>
      <c r="O3079" s="183"/>
      <c r="P3079" s="22"/>
      <c r="Q3079" s="203"/>
      <c r="R3079" s="183"/>
      <c r="S3079" s="184" t="n">
        <f aca="false">'Piano Finanziario Annuale'!$F$6</f>
        <v>0</v>
      </c>
      <c r="T3079" s="185" t="n">
        <v>0</v>
      </c>
      <c r="U3079" s="186"/>
      <c r="V3079" s="187" t="n">
        <f aca="false">(T3079*U3079)</f>
        <v>0</v>
      </c>
      <c r="W3079" s="185" t="n">
        <v>0</v>
      </c>
      <c r="X3079" s="185" t="n">
        <f aca="false">IF(OR(S3079="sì",S3079="forfettario 190"),SUM(T3079+W3079),SUM(T3079+V3079+W3079))</f>
        <v>0</v>
      </c>
      <c r="Y3079" s="205"/>
      <c r="Z3079" s="205"/>
      <c r="AA3079" s="206"/>
      <c r="AB3079" s="189" t="n">
        <f aca="false">IF(AA3079="SI",X3079,0)</f>
        <v>0</v>
      </c>
      <c r="AC3079" s="207"/>
      <c r="AD3079" s="207"/>
      <c r="AE3079" s="207"/>
      <c r="AF3079" s="207"/>
      <c r="AG3079" s="207"/>
      <c r="AH3079" s="208"/>
    </row>
    <row r="3080" customFormat="false" ht="13.5" hidden="false" customHeight="true" outlineLevel="0" collapsed="false">
      <c r="A3080" s="22" t="n">
        <v>3079</v>
      </c>
      <c r="B3080" s="180"/>
      <c r="C3080" s="22"/>
      <c r="D3080" s="22"/>
      <c r="E3080" s="22"/>
      <c r="F3080" s="22"/>
      <c r="G3080" s="22"/>
      <c r="H3080" s="183"/>
      <c r="I3080" s="183"/>
      <c r="J3080" s="22"/>
      <c r="K3080" s="191" t="e">
        <f aca="false">VLOOKUP('Altri Costi'!J3080,Legenda!$D$1:$F$258,2)</f>
        <v>#N/A</v>
      </c>
      <c r="L3080" s="22"/>
      <c r="M3080" s="22"/>
      <c r="N3080" s="203"/>
      <c r="O3080" s="183"/>
      <c r="P3080" s="22"/>
      <c r="Q3080" s="203"/>
      <c r="R3080" s="183"/>
      <c r="S3080" s="184" t="n">
        <f aca="false">'Piano Finanziario Annuale'!$F$6</f>
        <v>0</v>
      </c>
      <c r="T3080" s="185" t="n">
        <v>0</v>
      </c>
      <c r="U3080" s="186"/>
      <c r="V3080" s="187" t="n">
        <f aca="false">(T3080*U3080)</f>
        <v>0</v>
      </c>
      <c r="W3080" s="185" t="n">
        <v>0</v>
      </c>
      <c r="X3080" s="185" t="n">
        <f aca="false">IF(OR(S3080="sì",S3080="forfettario 190"),SUM(T3080+W3080),SUM(T3080+V3080+W3080))</f>
        <v>0</v>
      </c>
      <c r="Y3080" s="205"/>
      <c r="Z3080" s="205"/>
      <c r="AA3080" s="206"/>
      <c r="AB3080" s="189" t="n">
        <f aca="false">IF(AA3080="SI",X3080,0)</f>
        <v>0</v>
      </c>
      <c r="AC3080" s="207"/>
      <c r="AD3080" s="207"/>
      <c r="AE3080" s="207"/>
      <c r="AF3080" s="207"/>
      <c r="AG3080" s="207"/>
      <c r="AH3080" s="208"/>
    </row>
    <row r="3081" customFormat="false" ht="13.5" hidden="false" customHeight="true" outlineLevel="0" collapsed="false">
      <c r="A3081" s="22" t="n">
        <v>3080</v>
      </c>
      <c r="B3081" s="180"/>
      <c r="C3081" s="22"/>
      <c r="D3081" s="22"/>
      <c r="E3081" s="22"/>
      <c r="F3081" s="22"/>
      <c r="G3081" s="22"/>
      <c r="H3081" s="183"/>
      <c r="I3081" s="183"/>
      <c r="J3081" s="22"/>
      <c r="K3081" s="191" t="e">
        <f aca="false">VLOOKUP('Altri Costi'!J3081,Legenda!$D$1:$F$258,2)</f>
        <v>#N/A</v>
      </c>
      <c r="L3081" s="22"/>
      <c r="M3081" s="22"/>
      <c r="N3081" s="203"/>
      <c r="O3081" s="183"/>
      <c r="P3081" s="22"/>
      <c r="Q3081" s="203"/>
      <c r="R3081" s="183"/>
      <c r="S3081" s="184" t="n">
        <f aca="false">'Piano Finanziario Annuale'!$F$6</f>
        <v>0</v>
      </c>
      <c r="T3081" s="185" t="n">
        <v>0</v>
      </c>
      <c r="U3081" s="186"/>
      <c r="V3081" s="187" t="n">
        <f aca="false">(T3081*U3081)</f>
        <v>0</v>
      </c>
      <c r="W3081" s="185" t="n">
        <v>0</v>
      </c>
      <c r="X3081" s="185" t="n">
        <f aca="false">IF(OR(S3081="sì",S3081="forfettario 190"),SUM(T3081+W3081),SUM(T3081+V3081+W3081))</f>
        <v>0</v>
      </c>
      <c r="Y3081" s="205"/>
      <c r="Z3081" s="205"/>
      <c r="AA3081" s="206"/>
      <c r="AB3081" s="189" t="n">
        <f aca="false">IF(AA3081="SI",X3081,0)</f>
        <v>0</v>
      </c>
      <c r="AC3081" s="207"/>
      <c r="AD3081" s="207"/>
      <c r="AE3081" s="207"/>
      <c r="AF3081" s="207"/>
      <c r="AG3081" s="207"/>
      <c r="AH3081" s="208"/>
    </row>
    <row r="3082" customFormat="false" ht="13.5" hidden="false" customHeight="true" outlineLevel="0" collapsed="false">
      <c r="A3082" s="22" t="n">
        <v>3081</v>
      </c>
      <c r="B3082" s="180"/>
      <c r="C3082" s="22"/>
      <c r="D3082" s="22"/>
      <c r="E3082" s="22"/>
      <c r="F3082" s="22"/>
      <c r="G3082" s="22"/>
      <c r="H3082" s="183"/>
      <c r="I3082" s="183"/>
      <c r="J3082" s="22"/>
      <c r="K3082" s="191" t="e">
        <f aca="false">VLOOKUP('Altri Costi'!J3082,Legenda!$D$1:$F$258,2)</f>
        <v>#N/A</v>
      </c>
      <c r="L3082" s="22"/>
      <c r="M3082" s="22"/>
      <c r="N3082" s="203"/>
      <c r="O3082" s="183"/>
      <c r="P3082" s="22"/>
      <c r="Q3082" s="203"/>
      <c r="R3082" s="183"/>
      <c r="S3082" s="184" t="n">
        <f aca="false">'Piano Finanziario Annuale'!$F$6</f>
        <v>0</v>
      </c>
      <c r="T3082" s="185" t="n">
        <v>0</v>
      </c>
      <c r="U3082" s="186"/>
      <c r="V3082" s="187" t="n">
        <f aca="false">(T3082*U3082)</f>
        <v>0</v>
      </c>
      <c r="W3082" s="185" t="n">
        <v>0</v>
      </c>
      <c r="X3082" s="185" t="n">
        <f aca="false">IF(OR(S3082="sì",S3082="forfettario 190"),SUM(T3082+W3082),SUM(T3082+V3082+W3082))</f>
        <v>0</v>
      </c>
      <c r="Y3082" s="205"/>
      <c r="Z3082" s="205"/>
      <c r="AA3082" s="206"/>
      <c r="AB3082" s="189" t="n">
        <f aca="false">IF(AA3082="SI",X3082,0)</f>
        <v>0</v>
      </c>
      <c r="AC3082" s="207"/>
      <c r="AD3082" s="207"/>
      <c r="AE3082" s="207"/>
      <c r="AF3082" s="207"/>
      <c r="AG3082" s="207"/>
      <c r="AH3082" s="208"/>
    </row>
    <row r="3083" customFormat="false" ht="13.5" hidden="false" customHeight="true" outlineLevel="0" collapsed="false">
      <c r="A3083" s="22" t="n">
        <v>3082</v>
      </c>
      <c r="B3083" s="180"/>
      <c r="C3083" s="22"/>
      <c r="D3083" s="22"/>
      <c r="E3083" s="22"/>
      <c r="F3083" s="22"/>
      <c r="G3083" s="22"/>
      <c r="H3083" s="183"/>
      <c r="I3083" s="183"/>
      <c r="J3083" s="22"/>
      <c r="K3083" s="191" t="e">
        <f aca="false">VLOOKUP('Altri Costi'!J3083,Legenda!$D$1:$F$258,2)</f>
        <v>#N/A</v>
      </c>
      <c r="L3083" s="22"/>
      <c r="M3083" s="22"/>
      <c r="N3083" s="203"/>
      <c r="O3083" s="183"/>
      <c r="P3083" s="22"/>
      <c r="Q3083" s="203"/>
      <c r="R3083" s="183"/>
      <c r="S3083" s="184" t="n">
        <f aca="false">'Piano Finanziario Annuale'!$F$6</f>
        <v>0</v>
      </c>
      <c r="T3083" s="185" t="n">
        <v>0</v>
      </c>
      <c r="U3083" s="186"/>
      <c r="V3083" s="187" t="n">
        <f aca="false">(T3083*U3083)</f>
        <v>0</v>
      </c>
      <c r="W3083" s="185" t="n">
        <v>0</v>
      </c>
      <c r="X3083" s="185" t="n">
        <f aca="false">IF(OR(S3083="sì",S3083="forfettario 190"),SUM(T3083+W3083),SUM(T3083+V3083+W3083))</f>
        <v>0</v>
      </c>
      <c r="Y3083" s="205"/>
      <c r="Z3083" s="205"/>
      <c r="AA3083" s="206"/>
      <c r="AB3083" s="189" t="n">
        <f aca="false">IF(AA3083="SI",X3083,0)</f>
        <v>0</v>
      </c>
      <c r="AC3083" s="207"/>
      <c r="AD3083" s="207"/>
      <c r="AE3083" s="207"/>
      <c r="AF3083" s="207"/>
      <c r="AG3083" s="207"/>
      <c r="AH3083" s="208"/>
    </row>
    <row r="3084" customFormat="false" ht="13.5" hidden="false" customHeight="true" outlineLevel="0" collapsed="false">
      <c r="A3084" s="22" t="n">
        <v>3083</v>
      </c>
      <c r="B3084" s="180"/>
      <c r="C3084" s="22"/>
      <c r="D3084" s="22"/>
      <c r="E3084" s="22"/>
      <c r="F3084" s="22"/>
      <c r="G3084" s="22"/>
      <c r="H3084" s="183"/>
      <c r="I3084" s="183"/>
      <c r="J3084" s="22"/>
      <c r="K3084" s="191" t="e">
        <f aca="false">VLOOKUP('Altri Costi'!J3084,Legenda!$D$1:$F$258,2)</f>
        <v>#N/A</v>
      </c>
      <c r="L3084" s="22"/>
      <c r="M3084" s="22"/>
      <c r="N3084" s="203"/>
      <c r="O3084" s="183"/>
      <c r="P3084" s="22"/>
      <c r="Q3084" s="203"/>
      <c r="R3084" s="183"/>
      <c r="S3084" s="184" t="n">
        <f aca="false">'Piano Finanziario Annuale'!$F$6</f>
        <v>0</v>
      </c>
      <c r="T3084" s="185" t="n">
        <v>0</v>
      </c>
      <c r="U3084" s="186"/>
      <c r="V3084" s="187" t="n">
        <f aca="false">(T3084*U3084)</f>
        <v>0</v>
      </c>
      <c r="W3084" s="185" t="n">
        <v>0</v>
      </c>
      <c r="X3084" s="185" t="n">
        <f aca="false">IF(OR(S3084="sì",S3084="forfettario 190"),SUM(T3084+W3084),SUM(T3084+V3084+W3084))</f>
        <v>0</v>
      </c>
      <c r="Y3084" s="205"/>
      <c r="Z3084" s="205"/>
      <c r="AA3084" s="206"/>
      <c r="AB3084" s="189" t="n">
        <f aca="false">IF(AA3084="SI",X3084,0)</f>
        <v>0</v>
      </c>
      <c r="AC3084" s="207"/>
      <c r="AD3084" s="207"/>
      <c r="AE3084" s="207"/>
      <c r="AF3084" s="207"/>
      <c r="AG3084" s="207"/>
      <c r="AH3084" s="208"/>
    </row>
    <row r="3085" customFormat="false" ht="13.5" hidden="false" customHeight="true" outlineLevel="0" collapsed="false">
      <c r="A3085" s="22" t="n">
        <v>3084</v>
      </c>
      <c r="B3085" s="180"/>
      <c r="C3085" s="22"/>
      <c r="D3085" s="22"/>
      <c r="E3085" s="22"/>
      <c r="F3085" s="22"/>
      <c r="G3085" s="22"/>
      <c r="H3085" s="183"/>
      <c r="I3085" s="183"/>
      <c r="J3085" s="22"/>
      <c r="K3085" s="191" t="e">
        <f aca="false">VLOOKUP('Altri Costi'!J3085,Legenda!$D$1:$F$258,2)</f>
        <v>#N/A</v>
      </c>
      <c r="L3085" s="22"/>
      <c r="M3085" s="22"/>
      <c r="N3085" s="203"/>
      <c r="O3085" s="183"/>
      <c r="P3085" s="22"/>
      <c r="Q3085" s="203"/>
      <c r="R3085" s="183"/>
      <c r="S3085" s="184" t="n">
        <f aca="false">'Piano Finanziario Annuale'!$F$6</f>
        <v>0</v>
      </c>
      <c r="T3085" s="185" t="n">
        <v>0</v>
      </c>
      <c r="U3085" s="186"/>
      <c r="V3085" s="187" t="n">
        <f aca="false">(T3085*U3085)</f>
        <v>0</v>
      </c>
      <c r="W3085" s="185" t="n">
        <v>0</v>
      </c>
      <c r="X3085" s="185" t="n">
        <f aca="false">IF(OR(S3085="sì",S3085="forfettario 190"),SUM(T3085+W3085),SUM(T3085+V3085+W3085))</f>
        <v>0</v>
      </c>
      <c r="Y3085" s="205"/>
      <c r="Z3085" s="205"/>
      <c r="AA3085" s="206"/>
      <c r="AB3085" s="189" t="n">
        <f aca="false">IF(AA3085="SI",X3085,0)</f>
        <v>0</v>
      </c>
      <c r="AC3085" s="207"/>
      <c r="AD3085" s="207"/>
      <c r="AE3085" s="207"/>
      <c r="AF3085" s="207"/>
      <c r="AG3085" s="207"/>
      <c r="AH3085" s="208"/>
    </row>
    <row r="3086" customFormat="false" ht="13.5" hidden="false" customHeight="true" outlineLevel="0" collapsed="false">
      <c r="A3086" s="22" t="n">
        <v>3085</v>
      </c>
      <c r="B3086" s="180"/>
      <c r="C3086" s="22"/>
      <c r="D3086" s="22"/>
      <c r="E3086" s="22"/>
      <c r="F3086" s="22"/>
      <c r="G3086" s="22"/>
      <c r="H3086" s="183"/>
      <c r="I3086" s="183"/>
      <c r="J3086" s="22"/>
      <c r="K3086" s="191" t="e">
        <f aca="false">VLOOKUP('Altri Costi'!J3086,Legenda!$D$1:$F$258,2)</f>
        <v>#N/A</v>
      </c>
      <c r="L3086" s="22"/>
      <c r="M3086" s="22"/>
      <c r="N3086" s="203"/>
      <c r="O3086" s="183"/>
      <c r="P3086" s="22"/>
      <c r="Q3086" s="203"/>
      <c r="R3086" s="183"/>
      <c r="S3086" s="184" t="n">
        <f aca="false">'Piano Finanziario Annuale'!$F$6</f>
        <v>0</v>
      </c>
      <c r="T3086" s="185" t="n">
        <v>0</v>
      </c>
      <c r="U3086" s="186"/>
      <c r="V3086" s="187" t="n">
        <f aca="false">(T3086*U3086)</f>
        <v>0</v>
      </c>
      <c r="W3086" s="185" t="n">
        <v>0</v>
      </c>
      <c r="X3086" s="185" t="n">
        <f aca="false">IF(OR(S3086="sì",S3086="forfettario 190"),SUM(T3086+W3086),SUM(T3086+V3086+W3086))</f>
        <v>0</v>
      </c>
      <c r="Y3086" s="205"/>
      <c r="Z3086" s="205"/>
      <c r="AA3086" s="206"/>
      <c r="AB3086" s="189" t="n">
        <f aca="false">IF(AA3086="SI",X3086,0)</f>
        <v>0</v>
      </c>
      <c r="AC3086" s="207"/>
      <c r="AD3086" s="207"/>
      <c r="AE3086" s="207"/>
      <c r="AF3086" s="207"/>
      <c r="AG3086" s="207"/>
      <c r="AH3086" s="208"/>
    </row>
    <row r="3087" customFormat="false" ht="13.5" hidden="false" customHeight="true" outlineLevel="0" collapsed="false">
      <c r="A3087" s="22" t="n">
        <v>3086</v>
      </c>
      <c r="B3087" s="180"/>
      <c r="C3087" s="22"/>
      <c r="D3087" s="22"/>
      <c r="E3087" s="22"/>
      <c r="F3087" s="22"/>
      <c r="G3087" s="22"/>
      <c r="H3087" s="183"/>
      <c r="I3087" s="183"/>
      <c r="J3087" s="22"/>
      <c r="K3087" s="191" t="e">
        <f aca="false">VLOOKUP('Altri Costi'!J3087,Legenda!$D$1:$F$258,2)</f>
        <v>#N/A</v>
      </c>
      <c r="L3087" s="22"/>
      <c r="M3087" s="22"/>
      <c r="N3087" s="203"/>
      <c r="O3087" s="183"/>
      <c r="P3087" s="22"/>
      <c r="Q3087" s="203"/>
      <c r="R3087" s="183"/>
      <c r="S3087" s="184" t="n">
        <f aca="false">'Piano Finanziario Annuale'!$F$6</f>
        <v>0</v>
      </c>
      <c r="T3087" s="185" t="n">
        <v>0</v>
      </c>
      <c r="U3087" s="186"/>
      <c r="V3087" s="187" t="n">
        <f aca="false">(T3087*U3087)</f>
        <v>0</v>
      </c>
      <c r="W3087" s="185" t="n">
        <v>0</v>
      </c>
      <c r="X3087" s="185" t="n">
        <f aca="false">IF(OR(S3087="sì",S3087="forfettario 190"),SUM(T3087+W3087),SUM(T3087+V3087+W3087))</f>
        <v>0</v>
      </c>
      <c r="Y3087" s="205"/>
      <c r="Z3087" s="205"/>
      <c r="AA3087" s="206"/>
      <c r="AB3087" s="189" t="n">
        <f aca="false">IF(AA3087="SI",X3087,0)</f>
        <v>0</v>
      </c>
      <c r="AC3087" s="207"/>
      <c r="AD3087" s="207"/>
      <c r="AE3087" s="207"/>
      <c r="AF3087" s="207"/>
      <c r="AG3087" s="207"/>
      <c r="AH3087" s="208"/>
    </row>
    <row r="3088" customFormat="false" ht="13.5" hidden="false" customHeight="true" outlineLevel="0" collapsed="false">
      <c r="A3088" s="22" t="n">
        <v>3087</v>
      </c>
      <c r="B3088" s="180"/>
      <c r="C3088" s="22"/>
      <c r="D3088" s="22"/>
      <c r="E3088" s="22"/>
      <c r="F3088" s="22"/>
      <c r="G3088" s="22"/>
      <c r="H3088" s="183"/>
      <c r="I3088" s="183"/>
      <c r="J3088" s="22"/>
      <c r="K3088" s="191" t="e">
        <f aca="false">VLOOKUP('Altri Costi'!J3088,Legenda!$D$1:$F$258,2)</f>
        <v>#N/A</v>
      </c>
      <c r="L3088" s="22"/>
      <c r="M3088" s="22"/>
      <c r="N3088" s="203"/>
      <c r="O3088" s="183"/>
      <c r="P3088" s="22"/>
      <c r="Q3088" s="203"/>
      <c r="R3088" s="183"/>
      <c r="S3088" s="184" t="n">
        <f aca="false">'Piano Finanziario Annuale'!$F$6</f>
        <v>0</v>
      </c>
      <c r="T3088" s="185" t="n">
        <v>0</v>
      </c>
      <c r="U3088" s="186"/>
      <c r="V3088" s="187" t="n">
        <f aca="false">(T3088*U3088)</f>
        <v>0</v>
      </c>
      <c r="W3088" s="185" t="n">
        <v>0</v>
      </c>
      <c r="X3088" s="185" t="n">
        <f aca="false">IF(OR(S3088="sì",S3088="forfettario 190"),SUM(T3088+W3088),SUM(T3088+V3088+W3088))</f>
        <v>0</v>
      </c>
      <c r="Y3088" s="205"/>
      <c r="Z3088" s="205"/>
      <c r="AA3088" s="206"/>
      <c r="AB3088" s="189" t="n">
        <f aca="false">IF(AA3088="SI",X3088,0)</f>
        <v>0</v>
      </c>
      <c r="AC3088" s="207"/>
      <c r="AD3088" s="207"/>
      <c r="AE3088" s="207"/>
      <c r="AF3088" s="207"/>
      <c r="AG3088" s="207"/>
      <c r="AH3088" s="208"/>
    </row>
    <row r="3089" customFormat="false" ht="13.5" hidden="false" customHeight="true" outlineLevel="0" collapsed="false">
      <c r="A3089" s="22" t="n">
        <v>3088</v>
      </c>
      <c r="B3089" s="180"/>
      <c r="C3089" s="22"/>
      <c r="D3089" s="22"/>
      <c r="E3089" s="22"/>
      <c r="F3089" s="22"/>
      <c r="G3089" s="22"/>
      <c r="H3089" s="183"/>
      <c r="I3089" s="183"/>
      <c r="J3089" s="22"/>
      <c r="K3089" s="191" t="e">
        <f aca="false">VLOOKUP('Altri Costi'!J3089,Legenda!$D$1:$F$258,2)</f>
        <v>#N/A</v>
      </c>
      <c r="L3089" s="22"/>
      <c r="M3089" s="22"/>
      <c r="N3089" s="203"/>
      <c r="O3089" s="183"/>
      <c r="P3089" s="22"/>
      <c r="Q3089" s="203"/>
      <c r="R3089" s="183"/>
      <c r="S3089" s="184" t="n">
        <f aca="false">'Piano Finanziario Annuale'!$F$6</f>
        <v>0</v>
      </c>
      <c r="T3089" s="185" t="n">
        <v>0</v>
      </c>
      <c r="U3089" s="186"/>
      <c r="V3089" s="187" t="n">
        <f aca="false">(T3089*U3089)</f>
        <v>0</v>
      </c>
      <c r="W3089" s="185" t="n">
        <v>0</v>
      </c>
      <c r="X3089" s="185" t="n">
        <f aca="false">IF(OR(S3089="sì",S3089="forfettario 190"),SUM(T3089+W3089),SUM(T3089+V3089+W3089))</f>
        <v>0</v>
      </c>
      <c r="Y3089" s="205"/>
      <c r="Z3089" s="205"/>
      <c r="AA3089" s="206"/>
      <c r="AB3089" s="189" t="n">
        <f aca="false">IF(AA3089="SI",X3089,0)</f>
        <v>0</v>
      </c>
      <c r="AC3089" s="207"/>
      <c r="AD3089" s="207"/>
      <c r="AE3089" s="207"/>
      <c r="AF3089" s="207"/>
      <c r="AG3089" s="207"/>
      <c r="AH3089" s="208"/>
    </row>
    <row r="3090" customFormat="false" ht="13.5" hidden="false" customHeight="true" outlineLevel="0" collapsed="false">
      <c r="A3090" s="22" t="n">
        <v>3089</v>
      </c>
      <c r="B3090" s="180"/>
      <c r="C3090" s="22"/>
      <c r="D3090" s="22"/>
      <c r="E3090" s="22"/>
      <c r="F3090" s="22"/>
      <c r="G3090" s="22"/>
      <c r="H3090" s="183"/>
      <c r="I3090" s="183"/>
      <c r="J3090" s="22"/>
      <c r="K3090" s="191" t="e">
        <f aca="false">VLOOKUP('Altri Costi'!J3090,Legenda!$D$1:$F$258,2)</f>
        <v>#N/A</v>
      </c>
      <c r="L3090" s="22"/>
      <c r="M3090" s="22"/>
      <c r="N3090" s="203"/>
      <c r="O3090" s="183"/>
      <c r="P3090" s="22"/>
      <c r="Q3090" s="203"/>
      <c r="R3090" s="183"/>
      <c r="S3090" s="184" t="n">
        <f aca="false">'Piano Finanziario Annuale'!$F$6</f>
        <v>0</v>
      </c>
      <c r="T3090" s="185" t="n">
        <v>0</v>
      </c>
      <c r="U3090" s="186"/>
      <c r="V3090" s="187" t="n">
        <f aca="false">(T3090*U3090)</f>
        <v>0</v>
      </c>
      <c r="W3090" s="185" t="n">
        <v>0</v>
      </c>
      <c r="X3090" s="185" t="n">
        <f aca="false">IF(OR(S3090="sì",S3090="forfettario 190"),SUM(T3090+W3090),SUM(T3090+V3090+W3090))</f>
        <v>0</v>
      </c>
      <c r="Y3090" s="205"/>
      <c r="Z3090" s="205"/>
      <c r="AA3090" s="206"/>
      <c r="AB3090" s="189" t="n">
        <f aca="false">IF(AA3090="SI",X3090,0)</f>
        <v>0</v>
      </c>
      <c r="AC3090" s="207"/>
      <c r="AD3090" s="207"/>
      <c r="AE3090" s="207"/>
      <c r="AF3090" s="207"/>
      <c r="AG3090" s="207"/>
      <c r="AH3090" s="208"/>
    </row>
    <row r="3091" customFormat="false" ht="13.5" hidden="false" customHeight="true" outlineLevel="0" collapsed="false">
      <c r="A3091" s="22" t="n">
        <v>3090</v>
      </c>
      <c r="B3091" s="180"/>
      <c r="C3091" s="22"/>
      <c r="D3091" s="22"/>
      <c r="E3091" s="22"/>
      <c r="F3091" s="22"/>
      <c r="G3091" s="22"/>
      <c r="H3091" s="183"/>
      <c r="I3091" s="183"/>
      <c r="J3091" s="22"/>
      <c r="K3091" s="191" t="e">
        <f aca="false">VLOOKUP('Altri Costi'!J3091,Legenda!$D$1:$F$258,2)</f>
        <v>#N/A</v>
      </c>
      <c r="L3091" s="22"/>
      <c r="M3091" s="22"/>
      <c r="N3091" s="203"/>
      <c r="O3091" s="183"/>
      <c r="P3091" s="22"/>
      <c r="Q3091" s="203"/>
      <c r="R3091" s="183"/>
      <c r="S3091" s="184" t="n">
        <f aca="false">'Piano Finanziario Annuale'!$F$6</f>
        <v>0</v>
      </c>
      <c r="T3091" s="185" t="n">
        <v>0</v>
      </c>
      <c r="U3091" s="186"/>
      <c r="V3091" s="187" t="n">
        <f aca="false">(T3091*U3091)</f>
        <v>0</v>
      </c>
      <c r="W3091" s="185" t="n">
        <v>0</v>
      </c>
      <c r="X3091" s="185" t="n">
        <f aca="false">IF(OR(S3091="sì",S3091="forfettario 190"),SUM(T3091+W3091),SUM(T3091+V3091+W3091))</f>
        <v>0</v>
      </c>
      <c r="Y3091" s="205"/>
      <c r="Z3091" s="205"/>
      <c r="AA3091" s="206"/>
      <c r="AB3091" s="189" t="n">
        <f aca="false">IF(AA3091="SI",X3091,0)</f>
        <v>0</v>
      </c>
      <c r="AC3091" s="207"/>
      <c r="AD3091" s="207"/>
      <c r="AE3091" s="207"/>
      <c r="AF3091" s="207"/>
      <c r="AG3091" s="207"/>
      <c r="AH3091" s="208"/>
    </row>
    <row r="3092" customFormat="false" ht="13.5" hidden="false" customHeight="true" outlineLevel="0" collapsed="false">
      <c r="A3092" s="22" t="n">
        <v>3091</v>
      </c>
      <c r="B3092" s="180"/>
      <c r="C3092" s="22"/>
      <c r="D3092" s="22"/>
      <c r="E3092" s="22"/>
      <c r="F3092" s="22"/>
      <c r="G3092" s="22"/>
      <c r="H3092" s="183"/>
      <c r="I3092" s="183"/>
      <c r="J3092" s="22"/>
      <c r="K3092" s="191" t="e">
        <f aca="false">VLOOKUP('Altri Costi'!J3092,Legenda!$D$1:$F$258,2)</f>
        <v>#N/A</v>
      </c>
      <c r="L3092" s="22"/>
      <c r="M3092" s="22"/>
      <c r="N3092" s="203"/>
      <c r="O3092" s="183"/>
      <c r="P3092" s="22"/>
      <c r="Q3092" s="203"/>
      <c r="R3092" s="183"/>
      <c r="S3092" s="184" t="n">
        <f aca="false">'Piano Finanziario Annuale'!$F$6</f>
        <v>0</v>
      </c>
      <c r="T3092" s="185" t="n">
        <v>0</v>
      </c>
      <c r="U3092" s="186"/>
      <c r="V3092" s="187" t="n">
        <f aca="false">(T3092*U3092)</f>
        <v>0</v>
      </c>
      <c r="W3092" s="185" t="n">
        <v>0</v>
      </c>
      <c r="X3092" s="185" t="n">
        <f aca="false">IF(OR(S3092="sì",S3092="forfettario 190"),SUM(T3092+W3092),SUM(T3092+V3092+W3092))</f>
        <v>0</v>
      </c>
      <c r="Y3092" s="205"/>
      <c r="Z3092" s="205"/>
      <c r="AA3092" s="206"/>
      <c r="AB3092" s="189" t="n">
        <f aca="false">IF(AA3092="SI",X3092,0)</f>
        <v>0</v>
      </c>
      <c r="AC3092" s="207"/>
      <c r="AD3092" s="207"/>
      <c r="AE3092" s="207"/>
      <c r="AF3092" s="207"/>
      <c r="AG3092" s="207"/>
      <c r="AH3092" s="208"/>
    </row>
    <row r="3093" customFormat="false" ht="13.5" hidden="false" customHeight="true" outlineLevel="0" collapsed="false">
      <c r="A3093" s="22" t="n">
        <v>3092</v>
      </c>
      <c r="B3093" s="180"/>
      <c r="C3093" s="22"/>
      <c r="D3093" s="22"/>
      <c r="E3093" s="22"/>
      <c r="F3093" s="22"/>
      <c r="G3093" s="22"/>
      <c r="H3093" s="183"/>
      <c r="I3093" s="183"/>
      <c r="J3093" s="22"/>
      <c r="K3093" s="191" t="e">
        <f aca="false">VLOOKUP('Altri Costi'!J3093,Legenda!$D$1:$F$258,2)</f>
        <v>#N/A</v>
      </c>
      <c r="L3093" s="22"/>
      <c r="M3093" s="22"/>
      <c r="N3093" s="203"/>
      <c r="O3093" s="183"/>
      <c r="P3093" s="22"/>
      <c r="Q3093" s="203"/>
      <c r="R3093" s="183"/>
      <c r="S3093" s="184" t="n">
        <f aca="false">'Piano Finanziario Annuale'!$F$6</f>
        <v>0</v>
      </c>
      <c r="T3093" s="185" t="n">
        <v>0</v>
      </c>
      <c r="U3093" s="186"/>
      <c r="V3093" s="187" t="n">
        <f aca="false">(T3093*U3093)</f>
        <v>0</v>
      </c>
      <c r="W3093" s="185" t="n">
        <v>0</v>
      </c>
      <c r="X3093" s="185" t="n">
        <f aca="false">IF(OR(S3093="sì",S3093="forfettario 190"),SUM(T3093+W3093),SUM(T3093+V3093+W3093))</f>
        <v>0</v>
      </c>
      <c r="Y3093" s="205"/>
      <c r="Z3093" s="205"/>
      <c r="AA3093" s="206"/>
      <c r="AB3093" s="189" t="n">
        <f aca="false">IF(AA3093="SI",X3093,0)</f>
        <v>0</v>
      </c>
      <c r="AC3093" s="207"/>
      <c r="AD3093" s="207"/>
      <c r="AE3093" s="207"/>
      <c r="AF3093" s="207"/>
      <c r="AG3093" s="207"/>
      <c r="AH3093" s="208"/>
    </row>
    <row r="3094" customFormat="false" ht="13.5" hidden="false" customHeight="true" outlineLevel="0" collapsed="false">
      <c r="A3094" s="22" t="n">
        <v>3093</v>
      </c>
      <c r="B3094" s="180"/>
      <c r="C3094" s="22"/>
      <c r="D3094" s="22"/>
      <c r="E3094" s="22"/>
      <c r="F3094" s="22"/>
      <c r="G3094" s="22"/>
      <c r="H3094" s="183"/>
      <c r="I3094" s="183"/>
      <c r="J3094" s="22"/>
      <c r="K3094" s="191" t="e">
        <f aca="false">VLOOKUP('Altri Costi'!J3094,Legenda!$D$1:$F$258,2)</f>
        <v>#N/A</v>
      </c>
      <c r="L3094" s="22"/>
      <c r="M3094" s="22"/>
      <c r="N3094" s="203"/>
      <c r="O3094" s="183"/>
      <c r="P3094" s="22"/>
      <c r="Q3094" s="203"/>
      <c r="R3094" s="183"/>
      <c r="S3094" s="184" t="n">
        <f aca="false">'Piano Finanziario Annuale'!$F$6</f>
        <v>0</v>
      </c>
      <c r="T3094" s="185" t="n">
        <v>0</v>
      </c>
      <c r="U3094" s="186"/>
      <c r="V3094" s="187" t="n">
        <f aca="false">(T3094*U3094)</f>
        <v>0</v>
      </c>
      <c r="W3094" s="185" t="n">
        <v>0</v>
      </c>
      <c r="X3094" s="185" t="n">
        <f aca="false">IF(OR(S3094="sì",S3094="forfettario 190"),SUM(T3094+W3094),SUM(T3094+V3094+W3094))</f>
        <v>0</v>
      </c>
      <c r="Y3094" s="205"/>
      <c r="Z3094" s="205"/>
      <c r="AA3094" s="206"/>
      <c r="AB3094" s="189" t="n">
        <f aca="false">IF(AA3094="SI",X3094,0)</f>
        <v>0</v>
      </c>
      <c r="AC3094" s="207"/>
      <c r="AD3094" s="207"/>
      <c r="AE3094" s="207"/>
      <c r="AF3094" s="207"/>
      <c r="AG3094" s="207"/>
      <c r="AH3094" s="208"/>
    </row>
    <row r="3095" customFormat="false" ht="13.5" hidden="false" customHeight="true" outlineLevel="0" collapsed="false">
      <c r="A3095" s="22" t="n">
        <v>3094</v>
      </c>
      <c r="B3095" s="180"/>
      <c r="C3095" s="22"/>
      <c r="D3095" s="22"/>
      <c r="E3095" s="22"/>
      <c r="F3095" s="22"/>
      <c r="G3095" s="22"/>
      <c r="H3095" s="183"/>
      <c r="I3095" s="183"/>
      <c r="J3095" s="22"/>
      <c r="K3095" s="191" t="e">
        <f aca="false">VLOOKUP('Altri Costi'!J3095,Legenda!$D$1:$F$258,2)</f>
        <v>#N/A</v>
      </c>
      <c r="L3095" s="22"/>
      <c r="M3095" s="22"/>
      <c r="N3095" s="203"/>
      <c r="O3095" s="183"/>
      <c r="P3095" s="22"/>
      <c r="Q3095" s="203"/>
      <c r="R3095" s="183"/>
      <c r="S3095" s="184" t="n">
        <f aca="false">'Piano Finanziario Annuale'!$F$6</f>
        <v>0</v>
      </c>
      <c r="T3095" s="185" t="n">
        <v>0</v>
      </c>
      <c r="U3095" s="186"/>
      <c r="V3095" s="187" t="n">
        <f aca="false">(T3095*U3095)</f>
        <v>0</v>
      </c>
      <c r="W3095" s="185" t="n">
        <v>0</v>
      </c>
      <c r="X3095" s="185" t="n">
        <f aca="false">IF(OR(S3095="sì",S3095="forfettario 190"),SUM(T3095+W3095),SUM(T3095+V3095+W3095))</f>
        <v>0</v>
      </c>
      <c r="Y3095" s="205"/>
      <c r="Z3095" s="205"/>
      <c r="AA3095" s="206"/>
      <c r="AB3095" s="189" t="n">
        <f aca="false">IF(AA3095="SI",X3095,0)</f>
        <v>0</v>
      </c>
      <c r="AC3095" s="207"/>
      <c r="AD3095" s="207"/>
      <c r="AE3095" s="207"/>
      <c r="AF3095" s="207"/>
      <c r="AG3095" s="207"/>
      <c r="AH3095" s="208"/>
    </row>
    <row r="3096" customFormat="false" ht="13.5" hidden="false" customHeight="true" outlineLevel="0" collapsed="false">
      <c r="A3096" s="22" t="n">
        <v>3095</v>
      </c>
      <c r="B3096" s="180"/>
      <c r="C3096" s="22"/>
      <c r="D3096" s="22"/>
      <c r="E3096" s="22"/>
      <c r="F3096" s="22"/>
      <c r="G3096" s="22"/>
      <c r="H3096" s="183"/>
      <c r="I3096" s="183"/>
      <c r="J3096" s="22"/>
      <c r="K3096" s="191" t="e">
        <f aca="false">VLOOKUP('Altri Costi'!J3096,Legenda!$D$1:$F$258,2)</f>
        <v>#N/A</v>
      </c>
      <c r="L3096" s="22"/>
      <c r="M3096" s="22"/>
      <c r="N3096" s="203"/>
      <c r="O3096" s="183"/>
      <c r="P3096" s="22"/>
      <c r="Q3096" s="203"/>
      <c r="R3096" s="183"/>
      <c r="S3096" s="184" t="n">
        <f aca="false">'Piano Finanziario Annuale'!$F$6</f>
        <v>0</v>
      </c>
      <c r="T3096" s="185" t="n">
        <v>0</v>
      </c>
      <c r="U3096" s="186"/>
      <c r="V3096" s="187" t="n">
        <f aca="false">(T3096*U3096)</f>
        <v>0</v>
      </c>
      <c r="W3096" s="185" t="n">
        <v>0</v>
      </c>
      <c r="X3096" s="185" t="n">
        <f aca="false">IF(OR(S3096="sì",S3096="forfettario 190"),SUM(T3096+W3096),SUM(T3096+V3096+W3096))</f>
        <v>0</v>
      </c>
      <c r="Y3096" s="205"/>
      <c r="Z3096" s="205"/>
      <c r="AA3096" s="206"/>
      <c r="AB3096" s="189" t="n">
        <f aca="false">IF(AA3096="SI",X3096,0)</f>
        <v>0</v>
      </c>
      <c r="AC3096" s="207"/>
      <c r="AD3096" s="207"/>
      <c r="AE3096" s="207"/>
      <c r="AF3096" s="207"/>
      <c r="AG3096" s="207"/>
      <c r="AH3096" s="208"/>
    </row>
    <row r="3097" customFormat="false" ht="13.5" hidden="false" customHeight="true" outlineLevel="0" collapsed="false">
      <c r="A3097" s="22" t="n">
        <v>3096</v>
      </c>
      <c r="B3097" s="180"/>
      <c r="C3097" s="22"/>
      <c r="D3097" s="22"/>
      <c r="E3097" s="22"/>
      <c r="F3097" s="22"/>
      <c r="G3097" s="22"/>
      <c r="H3097" s="183"/>
      <c r="I3097" s="183"/>
      <c r="J3097" s="22"/>
      <c r="K3097" s="191" t="e">
        <f aca="false">VLOOKUP('Altri Costi'!J3097,Legenda!$D$1:$F$258,2)</f>
        <v>#N/A</v>
      </c>
      <c r="L3097" s="22"/>
      <c r="M3097" s="22"/>
      <c r="N3097" s="203"/>
      <c r="O3097" s="183"/>
      <c r="P3097" s="22"/>
      <c r="Q3097" s="203"/>
      <c r="R3097" s="183"/>
      <c r="S3097" s="184" t="n">
        <f aca="false">'Piano Finanziario Annuale'!$F$6</f>
        <v>0</v>
      </c>
      <c r="T3097" s="185" t="n">
        <v>0</v>
      </c>
      <c r="U3097" s="186"/>
      <c r="V3097" s="187" t="n">
        <f aca="false">(T3097*U3097)</f>
        <v>0</v>
      </c>
      <c r="W3097" s="185" t="n">
        <v>0</v>
      </c>
      <c r="X3097" s="185" t="n">
        <f aca="false">IF(OR(S3097="sì",S3097="forfettario 190"),SUM(T3097+W3097),SUM(T3097+V3097+W3097))</f>
        <v>0</v>
      </c>
      <c r="Y3097" s="205"/>
      <c r="Z3097" s="205"/>
      <c r="AA3097" s="206"/>
      <c r="AB3097" s="189" t="n">
        <f aca="false">IF(AA3097="SI",X3097,0)</f>
        <v>0</v>
      </c>
      <c r="AC3097" s="207"/>
      <c r="AD3097" s="207"/>
      <c r="AE3097" s="207"/>
      <c r="AF3097" s="207"/>
      <c r="AG3097" s="207"/>
      <c r="AH3097" s="208"/>
    </row>
    <row r="3098" customFormat="false" ht="13.5" hidden="false" customHeight="true" outlineLevel="0" collapsed="false">
      <c r="A3098" s="22" t="n">
        <v>3097</v>
      </c>
      <c r="B3098" s="180"/>
      <c r="C3098" s="22"/>
      <c r="D3098" s="22"/>
      <c r="E3098" s="22"/>
      <c r="F3098" s="22"/>
      <c r="G3098" s="22"/>
      <c r="H3098" s="183"/>
      <c r="I3098" s="183"/>
      <c r="J3098" s="22"/>
      <c r="K3098" s="191" t="e">
        <f aca="false">VLOOKUP('Altri Costi'!J3098,Legenda!$D$1:$F$258,2)</f>
        <v>#N/A</v>
      </c>
      <c r="L3098" s="22"/>
      <c r="M3098" s="22"/>
      <c r="N3098" s="203"/>
      <c r="O3098" s="183"/>
      <c r="P3098" s="22"/>
      <c r="Q3098" s="203"/>
      <c r="R3098" s="183"/>
      <c r="S3098" s="184" t="n">
        <f aca="false">'Piano Finanziario Annuale'!$F$6</f>
        <v>0</v>
      </c>
      <c r="T3098" s="185" t="n">
        <v>0</v>
      </c>
      <c r="U3098" s="186"/>
      <c r="V3098" s="187" t="n">
        <f aca="false">(T3098*U3098)</f>
        <v>0</v>
      </c>
      <c r="W3098" s="185" t="n">
        <v>0</v>
      </c>
      <c r="X3098" s="185" t="n">
        <f aca="false">IF(OR(S3098="sì",S3098="forfettario 190"),SUM(T3098+W3098),SUM(T3098+V3098+W3098))</f>
        <v>0</v>
      </c>
      <c r="Y3098" s="205"/>
      <c r="Z3098" s="205"/>
      <c r="AA3098" s="206"/>
      <c r="AB3098" s="189" t="n">
        <f aca="false">IF(AA3098="SI",X3098,0)</f>
        <v>0</v>
      </c>
      <c r="AC3098" s="207"/>
      <c r="AD3098" s="207"/>
      <c r="AE3098" s="207"/>
      <c r="AF3098" s="207"/>
      <c r="AG3098" s="207"/>
      <c r="AH3098" s="208"/>
    </row>
    <row r="3099" customFormat="false" ht="13.5" hidden="false" customHeight="true" outlineLevel="0" collapsed="false">
      <c r="A3099" s="22" t="n">
        <v>3098</v>
      </c>
      <c r="B3099" s="180"/>
      <c r="C3099" s="22"/>
      <c r="D3099" s="22"/>
      <c r="E3099" s="22"/>
      <c r="F3099" s="22"/>
      <c r="G3099" s="22"/>
      <c r="H3099" s="183"/>
      <c r="I3099" s="183"/>
      <c r="J3099" s="22"/>
      <c r="K3099" s="191" t="e">
        <f aca="false">VLOOKUP('Altri Costi'!J3099,Legenda!$D$1:$F$258,2)</f>
        <v>#N/A</v>
      </c>
      <c r="L3099" s="22"/>
      <c r="M3099" s="22"/>
      <c r="N3099" s="203"/>
      <c r="O3099" s="183"/>
      <c r="P3099" s="22"/>
      <c r="Q3099" s="203"/>
      <c r="R3099" s="183"/>
      <c r="S3099" s="184" t="n">
        <f aca="false">'Piano Finanziario Annuale'!$F$6</f>
        <v>0</v>
      </c>
      <c r="T3099" s="185" t="n">
        <v>0</v>
      </c>
      <c r="U3099" s="186"/>
      <c r="V3099" s="187" t="n">
        <f aca="false">(T3099*U3099)</f>
        <v>0</v>
      </c>
      <c r="W3099" s="185" t="n">
        <v>0</v>
      </c>
      <c r="X3099" s="185" t="n">
        <f aca="false">IF(OR(S3099="sì",S3099="forfettario 190"),SUM(T3099+W3099),SUM(T3099+V3099+W3099))</f>
        <v>0</v>
      </c>
      <c r="Y3099" s="205"/>
      <c r="Z3099" s="205"/>
      <c r="AA3099" s="206"/>
      <c r="AB3099" s="189" t="n">
        <f aca="false">IF(AA3099="SI",X3099,0)</f>
        <v>0</v>
      </c>
      <c r="AC3099" s="207"/>
      <c r="AD3099" s="207"/>
      <c r="AE3099" s="207"/>
      <c r="AF3099" s="207"/>
      <c r="AG3099" s="207"/>
      <c r="AH3099" s="208"/>
    </row>
    <row r="3100" customFormat="false" ht="13.5" hidden="false" customHeight="true" outlineLevel="0" collapsed="false">
      <c r="A3100" s="22" t="n">
        <v>3099</v>
      </c>
      <c r="B3100" s="180"/>
      <c r="C3100" s="22"/>
      <c r="D3100" s="22"/>
      <c r="E3100" s="22"/>
      <c r="F3100" s="22"/>
      <c r="G3100" s="22"/>
      <c r="H3100" s="183"/>
      <c r="I3100" s="183"/>
      <c r="J3100" s="22"/>
      <c r="K3100" s="191" t="e">
        <f aca="false">VLOOKUP('Altri Costi'!J3100,Legenda!$D$1:$F$258,2)</f>
        <v>#N/A</v>
      </c>
      <c r="L3100" s="22"/>
      <c r="M3100" s="22"/>
      <c r="N3100" s="203"/>
      <c r="O3100" s="183"/>
      <c r="P3100" s="22"/>
      <c r="Q3100" s="203"/>
      <c r="R3100" s="183"/>
      <c r="S3100" s="184" t="n">
        <f aca="false">'Piano Finanziario Annuale'!$F$6</f>
        <v>0</v>
      </c>
      <c r="T3100" s="185" t="n">
        <v>0</v>
      </c>
      <c r="U3100" s="186"/>
      <c r="V3100" s="187" t="n">
        <f aca="false">(T3100*U3100)</f>
        <v>0</v>
      </c>
      <c r="W3100" s="185" t="n">
        <v>0</v>
      </c>
      <c r="X3100" s="185" t="n">
        <f aca="false">IF(OR(S3100="sì",S3100="forfettario 190"),SUM(T3100+W3100),SUM(T3100+V3100+W3100))</f>
        <v>0</v>
      </c>
      <c r="Y3100" s="205"/>
      <c r="Z3100" s="205"/>
      <c r="AA3100" s="206"/>
      <c r="AB3100" s="189" t="n">
        <f aca="false">IF(AA3100="SI",X3100,0)</f>
        <v>0</v>
      </c>
      <c r="AC3100" s="207"/>
      <c r="AD3100" s="207"/>
      <c r="AE3100" s="207"/>
      <c r="AF3100" s="207"/>
      <c r="AG3100" s="207"/>
      <c r="AH3100" s="208"/>
    </row>
    <row r="3101" customFormat="false" ht="13.5" hidden="false" customHeight="true" outlineLevel="0" collapsed="false">
      <c r="A3101" s="22" t="n">
        <v>3100</v>
      </c>
      <c r="B3101" s="180"/>
      <c r="C3101" s="22"/>
      <c r="D3101" s="22"/>
      <c r="E3101" s="22"/>
      <c r="F3101" s="22"/>
      <c r="G3101" s="22"/>
      <c r="H3101" s="183"/>
      <c r="I3101" s="183"/>
      <c r="J3101" s="22"/>
      <c r="K3101" s="191" t="e">
        <f aca="false">VLOOKUP('Altri Costi'!J3101,Legenda!$D$1:$F$258,2)</f>
        <v>#N/A</v>
      </c>
      <c r="L3101" s="22"/>
      <c r="M3101" s="22"/>
      <c r="N3101" s="203"/>
      <c r="O3101" s="183"/>
      <c r="P3101" s="22"/>
      <c r="Q3101" s="203"/>
      <c r="R3101" s="183"/>
      <c r="S3101" s="184" t="n">
        <f aca="false">'Piano Finanziario Annuale'!$F$6</f>
        <v>0</v>
      </c>
      <c r="T3101" s="185" t="n">
        <v>0</v>
      </c>
      <c r="U3101" s="186"/>
      <c r="V3101" s="187" t="n">
        <f aca="false">(T3101*U3101)</f>
        <v>0</v>
      </c>
      <c r="W3101" s="185" t="n">
        <v>0</v>
      </c>
      <c r="X3101" s="185" t="n">
        <f aca="false">IF(OR(S3101="sì",S3101="forfettario 190"),SUM(T3101+W3101),SUM(T3101+V3101+W3101))</f>
        <v>0</v>
      </c>
      <c r="Y3101" s="205"/>
      <c r="Z3101" s="205"/>
      <c r="AA3101" s="206"/>
      <c r="AB3101" s="189" t="n">
        <f aca="false">IF(AA3101="SI",X3101,0)</f>
        <v>0</v>
      </c>
      <c r="AC3101" s="207"/>
      <c r="AD3101" s="207"/>
      <c r="AE3101" s="207"/>
      <c r="AF3101" s="207"/>
      <c r="AG3101" s="207"/>
      <c r="AH3101" s="208"/>
    </row>
    <row r="3102" customFormat="false" ht="13.5" hidden="false" customHeight="true" outlineLevel="0" collapsed="false">
      <c r="A3102" s="22" t="n">
        <v>3101</v>
      </c>
      <c r="B3102" s="180"/>
      <c r="C3102" s="22"/>
      <c r="D3102" s="22"/>
      <c r="E3102" s="22"/>
      <c r="F3102" s="22"/>
      <c r="G3102" s="22"/>
      <c r="H3102" s="183"/>
      <c r="I3102" s="183"/>
      <c r="J3102" s="22"/>
      <c r="K3102" s="191" t="e">
        <f aca="false">VLOOKUP('Altri Costi'!J3102,Legenda!$D$1:$F$258,2)</f>
        <v>#N/A</v>
      </c>
      <c r="L3102" s="22"/>
      <c r="M3102" s="22"/>
      <c r="N3102" s="203"/>
      <c r="O3102" s="183"/>
      <c r="P3102" s="22"/>
      <c r="Q3102" s="203"/>
      <c r="R3102" s="183"/>
      <c r="S3102" s="184" t="n">
        <f aca="false">'Piano Finanziario Annuale'!$F$6</f>
        <v>0</v>
      </c>
      <c r="T3102" s="185" t="n">
        <v>0</v>
      </c>
      <c r="U3102" s="186"/>
      <c r="V3102" s="187" t="n">
        <f aca="false">(T3102*U3102)</f>
        <v>0</v>
      </c>
      <c r="W3102" s="185" t="n">
        <v>0</v>
      </c>
      <c r="X3102" s="185" t="n">
        <f aca="false">IF(OR(S3102="sì",S3102="forfettario 190"),SUM(T3102+W3102),SUM(T3102+V3102+W3102))</f>
        <v>0</v>
      </c>
      <c r="Y3102" s="205"/>
      <c r="Z3102" s="205"/>
      <c r="AA3102" s="206"/>
      <c r="AB3102" s="189" t="n">
        <f aca="false">IF(AA3102="SI",X3102,0)</f>
        <v>0</v>
      </c>
      <c r="AC3102" s="207"/>
      <c r="AD3102" s="207"/>
      <c r="AE3102" s="207"/>
      <c r="AF3102" s="207"/>
      <c r="AG3102" s="207"/>
      <c r="AH3102" s="208"/>
    </row>
    <row r="3103" customFormat="false" ht="13.5" hidden="false" customHeight="true" outlineLevel="0" collapsed="false">
      <c r="A3103" s="22" t="n">
        <v>3102</v>
      </c>
      <c r="B3103" s="180"/>
      <c r="C3103" s="22"/>
      <c r="D3103" s="22"/>
      <c r="E3103" s="22"/>
      <c r="F3103" s="22"/>
      <c r="G3103" s="22"/>
      <c r="H3103" s="183"/>
      <c r="I3103" s="183"/>
      <c r="J3103" s="22"/>
      <c r="K3103" s="191" t="e">
        <f aca="false">VLOOKUP('Altri Costi'!J3103,Legenda!$D$1:$F$258,2)</f>
        <v>#N/A</v>
      </c>
      <c r="L3103" s="22"/>
      <c r="M3103" s="22"/>
      <c r="N3103" s="203"/>
      <c r="O3103" s="183"/>
      <c r="P3103" s="22"/>
      <c r="Q3103" s="203"/>
      <c r="R3103" s="183"/>
      <c r="S3103" s="184" t="n">
        <f aca="false">'Piano Finanziario Annuale'!$F$6</f>
        <v>0</v>
      </c>
      <c r="T3103" s="185" t="n">
        <v>0</v>
      </c>
      <c r="U3103" s="186"/>
      <c r="V3103" s="187" t="n">
        <f aca="false">(T3103*U3103)</f>
        <v>0</v>
      </c>
      <c r="W3103" s="185" t="n">
        <v>0</v>
      </c>
      <c r="X3103" s="185" t="n">
        <f aca="false">IF(OR(S3103="sì",S3103="forfettario 190"),SUM(T3103+W3103),SUM(T3103+V3103+W3103))</f>
        <v>0</v>
      </c>
      <c r="Y3103" s="205"/>
      <c r="Z3103" s="205"/>
      <c r="AA3103" s="206"/>
      <c r="AB3103" s="189" t="n">
        <f aca="false">IF(AA3103="SI",X3103,0)</f>
        <v>0</v>
      </c>
      <c r="AC3103" s="207"/>
      <c r="AD3103" s="207"/>
      <c r="AE3103" s="207"/>
      <c r="AF3103" s="207"/>
      <c r="AG3103" s="207"/>
      <c r="AH3103" s="208"/>
    </row>
    <row r="3104" customFormat="false" ht="13.5" hidden="false" customHeight="true" outlineLevel="0" collapsed="false">
      <c r="A3104" s="22" t="n">
        <v>3103</v>
      </c>
      <c r="B3104" s="180"/>
      <c r="C3104" s="22"/>
      <c r="D3104" s="22"/>
      <c r="E3104" s="22"/>
      <c r="F3104" s="22"/>
      <c r="G3104" s="22"/>
      <c r="H3104" s="183"/>
      <c r="I3104" s="183"/>
      <c r="J3104" s="22"/>
      <c r="K3104" s="191" t="e">
        <f aca="false">VLOOKUP('Altri Costi'!J3104,Legenda!$D$1:$F$258,2)</f>
        <v>#N/A</v>
      </c>
      <c r="L3104" s="22"/>
      <c r="M3104" s="22"/>
      <c r="N3104" s="203"/>
      <c r="O3104" s="183"/>
      <c r="P3104" s="22"/>
      <c r="Q3104" s="203"/>
      <c r="R3104" s="183"/>
      <c r="S3104" s="184" t="n">
        <f aca="false">'Piano Finanziario Annuale'!$F$6</f>
        <v>0</v>
      </c>
      <c r="T3104" s="185" t="n">
        <v>0</v>
      </c>
      <c r="U3104" s="186"/>
      <c r="V3104" s="187" t="n">
        <f aca="false">(T3104*U3104)</f>
        <v>0</v>
      </c>
      <c r="W3104" s="185" t="n">
        <v>0</v>
      </c>
      <c r="X3104" s="185" t="n">
        <f aca="false">IF(OR(S3104="sì",S3104="forfettario 190"),SUM(T3104+W3104),SUM(T3104+V3104+W3104))</f>
        <v>0</v>
      </c>
      <c r="Y3104" s="205"/>
      <c r="Z3104" s="205"/>
      <c r="AA3104" s="206"/>
      <c r="AB3104" s="189" t="n">
        <f aca="false">IF(AA3104="SI",X3104,0)</f>
        <v>0</v>
      </c>
      <c r="AC3104" s="207"/>
      <c r="AD3104" s="207"/>
      <c r="AE3104" s="207"/>
      <c r="AF3104" s="207"/>
      <c r="AG3104" s="207"/>
      <c r="AH3104" s="208"/>
    </row>
    <row r="3105" customFormat="false" ht="13.5" hidden="false" customHeight="true" outlineLevel="0" collapsed="false">
      <c r="A3105" s="22" t="n">
        <v>3104</v>
      </c>
      <c r="B3105" s="180"/>
      <c r="C3105" s="22"/>
      <c r="D3105" s="22"/>
      <c r="E3105" s="22"/>
      <c r="F3105" s="22"/>
      <c r="G3105" s="22"/>
      <c r="H3105" s="183"/>
      <c r="I3105" s="183"/>
      <c r="J3105" s="22"/>
      <c r="K3105" s="191" t="e">
        <f aca="false">VLOOKUP('Altri Costi'!J3105,Legenda!$D$1:$F$258,2)</f>
        <v>#N/A</v>
      </c>
      <c r="L3105" s="22"/>
      <c r="M3105" s="22"/>
      <c r="N3105" s="203"/>
      <c r="O3105" s="183"/>
      <c r="P3105" s="22"/>
      <c r="Q3105" s="203"/>
      <c r="R3105" s="183"/>
      <c r="S3105" s="184" t="n">
        <f aca="false">'Piano Finanziario Annuale'!$F$6</f>
        <v>0</v>
      </c>
      <c r="T3105" s="185" t="n">
        <v>0</v>
      </c>
      <c r="U3105" s="186"/>
      <c r="V3105" s="187" t="n">
        <f aca="false">(T3105*U3105)</f>
        <v>0</v>
      </c>
      <c r="W3105" s="185" t="n">
        <v>0</v>
      </c>
      <c r="X3105" s="185" t="n">
        <f aca="false">IF(OR(S3105="sì",S3105="forfettario 190"),SUM(T3105+W3105),SUM(T3105+V3105+W3105))</f>
        <v>0</v>
      </c>
      <c r="Y3105" s="205"/>
      <c r="Z3105" s="205"/>
      <c r="AA3105" s="206"/>
      <c r="AB3105" s="189" t="n">
        <f aca="false">IF(AA3105="SI",X3105,0)</f>
        <v>0</v>
      </c>
      <c r="AC3105" s="207"/>
      <c r="AD3105" s="207"/>
      <c r="AE3105" s="207"/>
      <c r="AF3105" s="207"/>
      <c r="AG3105" s="207"/>
      <c r="AH3105" s="208"/>
    </row>
    <row r="3106" customFormat="false" ht="13.5" hidden="false" customHeight="true" outlineLevel="0" collapsed="false">
      <c r="A3106" s="22" t="n">
        <v>3105</v>
      </c>
      <c r="B3106" s="180"/>
      <c r="C3106" s="22"/>
      <c r="D3106" s="22"/>
      <c r="E3106" s="22"/>
      <c r="F3106" s="22"/>
      <c r="G3106" s="22"/>
      <c r="H3106" s="183"/>
      <c r="I3106" s="183"/>
      <c r="J3106" s="22"/>
      <c r="K3106" s="191" t="e">
        <f aca="false">VLOOKUP('Altri Costi'!J3106,Legenda!$D$1:$F$258,2)</f>
        <v>#N/A</v>
      </c>
      <c r="L3106" s="22"/>
      <c r="M3106" s="22"/>
      <c r="N3106" s="203"/>
      <c r="O3106" s="183"/>
      <c r="P3106" s="22"/>
      <c r="Q3106" s="203"/>
      <c r="R3106" s="183"/>
      <c r="S3106" s="184" t="n">
        <f aca="false">'Piano Finanziario Annuale'!$F$6</f>
        <v>0</v>
      </c>
      <c r="T3106" s="185" t="n">
        <v>0</v>
      </c>
      <c r="U3106" s="186"/>
      <c r="V3106" s="187" t="n">
        <f aca="false">(T3106*U3106)</f>
        <v>0</v>
      </c>
      <c r="W3106" s="185" t="n">
        <v>0</v>
      </c>
      <c r="X3106" s="185" t="n">
        <f aca="false">IF(OR(S3106="sì",S3106="forfettario 190"),SUM(T3106+W3106),SUM(T3106+V3106+W3106))</f>
        <v>0</v>
      </c>
      <c r="Y3106" s="205"/>
      <c r="Z3106" s="205"/>
      <c r="AA3106" s="206"/>
      <c r="AB3106" s="189" t="n">
        <f aca="false">IF(AA3106="SI",X3106,0)</f>
        <v>0</v>
      </c>
      <c r="AC3106" s="207"/>
      <c r="AD3106" s="207"/>
      <c r="AE3106" s="207"/>
      <c r="AF3106" s="207"/>
      <c r="AG3106" s="207"/>
      <c r="AH3106" s="208"/>
    </row>
    <row r="3107" customFormat="false" ht="13.5" hidden="false" customHeight="true" outlineLevel="0" collapsed="false">
      <c r="A3107" s="22" t="n">
        <v>3106</v>
      </c>
      <c r="B3107" s="180"/>
      <c r="C3107" s="22"/>
      <c r="D3107" s="22"/>
      <c r="E3107" s="22"/>
      <c r="F3107" s="22"/>
      <c r="G3107" s="22"/>
      <c r="H3107" s="183"/>
      <c r="I3107" s="183"/>
      <c r="J3107" s="22"/>
      <c r="K3107" s="191" t="e">
        <f aca="false">VLOOKUP('Altri Costi'!J3107,Legenda!$D$1:$F$258,2)</f>
        <v>#N/A</v>
      </c>
      <c r="L3107" s="22"/>
      <c r="M3107" s="22"/>
      <c r="N3107" s="203"/>
      <c r="O3107" s="183"/>
      <c r="P3107" s="22"/>
      <c r="Q3107" s="203"/>
      <c r="R3107" s="183"/>
      <c r="S3107" s="184" t="n">
        <f aca="false">'Piano Finanziario Annuale'!$F$6</f>
        <v>0</v>
      </c>
      <c r="T3107" s="185" t="n">
        <v>0</v>
      </c>
      <c r="U3107" s="186"/>
      <c r="V3107" s="187" t="n">
        <f aca="false">(T3107*U3107)</f>
        <v>0</v>
      </c>
      <c r="W3107" s="185" t="n">
        <v>0</v>
      </c>
      <c r="X3107" s="185" t="n">
        <f aca="false">IF(OR(S3107="sì",S3107="forfettario 190"),SUM(T3107+W3107),SUM(T3107+V3107+W3107))</f>
        <v>0</v>
      </c>
      <c r="Y3107" s="205"/>
      <c r="Z3107" s="205"/>
      <c r="AA3107" s="206"/>
      <c r="AB3107" s="189" t="n">
        <f aca="false">IF(AA3107="SI",X3107,0)</f>
        <v>0</v>
      </c>
      <c r="AC3107" s="207"/>
      <c r="AD3107" s="207"/>
      <c r="AE3107" s="207"/>
      <c r="AF3107" s="207"/>
      <c r="AG3107" s="207"/>
      <c r="AH3107" s="208"/>
    </row>
    <row r="3108" customFormat="false" ht="13.5" hidden="false" customHeight="true" outlineLevel="0" collapsed="false">
      <c r="A3108" s="22" t="n">
        <v>3107</v>
      </c>
      <c r="B3108" s="180"/>
      <c r="C3108" s="22"/>
      <c r="D3108" s="22"/>
      <c r="E3108" s="22"/>
      <c r="F3108" s="22"/>
      <c r="G3108" s="22"/>
      <c r="H3108" s="183"/>
      <c r="I3108" s="183"/>
      <c r="J3108" s="22"/>
      <c r="K3108" s="191" t="e">
        <f aca="false">VLOOKUP('Altri Costi'!J3108,Legenda!$D$1:$F$258,2)</f>
        <v>#N/A</v>
      </c>
      <c r="L3108" s="22"/>
      <c r="M3108" s="22"/>
      <c r="N3108" s="203"/>
      <c r="O3108" s="183"/>
      <c r="P3108" s="22"/>
      <c r="Q3108" s="203"/>
      <c r="R3108" s="183"/>
      <c r="S3108" s="184" t="n">
        <f aca="false">'Piano Finanziario Annuale'!$F$6</f>
        <v>0</v>
      </c>
      <c r="T3108" s="185" t="n">
        <v>0</v>
      </c>
      <c r="U3108" s="186"/>
      <c r="V3108" s="187" t="n">
        <f aca="false">(T3108*U3108)</f>
        <v>0</v>
      </c>
      <c r="W3108" s="185" t="n">
        <v>0</v>
      </c>
      <c r="X3108" s="185" t="n">
        <f aca="false">IF(OR(S3108="sì",S3108="forfettario 190"),SUM(T3108+W3108),SUM(T3108+V3108+W3108))</f>
        <v>0</v>
      </c>
      <c r="Y3108" s="205"/>
      <c r="Z3108" s="205"/>
      <c r="AA3108" s="206"/>
      <c r="AB3108" s="189" t="n">
        <f aca="false">IF(AA3108="SI",X3108,0)</f>
        <v>0</v>
      </c>
      <c r="AC3108" s="207"/>
      <c r="AD3108" s="207"/>
      <c r="AE3108" s="207"/>
      <c r="AF3108" s="207"/>
      <c r="AG3108" s="207"/>
      <c r="AH3108" s="208"/>
    </row>
    <row r="3109" customFormat="false" ht="13.5" hidden="false" customHeight="true" outlineLevel="0" collapsed="false">
      <c r="A3109" s="22" t="n">
        <v>3108</v>
      </c>
      <c r="B3109" s="180"/>
      <c r="C3109" s="22"/>
      <c r="D3109" s="22"/>
      <c r="E3109" s="22"/>
      <c r="F3109" s="22"/>
      <c r="G3109" s="22"/>
      <c r="H3109" s="183"/>
      <c r="I3109" s="183"/>
      <c r="J3109" s="22"/>
      <c r="K3109" s="191" t="e">
        <f aca="false">VLOOKUP('Altri Costi'!J3109,Legenda!$D$1:$F$258,2)</f>
        <v>#N/A</v>
      </c>
      <c r="L3109" s="22"/>
      <c r="M3109" s="22"/>
      <c r="N3109" s="203"/>
      <c r="O3109" s="183"/>
      <c r="P3109" s="22"/>
      <c r="Q3109" s="203"/>
      <c r="R3109" s="183"/>
      <c r="S3109" s="184" t="n">
        <f aca="false">'Piano Finanziario Annuale'!$F$6</f>
        <v>0</v>
      </c>
      <c r="T3109" s="185" t="n">
        <v>0</v>
      </c>
      <c r="U3109" s="186"/>
      <c r="V3109" s="187" t="n">
        <f aca="false">(T3109*U3109)</f>
        <v>0</v>
      </c>
      <c r="W3109" s="185" t="n">
        <v>0</v>
      </c>
      <c r="X3109" s="185" t="n">
        <f aca="false">IF(OR(S3109="sì",S3109="forfettario 190"),SUM(T3109+W3109),SUM(T3109+V3109+W3109))</f>
        <v>0</v>
      </c>
      <c r="Y3109" s="205"/>
      <c r="Z3109" s="205"/>
      <c r="AA3109" s="206"/>
      <c r="AB3109" s="189" t="n">
        <f aca="false">IF(AA3109="SI",X3109,0)</f>
        <v>0</v>
      </c>
      <c r="AC3109" s="207"/>
      <c r="AD3109" s="207"/>
      <c r="AE3109" s="207"/>
      <c r="AF3109" s="207"/>
      <c r="AG3109" s="207"/>
      <c r="AH3109" s="208"/>
    </row>
    <row r="3110" customFormat="false" ht="13.5" hidden="false" customHeight="true" outlineLevel="0" collapsed="false">
      <c r="A3110" s="22" t="n">
        <v>3109</v>
      </c>
      <c r="B3110" s="180"/>
      <c r="C3110" s="22"/>
      <c r="D3110" s="22"/>
      <c r="E3110" s="22"/>
      <c r="F3110" s="22"/>
      <c r="G3110" s="22"/>
      <c r="H3110" s="183"/>
      <c r="I3110" s="183"/>
      <c r="J3110" s="22"/>
      <c r="K3110" s="191" t="e">
        <f aca="false">VLOOKUP('Altri Costi'!J3110,Legenda!$D$1:$F$258,2)</f>
        <v>#N/A</v>
      </c>
      <c r="L3110" s="22"/>
      <c r="M3110" s="22"/>
      <c r="N3110" s="203"/>
      <c r="O3110" s="183"/>
      <c r="P3110" s="22"/>
      <c r="Q3110" s="203"/>
      <c r="R3110" s="183"/>
      <c r="S3110" s="184" t="n">
        <f aca="false">'Piano Finanziario Annuale'!$F$6</f>
        <v>0</v>
      </c>
      <c r="T3110" s="185" t="n">
        <v>0</v>
      </c>
      <c r="U3110" s="186"/>
      <c r="V3110" s="187" t="n">
        <f aca="false">(T3110*U3110)</f>
        <v>0</v>
      </c>
      <c r="W3110" s="185" t="n">
        <v>0</v>
      </c>
      <c r="X3110" s="185" t="n">
        <f aca="false">IF(OR(S3110="sì",S3110="forfettario 190"),SUM(T3110+W3110),SUM(T3110+V3110+W3110))</f>
        <v>0</v>
      </c>
      <c r="Y3110" s="205"/>
      <c r="Z3110" s="205"/>
      <c r="AA3110" s="206"/>
      <c r="AB3110" s="189" t="n">
        <f aca="false">IF(AA3110="SI",X3110,0)</f>
        <v>0</v>
      </c>
      <c r="AC3110" s="207"/>
      <c r="AD3110" s="207"/>
      <c r="AE3110" s="207"/>
      <c r="AF3110" s="207"/>
      <c r="AG3110" s="207"/>
      <c r="AH3110" s="208"/>
    </row>
    <row r="3111" customFormat="false" ht="13.5" hidden="false" customHeight="true" outlineLevel="0" collapsed="false">
      <c r="A3111" s="22" t="n">
        <v>3110</v>
      </c>
      <c r="B3111" s="180"/>
      <c r="C3111" s="22"/>
      <c r="D3111" s="22"/>
      <c r="E3111" s="22"/>
      <c r="F3111" s="22"/>
      <c r="G3111" s="22"/>
      <c r="H3111" s="183"/>
      <c r="I3111" s="183"/>
      <c r="J3111" s="22"/>
      <c r="K3111" s="191" t="e">
        <f aca="false">VLOOKUP('Altri Costi'!J3111,Legenda!$D$1:$F$258,2)</f>
        <v>#N/A</v>
      </c>
      <c r="L3111" s="22"/>
      <c r="M3111" s="22"/>
      <c r="N3111" s="203"/>
      <c r="O3111" s="183"/>
      <c r="P3111" s="22"/>
      <c r="Q3111" s="203"/>
      <c r="R3111" s="183"/>
      <c r="S3111" s="184" t="n">
        <f aca="false">'Piano Finanziario Annuale'!$F$6</f>
        <v>0</v>
      </c>
      <c r="T3111" s="185" t="n">
        <v>0</v>
      </c>
      <c r="U3111" s="186"/>
      <c r="V3111" s="187" t="n">
        <f aca="false">(T3111*U3111)</f>
        <v>0</v>
      </c>
      <c r="W3111" s="185" t="n">
        <v>0</v>
      </c>
      <c r="X3111" s="185" t="n">
        <f aca="false">IF(OR(S3111="sì",S3111="forfettario 190"),SUM(T3111+W3111),SUM(T3111+V3111+W3111))</f>
        <v>0</v>
      </c>
      <c r="Y3111" s="205"/>
      <c r="Z3111" s="205"/>
      <c r="AA3111" s="206"/>
      <c r="AB3111" s="189" t="n">
        <f aca="false">IF(AA3111="SI",X3111,0)</f>
        <v>0</v>
      </c>
      <c r="AC3111" s="207"/>
      <c r="AD3111" s="207"/>
      <c r="AE3111" s="207"/>
      <c r="AF3111" s="207"/>
      <c r="AG3111" s="207"/>
      <c r="AH3111" s="208"/>
    </row>
    <row r="3112" customFormat="false" ht="13.5" hidden="false" customHeight="true" outlineLevel="0" collapsed="false">
      <c r="A3112" s="22" t="n">
        <v>3111</v>
      </c>
      <c r="B3112" s="180"/>
      <c r="C3112" s="22"/>
      <c r="D3112" s="22"/>
      <c r="E3112" s="22"/>
      <c r="F3112" s="22"/>
      <c r="G3112" s="22"/>
      <c r="H3112" s="183"/>
      <c r="I3112" s="183"/>
      <c r="J3112" s="22"/>
      <c r="K3112" s="191" t="e">
        <f aca="false">VLOOKUP('Altri Costi'!J3112,Legenda!$D$1:$F$258,2)</f>
        <v>#N/A</v>
      </c>
      <c r="L3112" s="22"/>
      <c r="M3112" s="22"/>
      <c r="N3112" s="203"/>
      <c r="O3112" s="183"/>
      <c r="P3112" s="22"/>
      <c r="Q3112" s="203"/>
      <c r="R3112" s="183"/>
      <c r="S3112" s="184" t="n">
        <f aca="false">'Piano Finanziario Annuale'!$F$6</f>
        <v>0</v>
      </c>
      <c r="T3112" s="185" t="n">
        <v>0</v>
      </c>
      <c r="U3112" s="186"/>
      <c r="V3112" s="187" t="n">
        <f aca="false">(T3112*U3112)</f>
        <v>0</v>
      </c>
      <c r="W3112" s="185" t="n">
        <v>0</v>
      </c>
      <c r="X3112" s="185" t="n">
        <f aca="false">IF(OR(S3112="sì",S3112="forfettario 190"),SUM(T3112+W3112),SUM(T3112+V3112+W3112))</f>
        <v>0</v>
      </c>
      <c r="Y3112" s="205"/>
      <c r="Z3112" s="205"/>
      <c r="AA3112" s="206"/>
      <c r="AB3112" s="189" t="n">
        <f aca="false">IF(AA3112="SI",X3112,0)</f>
        <v>0</v>
      </c>
      <c r="AC3112" s="207"/>
      <c r="AD3112" s="207"/>
      <c r="AE3112" s="207"/>
      <c r="AF3112" s="207"/>
      <c r="AG3112" s="207"/>
      <c r="AH3112" s="208"/>
    </row>
    <row r="3113" customFormat="false" ht="13.5" hidden="false" customHeight="true" outlineLevel="0" collapsed="false">
      <c r="A3113" s="22" t="n">
        <v>3112</v>
      </c>
      <c r="B3113" s="180"/>
      <c r="C3113" s="22"/>
      <c r="D3113" s="22"/>
      <c r="E3113" s="22"/>
      <c r="F3113" s="22"/>
      <c r="G3113" s="22"/>
      <c r="H3113" s="183"/>
      <c r="I3113" s="183"/>
      <c r="J3113" s="22"/>
      <c r="K3113" s="191" t="e">
        <f aca="false">VLOOKUP('Altri Costi'!J3113,Legenda!$D$1:$F$258,2)</f>
        <v>#N/A</v>
      </c>
      <c r="L3113" s="22"/>
      <c r="M3113" s="22"/>
      <c r="N3113" s="203"/>
      <c r="O3113" s="183"/>
      <c r="P3113" s="22"/>
      <c r="Q3113" s="203"/>
      <c r="R3113" s="183"/>
      <c r="S3113" s="184" t="n">
        <f aca="false">'Piano Finanziario Annuale'!$F$6</f>
        <v>0</v>
      </c>
      <c r="T3113" s="185" t="n">
        <v>0</v>
      </c>
      <c r="U3113" s="186"/>
      <c r="V3113" s="187" t="n">
        <f aca="false">(T3113*U3113)</f>
        <v>0</v>
      </c>
      <c r="W3113" s="185" t="n">
        <v>0</v>
      </c>
      <c r="X3113" s="185" t="n">
        <f aca="false">IF(OR(S3113="sì",S3113="forfettario 190"),SUM(T3113+W3113),SUM(T3113+V3113+W3113))</f>
        <v>0</v>
      </c>
      <c r="Y3113" s="205"/>
      <c r="Z3113" s="205"/>
      <c r="AA3113" s="206"/>
      <c r="AB3113" s="189" t="n">
        <f aca="false">IF(AA3113="SI",X3113,0)</f>
        <v>0</v>
      </c>
      <c r="AC3113" s="207"/>
      <c r="AD3113" s="207"/>
      <c r="AE3113" s="207"/>
      <c r="AF3113" s="207"/>
      <c r="AG3113" s="207"/>
      <c r="AH3113" s="208"/>
    </row>
    <row r="3114" customFormat="false" ht="13.5" hidden="false" customHeight="true" outlineLevel="0" collapsed="false">
      <c r="A3114" s="22" t="n">
        <v>3113</v>
      </c>
      <c r="B3114" s="180"/>
      <c r="C3114" s="22"/>
      <c r="D3114" s="22"/>
      <c r="E3114" s="22"/>
      <c r="F3114" s="22"/>
      <c r="G3114" s="22"/>
      <c r="H3114" s="183"/>
      <c r="I3114" s="183"/>
      <c r="J3114" s="22"/>
      <c r="K3114" s="191" t="e">
        <f aca="false">VLOOKUP('Altri Costi'!J3114,Legenda!$D$1:$F$258,2)</f>
        <v>#N/A</v>
      </c>
      <c r="L3114" s="22"/>
      <c r="M3114" s="22"/>
      <c r="N3114" s="203"/>
      <c r="O3114" s="183"/>
      <c r="P3114" s="22"/>
      <c r="Q3114" s="203"/>
      <c r="R3114" s="183"/>
      <c r="S3114" s="184" t="n">
        <f aca="false">'Piano Finanziario Annuale'!$F$6</f>
        <v>0</v>
      </c>
      <c r="T3114" s="185" t="n">
        <v>0</v>
      </c>
      <c r="U3114" s="186"/>
      <c r="V3114" s="187" t="n">
        <f aca="false">(T3114*U3114)</f>
        <v>0</v>
      </c>
      <c r="W3114" s="185" t="n">
        <v>0</v>
      </c>
      <c r="X3114" s="185" t="n">
        <f aca="false">IF(OR(S3114="sì",S3114="forfettario 190"),SUM(T3114+W3114),SUM(T3114+V3114+W3114))</f>
        <v>0</v>
      </c>
      <c r="Y3114" s="205"/>
      <c r="Z3114" s="205"/>
      <c r="AA3114" s="206"/>
      <c r="AB3114" s="189" t="n">
        <f aca="false">IF(AA3114="SI",X3114,0)</f>
        <v>0</v>
      </c>
      <c r="AC3114" s="207"/>
      <c r="AD3114" s="207"/>
      <c r="AE3114" s="207"/>
      <c r="AF3114" s="207"/>
      <c r="AG3114" s="207"/>
      <c r="AH3114" s="208"/>
    </row>
    <row r="3115" customFormat="false" ht="13.5" hidden="false" customHeight="true" outlineLevel="0" collapsed="false">
      <c r="A3115" s="22" t="n">
        <v>3114</v>
      </c>
      <c r="B3115" s="180"/>
      <c r="C3115" s="22"/>
      <c r="D3115" s="22"/>
      <c r="E3115" s="22"/>
      <c r="F3115" s="22"/>
      <c r="G3115" s="22"/>
      <c r="H3115" s="183"/>
      <c r="I3115" s="183"/>
      <c r="J3115" s="22"/>
      <c r="K3115" s="191" t="e">
        <f aca="false">VLOOKUP('Altri Costi'!J3115,Legenda!$D$1:$F$258,2)</f>
        <v>#N/A</v>
      </c>
      <c r="L3115" s="22"/>
      <c r="M3115" s="22"/>
      <c r="N3115" s="203"/>
      <c r="O3115" s="183"/>
      <c r="P3115" s="22"/>
      <c r="Q3115" s="203"/>
      <c r="R3115" s="183"/>
      <c r="S3115" s="184" t="n">
        <f aca="false">'Piano Finanziario Annuale'!$F$6</f>
        <v>0</v>
      </c>
      <c r="T3115" s="185" t="n">
        <v>0</v>
      </c>
      <c r="U3115" s="186"/>
      <c r="V3115" s="187" t="n">
        <f aca="false">(T3115*U3115)</f>
        <v>0</v>
      </c>
      <c r="W3115" s="185" t="n">
        <v>0</v>
      </c>
      <c r="X3115" s="185" t="n">
        <f aca="false">IF(OR(S3115="sì",S3115="forfettario 190"),SUM(T3115+W3115),SUM(T3115+V3115+W3115))</f>
        <v>0</v>
      </c>
      <c r="Y3115" s="205"/>
      <c r="Z3115" s="205"/>
      <c r="AA3115" s="206"/>
      <c r="AB3115" s="189" t="n">
        <f aca="false">IF(AA3115="SI",X3115,0)</f>
        <v>0</v>
      </c>
      <c r="AC3115" s="207"/>
      <c r="AD3115" s="207"/>
      <c r="AE3115" s="207"/>
      <c r="AF3115" s="207"/>
      <c r="AG3115" s="207"/>
      <c r="AH3115" s="208"/>
    </row>
    <row r="3116" customFormat="false" ht="13.5" hidden="false" customHeight="true" outlineLevel="0" collapsed="false">
      <c r="A3116" s="22" t="n">
        <v>3115</v>
      </c>
      <c r="B3116" s="180"/>
      <c r="C3116" s="22"/>
      <c r="D3116" s="22"/>
      <c r="E3116" s="22"/>
      <c r="F3116" s="22"/>
      <c r="G3116" s="22"/>
      <c r="H3116" s="183"/>
      <c r="I3116" s="183"/>
      <c r="J3116" s="22"/>
      <c r="K3116" s="191" t="e">
        <f aca="false">VLOOKUP('Altri Costi'!J3116,Legenda!$D$1:$F$258,2)</f>
        <v>#N/A</v>
      </c>
      <c r="L3116" s="22"/>
      <c r="M3116" s="22"/>
      <c r="N3116" s="203"/>
      <c r="O3116" s="183"/>
      <c r="P3116" s="22"/>
      <c r="Q3116" s="203"/>
      <c r="R3116" s="183"/>
      <c r="S3116" s="184" t="n">
        <f aca="false">'Piano Finanziario Annuale'!$F$6</f>
        <v>0</v>
      </c>
      <c r="T3116" s="185" t="n">
        <v>0</v>
      </c>
      <c r="U3116" s="186"/>
      <c r="V3116" s="187" t="n">
        <f aca="false">(T3116*U3116)</f>
        <v>0</v>
      </c>
      <c r="W3116" s="185" t="n">
        <v>0</v>
      </c>
      <c r="X3116" s="185" t="n">
        <f aca="false">IF(OR(S3116="sì",S3116="forfettario 190"),SUM(T3116+W3116),SUM(T3116+V3116+W3116))</f>
        <v>0</v>
      </c>
      <c r="Y3116" s="205"/>
      <c r="Z3116" s="205"/>
      <c r="AA3116" s="206"/>
      <c r="AB3116" s="189" t="n">
        <f aca="false">IF(AA3116="SI",X3116,0)</f>
        <v>0</v>
      </c>
      <c r="AC3116" s="207"/>
      <c r="AD3116" s="207"/>
      <c r="AE3116" s="207"/>
      <c r="AF3116" s="207"/>
      <c r="AG3116" s="207"/>
      <c r="AH3116" s="208"/>
    </row>
    <row r="3117" customFormat="false" ht="13.5" hidden="false" customHeight="true" outlineLevel="0" collapsed="false">
      <c r="A3117" s="22" t="n">
        <v>3116</v>
      </c>
      <c r="B3117" s="180"/>
      <c r="C3117" s="22"/>
      <c r="D3117" s="22"/>
      <c r="E3117" s="22"/>
      <c r="F3117" s="22"/>
      <c r="G3117" s="22"/>
      <c r="H3117" s="183"/>
      <c r="I3117" s="183"/>
      <c r="J3117" s="22"/>
      <c r="K3117" s="191" t="e">
        <f aca="false">VLOOKUP('Altri Costi'!J3117,Legenda!$D$1:$F$258,2)</f>
        <v>#N/A</v>
      </c>
      <c r="L3117" s="22"/>
      <c r="M3117" s="22"/>
      <c r="N3117" s="203"/>
      <c r="O3117" s="183"/>
      <c r="P3117" s="22"/>
      <c r="Q3117" s="203"/>
      <c r="R3117" s="183"/>
      <c r="S3117" s="184" t="n">
        <f aca="false">'Piano Finanziario Annuale'!$F$6</f>
        <v>0</v>
      </c>
      <c r="T3117" s="185" t="n">
        <v>0</v>
      </c>
      <c r="U3117" s="186"/>
      <c r="V3117" s="187" t="n">
        <f aca="false">(T3117*U3117)</f>
        <v>0</v>
      </c>
      <c r="W3117" s="185" t="n">
        <v>0</v>
      </c>
      <c r="X3117" s="185" t="n">
        <f aca="false">IF(OR(S3117="sì",S3117="forfettario 190"),SUM(T3117+W3117),SUM(T3117+V3117+W3117))</f>
        <v>0</v>
      </c>
      <c r="Y3117" s="205"/>
      <c r="Z3117" s="205"/>
      <c r="AA3117" s="206"/>
      <c r="AB3117" s="189" t="n">
        <f aca="false">IF(AA3117="SI",X3117,0)</f>
        <v>0</v>
      </c>
      <c r="AC3117" s="207"/>
      <c r="AD3117" s="207"/>
      <c r="AE3117" s="207"/>
      <c r="AF3117" s="207"/>
      <c r="AG3117" s="207"/>
      <c r="AH3117" s="208"/>
    </row>
    <row r="3118" customFormat="false" ht="13.5" hidden="false" customHeight="true" outlineLevel="0" collapsed="false">
      <c r="A3118" s="22" t="n">
        <v>3117</v>
      </c>
      <c r="B3118" s="180"/>
      <c r="C3118" s="22"/>
      <c r="D3118" s="22"/>
      <c r="E3118" s="22"/>
      <c r="F3118" s="22"/>
      <c r="G3118" s="22"/>
      <c r="H3118" s="183"/>
      <c r="I3118" s="183"/>
      <c r="J3118" s="22"/>
      <c r="K3118" s="191" t="e">
        <f aca="false">VLOOKUP('Altri Costi'!J3118,Legenda!$D$1:$F$258,2)</f>
        <v>#N/A</v>
      </c>
      <c r="L3118" s="22"/>
      <c r="M3118" s="22"/>
      <c r="N3118" s="203"/>
      <c r="O3118" s="183"/>
      <c r="P3118" s="22"/>
      <c r="Q3118" s="203"/>
      <c r="R3118" s="183"/>
      <c r="S3118" s="184" t="n">
        <f aca="false">'Piano Finanziario Annuale'!$F$6</f>
        <v>0</v>
      </c>
      <c r="T3118" s="185" t="n">
        <v>0</v>
      </c>
      <c r="U3118" s="186"/>
      <c r="V3118" s="187" t="n">
        <f aca="false">(T3118*U3118)</f>
        <v>0</v>
      </c>
      <c r="W3118" s="185" t="n">
        <v>0</v>
      </c>
      <c r="X3118" s="185" t="n">
        <f aca="false">IF(OR(S3118="sì",S3118="forfettario 190"),SUM(T3118+W3118),SUM(T3118+V3118+W3118))</f>
        <v>0</v>
      </c>
      <c r="Y3118" s="205"/>
      <c r="Z3118" s="205"/>
      <c r="AA3118" s="206"/>
      <c r="AB3118" s="189" t="n">
        <f aca="false">IF(AA3118="SI",X3118,0)</f>
        <v>0</v>
      </c>
      <c r="AC3118" s="207"/>
      <c r="AD3118" s="207"/>
      <c r="AE3118" s="207"/>
      <c r="AF3118" s="207"/>
      <c r="AG3118" s="207"/>
      <c r="AH3118" s="208"/>
    </row>
    <row r="3119" customFormat="false" ht="13.5" hidden="false" customHeight="true" outlineLevel="0" collapsed="false">
      <c r="A3119" s="22" t="n">
        <v>3118</v>
      </c>
      <c r="B3119" s="180"/>
      <c r="C3119" s="22"/>
      <c r="D3119" s="22"/>
      <c r="E3119" s="22"/>
      <c r="F3119" s="22"/>
      <c r="G3119" s="22"/>
      <c r="H3119" s="183"/>
      <c r="I3119" s="183"/>
      <c r="J3119" s="22"/>
      <c r="K3119" s="191" t="e">
        <f aca="false">VLOOKUP('Altri Costi'!J3119,Legenda!$D$1:$F$258,2)</f>
        <v>#N/A</v>
      </c>
      <c r="L3119" s="22"/>
      <c r="M3119" s="22"/>
      <c r="N3119" s="203"/>
      <c r="O3119" s="183"/>
      <c r="P3119" s="22"/>
      <c r="Q3119" s="203"/>
      <c r="R3119" s="183"/>
      <c r="S3119" s="184" t="n">
        <f aca="false">'Piano Finanziario Annuale'!$F$6</f>
        <v>0</v>
      </c>
      <c r="T3119" s="185" t="n">
        <v>0</v>
      </c>
      <c r="U3119" s="186"/>
      <c r="V3119" s="187" t="n">
        <f aca="false">(T3119*U3119)</f>
        <v>0</v>
      </c>
      <c r="W3119" s="185" t="n">
        <v>0</v>
      </c>
      <c r="X3119" s="185" t="n">
        <f aca="false">IF(OR(S3119="sì",S3119="forfettario 190"),SUM(T3119+W3119),SUM(T3119+V3119+W3119))</f>
        <v>0</v>
      </c>
      <c r="Y3119" s="205"/>
      <c r="Z3119" s="205"/>
      <c r="AA3119" s="206"/>
      <c r="AB3119" s="189" t="n">
        <f aca="false">IF(AA3119="SI",X3119,0)</f>
        <v>0</v>
      </c>
      <c r="AC3119" s="207"/>
      <c r="AD3119" s="207"/>
      <c r="AE3119" s="207"/>
      <c r="AF3119" s="207"/>
      <c r="AG3119" s="207"/>
      <c r="AH3119" s="208"/>
    </row>
    <row r="3120" customFormat="false" ht="13.5" hidden="false" customHeight="true" outlineLevel="0" collapsed="false">
      <c r="A3120" s="22" t="n">
        <v>3119</v>
      </c>
      <c r="B3120" s="180"/>
      <c r="C3120" s="22"/>
      <c r="D3120" s="22"/>
      <c r="E3120" s="22"/>
      <c r="F3120" s="22"/>
      <c r="G3120" s="22"/>
      <c r="H3120" s="183"/>
      <c r="I3120" s="183"/>
      <c r="J3120" s="22"/>
      <c r="K3120" s="191" t="e">
        <f aca="false">VLOOKUP('Altri Costi'!J3120,Legenda!$D$1:$F$258,2)</f>
        <v>#N/A</v>
      </c>
      <c r="L3120" s="22"/>
      <c r="M3120" s="22"/>
      <c r="N3120" s="203"/>
      <c r="O3120" s="183"/>
      <c r="P3120" s="22"/>
      <c r="Q3120" s="203"/>
      <c r="R3120" s="183"/>
      <c r="S3120" s="184" t="n">
        <f aca="false">'Piano Finanziario Annuale'!$F$6</f>
        <v>0</v>
      </c>
      <c r="T3120" s="185" t="n">
        <v>0</v>
      </c>
      <c r="U3120" s="186"/>
      <c r="V3120" s="187" t="n">
        <f aca="false">(T3120*U3120)</f>
        <v>0</v>
      </c>
      <c r="W3120" s="185" t="n">
        <v>0</v>
      </c>
      <c r="X3120" s="185" t="n">
        <f aca="false">IF(OR(S3120="sì",S3120="forfettario 190"),SUM(T3120+W3120),SUM(T3120+V3120+W3120))</f>
        <v>0</v>
      </c>
      <c r="Y3120" s="205"/>
      <c r="Z3120" s="205"/>
      <c r="AA3120" s="206"/>
      <c r="AB3120" s="189" t="n">
        <f aca="false">IF(AA3120="SI",X3120,0)</f>
        <v>0</v>
      </c>
      <c r="AC3120" s="207"/>
      <c r="AD3120" s="207"/>
      <c r="AE3120" s="207"/>
      <c r="AF3120" s="207"/>
      <c r="AG3120" s="207"/>
      <c r="AH3120" s="208"/>
    </row>
    <row r="3121" customFormat="false" ht="13.5" hidden="false" customHeight="true" outlineLevel="0" collapsed="false">
      <c r="A3121" s="22" t="n">
        <v>3120</v>
      </c>
      <c r="B3121" s="180"/>
      <c r="C3121" s="22"/>
      <c r="D3121" s="22"/>
      <c r="E3121" s="22"/>
      <c r="F3121" s="22"/>
      <c r="G3121" s="22"/>
      <c r="H3121" s="183"/>
      <c r="I3121" s="183"/>
      <c r="J3121" s="22"/>
      <c r="K3121" s="191" t="e">
        <f aca="false">VLOOKUP('Altri Costi'!J3121,Legenda!$D$1:$F$258,2)</f>
        <v>#N/A</v>
      </c>
      <c r="L3121" s="22"/>
      <c r="M3121" s="22"/>
      <c r="N3121" s="203"/>
      <c r="O3121" s="183"/>
      <c r="P3121" s="22"/>
      <c r="Q3121" s="203"/>
      <c r="R3121" s="183"/>
      <c r="S3121" s="184" t="n">
        <f aca="false">'Piano Finanziario Annuale'!$F$6</f>
        <v>0</v>
      </c>
      <c r="T3121" s="185" t="n">
        <v>0</v>
      </c>
      <c r="U3121" s="186"/>
      <c r="V3121" s="187" t="n">
        <f aca="false">(T3121*U3121)</f>
        <v>0</v>
      </c>
      <c r="W3121" s="185" t="n">
        <v>0</v>
      </c>
      <c r="X3121" s="185" t="n">
        <f aca="false">IF(OR(S3121="sì",S3121="forfettario 190"),SUM(T3121+W3121),SUM(T3121+V3121+W3121))</f>
        <v>0</v>
      </c>
      <c r="Y3121" s="205"/>
      <c r="Z3121" s="205"/>
      <c r="AA3121" s="206"/>
      <c r="AB3121" s="189" t="n">
        <f aca="false">IF(AA3121="SI",X3121,0)</f>
        <v>0</v>
      </c>
      <c r="AC3121" s="207"/>
      <c r="AD3121" s="207"/>
      <c r="AE3121" s="207"/>
      <c r="AF3121" s="207"/>
      <c r="AG3121" s="207"/>
      <c r="AH3121" s="208"/>
    </row>
    <row r="3122" customFormat="false" ht="13.5" hidden="false" customHeight="true" outlineLevel="0" collapsed="false">
      <c r="A3122" s="22" t="n">
        <v>3121</v>
      </c>
      <c r="B3122" s="180"/>
      <c r="C3122" s="22"/>
      <c r="D3122" s="22"/>
      <c r="E3122" s="22"/>
      <c r="F3122" s="22"/>
      <c r="G3122" s="22"/>
      <c r="H3122" s="183"/>
      <c r="I3122" s="183"/>
      <c r="J3122" s="22"/>
      <c r="K3122" s="191" t="e">
        <f aca="false">VLOOKUP('Altri Costi'!J3122,Legenda!$D$1:$F$258,2)</f>
        <v>#N/A</v>
      </c>
      <c r="L3122" s="22"/>
      <c r="M3122" s="22"/>
      <c r="N3122" s="203"/>
      <c r="O3122" s="183"/>
      <c r="P3122" s="22"/>
      <c r="Q3122" s="203"/>
      <c r="R3122" s="183"/>
      <c r="S3122" s="184" t="n">
        <f aca="false">'Piano Finanziario Annuale'!$F$6</f>
        <v>0</v>
      </c>
      <c r="T3122" s="185" t="n">
        <v>0</v>
      </c>
      <c r="U3122" s="186"/>
      <c r="V3122" s="187" t="n">
        <f aca="false">(T3122*U3122)</f>
        <v>0</v>
      </c>
      <c r="W3122" s="185" t="n">
        <v>0</v>
      </c>
      <c r="X3122" s="185" t="n">
        <f aca="false">IF(OR(S3122="sì",S3122="forfettario 190"),SUM(T3122+W3122),SUM(T3122+V3122+W3122))</f>
        <v>0</v>
      </c>
      <c r="Y3122" s="205"/>
      <c r="Z3122" s="205"/>
      <c r="AA3122" s="206"/>
      <c r="AB3122" s="189" t="n">
        <f aca="false">IF(AA3122="SI",X3122,0)</f>
        <v>0</v>
      </c>
      <c r="AC3122" s="207"/>
      <c r="AD3122" s="207"/>
      <c r="AE3122" s="207"/>
      <c r="AF3122" s="207"/>
      <c r="AG3122" s="207"/>
      <c r="AH3122" s="208"/>
    </row>
    <row r="3123" customFormat="false" ht="13.5" hidden="false" customHeight="true" outlineLevel="0" collapsed="false">
      <c r="A3123" s="22" t="n">
        <v>3122</v>
      </c>
      <c r="B3123" s="180"/>
      <c r="C3123" s="22"/>
      <c r="D3123" s="22"/>
      <c r="E3123" s="22"/>
      <c r="F3123" s="22"/>
      <c r="G3123" s="22"/>
      <c r="H3123" s="183"/>
      <c r="I3123" s="183"/>
      <c r="J3123" s="22"/>
      <c r="K3123" s="191" t="e">
        <f aca="false">VLOOKUP('Altri Costi'!J3123,Legenda!$D$1:$F$258,2)</f>
        <v>#N/A</v>
      </c>
      <c r="L3123" s="22"/>
      <c r="M3123" s="22"/>
      <c r="N3123" s="203"/>
      <c r="O3123" s="183"/>
      <c r="P3123" s="22"/>
      <c r="Q3123" s="203"/>
      <c r="R3123" s="183"/>
      <c r="S3123" s="184" t="n">
        <f aca="false">'Piano Finanziario Annuale'!$F$6</f>
        <v>0</v>
      </c>
      <c r="T3123" s="185" t="n">
        <v>0</v>
      </c>
      <c r="U3123" s="186"/>
      <c r="V3123" s="187" t="n">
        <f aca="false">(T3123*U3123)</f>
        <v>0</v>
      </c>
      <c r="W3123" s="185" t="n">
        <v>0</v>
      </c>
      <c r="X3123" s="185" t="n">
        <f aca="false">IF(OR(S3123="sì",S3123="forfettario 190"),SUM(T3123+W3123),SUM(T3123+V3123+W3123))</f>
        <v>0</v>
      </c>
      <c r="Y3123" s="205"/>
      <c r="Z3123" s="205"/>
      <c r="AA3123" s="206"/>
      <c r="AB3123" s="189" t="n">
        <f aca="false">IF(AA3123="SI",X3123,0)</f>
        <v>0</v>
      </c>
      <c r="AC3123" s="207"/>
      <c r="AD3123" s="207"/>
      <c r="AE3123" s="207"/>
      <c r="AF3123" s="207"/>
      <c r="AG3123" s="207"/>
      <c r="AH3123" s="208"/>
    </row>
    <row r="3124" customFormat="false" ht="13.5" hidden="false" customHeight="true" outlineLevel="0" collapsed="false">
      <c r="A3124" s="22" t="n">
        <v>3123</v>
      </c>
      <c r="B3124" s="180"/>
      <c r="C3124" s="22"/>
      <c r="D3124" s="22"/>
      <c r="E3124" s="22"/>
      <c r="F3124" s="22"/>
      <c r="G3124" s="22"/>
      <c r="H3124" s="183"/>
      <c r="I3124" s="183"/>
      <c r="J3124" s="22"/>
      <c r="K3124" s="191" t="e">
        <f aca="false">VLOOKUP('Altri Costi'!J3124,Legenda!$D$1:$F$258,2)</f>
        <v>#N/A</v>
      </c>
      <c r="L3124" s="22"/>
      <c r="M3124" s="22"/>
      <c r="N3124" s="203"/>
      <c r="O3124" s="183"/>
      <c r="P3124" s="22"/>
      <c r="Q3124" s="203"/>
      <c r="R3124" s="183"/>
      <c r="S3124" s="184" t="n">
        <f aca="false">'Piano Finanziario Annuale'!$F$6</f>
        <v>0</v>
      </c>
      <c r="T3124" s="185" t="n">
        <v>0</v>
      </c>
      <c r="U3124" s="186"/>
      <c r="V3124" s="187" t="n">
        <f aca="false">(T3124*U3124)</f>
        <v>0</v>
      </c>
      <c r="W3124" s="185" t="n">
        <v>0</v>
      </c>
      <c r="X3124" s="185" t="n">
        <f aca="false">IF(OR(S3124="sì",S3124="forfettario 190"),SUM(T3124+W3124),SUM(T3124+V3124+W3124))</f>
        <v>0</v>
      </c>
      <c r="Y3124" s="205"/>
      <c r="Z3124" s="205"/>
      <c r="AA3124" s="206"/>
      <c r="AB3124" s="189" t="n">
        <f aca="false">IF(AA3124="SI",X3124,0)</f>
        <v>0</v>
      </c>
      <c r="AC3124" s="207"/>
      <c r="AD3124" s="207"/>
      <c r="AE3124" s="207"/>
      <c r="AF3124" s="207"/>
      <c r="AG3124" s="207"/>
      <c r="AH3124" s="208"/>
    </row>
    <row r="3125" customFormat="false" ht="13.5" hidden="false" customHeight="true" outlineLevel="0" collapsed="false">
      <c r="A3125" s="22" t="n">
        <v>3124</v>
      </c>
      <c r="B3125" s="180"/>
      <c r="C3125" s="22"/>
      <c r="D3125" s="22"/>
      <c r="E3125" s="22"/>
      <c r="F3125" s="22"/>
      <c r="G3125" s="22"/>
      <c r="H3125" s="183"/>
      <c r="I3125" s="183"/>
      <c r="J3125" s="22"/>
      <c r="K3125" s="191" t="e">
        <f aca="false">VLOOKUP('Altri Costi'!J3125,Legenda!$D$1:$F$258,2)</f>
        <v>#N/A</v>
      </c>
      <c r="L3125" s="22"/>
      <c r="M3125" s="22"/>
      <c r="N3125" s="203"/>
      <c r="O3125" s="183"/>
      <c r="P3125" s="22"/>
      <c r="Q3125" s="203"/>
      <c r="R3125" s="183"/>
      <c r="S3125" s="184" t="n">
        <f aca="false">'Piano Finanziario Annuale'!$F$6</f>
        <v>0</v>
      </c>
      <c r="T3125" s="185" t="n">
        <v>0</v>
      </c>
      <c r="U3125" s="186"/>
      <c r="V3125" s="187" t="n">
        <f aca="false">(T3125*U3125)</f>
        <v>0</v>
      </c>
      <c r="W3125" s="185" t="n">
        <v>0</v>
      </c>
      <c r="X3125" s="185" t="n">
        <f aca="false">IF(OR(S3125="sì",S3125="forfettario 190"),SUM(T3125+W3125),SUM(T3125+V3125+W3125))</f>
        <v>0</v>
      </c>
      <c r="Y3125" s="205"/>
      <c r="Z3125" s="205"/>
      <c r="AA3125" s="206"/>
      <c r="AB3125" s="189" t="n">
        <f aca="false">IF(AA3125="SI",X3125,0)</f>
        <v>0</v>
      </c>
      <c r="AC3125" s="207"/>
      <c r="AD3125" s="207"/>
      <c r="AE3125" s="207"/>
      <c r="AF3125" s="207"/>
      <c r="AG3125" s="207"/>
      <c r="AH3125" s="208"/>
    </row>
    <row r="3126" customFormat="false" ht="13.5" hidden="false" customHeight="true" outlineLevel="0" collapsed="false">
      <c r="A3126" s="22" t="n">
        <v>3125</v>
      </c>
      <c r="B3126" s="180"/>
      <c r="C3126" s="22"/>
      <c r="D3126" s="22"/>
      <c r="E3126" s="22"/>
      <c r="F3126" s="22"/>
      <c r="G3126" s="22"/>
      <c r="H3126" s="183"/>
      <c r="I3126" s="183"/>
      <c r="J3126" s="22"/>
      <c r="K3126" s="191" t="e">
        <f aca="false">VLOOKUP('Altri Costi'!J3126,Legenda!$D$1:$F$258,2)</f>
        <v>#N/A</v>
      </c>
      <c r="L3126" s="22"/>
      <c r="M3126" s="22"/>
      <c r="N3126" s="203"/>
      <c r="O3126" s="183"/>
      <c r="P3126" s="22"/>
      <c r="Q3126" s="203"/>
      <c r="R3126" s="183"/>
      <c r="S3126" s="184" t="n">
        <f aca="false">'Piano Finanziario Annuale'!$F$6</f>
        <v>0</v>
      </c>
      <c r="T3126" s="185" t="n">
        <v>0</v>
      </c>
      <c r="U3126" s="186"/>
      <c r="V3126" s="187" t="n">
        <f aca="false">(T3126*U3126)</f>
        <v>0</v>
      </c>
      <c r="W3126" s="185" t="n">
        <v>0</v>
      </c>
      <c r="X3126" s="185" t="n">
        <f aca="false">IF(OR(S3126="sì",S3126="forfettario 190"),SUM(T3126+W3126),SUM(T3126+V3126+W3126))</f>
        <v>0</v>
      </c>
      <c r="Y3126" s="205"/>
      <c r="Z3126" s="205"/>
      <c r="AA3126" s="206"/>
      <c r="AB3126" s="189" t="n">
        <f aca="false">IF(AA3126="SI",X3126,0)</f>
        <v>0</v>
      </c>
      <c r="AC3126" s="207"/>
      <c r="AD3126" s="207"/>
      <c r="AE3126" s="207"/>
      <c r="AF3126" s="207"/>
      <c r="AG3126" s="207"/>
      <c r="AH3126" s="208"/>
    </row>
    <row r="3127" customFormat="false" ht="13.5" hidden="false" customHeight="true" outlineLevel="0" collapsed="false">
      <c r="A3127" s="22" t="n">
        <v>3126</v>
      </c>
      <c r="B3127" s="180"/>
      <c r="C3127" s="22"/>
      <c r="D3127" s="22"/>
      <c r="E3127" s="22"/>
      <c r="F3127" s="22"/>
      <c r="G3127" s="22"/>
      <c r="H3127" s="183"/>
      <c r="I3127" s="183"/>
      <c r="J3127" s="22"/>
      <c r="K3127" s="191" t="e">
        <f aca="false">VLOOKUP('Altri Costi'!J3127,Legenda!$D$1:$F$258,2)</f>
        <v>#N/A</v>
      </c>
      <c r="L3127" s="22"/>
      <c r="M3127" s="22"/>
      <c r="N3127" s="203"/>
      <c r="O3127" s="183"/>
      <c r="P3127" s="22"/>
      <c r="Q3127" s="203"/>
      <c r="R3127" s="183"/>
      <c r="S3127" s="184" t="n">
        <f aca="false">'Piano Finanziario Annuale'!$F$6</f>
        <v>0</v>
      </c>
      <c r="T3127" s="185" t="n">
        <v>0</v>
      </c>
      <c r="U3127" s="186"/>
      <c r="V3127" s="187" t="n">
        <f aca="false">(T3127*U3127)</f>
        <v>0</v>
      </c>
      <c r="W3127" s="185" t="n">
        <v>0</v>
      </c>
      <c r="X3127" s="185" t="n">
        <f aca="false">IF(OR(S3127="sì",S3127="forfettario 190"),SUM(T3127+W3127),SUM(T3127+V3127+W3127))</f>
        <v>0</v>
      </c>
      <c r="Y3127" s="205"/>
      <c r="Z3127" s="205"/>
      <c r="AA3127" s="206"/>
      <c r="AB3127" s="189" t="n">
        <f aca="false">IF(AA3127="SI",X3127,0)</f>
        <v>0</v>
      </c>
      <c r="AC3127" s="207"/>
      <c r="AD3127" s="207"/>
      <c r="AE3127" s="207"/>
      <c r="AF3127" s="207"/>
      <c r="AG3127" s="207"/>
      <c r="AH3127" s="208"/>
    </row>
    <row r="3128" customFormat="false" ht="13.5" hidden="false" customHeight="true" outlineLevel="0" collapsed="false">
      <c r="A3128" s="22" t="n">
        <v>3127</v>
      </c>
      <c r="B3128" s="180"/>
      <c r="C3128" s="22"/>
      <c r="D3128" s="22"/>
      <c r="E3128" s="22"/>
      <c r="F3128" s="22"/>
      <c r="G3128" s="22"/>
      <c r="H3128" s="183"/>
      <c r="I3128" s="183"/>
      <c r="J3128" s="22"/>
      <c r="K3128" s="191" t="e">
        <f aca="false">VLOOKUP('Altri Costi'!J3128,Legenda!$D$1:$F$258,2)</f>
        <v>#N/A</v>
      </c>
      <c r="L3128" s="22"/>
      <c r="M3128" s="22"/>
      <c r="N3128" s="203"/>
      <c r="O3128" s="183"/>
      <c r="P3128" s="22"/>
      <c r="Q3128" s="203"/>
      <c r="R3128" s="183"/>
      <c r="S3128" s="184" t="n">
        <f aca="false">'Piano Finanziario Annuale'!$F$6</f>
        <v>0</v>
      </c>
      <c r="T3128" s="185" t="n">
        <v>0</v>
      </c>
      <c r="U3128" s="186"/>
      <c r="V3128" s="187" t="n">
        <f aca="false">(T3128*U3128)</f>
        <v>0</v>
      </c>
      <c r="W3128" s="185" t="n">
        <v>0</v>
      </c>
      <c r="X3128" s="185" t="n">
        <f aca="false">IF(OR(S3128="sì",S3128="forfettario 190"),SUM(T3128+W3128),SUM(T3128+V3128+W3128))</f>
        <v>0</v>
      </c>
      <c r="Y3128" s="205"/>
      <c r="Z3128" s="205"/>
      <c r="AA3128" s="206"/>
      <c r="AB3128" s="189" t="n">
        <f aca="false">IF(AA3128="SI",X3128,0)</f>
        <v>0</v>
      </c>
      <c r="AC3128" s="207"/>
      <c r="AD3128" s="207"/>
      <c r="AE3128" s="207"/>
      <c r="AF3128" s="207"/>
      <c r="AG3128" s="207"/>
      <c r="AH3128" s="208"/>
    </row>
    <row r="3129" customFormat="false" ht="13.5" hidden="false" customHeight="true" outlineLevel="0" collapsed="false">
      <c r="A3129" s="22" t="n">
        <v>3128</v>
      </c>
      <c r="B3129" s="180"/>
      <c r="C3129" s="22"/>
      <c r="D3129" s="22"/>
      <c r="E3129" s="22"/>
      <c r="F3129" s="22"/>
      <c r="G3129" s="22"/>
      <c r="H3129" s="183"/>
      <c r="I3129" s="183"/>
      <c r="J3129" s="22"/>
      <c r="K3129" s="191" t="e">
        <f aca="false">VLOOKUP('Altri Costi'!J3129,Legenda!$D$1:$F$258,2)</f>
        <v>#N/A</v>
      </c>
      <c r="L3129" s="22"/>
      <c r="M3129" s="22"/>
      <c r="N3129" s="203"/>
      <c r="O3129" s="183"/>
      <c r="P3129" s="22"/>
      <c r="Q3129" s="203"/>
      <c r="R3129" s="183"/>
      <c r="S3129" s="184" t="n">
        <f aca="false">'Piano Finanziario Annuale'!$F$6</f>
        <v>0</v>
      </c>
      <c r="T3129" s="185" t="n">
        <v>0</v>
      </c>
      <c r="U3129" s="186"/>
      <c r="V3129" s="187" t="n">
        <f aca="false">(T3129*U3129)</f>
        <v>0</v>
      </c>
      <c r="W3129" s="185" t="n">
        <v>0</v>
      </c>
      <c r="X3129" s="185" t="n">
        <f aca="false">IF(OR(S3129="sì",S3129="forfettario 190"),SUM(T3129+W3129),SUM(T3129+V3129+W3129))</f>
        <v>0</v>
      </c>
      <c r="Y3129" s="205"/>
      <c r="Z3129" s="205"/>
      <c r="AA3129" s="206"/>
      <c r="AB3129" s="189" t="n">
        <f aca="false">IF(AA3129="SI",X3129,0)</f>
        <v>0</v>
      </c>
      <c r="AC3129" s="207"/>
      <c r="AD3129" s="207"/>
      <c r="AE3129" s="207"/>
      <c r="AF3129" s="207"/>
      <c r="AG3129" s="207"/>
      <c r="AH3129" s="208"/>
    </row>
    <row r="3130" customFormat="false" ht="13.5" hidden="false" customHeight="true" outlineLevel="0" collapsed="false">
      <c r="A3130" s="22" t="n">
        <v>3129</v>
      </c>
      <c r="B3130" s="180"/>
      <c r="C3130" s="22"/>
      <c r="D3130" s="22"/>
      <c r="E3130" s="22"/>
      <c r="F3130" s="22"/>
      <c r="G3130" s="22"/>
      <c r="H3130" s="183"/>
      <c r="I3130" s="183"/>
      <c r="J3130" s="22"/>
      <c r="K3130" s="191" t="e">
        <f aca="false">VLOOKUP('Altri Costi'!J3130,Legenda!$D$1:$F$258,2)</f>
        <v>#N/A</v>
      </c>
      <c r="L3130" s="22"/>
      <c r="M3130" s="22"/>
      <c r="N3130" s="203"/>
      <c r="O3130" s="183"/>
      <c r="P3130" s="22"/>
      <c r="Q3130" s="203"/>
      <c r="R3130" s="183"/>
      <c r="S3130" s="184" t="n">
        <f aca="false">'Piano Finanziario Annuale'!$F$6</f>
        <v>0</v>
      </c>
      <c r="T3130" s="185" t="n">
        <v>0</v>
      </c>
      <c r="U3130" s="186"/>
      <c r="V3130" s="187" t="n">
        <f aca="false">(T3130*U3130)</f>
        <v>0</v>
      </c>
      <c r="W3130" s="185" t="n">
        <v>0</v>
      </c>
      <c r="X3130" s="185" t="n">
        <f aca="false">IF(OR(S3130="sì",S3130="forfettario 190"),SUM(T3130+W3130),SUM(T3130+V3130+W3130))</f>
        <v>0</v>
      </c>
      <c r="Y3130" s="205"/>
      <c r="Z3130" s="205"/>
      <c r="AA3130" s="206"/>
      <c r="AB3130" s="189" t="n">
        <f aca="false">IF(AA3130="SI",X3130,0)</f>
        <v>0</v>
      </c>
      <c r="AC3130" s="207"/>
      <c r="AD3130" s="207"/>
      <c r="AE3130" s="207"/>
      <c r="AF3130" s="207"/>
      <c r="AG3130" s="207"/>
      <c r="AH3130" s="208"/>
    </row>
    <row r="3131" customFormat="false" ht="13.5" hidden="false" customHeight="true" outlineLevel="0" collapsed="false">
      <c r="A3131" s="22" t="n">
        <v>3130</v>
      </c>
      <c r="B3131" s="180"/>
      <c r="C3131" s="22"/>
      <c r="D3131" s="22"/>
      <c r="E3131" s="22"/>
      <c r="F3131" s="22"/>
      <c r="G3131" s="22"/>
      <c r="H3131" s="183"/>
      <c r="I3131" s="183"/>
      <c r="J3131" s="22"/>
      <c r="K3131" s="191" t="e">
        <f aca="false">VLOOKUP('Altri Costi'!J3131,Legenda!$D$1:$F$258,2)</f>
        <v>#N/A</v>
      </c>
      <c r="L3131" s="22"/>
      <c r="M3131" s="22"/>
      <c r="N3131" s="203"/>
      <c r="O3131" s="183"/>
      <c r="P3131" s="22"/>
      <c r="Q3131" s="203"/>
      <c r="R3131" s="183"/>
      <c r="S3131" s="184" t="n">
        <f aca="false">'Piano Finanziario Annuale'!$F$6</f>
        <v>0</v>
      </c>
      <c r="T3131" s="185" t="n">
        <v>0</v>
      </c>
      <c r="U3131" s="186"/>
      <c r="V3131" s="187" t="n">
        <f aca="false">(T3131*U3131)</f>
        <v>0</v>
      </c>
      <c r="W3131" s="185" t="n">
        <v>0</v>
      </c>
      <c r="X3131" s="185" t="n">
        <f aca="false">IF(OR(S3131="sì",S3131="forfettario 190"),SUM(T3131+W3131),SUM(T3131+V3131+W3131))</f>
        <v>0</v>
      </c>
      <c r="Y3131" s="205"/>
      <c r="Z3131" s="205"/>
      <c r="AA3131" s="206"/>
      <c r="AB3131" s="189" t="n">
        <f aca="false">IF(AA3131="SI",X3131,0)</f>
        <v>0</v>
      </c>
      <c r="AC3131" s="207"/>
      <c r="AD3131" s="207"/>
      <c r="AE3131" s="207"/>
      <c r="AF3131" s="207"/>
      <c r="AG3131" s="207"/>
      <c r="AH3131" s="208"/>
    </row>
    <row r="3132" customFormat="false" ht="13.5" hidden="false" customHeight="true" outlineLevel="0" collapsed="false">
      <c r="A3132" s="22" t="n">
        <v>3131</v>
      </c>
      <c r="B3132" s="180"/>
      <c r="C3132" s="22"/>
      <c r="D3132" s="22"/>
      <c r="E3132" s="22"/>
      <c r="F3132" s="22"/>
      <c r="G3132" s="22"/>
      <c r="H3132" s="183"/>
      <c r="I3132" s="183"/>
      <c r="J3132" s="22"/>
      <c r="K3132" s="191" t="e">
        <f aca="false">VLOOKUP('Altri Costi'!J3132,Legenda!$D$1:$F$258,2)</f>
        <v>#N/A</v>
      </c>
      <c r="L3132" s="22"/>
      <c r="M3132" s="22"/>
      <c r="N3132" s="203"/>
      <c r="O3132" s="183"/>
      <c r="P3132" s="22"/>
      <c r="Q3132" s="203"/>
      <c r="R3132" s="183"/>
      <c r="S3132" s="184" t="n">
        <f aca="false">'Piano Finanziario Annuale'!$F$6</f>
        <v>0</v>
      </c>
      <c r="T3132" s="185" t="n">
        <v>0</v>
      </c>
      <c r="U3132" s="186"/>
      <c r="V3132" s="187" t="n">
        <f aca="false">(T3132*U3132)</f>
        <v>0</v>
      </c>
      <c r="W3132" s="185" t="n">
        <v>0</v>
      </c>
      <c r="X3132" s="185" t="n">
        <f aca="false">IF(OR(S3132="sì",S3132="forfettario 190"),SUM(T3132+W3132),SUM(T3132+V3132+W3132))</f>
        <v>0</v>
      </c>
      <c r="Y3132" s="205"/>
      <c r="Z3132" s="205"/>
      <c r="AA3132" s="206"/>
      <c r="AB3132" s="189" t="n">
        <f aca="false">IF(AA3132="SI",X3132,0)</f>
        <v>0</v>
      </c>
      <c r="AC3132" s="207"/>
      <c r="AD3132" s="207"/>
      <c r="AE3132" s="207"/>
      <c r="AF3132" s="207"/>
      <c r="AG3132" s="207"/>
      <c r="AH3132" s="208"/>
    </row>
    <row r="3133" customFormat="false" ht="13.5" hidden="false" customHeight="true" outlineLevel="0" collapsed="false">
      <c r="A3133" s="22" t="n">
        <v>3132</v>
      </c>
      <c r="B3133" s="180"/>
      <c r="C3133" s="22"/>
      <c r="D3133" s="22"/>
      <c r="E3133" s="22"/>
      <c r="F3133" s="22"/>
      <c r="G3133" s="22"/>
      <c r="H3133" s="183"/>
      <c r="I3133" s="183"/>
      <c r="J3133" s="22"/>
      <c r="K3133" s="191" t="e">
        <f aca="false">VLOOKUP('Altri Costi'!J3133,Legenda!$D$1:$F$258,2)</f>
        <v>#N/A</v>
      </c>
      <c r="L3133" s="22"/>
      <c r="M3133" s="22"/>
      <c r="N3133" s="203"/>
      <c r="O3133" s="183"/>
      <c r="P3133" s="22"/>
      <c r="Q3133" s="203"/>
      <c r="R3133" s="183"/>
      <c r="S3133" s="184" t="n">
        <f aca="false">'Piano Finanziario Annuale'!$F$6</f>
        <v>0</v>
      </c>
      <c r="T3133" s="185" t="n">
        <v>0</v>
      </c>
      <c r="U3133" s="186"/>
      <c r="V3133" s="187" t="n">
        <f aca="false">(T3133*U3133)</f>
        <v>0</v>
      </c>
      <c r="W3133" s="185" t="n">
        <v>0</v>
      </c>
      <c r="X3133" s="185" t="n">
        <f aca="false">IF(OR(S3133="sì",S3133="forfettario 190"),SUM(T3133+W3133),SUM(T3133+V3133+W3133))</f>
        <v>0</v>
      </c>
      <c r="Y3133" s="205"/>
      <c r="Z3133" s="205"/>
      <c r="AA3133" s="206"/>
      <c r="AB3133" s="189" t="n">
        <f aca="false">IF(AA3133="SI",X3133,0)</f>
        <v>0</v>
      </c>
      <c r="AC3133" s="207"/>
      <c r="AD3133" s="207"/>
      <c r="AE3133" s="207"/>
      <c r="AF3133" s="207"/>
      <c r="AG3133" s="207"/>
      <c r="AH3133" s="208"/>
    </row>
    <row r="3134" customFormat="false" ht="13.5" hidden="false" customHeight="true" outlineLevel="0" collapsed="false">
      <c r="A3134" s="22" t="n">
        <v>3133</v>
      </c>
      <c r="B3134" s="180"/>
      <c r="C3134" s="22"/>
      <c r="D3134" s="22"/>
      <c r="E3134" s="22"/>
      <c r="F3134" s="22"/>
      <c r="G3134" s="22"/>
      <c r="H3134" s="183"/>
      <c r="I3134" s="183"/>
      <c r="J3134" s="22"/>
      <c r="K3134" s="191" t="e">
        <f aca="false">VLOOKUP('Altri Costi'!J3134,Legenda!$D$1:$F$258,2)</f>
        <v>#N/A</v>
      </c>
      <c r="L3134" s="22"/>
      <c r="M3134" s="22"/>
      <c r="N3134" s="203"/>
      <c r="O3134" s="183"/>
      <c r="P3134" s="22"/>
      <c r="Q3134" s="203"/>
      <c r="R3134" s="183"/>
      <c r="S3134" s="184" t="n">
        <f aca="false">'Piano Finanziario Annuale'!$F$6</f>
        <v>0</v>
      </c>
      <c r="T3134" s="185" t="n">
        <v>0</v>
      </c>
      <c r="U3134" s="186"/>
      <c r="V3134" s="187" t="n">
        <f aca="false">(T3134*U3134)</f>
        <v>0</v>
      </c>
      <c r="W3134" s="185" t="n">
        <v>0</v>
      </c>
      <c r="X3134" s="185" t="n">
        <f aca="false">IF(OR(S3134="sì",S3134="forfettario 190"),SUM(T3134+W3134),SUM(T3134+V3134+W3134))</f>
        <v>0</v>
      </c>
      <c r="Y3134" s="205"/>
      <c r="Z3134" s="205"/>
      <c r="AA3134" s="206"/>
      <c r="AB3134" s="189" t="n">
        <f aca="false">IF(AA3134="SI",X3134,0)</f>
        <v>0</v>
      </c>
      <c r="AC3134" s="207"/>
      <c r="AD3134" s="207"/>
      <c r="AE3134" s="207"/>
      <c r="AF3134" s="207"/>
      <c r="AG3134" s="207"/>
      <c r="AH3134" s="208"/>
    </row>
    <row r="3135" customFormat="false" ht="13.5" hidden="false" customHeight="true" outlineLevel="0" collapsed="false">
      <c r="A3135" s="22" t="n">
        <v>3134</v>
      </c>
      <c r="B3135" s="180"/>
      <c r="C3135" s="22"/>
      <c r="D3135" s="22"/>
      <c r="E3135" s="22"/>
      <c r="F3135" s="22"/>
      <c r="G3135" s="22"/>
      <c r="H3135" s="183"/>
      <c r="I3135" s="183"/>
      <c r="J3135" s="22"/>
      <c r="K3135" s="191" t="e">
        <f aca="false">VLOOKUP('Altri Costi'!J3135,Legenda!$D$1:$F$258,2)</f>
        <v>#N/A</v>
      </c>
      <c r="L3135" s="22"/>
      <c r="M3135" s="22"/>
      <c r="N3135" s="203"/>
      <c r="O3135" s="183"/>
      <c r="P3135" s="22"/>
      <c r="Q3135" s="203"/>
      <c r="R3135" s="183"/>
      <c r="S3135" s="184" t="n">
        <f aca="false">'Piano Finanziario Annuale'!$F$6</f>
        <v>0</v>
      </c>
      <c r="T3135" s="185" t="n">
        <v>0</v>
      </c>
      <c r="U3135" s="186"/>
      <c r="V3135" s="187" t="n">
        <f aca="false">(T3135*U3135)</f>
        <v>0</v>
      </c>
      <c r="W3135" s="185" t="n">
        <v>0</v>
      </c>
      <c r="X3135" s="185" t="n">
        <f aca="false">IF(OR(S3135="sì",S3135="forfettario 190"),SUM(T3135+W3135),SUM(T3135+V3135+W3135))</f>
        <v>0</v>
      </c>
      <c r="Y3135" s="205"/>
      <c r="Z3135" s="205"/>
      <c r="AA3135" s="206"/>
      <c r="AB3135" s="189" t="n">
        <f aca="false">IF(AA3135="SI",X3135,0)</f>
        <v>0</v>
      </c>
      <c r="AC3135" s="207"/>
      <c r="AD3135" s="207"/>
      <c r="AE3135" s="207"/>
      <c r="AF3135" s="207"/>
      <c r="AG3135" s="207"/>
      <c r="AH3135" s="208"/>
    </row>
    <row r="3136" customFormat="false" ht="13.5" hidden="false" customHeight="true" outlineLevel="0" collapsed="false">
      <c r="A3136" s="22" t="n">
        <v>3135</v>
      </c>
      <c r="B3136" s="180"/>
      <c r="C3136" s="22"/>
      <c r="D3136" s="22"/>
      <c r="E3136" s="22"/>
      <c r="F3136" s="22"/>
      <c r="G3136" s="22"/>
      <c r="H3136" s="183"/>
      <c r="I3136" s="183"/>
      <c r="J3136" s="22"/>
      <c r="K3136" s="191" t="e">
        <f aca="false">VLOOKUP('Altri Costi'!J3136,Legenda!$D$1:$F$258,2)</f>
        <v>#N/A</v>
      </c>
      <c r="L3136" s="22"/>
      <c r="M3136" s="22"/>
      <c r="N3136" s="203"/>
      <c r="O3136" s="183"/>
      <c r="P3136" s="22"/>
      <c r="Q3136" s="203"/>
      <c r="R3136" s="183"/>
      <c r="S3136" s="184" t="n">
        <f aca="false">'Piano Finanziario Annuale'!$F$6</f>
        <v>0</v>
      </c>
      <c r="T3136" s="185" t="n">
        <v>0</v>
      </c>
      <c r="U3136" s="186"/>
      <c r="V3136" s="187" t="n">
        <f aca="false">(T3136*U3136)</f>
        <v>0</v>
      </c>
      <c r="W3136" s="185" t="n">
        <v>0</v>
      </c>
      <c r="X3136" s="185" t="n">
        <f aca="false">IF(OR(S3136="sì",S3136="forfettario 190"),SUM(T3136+W3136),SUM(T3136+V3136+W3136))</f>
        <v>0</v>
      </c>
      <c r="Y3136" s="205"/>
      <c r="Z3136" s="205"/>
      <c r="AA3136" s="206"/>
      <c r="AB3136" s="189" t="n">
        <f aca="false">IF(AA3136="SI",X3136,0)</f>
        <v>0</v>
      </c>
      <c r="AC3136" s="207"/>
      <c r="AD3136" s="207"/>
      <c r="AE3136" s="207"/>
      <c r="AF3136" s="207"/>
      <c r="AG3136" s="207"/>
      <c r="AH3136" s="208"/>
    </row>
    <row r="3137" customFormat="false" ht="13.5" hidden="false" customHeight="true" outlineLevel="0" collapsed="false">
      <c r="A3137" s="22" t="n">
        <v>3136</v>
      </c>
      <c r="B3137" s="180"/>
      <c r="C3137" s="22"/>
      <c r="D3137" s="22"/>
      <c r="E3137" s="22"/>
      <c r="F3137" s="22"/>
      <c r="G3137" s="22"/>
      <c r="H3137" s="183"/>
      <c r="I3137" s="183"/>
      <c r="J3137" s="22"/>
      <c r="K3137" s="191" t="e">
        <f aca="false">VLOOKUP('Altri Costi'!J3137,Legenda!$D$1:$F$258,2)</f>
        <v>#N/A</v>
      </c>
      <c r="L3137" s="22"/>
      <c r="M3137" s="22"/>
      <c r="N3137" s="203"/>
      <c r="O3137" s="183"/>
      <c r="P3137" s="22"/>
      <c r="Q3137" s="203"/>
      <c r="R3137" s="183"/>
      <c r="S3137" s="184" t="n">
        <f aca="false">'Piano Finanziario Annuale'!$F$6</f>
        <v>0</v>
      </c>
      <c r="T3137" s="185" t="n">
        <v>0</v>
      </c>
      <c r="U3137" s="186"/>
      <c r="V3137" s="187" t="n">
        <f aca="false">(T3137*U3137)</f>
        <v>0</v>
      </c>
      <c r="W3137" s="185" t="n">
        <v>0</v>
      </c>
      <c r="X3137" s="185" t="n">
        <f aca="false">IF(OR(S3137="sì",S3137="forfettario 190"),SUM(T3137+W3137),SUM(T3137+V3137+W3137))</f>
        <v>0</v>
      </c>
      <c r="Y3137" s="205"/>
      <c r="Z3137" s="205"/>
      <c r="AA3137" s="206"/>
      <c r="AB3137" s="189" t="n">
        <f aca="false">IF(AA3137="SI",X3137,0)</f>
        <v>0</v>
      </c>
      <c r="AC3137" s="207"/>
      <c r="AD3137" s="207"/>
      <c r="AE3137" s="207"/>
      <c r="AF3137" s="207"/>
      <c r="AG3137" s="207"/>
      <c r="AH3137" s="208"/>
    </row>
    <row r="3138" customFormat="false" ht="13.5" hidden="false" customHeight="true" outlineLevel="0" collapsed="false">
      <c r="A3138" s="22" t="n">
        <v>3137</v>
      </c>
      <c r="B3138" s="180"/>
      <c r="C3138" s="22"/>
      <c r="D3138" s="22"/>
      <c r="E3138" s="22"/>
      <c r="F3138" s="22"/>
      <c r="G3138" s="22"/>
      <c r="H3138" s="183"/>
      <c r="I3138" s="183"/>
      <c r="J3138" s="22"/>
      <c r="K3138" s="191" t="e">
        <f aca="false">VLOOKUP('Altri Costi'!J3138,Legenda!$D$1:$F$258,2)</f>
        <v>#N/A</v>
      </c>
      <c r="L3138" s="22"/>
      <c r="M3138" s="22"/>
      <c r="N3138" s="203"/>
      <c r="O3138" s="183"/>
      <c r="P3138" s="22"/>
      <c r="Q3138" s="203"/>
      <c r="R3138" s="183"/>
      <c r="S3138" s="184" t="n">
        <f aca="false">'Piano Finanziario Annuale'!$F$6</f>
        <v>0</v>
      </c>
      <c r="T3138" s="185" t="n">
        <v>0</v>
      </c>
      <c r="U3138" s="186"/>
      <c r="V3138" s="187" t="n">
        <f aca="false">(T3138*U3138)</f>
        <v>0</v>
      </c>
      <c r="W3138" s="185" t="n">
        <v>0</v>
      </c>
      <c r="X3138" s="185" t="n">
        <f aca="false">IF(OR(S3138="sì",S3138="forfettario 190"),SUM(T3138+W3138),SUM(T3138+V3138+W3138))</f>
        <v>0</v>
      </c>
      <c r="Y3138" s="205"/>
      <c r="Z3138" s="205"/>
      <c r="AA3138" s="206"/>
      <c r="AB3138" s="189" t="n">
        <f aca="false">IF(AA3138="SI",X3138,0)</f>
        <v>0</v>
      </c>
      <c r="AC3138" s="207"/>
      <c r="AD3138" s="207"/>
      <c r="AE3138" s="207"/>
      <c r="AF3138" s="207"/>
      <c r="AG3138" s="207"/>
      <c r="AH3138" s="208"/>
    </row>
    <row r="3139" customFormat="false" ht="13.5" hidden="false" customHeight="true" outlineLevel="0" collapsed="false">
      <c r="A3139" s="22" t="n">
        <v>3138</v>
      </c>
      <c r="B3139" s="180"/>
      <c r="C3139" s="22"/>
      <c r="D3139" s="22"/>
      <c r="E3139" s="22"/>
      <c r="F3139" s="22"/>
      <c r="G3139" s="22"/>
      <c r="H3139" s="183"/>
      <c r="I3139" s="183"/>
      <c r="J3139" s="22"/>
      <c r="K3139" s="191" t="e">
        <f aca="false">VLOOKUP('Altri Costi'!J3139,Legenda!$D$1:$F$258,2)</f>
        <v>#N/A</v>
      </c>
      <c r="L3139" s="22"/>
      <c r="M3139" s="22"/>
      <c r="N3139" s="203"/>
      <c r="O3139" s="183"/>
      <c r="P3139" s="22"/>
      <c r="Q3139" s="203"/>
      <c r="R3139" s="183"/>
      <c r="S3139" s="184" t="n">
        <f aca="false">'Piano Finanziario Annuale'!$F$6</f>
        <v>0</v>
      </c>
      <c r="T3139" s="185" t="n">
        <v>0</v>
      </c>
      <c r="U3139" s="186"/>
      <c r="V3139" s="187" t="n">
        <f aca="false">(T3139*U3139)</f>
        <v>0</v>
      </c>
      <c r="W3139" s="185" t="n">
        <v>0</v>
      </c>
      <c r="X3139" s="185" t="n">
        <f aca="false">IF(OR(S3139="sì",S3139="forfettario 190"),SUM(T3139+W3139),SUM(T3139+V3139+W3139))</f>
        <v>0</v>
      </c>
      <c r="Y3139" s="205"/>
      <c r="Z3139" s="205"/>
      <c r="AA3139" s="206"/>
      <c r="AB3139" s="189" t="n">
        <f aca="false">IF(AA3139="SI",X3139,0)</f>
        <v>0</v>
      </c>
      <c r="AC3139" s="207"/>
      <c r="AD3139" s="207"/>
      <c r="AE3139" s="207"/>
      <c r="AF3139" s="207"/>
      <c r="AG3139" s="207"/>
      <c r="AH3139" s="208"/>
    </row>
    <row r="3140" customFormat="false" ht="13.5" hidden="false" customHeight="true" outlineLevel="0" collapsed="false">
      <c r="A3140" s="22" t="n">
        <v>3139</v>
      </c>
      <c r="B3140" s="180"/>
      <c r="C3140" s="22"/>
      <c r="D3140" s="22"/>
      <c r="E3140" s="22"/>
      <c r="F3140" s="22"/>
      <c r="G3140" s="22"/>
      <c r="H3140" s="183"/>
      <c r="I3140" s="183"/>
      <c r="J3140" s="22"/>
      <c r="K3140" s="191" t="e">
        <f aca="false">VLOOKUP('Altri Costi'!J3140,Legenda!$D$1:$F$258,2)</f>
        <v>#N/A</v>
      </c>
      <c r="L3140" s="22"/>
      <c r="M3140" s="22"/>
      <c r="N3140" s="203"/>
      <c r="O3140" s="183"/>
      <c r="P3140" s="22"/>
      <c r="Q3140" s="203"/>
      <c r="R3140" s="183"/>
      <c r="S3140" s="184" t="n">
        <f aca="false">'Piano Finanziario Annuale'!$F$6</f>
        <v>0</v>
      </c>
      <c r="T3140" s="185" t="n">
        <v>0</v>
      </c>
      <c r="U3140" s="186"/>
      <c r="V3140" s="187" t="n">
        <f aca="false">(T3140*U3140)</f>
        <v>0</v>
      </c>
      <c r="W3140" s="185" t="n">
        <v>0</v>
      </c>
      <c r="X3140" s="185" t="n">
        <f aca="false">IF(OR(S3140="sì",S3140="forfettario 190"),SUM(T3140+W3140),SUM(T3140+V3140+W3140))</f>
        <v>0</v>
      </c>
      <c r="Y3140" s="205"/>
      <c r="Z3140" s="205"/>
      <c r="AA3140" s="206"/>
      <c r="AB3140" s="189" t="n">
        <f aca="false">IF(AA3140="SI",X3140,0)</f>
        <v>0</v>
      </c>
      <c r="AC3140" s="207"/>
      <c r="AD3140" s="207"/>
      <c r="AE3140" s="207"/>
      <c r="AF3140" s="207"/>
      <c r="AG3140" s="207"/>
      <c r="AH3140" s="208"/>
    </row>
    <row r="3141" customFormat="false" ht="13.5" hidden="false" customHeight="true" outlineLevel="0" collapsed="false">
      <c r="A3141" s="22" t="n">
        <v>3140</v>
      </c>
      <c r="B3141" s="180"/>
      <c r="C3141" s="22"/>
      <c r="D3141" s="22"/>
      <c r="E3141" s="22"/>
      <c r="F3141" s="22"/>
      <c r="G3141" s="22"/>
      <c r="H3141" s="183"/>
      <c r="I3141" s="183"/>
      <c r="J3141" s="22"/>
      <c r="K3141" s="191" t="e">
        <f aca="false">VLOOKUP('Altri Costi'!J3141,Legenda!$D$1:$F$258,2)</f>
        <v>#N/A</v>
      </c>
      <c r="L3141" s="22"/>
      <c r="M3141" s="22"/>
      <c r="N3141" s="203"/>
      <c r="O3141" s="183"/>
      <c r="P3141" s="22"/>
      <c r="Q3141" s="203"/>
      <c r="R3141" s="183"/>
      <c r="S3141" s="184" t="n">
        <f aca="false">'Piano Finanziario Annuale'!$F$6</f>
        <v>0</v>
      </c>
      <c r="T3141" s="185" t="n">
        <v>0</v>
      </c>
      <c r="U3141" s="186"/>
      <c r="V3141" s="187" t="n">
        <f aca="false">(T3141*U3141)</f>
        <v>0</v>
      </c>
      <c r="W3141" s="185" t="n">
        <v>0</v>
      </c>
      <c r="X3141" s="185" t="n">
        <f aca="false">IF(OR(S3141="sì",S3141="forfettario 190"),SUM(T3141+W3141),SUM(T3141+V3141+W3141))</f>
        <v>0</v>
      </c>
      <c r="Y3141" s="205"/>
      <c r="Z3141" s="205"/>
      <c r="AA3141" s="206"/>
      <c r="AB3141" s="189" t="n">
        <f aca="false">IF(AA3141="SI",X3141,0)</f>
        <v>0</v>
      </c>
      <c r="AC3141" s="207"/>
      <c r="AD3141" s="207"/>
      <c r="AE3141" s="207"/>
      <c r="AF3141" s="207"/>
      <c r="AG3141" s="207"/>
      <c r="AH3141" s="208"/>
    </row>
    <row r="3142" customFormat="false" ht="13.5" hidden="false" customHeight="true" outlineLevel="0" collapsed="false">
      <c r="A3142" s="22" t="n">
        <v>3141</v>
      </c>
      <c r="B3142" s="180"/>
      <c r="C3142" s="22"/>
      <c r="D3142" s="22"/>
      <c r="E3142" s="22"/>
      <c r="F3142" s="22"/>
      <c r="G3142" s="22"/>
      <c r="H3142" s="183"/>
      <c r="I3142" s="183"/>
      <c r="J3142" s="22"/>
      <c r="K3142" s="191" t="e">
        <f aca="false">VLOOKUP('Altri Costi'!J3142,Legenda!$D$1:$F$258,2)</f>
        <v>#N/A</v>
      </c>
      <c r="L3142" s="22"/>
      <c r="M3142" s="22"/>
      <c r="N3142" s="203"/>
      <c r="O3142" s="183"/>
      <c r="P3142" s="22"/>
      <c r="Q3142" s="203"/>
      <c r="R3142" s="183"/>
      <c r="S3142" s="184" t="n">
        <f aca="false">'Piano Finanziario Annuale'!$F$6</f>
        <v>0</v>
      </c>
      <c r="T3142" s="185" t="n">
        <v>0</v>
      </c>
      <c r="U3142" s="186"/>
      <c r="V3142" s="187" t="n">
        <f aca="false">(T3142*U3142)</f>
        <v>0</v>
      </c>
      <c r="W3142" s="185" t="n">
        <v>0</v>
      </c>
      <c r="X3142" s="185" t="n">
        <f aca="false">IF(OR(S3142="sì",S3142="forfettario 190"),SUM(T3142+W3142),SUM(T3142+V3142+W3142))</f>
        <v>0</v>
      </c>
      <c r="Y3142" s="205"/>
      <c r="Z3142" s="205"/>
      <c r="AA3142" s="206"/>
      <c r="AB3142" s="189" t="n">
        <f aca="false">IF(AA3142="SI",X3142,0)</f>
        <v>0</v>
      </c>
      <c r="AC3142" s="207"/>
      <c r="AD3142" s="207"/>
      <c r="AE3142" s="207"/>
      <c r="AF3142" s="207"/>
      <c r="AG3142" s="207"/>
      <c r="AH3142" s="208"/>
    </row>
    <row r="3143" customFormat="false" ht="13.5" hidden="false" customHeight="true" outlineLevel="0" collapsed="false">
      <c r="A3143" s="22" t="n">
        <v>3142</v>
      </c>
      <c r="B3143" s="180"/>
      <c r="C3143" s="22"/>
      <c r="D3143" s="22"/>
      <c r="E3143" s="22"/>
      <c r="F3143" s="22"/>
      <c r="G3143" s="22"/>
      <c r="H3143" s="183"/>
      <c r="I3143" s="183"/>
      <c r="J3143" s="22"/>
      <c r="K3143" s="191" t="e">
        <f aca="false">VLOOKUP('Altri Costi'!J3143,Legenda!$D$1:$F$258,2)</f>
        <v>#N/A</v>
      </c>
      <c r="L3143" s="22"/>
      <c r="M3143" s="22"/>
      <c r="N3143" s="203"/>
      <c r="O3143" s="183"/>
      <c r="P3143" s="22"/>
      <c r="Q3143" s="203"/>
      <c r="R3143" s="183"/>
      <c r="S3143" s="184" t="n">
        <f aca="false">'Piano Finanziario Annuale'!$F$6</f>
        <v>0</v>
      </c>
      <c r="T3143" s="185" t="n">
        <v>0</v>
      </c>
      <c r="U3143" s="186"/>
      <c r="V3143" s="187" t="n">
        <f aca="false">(T3143*U3143)</f>
        <v>0</v>
      </c>
      <c r="W3143" s="185" t="n">
        <v>0</v>
      </c>
      <c r="X3143" s="185" t="n">
        <f aca="false">IF(OR(S3143="sì",S3143="forfettario 190"),SUM(T3143+W3143),SUM(T3143+V3143+W3143))</f>
        <v>0</v>
      </c>
      <c r="Y3143" s="205"/>
      <c r="Z3143" s="205"/>
      <c r="AA3143" s="206"/>
      <c r="AB3143" s="189" t="n">
        <f aca="false">IF(AA3143="SI",X3143,0)</f>
        <v>0</v>
      </c>
      <c r="AC3143" s="207"/>
      <c r="AD3143" s="207"/>
      <c r="AE3143" s="207"/>
      <c r="AF3143" s="207"/>
      <c r="AG3143" s="207"/>
      <c r="AH3143" s="208"/>
    </row>
    <row r="3144" customFormat="false" ht="13.5" hidden="false" customHeight="true" outlineLevel="0" collapsed="false">
      <c r="A3144" s="22" t="n">
        <v>3143</v>
      </c>
      <c r="B3144" s="180"/>
      <c r="C3144" s="22"/>
      <c r="D3144" s="22"/>
      <c r="E3144" s="22"/>
      <c r="F3144" s="22"/>
      <c r="G3144" s="22"/>
      <c r="H3144" s="183"/>
      <c r="I3144" s="183"/>
      <c r="J3144" s="22"/>
      <c r="K3144" s="191" t="e">
        <f aca="false">VLOOKUP('Altri Costi'!J3144,Legenda!$D$1:$F$258,2)</f>
        <v>#N/A</v>
      </c>
      <c r="L3144" s="22"/>
      <c r="M3144" s="22"/>
      <c r="N3144" s="203"/>
      <c r="O3144" s="183"/>
      <c r="P3144" s="22"/>
      <c r="Q3144" s="203"/>
      <c r="R3144" s="183"/>
      <c r="S3144" s="184" t="n">
        <f aca="false">'Piano Finanziario Annuale'!$F$6</f>
        <v>0</v>
      </c>
      <c r="T3144" s="185" t="n">
        <v>0</v>
      </c>
      <c r="U3144" s="186"/>
      <c r="V3144" s="187" t="n">
        <f aca="false">(T3144*U3144)</f>
        <v>0</v>
      </c>
      <c r="W3144" s="185" t="n">
        <v>0</v>
      </c>
      <c r="X3144" s="185" t="n">
        <f aca="false">IF(OR(S3144="sì",S3144="forfettario 190"),SUM(T3144+W3144),SUM(T3144+V3144+W3144))</f>
        <v>0</v>
      </c>
      <c r="Y3144" s="205"/>
      <c r="Z3144" s="205"/>
      <c r="AA3144" s="206"/>
      <c r="AB3144" s="189" t="n">
        <f aca="false">IF(AA3144="SI",X3144,0)</f>
        <v>0</v>
      </c>
      <c r="AC3144" s="207"/>
      <c r="AD3144" s="207"/>
      <c r="AE3144" s="207"/>
      <c r="AF3144" s="207"/>
      <c r="AG3144" s="207"/>
      <c r="AH3144" s="208"/>
    </row>
    <row r="3145" customFormat="false" ht="13.5" hidden="false" customHeight="true" outlineLevel="0" collapsed="false">
      <c r="A3145" s="22" t="n">
        <v>3144</v>
      </c>
      <c r="B3145" s="180"/>
      <c r="C3145" s="22"/>
      <c r="D3145" s="22"/>
      <c r="E3145" s="22"/>
      <c r="F3145" s="22"/>
      <c r="G3145" s="22"/>
      <c r="H3145" s="183"/>
      <c r="I3145" s="183"/>
      <c r="J3145" s="22"/>
      <c r="K3145" s="191" t="e">
        <f aca="false">VLOOKUP('Altri Costi'!J3145,Legenda!$D$1:$F$258,2)</f>
        <v>#N/A</v>
      </c>
      <c r="L3145" s="22"/>
      <c r="M3145" s="22"/>
      <c r="N3145" s="203"/>
      <c r="O3145" s="183"/>
      <c r="P3145" s="22"/>
      <c r="Q3145" s="203"/>
      <c r="R3145" s="183"/>
      <c r="S3145" s="184" t="n">
        <f aca="false">'Piano Finanziario Annuale'!$F$6</f>
        <v>0</v>
      </c>
      <c r="T3145" s="185" t="n">
        <v>0</v>
      </c>
      <c r="U3145" s="186"/>
      <c r="V3145" s="187" t="n">
        <f aca="false">(T3145*U3145)</f>
        <v>0</v>
      </c>
      <c r="W3145" s="185" t="n">
        <v>0</v>
      </c>
      <c r="X3145" s="185" t="n">
        <f aca="false">IF(OR(S3145="sì",S3145="forfettario 190"),SUM(T3145+W3145),SUM(T3145+V3145+W3145))</f>
        <v>0</v>
      </c>
      <c r="Y3145" s="205"/>
      <c r="Z3145" s="205"/>
      <c r="AA3145" s="206"/>
      <c r="AB3145" s="189" t="n">
        <f aca="false">IF(AA3145="SI",X3145,0)</f>
        <v>0</v>
      </c>
      <c r="AC3145" s="207"/>
      <c r="AD3145" s="207"/>
      <c r="AE3145" s="207"/>
      <c r="AF3145" s="207"/>
      <c r="AG3145" s="207"/>
      <c r="AH3145" s="208"/>
    </row>
    <row r="3146" customFormat="false" ht="13.5" hidden="false" customHeight="true" outlineLevel="0" collapsed="false">
      <c r="A3146" s="22" t="n">
        <v>3145</v>
      </c>
      <c r="B3146" s="180"/>
      <c r="C3146" s="22"/>
      <c r="D3146" s="22"/>
      <c r="E3146" s="22"/>
      <c r="F3146" s="22"/>
      <c r="G3146" s="22"/>
      <c r="H3146" s="183"/>
      <c r="I3146" s="183"/>
      <c r="J3146" s="22"/>
      <c r="K3146" s="191" t="e">
        <f aca="false">VLOOKUP('Altri Costi'!J3146,Legenda!$D$1:$F$258,2)</f>
        <v>#N/A</v>
      </c>
      <c r="L3146" s="22"/>
      <c r="M3146" s="22"/>
      <c r="N3146" s="203"/>
      <c r="O3146" s="183"/>
      <c r="P3146" s="22"/>
      <c r="Q3146" s="203"/>
      <c r="R3146" s="183"/>
      <c r="S3146" s="184" t="n">
        <f aca="false">'Piano Finanziario Annuale'!$F$6</f>
        <v>0</v>
      </c>
      <c r="T3146" s="185" t="n">
        <v>0</v>
      </c>
      <c r="U3146" s="186"/>
      <c r="V3146" s="187" t="n">
        <f aca="false">(T3146*U3146)</f>
        <v>0</v>
      </c>
      <c r="W3146" s="185" t="n">
        <v>0</v>
      </c>
      <c r="X3146" s="185" t="n">
        <f aca="false">IF(OR(S3146="sì",S3146="forfettario 190"),SUM(T3146+W3146),SUM(T3146+V3146+W3146))</f>
        <v>0</v>
      </c>
      <c r="Y3146" s="205"/>
      <c r="Z3146" s="205"/>
      <c r="AA3146" s="206"/>
      <c r="AB3146" s="189" t="n">
        <f aca="false">IF(AA3146="SI",X3146,0)</f>
        <v>0</v>
      </c>
      <c r="AC3146" s="207"/>
      <c r="AD3146" s="207"/>
      <c r="AE3146" s="207"/>
      <c r="AF3146" s="207"/>
      <c r="AG3146" s="207"/>
      <c r="AH3146" s="208"/>
    </row>
    <row r="3147" customFormat="false" ht="13.5" hidden="false" customHeight="true" outlineLevel="0" collapsed="false">
      <c r="A3147" s="22" t="n">
        <v>3146</v>
      </c>
      <c r="B3147" s="180"/>
      <c r="C3147" s="22"/>
      <c r="D3147" s="22"/>
      <c r="E3147" s="22"/>
      <c r="F3147" s="22"/>
      <c r="G3147" s="22"/>
      <c r="H3147" s="183"/>
      <c r="I3147" s="183"/>
      <c r="J3147" s="22"/>
      <c r="K3147" s="191" t="e">
        <f aca="false">VLOOKUP('Altri Costi'!J3147,Legenda!$D$1:$F$258,2)</f>
        <v>#N/A</v>
      </c>
      <c r="L3147" s="22"/>
      <c r="M3147" s="22"/>
      <c r="N3147" s="203"/>
      <c r="O3147" s="183"/>
      <c r="P3147" s="22"/>
      <c r="Q3147" s="203"/>
      <c r="R3147" s="183"/>
      <c r="S3147" s="184" t="n">
        <f aca="false">'Piano Finanziario Annuale'!$F$6</f>
        <v>0</v>
      </c>
      <c r="T3147" s="185" t="n">
        <v>0</v>
      </c>
      <c r="U3147" s="186"/>
      <c r="V3147" s="187" t="n">
        <f aca="false">(T3147*U3147)</f>
        <v>0</v>
      </c>
      <c r="W3147" s="185" t="n">
        <v>0</v>
      </c>
      <c r="X3147" s="185" t="n">
        <f aca="false">IF(OR(S3147="sì",S3147="forfettario 190"),SUM(T3147+W3147),SUM(T3147+V3147+W3147))</f>
        <v>0</v>
      </c>
      <c r="Y3147" s="205"/>
      <c r="Z3147" s="205"/>
      <c r="AA3147" s="206"/>
      <c r="AB3147" s="189" t="n">
        <f aca="false">IF(AA3147="SI",X3147,0)</f>
        <v>0</v>
      </c>
      <c r="AC3147" s="207"/>
      <c r="AD3147" s="207"/>
      <c r="AE3147" s="207"/>
      <c r="AF3147" s="207"/>
      <c r="AG3147" s="207"/>
      <c r="AH3147" s="208"/>
    </row>
    <row r="3148" customFormat="false" ht="13.5" hidden="false" customHeight="true" outlineLevel="0" collapsed="false">
      <c r="A3148" s="22" t="n">
        <v>3147</v>
      </c>
      <c r="B3148" s="180"/>
      <c r="C3148" s="22"/>
      <c r="D3148" s="22"/>
      <c r="E3148" s="22"/>
      <c r="F3148" s="22"/>
      <c r="G3148" s="22"/>
      <c r="H3148" s="183"/>
      <c r="I3148" s="183"/>
      <c r="J3148" s="22"/>
      <c r="K3148" s="191" t="e">
        <f aca="false">VLOOKUP('Altri Costi'!J3148,Legenda!$D$1:$F$258,2)</f>
        <v>#N/A</v>
      </c>
      <c r="L3148" s="22"/>
      <c r="M3148" s="22"/>
      <c r="N3148" s="203"/>
      <c r="O3148" s="183"/>
      <c r="P3148" s="22"/>
      <c r="Q3148" s="203"/>
      <c r="R3148" s="183"/>
      <c r="S3148" s="184" t="n">
        <f aca="false">'Piano Finanziario Annuale'!$F$6</f>
        <v>0</v>
      </c>
      <c r="T3148" s="185" t="n">
        <v>0</v>
      </c>
      <c r="U3148" s="186"/>
      <c r="V3148" s="187" t="n">
        <f aca="false">(T3148*U3148)</f>
        <v>0</v>
      </c>
      <c r="W3148" s="185" t="n">
        <v>0</v>
      </c>
      <c r="X3148" s="185" t="n">
        <f aca="false">IF(OR(S3148="sì",S3148="forfettario 190"),SUM(T3148+W3148),SUM(T3148+V3148+W3148))</f>
        <v>0</v>
      </c>
      <c r="Y3148" s="205"/>
      <c r="Z3148" s="205"/>
      <c r="AA3148" s="206"/>
      <c r="AB3148" s="189" t="n">
        <f aca="false">IF(AA3148="SI",X3148,0)</f>
        <v>0</v>
      </c>
      <c r="AC3148" s="207"/>
      <c r="AD3148" s="207"/>
      <c r="AE3148" s="207"/>
      <c r="AF3148" s="207"/>
      <c r="AG3148" s="207"/>
      <c r="AH3148" s="208"/>
    </row>
    <row r="3149" customFormat="false" ht="13.5" hidden="false" customHeight="true" outlineLevel="0" collapsed="false">
      <c r="A3149" s="22" t="n">
        <v>3148</v>
      </c>
      <c r="B3149" s="180"/>
      <c r="C3149" s="22"/>
      <c r="D3149" s="22"/>
      <c r="E3149" s="22"/>
      <c r="F3149" s="22"/>
      <c r="G3149" s="22"/>
      <c r="H3149" s="183"/>
      <c r="I3149" s="183"/>
      <c r="J3149" s="22"/>
      <c r="K3149" s="191" t="e">
        <f aca="false">VLOOKUP('Altri Costi'!J3149,Legenda!$D$1:$F$258,2)</f>
        <v>#N/A</v>
      </c>
      <c r="L3149" s="22"/>
      <c r="M3149" s="22"/>
      <c r="N3149" s="203"/>
      <c r="O3149" s="183"/>
      <c r="P3149" s="22"/>
      <c r="Q3149" s="203"/>
      <c r="R3149" s="183"/>
      <c r="S3149" s="184" t="n">
        <f aca="false">'Piano Finanziario Annuale'!$F$6</f>
        <v>0</v>
      </c>
      <c r="T3149" s="185" t="n">
        <v>0</v>
      </c>
      <c r="U3149" s="186"/>
      <c r="V3149" s="187" t="n">
        <f aca="false">(T3149*U3149)</f>
        <v>0</v>
      </c>
      <c r="W3149" s="185" t="n">
        <v>0</v>
      </c>
      <c r="X3149" s="185" t="n">
        <f aca="false">IF(OR(S3149="sì",S3149="forfettario 190"),SUM(T3149+W3149),SUM(T3149+V3149+W3149))</f>
        <v>0</v>
      </c>
      <c r="Y3149" s="205"/>
      <c r="Z3149" s="205"/>
      <c r="AA3149" s="206"/>
      <c r="AB3149" s="189" t="n">
        <f aca="false">IF(AA3149="SI",X3149,0)</f>
        <v>0</v>
      </c>
      <c r="AC3149" s="207"/>
      <c r="AD3149" s="207"/>
      <c r="AE3149" s="207"/>
      <c r="AF3149" s="207"/>
      <c r="AG3149" s="207"/>
      <c r="AH3149" s="208"/>
    </row>
    <row r="3150" customFormat="false" ht="13.5" hidden="false" customHeight="true" outlineLevel="0" collapsed="false">
      <c r="A3150" s="22" t="n">
        <v>3149</v>
      </c>
      <c r="B3150" s="180"/>
      <c r="C3150" s="22"/>
      <c r="D3150" s="22"/>
      <c r="E3150" s="22"/>
      <c r="F3150" s="22"/>
      <c r="G3150" s="22"/>
      <c r="H3150" s="183"/>
      <c r="I3150" s="183"/>
      <c r="J3150" s="22"/>
      <c r="K3150" s="191" t="e">
        <f aca="false">VLOOKUP('Altri Costi'!J3150,Legenda!$D$1:$F$258,2)</f>
        <v>#N/A</v>
      </c>
      <c r="L3150" s="22"/>
      <c r="M3150" s="22"/>
      <c r="N3150" s="203"/>
      <c r="O3150" s="183"/>
      <c r="P3150" s="22"/>
      <c r="Q3150" s="203"/>
      <c r="R3150" s="183"/>
      <c r="S3150" s="184" t="n">
        <f aca="false">'Piano Finanziario Annuale'!$F$6</f>
        <v>0</v>
      </c>
      <c r="T3150" s="185" t="n">
        <v>0</v>
      </c>
      <c r="U3150" s="186"/>
      <c r="V3150" s="187" t="n">
        <f aca="false">(T3150*U3150)</f>
        <v>0</v>
      </c>
      <c r="W3150" s="185" t="n">
        <v>0</v>
      </c>
      <c r="X3150" s="185" t="n">
        <f aca="false">IF(OR(S3150="sì",S3150="forfettario 190"),SUM(T3150+W3150),SUM(T3150+V3150+W3150))</f>
        <v>0</v>
      </c>
      <c r="Y3150" s="205"/>
      <c r="Z3150" s="205"/>
      <c r="AA3150" s="206"/>
      <c r="AB3150" s="189" t="n">
        <f aca="false">IF(AA3150="SI",X3150,0)</f>
        <v>0</v>
      </c>
      <c r="AC3150" s="207"/>
      <c r="AD3150" s="207"/>
      <c r="AE3150" s="207"/>
      <c r="AF3150" s="207"/>
      <c r="AG3150" s="207"/>
      <c r="AH3150" s="208"/>
    </row>
    <row r="3151" customFormat="false" ht="13.5" hidden="false" customHeight="true" outlineLevel="0" collapsed="false">
      <c r="A3151" s="22" t="n">
        <v>3150</v>
      </c>
      <c r="B3151" s="180"/>
      <c r="C3151" s="22"/>
      <c r="D3151" s="22"/>
      <c r="E3151" s="22"/>
      <c r="F3151" s="22"/>
      <c r="G3151" s="22"/>
      <c r="H3151" s="183"/>
      <c r="I3151" s="183"/>
      <c r="J3151" s="22"/>
      <c r="K3151" s="191" t="e">
        <f aca="false">VLOOKUP('Altri Costi'!J3151,Legenda!$D$1:$F$258,2)</f>
        <v>#N/A</v>
      </c>
      <c r="L3151" s="22"/>
      <c r="M3151" s="22"/>
      <c r="N3151" s="203"/>
      <c r="O3151" s="183"/>
      <c r="P3151" s="22"/>
      <c r="Q3151" s="203"/>
      <c r="R3151" s="183"/>
      <c r="S3151" s="184" t="n">
        <f aca="false">'Piano Finanziario Annuale'!$F$6</f>
        <v>0</v>
      </c>
      <c r="T3151" s="185" t="n">
        <v>0</v>
      </c>
      <c r="U3151" s="186"/>
      <c r="V3151" s="187" t="n">
        <f aca="false">(T3151*U3151)</f>
        <v>0</v>
      </c>
      <c r="W3151" s="185" t="n">
        <v>0</v>
      </c>
      <c r="X3151" s="185" t="n">
        <f aca="false">IF(OR(S3151="sì",S3151="forfettario 190"),SUM(T3151+W3151),SUM(T3151+V3151+W3151))</f>
        <v>0</v>
      </c>
      <c r="Y3151" s="205"/>
      <c r="Z3151" s="205"/>
      <c r="AA3151" s="206"/>
      <c r="AB3151" s="189" t="n">
        <f aca="false">IF(AA3151="SI",X3151,0)</f>
        <v>0</v>
      </c>
      <c r="AC3151" s="207"/>
      <c r="AD3151" s="207"/>
      <c r="AE3151" s="207"/>
      <c r="AF3151" s="207"/>
      <c r="AG3151" s="207"/>
      <c r="AH3151" s="208"/>
    </row>
    <row r="3152" customFormat="false" ht="13.5" hidden="false" customHeight="true" outlineLevel="0" collapsed="false">
      <c r="A3152" s="22" t="n">
        <v>3151</v>
      </c>
      <c r="B3152" s="180"/>
      <c r="C3152" s="22"/>
      <c r="D3152" s="22"/>
      <c r="E3152" s="22"/>
      <c r="F3152" s="22"/>
      <c r="G3152" s="22"/>
      <c r="H3152" s="183"/>
      <c r="I3152" s="183"/>
      <c r="J3152" s="22"/>
      <c r="K3152" s="191" t="e">
        <f aca="false">VLOOKUP('Altri Costi'!J3152,Legenda!$D$1:$F$258,2)</f>
        <v>#N/A</v>
      </c>
      <c r="L3152" s="22"/>
      <c r="M3152" s="22"/>
      <c r="N3152" s="203"/>
      <c r="O3152" s="183"/>
      <c r="P3152" s="22"/>
      <c r="Q3152" s="203"/>
      <c r="R3152" s="183"/>
      <c r="S3152" s="184" t="n">
        <f aca="false">'Piano Finanziario Annuale'!$F$6</f>
        <v>0</v>
      </c>
      <c r="T3152" s="185" t="n">
        <v>0</v>
      </c>
      <c r="U3152" s="186"/>
      <c r="V3152" s="187" t="n">
        <f aca="false">(T3152*U3152)</f>
        <v>0</v>
      </c>
      <c r="W3152" s="185" t="n">
        <v>0</v>
      </c>
      <c r="X3152" s="185" t="n">
        <f aca="false">IF(OR(S3152="sì",S3152="forfettario 190"),SUM(T3152+W3152),SUM(T3152+V3152+W3152))</f>
        <v>0</v>
      </c>
      <c r="Y3152" s="205"/>
      <c r="Z3152" s="205"/>
      <c r="AA3152" s="206"/>
      <c r="AB3152" s="189" t="n">
        <f aca="false">IF(AA3152="SI",X3152,0)</f>
        <v>0</v>
      </c>
      <c r="AC3152" s="207"/>
      <c r="AD3152" s="207"/>
      <c r="AE3152" s="207"/>
      <c r="AF3152" s="207"/>
      <c r="AG3152" s="207"/>
      <c r="AH3152" s="208"/>
    </row>
    <row r="3153" customFormat="false" ht="13.5" hidden="false" customHeight="true" outlineLevel="0" collapsed="false">
      <c r="A3153" s="22" t="n">
        <v>3152</v>
      </c>
      <c r="B3153" s="180"/>
      <c r="C3153" s="22"/>
      <c r="D3153" s="22"/>
      <c r="E3153" s="22"/>
      <c r="F3153" s="22"/>
      <c r="G3153" s="22"/>
      <c r="H3153" s="183"/>
      <c r="I3153" s="183"/>
      <c r="J3153" s="22"/>
      <c r="K3153" s="191" t="e">
        <f aca="false">VLOOKUP('Altri Costi'!J3153,Legenda!$D$1:$F$258,2)</f>
        <v>#N/A</v>
      </c>
      <c r="L3153" s="22"/>
      <c r="M3153" s="22"/>
      <c r="N3153" s="203"/>
      <c r="O3153" s="183"/>
      <c r="P3153" s="22"/>
      <c r="Q3153" s="203"/>
      <c r="R3153" s="183"/>
      <c r="S3153" s="184" t="n">
        <f aca="false">'Piano Finanziario Annuale'!$F$6</f>
        <v>0</v>
      </c>
      <c r="T3153" s="185" t="n">
        <v>0</v>
      </c>
      <c r="U3153" s="186"/>
      <c r="V3153" s="187" t="n">
        <f aca="false">(T3153*U3153)</f>
        <v>0</v>
      </c>
      <c r="W3153" s="185" t="n">
        <v>0</v>
      </c>
      <c r="X3153" s="185" t="n">
        <f aca="false">IF(OR(S3153="sì",S3153="forfettario 190"),SUM(T3153+W3153),SUM(T3153+V3153+W3153))</f>
        <v>0</v>
      </c>
      <c r="Y3153" s="205"/>
      <c r="Z3153" s="205"/>
      <c r="AA3153" s="206"/>
      <c r="AB3153" s="189" t="n">
        <f aca="false">IF(AA3153="SI",X3153,0)</f>
        <v>0</v>
      </c>
      <c r="AC3153" s="207"/>
      <c r="AD3153" s="207"/>
      <c r="AE3153" s="207"/>
      <c r="AF3153" s="207"/>
      <c r="AG3153" s="207"/>
      <c r="AH3153" s="208"/>
    </row>
    <row r="3154" customFormat="false" ht="13.5" hidden="false" customHeight="true" outlineLevel="0" collapsed="false">
      <c r="A3154" s="22" t="n">
        <v>3153</v>
      </c>
      <c r="B3154" s="180"/>
      <c r="C3154" s="22"/>
      <c r="D3154" s="22"/>
      <c r="E3154" s="22"/>
      <c r="F3154" s="22"/>
      <c r="G3154" s="22"/>
      <c r="H3154" s="183"/>
      <c r="I3154" s="183"/>
      <c r="J3154" s="22"/>
      <c r="K3154" s="191" t="e">
        <f aca="false">VLOOKUP('Altri Costi'!J3154,Legenda!$D$1:$F$258,2)</f>
        <v>#N/A</v>
      </c>
      <c r="L3154" s="22"/>
      <c r="M3154" s="22"/>
      <c r="N3154" s="203"/>
      <c r="O3154" s="183"/>
      <c r="P3154" s="22"/>
      <c r="Q3154" s="203"/>
      <c r="R3154" s="183"/>
      <c r="S3154" s="184" t="n">
        <f aca="false">'Piano Finanziario Annuale'!$F$6</f>
        <v>0</v>
      </c>
      <c r="T3154" s="185" t="n">
        <v>0</v>
      </c>
      <c r="U3154" s="186"/>
      <c r="V3154" s="187" t="n">
        <f aca="false">(T3154*U3154)</f>
        <v>0</v>
      </c>
      <c r="W3154" s="185" t="n">
        <v>0</v>
      </c>
      <c r="X3154" s="185" t="n">
        <f aca="false">IF(OR(S3154="sì",S3154="forfettario 190"),SUM(T3154+W3154),SUM(T3154+V3154+W3154))</f>
        <v>0</v>
      </c>
      <c r="Y3154" s="205"/>
      <c r="Z3154" s="205"/>
      <c r="AA3154" s="206"/>
      <c r="AB3154" s="189" t="n">
        <f aca="false">IF(AA3154="SI",X3154,0)</f>
        <v>0</v>
      </c>
      <c r="AC3154" s="207"/>
      <c r="AD3154" s="207"/>
      <c r="AE3154" s="207"/>
      <c r="AF3154" s="207"/>
      <c r="AG3154" s="207"/>
      <c r="AH3154" s="208"/>
    </row>
    <row r="3155" customFormat="false" ht="13.5" hidden="false" customHeight="true" outlineLevel="0" collapsed="false">
      <c r="A3155" s="22" t="n">
        <v>3154</v>
      </c>
      <c r="B3155" s="180"/>
      <c r="C3155" s="22"/>
      <c r="D3155" s="22"/>
      <c r="E3155" s="22"/>
      <c r="F3155" s="22"/>
      <c r="G3155" s="22"/>
      <c r="H3155" s="183"/>
      <c r="I3155" s="183"/>
      <c r="J3155" s="22"/>
      <c r="K3155" s="191" t="e">
        <f aca="false">VLOOKUP('Altri Costi'!J3155,Legenda!$D$1:$F$258,2)</f>
        <v>#N/A</v>
      </c>
      <c r="L3155" s="22"/>
      <c r="M3155" s="22"/>
      <c r="N3155" s="203"/>
      <c r="O3155" s="183"/>
      <c r="P3155" s="22"/>
      <c r="Q3155" s="203"/>
      <c r="R3155" s="183"/>
      <c r="S3155" s="184" t="n">
        <f aca="false">'Piano Finanziario Annuale'!$F$6</f>
        <v>0</v>
      </c>
      <c r="T3155" s="185" t="n">
        <v>0</v>
      </c>
      <c r="U3155" s="186"/>
      <c r="V3155" s="187" t="n">
        <f aca="false">(T3155*U3155)</f>
        <v>0</v>
      </c>
      <c r="W3155" s="185" t="n">
        <v>0</v>
      </c>
      <c r="X3155" s="185" t="n">
        <f aca="false">IF(OR(S3155="sì",S3155="forfettario 190"),SUM(T3155+W3155),SUM(T3155+V3155+W3155))</f>
        <v>0</v>
      </c>
      <c r="Y3155" s="205"/>
      <c r="Z3155" s="205"/>
      <c r="AA3155" s="206"/>
      <c r="AB3155" s="189" t="n">
        <f aca="false">IF(AA3155="SI",X3155,0)</f>
        <v>0</v>
      </c>
      <c r="AC3155" s="207"/>
      <c r="AD3155" s="207"/>
      <c r="AE3155" s="207"/>
      <c r="AF3155" s="207"/>
      <c r="AG3155" s="207"/>
      <c r="AH3155" s="208"/>
    </row>
    <row r="3156" customFormat="false" ht="13.5" hidden="false" customHeight="true" outlineLevel="0" collapsed="false">
      <c r="A3156" s="22" t="n">
        <v>3155</v>
      </c>
      <c r="B3156" s="180"/>
      <c r="C3156" s="22"/>
      <c r="D3156" s="22"/>
      <c r="E3156" s="22"/>
      <c r="F3156" s="22"/>
      <c r="G3156" s="22"/>
      <c r="H3156" s="183"/>
      <c r="I3156" s="183"/>
      <c r="J3156" s="22"/>
      <c r="K3156" s="191" t="e">
        <f aca="false">VLOOKUP('Altri Costi'!J3156,Legenda!$D$1:$F$258,2)</f>
        <v>#N/A</v>
      </c>
      <c r="L3156" s="22"/>
      <c r="M3156" s="22"/>
      <c r="N3156" s="203"/>
      <c r="O3156" s="183"/>
      <c r="P3156" s="22"/>
      <c r="Q3156" s="203"/>
      <c r="R3156" s="183"/>
      <c r="S3156" s="184" t="n">
        <f aca="false">'Piano Finanziario Annuale'!$F$6</f>
        <v>0</v>
      </c>
      <c r="T3156" s="185" t="n">
        <v>0</v>
      </c>
      <c r="U3156" s="186"/>
      <c r="V3156" s="187" t="n">
        <f aca="false">(T3156*U3156)</f>
        <v>0</v>
      </c>
      <c r="W3156" s="185" t="n">
        <v>0</v>
      </c>
      <c r="X3156" s="185" t="n">
        <f aca="false">IF(OR(S3156="sì",S3156="forfettario 190"),SUM(T3156+W3156),SUM(T3156+V3156+W3156))</f>
        <v>0</v>
      </c>
      <c r="Y3156" s="205"/>
      <c r="Z3156" s="205"/>
      <c r="AA3156" s="206"/>
      <c r="AB3156" s="189" t="n">
        <f aca="false">IF(AA3156="SI",X3156,0)</f>
        <v>0</v>
      </c>
      <c r="AC3156" s="207"/>
      <c r="AD3156" s="207"/>
      <c r="AE3156" s="207"/>
      <c r="AF3156" s="207"/>
      <c r="AG3156" s="207"/>
      <c r="AH3156" s="208"/>
    </row>
    <row r="3157" customFormat="false" ht="13.5" hidden="false" customHeight="true" outlineLevel="0" collapsed="false">
      <c r="A3157" s="22" t="n">
        <v>3156</v>
      </c>
      <c r="B3157" s="180"/>
      <c r="C3157" s="22"/>
      <c r="D3157" s="22"/>
      <c r="E3157" s="22"/>
      <c r="F3157" s="22"/>
      <c r="G3157" s="22"/>
      <c r="H3157" s="183"/>
      <c r="I3157" s="183"/>
      <c r="J3157" s="22"/>
      <c r="K3157" s="191" t="e">
        <f aca="false">VLOOKUP('Altri Costi'!J3157,Legenda!$D$1:$F$258,2)</f>
        <v>#N/A</v>
      </c>
      <c r="L3157" s="22"/>
      <c r="M3157" s="22"/>
      <c r="N3157" s="203"/>
      <c r="O3157" s="183"/>
      <c r="P3157" s="22"/>
      <c r="Q3157" s="203"/>
      <c r="R3157" s="183"/>
      <c r="S3157" s="184" t="n">
        <f aca="false">'Piano Finanziario Annuale'!$F$6</f>
        <v>0</v>
      </c>
      <c r="T3157" s="185" t="n">
        <v>0</v>
      </c>
      <c r="U3157" s="186"/>
      <c r="V3157" s="187" t="n">
        <f aca="false">(T3157*U3157)</f>
        <v>0</v>
      </c>
      <c r="W3157" s="185" t="n">
        <v>0</v>
      </c>
      <c r="X3157" s="185" t="n">
        <f aca="false">IF(OR(S3157="sì",S3157="forfettario 190"),SUM(T3157+W3157),SUM(T3157+V3157+W3157))</f>
        <v>0</v>
      </c>
      <c r="Y3157" s="205"/>
      <c r="Z3157" s="205"/>
      <c r="AA3157" s="206"/>
      <c r="AB3157" s="189" t="n">
        <f aca="false">IF(AA3157="SI",X3157,0)</f>
        <v>0</v>
      </c>
      <c r="AC3157" s="207"/>
      <c r="AD3157" s="207"/>
      <c r="AE3157" s="207"/>
      <c r="AF3157" s="207"/>
      <c r="AG3157" s="207"/>
      <c r="AH3157" s="208"/>
    </row>
    <row r="3158" customFormat="false" ht="13.5" hidden="false" customHeight="true" outlineLevel="0" collapsed="false">
      <c r="A3158" s="22" t="n">
        <v>3157</v>
      </c>
      <c r="B3158" s="180"/>
      <c r="C3158" s="22"/>
      <c r="D3158" s="22"/>
      <c r="E3158" s="22"/>
      <c r="F3158" s="22"/>
      <c r="G3158" s="22"/>
      <c r="H3158" s="183"/>
      <c r="I3158" s="183"/>
      <c r="J3158" s="22"/>
      <c r="K3158" s="191" t="e">
        <f aca="false">VLOOKUP('Altri Costi'!J3158,Legenda!$D$1:$F$258,2)</f>
        <v>#N/A</v>
      </c>
      <c r="L3158" s="22"/>
      <c r="M3158" s="22"/>
      <c r="N3158" s="203"/>
      <c r="O3158" s="183"/>
      <c r="P3158" s="22"/>
      <c r="Q3158" s="203"/>
      <c r="R3158" s="183"/>
      <c r="S3158" s="184" t="n">
        <f aca="false">'Piano Finanziario Annuale'!$F$6</f>
        <v>0</v>
      </c>
      <c r="T3158" s="185" t="n">
        <v>0</v>
      </c>
      <c r="U3158" s="186"/>
      <c r="V3158" s="187" t="n">
        <f aca="false">(T3158*U3158)</f>
        <v>0</v>
      </c>
      <c r="W3158" s="185" t="n">
        <v>0</v>
      </c>
      <c r="X3158" s="185" t="n">
        <f aca="false">IF(OR(S3158="sì",S3158="forfettario 190"),SUM(T3158+W3158),SUM(T3158+V3158+W3158))</f>
        <v>0</v>
      </c>
      <c r="Y3158" s="205"/>
      <c r="Z3158" s="205"/>
      <c r="AA3158" s="206"/>
      <c r="AB3158" s="189" t="n">
        <f aca="false">IF(AA3158="SI",X3158,0)</f>
        <v>0</v>
      </c>
      <c r="AC3158" s="207"/>
      <c r="AD3158" s="207"/>
      <c r="AE3158" s="207"/>
      <c r="AF3158" s="207"/>
      <c r="AG3158" s="207"/>
      <c r="AH3158" s="208"/>
    </row>
    <row r="3159" customFormat="false" ht="13.5" hidden="false" customHeight="true" outlineLevel="0" collapsed="false">
      <c r="A3159" s="22" t="n">
        <v>3158</v>
      </c>
      <c r="B3159" s="180"/>
      <c r="C3159" s="22"/>
      <c r="D3159" s="22"/>
      <c r="E3159" s="22"/>
      <c r="F3159" s="22"/>
      <c r="G3159" s="22"/>
      <c r="H3159" s="183"/>
      <c r="I3159" s="183"/>
      <c r="J3159" s="22"/>
      <c r="K3159" s="191" t="e">
        <f aca="false">VLOOKUP('Altri Costi'!J3159,Legenda!$D$1:$F$258,2)</f>
        <v>#N/A</v>
      </c>
      <c r="L3159" s="22"/>
      <c r="M3159" s="22"/>
      <c r="N3159" s="203"/>
      <c r="O3159" s="183"/>
      <c r="P3159" s="22"/>
      <c r="Q3159" s="203"/>
      <c r="R3159" s="183"/>
      <c r="S3159" s="184" t="n">
        <f aca="false">'Piano Finanziario Annuale'!$F$6</f>
        <v>0</v>
      </c>
      <c r="T3159" s="185" t="n">
        <v>0</v>
      </c>
      <c r="U3159" s="186"/>
      <c r="V3159" s="187" t="n">
        <f aca="false">(T3159*U3159)</f>
        <v>0</v>
      </c>
      <c r="W3159" s="185" t="n">
        <v>0</v>
      </c>
      <c r="X3159" s="185" t="n">
        <f aca="false">IF(OR(S3159="sì",S3159="forfettario 190"),SUM(T3159+W3159),SUM(T3159+V3159+W3159))</f>
        <v>0</v>
      </c>
      <c r="Y3159" s="205"/>
      <c r="Z3159" s="205"/>
      <c r="AA3159" s="206"/>
      <c r="AB3159" s="189" t="n">
        <f aca="false">IF(AA3159="SI",X3159,0)</f>
        <v>0</v>
      </c>
      <c r="AC3159" s="207"/>
      <c r="AD3159" s="207"/>
      <c r="AE3159" s="207"/>
      <c r="AF3159" s="207"/>
      <c r="AG3159" s="207"/>
      <c r="AH3159" s="208"/>
    </row>
    <row r="3160" customFormat="false" ht="13.5" hidden="false" customHeight="true" outlineLevel="0" collapsed="false">
      <c r="A3160" s="22" t="n">
        <v>3159</v>
      </c>
      <c r="B3160" s="180"/>
      <c r="C3160" s="22"/>
      <c r="D3160" s="22"/>
      <c r="E3160" s="22"/>
      <c r="F3160" s="22"/>
      <c r="G3160" s="22"/>
      <c r="H3160" s="183"/>
      <c r="I3160" s="183"/>
      <c r="J3160" s="22"/>
      <c r="K3160" s="191" t="e">
        <f aca="false">VLOOKUP('Altri Costi'!J3160,Legenda!$D$1:$F$258,2)</f>
        <v>#N/A</v>
      </c>
      <c r="L3160" s="22"/>
      <c r="M3160" s="22"/>
      <c r="N3160" s="203"/>
      <c r="O3160" s="183"/>
      <c r="P3160" s="22"/>
      <c r="Q3160" s="203"/>
      <c r="R3160" s="183"/>
      <c r="S3160" s="184" t="n">
        <f aca="false">'Piano Finanziario Annuale'!$F$6</f>
        <v>0</v>
      </c>
      <c r="T3160" s="185" t="n">
        <v>0</v>
      </c>
      <c r="U3160" s="186"/>
      <c r="V3160" s="187" t="n">
        <f aca="false">(T3160*U3160)</f>
        <v>0</v>
      </c>
      <c r="W3160" s="185" t="n">
        <v>0</v>
      </c>
      <c r="X3160" s="185" t="n">
        <f aca="false">IF(OR(S3160="sì",S3160="forfettario 190"),SUM(T3160+W3160),SUM(T3160+V3160+W3160))</f>
        <v>0</v>
      </c>
      <c r="Y3160" s="205"/>
      <c r="Z3160" s="205"/>
      <c r="AA3160" s="206"/>
      <c r="AB3160" s="189" t="n">
        <f aca="false">IF(AA3160="SI",X3160,0)</f>
        <v>0</v>
      </c>
      <c r="AC3160" s="207"/>
      <c r="AD3160" s="207"/>
      <c r="AE3160" s="207"/>
      <c r="AF3160" s="207"/>
      <c r="AG3160" s="207"/>
      <c r="AH3160" s="208"/>
    </row>
    <row r="3161" customFormat="false" ht="13.5" hidden="false" customHeight="true" outlineLevel="0" collapsed="false">
      <c r="A3161" s="22" t="n">
        <v>3160</v>
      </c>
      <c r="B3161" s="180"/>
      <c r="C3161" s="22"/>
      <c r="D3161" s="22"/>
      <c r="E3161" s="22"/>
      <c r="F3161" s="22"/>
      <c r="G3161" s="22"/>
      <c r="H3161" s="183"/>
      <c r="I3161" s="183"/>
      <c r="J3161" s="22"/>
      <c r="K3161" s="191" t="e">
        <f aca="false">VLOOKUP('Altri Costi'!J3161,Legenda!$D$1:$F$258,2)</f>
        <v>#N/A</v>
      </c>
      <c r="L3161" s="22"/>
      <c r="M3161" s="22"/>
      <c r="N3161" s="203"/>
      <c r="O3161" s="183"/>
      <c r="P3161" s="22"/>
      <c r="Q3161" s="203"/>
      <c r="R3161" s="183"/>
      <c r="S3161" s="184" t="n">
        <f aca="false">'Piano Finanziario Annuale'!$F$6</f>
        <v>0</v>
      </c>
      <c r="T3161" s="185" t="n">
        <v>0</v>
      </c>
      <c r="U3161" s="186"/>
      <c r="V3161" s="187" t="n">
        <f aca="false">(T3161*U3161)</f>
        <v>0</v>
      </c>
      <c r="W3161" s="185" t="n">
        <v>0</v>
      </c>
      <c r="X3161" s="185" t="n">
        <f aca="false">IF(OR(S3161="sì",S3161="forfettario 190"),SUM(T3161+W3161),SUM(T3161+V3161+W3161))</f>
        <v>0</v>
      </c>
      <c r="Y3161" s="205"/>
      <c r="Z3161" s="205"/>
      <c r="AA3161" s="206"/>
      <c r="AB3161" s="189" t="n">
        <f aca="false">IF(AA3161="SI",X3161,0)</f>
        <v>0</v>
      </c>
      <c r="AC3161" s="207"/>
      <c r="AD3161" s="207"/>
      <c r="AE3161" s="207"/>
      <c r="AF3161" s="207"/>
      <c r="AG3161" s="207"/>
      <c r="AH3161" s="208"/>
    </row>
    <row r="3162" customFormat="false" ht="13.5" hidden="false" customHeight="true" outlineLevel="0" collapsed="false">
      <c r="A3162" s="22" t="n">
        <v>3161</v>
      </c>
      <c r="B3162" s="180"/>
      <c r="C3162" s="22"/>
      <c r="D3162" s="22"/>
      <c r="E3162" s="22"/>
      <c r="F3162" s="22"/>
      <c r="G3162" s="22"/>
      <c r="H3162" s="183"/>
      <c r="I3162" s="183"/>
      <c r="J3162" s="22"/>
      <c r="K3162" s="191" t="e">
        <f aca="false">VLOOKUP('Altri Costi'!J3162,Legenda!$D$1:$F$258,2)</f>
        <v>#N/A</v>
      </c>
      <c r="L3162" s="22"/>
      <c r="M3162" s="22"/>
      <c r="N3162" s="203"/>
      <c r="O3162" s="183"/>
      <c r="P3162" s="22"/>
      <c r="Q3162" s="203"/>
      <c r="R3162" s="183"/>
      <c r="S3162" s="184" t="n">
        <f aca="false">'Piano Finanziario Annuale'!$F$6</f>
        <v>0</v>
      </c>
      <c r="T3162" s="185" t="n">
        <v>0</v>
      </c>
      <c r="U3162" s="186"/>
      <c r="V3162" s="187" t="n">
        <f aca="false">(T3162*U3162)</f>
        <v>0</v>
      </c>
      <c r="W3162" s="185" t="n">
        <v>0</v>
      </c>
      <c r="X3162" s="185" t="n">
        <f aca="false">IF(OR(S3162="sì",S3162="forfettario 190"),SUM(T3162+W3162),SUM(T3162+V3162+W3162))</f>
        <v>0</v>
      </c>
      <c r="Y3162" s="205"/>
      <c r="Z3162" s="205"/>
      <c r="AA3162" s="206"/>
      <c r="AB3162" s="189" t="n">
        <f aca="false">IF(AA3162="SI",X3162,0)</f>
        <v>0</v>
      </c>
      <c r="AC3162" s="207"/>
      <c r="AD3162" s="207"/>
      <c r="AE3162" s="207"/>
      <c r="AF3162" s="207"/>
      <c r="AG3162" s="207"/>
      <c r="AH3162" s="208"/>
    </row>
    <row r="3163" customFormat="false" ht="13.5" hidden="false" customHeight="true" outlineLevel="0" collapsed="false">
      <c r="A3163" s="22" t="n">
        <v>3162</v>
      </c>
      <c r="B3163" s="180"/>
      <c r="C3163" s="22"/>
      <c r="D3163" s="22"/>
      <c r="E3163" s="22"/>
      <c r="F3163" s="22"/>
      <c r="G3163" s="22"/>
      <c r="H3163" s="183"/>
      <c r="I3163" s="183"/>
      <c r="J3163" s="22"/>
      <c r="K3163" s="191" t="e">
        <f aca="false">VLOOKUP('Altri Costi'!J3163,Legenda!$D$1:$F$258,2)</f>
        <v>#N/A</v>
      </c>
      <c r="L3163" s="22"/>
      <c r="M3163" s="22"/>
      <c r="N3163" s="203"/>
      <c r="O3163" s="183"/>
      <c r="P3163" s="22"/>
      <c r="Q3163" s="203"/>
      <c r="R3163" s="183"/>
      <c r="S3163" s="184" t="n">
        <f aca="false">'Piano Finanziario Annuale'!$F$6</f>
        <v>0</v>
      </c>
      <c r="T3163" s="185" t="n">
        <v>0</v>
      </c>
      <c r="U3163" s="186"/>
      <c r="V3163" s="187" t="n">
        <f aca="false">(T3163*U3163)</f>
        <v>0</v>
      </c>
      <c r="W3163" s="185" t="n">
        <v>0</v>
      </c>
      <c r="X3163" s="185" t="n">
        <f aca="false">IF(OR(S3163="sì",S3163="forfettario 190"),SUM(T3163+W3163),SUM(T3163+V3163+W3163))</f>
        <v>0</v>
      </c>
      <c r="Y3163" s="205"/>
      <c r="Z3163" s="205"/>
      <c r="AA3163" s="206"/>
      <c r="AB3163" s="189" t="n">
        <f aca="false">IF(AA3163="SI",X3163,0)</f>
        <v>0</v>
      </c>
      <c r="AC3163" s="207"/>
      <c r="AD3163" s="207"/>
      <c r="AE3163" s="207"/>
      <c r="AF3163" s="207"/>
      <c r="AG3163" s="207"/>
      <c r="AH3163" s="208"/>
    </row>
    <row r="3164" customFormat="false" ht="13.5" hidden="false" customHeight="true" outlineLevel="0" collapsed="false">
      <c r="A3164" s="22" t="n">
        <v>3163</v>
      </c>
      <c r="B3164" s="180"/>
      <c r="C3164" s="22"/>
      <c r="D3164" s="22"/>
      <c r="E3164" s="22"/>
      <c r="F3164" s="22"/>
      <c r="G3164" s="22"/>
      <c r="H3164" s="183"/>
      <c r="I3164" s="183"/>
      <c r="J3164" s="22"/>
      <c r="K3164" s="191" t="e">
        <f aca="false">VLOOKUP('Altri Costi'!J3164,Legenda!$D$1:$F$258,2)</f>
        <v>#N/A</v>
      </c>
      <c r="L3164" s="22"/>
      <c r="M3164" s="22"/>
      <c r="N3164" s="203"/>
      <c r="O3164" s="183"/>
      <c r="P3164" s="22"/>
      <c r="Q3164" s="203"/>
      <c r="R3164" s="183"/>
      <c r="S3164" s="184" t="n">
        <f aca="false">'Piano Finanziario Annuale'!$F$6</f>
        <v>0</v>
      </c>
      <c r="T3164" s="185" t="n">
        <v>0</v>
      </c>
      <c r="U3164" s="186"/>
      <c r="V3164" s="187" t="n">
        <f aca="false">(T3164*U3164)</f>
        <v>0</v>
      </c>
      <c r="W3164" s="185" t="n">
        <v>0</v>
      </c>
      <c r="X3164" s="185" t="n">
        <f aca="false">IF(OR(S3164="sì",S3164="forfettario 190"),SUM(T3164+W3164),SUM(T3164+V3164+W3164))</f>
        <v>0</v>
      </c>
      <c r="Y3164" s="205"/>
      <c r="Z3164" s="205"/>
      <c r="AA3164" s="206"/>
      <c r="AB3164" s="189" t="n">
        <f aca="false">IF(AA3164="SI",X3164,0)</f>
        <v>0</v>
      </c>
      <c r="AC3164" s="207"/>
      <c r="AD3164" s="207"/>
      <c r="AE3164" s="207"/>
      <c r="AF3164" s="207"/>
      <c r="AG3164" s="207"/>
      <c r="AH3164" s="208"/>
    </row>
    <row r="3165" customFormat="false" ht="13.5" hidden="false" customHeight="true" outlineLevel="0" collapsed="false">
      <c r="A3165" s="22" t="n">
        <v>3164</v>
      </c>
      <c r="B3165" s="180"/>
      <c r="C3165" s="22"/>
      <c r="D3165" s="22"/>
      <c r="E3165" s="22"/>
      <c r="F3165" s="22"/>
      <c r="G3165" s="22"/>
      <c r="H3165" s="183"/>
      <c r="I3165" s="183"/>
      <c r="J3165" s="22"/>
      <c r="K3165" s="191" t="e">
        <f aca="false">VLOOKUP('Altri Costi'!J3165,Legenda!$D$1:$F$258,2)</f>
        <v>#N/A</v>
      </c>
      <c r="L3165" s="22"/>
      <c r="M3165" s="22"/>
      <c r="N3165" s="203"/>
      <c r="O3165" s="183"/>
      <c r="P3165" s="22"/>
      <c r="Q3165" s="203"/>
      <c r="R3165" s="183"/>
      <c r="S3165" s="184" t="n">
        <f aca="false">'Piano Finanziario Annuale'!$F$6</f>
        <v>0</v>
      </c>
      <c r="T3165" s="185" t="n">
        <v>0</v>
      </c>
      <c r="U3165" s="186"/>
      <c r="V3165" s="187" t="n">
        <f aca="false">(T3165*U3165)</f>
        <v>0</v>
      </c>
      <c r="W3165" s="185" t="n">
        <v>0</v>
      </c>
      <c r="X3165" s="185" t="n">
        <f aca="false">IF(OR(S3165="sì",S3165="forfettario 190"),SUM(T3165+W3165),SUM(T3165+V3165+W3165))</f>
        <v>0</v>
      </c>
      <c r="Y3165" s="205"/>
      <c r="Z3165" s="205"/>
      <c r="AA3165" s="206"/>
      <c r="AB3165" s="189" t="n">
        <f aca="false">IF(AA3165="SI",X3165,0)</f>
        <v>0</v>
      </c>
      <c r="AC3165" s="207"/>
      <c r="AD3165" s="207"/>
      <c r="AE3165" s="207"/>
      <c r="AF3165" s="207"/>
      <c r="AG3165" s="207"/>
      <c r="AH3165" s="208"/>
    </row>
    <row r="3166" customFormat="false" ht="13.5" hidden="false" customHeight="true" outlineLevel="0" collapsed="false">
      <c r="A3166" s="22" t="n">
        <v>3165</v>
      </c>
      <c r="B3166" s="180"/>
      <c r="C3166" s="22"/>
      <c r="D3166" s="22"/>
      <c r="E3166" s="22"/>
      <c r="F3166" s="22"/>
      <c r="G3166" s="22"/>
      <c r="H3166" s="183"/>
      <c r="I3166" s="183"/>
      <c r="J3166" s="22"/>
      <c r="K3166" s="191" t="e">
        <f aca="false">VLOOKUP('Altri Costi'!J3166,Legenda!$D$1:$F$258,2)</f>
        <v>#N/A</v>
      </c>
      <c r="L3166" s="22"/>
      <c r="M3166" s="22"/>
      <c r="N3166" s="203"/>
      <c r="O3166" s="183"/>
      <c r="P3166" s="22"/>
      <c r="Q3166" s="203"/>
      <c r="R3166" s="183"/>
      <c r="S3166" s="184" t="n">
        <f aca="false">'Piano Finanziario Annuale'!$F$6</f>
        <v>0</v>
      </c>
      <c r="T3166" s="185" t="n">
        <v>0</v>
      </c>
      <c r="U3166" s="186"/>
      <c r="V3166" s="187" t="n">
        <f aca="false">(T3166*U3166)</f>
        <v>0</v>
      </c>
      <c r="W3166" s="185" t="n">
        <v>0</v>
      </c>
      <c r="X3166" s="185" t="n">
        <f aca="false">IF(OR(S3166="sì",S3166="forfettario 190"),SUM(T3166+W3166),SUM(T3166+V3166+W3166))</f>
        <v>0</v>
      </c>
      <c r="Y3166" s="205"/>
      <c r="Z3166" s="205"/>
      <c r="AA3166" s="206"/>
      <c r="AB3166" s="189" t="n">
        <f aca="false">IF(AA3166="SI",X3166,0)</f>
        <v>0</v>
      </c>
      <c r="AC3166" s="207"/>
      <c r="AD3166" s="207"/>
      <c r="AE3166" s="207"/>
      <c r="AF3166" s="207"/>
      <c r="AG3166" s="207"/>
      <c r="AH3166" s="208"/>
    </row>
    <row r="3167" customFormat="false" ht="13.5" hidden="false" customHeight="true" outlineLevel="0" collapsed="false">
      <c r="A3167" s="22" t="n">
        <v>3166</v>
      </c>
      <c r="B3167" s="180"/>
      <c r="C3167" s="22"/>
      <c r="D3167" s="22"/>
      <c r="E3167" s="22"/>
      <c r="F3167" s="22"/>
      <c r="G3167" s="22"/>
      <c r="H3167" s="183"/>
      <c r="I3167" s="183"/>
      <c r="J3167" s="22"/>
      <c r="K3167" s="191" t="e">
        <f aca="false">VLOOKUP('Altri Costi'!J3167,Legenda!$D$1:$F$258,2)</f>
        <v>#N/A</v>
      </c>
      <c r="L3167" s="22"/>
      <c r="M3167" s="22"/>
      <c r="N3167" s="203"/>
      <c r="O3167" s="183"/>
      <c r="P3167" s="22"/>
      <c r="Q3167" s="203"/>
      <c r="R3167" s="183"/>
      <c r="S3167" s="184" t="n">
        <f aca="false">'Piano Finanziario Annuale'!$F$6</f>
        <v>0</v>
      </c>
      <c r="T3167" s="185" t="n">
        <v>0</v>
      </c>
      <c r="U3167" s="186"/>
      <c r="V3167" s="187" t="n">
        <f aca="false">(T3167*U3167)</f>
        <v>0</v>
      </c>
      <c r="W3167" s="185" t="n">
        <v>0</v>
      </c>
      <c r="X3167" s="185" t="n">
        <f aca="false">IF(OR(S3167="sì",S3167="forfettario 190"),SUM(T3167+W3167),SUM(T3167+V3167+W3167))</f>
        <v>0</v>
      </c>
      <c r="Y3167" s="205"/>
      <c r="Z3167" s="205"/>
      <c r="AA3167" s="206"/>
      <c r="AB3167" s="189" t="n">
        <f aca="false">IF(AA3167="SI",X3167,0)</f>
        <v>0</v>
      </c>
      <c r="AC3167" s="207"/>
      <c r="AD3167" s="207"/>
      <c r="AE3167" s="207"/>
      <c r="AF3167" s="207"/>
      <c r="AG3167" s="207"/>
      <c r="AH3167" s="208"/>
    </row>
    <row r="3168" customFormat="false" ht="13.5" hidden="false" customHeight="true" outlineLevel="0" collapsed="false">
      <c r="A3168" s="22" t="n">
        <v>3167</v>
      </c>
      <c r="B3168" s="180"/>
      <c r="C3168" s="22"/>
      <c r="D3168" s="22"/>
      <c r="E3168" s="22"/>
      <c r="F3168" s="22"/>
      <c r="G3168" s="22"/>
      <c r="H3168" s="183"/>
      <c r="I3168" s="183"/>
      <c r="J3168" s="22"/>
      <c r="K3168" s="191" t="e">
        <f aca="false">VLOOKUP('Altri Costi'!J3168,Legenda!$D$1:$F$258,2)</f>
        <v>#N/A</v>
      </c>
      <c r="L3168" s="22"/>
      <c r="M3168" s="22"/>
      <c r="N3168" s="203"/>
      <c r="O3168" s="183"/>
      <c r="P3168" s="22"/>
      <c r="Q3168" s="203"/>
      <c r="R3168" s="183"/>
      <c r="S3168" s="184" t="n">
        <f aca="false">'Piano Finanziario Annuale'!$F$6</f>
        <v>0</v>
      </c>
      <c r="T3168" s="185" t="n">
        <v>0</v>
      </c>
      <c r="U3168" s="186"/>
      <c r="V3168" s="187" t="n">
        <f aca="false">(T3168*U3168)</f>
        <v>0</v>
      </c>
      <c r="W3168" s="185" t="n">
        <v>0</v>
      </c>
      <c r="X3168" s="185" t="n">
        <f aca="false">IF(OR(S3168="sì",S3168="forfettario 190"),SUM(T3168+W3168),SUM(T3168+V3168+W3168))</f>
        <v>0</v>
      </c>
      <c r="Y3168" s="205"/>
      <c r="Z3168" s="205"/>
      <c r="AA3168" s="206"/>
      <c r="AB3168" s="189" t="n">
        <f aca="false">IF(AA3168="SI",X3168,0)</f>
        <v>0</v>
      </c>
      <c r="AC3168" s="207"/>
      <c r="AD3168" s="207"/>
      <c r="AE3168" s="207"/>
      <c r="AF3168" s="207"/>
      <c r="AG3168" s="207"/>
      <c r="AH3168" s="208"/>
    </row>
    <row r="3169" customFormat="false" ht="13.5" hidden="false" customHeight="true" outlineLevel="0" collapsed="false">
      <c r="A3169" s="22" t="n">
        <v>3168</v>
      </c>
      <c r="B3169" s="180"/>
      <c r="C3169" s="22"/>
      <c r="D3169" s="22"/>
      <c r="E3169" s="22"/>
      <c r="F3169" s="22"/>
      <c r="G3169" s="22"/>
      <c r="H3169" s="183"/>
      <c r="I3169" s="183"/>
      <c r="J3169" s="22"/>
      <c r="K3169" s="191" t="e">
        <f aca="false">VLOOKUP('Altri Costi'!J3169,Legenda!$D$1:$F$258,2)</f>
        <v>#N/A</v>
      </c>
      <c r="L3169" s="22"/>
      <c r="M3169" s="22"/>
      <c r="N3169" s="203"/>
      <c r="O3169" s="183"/>
      <c r="P3169" s="22"/>
      <c r="Q3169" s="203"/>
      <c r="R3169" s="183"/>
      <c r="S3169" s="184" t="n">
        <f aca="false">'Piano Finanziario Annuale'!$F$6</f>
        <v>0</v>
      </c>
      <c r="T3169" s="185" t="n">
        <v>0</v>
      </c>
      <c r="U3169" s="186"/>
      <c r="V3169" s="187" t="n">
        <f aca="false">(T3169*U3169)</f>
        <v>0</v>
      </c>
      <c r="W3169" s="185" t="n">
        <v>0</v>
      </c>
      <c r="X3169" s="185" t="n">
        <f aca="false">IF(OR(S3169="sì",S3169="forfettario 190"),SUM(T3169+W3169),SUM(T3169+V3169+W3169))</f>
        <v>0</v>
      </c>
      <c r="Y3169" s="205"/>
      <c r="Z3169" s="205"/>
      <c r="AA3169" s="206"/>
      <c r="AB3169" s="189" t="n">
        <f aca="false">IF(AA3169="SI",X3169,0)</f>
        <v>0</v>
      </c>
      <c r="AC3169" s="207"/>
      <c r="AD3169" s="207"/>
      <c r="AE3169" s="207"/>
      <c r="AF3169" s="207"/>
      <c r="AG3169" s="207"/>
      <c r="AH3169" s="208"/>
    </row>
    <row r="3170" customFormat="false" ht="13.5" hidden="false" customHeight="true" outlineLevel="0" collapsed="false">
      <c r="A3170" s="22" t="n">
        <v>3169</v>
      </c>
      <c r="B3170" s="180"/>
      <c r="C3170" s="22"/>
      <c r="D3170" s="22"/>
      <c r="E3170" s="22"/>
      <c r="F3170" s="22"/>
      <c r="G3170" s="22"/>
      <c r="H3170" s="183"/>
      <c r="I3170" s="183"/>
      <c r="J3170" s="22"/>
      <c r="K3170" s="191" t="e">
        <f aca="false">VLOOKUP('Altri Costi'!J3170,Legenda!$D$1:$F$258,2)</f>
        <v>#N/A</v>
      </c>
      <c r="L3170" s="22"/>
      <c r="M3170" s="22"/>
      <c r="N3170" s="203"/>
      <c r="O3170" s="183"/>
      <c r="P3170" s="22"/>
      <c r="Q3170" s="203"/>
      <c r="R3170" s="183"/>
      <c r="S3170" s="184" t="n">
        <f aca="false">'Piano Finanziario Annuale'!$F$6</f>
        <v>0</v>
      </c>
      <c r="T3170" s="185" t="n">
        <v>0</v>
      </c>
      <c r="U3170" s="186"/>
      <c r="V3170" s="187" t="n">
        <f aca="false">(T3170*U3170)</f>
        <v>0</v>
      </c>
      <c r="W3170" s="185" t="n">
        <v>0</v>
      </c>
      <c r="X3170" s="185" t="n">
        <f aca="false">IF(OR(S3170="sì",S3170="forfettario 190"),SUM(T3170+W3170),SUM(T3170+V3170+W3170))</f>
        <v>0</v>
      </c>
      <c r="Y3170" s="205"/>
      <c r="Z3170" s="205"/>
      <c r="AA3170" s="206"/>
      <c r="AB3170" s="189" t="n">
        <f aca="false">IF(AA3170="SI",X3170,0)</f>
        <v>0</v>
      </c>
      <c r="AC3170" s="207"/>
      <c r="AD3170" s="207"/>
      <c r="AE3170" s="207"/>
      <c r="AF3170" s="207"/>
      <c r="AG3170" s="207"/>
      <c r="AH3170" s="208"/>
    </row>
    <row r="3171" customFormat="false" ht="13.5" hidden="false" customHeight="true" outlineLevel="0" collapsed="false">
      <c r="A3171" s="22" t="n">
        <v>3170</v>
      </c>
      <c r="B3171" s="180"/>
      <c r="C3171" s="22"/>
      <c r="D3171" s="22"/>
      <c r="E3171" s="22"/>
      <c r="F3171" s="22"/>
      <c r="G3171" s="22"/>
      <c r="H3171" s="183"/>
      <c r="I3171" s="183"/>
      <c r="J3171" s="22"/>
      <c r="K3171" s="191" t="e">
        <f aca="false">VLOOKUP('Altri Costi'!J3171,Legenda!$D$1:$F$258,2)</f>
        <v>#N/A</v>
      </c>
      <c r="L3171" s="22"/>
      <c r="M3171" s="22"/>
      <c r="N3171" s="203"/>
      <c r="O3171" s="183"/>
      <c r="P3171" s="22"/>
      <c r="Q3171" s="203"/>
      <c r="R3171" s="183"/>
      <c r="S3171" s="184" t="n">
        <f aca="false">'Piano Finanziario Annuale'!$F$6</f>
        <v>0</v>
      </c>
      <c r="T3171" s="185" t="n">
        <v>0</v>
      </c>
      <c r="U3171" s="186"/>
      <c r="V3171" s="187" t="n">
        <f aca="false">(T3171*U3171)</f>
        <v>0</v>
      </c>
      <c r="W3171" s="185" t="n">
        <v>0</v>
      </c>
      <c r="X3171" s="185" t="n">
        <f aca="false">IF(OR(S3171="sì",S3171="forfettario 190"),SUM(T3171+W3171),SUM(T3171+V3171+W3171))</f>
        <v>0</v>
      </c>
      <c r="Y3171" s="205"/>
      <c r="Z3171" s="205"/>
      <c r="AA3171" s="206"/>
      <c r="AB3171" s="189" t="n">
        <f aca="false">IF(AA3171="SI",X3171,0)</f>
        <v>0</v>
      </c>
      <c r="AC3171" s="207"/>
      <c r="AD3171" s="207"/>
      <c r="AE3171" s="207"/>
      <c r="AF3171" s="207"/>
      <c r="AG3171" s="207"/>
      <c r="AH3171" s="208"/>
    </row>
    <row r="3172" customFormat="false" ht="13.5" hidden="false" customHeight="true" outlineLevel="0" collapsed="false">
      <c r="A3172" s="22" t="n">
        <v>3171</v>
      </c>
      <c r="B3172" s="180"/>
      <c r="C3172" s="22"/>
      <c r="D3172" s="22"/>
      <c r="E3172" s="22"/>
      <c r="F3172" s="22"/>
      <c r="G3172" s="22"/>
      <c r="H3172" s="183"/>
      <c r="I3172" s="183"/>
      <c r="J3172" s="22"/>
      <c r="K3172" s="191" t="e">
        <f aca="false">VLOOKUP('Altri Costi'!J3172,Legenda!$D$1:$F$258,2)</f>
        <v>#N/A</v>
      </c>
      <c r="L3172" s="22"/>
      <c r="M3172" s="22"/>
      <c r="N3172" s="203"/>
      <c r="O3172" s="183"/>
      <c r="P3172" s="22"/>
      <c r="Q3172" s="203"/>
      <c r="R3172" s="183"/>
      <c r="S3172" s="184" t="n">
        <f aca="false">'Piano Finanziario Annuale'!$F$6</f>
        <v>0</v>
      </c>
      <c r="T3172" s="185" t="n">
        <v>0</v>
      </c>
      <c r="U3172" s="186"/>
      <c r="V3172" s="187" t="n">
        <f aca="false">(T3172*U3172)</f>
        <v>0</v>
      </c>
      <c r="W3172" s="185" t="n">
        <v>0</v>
      </c>
      <c r="X3172" s="185" t="n">
        <f aca="false">IF(OR(S3172="sì",S3172="forfettario 190"),SUM(T3172+W3172),SUM(T3172+V3172+W3172))</f>
        <v>0</v>
      </c>
      <c r="Y3172" s="205"/>
      <c r="Z3172" s="205"/>
      <c r="AA3172" s="206"/>
      <c r="AB3172" s="189" t="n">
        <f aca="false">IF(AA3172="SI",X3172,0)</f>
        <v>0</v>
      </c>
      <c r="AC3172" s="207"/>
      <c r="AD3172" s="207"/>
      <c r="AE3172" s="207"/>
      <c r="AF3172" s="207"/>
      <c r="AG3172" s="207"/>
      <c r="AH3172" s="208"/>
    </row>
    <row r="3173" customFormat="false" ht="13.5" hidden="false" customHeight="true" outlineLevel="0" collapsed="false">
      <c r="A3173" s="22" t="n">
        <v>3172</v>
      </c>
      <c r="B3173" s="180"/>
      <c r="C3173" s="22"/>
      <c r="D3173" s="22"/>
      <c r="E3173" s="22"/>
      <c r="F3173" s="22"/>
      <c r="G3173" s="22"/>
      <c r="H3173" s="183"/>
      <c r="I3173" s="183"/>
      <c r="J3173" s="22"/>
      <c r="K3173" s="191" t="e">
        <f aca="false">VLOOKUP('Altri Costi'!J3173,Legenda!$D$1:$F$258,2)</f>
        <v>#N/A</v>
      </c>
      <c r="L3173" s="22"/>
      <c r="M3173" s="22"/>
      <c r="N3173" s="203"/>
      <c r="O3173" s="183"/>
      <c r="P3173" s="22"/>
      <c r="Q3173" s="203"/>
      <c r="R3173" s="183"/>
      <c r="S3173" s="184" t="n">
        <f aca="false">'Piano Finanziario Annuale'!$F$6</f>
        <v>0</v>
      </c>
      <c r="T3173" s="185" t="n">
        <v>0</v>
      </c>
      <c r="U3173" s="186"/>
      <c r="V3173" s="187" t="n">
        <f aca="false">(T3173*U3173)</f>
        <v>0</v>
      </c>
      <c r="W3173" s="185" t="n">
        <v>0</v>
      </c>
      <c r="X3173" s="185" t="n">
        <f aca="false">IF(OR(S3173="sì",S3173="forfettario 190"),SUM(T3173+W3173),SUM(T3173+V3173+W3173))</f>
        <v>0</v>
      </c>
      <c r="Y3173" s="205"/>
      <c r="Z3173" s="205"/>
      <c r="AA3173" s="206"/>
      <c r="AB3173" s="189" t="n">
        <f aca="false">IF(AA3173="SI",X3173,0)</f>
        <v>0</v>
      </c>
      <c r="AC3173" s="207"/>
      <c r="AD3173" s="207"/>
      <c r="AE3173" s="207"/>
      <c r="AF3173" s="207"/>
      <c r="AG3173" s="207"/>
      <c r="AH3173" s="208"/>
    </row>
    <row r="3174" customFormat="false" ht="13.5" hidden="false" customHeight="true" outlineLevel="0" collapsed="false">
      <c r="A3174" s="22" t="n">
        <v>3173</v>
      </c>
      <c r="B3174" s="180"/>
      <c r="C3174" s="22"/>
      <c r="D3174" s="22"/>
      <c r="E3174" s="22"/>
      <c r="F3174" s="22"/>
      <c r="G3174" s="22"/>
      <c r="H3174" s="183"/>
      <c r="I3174" s="183"/>
      <c r="J3174" s="22"/>
      <c r="K3174" s="191" t="e">
        <f aca="false">VLOOKUP('Altri Costi'!J3174,Legenda!$D$1:$F$258,2)</f>
        <v>#N/A</v>
      </c>
      <c r="L3174" s="22"/>
      <c r="M3174" s="22"/>
      <c r="N3174" s="203"/>
      <c r="O3174" s="183"/>
      <c r="P3174" s="22"/>
      <c r="Q3174" s="203"/>
      <c r="R3174" s="183"/>
      <c r="S3174" s="184" t="n">
        <f aca="false">'Piano Finanziario Annuale'!$F$6</f>
        <v>0</v>
      </c>
      <c r="T3174" s="185" t="n">
        <v>0</v>
      </c>
      <c r="U3174" s="186"/>
      <c r="V3174" s="187" t="n">
        <f aca="false">(T3174*U3174)</f>
        <v>0</v>
      </c>
      <c r="W3174" s="185" t="n">
        <v>0</v>
      </c>
      <c r="X3174" s="185" t="n">
        <f aca="false">IF(OR(S3174="sì",S3174="forfettario 190"),SUM(T3174+W3174),SUM(T3174+V3174+W3174))</f>
        <v>0</v>
      </c>
      <c r="Y3174" s="205"/>
      <c r="Z3174" s="205"/>
      <c r="AA3174" s="206"/>
      <c r="AB3174" s="189" t="n">
        <f aca="false">IF(AA3174="SI",X3174,0)</f>
        <v>0</v>
      </c>
      <c r="AC3174" s="207"/>
      <c r="AD3174" s="207"/>
      <c r="AE3174" s="207"/>
      <c r="AF3174" s="207"/>
      <c r="AG3174" s="207"/>
      <c r="AH3174" s="208"/>
    </row>
    <row r="3175" customFormat="false" ht="13.5" hidden="false" customHeight="true" outlineLevel="0" collapsed="false">
      <c r="A3175" s="22" t="n">
        <v>3174</v>
      </c>
      <c r="B3175" s="180"/>
      <c r="C3175" s="22"/>
      <c r="D3175" s="22"/>
      <c r="E3175" s="22"/>
      <c r="F3175" s="22"/>
      <c r="G3175" s="22"/>
      <c r="H3175" s="183"/>
      <c r="I3175" s="183"/>
      <c r="J3175" s="22"/>
      <c r="K3175" s="191" t="e">
        <f aca="false">VLOOKUP('Altri Costi'!J3175,Legenda!$D$1:$F$258,2)</f>
        <v>#N/A</v>
      </c>
      <c r="L3175" s="22"/>
      <c r="M3175" s="22"/>
      <c r="N3175" s="203"/>
      <c r="O3175" s="183"/>
      <c r="P3175" s="22"/>
      <c r="Q3175" s="203"/>
      <c r="R3175" s="183"/>
      <c r="S3175" s="184" t="n">
        <f aca="false">'Piano Finanziario Annuale'!$F$6</f>
        <v>0</v>
      </c>
      <c r="T3175" s="185" t="n">
        <v>0</v>
      </c>
      <c r="U3175" s="186"/>
      <c r="V3175" s="187" t="n">
        <f aca="false">(T3175*U3175)</f>
        <v>0</v>
      </c>
      <c r="W3175" s="185" t="n">
        <v>0</v>
      </c>
      <c r="X3175" s="185" t="n">
        <f aca="false">IF(OR(S3175="sì",S3175="forfettario 190"),SUM(T3175+W3175),SUM(T3175+V3175+W3175))</f>
        <v>0</v>
      </c>
      <c r="Y3175" s="205"/>
      <c r="Z3175" s="205"/>
      <c r="AA3175" s="206"/>
      <c r="AB3175" s="189" t="n">
        <f aca="false">IF(AA3175="SI",X3175,0)</f>
        <v>0</v>
      </c>
      <c r="AC3175" s="207"/>
      <c r="AD3175" s="207"/>
      <c r="AE3175" s="207"/>
      <c r="AF3175" s="207"/>
      <c r="AG3175" s="207"/>
      <c r="AH3175" s="208"/>
    </row>
    <row r="3176" customFormat="false" ht="13.5" hidden="false" customHeight="true" outlineLevel="0" collapsed="false">
      <c r="A3176" s="22" t="n">
        <v>3175</v>
      </c>
      <c r="B3176" s="180"/>
      <c r="C3176" s="22"/>
      <c r="D3176" s="22"/>
      <c r="E3176" s="22"/>
      <c r="F3176" s="22"/>
      <c r="G3176" s="22"/>
      <c r="H3176" s="183"/>
      <c r="I3176" s="183"/>
      <c r="J3176" s="22"/>
      <c r="K3176" s="191" t="e">
        <f aca="false">VLOOKUP('Altri Costi'!J3176,Legenda!$D$1:$F$258,2)</f>
        <v>#N/A</v>
      </c>
      <c r="L3176" s="22"/>
      <c r="M3176" s="22"/>
      <c r="N3176" s="203"/>
      <c r="O3176" s="183"/>
      <c r="P3176" s="22"/>
      <c r="Q3176" s="203"/>
      <c r="R3176" s="183"/>
      <c r="S3176" s="184" t="n">
        <f aca="false">'Piano Finanziario Annuale'!$F$6</f>
        <v>0</v>
      </c>
      <c r="T3176" s="185" t="n">
        <v>0</v>
      </c>
      <c r="U3176" s="186"/>
      <c r="V3176" s="187" t="n">
        <f aca="false">(T3176*U3176)</f>
        <v>0</v>
      </c>
      <c r="W3176" s="185" t="n">
        <v>0</v>
      </c>
      <c r="X3176" s="185" t="n">
        <f aca="false">IF(OR(S3176="sì",S3176="forfettario 190"),SUM(T3176+W3176),SUM(T3176+V3176+W3176))</f>
        <v>0</v>
      </c>
      <c r="Y3176" s="205"/>
      <c r="Z3176" s="205"/>
      <c r="AA3176" s="206"/>
      <c r="AB3176" s="189" t="n">
        <f aca="false">IF(AA3176="SI",X3176,0)</f>
        <v>0</v>
      </c>
      <c r="AC3176" s="207"/>
      <c r="AD3176" s="207"/>
      <c r="AE3176" s="207"/>
      <c r="AF3176" s="207"/>
      <c r="AG3176" s="207"/>
      <c r="AH3176" s="208"/>
    </row>
    <row r="3177" customFormat="false" ht="13.5" hidden="false" customHeight="true" outlineLevel="0" collapsed="false">
      <c r="A3177" s="22" t="n">
        <v>3176</v>
      </c>
      <c r="B3177" s="180"/>
      <c r="C3177" s="22"/>
      <c r="D3177" s="22"/>
      <c r="E3177" s="22"/>
      <c r="F3177" s="22"/>
      <c r="G3177" s="22"/>
      <c r="H3177" s="183"/>
      <c r="I3177" s="183"/>
      <c r="J3177" s="22"/>
      <c r="K3177" s="191" t="e">
        <f aca="false">VLOOKUP('Altri Costi'!J3177,Legenda!$D$1:$F$258,2)</f>
        <v>#N/A</v>
      </c>
      <c r="L3177" s="22"/>
      <c r="M3177" s="22"/>
      <c r="N3177" s="203"/>
      <c r="O3177" s="183"/>
      <c r="P3177" s="22"/>
      <c r="Q3177" s="203"/>
      <c r="R3177" s="183"/>
      <c r="S3177" s="184" t="n">
        <f aca="false">'Piano Finanziario Annuale'!$F$6</f>
        <v>0</v>
      </c>
      <c r="T3177" s="185" t="n">
        <v>0</v>
      </c>
      <c r="U3177" s="186"/>
      <c r="V3177" s="187" t="n">
        <f aca="false">(T3177*U3177)</f>
        <v>0</v>
      </c>
      <c r="W3177" s="185" t="n">
        <v>0</v>
      </c>
      <c r="X3177" s="185" t="n">
        <f aca="false">IF(OR(S3177="sì",S3177="forfettario 190"),SUM(T3177+W3177),SUM(T3177+V3177+W3177))</f>
        <v>0</v>
      </c>
      <c r="Y3177" s="205"/>
      <c r="Z3177" s="205"/>
      <c r="AA3177" s="206"/>
      <c r="AB3177" s="189" t="n">
        <f aca="false">IF(AA3177="SI",X3177,0)</f>
        <v>0</v>
      </c>
      <c r="AC3177" s="207"/>
      <c r="AD3177" s="207"/>
      <c r="AE3177" s="207"/>
      <c r="AF3177" s="207"/>
      <c r="AG3177" s="207"/>
      <c r="AH3177" s="208"/>
    </row>
    <row r="3178" customFormat="false" ht="13.5" hidden="false" customHeight="true" outlineLevel="0" collapsed="false">
      <c r="A3178" s="22" t="n">
        <v>3177</v>
      </c>
      <c r="B3178" s="180"/>
      <c r="C3178" s="22"/>
      <c r="D3178" s="22"/>
      <c r="E3178" s="22"/>
      <c r="F3178" s="22"/>
      <c r="G3178" s="22"/>
      <c r="H3178" s="183"/>
      <c r="I3178" s="183"/>
      <c r="J3178" s="22"/>
      <c r="K3178" s="191" t="e">
        <f aca="false">VLOOKUP('Altri Costi'!J3178,Legenda!$D$1:$F$258,2)</f>
        <v>#N/A</v>
      </c>
      <c r="L3178" s="22"/>
      <c r="M3178" s="22"/>
      <c r="N3178" s="203"/>
      <c r="O3178" s="183"/>
      <c r="P3178" s="22"/>
      <c r="Q3178" s="203"/>
      <c r="R3178" s="183"/>
      <c r="S3178" s="184" t="n">
        <f aca="false">'Piano Finanziario Annuale'!$F$6</f>
        <v>0</v>
      </c>
      <c r="T3178" s="185" t="n">
        <v>0</v>
      </c>
      <c r="U3178" s="186"/>
      <c r="V3178" s="187" t="n">
        <f aca="false">(T3178*U3178)</f>
        <v>0</v>
      </c>
      <c r="W3178" s="185" t="n">
        <v>0</v>
      </c>
      <c r="X3178" s="185" t="n">
        <f aca="false">IF(OR(S3178="sì",S3178="forfettario 190"),SUM(T3178+W3178),SUM(T3178+V3178+W3178))</f>
        <v>0</v>
      </c>
      <c r="Y3178" s="205"/>
      <c r="Z3178" s="205"/>
      <c r="AA3178" s="206"/>
      <c r="AB3178" s="189" t="n">
        <f aca="false">IF(AA3178="SI",X3178,0)</f>
        <v>0</v>
      </c>
      <c r="AC3178" s="207"/>
      <c r="AD3178" s="207"/>
      <c r="AE3178" s="207"/>
      <c r="AF3178" s="207"/>
      <c r="AG3178" s="207"/>
      <c r="AH3178" s="208"/>
    </row>
    <row r="3179" customFormat="false" ht="13.5" hidden="false" customHeight="true" outlineLevel="0" collapsed="false">
      <c r="A3179" s="22" t="n">
        <v>3178</v>
      </c>
      <c r="B3179" s="180"/>
      <c r="C3179" s="22"/>
      <c r="D3179" s="22"/>
      <c r="E3179" s="22"/>
      <c r="F3179" s="22"/>
      <c r="G3179" s="22"/>
      <c r="H3179" s="183"/>
      <c r="I3179" s="183"/>
      <c r="J3179" s="22"/>
      <c r="K3179" s="191" t="e">
        <f aca="false">VLOOKUP('Altri Costi'!J3179,Legenda!$D$1:$F$258,2)</f>
        <v>#N/A</v>
      </c>
      <c r="L3179" s="22"/>
      <c r="M3179" s="22"/>
      <c r="N3179" s="203"/>
      <c r="O3179" s="183"/>
      <c r="P3179" s="22"/>
      <c r="Q3179" s="203"/>
      <c r="R3179" s="183"/>
      <c r="S3179" s="184" t="n">
        <f aca="false">'Piano Finanziario Annuale'!$F$6</f>
        <v>0</v>
      </c>
      <c r="T3179" s="185" t="n">
        <v>0</v>
      </c>
      <c r="U3179" s="186"/>
      <c r="V3179" s="187" t="n">
        <f aca="false">(T3179*U3179)</f>
        <v>0</v>
      </c>
      <c r="W3179" s="185" t="n">
        <v>0</v>
      </c>
      <c r="X3179" s="185" t="n">
        <f aca="false">IF(OR(S3179="sì",S3179="forfettario 190"),SUM(T3179+W3179),SUM(T3179+V3179+W3179))</f>
        <v>0</v>
      </c>
      <c r="Y3179" s="205"/>
      <c r="Z3179" s="205"/>
      <c r="AA3179" s="206"/>
      <c r="AB3179" s="189" t="n">
        <f aca="false">IF(AA3179="SI",X3179,0)</f>
        <v>0</v>
      </c>
      <c r="AC3179" s="207"/>
      <c r="AD3179" s="207"/>
      <c r="AE3179" s="207"/>
      <c r="AF3179" s="207"/>
      <c r="AG3179" s="207"/>
      <c r="AH3179" s="208"/>
    </row>
    <row r="3180" customFormat="false" ht="13.5" hidden="false" customHeight="true" outlineLevel="0" collapsed="false">
      <c r="A3180" s="22" t="n">
        <v>3179</v>
      </c>
      <c r="B3180" s="180"/>
      <c r="C3180" s="22"/>
      <c r="D3180" s="22"/>
      <c r="E3180" s="22"/>
      <c r="F3180" s="22"/>
      <c r="G3180" s="22"/>
      <c r="H3180" s="183"/>
      <c r="I3180" s="183"/>
      <c r="J3180" s="22"/>
      <c r="K3180" s="191" t="e">
        <f aca="false">VLOOKUP('Altri Costi'!J3180,Legenda!$D$1:$F$258,2)</f>
        <v>#N/A</v>
      </c>
      <c r="L3180" s="22"/>
      <c r="M3180" s="22"/>
      <c r="N3180" s="203"/>
      <c r="O3180" s="183"/>
      <c r="P3180" s="22"/>
      <c r="Q3180" s="203"/>
      <c r="R3180" s="183"/>
      <c r="S3180" s="184" t="n">
        <f aca="false">'Piano Finanziario Annuale'!$F$6</f>
        <v>0</v>
      </c>
      <c r="T3180" s="185" t="n">
        <v>0</v>
      </c>
      <c r="U3180" s="186"/>
      <c r="V3180" s="187" t="n">
        <f aca="false">(T3180*U3180)</f>
        <v>0</v>
      </c>
      <c r="W3180" s="185" t="n">
        <v>0</v>
      </c>
      <c r="X3180" s="185" t="n">
        <f aca="false">IF(OR(S3180="sì",S3180="forfettario 190"),SUM(T3180+W3180),SUM(T3180+V3180+W3180))</f>
        <v>0</v>
      </c>
      <c r="Y3180" s="205"/>
      <c r="Z3180" s="205"/>
      <c r="AA3180" s="206"/>
      <c r="AB3180" s="189" t="n">
        <f aca="false">IF(AA3180="SI",X3180,0)</f>
        <v>0</v>
      </c>
      <c r="AC3180" s="207"/>
      <c r="AD3180" s="207"/>
      <c r="AE3180" s="207"/>
      <c r="AF3180" s="207"/>
      <c r="AG3180" s="207"/>
      <c r="AH3180" s="208"/>
    </row>
    <row r="3181" customFormat="false" ht="13.5" hidden="false" customHeight="true" outlineLevel="0" collapsed="false">
      <c r="A3181" s="22" t="n">
        <v>3180</v>
      </c>
      <c r="B3181" s="180"/>
      <c r="C3181" s="22"/>
      <c r="D3181" s="22"/>
      <c r="E3181" s="22"/>
      <c r="F3181" s="22"/>
      <c r="G3181" s="22"/>
      <c r="H3181" s="183"/>
      <c r="I3181" s="183"/>
      <c r="J3181" s="22"/>
      <c r="K3181" s="191" t="e">
        <f aca="false">VLOOKUP('Altri Costi'!J3181,Legenda!$D$1:$F$258,2)</f>
        <v>#N/A</v>
      </c>
      <c r="L3181" s="22"/>
      <c r="M3181" s="22"/>
      <c r="N3181" s="203"/>
      <c r="O3181" s="183"/>
      <c r="P3181" s="22"/>
      <c r="Q3181" s="203"/>
      <c r="R3181" s="183"/>
      <c r="S3181" s="184" t="n">
        <f aca="false">'Piano Finanziario Annuale'!$F$6</f>
        <v>0</v>
      </c>
      <c r="T3181" s="185" t="n">
        <v>0</v>
      </c>
      <c r="U3181" s="186"/>
      <c r="V3181" s="187" t="n">
        <f aca="false">(T3181*U3181)</f>
        <v>0</v>
      </c>
      <c r="W3181" s="185" t="n">
        <v>0</v>
      </c>
      <c r="X3181" s="185" t="n">
        <f aca="false">IF(OR(S3181="sì",S3181="forfettario 190"),SUM(T3181+W3181),SUM(T3181+V3181+W3181))</f>
        <v>0</v>
      </c>
      <c r="Y3181" s="205"/>
      <c r="Z3181" s="205"/>
      <c r="AA3181" s="206"/>
      <c r="AB3181" s="189" t="n">
        <f aca="false">IF(AA3181="SI",X3181,0)</f>
        <v>0</v>
      </c>
      <c r="AC3181" s="207"/>
      <c r="AD3181" s="207"/>
      <c r="AE3181" s="207"/>
      <c r="AF3181" s="207"/>
      <c r="AG3181" s="207"/>
      <c r="AH3181" s="208"/>
    </row>
    <row r="3182" customFormat="false" ht="13.5" hidden="false" customHeight="true" outlineLevel="0" collapsed="false">
      <c r="A3182" s="22" t="n">
        <v>3181</v>
      </c>
      <c r="B3182" s="180"/>
      <c r="C3182" s="22"/>
      <c r="D3182" s="22"/>
      <c r="E3182" s="22"/>
      <c r="F3182" s="22"/>
      <c r="G3182" s="22"/>
      <c r="H3182" s="183"/>
      <c r="I3182" s="183"/>
      <c r="J3182" s="22"/>
      <c r="K3182" s="191" t="e">
        <f aca="false">VLOOKUP('Altri Costi'!J3182,Legenda!$D$1:$F$258,2)</f>
        <v>#N/A</v>
      </c>
      <c r="L3182" s="22"/>
      <c r="M3182" s="22"/>
      <c r="N3182" s="203"/>
      <c r="O3182" s="183"/>
      <c r="P3182" s="22"/>
      <c r="Q3182" s="203"/>
      <c r="R3182" s="183"/>
      <c r="S3182" s="184" t="n">
        <f aca="false">'Piano Finanziario Annuale'!$F$6</f>
        <v>0</v>
      </c>
      <c r="T3182" s="185" t="n">
        <v>0</v>
      </c>
      <c r="U3182" s="186"/>
      <c r="V3182" s="187" t="n">
        <f aca="false">(T3182*U3182)</f>
        <v>0</v>
      </c>
      <c r="W3182" s="185" t="n">
        <v>0</v>
      </c>
      <c r="X3182" s="185" t="n">
        <f aca="false">IF(OR(S3182="sì",S3182="forfettario 190"),SUM(T3182+W3182),SUM(T3182+V3182+W3182))</f>
        <v>0</v>
      </c>
      <c r="Y3182" s="205"/>
      <c r="Z3182" s="205"/>
      <c r="AA3182" s="206"/>
      <c r="AB3182" s="189" t="n">
        <f aca="false">IF(AA3182="SI",X3182,0)</f>
        <v>0</v>
      </c>
      <c r="AC3182" s="207"/>
      <c r="AD3182" s="207"/>
      <c r="AE3182" s="207"/>
      <c r="AF3182" s="207"/>
      <c r="AG3182" s="207"/>
      <c r="AH3182" s="208"/>
    </row>
    <row r="3183" customFormat="false" ht="13.5" hidden="false" customHeight="true" outlineLevel="0" collapsed="false">
      <c r="A3183" s="22" t="n">
        <v>3182</v>
      </c>
      <c r="B3183" s="180"/>
      <c r="C3183" s="22"/>
      <c r="D3183" s="22"/>
      <c r="E3183" s="22"/>
      <c r="F3183" s="22"/>
      <c r="G3183" s="22"/>
      <c r="H3183" s="183"/>
      <c r="I3183" s="183"/>
      <c r="J3183" s="22"/>
      <c r="K3183" s="191" t="e">
        <f aca="false">VLOOKUP('Altri Costi'!J3183,Legenda!$D$1:$F$258,2)</f>
        <v>#N/A</v>
      </c>
      <c r="L3183" s="22"/>
      <c r="M3183" s="22"/>
      <c r="N3183" s="203"/>
      <c r="O3183" s="183"/>
      <c r="P3183" s="22"/>
      <c r="Q3183" s="203"/>
      <c r="R3183" s="183"/>
      <c r="S3183" s="184" t="n">
        <f aca="false">'Piano Finanziario Annuale'!$F$6</f>
        <v>0</v>
      </c>
      <c r="T3183" s="185" t="n">
        <v>0</v>
      </c>
      <c r="U3183" s="186"/>
      <c r="V3183" s="187" t="n">
        <f aca="false">(T3183*U3183)</f>
        <v>0</v>
      </c>
      <c r="W3183" s="185" t="n">
        <v>0</v>
      </c>
      <c r="X3183" s="185" t="n">
        <f aca="false">IF(OR(S3183="sì",S3183="forfettario 190"),SUM(T3183+W3183),SUM(T3183+V3183+W3183))</f>
        <v>0</v>
      </c>
      <c r="Y3183" s="205"/>
      <c r="Z3183" s="205"/>
      <c r="AA3183" s="206"/>
      <c r="AB3183" s="189" t="n">
        <f aca="false">IF(AA3183="SI",X3183,0)</f>
        <v>0</v>
      </c>
      <c r="AC3183" s="207"/>
      <c r="AD3183" s="207"/>
      <c r="AE3183" s="207"/>
      <c r="AF3183" s="207"/>
      <c r="AG3183" s="207"/>
      <c r="AH3183" s="208"/>
    </row>
    <row r="3184" customFormat="false" ht="13.5" hidden="false" customHeight="true" outlineLevel="0" collapsed="false">
      <c r="A3184" s="22" t="n">
        <v>3183</v>
      </c>
      <c r="B3184" s="180"/>
      <c r="C3184" s="22"/>
      <c r="D3184" s="22"/>
      <c r="E3184" s="22"/>
      <c r="F3184" s="22"/>
      <c r="G3184" s="22"/>
      <c r="H3184" s="183"/>
      <c r="I3184" s="183"/>
      <c r="J3184" s="22"/>
      <c r="K3184" s="191" t="e">
        <f aca="false">VLOOKUP('Altri Costi'!J3184,Legenda!$D$1:$F$258,2)</f>
        <v>#N/A</v>
      </c>
      <c r="L3184" s="22"/>
      <c r="M3184" s="22"/>
      <c r="N3184" s="203"/>
      <c r="O3184" s="183"/>
      <c r="P3184" s="22"/>
      <c r="Q3184" s="203"/>
      <c r="R3184" s="183"/>
      <c r="S3184" s="184" t="n">
        <f aca="false">'Piano Finanziario Annuale'!$F$6</f>
        <v>0</v>
      </c>
      <c r="T3184" s="185" t="n">
        <v>0</v>
      </c>
      <c r="U3184" s="186"/>
      <c r="V3184" s="187" t="n">
        <f aca="false">(T3184*U3184)</f>
        <v>0</v>
      </c>
      <c r="W3184" s="185" t="n">
        <v>0</v>
      </c>
      <c r="X3184" s="185" t="n">
        <f aca="false">IF(OR(S3184="sì",S3184="forfettario 190"),SUM(T3184+W3184),SUM(T3184+V3184+W3184))</f>
        <v>0</v>
      </c>
      <c r="Y3184" s="205"/>
      <c r="Z3184" s="205"/>
      <c r="AA3184" s="206"/>
      <c r="AB3184" s="189" t="n">
        <f aca="false">IF(AA3184="SI",X3184,0)</f>
        <v>0</v>
      </c>
      <c r="AC3184" s="207"/>
      <c r="AD3184" s="207"/>
      <c r="AE3184" s="207"/>
      <c r="AF3184" s="207"/>
      <c r="AG3184" s="207"/>
      <c r="AH3184" s="208"/>
    </row>
    <row r="3185" customFormat="false" ht="13.5" hidden="false" customHeight="true" outlineLevel="0" collapsed="false">
      <c r="A3185" s="22" t="n">
        <v>3184</v>
      </c>
      <c r="B3185" s="180"/>
      <c r="C3185" s="22"/>
      <c r="D3185" s="22"/>
      <c r="E3185" s="22"/>
      <c r="F3185" s="22"/>
      <c r="G3185" s="22"/>
      <c r="H3185" s="183"/>
      <c r="I3185" s="183"/>
      <c r="J3185" s="22"/>
      <c r="K3185" s="191" t="e">
        <f aca="false">VLOOKUP('Altri Costi'!J3185,Legenda!$D$1:$F$258,2)</f>
        <v>#N/A</v>
      </c>
      <c r="L3185" s="22"/>
      <c r="M3185" s="22"/>
      <c r="N3185" s="203"/>
      <c r="O3185" s="183"/>
      <c r="P3185" s="22"/>
      <c r="Q3185" s="203"/>
      <c r="R3185" s="183"/>
      <c r="S3185" s="184" t="n">
        <f aca="false">'Piano Finanziario Annuale'!$F$6</f>
        <v>0</v>
      </c>
      <c r="T3185" s="185" t="n">
        <v>0</v>
      </c>
      <c r="U3185" s="186"/>
      <c r="V3185" s="187" t="n">
        <f aca="false">(T3185*U3185)</f>
        <v>0</v>
      </c>
      <c r="W3185" s="185" t="n">
        <v>0</v>
      </c>
      <c r="X3185" s="185" t="n">
        <f aca="false">IF(OR(S3185="sì",S3185="forfettario 190"),SUM(T3185+W3185),SUM(T3185+V3185+W3185))</f>
        <v>0</v>
      </c>
      <c r="Y3185" s="205"/>
      <c r="Z3185" s="205"/>
      <c r="AA3185" s="206"/>
      <c r="AB3185" s="189" t="n">
        <f aca="false">IF(AA3185="SI",X3185,0)</f>
        <v>0</v>
      </c>
      <c r="AC3185" s="207"/>
      <c r="AD3185" s="207"/>
      <c r="AE3185" s="207"/>
      <c r="AF3185" s="207"/>
      <c r="AG3185" s="207"/>
      <c r="AH3185" s="208"/>
    </row>
    <row r="3186" customFormat="false" ht="13.5" hidden="false" customHeight="true" outlineLevel="0" collapsed="false">
      <c r="A3186" s="22" t="n">
        <v>3185</v>
      </c>
      <c r="B3186" s="180"/>
      <c r="C3186" s="22"/>
      <c r="D3186" s="22"/>
      <c r="E3186" s="22"/>
      <c r="F3186" s="22"/>
      <c r="G3186" s="22"/>
      <c r="H3186" s="183"/>
      <c r="I3186" s="183"/>
      <c r="J3186" s="22"/>
      <c r="K3186" s="191" t="e">
        <f aca="false">VLOOKUP('Altri Costi'!J3186,Legenda!$D$1:$F$258,2)</f>
        <v>#N/A</v>
      </c>
      <c r="L3186" s="22"/>
      <c r="M3186" s="22"/>
      <c r="N3186" s="203"/>
      <c r="O3186" s="183"/>
      <c r="P3186" s="22"/>
      <c r="Q3186" s="203"/>
      <c r="R3186" s="183"/>
      <c r="S3186" s="184" t="n">
        <f aca="false">'Piano Finanziario Annuale'!$F$6</f>
        <v>0</v>
      </c>
      <c r="T3186" s="185" t="n">
        <v>0</v>
      </c>
      <c r="U3186" s="186"/>
      <c r="V3186" s="187" t="n">
        <f aca="false">(T3186*U3186)</f>
        <v>0</v>
      </c>
      <c r="W3186" s="185" t="n">
        <v>0</v>
      </c>
      <c r="X3186" s="185" t="n">
        <f aca="false">IF(OR(S3186="sì",S3186="forfettario 190"),SUM(T3186+W3186),SUM(T3186+V3186+W3186))</f>
        <v>0</v>
      </c>
      <c r="Y3186" s="205"/>
      <c r="Z3186" s="205"/>
      <c r="AA3186" s="206"/>
      <c r="AB3186" s="189" t="n">
        <f aca="false">IF(AA3186="SI",X3186,0)</f>
        <v>0</v>
      </c>
      <c r="AC3186" s="207"/>
      <c r="AD3186" s="207"/>
      <c r="AE3186" s="207"/>
      <c r="AF3186" s="207"/>
      <c r="AG3186" s="207"/>
      <c r="AH3186" s="208"/>
    </row>
    <row r="3187" customFormat="false" ht="13.5" hidden="false" customHeight="true" outlineLevel="0" collapsed="false">
      <c r="A3187" s="22" t="n">
        <v>3186</v>
      </c>
      <c r="B3187" s="180"/>
      <c r="C3187" s="22"/>
      <c r="D3187" s="22"/>
      <c r="E3187" s="22"/>
      <c r="F3187" s="22"/>
      <c r="G3187" s="22"/>
      <c r="H3187" s="183"/>
      <c r="I3187" s="183"/>
      <c r="J3187" s="22"/>
      <c r="K3187" s="191" t="e">
        <f aca="false">VLOOKUP('Altri Costi'!J3187,Legenda!$D$1:$F$258,2)</f>
        <v>#N/A</v>
      </c>
      <c r="L3187" s="22"/>
      <c r="M3187" s="22"/>
      <c r="N3187" s="203"/>
      <c r="O3187" s="183"/>
      <c r="P3187" s="22"/>
      <c r="Q3187" s="203"/>
      <c r="R3187" s="183"/>
      <c r="S3187" s="184" t="n">
        <f aca="false">'Piano Finanziario Annuale'!$F$6</f>
        <v>0</v>
      </c>
      <c r="T3187" s="185" t="n">
        <v>0</v>
      </c>
      <c r="U3187" s="186"/>
      <c r="V3187" s="187" t="n">
        <f aca="false">(T3187*U3187)</f>
        <v>0</v>
      </c>
      <c r="W3187" s="185" t="n">
        <v>0</v>
      </c>
      <c r="X3187" s="185" t="n">
        <f aca="false">IF(OR(S3187="sì",S3187="forfettario 190"),SUM(T3187+W3187),SUM(T3187+V3187+W3187))</f>
        <v>0</v>
      </c>
      <c r="Y3187" s="205"/>
      <c r="Z3187" s="205"/>
      <c r="AA3187" s="206"/>
      <c r="AB3187" s="189" t="n">
        <f aca="false">IF(AA3187="SI",X3187,0)</f>
        <v>0</v>
      </c>
      <c r="AC3187" s="207"/>
      <c r="AD3187" s="207"/>
      <c r="AE3187" s="207"/>
      <c r="AF3187" s="207"/>
      <c r="AG3187" s="207"/>
      <c r="AH3187" s="208"/>
    </row>
    <row r="3188" customFormat="false" ht="13.5" hidden="false" customHeight="true" outlineLevel="0" collapsed="false">
      <c r="A3188" s="22" t="n">
        <v>3187</v>
      </c>
      <c r="B3188" s="180"/>
      <c r="C3188" s="22"/>
      <c r="D3188" s="22"/>
      <c r="E3188" s="22"/>
      <c r="F3188" s="22"/>
      <c r="G3188" s="22"/>
      <c r="H3188" s="183"/>
      <c r="I3188" s="183"/>
      <c r="J3188" s="22"/>
      <c r="K3188" s="191" t="e">
        <f aca="false">VLOOKUP('Altri Costi'!J3188,Legenda!$D$1:$F$258,2)</f>
        <v>#N/A</v>
      </c>
      <c r="L3188" s="22"/>
      <c r="M3188" s="22"/>
      <c r="N3188" s="203"/>
      <c r="O3188" s="183"/>
      <c r="P3188" s="22"/>
      <c r="Q3188" s="203"/>
      <c r="R3188" s="183"/>
      <c r="S3188" s="184" t="n">
        <f aca="false">'Piano Finanziario Annuale'!$F$6</f>
        <v>0</v>
      </c>
      <c r="T3188" s="185" t="n">
        <v>0</v>
      </c>
      <c r="U3188" s="186"/>
      <c r="V3188" s="187" t="n">
        <f aca="false">(T3188*U3188)</f>
        <v>0</v>
      </c>
      <c r="W3188" s="185" t="n">
        <v>0</v>
      </c>
      <c r="X3188" s="185" t="n">
        <f aca="false">IF(OR(S3188="sì",S3188="forfettario 190"),SUM(T3188+W3188),SUM(T3188+V3188+W3188))</f>
        <v>0</v>
      </c>
      <c r="Y3188" s="205"/>
      <c r="Z3188" s="205"/>
      <c r="AA3188" s="206"/>
      <c r="AB3188" s="189" t="n">
        <f aca="false">IF(AA3188="SI",X3188,0)</f>
        <v>0</v>
      </c>
      <c r="AC3188" s="207"/>
      <c r="AD3188" s="207"/>
      <c r="AE3188" s="207"/>
      <c r="AF3188" s="207"/>
      <c r="AG3188" s="207"/>
      <c r="AH3188" s="208"/>
    </row>
    <row r="3189" customFormat="false" ht="13.5" hidden="false" customHeight="true" outlineLevel="0" collapsed="false">
      <c r="A3189" s="22" t="n">
        <v>3188</v>
      </c>
      <c r="B3189" s="180"/>
      <c r="C3189" s="22"/>
      <c r="D3189" s="22"/>
      <c r="E3189" s="22"/>
      <c r="F3189" s="22"/>
      <c r="G3189" s="22"/>
      <c r="H3189" s="183"/>
      <c r="I3189" s="183"/>
      <c r="J3189" s="22"/>
      <c r="K3189" s="191" t="e">
        <f aca="false">VLOOKUP('Altri Costi'!J3189,Legenda!$D$1:$F$258,2)</f>
        <v>#N/A</v>
      </c>
      <c r="L3189" s="22"/>
      <c r="M3189" s="22"/>
      <c r="N3189" s="203"/>
      <c r="O3189" s="183"/>
      <c r="P3189" s="22"/>
      <c r="Q3189" s="203"/>
      <c r="R3189" s="183"/>
      <c r="S3189" s="184" t="n">
        <f aca="false">'Piano Finanziario Annuale'!$F$6</f>
        <v>0</v>
      </c>
      <c r="T3189" s="185" t="n">
        <v>0</v>
      </c>
      <c r="U3189" s="186"/>
      <c r="V3189" s="187" t="n">
        <f aca="false">(T3189*U3189)</f>
        <v>0</v>
      </c>
      <c r="W3189" s="185" t="n">
        <v>0</v>
      </c>
      <c r="X3189" s="185" t="n">
        <f aca="false">IF(OR(S3189="sì",S3189="forfettario 190"),SUM(T3189+W3189),SUM(T3189+V3189+W3189))</f>
        <v>0</v>
      </c>
      <c r="Y3189" s="205"/>
      <c r="Z3189" s="205"/>
      <c r="AA3189" s="206"/>
      <c r="AB3189" s="189" t="n">
        <f aca="false">IF(AA3189="SI",X3189,0)</f>
        <v>0</v>
      </c>
      <c r="AC3189" s="207"/>
      <c r="AD3189" s="207"/>
      <c r="AE3189" s="207"/>
      <c r="AF3189" s="207"/>
      <c r="AG3189" s="207"/>
      <c r="AH3189" s="208"/>
    </row>
    <row r="3190" customFormat="false" ht="13.5" hidden="false" customHeight="true" outlineLevel="0" collapsed="false">
      <c r="A3190" s="22" t="n">
        <v>3189</v>
      </c>
      <c r="B3190" s="180"/>
      <c r="C3190" s="22"/>
      <c r="D3190" s="22"/>
      <c r="E3190" s="22"/>
      <c r="F3190" s="22"/>
      <c r="G3190" s="22"/>
      <c r="H3190" s="183"/>
      <c r="I3190" s="183"/>
      <c r="J3190" s="22"/>
      <c r="K3190" s="191" t="e">
        <f aca="false">VLOOKUP('Altri Costi'!J3190,Legenda!$D$1:$F$258,2)</f>
        <v>#N/A</v>
      </c>
      <c r="L3190" s="22"/>
      <c r="M3190" s="22"/>
      <c r="N3190" s="203"/>
      <c r="O3190" s="183"/>
      <c r="P3190" s="22"/>
      <c r="Q3190" s="203"/>
      <c r="R3190" s="183"/>
      <c r="S3190" s="184" t="n">
        <f aca="false">'Piano Finanziario Annuale'!$F$6</f>
        <v>0</v>
      </c>
      <c r="T3190" s="185" t="n">
        <v>0</v>
      </c>
      <c r="U3190" s="186"/>
      <c r="V3190" s="187" t="n">
        <f aca="false">(T3190*U3190)</f>
        <v>0</v>
      </c>
      <c r="W3190" s="185" t="n">
        <v>0</v>
      </c>
      <c r="X3190" s="185" t="n">
        <f aca="false">IF(OR(S3190="sì",S3190="forfettario 190"),SUM(T3190+W3190),SUM(T3190+V3190+W3190))</f>
        <v>0</v>
      </c>
      <c r="Y3190" s="205"/>
      <c r="Z3190" s="205"/>
      <c r="AA3190" s="206"/>
      <c r="AB3190" s="189" t="n">
        <f aca="false">IF(AA3190="SI",X3190,0)</f>
        <v>0</v>
      </c>
      <c r="AC3190" s="207"/>
      <c r="AD3190" s="207"/>
      <c r="AE3190" s="207"/>
      <c r="AF3190" s="207"/>
      <c r="AG3190" s="207"/>
      <c r="AH3190" s="208"/>
    </row>
    <row r="3191" customFormat="false" ht="13.5" hidden="false" customHeight="true" outlineLevel="0" collapsed="false">
      <c r="A3191" s="22" t="n">
        <v>3190</v>
      </c>
      <c r="B3191" s="180"/>
      <c r="C3191" s="22"/>
      <c r="D3191" s="22"/>
      <c r="E3191" s="22"/>
      <c r="F3191" s="22"/>
      <c r="G3191" s="22"/>
      <c r="H3191" s="183"/>
      <c r="I3191" s="183"/>
      <c r="J3191" s="22"/>
      <c r="K3191" s="191" t="e">
        <f aca="false">VLOOKUP('Altri Costi'!J3191,Legenda!$D$1:$F$258,2)</f>
        <v>#N/A</v>
      </c>
      <c r="L3191" s="22"/>
      <c r="M3191" s="22"/>
      <c r="N3191" s="203"/>
      <c r="O3191" s="183"/>
      <c r="P3191" s="22"/>
      <c r="Q3191" s="203"/>
      <c r="R3191" s="183"/>
      <c r="S3191" s="184" t="n">
        <f aca="false">'Piano Finanziario Annuale'!$F$6</f>
        <v>0</v>
      </c>
      <c r="T3191" s="185" t="n">
        <v>0</v>
      </c>
      <c r="U3191" s="186"/>
      <c r="V3191" s="187" t="n">
        <f aca="false">(T3191*U3191)</f>
        <v>0</v>
      </c>
      <c r="W3191" s="185" t="n">
        <v>0</v>
      </c>
      <c r="X3191" s="185" t="n">
        <f aca="false">IF(OR(S3191="sì",S3191="forfettario 190"),SUM(T3191+W3191),SUM(T3191+V3191+W3191))</f>
        <v>0</v>
      </c>
      <c r="Y3191" s="205"/>
      <c r="Z3191" s="205"/>
      <c r="AA3191" s="206"/>
      <c r="AB3191" s="189" t="n">
        <f aca="false">IF(AA3191="SI",X3191,0)</f>
        <v>0</v>
      </c>
      <c r="AC3191" s="207"/>
      <c r="AD3191" s="207"/>
      <c r="AE3191" s="207"/>
      <c r="AF3191" s="207"/>
      <c r="AG3191" s="207"/>
      <c r="AH3191" s="208"/>
    </row>
    <row r="3192" customFormat="false" ht="13.5" hidden="false" customHeight="true" outlineLevel="0" collapsed="false">
      <c r="A3192" s="22" t="n">
        <v>3191</v>
      </c>
      <c r="B3192" s="180"/>
      <c r="C3192" s="22"/>
      <c r="D3192" s="22"/>
      <c r="E3192" s="22"/>
      <c r="F3192" s="22"/>
      <c r="G3192" s="22"/>
      <c r="H3192" s="183"/>
      <c r="I3192" s="183"/>
      <c r="J3192" s="22"/>
      <c r="K3192" s="191" t="e">
        <f aca="false">VLOOKUP('Altri Costi'!J3192,Legenda!$D$1:$F$258,2)</f>
        <v>#N/A</v>
      </c>
      <c r="L3192" s="22"/>
      <c r="M3192" s="22"/>
      <c r="N3192" s="203"/>
      <c r="O3192" s="183"/>
      <c r="P3192" s="22"/>
      <c r="Q3192" s="203"/>
      <c r="R3192" s="183"/>
      <c r="S3192" s="184" t="n">
        <f aca="false">'Piano Finanziario Annuale'!$F$6</f>
        <v>0</v>
      </c>
      <c r="T3192" s="185" t="n">
        <v>0</v>
      </c>
      <c r="U3192" s="186"/>
      <c r="V3192" s="187" t="n">
        <f aca="false">(T3192*U3192)</f>
        <v>0</v>
      </c>
      <c r="W3192" s="185" t="n">
        <v>0</v>
      </c>
      <c r="X3192" s="185" t="n">
        <f aca="false">IF(OR(S3192="sì",S3192="forfettario 190"),SUM(T3192+W3192),SUM(T3192+V3192+W3192))</f>
        <v>0</v>
      </c>
      <c r="Y3192" s="205"/>
      <c r="Z3192" s="205"/>
      <c r="AA3192" s="206"/>
      <c r="AB3192" s="189" t="n">
        <f aca="false">IF(AA3192="SI",X3192,0)</f>
        <v>0</v>
      </c>
      <c r="AC3192" s="207"/>
      <c r="AD3192" s="207"/>
      <c r="AE3192" s="207"/>
      <c r="AF3192" s="207"/>
      <c r="AG3192" s="207"/>
      <c r="AH3192" s="208"/>
    </row>
    <row r="3193" customFormat="false" ht="13.5" hidden="false" customHeight="true" outlineLevel="0" collapsed="false">
      <c r="A3193" s="22" t="n">
        <v>3192</v>
      </c>
      <c r="B3193" s="180"/>
      <c r="C3193" s="22"/>
      <c r="D3193" s="22"/>
      <c r="E3193" s="22"/>
      <c r="F3193" s="22"/>
      <c r="G3193" s="22"/>
      <c r="H3193" s="183"/>
      <c r="I3193" s="183"/>
      <c r="J3193" s="22"/>
      <c r="K3193" s="191" t="e">
        <f aca="false">VLOOKUP('Altri Costi'!J3193,Legenda!$D$1:$F$258,2)</f>
        <v>#N/A</v>
      </c>
      <c r="L3193" s="22"/>
      <c r="M3193" s="22"/>
      <c r="N3193" s="203"/>
      <c r="O3193" s="183"/>
      <c r="P3193" s="22"/>
      <c r="Q3193" s="203"/>
      <c r="R3193" s="183"/>
      <c r="S3193" s="184" t="n">
        <f aca="false">'Piano Finanziario Annuale'!$F$6</f>
        <v>0</v>
      </c>
      <c r="T3193" s="185" t="n">
        <v>0</v>
      </c>
      <c r="U3193" s="186"/>
      <c r="V3193" s="187" t="n">
        <f aca="false">(T3193*U3193)</f>
        <v>0</v>
      </c>
      <c r="W3193" s="185" t="n">
        <v>0</v>
      </c>
      <c r="X3193" s="185" t="n">
        <f aca="false">IF(OR(S3193="sì",S3193="forfettario 190"),SUM(T3193+W3193),SUM(T3193+V3193+W3193))</f>
        <v>0</v>
      </c>
      <c r="Y3193" s="205"/>
      <c r="Z3193" s="205"/>
      <c r="AA3193" s="206"/>
      <c r="AB3193" s="189" t="n">
        <f aca="false">IF(AA3193="SI",X3193,0)</f>
        <v>0</v>
      </c>
      <c r="AC3193" s="207"/>
      <c r="AD3193" s="207"/>
      <c r="AE3193" s="207"/>
      <c r="AF3193" s="207"/>
      <c r="AG3193" s="207"/>
      <c r="AH3193" s="208"/>
    </row>
    <row r="3194" customFormat="false" ht="13.5" hidden="false" customHeight="true" outlineLevel="0" collapsed="false">
      <c r="A3194" s="22" t="n">
        <v>3193</v>
      </c>
      <c r="B3194" s="180"/>
      <c r="C3194" s="22"/>
      <c r="D3194" s="22"/>
      <c r="E3194" s="22"/>
      <c r="F3194" s="22"/>
      <c r="G3194" s="22"/>
      <c r="H3194" s="183"/>
      <c r="I3194" s="183"/>
      <c r="J3194" s="22"/>
      <c r="K3194" s="191" t="e">
        <f aca="false">VLOOKUP('Altri Costi'!J3194,Legenda!$D$1:$F$258,2)</f>
        <v>#N/A</v>
      </c>
      <c r="L3194" s="22"/>
      <c r="M3194" s="22"/>
      <c r="N3194" s="203"/>
      <c r="O3194" s="183"/>
      <c r="P3194" s="22"/>
      <c r="Q3194" s="203"/>
      <c r="R3194" s="183"/>
      <c r="S3194" s="184" t="n">
        <f aca="false">'Piano Finanziario Annuale'!$F$6</f>
        <v>0</v>
      </c>
      <c r="T3194" s="185" t="n">
        <v>0</v>
      </c>
      <c r="U3194" s="186"/>
      <c r="V3194" s="187" t="n">
        <f aca="false">(T3194*U3194)</f>
        <v>0</v>
      </c>
      <c r="W3194" s="185" t="n">
        <v>0</v>
      </c>
      <c r="X3194" s="185" t="n">
        <f aca="false">IF(OR(S3194="sì",S3194="forfettario 190"),SUM(T3194+W3194),SUM(T3194+V3194+W3194))</f>
        <v>0</v>
      </c>
      <c r="Y3194" s="205"/>
      <c r="Z3194" s="205"/>
      <c r="AA3194" s="206"/>
      <c r="AB3194" s="189" t="n">
        <f aca="false">IF(AA3194="SI",X3194,0)</f>
        <v>0</v>
      </c>
      <c r="AC3194" s="207"/>
      <c r="AD3194" s="207"/>
      <c r="AE3194" s="207"/>
      <c r="AF3194" s="207"/>
      <c r="AG3194" s="207"/>
      <c r="AH3194" s="208"/>
    </row>
    <row r="3195" customFormat="false" ht="13.5" hidden="false" customHeight="true" outlineLevel="0" collapsed="false">
      <c r="A3195" s="22" t="n">
        <v>3194</v>
      </c>
      <c r="B3195" s="180"/>
      <c r="C3195" s="22"/>
      <c r="D3195" s="22"/>
      <c r="E3195" s="22"/>
      <c r="F3195" s="22"/>
      <c r="G3195" s="22"/>
      <c r="H3195" s="183"/>
      <c r="I3195" s="183"/>
      <c r="J3195" s="22"/>
      <c r="K3195" s="191" t="e">
        <f aca="false">VLOOKUP('Altri Costi'!J3195,Legenda!$D$1:$F$258,2)</f>
        <v>#N/A</v>
      </c>
      <c r="L3195" s="22"/>
      <c r="M3195" s="22"/>
      <c r="N3195" s="203"/>
      <c r="O3195" s="183"/>
      <c r="P3195" s="22"/>
      <c r="Q3195" s="203"/>
      <c r="R3195" s="183"/>
      <c r="S3195" s="184" t="n">
        <f aca="false">'Piano Finanziario Annuale'!$F$6</f>
        <v>0</v>
      </c>
      <c r="T3195" s="185" t="n">
        <v>0</v>
      </c>
      <c r="U3195" s="186"/>
      <c r="V3195" s="187" t="n">
        <f aca="false">(T3195*U3195)</f>
        <v>0</v>
      </c>
      <c r="W3195" s="185" t="n">
        <v>0</v>
      </c>
      <c r="X3195" s="185" t="n">
        <f aca="false">IF(OR(S3195="sì",S3195="forfettario 190"),SUM(T3195+W3195),SUM(T3195+V3195+W3195))</f>
        <v>0</v>
      </c>
      <c r="Y3195" s="205"/>
      <c r="Z3195" s="205"/>
      <c r="AA3195" s="206"/>
      <c r="AB3195" s="189" t="n">
        <f aca="false">IF(AA3195="SI",X3195,0)</f>
        <v>0</v>
      </c>
      <c r="AC3195" s="207"/>
      <c r="AD3195" s="207"/>
      <c r="AE3195" s="207"/>
      <c r="AF3195" s="207"/>
      <c r="AG3195" s="207"/>
      <c r="AH3195" s="208"/>
    </row>
    <row r="3196" customFormat="false" ht="13.5" hidden="false" customHeight="true" outlineLevel="0" collapsed="false">
      <c r="A3196" s="22" t="n">
        <v>3195</v>
      </c>
      <c r="B3196" s="180"/>
      <c r="C3196" s="22"/>
      <c r="D3196" s="22"/>
      <c r="E3196" s="22"/>
      <c r="F3196" s="22"/>
      <c r="G3196" s="22"/>
      <c r="H3196" s="183"/>
      <c r="I3196" s="183"/>
      <c r="J3196" s="22"/>
      <c r="K3196" s="191" t="e">
        <f aca="false">VLOOKUP('Altri Costi'!J3196,Legenda!$D$1:$F$258,2)</f>
        <v>#N/A</v>
      </c>
      <c r="L3196" s="22"/>
      <c r="M3196" s="22"/>
      <c r="N3196" s="203"/>
      <c r="O3196" s="183"/>
      <c r="P3196" s="22"/>
      <c r="Q3196" s="203"/>
      <c r="R3196" s="183"/>
      <c r="S3196" s="184" t="n">
        <f aca="false">'Piano Finanziario Annuale'!$F$6</f>
        <v>0</v>
      </c>
      <c r="T3196" s="185" t="n">
        <v>0</v>
      </c>
      <c r="U3196" s="186"/>
      <c r="V3196" s="187" t="n">
        <f aca="false">(T3196*U3196)</f>
        <v>0</v>
      </c>
      <c r="W3196" s="185" t="n">
        <v>0</v>
      </c>
      <c r="X3196" s="185" t="n">
        <f aca="false">IF(OR(S3196="sì",S3196="forfettario 190"),SUM(T3196+W3196),SUM(T3196+V3196+W3196))</f>
        <v>0</v>
      </c>
      <c r="Y3196" s="205"/>
      <c r="Z3196" s="205"/>
      <c r="AA3196" s="206"/>
      <c r="AB3196" s="189" t="n">
        <f aca="false">IF(AA3196="SI",X3196,0)</f>
        <v>0</v>
      </c>
      <c r="AC3196" s="207"/>
      <c r="AD3196" s="207"/>
      <c r="AE3196" s="207"/>
      <c r="AF3196" s="207"/>
      <c r="AG3196" s="207"/>
      <c r="AH3196" s="208"/>
    </row>
    <row r="3197" customFormat="false" ht="13.5" hidden="false" customHeight="true" outlineLevel="0" collapsed="false">
      <c r="A3197" s="22" t="n">
        <v>3196</v>
      </c>
      <c r="B3197" s="180"/>
      <c r="C3197" s="22"/>
      <c r="D3197" s="22"/>
      <c r="E3197" s="22"/>
      <c r="F3197" s="22"/>
      <c r="G3197" s="22"/>
      <c r="H3197" s="183"/>
      <c r="I3197" s="183"/>
      <c r="J3197" s="22"/>
      <c r="K3197" s="191" t="e">
        <f aca="false">VLOOKUP('Altri Costi'!J3197,Legenda!$D$1:$F$258,2)</f>
        <v>#N/A</v>
      </c>
      <c r="L3197" s="22"/>
      <c r="M3197" s="22"/>
      <c r="N3197" s="203"/>
      <c r="O3197" s="183"/>
      <c r="P3197" s="22"/>
      <c r="Q3197" s="203"/>
      <c r="R3197" s="183"/>
      <c r="S3197" s="184" t="n">
        <f aca="false">'Piano Finanziario Annuale'!$F$6</f>
        <v>0</v>
      </c>
      <c r="T3197" s="185" t="n">
        <v>0</v>
      </c>
      <c r="U3197" s="186"/>
      <c r="V3197" s="187" t="n">
        <f aca="false">(T3197*U3197)</f>
        <v>0</v>
      </c>
      <c r="W3197" s="185" t="n">
        <v>0</v>
      </c>
      <c r="X3197" s="185" t="n">
        <f aca="false">IF(OR(S3197="sì",S3197="forfettario 190"),SUM(T3197+W3197),SUM(T3197+V3197+W3197))</f>
        <v>0</v>
      </c>
      <c r="Y3197" s="205"/>
      <c r="Z3197" s="205"/>
      <c r="AA3197" s="206"/>
      <c r="AB3197" s="189" t="n">
        <f aca="false">IF(AA3197="SI",X3197,0)</f>
        <v>0</v>
      </c>
      <c r="AC3197" s="207"/>
      <c r="AD3197" s="207"/>
      <c r="AE3197" s="207"/>
      <c r="AF3197" s="207"/>
      <c r="AG3197" s="207"/>
      <c r="AH3197" s="208"/>
    </row>
    <row r="3198" customFormat="false" ht="13.5" hidden="false" customHeight="true" outlineLevel="0" collapsed="false">
      <c r="A3198" s="22" t="n">
        <v>3197</v>
      </c>
      <c r="B3198" s="180"/>
      <c r="C3198" s="22"/>
      <c r="D3198" s="22"/>
      <c r="E3198" s="22"/>
      <c r="F3198" s="22"/>
      <c r="G3198" s="22"/>
      <c r="H3198" s="183"/>
      <c r="I3198" s="183"/>
      <c r="J3198" s="22"/>
      <c r="K3198" s="191" t="e">
        <f aca="false">VLOOKUP('Altri Costi'!J3198,Legenda!$D$1:$F$258,2)</f>
        <v>#N/A</v>
      </c>
      <c r="L3198" s="22"/>
      <c r="M3198" s="22"/>
      <c r="N3198" s="203"/>
      <c r="O3198" s="183"/>
      <c r="P3198" s="22"/>
      <c r="Q3198" s="203"/>
      <c r="R3198" s="183"/>
      <c r="S3198" s="184" t="n">
        <f aca="false">'Piano Finanziario Annuale'!$F$6</f>
        <v>0</v>
      </c>
      <c r="T3198" s="185" t="n">
        <v>0</v>
      </c>
      <c r="U3198" s="186"/>
      <c r="V3198" s="187" t="n">
        <f aca="false">(T3198*U3198)</f>
        <v>0</v>
      </c>
      <c r="W3198" s="185" t="n">
        <v>0</v>
      </c>
      <c r="X3198" s="185" t="n">
        <f aca="false">IF(OR(S3198="sì",S3198="forfettario 190"),SUM(T3198+W3198),SUM(T3198+V3198+W3198))</f>
        <v>0</v>
      </c>
      <c r="Y3198" s="205"/>
      <c r="Z3198" s="205"/>
      <c r="AA3198" s="206"/>
      <c r="AB3198" s="189" t="n">
        <f aca="false">IF(AA3198="SI",X3198,0)</f>
        <v>0</v>
      </c>
      <c r="AC3198" s="207"/>
      <c r="AD3198" s="207"/>
      <c r="AE3198" s="207"/>
      <c r="AF3198" s="207"/>
      <c r="AG3198" s="207"/>
      <c r="AH3198" s="208"/>
    </row>
    <row r="3199" customFormat="false" ht="13.5" hidden="false" customHeight="true" outlineLevel="0" collapsed="false">
      <c r="A3199" s="22" t="n">
        <v>3198</v>
      </c>
      <c r="B3199" s="180"/>
      <c r="C3199" s="22"/>
      <c r="D3199" s="22"/>
      <c r="E3199" s="22"/>
      <c r="F3199" s="22"/>
      <c r="G3199" s="22"/>
      <c r="H3199" s="183"/>
      <c r="I3199" s="183"/>
      <c r="J3199" s="22"/>
      <c r="K3199" s="191" t="e">
        <f aca="false">VLOOKUP('Altri Costi'!J3199,Legenda!$D$1:$F$258,2)</f>
        <v>#N/A</v>
      </c>
      <c r="L3199" s="22"/>
      <c r="M3199" s="22"/>
      <c r="N3199" s="203"/>
      <c r="O3199" s="183"/>
      <c r="P3199" s="22"/>
      <c r="Q3199" s="203"/>
      <c r="R3199" s="183"/>
      <c r="S3199" s="184" t="n">
        <f aca="false">'Piano Finanziario Annuale'!$F$6</f>
        <v>0</v>
      </c>
      <c r="T3199" s="185" t="n">
        <v>0</v>
      </c>
      <c r="U3199" s="186"/>
      <c r="V3199" s="187" t="n">
        <f aca="false">(T3199*U3199)</f>
        <v>0</v>
      </c>
      <c r="W3199" s="185" t="n">
        <v>0</v>
      </c>
      <c r="X3199" s="185" t="n">
        <f aca="false">IF(OR(S3199="sì",S3199="forfettario 190"),SUM(T3199+W3199),SUM(T3199+V3199+W3199))</f>
        <v>0</v>
      </c>
      <c r="Y3199" s="205"/>
      <c r="Z3199" s="205"/>
      <c r="AA3199" s="206"/>
      <c r="AB3199" s="189" t="n">
        <f aca="false">IF(AA3199="SI",X3199,0)</f>
        <v>0</v>
      </c>
      <c r="AC3199" s="207"/>
      <c r="AD3199" s="207"/>
      <c r="AE3199" s="207"/>
      <c r="AF3199" s="207"/>
      <c r="AG3199" s="207"/>
      <c r="AH3199" s="208"/>
    </row>
    <row r="3200" customFormat="false" ht="13.5" hidden="false" customHeight="true" outlineLevel="0" collapsed="false">
      <c r="A3200" s="22" t="n">
        <v>3199</v>
      </c>
      <c r="B3200" s="180"/>
      <c r="C3200" s="22"/>
      <c r="D3200" s="22"/>
      <c r="E3200" s="22"/>
      <c r="F3200" s="22"/>
      <c r="G3200" s="22"/>
      <c r="H3200" s="183"/>
      <c r="I3200" s="183"/>
      <c r="J3200" s="22"/>
      <c r="K3200" s="191" t="e">
        <f aca="false">VLOOKUP('Altri Costi'!J3200,Legenda!$D$1:$F$258,2)</f>
        <v>#N/A</v>
      </c>
      <c r="L3200" s="22"/>
      <c r="M3200" s="22"/>
      <c r="N3200" s="203"/>
      <c r="O3200" s="183"/>
      <c r="P3200" s="22"/>
      <c r="Q3200" s="203"/>
      <c r="R3200" s="183"/>
      <c r="S3200" s="184" t="n">
        <f aca="false">'Piano Finanziario Annuale'!$F$6</f>
        <v>0</v>
      </c>
      <c r="T3200" s="185" t="n">
        <v>0</v>
      </c>
      <c r="U3200" s="186"/>
      <c r="V3200" s="187" t="n">
        <f aca="false">(T3200*U3200)</f>
        <v>0</v>
      </c>
      <c r="W3200" s="185" t="n">
        <v>0</v>
      </c>
      <c r="X3200" s="185" t="n">
        <f aca="false">IF(OR(S3200="sì",S3200="forfettario 190"),SUM(T3200+W3200),SUM(T3200+V3200+W3200))</f>
        <v>0</v>
      </c>
      <c r="Y3200" s="205"/>
      <c r="Z3200" s="205"/>
      <c r="AA3200" s="206"/>
      <c r="AB3200" s="189" t="n">
        <f aca="false">IF(AA3200="SI",X3200,0)</f>
        <v>0</v>
      </c>
      <c r="AC3200" s="207"/>
      <c r="AD3200" s="207"/>
      <c r="AE3200" s="207"/>
      <c r="AF3200" s="207"/>
      <c r="AG3200" s="207"/>
      <c r="AH3200" s="208"/>
    </row>
    <row r="3201" customFormat="false" ht="13.5" hidden="false" customHeight="true" outlineLevel="0" collapsed="false">
      <c r="A3201" s="22" t="n">
        <v>3200</v>
      </c>
      <c r="B3201" s="180"/>
      <c r="C3201" s="22"/>
      <c r="D3201" s="22"/>
      <c r="E3201" s="22"/>
      <c r="F3201" s="22"/>
      <c r="G3201" s="22"/>
      <c r="H3201" s="183"/>
      <c r="I3201" s="183"/>
      <c r="J3201" s="22"/>
      <c r="K3201" s="191" t="e">
        <f aca="false">VLOOKUP('Altri Costi'!J3201,Legenda!$D$1:$F$258,2)</f>
        <v>#N/A</v>
      </c>
      <c r="L3201" s="22"/>
      <c r="M3201" s="22"/>
      <c r="N3201" s="203"/>
      <c r="O3201" s="183"/>
      <c r="P3201" s="22"/>
      <c r="Q3201" s="203"/>
      <c r="R3201" s="183"/>
      <c r="S3201" s="184" t="n">
        <f aca="false">'Piano Finanziario Annuale'!$F$6</f>
        <v>0</v>
      </c>
      <c r="T3201" s="185" t="n">
        <v>0</v>
      </c>
      <c r="U3201" s="186"/>
      <c r="V3201" s="187" t="n">
        <f aca="false">(T3201*U3201)</f>
        <v>0</v>
      </c>
      <c r="W3201" s="185" t="n">
        <v>0</v>
      </c>
      <c r="X3201" s="185" t="n">
        <f aca="false">IF(OR(S3201="sì",S3201="forfettario 190"),SUM(T3201+W3201),SUM(T3201+V3201+W3201))</f>
        <v>0</v>
      </c>
      <c r="Y3201" s="205"/>
      <c r="Z3201" s="205"/>
      <c r="AA3201" s="206"/>
      <c r="AB3201" s="189" t="n">
        <f aca="false">IF(AA3201="SI",X3201,0)</f>
        <v>0</v>
      </c>
      <c r="AC3201" s="207"/>
      <c r="AD3201" s="207"/>
      <c r="AE3201" s="207"/>
      <c r="AF3201" s="207"/>
      <c r="AG3201" s="207"/>
      <c r="AH3201" s="208"/>
    </row>
    <row r="3202" customFormat="false" ht="13.5" hidden="false" customHeight="true" outlineLevel="0" collapsed="false">
      <c r="A3202" s="22" t="n">
        <v>3201</v>
      </c>
      <c r="B3202" s="180"/>
      <c r="C3202" s="22"/>
      <c r="D3202" s="22"/>
      <c r="E3202" s="22"/>
      <c r="F3202" s="22"/>
      <c r="G3202" s="22"/>
      <c r="H3202" s="183"/>
      <c r="I3202" s="183"/>
      <c r="J3202" s="22"/>
      <c r="K3202" s="191" t="e">
        <f aca="false">VLOOKUP('Altri Costi'!J3202,Legenda!$D$1:$F$258,2)</f>
        <v>#N/A</v>
      </c>
      <c r="L3202" s="22"/>
      <c r="M3202" s="22"/>
      <c r="N3202" s="203"/>
      <c r="O3202" s="183"/>
      <c r="P3202" s="22"/>
      <c r="Q3202" s="203"/>
      <c r="R3202" s="183"/>
      <c r="S3202" s="184" t="n">
        <f aca="false">'Piano Finanziario Annuale'!$F$6</f>
        <v>0</v>
      </c>
      <c r="T3202" s="185" t="n">
        <v>0</v>
      </c>
      <c r="U3202" s="186"/>
      <c r="V3202" s="187" t="n">
        <f aca="false">(T3202*U3202)</f>
        <v>0</v>
      </c>
      <c r="W3202" s="185" t="n">
        <v>0</v>
      </c>
      <c r="X3202" s="185" t="n">
        <f aca="false">IF(OR(S3202="sì",S3202="forfettario 190"),SUM(T3202+W3202),SUM(T3202+V3202+W3202))</f>
        <v>0</v>
      </c>
      <c r="Y3202" s="205"/>
      <c r="Z3202" s="205"/>
      <c r="AA3202" s="206"/>
      <c r="AB3202" s="189" t="n">
        <f aca="false">IF(AA3202="SI",X3202,0)</f>
        <v>0</v>
      </c>
      <c r="AC3202" s="207"/>
      <c r="AD3202" s="207"/>
      <c r="AE3202" s="207"/>
      <c r="AF3202" s="207"/>
      <c r="AG3202" s="207"/>
      <c r="AH3202" s="208"/>
    </row>
    <row r="3203" customFormat="false" ht="13.5" hidden="false" customHeight="true" outlineLevel="0" collapsed="false">
      <c r="A3203" s="22" t="n">
        <v>3202</v>
      </c>
      <c r="B3203" s="180"/>
      <c r="C3203" s="22"/>
      <c r="D3203" s="22"/>
      <c r="E3203" s="22"/>
      <c r="F3203" s="22"/>
      <c r="G3203" s="22"/>
      <c r="H3203" s="183"/>
      <c r="I3203" s="183"/>
      <c r="J3203" s="22"/>
      <c r="K3203" s="191" t="e">
        <f aca="false">VLOOKUP('Altri Costi'!J3203,Legenda!$D$1:$F$258,2)</f>
        <v>#N/A</v>
      </c>
      <c r="L3203" s="22"/>
      <c r="M3203" s="22"/>
      <c r="N3203" s="203"/>
      <c r="O3203" s="183"/>
      <c r="P3203" s="22"/>
      <c r="Q3203" s="203"/>
      <c r="R3203" s="183"/>
      <c r="S3203" s="184" t="n">
        <f aca="false">'Piano Finanziario Annuale'!$F$6</f>
        <v>0</v>
      </c>
      <c r="T3203" s="185" t="n">
        <v>0</v>
      </c>
      <c r="U3203" s="186"/>
      <c r="V3203" s="187" t="n">
        <f aca="false">(T3203*U3203)</f>
        <v>0</v>
      </c>
      <c r="W3203" s="185" t="n">
        <v>0</v>
      </c>
      <c r="X3203" s="185" t="n">
        <f aca="false">IF(OR(S3203="sì",S3203="forfettario 190"),SUM(T3203+W3203),SUM(T3203+V3203+W3203))</f>
        <v>0</v>
      </c>
      <c r="Y3203" s="205"/>
      <c r="Z3203" s="205"/>
      <c r="AA3203" s="206"/>
      <c r="AB3203" s="189" t="n">
        <f aca="false">IF(AA3203="SI",X3203,0)</f>
        <v>0</v>
      </c>
      <c r="AC3203" s="207"/>
      <c r="AD3203" s="207"/>
      <c r="AE3203" s="207"/>
      <c r="AF3203" s="207"/>
      <c r="AG3203" s="207"/>
      <c r="AH3203" s="208"/>
    </row>
    <row r="3204" customFormat="false" ht="13.5" hidden="false" customHeight="true" outlineLevel="0" collapsed="false">
      <c r="A3204" s="22" t="n">
        <v>3203</v>
      </c>
      <c r="B3204" s="180"/>
      <c r="C3204" s="22"/>
      <c r="D3204" s="22"/>
      <c r="E3204" s="22"/>
      <c r="F3204" s="22"/>
      <c r="G3204" s="22"/>
      <c r="H3204" s="183"/>
      <c r="I3204" s="183"/>
      <c r="J3204" s="22"/>
      <c r="K3204" s="191" t="e">
        <f aca="false">VLOOKUP('Altri Costi'!J3204,Legenda!$D$1:$F$258,2)</f>
        <v>#N/A</v>
      </c>
      <c r="L3204" s="22"/>
      <c r="M3204" s="22"/>
      <c r="N3204" s="203"/>
      <c r="O3204" s="183"/>
      <c r="P3204" s="22"/>
      <c r="Q3204" s="203"/>
      <c r="R3204" s="183"/>
      <c r="S3204" s="184" t="n">
        <f aca="false">'Piano Finanziario Annuale'!$F$6</f>
        <v>0</v>
      </c>
      <c r="T3204" s="185" t="n">
        <v>0</v>
      </c>
      <c r="U3204" s="186"/>
      <c r="V3204" s="187" t="n">
        <f aca="false">(T3204*U3204)</f>
        <v>0</v>
      </c>
      <c r="W3204" s="185" t="n">
        <v>0</v>
      </c>
      <c r="X3204" s="185" t="n">
        <f aca="false">IF(OR(S3204="sì",S3204="forfettario 190"),SUM(T3204+W3204),SUM(T3204+V3204+W3204))</f>
        <v>0</v>
      </c>
      <c r="Y3204" s="205"/>
      <c r="Z3204" s="205"/>
      <c r="AA3204" s="206"/>
      <c r="AB3204" s="189" t="n">
        <f aca="false">IF(AA3204="SI",X3204,0)</f>
        <v>0</v>
      </c>
      <c r="AC3204" s="207"/>
      <c r="AD3204" s="207"/>
      <c r="AE3204" s="207"/>
      <c r="AF3204" s="207"/>
      <c r="AG3204" s="207"/>
      <c r="AH3204" s="208"/>
    </row>
    <row r="3205" customFormat="false" ht="13.5" hidden="false" customHeight="true" outlineLevel="0" collapsed="false">
      <c r="A3205" s="22" t="n">
        <v>3204</v>
      </c>
      <c r="B3205" s="180"/>
      <c r="C3205" s="22"/>
      <c r="D3205" s="22"/>
      <c r="E3205" s="22"/>
      <c r="F3205" s="22"/>
      <c r="G3205" s="22"/>
      <c r="H3205" s="183"/>
      <c r="I3205" s="183"/>
      <c r="J3205" s="22"/>
      <c r="K3205" s="191" t="e">
        <f aca="false">VLOOKUP('Altri Costi'!J3205,Legenda!$D$1:$F$258,2)</f>
        <v>#N/A</v>
      </c>
      <c r="L3205" s="22"/>
      <c r="M3205" s="22"/>
      <c r="N3205" s="203"/>
      <c r="O3205" s="183"/>
      <c r="P3205" s="22"/>
      <c r="Q3205" s="203"/>
      <c r="R3205" s="183"/>
      <c r="S3205" s="184" t="n">
        <f aca="false">'Piano Finanziario Annuale'!$F$6</f>
        <v>0</v>
      </c>
      <c r="T3205" s="185" t="n">
        <v>0</v>
      </c>
      <c r="U3205" s="186"/>
      <c r="V3205" s="187" t="n">
        <f aca="false">(T3205*U3205)</f>
        <v>0</v>
      </c>
      <c r="W3205" s="185" t="n">
        <v>0</v>
      </c>
      <c r="X3205" s="185" t="n">
        <f aca="false">IF(OR(S3205="sì",S3205="forfettario 190"),SUM(T3205+W3205),SUM(T3205+V3205+W3205))</f>
        <v>0</v>
      </c>
      <c r="Y3205" s="205"/>
      <c r="Z3205" s="205"/>
      <c r="AA3205" s="206"/>
      <c r="AB3205" s="189" t="n">
        <f aca="false">IF(AA3205="SI",X3205,0)</f>
        <v>0</v>
      </c>
      <c r="AC3205" s="207"/>
      <c r="AD3205" s="207"/>
      <c r="AE3205" s="207"/>
      <c r="AF3205" s="207"/>
      <c r="AG3205" s="207"/>
      <c r="AH3205" s="208"/>
    </row>
    <row r="3206" customFormat="false" ht="13.5" hidden="false" customHeight="true" outlineLevel="0" collapsed="false">
      <c r="A3206" s="22" t="n">
        <v>3205</v>
      </c>
      <c r="B3206" s="180"/>
      <c r="C3206" s="22"/>
      <c r="D3206" s="22"/>
      <c r="E3206" s="22"/>
      <c r="F3206" s="22"/>
      <c r="G3206" s="22"/>
      <c r="H3206" s="183"/>
      <c r="I3206" s="183"/>
      <c r="J3206" s="22"/>
      <c r="K3206" s="191" t="e">
        <f aca="false">VLOOKUP('Altri Costi'!J3206,Legenda!$D$1:$F$258,2)</f>
        <v>#N/A</v>
      </c>
      <c r="L3206" s="22"/>
      <c r="M3206" s="22"/>
      <c r="N3206" s="203"/>
      <c r="O3206" s="183"/>
      <c r="P3206" s="22"/>
      <c r="Q3206" s="203"/>
      <c r="R3206" s="183"/>
      <c r="S3206" s="184" t="n">
        <f aca="false">'Piano Finanziario Annuale'!$F$6</f>
        <v>0</v>
      </c>
      <c r="T3206" s="185" t="n">
        <v>0</v>
      </c>
      <c r="U3206" s="186"/>
      <c r="V3206" s="187" t="n">
        <f aca="false">(T3206*U3206)</f>
        <v>0</v>
      </c>
      <c r="W3206" s="185" t="n">
        <v>0</v>
      </c>
      <c r="X3206" s="185" t="n">
        <f aca="false">IF(OR(S3206="sì",S3206="forfettario 190"),SUM(T3206+W3206),SUM(T3206+V3206+W3206))</f>
        <v>0</v>
      </c>
      <c r="Y3206" s="205"/>
      <c r="Z3206" s="205"/>
      <c r="AA3206" s="206"/>
      <c r="AB3206" s="189" t="n">
        <f aca="false">IF(AA3206="SI",X3206,0)</f>
        <v>0</v>
      </c>
      <c r="AC3206" s="207"/>
      <c r="AD3206" s="207"/>
      <c r="AE3206" s="207"/>
      <c r="AF3206" s="207"/>
      <c r="AG3206" s="207"/>
      <c r="AH3206" s="208"/>
    </row>
    <row r="3207" customFormat="false" ht="13.5" hidden="false" customHeight="true" outlineLevel="0" collapsed="false">
      <c r="A3207" s="22" t="n">
        <v>3206</v>
      </c>
      <c r="B3207" s="180"/>
      <c r="C3207" s="22"/>
      <c r="D3207" s="22"/>
      <c r="E3207" s="22"/>
      <c r="F3207" s="22"/>
      <c r="G3207" s="22"/>
      <c r="H3207" s="183"/>
      <c r="I3207" s="183"/>
      <c r="J3207" s="22"/>
      <c r="K3207" s="191" t="e">
        <f aca="false">VLOOKUP('Altri Costi'!J3207,Legenda!$D$1:$F$258,2)</f>
        <v>#N/A</v>
      </c>
      <c r="L3207" s="22"/>
      <c r="M3207" s="22"/>
      <c r="N3207" s="203"/>
      <c r="O3207" s="183"/>
      <c r="P3207" s="22"/>
      <c r="Q3207" s="203"/>
      <c r="R3207" s="183"/>
      <c r="S3207" s="184" t="n">
        <f aca="false">'Piano Finanziario Annuale'!$F$6</f>
        <v>0</v>
      </c>
      <c r="T3207" s="185" t="n">
        <v>0</v>
      </c>
      <c r="U3207" s="186"/>
      <c r="V3207" s="187" t="n">
        <f aca="false">(T3207*U3207)</f>
        <v>0</v>
      </c>
      <c r="W3207" s="185" t="n">
        <v>0</v>
      </c>
      <c r="X3207" s="185" t="n">
        <f aca="false">IF(OR(S3207="sì",S3207="forfettario 190"),SUM(T3207+W3207),SUM(T3207+V3207+W3207))</f>
        <v>0</v>
      </c>
      <c r="Y3207" s="205"/>
      <c r="Z3207" s="205"/>
      <c r="AA3207" s="206"/>
      <c r="AB3207" s="189" t="n">
        <f aca="false">IF(AA3207="SI",X3207,0)</f>
        <v>0</v>
      </c>
      <c r="AC3207" s="207"/>
      <c r="AD3207" s="207"/>
      <c r="AE3207" s="207"/>
      <c r="AF3207" s="207"/>
      <c r="AG3207" s="207"/>
      <c r="AH3207" s="208"/>
    </row>
    <row r="3208" customFormat="false" ht="13.5" hidden="false" customHeight="true" outlineLevel="0" collapsed="false">
      <c r="A3208" s="22" t="n">
        <v>3207</v>
      </c>
      <c r="B3208" s="180"/>
      <c r="C3208" s="22"/>
      <c r="D3208" s="22"/>
      <c r="E3208" s="22"/>
      <c r="F3208" s="22"/>
      <c r="G3208" s="22"/>
      <c r="H3208" s="183"/>
      <c r="I3208" s="183"/>
      <c r="J3208" s="22"/>
      <c r="K3208" s="191" t="e">
        <f aca="false">VLOOKUP('Altri Costi'!J3208,Legenda!$D$1:$F$258,2)</f>
        <v>#N/A</v>
      </c>
      <c r="L3208" s="22"/>
      <c r="M3208" s="22"/>
      <c r="N3208" s="203"/>
      <c r="O3208" s="183"/>
      <c r="P3208" s="22"/>
      <c r="Q3208" s="203"/>
      <c r="R3208" s="183"/>
      <c r="S3208" s="184" t="n">
        <f aca="false">'Piano Finanziario Annuale'!$F$6</f>
        <v>0</v>
      </c>
      <c r="T3208" s="185" t="n">
        <v>0</v>
      </c>
      <c r="U3208" s="186"/>
      <c r="V3208" s="187" t="n">
        <f aca="false">(T3208*U3208)</f>
        <v>0</v>
      </c>
      <c r="W3208" s="185" t="n">
        <v>0</v>
      </c>
      <c r="X3208" s="185" t="n">
        <f aca="false">IF(OR(S3208="sì",S3208="forfettario 190"),SUM(T3208+W3208),SUM(T3208+V3208+W3208))</f>
        <v>0</v>
      </c>
      <c r="Y3208" s="205"/>
      <c r="Z3208" s="205"/>
      <c r="AA3208" s="206"/>
      <c r="AB3208" s="189" t="n">
        <f aca="false">IF(AA3208="SI",X3208,0)</f>
        <v>0</v>
      </c>
      <c r="AC3208" s="207"/>
      <c r="AD3208" s="207"/>
      <c r="AE3208" s="207"/>
      <c r="AF3208" s="207"/>
      <c r="AG3208" s="207"/>
      <c r="AH3208" s="208"/>
    </row>
    <row r="3209" customFormat="false" ht="13.5" hidden="false" customHeight="true" outlineLevel="0" collapsed="false">
      <c r="A3209" s="22" t="n">
        <v>3208</v>
      </c>
      <c r="B3209" s="180"/>
      <c r="C3209" s="22"/>
      <c r="D3209" s="22"/>
      <c r="E3209" s="22"/>
      <c r="F3209" s="22"/>
      <c r="G3209" s="22"/>
      <c r="H3209" s="183"/>
      <c r="I3209" s="183"/>
      <c r="J3209" s="22"/>
      <c r="K3209" s="191" t="e">
        <f aca="false">VLOOKUP('Altri Costi'!J3209,Legenda!$D$1:$F$258,2)</f>
        <v>#N/A</v>
      </c>
      <c r="L3209" s="22"/>
      <c r="M3209" s="22"/>
      <c r="N3209" s="203"/>
      <c r="O3209" s="183"/>
      <c r="P3209" s="22"/>
      <c r="Q3209" s="203"/>
      <c r="R3209" s="183"/>
      <c r="S3209" s="184" t="n">
        <f aca="false">'Piano Finanziario Annuale'!$F$6</f>
        <v>0</v>
      </c>
      <c r="T3209" s="185" t="n">
        <v>0</v>
      </c>
      <c r="U3209" s="186"/>
      <c r="V3209" s="187" t="n">
        <f aca="false">(T3209*U3209)</f>
        <v>0</v>
      </c>
      <c r="W3209" s="185" t="n">
        <v>0</v>
      </c>
      <c r="X3209" s="185" t="n">
        <f aca="false">IF(OR(S3209="sì",S3209="forfettario 190"),SUM(T3209+W3209),SUM(T3209+V3209+W3209))</f>
        <v>0</v>
      </c>
      <c r="Y3209" s="205"/>
      <c r="Z3209" s="205"/>
      <c r="AA3209" s="206"/>
      <c r="AB3209" s="189" t="n">
        <f aca="false">IF(AA3209="SI",X3209,0)</f>
        <v>0</v>
      </c>
      <c r="AC3209" s="207"/>
      <c r="AD3209" s="207"/>
      <c r="AE3209" s="207"/>
      <c r="AF3209" s="207"/>
      <c r="AG3209" s="207"/>
      <c r="AH3209" s="208"/>
    </row>
    <row r="3210" customFormat="false" ht="13.5" hidden="false" customHeight="true" outlineLevel="0" collapsed="false">
      <c r="A3210" s="22" t="n">
        <v>3209</v>
      </c>
      <c r="B3210" s="180"/>
      <c r="C3210" s="22"/>
      <c r="D3210" s="22"/>
      <c r="E3210" s="22"/>
      <c r="F3210" s="22"/>
      <c r="G3210" s="22"/>
      <c r="H3210" s="183"/>
      <c r="I3210" s="183"/>
      <c r="J3210" s="22"/>
      <c r="K3210" s="191" t="e">
        <f aca="false">VLOOKUP('Altri Costi'!J3210,Legenda!$D$1:$F$258,2)</f>
        <v>#N/A</v>
      </c>
      <c r="L3210" s="22"/>
      <c r="M3210" s="22"/>
      <c r="N3210" s="203"/>
      <c r="O3210" s="183"/>
      <c r="P3210" s="22"/>
      <c r="Q3210" s="203"/>
      <c r="R3210" s="183"/>
      <c r="S3210" s="184" t="n">
        <f aca="false">'Piano Finanziario Annuale'!$F$6</f>
        <v>0</v>
      </c>
      <c r="T3210" s="185" t="n">
        <v>0</v>
      </c>
      <c r="U3210" s="186"/>
      <c r="V3210" s="187" t="n">
        <f aca="false">(T3210*U3210)</f>
        <v>0</v>
      </c>
      <c r="W3210" s="185" t="n">
        <v>0</v>
      </c>
      <c r="X3210" s="185" t="n">
        <f aca="false">IF(OR(S3210="sì",S3210="forfettario 190"),SUM(T3210+W3210),SUM(T3210+V3210+W3210))</f>
        <v>0</v>
      </c>
      <c r="Y3210" s="205"/>
      <c r="Z3210" s="205"/>
      <c r="AA3210" s="206"/>
      <c r="AB3210" s="189" t="n">
        <f aca="false">IF(AA3210="SI",X3210,0)</f>
        <v>0</v>
      </c>
      <c r="AC3210" s="207"/>
      <c r="AD3210" s="207"/>
      <c r="AE3210" s="207"/>
      <c r="AF3210" s="207"/>
      <c r="AG3210" s="207"/>
      <c r="AH3210" s="208"/>
    </row>
    <row r="3211" customFormat="false" ht="13.5" hidden="false" customHeight="true" outlineLevel="0" collapsed="false">
      <c r="A3211" s="22" t="n">
        <v>3210</v>
      </c>
      <c r="B3211" s="180"/>
      <c r="C3211" s="22"/>
      <c r="D3211" s="22"/>
      <c r="E3211" s="22"/>
      <c r="F3211" s="22"/>
      <c r="G3211" s="22"/>
      <c r="H3211" s="183"/>
      <c r="I3211" s="183"/>
      <c r="J3211" s="22"/>
      <c r="K3211" s="191" t="e">
        <f aca="false">VLOOKUP('Altri Costi'!J3211,Legenda!$D$1:$F$258,2)</f>
        <v>#N/A</v>
      </c>
      <c r="L3211" s="22"/>
      <c r="M3211" s="22"/>
      <c r="N3211" s="203"/>
      <c r="O3211" s="183"/>
      <c r="P3211" s="22"/>
      <c r="Q3211" s="203"/>
      <c r="R3211" s="183"/>
      <c r="S3211" s="184" t="n">
        <f aca="false">'Piano Finanziario Annuale'!$F$6</f>
        <v>0</v>
      </c>
      <c r="T3211" s="185" t="n">
        <v>0</v>
      </c>
      <c r="U3211" s="186"/>
      <c r="V3211" s="187" t="n">
        <f aca="false">(T3211*U3211)</f>
        <v>0</v>
      </c>
      <c r="W3211" s="185" t="n">
        <v>0</v>
      </c>
      <c r="X3211" s="185" t="n">
        <f aca="false">IF(OR(S3211="sì",S3211="forfettario 190"),SUM(T3211+W3211),SUM(T3211+V3211+W3211))</f>
        <v>0</v>
      </c>
      <c r="Y3211" s="205"/>
      <c r="Z3211" s="205"/>
      <c r="AA3211" s="206"/>
      <c r="AB3211" s="189" t="n">
        <f aca="false">IF(AA3211="SI",X3211,0)</f>
        <v>0</v>
      </c>
      <c r="AC3211" s="207"/>
      <c r="AD3211" s="207"/>
      <c r="AE3211" s="207"/>
      <c r="AF3211" s="207"/>
      <c r="AG3211" s="207"/>
      <c r="AH3211" s="208"/>
    </row>
    <row r="3212" customFormat="false" ht="13.5" hidden="false" customHeight="true" outlineLevel="0" collapsed="false">
      <c r="A3212" s="22" t="n">
        <v>3211</v>
      </c>
      <c r="B3212" s="180"/>
      <c r="C3212" s="22"/>
      <c r="D3212" s="22"/>
      <c r="E3212" s="22"/>
      <c r="F3212" s="22"/>
      <c r="G3212" s="22"/>
      <c r="H3212" s="183"/>
      <c r="I3212" s="183"/>
      <c r="J3212" s="22"/>
      <c r="K3212" s="191" t="e">
        <f aca="false">VLOOKUP('Altri Costi'!J3212,Legenda!$D$1:$F$258,2)</f>
        <v>#N/A</v>
      </c>
      <c r="L3212" s="22"/>
      <c r="M3212" s="22"/>
      <c r="N3212" s="203"/>
      <c r="O3212" s="183"/>
      <c r="P3212" s="22"/>
      <c r="Q3212" s="203"/>
      <c r="R3212" s="183"/>
      <c r="S3212" s="184" t="n">
        <f aca="false">'Piano Finanziario Annuale'!$F$6</f>
        <v>0</v>
      </c>
      <c r="T3212" s="185" t="n">
        <v>0</v>
      </c>
      <c r="U3212" s="186"/>
      <c r="V3212" s="187" t="n">
        <f aca="false">(T3212*U3212)</f>
        <v>0</v>
      </c>
      <c r="W3212" s="185" t="n">
        <v>0</v>
      </c>
      <c r="X3212" s="185" t="n">
        <f aca="false">IF(OR(S3212="sì",S3212="forfettario 190"),SUM(T3212+W3212),SUM(T3212+V3212+W3212))</f>
        <v>0</v>
      </c>
      <c r="Y3212" s="205"/>
      <c r="Z3212" s="205"/>
      <c r="AA3212" s="206"/>
      <c r="AB3212" s="189" t="n">
        <f aca="false">IF(AA3212="SI",X3212,0)</f>
        <v>0</v>
      </c>
      <c r="AC3212" s="207"/>
      <c r="AD3212" s="207"/>
      <c r="AE3212" s="207"/>
      <c r="AF3212" s="207"/>
      <c r="AG3212" s="207"/>
      <c r="AH3212" s="208"/>
    </row>
    <row r="3213" customFormat="false" ht="13.5" hidden="false" customHeight="true" outlineLevel="0" collapsed="false">
      <c r="A3213" s="22" t="n">
        <v>3212</v>
      </c>
      <c r="B3213" s="180"/>
      <c r="C3213" s="22"/>
      <c r="D3213" s="22"/>
      <c r="E3213" s="22"/>
      <c r="F3213" s="22"/>
      <c r="G3213" s="22"/>
      <c r="H3213" s="183"/>
      <c r="I3213" s="183"/>
      <c r="J3213" s="22"/>
      <c r="K3213" s="191" t="e">
        <f aca="false">VLOOKUP('Altri Costi'!J3213,Legenda!$D$1:$F$258,2)</f>
        <v>#N/A</v>
      </c>
      <c r="L3213" s="22"/>
      <c r="M3213" s="22"/>
      <c r="N3213" s="203"/>
      <c r="O3213" s="183"/>
      <c r="P3213" s="22"/>
      <c r="Q3213" s="203"/>
      <c r="R3213" s="183"/>
      <c r="S3213" s="184" t="n">
        <f aca="false">'Piano Finanziario Annuale'!$F$6</f>
        <v>0</v>
      </c>
      <c r="T3213" s="185" t="n">
        <v>0</v>
      </c>
      <c r="U3213" s="186"/>
      <c r="V3213" s="187" t="n">
        <f aca="false">(T3213*U3213)</f>
        <v>0</v>
      </c>
      <c r="W3213" s="185" t="n">
        <v>0</v>
      </c>
      <c r="X3213" s="185" t="n">
        <f aca="false">IF(OR(S3213="sì",S3213="forfettario 190"),SUM(T3213+W3213),SUM(T3213+V3213+W3213))</f>
        <v>0</v>
      </c>
      <c r="Y3213" s="205"/>
      <c r="Z3213" s="205"/>
      <c r="AA3213" s="206"/>
      <c r="AB3213" s="189" t="n">
        <f aca="false">IF(AA3213="SI",X3213,0)</f>
        <v>0</v>
      </c>
      <c r="AC3213" s="207"/>
      <c r="AD3213" s="207"/>
      <c r="AE3213" s="207"/>
      <c r="AF3213" s="207"/>
      <c r="AG3213" s="207"/>
      <c r="AH3213" s="208"/>
    </row>
    <row r="3214" customFormat="false" ht="13.5" hidden="false" customHeight="true" outlineLevel="0" collapsed="false">
      <c r="A3214" s="22" t="n">
        <v>3213</v>
      </c>
      <c r="B3214" s="180"/>
      <c r="C3214" s="22"/>
      <c r="D3214" s="22"/>
      <c r="E3214" s="22"/>
      <c r="F3214" s="22"/>
      <c r="G3214" s="22"/>
      <c r="H3214" s="183"/>
      <c r="I3214" s="183"/>
      <c r="J3214" s="22"/>
      <c r="K3214" s="191" t="e">
        <f aca="false">VLOOKUP('Altri Costi'!J3214,Legenda!$D$1:$F$258,2)</f>
        <v>#N/A</v>
      </c>
      <c r="L3214" s="22"/>
      <c r="M3214" s="22"/>
      <c r="N3214" s="203"/>
      <c r="O3214" s="183"/>
      <c r="P3214" s="22"/>
      <c r="Q3214" s="203"/>
      <c r="R3214" s="183"/>
      <c r="S3214" s="184" t="n">
        <f aca="false">'Piano Finanziario Annuale'!$F$6</f>
        <v>0</v>
      </c>
      <c r="T3214" s="185" t="n">
        <v>0</v>
      </c>
      <c r="U3214" s="186"/>
      <c r="V3214" s="187" t="n">
        <f aca="false">(T3214*U3214)</f>
        <v>0</v>
      </c>
      <c r="W3214" s="185" t="n">
        <v>0</v>
      </c>
      <c r="X3214" s="185" t="n">
        <f aca="false">IF(OR(S3214="sì",S3214="forfettario 190"),SUM(T3214+W3214),SUM(T3214+V3214+W3214))</f>
        <v>0</v>
      </c>
      <c r="Y3214" s="205"/>
      <c r="Z3214" s="205"/>
      <c r="AA3214" s="206"/>
      <c r="AB3214" s="189" t="n">
        <f aca="false">IF(AA3214="SI",X3214,0)</f>
        <v>0</v>
      </c>
      <c r="AC3214" s="207"/>
      <c r="AD3214" s="207"/>
      <c r="AE3214" s="207"/>
      <c r="AF3214" s="207"/>
      <c r="AG3214" s="207"/>
      <c r="AH3214" s="208"/>
    </row>
    <row r="3215" customFormat="false" ht="13.5" hidden="false" customHeight="true" outlineLevel="0" collapsed="false">
      <c r="A3215" s="22" t="n">
        <v>3214</v>
      </c>
      <c r="B3215" s="180"/>
      <c r="C3215" s="22"/>
      <c r="D3215" s="22"/>
      <c r="E3215" s="22"/>
      <c r="F3215" s="22"/>
      <c r="G3215" s="22"/>
      <c r="H3215" s="183"/>
      <c r="I3215" s="183"/>
      <c r="J3215" s="22"/>
      <c r="K3215" s="191" t="e">
        <f aca="false">VLOOKUP('Altri Costi'!J3215,Legenda!$D$1:$F$258,2)</f>
        <v>#N/A</v>
      </c>
      <c r="L3215" s="22"/>
      <c r="M3215" s="22"/>
      <c r="N3215" s="203"/>
      <c r="O3215" s="183"/>
      <c r="P3215" s="22"/>
      <c r="Q3215" s="203"/>
      <c r="R3215" s="183"/>
      <c r="S3215" s="184" t="n">
        <f aca="false">'Piano Finanziario Annuale'!$F$6</f>
        <v>0</v>
      </c>
      <c r="T3215" s="185" t="n">
        <v>0</v>
      </c>
      <c r="U3215" s="186"/>
      <c r="V3215" s="187" t="n">
        <f aca="false">(T3215*U3215)</f>
        <v>0</v>
      </c>
      <c r="W3215" s="185" t="n">
        <v>0</v>
      </c>
      <c r="X3215" s="185" t="n">
        <f aca="false">IF(OR(S3215="sì",S3215="forfettario 190"),SUM(T3215+W3215),SUM(T3215+V3215+W3215))</f>
        <v>0</v>
      </c>
      <c r="Y3215" s="205"/>
      <c r="Z3215" s="205"/>
      <c r="AA3215" s="206"/>
      <c r="AB3215" s="189" t="n">
        <f aca="false">IF(AA3215="SI",X3215,0)</f>
        <v>0</v>
      </c>
      <c r="AC3215" s="207"/>
      <c r="AD3215" s="207"/>
      <c r="AE3215" s="207"/>
      <c r="AF3215" s="207"/>
      <c r="AG3215" s="207"/>
      <c r="AH3215" s="208"/>
    </row>
    <row r="3216" customFormat="false" ht="13.5" hidden="false" customHeight="true" outlineLevel="0" collapsed="false">
      <c r="A3216" s="22" t="n">
        <v>3215</v>
      </c>
      <c r="B3216" s="180"/>
      <c r="C3216" s="22"/>
      <c r="D3216" s="22"/>
      <c r="E3216" s="22"/>
      <c r="F3216" s="22"/>
      <c r="G3216" s="22"/>
      <c r="H3216" s="183"/>
      <c r="I3216" s="183"/>
      <c r="J3216" s="22"/>
      <c r="K3216" s="191" t="e">
        <f aca="false">VLOOKUP('Altri Costi'!J3216,Legenda!$D$1:$F$258,2)</f>
        <v>#N/A</v>
      </c>
      <c r="L3216" s="22"/>
      <c r="M3216" s="22"/>
      <c r="N3216" s="203"/>
      <c r="O3216" s="183"/>
      <c r="P3216" s="22"/>
      <c r="Q3216" s="203"/>
      <c r="R3216" s="183"/>
      <c r="S3216" s="184" t="n">
        <f aca="false">'Piano Finanziario Annuale'!$F$6</f>
        <v>0</v>
      </c>
      <c r="T3216" s="185" t="n">
        <v>0</v>
      </c>
      <c r="U3216" s="186"/>
      <c r="V3216" s="187" t="n">
        <f aca="false">(T3216*U3216)</f>
        <v>0</v>
      </c>
      <c r="W3216" s="185" t="n">
        <v>0</v>
      </c>
      <c r="X3216" s="185" t="n">
        <f aca="false">IF(OR(S3216="sì",S3216="forfettario 190"),SUM(T3216+W3216),SUM(T3216+V3216+W3216))</f>
        <v>0</v>
      </c>
      <c r="Y3216" s="205"/>
      <c r="Z3216" s="205"/>
      <c r="AA3216" s="206"/>
      <c r="AB3216" s="189" t="n">
        <f aca="false">IF(AA3216="SI",X3216,0)</f>
        <v>0</v>
      </c>
      <c r="AC3216" s="207"/>
      <c r="AD3216" s="207"/>
      <c r="AE3216" s="207"/>
      <c r="AF3216" s="207"/>
      <c r="AG3216" s="207"/>
      <c r="AH3216" s="208"/>
    </row>
    <row r="3217" customFormat="false" ht="13.5" hidden="false" customHeight="true" outlineLevel="0" collapsed="false">
      <c r="A3217" s="22" t="n">
        <v>3216</v>
      </c>
      <c r="B3217" s="180"/>
      <c r="C3217" s="22"/>
      <c r="D3217" s="22"/>
      <c r="E3217" s="22"/>
      <c r="F3217" s="22"/>
      <c r="G3217" s="22"/>
      <c r="H3217" s="183"/>
      <c r="I3217" s="183"/>
      <c r="J3217" s="22"/>
      <c r="K3217" s="191" t="e">
        <f aca="false">VLOOKUP('Altri Costi'!J3217,Legenda!$D$1:$F$258,2)</f>
        <v>#N/A</v>
      </c>
      <c r="L3217" s="22"/>
      <c r="M3217" s="22"/>
      <c r="N3217" s="203"/>
      <c r="O3217" s="183"/>
      <c r="P3217" s="22"/>
      <c r="Q3217" s="203"/>
      <c r="R3217" s="183"/>
      <c r="S3217" s="184" t="n">
        <f aca="false">'Piano Finanziario Annuale'!$F$6</f>
        <v>0</v>
      </c>
      <c r="T3217" s="185" t="n">
        <v>0</v>
      </c>
      <c r="U3217" s="186"/>
      <c r="V3217" s="187" t="n">
        <f aca="false">(T3217*U3217)</f>
        <v>0</v>
      </c>
      <c r="W3217" s="185" t="n">
        <v>0</v>
      </c>
      <c r="X3217" s="185" t="n">
        <f aca="false">IF(OR(S3217="sì",S3217="forfettario 190"),SUM(T3217+W3217),SUM(T3217+V3217+W3217))</f>
        <v>0</v>
      </c>
      <c r="Y3217" s="205"/>
      <c r="Z3217" s="205"/>
      <c r="AA3217" s="206"/>
      <c r="AB3217" s="189" t="n">
        <f aca="false">IF(AA3217="SI",X3217,0)</f>
        <v>0</v>
      </c>
      <c r="AC3217" s="207"/>
      <c r="AD3217" s="207"/>
      <c r="AE3217" s="207"/>
      <c r="AF3217" s="207"/>
      <c r="AG3217" s="207"/>
      <c r="AH3217" s="208"/>
    </row>
    <row r="3218" customFormat="false" ht="13.5" hidden="false" customHeight="true" outlineLevel="0" collapsed="false">
      <c r="A3218" s="22" t="n">
        <v>3217</v>
      </c>
      <c r="B3218" s="180"/>
      <c r="C3218" s="22"/>
      <c r="D3218" s="22"/>
      <c r="E3218" s="22"/>
      <c r="F3218" s="22"/>
      <c r="G3218" s="22"/>
      <c r="H3218" s="183"/>
      <c r="I3218" s="183"/>
      <c r="J3218" s="22"/>
      <c r="K3218" s="191" t="e">
        <f aca="false">VLOOKUP('Altri Costi'!J3218,Legenda!$D$1:$F$258,2)</f>
        <v>#N/A</v>
      </c>
      <c r="L3218" s="22"/>
      <c r="M3218" s="22"/>
      <c r="N3218" s="203"/>
      <c r="O3218" s="183"/>
      <c r="P3218" s="22"/>
      <c r="Q3218" s="203"/>
      <c r="R3218" s="183"/>
      <c r="S3218" s="184" t="n">
        <f aca="false">'Piano Finanziario Annuale'!$F$6</f>
        <v>0</v>
      </c>
      <c r="T3218" s="185" t="n">
        <v>0</v>
      </c>
      <c r="U3218" s="186"/>
      <c r="V3218" s="187" t="n">
        <f aca="false">(T3218*U3218)</f>
        <v>0</v>
      </c>
      <c r="W3218" s="185" t="n">
        <v>0</v>
      </c>
      <c r="X3218" s="185" t="n">
        <f aca="false">IF(OR(S3218="sì",S3218="forfettario 190"),SUM(T3218+W3218),SUM(T3218+V3218+W3218))</f>
        <v>0</v>
      </c>
      <c r="Y3218" s="205"/>
      <c r="Z3218" s="205"/>
      <c r="AA3218" s="206"/>
      <c r="AB3218" s="189" t="n">
        <f aca="false">IF(AA3218="SI",X3218,0)</f>
        <v>0</v>
      </c>
      <c r="AC3218" s="207"/>
      <c r="AD3218" s="207"/>
      <c r="AE3218" s="207"/>
      <c r="AF3218" s="207"/>
      <c r="AG3218" s="207"/>
      <c r="AH3218" s="208"/>
    </row>
    <row r="3219" customFormat="false" ht="13.5" hidden="false" customHeight="true" outlineLevel="0" collapsed="false">
      <c r="A3219" s="22" t="n">
        <v>3218</v>
      </c>
      <c r="B3219" s="180"/>
      <c r="C3219" s="22"/>
      <c r="D3219" s="22"/>
      <c r="E3219" s="22"/>
      <c r="F3219" s="22"/>
      <c r="G3219" s="22"/>
      <c r="H3219" s="183"/>
      <c r="I3219" s="183"/>
      <c r="J3219" s="22"/>
      <c r="K3219" s="191" t="e">
        <f aca="false">VLOOKUP('Altri Costi'!J3219,Legenda!$D$1:$F$258,2)</f>
        <v>#N/A</v>
      </c>
      <c r="L3219" s="22"/>
      <c r="M3219" s="22"/>
      <c r="N3219" s="203"/>
      <c r="O3219" s="183"/>
      <c r="P3219" s="22"/>
      <c r="Q3219" s="203"/>
      <c r="R3219" s="183"/>
      <c r="S3219" s="184" t="n">
        <f aca="false">'Piano Finanziario Annuale'!$F$6</f>
        <v>0</v>
      </c>
      <c r="T3219" s="185" t="n">
        <v>0</v>
      </c>
      <c r="U3219" s="186"/>
      <c r="V3219" s="187" t="n">
        <f aca="false">(T3219*U3219)</f>
        <v>0</v>
      </c>
      <c r="W3219" s="185" t="n">
        <v>0</v>
      </c>
      <c r="X3219" s="185" t="n">
        <f aca="false">IF(OR(S3219="sì",S3219="forfettario 190"),SUM(T3219+W3219),SUM(T3219+V3219+W3219))</f>
        <v>0</v>
      </c>
      <c r="Y3219" s="205"/>
      <c r="Z3219" s="205"/>
      <c r="AA3219" s="206"/>
      <c r="AB3219" s="189" t="n">
        <f aca="false">IF(AA3219="SI",X3219,0)</f>
        <v>0</v>
      </c>
      <c r="AC3219" s="207"/>
      <c r="AD3219" s="207"/>
      <c r="AE3219" s="207"/>
      <c r="AF3219" s="207"/>
      <c r="AG3219" s="207"/>
      <c r="AH3219" s="208"/>
    </row>
    <row r="3220" customFormat="false" ht="13.5" hidden="false" customHeight="true" outlineLevel="0" collapsed="false">
      <c r="A3220" s="22" t="n">
        <v>3219</v>
      </c>
      <c r="B3220" s="180"/>
      <c r="C3220" s="22"/>
      <c r="D3220" s="22"/>
      <c r="E3220" s="22"/>
      <c r="F3220" s="22"/>
      <c r="G3220" s="22"/>
      <c r="H3220" s="183"/>
      <c r="I3220" s="183"/>
      <c r="J3220" s="22"/>
      <c r="K3220" s="191" t="e">
        <f aca="false">VLOOKUP('Altri Costi'!J3220,Legenda!$D$1:$F$258,2)</f>
        <v>#N/A</v>
      </c>
      <c r="L3220" s="22"/>
      <c r="M3220" s="22"/>
      <c r="N3220" s="203"/>
      <c r="O3220" s="183"/>
      <c r="P3220" s="22"/>
      <c r="Q3220" s="203"/>
      <c r="R3220" s="183"/>
      <c r="S3220" s="184" t="n">
        <f aca="false">'Piano Finanziario Annuale'!$F$6</f>
        <v>0</v>
      </c>
      <c r="T3220" s="185" t="n">
        <v>0</v>
      </c>
      <c r="U3220" s="186"/>
      <c r="V3220" s="187" t="n">
        <f aca="false">(T3220*U3220)</f>
        <v>0</v>
      </c>
      <c r="W3220" s="185" t="n">
        <v>0</v>
      </c>
      <c r="X3220" s="185" t="n">
        <f aca="false">IF(OR(S3220="sì",S3220="forfettario 190"),SUM(T3220+W3220),SUM(T3220+V3220+W3220))</f>
        <v>0</v>
      </c>
      <c r="Y3220" s="205"/>
      <c r="Z3220" s="205"/>
      <c r="AA3220" s="206"/>
      <c r="AB3220" s="189" t="n">
        <f aca="false">IF(AA3220="SI",X3220,0)</f>
        <v>0</v>
      </c>
      <c r="AC3220" s="207"/>
      <c r="AD3220" s="207"/>
      <c r="AE3220" s="207"/>
      <c r="AF3220" s="207"/>
      <c r="AG3220" s="207"/>
      <c r="AH3220" s="208"/>
    </row>
    <row r="3221" customFormat="false" ht="13.5" hidden="false" customHeight="true" outlineLevel="0" collapsed="false">
      <c r="A3221" s="22" t="n">
        <v>3220</v>
      </c>
      <c r="B3221" s="180"/>
      <c r="C3221" s="22"/>
      <c r="D3221" s="22"/>
      <c r="E3221" s="22"/>
      <c r="F3221" s="22"/>
      <c r="G3221" s="22"/>
      <c r="H3221" s="183"/>
      <c r="I3221" s="183"/>
      <c r="J3221" s="22"/>
      <c r="K3221" s="191" t="e">
        <f aca="false">VLOOKUP('Altri Costi'!J3221,Legenda!$D$1:$F$258,2)</f>
        <v>#N/A</v>
      </c>
      <c r="L3221" s="22"/>
      <c r="M3221" s="22"/>
      <c r="N3221" s="203"/>
      <c r="O3221" s="183"/>
      <c r="P3221" s="22"/>
      <c r="Q3221" s="203"/>
      <c r="R3221" s="183"/>
      <c r="S3221" s="184" t="n">
        <f aca="false">'Piano Finanziario Annuale'!$F$6</f>
        <v>0</v>
      </c>
      <c r="T3221" s="185" t="n">
        <v>0</v>
      </c>
      <c r="U3221" s="186"/>
      <c r="V3221" s="187" t="n">
        <f aca="false">(T3221*U3221)</f>
        <v>0</v>
      </c>
      <c r="W3221" s="185" t="n">
        <v>0</v>
      </c>
      <c r="X3221" s="185" t="n">
        <f aca="false">IF(OR(S3221="sì",S3221="forfettario 190"),SUM(T3221+W3221),SUM(T3221+V3221+W3221))</f>
        <v>0</v>
      </c>
      <c r="Y3221" s="205"/>
      <c r="Z3221" s="205"/>
      <c r="AA3221" s="206"/>
      <c r="AB3221" s="189" t="n">
        <f aca="false">IF(AA3221="SI",X3221,0)</f>
        <v>0</v>
      </c>
      <c r="AC3221" s="207"/>
      <c r="AD3221" s="207"/>
      <c r="AE3221" s="207"/>
      <c r="AF3221" s="207"/>
      <c r="AG3221" s="207"/>
      <c r="AH3221" s="208"/>
    </row>
    <row r="3222" customFormat="false" ht="13.5" hidden="false" customHeight="true" outlineLevel="0" collapsed="false">
      <c r="A3222" s="22" t="n">
        <v>3221</v>
      </c>
      <c r="B3222" s="180"/>
      <c r="C3222" s="22"/>
      <c r="D3222" s="22"/>
      <c r="E3222" s="22"/>
      <c r="F3222" s="22"/>
      <c r="G3222" s="22"/>
      <c r="H3222" s="183"/>
      <c r="I3222" s="183"/>
      <c r="J3222" s="22"/>
      <c r="K3222" s="191" t="e">
        <f aca="false">VLOOKUP('Altri Costi'!J3222,Legenda!$D$1:$F$258,2)</f>
        <v>#N/A</v>
      </c>
      <c r="L3222" s="22"/>
      <c r="M3222" s="22"/>
      <c r="N3222" s="203"/>
      <c r="O3222" s="183"/>
      <c r="P3222" s="22"/>
      <c r="Q3222" s="203"/>
      <c r="R3222" s="183"/>
      <c r="S3222" s="184" t="n">
        <f aca="false">'Piano Finanziario Annuale'!$F$6</f>
        <v>0</v>
      </c>
      <c r="T3222" s="185" t="n">
        <v>0</v>
      </c>
      <c r="U3222" s="186"/>
      <c r="V3222" s="187" t="n">
        <f aca="false">(T3222*U3222)</f>
        <v>0</v>
      </c>
      <c r="W3222" s="185" t="n">
        <v>0</v>
      </c>
      <c r="X3222" s="185" t="n">
        <f aca="false">IF(OR(S3222="sì",S3222="forfettario 190"),SUM(T3222+W3222),SUM(T3222+V3222+W3222))</f>
        <v>0</v>
      </c>
      <c r="Y3222" s="205"/>
      <c r="Z3222" s="205"/>
      <c r="AA3222" s="206"/>
      <c r="AB3222" s="189" t="n">
        <f aca="false">IF(AA3222="SI",X3222,0)</f>
        <v>0</v>
      </c>
      <c r="AC3222" s="207"/>
      <c r="AD3222" s="207"/>
      <c r="AE3222" s="207"/>
      <c r="AF3222" s="207"/>
      <c r="AG3222" s="207"/>
      <c r="AH3222" s="208"/>
    </row>
    <row r="3223" customFormat="false" ht="13.5" hidden="false" customHeight="true" outlineLevel="0" collapsed="false">
      <c r="A3223" s="22" t="n">
        <v>3222</v>
      </c>
      <c r="B3223" s="180"/>
      <c r="C3223" s="22"/>
      <c r="D3223" s="22"/>
      <c r="E3223" s="22"/>
      <c r="F3223" s="22"/>
      <c r="G3223" s="22"/>
      <c r="H3223" s="183"/>
      <c r="I3223" s="183"/>
      <c r="J3223" s="22"/>
      <c r="K3223" s="191" t="e">
        <f aca="false">VLOOKUP('Altri Costi'!J3223,Legenda!$D$1:$F$258,2)</f>
        <v>#N/A</v>
      </c>
      <c r="L3223" s="22"/>
      <c r="M3223" s="22"/>
      <c r="N3223" s="203"/>
      <c r="O3223" s="183"/>
      <c r="P3223" s="22"/>
      <c r="Q3223" s="203"/>
      <c r="R3223" s="183"/>
      <c r="S3223" s="184" t="n">
        <f aca="false">'Piano Finanziario Annuale'!$F$6</f>
        <v>0</v>
      </c>
      <c r="T3223" s="185" t="n">
        <v>0</v>
      </c>
      <c r="U3223" s="186"/>
      <c r="V3223" s="187" t="n">
        <f aca="false">(T3223*U3223)</f>
        <v>0</v>
      </c>
      <c r="W3223" s="185" t="n">
        <v>0</v>
      </c>
      <c r="X3223" s="185" t="n">
        <f aca="false">IF(OR(S3223="sì",S3223="forfettario 190"),SUM(T3223+W3223),SUM(T3223+V3223+W3223))</f>
        <v>0</v>
      </c>
      <c r="Y3223" s="205"/>
      <c r="Z3223" s="205"/>
      <c r="AA3223" s="206"/>
      <c r="AB3223" s="189" t="n">
        <f aca="false">IF(AA3223="SI",X3223,0)</f>
        <v>0</v>
      </c>
      <c r="AC3223" s="207"/>
      <c r="AD3223" s="207"/>
      <c r="AE3223" s="207"/>
      <c r="AF3223" s="207"/>
      <c r="AG3223" s="207"/>
      <c r="AH3223" s="208"/>
    </row>
    <row r="3224" customFormat="false" ht="13.5" hidden="false" customHeight="true" outlineLevel="0" collapsed="false">
      <c r="A3224" s="22" t="n">
        <v>3223</v>
      </c>
      <c r="B3224" s="180"/>
      <c r="C3224" s="22"/>
      <c r="D3224" s="22"/>
      <c r="E3224" s="22"/>
      <c r="F3224" s="22"/>
      <c r="G3224" s="22"/>
      <c r="H3224" s="183"/>
      <c r="I3224" s="183"/>
      <c r="J3224" s="22"/>
      <c r="K3224" s="191" t="e">
        <f aca="false">VLOOKUP('Altri Costi'!J3224,Legenda!$D$1:$F$258,2)</f>
        <v>#N/A</v>
      </c>
      <c r="L3224" s="22"/>
      <c r="M3224" s="22"/>
      <c r="N3224" s="203"/>
      <c r="O3224" s="183"/>
      <c r="P3224" s="22"/>
      <c r="Q3224" s="203"/>
      <c r="R3224" s="183"/>
      <c r="S3224" s="184" t="n">
        <f aca="false">'Piano Finanziario Annuale'!$F$6</f>
        <v>0</v>
      </c>
      <c r="T3224" s="185" t="n">
        <v>0</v>
      </c>
      <c r="U3224" s="186"/>
      <c r="V3224" s="187" t="n">
        <f aca="false">(T3224*U3224)</f>
        <v>0</v>
      </c>
      <c r="W3224" s="185" t="n">
        <v>0</v>
      </c>
      <c r="X3224" s="185" t="n">
        <f aca="false">IF(OR(S3224="sì",S3224="forfettario 190"),SUM(T3224+W3224),SUM(T3224+V3224+W3224))</f>
        <v>0</v>
      </c>
      <c r="Y3224" s="205"/>
      <c r="Z3224" s="205"/>
      <c r="AA3224" s="206"/>
      <c r="AB3224" s="189" t="n">
        <f aca="false">IF(AA3224="SI",X3224,0)</f>
        <v>0</v>
      </c>
      <c r="AC3224" s="207"/>
      <c r="AD3224" s="207"/>
      <c r="AE3224" s="207"/>
      <c r="AF3224" s="207"/>
      <c r="AG3224" s="207"/>
      <c r="AH3224" s="208"/>
    </row>
    <row r="3225" customFormat="false" ht="13.5" hidden="false" customHeight="true" outlineLevel="0" collapsed="false">
      <c r="A3225" s="22" t="n">
        <v>3224</v>
      </c>
      <c r="B3225" s="180"/>
      <c r="C3225" s="22"/>
      <c r="D3225" s="22"/>
      <c r="E3225" s="22"/>
      <c r="F3225" s="22"/>
      <c r="G3225" s="22"/>
      <c r="H3225" s="183"/>
      <c r="I3225" s="183"/>
      <c r="J3225" s="22"/>
      <c r="K3225" s="191" t="e">
        <f aca="false">VLOOKUP('Altri Costi'!J3225,Legenda!$D$1:$F$258,2)</f>
        <v>#N/A</v>
      </c>
      <c r="L3225" s="22"/>
      <c r="M3225" s="22"/>
      <c r="N3225" s="203"/>
      <c r="O3225" s="183"/>
      <c r="P3225" s="22"/>
      <c r="Q3225" s="203"/>
      <c r="R3225" s="183"/>
      <c r="S3225" s="184" t="n">
        <f aca="false">'Piano Finanziario Annuale'!$F$6</f>
        <v>0</v>
      </c>
      <c r="T3225" s="185" t="n">
        <v>0</v>
      </c>
      <c r="U3225" s="186"/>
      <c r="V3225" s="187" t="n">
        <f aca="false">(T3225*U3225)</f>
        <v>0</v>
      </c>
      <c r="W3225" s="185" t="n">
        <v>0</v>
      </c>
      <c r="X3225" s="185" t="n">
        <f aca="false">IF(OR(S3225="sì",S3225="forfettario 190"),SUM(T3225+W3225),SUM(T3225+V3225+W3225))</f>
        <v>0</v>
      </c>
      <c r="Y3225" s="205"/>
      <c r="Z3225" s="205"/>
      <c r="AA3225" s="206"/>
      <c r="AB3225" s="189" t="n">
        <f aca="false">IF(AA3225="SI",X3225,0)</f>
        <v>0</v>
      </c>
      <c r="AC3225" s="207"/>
      <c r="AD3225" s="207"/>
      <c r="AE3225" s="207"/>
      <c r="AF3225" s="207"/>
      <c r="AG3225" s="207"/>
      <c r="AH3225" s="208"/>
    </row>
    <row r="3226" customFormat="false" ht="13.5" hidden="false" customHeight="true" outlineLevel="0" collapsed="false">
      <c r="A3226" s="22" t="n">
        <v>3225</v>
      </c>
      <c r="B3226" s="180"/>
      <c r="C3226" s="22"/>
      <c r="D3226" s="22"/>
      <c r="E3226" s="22"/>
      <c r="F3226" s="22"/>
      <c r="G3226" s="22"/>
      <c r="H3226" s="183"/>
      <c r="I3226" s="183"/>
      <c r="J3226" s="22"/>
      <c r="K3226" s="191" t="e">
        <f aca="false">VLOOKUP('Altri Costi'!J3226,Legenda!$D$1:$F$258,2)</f>
        <v>#N/A</v>
      </c>
      <c r="L3226" s="22"/>
      <c r="M3226" s="22"/>
      <c r="N3226" s="203"/>
      <c r="O3226" s="183"/>
      <c r="P3226" s="22"/>
      <c r="Q3226" s="203"/>
      <c r="R3226" s="183"/>
      <c r="S3226" s="184" t="n">
        <f aca="false">'Piano Finanziario Annuale'!$F$6</f>
        <v>0</v>
      </c>
      <c r="T3226" s="185" t="n">
        <v>0</v>
      </c>
      <c r="U3226" s="186"/>
      <c r="V3226" s="187" t="n">
        <f aca="false">(T3226*U3226)</f>
        <v>0</v>
      </c>
      <c r="W3226" s="185" t="n">
        <v>0</v>
      </c>
      <c r="X3226" s="185" t="n">
        <f aca="false">IF(OR(S3226="sì",S3226="forfettario 190"),SUM(T3226+W3226),SUM(T3226+V3226+W3226))</f>
        <v>0</v>
      </c>
      <c r="Y3226" s="205"/>
      <c r="Z3226" s="205"/>
      <c r="AA3226" s="206"/>
      <c r="AB3226" s="189" t="n">
        <f aca="false">IF(AA3226="SI",X3226,0)</f>
        <v>0</v>
      </c>
      <c r="AC3226" s="207"/>
      <c r="AD3226" s="207"/>
      <c r="AE3226" s="207"/>
      <c r="AF3226" s="207"/>
      <c r="AG3226" s="207"/>
      <c r="AH3226" s="208"/>
    </row>
    <row r="3227" customFormat="false" ht="13.5" hidden="false" customHeight="true" outlineLevel="0" collapsed="false">
      <c r="A3227" s="22" t="n">
        <v>3226</v>
      </c>
      <c r="B3227" s="180"/>
      <c r="C3227" s="22"/>
      <c r="D3227" s="22"/>
      <c r="E3227" s="22"/>
      <c r="F3227" s="22"/>
      <c r="G3227" s="22"/>
      <c r="H3227" s="183"/>
      <c r="I3227" s="183"/>
      <c r="J3227" s="22"/>
      <c r="K3227" s="191" t="e">
        <f aca="false">VLOOKUP('Altri Costi'!J3227,Legenda!$D$1:$F$258,2)</f>
        <v>#N/A</v>
      </c>
      <c r="L3227" s="22"/>
      <c r="M3227" s="22"/>
      <c r="N3227" s="203"/>
      <c r="O3227" s="183"/>
      <c r="P3227" s="22"/>
      <c r="Q3227" s="203"/>
      <c r="R3227" s="183"/>
      <c r="S3227" s="184" t="n">
        <f aca="false">'Piano Finanziario Annuale'!$F$6</f>
        <v>0</v>
      </c>
      <c r="T3227" s="185" t="n">
        <v>0</v>
      </c>
      <c r="U3227" s="186"/>
      <c r="V3227" s="187" t="n">
        <f aca="false">(T3227*U3227)</f>
        <v>0</v>
      </c>
      <c r="W3227" s="185" t="n">
        <v>0</v>
      </c>
      <c r="X3227" s="185" t="n">
        <f aca="false">IF(OR(S3227="sì",S3227="forfettario 190"),SUM(T3227+W3227),SUM(T3227+V3227+W3227))</f>
        <v>0</v>
      </c>
      <c r="Y3227" s="205"/>
      <c r="Z3227" s="205"/>
      <c r="AA3227" s="206"/>
      <c r="AB3227" s="189" t="n">
        <f aca="false">IF(AA3227="SI",X3227,0)</f>
        <v>0</v>
      </c>
      <c r="AC3227" s="207"/>
      <c r="AD3227" s="207"/>
      <c r="AE3227" s="207"/>
      <c r="AF3227" s="207"/>
      <c r="AG3227" s="207"/>
      <c r="AH3227" s="208"/>
    </row>
    <row r="3228" customFormat="false" ht="13.5" hidden="false" customHeight="true" outlineLevel="0" collapsed="false">
      <c r="A3228" s="22" t="n">
        <v>3227</v>
      </c>
      <c r="B3228" s="180"/>
      <c r="C3228" s="22"/>
      <c r="D3228" s="22"/>
      <c r="E3228" s="22"/>
      <c r="F3228" s="22"/>
      <c r="G3228" s="22"/>
      <c r="H3228" s="183"/>
      <c r="I3228" s="183"/>
      <c r="J3228" s="22"/>
      <c r="K3228" s="191" t="e">
        <f aca="false">VLOOKUP('Altri Costi'!J3228,Legenda!$D$1:$F$258,2)</f>
        <v>#N/A</v>
      </c>
      <c r="L3228" s="22"/>
      <c r="M3228" s="22"/>
      <c r="N3228" s="203"/>
      <c r="O3228" s="183"/>
      <c r="P3228" s="22"/>
      <c r="Q3228" s="203"/>
      <c r="R3228" s="183"/>
      <c r="S3228" s="184" t="n">
        <f aca="false">'Piano Finanziario Annuale'!$F$6</f>
        <v>0</v>
      </c>
      <c r="T3228" s="185" t="n">
        <v>0</v>
      </c>
      <c r="U3228" s="186"/>
      <c r="V3228" s="187" t="n">
        <f aca="false">(T3228*U3228)</f>
        <v>0</v>
      </c>
      <c r="W3228" s="185" t="n">
        <v>0</v>
      </c>
      <c r="X3228" s="185" t="n">
        <f aca="false">IF(OR(S3228="sì",S3228="forfettario 190"),SUM(T3228+W3228),SUM(T3228+V3228+W3228))</f>
        <v>0</v>
      </c>
      <c r="Y3228" s="205"/>
      <c r="Z3228" s="205"/>
      <c r="AA3228" s="206"/>
      <c r="AB3228" s="189" t="n">
        <f aca="false">IF(AA3228="SI",X3228,0)</f>
        <v>0</v>
      </c>
      <c r="AC3228" s="207"/>
      <c r="AD3228" s="207"/>
      <c r="AE3228" s="207"/>
      <c r="AF3228" s="207"/>
      <c r="AG3228" s="207"/>
      <c r="AH3228" s="208"/>
    </row>
    <row r="3229" customFormat="false" ht="13.5" hidden="false" customHeight="true" outlineLevel="0" collapsed="false">
      <c r="A3229" s="22" t="n">
        <v>3228</v>
      </c>
      <c r="B3229" s="180"/>
      <c r="C3229" s="22"/>
      <c r="D3229" s="22"/>
      <c r="E3229" s="22"/>
      <c r="F3229" s="22"/>
      <c r="G3229" s="22"/>
      <c r="H3229" s="183"/>
      <c r="I3229" s="183"/>
      <c r="J3229" s="22"/>
      <c r="K3229" s="191" t="e">
        <f aca="false">VLOOKUP('Altri Costi'!J3229,Legenda!$D$1:$F$258,2)</f>
        <v>#N/A</v>
      </c>
      <c r="L3229" s="22"/>
      <c r="M3229" s="22"/>
      <c r="N3229" s="203"/>
      <c r="O3229" s="183"/>
      <c r="P3229" s="22"/>
      <c r="Q3229" s="203"/>
      <c r="R3229" s="183"/>
      <c r="S3229" s="184" t="n">
        <f aca="false">'Piano Finanziario Annuale'!$F$6</f>
        <v>0</v>
      </c>
      <c r="T3229" s="185" t="n">
        <v>0</v>
      </c>
      <c r="U3229" s="186"/>
      <c r="V3229" s="187" t="n">
        <f aca="false">(T3229*U3229)</f>
        <v>0</v>
      </c>
      <c r="W3229" s="185" t="n">
        <v>0</v>
      </c>
      <c r="X3229" s="185" t="n">
        <f aca="false">IF(OR(S3229="sì",S3229="forfettario 190"),SUM(T3229+W3229),SUM(T3229+V3229+W3229))</f>
        <v>0</v>
      </c>
      <c r="Y3229" s="205"/>
      <c r="Z3229" s="205"/>
      <c r="AA3229" s="206"/>
      <c r="AB3229" s="189" t="n">
        <f aca="false">IF(AA3229="SI",X3229,0)</f>
        <v>0</v>
      </c>
      <c r="AC3229" s="207"/>
      <c r="AD3229" s="207"/>
      <c r="AE3229" s="207"/>
      <c r="AF3229" s="207"/>
      <c r="AG3229" s="207"/>
      <c r="AH3229" s="208"/>
    </row>
    <row r="3230" customFormat="false" ht="13.5" hidden="false" customHeight="true" outlineLevel="0" collapsed="false">
      <c r="A3230" s="22" t="n">
        <v>3229</v>
      </c>
      <c r="B3230" s="180"/>
      <c r="C3230" s="22"/>
      <c r="D3230" s="22"/>
      <c r="E3230" s="22"/>
      <c r="F3230" s="22"/>
      <c r="G3230" s="22"/>
      <c r="H3230" s="183"/>
      <c r="I3230" s="183"/>
      <c r="J3230" s="22"/>
      <c r="K3230" s="191" t="e">
        <f aca="false">VLOOKUP('Altri Costi'!J3230,Legenda!$D$1:$F$258,2)</f>
        <v>#N/A</v>
      </c>
      <c r="L3230" s="22"/>
      <c r="M3230" s="22"/>
      <c r="N3230" s="203"/>
      <c r="O3230" s="183"/>
      <c r="P3230" s="22"/>
      <c r="Q3230" s="203"/>
      <c r="R3230" s="183"/>
      <c r="S3230" s="184" t="n">
        <f aca="false">'Piano Finanziario Annuale'!$F$6</f>
        <v>0</v>
      </c>
      <c r="T3230" s="185" t="n">
        <v>0</v>
      </c>
      <c r="U3230" s="186"/>
      <c r="V3230" s="187" t="n">
        <f aca="false">(T3230*U3230)</f>
        <v>0</v>
      </c>
      <c r="W3230" s="185" t="n">
        <v>0</v>
      </c>
      <c r="X3230" s="185" t="n">
        <f aca="false">IF(OR(S3230="sì",S3230="forfettario 190"),SUM(T3230+W3230),SUM(T3230+V3230+W3230))</f>
        <v>0</v>
      </c>
      <c r="Y3230" s="205"/>
      <c r="Z3230" s="205"/>
      <c r="AA3230" s="206"/>
      <c r="AB3230" s="189" t="n">
        <f aca="false">IF(AA3230="SI",X3230,0)</f>
        <v>0</v>
      </c>
      <c r="AC3230" s="207"/>
      <c r="AD3230" s="207"/>
      <c r="AE3230" s="207"/>
      <c r="AF3230" s="207"/>
      <c r="AG3230" s="207"/>
      <c r="AH3230" s="208"/>
    </row>
    <row r="3231" customFormat="false" ht="13.5" hidden="false" customHeight="true" outlineLevel="0" collapsed="false">
      <c r="A3231" s="22" t="n">
        <v>3230</v>
      </c>
      <c r="B3231" s="180"/>
      <c r="C3231" s="22"/>
      <c r="D3231" s="22"/>
      <c r="E3231" s="22"/>
      <c r="F3231" s="22"/>
      <c r="G3231" s="22"/>
      <c r="H3231" s="183"/>
      <c r="I3231" s="183"/>
      <c r="J3231" s="22"/>
      <c r="K3231" s="191" t="e">
        <f aca="false">VLOOKUP('Altri Costi'!J3231,Legenda!$D$1:$F$258,2)</f>
        <v>#N/A</v>
      </c>
      <c r="L3231" s="22"/>
      <c r="M3231" s="22"/>
      <c r="N3231" s="203"/>
      <c r="O3231" s="183"/>
      <c r="P3231" s="22"/>
      <c r="Q3231" s="203"/>
      <c r="R3231" s="183"/>
      <c r="S3231" s="184" t="n">
        <f aca="false">'Piano Finanziario Annuale'!$F$6</f>
        <v>0</v>
      </c>
      <c r="T3231" s="185" t="n">
        <v>0</v>
      </c>
      <c r="U3231" s="186"/>
      <c r="V3231" s="187" t="n">
        <f aca="false">(T3231*U3231)</f>
        <v>0</v>
      </c>
      <c r="W3231" s="185" t="n">
        <v>0</v>
      </c>
      <c r="X3231" s="185" t="n">
        <f aca="false">IF(OR(S3231="sì",S3231="forfettario 190"),SUM(T3231+W3231),SUM(T3231+V3231+W3231))</f>
        <v>0</v>
      </c>
      <c r="Y3231" s="205"/>
      <c r="Z3231" s="205"/>
      <c r="AA3231" s="206"/>
      <c r="AB3231" s="189" t="n">
        <f aca="false">IF(AA3231="SI",X3231,0)</f>
        <v>0</v>
      </c>
      <c r="AC3231" s="207"/>
      <c r="AD3231" s="207"/>
      <c r="AE3231" s="207"/>
      <c r="AF3231" s="207"/>
      <c r="AG3231" s="207"/>
      <c r="AH3231" s="208"/>
    </row>
    <row r="3232" customFormat="false" ht="13.5" hidden="false" customHeight="true" outlineLevel="0" collapsed="false">
      <c r="A3232" s="22" t="n">
        <v>3231</v>
      </c>
      <c r="B3232" s="180"/>
      <c r="C3232" s="22"/>
      <c r="D3232" s="22"/>
      <c r="E3232" s="22"/>
      <c r="F3232" s="22"/>
      <c r="G3232" s="22"/>
      <c r="H3232" s="183"/>
      <c r="I3232" s="183"/>
      <c r="J3232" s="22"/>
      <c r="K3232" s="191" t="e">
        <f aca="false">VLOOKUP('Altri Costi'!J3232,Legenda!$D$1:$F$258,2)</f>
        <v>#N/A</v>
      </c>
      <c r="L3232" s="22"/>
      <c r="M3232" s="22"/>
      <c r="N3232" s="203"/>
      <c r="O3232" s="183"/>
      <c r="P3232" s="22"/>
      <c r="Q3232" s="203"/>
      <c r="R3232" s="183"/>
      <c r="S3232" s="184" t="n">
        <f aca="false">'Piano Finanziario Annuale'!$F$6</f>
        <v>0</v>
      </c>
      <c r="T3232" s="185" t="n">
        <v>0</v>
      </c>
      <c r="U3232" s="186"/>
      <c r="V3232" s="187" t="n">
        <f aca="false">(T3232*U3232)</f>
        <v>0</v>
      </c>
      <c r="W3232" s="185" t="n">
        <v>0</v>
      </c>
      <c r="X3232" s="185" t="n">
        <f aca="false">IF(OR(S3232="sì",S3232="forfettario 190"),SUM(T3232+W3232),SUM(T3232+V3232+W3232))</f>
        <v>0</v>
      </c>
      <c r="Y3232" s="205"/>
      <c r="Z3232" s="205"/>
      <c r="AA3232" s="206"/>
      <c r="AB3232" s="189" t="n">
        <f aca="false">IF(AA3232="SI",X3232,0)</f>
        <v>0</v>
      </c>
      <c r="AC3232" s="207"/>
      <c r="AD3232" s="207"/>
      <c r="AE3232" s="207"/>
      <c r="AF3232" s="207"/>
      <c r="AG3232" s="207"/>
      <c r="AH3232" s="208"/>
    </row>
    <row r="3233" customFormat="false" ht="13.5" hidden="false" customHeight="true" outlineLevel="0" collapsed="false">
      <c r="A3233" s="22" t="n">
        <v>3232</v>
      </c>
      <c r="B3233" s="180"/>
      <c r="C3233" s="22"/>
      <c r="D3233" s="22"/>
      <c r="E3233" s="22"/>
      <c r="F3233" s="22"/>
      <c r="G3233" s="22"/>
      <c r="H3233" s="183"/>
      <c r="I3233" s="183"/>
      <c r="J3233" s="22"/>
      <c r="K3233" s="191" t="e">
        <f aca="false">VLOOKUP('Altri Costi'!J3233,Legenda!$D$1:$F$258,2)</f>
        <v>#N/A</v>
      </c>
      <c r="L3233" s="22"/>
      <c r="M3233" s="22"/>
      <c r="N3233" s="203"/>
      <c r="O3233" s="183"/>
      <c r="P3233" s="22"/>
      <c r="Q3233" s="203"/>
      <c r="R3233" s="183"/>
      <c r="S3233" s="184" t="n">
        <f aca="false">'Piano Finanziario Annuale'!$F$6</f>
        <v>0</v>
      </c>
      <c r="T3233" s="185" t="n">
        <v>0</v>
      </c>
      <c r="U3233" s="186"/>
      <c r="V3233" s="187" t="n">
        <f aca="false">(T3233*U3233)</f>
        <v>0</v>
      </c>
      <c r="W3233" s="185" t="n">
        <v>0</v>
      </c>
      <c r="X3233" s="185" t="n">
        <f aca="false">IF(OR(S3233="sì",S3233="forfettario 190"),SUM(T3233+W3233),SUM(T3233+V3233+W3233))</f>
        <v>0</v>
      </c>
      <c r="Y3233" s="205"/>
      <c r="Z3233" s="205"/>
      <c r="AA3233" s="206"/>
      <c r="AB3233" s="189" t="n">
        <f aca="false">IF(AA3233="SI",X3233,0)</f>
        <v>0</v>
      </c>
      <c r="AC3233" s="207"/>
      <c r="AD3233" s="207"/>
      <c r="AE3233" s="207"/>
      <c r="AF3233" s="207"/>
      <c r="AG3233" s="207"/>
      <c r="AH3233" s="208"/>
    </row>
    <row r="3234" customFormat="false" ht="13.5" hidden="false" customHeight="true" outlineLevel="0" collapsed="false">
      <c r="A3234" s="22" t="n">
        <v>3233</v>
      </c>
      <c r="B3234" s="180"/>
      <c r="C3234" s="22"/>
      <c r="D3234" s="22"/>
      <c r="E3234" s="22"/>
      <c r="F3234" s="22"/>
      <c r="G3234" s="22"/>
      <c r="H3234" s="183"/>
      <c r="I3234" s="183"/>
      <c r="J3234" s="22"/>
      <c r="K3234" s="191" t="e">
        <f aca="false">VLOOKUP('Altri Costi'!J3234,Legenda!$D$1:$F$258,2)</f>
        <v>#N/A</v>
      </c>
      <c r="L3234" s="22"/>
      <c r="M3234" s="22"/>
      <c r="N3234" s="203"/>
      <c r="O3234" s="183"/>
      <c r="P3234" s="22"/>
      <c r="Q3234" s="203"/>
      <c r="R3234" s="183"/>
      <c r="S3234" s="184" t="n">
        <f aca="false">'Piano Finanziario Annuale'!$F$6</f>
        <v>0</v>
      </c>
      <c r="T3234" s="185" t="n">
        <v>0</v>
      </c>
      <c r="U3234" s="186"/>
      <c r="V3234" s="187" t="n">
        <f aca="false">(T3234*U3234)</f>
        <v>0</v>
      </c>
      <c r="W3234" s="185" t="n">
        <v>0</v>
      </c>
      <c r="X3234" s="185" t="n">
        <f aca="false">IF(OR(S3234="sì",S3234="forfettario 190"),SUM(T3234+W3234),SUM(T3234+V3234+W3234))</f>
        <v>0</v>
      </c>
      <c r="Y3234" s="205"/>
      <c r="Z3234" s="205"/>
      <c r="AA3234" s="206"/>
      <c r="AB3234" s="189" t="n">
        <f aca="false">IF(AA3234="SI",X3234,0)</f>
        <v>0</v>
      </c>
      <c r="AC3234" s="207"/>
      <c r="AD3234" s="207"/>
      <c r="AE3234" s="207"/>
      <c r="AF3234" s="207"/>
      <c r="AG3234" s="207"/>
      <c r="AH3234" s="208"/>
    </row>
    <row r="3235" customFormat="false" ht="13.5" hidden="false" customHeight="true" outlineLevel="0" collapsed="false">
      <c r="A3235" s="22" t="n">
        <v>3234</v>
      </c>
      <c r="B3235" s="180"/>
      <c r="C3235" s="22"/>
      <c r="D3235" s="22"/>
      <c r="E3235" s="22"/>
      <c r="F3235" s="22"/>
      <c r="G3235" s="22"/>
      <c r="H3235" s="183"/>
      <c r="I3235" s="183"/>
      <c r="J3235" s="22"/>
      <c r="K3235" s="191" t="e">
        <f aca="false">VLOOKUP('Altri Costi'!J3235,Legenda!$D$1:$F$258,2)</f>
        <v>#N/A</v>
      </c>
      <c r="L3235" s="22"/>
      <c r="M3235" s="22"/>
      <c r="N3235" s="203"/>
      <c r="O3235" s="183"/>
      <c r="P3235" s="22"/>
      <c r="Q3235" s="203"/>
      <c r="R3235" s="183"/>
      <c r="S3235" s="184" t="n">
        <f aca="false">'Piano Finanziario Annuale'!$F$6</f>
        <v>0</v>
      </c>
      <c r="T3235" s="185" t="n">
        <v>0</v>
      </c>
      <c r="U3235" s="186"/>
      <c r="V3235" s="187" t="n">
        <f aca="false">(T3235*U3235)</f>
        <v>0</v>
      </c>
      <c r="W3235" s="185" t="n">
        <v>0</v>
      </c>
      <c r="X3235" s="185" t="n">
        <f aca="false">IF(OR(S3235="sì",S3235="forfettario 190"),SUM(T3235+W3235),SUM(T3235+V3235+W3235))</f>
        <v>0</v>
      </c>
      <c r="Y3235" s="205"/>
      <c r="Z3235" s="205"/>
      <c r="AA3235" s="206"/>
      <c r="AB3235" s="189" t="n">
        <f aca="false">IF(AA3235="SI",X3235,0)</f>
        <v>0</v>
      </c>
      <c r="AC3235" s="207"/>
      <c r="AD3235" s="207"/>
      <c r="AE3235" s="207"/>
      <c r="AF3235" s="207"/>
      <c r="AG3235" s="207"/>
      <c r="AH3235" s="208"/>
    </row>
    <row r="3236" customFormat="false" ht="13.5" hidden="false" customHeight="true" outlineLevel="0" collapsed="false">
      <c r="A3236" s="22" t="n">
        <v>3235</v>
      </c>
      <c r="B3236" s="180"/>
      <c r="C3236" s="22"/>
      <c r="D3236" s="22"/>
      <c r="E3236" s="22"/>
      <c r="F3236" s="22"/>
      <c r="G3236" s="22"/>
      <c r="H3236" s="183"/>
      <c r="I3236" s="183"/>
      <c r="J3236" s="22"/>
      <c r="K3236" s="191" t="e">
        <f aca="false">VLOOKUP('Altri Costi'!J3236,Legenda!$D$1:$F$258,2)</f>
        <v>#N/A</v>
      </c>
      <c r="L3236" s="22"/>
      <c r="M3236" s="22"/>
      <c r="N3236" s="203"/>
      <c r="O3236" s="183"/>
      <c r="P3236" s="22"/>
      <c r="Q3236" s="203"/>
      <c r="R3236" s="183"/>
      <c r="S3236" s="184" t="n">
        <f aca="false">'Piano Finanziario Annuale'!$F$6</f>
        <v>0</v>
      </c>
      <c r="T3236" s="185" t="n">
        <v>0</v>
      </c>
      <c r="U3236" s="186"/>
      <c r="V3236" s="187" t="n">
        <f aca="false">(T3236*U3236)</f>
        <v>0</v>
      </c>
      <c r="W3236" s="185" t="n">
        <v>0</v>
      </c>
      <c r="X3236" s="185" t="n">
        <f aca="false">IF(OR(S3236="sì",S3236="forfettario 190"),SUM(T3236+W3236),SUM(T3236+V3236+W3236))</f>
        <v>0</v>
      </c>
      <c r="Y3236" s="205"/>
      <c r="Z3236" s="205"/>
      <c r="AA3236" s="206"/>
      <c r="AB3236" s="189" t="n">
        <f aca="false">IF(AA3236="SI",X3236,0)</f>
        <v>0</v>
      </c>
      <c r="AC3236" s="207"/>
      <c r="AD3236" s="207"/>
      <c r="AE3236" s="207"/>
      <c r="AF3236" s="207"/>
      <c r="AG3236" s="207"/>
      <c r="AH3236" s="208"/>
    </row>
    <row r="3237" customFormat="false" ht="13.5" hidden="false" customHeight="true" outlineLevel="0" collapsed="false">
      <c r="A3237" s="22" t="n">
        <v>3236</v>
      </c>
      <c r="B3237" s="180"/>
      <c r="C3237" s="22"/>
      <c r="D3237" s="22"/>
      <c r="E3237" s="22"/>
      <c r="F3237" s="22"/>
      <c r="G3237" s="22"/>
      <c r="H3237" s="183"/>
      <c r="I3237" s="183"/>
      <c r="J3237" s="22"/>
      <c r="K3237" s="191" t="e">
        <f aca="false">VLOOKUP('Altri Costi'!J3237,Legenda!$D$1:$F$258,2)</f>
        <v>#N/A</v>
      </c>
      <c r="L3237" s="22"/>
      <c r="M3237" s="22"/>
      <c r="N3237" s="203"/>
      <c r="O3237" s="183"/>
      <c r="P3237" s="22"/>
      <c r="Q3237" s="203"/>
      <c r="R3237" s="183"/>
      <c r="S3237" s="184" t="n">
        <f aca="false">'Piano Finanziario Annuale'!$F$6</f>
        <v>0</v>
      </c>
      <c r="T3237" s="185" t="n">
        <v>0</v>
      </c>
      <c r="U3237" s="186"/>
      <c r="V3237" s="187" t="n">
        <f aca="false">(T3237*U3237)</f>
        <v>0</v>
      </c>
      <c r="W3237" s="185" t="n">
        <v>0</v>
      </c>
      <c r="X3237" s="185" t="n">
        <f aca="false">IF(OR(S3237="sì",S3237="forfettario 190"),SUM(T3237+W3237),SUM(T3237+V3237+W3237))</f>
        <v>0</v>
      </c>
      <c r="Y3237" s="205"/>
      <c r="Z3237" s="205"/>
      <c r="AA3237" s="206"/>
      <c r="AB3237" s="189" t="n">
        <f aca="false">IF(AA3237="SI",X3237,0)</f>
        <v>0</v>
      </c>
      <c r="AC3237" s="207"/>
      <c r="AD3237" s="207"/>
      <c r="AE3237" s="207"/>
      <c r="AF3237" s="207"/>
      <c r="AG3237" s="207"/>
      <c r="AH3237" s="208"/>
    </row>
    <row r="3238" customFormat="false" ht="13.5" hidden="false" customHeight="true" outlineLevel="0" collapsed="false">
      <c r="A3238" s="22" t="n">
        <v>3237</v>
      </c>
      <c r="B3238" s="180"/>
      <c r="C3238" s="22"/>
      <c r="D3238" s="22"/>
      <c r="E3238" s="22"/>
      <c r="F3238" s="22"/>
      <c r="G3238" s="22"/>
      <c r="H3238" s="183"/>
      <c r="I3238" s="183"/>
      <c r="J3238" s="22"/>
      <c r="K3238" s="191" t="e">
        <f aca="false">VLOOKUP('Altri Costi'!J3238,Legenda!$D$1:$F$258,2)</f>
        <v>#N/A</v>
      </c>
      <c r="L3238" s="22"/>
      <c r="M3238" s="22"/>
      <c r="N3238" s="203"/>
      <c r="O3238" s="183"/>
      <c r="P3238" s="22"/>
      <c r="Q3238" s="203"/>
      <c r="R3238" s="183"/>
      <c r="S3238" s="184" t="n">
        <f aca="false">'Piano Finanziario Annuale'!$F$6</f>
        <v>0</v>
      </c>
      <c r="T3238" s="185" t="n">
        <v>0</v>
      </c>
      <c r="U3238" s="186"/>
      <c r="V3238" s="187" t="n">
        <f aca="false">(T3238*U3238)</f>
        <v>0</v>
      </c>
      <c r="W3238" s="185" t="n">
        <v>0</v>
      </c>
      <c r="X3238" s="185" t="n">
        <f aca="false">IF(OR(S3238="sì",S3238="forfettario 190"),SUM(T3238+W3238),SUM(T3238+V3238+W3238))</f>
        <v>0</v>
      </c>
      <c r="Y3238" s="205"/>
      <c r="Z3238" s="205"/>
      <c r="AA3238" s="206"/>
      <c r="AB3238" s="189" t="n">
        <f aca="false">IF(AA3238="SI",X3238,0)</f>
        <v>0</v>
      </c>
      <c r="AC3238" s="207"/>
      <c r="AD3238" s="207"/>
      <c r="AE3238" s="207"/>
      <c r="AF3238" s="207"/>
      <c r="AG3238" s="207"/>
      <c r="AH3238" s="208"/>
    </row>
    <row r="3239" customFormat="false" ht="13.5" hidden="false" customHeight="true" outlineLevel="0" collapsed="false">
      <c r="A3239" s="22" t="n">
        <v>3238</v>
      </c>
      <c r="B3239" s="180"/>
      <c r="C3239" s="22"/>
      <c r="D3239" s="22"/>
      <c r="E3239" s="22"/>
      <c r="F3239" s="22"/>
      <c r="G3239" s="22"/>
      <c r="H3239" s="183"/>
      <c r="I3239" s="183"/>
      <c r="J3239" s="22"/>
      <c r="K3239" s="191" t="e">
        <f aca="false">VLOOKUP('Altri Costi'!J3239,Legenda!$D$1:$F$258,2)</f>
        <v>#N/A</v>
      </c>
      <c r="L3239" s="22"/>
      <c r="M3239" s="22"/>
      <c r="N3239" s="203"/>
      <c r="O3239" s="183"/>
      <c r="P3239" s="22"/>
      <c r="Q3239" s="203"/>
      <c r="R3239" s="183"/>
      <c r="S3239" s="184" t="n">
        <f aca="false">'Piano Finanziario Annuale'!$F$6</f>
        <v>0</v>
      </c>
      <c r="T3239" s="185" t="n">
        <v>0</v>
      </c>
      <c r="U3239" s="186"/>
      <c r="V3239" s="187" t="n">
        <f aca="false">(T3239*U3239)</f>
        <v>0</v>
      </c>
      <c r="W3239" s="185" t="n">
        <v>0</v>
      </c>
      <c r="X3239" s="185" t="n">
        <f aca="false">IF(OR(S3239="sì",S3239="forfettario 190"),SUM(T3239+W3239),SUM(T3239+V3239+W3239))</f>
        <v>0</v>
      </c>
      <c r="Y3239" s="205"/>
      <c r="Z3239" s="205"/>
      <c r="AA3239" s="206"/>
      <c r="AB3239" s="189" t="n">
        <f aca="false">IF(AA3239="SI",X3239,0)</f>
        <v>0</v>
      </c>
      <c r="AC3239" s="207"/>
      <c r="AD3239" s="207"/>
      <c r="AE3239" s="207"/>
      <c r="AF3239" s="207"/>
      <c r="AG3239" s="207"/>
      <c r="AH3239" s="208"/>
    </row>
    <row r="3240" customFormat="false" ht="13.5" hidden="false" customHeight="true" outlineLevel="0" collapsed="false">
      <c r="A3240" s="22" t="n">
        <v>3239</v>
      </c>
      <c r="B3240" s="180"/>
      <c r="C3240" s="22"/>
      <c r="D3240" s="22"/>
      <c r="E3240" s="22"/>
      <c r="F3240" s="22"/>
      <c r="G3240" s="22"/>
      <c r="H3240" s="183"/>
      <c r="I3240" s="183"/>
      <c r="J3240" s="22"/>
      <c r="K3240" s="191" t="e">
        <f aca="false">VLOOKUP('Altri Costi'!J3240,Legenda!$D$1:$F$258,2)</f>
        <v>#N/A</v>
      </c>
      <c r="L3240" s="22"/>
      <c r="M3240" s="22"/>
      <c r="N3240" s="203"/>
      <c r="O3240" s="183"/>
      <c r="P3240" s="22"/>
      <c r="Q3240" s="203"/>
      <c r="R3240" s="183"/>
      <c r="S3240" s="184" t="n">
        <f aca="false">'Piano Finanziario Annuale'!$F$6</f>
        <v>0</v>
      </c>
      <c r="T3240" s="185" t="n">
        <v>0</v>
      </c>
      <c r="U3240" s="186"/>
      <c r="V3240" s="187" t="n">
        <f aca="false">(T3240*U3240)</f>
        <v>0</v>
      </c>
      <c r="W3240" s="185" t="n">
        <v>0</v>
      </c>
      <c r="X3240" s="185" t="n">
        <f aca="false">IF(OR(S3240="sì",S3240="forfettario 190"),SUM(T3240+W3240),SUM(T3240+V3240+W3240))</f>
        <v>0</v>
      </c>
      <c r="Y3240" s="205"/>
      <c r="Z3240" s="205"/>
      <c r="AA3240" s="206"/>
      <c r="AB3240" s="189" t="n">
        <f aca="false">IF(AA3240="SI",X3240,0)</f>
        <v>0</v>
      </c>
      <c r="AC3240" s="207"/>
      <c r="AD3240" s="207"/>
      <c r="AE3240" s="207"/>
      <c r="AF3240" s="207"/>
      <c r="AG3240" s="207"/>
      <c r="AH3240" s="208"/>
    </row>
    <row r="3241" customFormat="false" ht="13.5" hidden="false" customHeight="true" outlineLevel="0" collapsed="false">
      <c r="A3241" s="22" t="n">
        <v>3240</v>
      </c>
      <c r="B3241" s="180"/>
      <c r="C3241" s="22"/>
      <c r="D3241" s="22"/>
      <c r="E3241" s="22"/>
      <c r="F3241" s="22"/>
      <c r="G3241" s="22"/>
      <c r="H3241" s="183"/>
      <c r="I3241" s="183"/>
      <c r="J3241" s="22"/>
      <c r="K3241" s="191" t="e">
        <f aca="false">VLOOKUP('Altri Costi'!J3241,Legenda!$D$1:$F$258,2)</f>
        <v>#N/A</v>
      </c>
      <c r="L3241" s="22"/>
      <c r="M3241" s="22"/>
      <c r="N3241" s="203"/>
      <c r="O3241" s="183"/>
      <c r="P3241" s="22"/>
      <c r="Q3241" s="203"/>
      <c r="R3241" s="183"/>
      <c r="S3241" s="184" t="n">
        <f aca="false">'Piano Finanziario Annuale'!$F$6</f>
        <v>0</v>
      </c>
      <c r="T3241" s="185" t="n">
        <v>0</v>
      </c>
      <c r="U3241" s="186"/>
      <c r="V3241" s="187" t="n">
        <f aca="false">(T3241*U3241)</f>
        <v>0</v>
      </c>
      <c r="W3241" s="185" t="n">
        <v>0</v>
      </c>
      <c r="X3241" s="185" t="n">
        <f aca="false">IF(OR(S3241="sì",S3241="forfettario 190"),SUM(T3241+W3241),SUM(T3241+V3241+W3241))</f>
        <v>0</v>
      </c>
      <c r="Y3241" s="205"/>
      <c r="Z3241" s="205"/>
      <c r="AA3241" s="206"/>
      <c r="AB3241" s="189" t="n">
        <f aca="false">IF(AA3241="SI",X3241,0)</f>
        <v>0</v>
      </c>
      <c r="AC3241" s="207"/>
      <c r="AD3241" s="207"/>
      <c r="AE3241" s="207"/>
      <c r="AF3241" s="207"/>
      <c r="AG3241" s="207"/>
      <c r="AH3241" s="208"/>
    </row>
    <row r="3242" customFormat="false" ht="13.5" hidden="false" customHeight="true" outlineLevel="0" collapsed="false">
      <c r="A3242" s="22" t="n">
        <v>3241</v>
      </c>
      <c r="B3242" s="180"/>
      <c r="C3242" s="22"/>
      <c r="D3242" s="22"/>
      <c r="E3242" s="22"/>
      <c r="F3242" s="22"/>
      <c r="G3242" s="22"/>
      <c r="H3242" s="183"/>
      <c r="I3242" s="183"/>
      <c r="J3242" s="22"/>
      <c r="K3242" s="191" t="e">
        <f aca="false">VLOOKUP('Altri Costi'!J3242,Legenda!$D$1:$F$258,2)</f>
        <v>#N/A</v>
      </c>
      <c r="L3242" s="22"/>
      <c r="M3242" s="22"/>
      <c r="N3242" s="203"/>
      <c r="O3242" s="183"/>
      <c r="P3242" s="22"/>
      <c r="Q3242" s="203"/>
      <c r="R3242" s="183"/>
      <c r="S3242" s="184" t="n">
        <f aca="false">'Piano Finanziario Annuale'!$F$6</f>
        <v>0</v>
      </c>
      <c r="T3242" s="185" t="n">
        <v>0</v>
      </c>
      <c r="U3242" s="186"/>
      <c r="V3242" s="187" t="n">
        <f aca="false">(T3242*U3242)</f>
        <v>0</v>
      </c>
      <c r="W3242" s="185" t="n">
        <v>0</v>
      </c>
      <c r="X3242" s="185" t="n">
        <f aca="false">IF(OR(S3242="sì",S3242="forfettario 190"),SUM(T3242+W3242),SUM(T3242+V3242+W3242))</f>
        <v>0</v>
      </c>
      <c r="Y3242" s="205"/>
      <c r="Z3242" s="205"/>
      <c r="AA3242" s="206"/>
      <c r="AB3242" s="189" t="n">
        <f aca="false">IF(AA3242="SI",X3242,0)</f>
        <v>0</v>
      </c>
      <c r="AC3242" s="207"/>
      <c r="AD3242" s="207"/>
      <c r="AE3242" s="207"/>
      <c r="AF3242" s="207"/>
      <c r="AG3242" s="207"/>
      <c r="AH3242" s="208"/>
    </row>
    <row r="3243" customFormat="false" ht="13.5" hidden="false" customHeight="true" outlineLevel="0" collapsed="false">
      <c r="A3243" s="22" t="n">
        <v>3242</v>
      </c>
      <c r="B3243" s="180"/>
      <c r="C3243" s="22"/>
      <c r="D3243" s="22"/>
      <c r="E3243" s="22"/>
      <c r="F3243" s="22"/>
      <c r="G3243" s="22"/>
      <c r="H3243" s="183"/>
      <c r="I3243" s="183"/>
      <c r="J3243" s="22"/>
      <c r="K3243" s="191" t="e">
        <f aca="false">VLOOKUP('Altri Costi'!J3243,Legenda!$D$1:$F$258,2)</f>
        <v>#N/A</v>
      </c>
      <c r="L3243" s="22"/>
      <c r="M3243" s="22"/>
      <c r="N3243" s="203"/>
      <c r="O3243" s="183"/>
      <c r="P3243" s="22"/>
      <c r="Q3243" s="203"/>
      <c r="R3243" s="183"/>
      <c r="S3243" s="184" t="n">
        <f aca="false">'Piano Finanziario Annuale'!$F$6</f>
        <v>0</v>
      </c>
      <c r="T3243" s="185" t="n">
        <v>0</v>
      </c>
      <c r="U3243" s="186"/>
      <c r="V3243" s="187" t="n">
        <f aca="false">(T3243*U3243)</f>
        <v>0</v>
      </c>
      <c r="W3243" s="185" t="n">
        <v>0</v>
      </c>
      <c r="X3243" s="185" t="n">
        <f aca="false">IF(OR(S3243="sì",S3243="forfettario 190"),SUM(T3243+W3243),SUM(T3243+V3243+W3243))</f>
        <v>0</v>
      </c>
      <c r="Y3243" s="205"/>
      <c r="Z3243" s="205"/>
      <c r="AA3243" s="206"/>
      <c r="AB3243" s="189" t="n">
        <f aca="false">IF(AA3243="SI",X3243,0)</f>
        <v>0</v>
      </c>
      <c r="AC3243" s="207"/>
      <c r="AD3243" s="207"/>
      <c r="AE3243" s="207"/>
      <c r="AF3243" s="207"/>
      <c r="AG3243" s="207"/>
      <c r="AH3243" s="208"/>
    </row>
    <row r="3244" customFormat="false" ht="13.5" hidden="false" customHeight="true" outlineLevel="0" collapsed="false">
      <c r="A3244" s="22" t="n">
        <v>3243</v>
      </c>
      <c r="B3244" s="180"/>
      <c r="C3244" s="22"/>
      <c r="D3244" s="22"/>
      <c r="E3244" s="22"/>
      <c r="F3244" s="22"/>
      <c r="G3244" s="22"/>
      <c r="H3244" s="183"/>
      <c r="I3244" s="183"/>
      <c r="J3244" s="22"/>
      <c r="K3244" s="191" t="e">
        <f aca="false">VLOOKUP('Altri Costi'!J3244,Legenda!$D$1:$F$258,2)</f>
        <v>#N/A</v>
      </c>
      <c r="L3244" s="22"/>
      <c r="M3244" s="22"/>
      <c r="N3244" s="203"/>
      <c r="O3244" s="183"/>
      <c r="P3244" s="22"/>
      <c r="Q3244" s="203"/>
      <c r="R3244" s="183"/>
      <c r="S3244" s="184" t="n">
        <f aca="false">'Piano Finanziario Annuale'!$F$6</f>
        <v>0</v>
      </c>
      <c r="T3244" s="185" t="n">
        <v>0</v>
      </c>
      <c r="U3244" s="186"/>
      <c r="V3244" s="187" t="n">
        <f aca="false">(T3244*U3244)</f>
        <v>0</v>
      </c>
      <c r="W3244" s="185" t="n">
        <v>0</v>
      </c>
      <c r="X3244" s="185" t="n">
        <f aca="false">IF(OR(S3244="sì",S3244="forfettario 190"),SUM(T3244+W3244),SUM(T3244+V3244+W3244))</f>
        <v>0</v>
      </c>
      <c r="Y3244" s="205"/>
      <c r="Z3244" s="205"/>
      <c r="AA3244" s="206"/>
      <c r="AB3244" s="189" t="n">
        <f aca="false">IF(AA3244="SI",X3244,0)</f>
        <v>0</v>
      </c>
      <c r="AC3244" s="207"/>
      <c r="AD3244" s="207"/>
      <c r="AE3244" s="207"/>
      <c r="AF3244" s="207"/>
      <c r="AG3244" s="207"/>
      <c r="AH3244" s="208"/>
    </row>
    <row r="3245" customFormat="false" ht="13.5" hidden="false" customHeight="true" outlineLevel="0" collapsed="false">
      <c r="A3245" s="22" t="n">
        <v>3244</v>
      </c>
      <c r="B3245" s="180"/>
      <c r="C3245" s="22"/>
      <c r="D3245" s="22"/>
      <c r="E3245" s="22"/>
      <c r="F3245" s="22"/>
      <c r="G3245" s="22"/>
      <c r="H3245" s="183"/>
      <c r="I3245" s="183"/>
      <c r="J3245" s="22"/>
      <c r="K3245" s="191" t="e">
        <f aca="false">VLOOKUP('Altri Costi'!J3245,Legenda!$D$1:$F$258,2)</f>
        <v>#N/A</v>
      </c>
      <c r="L3245" s="22"/>
      <c r="M3245" s="22"/>
      <c r="N3245" s="203"/>
      <c r="O3245" s="183"/>
      <c r="P3245" s="22"/>
      <c r="Q3245" s="203"/>
      <c r="R3245" s="183"/>
      <c r="S3245" s="184" t="n">
        <f aca="false">'Piano Finanziario Annuale'!$F$6</f>
        <v>0</v>
      </c>
      <c r="T3245" s="185" t="n">
        <v>0</v>
      </c>
      <c r="U3245" s="186"/>
      <c r="V3245" s="187" t="n">
        <f aca="false">(T3245*U3245)</f>
        <v>0</v>
      </c>
      <c r="W3245" s="185" t="n">
        <v>0</v>
      </c>
      <c r="X3245" s="185" t="n">
        <f aca="false">IF(OR(S3245="sì",S3245="forfettario 190"),SUM(T3245+W3245),SUM(T3245+V3245+W3245))</f>
        <v>0</v>
      </c>
      <c r="Y3245" s="205"/>
      <c r="Z3245" s="205"/>
      <c r="AA3245" s="206"/>
      <c r="AB3245" s="189" t="n">
        <f aca="false">IF(AA3245="SI",X3245,0)</f>
        <v>0</v>
      </c>
      <c r="AC3245" s="207"/>
      <c r="AD3245" s="207"/>
      <c r="AE3245" s="207"/>
      <c r="AF3245" s="207"/>
      <c r="AG3245" s="207"/>
      <c r="AH3245" s="208"/>
    </row>
    <row r="3246" customFormat="false" ht="13.5" hidden="false" customHeight="true" outlineLevel="0" collapsed="false">
      <c r="A3246" s="22" t="n">
        <v>3245</v>
      </c>
      <c r="B3246" s="180"/>
      <c r="C3246" s="22"/>
      <c r="D3246" s="22"/>
      <c r="E3246" s="22"/>
      <c r="F3246" s="22"/>
      <c r="G3246" s="22"/>
      <c r="H3246" s="183"/>
      <c r="I3246" s="183"/>
      <c r="J3246" s="22"/>
      <c r="K3246" s="191" t="e">
        <f aca="false">VLOOKUP('Altri Costi'!J3246,Legenda!$D$1:$F$258,2)</f>
        <v>#N/A</v>
      </c>
      <c r="L3246" s="22"/>
      <c r="M3246" s="22"/>
      <c r="N3246" s="203"/>
      <c r="O3246" s="183"/>
      <c r="P3246" s="22"/>
      <c r="Q3246" s="203"/>
      <c r="R3246" s="183"/>
      <c r="S3246" s="184" t="n">
        <f aca="false">'Piano Finanziario Annuale'!$F$6</f>
        <v>0</v>
      </c>
      <c r="T3246" s="185" t="n">
        <v>0</v>
      </c>
      <c r="U3246" s="186"/>
      <c r="V3246" s="187" t="n">
        <f aca="false">(T3246*U3246)</f>
        <v>0</v>
      </c>
      <c r="W3246" s="185" t="n">
        <v>0</v>
      </c>
      <c r="X3246" s="185" t="n">
        <f aca="false">IF(OR(S3246="sì",S3246="forfettario 190"),SUM(T3246+W3246),SUM(T3246+V3246+W3246))</f>
        <v>0</v>
      </c>
      <c r="Y3246" s="205"/>
      <c r="Z3246" s="205"/>
      <c r="AA3246" s="206"/>
      <c r="AB3246" s="189" t="n">
        <f aca="false">IF(AA3246="SI",X3246,0)</f>
        <v>0</v>
      </c>
      <c r="AC3246" s="207"/>
      <c r="AD3246" s="207"/>
      <c r="AE3246" s="207"/>
      <c r="AF3246" s="207"/>
      <c r="AG3246" s="207"/>
      <c r="AH3246" s="208"/>
    </row>
    <row r="3247" customFormat="false" ht="13.5" hidden="false" customHeight="true" outlineLevel="0" collapsed="false">
      <c r="A3247" s="22" t="n">
        <v>3246</v>
      </c>
      <c r="B3247" s="180"/>
      <c r="C3247" s="22"/>
      <c r="D3247" s="22"/>
      <c r="E3247" s="22"/>
      <c r="F3247" s="22"/>
      <c r="G3247" s="22"/>
      <c r="H3247" s="183"/>
      <c r="I3247" s="183"/>
      <c r="J3247" s="22"/>
      <c r="K3247" s="191" t="e">
        <f aca="false">VLOOKUP('Altri Costi'!J3247,Legenda!$D$1:$F$258,2)</f>
        <v>#N/A</v>
      </c>
      <c r="L3247" s="22"/>
      <c r="M3247" s="22"/>
      <c r="N3247" s="203"/>
      <c r="O3247" s="183"/>
      <c r="P3247" s="22"/>
      <c r="Q3247" s="203"/>
      <c r="R3247" s="183"/>
      <c r="S3247" s="184" t="n">
        <f aca="false">'Piano Finanziario Annuale'!$F$6</f>
        <v>0</v>
      </c>
      <c r="T3247" s="185" t="n">
        <v>0</v>
      </c>
      <c r="U3247" s="186"/>
      <c r="V3247" s="187" t="n">
        <f aca="false">(T3247*U3247)</f>
        <v>0</v>
      </c>
      <c r="W3247" s="185" t="n">
        <v>0</v>
      </c>
      <c r="X3247" s="185" t="n">
        <f aca="false">IF(OR(S3247="sì",S3247="forfettario 190"),SUM(T3247+W3247),SUM(T3247+V3247+W3247))</f>
        <v>0</v>
      </c>
      <c r="Y3247" s="205"/>
      <c r="Z3247" s="205"/>
      <c r="AA3247" s="206"/>
      <c r="AB3247" s="189" t="n">
        <f aca="false">IF(AA3247="SI",X3247,0)</f>
        <v>0</v>
      </c>
      <c r="AC3247" s="207"/>
      <c r="AD3247" s="207"/>
      <c r="AE3247" s="207"/>
      <c r="AF3247" s="207"/>
      <c r="AG3247" s="207"/>
      <c r="AH3247" s="208"/>
    </row>
    <row r="3248" customFormat="false" ht="13.5" hidden="false" customHeight="true" outlineLevel="0" collapsed="false">
      <c r="A3248" s="22" t="n">
        <v>3247</v>
      </c>
      <c r="B3248" s="180"/>
      <c r="C3248" s="22"/>
      <c r="D3248" s="22"/>
      <c r="E3248" s="22"/>
      <c r="F3248" s="22"/>
      <c r="G3248" s="22"/>
      <c r="H3248" s="183"/>
      <c r="I3248" s="183"/>
      <c r="J3248" s="22"/>
      <c r="K3248" s="191" t="e">
        <f aca="false">VLOOKUP('Altri Costi'!J3248,Legenda!$D$1:$F$258,2)</f>
        <v>#N/A</v>
      </c>
      <c r="L3248" s="22"/>
      <c r="M3248" s="22"/>
      <c r="N3248" s="203"/>
      <c r="O3248" s="183"/>
      <c r="P3248" s="22"/>
      <c r="Q3248" s="203"/>
      <c r="R3248" s="183"/>
      <c r="S3248" s="184" t="n">
        <f aca="false">'Piano Finanziario Annuale'!$F$6</f>
        <v>0</v>
      </c>
      <c r="T3248" s="185" t="n">
        <v>0</v>
      </c>
      <c r="U3248" s="186"/>
      <c r="V3248" s="187" t="n">
        <f aca="false">(T3248*U3248)</f>
        <v>0</v>
      </c>
      <c r="W3248" s="185" t="n">
        <v>0</v>
      </c>
      <c r="X3248" s="185" t="n">
        <f aca="false">IF(OR(S3248="sì",S3248="forfettario 190"),SUM(T3248+W3248),SUM(T3248+V3248+W3248))</f>
        <v>0</v>
      </c>
      <c r="Y3248" s="205"/>
      <c r="Z3248" s="205"/>
      <c r="AA3248" s="206"/>
      <c r="AB3248" s="189" t="n">
        <f aca="false">IF(AA3248="SI",X3248,0)</f>
        <v>0</v>
      </c>
      <c r="AC3248" s="207"/>
      <c r="AD3248" s="207"/>
      <c r="AE3248" s="207"/>
      <c r="AF3248" s="207"/>
      <c r="AG3248" s="207"/>
      <c r="AH3248" s="208"/>
    </row>
    <row r="3249" customFormat="false" ht="13.5" hidden="false" customHeight="true" outlineLevel="0" collapsed="false">
      <c r="A3249" s="22" t="n">
        <v>3248</v>
      </c>
      <c r="B3249" s="180"/>
      <c r="C3249" s="22"/>
      <c r="D3249" s="22"/>
      <c r="E3249" s="22"/>
      <c r="F3249" s="22"/>
      <c r="G3249" s="22"/>
      <c r="H3249" s="183"/>
      <c r="I3249" s="183"/>
      <c r="J3249" s="22"/>
      <c r="K3249" s="191" t="e">
        <f aca="false">VLOOKUP('Altri Costi'!J3249,Legenda!$D$1:$F$258,2)</f>
        <v>#N/A</v>
      </c>
      <c r="L3249" s="22"/>
      <c r="M3249" s="22"/>
      <c r="N3249" s="203"/>
      <c r="O3249" s="183"/>
      <c r="P3249" s="22"/>
      <c r="Q3249" s="203"/>
      <c r="R3249" s="183"/>
      <c r="S3249" s="184" t="n">
        <f aca="false">'Piano Finanziario Annuale'!$F$6</f>
        <v>0</v>
      </c>
      <c r="T3249" s="185" t="n">
        <v>0</v>
      </c>
      <c r="U3249" s="186"/>
      <c r="V3249" s="187" t="n">
        <f aca="false">(T3249*U3249)</f>
        <v>0</v>
      </c>
      <c r="W3249" s="185" t="n">
        <v>0</v>
      </c>
      <c r="X3249" s="185" t="n">
        <f aca="false">IF(OR(S3249="sì",S3249="forfettario 190"),SUM(T3249+W3249),SUM(T3249+V3249+W3249))</f>
        <v>0</v>
      </c>
      <c r="Y3249" s="205"/>
      <c r="Z3249" s="205"/>
      <c r="AA3249" s="206"/>
      <c r="AB3249" s="189" t="n">
        <f aca="false">IF(AA3249="SI",X3249,0)</f>
        <v>0</v>
      </c>
      <c r="AC3249" s="207"/>
      <c r="AD3249" s="207"/>
      <c r="AE3249" s="207"/>
      <c r="AF3249" s="207"/>
      <c r="AG3249" s="207"/>
      <c r="AH3249" s="208"/>
    </row>
    <row r="3250" customFormat="false" ht="13.5" hidden="false" customHeight="true" outlineLevel="0" collapsed="false">
      <c r="A3250" s="22" t="n">
        <v>3249</v>
      </c>
      <c r="B3250" s="180"/>
      <c r="C3250" s="22"/>
      <c r="D3250" s="22"/>
      <c r="E3250" s="22"/>
      <c r="F3250" s="22"/>
      <c r="G3250" s="22"/>
      <c r="H3250" s="183"/>
      <c r="I3250" s="183"/>
      <c r="J3250" s="22"/>
      <c r="K3250" s="191" t="e">
        <f aca="false">VLOOKUP('Altri Costi'!J3250,Legenda!$D$1:$F$258,2)</f>
        <v>#N/A</v>
      </c>
      <c r="L3250" s="22"/>
      <c r="M3250" s="22"/>
      <c r="N3250" s="203"/>
      <c r="O3250" s="183"/>
      <c r="P3250" s="22"/>
      <c r="Q3250" s="203"/>
      <c r="R3250" s="183"/>
      <c r="S3250" s="184" t="n">
        <f aca="false">'Piano Finanziario Annuale'!$F$6</f>
        <v>0</v>
      </c>
      <c r="T3250" s="185" t="n">
        <v>0</v>
      </c>
      <c r="U3250" s="186"/>
      <c r="V3250" s="187" t="n">
        <f aca="false">(T3250*U3250)</f>
        <v>0</v>
      </c>
      <c r="W3250" s="185" t="n">
        <v>0</v>
      </c>
      <c r="X3250" s="185" t="n">
        <f aca="false">IF(OR(S3250="sì",S3250="forfettario 190"),SUM(T3250+W3250),SUM(T3250+V3250+W3250))</f>
        <v>0</v>
      </c>
      <c r="Y3250" s="205"/>
      <c r="Z3250" s="205"/>
      <c r="AA3250" s="206"/>
      <c r="AB3250" s="189" t="n">
        <f aca="false">IF(AA3250="SI",X3250,0)</f>
        <v>0</v>
      </c>
      <c r="AC3250" s="207"/>
      <c r="AD3250" s="207"/>
      <c r="AE3250" s="207"/>
      <c r="AF3250" s="207"/>
      <c r="AG3250" s="207"/>
      <c r="AH3250" s="208"/>
    </row>
    <row r="3251" customFormat="false" ht="13.5" hidden="false" customHeight="true" outlineLevel="0" collapsed="false">
      <c r="A3251" s="22" t="n">
        <v>3250</v>
      </c>
      <c r="B3251" s="180"/>
      <c r="C3251" s="22"/>
      <c r="D3251" s="22"/>
      <c r="E3251" s="22"/>
      <c r="F3251" s="22"/>
      <c r="G3251" s="22"/>
      <c r="H3251" s="183"/>
      <c r="I3251" s="183"/>
      <c r="J3251" s="22"/>
      <c r="K3251" s="191" t="e">
        <f aca="false">VLOOKUP('Altri Costi'!J3251,Legenda!$D$1:$F$258,2)</f>
        <v>#N/A</v>
      </c>
      <c r="L3251" s="22"/>
      <c r="M3251" s="22"/>
      <c r="N3251" s="203"/>
      <c r="O3251" s="183"/>
      <c r="P3251" s="22"/>
      <c r="Q3251" s="203"/>
      <c r="R3251" s="183"/>
      <c r="S3251" s="184" t="n">
        <f aca="false">'Piano Finanziario Annuale'!$F$6</f>
        <v>0</v>
      </c>
      <c r="T3251" s="185" t="n">
        <v>0</v>
      </c>
      <c r="U3251" s="186"/>
      <c r="V3251" s="187" t="n">
        <f aca="false">(T3251*U3251)</f>
        <v>0</v>
      </c>
      <c r="W3251" s="185" t="n">
        <v>0</v>
      </c>
      <c r="X3251" s="185" t="n">
        <f aca="false">IF(OR(S3251="sì",S3251="forfettario 190"),SUM(T3251+W3251),SUM(T3251+V3251+W3251))</f>
        <v>0</v>
      </c>
      <c r="Y3251" s="205"/>
      <c r="Z3251" s="205"/>
      <c r="AA3251" s="206"/>
      <c r="AB3251" s="189" t="n">
        <f aca="false">IF(AA3251="SI",X3251,0)</f>
        <v>0</v>
      </c>
      <c r="AC3251" s="207"/>
      <c r="AD3251" s="207"/>
      <c r="AE3251" s="207"/>
      <c r="AF3251" s="207"/>
      <c r="AG3251" s="207"/>
      <c r="AH3251" s="208"/>
    </row>
    <row r="3252" customFormat="false" ht="13.5" hidden="false" customHeight="true" outlineLevel="0" collapsed="false">
      <c r="A3252" s="22" t="n">
        <v>3251</v>
      </c>
      <c r="B3252" s="180"/>
      <c r="C3252" s="22"/>
      <c r="D3252" s="22"/>
      <c r="E3252" s="22"/>
      <c r="F3252" s="22"/>
      <c r="G3252" s="22"/>
      <c r="H3252" s="183"/>
      <c r="I3252" s="183"/>
      <c r="J3252" s="22"/>
      <c r="K3252" s="191" t="e">
        <f aca="false">VLOOKUP('Altri Costi'!J3252,Legenda!$D$1:$F$258,2)</f>
        <v>#N/A</v>
      </c>
      <c r="L3252" s="22"/>
      <c r="M3252" s="22"/>
      <c r="N3252" s="203"/>
      <c r="O3252" s="183"/>
      <c r="P3252" s="22"/>
      <c r="Q3252" s="203"/>
      <c r="R3252" s="183"/>
      <c r="S3252" s="184" t="n">
        <f aca="false">'Piano Finanziario Annuale'!$F$6</f>
        <v>0</v>
      </c>
      <c r="T3252" s="185" t="n">
        <v>0</v>
      </c>
      <c r="U3252" s="186"/>
      <c r="V3252" s="187" t="n">
        <f aca="false">(T3252*U3252)</f>
        <v>0</v>
      </c>
      <c r="W3252" s="185" t="n">
        <v>0</v>
      </c>
      <c r="X3252" s="185" t="n">
        <f aca="false">IF(OR(S3252="sì",S3252="forfettario 190"),SUM(T3252+W3252),SUM(T3252+V3252+W3252))</f>
        <v>0</v>
      </c>
      <c r="Y3252" s="205"/>
      <c r="Z3252" s="205"/>
      <c r="AA3252" s="206"/>
      <c r="AB3252" s="189" t="n">
        <f aca="false">IF(AA3252="SI",X3252,0)</f>
        <v>0</v>
      </c>
      <c r="AC3252" s="207"/>
      <c r="AD3252" s="207"/>
      <c r="AE3252" s="207"/>
      <c r="AF3252" s="207"/>
      <c r="AG3252" s="207"/>
      <c r="AH3252" s="208"/>
    </row>
    <row r="3253" customFormat="false" ht="13.5" hidden="false" customHeight="true" outlineLevel="0" collapsed="false">
      <c r="A3253" s="22" t="n">
        <v>3252</v>
      </c>
      <c r="B3253" s="180"/>
      <c r="C3253" s="22"/>
      <c r="D3253" s="22"/>
      <c r="E3253" s="22"/>
      <c r="F3253" s="22"/>
      <c r="G3253" s="22"/>
      <c r="H3253" s="183"/>
      <c r="I3253" s="183"/>
      <c r="J3253" s="22"/>
      <c r="K3253" s="191" t="e">
        <f aca="false">VLOOKUP('Altri Costi'!J3253,Legenda!$D$1:$F$258,2)</f>
        <v>#N/A</v>
      </c>
      <c r="L3253" s="22"/>
      <c r="M3253" s="22"/>
      <c r="N3253" s="203"/>
      <c r="O3253" s="183"/>
      <c r="P3253" s="22"/>
      <c r="Q3253" s="203"/>
      <c r="R3253" s="183"/>
      <c r="S3253" s="184" t="n">
        <f aca="false">'Piano Finanziario Annuale'!$F$6</f>
        <v>0</v>
      </c>
      <c r="T3253" s="185" t="n">
        <v>0</v>
      </c>
      <c r="U3253" s="186"/>
      <c r="V3253" s="187" t="n">
        <f aca="false">(T3253*U3253)</f>
        <v>0</v>
      </c>
      <c r="W3253" s="185" t="n">
        <v>0</v>
      </c>
      <c r="X3253" s="185" t="n">
        <f aca="false">IF(OR(S3253="sì",S3253="forfettario 190"),SUM(T3253+W3253),SUM(T3253+V3253+W3253))</f>
        <v>0</v>
      </c>
      <c r="Y3253" s="205"/>
      <c r="Z3253" s="205"/>
      <c r="AA3253" s="206"/>
      <c r="AB3253" s="189" t="n">
        <f aca="false">IF(AA3253="SI",X3253,0)</f>
        <v>0</v>
      </c>
      <c r="AC3253" s="207"/>
      <c r="AD3253" s="207"/>
      <c r="AE3253" s="207"/>
      <c r="AF3253" s="207"/>
      <c r="AG3253" s="207"/>
      <c r="AH3253" s="208"/>
    </row>
    <row r="3254" customFormat="false" ht="13.5" hidden="false" customHeight="true" outlineLevel="0" collapsed="false">
      <c r="A3254" s="22" t="n">
        <v>3253</v>
      </c>
      <c r="B3254" s="180"/>
      <c r="C3254" s="22"/>
      <c r="D3254" s="22"/>
      <c r="E3254" s="22"/>
      <c r="F3254" s="22"/>
      <c r="G3254" s="22"/>
      <c r="H3254" s="183"/>
      <c r="I3254" s="183"/>
      <c r="J3254" s="22"/>
      <c r="K3254" s="191" t="e">
        <f aca="false">VLOOKUP('Altri Costi'!J3254,Legenda!$D$1:$F$258,2)</f>
        <v>#N/A</v>
      </c>
      <c r="L3254" s="22"/>
      <c r="M3254" s="22"/>
      <c r="N3254" s="203"/>
      <c r="O3254" s="183"/>
      <c r="P3254" s="22"/>
      <c r="Q3254" s="203"/>
      <c r="R3254" s="183"/>
      <c r="S3254" s="184" t="n">
        <f aca="false">'Piano Finanziario Annuale'!$F$6</f>
        <v>0</v>
      </c>
      <c r="T3254" s="185" t="n">
        <v>0</v>
      </c>
      <c r="U3254" s="186"/>
      <c r="V3254" s="187" t="n">
        <f aca="false">(T3254*U3254)</f>
        <v>0</v>
      </c>
      <c r="W3254" s="185" t="n">
        <v>0</v>
      </c>
      <c r="X3254" s="185" t="n">
        <f aca="false">IF(OR(S3254="sì",S3254="forfettario 190"),SUM(T3254+W3254),SUM(T3254+V3254+W3254))</f>
        <v>0</v>
      </c>
      <c r="Y3254" s="205"/>
      <c r="Z3254" s="205"/>
      <c r="AA3254" s="206"/>
      <c r="AB3254" s="189" t="n">
        <f aca="false">IF(AA3254="SI",X3254,0)</f>
        <v>0</v>
      </c>
      <c r="AC3254" s="207"/>
      <c r="AD3254" s="207"/>
      <c r="AE3254" s="207"/>
      <c r="AF3254" s="207"/>
      <c r="AG3254" s="207"/>
      <c r="AH3254" s="208"/>
    </row>
    <row r="3255" customFormat="false" ht="13.5" hidden="false" customHeight="true" outlineLevel="0" collapsed="false">
      <c r="A3255" s="22" t="n">
        <v>3254</v>
      </c>
      <c r="B3255" s="180"/>
      <c r="C3255" s="22"/>
      <c r="D3255" s="22"/>
      <c r="E3255" s="22"/>
      <c r="F3255" s="22"/>
      <c r="G3255" s="22"/>
      <c r="H3255" s="183"/>
      <c r="I3255" s="183"/>
      <c r="J3255" s="22"/>
      <c r="K3255" s="191" t="e">
        <f aca="false">VLOOKUP('Altri Costi'!J3255,Legenda!$D$1:$F$258,2)</f>
        <v>#N/A</v>
      </c>
      <c r="L3255" s="22"/>
      <c r="M3255" s="22"/>
      <c r="N3255" s="203"/>
      <c r="O3255" s="183"/>
      <c r="P3255" s="22"/>
      <c r="Q3255" s="203"/>
      <c r="R3255" s="183"/>
      <c r="S3255" s="184" t="n">
        <f aca="false">'Piano Finanziario Annuale'!$F$6</f>
        <v>0</v>
      </c>
      <c r="T3255" s="185" t="n">
        <v>0</v>
      </c>
      <c r="U3255" s="186"/>
      <c r="V3255" s="187" t="n">
        <f aca="false">(T3255*U3255)</f>
        <v>0</v>
      </c>
      <c r="W3255" s="185" t="n">
        <v>0</v>
      </c>
      <c r="X3255" s="185" t="n">
        <f aca="false">IF(OR(S3255="sì",S3255="forfettario 190"),SUM(T3255+W3255),SUM(T3255+V3255+W3255))</f>
        <v>0</v>
      </c>
      <c r="Y3255" s="205"/>
      <c r="Z3255" s="205"/>
      <c r="AA3255" s="206"/>
      <c r="AB3255" s="189" t="n">
        <f aca="false">IF(AA3255="SI",X3255,0)</f>
        <v>0</v>
      </c>
      <c r="AC3255" s="207"/>
      <c r="AD3255" s="207"/>
      <c r="AE3255" s="207"/>
      <c r="AF3255" s="207"/>
      <c r="AG3255" s="207"/>
      <c r="AH3255" s="208"/>
    </row>
    <row r="3256" customFormat="false" ht="13.5" hidden="false" customHeight="true" outlineLevel="0" collapsed="false">
      <c r="A3256" s="22" t="n">
        <v>3255</v>
      </c>
      <c r="B3256" s="180"/>
      <c r="C3256" s="22"/>
      <c r="D3256" s="22"/>
      <c r="E3256" s="22"/>
      <c r="F3256" s="22"/>
      <c r="G3256" s="22"/>
      <c r="H3256" s="183"/>
      <c r="I3256" s="183"/>
      <c r="J3256" s="22"/>
      <c r="K3256" s="191" t="e">
        <f aca="false">VLOOKUP('Altri Costi'!J3256,Legenda!$D$1:$F$258,2)</f>
        <v>#N/A</v>
      </c>
      <c r="L3256" s="22"/>
      <c r="M3256" s="22"/>
      <c r="N3256" s="203"/>
      <c r="O3256" s="183"/>
      <c r="P3256" s="22"/>
      <c r="Q3256" s="203"/>
      <c r="R3256" s="183"/>
      <c r="S3256" s="184" t="n">
        <f aca="false">'Piano Finanziario Annuale'!$F$6</f>
        <v>0</v>
      </c>
      <c r="T3256" s="185" t="n">
        <v>0</v>
      </c>
      <c r="U3256" s="186"/>
      <c r="V3256" s="187" t="n">
        <f aca="false">(T3256*U3256)</f>
        <v>0</v>
      </c>
      <c r="W3256" s="185" t="n">
        <v>0</v>
      </c>
      <c r="X3256" s="185" t="n">
        <f aca="false">IF(OR(S3256="sì",S3256="forfettario 190"),SUM(T3256+W3256),SUM(T3256+V3256+W3256))</f>
        <v>0</v>
      </c>
      <c r="Y3256" s="205"/>
      <c r="Z3256" s="205"/>
      <c r="AA3256" s="206"/>
      <c r="AB3256" s="189" t="n">
        <f aca="false">IF(AA3256="SI",X3256,0)</f>
        <v>0</v>
      </c>
      <c r="AC3256" s="207"/>
      <c r="AD3256" s="207"/>
      <c r="AE3256" s="207"/>
      <c r="AF3256" s="207"/>
      <c r="AG3256" s="207"/>
      <c r="AH3256" s="208"/>
    </row>
    <row r="3257" customFormat="false" ht="13.5" hidden="false" customHeight="true" outlineLevel="0" collapsed="false">
      <c r="A3257" s="22" t="n">
        <v>3256</v>
      </c>
      <c r="B3257" s="180"/>
      <c r="C3257" s="22"/>
      <c r="D3257" s="22"/>
      <c r="E3257" s="22"/>
      <c r="F3257" s="22"/>
      <c r="G3257" s="22"/>
      <c r="H3257" s="183"/>
      <c r="I3257" s="183"/>
      <c r="J3257" s="22"/>
      <c r="K3257" s="191" t="e">
        <f aca="false">VLOOKUP('Altri Costi'!J3257,Legenda!$D$1:$F$258,2)</f>
        <v>#N/A</v>
      </c>
      <c r="L3257" s="22"/>
      <c r="M3257" s="22"/>
      <c r="N3257" s="203"/>
      <c r="O3257" s="183"/>
      <c r="P3257" s="22"/>
      <c r="Q3257" s="203"/>
      <c r="R3257" s="183"/>
      <c r="S3257" s="184" t="n">
        <f aca="false">'Piano Finanziario Annuale'!$F$6</f>
        <v>0</v>
      </c>
      <c r="T3257" s="185" t="n">
        <v>0</v>
      </c>
      <c r="U3257" s="186"/>
      <c r="V3257" s="187" t="n">
        <f aca="false">(T3257*U3257)</f>
        <v>0</v>
      </c>
      <c r="W3257" s="185" t="n">
        <v>0</v>
      </c>
      <c r="X3257" s="185" t="n">
        <f aca="false">IF(OR(S3257="sì",S3257="forfettario 190"),SUM(T3257+W3257),SUM(T3257+V3257+W3257))</f>
        <v>0</v>
      </c>
      <c r="Y3257" s="205"/>
      <c r="Z3257" s="205"/>
      <c r="AA3257" s="206"/>
      <c r="AB3257" s="189" t="n">
        <f aca="false">IF(AA3257="SI",X3257,0)</f>
        <v>0</v>
      </c>
      <c r="AC3257" s="207"/>
      <c r="AD3257" s="207"/>
      <c r="AE3257" s="207"/>
      <c r="AF3257" s="207"/>
      <c r="AG3257" s="207"/>
      <c r="AH3257" s="208"/>
    </row>
    <row r="3258" customFormat="false" ht="13.5" hidden="false" customHeight="true" outlineLevel="0" collapsed="false">
      <c r="A3258" s="22" t="n">
        <v>3257</v>
      </c>
      <c r="B3258" s="180"/>
      <c r="C3258" s="22"/>
      <c r="D3258" s="22"/>
      <c r="E3258" s="22"/>
      <c r="F3258" s="22"/>
      <c r="G3258" s="22"/>
      <c r="H3258" s="183"/>
      <c r="I3258" s="183"/>
      <c r="J3258" s="22"/>
      <c r="K3258" s="191" t="e">
        <f aca="false">VLOOKUP('Altri Costi'!J3258,Legenda!$D$1:$F$258,2)</f>
        <v>#N/A</v>
      </c>
      <c r="L3258" s="22"/>
      <c r="M3258" s="22"/>
      <c r="N3258" s="203"/>
      <c r="O3258" s="183"/>
      <c r="P3258" s="22"/>
      <c r="Q3258" s="203"/>
      <c r="R3258" s="183"/>
      <c r="S3258" s="184" t="n">
        <f aca="false">'Piano Finanziario Annuale'!$F$6</f>
        <v>0</v>
      </c>
      <c r="T3258" s="185" t="n">
        <v>0</v>
      </c>
      <c r="U3258" s="186"/>
      <c r="V3258" s="187" t="n">
        <f aca="false">(T3258*U3258)</f>
        <v>0</v>
      </c>
      <c r="W3258" s="185" t="n">
        <v>0</v>
      </c>
      <c r="X3258" s="185" t="n">
        <f aca="false">IF(OR(S3258="sì",S3258="forfettario 190"),SUM(T3258+W3258),SUM(T3258+V3258+W3258))</f>
        <v>0</v>
      </c>
      <c r="Y3258" s="205"/>
      <c r="Z3258" s="205"/>
      <c r="AA3258" s="206"/>
      <c r="AB3258" s="189" t="n">
        <f aca="false">IF(AA3258="SI",X3258,0)</f>
        <v>0</v>
      </c>
      <c r="AC3258" s="207"/>
      <c r="AD3258" s="207"/>
      <c r="AE3258" s="207"/>
      <c r="AF3258" s="207"/>
      <c r="AG3258" s="207"/>
      <c r="AH3258" s="208"/>
    </row>
    <row r="3259" customFormat="false" ht="13.5" hidden="false" customHeight="true" outlineLevel="0" collapsed="false">
      <c r="A3259" s="22" t="n">
        <v>3258</v>
      </c>
      <c r="B3259" s="180"/>
      <c r="C3259" s="22"/>
      <c r="D3259" s="22"/>
      <c r="E3259" s="22"/>
      <c r="F3259" s="22"/>
      <c r="G3259" s="22"/>
      <c r="H3259" s="183"/>
      <c r="I3259" s="183"/>
      <c r="J3259" s="22"/>
      <c r="K3259" s="191" t="e">
        <f aca="false">VLOOKUP('Altri Costi'!J3259,Legenda!$D$1:$F$258,2)</f>
        <v>#N/A</v>
      </c>
      <c r="L3259" s="22"/>
      <c r="M3259" s="22"/>
      <c r="N3259" s="203"/>
      <c r="O3259" s="183"/>
      <c r="P3259" s="22"/>
      <c r="Q3259" s="203"/>
      <c r="R3259" s="183"/>
      <c r="S3259" s="184" t="n">
        <f aca="false">'Piano Finanziario Annuale'!$F$6</f>
        <v>0</v>
      </c>
      <c r="T3259" s="185" t="n">
        <v>0</v>
      </c>
      <c r="U3259" s="186"/>
      <c r="V3259" s="187" t="n">
        <f aca="false">(T3259*U3259)</f>
        <v>0</v>
      </c>
      <c r="W3259" s="185" t="n">
        <v>0</v>
      </c>
      <c r="X3259" s="185" t="n">
        <f aca="false">IF(OR(S3259="sì",S3259="forfettario 190"),SUM(T3259+W3259),SUM(T3259+V3259+W3259))</f>
        <v>0</v>
      </c>
      <c r="Y3259" s="205"/>
      <c r="Z3259" s="205"/>
      <c r="AA3259" s="206"/>
      <c r="AB3259" s="189" t="n">
        <f aca="false">IF(AA3259="SI",X3259,0)</f>
        <v>0</v>
      </c>
      <c r="AC3259" s="207"/>
      <c r="AD3259" s="207"/>
      <c r="AE3259" s="207"/>
      <c r="AF3259" s="207"/>
      <c r="AG3259" s="207"/>
      <c r="AH3259" s="208"/>
    </row>
    <row r="3260" customFormat="false" ht="13.5" hidden="false" customHeight="true" outlineLevel="0" collapsed="false">
      <c r="A3260" s="22" t="n">
        <v>3259</v>
      </c>
      <c r="B3260" s="180"/>
      <c r="C3260" s="22"/>
      <c r="D3260" s="22"/>
      <c r="E3260" s="22"/>
      <c r="F3260" s="22"/>
      <c r="G3260" s="22"/>
      <c r="H3260" s="183"/>
      <c r="I3260" s="183"/>
      <c r="J3260" s="22"/>
      <c r="K3260" s="191" t="e">
        <f aca="false">VLOOKUP('Altri Costi'!J3260,Legenda!$D$1:$F$258,2)</f>
        <v>#N/A</v>
      </c>
      <c r="L3260" s="22"/>
      <c r="M3260" s="22"/>
      <c r="N3260" s="203"/>
      <c r="O3260" s="183"/>
      <c r="P3260" s="22"/>
      <c r="Q3260" s="203"/>
      <c r="R3260" s="183"/>
      <c r="S3260" s="184" t="n">
        <f aca="false">'Piano Finanziario Annuale'!$F$6</f>
        <v>0</v>
      </c>
      <c r="T3260" s="185" t="n">
        <v>0</v>
      </c>
      <c r="U3260" s="186"/>
      <c r="V3260" s="187" t="n">
        <f aca="false">(T3260*U3260)</f>
        <v>0</v>
      </c>
      <c r="W3260" s="185" t="n">
        <v>0</v>
      </c>
      <c r="X3260" s="185" t="n">
        <f aca="false">IF(OR(S3260="sì",S3260="forfettario 190"),SUM(T3260+W3260),SUM(T3260+V3260+W3260))</f>
        <v>0</v>
      </c>
      <c r="Y3260" s="205"/>
      <c r="Z3260" s="205"/>
      <c r="AA3260" s="206"/>
      <c r="AB3260" s="189" t="n">
        <f aca="false">IF(AA3260="SI",X3260,0)</f>
        <v>0</v>
      </c>
      <c r="AC3260" s="207"/>
      <c r="AD3260" s="207"/>
      <c r="AE3260" s="207"/>
      <c r="AF3260" s="207"/>
      <c r="AG3260" s="207"/>
      <c r="AH3260" s="208"/>
    </row>
    <row r="3261" customFormat="false" ht="13.5" hidden="false" customHeight="true" outlineLevel="0" collapsed="false">
      <c r="A3261" s="22" t="n">
        <v>3260</v>
      </c>
      <c r="B3261" s="180"/>
      <c r="C3261" s="22"/>
      <c r="D3261" s="22"/>
      <c r="E3261" s="22"/>
      <c r="F3261" s="22"/>
      <c r="G3261" s="22"/>
      <c r="H3261" s="183"/>
      <c r="I3261" s="183"/>
      <c r="J3261" s="22"/>
      <c r="K3261" s="191" t="e">
        <f aca="false">VLOOKUP('Altri Costi'!J3261,Legenda!$D$1:$F$258,2)</f>
        <v>#N/A</v>
      </c>
      <c r="L3261" s="22"/>
      <c r="M3261" s="22"/>
      <c r="N3261" s="203"/>
      <c r="O3261" s="183"/>
      <c r="P3261" s="22"/>
      <c r="Q3261" s="203"/>
      <c r="R3261" s="183"/>
      <c r="S3261" s="184" t="n">
        <f aca="false">'Piano Finanziario Annuale'!$F$6</f>
        <v>0</v>
      </c>
      <c r="T3261" s="185" t="n">
        <v>0</v>
      </c>
      <c r="U3261" s="186"/>
      <c r="V3261" s="187" t="n">
        <f aca="false">(T3261*U3261)</f>
        <v>0</v>
      </c>
      <c r="W3261" s="185" t="n">
        <v>0</v>
      </c>
      <c r="X3261" s="185" t="n">
        <f aca="false">IF(OR(S3261="sì",S3261="forfettario 190"),SUM(T3261+W3261),SUM(T3261+V3261+W3261))</f>
        <v>0</v>
      </c>
      <c r="Y3261" s="205"/>
      <c r="Z3261" s="205"/>
      <c r="AA3261" s="206"/>
      <c r="AB3261" s="189" t="n">
        <f aca="false">IF(AA3261="SI",X3261,0)</f>
        <v>0</v>
      </c>
      <c r="AC3261" s="207"/>
      <c r="AD3261" s="207"/>
      <c r="AE3261" s="207"/>
      <c r="AF3261" s="207"/>
      <c r="AG3261" s="207"/>
      <c r="AH3261" s="208"/>
    </row>
    <row r="3262" customFormat="false" ht="13.5" hidden="false" customHeight="true" outlineLevel="0" collapsed="false">
      <c r="A3262" s="22" t="n">
        <v>3261</v>
      </c>
      <c r="B3262" s="180"/>
      <c r="C3262" s="22"/>
      <c r="D3262" s="22"/>
      <c r="E3262" s="22"/>
      <c r="F3262" s="22"/>
      <c r="G3262" s="22"/>
      <c r="H3262" s="183"/>
      <c r="I3262" s="183"/>
      <c r="J3262" s="22"/>
      <c r="K3262" s="191" t="e">
        <f aca="false">VLOOKUP('Altri Costi'!J3262,Legenda!$D$1:$F$258,2)</f>
        <v>#N/A</v>
      </c>
      <c r="L3262" s="22"/>
      <c r="M3262" s="22"/>
      <c r="N3262" s="203"/>
      <c r="O3262" s="183"/>
      <c r="P3262" s="22"/>
      <c r="Q3262" s="203"/>
      <c r="R3262" s="183"/>
      <c r="S3262" s="184" t="n">
        <f aca="false">'Piano Finanziario Annuale'!$F$6</f>
        <v>0</v>
      </c>
      <c r="T3262" s="185" t="n">
        <v>0</v>
      </c>
      <c r="U3262" s="186"/>
      <c r="V3262" s="187" t="n">
        <f aca="false">(T3262*U3262)</f>
        <v>0</v>
      </c>
      <c r="W3262" s="185" t="n">
        <v>0</v>
      </c>
      <c r="X3262" s="185" t="n">
        <f aca="false">IF(OR(S3262="sì",S3262="forfettario 190"),SUM(T3262+W3262),SUM(T3262+V3262+W3262))</f>
        <v>0</v>
      </c>
      <c r="Y3262" s="205"/>
      <c r="Z3262" s="205"/>
      <c r="AA3262" s="206"/>
      <c r="AB3262" s="189" t="n">
        <f aca="false">IF(AA3262="SI",X3262,0)</f>
        <v>0</v>
      </c>
      <c r="AC3262" s="207"/>
      <c r="AD3262" s="207"/>
      <c r="AE3262" s="207"/>
      <c r="AF3262" s="207"/>
      <c r="AG3262" s="207"/>
      <c r="AH3262" s="208"/>
    </row>
    <row r="3263" customFormat="false" ht="13.5" hidden="false" customHeight="true" outlineLevel="0" collapsed="false">
      <c r="A3263" s="22" t="n">
        <v>3262</v>
      </c>
      <c r="B3263" s="180"/>
      <c r="C3263" s="22"/>
      <c r="D3263" s="22"/>
      <c r="E3263" s="22"/>
      <c r="F3263" s="22"/>
      <c r="G3263" s="22"/>
      <c r="H3263" s="183"/>
      <c r="I3263" s="183"/>
      <c r="J3263" s="22"/>
      <c r="K3263" s="191" t="e">
        <f aca="false">VLOOKUP('Altri Costi'!J3263,Legenda!$D$1:$F$258,2)</f>
        <v>#N/A</v>
      </c>
      <c r="L3263" s="22"/>
      <c r="M3263" s="22"/>
      <c r="N3263" s="203"/>
      <c r="O3263" s="183"/>
      <c r="P3263" s="22"/>
      <c r="Q3263" s="203"/>
      <c r="R3263" s="183"/>
      <c r="S3263" s="184" t="n">
        <f aca="false">'Piano Finanziario Annuale'!$F$6</f>
        <v>0</v>
      </c>
      <c r="T3263" s="185" t="n">
        <v>0</v>
      </c>
      <c r="U3263" s="186"/>
      <c r="V3263" s="187" t="n">
        <f aca="false">(T3263*U3263)</f>
        <v>0</v>
      </c>
      <c r="W3263" s="185" t="n">
        <v>0</v>
      </c>
      <c r="X3263" s="185" t="n">
        <f aca="false">IF(OR(S3263="sì",S3263="forfettario 190"),SUM(T3263+W3263),SUM(T3263+V3263+W3263))</f>
        <v>0</v>
      </c>
      <c r="Y3263" s="205"/>
      <c r="Z3263" s="205"/>
      <c r="AA3263" s="206"/>
      <c r="AB3263" s="189" t="n">
        <f aca="false">IF(AA3263="SI",X3263,0)</f>
        <v>0</v>
      </c>
      <c r="AC3263" s="207"/>
      <c r="AD3263" s="207"/>
      <c r="AE3263" s="207"/>
      <c r="AF3263" s="207"/>
      <c r="AG3263" s="207"/>
      <c r="AH3263" s="208"/>
    </row>
    <row r="3264" customFormat="false" ht="13.5" hidden="false" customHeight="true" outlineLevel="0" collapsed="false">
      <c r="A3264" s="22" t="n">
        <v>3263</v>
      </c>
      <c r="B3264" s="180"/>
      <c r="C3264" s="22"/>
      <c r="D3264" s="22"/>
      <c r="E3264" s="22"/>
      <c r="F3264" s="22"/>
      <c r="G3264" s="22"/>
      <c r="H3264" s="183"/>
      <c r="I3264" s="183"/>
      <c r="J3264" s="22"/>
      <c r="K3264" s="191" t="e">
        <f aca="false">VLOOKUP('Altri Costi'!J3264,Legenda!$D$1:$F$258,2)</f>
        <v>#N/A</v>
      </c>
      <c r="L3264" s="22"/>
      <c r="M3264" s="22"/>
      <c r="N3264" s="203"/>
      <c r="O3264" s="183"/>
      <c r="P3264" s="22"/>
      <c r="Q3264" s="203"/>
      <c r="R3264" s="183"/>
      <c r="S3264" s="184" t="n">
        <f aca="false">'Piano Finanziario Annuale'!$F$6</f>
        <v>0</v>
      </c>
      <c r="T3264" s="185" t="n">
        <v>0</v>
      </c>
      <c r="U3264" s="186"/>
      <c r="V3264" s="187" t="n">
        <f aca="false">(T3264*U3264)</f>
        <v>0</v>
      </c>
      <c r="W3264" s="185" t="n">
        <v>0</v>
      </c>
      <c r="X3264" s="185" t="n">
        <f aca="false">IF(OR(S3264="sì",S3264="forfettario 190"),SUM(T3264+W3264),SUM(T3264+V3264+W3264))</f>
        <v>0</v>
      </c>
      <c r="Y3264" s="205"/>
      <c r="Z3264" s="205"/>
      <c r="AA3264" s="206"/>
      <c r="AB3264" s="189" t="n">
        <f aca="false">IF(AA3264="SI",X3264,0)</f>
        <v>0</v>
      </c>
      <c r="AC3264" s="207"/>
      <c r="AD3264" s="207"/>
      <c r="AE3264" s="207"/>
      <c r="AF3264" s="207"/>
      <c r="AG3264" s="207"/>
      <c r="AH3264" s="208"/>
    </row>
    <row r="3265" customFormat="false" ht="13.5" hidden="false" customHeight="true" outlineLevel="0" collapsed="false">
      <c r="A3265" s="22" t="n">
        <v>3264</v>
      </c>
      <c r="B3265" s="180"/>
      <c r="C3265" s="22"/>
      <c r="D3265" s="22"/>
      <c r="E3265" s="22"/>
      <c r="F3265" s="22"/>
      <c r="G3265" s="22"/>
      <c r="H3265" s="183"/>
      <c r="I3265" s="183"/>
      <c r="J3265" s="22"/>
      <c r="K3265" s="191" t="e">
        <f aca="false">VLOOKUP('Altri Costi'!J3265,Legenda!$D$1:$F$258,2)</f>
        <v>#N/A</v>
      </c>
      <c r="L3265" s="22"/>
      <c r="M3265" s="22"/>
      <c r="N3265" s="203"/>
      <c r="O3265" s="183"/>
      <c r="P3265" s="22"/>
      <c r="Q3265" s="203"/>
      <c r="R3265" s="183"/>
      <c r="S3265" s="184" t="n">
        <f aca="false">'Piano Finanziario Annuale'!$F$6</f>
        <v>0</v>
      </c>
      <c r="T3265" s="185" t="n">
        <v>0</v>
      </c>
      <c r="U3265" s="186"/>
      <c r="V3265" s="187" t="n">
        <f aca="false">(T3265*U3265)</f>
        <v>0</v>
      </c>
      <c r="W3265" s="185" t="n">
        <v>0</v>
      </c>
      <c r="X3265" s="185" t="n">
        <f aca="false">IF(OR(S3265="sì",S3265="forfettario 190"),SUM(T3265+W3265),SUM(T3265+V3265+W3265))</f>
        <v>0</v>
      </c>
      <c r="Y3265" s="205"/>
      <c r="Z3265" s="205"/>
      <c r="AA3265" s="206"/>
      <c r="AB3265" s="189" t="n">
        <f aca="false">IF(AA3265="SI",X3265,0)</f>
        <v>0</v>
      </c>
      <c r="AC3265" s="207"/>
      <c r="AD3265" s="207"/>
      <c r="AE3265" s="207"/>
      <c r="AF3265" s="207"/>
      <c r="AG3265" s="207"/>
      <c r="AH3265" s="208"/>
    </row>
    <row r="3266" customFormat="false" ht="13.5" hidden="false" customHeight="true" outlineLevel="0" collapsed="false">
      <c r="A3266" s="22" t="n">
        <v>3265</v>
      </c>
      <c r="B3266" s="180"/>
      <c r="C3266" s="22"/>
      <c r="D3266" s="22"/>
      <c r="E3266" s="22"/>
      <c r="F3266" s="22"/>
      <c r="G3266" s="22"/>
      <c r="H3266" s="183"/>
      <c r="I3266" s="183"/>
      <c r="J3266" s="22"/>
      <c r="K3266" s="191" t="e">
        <f aca="false">VLOOKUP('Altri Costi'!J3266,Legenda!$D$1:$F$258,2)</f>
        <v>#N/A</v>
      </c>
      <c r="L3266" s="22"/>
      <c r="M3266" s="22"/>
      <c r="N3266" s="203"/>
      <c r="O3266" s="183"/>
      <c r="P3266" s="22"/>
      <c r="Q3266" s="203"/>
      <c r="R3266" s="183"/>
      <c r="S3266" s="184" t="n">
        <f aca="false">'Piano Finanziario Annuale'!$F$6</f>
        <v>0</v>
      </c>
      <c r="T3266" s="185" t="n">
        <v>0</v>
      </c>
      <c r="U3266" s="186"/>
      <c r="V3266" s="187" t="n">
        <f aca="false">(T3266*U3266)</f>
        <v>0</v>
      </c>
      <c r="W3266" s="185" t="n">
        <v>0</v>
      </c>
      <c r="X3266" s="185" t="n">
        <f aca="false">IF(OR(S3266="sì",S3266="forfettario 190"),SUM(T3266+W3266),SUM(T3266+V3266+W3266))</f>
        <v>0</v>
      </c>
      <c r="Y3266" s="205"/>
      <c r="Z3266" s="205"/>
      <c r="AA3266" s="206"/>
      <c r="AB3266" s="189" t="n">
        <f aca="false">IF(AA3266="SI",X3266,0)</f>
        <v>0</v>
      </c>
      <c r="AC3266" s="207"/>
      <c r="AD3266" s="207"/>
      <c r="AE3266" s="207"/>
      <c r="AF3266" s="207"/>
      <c r="AG3266" s="207"/>
      <c r="AH3266" s="208"/>
    </row>
    <row r="3267" customFormat="false" ht="13.5" hidden="false" customHeight="true" outlineLevel="0" collapsed="false">
      <c r="A3267" s="22" t="n">
        <v>3266</v>
      </c>
      <c r="B3267" s="180"/>
      <c r="C3267" s="22"/>
      <c r="D3267" s="22"/>
      <c r="E3267" s="22"/>
      <c r="F3267" s="22"/>
      <c r="G3267" s="22"/>
      <c r="H3267" s="183"/>
      <c r="I3267" s="183"/>
      <c r="J3267" s="22"/>
      <c r="K3267" s="191" t="e">
        <f aca="false">VLOOKUP('Altri Costi'!J3267,Legenda!$D$1:$F$258,2)</f>
        <v>#N/A</v>
      </c>
      <c r="L3267" s="22"/>
      <c r="M3267" s="22"/>
      <c r="N3267" s="203"/>
      <c r="O3267" s="183"/>
      <c r="P3267" s="22"/>
      <c r="Q3267" s="203"/>
      <c r="R3267" s="183"/>
      <c r="S3267" s="184" t="n">
        <f aca="false">'Piano Finanziario Annuale'!$F$6</f>
        <v>0</v>
      </c>
      <c r="T3267" s="185" t="n">
        <v>0</v>
      </c>
      <c r="U3267" s="186"/>
      <c r="V3267" s="187" t="n">
        <f aca="false">(T3267*U3267)</f>
        <v>0</v>
      </c>
      <c r="W3267" s="185" t="n">
        <v>0</v>
      </c>
      <c r="X3267" s="185" t="n">
        <f aca="false">IF(OR(S3267="sì",S3267="forfettario 190"),SUM(T3267+W3267),SUM(T3267+V3267+W3267))</f>
        <v>0</v>
      </c>
      <c r="Y3267" s="205"/>
      <c r="Z3267" s="205"/>
      <c r="AA3267" s="206"/>
      <c r="AB3267" s="189" t="n">
        <f aca="false">IF(AA3267="SI",X3267,0)</f>
        <v>0</v>
      </c>
      <c r="AC3267" s="207"/>
      <c r="AD3267" s="207"/>
      <c r="AE3267" s="207"/>
      <c r="AF3267" s="207"/>
      <c r="AG3267" s="207"/>
      <c r="AH3267" s="208"/>
    </row>
    <row r="3268" customFormat="false" ht="13.5" hidden="false" customHeight="true" outlineLevel="0" collapsed="false">
      <c r="A3268" s="22" t="n">
        <v>3267</v>
      </c>
      <c r="B3268" s="180"/>
      <c r="C3268" s="22"/>
      <c r="D3268" s="22"/>
      <c r="E3268" s="22"/>
      <c r="F3268" s="22"/>
      <c r="G3268" s="22"/>
      <c r="H3268" s="183"/>
      <c r="I3268" s="183"/>
      <c r="J3268" s="22"/>
      <c r="K3268" s="191" t="e">
        <f aca="false">VLOOKUP('Altri Costi'!J3268,Legenda!$D$1:$F$258,2)</f>
        <v>#N/A</v>
      </c>
      <c r="L3268" s="22"/>
      <c r="M3268" s="22"/>
      <c r="N3268" s="203"/>
      <c r="O3268" s="183"/>
      <c r="P3268" s="22"/>
      <c r="Q3268" s="203"/>
      <c r="R3268" s="183"/>
      <c r="S3268" s="184" t="n">
        <f aca="false">'Piano Finanziario Annuale'!$F$6</f>
        <v>0</v>
      </c>
      <c r="T3268" s="185" t="n">
        <v>0</v>
      </c>
      <c r="U3268" s="186"/>
      <c r="V3268" s="187" t="n">
        <f aca="false">(T3268*U3268)</f>
        <v>0</v>
      </c>
      <c r="W3268" s="185" t="n">
        <v>0</v>
      </c>
      <c r="X3268" s="185" t="n">
        <f aca="false">IF(OR(S3268="sì",S3268="forfettario 190"),SUM(T3268+W3268),SUM(T3268+V3268+W3268))</f>
        <v>0</v>
      </c>
      <c r="Y3268" s="205"/>
      <c r="Z3268" s="205"/>
      <c r="AA3268" s="206"/>
      <c r="AB3268" s="189" t="n">
        <f aca="false">IF(AA3268="SI",X3268,0)</f>
        <v>0</v>
      </c>
      <c r="AC3268" s="207"/>
      <c r="AD3268" s="207"/>
      <c r="AE3268" s="207"/>
      <c r="AF3268" s="207"/>
      <c r="AG3268" s="207"/>
      <c r="AH3268" s="208"/>
    </row>
    <row r="3269" customFormat="false" ht="13.5" hidden="false" customHeight="true" outlineLevel="0" collapsed="false">
      <c r="A3269" s="22" t="n">
        <v>3268</v>
      </c>
      <c r="B3269" s="180"/>
      <c r="C3269" s="22"/>
      <c r="D3269" s="22"/>
      <c r="E3269" s="22"/>
      <c r="F3269" s="22"/>
      <c r="G3269" s="22"/>
      <c r="H3269" s="183"/>
      <c r="I3269" s="183"/>
      <c r="J3269" s="22"/>
      <c r="K3269" s="191" t="e">
        <f aca="false">VLOOKUP('Altri Costi'!J3269,Legenda!$D$1:$F$258,2)</f>
        <v>#N/A</v>
      </c>
      <c r="L3269" s="22"/>
      <c r="M3269" s="22"/>
      <c r="N3269" s="203"/>
      <c r="O3269" s="183"/>
      <c r="P3269" s="22"/>
      <c r="Q3269" s="203"/>
      <c r="R3269" s="183"/>
      <c r="S3269" s="184" t="n">
        <f aca="false">'Piano Finanziario Annuale'!$F$6</f>
        <v>0</v>
      </c>
      <c r="T3269" s="185" t="n">
        <v>0</v>
      </c>
      <c r="U3269" s="186"/>
      <c r="V3269" s="187" t="n">
        <f aca="false">(T3269*U3269)</f>
        <v>0</v>
      </c>
      <c r="W3269" s="185" t="n">
        <v>0</v>
      </c>
      <c r="X3269" s="185" t="n">
        <f aca="false">IF(OR(S3269="sì",S3269="forfettario 190"),SUM(T3269+W3269),SUM(T3269+V3269+W3269))</f>
        <v>0</v>
      </c>
      <c r="Y3269" s="205"/>
      <c r="Z3269" s="205"/>
      <c r="AA3269" s="206"/>
      <c r="AB3269" s="189" t="n">
        <f aca="false">IF(AA3269="SI",X3269,0)</f>
        <v>0</v>
      </c>
      <c r="AC3269" s="207"/>
      <c r="AD3269" s="207"/>
      <c r="AE3269" s="207"/>
      <c r="AF3269" s="207"/>
      <c r="AG3269" s="207"/>
      <c r="AH3269" s="208"/>
    </row>
    <row r="3270" customFormat="false" ht="13.5" hidden="false" customHeight="true" outlineLevel="0" collapsed="false">
      <c r="A3270" s="22" t="n">
        <v>3269</v>
      </c>
      <c r="B3270" s="180"/>
      <c r="C3270" s="22"/>
      <c r="D3270" s="22"/>
      <c r="E3270" s="22"/>
      <c r="F3270" s="22"/>
      <c r="G3270" s="22"/>
      <c r="H3270" s="183"/>
      <c r="I3270" s="183"/>
      <c r="J3270" s="22"/>
      <c r="K3270" s="191" t="e">
        <f aca="false">VLOOKUP('Altri Costi'!J3270,Legenda!$D$1:$F$258,2)</f>
        <v>#N/A</v>
      </c>
      <c r="L3270" s="22"/>
      <c r="M3270" s="22"/>
      <c r="N3270" s="203"/>
      <c r="O3270" s="183"/>
      <c r="P3270" s="22"/>
      <c r="Q3270" s="203"/>
      <c r="R3270" s="183"/>
      <c r="S3270" s="184" t="n">
        <f aca="false">'Piano Finanziario Annuale'!$F$6</f>
        <v>0</v>
      </c>
      <c r="T3270" s="185" t="n">
        <v>0</v>
      </c>
      <c r="U3270" s="186"/>
      <c r="V3270" s="187" t="n">
        <f aca="false">(T3270*U3270)</f>
        <v>0</v>
      </c>
      <c r="W3270" s="185" t="n">
        <v>0</v>
      </c>
      <c r="X3270" s="185" t="n">
        <f aca="false">IF(OR(S3270="sì",S3270="forfettario 190"),SUM(T3270+W3270),SUM(T3270+V3270+W3270))</f>
        <v>0</v>
      </c>
      <c r="Y3270" s="205"/>
      <c r="Z3270" s="205"/>
      <c r="AA3270" s="206"/>
      <c r="AB3270" s="189" t="n">
        <f aca="false">IF(AA3270="SI",X3270,0)</f>
        <v>0</v>
      </c>
      <c r="AC3270" s="207"/>
      <c r="AD3270" s="207"/>
      <c r="AE3270" s="207"/>
      <c r="AF3270" s="207"/>
      <c r="AG3270" s="207"/>
      <c r="AH3270" s="208"/>
    </row>
    <row r="3271" customFormat="false" ht="13.5" hidden="false" customHeight="true" outlineLevel="0" collapsed="false">
      <c r="A3271" s="22" t="n">
        <v>3270</v>
      </c>
      <c r="B3271" s="180"/>
      <c r="C3271" s="22"/>
      <c r="D3271" s="22"/>
      <c r="E3271" s="22"/>
      <c r="F3271" s="22"/>
      <c r="G3271" s="22"/>
      <c r="H3271" s="183"/>
      <c r="I3271" s="183"/>
      <c r="J3271" s="22"/>
      <c r="K3271" s="191" t="e">
        <f aca="false">VLOOKUP('Altri Costi'!J3271,Legenda!$D$1:$F$258,2)</f>
        <v>#N/A</v>
      </c>
      <c r="L3271" s="22"/>
      <c r="M3271" s="22"/>
      <c r="N3271" s="203"/>
      <c r="O3271" s="183"/>
      <c r="P3271" s="22"/>
      <c r="Q3271" s="203"/>
      <c r="R3271" s="183"/>
      <c r="S3271" s="184" t="n">
        <f aca="false">'Piano Finanziario Annuale'!$F$6</f>
        <v>0</v>
      </c>
      <c r="T3271" s="185" t="n">
        <v>0</v>
      </c>
      <c r="U3271" s="186"/>
      <c r="V3271" s="187" t="n">
        <f aca="false">(T3271*U3271)</f>
        <v>0</v>
      </c>
      <c r="W3271" s="185" t="n">
        <v>0</v>
      </c>
      <c r="X3271" s="185" t="n">
        <f aca="false">IF(OR(S3271="sì",S3271="forfettario 190"),SUM(T3271+W3271),SUM(T3271+V3271+W3271))</f>
        <v>0</v>
      </c>
      <c r="Y3271" s="205"/>
      <c r="Z3271" s="205"/>
      <c r="AA3271" s="206"/>
      <c r="AB3271" s="189" t="n">
        <f aca="false">IF(AA3271="SI",X3271,0)</f>
        <v>0</v>
      </c>
      <c r="AC3271" s="207"/>
      <c r="AD3271" s="207"/>
      <c r="AE3271" s="207"/>
      <c r="AF3271" s="207"/>
      <c r="AG3271" s="207"/>
      <c r="AH3271" s="208"/>
    </row>
    <row r="3272" customFormat="false" ht="13.5" hidden="false" customHeight="true" outlineLevel="0" collapsed="false">
      <c r="A3272" s="22" t="n">
        <v>3271</v>
      </c>
      <c r="B3272" s="180"/>
      <c r="C3272" s="22"/>
      <c r="D3272" s="22"/>
      <c r="E3272" s="22"/>
      <c r="F3272" s="22"/>
      <c r="G3272" s="22"/>
      <c r="H3272" s="183"/>
      <c r="I3272" s="183"/>
      <c r="J3272" s="22"/>
      <c r="K3272" s="191" t="e">
        <f aca="false">VLOOKUP('Altri Costi'!J3272,Legenda!$D$1:$F$258,2)</f>
        <v>#N/A</v>
      </c>
      <c r="L3272" s="22"/>
      <c r="M3272" s="22"/>
      <c r="N3272" s="203"/>
      <c r="O3272" s="183"/>
      <c r="P3272" s="22"/>
      <c r="Q3272" s="203"/>
      <c r="R3272" s="183"/>
      <c r="S3272" s="184" t="n">
        <f aca="false">'Piano Finanziario Annuale'!$F$6</f>
        <v>0</v>
      </c>
      <c r="T3272" s="185" t="n">
        <v>0</v>
      </c>
      <c r="U3272" s="186"/>
      <c r="V3272" s="187" t="n">
        <f aca="false">(T3272*U3272)</f>
        <v>0</v>
      </c>
      <c r="W3272" s="185" t="n">
        <v>0</v>
      </c>
      <c r="X3272" s="185" t="n">
        <f aca="false">IF(OR(S3272="sì",S3272="forfettario 190"),SUM(T3272+W3272),SUM(T3272+V3272+W3272))</f>
        <v>0</v>
      </c>
      <c r="Y3272" s="205"/>
      <c r="Z3272" s="205"/>
      <c r="AA3272" s="206"/>
      <c r="AB3272" s="189" t="n">
        <f aca="false">IF(AA3272="SI",X3272,0)</f>
        <v>0</v>
      </c>
      <c r="AC3272" s="207"/>
      <c r="AD3272" s="207"/>
      <c r="AE3272" s="207"/>
      <c r="AF3272" s="207"/>
      <c r="AG3272" s="207"/>
      <c r="AH3272" s="208"/>
    </row>
    <row r="3273" customFormat="false" ht="13.5" hidden="false" customHeight="true" outlineLevel="0" collapsed="false">
      <c r="A3273" s="22" t="n">
        <v>3272</v>
      </c>
      <c r="B3273" s="180"/>
      <c r="C3273" s="22"/>
      <c r="D3273" s="22"/>
      <c r="E3273" s="22"/>
      <c r="F3273" s="22"/>
      <c r="G3273" s="22"/>
      <c r="H3273" s="183"/>
      <c r="I3273" s="183"/>
      <c r="J3273" s="22"/>
      <c r="K3273" s="191" t="e">
        <f aca="false">VLOOKUP('Altri Costi'!J3273,Legenda!$D$1:$F$258,2)</f>
        <v>#N/A</v>
      </c>
      <c r="L3273" s="22"/>
      <c r="M3273" s="22"/>
      <c r="N3273" s="203"/>
      <c r="O3273" s="183"/>
      <c r="P3273" s="22"/>
      <c r="Q3273" s="203"/>
      <c r="R3273" s="183"/>
      <c r="S3273" s="184" t="n">
        <f aca="false">'Piano Finanziario Annuale'!$F$6</f>
        <v>0</v>
      </c>
      <c r="T3273" s="185" t="n">
        <v>0</v>
      </c>
      <c r="U3273" s="186"/>
      <c r="V3273" s="187" t="n">
        <f aca="false">(T3273*U3273)</f>
        <v>0</v>
      </c>
      <c r="W3273" s="185" t="n">
        <v>0</v>
      </c>
      <c r="X3273" s="185" t="n">
        <f aca="false">IF(OR(S3273="sì",S3273="forfettario 190"),SUM(T3273+W3273),SUM(T3273+V3273+W3273))</f>
        <v>0</v>
      </c>
      <c r="Y3273" s="205"/>
      <c r="Z3273" s="205"/>
      <c r="AA3273" s="206"/>
      <c r="AB3273" s="189" t="n">
        <f aca="false">IF(AA3273="SI",X3273,0)</f>
        <v>0</v>
      </c>
      <c r="AC3273" s="207"/>
      <c r="AD3273" s="207"/>
      <c r="AE3273" s="207"/>
      <c r="AF3273" s="207"/>
      <c r="AG3273" s="207"/>
      <c r="AH3273" s="208"/>
    </row>
    <row r="3274" customFormat="false" ht="13.5" hidden="false" customHeight="true" outlineLevel="0" collapsed="false">
      <c r="A3274" s="22" t="n">
        <v>3273</v>
      </c>
      <c r="B3274" s="180"/>
      <c r="C3274" s="22"/>
      <c r="D3274" s="22"/>
      <c r="E3274" s="22"/>
      <c r="F3274" s="22"/>
      <c r="G3274" s="22"/>
      <c r="H3274" s="183"/>
      <c r="I3274" s="183"/>
      <c r="J3274" s="22"/>
      <c r="K3274" s="191" t="e">
        <f aca="false">VLOOKUP('Altri Costi'!J3274,Legenda!$D$1:$F$258,2)</f>
        <v>#N/A</v>
      </c>
      <c r="L3274" s="22"/>
      <c r="M3274" s="22"/>
      <c r="N3274" s="203"/>
      <c r="O3274" s="183"/>
      <c r="P3274" s="22"/>
      <c r="Q3274" s="203"/>
      <c r="R3274" s="183"/>
      <c r="S3274" s="184" t="n">
        <f aca="false">'Piano Finanziario Annuale'!$F$6</f>
        <v>0</v>
      </c>
      <c r="T3274" s="185" t="n">
        <v>0</v>
      </c>
      <c r="U3274" s="186"/>
      <c r="V3274" s="187" t="n">
        <f aca="false">(T3274*U3274)</f>
        <v>0</v>
      </c>
      <c r="W3274" s="185" t="n">
        <v>0</v>
      </c>
      <c r="X3274" s="185" t="n">
        <f aca="false">IF(OR(S3274="sì",S3274="forfettario 190"),SUM(T3274+W3274),SUM(T3274+V3274+W3274))</f>
        <v>0</v>
      </c>
      <c r="Y3274" s="205"/>
      <c r="Z3274" s="205"/>
      <c r="AA3274" s="206"/>
      <c r="AB3274" s="189" t="n">
        <f aca="false">IF(AA3274="SI",X3274,0)</f>
        <v>0</v>
      </c>
      <c r="AC3274" s="207"/>
      <c r="AD3274" s="207"/>
      <c r="AE3274" s="207"/>
      <c r="AF3274" s="207"/>
      <c r="AG3274" s="207"/>
      <c r="AH3274" s="208"/>
    </row>
    <row r="3275" customFormat="false" ht="13.5" hidden="false" customHeight="true" outlineLevel="0" collapsed="false">
      <c r="A3275" s="22" t="n">
        <v>3274</v>
      </c>
      <c r="B3275" s="180"/>
      <c r="C3275" s="22"/>
      <c r="D3275" s="22"/>
      <c r="E3275" s="22"/>
      <c r="F3275" s="22"/>
      <c r="G3275" s="22"/>
      <c r="H3275" s="183"/>
      <c r="I3275" s="183"/>
      <c r="J3275" s="22"/>
      <c r="K3275" s="191" t="e">
        <f aca="false">VLOOKUP('Altri Costi'!J3275,Legenda!$D$1:$F$258,2)</f>
        <v>#N/A</v>
      </c>
      <c r="L3275" s="22"/>
      <c r="M3275" s="22"/>
      <c r="N3275" s="203"/>
      <c r="O3275" s="183"/>
      <c r="P3275" s="22"/>
      <c r="Q3275" s="203"/>
      <c r="R3275" s="183"/>
      <c r="S3275" s="184" t="n">
        <f aca="false">'Piano Finanziario Annuale'!$F$6</f>
        <v>0</v>
      </c>
      <c r="T3275" s="185" t="n">
        <v>0</v>
      </c>
      <c r="U3275" s="186"/>
      <c r="V3275" s="187" t="n">
        <f aca="false">(T3275*U3275)</f>
        <v>0</v>
      </c>
      <c r="W3275" s="185" t="n">
        <v>0</v>
      </c>
      <c r="X3275" s="185" t="n">
        <f aca="false">IF(OR(S3275="sì",S3275="forfettario 190"),SUM(T3275+W3275),SUM(T3275+V3275+W3275))</f>
        <v>0</v>
      </c>
      <c r="Y3275" s="205"/>
      <c r="Z3275" s="205"/>
      <c r="AA3275" s="206"/>
      <c r="AB3275" s="189" t="n">
        <f aca="false">IF(AA3275="SI",X3275,0)</f>
        <v>0</v>
      </c>
      <c r="AC3275" s="207"/>
      <c r="AD3275" s="207"/>
      <c r="AE3275" s="207"/>
      <c r="AF3275" s="207"/>
      <c r="AG3275" s="207"/>
      <c r="AH3275" s="208"/>
    </row>
    <row r="3276" customFormat="false" ht="13.5" hidden="false" customHeight="true" outlineLevel="0" collapsed="false">
      <c r="A3276" s="22" t="n">
        <v>3275</v>
      </c>
      <c r="B3276" s="180"/>
      <c r="C3276" s="22"/>
      <c r="D3276" s="22"/>
      <c r="E3276" s="22"/>
      <c r="F3276" s="22"/>
      <c r="G3276" s="22"/>
      <c r="H3276" s="183"/>
      <c r="I3276" s="183"/>
      <c r="J3276" s="22"/>
      <c r="K3276" s="191" t="e">
        <f aca="false">VLOOKUP('Altri Costi'!J3276,Legenda!$D$1:$F$258,2)</f>
        <v>#N/A</v>
      </c>
      <c r="L3276" s="22"/>
      <c r="M3276" s="22"/>
      <c r="N3276" s="203"/>
      <c r="O3276" s="183"/>
      <c r="P3276" s="22"/>
      <c r="Q3276" s="203"/>
      <c r="R3276" s="183"/>
      <c r="S3276" s="184" t="n">
        <f aca="false">'Piano Finanziario Annuale'!$F$6</f>
        <v>0</v>
      </c>
      <c r="T3276" s="185" t="n">
        <v>0</v>
      </c>
      <c r="U3276" s="186"/>
      <c r="V3276" s="187" t="n">
        <f aca="false">(T3276*U3276)</f>
        <v>0</v>
      </c>
      <c r="W3276" s="185" t="n">
        <v>0</v>
      </c>
      <c r="X3276" s="185" t="n">
        <f aca="false">IF(OR(S3276="sì",S3276="forfettario 190"),SUM(T3276+W3276),SUM(T3276+V3276+W3276))</f>
        <v>0</v>
      </c>
      <c r="Y3276" s="205"/>
      <c r="Z3276" s="205"/>
      <c r="AA3276" s="206"/>
      <c r="AB3276" s="189" t="n">
        <f aca="false">IF(AA3276="SI",X3276,0)</f>
        <v>0</v>
      </c>
      <c r="AC3276" s="207"/>
      <c r="AD3276" s="207"/>
      <c r="AE3276" s="207"/>
      <c r="AF3276" s="207"/>
      <c r="AG3276" s="207"/>
      <c r="AH3276" s="208"/>
    </row>
    <row r="3277" customFormat="false" ht="13.5" hidden="false" customHeight="true" outlineLevel="0" collapsed="false">
      <c r="A3277" s="22" t="n">
        <v>3276</v>
      </c>
      <c r="B3277" s="180"/>
      <c r="C3277" s="22"/>
      <c r="D3277" s="22"/>
      <c r="E3277" s="22"/>
      <c r="F3277" s="22"/>
      <c r="G3277" s="22"/>
      <c r="H3277" s="183"/>
      <c r="I3277" s="183"/>
      <c r="J3277" s="22"/>
      <c r="K3277" s="191" t="e">
        <f aca="false">VLOOKUP('Altri Costi'!J3277,Legenda!$D$1:$F$258,2)</f>
        <v>#N/A</v>
      </c>
      <c r="L3277" s="22"/>
      <c r="M3277" s="22"/>
      <c r="N3277" s="203"/>
      <c r="O3277" s="183"/>
      <c r="P3277" s="22"/>
      <c r="Q3277" s="203"/>
      <c r="R3277" s="183"/>
      <c r="S3277" s="184" t="n">
        <f aca="false">'Piano Finanziario Annuale'!$F$6</f>
        <v>0</v>
      </c>
      <c r="T3277" s="185" t="n">
        <v>0</v>
      </c>
      <c r="U3277" s="186"/>
      <c r="V3277" s="187" t="n">
        <f aca="false">(T3277*U3277)</f>
        <v>0</v>
      </c>
      <c r="W3277" s="185" t="n">
        <v>0</v>
      </c>
      <c r="X3277" s="185" t="n">
        <f aca="false">IF(OR(S3277="sì",S3277="forfettario 190"),SUM(T3277+W3277),SUM(T3277+V3277+W3277))</f>
        <v>0</v>
      </c>
      <c r="Y3277" s="205"/>
      <c r="Z3277" s="205"/>
      <c r="AA3277" s="206"/>
      <c r="AB3277" s="189" t="n">
        <f aca="false">IF(AA3277="SI",X3277,0)</f>
        <v>0</v>
      </c>
      <c r="AC3277" s="207"/>
      <c r="AD3277" s="207"/>
      <c r="AE3277" s="207"/>
      <c r="AF3277" s="207"/>
      <c r="AG3277" s="207"/>
      <c r="AH3277" s="208"/>
    </row>
    <row r="3278" customFormat="false" ht="13.5" hidden="false" customHeight="true" outlineLevel="0" collapsed="false">
      <c r="A3278" s="22" t="n">
        <v>3277</v>
      </c>
      <c r="B3278" s="180"/>
      <c r="C3278" s="22"/>
      <c r="D3278" s="22"/>
      <c r="E3278" s="22"/>
      <c r="F3278" s="22"/>
      <c r="G3278" s="22"/>
      <c r="H3278" s="183"/>
      <c r="I3278" s="183"/>
      <c r="J3278" s="22"/>
      <c r="K3278" s="191" t="e">
        <f aca="false">VLOOKUP('Altri Costi'!J3278,Legenda!$D$1:$F$258,2)</f>
        <v>#N/A</v>
      </c>
      <c r="L3278" s="22"/>
      <c r="M3278" s="22"/>
      <c r="N3278" s="203"/>
      <c r="O3278" s="183"/>
      <c r="P3278" s="22"/>
      <c r="Q3278" s="203"/>
      <c r="R3278" s="183"/>
      <c r="S3278" s="184" t="n">
        <f aca="false">'Piano Finanziario Annuale'!$F$6</f>
        <v>0</v>
      </c>
      <c r="T3278" s="185" t="n">
        <v>0</v>
      </c>
      <c r="U3278" s="186"/>
      <c r="V3278" s="187" t="n">
        <f aca="false">(T3278*U3278)</f>
        <v>0</v>
      </c>
      <c r="W3278" s="185" t="n">
        <v>0</v>
      </c>
      <c r="X3278" s="185" t="n">
        <f aca="false">IF(OR(S3278="sì",S3278="forfettario 190"),SUM(T3278+W3278),SUM(T3278+V3278+W3278))</f>
        <v>0</v>
      </c>
      <c r="Y3278" s="205"/>
      <c r="Z3278" s="205"/>
      <c r="AA3278" s="206"/>
      <c r="AB3278" s="189" t="n">
        <f aca="false">IF(AA3278="SI",X3278,0)</f>
        <v>0</v>
      </c>
      <c r="AC3278" s="207"/>
      <c r="AD3278" s="207"/>
      <c r="AE3278" s="207"/>
      <c r="AF3278" s="207"/>
      <c r="AG3278" s="207"/>
      <c r="AH3278" s="208"/>
    </row>
    <row r="3279" customFormat="false" ht="13.5" hidden="false" customHeight="true" outlineLevel="0" collapsed="false">
      <c r="A3279" s="22" t="n">
        <v>3278</v>
      </c>
      <c r="B3279" s="180"/>
      <c r="C3279" s="22"/>
      <c r="D3279" s="22"/>
      <c r="E3279" s="22"/>
      <c r="F3279" s="22"/>
      <c r="G3279" s="22"/>
      <c r="H3279" s="183"/>
      <c r="I3279" s="183"/>
      <c r="J3279" s="22"/>
      <c r="K3279" s="191" t="e">
        <f aca="false">VLOOKUP('Altri Costi'!J3279,Legenda!$D$1:$F$258,2)</f>
        <v>#N/A</v>
      </c>
      <c r="L3279" s="22"/>
      <c r="M3279" s="22"/>
      <c r="N3279" s="203"/>
      <c r="O3279" s="183"/>
      <c r="P3279" s="22"/>
      <c r="Q3279" s="203"/>
      <c r="R3279" s="183"/>
      <c r="S3279" s="184" t="n">
        <f aca="false">'Piano Finanziario Annuale'!$F$6</f>
        <v>0</v>
      </c>
      <c r="T3279" s="185" t="n">
        <v>0</v>
      </c>
      <c r="U3279" s="186"/>
      <c r="V3279" s="187" t="n">
        <f aca="false">(T3279*U3279)</f>
        <v>0</v>
      </c>
      <c r="W3279" s="185" t="n">
        <v>0</v>
      </c>
      <c r="X3279" s="185" t="n">
        <f aca="false">IF(OR(S3279="sì",S3279="forfettario 190"),SUM(T3279+W3279),SUM(T3279+V3279+W3279))</f>
        <v>0</v>
      </c>
      <c r="Y3279" s="205"/>
      <c r="Z3279" s="205"/>
      <c r="AA3279" s="206"/>
      <c r="AB3279" s="189" t="n">
        <f aca="false">IF(AA3279="SI",X3279,0)</f>
        <v>0</v>
      </c>
      <c r="AC3279" s="207"/>
      <c r="AD3279" s="207"/>
      <c r="AE3279" s="207"/>
      <c r="AF3279" s="207"/>
      <c r="AG3279" s="207"/>
      <c r="AH3279" s="208"/>
    </row>
    <row r="3280" customFormat="false" ht="13.5" hidden="false" customHeight="true" outlineLevel="0" collapsed="false">
      <c r="A3280" s="22" t="n">
        <v>3279</v>
      </c>
      <c r="B3280" s="180"/>
      <c r="C3280" s="22"/>
      <c r="D3280" s="22"/>
      <c r="E3280" s="22"/>
      <c r="F3280" s="22"/>
      <c r="G3280" s="22"/>
      <c r="H3280" s="183"/>
      <c r="I3280" s="183"/>
      <c r="J3280" s="22"/>
      <c r="K3280" s="191" t="e">
        <f aca="false">VLOOKUP('Altri Costi'!J3280,Legenda!$D$1:$F$258,2)</f>
        <v>#N/A</v>
      </c>
      <c r="L3280" s="22"/>
      <c r="M3280" s="22"/>
      <c r="N3280" s="203"/>
      <c r="O3280" s="183"/>
      <c r="P3280" s="22"/>
      <c r="Q3280" s="203"/>
      <c r="R3280" s="183"/>
      <c r="S3280" s="184" t="n">
        <f aca="false">'Piano Finanziario Annuale'!$F$6</f>
        <v>0</v>
      </c>
      <c r="T3280" s="185" t="n">
        <v>0</v>
      </c>
      <c r="U3280" s="186"/>
      <c r="V3280" s="187" t="n">
        <f aca="false">(T3280*U3280)</f>
        <v>0</v>
      </c>
      <c r="W3280" s="185" t="n">
        <v>0</v>
      </c>
      <c r="X3280" s="185" t="n">
        <f aca="false">IF(OR(S3280="sì",S3280="forfettario 190"),SUM(T3280+W3280),SUM(T3280+V3280+W3280))</f>
        <v>0</v>
      </c>
      <c r="Y3280" s="205"/>
      <c r="Z3280" s="205"/>
      <c r="AA3280" s="206"/>
      <c r="AB3280" s="189" t="n">
        <f aca="false">IF(AA3280="SI",X3280,0)</f>
        <v>0</v>
      </c>
      <c r="AC3280" s="207"/>
      <c r="AD3280" s="207"/>
      <c r="AE3280" s="207"/>
      <c r="AF3280" s="207"/>
      <c r="AG3280" s="207"/>
      <c r="AH3280" s="208"/>
    </row>
    <row r="3281" customFormat="false" ht="13.5" hidden="false" customHeight="true" outlineLevel="0" collapsed="false">
      <c r="A3281" s="22" t="n">
        <v>3280</v>
      </c>
      <c r="B3281" s="180"/>
      <c r="C3281" s="22"/>
      <c r="D3281" s="22"/>
      <c r="E3281" s="22"/>
      <c r="F3281" s="22"/>
      <c r="G3281" s="22"/>
      <c r="H3281" s="183"/>
      <c r="I3281" s="183"/>
      <c r="J3281" s="22"/>
      <c r="K3281" s="191" t="e">
        <f aca="false">VLOOKUP('Altri Costi'!J3281,Legenda!$D$1:$F$258,2)</f>
        <v>#N/A</v>
      </c>
      <c r="L3281" s="22"/>
      <c r="M3281" s="22"/>
      <c r="N3281" s="203"/>
      <c r="O3281" s="183"/>
      <c r="P3281" s="22"/>
      <c r="Q3281" s="203"/>
      <c r="R3281" s="183"/>
      <c r="S3281" s="184" t="n">
        <f aca="false">'Piano Finanziario Annuale'!$F$6</f>
        <v>0</v>
      </c>
      <c r="T3281" s="185" t="n">
        <v>0</v>
      </c>
      <c r="U3281" s="186"/>
      <c r="V3281" s="187" t="n">
        <f aca="false">(T3281*U3281)</f>
        <v>0</v>
      </c>
      <c r="W3281" s="185" t="n">
        <v>0</v>
      </c>
      <c r="X3281" s="185" t="n">
        <f aca="false">IF(OR(S3281="sì",S3281="forfettario 190"),SUM(T3281+W3281),SUM(T3281+V3281+W3281))</f>
        <v>0</v>
      </c>
      <c r="Y3281" s="205"/>
      <c r="Z3281" s="205"/>
      <c r="AA3281" s="206"/>
      <c r="AB3281" s="189" t="n">
        <f aca="false">IF(AA3281="SI",X3281,0)</f>
        <v>0</v>
      </c>
      <c r="AC3281" s="207"/>
      <c r="AD3281" s="207"/>
      <c r="AE3281" s="207"/>
      <c r="AF3281" s="207"/>
      <c r="AG3281" s="207"/>
      <c r="AH3281" s="208"/>
    </row>
    <row r="3282" customFormat="false" ht="13.5" hidden="false" customHeight="true" outlineLevel="0" collapsed="false">
      <c r="A3282" s="22" t="n">
        <v>3281</v>
      </c>
      <c r="B3282" s="180"/>
      <c r="C3282" s="22"/>
      <c r="D3282" s="22"/>
      <c r="E3282" s="22"/>
      <c r="F3282" s="22"/>
      <c r="G3282" s="22"/>
      <c r="H3282" s="183"/>
      <c r="I3282" s="183"/>
      <c r="J3282" s="22"/>
      <c r="K3282" s="191" t="e">
        <f aca="false">VLOOKUP('Altri Costi'!J3282,Legenda!$D$1:$F$258,2)</f>
        <v>#N/A</v>
      </c>
      <c r="L3282" s="22"/>
      <c r="M3282" s="22"/>
      <c r="N3282" s="203"/>
      <c r="O3282" s="183"/>
      <c r="P3282" s="22"/>
      <c r="Q3282" s="203"/>
      <c r="R3282" s="183"/>
      <c r="S3282" s="184" t="n">
        <f aca="false">'Piano Finanziario Annuale'!$F$6</f>
        <v>0</v>
      </c>
      <c r="T3282" s="185" t="n">
        <v>0</v>
      </c>
      <c r="U3282" s="186"/>
      <c r="V3282" s="187" t="n">
        <f aca="false">(T3282*U3282)</f>
        <v>0</v>
      </c>
      <c r="W3282" s="185" t="n">
        <v>0</v>
      </c>
      <c r="X3282" s="185" t="n">
        <f aca="false">IF(OR(S3282="sì",S3282="forfettario 190"),SUM(T3282+W3282),SUM(T3282+V3282+W3282))</f>
        <v>0</v>
      </c>
      <c r="Y3282" s="205"/>
      <c r="Z3282" s="205"/>
      <c r="AA3282" s="206"/>
      <c r="AB3282" s="189" t="n">
        <f aca="false">IF(AA3282="SI",X3282,0)</f>
        <v>0</v>
      </c>
      <c r="AC3282" s="207"/>
      <c r="AD3282" s="207"/>
      <c r="AE3282" s="207"/>
      <c r="AF3282" s="207"/>
      <c r="AG3282" s="207"/>
      <c r="AH3282" s="208"/>
    </row>
    <row r="3283" customFormat="false" ht="13.5" hidden="false" customHeight="true" outlineLevel="0" collapsed="false">
      <c r="A3283" s="22" t="n">
        <v>3282</v>
      </c>
      <c r="B3283" s="180"/>
      <c r="C3283" s="22"/>
      <c r="D3283" s="22"/>
      <c r="E3283" s="22"/>
      <c r="F3283" s="22"/>
      <c r="G3283" s="22"/>
      <c r="H3283" s="183"/>
      <c r="I3283" s="183"/>
      <c r="J3283" s="22"/>
      <c r="K3283" s="191" t="e">
        <f aca="false">VLOOKUP('Altri Costi'!J3283,Legenda!$D$1:$F$258,2)</f>
        <v>#N/A</v>
      </c>
      <c r="L3283" s="22"/>
      <c r="M3283" s="22"/>
      <c r="N3283" s="203"/>
      <c r="O3283" s="183"/>
      <c r="P3283" s="22"/>
      <c r="Q3283" s="203"/>
      <c r="R3283" s="183"/>
      <c r="S3283" s="184" t="n">
        <f aca="false">'Piano Finanziario Annuale'!$F$6</f>
        <v>0</v>
      </c>
      <c r="T3283" s="185" t="n">
        <v>0</v>
      </c>
      <c r="U3283" s="186"/>
      <c r="V3283" s="187" t="n">
        <f aca="false">(T3283*U3283)</f>
        <v>0</v>
      </c>
      <c r="W3283" s="185" t="n">
        <v>0</v>
      </c>
      <c r="X3283" s="185" t="n">
        <f aca="false">IF(OR(S3283="sì",S3283="forfettario 190"),SUM(T3283+W3283),SUM(T3283+V3283+W3283))</f>
        <v>0</v>
      </c>
      <c r="Y3283" s="205"/>
      <c r="Z3283" s="205"/>
      <c r="AA3283" s="206"/>
      <c r="AB3283" s="189" t="n">
        <f aca="false">IF(AA3283="SI",X3283,0)</f>
        <v>0</v>
      </c>
      <c r="AC3283" s="207"/>
      <c r="AD3283" s="207"/>
      <c r="AE3283" s="207"/>
      <c r="AF3283" s="207"/>
      <c r="AG3283" s="207"/>
      <c r="AH3283" s="208"/>
    </row>
    <row r="3284" customFormat="false" ht="13.5" hidden="false" customHeight="true" outlineLevel="0" collapsed="false">
      <c r="A3284" s="22" t="n">
        <v>3283</v>
      </c>
      <c r="B3284" s="180"/>
      <c r="C3284" s="22"/>
      <c r="D3284" s="22"/>
      <c r="E3284" s="22"/>
      <c r="F3284" s="22"/>
      <c r="G3284" s="22"/>
      <c r="H3284" s="183"/>
      <c r="I3284" s="183"/>
      <c r="J3284" s="22"/>
      <c r="K3284" s="191" t="e">
        <f aca="false">VLOOKUP('Altri Costi'!J3284,Legenda!$D$1:$F$258,2)</f>
        <v>#N/A</v>
      </c>
      <c r="L3284" s="22"/>
      <c r="M3284" s="22"/>
      <c r="N3284" s="203"/>
      <c r="O3284" s="183"/>
      <c r="P3284" s="22"/>
      <c r="Q3284" s="203"/>
      <c r="R3284" s="183"/>
      <c r="S3284" s="184" t="n">
        <f aca="false">'Piano Finanziario Annuale'!$F$6</f>
        <v>0</v>
      </c>
      <c r="T3284" s="185" t="n">
        <v>0</v>
      </c>
      <c r="U3284" s="186"/>
      <c r="V3284" s="187" t="n">
        <f aca="false">(T3284*U3284)</f>
        <v>0</v>
      </c>
      <c r="W3284" s="185" t="n">
        <v>0</v>
      </c>
      <c r="X3284" s="185" t="n">
        <f aca="false">IF(OR(S3284="sì",S3284="forfettario 190"),SUM(T3284+W3284),SUM(T3284+V3284+W3284))</f>
        <v>0</v>
      </c>
      <c r="Y3284" s="205"/>
      <c r="Z3284" s="205"/>
      <c r="AA3284" s="206"/>
      <c r="AB3284" s="189" t="n">
        <f aca="false">IF(AA3284="SI",X3284,0)</f>
        <v>0</v>
      </c>
      <c r="AC3284" s="207"/>
      <c r="AD3284" s="207"/>
      <c r="AE3284" s="207"/>
      <c r="AF3284" s="207"/>
      <c r="AG3284" s="207"/>
      <c r="AH3284" s="208"/>
    </row>
    <row r="3285" customFormat="false" ht="13.5" hidden="false" customHeight="true" outlineLevel="0" collapsed="false">
      <c r="A3285" s="22" t="n">
        <v>3284</v>
      </c>
      <c r="B3285" s="180"/>
      <c r="C3285" s="22"/>
      <c r="D3285" s="22"/>
      <c r="E3285" s="22"/>
      <c r="F3285" s="22"/>
      <c r="G3285" s="22"/>
      <c r="H3285" s="183"/>
      <c r="I3285" s="183"/>
      <c r="J3285" s="22"/>
      <c r="K3285" s="191" t="e">
        <f aca="false">VLOOKUP('Altri Costi'!J3285,Legenda!$D$1:$F$258,2)</f>
        <v>#N/A</v>
      </c>
      <c r="L3285" s="22"/>
      <c r="M3285" s="22"/>
      <c r="N3285" s="203"/>
      <c r="O3285" s="183"/>
      <c r="P3285" s="22"/>
      <c r="Q3285" s="203"/>
      <c r="R3285" s="183"/>
      <c r="S3285" s="184" t="n">
        <f aca="false">'Piano Finanziario Annuale'!$F$6</f>
        <v>0</v>
      </c>
      <c r="T3285" s="185" t="n">
        <v>0</v>
      </c>
      <c r="U3285" s="186"/>
      <c r="V3285" s="187" t="n">
        <f aca="false">(T3285*U3285)</f>
        <v>0</v>
      </c>
      <c r="W3285" s="185" t="n">
        <v>0</v>
      </c>
      <c r="X3285" s="185" t="n">
        <f aca="false">IF(OR(S3285="sì",S3285="forfettario 190"),SUM(T3285+W3285),SUM(T3285+V3285+W3285))</f>
        <v>0</v>
      </c>
      <c r="Y3285" s="205"/>
      <c r="Z3285" s="205"/>
      <c r="AA3285" s="206"/>
      <c r="AB3285" s="189" t="n">
        <f aca="false">IF(AA3285="SI",X3285,0)</f>
        <v>0</v>
      </c>
      <c r="AC3285" s="207"/>
      <c r="AD3285" s="207"/>
      <c r="AE3285" s="207"/>
      <c r="AF3285" s="207"/>
      <c r="AG3285" s="207"/>
      <c r="AH3285" s="208"/>
    </row>
    <row r="3286" customFormat="false" ht="13.5" hidden="false" customHeight="true" outlineLevel="0" collapsed="false">
      <c r="A3286" s="22" t="n">
        <v>3285</v>
      </c>
      <c r="B3286" s="180"/>
      <c r="C3286" s="22"/>
      <c r="D3286" s="22"/>
      <c r="E3286" s="22"/>
      <c r="F3286" s="22"/>
      <c r="G3286" s="22"/>
      <c r="H3286" s="183"/>
      <c r="I3286" s="183"/>
      <c r="J3286" s="22"/>
      <c r="K3286" s="191" t="e">
        <f aca="false">VLOOKUP('Altri Costi'!J3286,Legenda!$D$1:$F$258,2)</f>
        <v>#N/A</v>
      </c>
      <c r="L3286" s="22"/>
      <c r="M3286" s="22"/>
      <c r="N3286" s="203"/>
      <c r="O3286" s="183"/>
      <c r="P3286" s="22"/>
      <c r="Q3286" s="203"/>
      <c r="R3286" s="183"/>
      <c r="S3286" s="184" t="n">
        <f aca="false">'Piano Finanziario Annuale'!$F$6</f>
        <v>0</v>
      </c>
      <c r="T3286" s="185" t="n">
        <v>0</v>
      </c>
      <c r="U3286" s="186"/>
      <c r="V3286" s="187" t="n">
        <f aca="false">(T3286*U3286)</f>
        <v>0</v>
      </c>
      <c r="W3286" s="185" t="n">
        <v>0</v>
      </c>
      <c r="X3286" s="185" t="n">
        <f aca="false">IF(OR(S3286="sì",S3286="forfettario 190"),SUM(T3286+W3286),SUM(T3286+V3286+W3286))</f>
        <v>0</v>
      </c>
      <c r="Y3286" s="205"/>
      <c r="Z3286" s="205"/>
      <c r="AA3286" s="206"/>
      <c r="AB3286" s="189" t="n">
        <f aca="false">IF(AA3286="SI",X3286,0)</f>
        <v>0</v>
      </c>
      <c r="AC3286" s="207"/>
      <c r="AD3286" s="207"/>
      <c r="AE3286" s="207"/>
      <c r="AF3286" s="207"/>
      <c r="AG3286" s="207"/>
      <c r="AH3286" s="208"/>
    </row>
    <row r="3287" customFormat="false" ht="13.5" hidden="false" customHeight="true" outlineLevel="0" collapsed="false">
      <c r="A3287" s="22" t="n">
        <v>3286</v>
      </c>
      <c r="B3287" s="180"/>
      <c r="C3287" s="22"/>
      <c r="D3287" s="22"/>
      <c r="E3287" s="22"/>
      <c r="F3287" s="22"/>
      <c r="G3287" s="22"/>
      <c r="H3287" s="183"/>
      <c r="I3287" s="183"/>
      <c r="J3287" s="22"/>
      <c r="K3287" s="191" t="e">
        <f aca="false">VLOOKUP('Altri Costi'!J3287,Legenda!$D$1:$F$258,2)</f>
        <v>#N/A</v>
      </c>
      <c r="L3287" s="22"/>
      <c r="M3287" s="22"/>
      <c r="N3287" s="203"/>
      <c r="O3287" s="183"/>
      <c r="P3287" s="22"/>
      <c r="Q3287" s="203"/>
      <c r="R3287" s="183"/>
      <c r="S3287" s="184" t="n">
        <f aca="false">'Piano Finanziario Annuale'!$F$6</f>
        <v>0</v>
      </c>
      <c r="T3287" s="185" t="n">
        <v>0</v>
      </c>
      <c r="U3287" s="186"/>
      <c r="V3287" s="187" t="n">
        <f aca="false">(T3287*U3287)</f>
        <v>0</v>
      </c>
      <c r="W3287" s="185" t="n">
        <v>0</v>
      </c>
      <c r="X3287" s="185" t="n">
        <f aca="false">IF(OR(S3287="sì",S3287="forfettario 190"),SUM(T3287+W3287),SUM(T3287+V3287+W3287))</f>
        <v>0</v>
      </c>
      <c r="Y3287" s="205"/>
      <c r="Z3287" s="205"/>
      <c r="AA3287" s="206"/>
      <c r="AB3287" s="189" t="n">
        <f aca="false">IF(AA3287="SI",X3287,0)</f>
        <v>0</v>
      </c>
      <c r="AC3287" s="207"/>
      <c r="AD3287" s="207"/>
      <c r="AE3287" s="207"/>
      <c r="AF3287" s="207"/>
      <c r="AG3287" s="207"/>
      <c r="AH3287" s="208"/>
    </row>
    <row r="3288" customFormat="false" ht="13.5" hidden="false" customHeight="true" outlineLevel="0" collapsed="false">
      <c r="A3288" s="22" t="n">
        <v>3287</v>
      </c>
      <c r="B3288" s="180"/>
      <c r="C3288" s="22"/>
      <c r="D3288" s="22"/>
      <c r="E3288" s="22"/>
      <c r="F3288" s="22"/>
      <c r="G3288" s="22"/>
      <c r="H3288" s="183"/>
      <c r="I3288" s="183"/>
      <c r="J3288" s="22"/>
      <c r="K3288" s="191" t="e">
        <f aca="false">VLOOKUP('Altri Costi'!J3288,Legenda!$D$1:$F$258,2)</f>
        <v>#N/A</v>
      </c>
      <c r="L3288" s="22"/>
      <c r="M3288" s="22"/>
      <c r="N3288" s="203"/>
      <c r="O3288" s="183"/>
      <c r="P3288" s="22"/>
      <c r="Q3288" s="203"/>
      <c r="R3288" s="183"/>
      <c r="S3288" s="184" t="n">
        <f aca="false">'Piano Finanziario Annuale'!$F$6</f>
        <v>0</v>
      </c>
      <c r="T3288" s="185" t="n">
        <v>0</v>
      </c>
      <c r="U3288" s="186"/>
      <c r="V3288" s="187" t="n">
        <f aca="false">(T3288*U3288)</f>
        <v>0</v>
      </c>
      <c r="W3288" s="185" t="n">
        <v>0</v>
      </c>
      <c r="X3288" s="185" t="n">
        <f aca="false">IF(OR(S3288="sì",S3288="forfettario 190"),SUM(T3288+W3288),SUM(T3288+V3288+W3288))</f>
        <v>0</v>
      </c>
      <c r="Y3288" s="205"/>
      <c r="Z3288" s="205"/>
      <c r="AA3288" s="206"/>
      <c r="AB3288" s="189" t="n">
        <f aca="false">IF(AA3288="SI",X3288,0)</f>
        <v>0</v>
      </c>
      <c r="AC3288" s="207"/>
      <c r="AD3288" s="207"/>
      <c r="AE3288" s="207"/>
      <c r="AF3288" s="207"/>
      <c r="AG3288" s="207"/>
      <c r="AH3288" s="208"/>
    </row>
    <row r="3289" customFormat="false" ht="13.5" hidden="false" customHeight="true" outlineLevel="0" collapsed="false">
      <c r="A3289" s="22" t="n">
        <v>3288</v>
      </c>
      <c r="B3289" s="180"/>
      <c r="C3289" s="22"/>
      <c r="D3289" s="22"/>
      <c r="E3289" s="22"/>
      <c r="F3289" s="22"/>
      <c r="G3289" s="22"/>
      <c r="H3289" s="183"/>
      <c r="I3289" s="183"/>
      <c r="J3289" s="22"/>
      <c r="K3289" s="191" t="e">
        <f aca="false">VLOOKUP('Altri Costi'!J3289,Legenda!$D$1:$F$258,2)</f>
        <v>#N/A</v>
      </c>
      <c r="L3289" s="22"/>
      <c r="M3289" s="22"/>
      <c r="N3289" s="203"/>
      <c r="O3289" s="183"/>
      <c r="P3289" s="22"/>
      <c r="Q3289" s="203"/>
      <c r="R3289" s="183"/>
      <c r="S3289" s="184" t="n">
        <f aca="false">'Piano Finanziario Annuale'!$F$6</f>
        <v>0</v>
      </c>
      <c r="T3289" s="185" t="n">
        <v>0</v>
      </c>
      <c r="U3289" s="186"/>
      <c r="V3289" s="187" t="n">
        <f aca="false">(T3289*U3289)</f>
        <v>0</v>
      </c>
      <c r="W3289" s="185" t="n">
        <v>0</v>
      </c>
      <c r="X3289" s="185" t="n">
        <f aca="false">IF(OR(S3289="sì",S3289="forfettario 190"),SUM(T3289+W3289),SUM(T3289+V3289+W3289))</f>
        <v>0</v>
      </c>
      <c r="Y3289" s="205"/>
      <c r="Z3289" s="205"/>
      <c r="AA3289" s="206"/>
      <c r="AB3289" s="189" t="n">
        <f aca="false">IF(AA3289="SI",X3289,0)</f>
        <v>0</v>
      </c>
      <c r="AC3289" s="207"/>
      <c r="AD3289" s="207"/>
      <c r="AE3289" s="207"/>
      <c r="AF3289" s="207"/>
      <c r="AG3289" s="207"/>
      <c r="AH3289" s="208"/>
    </row>
    <row r="3290" customFormat="false" ht="13.5" hidden="false" customHeight="true" outlineLevel="0" collapsed="false">
      <c r="A3290" s="22" t="n">
        <v>3289</v>
      </c>
      <c r="B3290" s="180"/>
      <c r="C3290" s="22"/>
      <c r="D3290" s="22"/>
      <c r="E3290" s="22"/>
      <c r="F3290" s="22"/>
      <c r="G3290" s="22"/>
      <c r="H3290" s="183"/>
      <c r="I3290" s="183"/>
      <c r="J3290" s="22"/>
      <c r="K3290" s="191" t="e">
        <f aca="false">VLOOKUP('Altri Costi'!J3290,Legenda!$D$1:$F$258,2)</f>
        <v>#N/A</v>
      </c>
      <c r="L3290" s="22"/>
      <c r="M3290" s="22"/>
      <c r="N3290" s="203"/>
      <c r="O3290" s="183"/>
      <c r="P3290" s="22"/>
      <c r="Q3290" s="203"/>
      <c r="R3290" s="183"/>
      <c r="S3290" s="184" t="n">
        <f aca="false">'Piano Finanziario Annuale'!$F$6</f>
        <v>0</v>
      </c>
      <c r="T3290" s="185" t="n">
        <v>0</v>
      </c>
      <c r="U3290" s="186"/>
      <c r="V3290" s="187" t="n">
        <f aca="false">(T3290*U3290)</f>
        <v>0</v>
      </c>
      <c r="W3290" s="185" t="n">
        <v>0</v>
      </c>
      <c r="X3290" s="185" t="n">
        <f aca="false">IF(OR(S3290="sì",S3290="forfettario 190"),SUM(T3290+W3290),SUM(T3290+V3290+W3290))</f>
        <v>0</v>
      </c>
      <c r="Y3290" s="205"/>
      <c r="Z3290" s="205"/>
      <c r="AA3290" s="206"/>
      <c r="AB3290" s="189" t="n">
        <f aca="false">IF(AA3290="SI",X3290,0)</f>
        <v>0</v>
      </c>
      <c r="AC3290" s="207"/>
      <c r="AD3290" s="207"/>
      <c r="AE3290" s="207"/>
      <c r="AF3290" s="207"/>
      <c r="AG3290" s="207"/>
      <c r="AH3290" s="208"/>
    </row>
    <row r="3291" customFormat="false" ht="13.5" hidden="false" customHeight="true" outlineLevel="0" collapsed="false">
      <c r="A3291" s="22" t="n">
        <v>3290</v>
      </c>
      <c r="B3291" s="180"/>
      <c r="C3291" s="22"/>
      <c r="D3291" s="22"/>
      <c r="E3291" s="22"/>
      <c r="F3291" s="22"/>
      <c r="G3291" s="22"/>
      <c r="H3291" s="183"/>
      <c r="I3291" s="183"/>
      <c r="J3291" s="22"/>
      <c r="K3291" s="191" t="e">
        <f aca="false">VLOOKUP('Altri Costi'!J3291,Legenda!$D$1:$F$258,2)</f>
        <v>#N/A</v>
      </c>
      <c r="L3291" s="22"/>
      <c r="M3291" s="22"/>
      <c r="N3291" s="203"/>
      <c r="O3291" s="183"/>
      <c r="P3291" s="22"/>
      <c r="Q3291" s="203"/>
      <c r="R3291" s="183"/>
      <c r="S3291" s="184" t="n">
        <f aca="false">'Piano Finanziario Annuale'!$F$6</f>
        <v>0</v>
      </c>
      <c r="T3291" s="185" t="n">
        <v>0</v>
      </c>
      <c r="U3291" s="186"/>
      <c r="V3291" s="187" t="n">
        <f aca="false">(T3291*U3291)</f>
        <v>0</v>
      </c>
      <c r="W3291" s="185" t="n">
        <v>0</v>
      </c>
      <c r="X3291" s="185" t="n">
        <f aca="false">IF(OR(S3291="sì",S3291="forfettario 190"),SUM(T3291+W3291),SUM(T3291+V3291+W3291))</f>
        <v>0</v>
      </c>
      <c r="Y3291" s="205"/>
      <c r="Z3291" s="205"/>
      <c r="AA3291" s="206"/>
      <c r="AB3291" s="189" t="n">
        <f aca="false">IF(AA3291="SI",X3291,0)</f>
        <v>0</v>
      </c>
      <c r="AC3291" s="207"/>
      <c r="AD3291" s="207"/>
      <c r="AE3291" s="207"/>
      <c r="AF3291" s="207"/>
      <c r="AG3291" s="207"/>
      <c r="AH3291" s="208"/>
    </row>
    <row r="3292" customFormat="false" ht="13.5" hidden="false" customHeight="true" outlineLevel="0" collapsed="false">
      <c r="A3292" s="22" t="n">
        <v>3291</v>
      </c>
      <c r="B3292" s="180"/>
      <c r="C3292" s="22"/>
      <c r="D3292" s="22"/>
      <c r="E3292" s="22"/>
      <c r="F3292" s="22"/>
      <c r="G3292" s="22"/>
      <c r="H3292" s="183"/>
      <c r="I3292" s="183"/>
      <c r="J3292" s="22"/>
      <c r="K3292" s="191" t="e">
        <f aca="false">VLOOKUP('Altri Costi'!J3292,Legenda!$D$1:$F$258,2)</f>
        <v>#N/A</v>
      </c>
      <c r="L3292" s="22"/>
      <c r="M3292" s="22"/>
      <c r="N3292" s="203"/>
      <c r="O3292" s="183"/>
      <c r="P3292" s="22"/>
      <c r="Q3292" s="203"/>
      <c r="R3292" s="183"/>
      <c r="S3292" s="184" t="n">
        <f aca="false">'Piano Finanziario Annuale'!$F$6</f>
        <v>0</v>
      </c>
      <c r="T3292" s="185" t="n">
        <v>0</v>
      </c>
      <c r="U3292" s="186"/>
      <c r="V3292" s="187" t="n">
        <f aca="false">(T3292*U3292)</f>
        <v>0</v>
      </c>
      <c r="W3292" s="185" t="n">
        <v>0</v>
      </c>
      <c r="X3292" s="185" t="n">
        <f aca="false">IF(OR(S3292="sì",S3292="forfettario 190"),SUM(T3292+W3292),SUM(T3292+V3292+W3292))</f>
        <v>0</v>
      </c>
      <c r="Y3292" s="205"/>
      <c r="Z3292" s="205"/>
      <c r="AA3292" s="206"/>
      <c r="AB3292" s="189" t="n">
        <f aca="false">IF(AA3292="SI",X3292,0)</f>
        <v>0</v>
      </c>
      <c r="AC3292" s="207"/>
      <c r="AD3292" s="207"/>
      <c r="AE3292" s="207"/>
      <c r="AF3292" s="207"/>
      <c r="AG3292" s="207"/>
      <c r="AH3292" s="208"/>
    </row>
    <row r="3293" customFormat="false" ht="13.5" hidden="false" customHeight="true" outlineLevel="0" collapsed="false">
      <c r="A3293" s="22" t="n">
        <v>3292</v>
      </c>
      <c r="B3293" s="180"/>
      <c r="C3293" s="22"/>
      <c r="D3293" s="22"/>
      <c r="E3293" s="22"/>
      <c r="F3293" s="22"/>
      <c r="G3293" s="22"/>
      <c r="H3293" s="183"/>
      <c r="I3293" s="183"/>
      <c r="J3293" s="22"/>
      <c r="K3293" s="191" t="e">
        <f aca="false">VLOOKUP('Altri Costi'!J3293,Legenda!$D$1:$F$258,2)</f>
        <v>#N/A</v>
      </c>
      <c r="L3293" s="22"/>
      <c r="M3293" s="22"/>
      <c r="N3293" s="203"/>
      <c r="O3293" s="183"/>
      <c r="P3293" s="22"/>
      <c r="Q3293" s="203"/>
      <c r="R3293" s="183"/>
      <c r="S3293" s="184" t="n">
        <f aca="false">'Piano Finanziario Annuale'!$F$6</f>
        <v>0</v>
      </c>
      <c r="T3293" s="185" t="n">
        <v>0</v>
      </c>
      <c r="U3293" s="186"/>
      <c r="V3293" s="187" t="n">
        <f aca="false">(T3293*U3293)</f>
        <v>0</v>
      </c>
      <c r="W3293" s="185" t="n">
        <v>0</v>
      </c>
      <c r="X3293" s="185" t="n">
        <f aca="false">IF(OR(S3293="sì",S3293="forfettario 190"),SUM(T3293+W3293),SUM(T3293+V3293+W3293))</f>
        <v>0</v>
      </c>
      <c r="Y3293" s="205"/>
      <c r="Z3293" s="205"/>
      <c r="AA3293" s="206"/>
      <c r="AB3293" s="189" t="n">
        <f aca="false">IF(AA3293="SI",X3293,0)</f>
        <v>0</v>
      </c>
      <c r="AC3293" s="207"/>
      <c r="AD3293" s="207"/>
      <c r="AE3293" s="207"/>
      <c r="AF3293" s="207"/>
      <c r="AG3293" s="207"/>
      <c r="AH3293" s="208"/>
    </row>
    <row r="3294" customFormat="false" ht="13.5" hidden="false" customHeight="true" outlineLevel="0" collapsed="false">
      <c r="A3294" s="22" t="n">
        <v>3293</v>
      </c>
      <c r="B3294" s="180"/>
      <c r="C3294" s="22"/>
      <c r="D3294" s="22"/>
      <c r="E3294" s="22"/>
      <c r="F3294" s="22"/>
      <c r="G3294" s="22"/>
      <c r="H3294" s="183"/>
      <c r="I3294" s="183"/>
      <c r="J3294" s="22"/>
      <c r="K3294" s="191" t="e">
        <f aca="false">VLOOKUP('Altri Costi'!J3294,Legenda!$D$1:$F$258,2)</f>
        <v>#N/A</v>
      </c>
      <c r="L3294" s="22"/>
      <c r="M3294" s="22"/>
      <c r="N3294" s="203"/>
      <c r="O3294" s="183"/>
      <c r="P3294" s="22"/>
      <c r="Q3294" s="203"/>
      <c r="R3294" s="183"/>
      <c r="S3294" s="184" t="n">
        <f aca="false">'Piano Finanziario Annuale'!$F$6</f>
        <v>0</v>
      </c>
      <c r="T3294" s="185" t="n">
        <v>0</v>
      </c>
      <c r="U3294" s="186"/>
      <c r="V3294" s="187" t="n">
        <f aca="false">(T3294*U3294)</f>
        <v>0</v>
      </c>
      <c r="W3294" s="185" t="n">
        <v>0</v>
      </c>
      <c r="X3294" s="185" t="n">
        <f aca="false">IF(OR(S3294="sì",S3294="forfettario 190"),SUM(T3294+W3294),SUM(T3294+V3294+W3294))</f>
        <v>0</v>
      </c>
      <c r="Y3294" s="205"/>
      <c r="Z3294" s="205"/>
      <c r="AA3294" s="206"/>
      <c r="AB3294" s="189" t="n">
        <f aca="false">IF(AA3294="SI",X3294,0)</f>
        <v>0</v>
      </c>
      <c r="AC3294" s="207"/>
      <c r="AD3294" s="207"/>
      <c r="AE3294" s="207"/>
      <c r="AF3294" s="207"/>
      <c r="AG3294" s="207"/>
      <c r="AH3294" s="208"/>
    </row>
    <row r="3295" customFormat="false" ht="13.5" hidden="false" customHeight="true" outlineLevel="0" collapsed="false">
      <c r="A3295" s="22" t="n">
        <v>3294</v>
      </c>
      <c r="B3295" s="180"/>
      <c r="C3295" s="22"/>
      <c r="D3295" s="22"/>
      <c r="E3295" s="22"/>
      <c r="F3295" s="22"/>
      <c r="G3295" s="22"/>
      <c r="H3295" s="183"/>
      <c r="I3295" s="183"/>
      <c r="J3295" s="22"/>
      <c r="K3295" s="191" t="e">
        <f aca="false">VLOOKUP('Altri Costi'!J3295,Legenda!$D$1:$F$258,2)</f>
        <v>#N/A</v>
      </c>
      <c r="L3295" s="22"/>
      <c r="M3295" s="22"/>
      <c r="N3295" s="203"/>
      <c r="O3295" s="183"/>
      <c r="P3295" s="22"/>
      <c r="Q3295" s="203"/>
      <c r="R3295" s="183"/>
      <c r="S3295" s="184" t="n">
        <f aca="false">'Piano Finanziario Annuale'!$F$6</f>
        <v>0</v>
      </c>
      <c r="T3295" s="185" t="n">
        <v>0</v>
      </c>
      <c r="U3295" s="186"/>
      <c r="V3295" s="187" t="n">
        <f aca="false">(T3295*U3295)</f>
        <v>0</v>
      </c>
      <c r="W3295" s="185" t="n">
        <v>0</v>
      </c>
      <c r="X3295" s="185" t="n">
        <f aca="false">IF(OR(S3295="sì",S3295="forfettario 190"),SUM(T3295+W3295),SUM(T3295+V3295+W3295))</f>
        <v>0</v>
      </c>
      <c r="Y3295" s="205"/>
      <c r="Z3295" s="205"/>
      <c r="AA3295" s="206"/>
      <c r="AB3295" s="189" t="n">
        <f aca="false">IF(AA3295="SI",X3295,0)</f>
        <v>0</v>
      </c>
      <c r="AC3295" s="207"/>
      <c r="AD3295" s="207"/>
      <c r="AE3295" s="207"/>
      <c r="AF3295" s="207"/>
      <c r="AG3295" s="207"/>
      <c r="AH3295" s="208"/>
    </row>
    <row r="3296" customFormat="false" ht="13.5" hidden="false" customHeight="true" outlineLevel="0" collapsed="false">
      <c r="A3296" s="22" t="n">
        <v>3295</v>
      </c>
      <c r="B3296" s="180"/>
      <c r="C3296" s="22"/>
      <c r="D3296" s="22"/>
      <c r="E3296" s="22"/>
      <c r="F3296" s="22"/>
      <c r="G3296" s="22"/>
      <c r="H3296" s="183"/>
      <c r="I3296" s="183"/>
      <c r="J3296" s="22"/>
      <c r="K3296" s="191" t="e">
        <f aca="false">VLOOKUP('Altri Costi'!J3296,Legenda!$D$1:$F$258,2)</f>
        <v>#N/A</v>
      </c>
      <c r="L3296" s="22"/>
      <c r="M3296" s="22"/>
      <c r="N3296" s="203"/>
      <c r="O3296" s="183"/>
      <c r="P3296" s="22"/>
      <c r="Q3296" s="203"/>
      <c r="R3296" s="183"/>
      <c r="S3296" s="184" t="n">
        <f aca="false">'Piano Finanziario Annuale'!$F$6</f>
        <v>0</v>
      </c>
      <c r="T3296" s="185" t="n">
        <v>0</v>
      </c>
      <c r="U3296" s="186"/>
      <c r="V3296" s="187" t="n">
        <f aca="false">(T3296*U3296)</f>
        <v>0</v>
      </c>
      <c r="W3296" s="185" t="n">
        <v>0</v>
      </c>
      <c r="X3296" s="185" t="n">
        <f aca="false">IF(OR(S3296="sì",S3296="forfettario 190"),SUM(T3296+W3296),SUM(T3296+V3296+W3296))</f>
        <v>0</v>
      </c>
      <c r="Y3296" s="205"/>
      <c r="Z3296" s="205"/>
      <c r="AA3296" s="206"/>
      <c r="AB3296" s="189" t="n">
        <f aca="false">IF(AA3296="SI",X3296,0)</f>
        <v>0</v>
      </c>
      <c r="AC3296" s="207"/>
      <c r="AD3296" s="207"/>
      <c r="AE3296" s="207"/>
      <c r="AF3296" s="207"/>
      <c r="AG3296" s="207"/>
      <c r="AH3296" s="208"/>
    </row>
    <row r="3297" customFormat="false" ht="13.5" hidden="false" customHeight="true" outlineLevel="0" collapsed="false">
      <c r="A3297" s="22" t="n">
        <v>3296</v>
      </c>
      <c r="B3297" s="180"/>
      <c r="C3297" s="22"/>
      <c r="D3297" s="22"/>
      <c r="E3297" s="22"/>
      <c r="F3297" s="22"/>
      <c r="G3297" s="22"/>
      <c r="H3297" s="183"/>
      <c r="I3297" s="183"/>
      <c r="J3297" s="22"/>
      <c r="K3297" s="191" t="e">
        <f aca="false">VLOOKUP('Altri Costi'!J3297,Legenda!$D$1:$F$258,2)</f>
        <v>#N/A</v>
      </c>
      <c r="L3297" s="22"/>
      <c r="M3297" s="22"/>
      <c r="N3297" s="203"/>
      <c r="O3297" s="183"/>
      <c r="P3297" s="22"/>
      <c r="Q3297" s="203"/>
      <c r="R3297" s="183"/>
      <c r="S3297" s="184" t="n">
        <f aca="false">'Piano Finanziario Annuale'!$F$6</f>
        <v>0</v>
      </c>
      <c r="T3297" s="185" t="n">
        <v>0</v>
      </c>
      <c r="U3297" s="186"/>
      <c r="V3297" s="187" t="n">
        <f aca="false">(T3297*U3297)</f>
        <v>0</v>
      </c>
      <c r="W3297" s="185" t="n">
        <v>0</v>
      </c>
      <c r="X3297" s="185" t="n">
        <f aca="false">IF(OR(S3297="sì",S3297="forfettario 190"),SUM(T3297+W3297),SUM(T3297+V3297+W3297))</f>
        <v>0</v>
      </c>
      <c r="Y3297" s="205"/>
      <c r="Z3297" s="205"/>
      <c r="AA3297" s="206"/>
      <c r="AB3297" s="189" t="n">
        <f aca="false">IF(AA3297="SI",X3297,0)</f>
        <v>0</v>
      </c>
      <c r="AC3297" s="207"/>
      <c r="AD3297" s="207"/>
      <c r="AE3297" s="207"/>
      <c r="AF3297" s="207"/>
      <c r="AG3297" s="207"/>
      <c r="AH3297" s="208"/>
    </row>
    <row r="3298" customFormat="false" ht="13.5" hidden="false" customHeight="true" outlineLevel="0" collapsed="false">
      <c r="A3298" s="22" t="n">
        <v>3297</v>
      </c>
      <c r="B3298" s="180"/>
      <c r="C3298" s="22"/>
      <c r="D3298" s="22"/>
      <c r="E3298" s="22"/>
      <c r="F3298" s="22"/>
      <c r="G3298" s="22"/>
      <c r="H3298" s="183"/>
      <c r="I3298" s="183"/>
      <c r="J3298" s="22"/>
      <c r="K3298" s="191" t="e">
        <f aca="false">VLOOKUP('Altri Costi'!J3298,Legenda!$D$1:$F$258,2)</f>
        <v>#N/A</v>
      </c>
      <c r="L3298" s="22"/>
      <c r="M3298" s="22"/>
      <c r="N3298" s="203"/>
      <c r="O3298" s="183"/>
      <c r="P3298" s="22"/>
      <c r="Q3298" s="203"/>
      <c r="R3298" s="183"/>
      <c r="S3298" s="184" t="n">
        <f aca="false">'Piano Finanziario Annuale'!$F$6</f>
        <v>0</v>
      </c>
      <c r="T3298" s="185" t="n">
        <v>0</v>
      </c>
      <c r="U3298" s="186"/>
      <c r="V3298" s="187" t="n">
        <f aca="false">(T3298*U3298)</f>
        <v>0</v>
      </c>
      <c r="W3298" s="185" t="n">
        <v>0</v>
      </c>
      <c r="X3298" s="185" t="n">
        <f aca="false">IF(OR(S3298="sì",S3298="forfettario 190"),SUM(T3298+W3298),SUM(T3298+V3298+W3298))</f>
        <v>0</v>
      </c>
      <c r="Y3298" s="205"/>
      <c r="Z3298" s="205"/>
      <c r="AA3298" s="206"/>
      <c r="AB3298" s="189" t="n">
        <f aca="false">IF(AA3298="SI",X3298,0)</f>
        <v>0</v>
      </c>
      <c r="AC3298" s="207"/>
      <c r="AD3298" s="207"/>
      <c r="AE3298" s="207"/>
      <c r="AF3298" s="207"/>
      <c r="AG3298" s="207"/>
      <c r="AH3298" s="208"/>
    </row>
    <row r="3299" customFormat="false" ht="13.5" hidden="false" customHeight="true" outlineLevel="0" collapsed="false">
      <c r="A3299" s="22" t="n">
        <v>3298</v>
      </c>
      <c r="B3299" s="180"/>
      <c r="C3299" s="22"/>
      <c r="D3299" s="22"/>
      <c r="E3299" s="22"/>
      <c r="F3299" s="22"/>
      <c r="G3299" s="22"/>
      <c r="H3299" s="183"/>
      <c r="I3299" s="183"/>
      <c r="J3299" s="22"/>
      <c r="K3299" s="191" t="e">
        <f aca="false">VLOOKUP('Altri Costi'!J3299,Legenda!$D$1:$F$258,2)</f>
        <v>#N/A</v>
      </c>
      <c r="L3299" s="22"/>
      <c r="M3299" s="22"/>
      <c r="N3299" s="203"/>
      <c r="O3299" s="183"/>
      <c r="P3299" s="22"/>
      <c r="Q3299" s="203"/>
      <c r="R3299" s="183"/>
      <c r="S3299" s="184" t="n">
        <f aca="false">'Piano Finanziario Annuale'!$F$6</f>
        <v>0</v>
      </c>
      <c r="T3299" s="185" t="n">
        <v>0</v>
      </c>
      <c r="U3299" s="186"/>
      <c r="V3299" s="187" t="n">
        <f aca="false">(T3299*U3299)</f>
        <v>0</v>
      </c>
      <c r="W3299" s="185" t="n">
        <v>0</v>
      </c>
      <c r="X3299" s="185" t="n">
        <f aca="false">IF(OR(S3299="sì",S3299="forfettario 190"),SUM(T3299+W3299),SUM(T3299+V3299+W3299))</f>
        <v>0</v>
      </c>
      <c r="Y3299" s="205"/>
      <c r="Z3299" s="205"/>
      <c r="AA3299" s="206"/>
      <c r="AB3299" s="189" t="n">
        <f aca="false">IF(AA3299="SI",X3299,0)</f>
        <v>0</v>
      </c>
      <c r="AC3299" s="207"/>
      <c r="AD3299" s="207"/>
      <c r="AE3299" s="207"/>
      <c r="AF3299" s="207"/>
      <c r="AG3299" s="207"/>
      <c r="AH3299" s="208"/>
    </row>
    <row r="3300" customFormat="false" ht="13.5" hidden="false" customHeight="true" outlineLevel="0" collapsed="false">
      <c r="A3300" s="22" t="n">
        <v>3299</v>
      </c>
      <c r="B3300" s="180"/>
      <c r="C3300" s="22"/>
      <c r="D3300" s="22"/>
      <c r="E3300" s="22"/>
      <c r="F3300" s="22"/>
      <c r="G3300" s="22"/>
      <c r="H3300" s="183"/>
      <c r="I3300" s="183"/>
      <c r="J3300" s="22"/>
      <c r="K3300" s="191" t="e">
        <f aca="false">VLOOKUP('Altri Costi'!J3300,Legenda!$D$1:$F$258,2)</f>
        <v>#N/A</v>
      </c>
      <c r="L3300" s="22"/>
      <c r="M3300" s="22"/>
      <c r="N3300" s="203"/>
      <c r="O3300" s="183"/>
      <c r="P3300" s="22"/>
      <c r="Q3300" s="203"/>
      <c r="R3300" s="183"/>
      <c r="S3300" s="184" t="n">
        <f aca="false">'Piano Finanziario Annuale'!$F$6</f>
        <v>0</v>
      </c>
      <c r="T3300" s="185" t="n">
        <v>0</v>
      </c>
      <c r="U3300" s="186"/>
      <c r="V3300" s="187" t="n">
        <f aca="false">(T3300*U3300)</f>
        <v>0</v>
      </c>
      <c r="W3300" s="185" t="n">
        <v>0</v>
      </c>
      <c r="X3300" s="185" t="n">
        <f aca="false">IF(OR(S3300="sì",S3300="forfettario 190"),SUM(T3300+W3300),SUM(T3300+V3300+W3300))</f>
        <v>0</v>
      </c>
      <c r="Y3300" s="205"/>
      <c r="Z3300" s="205"/>
      <c r="AA3300" s="206"/>
      <c r="AB3300" s="189" t="n">
        <f aca="false">IF(AA3300="SI",X3300,0)</f>
        <v>0</v>
      </c>
      <c r="AC3300" s="207"/>
      <c r="AD3300" s="207"/>
      <c r="AE3300" s="207"/>
      <c r="AF3300" s="207"/>
      <c r="AG3300" s="207"/>
      <c r="AH3300" s="208"/>
    </row>
    <row r="3301" customFormat="false" ht="13.5" hidden="false" customHeight="true" outlineLevel="0" collapsed="false">
      <c r="A3301" s="22" t="n">
        <v>3300</v>
      </c>
      <c r="B3301" s="180"/>
      <c r="C3301" s="22"/>
      <c r="D3301" s="22"/>
      <c r="E3301" s="22"/>
      <c r="F3301" s="22"/>
      <c r="G3301" s="22"/>
      <c r="H3301" s="183"/>
      <c r="I3301" s="183"/>
      <c r="J3301" s="22"/>
      <c r="K3301" s="191" t="e">
        <f aca="false">VLOOKUP('Altri Costi'!J3301,Legenda!$D$1:$F$258,2)</f>
        <v>#N/A</v>
      </c>
      <c r="L3301" s="22"/>
      <c r="M3301" s="22"/>
      <c r="N3301" s="203"/>
      <c r="O3301" s="183"/>
      <c r="P3301" s="22"/>
      <c r="Q3301" s="203"/>
      <c r="R3301" s="183"/>
      <c r="S3301" s="184" t="n">
        <f aca="false">'Piano Finanziario Annuale'!$F$6</f>
        <v>0</v>
      </c>
      <c r="T3301" s="185" t="n">
        <v>0</v>
      </c>
      <c r="U3301" s="186"/>
      <c r="V3301" s="187" t="n">
        <f aca="false">(T3301*U3301)</f>
        <v>0</v>
      </c>
      <c r="W3301" s="185" t="n">
        <v>0</v>
      </c>
      <c r="X3301" s="185" t="n">
        <f aca="false">IF(OR(S3301="sì",S3301="forfettario 190"),SUM(T3301+W3301),SUM(T3301+V3301+W3301))</f>
        <v>0</v>
      </c>
      <c r="Y3301" s="205"/>
      <c r="Z3301" s="205"/>
      <c r="AA3301" s="206"/>
      <c r="AB3301" s="189" t="n">
        <f aca="false">IF(AA3301="SI",X3301,0)</f>
        <v>0</v>
      </c>
      <c r="AC3301" s="207"/>
      <c r="AD3301" s="207"/>
      <c r="AE3301" s="207"/>
      <c r="AF3301" s="207"/>
      <c r="AG3301" s="207"/>
      <c r="AH3301" s="208"/>
    </row>
    <row r="3302" customFormat="false" ht="13.5" hidden="false" customHeight="true" outlineLevel="0" collapsed="false">
      <c r="A3302" s="22" t="n">
        <v>3301</v>
      </c>
      <c r="B3302" s="180"/>
      <c r="C3302" s="22"/>
      <c r="D3302" s="22"/>
      <c r="E3302" s="22"/>
      <c r="F3302" s="22"/>
      <c r="G3302" s="22"/>
      <c r="H3302" s="183"/>
      <c r="I3302" s="183"/>
      <c r="J3302" s="22"/>
      <c r="K3302" s="191" t="e">
        <f aca="false">VLOOKUP('Altri Costi'!J3302,Legenda!$D$1:$F$258,2)</f>
        <v>#N/A</v>
      </c>
      <c r="L3302" s="22"/>
      <c r="M3302" s="22"/>
      <c r="N3302" s="203"/>
      <c r="O3302" s="183"/>
      <c r="P3302" s="22"/>
      <c r="Q3302" s="203"/>
      <c r="R3302" s="183"/>
      <c r="S3302" s="184" t="n">
        <f aca="false">'Piano Finanziario Annuale'!$F$6</f>
        <v>0</v>
      </c>
      <c r="T3302" s="185" t="n">
        <v>0</v>
      </c>
      <c r="U3302" s="186"/>
      <c r="V3302" s="187" t="n">
        <f aca="false">(T3302*U3302)</f>
        <v>0</v>
      </c>
      <c r="W3302" s="185" t="n">
        <v>0</v>
      </c>
      <c r="X3302" s="185" t="n">
        <f aca="false">IF(OR(S3302="sì",S3302="forfettario 190"),SUM(T3302+W3302),SUM(T3302+V3302+W3302))</f>
        <v>0</v>
      </c>
      <c r="Y3302" s="205"/>
      <c r="Z3302" s="205"/>
      <c r="AA3302" s="206"/>
      <c r="AB3302" s="189" t="n">
        <f aca="false">IF(AA3302="SI",X3302,0)</f>
        <v>0</v>
      </c>
      <c r="AC3302" s="207"/>
      <c r="AD3302" s="207"/>
      <c r="AE3302" s="207"/>
      <c r="AF3302" s="207"/>
      <c r="AG3302" s="207"/>
      <c r="AH3302" s="208"/>
    </row>
    <row r="3303" customFormat="false" ht="13.5" hidden="false" customHeight="true" outlineLevel="0" collapsed="false">
      <c r="A3303" s="22" t="n">
        <v>3302</v>
      </c>
      <c r="B3303" s="180"/>
      <c r="C3303" s="22"/>
      <c r="D3303" s="22"/>
      <c r="E3303" s="22"/>
      <c r="F3303" s="22"/>
      <c r="G3303" s="22"/>
      <c r="H3303" s="183"/>
      <c r="I3303" s="183"/>
      <c r="J3303" s="22"/>
      <c r="K3303" s="191" t="e">
        <f aca="false">VLOOKUP('Altri Costi'!J3303,Legenda!$D$1:$F$258,2)</f>
        <v>#N/A</v>
      </c>
      <c r="L3303" s="22"/>
      <c r="M3303" s="22"/>
      <c r="N3303" s="203"/>
      <c r="O3303" s="183"/>
      <c r="P3303" s="22"/>
      <c r="Q3303" s="203"/>
      <c r="R3303" s="183"/>
      <c r="S3303" s="184" t="n">
        <f aca="false">'Piano Finanziario Annuale'!$F$6</f>
        <v>0</v>
      </c>
      <c r="T3303" s="185" t="n">
        <v>0</v>
      </c>
      <c r="U3303" s="186"/>
      <c r="V3303" s="187" t="n">
        <f aca="false">(T3303*U3303)</f>
        <v>0</v>
      </c>
      <c r="W3303" s="185" t="n">
        <v>0</v>
      </c>
      <c r="X3303" s="185" t="n">
        <f aca="false">IF(OR(S3303="sì",S3303="forfettario 190"),SUM(T3303+W3303),SUM(T3303+V3303+W3303))</f>
        <v>0</v>
      </c>
      <c r="Y3303" s="205"/>
      <c r="Z3303" s="205"/>
      <c r="AA3303" s="206"/>
      <c r="AB3303" s="189" t="n">
        <f aca="false">IF(AA3303="SI",X3303,0)</f>
        <v>0</v>
      </c>
      <c r="AC3303" s="207"/>
      <c r="AD3303" s="207"/>
      <c r="AE3303" s="207"/>
      <c r="AF3303" s="207"/>
      <c r="AG3303" s="207"/>
      <c r="AH3303" s="208"/>
    </row>
    <row r="3304" customFormat="false" ht="13.5" hidden="false" customHeight="true" outlineLevel="0" collapsed="false">
      <c r="A3304" s="22" t="n">
        <v>3303</v>
      </c>
      <c r="B3304" s="180"/>
      <c r="C3304" s="22"/>
      <c r="D3304" s="22"/>
      <c r="E3304" s="22"/>
      <c r="F3304" s="22"/>
      <c r="G3304" s="22"/>
      <c r="H3304" s="183"/>
      <c r="I3304" s="183"/>
      <c r="J3304" s="22"/>
      <c r="K3304" s="191" t="e">
        <f aca="false">VLOOKUP('Altri Costi'!J3304,Legenda!$D$1:$F$258,2)</f>
        <v>#N/A</v>
      </c>
      <c r="L3304" s="22"/>
      <c r="M3304" s="22"/>
      <c r="N3304" s="203"/>
      <c r="O3304" s="183"/>
      <c r="P3304" s="22"/>
      <c r="Q3304" s="203"/>
      <c r="R3304" s="183"/>
      <c r="S3304" s="184" t="n">
        <f aca="false">'Piano Finanziario Annuale'!$F$6</f>
        <v>0</v>
      </c>
      <c r="T3304" s="185" t="n">
        <v>0</v>
      </c>
      <c r="U3304" s="186"/>
      <c r="V3304" s="187" t="n">
        <f aca="false">(T3304*U3304)</f>
        <v>0</v>
      </c>
      <c r="W3304" s="185" t="n">
        <v>0</v>
      </c>
      <c r="X3304" s="185" t="n">
        <f aca="false">IF(OR(S3304="sì",S3304="forfettario 190"),SUM(T3304+W3304),SUM(T3304+V3304+W3304))</f>
        <v>0</v>
      </c>
      <c r="Y3304" s="205"/>
      <c r="Z3304" s="205"/>
      <c r="AA3304" s="206"/>
      <c r="AB3304" s="189" t="n">
        <f aca="false">IF(AA3304="SI",X3304,0)</f>
        <v>0</v>
      </c>
      <c r="AC3304" s="207"/>
      <c r="AD3304" s="207"/>
      <c r="AE3304" s="207"/>
      <c r="AF3304" s="207"/>
      <c r="AG3304" s="207"/>
      <c r="AH3304" s="208"/>
    </row>
    <row r="3305" customFormat="false" ht="13.5" hidden="false" customHeight="true" outlineLevel="0" collapsed="false">
      <c r="A3305" s="22" t="n">
        <v>3304</v>
      </c>
      <c r="B3305" s="180"/>
      <c r="C3305" s="22"/>
      <c r="D3305" s="22"/>
      <c r="E3305" s="22"/>
      <c r="F3305" s="22"/>
      <c r="G3305" s="22"/>
      <c r="H3305" s="183"/>
      <c r="I3305" s="183"/>
      <c r="J3305" s="22"/>
      <c r="K3305" s="191" t="e">
        <f aca="false">VLOOKUP('Altri Costi'!J3305,Legenda!$D$1:$F$258,2)</f>
        <v>#N/A</v>
      </c>
      <c r="L3305" s="22"/>
      <c r="M3305" s="22"/>
      <c r="N3305" s="203"/>
      <c r="O3305" s="183"/>
      <c r="P3305" s="22"/>
      <c r="Q3305" s="203"/>
      <c r="R3305" s="183"/>
      <c r="S3305" s="184" t="n">
        <f aca="false">'Piano Finanziario Annuale'!$F$6</f>
        <v>0</v>
      </c>
      <c r="T3305" s="185" t="n">
        <v>0</v>
      </c>
      <c r="U3305" s="186"/>
      <c r="V3305" s="187" t="n">
        <f aca="false">(T3305*U3305)</f>
        <v>0</v>
      </c>
      <c r="W3305" s="185" t="n">
        <v>0</v>
      </c>
      <c r="X3305" s="185" t="n">
        <f aca="false">IF(OR(S3305="sì",S3305="forfettario 190"),SUM(T3305+W3305),SUM(T3305+V3305+W3305))</f>
        <v>0</v>
      </c>
      <c r="Y3305" s="205"/>
      <c r="Z3305" s="205"/>
      <c r="AA3305" s="206"/>
      <c r="AB3305" s="189" t="n">
        <f aca="false">IF(AA3305="SI",X3305,0)</f>
        <v>0</v>
      </c>
      <c r="AC3305" s="207"/>
      <c r="AD3305" s="207"/>
      <c r="AE3305" s="207"/>
      <c r="AF3305" s="207"/>
      <c r="AG3305" s="207"/>
      <c r="AH3305" s="208"/>
    </row>
    <row r="3306" customFormat="false" ht="13.5" hidden="false" customHeight="true" outlineLevel="0" collapsed="false">
      <c r="A3306" s="22" t="n">
        <v>3305</v>
      </c>
      <c r="B3306" s="180"/>
      <c r="C3306" s="22"/>
      <c r="D3306" s="22"/>
      <c r="E3306" s="22"/>
      <c r="F3306" s="22"/>
      <c r="G3306" s="22"/>
      <c r="H3306" s="183"/>
      <c r="I3306" s="183"/>
      <c r="J3306" s="22"/>
      <c r="K3306" s="191" t="e">
        <f aca="false">VLOOKUP('Altri Costi'!J3306,Legenda!$D$1:$F$258,2)</f>
        <v>#N/A</v>
      </c>
      <c r="L3306" s="22"/>
      <c r="M3306" s="22"/>
      <c r="N3306" s="203"/>
      <c r="O3306" s="183"/>
      <c r="P3306" s="22"/>
      <c r="Q3306" s="203"/>
      <c r="R3306" s="183"/>
      <c r="S3306" s="184" t="n">
        <f aca="false">'Piano Finanziario Annuale'!$F$6</f>
        <v>0</v>
      </c>
      <c r="T3306" s="185" t="n">
        <v>0</v>
      </c>
      <c r="U3306" s="186"/>
      <c r="V3306" s="187" t="n">
        <f aca="false">(T3306*U3306)</f>
        <v>0</v>
      </c>
      <c r="W3306" s="185" t="n">
        <v>0</v>
      </c>
      <c r="X3306" s="185" t="n">
        <f aca="false">IF(OR(S3306="sì",S3306="forfettario 190"),SUM(T3306+W3306),SUM(T3306+V3306+W3306))</f>
        <v>0</v>
      </c>
      <c r="Y3306" s="205"/>
      <c r="Z3306" s="205"/>
      <c r="AA3306" s="206"/>
      <c r="AB3306" s="189" t="n">
        <f aca="false">IF(AA3306="SI",X3306,0)</f>
        <v>0</v>
      </c>
      <c r="AC3306" s="207"/>
      <c r="AD3306" s="207"/>
      <c r="AE3306" s="207"/>
      <c r="AF3306" s="207"/>
      <c r="AG3306" s="207"/>
      <c r="AH3306" s="208"/>
    </row>
    <row r="3307" customFormat="false" ht="13.5" hidden="false" customHeight="true" outlineLevel="0" collapsed="false">
      <c r="A3307" s="22" t="n">
        <v>3306</v>
      </c>
      <c r="B3307" s="180"/>
      <c r="C3307" s="22"/>
      <c r="D3307" s="22"/>
      <c r="E3307" s="22"/>
      <c r="F3307" s="22"/>
      <c r="G3307" s="22"/>
      <c r="H3307" s="183"/>
      <c r="I3307" s="183"/>
      <c r="J3307" s="22"/>
      <c r="K3307" s="191" t="e">
        <f aca="false">VLOOKUP('Altri Costi'!J3307,Legenda!$D$1:$F$258,2)</f>
        <v>#N/A</v>
      </c>
      <c r="L3307" s="22"/>
      <c r="M3307" s="22"/>
      <c r="N3307" s="203"/>
      <c r="O3307" s="183"/>
      <c r="P3307" s="22"/>
      <c r="Q3307" s="203"/>
      <c r="R3307" s="183"/>
      <c r="S3307" s="184" t="n">
        <f aca="false">'Piano Finanziario Annuale'!$F$6</f>
        <v>0</v>
      </c>
      <c r="T3307" s="185" t="n">
        <v>0</v>
      </c>
      <c r="U3307" s="186"/>
      <c r="V3307" s="187" t="n">
        <f aca="false">(T3307*U3307)</f>
        <v>0</v>
      </c>
      <c r="W3307" s="185" t="n">
        <v>0</v>
      </c>
      <c r="X3307" s="185" t="n">
        <f aca="false">IF(OR(S3307="sì",S3307="forfettario 190"),SUM(T3307+W3307),SUM(T3307+V3307+W3307))</f>
        <v>0</v>
      </c>
      <c r="Y3307" s="205"/>
      <c r="Z3307" s="205"/>
      <c r="AA3307" s="206"/>
      <c r="AB3307" s="189" t="n">
        <f aca="false">IF(AA3307="SI",X3307,0)</f>
        <v>0</v>
      </c>
      <c r="AC3307" s="207"/>
      <c r="AD3307" s="207"/>
      <c r="AE3307" s="207"/>
      <c r="AF3307" s="207"/>
      <c r="AG3307" s="207"/>
      <c r="AH3307" s="208"/>
    </row>
    <row r="3308" customFormat="false" ht="13.5" hidden="false" customHeight="true" outlineLevel="0" collapsed="false">
      <c r="A3308" s="22" t="n">
        <v>3307</v>
      </c>
      <c r="B3308" s="180"/>
      <c r="C3308" s="22"/>
      <c r="D3308" s="22"/>
      <c r="E3308" s="22"/>
      <c r="F3308" s="22"/>
      <c r="G3308" s="22"/>
      <c r="H3308" s="183"/>
      <c r="I3308" s="183"/>
      <c r="J3308" s="22"/>
      <c r="K3308" s="191" t="e">
        <f aca="false">VLOOKUP('Altri Costi'!J3308,Legenda!$D$1:$F$258,2)</f>
        <v>#N/A</v>
      </c>
      <c r="L3308" s="22"/>
      <c r="M3308" s="22"/>
      <c r="N3308" s="203"/>
      <c r="O3308" s="183"/>
      <c r="P3308" s="22"/>
      <c r="Q3308" s="203"/>
      <c r="R3308" s="183"/>
      <c r="S3308" s="184" t="n">
        <f aca="false">'Piano Finanziario Annuale'!$F$6</f>
        <v>0</v>
      </c>
      <c r="T3308" s="185" t="n">
        <v>0</v>
      </c>
      <c r="U3308" s="186"/>
      <c r="V3308" s="187" t="n">
        <f aca="false">(T3308*U3308)</f>
        <v>0</v>
      </c>
      <c r="W3308" s="185" t="n">
        <v>0</v>
      </c>
      <c r="X3308" s="185" t="n">
        <f aca="false">IF(OR(S3308="sì",S3308="forfettario 190"),SUM(T3308+W3308),SUM(T3308+V3308+W3308))</f>
        <v>0</v>
      </c>
      <c r="Y3308" s="205"/>
      <c r="Z3308" s="205"/>
      <c r="AA3308" s="206"/>
      <c r="AB3308" s="189" t="n">
        <f aca="false">IF(AA3308="SI",X3308,0)</f>
        <v>0</v>
      </c>
      <c r="AC3308" s="207"/>
      <c r="AD3308" s="207"/>
      <c r="AE3308" s="207"/>
      <c r="AF3308" s="207"/>
      <c r="AG3308" s="207"/>
      <c r="AH3308" s="208"/>
    </row>
    <row r="3309" customFormat="false" ht="13.5" hidden="false" customHeight="true" outlineLevel="0" collapsed="false">
      <c r="A3309" s="22" t="n">
        <v>3308</v>
      </c>
      <c r="B3309" s="180"/>
      <c r="C3309" s="22"/>
      <c r="D3309" s="22"/>
      <c r="E3309" s="22"/>
      <c r="F3309" s="22"/>
      <c r="G3309" s="22"/>
      <c r="H3309" s="183"/>
      <c r="I3309" s="183"/>
      <c r="J3309" s="22"/>
      <c r="K3309" s="191" t="e">
        <f aca="false">VLOOKUP('Altri Costi'!J3309,Legenda!$D$1:$F$258,2)</f>
        <v>#N/A</v>
      </c>
      <c r="L3309" s="22"/>
      <c r="M3309" s="22"/>
      <c r="N3309" s="203"/>
      <c r="O3309" s="183"/>
      <c r="P3309" s="22"/>
      <c r="Q3309" s="203"/>
      <c r="R3309" s="183"/>
      <c r="S3309" s="184" t="n">
        <f aca="false">'Piano Finanziario Annuale'!$F$6</f>
        <v>0</v>
      </c>
      <c r="T3309" s="185" t="n">
        <v>0</v>
      </c>
      <c r="U3309" s="186"/>
      <c r="V3309" s="187" t="n">
        <f aca="false">(T3309*U3309)</f>
        <v>0</v>
      </c>
      <c r="W3309" s="185" t="n">
        <v>0</v>
      </c>
      <c r="X3309" s="185" t="n">
        <f aca="false">IF(OR(S3309="sì",S3309="forfettario 190"),SUM(T3309+W3309),SUM(T3309+V3309+W3309))</f>
        <v>0</v>
      </c>
      <c r="Y3309" s="205"/>
      <c r="Z3309" s="205"/>
      <c r="AA3309" s="206"/>
      <c r="AB3309" s="189" t="n">
        <f aca="false">IF(AA3309="SI",X3309,0)</f>
        <v>0</v>
      </c>
      <c r="AC3309" s="207"/>
      <c r="AD3309" s="207"/>
      <c r="AE3309" s="207"/>
      <c r="AF3309" s="207"/>
      <c r="AG3309" s="207"/>
      <c r="AH3309" s="208"/>
    </row>
    <row r="3310" customFormat="false" ht="13.5" hidden="false" customHeight="true" outlineLevel="0" collapsed="false">
      <c r="A3310" s="22" t="n">
        <v>3309</v>
      </c>
      <c r="B3310" s="180"/>
      <c r="C3310" s="22"/>
      <c r="D3310" s="22"/>
      <c r="E3310" s="22"/>
      <c r="F3310" s="22"/>
      <c r="G3310" s="22"/>
      <c r="H3310" s="183"/>
      <c r="I3310" s="183"/>
      <c r="J3310" s="22"/>
      <c r="K3310" s="191" t="e">
        <f aca="false">VLOOKUP('Altri Costi'!J3310,Legenda!$D$1:$F$258,2)</f>
        <v>#N/A</v>
      </c>
      <c r="L3310" s="22"/>
      <c r="M3310" s="22"/>
      <c r="N3310" s="203"/>
      <c r="O3310" s="183"/>
      <c r="P3310" s="22"/>
      <c r="Q3310" s="203"/>
      <c r="R3310" s="183"/>
      <c r="S3310" s="184" t="n">
        <f aca="false">'Piano Finanziario Annuale'!$F$6</f>
        <v>0</v>
      </c>
      <c r="T3310" s="185" t="n">
        <v>0</v>
      </c>
      <c r="U3310" s="186"/>
      <c r="V3310" s="187" t="n">
        <f aca="false">(T3310*U3310)</f>
        <v>0</v>
      </c>
      <c r="W3310" s="185" t="n">
        <v>0</v>
      </c>
      <c r="X3310" s="185" t="n">
        <f aca="false">IF(OR(S3310="sì",S3310="forfettario 190"),SUM(T3310+W3310),SUM(T3310+V3310+W3310))</f>
        <v>0</v>
      </c>
      <c r="Y3310" s="205"/>
      <c r="Z3310" s="205"/>
      <c r="AA3310" s="206"/>
      <c r="AB3310" s="189" t="n">
        <f aca="false">IF(AA3310="SI",X3310,0)</f>
        <v>0</v>
      </c>
      <c r="AC3310" s="207"/>
      <c r="AD3310" s="207"/>
      <c r="AE3310" s="207"/>
      <c r="AF3310" s="207"/>
      <c r="AG3310" s="207"/>
      <c r="AH3310" s="208"/>
    </row>
    <row r="3311" customFormat="false" ht="13.5" hidden="false" customHeight="true" outlineLevel="0" collapsed="false">
      <c r="A3311" s="22" t="n">
        <v>3310</v>
      </c>
      <c r="B3311" s="180"/>
      <c r="C3311" s="22"/>
      <c r="D3311" s="22"/>
      <c r="E3311" s="22"/>
      <c r="F3311" s="22"/>
      <c r="G3311" s="22"/>
      <c r="H3311" s="183"/>
      <c r="I3311" s="183"/>
      <c r="J3311" s="22"/>
      <c r="K3311" s="191" t="e">
        <f aca="false">VLOOKUP('Altri Costi'!J3311,Legenda!$D$1:$F$258,2)</f>
        <v>#N/A</v>
      </c>
      <c r="L3311" s="22"/>
      <c r="M3311" s="22"/>
      <c r="N3311" s="203"/>
      <c r="O3311" s="183"/>
      <c r="P3311" s="22"/>
      <c r="Q3311" s="203"/>
      <c r="R3311" s="183"/>
      <c r="S3311" s="184" t="n">
        <f aca="false">'Piano Finanziario Annuale'!$F$6</f>
        <v>0</v>
      </c>
      <c r="T3311" s="185" t="n">
        <v>0</v>
      </c>
      <c r="U3311" s="186"/>
      <c r="V3311" s="187" t="n">
        <f aca="false">(T3311*U3311)</f>
        <v>0</v>
      </c>
      <c r="W3311" s="185" t="n">
        <v>0</v>
      </c>
      <c r="X3311" s="185" t="n">
        <f aca="false">IF(OR(S3311="sì",S3311="forfettario 190"),SUM(T3311+W3311),SUM(T3311+V3311+W3311))</f>
        <v>0</v>
      </c>
      <c r="Y3311" s="205"/>
      <c r="Z3311" s="205"/>
      <c r="AA3311" s="206"/>
      <c r="AB3311" s="189" t="n">
        <f aca="false">IF(AA3311="SI",X3311,0)</f>
        <v>0</v>
      </c>
      <c r="AC3311" s="207"/>
      <c r="AD3311" s="207"/>
      <c r="AE3311" s="207"/>
      <c r="AF3311" s="207"/>
      <c r="AG3311" s="207"/>
      <c r="AH3311" s="208"/>
    </row>
    <row r="3312" customFormat="false" ht="13.5" hidden="false" customHeight="true" outlineLevel="0" collapsed="false">
      <c r="A3312" s="22" t="n">
        <v>3311</v>
      </c>
      <c r="B3312" s="180"/>
      <c r="C3312" s="22"/>
      <c r="D3312" s="22"/>
      <c r="E3312" s="22"/>
      <c r="F3312" s="22"/>
      <c r="G3312" s="22"/>
      <c r="H3312" s="183"/>
      <c r="I3312" s="183"/>
      <c r="J3312" s="22"/>
      <c r="K3312" s="191" t="e">
        <f aca="false">VLOOKUP('Altri Costi'!J3312,Legenda!$D$1:$F$258,2)</f>
        <v>#N/A</v>
      </c>
      <c r="L3312" s="22"/>
      <c r="M3312" s="22"/>
      <c r="N3312" s="203"/>
      <c r="O3312" s="183"/>
      <c r="P3312" s="22"/>
      <c r="Q3312" s="203"/>
      <c r="R3312" s="183"/>
      <c r="S3312" s="184" t="n">
        <f aca="false">'Piano Finanziario Annuale'!$F$6</f>
        <v>0</v>
      </c>
      <c r="T3312" s="185" t="n">
        <v>0</v>
      </c>
      <c r="U3312" s="186"/>
      <c r="V3312" s="187" t="n">
        <f aca="false">(T3312*U3312)</f>
        <v>0</v>
      </c>
      <c r="W3312" s="185" t="n">
        <v>0</v>
      </c>
      <c r="X3312" s="185" t="n">
        <f aca="false">IF(OR(S3312="sì",S3312="forfettario 190"),SUM(T3312+W3312),SUM(T3312+V3312+W3312))</f>
        <v>0</v>
      </c>
      <c r="Y3312" s="205"/>
      <c r="Z3312" s="205"/>
      <c r="AA3312" s="206"/>
      <c r="AB3312" s="189" t="n">
        <f aca="false">IF(AA3312="SI",X3312,0)</f>
        <v>0</v>
      </c>
      <c r="AC3312" s="207"/>
      <c r="AD3312" s="207"/>
      <c r="AE3312" s="207"/>
      <c r="AF3312" s="207"/>
      <c r="AG3312" s="207"/>
      <c r="AH3312" s="208"/>
    </row>
    <row r="3313" customFormat="false" ht="13.5" hidden="false" customHeight="true" outlineLevel="0" collapsed="false">
      <c r="A3313" s="22" t="n">
        <v>3312</v>
      </c>
      <c r="B3313" s="180"/>
      <c r="C3313" s="22"/>
      <c r="D3313" s="22"/>
      <c r="E3313" s="22"/>
      <c r="F3313" s="22"/>
      <c r="G3313" s="22"/>
      <c r="H3313" s="183"/>
      <c r="I3313" s="183"/>
      <c r="J3313" s="22"/>
      <c r="K3313" s="191" t="e">
        <f aca="false">VLOOKUP('Altri Costi'!J3313,Legenda!$D$1:$F$258,2)</f>
        <v>#N/A</v>
      </c>
      <c r="L3313" s="22"/>
      <c r="M3313" s="22"/>
      <c r="N3313" s="203"/>
      <c r="O3313" s="183"/>
      <c r="P3313" s="22"/>
      <c r="Q3313" s="203"/>
      <c r="R3313" s="183"/>
      <c r="S3313" s="184" t="n">
        <f aca="false">'Piano Finanziario Annuale'!$F$6</f>
        <v>0</v>
      </c>
      <c r="T3313" s="185" t="n">
        <v>0</v>
      </c>
      <c r="U3313" s="186"/>
      <c r="V3313" s="187" t="n">
        <f aca="false">(T3313*U3313)</f>
        <v>0</v>
      </c>
      <c r="W3313" s="185" t="n">
        <v>0</v>
      </c>
      <c r="X3313" s="185" t="n">
        <f aca="false">IF(OR(S3313="sì",S3313="forfettario 190"),SUM(T3313+W3313),SUM(T3313+V3313+W3313))</f>
        <v>0</v>
      </c>
      <c r="Y3313" s="205"/>
      <c r="Z3313" s="205"/>
      <c r="AA3313" s="206"/>
      <c r="AB3313" s="189" t="n">
        <f aca="false">IF(AA3313="SI",X3313,0)</f>
        <v>0</v>
      </c>
      <c r="AC3313" s="207"/>
      <c r="AD3313" s="207"/>
      <c r="AE3313" s="207"/>
      <c r="AF3313" s="207"/>
      <c r="AG3313" s="207"/>
      <c r="AH3313" s="208"/>
    </row>
    <row r="3314" customFormat="false" ht="13.5" hidden="false" customHeight="true" outlineLevel="0" collapsed="false">
      <c r="A3314" s="22" t="n">
        <v>3313</v>
      </c>
      <c r="B3314" s="180"/>
      <c r="C3314" s="22"/>
      <c r="D3314" s="22"/>
      <c r="E3314" s="22"/>
      <c r="F3314" s="22"/>
      <c r="G3314" s="22"/>
      <c r="H3314" s="183"/>
      <c r="I3314" s="183"/>
      <c r="J3314" s="22"/>
      <c r="K3314" s="191" t="e">
        <f aca="false">VLOOKUP('Altri Costi'!J3314,Legenda!$D$1:$F$258,2)</f>
        <v>#N/A</v>
      </c>
      <c r="L3314" s="22"/>
      <c r="M3314" s="22"/>
      <c r="N3314" s="203"/>
      <c r="O3314" s="183"/>
      <c r="P3314" s="22"/>
      <c r="Q3314" s="203"/>
      <c r="R3314" s="183"/>
      <c r="S3314" s="184" t="n">
        <f aca="false">'Piano Finanziario Annuale'!$F$6</f>
        <v>0</v>
      </c>
      <c r="T3314" s="185" t="n">
        <v>0</v>
      </c>
      <c r="U3314" s="186"/>
      <c r="V3314" s="187" t="n">
        <f aca="false">(T3314*U3314)</f>
        <v>0</v>
      </c>
      <c r="W3314" s="185" t="n">
        <v>0</v>
      </c>
      <c r="X3314" s="185" t="n">
        <f aca="false">IF(OR(S3314="sì",S3314="forfettario 190"),SUM(T3314+W3314),SUM(T3314+V3314+W3314))</f>
        <v>0</v>
      </c>
      <c r="Y3314" s="205"/>
      <c r="Z3314" s="205"/>
      <c r="AA3314" s="206"/>
      <c r="AB3314" s="189" t="n">
        <f aca="false">IF(AA3314="SI",X3314,0)</f>
        <v>0</v>
      </c>
      <c r="AC3314" s="207"/>
      <c r="AD3314" s="207"/>
      <c r="AE3314" s="207"/>
      <c r="AF3314" s="207"/>
      <c r="AG3314" s="207"/>
      <c r="AH3314" s="208"/>
    </row>
    <row r="3315" customFormat="false" ht="13.5" hidden="false" customHeight="true" outlineLevel="0" collapsed="false">
      <c r="A3315" s="22" t="n">
        <v>3314</v>
      </c>
      <c r="B3315" s="180"/>
      <c r="C3315" s="22"/>
      <c r="D3315" s="22"/>
      <c r="E3315" s="22"/>
      <c r="F3315" s="22"/>
      <c r="G3315" s="22"/>
      <c r="H3315" s="183"/>
      <c r="I3315" s="183"/>
      <c r="J3315" s="22"/>
      <c r="K3315" s="191" t="e">
        <f aca="false">VLOOKUP('Altri Costi'!J3315,Legenda!$D$1:$F$258,2)</f>
        <v>#N/A</v>
      </c>
      <c r="L3315" s="22"/>
      <c r="M3315" s="22"/>
      <c r="N3315" s="203"/>
      <c r="O3315" s="183"/>
      <c r="P3315" s="22"/>
      <c r="Q3315" s="203"/>
      <c r="R3315" s="183"/>
      <c r="S3315" s="184" t="n">
        <f aca="false">'Piano Finanziario Annuale'!$F$6</f>
        <v>0</v>
      </c>
      <c r="T3315" s="185" t="n">
        <v>0</v>
      </c>
      <c r="U3315" s="186"/>
      <c r="V3315" s="187" t="n">
        <f aca="false">(T3315*U3315)</f>
        <v>0</v>
      </c>
      <c r="W3315" s="185" t="n">
        <v>0</v>
      </c>
      <c r="X3315" s="185" t="n">
        <f aca="false">IF(OR(S3315="sì",S3315="forfettario 190"),SUM(T3315+W3315),SUM(T3315+V3315+W3315))</f>
        <v>0</v>
      </c>
      <c r="Y3315" s="205"/>
      <c r="Z3315" s="205"/>
      <c r="AA3315" s="206"/>
      <c r="AB3315" s="189" t="n">
        <f aca="false">IF(AA3315="SI",X3315,0)</f>
        <v>0</v>
      </c>
      <c r="AC3315" s="207"/>
      <c r="AD3315" s="207"/>
      <c r="AE3315" s="207"/>
      <c r="AF3315" s="207"/>
      <c r="AG3315" s="207"/>
      <c r="AH3315" s="208"/>
    </row>
    <row r="3316" customFormat="false" ht="13.5" hidden="false" customHeight="true" outlineLevel="0" collapsed="false">
      <c r="A3316" s="22" t="n">
        <v>3315</v>
      </c>
      <c r="B3316" s="180"/>
      <c r="C3316" s="22"/>
      <c r="D3316" s="22"/>
      <c r="E3316" s="22"/>
      <c r="F3316" s="22"/>
      <c r="G3316" s="22"/>
      <c r="H3316" s="183"/>
      <c r="I3316" s="183"/>
      <c r="J3316" s="22"/>
      <c r="K3316" s="191" t="e">
        <f aca="false">VLOOKUP('Altri Costi'!J3316,Legenda!$D$1:$F$258,2)</f>
        <v>#N/A</v>
      </c>
      <c r="L3316" s="22"/>
      <c r="M3316" s="22"/>
      <c r="N3316" s="203"/>
      <c r="O3316" s="183"/>
      <c r="P3316" s="22"/>
      <c r="Q3316" s="203"/>
      <c r="R3316" s="183"/>
      <c r="S3316" s="184" t="n">
        <f aca="false">'Piano Finanziario Annuale'!$F$6</f>
        <v>0</v>
      </c>
      <c r="T3316" s="185" t="n">
        <v>0</v>
      </c>
      <c r="U3316" s="186"/>
      <c r="V3316" s="187" t="n">
        <f aca="false">(T3316*U3316)</f>
        <v>0</v>
      </c>
      <c r="W3316" s="185" t="n">
        <v>0</v>
      </c>
      <c r="X3316" s="185" t="n">
        <f aca="false">IF(OR(S3316="sì",S3316="forfettario 190"),SUM(T3316+W3316),SUM(T3316+V3316+W3316))</f>
        <v>0</v>
      </c>
      <c r="Y3316" s="205"/>
      <c r="Z3316" s="205"/>
      <c r="AA3316" s="206"/>
      <c r="AB3316" s="189" t="n">
        <f aca="false">IF(AA3316="SI",X3316,0)</f>
        <v>0</v>
      </c>
      <c r="AC3316" s="207"/>
      <c r="AD3316" s="207"/>
      <c r="AE3316" s="207"/>
      <c r="AF3316" s="207"/>
      <c r="AG3316" s="207"/>
      <c r="AH3316" s="208"/>
    </row>
    <row r="3317" customFormat="false" ht="13.5" hidden="false" customHeight="true" outlineLevel="0" collapsed="false">
      <c r="A3317" s="22" t="n">
        <v>3316</v>
      </c>
      <c r="B3317" s="180"/>
      <c r="C3317" s="22"/>
      <c r="D3317" s="22"/>
      <c r="E3317" s="22"/>
      <c r="F3317" s="22"/>
      <c r="G3317" s="22"/>
      <c r="H3317" s="183"/>
      <c r="I3317" s="183"/>
      <c r="J3317" s="22"/>
      <c r="K3317" s="191" t="e">
        <f aca="false">VLOOKUP('Altri Costi'!J3317,Legenda!$D$1:$F$258,2)</f>
        <v>#N/A</v>
      </c>
      <c r="L3317" s="22"/>
      <c r="M3317" s="22"/>
      <c r="N3317" s="203"/>
      <c r="O3317" s="183"/>
      <c r="P3317" s="22"/>
      <c r="Q3317" s="203"/>
      <c r="R3317" s="183"/>
      <c r="S3317" s="184" t="n">
        <f aca="false">'Piano Finanziario Annuale'!$F$6</f>
        <v>0</v>
      </c>
      <c r="T3317" s="185" t="n">
        <v>0</v>
      </c>
      <c r="U3317" s="186"/>
      <c r="V3317" s="187" t="n">
        <f aca="false">(T3317*U3317)</f>
        <v>0</v>
      </c>
      <c r="W3317" s="185" t="n">
        <v>0</v>
      </c>
      <c r="X3317" s="185" t="n">
        <f aca="false">IF(OR(S3317="sì",S3317="forfettario 190"),SUM(T3317+W3317),SUM(T3317+V3317+W3317))</f>
        <v>0</v>
      </c>
      <c r="Y3317" s="205"/>
      <c r="Z3317" s="205"/>
      <c r="AA3317" s="206"/>
      <c r="AB3317" s="189" t="n">
        <f aca="false">IF(AA3317="SI",X3317,0)</f>
        <v>0</v>
      </c>
      <c r="AC3317" s="207"/>
      <c r="AD3317" s="207"/>
      <c r="AE3317" s="207"/>
      <c r="AF3317" s="207"/>
      <c r="AG3317" s="207"/>
      <c r="AH3317" s="208"/>
    </row>
    <row r="3318" customFormat="false" ht="13.5" hidden="false" customHeight="true" outlineLevel="0" collapsed="false">
      <c r="A3318" s="22" t="n">
        <v>3317</v>
      </c>
      <c r="B3318" s="180"/>
      <c r="C3318" s="22"/>
      <c r="D3318" s="22"/>
      <c r="E3318" s="22"/>
      <c r="F3318" s="22"/>
      <c r="G3318" s="22"/>
      <c r="H3318" s="183"/>
      <c r="I3318" s="183"/>
      <c r="J3318" s="22"/>
      <c r="K3318" s="191" t="e">
        <f aca="false">VLOOKUP('Altri Costi'!J3318,Legenda!$D$1:$F$258,2)</f>
        <v>#N/A</v>
      </c>
      <c r="L3318" s="22"/>
      <c r="M3318" s="22"/>
      <c r="N3318" s="203"/>
      <c r="O3318" s="183"/>
      <c r="P3318" s="22"/>
      <c r="Q3318" s="203"/>
      <c r="R3318" s="183"/>
      <c r="S3318" s="184" t="n">
        <f aca="false">'Piano Finanziario Annuale'!$F$6</f>
        <v>0</v>
      </c>
      <c r="T3318" s="185" t="n">
        <v>0</v>
      </c>
      <c r="U3318" s="186"/>
      <c r="V3318" s="187" t="n">
        <f aca="false">(T3318*U3318)</f>
        <v>0</v>
      </c>
      <c r="W3318" s="185" t="n">
        <v>0</v>
      </c>
      <c r="X3318" s="185" t="n">
        <f aca="false">IF(OR(S3318="sì",S3318="forfettario 190"),SUM(T3318+W3318),SUM(T3318+V3318+W3318))</f>
        <v>0</v>
      </c>
      <c r="Y3318" s="205"/>
      <c r="Z3318" s="205"/>
      <c r="AA3318" s="206"/>
      <c r="AB3318" s="189" t="n">
        <f aca="false">IF(AA3318="SI",X3318,0)</f>
        <v>0</v>
      </c>
      <c r="AC3318" s="207"/>
      <c r="AD3318" s="207"/>
      <c r="AE3318" s="207"/>
      <c r="AF3318" s="207"/>
      <c r="AG3318" s="207"/>
      <c r="AH3318" s="208"/>
    </row>
    <row r="3319" customFormat="false" ht="13.5" hidden="false" customHeight="true" outlineLevel="0" collapsed="false">
      <c r="A3319" s="22" t="n">
        <v>3318</v>
      </c>
      <c r="B3319" s="180"/>
      <c r="C3319" s="22"/>
      <c r="D3319" s="22"/>
      <c r="E3319" s="22"/>
      <c r="F3319" s="22"/>
      <c r="G3319" s="22"/>
      <c r="H3319" s="183"/>
      <c r="I3319" s="183"/>
      <c r="J3319" s="22"/>
      <c r="K3319" s="191" t="e">
        <f aca="false">VLOOKUP('Altri Costi'!J3319,Legenda!$D$1:$F$258,2)</f>
        <v>#N/A</v>
      </c>
      <c r="L3319" s="22"/>
      <c r="M3319" s="22"/>
      <c r="N3319" s="203"/>
      <c r="O3319" s="183"/>
      <c r="P3319" s="22"/>
      <c r="Q3319" s="203"/>
      <c r="R3319" s="183"/>
      <c r="S3319" s="184" t="n">
        <f aca="false">'Piano Finanziario Annuale'!$F$6</f>
        <v>0</v>
      </c>
      <c r="T3319" s="185" t="n">
        <v>0</v>
      </c>
      <c r="U3319" s="186"/>
      <c r="V3319" s="187" t="n">
        <f aca="false">(T3319*U3319)</f>
        <v>0</v>
      </c>
      <c r="W3319" s="185" t="n">
        <v>0</v>
      </c>
      <c r="X3319" s="185" t="n">
        <f aca="false">IF(OR(S3319="sì",S3319="forfettario 190"),SUM(T3319+W3319),SUM(T3319+V3319+W3319))</f>
        <v>0</v>
      </c>
      <c r="Y3319" s="205"/>
      <c r="Z3319" s="205"/>
      <c r="AA3319" s="206"/>
      <c r="AB3319" s="189" t="n">
        <f aca="false">IF(AA3319="SI",X3319,0)</f>
        <v>0</v>
      </c>
      <c r="AC3319" s="207"/>
      <c r="AD3319" s="207"/>
      <c r="AE3319" s="207"/>
      <c r="AF3319" s="207"/>
      <c r="AG3319" s="207"/>
      <c r="AH3319" s="208"/>
    </row>
    <row r="3320" customFormat="false" ht="13.5" hidden="false" customHeight="true" outlineLevel="0" collapsed="false">
      <c r="A3320" s="22" t="n">
        <v>3319</v>
      </c>
      <c r="B3320" s="180"/>
      <c r="C3320" s="22"/>
      <c r="D3320" s="22"/>
      <c r="E3320" s="22"/>
      <c r="F3320" s="22"/>
      <c r="G3320" s="22"/>
      <c r="H3320" s="183"/>
      <c r="I3320" s="183"/>
      <c r="J3320" s="22"/>
      <c r="K3320" s="191" t="e">
        <f aca="false">VLOOKUP('Altri Costi'!J3320,Legenda!$D$1:$F$258,2)</f>
        <v>#N/A</v>
      </c>
      <c r="L3320" s="22"/>
      <c r="M3320" s="22"/>
      <c r="N3320" s="203"/>
      <c r="O3320" s="183"/>
      <c r="P3320" s="22"/>
      <c r="Q3320" s="203"/>
      <c r="R3320" s="183"/>
      <c r="S3320" s="184" t="n">
        <f aca="false">'Piano Finanziario Annuale'!$F$6</f>
        <v>0</v>
      </c>
      <c r="T3320" s="185" t="n">
        <v>0</v>
      </c>
      <c r="U3320" s="186"/>
      <c r="V3320" s="187" t="n">
        <f aca="false">(T3320*U3320)</f>
        <v>0</v>
      </c>
      <c r="W3320" s="185" t="n">
        <v>0</v>
      </c>
      <c r="X3320" s="185" t="n">
        <f aca="false">IF(OR(S3320="sì",S3320="forfettario 190"),SUM(T3320+W3320),SUM(T3320+V3320+W3320))</f>
        <v>0</v>
      </c>
      <c r="Y3320" s="205"/>
      <c r="Z3320" s="205"/>
      <c r="AA3320" s="206"/>
      <c r="AB3320" s="189" t="n">
        <f aca="false">IF(AA3320="SI",X3320,0)</f>
        <v>0</v>
      </c>
      <c r="AC3320" s="207"/>
      <c r="AD3320" s="207"/>
      <c r="AE3320" s="207"/>
      <c r="AF3320" s="207"/>
      <c r="AG3320" s="207"/>
      <c r="AH3320" s="208"/>
    </row>
    <row r="3321" customFormat="false" ht="13.5" hidden="false" customHeight="true" outlineLevel="0" collapsed="false">
      <c r="A3321" s="22" t="n">
        <v>3320</v>
      </c>
      <c r="B3321" s="180"/>
      <c r="C3321" s="22"/>
      <c r="D3321" s="22"/>
      <c r="E3321" s="22"/>
      <c r="F3321" s="22"/>
      <c r="G3321" s="22"/>
      <c r="H3321" s="183"/>
      <c r="I3321" s="183"/>
      <c r="J3321" s="22"/>
      <c r="K3321" s="191" t="e">
        <f aca="false">VLOOKUP('Altri Costi'!J3321,Legenda!$D$1:$F$258,2)</f>
        <v>#N/A</v>
      </c>
      <c r="L3321" s="22"/>
      <c r="M3321" s="22"/>
      <c r="N3321" s="203"/>
      <c r="O3321" s="183"/>
      <c r="P3321" s="22"/>
      <c r="Q3321" s="203"/>
      <c r="R3321" s="183"/>
      <c r="S3321" s="184" t="n">
        <f aca="false">'Piano Finanziario Annuale'!$F$6</f>
        <v>0</v>
      </c>
      <c r="T3321" s="185" t="n">
        <v>0</v>
      </c>
      <c r="U3321" s="186"/>
      <c r="V3321" s="187" t="n">
        <f aca="false">(T3321*U3321)</f>
        <v>0</v>
      </c>
      <c r="W3321" s="185" t="n">
        <v>0</v>
      </c>
      <c r="X3321" s="185" t="n">
        <f aca="false">IF(OR(S3321="sì",S3321="forfettario 190"),SUM(T3321+W3321),SUM(T3321+V3321+W3321))</f>
        <v>0</v>
      </c>
      <c r="Y3321" s="205"/>
      <c r="Z3321" s="205"/>
      <c r="AA3321" s="206"/>
      <c r="AB3321" s="189" t="n">
        <f aca="false">IF(AA3321="SI",X3321,0)</f>
        <v>0</v>
      </c>
      <c r="AC3321" s="207"/>
      <c r="AD3321" s="207"/>
      <c r="AE3321" s="207"/>
      <c r="AF3321" s="207"/>
      <c r="AG3321" s="207"/>
      <c r="AH3321" s="208"/>
    </row>
    <row r="3322" customFormat="false" ht="13.5" hidden="false" customHeight="true" outlineLevel="0" collapsed="false">
      <c r="A3322" s="22" t="n">
        <v>3321</v>
      </c>
      <c r="B3322" s="180"/>
      <c r="C3322" s="22"/>
      <c r="D3322" s="22"/>
      <c r="E3322" s="22"/>
      <c r="F3322" s="22"/>
      <c r="G3322" s="22"/>
      <c r="H3322" s="183"/>
      <c r="I3322" s="183"/>
      <c r="J3322" s="22"/>
      <c r="K3322" s="191" t="e">
        <f aca="false">VLOOKUP('Altri Costi'!J3322,Legenda!$D$1:$F$258,2)</f>
        <v>#N/A</v>
      </c>
      <c r="L3322" s="22"/>
      <c r="M3322" s="22"/>
      <c r="N3322" s="203"/>
      <c r="O3322" s="183"/>
      <c r="P3322" s="22"/>
      <c r="Q3322" s="203"/>
      <c r="R3322" s="183"/>
      <c r="S3322" s="184" t="n">
        <f aca="false">'Piano Finanziario Annuale'!$F$6</f>
        <v>0</v>
      </c>
      <c r="T3322" s="185" t="n">
        <v>0</v>
      </c>
      <c r="U3322" s="186"/>
      <c r="V3322" s="187" t="n">
        <f aca="false">(T3322*U3322)</f>
        <v>0</v>
      </c>
      <c r="W3322" s="185" t="n">
        <v>0</v>
      </c>
      <c r="X3322" s="185" t="n">
        <f aca="false">IF(OR(S3322="sì",S3322="forfettario 190"),SUM(T3322+W3322),SUM(T3322+V3322+W3322))</f>
        <v>0</v>
      </c>
      <c r="Y3322" s="205"/>
      <c r="Z3322" s="205"/>
      <c r="AA3322" s="206"/>
      <c r="AB3322" s="189" t="n">
        <f aca="false">IF(AA3322="SI",X3322,0)</f>
        <v>0</v>
      </c>
      <c r="AC3322" s="207"/>
      <c r="AD3322" s="207"/>
      <c r="AE3322" s="207"/>
      <c r="AF3322" s="207"/>
      <c r="AG3322" s="207"/>
      <c r="AH3322" s="208"/>
    </row>
    <row r="3323" customFormat="false" ht="13.5" hidden="false" customHeight="true" outlineLevel="0" collapsed="false">
      <c r="A3323" s="22" t="n">
        <v>3322</v>
      </c>
      <c r="B3323" s="180"/>
      <c r="C3323" s="22"/>
      <c r="D3323" s="22"/>
      <c r="E3323" s="22"/>
      <c r="F3323" s="22"/>
      <c r="G3323" s="22"/>
      <c r="H3323" s="183"/>
      <c r="I3323" s="183"/>
      <c r="J3323" s="22"/>
      <c r="K3323" s="191" t="e">
        <f aca="false">VLOOKUP('Altri Costi'!J3323,Legenda!$D$1:$F$258,2)</f>
        <v>#N/A</v>
      </c>
      <c r="L3323" s="22"/>
      <c r="M3323" s="22"/>
      <c r="N3323" s="203"/>
      <c r="O3323" s="183"/>
      <c r="P3323" s="22"/>
      <c r="Q3323" s="203"/>
      <c r="R3323" s="183"/>
      <c r="S3323" s="184" t="n">
        <f aca="false">'Piano Finanziario Annuale'!$F$6</f>
        <v>0</v>
      </c>
      <c r="T3323" s="185" t="n">
        <v>0</v>
      </c>
      <c r="U3323" s="186"/>
      <c r="V3323" s="187" t="n">
        <f aca="false">(T3323*U3323)</f>
        <v>0</v>
      </c>
      <c r="W3323" s="185" t="n">
        <v>0</v>
      </c>
      <c r="X3323" s="185" t="n">
        <f aca="false">IF(OR(S3323="sì",S3323="forfettario 190"),SUM(T3323+W3323),SUM(T3323+V3323+W3323))</f>
        <v>0</v>
      </c>
      <c r="Y3323" s="205"/>
      <c r="Z3323" s="205"/>
      <c r="AA3323" s="206"/>
      <c r="AB3323" s="189" t="n">
        <f aca="false">IF(AA3323="SI",X3323,0)</f>
        <v>0</v>
      </c>
      <c r="AC3323" s="207"/>
      <c r="AD3323" s="207"/>
      <c r="AE3323" s="207"/>
      <c r="AF3323" s="207"/>
      <c r="AG3323" s="207"/>
      <c r="AH3323" s="208"/>
    </row>
    <row r="3324" customFormat="false" ht="13.5" hidden="false" customHeight="true" outlineLevel="0" collapsed="false">
      <c r="A3324" s="22" t="n">
        <v>3323</v>
      </c>
      <c r="B3324" s="180"/>
      <c r="C3324" s="22"/>
      <c r="D3324" s="22"/>
      <c r="E3324" s="22"/>
      <c r="F3324" s="22"/>
      <c r="G3324" s="22"/>
      <c r="H3324" s="183"/>
      <c r="I3324" s="183"/>
      <c r="J3324" s="22"/>
      <c r="K3324" s="191" t="e">
        <f aca="false">VLOOKUP('Altri Costi'!J3324,Legenda!$D$1:$F$258,2)</f>
        <v>#N/A</v>
      </c>
      <c r="L3324" s="22"/>
      <c r="M3324" s="22"/>
      <c r="N3324" s="203"/>
      <c r="O3324" s="183"/>
      <c r="P3324" s="22"/>
      <c r="Q3324" s="203"/>
      <c r="R3324" s="183"/>
      <c r="S3324" s="184" t="n">
        <f aca="false">'Piano Finanziario Annuale'!$F$6</f>
        <v>0</v>
      </c>
      <c r="T3324" s="185" t="n">
        <v>0</v>
      </c>
      <c r="U3324" s="186"/>
      <c r="V3324" s="187" t="n">
        <f aca="false">(T3324*U3324)</f>
        <v>0</v>
      </c>
      <c r="W3324" s="185" t="n">
        <v>0</v>
      </c>
      <c r="X3324" s="185" t="n">
        <f aca="false">IF(OR(S3324="sì",S3324="forfettario 190"),SUM(T3324+W3324),SUM(T3324+V3324+W3324))</f>
        <v>0</v>
      </c>
      <c r="Y3324" s="205"/>
      <c r="Z3324" s="205"/>
      <c r="AA3324" s="206"/>
      <c r="AB3324" s="189" t="n">
        <f aca="false">IF(AA3324="SI",X3324,0)</f>
        <v>0</v>
      </c>
      <c r="AC3324" s="207"/>
      <c r="AD3324" s="207"/>
      <c r="AE3324" s="207"/>
      <c r="AF3324" s="207"/>
      <c r="AG3324" s="207"/>
      <c r="AH3324" s="208"/>
    </row>
    <row r="3325" customFormat="false" ht="13.5" hidden="false" customHeight="true" outlineLevel="0" collapsed="false">
      <c r="A3325" s="22" t="n">
        <v>3324</v>
      </c>
      <c r="B3325" s="180"/>
      <c r="C3325" s="22"/>
      <c r="D3325" s="22"/>
      <c r="E3325" s="22"/>
      <c r="F3325" s="22"/>
      <c r="G3325" s="22"/>
      <c r="H3325" s="183"/>
      <c r="I3325" s="183"/>
      <c r="J3325" s="22"/>
      <c r="K3325" s="191" t="e">
        <f aca="false">VLOOKUP('Altri Costi'!J3325,Legenda!$D$1:$F$258,2)</f>
        <v>#N/A</v>
      </c>
      <c r="L3325" s="22"/>
      <c r="M3325" s="22"/>
      <c r="N3325" s="203"/>
      <c r="O3325" s="183"/>
      <c r="P3325" s="22"/>
      <c r="Q3325" s="203"/>
      <c r="R3325" s="183"/>
      <c r="S3325" s="184" t="n">
        <f aca="false">'Piano Finanziario Annuale'!$F$6</f>
        <v>0</v>
      </c>
      <c r="T3325" s="185" t="n">
        <v>0</v>
      </c>
      <c r="U3325" s="186"/>
      <c r="V3325" s="187" t="n">
        <f aca="false">(T3325*U3325)</f>
        <v>0</v>
      </c>
      <c r="W3325" s="185" t="n">
        <v>0</v>
      </c>
      <c r="X3325" s="185" t="n">
        <f aca="false">IF(OR(S3325="sì",S3325="forfettario 190"),SUM(T3325+W3325),SUM(T3325+V3325+W3325))</f>
        <v>0</v>
      </c>
      <c r="Y3325" s="205"/>
      <c r="Z3325" s="205"/>
      <c r="AA3325" s="206"/>
      <c r="AB3325" s="189" t="n">
        <f aca="false">IF(AA3325="SI",X3325,0)</f>
        <v>0</v>
      </c>
      <c r="AC3325" s="207"/>
      <c r="AD3325" s="207"/>
      <c r="AE3325" s="207"/>
      <c r="AF3325" s="207"/>
      <c r="AG3325" s="207"/>
      <c r="AH3325" s="208"/>
    </row>
    <row r="3326" customFormat="false" ht="13.5" hidden="false" customHeight="true" outlineLevel="0" collapsed="false">
      <c r="A3326" s="22" t="n">
        <v>3325</v>
      </c>
      <c r="B3326" s="180"/>
      <c r="C3326" s="22"/>
      <c r="D3326" s="22"/>
      <c r="E3326" s="22"/>
      <c r="F3326" s="22"/>
      <c r="G3326" s="22"/>
      <c r="H3326" s="183"/>
      <c r="I3326" s="183"/>
      <c r="J3326" s="22"/>
      <c r="K3326" s="191" t="e">
        <f aca="false">VLOOKUP('Altri Costi'!J3326,Legenda!$D$1:$F$258,2)</f>
        <v>#N/A</v>
      </c>
      <c r="L3326" s="22"/>
      <c r="M3326" s="22"/>
      <c r="N3326" s="203"/>
      <c r="O3326" s="183"/>
      <c r="P3326" s="22"/>
      <c r="Q3326" s="203"/>
      <c r="R3326" s="183"/>
      <c r="S3326" s="184" t="n">
        <f aca="false">'Piano Finanziario Annuale'!$F$6</f>
        <v>0</v>
      </c>
      <c r="T3326" s="185" t="n">
        <v>0</v>
      </c>
      <c r="U3326" s="186"/>
      <c r="V3326" s="187" t="n">
        <f aca="false">(T3326*U3326)</f>
        <v>0</v>
      </c>
      <c r="W3326" s="185" t="n">
        <v>0</v>
      </c>
      <c r="X3326" s="185" t="n">
        <f aca="false">IF(OR(S3326="sì",S3326="forfettario 190"),SUM(T3326+W3326),SUM(T3326+V3326+W3326))</f>
        <v>0</v>
      </c>
      <c r="Y3326" s="205"/>
      <c r="Z3326" s="205"/>
      <c r="AA3326" s="206"/>
      <c r="AB3326" s="189" t="n">
        <f aca="false">IF(AA3326="SI",X3326,0)</f>
        <v>0</v>
      </c>
      <c r="AC3326" s="207"/>
      <c r="AD3326" s="207"/>
      <c r="AE3326" s="207"/>
      <c r="AF3326" s="207"/>
      <c r="AG3326" s="207"/>
      <c r="AH3326" s="208"/>
    </row>
    <row r="3327" customFormat="false" ht="13.5" hidden="false" customHeight="true" outlineLevel="0" collapsed="false">
      <c r="A3327" s="22" t="n">
        <v>3326</v>
      </c>
      <c r="B3327" s="180"/>
      <c r="C3327" s="22"/>
      <c r="D3327" s="22"/>
      <c r="E3327" s="22"/>
      <c r="F3327" s="22"/>
      <c r="G3327" s="22"/>
      <c r="H3327" s="183"/>
      <c r="I3327" s="183"/>
      <c r="J3327" s="22"/>
      <c r="K3327" s="191" t="e">
        <f aca="false">VLOOKUP('Altri Costi'!J3327,Legenda!$D$1:$F$258,2)</f>
        <v>#N/A</v>
      </c>
      <c r="L3327" s="22"/>
      <c r="M3327" s="22"/>
      <c r="N3327" s="203"/>
      <c r="O3327" s="183"/>
      <c r="P3327" s="22"/>
      <c r="Q3327" s="203"/>
      <c r="R3327" s="183"/>
      <c r="S3327" s="184" t="n">
        <f aca="false">'Piano Finanziario Annuale'!$F$6</f>
        <v>0</v>
      </c>
      <c r="T3327" s="185" t="n">
        <v>0</v>
      </c>
      <c r="U3327" s="186"/>
      <c r="V3327" s="187" t="n">
        <f aca="false">(T3327*U3327)</f>
        <v>0</v>
      </c>
      <c r="W3327" s="185" t="n">
        <v>0</v>
      </c>
      <c r="X3327" s="185" t="n">
        <f aca="false">IF(OR(S3327="sì",S3327="forfettario 190"),SUM(T3327+W3327),SUM(T3327+V3327+W3327))</f>
        <v>0</v>
      </c>
      <c r="Y3327" s="205"/>
      <c r="Z3327" s="205"/>
      <c r="AA3327" s="206"/>
      <c r="AB3327" s="189" t="n">
        <f aca="false">IF(AA3327="SI",X3327,0)</f>
        <v>0</v>
      </c>
      <c r="AC3327" s="207"/>
      <c r="AD3327" s="207"/>
      <c r="AE3327" s="207"/>
      <c r="AF3327" s="207"/>
      <c r="AG3327" s="207"/>
      <c r="AH3327" s="208"/>
    </row>
    <row r="3328" customFormat="false" ht="13.5" hidden="false" customHeight="true" outlineLevel="0" collapsed="false">
      <c r="A3328" s="22" t="n">
        <v>3327</v>
      </c>
      <c r="B3328" s="180"/>
      <c r="C3328" s="22"/>
      <c r="D3328" s="22"/>
      <c r="E3328" s="22"/>
      <c r="F3328" s="22"/>
      <c r="G3328" s="22"/>
      <c r="H3328" s="183"/>
      <c r="I3328" s="183"/>
      <c r="J3328" s="22"/>
      <c r="K3328" s="191" t="e">
        <f aca="false">VLOOKUP('Altri Costi'!J3328,Legenda!$D$1:$F$258,2)</f>
        <v>#N/A</v>
      </c>
      <c r="L3328" s="22"/>
      <c r="M3328" s="22"/>
      <c r="N3328" s="203"/>
      <c r="O3328" s="183"/>
      <c r="P3328" s="22"/>
      <c r="Q3328" s="203"/>
      <c r="R3328" s="183"/>
      <c r="S3328" s="184" t="n">
        <f aca="false">'Piano Finanziario Annuale'!$F$6</f>
        <v>0</v>
      </c>
      <c r="T3328" s="185" t="n">
        <v>0</v>
      </c>
      <c r="U3328" s="186"/>
      <c r="V3328" s="187" t="n">
        <f aca="false">(T3328*U3328)</f>
        <v>0</v>
      </c>
      <c r="W3328" s="185" t="n">
        <v>0</v>
      </c>
      <c r="X3328" s="185" t="n">
        <f aca="false">IF(OR(S3328="sì",S3328="forfettario 190"),SUM(T3328+W3328),SUM(T3328+V3328+W3328))</f>
        <v>0</v>
      </c>
      <c r="Y3328" s="205"/>
      <c r="Z3328" s="205"/>
      <c r="AA3328" s="206"/>
      <c r="AB3328" s="189" t="n">
        <f aca="false">IF(AA3328="SI",X3328,0)</f>
        <v>0</v>
      </c>
      <c r="AC3328" s="207"/>
      <c r="AD3328" s="207"/>
      <c r="AE3328" s="207"/>
      <c r="AF3328" s="207"/>
      <c r="AG3328" s="207"/>
      <c r="AH3328" s="208"/>
    </row>
    <row r="3329" customFormat="false" ht="13.5" hidden="false" customHeight="true" outlineLevel="0" collapsed="false">
      <c r="A3329" s="22" t="n">
        <v>3328</v>
      </c>
      <c r="B3329" s="180"/>
      <c r="C3329" s="22"/>
      <c r="D3329" s="22"/>
      <c r="E3329" s="22"/>
      <c r="F3329" s="22"/>
      <c r="G3329" s="22"/>
      <c r="H3329" s="183"/>
      <c r="I3329" s="183"/>
      <c r="J3329" s="22"/>
      <c r="K3329" s="191" t="e">
        <f aca="false">VLOOKUP('Altri Costi'!J3329,Legenda!$D$1:$F$258,2)</f>
        <v>#N/A</v>
      </c>
      <c r="L3329" s="22"/>
      <c r="M3329" s="22"/>
      <c r="N3329" s="203"/>
      <c r="O3329" s="183"/>
      <c r="P3329" s="22"/>
      <c r="Q3329" s="203"/>
      <c r="R3329" s="183"/>
      <c r="S3329" s="184" t="n">
        <f aca="false">'Piano Finanziario Annuale'!$F$6</f>
        <v>0</v>
      </c>
      <c r="T3329" s="185" t="n">
        <v>0</v>
      </c>
      <c r="U3329" s="186"/>
      <c r="V3329" s="187" t="n">
        <f aca="false">(T3329*U3329)</f>
        <v>0</v>
      </c>
      <c r="W3329" s="185" t="n">
        <v>0</v>
      </c>
      <c r="X3329" s="185" t="n">
        <f aca="false">IF(OR(S3329="sì",S3329="forfettario 190"),SUM(T3329+W3329),SUM(T3329+V3329+W3329))</f>
        <v>0</v>
      </c>
      <c r="Y3329" s="205"/>
      <c r="Z3329" s="205"/>
      <c r="AA3329" s="206"/>
      <c r="AB3329" s="189" t="n">
        <f aca="false">IF(AA3329="SI",X3329,0)</f>
        <v>0</v>
      </c>
      <c r="AC3329" s="207"/>
      <c r="AD3329" s="207"/>
      <c r="AE3329" s="207"/>
      <c r="AF3329" s="207"/>
      <c r="AG3329" s="207"/>
      <c r="AH3329" s="208"/>
    </row>
    <row r="3330" customFormat="false" ht="13.5" hidden="false" customHeight="true" outlineLevel="0" collapsed="false">
      <c r="A3330" s="22" t="n">
        <v>3329</v>
      </c>
      <c r="B3330" s="180"/>
      <c r="C3330" s="22"/>
      <c r="D3330" s="22"/>
      <c r="E3330" s="22"/>
      <c r="F3330" s="22"/>
      <c r="G3330" s="22"/>
      <c r="H3330" s="183"/>
      <c r="I3330" s="183"/>
      <c r="J3330" s="22"/>
      <c r="K3330" s="191" t="e">
        <f aca="false">VLOOKUP('Altri Costi'!J3330,Legenda!$D$1:$F$258,2)</f>
        <v>#N/A</v>
      </c>
      <c r="L3330" s="22"/>
      <c r="M3330" s="22"/>
      <c r="N3330" s="203"/>
      <c r="O3330" s="183"/>
      <c r="P3330" s="22"/>
      <c r="Q3330" s="203"/>
      <c r="R3330" s="183"/>
      <c r="S3330" s="184" t="n">
        <f aca="false">'Piano Finanziario Annuale'!$F$6</f>
        <v>0</v>
      </c>
      <c r="T3330" s="185" t="n">
        <v>0</v>
      </c>
      <c r="U3330" s="186"/>
      <c r="V3330" s="187" t="n">
        <f aca="false">(T3330*U3330)</f>
        <v>0</v>
      </c>
      <c r="W3330" s="185" t="n">
        <v>0</v>
      </c>
      <c r="X3330" s="185" t="n">
        <f aca="false">IF(OR(S3330="sì",S3330="forfettario 190"),SUM(T3330+W3330),SUM(T3330+V3330+W3330))</f>
        <v>0</v>
      </c>
      <c r="Y3330" s="205"/>
      <c r="Z3330" s="205"/>
      <c r="AA3330" s="206"/>
      <c r="AB3330" s="189" t="n">
        <f aca="false">IF(AA3330="SI",X3330,0)</f>
        <v>0</v>
      </c>
      <c r="AC3330" s="207"/>
      <c r="AD3330" s="207"/>
      <c r="AE3330" s="207"/>
      <c r="AF3330" s="207"/>
      <c r="AG3330" s="207"/>
      <c r="AH3330" s="208"/>
    </row>
    <row r="3331" customFormat="false" ht="13.5" hidden="false" customHeight="true" outlineLevel="0" collapsed="false">
      <c r="A3331" s="22" t="n">
        <v>3330</v>
      </c>
      <c r="B3331" s="180"/>
      <c r="C3331" s="22"/>
      <c r="D3331" s="22"/>
      <c r="E3331" s="22"/>
      <c r="F3331" s="22"/>
      <c r="G3331" s="22"/>
      <c r="H3331" s="183"/>
      <c r="I3331" s="183"/>
      <c r="J3331" s="22"/>
      <c r="K3331" s="191" t="e">
        <f aca="false">VLOOKUP('Altri Costi'!J3331,Legenda!$D$1:$F$258,2)</f>
        <v>#N/A</v>
      </c>
      <c r="L3331" s="22"/>
      <c r="M3331" s="22"/>
      <c r="N3331" s="203"/>
      <c r="O3331" s="183"/>
      <c r="P3331" s="22"/>
      <c r="Q3331" s="203"/>
      <c r="R3331" s="183"/>
      <c r="S3331" s="184" t="n">
        <f aca="false">'Piano Finanziario Annuale'!$F$6</f>
        <v>0</v>
      </c>
      <c r="T3331" s="185" t="n">
        <v>0</v>
      </c>
      <c r="U3331" s="186"/>
      <c r="V3331" s="187" t="n">
        <f aca="false">(T3331*U3331)</f>
        <v>0</v>
      </c>
      <c r="W3331" s="185" t="n">
        <v>0</v>
      </c>
      <c r="X3331" s="185" t="n">
        <f aca="false">IF(OR(S3331="sì",S3331="forfettario 190"),SUM(T3331+W3331),SUM(T3331+V3331+W3331))</f>
        <v>0</v>
      </c>
      <c r="Y3331" s="205"/>
      <c r="Z3331" s="205"/>
      <c r="AA3331" s="206"/>
      <c r="AB3331" s="189" t="n">
        <f aca="false">IF(AA3331="SI",X3331,0)</f>
        <v>0</v>
      </c>
      <c r="AC3331" s="207"/>
      <c r="AD3331" s="207"/>
      <c r="AE3331" s="207"/>
      <c r="AF3331" s="207"/>
      <c r="AG3331" s="207"/>
      <c r="AH3331" s="208"/>
    </row>
    <row r="3332" customFormat="false" ht="13.5" hidden="false" customHeight="true" outlineLevel="0" collapsed="false">
      <c r="A3332" s="22" t="n">
        <v>3331</v>
      </c>
      <c r="B3332" s="180"/>
      <c r="C3332" s="22"/>
      <c r="D3332" s="22"/>
      <c r="E3332" s="22"/>
      <c r="F3332" s="22"/>
      <c r="G3332" s="22"/>
      <c r="H3332" s="183"/>
      <c r="I3332" s="183"/>
      <c r="J3332" s="22"/>
      <c r="K3332" s="191" t="e">
        <f aca="false">VLOOKUP('Altri Costi'!J3332,Legenda!$D$1:$F$258,2)</f>
        <v>#N/A</v>
      </c>
      <c r="L3332" s="22"/>
      <c r="M3332" s="22"/>
      <c r="N3332" s="203"/>
      <c r="O3332" s="183"/>
      <c r="P3332" s="22"/>
      <c r="Q3332" s="203"/>
      <c r="R3332" s="183"/>
      <c r="S3332" s="184" t="n">
        <f aca="false">'Piano Finanziario Annuale'!$F$6</f>
        <v>0</v>
      </c>
      <c r="T3332" s="185" t="n">
        <v>0</v>
      </c>
      <c r="U3332" s="186"/>
      <c r="V3332" s="187" t="n">
        <f aca="false">(T3332*U3332)</f>
        <v>0</v>
      </c>
      <c r="W3332" s="185" t="n">
        <v>0</v>
      </c>
      <c r="X3332" s="185" t="n">
        <f aca="false">IF(OR(S3332="sì",S3332="forfettario 190"),SUM(T3332+W3332),SUM(T3332+V3332+W3332))</f>
        <v>0</v>
      </c>
      <c r="Y3332" s="205"/>
      <c r="Z3332" s="205"/>
      <c r="AA3332" s="206"/>
      <c r="AB3332" s="189" t="n">
        <f aca="false">IF(AA3332="SI",X3332,0)</f>
        <v>0</v>
      </c>
      <c r="AC3332" s="207"/>
      <c r="AD3332" s="207"/>
      <c r="AE3332" s="207"/>
      <c r="AF3332" s="207"/>
      <c r="AG3332" s="207"/>
      <c r="AH3332" s="208"/>
    </row>
    <row r="3333" customFormat="false" ht="13.5" hidden="false" customHeight="true" outlineLevel="0" collapsed="false">
      <c r="A3333" s="22" t="n">
        <v>3332</v>
      </c>
      <c r="B3333" s="180"/>
      <c r="C3333" s="22"/>
      <c r="D3333" s="22"/>
      <c r="E3333" s="22"/>
      <c r="F3333" s="22"/>
      <c r="G3333" s="22"/>
      <c r="H3333" s="183"/>
      <c r="I3333" s="183"/>
      <c r="J3333" s="22"/>
      <c r="K3333" s="191" t="e">
        <f aca="false">VLOOKUP('Altri Costi'!J3333,Legenda!$D$1:$F$258,2)</f>
        <v>#N/A</v>
      </c>
      <c r="L3333" s="22"/>
      <c r="M3333" s="22"/>
      <c r="N3333" s="203"/>
      <c r="O3333" s="183"/>
      <c r="P3333" s="22"/>
      <c r="Q3333" s="203"/>
      <c r="R3333" s="183"/>
      <c r="S3333" s="184" t="n">
        <f aca="false">'Piano Finanziario Annuale'!$F$6</f>
        <v>0</v>
      </c>
      <c r="T3333" s="185" t="n">
        <v>0</v>
      </c>
      <c r="U3333" s="186"/>
      <c r="V3333" s="187" t="n">
        <f aca="false">(T3333*U3333)</f>
        <v>0</v>
      </c>
      <c r="W3333" s="185" t="n">
        <v>0</v>
      </c>
      <c r="X3333" s="185" t="n">
        <f aca="false">IF(OR(S3333="sì",S3333="forfettario 190"),SUM(T3333+W3333),SUM(T3333+V3333+W3333))</f>
        <v>0</v>
      </c>
      <c r="Y3333" s="205"/>
      <c r="Z3333" s="205"/>
      <c r="AA3333" s="206"/>
      <c r="AB3333" s="189" t="n">
        <f aca="false">IF(AA3333="SI",X3333,0)</f>
        <v>0</v>
      </c>
      <c r="AC3333" s="207"/>
      <c r="AD3333" s="207"/>
      <c r="AE3333" s="207"/>
      <c r="AF3333" s="207"/>
      <c r="AG3333" s="207"/>
      <c r="AH3333" s="208"/>
    </row>
    <row r="3334" customFormat="false" ht="13.5" hidden="false" customHeight="true" outlineLevel="0" collapsed="false">
      <c r="A3334" s="22" t="n">
        <v>3333</v>
      </c>
      <c r="B3334" s="180"/>
      <c r="C3334" s="22"/>
      <c r="D3334" s="22"/>
      <c r="E3334" s="22"/>
      <c r="F3334" s="22"/>
      <c r="G3334" s="22"/>
      <c r="H3334" s="183"/>
      <c r="I3334" s="183"/>
      <c r="J3334" s="22"/>
      <c r="K3334" s="191" t="e">
        <f aca="false">VLOOKUP('Altri Costi'!J3334,Legenda!$D$1:$F$258,2)</f>
        <v>#N/A</v>
      </c>
      <c r="L3334" s="22"/>
      <c r="M3334" s="22"/>
      <c r="N3334" s="203"/>
      <c r="O3334" s="183"/>
      <c r="P3334" s="22"/>
      <c r="Q3334" s="203"/>
      <c r="R3334" s="183"/>
      <c r="S3334" s="184" t="n">
        <f aca="false">'Piano Finanziario Annuale'!$F$6</f>
        <v>0</v>
      </c>
      <c r="T3334" s="185" t="n">
        <v>0</v>
      </c>
      <c r="U3334" s="186"/>
      <c r="V3334" s="187" t="n">
        <f aca="false">(T3334*U3334)</f>
        <v>0</v>
      </c>
      <c r="W3334" s="185" t="n">
        <v>0</v>
      </c>
      <c r="X3334" s="185" t="n">
        <f aca="false">IF(OR(S3334="sì",S3334="forfettario 190"),SUM(T3334+W3334),SUM(T3334+V3334+W3334))</f>
        <v>0</v>
      </c>
      <c r="Y3334" s="205"/>
      <c r="Z3334" s="205"/>
      <c r="AA3334" s="206"/>
      <c r="AB3334" s="189" t="n">
        <f aca="false">IF(AA3334="SI",X3334,0)</f>
        <v>0</v>
      </c>
      <c r="AC3334" s="207"/>
      <c r="AD3334" s="207"/>
      <c r="AE3334" s="207"/>
      <c r="AF3334" s="207"/>
      <c r="AG3334" s="207"/>
      <c r="AH3334" s="208"/>
    </row>
    <row r="3335" customFormat="false" ht="13.5" hidden="false" customHeight="true" outlineLevel="0" collapsed="false">
      <c r="A3335" s="22" t="n">
        <v>3334</v>
      </c>
      <c r="B3335" s="180"/>
      <c r="C3335" s="22"/>
      <c r="D3335" s="22"/>
      <c r="E3335" s="22"/>
      <c r="F3335" s="22"/>
      <c r="G3335" s="22"/>
      <c r="H3335" s="183"/>
      <c r="I3335" s="183"/>
      <c r="J3335" s="22"/>
      <c r="K3335" s="191" t="e">
        <f aca="false">VLOOKUP('Altri Costi'!J3335,Legenda!$D$1:$F$258,2)</f>
        <v>#N/A</v>
      </c>
      <c r="L3335" s="22"/>
      <c r="M3335" s="22"/>
      <c r="N3335" s="203"/>
      <c r="O3335" s="183"/>
      <c r="P3335" s="22"/>
      <c r="Q3335" s="203"/>
      <c r="R3335" s="183"/>
      <c r="S3335" s="184" t="n">
        <f aca="false">'Piano Finanziario Annuale'!$F$6</f>
        <v>0</v>
      </c>
      <c r="T3335" s="185" t="n">
        <v>0</v>
      </c>
      <c r="U3335" s="186"/>
      <c r="V3335" s="187" t="n">
        <f aca="false">(T3335*U3335)</f>
        <v>0</v>
      </c>
      <c r="W3335" s="185" t="n">
        <v>0</v>
      </c>
      <c r="X3335" s="185" t="n">
        <f aca="false">IF(OR(S3335="sì",S3335="forfettario 190"),SUM(T3335+W3335),SUM(T3335+V3335+W3335))</f>
        <v>0</v>
      </c>
      <c r="Y3335" s="205"/>
      <c r="Z3335" s="205"/>
      <c r="AA3335" s="206"/>
      <c r="AB3335" s="189" t="n">
        <f aca="false">IF(AA3335="SI",X3335,0)</f>
        <v>0</v>
      </c>
      <c r="AC3335" s="207"/>
      <c r="AD3335" s="207"/>
      <c r="AE3335" s="207"/>
      <c r="AF3335" s="207"/>
      <c r="AG3335" s="207"/>
      <c r="AH3335" s="208"/>
    </row>
    <row r="3336" customFormat="false" ht="13.5" hidden="false" customHeight="true" outlineLevel="0" collapsed="false">
      <c r="A3336" s="22" t="n">
        <v>3335</v>
      </c>
      <c r="B3336" s="180"/>
      <c r="C3336" s="22"/>
      <c r="D3336" s="22"/>
      <c r="E3336" s="22"/>
      <c r="F3336" s="22"/>
      <c r="G3336" s="22"/>
      <c r="H3336" s="183"/>
      <c r="I3336" s="183"/>
      <c r="J3336" s="22"/>
      <c r="K3336" s="191" t="e">
        <f aca="false">VLOOKUP('Altri Costi'!J3336,Legenda!$D$1:$F$258,2)</f>
        <v>#N/A</v>
      </c>
      <c r="L3336" s="22"/>
      <c r="M3336" s="22"/>
      <c r="N3336" s="203"/>
      <c r="O3336" s="183"/>
      <c r="P3336" s="22"/>
      <c r="Q3336" s="203"/>
      <c r="R3336" s="183"/>
      <c r="S3336" s="184" t="n">
        <f aca="false">'Piano Finanziario Annuale'!$F$6</f>
        <v>0</v>
      </c>
      <c r="T3336" s="185" t="n">
        <v>0</v>
      </c>
      <c r="U3336" s="186"/>
      <c r="V3336" s="187" t="n">
        <f aca="false">(T3336*U3336)</f>
        <v>0</v>
      </c>
      <c r="W3336" s="185" t="n">
        <v>0</v>
      </c>
      <c r="X3336" s="185" t="n">
        <f aca="false">IF(OR(S3336="sì",S3336="forfettario 190"),SUM(T3336+W3336),SUM(T3336+V3336+W3336))</f>
        <v>0</v>
      </c>
      <c r="Y3336" s="205"/>
      <c r="Z3336" s="205"/>
      <c r="AA3336" s="206"/>
      <c r="AB3336" s="189" t="n">
        <f aca="false">IF(AA3336="SI",X3336,0)</f>
        <v>0</v>
      </c>
      <c r="AC3336" s="207"/>
      <c r="AD3336" s="207"/>
      <c r="AE3336" s="207"/>
      <c r="AF3336" s="207"/>
      <c r="AG3336" s="207"/>
      <c r="AH3336" s="208"/>
    </row>
    <row r="3337" customFormat="false" ht="13.5" hidden="false" customHeight="true" outlineLevel="0" collapsed="false">
      <c r="A3337" s="22" t="n">
        <v>3336</v>
      </c>
      <c r="B3337" s="180"/>
      <c r="C3337" s="22"/>
      <c r="D3337" s="22"/>
      <c r="E3337" s="22"/>
      <c r="F3337" s="22"/>
      <c r="G3337" s="22"/>
      <c r="H3337" s="183"/>
      <c r="I3337" s="183"/>
      <c r="J3337" s="22"/>
      <c r="K3337" s="191" t="e">
        <f aca="false">VLOOKUP('Altri Costi'!J3337,Legenda!$D$1:$F$258,2)</f>
        <v>#N/A</v>
      </c>
      <c r="L3337" s="22"/>
      <c r="M3337" s="22"/>
      <c r="N3337" s="203"/>
      <c r="O3337" s="183"/>
      <c r="P3337" s="22"/>
      <c r="Q3337" s="203"/>
      <c r="R3337" s="183"/>
      <c r="S3337" s="184" t="n">
        <f aca="false">'Piano Finanziario Annuale'!$F$6</f>
        <v>0</v>
      </c>
      <c r="T3337" s="185" t="n">
        <v>0</v>
      </c>
      <c r="U3337" s="186"/>
      <c r="V3337" s="187" t="n">
        <f aca="false">(T3337*U3337)</f>
        <v>0</v>
      </c>
      <c r="W3337" s="185" t="n">
        <v>0</v>
      </c>
      <c r="X3337" s="185" t="n">
        <f aca="false">IF(OR(S3337="sì",S3337="forfettario 190"),SUM(T3337+W3337),SUM(T3337+V3337+W3337))</f>
        <v>0</v>
      </c>
      <c r="Y3337" s="205"/>
      <c r="Z3337" s="205"/>
      <c r="AA3337" s="206"/>
      <c r="AB3337" s="189" t="n">
        <f aca="false">IF(AA3337="SI",X3337,0)</f>
        <v>0</v>
      </c>
      <c r="AC3337" s="207"/>
      <c r="AD3337" s="207"/>
      <c r="AE3337" s="207"/>
      <c r="AF3337" s="207"/>
      <c r="AG3337" s="207"/>
      <c r="AH3337" s="208"/>
    </row>
    <row r="3338" customFormat="false" ht="13.5" hidden="false" customHeight="true" outlineLevel="0" collapsed="false">
      <c r="A3338" s="22" t="n">
        <v>3337</v>
      </c>
      <c r="B3338" s="180"/>
      <c r="C3338" s="22"/>
      <c r="D3338" s="22"/>
      <c r="E3338" s="22"/>
      <c r="F3338" s="22"/>
      <c r="G3338" s="22"/>
      <c r="H3338" s="183"/>
      <c r="I3338" s="183"/>
      <c r="J3338" s="22"/>
      <c r="K3338" s="191" t="e">
        <f aca="false">VLOOKUP('Altri Costi'!J3338,Legenda!$D$1:$F$258,2)</f>
        <v>#N/A</v>
      </c>
      <c r="L3338" s="22"/>
      <c r="M3338" s="22"/>
      <c r="N3338" s="203"/>
      <c r="O3338" s="183"/>
      <c r="P3338" s="22"/>
      <c r="Q3338" s="203"/>
      <c r="R3338" s="183"/>
      <c r="S3338" s="184" t="n">
        <f aca="false">'Piano Finanziario Annuale'!$F$6</f>
        <v>0</v>
      </c>
      <c r="T3338" s="185" t="n">
        <v>0</v>
      </c>
      <c r="U3338" s="186"/>
      <c r="V3338" s="187" t="n">
        <f aca="false">(T3338*U3338)</f>
        <v>0</v>
      </c>
      <c r="W3338" s="185" t="n">
        <v>0</v>
      </c>
      <c r="X3338" s="185" t="n">
        <f aca="false">IF(OR(S3338="sì",S3338="forfettario 190"),SUM(T3338+W3338),SUM(T3338+V3338+W3338))</f>
        <v>0</v>
      </c>
      <c r="Y3338" s="205"/>
      <c r="Z3338" s="205"/>
      <c r="AA3338" s="206"/>
      <c r="AB3338" s="189" t="n">
        <f aca="false">IF(AA3338="SI",X3338,0)</f>
        <v>0</v>
      </c>
      <c r="AC3338" s="207"/>
      <c r="AD3338" s="207"/>
      <c r="AE3338" s="207"/>
      <c r="AF3338" s="207"/>
      <c r="AG3338" s="207"/>
      <c r="AH3338" s="208"/>
    </row>
    <row r="3339" customFormat="false" ht="13.5" hidden="false" customHeight="true" outlineLevel="0" collapsed="false">
      <c r="A3339" s="22" t="n">
        <v>3338</v>
      </c>
      <c r="B3339" s="180"/>
      <c r="C3339" s="22"/>
      <c r="D3339" s="22"/>
      <c r="E3339" s="22"/>
      <c r="F3339" s="22"/>
      <c r="G3339" s="22"/>
      <c r="H3339" s="183"/>
      <c r="I3339" s="183"/>
      <c r="J3339" s="22"/>
      <c r="K3339" s="191" t="e">
        <f aca="false">VLOOKUP('Altri Costi'!J3339,Legenda!$D$1:$F$258,2)</f>
        <v>#N/A</v>
      </c>
      <c r="L3339" s="22"/>
      <c r="M3339" s="22"/>
      <c r="N3339" s="203"/>
      <c r="O3339" s="183"/>
      <c r="P3339" s="22"/>
      <c r="Q3339" s="203"/>
      <c r="R3339" s="183"/>
      <c r="S3339" s="184" t="n">
        <f aca="false">'Piano Finanziario Annuale'!$F$6</f>
        <v>0</v>
      </c>
      <c r="T3339" s="185" t="n">
        <v>0</v>
      </c>
      <c r="U3339" s="186"/>
      <c r="V3339" s="187" t="n">
        <f aca="false">(T3339*U3339)</f>
        <v>0</v>
      </c>
      <c r="W3339" s="185" t="n">
        <v>0</v>
      </c>
      <c r="X3339" s="185" t="n">
        <f aca="false">IF(OR(S3339="sì",S3339="forfettario 190"),SUM(T3339+W3339),SUM(T3339+V3339+W3339))</f>
        <v>0</v>
      </c>
      <c r="Y3339" s="205"/>
      <c r="Z3339" s="205"/>
      <c r="AA3339" s="206"/>
      <c r="AB3339" s="189" t="n">
        <f aca="false">IF(AA3339="SI",X3339,0)</f>
        <v>0</v>
      </c>
      <c r="AC3339" s="207"/>
      <c r="AD3339" s="207"/>
      <c r="AE3339" s="207"/>
      <c r="AF3339" s="207"/>
      <c r="AG3339" s="207"/>
      <c r="AH3339" s="208"/>
    </row>
    <row r="3340" customFormat="false" ht="13.5" hidden="false" customHeight="true" outlineLevel="0" collapsed="false">
      <c r="A3340" s="22" t="n">
        <v>3339</v>
      </c>
      <c r="B3340" s="180"/>
      <c r="C3340" s="22"/>
      <c r="D3340" s="22"/>
      <c r="E3340" s="22"/>
      <c r="F3340" s="22"/>
      <c r="G3340" s="22"/>
      <c r="H3340" s="183"/>
      <c r="I3340" s="183"/>
      <c r="J3340" s="22"/>
      <c r="K3340" s="191" t="e">
        <f aca="false">VLOOKUP('Altri Costi'!J3340,Legenda!$D$1:$F$258,2)</f>
        <v>#N/A</v>
      </c>
      <c r="L3340" s="22"/>
      <c r="M3340" s="22"/>
      <c r="N3340" s="203"/>
      <c r="O3340" s="183"/>
      <c r="P3340" s="22"/>
      <c r="Q3340" s="203"/>
      <c r="R3340" s="183"/>
      <c r="S3340" s="184" t="n">
        <f aca="false">'Piano Finanziario Annuale'!$F$6</f>
        <v>0</v>
      </c>
      <c r="T3340" s="185" t="n">
        <v>0</v>
      </c>
      <c r="U3340" s="186"/>
      <c r="V3340" s="187" t="n">
        <f aca="false">(T3340*U3340)</f>
        <v>0</v>
      </c>
      <c r="W3340" s="185" t="n">
        <v>0</v>
      </c>
      <c r="X3340" s="185" t="n">
        <f aca="false">IF(OR(S3340="sì",S3340="forfettario 190"),SUM(T3340+W3340),SUM(T3340+V3340+W3340))</f>
        <v>0</v>
      </c>
      <c r="Y3340" s="205"/>
      <c r="Z3340" s="205"/>
      <c r="AA3340" s="206"/>
      <c r="AB3340" s="189" t="n">
        <f aca="false">IF(AA3340="SI",X3340,0)</f>
        <v>0</v>
      </c>
      <c r="AC3340" s="207"/>
      <c r="AD3340" s="207"/>
      <c r="AE3340" s="207"/>
      <c r="AF3340" s="207"/>
      <c r="AG3340" s="207"/>
      <c r="AH3340" s="208"/>
    </row>
    <row r="3341" customFormat="false" ht="13.5" hidden="false" customHeight="true" outlineLevel="0" collapsed="false">
      <c r="A3341" s="22" t="n">
        <v>3340</v>
      </c>
      <c r="B3341" s="180"/>
      <c r="C3341" s="22"/>
      <c r="D3341" s="22"/>
      <c r="E3341" s="22"/>
      <c r="F3341" s="22"/>
      <c r="G3341" s="22"/>
      <c r="H3341" s="183"/>
      <c r="I3341" s="183"/>
      <c r="J3341" s="22"/>
      <c r="K3341" s="191" t="e">
        <f aca="false">VLOOKUP('Altri Costi'!J3341,Legenda!$D$1:$F$258,2)</f>
        <v>#N/A</v>
      </c>
      <c r="L3341" s="22"/>
      <c r="M3341" s="22"/>
      <c r="N3341" s="203"/>
      <c r="O3341" s="183"/>
      <c r="P3341" s="22"/>
      <c r="Q3341" s="203"/>
      <c r="R3341" s="183"/>
      <c r="S3341" s="184" t="n">
        <f aca="false">'Piano Finanziario Annuale'!$F$6</f>
        <v>0</v>
      </c>
      <c r="T3341" s="185" t="n">
        <v>0</v>
      </c>
      <c r="U3341" s="186"/>
      <c r="V3341" s="187" t="n">
        <f aca="false">(T3341*U3341)</f>
        <v>0</v>
      </c>
      <c r="W3341" s="185" t="n">
        <v>0</v>
      </c>
      <c r="X3341" s="185" t="n">
        <f aca="false">IF(OR(S3341="sì",S3341="forfettario 190"),SUM(T3341+W3341),SUM(T3341+V3341+W3341))</f>
        <v>0</v>
      </c>
      <c r="Y3341" s="205"/>
      <c r="Z3341" s="205"/>
      <c r="AA3341" s="206"/>
      <c r="AB3341" s="189" t="n">
        <f aca="false">IF(AA3341="SI",X3341,0)</f>
        <v>0</v>
      </c>
      <c r="AC3341" s="207"/>
      <c r="AD3341" s="207"/>
      <c r="AE3341" s="207"/>
      <c r="AF3341" s="207"/>
      <c r="AG3341" s="207"/>
      <c r="AH3341" s="208"/>
    </row>
    <row r="3342" customFormat="false" ht="13.5" hidden="false" customHeight="true" outlineLevel="0" collapsed="false">
      <c r="A3342" s="22" t="n">
        <v>3341</v>
      </c>
      <c r="B3342" s="180"/>
      <c r="C3342" s="22"/>
      <c r="D3342" s="22"/>
      <c r="E3342" s="22"/>
      <c r="F3342" s="22"/>
      <c r="G3342" s="22"/>
      <c r="H3342" s="183"/>
      <c r="I3342" s="183"/>
      <c r="J3342" s="22"/>
      <c r="K3342" s="191" t="e">
        <f aca="false">VLOOKUP('Altri Costi'!J3342,Legenda!$D$1:$F$258,2)</f>
        <v>#N/A</v>
      </c>
      <c r="L3342" s="22"/>
      <c r="M3342" s="22"/>
      <c r="N3342" s="203"/>
      <c r="O3342" s="183"/>
      <c r="P3342" s="22"/>
      <c r="Q3342" s="203"/>
      <c r="R3342" s="183"/>
      <c r="S3342" s="184" t="n">
        <f aca="false">'Piano Finanziario Annuale'!$F$6</f>
        <v>0</v>
      </c>
      <c r="T3342" s="185" t="n">
        <v>0</v>
      </c>
      <c r="U3342" s="186"/>
      <c r="V3342" s="187" t="n">
        <f aca="false">(T3342*U3342)</f>
        <v>0</v>
      </c>
      <c r="W3342" s="185" t="n">
        <v>0</v>
      </c>
      <c r="X3342" s="185" t="n">
        <f aca="false">IF(OR(S3342="sì",S3342="forfettario 190"),SUM(T3342+W3342),SUM(T3342+V3342+W3342))</f>
        <v>0</v>
      </c>
      <c r="Y3342" s="205"/>
      <c r="Z3342" s="205"/>
      <c r="AA3342" s="206"/>
      <c r="AB3342" s="189" t="n">
        <f aca="false">IF(AA3342="SI",X3342,0)</f>
        <v>0</v>
      </c>
      <c r="AC3342" s="207"/>
      <c r="AD3342" s="207"/>
      <c r="AE3342" s="207"/>
      <c r="AF3342" s="207"/>
      <c r="AG3342" s="207"/>
      <c r="AH3342" s="208"/>
    </row>
    <row r="3343" customFormat="false" ht="13.5" hidden="false" customHeight="true" outlineLevel="0" collapsed="false">
      <c r="A3343" s="22" t="n">
        <v>3342</v>
      </c>
      <c r="B3343" s="180"/>
      <c r="C3343" s="22"/>
      <c r="D3343" s="22"/>
      <c r="E3343" s="22"/>
      <c r="F3343" s="22"/>
      <c r="G3343" s="22"/>
      <c r="H3343" s="183"/>
      <c r="I3343" s="183"/>
      <c r="J3343" s="22"/>
      <c r="K3343" s="191" t="e">
        <f aca="false">VLOOKUP('Altri Costi'!J3343,Legenda!$D$1:$F$258,2)</f>
        <v>#N/A</v>
      </c>
      <c r="L3343" s="22"/>
      <c r="M3343" s="22"/>
      <c r="N3343" s="203"/>
      <c r="O3343" s="183"/>
      <c r="P3343" s="22"/>
      <c r="Q3343" s="203"/>
      <c r="R3343" s="183"/>
      <c r="S3343" s="184" t="n">
        <f aca="false">'Piano Finanziario Annuale'!$F$6</f>
        <v>0</v>
      </c>
      <c r="T3343" s="185" t="n">
        <v>0</v>
      </c>
      <c r="U3343" s="186"/>
      <c r="V3343" s="187" t="n">
        <f aca="false">(T3343*U3343)</f>
        <v>0</v>
      </c>
      <c r="W3343" s="185" t="n">
        <v>0</v>
      </c>
      <c r="X3343" s="185" t="n">
        <f aca="false">IF(OR(S3343="sì",S3343="forfettario 190"),SUM(T3343+W3343),SUM(T3343+V3343+W3343))</f>
        <v>0</v>
      </c>
      <c r="Y3343" s="205"/>
      <c r="Z3343" s="205"/>
      <c r="AA3343" s="206"/>
      <c r="AB3343" s="189" t="n">
        <f aca="false">IF(AA3343="SI",X3343,0)</f>
        <v>0</v>
      </c>
      <c r="AC3343" s="207"/>
      <c r="AD3343" s="207"/>
      <c r="AE3343" s="207"/>
      <c r="AF3343" s="207"/>
      <c r="AG3343" s="207"/>
      <c r="AH3343" s="208"/>
    </row>
    <row r="3344" customFormat="false" ht="13.5" hidden="false" customHeight="true" outlineLevel="0" collapsed="false">
      <c r="A3344" s="22" t="n">
        <v>3343</v>
      </c>
      <c r="B3344" s="180"/>
      <c r="C3344" s="22"/>
      <c r="D3344" s="22"/>
      <c r="E3344" s="22"/>
      <c r="F3344" s="22"/>
      <c r="G3344" s="22"/>
      <c r="H3344" s="183"/>
      <c r="I3344" s="183"/>
      <c r="J3344" s="22"/>
      <c r="K3344" s="191" t="e">
        <f aca="false">VLOOKUP('Altri Costi'!J3344,Legenda!$D$1:$F$258,2)</f>
        <v>#N/A</v>
      </c>
      <c r="L3344" s="22"/>
      <c r="M3344" s="22"/>
      <c r="N3344" s="203"/>
      <c r="O3344" s="183"/>
      <c r="P3344" s="22"/>
      <c r="Q3344" s="203"/>
      <c r="R3344" s="183"/>
      <c r="S3344" s="184" t="n">
        <f aca="false">'Piano Finanziario Annuale'!$F$6</f>
        <v>0</v>
      </c>
      <c r="T3344" s="185" t="n">
        <v>0</v>
      </c>
      <c r="U3344" s="186"/>
      <c r="V3344" s="187" t="n">
        <f aca="false">(T3344*U3344)</f>
        <v>0</v>
      </c>
      <c r="W3344" s="185" t="n">
        <v>0</v>
      </c>
      <c r="X3344" s="185" t="n">
        <f aca="false">IF(OR(S3344="sì",S3344="forfettario 190"),SUM(T3344+W3344),SUM(T3344+V3344+W3344))</f>
        <v>0</v>
      </c>
      <c r="Y3344" s="205"/>
      <c r="Z3344" s="205"/>
      <c r="AA3344" s="206"/>
      <c r="AB3344" s="189" t="n">
        <f aca="false">IF(AA3344="SI",X3344,0)</f>
        <v>0</v>
      </c>
      <c r="AC3344" s="207"/>
      <c r="AD3344" s="207"/>
      <c r="AE3344" s="207"/>
      <c r="AF3344" s="207"/>
      <c r="AG3344" s="207"/>
      <c r="AH3344" s="208"/>
    </row>
    <row r="3345" customFormat="false" ht="13.5" hidden="false" customHeight="true" outlineLevel="0" collapsed="false">
      <c r="A3345" s="22" t="n">
        <v>3344</v>
      </c>
      <c r="B3345" s="180"/>
      <c r="C3345" s="22"/>
      <c r="D3345" s="22"/>
      <c r="E3345" s="22"/>
      <c r="F3345" s="22"/>
      <c r="G3345" s="22"/>
      <c r="H3345" s="183"/>
      <c r="I3345" s="183"/>
      <c r="J3345" s="22"/>
      <c r="K3345" s="191" t="e">
        <f aca="false">VLOOKUP('Altri Costi'!J3345,Legenda!$D$1:$F$258,2)</f>
        <v>#N/A</v>
      </c>
      <c r="L3345" s="22"/>
      <c r="M3345" s="22"/>
      <c r="N3345" s="203"/>
      <c r="O3345" s="183"/>
      <c r="P3345" s="22"/>
      <c r="Q3345" s="203"/>
      <c r="R3345" s="183"/>
      <c r="S3345" s="184" t="n">
        <f aca="false">'Piano Finanziario Annuale'!$F$6</f>
        <v>0</v>
      </c>
      <c r="T3345" s="185" t="n">
        <v>0</v>
      </c>
      <c r="U3345" s="186"/>
      <c r="V3345" s="187" t="n">
        <f aca="false">(T3345*U3345)</f>
        <v>0</v>
      </c>
      <c r="W3345" s="185" t="n">
        <v>0</v>
      </c>
      <c r="X3345" s="185" t="n">
        <f aca="false">IF(OR(S3345="sì",S3345="forfettario 190"),SUM(T3345+W3345),SUM(T3345+V3345+W3345))</f>
        <v>0</v>
      </c>
      <c r="Y3345" s="205"/>
      <c r="Z3345" s="205"/>
      <c r="AA3345" s="206"/>
      <c r="AB3345" s="189" t="n">
        <f aca="false">IF(AA3345="SI",X3345,0)</f>
        <v>0</v>
      </c>
      <c r="AC3345" s="207"/>
      <c r="AD3345" s="207"/>
      <c r="AE3345" s="207"/>
      <c r="AF3345" s="207"/>
      <c r="AG3345" s="207"/>
      <c r="AH3345" s="208"/>
    </row>
    <row r="3346" customFormat="false" ht="13.5" hidden="false" customHeight="true" outlineLevel="0" collapsed="false">
      <c r="A3346" s="22" t="n">
        <v>3345</v>
      </c>
      <c r="B3346" s="180"/>
      <c r="C3346" s="22"/>
      <c r="D3346" s="22"/>
      <c r="E3346" s="22"/>
      <c r="F3346" s="22"/>
      <c r="G3346" s="22"/>
      <c r="H3346" s="183"/>
      <c r="I3346" s="183"/>
      <c r="J3346" s="22"/>
      <c r="K3346" s="191" t="e">
        <f aca="false">VLOOKUP('Altri Costi'!J3346,Legenda!$D$1:$F$258,2)</f>
        <v>#N/A</v>
      </c>
      <c r="L3346" s="22"/>
      <c r="M3346" s="22"/>
      <c r="N3346" s="203"/>
      <c r="O3346" s="183"/>
      <c r="P3346" s="22"/>
      <c r="Q3346" s="203"/>
      <c r="R3346" s="183"/>
      <c r="S3346" s="184" t="n">
        <f aca="false">'Piano Finanziario Annuale'!$F$6</f>
        <v>0</v>
      </c>
      <c r="T3346" s="185" t="n">
        <v>0</v>
      </c>
      <c r="U3346" s="186"/>
      <c r="V3346" s="187" t="n">
        <f aca="false">(T3346*U3346)</f>
        <v>0</v>
      </c>
      <c r="W3346" s="185" t="n">
        <v>0</v>
      </c>
      <c r="X3346" s="185" t="n">
        <f aca="false">IF(OR(S3346="sì",S3346="forfettario 190"),SUM(T3346+W3346),SUM(T3346+V3346+W3346))</f>
        <v>0</v>
      </c>
      <c r="Y3346" s="205"/>
      <c r="Z3346" s="205"/>
      <c r="AA3346" s="206"/>
      <c r="AB3346" s="189" t="n">
        <f aca="false">IF(AA3346="SI",X3346,0)</f>
        <v>0</v>
      </c>
      <c r="AC3346" s="207"/>
      <c r="AD3346" s="207"/>
      <c r="AE3346" s="207"/>
      <c r="AF3346" s="207"/>
      <c r="AG3346" s="207"/>
      <c r="AH3346" s="208"/>
    </row>
    <row r="3347" customFormat="false" ht="13.5" hidden="false" customHeight="true" outlineLevel="0" collapsed="false">
      <c r="A3347" s="22" t="n">
        <v>3346</v>
      </c>
      <c r="B3347" s="180"/>
      <c r="C3347" s="22"/>
      <c r="D3347" s="22"/>
      <c r="E3347" s="22"/>
      <c r="F3347" s="22"/>
      <c r="G3347" s="22"/>
      <c r="H3347" s="183"/>
      <c r="I3347" s="183"/>
      <c r="J3347" s="22"/>
      <c r="K3347" s="191" t="e">
        <f aca="false">VLOOKUP('Altri Costi'!J3347,Legenda!$D$1:$F$258,2)</f>
        <v>#N/A</v>
      </c>
      <c r="L3347" s="22"/>
      <c r="M3347" s="22"/>
      <c r="N3347" s="203"/>
      <c r="O3347" s="183"/>
      <c r="P3347" s="22"/>
      <c r="Q3347" s="203"/>
      <c r="R3347" s="183"/>
      <c r="S3347" s="184" t="n">
        <f aca="false">'Piano Finanziario Annuale'!$F$6</f>
        <v>0</v>
      </c>
      <c r="T3347" s="185" t="n">
        <v>0</v>
      </c>
      <c r="U3347" s="186"/>
      <c r="V3347" s="187" t="n">
        <f aca="false">(T3347*U3347)</f>
        <v>0</v>
      </c>
      <c r="W3347" s="185" t="n">
        <v>0</v>
      </c>
      <c r="X3347" s="185" t="n">
        <f aca="false">IF(OR(S3347="sì",S3347="forfettario 190"),SUM(T3347+W3347),SUM(T3347+V3347+W3347))</f>
        <v>0</v>
      </c>
      <c r="Y3347" s="205"/>
      <c r="Z3347" s="205"/>
      <c r="AA3347" s="206"/>
      <c r="AB3347" s="189" t="n">
        <f aca="false">IF(AA3347="SI",X3347,0)</f>
        <v>0</v>
      </c>
      <c r="AC3347" s="207"/>
      <c r="AD3347" s="207"/>
      <c r="AE3347" s="207"/>
      <c r="AF3347" s="207"/>
      <c r="AG3347" s="207"/>
      <c r="AH3347" s="208"/>
    </row>
    <row r="3348" customFormat="false" ht="13.5" hidden="false" customHeight="true" outlineLevel="0" collapsed="false">
      <c r="A3348" s="22" t="n">
        <v>3347</v>
      </c>
      <c r="B3348" s="180"/>
      <c r="C3348" s="22"/>
      <c r="D3348" s="22"/>
      <c r="E3348" s="22"/>
      <c r="F3348" s="22"/>
      <c r="G3348" s="22"/>
      <c r="H3348" s="183"/>
      <c r="I3348" s="183"/>
      <c r="J3348" s="22"/>
      <c r="K3348" s="191" t="e">
        <f aca="false">VLOOKUP('Altri Costi'!J3348,Legenda!$D$1:$F$258,2)</f>
        <v>#N/A</v>
      </c>
      <c r="L3348" s="22"/>
      <c r="M3348" s="22"/>
      <c r="N3348" s="203"/>
      <c r="O3348" s="183"/>
      <c r="P3348" s="22"/>
      <c r="Q3348" s="203"/>
      <c r="R3348" s="183"/>
      <c r="S3348" s="184" t="n">
        <f aca="false">'Piano Finanziario Annuale'!$F$6</f>
        <v>0</v>
      </c>
      <c r="T3348" s="185" t="n">
        <v>0</v>
      </c>
      <c r="U3348" s="186"/>
      <c r="V3348" s="187" t="n">
        <f aca="false">(T3348*U3348)</f>
        <v>0</v>
      </c>
      <c r="W3348" s="185" t="n">
        <v>0</v>
      </c>
      <c r="X3348" s="185" t="n">
        <f aca="false">IF(OR(S3348="sì",S3348="forfettario 190"),SUM(T3348+W3348),SUM(T3348+V3348+W3348))</f>
        <v>0</v>
      </c>
      <c r="Y3348" s="205"/>
      <c r="Z3348" s="205"/>
      <c r="AA3348" s="206"/>
      <c r="AB3348" s="189" t="n">
        <f aca="false">IF(AA3348="SI",X3348,0)</f>
        <v>0</v>
      </c>
      <c r="AC3348" s="207"/>
      <c r="AD3348" s="207"/>
      <c r="AE3348" s="207"/>
      <c r="AF3348" s="207"/>
      <c r="AG3348" s="207"/>
      <c r="AH3348" s="208"/>
    </row>
    <row r="3349" customFormat="false" ht="13.5" hidden="false" customHeight="true" outlineLevel="0" collapsed="false">
      <c r="A3349" s="22" t="n">
        <v>3348</v>
      </c>
      <c r="B3349" s="180"/>
      <c r="C3349" s="22"/>
      <c r="D3349" s="22"/>
      <c r="E3349" s="22"/>
      <c r="F3349" s="22"/>
      <c r="G3349" s="22"/>
      <c r="H3349" s="183"/>
      <c r="I3349" s="183"/>
      <c r="J3349" s="22"/>
      <c r="K3349" s="191" t="e">
        <f aca="false">VLOOKUP('Altri Costi'!J3349,Legenda!$D$1:$F$258,2)</f>
        <v>#N/A</v>
      </c>
      <c r="L3349" s="22"/>
      <c r="M3349" s="22"/>
      <c r="N3349" s="203"/>
      <c r="O3349" s="183"/>
      <c r="P3349" s="22"/>
      <c r="Q3349" s="203"/>
      <c r="R3349" s="183"/>
      <c r="S3349" s="184" t="n">
        <f aca="false">'Piano Finanziario Annuale'!$F$6</f>
        <v>0</v>
      </c>
      <c r="T3349" s="185" t="n">
        <v>0</v>
      </c>
      <c r="U3349" s="186"/>
      <c r="V3349" s="187" t="n">
        <f aca="false">(T3349*U3349)</f>
        <v>0</v>
      </c>
      <c r="W3349" s="185" t="n">
        <v>0</v>
      </c>
      <c r="X3349" s="185" t="n">
        <f aca="false">IF(OR(S3349="sì",S3349="forfettario 190"),SUM(T3349+W3349),SUM(T3349+V3349+W3349))</f>
        <v>0</v>
      </c>
      <c r="Y3349" s="205"/>
      <c r="Z3349" s="205"/>
      <c r="AA3349" s="206"/>
      <c r="AB3349" s="189" t="n">
        <f aca="false">IF(AA3349="SI",X3349,0)</f>
        <v>0</v>
      </c>
      <c r="AC3349" s="207"/>
      <c r="AD3349" s="207"/>
      <c r="AE3349" s="207"/>
      <c r="AF3349" s="207"/>
      <c r="AG3349" s="207"/>
      <c r="AH3349" s="208"/>
    </row>
    <row r="3350" customFormat="false" ht="13.5" hidden="false" customHeight="true" outlineLevel="0" collapsed="false">
      <c r="A3350" s="22" t="n">
        <v>3349</v>
      </c>
      <c r="B3350" s="180"/>
      <c r="C3350" s="22"/>
      <c r="D3350" s="22"/>
      <c r="E3350" s="22"/>
      <c r="F3350" s="22"/>
      <c r="G3350" s="22"/>
      <c r="H3350" s="183"/>
      <c r="I3350" s="183"/>
      <c r="J3350" s="22"/>
      <c r="K3350" s="191" t="e">
        <f aca="false">VLOOKUP('Altri Costi'!J3350,Legenda!$D$1:$F$258,2)</f>
        <v>#N/A</v>
      </c>
      <c r="L3350" s="22"/>
      <c r="M3350" s="22"/>
      <c r="N3350" s="203"/>
      <c r="O3350" s="183"/>
      <c r="P3350" s="22"/>
      <c r="Q3350" s="203"/>
      <c r="R3350" s="183"/>
      <c r="S3350" s="184" t="n">
        <f aca="false">'Piano Finanziario Annuale'!$F$6</f>
        <v>0</v>
      </c>
      <c r="T3350" s="185" t="n">
        <v>0</v>
      </c>
      <c r="U3350" s="186"/>
      <c r="V3350" s="187" t="n">
        <f aca="false">(T3350*U3350)</f>
        <v>0</v>
      </c>
      <c r="W3350" s="185" t="n">
        <v>0</v>
      </c>
      <c r="X3350" s="185" t="n">
        <f aca="false">IF(OR(S3350="sì",S3350="forfettario 190"),SUM(T3350+W3350),SUM(T3350+V3350+W3350))</f>
        <v>0</v>
      </c>
      <c r="Y3350" s="205"/>
      <c r="Z3350" s="205"/>
      <c r="AA3350" s="206"/>
      <c r="AB3350" s="189" t="n">
        <f aca="false">IF(AA3350="SI",X3350,0)</f>
        <v>0</v>
      </c>
      <c r="AC3350" s="207"/>
      <c r="AD3350" s="207"/>
      <c r="AE3350" s="207"/>
      <c r="AF3350" s="207"/>
      <c r="AG3350" s="207"/>
      <c r="AH3350" s="208"/>
    </row>
    <row r="3351" customFormat="false" ht="13.5" hidden="false" customHeight="true" outlineLevel="0" collapsed="false">
      <c r="A3351" s="22" t="n">
        <v>3350</v>
      </c>
      <c r="B3351" s="180"/>
      <c r="C3351" s="22"/>
      <c r="D3351" s="22"/>
      <c r="E3351" s="22"/>
      <c r="F3351" s="22"/>
      <c r="G3351" s="22"/>
      <c r="H3351" s="183"/>
      <c r="I3351" s="183"/>
      <c r="J3351" s="22"/>
      <c r="K3351" s="191" t="e">
        <f aca="false">VLOOKUP('Altri Costi'!J3351,Legenda!$D$1:$F$258,2)</f>
        <v>#N/A</v>
      </c>
      <c r="L3351" s="22"/>
      <c r="M3351" s="22"/>
      <c r="N3351" s="203"/>
      <c r="O3351" s="183"/>
      <c r="P3351" s="22"/>
      <c r="Q3351" s="203"/>
      <c r="R3351" s="183"/>
      <c r="S3351" s="184" t="n">
        <f aca="false">'Piano Finanziario Annuale'!$F$6</f>
        <v>0</v>
      </c>
      <c r="T3351" s="185" t="n">
        <v>0</v>
      </c>
      <c r="U3351" s="186"/>
      <c r="V3351" s="187" t="n">
        <f aca="false">(T3351*U3351)</f>
        <v>0</v>
      </c>
      <c r="W3351" s="185" t="n">
        <v>0</v>
      </c>
      <c r="X3351" s="185" t="n">
        <f aca="false">IF(OR(S3351="sì",S3351="forfettario 190"),SUM(T3351+W3351),SUM(T3351+V3351+W3351))</f>
        <v>0</v>
      </c>
      <c r="Y3351" s="205"/>
      <c r="Z3351" s="205"/>
      <c r="AA3351" s="206"/>
      <c r="AB3351" s="189" t="n">
        <f aca="false">IF(AA3351="SI",X3351,0)</f>
        <v>0</v>
      </c>
      <c r="AC3351" s="207"/>
      <c r="AD3351" s="207"/>
      <c r="AE3351" s="207"/>
      <c r="AF3351" s="207"/>
      <c r="AG3351" s="207"/>
      <c r="AH3351" s="208"/>
    </row>
    <row r="3352" customFormat="false" ht="13.5" hidden="false" customHeight="true" outlineLevel="0" collapsed="false">
      <c r="A3352" s="22" t="n">
        <v>3351</v>
      </c>
      <c r="B3352" s="180"/>
      <c r="C3352" s="22"/>
      <c r="D3352" s="22"/>
      <c r="E3352" s="22"/>
      <c r="F3352" s="22"/>
      <c r="G3352" s="22"/>
      <c r="H3352" s="183"/>
      <c r="I3352" s="183"/>
      <c r="J3352" s="22"/>
      <c r="K3352" s="191" t="e">
        <f aca="false">VLOOKUP('Altri Costi'!J3352,Legenda!$D$1:$F$258,2)</f>
        <v>#N/A</v>
      </c>
      <c r="L3352" s="22"/>
      <c r="M3352" s="22"/>
      <c r="N3352" s="203"/>
      <c r="O3352" s="183"/>
      <c r="P3352" s="22"/>
      <c r="Q3352" s="203"/>
      <c r="R3352" s="183"/>
      <c r="S3352" s="184" t="n">
        <f aca="false">'Piano Finanziario Annuale'!$F$6</f>
        <v>0</v>
      </c>
      <c r="T3352" s="185" t="n">
        <v>0</v>
      </c>
      <c r="U3352" s="186"/>
      <c r="V3352" s="187" t="n">
        <f aca="false">(T3352*U3352)</f>
        <v>0</v>
      </c>
      <c r="W3352" s="185" t="n">
        <v>0</v>
      </c>
      <c r="X3352" s="185" t="n">
        <f aca="false">IF(OR(S3352="sì",S3352="forfettario 190"),SUM(T3352+W3352),SUM(T3352+V3352+W3352))</f>
        <v>0</v>
      </c>
      <c r="Y3352" s="205"/>
      <c r="Z3352" s="205"/>
      <c r="AA3352" s="206"/>
      <c r="AB3352" s="189" t="n">
        <f aca="false">IF(AA3352="SI",X3352,0)</f>
        <v>0</v>
      </c>
      <c r="AC3352" s="207"/>
      <c r="AD3352" s="207"/>
      <c r="AE3352" s="207"/>
      <c r="AF3352" s="207"/>
      <c r="AG3352" s="207"/>
      <c r="AH3352" s="208"/>
    </row>
    <row r="3353" customFormat="false" ht="13.5" hidden="false" customHeight="true" outlineLevel="0" collapsed="false">
      <c r="A3353" s="22" t="n">
        <v>3352</v>
      </c>
      <c r="B3353" s="180"/>
      <c r="C3353" s="22"/>
      <c r="D3353" s="22"/>
      <c r="E3353" s="22"/>
      <c r="F3353" s="22"/>
      <c r="G3353" s="22"/>
      <c r="H3353" s="183"/>
      <c r="I3353" s="183"/>
      <c r="J3353" s="22"/>
      <c r="K3353" s="191" t="e">
        <f aca="false">VLOOKUP('Altri Costi'!J3353,Legenda!$D$1:$F$258,2)</f>
        <v>#N/A</v>
      </c>
      <c r="L3353" s="22"/>
      <c r="M3353" s="22"/>
      <c r="N3353" s="203"/>
      <c r="O3353" s="183"/>
      <c r="P3353" s="22"/>
      <c r="Q3353" s="203"/>
      <c r="R3353" s="183"/>
      <c r="S3353" s="184" t="n">
        <f aca="false">'Piano Finanziario Annuale'!$F$6</f>
        <v>0</v>
      </c>
      <c r="T3353" s="185" t="n">
        <v>0</v>
      </c>
      <c r="U3353" s="186"/>
      <c r="V3353" s="187" t="n">
        <f aca="false">(T3353*U3353)</f>
        <v>0</v>
      </c>
      <c r="W3353" s="185" t="n">
        <v>0</v>
      </c>
      <c r="X3353" s="185" t="n">
        <f aca="false">IF(OR(S3353="sì",S3353="forfettario 190"),SUM(T3353+W3353),SUM(T3353+V3353+W3353))</f>
        <v>0</v>
      </c>
      <c r="Y3353" s="205"/>
      <c r="Z3353" s="205"/>
      <c r="AA3353" s="206"/>
      <c r="AB3353" s="189" t="n">
        <f aca="false">IF(AA3353="SI",X3353,0)</f>
        <v>0</v>
      </c>
      <c r="AC3353" s="207"/>
      <c r="AD3353" s="207"/>
      <c r="AE3353" s="207"/>
      <c r="AF3353" s="207"/>
      <c r="AG3353" s="207"/>
      <c r="AH3353" s="208"/>
    </row>
    <row r="3354" customFormat="false" ht="13.5" hidden="false" customHeight="true" outlineLevel="0" collapsed="false">
      <c r="A3354" s="22" t="n">
        <v>3353</v>
      </c>
      <c r="B3354" s="180"/>
      <c r="C3354" s="22"/>
      <c r="D3354" s="22"/>
      <c r="E3354" s="22"/>
      <c r="F3354" s="22"/>
      <c r="G3354" s="22"/>
      <c r="H3354" s="183"/>
      <c r="I3354" s="183"/>
      <c r="J3354" s="22"/>
      <c r="K3354" s="191" t="e">
        <f aca="false">VLOOKUP('Altri Costi'!J3354,Legenda!$D$1:$F$258,2)</f>
        <v>#N/A</v>
      </c>
      <c r="L3354" s="22"/>
      <c r="M3354" s="22"/>
      <c r="N3354" s="203"/>
      <c r="O3354" s="183"/>
      <c r="P3354" s="22"/>
      <c r="Q3354" s="203"/>
      <c r="R3354" s="183"/>
      <c r="S3354" s="184" t="n">
        <f aca="false">'Piano Finanziario Annuale'!$F$6</f>
        <v>0</v>
      </c>
      <c r="T3354" s="185" t="n">
        <v>0</v>
      </c>
      <c r="U3354" s="186"/>
      <c r="V3354" s="187" t="n">
        <f aca="false">(T3354*U3354)</f>
        <v>0</v>
      </c>
      <c r="W3354" s="185" t="n">
        <v>0</v>
      </c>
      <c r="X3354" s="185" t="n">
        <f aca="false">IF(OR(S3354="sì",S3354="forfettario 190"),SUM(T3354+W3354),SUM(T3354+V3354+W3354))</f>
        <v>0</v>
      </c>
      <c r="Y3354" s="205"/>
      <c r="Z3354" s="205"/>
      <c r="AA3354" s="206"/>
      <c r="AB3354" s="189" t="n">
        <f aca="false">IF(AA3354="SI",X3354,0)</f>
        <v>0</v>
      </c>
      <c r="AC3354" s="207"/>
      <c r="AD3354" s="207"/>
      <c r="AE3354" s="207"/>
      <c r="AF3354" s="207"/>
      <c r="AG3354" s="207"/>
      <c r="AH3354" s="208"/>
    </row>
    <row r="3355" customFormat="false" ht="13.5" hidden="false" customHeight="true" outlineLevel="0" collapsed="false">
      <c r="A3355" s="22" t="n">
        <v>3354</v>
      </c>
      <c r="B3355" s="180"/>
      <c r="C3355" s="22"/>
      <c r="D3355" s="22"/>
      <c r="E3355" s="22"/>
      <c r="F3355" s="22"/>
      <c r="G3355" s="22"/>
      <c r="H3355" s="183"/>
      <c r="I3355" s="183"/>
      <c r="J3355" s="22"/>
      <c r="K3355" s="191" t="e">
        <f aca="false">VLOOKUP('Altri Costi'!J3355,Legenda!$D$1:$F$258,2)</f>
        <v>#N/A</v>
      </c>
      <c r="L3355" s="22"/>
      <c r="M3355" s="22"/>
      <c r="N3355" s="203"/>
      <c r="O3355" s="183"/>
      <c r="P3355" s="22"/>
      <c r="Q3355" s="203"/>
      <c r="R3355" s="183"/>
      <c r="S3355" s="184" t="n">
        <f aca="false">'Piano Finanziario Annuale'!$F$6</f>
        <v>0</v>
      </c>
      <c r="T3355" s="185" t="n">
        <v>0</v>
      </c>
      <c r="U3355" s="186"/>
      <c r="V3355" s="187" t="n">
        <f aca="false">(T3355*U3355)</f>
        <v>0</v>
      </c>
      <c r="W3355" s="185" t="n">
        <v>0</v>
      </c>
      <c r="X3355" s="185" t="n">
        <f aca="false">IF(OR(S3355="sì",S3355="forfettario 190"),SUM(T3355+W3355),SUM(T3355+V3355+W3355))</f>
        <v>0</v>
      </c>
      <c r="Y3355" s="205"/>
      <c r="Z3355" s="205"/>
      <c r="AA3355" s="206"/>
      <c r="AB3355" s="189" t="n">
        <f aca="false">IF(AA3355="SI",X3355,0)</f>
        <v>0</v>
      </c>
      <c r="AC3355" s="207"/>
      <c r="AD3355" s="207"/>
      <c r="AE3355" s="207"/>
      <c r="AF3355" s="207"/>
      <c r="AG3355" s="207"/>
      <c r="AH3355" s="208"/>
    </row>
    <row r="3356" customFormat="false" ht="13.5" hidden="false" customHeight="true" outlineLevel="0" collapsed="false">
      <c r="A3356" s="22" t="n">
        <v>3355</v>
      </c>
      <c r="B3356" s="180"/>
      <c r="C3356" s="22"/>
      <c r="D3356" s="22"/>
      <c r="E3356" s="22"/>
      <c r="F3356" s="22"/>
      <c r="G3356" s="22"/>
      <c r="H3356" s="183"/>
      <c r="I3356" s="183"/>
      <c r="J3356" s="22"/>
      <c r="K3356" s="191" t="e">
        <f aca="false">VLOOKUP('Altri Costi'!J3356,Legenda!$D$1:$F$258,2)</f>
        <v>#N/A</v>
      </c>
      <c r="L3356" s="22"/>
      <c r="M3356" s="22"/>
      <c r="N3356" s="203"/>
      <c r="O3356" s="183"/>
      <c r="P3356" s="22"/>
      <c r="Q3356" s="203"/>
      <c r="R3356" s="183"/>
      <c r="S3356" s="184" t="n">
        <f aca="false">'Piano Finanziario Annuale'!$F$6</f>
        <v>0</v>
      </c>
      <c r="T3356" s="185" t="n">
        <v>0</v>
      </c>
      <c r="U3356" s="186"/>
      <c r="V3356" s="187" t="n">
        <f aca="false">(T3356*U3356)</f>
        <v>0</v>
      </c>
      <c r="W3356" s="185" t="n">
        <v>0</v>
      </c>
      <c r="X3356" s="185" t="n">
        <f aca="false">IF(OR(S3356="sì",S3356="forfettario 190"),SUM(T3356+W3356),SUM(T3356+V3356+W3356))</f>
        <v>0</v>
      </c>
      <c r="Y3356" s="205"/>
      <c r="Z3356" s="205"/>
      <c r="AA3356" s="206"/>
      <c r="AB3356" s="189" t="n">
        <f aca="false">IF(AA3356="SI",X3356,0)</f>
        <v>0</v>
      </c>
      <c r="AC3356" s="207"/>
      <c r="AD3356" s="207"/>
      <c r="AE3356" s="207"/>
      <c r="AF3356" s="207"/>
      <c r="AG3356" s="207"/>
      <c r="AH3356" s="208"/>
    </row>
    <row r="3357" customFormat="false" ht="13.5" hidden="false" customHeight="true" outlineLevel="0" collapsed="false">
      <c r="A3357" s="22" t="n">
        <v>3356</v>
      </c>
      <c r="B3357" s="180"/>
      <c r="C3357" s="22"/>
      <c r="D3357" s="22"/>
      <c r="E3357" s="22"/>
      <c r="F3357" s="22"/>
      <c r="G3357" s="22"/>
      <c r="H3357" s="183"/>
      <c r="I3357" s="183"/>
      <c r="J3357" s="22"/>
      <c r="K3357" s="191" t="e">
        <f aca="false">VLOOKUP('Altri Costi'!J3357,Legenda!$D$1:$F$258,2)</f>
        <v>#N/A</v>
      </c>
      <c r="L3357" s="22"/>
      <c r="M3357" s="22"/>
      <c r="N3357" s="203"/>
      <c r="O3357" s="183"/>
      <c r="P3357" s="22"/>
      <c r="Q3357" s="203"/>
      <c r="R3357" s="183"/>
      <c r="S3357" s="184" t="n">
        <f aca="false">'Piano Finanziario Annuale'!$F$6</f>
        <v>0</v>
      </c>
      <c r="T3357" s="185" t="n">
        <v>0</v>
      </c>
      <c r="U3357" s="186"/>
      <c r="V3357" s="187" t="n">
        <f aca="false">(T3357*U3357)</f>
        <v>0</v>
      </c>
      <c r="W3357" s="185" t="n">
        <v>0</v>
      </c>
      <c r="X3357" s="185" t="n">
        <f aca="false">IF(OR(S3357="sì",S3357="forfettario 190"),SUM(T3357+W3357),SUM(T3357+V3357+W3357))</f>
        <v>0</v>
      </c>
      <c r="Y3357" s="205"/>
      <c r="Z3357" s="205"/>
      <c r="AA3357" s="206"/>
      <c r="AB3357" s="189" t="n">
        <f aca="false">IF(AA3357="SI",X3357,0)</f>
        <v>0</v>
      </c>
      <c r="AC3357" s="207"/>
      <c r="AD3357" s="207"/>
      <c r="AE3357" s="207"/>
      <c r="AF3357" s="207"/>
      <c r="AG3357" s="207"/>
      <c r="AH3357" s="208"/>
    </row>
    <row r="3358" customFormat="false" ht="13.5" hidden="false" customHeight="true" outlineLevel="0" collapsed="false">
      <c r="A3358" s="22" t="n">
        <v>3357</v>
      </c>
      <c r="B3358" s="180"/>
      <c r="C3358" s="22"/>
      <c r="D3358" s="22"/>
      <c r="E3358" s="22"/>
      <c r="F3358" s="22"/>
      <c r="G3358" s="22"/>
      <c r="H3358" s="183"/>
      <c r="I3358" s="183"/>
      <c r="J3358" s="22"/>
      <c r="K3358" s="191" t="e">
        <f aca="false">VLOOKUP('Altri Costi'!J3358,Legenda!$D$1:$F$258,2)</f>
        <v>#N/A</v>
      </c>
      <c r="L3358" s="22"/>
      <c r="M3358" s="22"/>
      <c r="N3358" s="203"/>
      <c r="O3358" s="183"/>
      <c r="P3358" s="22"/>
      <c r="Q3358" s="203"/>
      <c r="R3358" s="183"/>
      <c r="S3358" s="184" t="n">
        <f aca="false">'Piano Finanziario Annuale'!$F$6</f>
        <v>0</v>
      </c>
      <c r="T3358" s="185" t="n">
        <v>0</v>
      </c>
      <c r="U3358" s="186"/>
      <c r="V3358" s="187" t="n">
        <f aca="false">(T3358*U3358)</f>
        <v>0</v>
      </c>
      <c r="W3358" s="185" t="n">
        <v>0</v>
      </c>
      <c r="X3358" s="185" t="n">
        <f aca="false">IF(OR(S3358="sì",S3358="forfettario 190"),SUM(T3358+W3358),SUM(T3358+V3358+W3358))</f>
        <v>0</v>
      </c>
      <c r="Y3358" s="205"/>
      <c r="Z3358" s="205"/>
      <c r="AA3358" s="206"/>
      <c r="AB3358" s="189" t="n">
        <f aca="false">IF(AA3358="SI",X3358,0)</f>
        <v>0</v>
      </c>
      <c r="AC3358" s="207"/>
      <c r="AD3358" s="207"/>
      <c r="AE3358" s="207"/>
      <c r="AF3358" s="207"/>
      <c r="AG3358" s="207"/>
      <c r="AH3358" s="208"/>
    </row>
    <row r="3359" customFormat="false" ht="13.5" hidden="false" customHeight="true" outlineLevel="0" collapsed="false">
      <c r="A3359" s="22" t="n">
        <v>3358</v>
      </c>
      <c r="B3359" s="180"/>
      <c r="C3359" s="22"/>
      <c r="D3359" s="22"/>
      <c r="E3359" s="22"/>
      <c r="F3359" s="22"/>
      <c r="G3359" s="22"/>
      <c r="H3359" s="183"/>
      <c r="I3359" s="183"/>
      <c r="J3359" s="22"/>
      <c r="K3359" s="191" t="e">
        <f aca="false">VLOOKUP('Altri Costi'!J3359,Legenda!$D$1:$F$258,2)</f>
        <v>#N/A</v>
      </c>
      <c r="L3359" s="22"/>
      <c r="M3359" s="22"/>
      <c r="N3359" s="203"/>
      <c r="O3359" s="183"/>
      <c r="P3359" s="22"/>
      <c r="Q3359" s="203"/>
      <c r="R3359" s="183"/>
      <c r="S3359" s="184" t="n">
        <f aca="false">'Piano Finanziario Annuale'!$F$6</f>
        <v>0</v>
      </c>
      <c r="T3359" s="185" t="n">
        <v>0</v>
      </c>
      <c r="U3359" s="186"/>
      <c r="V3359" s="187" t="n">
        <f aca="false">(T3359*U3359)</f>
        <v>0</v>
      </c>
      <c r="W3359" s="185" t="n">
        <v>0</v>
      </c>
      <c r="X3359" s="185" t="n">
        <f aca="false">IF(OR(S3359="sì",S3359="forfettario 190"),SUM(T3359+W3359),SUM(T3359+V3359+W3359))</f>
        <v>0</v>
      </c>
      <c r="Y3359" s="205"/>
      <c r="Z3359" s="205"/>
      <c r="AA3359" s="206"/>
      <c r="AB3359" s="189" t="n">
        <f aca="false">IF(AA3359="SI",X3359,0)</f>
        <v>0</v>
      </c>
      <c r="AC3359" s="207"/>
      <c r="AD3359" s="207"/>
      <c r="AE3359" s="207"/>
      <c r="AF3359" s="207"/>
      <c r="AG3359" s="207"/>
      <c r="AH3359" s="208"/>
    </row>
    <row r="3360" customFormat="false" ht="13.5" hidden="false" customHeight="true" outlineLevel="0" collapsed="false">
      <c r="A3360" s="22" t="n">
        <v>3359</v>
      </c>
      <c r="B3360" s="180"/>
      <c r="C3360" s="22"/>
      <c r="D3360" s="22"/>
      <c r="E3360" s="22"/>
      <c r="F3360" s="22"/>
      <c r="G3360" s="22"/>
      <c r="H3360" s="183"/>
      <c r="I3360" s="183"/>
      <c r="J3360" s="22"/>
      <c r="K3360" s="191" t="e">
        <f aca="false">VLOOKUP('Altri Costi'!J3360,Legenda!$D$1:$F$258,2)</f>
        <v>#N/A</v>
      </c>
      <c r="L3360" s="22"/>
      <c r="M3360" s="22"/>
      <c r="N3360" s="203"/>
      <c r="O3360" s="183"/>
      <c r="P3360" s="22"/>
      <c r="Q3360" s="203"/>
      <c r="R3360" s="183"/>
      <c r="S3360" s="184" t="n">
        <f aca="false">'Piano Finanziario Annuale'!$F$6</f>
        <v>0</v>
      </c>
      <c r="T3360" s="185" t="n">
        <v>0</v>
      </c>
      <c r="U3360" s="186"/>
      <c r="V3360" s="187" t="n">
        <f aca="false">(T3360*U3360)</f>
        <v>0</v>
      </c>
      <c r="W3360" s="185" t="n">
        <v>0</v>
      </c>
      <c r="X3360" s="185" t="n">
        <f aca="false">IF(OR(S3360="sì",S3360="forfettario 190"),SUM(T3360+W3360),SUM(T3360+V3360+W3360))</f>
        <v>0</v>
      </c>
      <c r="Y3360" s="205"/>
      <c r="Z3360" s="205"/>
      <c r="AA3360" s="206"/>
      <c r="AB3360" s="189" t="n">
        <f aca="false">IF(AA3360="SI",X3360,0)</f>
        <v>0</v>
      </c>
      <c r="AC3360" s="207"/>
      <c r="AD3360" s="207"/>
      <c r="AE3360" s="207"/>
      <c r="AF3360" s="207"/>
      <c r="AG3360" s="207"/>
      <c r="AH3360" s="208"/>
    </row>
    <row r="3361" customFormat="false" ht="13.5" hidden="false" customHeight="true" outlineLevel="0" collapsed="false">
      <c r="A3361" s="22" t="n">
        <v>3360</v>
      </c>
      <c r="B3361" s="180"/>
      <c r="C3361" s="22"/>
      <c r="D3361" s="22"/>
      <c r="E3361" s="22"/>
      <c r="F3361" s="22"/>
      <c r="G3361" s="22"/>
      <c r="H3361" s="183"/>
      <c r="I3361" s="183"/>
      <c r="J3361" s="22"/>
      <c r="K3361" s="191" t="e">
        <f aca="false">VLOOKUP('Altri Costi'!J3361,Legenda!$D$1:$F$258,2)</f>
        <v>#N/A</v>
      </c>
      <c r="L3361" s="22"/>
      <c r="M3361" s="22"/>
      <c r="N3361" s="203"/>
      <c r="O3361" s="183"/>
      <c r="P3361" s="22"/>
      <c r="Q3361" s="203"/>
      <c r="R3361" s="183"/>
      <c r="S3361" s="184" t="n">
        <f aca="false">'Piano Finanziario Annuale'!$F$6</f>
        <v>0</v>
      </c>
      <c r="T3361" s="185" t="n">
        <v>0</v>
      </c>
      <c r="U3361" s="186"/>
      <c r="V3361" s="187" t="n">
        <f aca="false">(T3361*U3361)</f>
        <v>0</v>
      </c>
      <c r="W3361" s="185" t="n">
        <v>0</v>
      </c>
      <c r="X3361" s="185" t="n">
        <f aca="false">IF(OR(S3361="sì",S3361="forfettario 190"),SUM(T3361+W3361),SUM(T3361+V3361+W3361))</f>
        <v>0</v>
      </c>
      <c r="Y3361" s="205"/>
      <c r="Z3361" s="205"/>
      <c r="AA3361" s="206"/>
      <c r="AB3361" s="189" t="n">
        <f aca="false">IF(AA3361="SI",X3361,0)</f>
        <v>0</v>
      </c>
      <c r="AC3361" s="207"/>
      <c r="AD3361" s="207"/>
      <c r="AE3361" s="207"/>
      <c r="AF3361" s="207"/>
      <c r="AG3361" s="207"/>
      <c r="AH3361" s="208"/>
    </row>
    <row r="3362" customFormat="false" ht="13.5" hidden="false" customHeight="true" outlineLevel="0" collapsed="false">
      <c r="A3362" s="22" t="n">
        <v>3361</v>
      </c>
      <c r="B3362" s="180"/>
      <c r="C3362" s="22"/>
      <c r="D3362" s="22"/>
      <c r="E3362" s="22"/>
      <c r="F3362" s="22"/>
      <c r="G3362" s="22"/>
      <c r="H3362" s="183"/>
      <c r="I3362" s="183"/>
      <c r="J3362" s="22"/>
      <c r="K3362" s="191" t="e">
        <f aca="false">VLOOKUP('Altri Costi'!J3362,Legenda!$D$1:$F$258,2)</f>
        <v>#N/A</v>
      </c>
      <c r="L3362" s="22"/>
      <c r="M3362" s="22"/>
      <c r="N3362" s="203"/>
      <c r="O3362" s="183"/>
      <c r="P3362" s="22"/>
      <c r="Q3362" s="203"/>
      <c r="R3362" s="183"/>
      <c r="S3362" s="184" t="n">
        <f aca="false">'Piano Finanziario Annuale'!$F$6</f>
        <v>0</v>
      </c>
      <c r="T3362" s="185" t="n">
        <v>0</v>
      </c>
      <c r="U3362" s="186"/>
      <c r="V3362" s="187" t="n">
        <f aca="false">(T3362*U3362)</f>
        <v>0</v>
      </c>
      <c r="W3362" s="185" t="n">
        <v>0</v>
      </c>
      <c r="X3362" s="185" t="n">
        <f aca="false">IF(OR(S3362="sì",S3362="forfettario 190"),SUM(T3362+W3362),SUM(T3362+V3362+W3362))</f>
        <v>0</v>
      </c>
      <c r="Y3362" s="205"/>
      <c r="Z3362" s="205"/>
      <c r="AA3362" s="206"/>
      <c r="AB3362" s="189" t="n">
        <f aca="false">IF(AA3362="SI",X3362,0)</f>
        <v>0</v>
      </c>
      <c r="AC3362" s="207"/>
      <c r="AD3362" s="207"/>
      <c r="AE3362" s="207"/>
      <c r="AF3362" s="207"/>
      <c r="AG3362" s="207"/>
      <c r="AH3362" s="208"/>
    </row>
    <row r="3363" customFormat="false" ht="13.5" hidden="false" customHeight="true" outlineLevel="0" collapsed="false">
      <c r="A3363" s="22" t="n">
        <v>3362</v>
      </c>
      <c r="B3363" s="180"/>
      <c r="C3363" s="22"/>
      <c r="D3363" s="22"/>
      <c r="E3363" s="22"/>
      <c r="F3363" s="22"/>
      <c r="G3363" s="22"/>
      <c r="H3363" s="183"/>
      <c r="I3363" s="183"/>
      <c r="J3363" s="22"/>
      <c r="K3363" s="191" t="e">
        <f aca="false">VLOOKUP('Altri Costi'!J3363,Legenda!$D$1:$F$258,2)</f>
        <v>#N/A</v>
      </c>
      <c r="L3363" s="22"/>
      <c r="M3363" s="22"/>
      <c r="N3363" s="203"/>
      <c r="O3363" s="183"/>
      <c r="P3363" s="22"/>
      <c r="Q3363" s="203"/>
      <c r="R3363" s="183"/>
      <c r="S3363" s="184" t="n">
        <f aca="false">'Piano Finanziario Annuale'!$F$6</f>
        <v>0</v>
      </c>
      <c r="T3363" s="185" t="n">
        <v>0</v>
      </c>
      <c r="U3363" s="186"/>
      <c r="V3363" s="187" t="n">
        <f aca="false">(T3363*U3363)</f>
        <v>0</v>
      </c>
      <c r="W3363" s="185" t="n">
        <v>0</v>
      </c>
      <c r="X3363" s="185" t="n">
        <f aca="false">IF(OR(S3363="sì",S3363="forfettario 190"),SUM(T3363+W3363),SUM(T3363+V3363+W3363))</f>
        <v>0</v>
      </c>
      <c r="Y3363" s="205"/>
      <c r="Z3363" s="205"/>
      <c r="AA3363" s="206"/>
      <c r="AB3363" s="189" t="n">
        <f aca="false">IF(AA3363="SI",X3363,0)</f>
        <v>0</v>
      </c>
      <c r="AC3363" s="207"/>
      <c r="AD3363" s="207"/>
      <c r="AE3363" s="207"/>
      <c r="AF3363" s="207"/>
      <c r="AG3363" s="207"/>
      <c r="AH3363" s="208"/>
    </row>
    <row r="3364" customFormat="false" ht="13.5" hidden="false" customHeight="true" outlineLevel="0" collapsed="false">
      <c r="A3364" s="22" t="n">
        <v>3363</v>
      </c>
      <c r="B3364" s="180"/>
      <c r="C3364" s="22"/>
      <c r="D3364" s="22"/>
      <c r="E3364" s="22"/>
      <c r="F3364" s="22"/>
      <c r="G3364" s="22"/>
      <c r="H3364" s="183"/>
      <c r="I3364" s="183"/>
      <c r="J3364" s="22"/>
      <c r="K3364" s="191" t="e">
        <f aca="false">VLOOKUP('Altri Costi'!J3364,Legenda!$D$1:$F$258,2)</f>
        <v>#N/A</v>
      </c>
      <c r="L3364" s="22"/>
      <c r="M3364" s="22"/>
      <c r="N3364" s="203"/>
      <c r="O3364" s="183"/>
      <c r="P3364" s="22"/>
      <c r="Q3364" s="203"/>
      <c r="R3364" s="183"/>
      <c r="S3364" s="184" t="n">
        <f aca="false">'Piano Finanziario Annuale'!$F$6</f>
        <v>0</v>
      </c>
      <c r="T3364" s="185" t="n">
        <v>0</v>
      </c>
      <c r="U3364" s="186"/>
      <c r="V3364" s="187" t="n">
        <f aca="false">(T3364*U3364)</f>
        <v>0</v>
      </c>
      <c r="W3364" s="185" t="n">
        <v>0</v>
      </c>
      <c r="X3364" s="185" t="n">
        <f aca="false">IF(OR(S3364="sì",S3364="forfettario 190"),SUM(T3364+W3364),SUM(T3364+V3364+W3364))</f>
        <v>0</v>
      </c>
      <c r="Y3364" s="205"/>
      <c r="Z3364" s="205"/>
      <c r="AA3364" s="206"/>
      <c r="AB3364" s="189" t="n">
        <f aca="false">IF(AA3364="SI",X3364,0)</f>
        <v>0</v>
      </c>
      <c r="AC3364" s="207"/>
      <c r="AD3364" s="207"/>
      <c r="AE3364" s="207"/>
      <c r="AF3364" s="207"/>
      <c r="AG3364" s="207"/>
      <c r="AH3364" s="208"/>
    </row>
    <row r="3365" customFormat="false" ht="13.5" hidden="false" customHeight="true" outlineLevel="0" collapsed="false">
      <c r="A3365" s="22" t="n">
        <v>3364</v>
      </c>
      <c r="B3365" s="180"/>
      <c r="C3365" s="22"/>
      <c r="D3365" s="22"/>
      <c r="E3365" s="22"/>
      <c r="F3365" s="22"/>
      <c r="G3365" s="22"/>
      <c r="H3365" s="183"/>
      <c r="I3365" s="183"/>
      <c r="J3365" s="22"/>
      <c r="K3365" s="191" t="e">
        <f aca="false">VLOOKUP('Altri Costi'!J3365,Legenda!$D$1:$F$258,2)</f>
        <v>#N/A</v>
      </c>
      <c r="L3365" s="22"/>
      <c r="M3365" s="22"/>
      <c r="N3365" s="203"/>
      <c r="O3365" s="183"/>
      <c r="P3365" s="22"/>
      <c r="Q3365" s="203"/>
      <c r="R3365" s="183"/>
      <c r="S3365" s="184" t="n">
        <f aca="false">'Piano Finanziario Annuale'!$F$6</f>
        <v>0</v>
      </c>
      <c r="T3365" s="185" t="n">
        <v>0</v>
      </c>
      <c r="U3365" s="186"/>
      <c r="V3365" s="187" t="n">
        <f aca="false">(T3365*U3365)</f>
        <v>0</v>
      </c>
      <c r="W3365" s="185" t="n">
        <v>0</v>
      </c>
      <c r="X3365" s="185" t="n">
        <f aca="false">IF(OR(S3365="sì",S3365="forfettario 190"),SUM(T3365+W3365),SUM(T3365+V3365+W3365))</f>
        <v>0</v>
      </c>
      <c r="Y3365" s="205"/>
      <c r="Z3365" s="205"/>
      <c r="AA3365" s="206"/>
      <c r="AB3365" s="189" t="n">
        <f aca="false">IF(AA3365="SI",X3365,0)</f>
        <v>0</v>
      </c>
      <c r="AC3365" s="207"/>
      <c r="AD3365" s="207"/>
      <c r="AE3365" s="207"/>
      <c r="AF3365" s="207"/>
      <c r="AG3365" s="207"/>
      <c r="AH3365" s="208"/>
    </row>
    <row r="3366" customFormat="false" ht="13.5" hidden="false" customHeight="true" outlineLevel="0" collapsed="false">
      <c r="A3366" s="22" t="n">
        <v>3365</v>
      </c>
      <c r="B3366" s="180"/>
      <c r="C3366" s="22"/>
      <c r="D3366" s="22"/>
      <c r="E3366" s="22"/>
      <c r="F3366" s="22"/>
      <c r="G3366" s="22"/>
      <c r="H3366" s="183"/>
      <c r="I3366" s="183"/>
      <c r="J3366" s="22"/>
      <c r="K3366" s="191" t="e">
        <f aca="false">VLOOKUP('Altri Costi'!J3366,Legenda!$D$1:$F$258,2)</f>
        <v>#N/A</v>
      </c>
      <c r="L3366" s="22"/>
      <c r="M3366" s="22"/>
      <c r="N3366" s="203"/>
      <c r="O3366" s="183"/>
      <c r="P3366" s="22"/>
      <c r="Q3366" s="203"/>
      <c r="R3366" s="183"/>
      <c r="S3366" s="184" t="n">
        <f aca="false">'Piano Finanziario Annuale'!$F$6</f>
        <v>0</v>
      </c>
      <c r="T3366" s="185" t="n">
        <v>0</v>
      </c>
      <c r="U3366" s="186"/>
      <c r="V3366" s="187" t="n">
        <f aca="false">(T3366*U3366)</f>
        <v>0</v>
      </c>
      <c r="W3366" s="185" t="n">
        <v>0</v>
      </c>
      <c r="X3366" s="185" t="n">
        <f aca="false">IF(OR(S3366="sì",S3366="forfettario 190"),SUM(T3366+W3366),SUM(T3366+V3366+W3366))</f>
        <v>0</v>
      </c>
      <c r="Y3366" s="205"/>
      <c r="Z3366" s="205"/>
      <c r="AA3366" s="206"/>
      <c r="AB3366" s="189" t="n">
        <f aca="false">IF(AA3366="SI",X3366,0)</f>
        <v>0</v>
      </c>
      <c r="AC3366" s="207"/>
      <c r="AD3366" s="207"/>
      <c r="AE3366" s="207"/>
      <c r="AF3366" s="207"/>
      <c r="AG3366" s="207"/>
      <c r="AH3366" s="208"/>
    </row>
    <row r="3367" customFormat="false" ht="13.5" hidden="false" customHeight="true" outlineLevel="0" collapsed="false">
      <c r="A3367" s="22" t="n">
        <v>3366</v>
      </c>
      <c r="B3367" s="180"/>
      <c r="C3367" s="22"/>
      <c r="D3367" s="22"/>
      <c r="E3367" s="22"/>
      <c r="F3367" s="22"/>
      <c r="G3367" s="22"/>
      <c r="H3367" s="183"/>
      <c r="I3367" s="183"/>
      <c r="J3367" s="22"/>
      <c r="K3367" s="191" t="e">
        <f aca="false">VLOOKUP('Altri Costi'!J3367,Legenda!$D$1:$F$258,2)</f>
        <v>#N/A</v>
      </c>
      <c r="L3367" s="22"/>
      <c r="M3367" s="22"/>
      <c r="N3367" s="203"/>
      <c r="O3367" s="183"/>
      <c r="P3367" s="22"/>
      <c r="Q3367" s="203"/>
      <c r="R3367" s="183"/>
      <c r="S3367" s="184" t="n">
        <f aca="false">'Piano Finanziario Annuale'!$F$6</f>
        <v>0</v>
      </c>
      <c r="T3367" s="185" t="n">
        <v>0</v>
      </c>
      <c r="U3367" s="186"/>
      <c r="V3367" s="187" t="n">
        <f aca="false">(T3367*U3367)</f>
        <v>0</v>
      </c>
      <c r="W3367" s="185" t="n">
        <v>0</v>
      </c>
      <c r="X3367" s="185" t="n">
        <f aca="false">IF(OR(S3367="sì",S3367="forfettario 190"),SUM(T3367+W3367),SUM(T3367+V3367+W3367))</f>
        <v>0</v>
      </c>
      <c r="Y3367" s="205"/>
      <c r="Z3367" s="205"/>
      <c r="AA3367" s="206"/>
      <c r="AB3367" s="189" t="n">
        <f aca="false">IF(AA3367="SI",X3367,0)</f>
        <v>0</v>
      </c>
      <c r="AC3367" s="207"/>
      <c r="AD3367" s="207"/>
      <c r="AE3367" s="207"/>
      <c r="AF3367" s="207"/>
      <c r="AG3367" s="207"/>
      <c r="AH3367" s="208"/>
    </row>
    <row r="3368" customFormat="false" ht="13.5" hidden="false" customHeight="true" outlineLevel="0" collapsed="false">
      <c r="A3368" s="22" t="n">
        <v>3367</v>
      </c>
      <c r="B3368" s="180"/>
      <c r="C3368" s="22"/>
      <c r="D3368" s="22"/>
      <c r="E3368" s="22"/>
      <c r="F3368" s="22"/>
      <c r="G3368" s="22"/>
      <c r="H3368" s="183"/>
      <c r="I3368" s="183"/>
      <c r="J3368" s="22"/>
      <c r="K3368" s="191" t="e">
        <f aca="false">VLOOKUP('Altri Costi'!J3368,Legenda!$D$1:$F$258,2)</f>
        <v>#N/A</v>
      </c>
      <c r="L3368" s="22"/>
      <c r="M3368" s="22"/>
      <c r="N3368" s="203"/>
      <c r="O3368" s="183"/>
      <c r="P3368" s="22"/>
      <c r="Q3368" s="203"/>
      <c r="R3368" s="183"/>
      <c r="S3368" s="184" t="n">
        <f aca="false">'Piano Finanziario Annuale'!$F$6</f>
        <v>0</v>
      </c>
      <c r="T3368" s="185" t="n">
        <v>0</v>
      </c>
      <c r="U3368" s="186"/>
      <c r="V3368" s="187" t="n">
        <f aca="false">(T3368*U3368)</f>
        <v>0</v>
      </c>
      <c r="W3368" s="185" t="n">
        <v>0</v>
      </c>
      <c r="X3368" s="185" t="n">
        <f aca="false">IF(OR(S3368="sì",S3368="forfettario 190"),SUM(T3368+W3368),SUM(T3368+V3368+W3368))</f>
        <v>0</v>
      </c>
      <c r="Y3368" s="205"/>
      <c r="Z3368" s="205"/>
      <c r="AA3368" s="206"/>
      <c r="AB3368" s="189" t="n">
        <f aca="false">IF(AA3368="SI",X3368,0)</f>
        <v>0</v>
      </c>
      <c r="AC3368" s="207"/>
      <c r="AD3368" s="207"/>
      <c r="AE3368" s="207"/>
      <c r="AF3368" s="207"/>
      <c r="AG3368" s="207"/>
      <c r="AH3368" s="208"/>
    </row>
    <row r="3369" customFormat="false" ht="13.5" hidden="false" customHeight="true" outlineLevel="0" collapsed="false">
      <c r="A3369" s="22" t="n">
        <v>3368</v>
      </c>
      <c r="B3369" s="180"/>
      <c r="C3369" s="22"/>
      <c r="D3369" s="22"/>
      <c r="E3369" s="22"/>
      <c r="F3369" s="22"/>
      <c r="G3369" s="22"/>
      <c r="H3369" s="183"/>
      <c r="I3369" s="183"/>
      <c r="J3369" s="22"/>
      <c r="K3369" s="191" t="e">
        <f aca="false">VLOOKUP('Altri Costi'!J3369,Legenda!$D$1:$F$258,2)</f>
        <v>#N/A</v>
      </c>
      <c r="L3369" s="22"/>
      <c r="M3369" s="22"/>
      <c r="N3369" s="203"/>
      <c r="O3369" s="183"/>
      <c r="P3369" s="22"/>
      <c r="Q3369" s="203"/>
      <c r="R3369" s="183"/>
      <c r="S3369" s="184" t="n">
        <f aca="false">'Piano Finanziario Annuale'!$F$6</f>
        <v>0</v>
      </c>
      <c r="T3369" s="185" t="n">
        <v>0</v>
      </c>
      <c r="U3369" s="186"/>
      <c r="V3369" s="187" t="n">
        <f aca="false">(T3369*U3369)</f>
        <v>0</v>
      </c>
      <c r="W3369" s="185" t="n">
        <v>0</v>
      </c>
      <c r="X3369" s="185" t="n">
        <f aca="false">IF(OR(S3369="sì",S3369="forfettario 190"),SUM(T3369+W3369),SUM(T3369+V3369+W3369))</f>
        <v>0</v>
      </c>
      <c r="Y3369" s="205"/>
      <c r="Z3369" s="205"/>
      <c r="AA3369" s="206"/>
      <c r="AB3369" s="189" t="n">
        <f aca="false">IF(AA3369="SI",X3369,0)</f>
        <v>0</v>
      </c>
      <c r="AC3369" s="207"/>
      <c r="AD3369" s="207"/>
      <c r="AE3369" s="207"/>
      <c r="AF3369" s="207"/>
      <c r="AG3369" s="207"/>
      <c r="AH3369" s="208"/>
    </row>
    <row r="3370" customFormat="false" ht="13.5" hidden="false" customHeight="true" outlineLevel="0" collapsed="false">
      <c r="A3370" s="22" t="n">
        <v>3369</v>
      </c>
      <c r="B3370" s="180"/>
      <c r="C3370" s="22"/>
      <c r="D3370" s="22"/>
      <c r="E3370" s="22"/>
      <c r="F3370" s="22"/>
      <c r="G3370" s="22"/>
      <c r="H3370" s="183"/>
      <c r="I3370" s="183"/>
      <c r="J3370" s="22"/>
      <c r="K3370" s="191" t="e">
        <f aca="false">VLOOKUP('Altri Costi'!J3370,Legenda!$D$1:$F$258,2)</f>
        <v>#N/A</v>
      </c>
      <c r="L3370" s="22"/>
      <c r="M3370" s="22"/>
      <c r="N3370" s="203"/>
      <c r="O3370" s="183"/>
      <c r="P3370" s="22"/>
      <c r="Q3370" s="203"/>
      <c r="R3370" s="183"/>
      <c r="S3370" s="184" t="n">
        <f aca="false">'Piano Finanziario Annuale'!$F$6</f>
        <v>0</v>
      </c>
      <c r="T3370" s="185" t="n">
        <v>0</v>
      </c>
      <c r="U3370" s="186"/>
      <c r="V3370" s="187" t="n">
        <f aca="false">(T3370*U3370)</f>
        <v>0</v>
      </c>
      <c r="W3370" s="185" t="n">
        <v>0</v>
      </c>
      <c r="X3370" s="185" t="n">
        <f aca="false">IF(OR(S3370="sì",S3370="forfettario 190"),SUM(T3370+W3370),SUM(T3370+V3370+W3370))</f>
        <v>0</v>
      </c>
      <c r="Y3370" s="205"/>
      <c r="Z3370" s="205"/>
      <c r="AA3370" s="206"/>
      <c r="AB3370" s="189" t="n">
        <f aca="false">IF(AA3370="SI",X3370,0)</f>
        <v>0</v>
      </c>
      <c r="AC3370" s="207"/>
      <c r="AD3370" s="207"/>
      <c r="AE3370" s="207"/>
      <c r="AF3370" s="207"/>
      <c r="AG3370" s="207"/>
      <c r="AH3370" s="208"/>
    </row>
    <row r="3371" customFormat="false" ht="13.5" hidden="false" customHeight="true" outlineLevel="0" collapsed="false">
      <c r="A3371" s="22" t="n">
        <v>3370</v>
      </c>
      <c r="B3371" s="180"/>
      <c r="C3371" s="22"/>
      <c r="D3371" s="22"/>
      <c r="E3371" s="22"/>
      <c r="F3371" s="22"/>
      <c r="G3371" s="22"/>
      <c r="H3371" s="183"/>
      <c r="I3371" s="183"/>
      <c r="J3371" s="22"/>
      <c r="K3371" s="191" t="e">
        <f aca="false">VLOOKUP('Altri Costi'!J3371,Legenda!$D$1:$F$258,2)</f>
        <v>#N/A</v>
      </c>
      <c r="L3371" s="22"/>
      <c r="M3371" s="22"/>
      <c r="N3371" s="203"/>
      <c r="O3371" s="183"/>
      <c r="P3371" s="22"/>
      <c r="Q3371" s="203"/>
      <c r="R3371" s="183"/>
      <c r="S3371" s="184" t="n">
        <f aca="false">'Piano Finanziario Annuale'!$F$6</f>
        <v>0</v>
      </c>
      <c r="T3371" s="185" t="n">
        <v>0</v>
      </c>
      <c r="U3371" s="186"/>
      <c r="V3371" s="187" t="n">
        <f aca="false">(T3371*U3371)</f>
        <v>0</v>
      </c>
      <c r="W3371" s="185" t="n">
        <v>0</v>
      </c>
      <c r="X3371" s="185" t="n">
        <f aca="false">IF(OR(S3371="sì",S3371="forfettario 190"),SUM(T3371+W3371),SUM(T3371+V3371+W3371))</f>
        <v>0</v>
      </c>
      <c r="Y3371" s="205"/>
      <c r="Z3371" s="205"/>
      <c r="AA3371" s="206"/>
      <c r="AB3371" s="189" t="n">
        <f aca="false">IF(AA3371="SI",X3371,0)</f>
        <v>0</v>
      </c>
      <c r="AC3371" s="207"/>
      <c r="AD3371" s="207"/>
      <c r="AE3371" s="207"/>
      <c r="AF3371" s="207"/>
      <c r="AG3371" s="207"/>
      <c r="AH3371" s="208"/>
    </row>
    <row r="3372" customFormat="false" ht="13.5" hidden="false" customHeight="true" outlineLevel="0" collapsed="false">
      <c r="A3372" s="22" t="n">
        <v>3371</v>
      </c>
      <c r="B3372" s="180"/>
      <c r="C3372" s="22"/>
      <c r="D3372" s="22"/>
      <c r="E3372" s="22"/>
      <c r="F3372" s="22"/>
      <c r="G3372" s="22"/>
      <c r="H3372" s="183"/>
      <c r="I3372" s="183"/>
      <c r="J3372" s="22"/>
      <c r="K3372" s="191" t="e">
        <f aca="false">VLOOKUP('Altri Costi'!J3372,Legenda!$D$1:$F$258,2)</f>
        <v>#N/A</v>
      </c>
      <c r="L3372" s="22"/>
      <c r="M3372" s="22"/>
      <c r="N3372" s="203"/>
      <c r="O3372" s="183"/>
      <c r="P3372" s="22"/>
      <c r="Q3372" s="203"/>
      <c r="R3372" s="183"/>
      <c r="S3372" s="184" t="n">
        <f aca="false">'Piano Finanziario Annuale'!$F$6</f>
        <v>0</v>
      </c>
      <c r="T3372" s="185" t="n">
        <v>0</v>
      </c>
      <c r="U3372" s="186"/>
      <c r="V3372" s="187" t="n">
        <f aca="false">(T3372*U3372)</f>
        <v>0</v>
      </c>
      <c r="W3372" s="185" t="n">
        <v>0</v>
      </c>
      <c r="X3372" s="185" t="n">
        <f aca="false">IF(OR(S3372="sì",S3372="forfettario 190"),SUM(T3372+W3372),SUM(T3372+V3372+W3372))</f>
        <v>0</v>
      </c>
      <c r="Y3372" s="205"/>
      <c r="Z3372" s="205"/>
      <c r="AA3372" s="206"/>
      <c r="AB3372" s="189" t="n">
        <f aca="false">IF(AA3372="SI",X3372,0)</f>
        <v>0</v>
      </c>
      <c r="AC3372" s="207"/>
      <c r="AD3372" s="207"/>
      <c r="AE3372" s="207"/>
      <c r="AF3372" s="207"/>
      <c r="AG3372" s="207"/>
      <c r="AH3372" s="208"/>
    </row>
    <row r="3373" customFormat="false" ht="13.5" hidden="false" customHeight="true" outlineLevel="0" collapsed="false">
      <c r="A3373" s="22" t="n">
        <v>3372</v>
      </c>
      <c r="B3373" s="180"/>
      <c r="C3373" s="22"/>
      <c r="D3373" s="22"/>
      <c r="E3373" s="22"/>
      <c r="F3373" s="22"/>
      <c r="G3373" s="22"/>
      <c r="H3373" s="183"/>
      <c r="I3373" s="183"/>
      <c r="J3373" s="22"/>
      <c r="K3373" s="191" t="e">
        <f aca="false">VLOOKUP('Altri Costi'!J3373,Legenda!$D$1:$F$258,2)</f>
        <v>#N/A</v>
      </c>
      <c r="L3373" s="22"/>
      <c r="M3373" s="22"/>
      <c r="N3373" s="203"/>
      <c r="O3373" s="183"/>
      <c r="P3373" s="22"/>
      <c r="Q3373" s="203"/>
      <c r="R3373" s="183"/>
      <c r="S3373" s="184" t="n">
        <f aca="false">'Piano Finanziario Annuale'!$F$6</f>
        <v>0</v>
      </c>
      <c r="T3373" s="185" t="n">
        <v>0</v>
      </c>
      <c r="U3373" s="186"/>
      <c r="V3373" s="187" t="n">
        <f aca="false">(T3373*U3373)</f>
        <v>0</v>
      </c>
      <c r="W3373" s="185" t="n">
        <v>0</v>
      </c>
      <c r="X3373" s="185" t="n">
        <f aca="false">IF(OR(S3373="sì",S3373="forfettario 190"),SUM(T3373+W3373),SUM(T3373+V3373+W3373))</f>
        <v>0</v>
      </c>
      <c r="Y3373" s="205"/>
      <c r="Z3373" s="205"/>
      <c r="AA3373" s="206"/>
      <c r="AB3373" s="189" t="n">
        <f aca="false">IF(AA3373="SI",X3373,0)</f>
        <v>0</v>
      </c>
      <c r="AC3373" s="207"/>
      <c r="AD3373" s="207"/>
      <c r="AE3373" s="207"/>
      <c r="AF3373" s="207"/>
      <c r="AG3373" s="207"/>
      <c r="AH3373" s="208"/>
    </row>
    <row r="3374" customFormat="false" ht="13.5" hidden="false" customHeight="true" outlineLevel="0" collapsed="false">
      <c r="A3374" s="22" t="n">
        <v>3373</v>
      </c>
      <c r="B3374" s="180"/>
      <c r="C3374" s="22"/>
      <c r="D3374" s="22"/>
      <c r="E3374" s="22"/>
      <c r="F3374" s="22"/>
      <c r="G3374" s="22"/>
      <c r="H3374" s="183"/>
      <c r="I3374" s="183"/>
      <c r="J3374" s="22"/>
      <c r="K3374" s="191" t="e">
        <f aca="false">VLOOKUP('Altri Costi'!J3374,Legenda!$D$1:$F$258,2)</f>
        <v>#N/A</v>
      </c>
      <c r="L3374" s="22"/>
      <c r="M3374" s="22"/>
      <c r="N3374" s="203"/>
      <c r="O3374" s="183"/>
      <c r="P3374" s="22"/>
      <c r="Q3374" s="203"/>
      <c r="R3374" s="183"/>
      <c r="S3374" s="184" t="n">
        <f aca="false">'Piano Finanziario Annuale'!$F$6</f>
        <v>0</v>
      </c>
      <c r="T3374" s="185" t="n">
        <v>0</v>
      </c>
      <c r="U3374" s="186"/>
      <c r="V3374" s="187" t="n">
        <f aca="false">(T3374*U3374)</f>
        <v>0</v>
      </c>
      <c r="W3374" s="185" t="n">
        <v>0</v>
      </c>
      <c r="X3374" s="185" t="n">
        <f aca="false">IF(OR(S3374="sì",S3374="forfettario 190"),SUM(T3374+W3374),SUM(T3374+V3374+W3374))</f>
        <v>0</v>
      </c>
      <c r="Y3374" s="205"/>
      <c r="Z3374" s="205"/>
      <c r="AA3374" s="206"/>
      <c r="AB3374" s="189" t="n">
        <f aca="false">IF(AA3374="SI",X3374,0)</f>
        <v>0</v>
      </c>
      <c r="AC3374" s="207"/>
      <c r="AD3374" s="207"/>
      <c r="AE3374" s="207"/>
      <c r="AF3374" s="207"/>
      <c r="AG3374" s="207"/>
      <c r="AH3374" s="208"/>
    </row>
    <row r="3375" customFormat="false" ht="13.5" hidden="false" customHeight="true" outlineLevel="0" collapsed="false">
      <c r="A3375" s="22" t="n">
        <v>3374</v>
      </c>
      <c r="B3375" s="180"/>
      <c r="C3375" s="22"/>
      <c r="D3375" s="22"/>
      <c r="E3375" s="22"/>
      <c r="F3375" s="22"/>
      <c r="G3375" s="22"/>
      <c r="H3375" s="183"/>
      <c r="I3375" s="183"/>
      <c r="J3375" s="22"/>
      <c r="K3375" s="191" t="e">
        <f aca="false">VLOOKUP('Altri Costi'!J3375,Legenda!$D$1:$F$258,2)</f>
        <v>#N/A</v>
      </c>
      <c r="L3375" s="22"/>
      <c r="M3375" s="22"/>
      <c r="N3375" s="203"/>
      <c r="O3375" s="183"/>
      <c r="P3375" s="22"/>
      <c r="Q3375" s="203"/>
      <c r="R3375" s="183"/>
      <c r="S3375" s="184" t="n">
        <f aca="false">'Piano Finanziario Annuale'!$F$6</f>
        <v>0</v>
      </c>
      <c r="T3375" s="185" t="n">
        <v>0</v>
      </c>
      <c r="U3375" s="186"/>
      <c r="V3375" s="187" t="n">
        <f aca="false">(T3375*U3375)</f>
        <v>0</v>
      </c>
      <c r="W3375" s="185" t="n">
        <v>0</v>
      </c>
      <c r="X3375" s="185" t="n">
        <f aca="false">IF(OR(S3375="sì",S3375="forfettario 190"),SUM(T3375+W3375),SUM(T3375+V3375+W3375))</f>
        <v>0</v>
      </c>
      <c r="Y3375" s="205"/>
      <c r="Z3375" s="205"/>
      <c r="AA3375" s="206"/>
      <c r="AB3375" s="189" t="n">
        <f aca="false">IF(AA3375="SI",X3375,0)</f>
        <v>0</v>
      </c>
      <c r="AC3375" s="207"/>
      <c r="AD3375" s="207"/>
      <c r="AE3375" s="207"/>
      <c r="AF3375" s="207"/>
      <c r="AG3375" s="207"/>
      <c r="AH3375" s="208"/>
    </row>
    <row r="3376" customFormat="false" ht="13.5" hidden="false" customHeight="true" outlineLevel="0" collapsed="false">
      <c r="A3376" s="22" t="n">
        <v>3375</v>
      </c>
      <c r="B3376" s="180"/>
      <c r="C3376" s="22"/>
      <c r="D3376" s="22"/>
      <c r="E3376" s="22"/>
      <c r="F3376" s="22"/>
      <c r="G3376" s="22"/>
      <c r="H3376" s="183"/>
      <c r="I3376" s="183"/>
      <c r="J3376" s="22"/>
      <c r="K3376" s="191" t="e">
        <f aca="false">VLOOKUP('Altri Costi'!J3376,Legenda!$D$1:$F$258,2)</f>
        <v>#N/A</v>
      </c>
      <c r="L3376" s="22"/>
      <c r="M3376" s="22"/>
      <c r="N3376" s="203"/>
      <c r="O3376" s="183"/>
      <c r="P3376" s="22"/>
      <c r="Q3376" s="203"/>
      <c r="R3376" s="183"/>
      <c r="S3376" s="184" t="n">
        <f aca="false">'Piano Finanziario Annuale'!$F$6</f>
        <v>0</v>
      </c>
      <c r="T3376" s="185" t="n">
        <v>0</v>
      </c>
      <c r="U3376" s="186"/>
      <c r="V3376" s="187" t="n">
        <f aca="false">(T3376*U3376)</f>
        <v>0</v>
      </c>
      <c r="W3376" s="185" t="n">
        <v>0</v>
      </c>
      <c r="X3376" s="185" t="n">
        <f aca="false">IF(OR(S3376="sì",S3376="forfettario 190"),SUM(T3376+W3376),SUM(T3376+V3376+W3376))</f>
        <v>0</v>
      </c>
      <c r="Y3376" s="205"/>
      <c r="Z3376" s="205"/>
      <c r="AA3376" s="206"/>
      <c r="AB3376" s="189" t="n">
        <f aca="false">IF(AA3376="SI",X3376,0)</f>
        <v>0</v>
      </c>
      <c r="AC3376" s="207"/>
      <c r="AD3376" s="207"/>
      <c r="AE3376" s="207"/>
      <c r="AF3376" s="207"/>
      <c r="AG3376" s="207"/>
      <c r="AH3376" s="208"/>
    </row>
    <row r="3377" customFormat="false" ht="13.5" hidden="false" customHeight="true" outlineLevel="0" collapsed="false">
      <c r="A3377" s="22" t="n">
        <v>3376</v>
      </c>
      <c r="B3377" s="180"/>
      <c r="C3377" s="22"/>
      <c r="D3377" s="22"/>
      <c r="E3377" s="22"/>
      <c r="F3377" s="22"/>
      <c r="G3377" s="22"/>
      <c r="H3377" s="183"/>
      <c r="I3377" s="183"/>
      <c r="J3377" s="22"/>
      <c r="K3377" s="191" t="e">
        <f aca="false">VLOOKUP('Altri Costi'!J3377,Legenda!$D$1:$F$258,2)</f>
        <v>#N/A</v>
      </c>
      <c r="L3377" s="22"/>
      <c r="M3377" s="22"/>
      <c r="N3377" s="203"/>
      <c r="O3377" s="183"/>
      <c r="P3377" s="22"/>
      <c r="Q3377" s="203"/>
      <c r="R3377" s="183"/>
      <c r="S3377" s="184" t="n">
        <f aca="false">'Piano Finanziario Annuale'!$F$6</f>
        <v>0</v>
      </c>
      <c r="T3377" s="185" t="n">
        <v>0</v>
      </c>
      <c r="U3377" s="186"/>
      <c r="V3377" s="187" t="n">
        <f aca="false">(T3377*U3377)</f>
        <v>0</v>
      </c>
      <c r="W3377" s="185" t="n">
        <v>0</v>
      </c>
      <c r="X3377" s="185" t="n">
        <f aca="false">IF(OR(S3377="sì",S3377="forfettario 190"),SUM(T3377+W3377),SUM(T3377+V3377+W3377))</f>
        <v>0</v>
      </c>
      <c r="Y3377" s="205"/>
      <c r="Z3377" s="205"/>
      <c r="AA3377" s="206"/>
      <c r="AB3377" s="189" t="n">
        <f aca="false">IF(AA3377="SI",X3377,0)</f>
        <v>0</v>
      </c>
      <c r="AC3377" s="207"/>
      <c r="AD3377" s="207"/>
      <c r="AE3377" s="207"/>
      <c r="AF3377" s="207"/>
      <c r="AG3377" s="207"/>
      <c r="AH3377" s="208"/>
    </row>
    <row r="3378" customFormat="false" ht="13.5" hidden="false" customHeight="true" outlineLevel="0" collapsed="false">
      <c r="A3378" s="22" t="n">
        <v>3377</v>
      </c>
      <c r="B3378" s="180"/>
      <c r="C3378" s="22"/>
      <c r="D3378" s="22"/>
      <c r="E3378" s="22"/>
      <c r="F3378" s="22"/>
      <c r="G3378" s="22"/>
      <c r="H3378" s="183"/>
      <c r="I3378" s="183"/>
      <c r="J3378" s="22"/>
      <c r="K3378" s="191" t="e">
        <f aca="false">VLOOKUP('Altri Costi'!J3378,Legenda!$D$1:$F$258,2)</f>
        <v>#N/A</v>
      </c>
      <c r="L3378" s="22"/>
      <c r="M3378" s="22"/>
      <c r="N3378" s="203"/>
      <c r="O3378" s="183"/>
      <c r="P3378" s="22"/>
      <c r="Q3378" s="203"/>
      <c r="R3378" s="183"/>
      <c r="S3378" s="184" t="n">
        <f aca="false">'Piano Finanziario Annuale'!$F$6</f>
        <v>0</v>
      </c>
      <c r="T3378" s="185" t="n">
        <v>0</v>
      </c>
      <c r="U3378" s="186"/>
      <c r="V3378" s="187" t="n">
        <f aca="false">(T3378*U3378)</f>
        <v>0</v>
      </c>
      <c r="W3378" s="185" t="n">
        <v>0</v>
      </c>
      <c r="X3378" s="185" t="n">
        <f aca="false">IF(OR(S3378="sì",S3378="forfettario 190"),SUM(T3378+W3378),SUM(T3378+V3378+W3378))</f>
        <v>0</v>
      </c>
      <c r="Y3378" s="205"/>
      <c r="Z3378" s="205"/>
      <c r="AA3378" s="206"/>
      <c r="AB3378" s="189" t="n">
        <f aca="false">IF(AA3378="SI",X3378,0)</f>
        <v>0</v>
      </c>
      <c r="AC3378" s="207"/>
      <c r="AD3378" s="207"/>
      <c r="AE3378" s="207"/>
      <c r="AF3378" s="207"/>
      <c r="AG3378" s="207"/>
      <c r="AH3378" s="208"/>
    </row>
    <row r="3379" customFormat="false" ht="13.5" hidden="false" customHeight="true" outlineLevel="0" collapsed="false">
      <c r="A3379" s="22" t="n">
        <v>3378</v>
      </c>
      <c r="B3379" s="180"/>
      <c r="C3379" s="22"/>
      <c r="D3379" s="22"/>
      <c r="E3379" s="22"/>
      <c r="F3379" s="22"/>
      <c r="G3379" s="22"/>
      <c r="H3379" s="183"/>
      <c r="I3379" s="183"/>
      <c r="J3379" s="22"/>
      <c r="K3379" s="191" t="e">
        <f aca="false">VLOOKUP('Altri Costi'!J3379,Legenda!$D$1:$F$258,2)</f>
        <v>#N/A</v>
      </c>
      <c r="L3379" s="22"/>
      <c r="M3379" s="22"/>
      <c r="N3379" s="203"/>
      <c r="O3379" s="183"/>
      <c r="P3379" s="22"/>
      <c r="Q3379" s="203"/>
      <c r="R3379" s="183"/>
      <c r="S3379" s="184" t="n">
        <f aca="false">'Piano Finanziario Annuale'!$F$6</f>
        <v>0</v>
      </c>
      <c r="T3379" s="185" t="n">
        <v>0</v>
      </c>
      <c r="U3379" s="186"/>
      <c r="V3379" s="187" t="n">
        <f aca="false">(T3379*U3379)</f>
        <v>0</v>
      </c>
      <c r="W3379" s="185" t="n">
        <v>0</v>
      </c>
      <c r="X3379" s="185" t="n">
        <f aca="false">IF(OR(S3379="sì",S3379="forfettario 190"),SUM(T3379+W3379),SUM(T3379+V3379+W3379))</f>
        <v>0</v>
      </c>
      <c r="Y3379" s="205"/>
      <c r="Z3379" s="205"/>
      <c r="AA3379" s="206"/>
      <c r="AB3379" s="189" t="n">
        <f aca="false">IF(AA3379="SI",X3379,0)</f>
        <v>0</v>
      </c>
      <c r="AC3379" s="207"/>
      <c r="AD3379" s="207"/>
      <c r="AE3379" s="207"/>
      <c r="AF3379" s="207"/>
      <c r="AG3379" s="207"/>
      <c r="AH3379" s="208"/>
    </row>
    <row r="3380" customFormat="false" ht="13.5" hidden="false" customHeight="true" outlineLevel="0" collapsed="false">
      <c r="A3380" s="22" t="n">
        <v>3379</v>
      </c>
      <c r="B3380" s="180"/>
      <c r="C3380" s="22"/>
      <c r="D3380" s="22"/>
      <c r="E3380" s="22"/>
      <c r="F3380" s="22"/>
      <c r="G3380" s="22"/>
      <c r="H3380" s="183"/>
      <c r="I3380" s="183"/>
      <c r="J3380" s="22"/>
      <c r="K3380" s="191" t="e">
        <f aca="false">VLOOKUP('Altri Costi'!J3380,Legenda!$D$1:$F$258,2)</f>
        <v>#N/A</v>
      </c>
      <c r="L3380" s="22"/>
      <c r="M3380" s="22"/>
      <c r="N3380" s="203"/>
      <c r="O3380" s="183"/>
      <c r="P3380" s="22"/>
      <c r="Q3380" s="203"/>
      <c r="R3380" s="183"/>
      <c r="S3380" s="184" t="n">
        <f aca="false">'Piano Finanziario Annuale'!$F$6</f>
        <v>0</v>
      </c>
      <c r="T3380" s="185" t="n">
        <v>0</v>
      </c>
      <c r="U3380" s="186"/>
      <c r="V3380" s="187" t="n">
        <f aca="false">(T3380*U3380)</f>
        <v>0</v>
      </c>
      <c r="W3380" s="185" t="n">
        <v>0</v>
      </c>
      <c r="X3380" s="185" t="n">
        <f aca="false">IF(OR(S3380="sì",S3380="forfettario 190"),SUM(T3380+W3380),SUM(T3380+V3380+W3380))</f>
        <v>0</v>
      </c>
      <c r="Y3380" s="205"/>
      <c r="Z3380" s="205"/>
      <c r="AA3380" s="206"/>
      <c r="AB3380" s="189" t="n">
        <f aca="false">IF(AA3380="SI",X3380,0)</f>
        <v>0</v>
      </c>
      <c r="AC3380" s="207"/>
      <c r="AD3380" s="207"/>
      <c r="AE3380" s="207"/>
      <c r="AF3380" s="207"/>
      <c r="AG3380" s="207"/>
      <c r="AH3380" s="208"/>
    </row>
    <row r="3381" customFormat="false" ht="13.5" hidden="false" customHeight="true" outlineLevel="0" collapsed="false">
      <c r="A3381" s="22" t="n">
        <v>3380</v>
      </c>
      <c r="B3381" s="180"/>
      <c r="C3381" s="22"/>
      <c r="D3381" s="22"/>
      <c r="E3381" s="22"/>
      <c r="F3381" s="22"/>
      <c r="G3381" s="22"/>
      <c r="H3381" s="183"/>
      <c r="I3381" s="183"/>
      <c r="J3381" s="22"/>
      <c r="K3381" s="191" t="e">
        <f aca="false">VLOOKUP('Altri Costi'!J3381,Legenda!$D$1:$F$258,2)</f>
        <v>#N/A</v>
      </c>
      <c r="L3381" s="22"/>
      <c r="M3381" s="22"/>
      <c r="N3381" s="203"/>
      <c r="O3381" s="183"/>
      <c r="P3381" s="22"/>
      <c r="Q3381" s="203"/>
      <c r="R3381" s="183"/>
      <c r="S3381" s="184" t="n">
        <f aca="false">'Piano Finanziario Annuale'!$F$6</f>
        <v>0</v>
      </c>
      <c r="T3381" s="185" t="n">
        <v>0</v>
      </c>
      <c r="U3381" s="186"/>
      <c r="V3381" s="187" t="n">
        <f aca="false">(T3381*U3381)</f>
        <v>0</v>
      </c>
      <c r="W3381" s="185" t="n">
        <v>0</v>
      </c>
      <c r="X3381" s="185" t="n">
        <f aca="false">IF(OR(S3381="sì",S3381="forfettario 190"),SUM(T3381+W3381),SUM(T3381+V3381+W3381))</f>
        <v>0</v>
      </c>
      <c r="Y3381" s="205"/>
      <c r="Z3381" s="205"/>
      <c r="AA3381" s="206"/>
      <c r="AB3381" s="189" t="n">
        <f aca="false">IF(AA3381="SI",X3381,0)</f>
        <v>0</v>
      </c>
      <c r="AC3381" s="207"/>
      <c r="AD3381" s="207"/>
      <c r="AE3381" s="207"/>
      <c r="AF3381" s="207"/>
      <c r="AG3381" s="207"/>
      <c r="AH3381" s="208"/>
    </row>
    <row r="3382" customFormat="false" ht="13.5" hidden="false" customHeight="true" outlineLevel="0" collapsed="false">
      <c r="A3382" s="22" t="n">
        <v>3381</v>
      </c>
      <c r="B3382" s="180"/>
      <c r="C3382" s="22"/>
      <c r="D3382" s="22"/>
      <c r="E3382" s="22"/>
      <c r="F3382" s="22"/>
      <c r="G3382" s="22"/>
      <c r="H3382" s="183"/>
      <c r="I3382" s="183"/>
      <c r="J3382" s="22"/>
      <c r="K3382" s="191" t="e">
        <f aca="false">VLOOKUP('Altri Costi'!J3382,Legenda!$D$1:$F$258,2)</f>
        <v>#N/A</v>
      </c>
      <c r="L3382" s="22"/>
      <c r="M3382" s="22"/>
      <c r="N3382" s="203"/>
      <c r="O3382" s="183"/>
      <c r="P3382" s="22"/>
      <c r="Q3382" s="203"/>
      <c r="R3382" s="183"/>
      <c r="S3382" s="184" t="n">
        <f aca="false">'Piano Finanziario Annuale'!$F$6</f>
        <v>0</v>
      </c>
      <c r="T3382" s="185" t="n">
        <v>0</v>
      </c>
      <c r="U3382" s="186"/>
      <c r="V3382" s="187" t="n">
        <f aca="false">(T3382*U3382)</f>
        <v>0</v>
      </c>
      <c r="W3382" s="185" t="n">
        <v>0</v>
      </c>
      <c r="X3382" s="185" t="n">
        <f aca="false">IF(OR(S3382="sì",S3382="forfettario 190"),SUM(T3382+W3382),SUM(T3382+V3382+W3382))</f>
        <v>0</v>
      </c>
      <c r="Y3382" s="205"/>
      <c r="Z3382" s="205"/>
      <c r="AA3382" s="206"/>
      <c r="AB3382" s="189" t="n">
        <f aca="false">IF(AA3382="SI",X3382,0)</f>
        <v>0</v>
      </c>
      <c r="AC3382" s="207"/>
      <c r="AD3382" s="207"/>
      <c r="AE3382" s="207"/>
      <c r="AF3382" s="207"/>
      <c r="AG3382" s="207"/>
      <c r="AH3382" s="208"/>
    </row>
    <row r="3383" customFormat="false" ht="13.5" hidden="false" customHeight="true" outlineLevel="0" collapsed="false">
      <c r="A3383" s="22" t="n">
        <v>3382</v>
      </c>
      <c r="B3383" s="180"/>
      <c r="C3383" s="22"/>
      <c r="D3383" s="22"/>
      <c r="E3383" s="22"/>
      <c r="F3383" s="22"/>
      <c r="G3383" s="22"/>
      <c r="H3383" s="183"/>
      <c r="I3383" s="183"/>
      <c r="J3383" s="22"/>
      <c r="K3383" s="191" t="e">
        <f aca="false">VLOOKUP('Altri Costi'!J3383,Legenda!$D$1:$F$258,2)</f>
        <v>#N/A</v>
      </c>
      <c r="L3383" s="22"/>
      <c r="M3383" s="22"/>
      <c r="N3383" s="203"/>
      <c r="O3383" s="183"/>
      <c r="P3383" s="22"/>
      <c r="Q3383" s="203"/>
      <c r="R3383" s="183"/>
      <c r="S3383" s="184" t="n">
        <f aca="false">'Piano Finanziario Annuale'!$F$6</f>
        <v>0</v>
      </c>
      <c r="T3383" s="185" t="n">
        <v>0</v>
      </c>
      <c r="U3383" s="186"/>
      <c r="V3383" s="187" t="n">
        <f aca="false">(T3383*U3383)</f>
        <v>0</v>
      </c>
      <c r="W3383" s="185" t="n">
        <v>0</v>
      </c>
      <c r="X3383" s="185" t="n">
        <f aca="false">IF(OR(S3383="sì",S3383="forfettario 190"),SUM(T3383+W3383),SUM(T3383+V3383+W3383))</f>
        <v>0</v>
      </c>
      <c r="Y3383" s="205"/>
      <c r="Z3383" s="205"/>
      <c r="AA3383" s="206"/>
      <c r="AB3383" s="189" t="n">
        <f aca="false">IF(AA3383="SI",X3383,0)</f>
        <v>0</v>
      </c>
      <c r="AC3383" s="207"/>
      <c r="AD3383" s="207"/>
      <c r="AE3383" s="207"/>
      <c r="AF3383" s="207"/>
      <c r="AG3383" s="207"/>
      <c r="AH3383" s="208"/>
    </row>
    <row r="3384" customFormat="false" ht="13.5" hidden="false" customHeight="true" outlineLevel="0" collapsed="false">
      <c r="A3384" s="22" t="n">
        <v>3383</v>
      </c>
      <c r="B3384" s="180"/>
      <c r="C3384" s="22"/>
      <c r="D3384" s="22"/>
      <c r="E3384" s="22"/>
      <c r="F3384" s="22"/>
      <c r="G3384" s="22"/>
      <c r="H3384" s="183"/>
      <c r="I3384" s="183"/>
      <c r="J3384" s="22"/>
      <c r="K3384" s="191" t="e">
        <f aca="false">VLOOKUP('Altri Costi'!J3384,Legenda!$D$1:$F$258,2)</f>
        <v>#N/A</v>
      </c>
      <c r="L3384" s="22"/>
      <c r="M3384" s="22"/>
      <c r="N3384" s="203"/>
      <c r="O3384" s="183"/>
      <c r="P3384" s="22"/>
      <c r="Q3384" s="203"/>
      <c r="R3384" s="183"/>
      <c r="S3384" s="184" t="n">
        <f aca="false">'Piano Finanziario Annuale'!$F$6</f>
        <v>0</v>
      </c>
      <c r="T3384" s="185" t="n">
        <v>0</v>
      </c>
      <c r="U3384" s="186"/>
      <c r="V3384" s="187" t="n">
        <f aca="false">(T3384*U3384)</f>
        <v>0</v>
      </c>
      <c r="W3384" s="185" t="n">
        <v>0</v>
      </c>
      <c r="X3384" s="185" t="n">
        <f aca="false">IF(OR(S3384="sì",S3384="forfettario 190"),SUM(T3384+W3384),SUM(T3384+V3384+W3384))</f>
        <v>0</v>
      </c>
      <c r="Y3384" s="205"/>
      <c r="Z3384" s="205"/>
      <c r="AA3384" s="206"/>
      <c r="AB3384" s="189" t="n">
        <f aca="false">IF(AA3384="SI",X3384,0)</f>
        <v>0</v>
      </c>
      <c r="AC3384" s="207"/>
      <c r="AD3384" s="207"/>
      <c r="AE3384" s="207"/>
      <c r="AF3384" s="207"/>
      <c r="AG3384" s="207"/>
      <c r="AH3384" s="208"/>
    </row>
    <row r="3385" customFormat="false" ht="13.5" hidden="false" customHeight="true" outlineLevel="0" collapsed="false">
      <c r="A3385" s="22" t="n">
        <v>3384</v>
      </c>
      <c r="B3385" s="180"/>
      <c r="C3385" s="22"/>
      <c r="D3385" s="22"/>
      <c r="E3385" s="22"/>
      <c r="F3385" s="22"/>
      <c r="G3385" s="22"/>
      <c r="H3385" s="183"/>
      <c r="I3385" s="183"/>
      <c r="J3385" s="22"/>
      <c r="K3385" s="191" t="e">
        <f aca="false">VLOOKUP('Altri Costi'!J3385,Legenda!$D$1:$F$258,2)</f>
        <v>#N/A</v>
      </c>
      <c r="L3385" s="22"/>
      <c r="M3385" s="22"/>
      <c r="N3385" s="203"/>
      <c r="O3385" s="183"/>
      <c r="P3385" s="22"/>
      <c r="Q3385" s="203"/>
      <c r="R3385" s="183"/>
      <c r="S3385" s="184" t="n">
        <f aca="false">'Piano Finanziario Annuale'!$F$6</f>
        <v>0</v>
      </c>
      <c r="T3385" s="185" t="n">
        <v>0</v>
      </c>
      <c r="U3385" s="186"/>
      <c r="V3385" s="187" t="n">
        <f aca="false">(T3385*U3385)</f>
        <v>0</v>
      </c>
      <c r="W3385" s="185" t="n">
        <v>0</v>
      </c>
      <c r="X3385" s="185" t="n">
        <f aca="false">IF(OR(S3385="sì",S3385="forfettario 190"),SUM(T3385+W3385),SUM(T3385+V3385+W3385))</f>
        <v>0</v>
      </c>
      <c r="Y3385" s="205"/>
      <c r="Z3385" s="205"/>
      <c r="AA3385" s="206"/>
      <c r="AB3385" s="189" t="n">
        <f aca="false">IF(AA3385="SI",X3385,0)</f>
        <v>0</v>
      </c>
      <c r="AC3385" s="207"/>
      <c r="AD3385" s="207"/>
      <c r="AE3385" s="207"/>
      <c r="AF3385" s="207"/>
      <c r="AG3385" s="207"/>
      <c r="AH3385" s="208"/>
    </row>
    <row r="3386" customFormat="false" ht="13.5" hidden="false" customHeight="true" outlineLevel="0" collapsed="false">
      <c r="A3386" s="22" t="n">
        <v>3385</v>
      </c>
      <c r="B3386" s="180"/>
      <c r="C3386" s="22"/>
      <c r="D3386" s="22"/>
      <c r="E3386" s="22"/>
      <c r="F3386" s="22"/>
      <c r="G3386" s="22"/>
      <c r="H3386" s="183"/>
      <c r="I3386" s="183"/>
      <c r="J3386" s="22"/>
      <c r="K3386" s="191" t="e">
        <f aca="false">VLOOKUP('Altri Costi'!J3386,Legenda!$D$1:$F$258,2)</f>
        <v>#N/A</v>
      </c>
      <c r="L3386" s="22"/>
      <c r="M3386" s="22"/>
      <c r="N3386" s="203"/>
      <c r="O3386" s="183"/>
      <c r="P3386" s="22"/>
      <c r="Q3386" s="203"/>
      <c r="R3386" s="183"/>
      <c r="S3386" s="184" t="n">
        <f aca="false">'Piano Finanziario Annuale'!$F$6</f>
        <v>0</v>
      </c>
      <c r="T3386" s="185" t="n">
        <v>0</v>
      </c>
      <c r="U3386" s="186"/>
      <c r="V3386" s="187" t="n">
        <f aca="false">(T3386*U3386)</f>
        <v>0</v>
      </c>
      <c r="W3386" s="185" t="n">
        <v>0</v>
      </c>
      <c r="X3386" s="185" t="n">
        <f aca="false">IF(OR(S3386="sì",S3386="forfettario 190"),SUM(T3386+W3386),SUM(T3386+V3386+W3386))</f>
        <v>0</v>
      </c>
      <c r="Y3386" s="205"/>
      <c r="Z3386" s="205"/>
      <c r="AA3386" s="206"/>
      <c r="AB3386" s="189" t="n">
        <f aca="false">IF(AA3386="SI",X3386,0)</f>
        <v>0</v>
      </c>
      <c r="AC3386" s="207"/>
      <c r="AD3386" s="207"/>
      <c r="AE3386" s="207"/>
      <c r="AF3386" s="207"/>
      <c r="AG3386" s="207"/>
      <c r="AH3386" s="208"/>
    </row>
    <row r="3387" customFormat="false" ht="13.5" hidden="false" customHeight="true" outlineLevel="0" collapsed="false">
      <c r="A3387" s="22" t="n">
        <v>3386</v>
      </c>
      <c r="B3387" s="180"/>
      <c r="C3387" s="22"/>
      <c r="D3387" s="22"/>
      <c r="E3387" s="22"/>
      <c r="F3387" s="22"/>
      <c r="G3387" s="22"/>
      <c r="H3387" s="183"/>
      <c r="I3387" s="183"/>
      <c r="J3387" s="22"/>
      <c r="K3387" s="191" t="e">
        <f aca="false">VLOOKUP('Altri Costi'!J3387,Legenda!$D$1:$F$258,2)</f>
        <v>#N/A</v>
      </c>
      <c r="L3387" s="22"/>
      <c r="M3387" s="22"/>
      <c r="N3387" s="203"/>
      <c r="O3387" s="183"/>
      <c r="P3387" s="22"/>
      <c r="Q3387" s="203"/>
      <c r="R3387" s="183"/>
      <c r="S3387" s="184" t="n">
        <f aca="false">'Piano Finanziario Annuale'!$F$6</f>
        <v>0</v>
      </c>
      <c r="T3387" s="185" t="n">
        <v>0</v>
      </c>
      <c r="U3387" s="186"/>
      <c r="V3387" s="187" t="n">
        <f aca="false">(T3387*U3387)</f>
        <v>0</v>
      </c>
      <c r="W3387" s="185" t="n">
        <v>0</v>
      </c>
      <c r="X3387" s="185" t="n">
        <f aca="false">IF(OR(S3387="sì",S3387="forfettario 190"),SUM(T3387+W3387),SUM(T3387+V3387+W3387))</f>
        <v>0</v>
      </c>
      <c r="Y3387" s="205"/>
      <c r="Z3387" s="205"/>
      <c r="AA3387" s="206"/>
      <c r="AB3387" s="189" t="n">
        <f aca="false">IF(AA3387="SI",X3387,0)</f>
        <v>0</v>
      </c>
      <c r="AC3387" s="207"/>
      <c r="AD3387" s="207"/>
      <c r="AE3387" s="207"/>
      <c r="AF3387" s="207"/>
      <c r="AG3387" s="207"/>
      <c r="AH3387" s="208"/>
    </row>
    <row r="3388" customFormat="false" ht="13.5" hidden="false" customHeight="true" outlineLevel="0" collapsed="false">
      <c r="A3388" s="22" t="n">
        <v>3387</v>
      </c>
      <c r="B3388" s="180"/>
      <c r="C3388" s="22"/>
      <c r="D3388" s="22"/>
      <c r="E3388" s="22"/>
      <c r="F3388" s="22"/>
      <c r="G3388" s="22"/>
      <c r="H3388" s="183"/>
      <c r="I3388" s="183"/>
      <c r="J3388" s="22"/>
      <c r="K3388" s="191" t="e">
        <f aca="false">VLOOKUP('Altri Costi'!J3388,Legenda!$D$1:$F$258,2)</f>
        <v>#N/A</v>
      </c>
      <c r="L3388" s="22"/>
      <c r="M3388" s="22"/>
      <c r="N3388" s="203"/>
      <c r="O3388" s="183"/>
      <c r="P3388" s="22"/>
      <c r="Q3388" s="203"/>
      <c r="R3388" s="183"/>
      <c r="S3388" s="184" t="n">
        <f aca="false">'Piano Finanziario Annuale'!$F$6</f>
        <v>0</v>
      </c>
      <c r="T3388" s="185" t="n">
        <v>0</v>
      </c>
      <c r="U3388" s="186"/>
      <c r="V3388" s="187" t="n">
        <f aca="false">(T3388*U3388)</f>
        <v>0</v>
      </c>
      <c r="W3388" s="185" t="n">
        <v>0</v>
      </c>
      <c r="X3388" s="185" t="n">
        <f aca="false">IF(OR(S3388="sì",S3388="forfettario 190"),SUM(T3388+W3388),SUM(T3388+V3388+W3388))</f>
        <v>0</v>
      </c>
      <c r="Y3388" s="205"/>
      <c r="Z3388" s="205"/>
      <c r="AA3388" s="206"/>
      <c r="AB3388" s="189" t="n">
        <f aca="false">IF(AA3388="SI",X3388,0)</f>
        <v>0</v>
      </c>
      <c r="AC3388" s="207"/>
      <c r="AD3388" s="207"/>
      <c r="AE3388" s="207"/>
      <c r="AF3388" s="207"/>
      <c r="AG3388" s="207"/>
      <c r="AH3388" s="208"/>
    </row>
    <row r="3389" customFormat="false" ht="13.5" hidden="false" customHeight="true" outlineLevel="0" collapsed="false">
      <c r="A3389" s="22" t="n">
        <v>3388</v>
      </c>
      <c r="B3389" s="180"/>
      <c r="C3389" s="22"/>
      <c r="D3389" s="22"/>
      <c r="E3389" s="22"/>
      <c r="F3389" s="22"/>
      <c r="G3389" s="22"/>
      <c r="H3389" s="183"/>
      <c r="I3389" s="183"/>
      <c r="J3389" s="22"/>
      <c r="K3389" s="191" t="e">
        <f aca="false">VLOOKUP('Altri Costi'!J3389,Legenda!$D$1:$F$258,2)</f>
        <v>#N/A</v>
      </c>
      <c r="L3389" s="22"/>
      <c r="M3389" s="22"/>
      <c r="N3389" s="203"/>
      <c r="O3389" s="183"/>
      <c r="P3389" s="22"/>
      <c r="Q3389" s="203"/>
      <c r="R3389" s="183"/>
      <c r="S3389" s="184" t="n">
        <f aca="false">'Piano Finanziario Annuale'!$F$6</f>
        <v>0</v>
      </c>
      <c r="T3389" s="185" t="n">
        <v>0</v>
      </c>
      <c r="U3389" s="186"/>
      <c r="V3389" s="187" t="n">
        <f aca="false">(T3389*U3389)</f>
        <v>0</v>
      </c>
      <c r="W3389" s="185" t="n">
        <v>0</v>
      </c>
      <c r="X3389" s="185" t="n">
        <f aca="false">IF(OR(S3389="sì",S3389="forfettario 190"),SUM(T3389+W3389),SUM(T3389+V3389+W3389))</f>
        <v>0</v>
      </c>
      <c r="Y3389" s="205"/>
      <c r="Z3389" s="205"/>
      <c r="AA3389" s="206"/>
      <c r="AB3389" s="189" t="n">
        <f aca="false">IF(AA3389="SI",X3389,0)</f>
        <v>0</v>
      </c>
      <c r="AC3389" s="207"/>
      <c r="AD3389" s="207"/>
      <c r="AE3389" s="207"/>
      <c r="AF3389" s="207"/>
      <c r="AG3389" s="207"/>
      <c r="AH3389" s="208"/>
    </row>
    <row r="3390" customFormat="false" ht="13.5" hidden="false" customHeight="true" outlineLevel="0" collapsed="false">
      <c r="A3390" s="22" t="n">
        <v>3389</v>
      </c>
      <c r="B3390" s="180"/>
      <c r="C3390" s="22"/>
      <c r="D3390" s="22"/>
      <c r="E3390" s="22"/>
      <c r="F3390" s="22"/>
      <c r="G3390" s="22"/>
      <c r="H3390" s="183"/>
      <c r="I3390" s="183"/>
      <c r="J3390" s="22"/>
      <c r="K3390" s="191" t="e">
        <f aca="false">VLOOKUP('Altri Costi'!J3390,Legenda!$D$1:$F$258,2)</f>
        <v>#N/A</v>
      </c>
      <c r="L3390" s="22"/>
      <c r="M3390" s="22"/>
      <c r="N3390" s="203"/>
      <c r="O3390" s="183"/>
      <c r="P3390" s="22"/>
      <c r="Q3390" s="203"/>
      <c r="R3390" s="183"/>
      <c r="S3390" s="184" t="n">
        <f aca="false">'Piano Finanziario Annuale'!$F$6</f>
        <v>0</v>
      </c>
      <c r="T3390" s="185" t="n">
        <v>0</v>
      </c>
      <c r="U3390" s="186"/>
      <c r="V3390" s="187" t="n">
        <f aca="false">(T3390*U3390)</f>
        <v>0</v>
      </c>
      <c r="W3390" s="185" t="n">
        <v>0</v>
      </c>
      <c r="X3390" s="185" t="n">
        <f aca="false">IF(OR(S3390="sì",S3390="forfettario 190"),SUM(T3390+W3390),SUM(T3390+V3390+W3390))</f>
        <v>0</v>
      </c>
      <c r="Y3390" s="205"/>
      <c r="Z3390" s="205"/>
      <c r="AA3390" s="206"/>
      <c r="AB3390" s="189" t="n">
        <f aca="false">IF(AA3390="SI",X3390,0)</f>
        <v>0</v>
      </c>
      <c r="AC3390" s="207"/>
      <c r="AD3390" s="207"/>
      <c r="AE3390" s="207"/>
      <c r="AF3390" s="207"/>
      <c r="AG3390" s="207"/>
      <c r="AH3390" s="208"/>
    </row>
    <row r="3391" customFormat="false" ht="13.5" hidden="false" customHeight="true" outlineLevel="0" collapsed="false">
      <c r="A3391" s="22" t="n">
        <v>3390</v>
      </c>
      <c r="B3391" s="180"/>
      <c r="C3391" s="22"/>
      <c r="D3391" s="22"/>
      <c r="E3391" s="22"/>
      <c r="F3391" s="22"/>
      <c r="G3391" s="22"/>
      <c r="H3391" s="183"/>
      <c r="I3391" s="183"/>
      <c r="J3391" s="22"/>
      <c r="K3391" s="191" t="e">
        <f aca="false">VLOOKUP('Altri Costi'!J3391,Legenda!$D$1:$F$258,2)</f>
        <v>#N/A</v>
      </c>
      <c r="L3391" s="22"/>
      <c r="M3391" s="22"/>
      <c r="N3391" s="203"/>
      <c r="O3391" s="183"/>
      <c r="P3391" s="22"/>
      <c r="Q3391" s="203"/>
      <c r="R3391" s="183"/>
      <c r="S3391" s="184" t="n">
        <f aca="false">'Piano Finanziario Annuale'!$F$6</f>
        <v>0</v>
      </c>
      <c r="T3391" s="185" t="n">
        <v>0</v>
      </c>
      <c r="U3391" s="186"/>
      <c r="V3391" s="187" t="n">
        <f aca="false">(T3391*U3391)</f>
        <v>0</v>
      </c>
      <c r="W3391" s="185" t="n">
        <v>0</v>
      </c>
      <c r="X3391" s="185" t="n">
        <f aca="false">IF(OR(S3391="sì",S3391="forfettario 190"),SUM(T3391+W3391),SUM(T3391+V3391+W3391))</f>
        <v>0</v>
      </c>
      <c r="Y3391" s="205"/>
      <c r="Z3391" s="205"/>
      <c r="AA3391" s="206"/>
      <c r="AB3391" s="189" t="n">
        <f aca="false">IF(AA3391="SI",X3391,0)</f>
        <v>0</v>
      </c>
      <c r="AC3391" s="207"/>
      <c r="AD3391" s="207"/>
      <c r="AE3391" s="207"/>
      <c r="AF3391" s="207"/>
      <c r="AG3391" s="207"/>
      <c r="AH3391" s="208"/>
    </row>
    <row r="3392" customFormat="false" ht="13.5" hidden="false" customHeight="true" outlineLevel="0" collapsed="false">
      <c r="A3392" s="22" t="n">
        <v>3391</v>
      </c>
      <c r="B3392" s="180"/>
      <c r="C3392" s="22"/>
      <c r="D3392" s="22"/>
      <c r="E3392" s="22"/>
      <c r="F3392" s="22"/>
      <c r="G3392" s="22"/>
      <c r="H3392" s="183"/>
      <c r="I3392" s="183"/>
      <c r="J3392" s="22"/>
      <c r="K3392" s="191" t="e">
        <f aca="false">VLOOKUP('Altri Costi'!J3392,Legenda!$D$1:$F$258,2)</f>
        <v>#N/A</v>
      </c>
      <c r="L3392" s="22"/>
      <c r="M3392" s="22"/>
      <c r="N3392" s="203"/>
      <c r="O3392" s="183"/>
      <c r="P3392" s="22"/>
      <c r="Q3392" s="203"/>
      <c r="R3392" s="183"/>
      <c r="S3392" s="184" t="n">
        <f aca="false">'Piano Finanziario Annuale'!$F$6</f>
        <v>0</v>
      </c>
      <c r="T3392" s="185" t="n">
        <v>0</v>
      </c>
      <c r="U3392" s="186"/>
      <c r="V3392" s="187" t="n">
        <f aca="false">(T3392*U3392)</f>
        <v>0</v>
      </c>
      <c r="W3392" s="185" t="n">
        <v>0</v>
      </c>
      <c r="X3392" s="185" t="n">
        <f aca="false">IF(OR(S3392="sì",S3392="forfettario 190"),SUM(T3392+W3392),SUM(T3392+V3392+W3392))</f>
        <v>0</v>
      </c>
      <c r="Y3392" s="205"/>
      <c r="Z3392" s="205"/>
      <c r="AA3392" s="206"/>
      <c r="AB3392" s="189" t="n">
        <f aca="false">IF(AA3392="SI",X3392,0)</f>
        <v>0</v>
      </c>
      <c r="AC3392" s="207"/>
      <c r="AD3392" s="207"/>
      <c r="AE3392" s="207"/>
      <c r="AF3392" s="207"/>
      <c r="AG3392" s="207"/>
      <c r="AH3392" s="208"/>
    </row>
    <row r="3393" customFormat="false" ht="13.5" hidden="false" customHeight="true" outlineLevel="0" collapsed="false">
      <c r="A3393" s="22" t="n">
        <v>3392</v>
      </c>
      <c r="B3393" s="180"/>
      <c r="C3393" s="22"/>
      <c r="D3393" s="22"/>
      <c r="E3393" s="22"/>
      <c r="F3393" s="22"/>
      <c r="G3393" s="22"/>
      <c r="H3393" s="183"/>
      <c r="I3393" s="183"/>
      <c r="J3393" s="22"/>
      <c r="K3393" s="191" t="e">
        <f aca="false">VLOOKUP('Altri Costi'!J3393,Legenda!$D$1:$F$258,2)</f>
        <v>#N/A</v>
      </c>
      <c r="L3393" s="22"/>
      <c r="M3393" s="22"/>
      <c r="N3393" s="203"/>
      <c r="O3393" s="183"/>
      <c r="P3393" s="22"/>
      <c r="Q3393" s="203"/>
      <c r="R3393" s="183"/>
      <c r="S3393" s="184" t="n">
        <f aca="false">'Piano Finanziario Annuale'!$F$6</f>
        <v>0</v>
      </c>
      <c r="T3393" s="185" t="n">
        <v>0</v>
      </c>
      <c r="U3393" s="186"/>
      <c r="V3393" s="187" t="n">
        <f aca="false">(T3393*U3393)</f>
        <v>0</v>
      </c>
      <c r="W3393" s="185" t="n">
        <v>0</v>
      </c>
      <c r="X3393" s="185" t="n">
        <f aca="false">IF(OR(S3393="sì",S3393="forfettario 190"),SUM(T3393+W3393),SUM(T3393+V3393+W3393))</f>
        <v>0</v>
      </c>
      <c r="Y3393" s="205"/>
      <c r="Z3393" s="205"/>
      <c r="AA3393" s="206"/>
      <c r="AB3393" s="189" t="n">
        <f aca="false">IF(AA3393="SI",X3393,0)</f>
        <v>0</v>
      </c>
      <c r="AC3393" s="207"/>
      <c r="AD3393" s="207"/>
      <c r="AE3393" s="207"/>
      <c r="AF3393" s="207"/>
      <c r="AG3393" s="207"/>
      <c r="AH3393" s="208"/>
    </row>
    <row r="3394" customFormat="false" ht="13.5" hidden="false" customHeight="true" outlineLevel="0" collapsed="false">
      <c r="A3394" s="22" t="n">
        <v>3393</v>
      </c>
      <c r="B3394" s="180"/>
      <c r="C3394" s="22"/>
      <c r="D3394" s="22"/>
      <c r="E3394" s="22"/>
      <c r="F3394" s="22"/>
      <c r="G3394" s="22"/>
      <c r="H3394" s="183"/>
      <c r="I3394" s="183"/>
      <c r="J3394" s="22"/>
      <c r="K3394" s="191" t="e">
        <f aca="false">VLOOKUP('Altri Costi'!J3394,Legenda!$D$1:$F$258,2)</f>
        <v>#N/A</v>
      </c>
      <c r="L3394" s="22"/>
      <c r="M3394" s="22"/>
      <c r="N3394" s="203"/>
      <c r="O3394" s="183"/>
      <c r="P3394" s="22"/>
      <c r="Q3394" s="203"/>
      <c r="R3394" s="183"/>
      <c r="S3394" s="184" t="n">
        <f aca="false">'Piano Finanziario Annuale'!$F$6</f>
        <v>0</v>
      </c>
      <c r="T3394" s="185" t="n">
        <v>0</v>
      </c>
      <c r="U3394" s="186"/>
      <c r="V3394" s="187" t="n">
        <f aca="false">(T3394*U3394)</f>
        <v>0</v>
      </c>
      <c r="W3394" s="185" t="n">
        <v>0</v>
      </c>
      <c r="X3394" s="185" t="n">
        <f aca="false">IF(OR(S3394="sì",S3394="forfettario 190"),SUM(T3394+W3394),SUM(T3394+V3394+W3394))</f>
        <v>0</v>
      </c>
      <c r="Y3394" s="205"/>
      <c r="Z3394" s="205"/>
      <c r="AA3394" s="206"/>
      <c r="AB3394" s="189" t="n">
        <f aca="false">IF(AA3394="SI",X3394,0)</f>
        <v>0</v>
      </c>
      <c r="AC3394" s="207"/>
      <c r="AD3394" s="207"/>
      <c r="AE3394" s="207"/>
      <c r="AF3394" s="207"/>
      <c r="AG3394" s="207"/>
      <c r="AH3394" s="208"/>
    </row>
    <row r="3395" customFormat="false" ht="13.5" hidden="false" customHeight="true" outlineLevel="0" collapsed="false">
      <c r="A3395" s="22" t="n">
        <v>3394</v>
      </c>
      <c r="B3395" s="180"/>
      <c r="C3395" s="22"/>
      <c r="D3395" s="22"/>
      <c r="E3395" s="22"/>
      <c r="F3395" s="22"/>
      <c r="G3395" s="22"/>
      <c r="H3395" s="183"/>
      <c r="I3395" s="183"/>
      <c r="J3395" s="22"/>
      <c r="K3395" s="191" t="e">
        <f aca="false">VLOOKUP('Altri Costi'!J3395,Legenda!$D$1:$F$258,2)</f>
        <v>#N/A</v>
      </c>
      <c r="L3395" s="22"/>
      <c r="M3395" s="22"/>
      <c r="N3395" s="203"/>
      <c r="O3395" s="183"/>
      <c r="P3395" s="22"/>
      <c r="Q3395" s="203"/>
      <c r="R3395" s="183"/>
      <c r="S3395" s="184" t="n">
        <f aca="false">'Piano Finanziario Annuale'!$F$6</f>
        <v>0</v>
      </c>
      <c r="T3395" s="185" t="n">
        <v>0</v>
      </c>
      <c r="U3395" s="186"/>
      <c r="V3395" s="187" t="n">
        <f aca="false">(T3395*U3395)</f>
        <v>0</v>
      </c>
      <c r="W3395" s="185" t="n">
        <v>0</v>
      </c>
      <c r="X3395" s="185" t="n">
        <f aca="false">IF(OR(S3395="sì",S3395="forfettario 190"),SUM(T3395+W3395),SUM(T3395+V3395+W3395))</f>
        <v>0</v>
      </c>
      <c r="Y3395" s="205"/>
      <c r="Z3395" s="205"/>
      <c r="AA3395" s="206"/>
      <c r="AB3395" s="189" t="n">
        <f aca="false">IF(AA3395="SI",X3395,0)</f>
        <v>0</v>
      </c>
      <c r="AC3395" s="207"/>
      <c r="AD3395" s="207"/>
      <c r="AE3395" s="207"/>
      <c r="AF3395" s="207"/>
      <c r="AG3395" s="207"/>
      <c r="AH3395" s="208"/>
    </row>
    <row r="3396" customFormat="false" ht="13.5" hidden="false" customHeight="true" outlineLevel="0" collapsed="false">
      <c r="A3396" s="22" t="n">
        <v>3395</v>
      </c>
      <c r="B3396" s="180"/>
      <c r="C3396" s="22"/>
      <c r="D3396" s="22"/>
      <c r="E3396" s="22"/>
      <c r="F3396" s="22"/>
      <c r="G3396" s="22"/>
      <c r="H3396" s="183"/>
      <c r="I3396" s="183"/>
      <c r="J3396" s="22"/>
      <c r="K3396" s="191" t="e">
        <f aca="false">VLOOKUP('Altri Costi'!J3396,Legenda!$D$1:$F$258,2)</f>
        <v>#N/A</v>
      </c>
      <c r="L3396" s="22"/>
      <c r="M3396" s="22"/>
      <c r="N3396" s="203"/>
      <c r="O3396" s="183"/>
      <c r="P3396" s="22"/>
      <c r="Q3396" s="203"/>
      <c r="R3396" s="183"/>
      <c r="S3396" s="184" t="n">
        <f aca="false">'Piano Finanziario Annuale'!$F$6</f>
        <v>0</v>
      </c>
      <c r="T3396" s="185" t="n">
        <v>0</v>
      </c>
      <c r="U3396" s="186"/>
      <c r="V3396" s="187" t="n">
        <f aca="false">(T3396*U3396)</f>
        <v>0</v>
      </c>
      <c r="W3396" s="185" t="n">
        <v>0</v>
      </c>
      <c r="X3396" s="185" t="n">
        <f aca="false">IF(OR(S3396="sì",S3396="forfettario 190"),SUM(T3396+W3396),SUM(T3396+V3396+W3396))</f>
        <v>0</v>
      </c>
      <c r="Y3396" s="205"/>
      <c r="Z3396" s="205"/>
      <c r="AA3396" s="206"/>
      <c r="AB3396" s="189" t="n">
        <f aca="false">IF(AA3396="SI",X3396,0)</f>
        <v>0</v>
      </c>
      <c r="AC3396" s="207"/>
      <c r="AD3396" s="207"/>
      <c r="AE3396" s="207"/>
      <c r="AF3396" s="207"/>
      <c r="AG3396" s="207"/>
      <c r="AH3396" s="208"/>
    </row>
    <row r="3397" customFormat="false" ht="13.5" hidden="false" customHeight="true" outlineLevel="0" collapsed="false">
      <c r="A3397" s="22" t="n">
        <v>3396</v>
      </c>
      <c r="B3397" s="180"/>
      <c r="C3397" s="22"/>
      <c r="D3397" s="22"/>
      <c r="E3397" s="22"/>
      <c r="F3397" s="22"/>
      <c r="G3397" s="22"/>
      <c r="H3397" s="183"/>
      <c r="I3397" s="183"/>
      <c r="J3397" s="22"/>
      <c r="K3397" s="191" t="e">
        <f aca="false">VLOOKUP('Altri Costi'!J3397,Legenda!$D$1:$F$258,2)</f>
        <v>#N/A</v>
      </c>
      <c r="L3397" s="22"/>
      <c r="M3397" s="22"/>
      <c r="N3397" s="203"/>
      <c r="O3397" s="183"/>
      <c r="P3397" s="22"/>
      <c r="Q3397" s="203"/>
      <c r="R3397" s="183"/>
      <c r="S3397" s="184" t="n">
        <f aca="false">'Piano Finanziario Annuale'!$F$6</f>
        <v>0</v>
      </c>
      <c r="T3397" s="185" t="n">
        <v>0</v>
      </c>
      <c r="U3397" s="186"/>
      <c r="V3397" s="187" t="n">
        <f aca="false">(T3397*U3397)</f>
        <v>0</v>
      </c>
      <c r="W3397" s="185" t="n">
        <v>0</v>
      </c>
      <c r="X3397" s="185" t="n">
        <f aca="false">IF(OR(S3397="sì",S3397="forfettario 190"),SUM(T3397+W3397),SUM(T3397+V3397+W3397))</f>
        <v>0</v>
      </c>
      <c r="Y3397" s="205"/>
      <c r="Z3397" s="205"/>
      <c r="AA3397" s="206"/>
      <c r="AB3397" s="189" t="n">
        <f aca="false">IF(AA3397="SI",X3397,0)</f>
        <v>0</v>
      </c>
      <c r="AC3397" s="207"/>
      <c r="AD3397" s="207"/>
      <c r="AE3397" s="207"/>
      <c r="AF3397" s="207"/>
      <c r="AG3397" s="207"/>
      <c r="AH3397" s="208"/>
    </row>
    <row r="3398" customFormat="false" ht="13.5" hidden="false" customHeight="true" outlineLevel="0" collapsed="false">
      <c r="A3398" s="22" t="n">
        <v>3397</v>
      </c>
      <c r="B3398" s="180"/>
      <c r="C3398" s="22"/>
      <c r="D3398" s="22"/>
      <c r="E3398" s="22"/>
      <c r="F3398" s="22"/>
      <c r="G3398" s="22"/>
      <c r="H3398" s="183"/>
      <c r="I3398" s="183"/>
      <c r="J3398" s="22"/>
      <c r="K3398" s="191" t="e">
        <f aca="false">VLOOKUP('Altri Costi'!J3398,Legenda!$D$1:$F$258,2)</f>
        <v>#N/A</v>
      </c>
      <c r="L3398" s="22"/>
      <c r="M3398" s="22"/>
      <c r="N3398" s="203"/>
      <c r="O3398" s="183"/>
      <c r="P3398" s="22"/>
      <c r="Q3398" s="203"/>
      <c r="R3398" s="183"/>
      <c r="S3398" s="184" t="n">
        <f aca="false">'Piano Finanziario Annuale'!$F$6</f>
        <v>0</v>
      </c>
      <c r="T3398" s="185" t="n">
        <v>0</v>
      </c>
      <c r="U3398" s="186"/>
      <c r="V3398" s="187" t="n">
        <f aca="false">(T3398*U3398)</f>
        <v>0</v>
      </c>
      <c r="W3398" s="185" t="n">
        <v>0</v>
      </c>
      <c r="X3398" s="185" t="n">
        <f aca="false">IF(OR(S3398="sì",S3398="forfettario 190"),SUM(T3398+W3398),SUM(T3398+V3398+W3398))</f>
        <v>0</v>
      </c>
      <c r="Y3398" s="205"/>
      <c r="Z3398" s="205"/>
      <c r="AA3398" s="206"/>
      <c r="AB3398" s="189" t="n">
        <f aca="false">IF(AA3398="SI",X3398,0)</f>
        <v>0</v>
      </c>
      <c r="AC3398" s="207"/>
      <c r="AD3398" s="207"/>
      <c r="AE3398" s="207"/>
      <c r="AF3398" s="207"/>
      <c r="AG3398" s="207"/>
      <c r="AH3398" s="208"/>
    </row>
    <row r="3399" customFormat="false" ht="13.5" hidden="false" customHeight="true" outlineLevel="0" collapsed="false">
      <c r="A3399" s="22" t="n">
        <v>3398</v>
      </c>
      <c r="B3399" s="180"/>
      <c r="C3399" s="22"/>
      <c r="D3399" s="22"/>
      <c r="E3399" s="22"/>
      <c r="F3399" s="22"/>
      <c r="G3399" s="22"/>
      <c r="H3399" s="183"/>
      <c r="I3399" s="183"/>
      <c r="J3399" s="22"/>
      <c r="K3399" s="191" t="e">
        <f aca="false">VLOOKUP('Altri Costi'!J3399,Legenda!$D$1:$F$258,2)</f>
        <v>#N/A</v>
      </c>
      <c r="L3399" s="22"/>
      <c r="M3399" s="22"/>
      <c r="N3399" s="203"/>
      <c r="O3399" s="183"/>
      <c r="P3399" s="22"/>
      <c r="Q3399" s="203"/>
      <c r="R3399" s="183"/>
      <c r="S3399" s="184" t="n">
        <f aca="false">'Piano Finanziario Annuale'!$F$6</f>
        <v>0</v>
      </c>
      <c r="T3399" s="185" t="n">
        <v>0</v>
      </c>
      <c r="U3399" s="186"/>
      <c r="V3399" s="187" t="n">
        <f aca="false">(T3399*U3399)</f>
        <v>0</v>
      </c>
      <c r="W3399" s="185" t="n">
        <v>0</v>
      </c>
      <c r="X3399" s="185" t="n">
        <f aca="false">IF(OR(S3399="sì",S3399="forfettario 190"),SUM(T3399+W3399),SUM(T3399+V3399+W3399))</f>
        <v>0</v>
      </c>
      <c r="Y3399" s="205"/>
      <c r="Z3399" s="205"/>
      <c r="AA3399" s="206"/>
      <c r="AB3399" s="189" t="n">
        <f aca="false">IF(AA3399="SI",X3399,0)</f>
        <v>0</v>
      </c>
      <c r="AC3399" s="207"/>
      <c r="AD3399" s="207"/>
      <c r="AE3399" s="207"/>
      <c r="AF3399" s="207"/>
      <c r="AG3399" s="207"/>
      <c r="AH3399" s="208"/>
    </row>
    <row r="3400" customFormat="false" ht="13.5" hidden="false" customHeight="true" outlineLevel="0" collapsed="false">
      <c r="A3400" s="22" t="n">
        <v>3399</v>
      </c>
      <c r="B3400" s="180"/>
      <c r="C3400" s="22"/>
      <c r="D3400" s="22"/>
      <c r="E3400" s="22"/>
      <c r="F3400" s="22"/>
      <c r="G3400" s="22"/>
      <c r="H3400" s="183"/>
      <c r="I3400" s="183"/>
      <c r="J3400" s="22"/>
      <c r="K3400" s="191" t="e">
        <f aca="false">VLOOKUP('Altri Costi'!J3400,Legenda!$D$1:$F$258,2)</f>
        <v>#N/A</v>
      </c>
      <c r="L3400" s="22"/>
      <c r="M3400" s="22"/>
      <c r="N3400" s="203"/>
      <c r="O3400" s="183"/>
      <c r="P3400" s="22"/>
      <c r="Q3400" s="203"/>
      <c r="R3400" s="183"/>
      <c r="S3400" s="184" t="n">
        <f aca="false">'Piano Finanziario Annuale'!$F$6</f>
        <v>0</v>
      </c>
      <c r="T3400" s="185" t="n">
        <v>0</v>
      </c>
      <c r="U3400" s="186"/>
      <c r="V3400" s="187" t="n">
        <f aca="false">(T3400*U3400)</f>
        <v>0</v>
      </c>
      <c r="W3400" s="185" t="n">
        <v>0</v>
      </c>
      <c r="X3400" s="185" t="n">
        <f aca="false">IF(OR(S3400="sì",S3400="forfettario 190"),SUM(T3400+W3400),SUM(T3400+V3400+W3400))</f>
        <v>0</v>
      </c>
      <c r="Y3400" s="205"/>
      <c r="Z3400" s="205"/>
      <c r="AA3400" s="206"/>
      <c r="AB3400" s="189" t="n">
        <f aca="false">IF(AA3400="SI",X3400,0)</f>
        <v>0</v>
      </c>
      <c r="AC3400" s="207"/>
      <c r="AD3400" s="207"/>
      <c r="AE3400" s="207"/>
      <c r="AF3400" s="207"/>
      <c r="AG3400" s="207"/>
      <c r="AH3400" s="208"/>
    </row>
    <row r="3401" customFormat="false" ht="13.5" hidden="false" customHeight="true" outlineLevel="0" collapsed="false">
      <c r="A3401" s="22" t="n">
        <v>3400</v>
      </c>
      <c r="B3401" s="180"/>
      <c r="C3401" s="22"/>
      <c r="D3401" s="22"/>
      <c r="E3401" s="22"/>
      <c r="F3401" s="22"/>
      <c r="G3401" s="22"/>
      <c r="H3401" s="183"/>
      <c r="I3401" s="183"/>
      <c r="J3401" s="22"/>
      <c r="K3401" s="191" t="e">
        <f aca="false">VLOOKUP('Altri Costi'!J3401,Legenda!$D$1:$F$258,2)</f>
        <v>#N/A</v>
      </c>
      <c r="L3401" s="22"/>
      <c r="M3401" s="22"/>
      <c r="N3401" s="203"/>
      <c r="O3401" s="183"/>
      <c r="P3401" s="22"/>
      <c r="Q3401" s="203"/>
      <c r="R3401" s="183"/>
      <c r="S3401" s="184" t="n">
        <f aca="false">'Piano Finanziario Annuale'!$F$6</f>
        <v>0</v>
      </c>
      <c r="T3401" s="185" t="n">
        <v>0</v>
      </c>
      <c r="U3401" s="186"/>
      <c r="V3401" s="187" t="n">
        <f aca="false">(T3401*U3401)</f>
        <v>0</v>
      </c>
      <c r="W3401" s="185" t="n">
        <v>0</v>
      </c>
      <c r="X3401" s="185" t="n">
        <f aca="false">IF(OR(S3401="sì",S3401="forfettario 190"),SUM(T3401+W3401),SUM(T3401+V3401+W3401))</f>
        <v>0</v>
      </c>
      <c r="Y3401" s="205"/>
      <c r="Z3401" s="205"/>
      <c r="AA3401" s="206"/>
      <c r="AB3401" s="189" t="n">
        <f aca="false">IF(AA3401="SI",X3401,0)</f>
        <v>0</v>
      </c>
      <c r="AC3401" s="207"/>
      <c r="AD3401" s="207"/>
      <c r="AE3401" s="207"/>
      <c r="AF3401" s="207"/>
      <c r="AG3401" s="207"/>
      <c r="AH3401" s="208"/>
    </row>
    <row r="3402" customFormat="false" ht="13.5" hidden="false" customHeight="true" outlineLevel="0" collapsed="false">
      <c r="A3402" s="22" t="n">
        <v>3401</v>
      </c>
      <c r="B3402" s="180"/>
      <c r="C3402" s="22"/>
      <c r="D3402" s="22"/>
      <c r="E3402" s="22"/>
      <c r="F3402" s="22"/>
      <c r="G3402" s="22"/>
      <c r="H3402" s="183"/>
      <c r="I3402" s="183"/>
      <c r="J3402" s="22"/>
      <c r="K3402" s="191" t="e">
        <f aca="false">VLOOKUP('Altri Costi'!J3402,Legenda!$D$1:$F$258,2)</f>
        <v>#N/A</v>
      </c>
      <c r="L3402" s="22"/>
      <c r="M3402" s="22"/>
      <c r="N3402" s="203"/>
      <c r="O3402" s="183"/>
      <c r="P3402" s="22"/>
      <c r="Q3402" s="203"/>
      <c r="R3402" s="183"/>
      <c r="S3402" s="184" t="n">
        <f aca="false">'Piano Finanziario Annuale'!$F$6</f>
        <v>0</v>
      </c>
      <c r="T3402" s="185" t="n">
        <v>0</v>
      </c>
      <c r="U3402" s="186"/>
      <c r="V3402" s="187" t="n">
        <f aca="false">(T3402*U3402)</f>
        <v>0</v>
      </c>
      <c r="W3402" s="185" t="n">
        <v>0</v>
      </c>
      <c r="X3402" s="185" t="n">
        <f aca="false">IF(OR(S3402="sì",S3402="forfettario 190"),SUM(T3402+W3402),SUM(T3402+V3402+W3402))</f>
        <v>0</v>
      </c>
      <c r="Y3402" s="205"/>
      <c r="Z3402" s="205"/>
      <c r="AA3402" s="206"/>
      <c r="AB3402" s="189" t="n">
        <f aca="false">IF(AA3402="SI",X3402,0)</f>
        <v>0</v>
      </c>
      <c r="AC3402" s="207"/>
      <c r="AD3402" s="207"/>
      <c r="AE3402" s="207"/>
      <c r="AF3402" s="207"/>
      <c r="AG3402" s="207"/>
      <c r="AH3402" s="208"/>
    </row>
    <row r="3403" customFormat="false" ht="13.5" hidden="false" customHeight="true" outlineLevel="0" collapsed="false">
      <c r="A3403" s="22" t="n">
        <v>3402</v>
      </c>
      <c r="B3403" s="180"/>
      <c r="C3403" s="22"/>
      <c r="D3403" s="22"/>
      <c r="E3403" s="22"/>
      <c r="F3403" s="22"/>
      <c r="G3403" s="22"/>
      <c r="H3403" s="183"/>
      <c r="I3403" s="183"/>
      <c r="J3403" s="22"/>
      <c r="K3403" s="191" t="e">
        <f aca="false">VLOOKUP('Altri Costi'!J3403,Legenda!$D$1:$F$258,2)</f>
        <v>#N/A</v>
      </c>
      <c r="L3403" s="22"/>
      <c r="M3403" s="22"/>
      <c r="N3403" s="203"/>
      <c r="O3403" s="183"/>
      <c r="P3403" s="22"/>
      <c r="Q3403" s="203"/>
      <c r="R3403" s="183"/>
      <c r="S3403" s="184" t="n">
        <f aca="false">'Piano Finanziario Annuale'!$F$6</f>
        <v>0</v>
      </c>
      <c r="T3403" s="185" t="n">
        <v>0</v>
      </c>
      <c r="U3403" s="186"/>
      <c r="V3403" s="187" t="n">
        <f aca="false">(T3403*U3403)</f>
        <v>0</v>
      </c>
      <c r="W3403" s="185" t="n">
        <v>0</v>
      </c>
      <c r="X3403" s="185" t="n">
        <f aca="false">IF(OR(S3403="sì",S3403="forfettario 190"),SUM(T3403+W3403),SUM(T3403+V3403+W3403))</f>
        <v>0</v>
      </c>
      <c r="Y3403" s="205"/>
      <c r="Z3403" s="205"/>
      <c r="AA3403" s="206"/>
      <c r="AB3403" s="189" t="n">
        <f aca="false">IF(AA3403="SI",X3403,0)</f>
        <v>0</v>
      </c>
      <c r="AC3403" s="207"/>
      <c r="AD3403" s="207"/>
      <c r="AE3403" s="207"/>
      <c r="AF3403" s="207"/>
      <c r="AG3403" s="207"/>
      <c r="AH3403" s="208"/>
    </row>
    <row r="3404" customFormat="false" ht="13.5" hidden="false" customHeight="true" outlineLevel="0" collapsed="false">
      <c r="A3404" s="22" t="n">
        <v>3403</v>
      </c>
      <c r="B3404" s="180"/>
      <c r="C3404" s="22"/>
      <c r="D3404" s="22"/>
      <c r="E3404" s="22"/>
      <c r="F3404" s="22"/>
      <c r="G3404" s="22"/>
      <c r="H3404" s="183"/>
      <c r="I3404" s="183"/>
      <c r="J3404" s="22"/>
      <c r="K3404" s="191" t="e">
        <f aca="false">VLOOKUP('Altri Costi'!J3404,Legenda!$D$1:$F$258,2)</f>
        <v>#N/A</v>
      </c>
      <c r="L3404" s="22"/>
      <c r="M3404" s="22"/>
      <c r="N3404" s="203"/>
      <c r="O3404" s="183"/>
      <c r="P3404" s="22"/>
      <c r="Q3404" s="203"/>
      <c r="R3404" s="183"/>
      <c r="S3404" s="184" t="n">
        <f aca="false">'Piano Finanziario Annuale'!$F$6</f>
        <v>0</v>
      </c>
      <c r="T3404" s="185" t="n">
        <v>0</v>
      </c>
      <c r="U3404" s="186"/>
      <c r="V3404" s="187" t="n">
        <f aca="false">(T3404*U3404)</f>
        <v>0</v>
      </c>
      <c r="W3404" s="185" t="n">
        <v>0</v>
      </c>
      <c r="X3404" s="185" t="n">
        <f aca="false">IF(OR(S3404="sì",S3404="forfettario 190"),SUM(T3404+W3404),SUM(T3404+V3404+W3404))</f>
        <v>0</v>
      </c>
      <c r="Y3404" s="205"/>
      <c r="Z3404" s="205"/>
      <c r="AA3404" s="206"/>
      <c r="AB3404" s="189" t="n">
        <f aca="false">IF(AA3404="SI",X3404,0)</f>
        <v>0</v>
      </c>
      <c r="AC3404" s="207"/>
      <c r="AD3404" s="207"/>
      <c r="AE3404" s="207"/>
      <c r="AF3404" s="207"/>
      <c r="AG3404" s="207"/>
      <c r="AH3404" s="208"/>
    </row>
    <row r="3405" customFormat="false" ht="13.5" hidden="false" customHeight="true" outlineLevel="0" collapsed="false">
      <c r="A3405" s="22" t="n">
        <v>3404</v>
      </c>
      <c r="B3405" s="180"/>
      <c r="C3405" s="22"/>
      <c r="D3405" s="22"/>
      <c r="E3405" s="22"/>
      <c r="F3405" s="22"/>
      <c r="G3405" s="22"/>
      <c r="H3405" s="183"/>
      <c r="I3405" s="183"/>
      <c r="J3405" s="22"/>
      <c r="K3405" s="191" t="e">
        <f aca="false">VLOOKUP('Altri Costi'!J3405,Legenda!$D$1:$F$258,2)</f>
        <v>#N/A</v>
      </c>
      <c r="L3405" s="22"/>
      <c r="M3405" s="22"/>
      <c r="N3405" s="203"/>
      <c r="O3405" s="183"/>
      <c r="P3405" s="22"/>
      <c r="Q3405" s="203"/>
      <c r="R3405" s="183"/>
      <c r="S3405" s="184" t="n">
        <f aca="false">'Piano Finanziario Annuale'!$F$6</f>
        <v>0</v>
      </c>
      <c r="T3405" s="185" t="n">
        <v>0</v>
      </c>
      <c r="U3405" s="186"/>
      <c r="V3405" s="187" t="n">
        <f aca="false">(T3405*U3405)</f>
        <v>0</v>
      </c>
      <c r="W3405" s="185" t="n">
        <v>0</v>
      </c>
      <c r="X3405" s="185" t="n">
        <f aca="false">IF(OR(S3405="sì",S3405="forfettario 190"),SUM(T3405+W3405),SUM(T3405+V3405+W3405))</f>
        <v>0</v>
      </c>
      <c r="Y3405" s="205"/>
      <c r="Z3405" s="205"/>
      <c r="AA3405" s="206"/>
      <c r="AB3405" s="189" t="n">
        <f aca="false">IF(AA3405="SI",X3405,0)</f>
        <v>0</v>
      </c>
      <c r="AC3405" s="207"/>
      <c r="AD3405" s="207"/>
      <c r="AE3405" s="207"/>
      <c r="AF3405" s="207"/>
      <c r="AG3405" s="207"/>
      <c r="AH3405" s="208"/>
    </row>
    <row r="3406" customFormat="false" ht="13.5" hidden="false" customHeight="true" outlineLevel="0" collapsed="false">
      <c r="A3406" s="22" t="n">
        <v>3405</v>
      </c>
      <c r="B3406" s="180"/>
      <c r="C3406" s="22"/>
      <c r="D3406" s="22"/>
      <c r="E3406" s="22"/>
      <c r="F3406" s="22"/>
      <c r="G3406" s="22"/>
      <c r="H3406" s="183"/>
      <c r="I3406" s="183"/>
      <c r="J3406" s="22"/>
      <c r="K3406" s="191" t="e">
        <f aca="false">VLOOKUP('Altri Costi'!J3406,Legenda!$D$1:$F$258,2)</f>
        <v>#N/A</v>
      </c>
      <c r="L3406" s="22"/>
      <c r="M3406" s="22"/>
      <c r="N3406" s="203"/>
      <c r="O3406" s="183"/>
      <c r="P3406" s="22"/>
      <c r="Q3406" s="203"/>
      <c r="R3406" s="183"/>
      <c r="S3406" s="184" t="n">
        <f aca="false">'Piano Finanziario Annuale'!$F$6</f>
        <v>0</v>
      </c>
      <c r="T3406" s="185" t="n">
        <v>0</v>
      </c>
      <c r="U3406" s="186"/>
      <c r="V3406" s="187" t="n">
        <f aca="false">(T3406*U3406)</f>
        <v>0</v>
      </c>
      <c r="W3406" s="185" t="n">
        <v>0</v>
      </c>
      <c r="X3406" s="185" t="n">
        <f aca="false">IF(OR(S3406="sì",S3406="forfettario 190"),SUM(T3406+W3406),SUM(T3406+V3406+W3406))</f>
        <v>0</v>
      </c>
      <c r="Y3406" s="205"/>
      <c r="Z3406" s="205"/>
      <c r="AA3406" s="206"/>
      <c r="AB3406" s="189" t="n">
        <f aca="false">IF(AA3406="SI",X3406,0)</f>
        <v>0</v>
      </c>
      <c r="AC3406" s="207"/>
      <c r="AD3406" s="207"/>
      <c r="AE3406" s="207"/>
      <c r="AF3406" s="207"/>
      <c r="AG3406" s="207"/>
      <c r="AH3406" s="208"/>
    </row>
    <row r="3407" customFormat="false" ht="13.5" hidden="false" customHeight="true" outlineLevel="0" collapsed="false">
      <c r="A3407" s="22" t="n">
        <v>3406</v>
      </c>
      <c r="B3407" s="180"/>
      <c r="C3407" s="22"/>
      <c r="D3407" s="22"/>
      <c r="E3407" s="22"/>
      <c r="F3407" s="22"/>
      <c r="G3407" s="22"/>
      <c r="H3407" s="183"/>
      <c r="I3407" s="183"/>
      <c r="J3407" s="22"/>
      <c r="K3407" s="191" t="e">
        <f aca="false">VLOOKUP('Altri Costi'!J3407,Legenda!$D$1:$F$258,2)</f>
        <v>#N/A</v>
      </c>
      <c r="L3407" s="22"/>
      <c r="M3407" s="22"/>
      <c r="N3407" s="203"/>
      <c r="O3407" s="183"/>
      <c r="P3407" s="22"/>
      <c r="Q3407" s="203"/>
      <c r="R3407" s="183"/>
      <c r="S3407" s="184" t="n">
        <f aca="false">'Piano Finanziario Annuale'!$F$6</f>
        <v>0</v>
      </c>
      <c r="T3407" s="185" t="n">
        <v>0</v>
      </c>
      <c r="U3407" s="186"/>
      <c r="V3407" s="187" t="n">
        <f aca="false">(T3407*U3407)</f>
        <v>0</v>
      </c>
      <c r="W3407" s="185" t="n">
        <v>0</v>
      </c>
      <c r="X3407" s="185" t="n">
        <f aca="false">IF(OR(S3407="sì",S3407="forfettario 190"),SUM(T3407+W3407),SUM(T3407+V3407+W3407))</f>
        <v>0</v>
      </c>
      <c r="Y3407" s="205"/>
      <c r="Z3407" s="205"/>
      <c r="AA3407" s="206"/>
      <c r="AB3407" s="189" t="n">
        <f aca="false">IF(AA3407="SI",X3407,0)</f>
        <v>0</v>
      </c>
      <c r="AC3407" s="207"/>
      <c r="AD3407" s="207"/>
      <c r="AE3407" s="207"/>
      <c r="AF3407" s="207"/>
      <c r="AG3407" s="207"/>
      <c r="AH3407" s="208"/>
    </row>
    <row r="3408" customFormat="false" ht="13.5" hidden="false" customHeight="true" outlineLevel="0" collapsed="false">
      <c r="A3408" s="22" t="n">
        <v>3407</v>
      </c>
      <c r="B3408" s="180"/>
      <c r="C3408" s="22"/>
      <c r="D3408" s="22"/>
      <c r="E3408" s="22"/>
      <c r="F3408" s="22"/>
      <c r="G3408" s="22"/>
      <c r="H3408" s="183"/>
      <c r="I3408" s="183"/>
      <c r="J3408" s="22"/>
      <c r="K3408" s="191" t="e">
        <f aca="false">VLOOKUP('Altri Costi'!J3408,Legenda!$D$1:$F$258,2)</f>
        <v>#N/A</v>
      </c>
      <c r="L3408" s="22"/>
      <c r="M3408" s="22"/>
      <c r="N3408" s="203"/>
      <c r="O3408" s="183"/>
      <c r="P3408" s="22"/>
      <c r="Q3408" s="203"/>
      <c r="R3408" s="183"/>
      <c r="S3408" s="184" t="n">
        <f aca="false">'Piano Finanziario Annuale'!$F$6</f>
        <v>0</v>
      </c>
      <c r="T3408" s="185" t="n">
        <v>0</v>
      </c>
      <c r="U3408" s="186"/>
      <c r="V3408" s="187" t="n">
        <f aca="false">(T3408*U3408)</f>
        <v>0</v>
      </c>
      <c r="W3408" s="185" t="n">
        <v>0</v>
      </c>
      <c r="X3408" s="185" t="n">
        <f aca="false">IF(OR(S3408="sì",S3408="forfettario 190"),SUM(T3408+W3408),SUM(T3408+V3408+W3408))</f>
        <v>0</v>
      </c>
      <c r="Y3408" s="205"/>
      <c r="Z3408" s="205"/>
      <c r="AA3408" s="206"/>
      <c r="AB3408" s="189" t="n">
        <f aca="false">IF(AA3408="SI",X3408,0)</f>
        <v>0</v>
      </c>
      <c r="AC3408" s="207"/>
      <c r="AD3408" s="207"/>
      <c r="AE3408" s="207"/>
      <c r="AF3408" s="207"/>
      <c r="AG3408" s="207"/>
      <c r="AH3408" s="208"/>
    </row>
    <row r="3409" customFormat="false" ht="13.5" hidden="false" customHeight="true" outlineLevel="0" collapsed="false">
      <c r="A3409" s="22" t="n">
        <v>3408</v>
      </c>
      <c r="B3409" s="180"/>
      <c r="C3409" s="22"/>
      <c r="D3409" s="22"/>
      <c r="E3409" s="22"/>
      <c r="F3409" s="22"/>
      <c r="G3409" s="22"/>
      <c r="H3409" s="183"/>
      <c r="I3409" s="183"/>
      <c r="J3409" s="22"/>
      <c r="K3409" s="191" t="e">
        <f aca="false">VLOOKUP('Altri Costi'!J3409,Legenda!$D$1:$F$258,2)</f>
        <v>#N/A</v>
      </c>
      <c r="L3409" s="22"/>
      <c r="M3409" s="22"/>
      <c r="N3409" s="203"/>
      <c r="O3409" s="183"/>
      <c r="P3409" s="22"/>
      <c r="Q3409" s="203"/>
      <c r="R3409" s="183"/>
      <c r="S3409" s="184" t="n">
        <f aca="false">'Piano Finanziario Annuale'!$F$6</f>
        <v>0</v>
      </c>
      <c r="T3409" s="185" t="n">
        <v>0</v>
      </c>
      <c r="U3409" s="186"/>
      <c r="V3409" s="187" t="n">
        <f aca="false">(T3409*U3409)</f>
        <v>0</v>
      </c>
      <c r="W3409" s="185" t="n">
        <v>0</v>
      </c>
      <c r="X3409" s="185" t="n">
        <f aca="false">IF(OR(S3409="sì",S3409="forfettario 190"),SUM(T3409+W3409),SUM(T3409+V3409+W3409))</f>
        <v>0</v>
      </c>
      <c r="Y3409" s="205"/>
      <c r="Z3409" s="205"/>
      <c r="AA3409" s="206"/>
      <c r="AB3409" s="189" t="n">
        <f aca="false">IF(AA3409="SI",X3409,0)</f>
        <v>0</v>
      </c>
      <c r="AC3409" s="207"/>
      <c r="AD3409" s="207"/>
      <c r="AE3409" s="207"/>
      <c r="AF3409" s="207"/>
      <c r="AG3409" s="207"/>
      <c r="AH3409" s="208"/>
    </row>
    <row r="3410" customFormat="false" ht="13.5" hidden="false" customHeight="true" outlineLevel="0" collapsed="false">
      <c r="A3410" s="22" t="n">
        <v>3409</v>
      </c>
      <c r="B3410" s="180"/>
      <c r="C3410" s="22"/>
      <c r="D3410" s="22"/>
      <c r="E3410" s="22"/>
      <c r="F3410" s="22"/>
      <c r="G3410" s="22"/>
      <c r="H3410" s="183"/>
      <c r="I3410" s="183"/>
      <c r="J3410" s="22"/>
      <c r="K3410" s="191" t="e">
        <f aca="false">VLOOKUP('Altri Costi'!J3410,Legenda!$D$1:$F$258,2)</f>
        <v>#N/A</v>
      </c>
      <c r="L3410" s="22"/>
      <c r="M3410" s="22"/>
      <c r="N3410" s="203"/>
      <c r="O3410" s="183"/>
      <c r="P3410" s="22"/>
      <c r="Q3410" s="203"/>
      <c r="R3410" s="183"/>
      <c r="S3410" s="184" t="n">
        <f aca="false">'Piano Finanziario Annuale'!$F$6</f>
        <v>0</v>
      </c>
      <c r="T3410" s="185" t="n">
        <v>0</v>
      </c>
      <c r="U3410" s="186"/>
      <c r="V3410" s="187" t="n">
        <f aca="false">(T3410*U3410)</f>
        <v>0</v>
      </c>
      <c r="W3410" s="185" t="n">
        <v>0</v>
      </c>
      <c r="X3410" s="185" t="n">
        <f aca="false">IF(OR(S3410="sì",S3410="forfettario 190"),SUM(T3410+W3410),SUM(T3410+V3410+W3410))</f>
        <v>0</v>
      </c>
      <c r="Y3410" s="205"/>
      <c r="Z3410" s="205"/>
      <c r="AA3410" s="206"/>
      <c r="AB3410" s="189" t="n">
        <f aca="false">IF(AA3410="SI",X3410,0)</f>
        <v>0</v>
      </c>
      <c r="AC3410" s="207"/>
      <c r="AD3410" s="207"/>
      <c r="AE3410" s="207"/>
      <c r="AF3410" s="207"/>
      <c r="AG3410" s="207"/>
      <c r="AH3410" s="208"/>
    </row>
    <row r="3411" customFormat="false" ht="13.5" hidden="false" customHeight="true" outlineLevel="0" collapsed="false">
      <c r="A3411" s="22" t="n">
        <v>3410</v>
      </c>
      <c r="B3411" s="180"/>
      <c r="C3411" s="22"/>
      <c r="D3411" s="22"/>
      <c r="E3411" s="22"/>
      <c r="F3411" s="22"/>
      <c r="G3411" s="22"/>
      <c r="H3411" s="183"/>
      <c r="I3411" s="183"/>
      <c r="J3411" s="22"/>
      <c r="K3411" s="191" t="e">
        <f aca="false">VLOOKUP('Altri Costi'!J3411,Legenda!$D$1:$F$258,2)</f>
        <v>#N/A</v>
      </c>
      <c r="L3411" s="22"/>
      <c r="M3411" s="22"/>
      <c r="N3411" s="203"/>
      <c r="O3411" s="183"/>
      <c r="P3411" s="22"/>
      <c r="Q3411" s="203"/>
      <c r="R3411" s="183"/>
      <c r="S3411" s="184" t="n">
        <f aca="false">'Piano Finanziario Annuale'!$F$6</f>
        <v>0</v>
      </c>
      <c r="T3411" s="185" t="n">
        <v>0</v>
      </c>
      <c r="U3411" s="186"/>
      <c r="V3411" s="187" t="n">
        <f aca="false">(T3411*U3411)</f>
        <v>0</v>
      </c>
      <c r="W3411" s="185" t="n">
        <v>0</v>
      </c>
      <c r="X3411" s="185" t="n">
        <f aca="false">IF(OR(S3411="sì",S3411="forfettario 190"),SUM(T3411+W3411),SUM(T3411+V3411+W3411))</f>
        <v>0</v>
      </c>
      <c r="Y3411" s="205"/>
      <c r="Z3411" s="205"/>
      <c r="AA3411" s="206"/>
      <c r="AB3411" s="189" t="n">
        <f aca="false">IF(AA3411="SI",X3411,0)</f>
        <v>0</v>
      </c>
      <c r="AC3411" s="207"/>
      <c r="AD3411" s="207"/>
      <c r="AE3411" s="207"/>
      <c r="AF3411" s="207"/>
      <c r="AG3411" s="207"/>
      <c r="AH3411" s="208"/>
    </row>
    <row r="3412" customFormat="false" ht="13.5" hidden="false" customHeight="true" outlineLevel="0" collapsed="false">
      <c r="A3412" s="22" t="n">
        <v>3411</v>
      </c>
      <c r="B3412" s="180"/>
      <c r="C3412" s="22"/>
      <c r="D3412" s="22"/>
      <c r="E3412" s="22"/>
      <c r="F3412" s="22"/>
      <c r="G3412" s="22"/>
      <c r="H3412" s="183"/>
      <c r="I3412" s="183"/>
      <c r="J3412" s="22"/>
      <c r="K3412" s="191" t="e">
        <f aca="false">VLOOKUP('Altri Costi'!J3412,Legenda!$D$1:$F$258,2)</f>
        <v>#N/A</v>
      </c>
      <c r="L3412" s="22"/>
      <c r="M3412" s="22"/>
      <c r="N3412" s="203"/>
      <c r="O3412" s="183"/>
      <c r="P3412" s="22"/>
      <c r="Q3412" s="203"/>
      <c r="R3412" s="183"/>
      <c r="S3412" s="184" t="n">
        <f aca="false">'Piano Finanziario Annuale'!$F$6</f>
        <v>0</v>
      </c>
      <c r="T3412" s="185" t="n">
        <v>0</v>
      </c>
      <c r="U3412" s="186"/>
      <c r="V3412" s="187" t="n">
        <f aca="false">(T3412*U3412)</f>
        <v>0</v>
      </c>
      <c r="W3412" s="185" t="n">
        <v>0</v>
      </c>
      <c r="X3412" s="185" t="n">
        <f aca="false">IF(OR(S3412="sì",S3412="forfettario 190"),SUM(T3412+W3412),SUM(T3412+V3412+W3412))</f>
        <v>0</v>
      </c>
      <c r="Y3412" s="205"/>
      <c r="Z3412" s="205"/>
      <c r="AA3412" s="206"/>
      <c r="AB3412" s="189" t="n">
        <f aca="false">IF(AA3412="SI",X3412,0)</f>
        <v>0</v>
      </c>
      <c r="AC3412" s="207"/>
      <c r="AD3412" s="207"/>
      <c r="AE3412" s="207"/>
      <c r="AF3412" s="207"/>
      <c r="AG3412" s="207"/>
      <c r="AH3412" s="208"/>
    </row>
    <row r="3413" customFormat="false" ht="13.5" hidden="false" customHeight="true" outlineLevel="0" collapsed="false">
      <c r="A3413" s="22" t="n">
        <v>3412</v>
      </c>
      <c r="B3413" s="180"/>
      <c r="C3413" s="22"/>
      <c r="D3413" s="22"/>
      <c r="E3413" s="22"/>
      <c r="F3413" s="22"/>
      <c r="G3413" s="22"/>
      <c r="H3413" s="183"/>
      <c r="I3413" s="183"/>
      <c r="J3413" s="22"/>
      <c r="K3413" s="191" t="e">
        <f aca="false">VLOOKUP('Altri Costi'!J3413,Legenda!$D$1:$F$258,2)</f>
        <v>#N/A</v>
      </c>
      <c r="L3413" s="22"/>
      <c r="M3413" s="22"/>
      <c r="N3413" s="203"/>
      <c r="O3413" s="183"/>
      <c r="P3413" s="22"/>
      <c r="Q3413" s="203"/>
      <c r="R3413" s="183"/>
      <c r="S3413" s="184" t="n">
        <f aca="false">'Piano Finanziario Annuale'!$F$6</f>
        <v>0</v>
      </c>
      <c r="T3413" s="185" t="n">
        <v>0</v>
      </c>
      <c r="U3413" s="186"/>
      <c r="V3413" s="187" t="n">
        <f aca="false">(T3413*U3413)</f>
        <v>0</v>
      </c>
      <c r="W3413" s="185" t="n">
        <v>0</v>
      </c>
      <c r="X3413" s="185" t="n">
        <f aca="false">IF(OR(S3413="sì",S3413="forfettario 190"),SUM(T3413+W3413),SUM(T3413+V3413+W3413))</f>
        <v>0</v>
      </c>
      <c r="Y3413" s="205"/>
      <c r="Z3413" s="205"/>
      <c r="AA3413" s="206"/>
      <c r="AB3413" s="189" t="n">
        <f aca="false">IF(AA3413="SI",X3413,0)</f>
        <v>0</v>
      </c>
      <c r="AC3413" s="207"/>
      <c r="AD3413" s="207"/>
      <c r="AE3413" s="207"/>
      <c r="AF3413" s="207"/>
      <c r="AG3413" s="207"/>
      <c r="AH3413" s="208"/>
    </row>
    <row r="3414" customFormat="false" ht="13.5" hidden="false" customHeight="true" outlineLevel="0" collapsed="false">
      <c r="A3414" s="22" t="n">
        <v>3413</v>
      </c>
      <c r="B3414" s="180"/>
      <c r="C3414" s="22"/>
      <c r="D3414" s="22"/>
      <c r="E3414" s="22"/>
      <c r="F3414" s="22"/>
      <c r="G3414" s="22"/>
      <c r="H3414" s="183"/>
      <c r="I3414" s="183"/>
      <c r="J3414" s="22"/>
      <c r="K3414" s="191" t="e">
        <f aca="false">VLOOKUP('Altri Costi'!J3414,Legenda!$D$1:$F$258,2)</f>
        <v>#N/A</v>
      </c>
      <c r="L3414" s="22"/>
      <c r="M3414" s="22"/>
      <c r="N3414" s="203"/>
      <c r="O3414" s="183"/>
      <c r="P3414" s="22"/>
      <c r="Q3414" s="203"/>
      <c r="R3414" s="183"/>
      <c r="S3414" s="184" t="n">
        <f aca="false">'Piano Finanziario Annuale'!$F$6</f>
        <v>0</v>
      </c>
      <c r="T3414" s="185" t="n">
        <v>0</v>
      </c>
      <c r="U3414" s="186"/>
      <c r="V3414" s="187" t="n">
        <f aca="false">(T3414*U3414)</f>
        <v>0</v>
      </c>
      <c r="W3414" s="185" t="n">
        <v>0</v>
      </c>
      <c r="X3414" s="185" t="n">
        <f aca="false">IF(OR(S3414="sì",S3414="forfettario 190"),SUM(T3414+W3414),SUM(T3414+V3414+W3414))</f>
        <v>0</v>
      </c>
      <c r="Y3414" s="205"/>
      <c r="Z3414" s="205"/>
      <c r="AA3414" s="206"/>
      <c r="AB3414" s="189" t="n">
        <f aca="false">IF(AA3414="SI",X3414,0)</f>
        <v>0</v>
      </c>
      <c r="AC3414" s="207"/>
      <c r="AD3414" s="207"/>
      <c r="AE3414" s="207"/>
      <c r="AF3414" s="207"/>
      <c r="AG3414" s="207"/>
      <c r="AH3414" s="208"/>
    </row>
    <row r="3415" customFormat="false" ht="13.5" hidden="false" customHeight="true" outlineLevel="0" collapsed="false">
      <c r="A3415" s="22" t="n">
        <v>3414</v>
      </c>
      <c r="B3415" s="180"/>
      <c r="C3415" s="22"/>
      <c r="D3415" s="22"/>
      <c r="E3415" s="22"/>
      <c r="F3415" s="22"/>
      <c r="G3415" s="22"/>
      <c r="H3415" s="183"/>
      <c r="I3415" s="183"/>
      <c r="J3415" s="22"/>
      <c r="K3415" s="191" t="e">
        <f aca="false">VLOOKUP('Altri Costi'!J3415,Legenda!$D$1:$F$258,2)</f>
        <v>#N/A</v>
      </c>
      <c r="L3415" s="22"/>
      <c r="M3415" s="22"/>
      <c r="N3415" s="203"/>
      <c r="O3415" s="183"/>
      <c r="P3415" s="22"/>
      <c r="Q3415" s="203"/>
      <c r="R3415" s="183"/>
      <c r="S3415" s="184" t="n">
        <f aca="false">'Piano Finanziario Annuale'!$F$6</f>
        <v>0</v>
      </c>
      <c r="T3415" s="185" t="n">
        <v>0</v>
      </c>
      <c r="U3415" s="186"/>
      <c r="V3415" s="187" t="n">
        <f aca="false">(T3415*U3415)</f>
        <v>0</v>
      </c>
      <c r="W3415" s="185" t="n">
        <v>0</v>
      </c>
      <c r="X3415" s="185" t="n">
        <f aca="false">IF(OR(S3415="sì",S3415="forfettario 190"),SUM(T3415+W3415),SUM(T3415+V3415+W3415))</f>
        <v>0</v>
      </c>
      <c r="Y3415" s="205"/>
      <c r="Z3415" s="205"/>
      <c r="AA3415" s="206"/>
      <c r="AB3415" s="189" t="n">
        <f aca="false">IF(AA3415="SI",X3415,0)</f>
        <v>0</v>
      </c>
      <c r="AC3415" s="207"/>
      <c r="AD3415" s="207"/>
      <c r="AE3415" s="207"/>
      <c r="AF3415" s="207"/>
      <c r="AG3415" s="207"/>
      <c r="AH3415" s="208"/>
    </row>
    <row r="3416" customFormat="false" ht="13.5" hidden="false" customHeight="true" outlineLevel="0" collapsed="false">
      <c r="A3416" s="22" t="n">
        <v>3415</v>
      </c>
      <c r="B3416" s="180"/>
      <c r="C3416" s="22"/>
      <c r="D3416" s="22"/>
      <c r="E3416" s="22"/>
      <c r="F3416" s="22"/>
      <c r="G3416" s="22"/>
      <c r="H3416" s="183"/>
      <c r="I3416" s="183"/>
      <c r="J3416" s="22"/>
      <c r="K3416" s="191" t="e">
        <f aca="false">VLOOKUP('Altri Costi'!J3416,Legenda!$D$1:$F$258,2)</f>
        <v>#N/A</v>
      </c>
      <c r="L3416" s="22"/>
      <c r="M3416" s="22"/>
      <c r="N3416" s="203"/>
      <c r="O3416" s="183"/>
      <c r="P3416" s="22"/>
      <c r="Q3416" s="203"/>
      <c r="R3416" s="183"/>
      <c r="S3416" s="184" t="n">
        <f aca="false">'Piano Finanziario Annuale'!$F$6</f>
        <v>0</v>
      </c>
      <c r="T3416" s="185" t="n">
        <v>0</v>
      </c>
      <c r="U3416" s="186"/>
      <c r="V3416" s="187" t="n">
        <f aca="false">(T3416*U3416)</f>
        <v>0</v>
      </c>
      <c r="W3416" s="185" t="n">
        <v>0</v>
      </c>
      <c r="X3416" s="185" t="n">
        <f aca="false">IF(OR(S3416="sì",S3416="forfettario 190"),SUM(T3416+W3416),SUM(T3416+V3416+W3416))</f>
        <v>0</v>
      </c>
      <c r="Y3416" s="205"/>
      <c r="Z3416" s="205"/>
      <c r="AA3416" s="206"/>
      <c r="AB3416" s="189" t="n">
        <f aca="false">IF(AA3416="SI",X3416,0)</f>
        <v>0</v>
      </c>
      <c r="AC3416" s="207"/>
      <c r="AD3416" s="207"/>
      <c r="AE3416" s="207"/>
      <c r="AF3416" s="207"/>
      <c r="AG3416" s="207"/>
      <c r="AH3416" s="208"/>
    </row>
    <row r="3417" customFormat="false" ht="13.5" hidden="false" customHeight="true" outlineLevel="0" collapsed="false">
      <c r="A3417" s="22" t="n">
        <v>3416</v>
      </c>
      <c r="B3417" s="180"/>
      <c r="C3417" s="22"/>
      <c r="D3417" s="22"/>
      <c r="E3417" s="22"/>
      <c r="F3417" s="22"/>
      <c r="G3417" s="22"/>
      <c r="H3417" s="183"/>
      <c r="I3417" s="183"/>
      <c r="J3417" s="22"/>
      <c r="K3417" s="191" t="e">
        <f aca="false">VLOOKUP('Altri Costi'!J3417,Legenda!$D$1:$F$258,2)</f>
        <v>#N/A</v>
      </c>
      <c r="L3417" s="22"/>
      <c r="M3417" s="22"/>
      <c r="N3417" s="203"/>
      <c r="O3417" s="183"/>
      <c r="P3417" s="22"/>
      <c r="Q3417" s="203"/>
      <c r="R3417" s="183"/>
      <c r="S3417" s="184" t="n">
        <f aca="false">'Piano Finanziario Annuale'!$F$6</f>
        <v>0</v>
      </c>
      <c r="T3417" s="185" t="n">
        <v>0</v>
      </c>
      <c r="U3417" s="186"/>
      <c r="V3417" s="187" t="n">
        <f aca="false">(T3417*U3417)</f>
        <v>0</v>
      </c>
      <c r="W3417" s="185" t="n">
        <v>0</v>
      </c>
      <c r="X3417" s="185" t="n">
        <f aca="false">IF(OR(S3417="sì",S3417="forfettario 190"),SUM(T3417+W3417),SUM(T3417+V3417+W3417))</f>
        <v>0</v>
      </c>
      <c r="Y3417" s="205"/>
      <c r="Z3417" s="205"/>
      <c r="AA3417" s="206"/>
      <c r="AB3417" s="189" t="n">
        <f aca="false">IF(AA3417="SI",X3417,0)</f>
        <v>0</v>
      </c>
      <c r="AC3417" s="207"/>
      <c r="AD3417" s="207"/>
      <c r="AE3417" s="207"/>
      <c r="AF3417" s="207"/>
      <c r="AG3417" s="207"/>
      <c r="AH3417" s="208"/>
    </row>
    <row r="3418" customFormat="false" ht="13.5" hidden="false" customHeight="true" outlineLevel="0" collapsed="false">
      <c r="A3418" s="22" t="n">
        <v>3417</v>
      </c>
      <c r="B3418" s="180"/>
      <c r="C3418" s="22"/>
      <c r="D3418" s="22"/>
      <c r="E3418" s="22"/>
      <c r="F3418" s="22"/>
      <c r="G3418" s="22"/>
      <c r="H3418" s="183"/>
      <c r="I3418" s="183"/>
      <c r="J3418" s="22"/>
      <c r="K3418" s="191" t="e">
        <f aca="false">VLOOKUP('Altri Costi'!J3418,Legenda!$D$1:$F$258,2)</f>
        <v>#N/A</v>
      </c>
      <c r="L3418" s="22"/>
      <c r="M3418" s="22"/>
      <c r="N3418" s="203"/>
      <c r="O3418" s="183"/>
      <c r="P3418" s="22"/>
      <c r="Q3418" s="203"/>
      <c r="R3418" s="183"/>
      <c r="S3418" s="184" t="n">
        <f aca="false">'Piano Finanziario Annuale'!$F$6</f>
        <v>0</v>
      </c>
      <c r="T3418" s="185" t="n">
        <v>0</v>
      </c>
      <c r="U3418" s="186"/>
      <c r="V3418" s="187" t="n">
        <f aca="false">(T3418*U3418)</f>
        <v>0</v>
      </c>
      <c r="W3418" s="185" t="n">
        <v>0</v>
      </c>
      <c r="X3418" s="185" t="n">
        <f aca="false">IF(OR(S3418="sì",S3418="forfettario 190"),SUM(T3418+W3418),SUM(T3418+V3418+W3418))</f>
        <v>0</v>
      </c>
      <c r="Y3418" s="205"/>
      <c r="Z3418" s="205"/>
      <c r="AA3418" s="206"/>
      <c r="AB3418" s="189" t="n">
        <f aca="false">IF(AA3418="SI",X3418,0)</f>
        <v>0</v>
      </c>
      <c r="AC3418" s="207"/>
      <c r="AD3418" s="207"/>
      <c r="AE3418" s="207"/>
      <c r="AF3418" s="207"/>
      <c r="AG3418" s="207"/>
      <c r="AH3418" s="208"/>
    </row>
    <row r="3419" customFormat="false" ht="13.5" hidden="false" customHeight="true" outlineLevel="0" collapsed="false">
      <c r="A3419" s="22" t="n">
        <v>3418</v>
      </c>
      <c r="B3419" s="180"/>
      <c r="C3419" s="22"/>
      <c r="D3419" s="22"/>
      <c r="E3419" s="22"/>
      <c r="F3419" s="22"/>
      <c r="G3419" s="22"/>
      <c r="H3419" s="183"/>
      <c r="I3419" s="183"/>
      <c r="J3419" s="22"/>
      <c r="K3419" s="191" t="e">
        <f aca="false">VLOOKUP('Altri Costi'!J3419,Legenda!$D$1:$F$258,2)</f>
        <v>#N/A</v>
      </c>
      <c r="L3419" s="22"/>
      <c r="M3419" s="22"/>
      <c r="N3419" s="203"/>
      <c r="O3419" s="183"/>
      <c r="P3419" s="22"/>
      <c r="Q3419" s="203"/>
      <c r="R3419" s="183"/>
      <c r="S3419" s="184" t="n">
        <f aca="false">'Piano Finanziario Annuale'!$F$6</f>
        <v>0</v>
      </c>
      <c r="T3419" s="185" t="n">
        <v>0</v>
      </c>
      <c r="U3419" s="186"/>
      <c r="V3419" s="187" t="n">
        <f aca="false">(T3419*U3419)</f>
        <v>0</v>
      </c>
      <c r="W3419" s="185" t="n">
        <v>0</v>
      </c>
      <c r="X3419" s="185" t="n">
        <f aca="false">IF(OR(S3419="sì",S3419="forfettario 190"),SUM(T3419+W3419),SUM(T3419+V3419+W3419))</f>
        <v>0</v>
      </c>
      <c r="Y3419" s="205"/>
      <c r="Z3419" s="205"/>
      <c r="AA3419" s="206"/>
      <c r="AB3419" s="189" t="n">
        <f aca="false">IF(AA3419="SI",X3419,0)</f>
        <v>0</v>
      </c>
      <c r="AC3419" s="207"/>
      <c r="AD3419" s="207"/>
      <c r="AE3419" s="207"/>
      <c r="AF3419" s="207"/>
      <c r="AG3419" s="207"/>
      <c r="AH3419" s="208"/>
    </row>
    <row r="3420" customFormat="false" ht="13.5" hidden="false" customHeight="true" outlineLevel="0" collapsed="false">
      <c r="A3420" s="22" t="n">
        <v>3419</v>
      </c>
      <c r="B3420" s="180"/>
      <c r="C3420" s="22"/>
      <c r="D3420" s="22"/>
      <c r="E3420" s="22"/>
      <c r="F3420" s="22"/>
      <c r="G3420" s="22"/>
      <c r="H3420" s="183"/>
      <c r="I3420" s="183"/>
      <c r="J3420" s="22"/>
      <c r="K3420" s="191" t="e">
        <f aca="false">VLOOKUP('Altri Costi'!J3420,Legenda!$D$1:$F$258,2)</f>
        <v>#N/A</v>
      </c>
      <c r="L3420" s="22"/>
      <c r="M3420" s="22"/>
      <c r="N3420" s="203"/>
      <c r="O3420" s="183"/>
      <c r="P3420" s="22"/>
      <c r="Q3420" s="203"/>
      <c r="R3420" s="183"/>
      <c r="S3420" s="184" t="n">
        <f aca="false">'Piano Finanziario Annuale'!$F$6</f>
        <v>0</v>
      </c>
      <c r="T3420" s="185" t="n">
        <v>0</v>
      </c>
      <c r="U3420" s="186"/>
      <c r="V3420" s="187" t="n">
        <f aca="false">(T3420*U3420)</f>
        <v>0</v>
      </c>
      <c r="W3420" s="185" t="n">
        <v>0</v>
      </c>
      <c r="X3420" s="185" t="n">
        <f aca="false">IF(OR(S3420="sì",S3420="forfettario 190"),SUM(T3420+W3420),SUM(T3420+V3420+W3420))</f>
        <v>0</v>
      </c>
      <c r="Y3420" s="205"/>
      <c r="Z3420" s="205"/>
      <c r="AA3420" s="206"/>
      <c r="AB3420" s="189" t="n">
        <f aca="false">IF(AA3420="SI",X3420,0)</f>
        <v>0</v>
      </c>
      <c r="AC3420" s="207"/>
      <c r="AD3420" s="207"/>
      <c r="AE3420" s="207"/>
      <c r="AF3420" s="207"/>
      <c r="AG3420" s="207"/>
      <c r="AH3420" s="208"/>
    </row>
    <row r="3421" customFormat="false" ht="13.5" hidden="false" customHeight="true" outlineLevel="0" collapsed="false">
      <c r="A3421" s="22" t="n">
        <v>3420</v>
      </c>
      <c r="B3421" s="180"/>
      <c r="C3421" s="22"/>
      <c r="D3421" s="22"/>
      <c r="E3421" s="22"/>
      <c r="F3421" s="22"/>
      <c r="G3421" s="22"/>
      <c r="H3421" s="183"/>
      <c r="I3421" s="183"/>
      <c r="J3421" s="22"/>
      <c r="K3421" s="191" t="e">
        <f aca="false">VLOOKUP('Altri Costi'!J3421,Legenda!$D$1:$F$258,2)</f>
        <v>#N/A</v>
      </c>
      <c r="L3421" s="22"/>
      <c r="M3421" s="22"/>
      <c r="N3421" s="203"/>
      <c r="O3421" s="183"/>
      <c r="P3421" s="22"/>
      <c r="Q3421" s="203"/>
      <c r="R3421" s="183"/>
      <c r="S3421" s="184" t="n">
        <f aca="false">'Piano Finanziario Annuale'!$F$6</f>
        <v>0</v>
      </c>
      <c r="T3421" s="185" t="n">
        <v>0</v>
      </c>
      <c r="U3421" s="186"/>
      <c r="V3421" s="187" t="n">
        <f aca="false">(T3421*U3421)</f>
        <v>0</v>
      </c>
      <c r="W3421" s="185" t="n">
        <v>0</v>
      </c>
      <c r="X3421" s="185" t="n">
        <f aca="false">IF(OR(S3421="sì",S3421="forfettario 190"),SUM(T3421+W3421),SUM(T3421+V3421+W3421))</f>
        <v>0</v>
      </c>
      <c r="Y3421" s="205"/>
      <c r="Z3421" s="205"/>
      <c r="AA3421" s="206"/>
      <c r="AB3421" s="189" t="n">
        <f aca="false">IF(AA3421="SI",X3421,0)</f>
        <v>0</v>
      </c>
      <c r="AC3421" s="207"/>
      <c r="AD3421" s="207"/>
      <c r="AE3421" s="207"/>
      <c r="AF3421" s="207"/>
      <c r="AG3421" s="207"/>
      <c r="AH3421" s="208"/>
    </row>
    <row r="3422" customFormat="false" ht="13.5" hidden="false" customHeight="true" outlineLevel="0" collapsed="false">
      <c r="A3422" s="22" t="n">
        <v>3421</v>
      </c>
      <c r="B3422" s="180"/>
      <c r="C3422" s="22"/>
      <c r="D3422" s="22"/>
      <c r="E3422" s="22"/>
      <c r="F3422" s="22"/>
      <c r="G3422" s="22"/>
      <c r="H3422" s="183"/>
      <c r="I3422" s="183"/>
      <c r="J3422" s="22"/>
      <c r="K3422" s="191" t="e">
        <f aca="false">VLOOKUP('Altri Costi'!J3422,Legenda!$D$1:$F$258,2)</f>
        <v>#N/A</v>
      </c>
      <c r="L3422" s="22"/>
      <c r="M3422" s="22"/>
      <c r="N3422" s="203"/>
      <c r="O3422" s="183"/>
      <c r="P3422" s="22"/>
      <c r="Q3422" s="203"/>
      <c r="R3422" s="183"/>
      <c r="S3422" s="184" t="n">
        <f aca="false">'Piano Finanziario Annuale'!$F$6</f>
        <v>0</v>
      </c>
      <c r="T3422" s="185" t="n">
        <v>0</v>
      </c>
      <c r="U3422" s="186"/>
      <c r="V3422" s="187" t="n">
        <f aca="false">(T3422*U3422)</f>
        <v>0</v>
      </c>
      <c r="W3422" s="185" t="n">
        <v>0</v>
      </c>
      <c r="X3422" s="185" t="n">
        <f aca="false">IF(OR(S3422="sì",S3422="forfettario 190"),SUM(T3422+W3422),SUM(T3422+V3422+W3422))</f>
        <v>0</v>
      </c>
      <c r="Y3422" s="205"/>
      <c r="Z3422" s="205"/>
      <c r="AA3422" s="206"/>
      <c r="AB3422" s="189" t="n">
        <f aca="false">IF(AA3422="SI",X3422,0)</f>
        <v>0</v>
      </c>
      <c r="AC3422" s="207"/>
      <c r="AD3422" s="207"/>
      <c r="AE3422" s="207"/>
      <c r="AF3422" s="207"/>
      <c r="AG3422" s="207"/>
      <c r="AH3422" s="208"/>
    </row>
    <row r="3423" customFormat="false" ht="13.5" hidden="false" customHeight="true" outlineLevel="0" collapsed="false">
      <c r="A3423" s="22" t="n">
        <v>3422</v>
      </c>
      <c r="B3423" s="180"/>
      <c r="C3423" s="22"/>
      <c r="D3423" s="22"/>
      <c r="E3423" s="22"/>
      <c r="F3423" s="22"/>
      <c r="G3423" s="22"/>
      <c r="H3423" s="183"/>
      <c r="I3423" s="183"/>
      <c r="J3423" s="22"/>
      <c r="K3423" s="191" t="e">
        <f aca="false">VLOOKUP('Altri Costi'!J3423,Legenda!$D$1:$F$258,2)</f>
        <v>#N/A</v>
      </c>
      <c r="L3423" s="22"/>
      <c r="M3423" s="22"/>
      <c r="N3423" s="203"/>
      <c r="O3423" s="183"/>
      <c r="P3423" s="22"/>
      <c r="Q3423" s="203"/>
      <c r="R3423" s="183"/>
      <c r="S3423" s="184" t="n">
        <f aca="false">'Piano Finanziario Annuale'!$F$6</f>
        <v>0</v>
      </c>
      <c r="T3423" s="185" t="n">
        <v>0</v>
      </c>
      <c r="U3423" s="186"/>
      <c r="V3423" s="187" t="n">
        <f aca="false">(T3423*U3423)</f>
        <v>0</v>
      </c>
      <c r="W3423" s="185" t="n">
        <v>0</v>
      </c>
      <c r="X3423" s="185" t="n">
        <f aca="false">IF(OR(S3423="sì",S3423="forfettario 190"),SUM(T3423+W3423),SUM(T3423+V3423+W3423))</f>
        <v>0</v>
      </c>
      <c r="Y3423" s="205"/>
      <c r="Z3423" s="205"/>
      <c r="AA3423" s="206"/>
      <c r="AB3423" s="189" t="n">
        <f aca="false">IF(AA3423="SI",X3423,0)</f>
        <v>0</v>
      </c>
      <c r="AC3423" s="207"/>
      <c r="AD3423" s="207"/>
      <c r="AE3423" s="207"/>
      <c r="AF3423" s="207"/>
      <c r="AG3423" s="207"/>
      <c r="AH3423" s="208"/>
    </row>
    <row r="3424" customFormat="false" ht="13.5" hidden="false" customHeight="true" outlineLevel="0" collapsed="false">
      <c r="A3424" s="22" t="n">
        <v>3423</v>
      </c>
      <c r="B3424" s="180"/>
      <c r="C3424" s="22"/>
      <c r="D3424" s="22"/>
      <c r="E3424" s="22"/>
      <c r="F3424" s="22"/>
      <c r="G3424" s="22"/>
      <c r="H3424" s="183"/>
      <c r="I3424" s="183"/>
      <c r="J3424" s="22"/>
      <c r="K3424" s="191" t="e">
        <f aca="false">VLOOKUP('Altri Costi'!J3424,Legenda!$D$1:$F$258,2)</f>
        <v>#N/A</v>
      </c>
      <c r="L3424" s="22"/>
      <c r="M3424" s="22"/>
      <c r="N3424" s="203"/>
      <c r="O3424" s="183"/>
      <c r="P3424" s="22"/>
      <c r="Q3424" s="203"/>
      <c r="R3424" s="183"/>
      <c r="S3424" s="184" t="n">
        <f aca="false">'Piano Finanziario Annuale'!$F$6</f>
        <v>0</v>
      </c>
      <c r="T3424" s="185" t="n">
        <v>0</v>
      </c>
      <c r="U3424" s="186"/>
      <c r="V3424" s="187" t="n">
        <f aca="false">(T3424*U3424)</f>
        <v>0</v>
      </c>
      <c r="W3424" s="185" t="n">
        <v>0</v>
      </c>
      <c r="X3424" s="185" t="n">
        <f aca="false">IF(OR(S3424="sì",S3424="forfettario 190"),SUM(T3424+W3424),SUM(T3424+V3424+W3424))</f>
        <v>0</v>
      </c>
      <c r="Y3424" s="205"/>
      <c r="Z3424" s="205"/>
      <c r="AA3424" s="206"/>
      <c r="AB3424" s="189" t="n">
        <f aca="false">IF(AA3424="SI",X3424,0)</f>
        <v>0</v>
      </c>
      <c r="AC3424" s="207"/>
      <c r="AD3424" s="207"/>
      <c r="AE3424" s="207"/>
      <c r="AF3424" s="207"/>
      <c r="AG3424" s="207"/>
      <c r="AH3424" s="208"/>
    </row>
    <row r="3425" customFormat="false" ht="13.5" hidden="false" customHeight="true" outlineLevel="0" collapsed="false">
      <c r="A3425" s="22" t="n">
        <v>3424</v>
      </c>
      <c r="B3425" s="180"/>
      <c r="C3425" s="22"/>
      <c r="D3425" s="22"/>
      <c r="E3425" s="22"/>
      <c r="F3425" s="22"/>
      <c r="G3425" s="22"/>
      <c r="H3425" s="183"/>
      <c r="I3425" s="183"/>
      <c r="J3425" s="22"/>
      <c r="K3425" s="191" t="e">
        <f aca="false">VLOOKUP('Altri Costi'!J3425,Legenda!$D$1:$F$258,2)</f>
        <v>#N/A</v>
      </c>
      <c r="L3425" s="22"/>
      <c r="M3425" s="22"/>
      <c r="N3425" s="203"/>
      <c r="O3425" s="183"/>
      <c r="P3425" s="22"/>
      <c r="Q3425" s="203"/>
      <c r="R3425" s="183"/>
      <c r="S3425" s="184" t="n">
        <f aca="false">'Piano Finanziario Annuale'!$F$6</f>
        <v>0</v>
      </c>
      <c r="T3425" s="185" t="n">
        <v>0</v>
      </c>
      <c r="U3425" s="186"/>
      <c r="V3425" s="187" t="n">
        <f aca="false">(T3425*U3425)</f>
        <v>0</v>
      </c>
      <c r="W3425" s="185" t="n">
        <v>0</v>
      </c>
      <c r="X3425" s="185" t="n">
        <f aca="false">IF(OR(S3425="sì",S3425="forfettario 190"),SUM(T3425+W3425),SUM(T3425+V3425+W3425))</f>
        <v>0</v>
      </c>
      <c r="Y3425" s="205"/>
      <c r="Z3425" s="205"/>
      <c r="AA3425" s="206"/>
      <c r="AB3425" s="189" t="n">
        <f aca="false">IF(AA3425="SI",X3425,0)</f>
        <v>0</v>
      </c>
      <c r="AC3425" s="207"/>
      <c r="AD3425" s="207"/>
      <c r="AE3425" s="207"/>
      <c r="AF3425" s="207"/>
      <c r="AG3425" s="207"/>
      <c r="AH3425" s="208"/>
    </row>
    <row r="3426" customFormat="false" ht="13.5" hidden="false" customHeight="true" outlineLevel="0" collapsed="false">
      <c r="A3426" s="22" t="n">
        <v>3425</v>
      </c>
      <c r="B3426" s="180"/>
      <c r="C3426" s="22"/>
      <c r="D3426" s="22"/>
      <c r="E3426" s="22"/>
      <c r="F3426" s="22"/>
      <c r="G3426" s="22"/>
      <c r="H3426" s="183"/>
      <c r="I3426" s="183"/>
      <c r="J3426" s="22"/>
      <c r="K3426" s="191" t="e">
        <f aca="false">VLOOKUP('Altri Costi'!J3426,Legenda!$D$1:$F$258,2)</f>
        <v>#N/A</v>
      </c>
      <c r="L3426" s="22"/>
      <c r="M3426" s="22"/>
      <c r="N3426" s="203"/>
      <c r="O3426" s="183"/>
      <c r="P3426" s="22"/>
      <c r="Q3426" s="203"/>
      <c r="R3426" s="183"/>
      <c r="S3426" s="184" t="n">
        <f aca="false">'Piano Finanziario Annuale'!$F$6</f>
        <v>0</v>
      </c>
      <c r="T3426" s="185" t="n">
        <v>0</v>
      </c>
      <c r="U3426" s="186"/>
      <c r="V3426" s="187" t="n">
        <f aca="false">(T3426*U3426)</f>
        <v>0</v>
      </c>
      <c r="W3426" s="185" t="n">
        <v>0</v>
      </c>
      <c r="X3426" s="185" t="n">
        <f aca="false">IF(OR(S3426="sì",S3426="forfettario 190"),SUM(T3426+W3426),SUM(T3426+V3426+W3426))</f>
        <v>0</v>
      </c>
      <c r="Y3426" s="205"/>
      <c r="Z3426" s="205"/>
      <c r="AA3426" s="206"/>
      <c r="AB3426" s="189" t="n">
        <f aca="false">IF(AA3426="SI",X3426,0)</f>
        <v>0</v>
      </c>
      <c r="AC3426" s="207"/>
      <c r="AD3426" s="207"/>
      <c r="AE3426" s="207"/>
      <c r="AF3426" s="207"/>
      <c r="AG3426" s="207"/>
      <c r="AH3426" s="208"/>
    </row>
    <row r="3427" customFormat="false" ht="13.5" hidden="false" customHeight="true" outlineLevel="0" collapsed="false">
      <c r="A3427" s="22" t="n">
        <v>3426</v>
      </c>
      <c r="B3427" s="180"/>
      <c r="C3427" s="22"/>
      <c r="D3427" s="22"/>
      <c r="E3427" s="22"/>
      <c r="F3427" s="22"/>
      <c r="G3427" s="22"/>
      <c r="H3427" s="183"/>
      <c r="I3427" s="183"/>
      <c r="J3427" s="22"/>
      <c r="K3427" s="191" t="e">
        <f aca="false">VLOOKUP('Altri Costi'!J3427,Legenda!$D$1:$F$258,2)</f>
        <v>#N/A</v>
      </c>
      <c r="L3427" s="22"/>
      <c r="M3427" s="22"/>
      <c r="N3427" s="203"/>
      <c r="O3427" s="183"/>
      <c r="P3427" s="22"/>
      <c r="Q3427" s="203"/>
      <c r="R3427" s="183"/>
      <c r="S3427" s="184" t="n">
        <f aca="false">'Piano Finanziario Annuale'!$F$6</f>
        <v>0</v>
      </c>
      <c r="T3427" s="185" t="n">
        <v>0</v>
      </c>
      <c r="U3427" s="186"/>
      <c r="V3427" s="187" t="n">
        <f aca="false">(T3427*U3427)</f>
        <v>0</v>
      </c>
      <c r="W3427" s="185" t="n">
        <v>0</v>
      </c>
      <c r="X3427" s="185" t="n">
        <f aca="false">IF(OR(S3427="sì",S3427="forfettario 190"),SUM(T3427+W3427),SUM(T3427+V3427+W3427))</f>
        <v>0</v>
      </c>
      <c r="Y3427" s="205"/>
      <c r="Z3427" s="205"/>
      <c r="AA3427" s="206"/>
      <c r="AB3427" s="189" t="n">
        <f aca="false">IF(AA3427="SI",X3427,0)</f>
        <v>0</v>
      </c>
      <c r="AC3427" s="207"/>
      <c r="AD3427" s="207"/>
      <c r="AE3427" s="207"/>
      <c r="AF3427" s="207"/>
      <c r="AG3427" s="207"/>
      <c r="AH3427" s="208"/>
    </row>
    <row r="3428" customFormat="false" ht="13.5" hidden="false" customHeight="true" outlineLevel="0" collapsed="false">
      <c r="A3428" s="22" t="n">
        <v>3427</v>
      </c>
      <c r="B3428" s="180"/>
      <c r="C3428" s="22"/>
      <c r="D3428" s="22"/>
      <c r="E3428" s="22"/>
      <c r="F3428" s="22"/>
      <c r="G3428" s="22"/>
      <c r="H3428" s="183"/>
      <c r="I3428" s="183"/>
      <c r="J3428" s="22"/>
      <c r="K3428" s="191" t="e">
        <f aca="false">VLOOKUP('Altri Costi'!J3428,Legenda!$D$1:$F$258,2)</f>
        <v>#N/A</v>
      </c>
      <c r="L3428" s="22"/>
      <c r="M3428" s="22"/>
      <c r="N3428" s="203"/>
      <c r="O3428" s="183"/>
      <c r="P3428" s="22"/>
      <c r="Q3428" s="203"/>
      <c r="R3428" s="183"/>
      <c r="S3428" s="184" t="n">
        <f aca="false">'Piano Finanziario Annuale'!$F$6</f>
        <v>0</v>
      </c>
      <c r="T3428" s="185" t="n">
        <v>0</v>
      </c>
      <c r="U3428" s="186"/>
      <c r="V3428" s="187" t="n">
        <f aca="false">(T3428*U3428)</f>
        <v>0</v>
      </c>
      <c r="W3428" s="185" t="n">
        <v>0</v>
      </c>
      <c r="X3428" s="185" t="n">
        <f aca="false">IF(OR(S3428="sì",S3428="forfettario 190"),SUM(T3428+W3428),SUM(T3428+V3428+W3428))</f>
        <v>0</v>
      </c>
      <c r="Y3428" s="205"/>
      <c r="Z3428" s="205"/>
      <c r="AA3428" s="206"/>
      <c r="AB3428" s="189" t="n">
        <f aca="false">IF(AA3428="SI",X3428,0)</f>
        <v>0</v>
      </c>
      <c r="AC3428" s="207"/>
      <c r="AD3428" s="207"/>
      <c r="AE3428" s="207"/>
      <c r="AF3428" s="207"/>
      <c r="AG3428" s="207"/>
      <c r="AH3428" s="208"/>
    </row>
    <row r="3429" customFormat="false" ht="13.5" hidden="false" customHeight="true" outlineLevel="0" collapsed="false">
      <c r="A3429" s="22" t="n">
        <v>3428</v>
      </c>
      <c r="B3429" s="180"/>
      <c r="C3429" s="22"/>
      <c r="D3429" s="22"/>
      <c r="E3429" s="22"/>
      <c r="F3429" s="22"/>
      <c r="G3429" s="22"/>
      <c r="H3429" s="183"/>
      <c r="I3429" s="183"/>
      <c r="J3429" s="22"/>
      <c r="K3429" s="191" t="e">
        <f aca="false">VLOOKUP('Altri Costi'!J3429,Legenda!$D$1:$F$258,2)</f>
        <v>#N/A</v>
      </c>
      <c r="L3429" s="22"/>
      <c r="M3429" s="22"/>
      <c r="N3429" s="203"/>
      <c r="O3429" s="183"/>
      <c r="P3429" s="22"/>
      <c r="Q3429" s="203"/>
      <c r="R3429" s="183"/>
      <c r="S3429" s="184" t="n">
        <f aca="false">'Piano Finanziario Annuale'!$F$6</f>
        <v>0</v>
      </c>
      <c r="T3429" s="185" t="n">
        <v>0</v>
      </c>
      <c r="U3429" s="186"/>
      <c r="V3429" s="187" t="n">
        <f aca="false">(T3429*U3429)</f>
        <v>0</v>
      </c>
      <c r="W3429" s="185" t="n">
        <v>0</v>
      </c>
      <c r="X3429" s="185" t="n">
        <f aca="false">IF(OR(S3429="sì",S3429="forfettario 190"),SUM(T3429+W3429),SUM(T3429+V3429+W3429))</f>
        <v>0</v>
      </c>
      <c r="Y3429" s="205"/>
      <c r="Z3429" s="205"/>
      <c r="AA3429" s="206"/>
      <c r="AB3429" s="189" t="n">
        <f aca="false">IF(AA3429="SI",X3429,0)</f>
        <v>0</v>
      </c>
      <c r="AC3429" s="207"/>
      <c r="AD3429" s="207"/>
      <c r="AE3429" s="207"/>
      <c r="AF3429" s="207"/>
      <c r="AG3429" s="207"/>
      <c r="AH3429" s="208"/>
    </row>
    <row r="3430" customFormat="false" ht="13.5" hidden="false" customHeight="true" outlineLevel="0" collapsed="false">
      <c r="A3430" s="22" t="n">
        <v>3429</v>
      </c>
      <c r="B3430" s="180"/>
      <c r="C3430" s="22"/>
      <c r="D3430" s="22"/>
      <c r="E3430" s="22"/>
      <c r="F3430" s="22"/>
      <c r="G3430" s="22"/>
      <c r="H3430" s="183"/>
      <c r="I3430" s="183"/>
      <c r="J3430" s="22"/>
      <c r="K3430" s="191" t="e">
        <f aca="false">VLOOKUP('Altri Costi'!J3430,Legenda!$D$1:$F$258,2)</f>
        <v>#N/A</v>
      </c>
      <c r="L3430" s="22"/>
      <c r="M3430" s="22"/>
      <c r="N3430" s="203"/>
      <c r="O3430" s="183"/>
      <c r="P3430" s="22"/>
      <c r="Q3430" s="203"/>
      <c r="R3430" s="183"/>
      <c r="S3430" s="184" t="n">
        <f aca="false">'Piano Finanziario Annuale'!$F$6</f>
        <v>0</v>
      </c>
      <c r="T3430" s="185" t="n">
        <v>0</v>
      </c>
      <c r="U3430" s="186"/>
      <c r="V3430" s="187" t="n">
        <f aca="false">(T3430*U3430)</f>
        <v>0</v>
      </c>
      <c r="W3430" s="185" t="n">
        <v>0</v>
      </c>
      <c r="X3430" s="185" t="n">
        <f aca="false">IF(OR(S3430="sì",S3430="forfettario 190"),SUM(T3430+W3430),SUM(T3430+V3430+W3430))</f>
        <v>0</v>
      </c>
      <c r="Y3430" s="205"/>
      <c r="Z3430" s="205"/>
      <c r="AA3430" s="206"/>
      <c r="AB3430" s="189" t="n">
        <f aca="false">IF(AA3430="SI",X3430,0)</f>
        <v>0</v>
      </c>
      <c r="AC3430" s="207"/>
      <c r="AD3430" s="207"/>
      <c r="AE3430" s="207"/>
      <c r="AF3430" s="207"/>
      <c r="AG3430" s="207"/>
      <c r="AH3430" s="208"/>
    </row>
    <row r="3431" customFormat="false" ht="13.5" hidden="false" customHeight="true" outlineLevel="0" collapsed="false">
      <c r="A3431" s="22" t="n">
        <v>3430</v>
      </c>
      <c r="B3431" s="180"/>
      <c r="C3431" s="22"/>
      <c r="D3431" s="22"/>
      <c r="E3431" s="22"/>
      <c r="F3431" s="22"/>
      <c r="G3431" s="22"/>
      <c r="H3431" s="183"/>
      <c r="I3431" s="183"/>
      <c r="J3431" s="22"/>
      <c r="K3431" s="191" t="e">
        <f aca="false">VLOOKUP('Altri Costi'!J3431,Legenda!$D$1:$F$258,2)</f>
        <v>#N/A</v>
      </c>
      <c r="L3431" s="22"/>
      <c r="M3431" s="22"/>
      <c r="N3431" s="203"/>
      <c r="O3431" s="183"/>
      <c r="P3431" s="22"/>
      <c r="Q3431" s="203"/>
      <c r="R3431" s="183"/>
      <c r="S3431" s="184" t="n">
        <f aca="false">'Piano Finanziario Annuale'!$F$6</f>
        <v>0</v>
      </c>
      <c r="T3431" s="185" t="n">
        <v>0</v>
      </c>
      <c r="U3431" s="186"/>
      <c r="V3431" s="187" t="n">
        <f aca="false">(T3431*U3431)</f>
        <v>0</v>
      </c>
      <c r="W3431" s="185" t="n">
        <v>0</v>
      </c>
      <c r="X3431" s="185" t="n">
        <f aca="false">IF(OR(S3431="sì",S3431="forfettario 190"),SUM(T3431+W3431),SUM(T3431+V3431+W3431))</f>
        <v>0</v>
      </c>
      <c r="Y3431" s="205"/>
      <c r="Z3431" s="205"/>
      <c r="AA3431" s="206"/>
      <c r="AB3431" s="189" t="n">
        <f aca="false">IF(AA3431="SI",X3431,0)</f>
        <v>0</v>
      </c>
      <c r="AC3431" s="207"/>
      <c r="AD3431" s="207"/>
      <c r="AE3431" s="207"/>
      <c r="AF3431" s="207"/>
      <c r="AG3431" s="207"/>
      <c r="AH3431" s="208"/>
    </row>
    <row r="3432" customFormat="false" ht="13.5" hidden="false" customHeight="true" outlineLevel="0" collapsed="false">
      <c r="A3432" s="22" t="n">
        <v>3431</v>
      </c>
      <c r="B3432" s="180"/>
      <c r="C3432" s="22"/>
      <c r="D3432" s="22"/>
      <c r="E3432" s="22"/>
      <c r="F3432" s="22"/>
      <c r="G3432" s="22"/>
      <c r="H3432" s="183"/>
      <c r="I3432" s="183"/>
      <c r="J3432" s="22"/>
      <c r="K3432" s="191" t="e">
        <f aca="false">VLOOKUP('Altri Costi'!J3432,Legenda!$D$1:$F$258,2)</f>
        <v>#N/A</v>
      </c>
      <c r="L3432" s="22"/>
      <c r="M3432" s="22"/>
      <c r="N3432" s="203"/>
      <c r="O3432" s="183"/>
      <c r="P3432" s="22"/>
      <c r="Q3432" s="203"/>
      <c r="R3432" s="183"/>
      <c r="S3432" s="184" t="n">
        <f aca="false">'Piano Finanziario Annuale'!$F$6</f>
        <v>0</v>
      </c>
      <c r="T3432" s="185" t="n">
        <v>0</v>
      </c>
      <c r="U3432" s="186"/>
      <c r="V3432" s="187" t="n">
        <f aca="false">(T3432*U3432)</f>
        <v>0</v>
      </c>
      <c r="W3432" s="185" t="n">
        <v>0</v>
      </c>
      <c r="X3432" s="185" t="n">
        <f aca="false">IF(OR(S3432="sì",S3432="forfettario 190"),SUM(T3432+W3432),SUM(T3432+V3432+W3432))</f>
        <v>0</v>
      </c>
      <c r="Y3432" s="205"/>
      <c r="Z3432" s="205"/>
      <c r="AA3432" s="206"/>
      <c r="AB3432" s="189" t="n">
        <f aca="false">IF(AA3432="SI",X3432,0)</f>
        <v>0</v>
      </c>
      <c r="AC3432" s="207"/>
      <c r="AD3432" s="207"/>
      <c r="AE3432" s="207"/>
      <c r="AF3432" s="207"/>
      <c r="AG3432" s="207"/>
      <c r="AH3432" s="208"/>
    </row>
    <row r="3433" customFormat="false" ht="13.5" hidden="false" customHeight="true" outlineLevel="0" collapsed="false">
      <c r="A3433" s="22" t="n">
        <v>3432</v>
      </c>
      <c r="B3433" s="180"/>
      <c r="C3433" s="22"/>
      <c r="D3433" s="22"/>
      <c r="E3433" s="22"/>
      <c r="F3433" s="22"/>
      <c r="G3433" s="22"/>
      <c r="H3433" s="183"/>
      <c r="I3433" s="183"/>
      <c r="J3433" s="22"/>
      <c r="K3433" s="191" t="e">
        <f aca="false">VLOOKUP('Altri Costi'!J3433,Legenda!$D$1:$F$258,2)</f>
        <v>#N/A</v>
      </c>
      <c r="L3433" s="22"/>
      <c r="M3433" s="22"/>
      <c r="N3433" s="203"/>
      <c r="O3433" s="183"/>
      <c r="P3433" s="22"/>
      <c r="Q3433" s="203"/>
      <c r="R3433" s="183"/>
      <c r="S3433" s="184" t="n">
        <f aca="false">'Piano Finanziario Annuale'!$F$6</f>
        <v>0</v>
      </c>
      <c r="T3433" s="185" t="n">
        <v>0</v>
      </c>
      <c r="U3433" s="186"/>
      <c r="V3433" s="187" t="n">
        <f aca="false">(T3433*U3433)</f>
        <v>0</v>
      </c>
      <c r="W3433" s="185" t="n">
        <v>0</v>
      </c>
      <c r="X3433" s="185" t="n">
        <f aca="false">IF(OR(S3433="sì",S3433="forfettario 190"),SUM(T3433+W3433),SUM(T3433+V3433+W3433))</f>
        <v>0</v>
      </c>
      <c r="Y3433" s="205"/>
      <c r="Z3433" s="205"/>
      <c r="AA3433" s="206"/>
      <c r="AB3433" s="189" t="n">
        <f aca="false">IF(AA3433="SI",X3433,0)</f>
        <v>0</v>
      </c>
      <c r="AC3433" s="207"/>
      <c r="AD3433" s="207"/>
      <c r="AE3433" s="207"/>
      <c r="AF3433" s="207"/>
      <c r="AG3433" s="207"/>
      <c r="AH3433" s="208"/>
    </row>
    <row r="3434" customFormat="false" ht="13.5" hidden="false" customHeight="true" outlineLevel="0" collapsed="false">
      <c r="A3434" s="22" t="n">
        <v>3433</v>
      </c>
      <c r="B3434" s="180"/>
      <c r="C3434" s="22"/>
      <c r="D3434" s="22"/>
      <c r="E3434" s="22"/>
      <c r="F3434" s="22"/>
      <c r="G3434" s="22"/>
      <c r="H3434" s="183"/>
      <c r="I3434" s="183"/>
      <c r="J3434" s="22"/>
      <c r="K3434" s="191" t="e">
        <f aca="false">VLOOKUP('Altri Costi'!J3434,Legenda!$D$1:$F$258,2)</f>
        <v>#N/A</v>
      </c>
      <c r="L3434" s="22"/>
      <c r="M3434" s="22"/>
      <c r="N3434" s="203"/>
      <c r="O3434" s="183"/>
      <c r="P3434" s="22"/>
      <c r="Q3434" s="203"/>
      <c r="R3434" s="183"/>
      <c r="S3434" s="184" t="n">
        <f aca="false">'Piano Finanziario Annuale'!$F$6</f>
        <v>0</v>
      </c>
      <c r="T3434" s="185" t="n">
        <v>0</v>
      </c>
      <c r="U3434" s="186"/>
      <c r="V3434" s="187" t="n">
        <f aca="false">(T3434*U3434)</f>
        <v>0</v>
      </c>
      <c r="W3434" s="185" t="n">
        <v>0</v>
      </c>
      <c r="X3434" s="185" t="n">
        <f aca="false">IF(OR(S3434="sì",S3434="forfettario 190"),SUM(T3434+W3434),SUM(T3434+V3434+W3434))</f>
        <v>0</v>
      </c>
      <c r="Y3434" s="205"/>
      <c r="Z3434" s="205"/>
      <c r="AA3434" s="206"/>
      <c r="AB3434" s="189" t="n">
        <f aca="false">IF(AA3434="SI",X3434,0)</f>
        <v>0</v>
      </c>
      <c r="AC3434" s="207"/>
      <c r="AD3434" s="207"/>
      <c r="AE3434" s="207"/>
      <c r="AF3434" s="207"/>
      <c r="AG3434" s="207"/>
      <c r="AH3434" s="208"/>
    </row>
    <row r="3435" customFormat="false" ht="13.5" hidden="false" customHeight="true" outlineLevel="0" collapsed="false">
      <c r="A3435" s="22" t="n">
        <v>3434</v>
      </c>
      <c r="B3435" s="180"/>
      <c r="C3435" s="22"/>
      <c r="D3435" s="22"/>
      <c r="E3435" s="22"/>
      <c r="F3435" s="22"/>
      <c r="G3435" s="22"/>
      <c r="H3435" s="183"/>
      <c r="I3435" s="183"/>
      <c r="J3435" s="22"/>
      <c r="K3435" s="191" t="e">
        <f aca="false">VLOOKUP('Altri Costi'!J3435,Legenda!$D$1:$F$258,2)</f>
        <v>#N/A</v>
      </c>
      <c r="L3435" s="22"/>
      <c r="M3435" s="22"/>
      <c r="N3435" s="203"/>
      <c r="O3435" s="183"/>
      <c r="P3435" s="22"/>
      <c r="Q3435" s="203"/>
      <c r="R3435" s="183"/>
      <c r="S3435" s="184" t="n">
        <f aca="false">'Piano Finanziario Annuale'!$F$6</f>
        <v>0</v>
      </c>
      <c r="T3435" s="185" t="n">
        <v>0</v>
      </c>
      <c r="U3435" s="186"/>
      <c r="V3435" s="187" t="n">
        <f aca="false">(T3435*U3435)</f>
        <v>0</v>
      </c>
      <c r="W3435" s="185" t="n">
        <v>0</v>
      </c>
      <c r="X3435" s="185" t="n">
        <f aca="false">IF(OR(S3435="sì",S3435="forfettario 190"),SUM(T3435+W3435),SUM(T3435+V3435+W3435))</f>
        <v>0</v>
      </c>
      <c r="Y3435" s="205"/>
      <c r="Z3435" s="205"/>
      <c r="AA3435" s="206"/>
      <c r="AB3435" s="189" t="n">
        <f aca="false">IF(AA3435="SI",X3435,0)</f>
        <v>0</v>
      </c>
      <c r="AC3435" s="207"/>
      <c r="AD3435" s="207"/>
      <c r="AE3435" s="207"/>
      <c r="AF3435" s="207"/>
      <c r="AG3435" s="207"/>
      <c r="AH3435" s="208"/>
    </row>
    <row r="3436" customFormat="false" ht="13.5" hidden="false" customHeight="true" outlineLevel="0" collapsed="false">
      <c r="A3436" s="22" t="n">
        <v>3435</v>
      </c>
      <c r="B3436" s="180"/>
      <c r="C3436" s="22"/>
      <c r="D3436" s="22"/>
      <c r="E3436" s="22"/>
      <c r="F3436" s="22"/>
      <c r="G3436" s="22"/>
      <c r="H3436" s="183"/>
      <c r="I3436" s="183"/>
      <c r="J3436" s="22"/>
      <c r="K3436" s="191" t="e">
        <f aca="false">VLOOKUP('Altri Costi'!J3436,Legenda!$D$1:$F$258,2)</f>
        <v>#N/A</v>
      </c>
      <c r="L3436" s="22"/>
      <c r="M3436" s="22"/>
      <c r="N3436" s="203"/>
      <c r="O3436" s="183"/>
      <c r="P3436" s="22"/>
      <c r="Q3436" s="203"/>
      <c r="R3436" s="183"/>
      <c r="S3436" s="184" t="n">
        <f aca="false">'Piano Finanziario Annuale'!$F$6</f>
        <v>0</v>
      </c>
      <c r="T3436" s="185" t="n">
        <v>0</v>
      </c>
      <c r="U3436" s="186"/>
      <c r="V3436" s="187" t="n">
        <f aca="false">(T3436*U3436)</f>
        <v>0</v>
      </c>
      <c r="W3436" s="185" t="n">
        <v>0</v>
      </c>
      <c r="X3436" s="185" t="n">
        <f aca="false">IF(OR(S3436="sì",S3436="forfettario 190"),SUM(T3436+W3436),SUM(T3436+V3436+W3436))</f>
        <v>0</v>
      </c>
      <c r="Y3436" s="205"/>
      <c r="Z3436" s="205"/>
      <c r="AA3436" s="206"/>
      <c r="AB3436" s="189" t="n">
        <f aca="false">IF(AA3436="SI",X3436,0)</f>
        <v>0</v>
      </c>
      <c r="AC3436" s="207"/>
      <c r="AD3436" s="207"/>
      <c r="AE3436" s="207"/>
      <c r="AF3436" s="207"/>
      <c r="AG3436" s="207"/>
      <c r="AH3436" s="208"/>
    </row>
    <row r="3437" customFormat="false" ht="13.5" hidden="false" customHeight="true" outlineLevel="0" collapsed="false">
      <c r="A3437" s="22" t="n">
        <v>3436</v>
      </c>
      <c r="B3437" s="180"/>
      <c r="C3437" s="22"/>
      <c r="D3437" s="22"/>
      <c r="E3437" s="22"/>
      <c r="F3437" s="22"/>
      <c r="G3437" s="22"/>
      <c r="H3437" s="183"/>
      <c r="I3437" s="183"/>
      <c r="J3437" s="22"/>
      <c r="K3437" s="191" t="e">
        <f aca="false">VLOOKUP('Altri Costi'!J3437,Legenda!$D$1:$F$258,2)</f>
        <v>#N/A</v>
      </c>
      <c r="L3437" s="22"/>
      <c r="M3437" s="22"/>
      <c r="N3437" s="203"/>
      <c r="O3437" s="183"/>
      <c r="P3437" s="22"/>
      <c r="Q3437" s="203"/>
      <c r="R3437" s="183"/>
      <c r="S3437" s="184" t="n">
        <f aca="false">'Piano Finanziario Annuale'!$F$6</f>
        <v>0</v>
      </c>
      <c r="T3437" s="185" t="n">
        <v>0</v>
      </c>
      <c r="U3437" s="186"/>
      <c r="V3437" s="187" t="n">
        <f aca="false">(T3437*U3437)</f>
        <v>0</v>
      </c>
      <c r="W3437" s="185" t="n">
        <v>0</v>
      </c>
      <c r="X3437" s="185" t="n">
        <f aca="false">IF(OR(S3437="sì",S3437="forfettario 190"),SUM(T3437+W3437),SUM(T3437+V3437+W3437))</f>
        <v>0</v>
      </c>
      <c r="Y3437" s="205"/>
      <c r="Z3437" s="205"/>
      <c r="AA3437" s="206"/>
      <c r="AB3437" s="189" t="n">
        <f aca="false">IF(AA3437="SI",X3437,0)</f>
        <v>0</v>
      </c>
      <c r="AC3437" s="207"/>
      <c r="AD3437" s="207"/>
      <c r="AE3437" s="207"/>
      <c r="AF3437" s="207"/>
      <c r="AG3437" s="207"/>
      <c r="AH3437" s="208"/>
    </row>
    <row r="3438" customFormat="false" ht="13.5" hidden="false" customHeight="true" outlineLevel="0" collapsed="false">
      <c r="A3438" s="22" t="n">
        <v>3437</v>
      </c>
      <c r="B3438" s="180"/>
      <c r="C3438" s="22"/>
      <c r="D3438" s="22"/>
      <c r="E3438" s="22"/>
      <c r="F3438" s="22"/>
      <c r="G3438" s="22"/>
      <c r="H3438" s="183"/>
      <c r="I3438" s="183"/>
      <c r="J3438" s="22"/>
      <c r="K3438" s="191" t="e">
        <f aca="false">VLOOKUP('Altri Costi'!J3438,Legenda!$D$1:$F$258,2)</f>
        <v>#N/A</v>
      </c>
      <c r="L3438" s="22"/>
      <c r="M3438" s="22"/>
      <c r="N3438" s="203"/>
      <c r="O3438" s="183"/>
      <c r="P3438" s="22"/>
      <c r="Q3438" s="203"/>
      <c r="R3438" s="183"/>
      <c r="S3438" s="184" t="n">
        <f aca="false">'Piano Finanziario Annuale'!$F$6</f>
        <v>0</v>
      </c>
      <c r="T3438" s="185" t="n">
        <v>0</v>
      </c>
      <c r="U3438" s="186"/>
      <c r="V3438" s="187" t="n">
        <f aca="false">(T3438*U3438)</f>
        <v>0</v>
      </c>
      <c r="W3438" s="185" t="n">
        <v>0</v>
      </c>
      <c r="X3438" s="185" t="n">
        <f aca="false">IF(OR(S3438="sì",S3438="forfettario 190"),SUM(T3438+W3438),SUM(T3438+V3438+W3438))</f>
        <v>0</v>
      </c>
      <c r="Y3438" s="205"/>
      <c r="Z3438" s="205"/>
      <c r="AA3438" s="206"/>
      <c r="AB3438" s="189" t="n">
        <f aca="false">IF(AA3438="SI",X3438,0)</f>
        <v>0</v>
      </c>
      <c r="AC3438" s="207"/>
      <c r="AD3438" s="207"/>
      <c r="AE3438" s="207"/>
      <c r="AF3438" s="207"/>
      <c r="AG3438" s="207"/>
      <c r="AH3438" s="208"/>
    </row>
    <row r="3439" customFormat="false" ht="13.5" hidden="false" customHeight="true" outlineLevel="0" collapsed="false">
      <c r="A3439" s="22" t="n">
        <v>3438</v>
      </c>
      <c r="B3439" s="180"/>
      <c r="C3439" s="22"/>
      <c r="D3439" s="22"/>
      <c r="E3439" s="22"/>
      <c r="F3439" s="22"/>
      <c r="G3439" s="22"/>
      <c r="H3439" s="183"/>
      <c r="I3439" s="183"/>
      <c r="J3439" s="22"/>
      <c r="K3439" s="191" t="e">
        <f aca="false">VLOOKUP('Altri Costi'!J3439,Legenda!$D$1:$F$258,2)</f>
        <v>#N/A</v>
      </c>
      <c r="L3439" s="22"/>
      <c r="M3439" s="22"/>
      <c r="N3439" s="203"/>
      <c r="O3439" s="183"/>
      <c r="P3439" s="22"/>
      <c r="Q3439" s="203"/>
      <c r="R3439" s="183"/>
      <c r="S3439" s="184" t="n">
        <f aca="false">'Piano Finanziario Annuale'!$F$6</f>
        <v>0</v>
      </c>
      <c r="T3439" s="185" t="n">
        <v>0</v>
      </c>
      <c r="U3439" s="186"/>
      <c r="V3439" s="187" t="n">
        <f aca="false">(T3439*U3439)</f>
        <v>0</v>
      </c>
      <c r="W3439" s="185" t="n">
        <v>0</v>
      </c>
      <c r="X3439" s="185" t="n">
        <f aca="false">IF(OR(S3439="sì",S3439="forfettario 190"),SUM(T3439+W3439),SUM(T3439+V3439+W3439))</f>
        <v>0</v>
      </c>
      <c r="Y3439" s="205"/>
      <c r="Z3439" s="205"/>
      <c r="AA3439" s="206"/>
      <c r="AB3439" s="189" t="n">
        <f aca="false">IF(AA3439="SI",X3439,0)</f>
        <v>0</v>
      </c>
      <c r="AC3439" s="207"/>
      <c r="AD3439" s="207"/>
      <c r="AE3439" s="207"/>
      <c r="AF3439" s="207"/>
      <c r="AG3439" s="207"/>
      <c r="AH3439" s="208"/>
    </row>
    <row r="3440" customFormat="false" ht="13.5" hidden="false" customHeight="true" outlineLevel="0" collapsed="false">
      <c r="A3440" s="22" t="n">
        <v>3439</v>
      </c>
      <c r="B3440" s="180"/>
      <c r="C3440" s="22"/>
      <c r="D3440" s="22"/>
      <c r="E3440" s="22"/>
      <c r="F3440" s="22"/>
      <c r="G3440" s="22"/>
      <c r="H3440" s="183"/>
      <c r="I3440" s="183"/>
      <c r="J3440" s="22"/>
      <c r="K3440" s="191" t="e">
        <f aca="false">VLOOKUP('Altri Costi'!J3440,Legenda!$D$1:$F$258,2)</f>
        <v>#N/A</v>
      </c>
      <c r="L3440" s="22"/>
      <c r="M3440" s="22"/>
      <c r="N3440" s="203"/>
      <c r="O3440" s="183"/>
      <c r="P3440" s="22"/>
      <c r="Q3440" s="203"/>
      <c r="R3440" s="183"/>
      <c r="S3440" s="184" t="n">
        <f aca="false">'Piano Finanziario Annuale'!$F$6</f>
        <v>0</v>
      </c>
      <c r="T3440" s="185" t="n">
        <v>0</v>
      </c>
      <c r="U3440" s="186"/>
      <c r="V3440" s="187" t="n">
        <f aca="false">(T3440*U3440)</f>
        <v>0</v>
      </c>
      <c r="W3440" s="185" t="n">
        <v>0</v>
      </c>
      <c r="X3440" s="185" t="n">
        <f aca="false">IF(OR(S3440="sì",S3440="forfettario 190"),SUM(T3440+W3440),SUM(T3440+V3440+W3440))</f>
        <v>0</v>
      </c>
      <c r="Y3440" s="205"/>
      <c r="Z3440" s="205"/>
      <c r="AA3440" s="206"/>
      <c r="AB3440" s="189" t="n">
        <f aca="false">IF(AA3440="SI",X3440,0)</f>
        <v>0</v>
      </c>
      <c r="AC3440" s="207"/>
      <c r="AD3440" s="207"/>
      <c r="AE3440" s="207"/>
      <c r="AF3440" s="207"/>
      <c r="AG3440" s="207"/>
      <c r="AH3440" s="208"/>
    </row>
    <row r="3441" customFormat="false" ht="13.5" hidden="false" customHeight="true" outlineLevel="0" collapsed="false">
      <c r="A3441" s="22" t="n">
        <v>3440</v>
      </c>
      <c r="B3441" s="180"/>
      <c r="C3441" s="22"/>
      <c r="D3441" s="22"/>
      <c r="E3441" s="22"/>
      <c r="F3441" s="22"/>
      <c r="G3441" s="22"/>
      <c r="H3441" s="183"/>
      <c r="I3441" s="183"/>
      <c r="J3441" s="22"/>
      <c r="K3441" s="191" t="e">
        <f aca="false">VLOOKUP('Altri Costi'!J3441,Legenda!$D$1:$F$258,2)</f>
        <v>#N/A</v>
      </c>
      <c r="L3441" s="22"/>
      <c r="M3441" s="22"/>
      <c r="N3441" s="203"/>
      <c r="O3441" s="183"/>
      <c r="P3441" s="22"/>
      <c r="Q3441" s="203"/>
      <c r="R3441" s="183"/>
      <c r="S3441" s="184" t="n">
        <f aca="false">'Piano Finanziario Annuale'!$F$6</f>
        <v>0</v>
      </c>
      <c r="T3441" s="185" t="n">
        <v>0</v>
      </c>
      <c r="U3441" s="186"/>
      <c r="V3441" s="187" t="n">
        <f aca="false">(T3441*U3441)</f>
        <v>0</v>
      </c>
      <c r="W3441" s="185" t="n">
        <v>0</v>
      </c>
      <c r="X3441" s="185" t="n">
        <f aca="false">IF(OR(S3441="sì",S3441="forfettario 190"),SUM(T3441+W3441),SUM(T3441+V3441+W3441))</f>
        <v>0</v>
      </c>
      <c r="Y3441" s="205"/>
      <c r="Z3441" s="205"/>
      <c r="AA3441" s="206"/>
      <c r="AB3441" s="189" t="n">
        <f aca="false">IF(AA3441="SI",X3441,0)</f>
        <v>0</v>
      </c>
      <c r="AC3441" s="207"/>
      <c r="AD3441" s="207"/>
      <c r="AE3441" s="207"/>
      <c r="AF3441" s="207"/>
      <c r="AG3441" s="207"/>
      <c r="AH3441" s="208"/>
    </row>
    <row r="3442" customFormat="false" ht="13.5" hidden="false" customHeight="true" outlineLevel="0" collapsed="false">
      <c r="A3442" s="22" t="n">
        <v>3441</v>
      </c>
      <c r="B3442" s="180"/>
      <c r="C3442" s="22"/>
      <c r="D3442" s="22"/>
      <c r="E3442" s="22"/>
      <c r="F3442" s="22"/>
      <c r="G3442" s="22"/>
      <c r="H3442" s="183"/>
      <c r="I3442" s="183"/>
      <c r="J3442" s="22"/>
      <c r="K3442" s="191" t="e">
        <f aca="false">VLOOKUP('Altri Costi'!J3442,Legenda!$D$1:$F$258,2)</f>
        <v>#N/A</v>
      </c>
      <c r="L3442" s="22"/>
      <c r="M3442" s="22"/>
      <c r="N3442" s="203"/>
      <c r="O3442" s="183"/>
      <c r="P3442" s="22"/>
      <c r="Q3442" s="203"/>
      <c r="R3442" s="183"/>
      <c r="S3442" s="184" t="n">
        <f aca="false">'Piano Finanziario Annuale'!$F$6</f>
        <v>0</v>
      </c>
      <c r="T3442" s="185" t="n">
        <v>0</v>
      </c>
      <c r="U3442" s="186"/>
      <c r="V3442" s="187" t="n">
        <f aca="false">(T3442*U3442)</f>
        <v>0</v>
      </c>
      <c r="W3442" s="185" t="n">
        <v>0</v>
      </c>
      <c r="X3442" s="185" t="n">
        <f aca="false">IF(OR(S3442="sì",S3442="forfettario 190"),SUM(T3442+W3442),SUM(T3442+V3442+W3442))</f>
        <v>0</v>
      </c>
      <c r="Y3442" s="205"/>
      <c r="Z3442" s="205"/>
      <c r="AA3442" s="206"/>
      <c r="AB3442" s="189" t="n">
        <f aca="false">IF(AA3442="SI",X3442,0)</f>
        <v>0</v>
      </c>
      <c r="AC3442" s="207"/>
      <c r="AD3442" s="207"/>
      <c r="AE3442" s="207"/>
      <c r="AF3442" s="207"/>
      <c r="AG3442" s="207"/>
      <c r="AH3442" s="208"/>
    </row>
    <row r="3443" customFormat="false" ht="13.5" hidden="false" customHeight="true" outlineLevel="0" collapsed="false">
      <c r="A3443" s="22" t="n">
        <v>3442</v>
      </c>
      <c r="B3443" s="180"/>
      <c r="C3443" s="22"/>
      <c r="D3443" s="22"/>
      <c r="E3443" s="22"/>
      <c r="F3443" s="22"/>
      <c r="G3443" s="22"/>
      <c r="H3443" s="183"/>
      <c r="I3443" s="183"/>
      <c r="J3443" s="22"/>
      <c r="K3443" s="191" t="e">
        <f aca="false">VLOOKUP('Altri Costi'!J3443,Legenda!$D$1:$F$258,2)</f>
        <v>#N/A</v>
      </c>
      <c r="L3443" s="22"/>
      <c r="M3443" s="22"/>
      <c r="N3443" s="203"/>
      <c r="O3443" s="183"/>
      <c r="P3443" s="22"/>
      <c r="Q3443" s="203"/>
      <c r="R3443" s="183"/>
      <c r="S3443" s="184" t="n">
        <f aca="false">'Piano Finanziario Annuale'!$F$6</f>
        <v>0</v>
      </c>
      <c r="T3443" s="185" t="n">
        <v>0</v>
      </c>
      <c r="U3443" s="186"/>
      <c r="V3443" s="187" t="n">
        <f aca="false">(T3443*U3443)</f>
        <v>0</v>
      </c>
      <c r="W3443" s="185" t="n">
        <v>0</v>
      </c>
      <c r="X3443" s="185" t="n">
        <f aca="false">IF(OR(S3443="sì",S3443="forfettario 190"),SUM(T3443+W3443),SUM(T3443+V3443+W3443))</f>
        <v>0</v>
      </c>
      <c r="Y3443" s="205"/>
      <c r="Z3443" s="205"/>
      <c r="AA3443" s="206"/>
      <c r="AB3443" s="189" t="n">
        <f aca="false">IF(AA3443="SI",X3443,0)</f>
        <v>0</v>
      </c>
      <c r="AC3443" s="207"/>
      <c r="AD3443" s="207"/>
      <c r="AE3443" s="207"/>
      <c r="AF3443" s="207"/>
      <c r="AG3443" s="207"/>
      <c r="AH3443" s="208"/>
    </row>
    <row r="3444" customFormat="false" ht="13.5" hidden="false" customHeight="true" outlineLevel="0" collapsed="false">
      <c r="A3444" s="22" t="n">
        <v>3443</v>
      </c>
      <c r="B3444" s="180"/>
      <c r="C3444" s="22"/>
      <c r="D3444" s="22"/>
      <c r="E3444" s="22"/>
      <c r="F3444" s="22"/>
      <c r="G3444" s="22"/>
      <c r="H3444" s="183"/>
      <c r="I3444" s="183"/>
      <c r="J3444" s="22"/>
      <c r="K3444" s="191" t="e">
        <f aca="false">VLOOKUP('Altri Costi'!J3444,Legenda!$D$1:$F$258,2)</f>
        <v>#N/A</v>
      </c>
      <c r="L3444" s="22"/>
      <c r="M3444" s="22"/>
      <c r="N3444" s="203"/>
      <c r="O3444" s="183"/>
      <c r="P3444" s="22"/>
      <c r="Q3444" s="203"/>
      <c r="R3444" s="183"/>
      <c r="S3444" s="184" t="n">
        <f aca="false">'Piano Finanziario Annuale'!$F$6</f>
        <v>0</v>
      </c>
      <c r="T3444" s="185" t="n">
        <v>0</v>
      </c>
      <c r="U3444" s="186"/>
      <c r="V3444" s="187" t="n">
        <f aca="false">(T3444*U3444)</f>
        <v>0</v>
      </c>
      <c r="W3444" s="185" t="n">
        <v>0</v>
      </c>
      <c r="X3444" s="185" t="n">
        <f aca="false">IF(OR(S3444="sì",S3444="forfettario 190"),SUM(T3444+W3444),SUM(T3444+V3444+W3444))</f>
        <v>0</v>
      </c>
      <c r="Y3444" s="205"/>
      <c r="Z3444" s="205"/>
      <c r="AA3444" s="206"/>
      <c r="AB3444" s="189" t="n">
        <f aca="false">IF(AA3444="SI",X3444,0)</f>
        <v>0</v>
      </c>
      <c r="AC3444" s="207"/>
      <c r="AD3444" s="207"/>
      <c r="AE3444" s="207"/>
      <c r="AF3444" s="207"/>
      <c r="AG3444" s="207"/>
      <c r="AH3444" s="208"/>
    </row>
    <row r="3445" customFormat="false" ht="13.5" hidden="false" customHeight="true" outlineLevel="0" collapsed="false">
      <c r="A3445" s="22" t="n">
        <v>3444</v>
      </c>
      <c r="B3445" s="180"/>
      <c r="C3445" s="22"/>
      <c r="D3445" s="22"/>
      <c r="E3445" s="22"/>
      <c r="F3445" s="22"/>
      <c r="G3445" s="22"/>
      <c r="H3445" s="183"/>
      <c r="I3445" s="183"/>
      <c r="J3445" s="22"/>
      <c r="K3445" s="191" t="e">
        <f aca="false">VLOOKUP('Altri Costi'!J3445,Legenda!$D$1:$F$258,2)</f>
        <v>#N/A</v>
      </c>
      <c r="L3445" s="22"/>
      <c r="M3445" s="22"/>
      <c r="N3445" s="203"/>
      <c r="O3445" s="183"/>
      <c r="P3445" s="22"/>
      <c r="Q3445" s="203"/>
      <c r="R3445" s="183"/>
      <c r="S3445" s="184" t="n">
        <f aca="false">'Piano Finanziario Annuale'!$F$6</f>
        <v>0</v>
      </c>
      <c r="T3445" s="185" t="n">
        <v>0</v>
      </c>
      <c r="U3445" s="186"/>
      <c r="V3445" s="187" t="n">
        <f aca="false">(T3445*U3445)</f>
        <v>0</v>
      </c>
      <c r="W3445" s="185" t="n">
        <v>0</v>
      </c>
      <c r="X3445" s="185" t="n">
        <f aca="false">IF(OR(S3445="sì",S3445="forfettario 190"),SUM(T3445+W3445),SUM(T3445+V3445+W3445))</f>
        <v>0</v>
      </c>
      <c r="Y3445" s="205"/>
      <c r="Z3445" s="205"/>
      <c r="AA3445" s="206"/>
      <c r="AB3445" s="189" t="n">
        <f aca="false">IF(AA3445="SI",X3445,0)</f>
        <v>0</v>
      </c>
      <c r="AC3445" s="207"/>
      <c r="AD3445" s="207"/>
      <c r="AE3445" s="207"/>
      <c r="AF3445" s="207"/>
      <c r="AG3445" s="207"/>
      <c r="AH3445" s="208"/>
    </row>
    <row r="3446" customFormat="false" ht="13.5" hidden="false" customHeight="true" outlineLevel="0" collapsed="false">
      <c r="A3446" s="22" t="n">
        <v>3445</v>
      </c>
      <c r="B3446" s="180"/>
      <c r="C3446" s="22"/>
      <c r="D3446" s="22"/>
      <c r="E3446" s="22"/>
      <c r="F3446" s="22"/>
      <c r="G3446" s="22"/>
      <c r="H3446" s="183"/>
      <c r="I3446" s="183"/>
      <c r="J3446" s="22"/>
      <c r="K3446" s="191" t="e">
        <f aca="false">VLOOKUP('Altri Costi'!J3446,Legenda!$D$1:$F$258,2)</f>
        <v>#N/A</v>
      </c>
      <c r="L3446" s="22"/>
      <c r="M3446" s="22"/>
      <c r="N3446" s="203"/>
      <c r="O3446" s="183"/>
      <c r="P3446" s="22"/>
      <c r="Q3446" s="203"/>
      <c r="R3446" s="183"/>
      <c r="S3446" s="184" t="n">
        <f aca="false">'Piano Finanziario Annuale'!$F$6</f>
        <v>0</v>
      </c>
      <c r="T3446" s="185" t="n">
        <v>0</v>
      </c>
      <c r="U3446" s="186"/>
      <c r="V3446" s="187" t="n">
        <f aca="false">(T3446*U3446)</f>
        <v>0</v>
      </c>
      <c r="W3446" s="185" t="n">
        <v>0</v>
      </c>
      <c r="X3446" s="185" t="n">
        <f aca="false">IF(OR(S3446="sì",S3446="forfettario 190"),SUM(T3446+W3446),SUM(T3446+V3446+W3446))</f>
        <v>0</v>
      </c>
      <c r="Y3446" s="205"/>
      <c r="Z3446" s="205"/>
      <c r="AA3446" s="206"/>
      <c r="AB3446" s="189" t="n">
        <f aca="false">IF(AA3446="SI",X3446,0)</f>
        <v>0</v>
      </c>
      <c r="AC3446" s="207"/>
      <c r="AD3446" s="207"/>
      <c r="AE3446" s="207"/>
      <c r="AF3446" s="207"/>
      <c r="AG3446" s="207"/>
      <c r="AH3446" s="208"/>
    </row>
    <row r="3447" customFormat="false" ht="13.5" hidden="false" customHeight="true" outlineLevel="0" collapsed="false">
      <c r="A3447" s="22" t="n">
        <v>3446</v>
      </c>
      <c r="B3447" s="180"/>
      <c r="C3447" s="22"/>
      <c r="D3447" s="22"/>
      <c r="E3447" s="22"/>
      <c r="F3447" s="22"/>
      <c r="G3447" s="22"/>
      <c r="H3447" s="183"/>
      <c r="I3447" s="183"/>
      <c r="J3447" s="22"/>
      <c r="K3447" s="191" t="e">
        <f aca="false">VLOOKUP('Altri Costi'!J3447,Legenda!$D$1:$F$258,2)</f>
        <v>#N/A</v>
      </c>
      <c r="L3447" s="22"/>
      <c r="M3447" s="22"/>
      <c r="N3447" s="203"/>
      <c r="O3447" s="183"/>
      <c r="P3447" s="22"/>
      <c r="Q3447" s="203"/>
      <c r="R3447" s="183"/>
      <c r="S3447" s="184" t="n">
        <f aca="false">'Piano Finanziario Annuale'!$F$6</f>
        <v>0</v>
      </c>
      <c r="T3447" s="185" t="n">
        <v>0</v>
      </c>
      <c r="U3447" s="186"/>
      <c r="V3447" s="187" t="n">
        <f aca="false">(T3447*U3447)</f>
        <v>0</v>
      </c>
      <c r="W3447" s="185" t="n">
        <v>0</v>
      </c>
      <c r="X3447" s="185" t="n">
        <f aca="false">IF(OR(S3447="sì",S3447="forfettario 190"),SUM(T3447+W3447),SUM(T3447+V3447+W3447))</f>
        <v>0</v>
      </c>
      <c r="Y3447" s="205"/>
      <c r="Z3447" s="205"/>
      <c r="AA3447" s="206"/>
      <c r="AB3447" s="189" t="n">
        <f aca="false">IF(AA3447="SI",X3447,0)</f>
        <v>0</v>
      </c>
      <c r="AC3447" s="207"/>
      <c r="AD3447" s="207"/>
      <c r="AE3447" s="207"/>
      <c r="AF3447" s="207"/>
      <c r="AG3447" s="207"/>
      <c r="AH3447" s="208"/>
    </row>
    <row r="3448" customFormat="false" ht="13.5" hidden="false" customHeight="true" outlineLevel="0" collapsed="false">
      <c r="A3448" s="22" t="n">
        <v>3447</v>
      </c>
      <c r="B3448" s="180"/>
      <c r="C3448" s="22"/>
      <c r="D3448" s="22"/>
      <c r="E3448" s="22"/>
      <c r="F3448" s="22"/>
      <c r="G3448" s="22"/>
      <c r="H3448" s="183"/>
      <c r="I3448" s="183"/>
      <c r="J3448" s="22"/>
      <c r="K3448" s="191" t="e">
        <f aca="false">VLOOKUP('Altri Costi'!J3448,Legenda!$D$1:$F$258,2)</f>
        <v>#N/A</v>
      </c>
      <c r="L3448" s="22"/>
      <c r="M3448" s="22"/>
      <c r="N3448" s="203"/>
      <c r="O3448" s="183"/>
      <c r="P3448" s="22"/>
      <c r="Q3448" s="203"/>
      <c r="R3448" s="183"/>
      <c r="S3448" s="184" t="n">
        <f aca="false">'Piano Finanziario Annuale'!$F$6</f>
        <v>0</v>
      </c>
      <c r="T3448" s="185" t="n">
        <v>0</v>
      </c>
      <c r="U3448" s="186"/>
      <c r="V3448" s="187" t="n">
        <f aca="false">(T3448*U3448)</f>
        <v>0</v>
      </c>
      <c r="W3448" s="185" t="n">
        <v>0</v>
      </c>
      <c r="X3448" s="185" t="n">
        <f aca="false">IF(OR(S3448="sì",S3448="forfettario 190"),SUM(T3448+W3448),SUM(T3448+V3448+W3448))</f>
        <v>0</v>
      </c>
      <c r="Y3448" s="205"/>
      <c r="Z3448" s="205"/>
      <c r="AA3448" s="206"/>
      <c r="AB3448" s="189" t="n">
        <f aca="false">IF(AA3448="SI",X3448,0)</f>
        <v>0</v>
      </c>
      <c r="AC3448" s="207"/>
      <c r="AD3448" s="207"/>
      <c r="AE3448" s="207"/>
      <c r="AF3448" s="207"/>
      <c r="AG3448" s="207"/>
      <c r="AH3448" s="208"/>
    </row>
    <row r="3449" customFormat="false" ht="13.5" hidden="false" customHeight="true" outlineLevel="0" collapsed="false">
      <c r="A3449" s="22" t="n">
        <v>3448</v>
      </c>
      <c r="B3449" s="180"/>
      <c r="C3449" s="22"/>
      <c r="D3449" s="22"/>
      <c r="E3449" s="22"/>
      <c r="F3449" s="22"/>
      <c r="G3449" s="22"/>
      <c r="H3449" s="183"/>
      <c r="I3449" s="183"/>
      <c r="J3449" s="22"/>
      <c r="K3449" s="191" t="e">
        <f aca="false">VLOOKUP('Altri Costi'!J3449,Legenda!$D$1:$F$258,2)</f>
        <v>#N/A</v>
      </c>
      <c r="L3449" s="22"/>
      <c r="M3449" s="22"/>
      <c r="N3449" s="203"/>
      <c r="O3449" s="183"/>
      <c r="P3449" s="22"/>
      <c r="Q3449" s="203"/>
      <c r="R3449" s="183"/>
      <c r="S3449" s="184" t="n">
        <f aca="false">'Piano Finanziario Annuale'!$F$6</f>
        <v>0</v>
      </c>
      <c r="T3449" s="185" t="n">
        <v>0</v>
      </c>
      <c r="U3449" s="186"/>
      <c r="V3449" s="187" t="n">
        <f aca="false">(T3449*U3449)</f>
        <v>0</v>
      </c>
      <c r="W3449" s="185" t="n">
        <v>0</v>
      </c>
      <c r="X3449" s="185" t="n">
        <f aca="false">IF(OR(S3449="sì",S3449="forfettario 190"),SUM(T3449+W3449),SUM(T3449+V3449+W3449))</f>
        <v>0</v>
      </c>
      <c r="Y3449" s="205"/>
      <c r="Z3449" s="205"/>
      <c r="AA3449" s="206"/>
      <c r="AB3449" s="189" t="n">
        <f aca="false">IF(AA3449="SI",X3449,0)</f>
        <v>0</v>
      </c>
      <c r="AC3449" s="207"/>
      <c r="AD3449" s="207"/>
      <c r="AE3449" s="207"/>
      <c r="AF3449" s="207"/>
      <c r="AG3449" s="207"/>
      <c r="AH3449" s="208"/>
    </row>
    <row r="3450" customFormat="false" ht="13.5" hidden="false" customHeight="true" outlineLevel="0" collapsed="false">
      <c r="A3450" s="22" t="n">
        <v>3449</v>
      </c>
      <c r="B3450" s="180"/>
      <c r="C3450" s="22"/>
      <c r="D3450" s="22"/>
      <c r="E3450" s="22"/>
      <c r="F3450" s="22"/>
      <c r="G3450" s="22"/>
      <c r="H3450" s="183"/>
      <c r="I3450" s="183"/>
      <c r="J3450" s="22"/>
      <c r="K3450" s="191" t="e">
        <f aca="false">VLOOKUP('Altri Costi'!J3450,Legenda!$D$1:$F$258,2)</f>
        <v>#N/A</v>
      </c>
      <c r="L3450" s="22"/>
      <c r="M3450" s="22"/>
      <c r="N3450" s="203"/>
      <c r="O3450" s="183"/>
      <c r="P3450" s="22"/>
      <c r="Q3450" s="203"/>
      <c r="R3450" s="183"/>
      <c r="S3450" s="184" t="n">
        <f aca="false">'Piano Finanziario Annuale'!$F$6</f>
        <v>0</v>
      </c>
      <c r="T3450" s="185" t="n">
        <v>0</v>
      </c>
      <c r="U3450" s="186"/>
      <c r="V3450" s="187" t="n">
        <f aca="false">(T3450*U3450)</f>
        <v>0</v>
      </c>
      <c r="W3450" s="185" t="n">
        <v>0</v>
      </c>
      <c r="X3450" s="185" t="n">
        <f aca="false">IF(OR(S3450="sì",S3450="forfettario 190"),SUM(T3450+W3450),SUM(T3450+V3450+W3450))</f>
        <v>0</v>
      </c>
      <c r="Y3450" s="205"/>
      <c r="Z3450" s="205"/>
      <c r="AA3450" s="206"/>
      <c r="AB3450" s="189" t="n">
        <f aca="false">IF(AA3450="SI",X3450,0)</f>
        <v>0</v>
      </c>
      <c r="AC3450" s="207"/>
      <c r="AD3450" s="207"/>
      <c r="AE3450" s="207"/>
      <c r="AF3450" s="207"/>
      <c r="AG3450" s="207"/>
      <c r="AH3450" s="208"/>
    </row>
    <row r="3451" customFormat="false" ht="13.5" hidden="false" customHeight="true" outlineLevel="0" collapsed="false">
      <c r="A3451" s="22" t="n">
        <v>3450</v>
      </c>
      <c r="B3451" s="180"/>
      <c r="C3451" s="22"/>
      <c r="D3451" s="22"/>
      <c r="E3451" s="22"/>
      <c r="F3451" s="22"/>
      <c r="G3451" s="22"/>
      <c r="H3451" s="183"/>
      <c r="I3451" s="183"/>
      <c r="J3451" s="22"/>
      <c r="K3451" s="191" t="e">
        <f aca="false">VLOOKUP('Altri Costi'!J3451,Legenda!$D$1:$F$258,2)</f>
        <v>#N/A</v>
      </c>
      <c r="L3451" s="22"/>
      <c r="M3451" s="22"/>
      <c r="N3451" s="203"/>
      <c r="O3451" s="183"/>
      <c r="P3451" s="22"/>
      <c r="Q3451" s="203"/>
      <c r="R3451" s="183"/>
      <c r="S3451" s="184" t="n">
        <f aca="false">'Piano Finanziario Annuale'!$F$6</f>
        <v>0</v>
      </c>
      <c r="T3451" s="185" t="n">
        <v>0</v>
      </c>
      <c r="U3451" s="186"/>
      <c r="V3451" s="187" t="n">
        <f aca="false">(T3451*U3451)</f>
        <v>0</v>
      </c>
      <c r="W3451" s="185" t="n">
        <v>0</v>
      </c>
      <c r="X3451" s="185" t="n">
        <f aca="false">IF(OR(S3451="sì",S3451="forfettario 190"),SUM(T3451+W3451),SUM(T3451+V3451+W3451))</f>
        <v>0</v>
      </c>
      <c r="Y3451" s="205"/>
      <c r="Z3451" s="205"/>
      <c r="AA3451" s="206"/>
      <c r="AB3451" s="189" t="n">
        <f aca="false">IF(AA3451="SI",X3451,0)</f>
        <v>0</v>
      </c>
      <c r="AC3451" s="207"/>
      <c r="AD3451" s="207"/>
      <c r="AE3451" s="207"/>
      <c r="AF3451" s="207"/>
      <c r="AG3451" s="207"/>
      <c r="AH3451" s="208"/>
    </row>
    <row r="3452" customFormat="false" ht="13.5" hidden="false" customHeight="true" outlineLevel="0" collapsed="false">
      <c r="A3452" s="22" t="n">
        <v>3451</v>
      </c>
      <c r="B3452" s="180"/>
      <c r="C3452" s="22"/>
      <c r="D3452" s="22"/>
      <c r="E3452" s="22"/>
      <c r="F3452" s="22"/>
      <c r="G3452" s="22"/>
      <c r="H3452" s="183"/>
      <c r="I3452" s="183"/>
      <c r="J3452" s="22"/>
      <c r="K3452" s="191" t="e">
        <f aca="false">VLOOKUP('Altri Costi'!J3452,Legenda!$D$1:$F$258,2)</f>
        <v>#N/A</v>
      </c>
      <c r="L3452" s="22"/>
      <c r="M3452" s="22"/>
      <c r="N3452" s="203"/>
      <c r="O3452" s="183"/>
      <c r="P3452" s="22"/>
      <c r="Q3452" s="203"/>
      <c r="R3452" s="183"/>
      <c r="S3452" s="184" t="n">
        <f aca="false">'Piano Finanziario Annuale'!$F$6</f>
        <v>0</v>
      </c>
      <c r="T3452" s="185" t="n">
        <v>0</v>
      </c>
      <c r="U3452" s="186"/>
      <c r="V3452" s="187" t="n">
        <f aca="false">(T3452*U3452)</f>
        <v>0</v>
      </c>
      <c r="W3452" s="185" t="n">
        <v>0</v>
      </c>
      <c r="X3452" s="185" t="n">
        <f aca="false">IF(OR(S3452="sì",S3452="forfettario 190"),SUM(T3452+W3452),SUM(T3452+V3452+W3452))</f>
        <v>0</v>
      </c>
      <c r="Y3452" s="205"/>
      <c r="Z3452" s="205"/>
      <c r="AA3452" s="206"/>
      <c r="AB3452" s="189" t="n">
        <f aca="false">IF(AA3452="SI",X3452,0)</f>
        <v>0</v>
      </c>
      <c r="AC3452" s="207"/>
      <c r="AD3452" s="207"/>
      <c r="AE3452" s="207"/>
      <c r="AF3452" s="207"/>
      <c r="AG3452" s="207"/>
      <c r="AH3452" s="208"/>
    </row>
    <row r="3453" customFormat="false" ht="13.5" hidden="false" customHeight="true" outlineLevel="0" collapsed="false">
      <c r="A3453" s="22" t="n">
        <v>3452</v>
      </c>
      <c r="B3453" s="180"/>
      <c r="C3453" s="22"/>
      <c r="D3453" s="22"/>
      <c r="E3453" s="22"/>
      <c r="F3453" s="22"/>
      <c r="G3453" s="22"/>
      <c r="H3453" s="183"/>
      <c r="I3453" s="183"/>
      <c r="J3453" s="22"/>
      <c r="K3453" s="191" t="e">
        <f aca="false">VLOOKUP('Altri Costi'!J3453,Legenda!$D$1:$F$258,2)</f>
        <v>#N/A</v>
      </c>
      <c r="L3453" s="22"/>
      <c r="M3453" s="22"/>
      <c r="N3453" s="203"/>
      <c r="O3453" s="183"/>
      <c r="P3453" s="22"/>
      <c r="Q3453" s="203"/>
      <c r="R3453" s="183"/>
      <c r="S3453" s="184" t="n">
        <f aca="false">'Piano Finanziario Annuale'!$F$6</f>
        <v>0</v>
      </c>
      <c r="T3453" s="185" t="n">
        <v>0</v>
      </c>
      <c r="U3453" s="186"/>
      <c r="V3453" s="187" t="n">
        <f aca="false">(T3453*U3453)</f>
        <v>0</v>
      </c>
      <c r="W3453" s="185" t="n">
        <v>0</v>
      </c>
      <c r="X3453" s="185" t="n">
        <f aca="false">IF(OR(S3453="sì",S3453="forfettario 190"),SUM(T3453+W3453),SUM(T3453+V3453+W3453))</f>
        <v>0</v>
      </c>
      <c r="Y3453" s="205"/>
      <c r="Z3453" s="205"/>
      <c r="AA3453" s="206"/>
      <c r="AB3453" s="189" t="n">
        <f aca="false">IF(AA3453="SI",X3453,0)</f>
        <v>0</v>
      </c>
      <c r="AC3453" s="207"/>
      <c r="AD3453" s="207"/>
      <c r="AE3453" s="207"/>
      <c r="AF3453" s="207"/>
      <c r="AG3453" s="207"/>
      <c r="AH3453" s="208"/>
    </row>
    <row r="3454" customFormat="false" ht="13.5" hidden="false" customHeight="true" outlineLevel="0" collapsed="false">
      <c r="A3454" s="22" t="n">
        <v>3453</v>
      </c>
      <c r="B3454" s="180"/>
      <c r="C3454" s="22"/>
      <c r="D3454" s="22"/>
      <c r="E3454" s="22"/>
      <c r="F3454" s="22"/>
      <c r="G3454" s="22"/>
      <c r="H3454" s="183"/>
      <c r="I3454" s="183"/>
      <c r="J3454" s="22"/>
      <c r="K3454" s="191" t="e">
        <f aca="false">VLOOKUP('Altri Costi'!J3454,Legenda!$D$1:$F$258,2)</f>
        <v>#N/A</v>
      </c>
      <c r="L3454" s="22"/>
      <c r="M3454" s="22"/>
      <c r="N3454" s="203"/>
      <c r="O3454" s="183"/>
      <c r="P3454" s="22"/>
      <c r="Q3454" s="203"/>
      <c r="R3454" s="183"/>
      <c r="S3454" s="184" t="n">
        <f aca="false">'Piano Finanziario Annuale'!$F$6</f>
        <v>0</v>
      </c>
      <c r="T3454" s="185" t="n">
        <v>0</v>
      </c>
      <c r="U3454" s="186"/>
      <c r="V3454" s="187" t="n">
        <f aca="false">(T3454*U3454)</f>
        <v>0</v>
      </c>
      <c r="W3454" s="185" t="n">
        <v>0</v>
      </c>
      <c r="X3454" s="185" t="n">
        <f aca="false">IF(OR(S3454="sì",S3454="forfettario 190"),SUM(T3454+W3454),SUM(T3454+V3454+W3454))</f>
        <v>0</v>
      </c>
      <c r="Y3454" s="205"/>
      <c r="Z3454" s="205"/>
      <c r="AA3454" s="206"/>
      <c r="AB3454" s="189" t="n">
        <f aca="false">IF(AA3454="SI",X3454,0)</f>
        <v>0</v>
      </c>
      <c r="AC3454" s="207"/>
      <c r="AD3454" s="207"/>
      <c r="AE3454" s="207"/>
      <c r="AF3454" s="207"/>
      <c r="AG3454" s="207"/>
      <c r="AH3454" s="208"/>
    </row>
    <row r="3455" customFormat="false" ht="13.5" hidden="false" customHeight="true" outlineLevel="0" collapsed="false">
      <c r="A3455" s="22" t="n">
        <v>3454</v>
      </c>
      <c r="B3455" s="180"/>
      <c r="C3455" s="22"/>
      <c r="D3455" s="22"/>
      <c r="E3455" s="22"/>
      <c r="F3455" s="22"/>
      <c r="G3455" s="22"/>
      <c r="H3455" s="183"/>
      <c r="I3455" s="183"/>
      <c r="J3455" s="22"/>
      <c r="K3455" s="191" t="e">
        <f aca="false">VLOOKUP('Altri Costi'!J3455,Legenda!$D$1:$F$258,2)</f>
        <v>#N/A</v>
      </c>
      <c r="L3455" s="22"/>
      <c r="M3455" s="22"/>
      <c r="N3455" s="203"/>
      <c r="O3455" s="183"/>
      <c r="P3455" s="22"/>
      <c r="Q3455" s="203"/>
      <c r="R3455" s="183"/>
      <c r="S3455" s="184" t="n">
        <f aca="false">'Piano Finanziario Annuale'!$F$6</f>
        <v>0</v>
      </c>
      <c r="T3455" s="185" t="n">
        <v>0</v>
      </c>
      <c r="U3455" s="186"/>
      <c r="V3455" s="187" t="n">
        <f aca="false">(T3455*U3455)</f>
        <v>0</v>
      </c>
      <c r="W3455" s="185" t="n">
        <v>0</v>
      </c>
      <c r="X3455" s="185" t="n">
        <f aca="false">IF(OR(S3455="sì",S3455="forfettario 190"),SUM(T3455+W3455),SUM(T3455+V3455+W3455))</f>
        <v>0</v>
      </c>
      <c r="Y3455" s="205"/>
      <c r="Z3455" s="205"/>
      <c r="AA3455" s="206"/>
      <c r="AB3455" s="189" t="n">
        <f aca="false">IF(AA3455="SI",X3455,0)</f>
        <v>0</v>
      </c>
      <c r="AC3455" s="207"/>
      <c r="AD3455" s="207"/>
      <c r="AE3455" s="207"/>
      <c r="AF3455" s="207"/>
      <c r="AG3455" s="207"/>
      <c r="AH3455" s="208"/>
    </row>
    <row r="3456" customFormat="false" ht="13.5" hidden="false" customHeight="true" outlineLevel="0" collapsed="false">
      <c r="A3456" s="22" t="n">
        <v>3455</v>
      </c>
      <c r="B3456" s="180"/>
      <c r="C3456" s="22"/>
      <c r="D3456" s="22"/>
      <c r="E3456" s="22"/>
      <c r="F3456" s="22"/>
      <c r="G3456" s="22"/>
      <c r="H3456" s="183"/>
      <c r="I3456" s="183"/>
      <c r="J3456" s="22"/>
      <c r="K3456" s="191" t="e">
        <f aca="false">VLOOKUP('Altri Costi'!J3456,Legenda!$D$1:$F$258,2)</f>
        <v>#N/A</v>
      </c>
      <c r="L3456" s="22"/>
      <c r="M3456" s="22"/>
      <c r="N3456" s="203"/>
      <c r="O3456" s="183"/>
      <c r="P3456" s="22"/>
      <c r="Q3456" s="203"/>
      <c r="R3456" s="183"/>
      <c r="S3456" s="184" t="n">
        <f aca="false">'Piano Finanziario Annuale'!$F$6</f>
        <v>0</v>
      </c>
      <c r="T3456" s="185" t="n">
        <v>0</v>
      </c>
      <c r="U3456" s="186"/>
      <c r="V3456" s="187" t="n">
        <f aca="false">(T3456*U3456)</f>
        <v>0</v>
      </c>
      <c r="W3456" s="185" t="n">
        <v>0</v>
      </c>
      <c r="X3456" s="185" t="n">
        <f aca="false">IF(OR(S3456="sì",S3456="forfettario 190"),SUM(T3456+W3456),SUM(T3456+V3456+W3456))</f>
        <v>0</v>
      </c>
      <c r="Y3456" s="205"/>
      <c r="Z3456" s="205"/>
      <c r="AA3456" s="206"/>
      <c r="AB3456" s="189" t="n">
        <f aca="false">IF(AA3456="SI",X3456,0)</f>
        <v>0</v>
      </c>
      <c r="AC3456" s="207"/>
      <c r="AD3456" s="207"/>
      <c r="AE3456" s="207"/>
      <c r="AF3456" s="207"/>
      <c r="AG3456" s="207"/>
      <c r="AH3456" s="208"/>
    </row>
    <row r="3457" customFormat="false" ht="13.5" hidden="false" customHeight="true" outlineLevel="0" collapsed="false">
      <c r="A3457" s="22" t="n">
        <v>3456</v>
      </c>
      <c r="B3457" s="180"/>
      <c r="C3457" s="22"/>
      <c r="D3457" s="22"/>
      <c r="E3457" s="22"/>
      <c r="F3457" s="22"/>
      <c r="G3457" s="22"/>
      <c r="H3457" s="183"/>
      <c r="I3457" s="183"/>
      <c r="J3457" s="22"/>
      <c r="K3457" s="191" t="e">
        <f aca="false">VLOOKUP('Altri Costi'!J3457,Legenda!$D$1:$F$258,2)</f>
        <v>#N/A</v>
      </c>
      <c r="L3457" s="22"/>
      <c r="M3457" s="22"/>
      <c r="N3457" s="203"/>
      <c r="O3457" s="183"/>
      <c r="P3457" s="22"/>
      <c r="Q3457" s="203"/>
      <c r="R3457" s="183"/>
      <c r="S3457" s="184" t="n">
        <f aca="false">'Piano Finanziario Annuale'!$F$6</f>
        <v>0</v>
      </c>
      <c r="T3457" s="185" t="n">
        <v>0</v>
      </c>
      <c r="U3457" s="186"/>
      <c r="V3457" s="187" t="n">
        <f aca="false">(T3457*U3457)</f>
        <v>0</v>
      </c>
      <c r="W3457" s="185" t="n">
        <v>0</v>
      </c>
      <c r="X3457" s="185" t="n">
        <f aca="false">IF(OR(S3457="sì",S3457="forfettario 190"),SUM(T3457+W3457),SUM(T3457+V3457+W3457))</f>
        <v>0</v>
      </c>
      <c r="Y3457" s="205"/>
      <c r="Z3457" s="205"/>
      <c r="AA3457" s="206"/>
      <c r="AB3457" s="189" t="n">
        <f aca="false">IF(AA3457="SI",X3457,0)</f>
        <v>0</v>
      </c>
      <c r="AC3457" s="207"/>
      <c r="AD3457" s="207"/>
      <c r="AE3457" s="207"/>
      <c r="AF3457" s="207"/>
      <c r="AG3457" s="207"/>
      <c r="AH3457" s="208"/>
    </row>
    <row r="3458" customFormat="false" ht="13.5" hidden="false" customHeight="true" outlineLevel="0" collapsed="false">
      <c r="A3458" s="22" t="n">
        <v>3457</v>
      </c>
      <c r="B3458" s="180"/>
      <c r="C3458" s="22"/>
      <c r="D3458" s="22"/>
      <c r="E3458" s="22"/>
      <c r="F3458" s="22"/>
      <c r="G3458" s="22"/>
      <c r="H3458" s="183"/>
      <c r="I3458" s="183"/>
      <c r="J3458" s="22"/>
      <c r="K3458" s="191" t="e">
        <f aca="false">VLOOKUP('Altri Costi'!J3458,Legenda!$D$1:$F$258,2)</f>
        <v>#N/A</v>
      </c>
      <c r="L3458" s="22"/>
      <c r="M3458" s="22"/>
      <c r="N3458" s="203"/>
      <c r="O3458" s="183"/>
      <c r="P3458" s="22"/>
      <c r="Q3458" s="203"/>
      <c r="R3458" s="183"/>
      <c r="S3458" s="184" t="n">
        <f aca="false">'Piano Finanziario Annuale'!$F$6</f>
        <v>0</v>
      </c>
      <c r="T3458" s="185" t="n">
        <v>0</v>
      </c>
      <c r="U3458" s="186"/>
      <c r="V3458" s="187" t="n">
        <f aca="false">(T3458*U3458)</f>
        <v>0</v>
      </c>
      <c r="W3458" s="185" t="n">
        <v>0</v>
      </c>
      <c r="X3458" s="185" t="n">
        <f aca="false">IF(OR(S3458="sì",S3458="forfettario 190"),SUM(T3458+W3458),SUM(T3458+V3458+W3458))</f>
        <v>0</v>
      </c>
      <c r="Y3458" s="205"/>
      <c r="Z3458" s="205"/>
      <c r="AA3458" s="206"/>
      <c r="AB3458" s="189" t="n">
        <f aca="false">IF(AA3458="SI",X3458,0)</f>
        <v>0</v>
      </c>
      <c r="AC3458" s="207"/>
      <c r="AD3458" s="207"/>
      <c r="AE3458" s="207"/>
      <c r="AF3458" s="207"/>
      <c r="AG3458" s="207"/>
      <c r="AH3458" s="208"/>
    </row>
    <row r="3459" customFormat="false" ht="13.5" hidden="false" customHeight="true" outlineLevel="0" collapsed="false">
      <c r="A3459" s="22" t="n">
        <v>3458</v>
      </c>
      <c r="B3459" s="180"/>
      <c r="C3459" s="22"/>
      <c r="D3459" s="22"/>
      <c r="E3459" s="22"/>
      <c r="F3459" s="22"/>
      <c r="G3459" s="22"/>
      <c r="H3459" s="183"/>
      <c r="I3459" s="183"/>
      <c r="J3459" s="22"/>
      <c r="K3459" s="191" t="e">
        <f aca="false">VLOOKUP('Altri Costi'!J3459,Legenda!$D$1:$F$258,2)</f>
        <v>#N/A</v>
      </c>
      <c r="L3459" s="22"/>
      <c r="M3459" s="22"/>
      <c r="N3459" s="203"/>
      <c r="O3459" s="183"/>
      <c r="P3459" s="22"/>
      <c r="Q3459" s="203"/>
      <c r="R3459" s="183"/>
      <c r="S3459" s="184" t="n">
        <f aca="false">'Piano Finanziario Annuale'!$F$6</f>
        <v>0</v>
      </c>
      <c r="T3459" s="185" t="n">
        <v>0</v>
      </c>
      <c r="U3459" s="186"/>
      <c r="V3459" s="187" t="n">
        <f aca="false">(T3459*U3459)</f>
        <v>0</v>
      </c>
      <c r="W3459" s="185" t="n">
        <v>0</v>
      </c>
      <c r="X3459" s="185" t="n">
        <f aca="false">IF(OR(S3459="sì",S3459="forfettario 190"),SUM(T3459+W3459),SUM(T3459+V3459+W3459))</f>
        <v>0</v>
      </c>
      <c r="Y3459" s="205"/>
      <c r="Z3459" s="205"/>
      <c r="AA3459" s="206"/>
      <c r="AB3459" s="189" t="n">
        <f aca="false">IF(AA3459="SI",X3459,0)</f>
        <v>0</v>
      </c>
      <c r="AC3459" s="207"/>
      <c r="AD3459" s="207"/>
      <c r="AE3459" s="207"/>
      <c r="AF3459" s="207"/>
      <c r="AG3459" s="207"/>
      <c r="AH3459" s="208"/>
    </row>
    <row r="3460" customFormat="false" ht="13.5" hidden="false" customHeight="true" outlineLevel="0" collapsed="false">
      <c r="A3460" s="22" t="n">
        <v>3459</v>
      </c>
      <c r="B3460" s="180"/>
      <c r="C3460" s="22"/>
      <c r="D3460" s="22"/>
      <c r="E3460" s="22"/>
      <c r="F3460" s="22"/>
      <c r="G3460" s="22"/>
      <c r="H3460" s="183"/>
      <c r="I3460" s="183"/>
      <c r="J3460" s="22"/>
      <c r="K3460" s="191" t="e">
        <f aca="false">VLOOKUP('Altri Costi'!J3460,Legenda!$D$1:$F$258,2)</f>
        <v>#N/A</v>
      </c>
      <c r="L3460" s="22"/>
      <c r="M3460" s="22"/>
      <c r="N3460" s="203"/>
      <c r="O3460" s="183"/>
      <c r="P3460" s="22"/>
      <c r="Q3460" s="203"/>
      <c r="R3460" s="183"/>
      <c r="S3460" s="184" t="n">
        <f aca="false">'Piano Finanziario Annuale'!$F$6</f>
        <v>0</v>
      </c>
      <c r="T3460" s="185" t="n">
        <v>0</v>
      </c>
      <c r="U3460" s="186"/>
      <c r="V3460" s="187" t="n">
        <f aca="false">(T3460*U3460)</f>
        <v>0</v>
      </c>
      <c r="W3460" s="185" t="n">
        <v>0</v>
      </c>
      <c r="X3460" s="185" t="n">
        <f aca="false">IF(OR(S3460="sì",S3460="forfettario 190"),SUM(T3460+W3460),SUM(T3460+V3460+W3460))</f>
        <v>0</v>
      </c>
      <c r="Y3460" s="205"/>
      <c r="Z3460" s="205"/>
      <c r="AA3460" s="206"/>
      <c r="AB3460" s="189" t="n">
        <f aca="false">IF(AA3460="SI",X3460,0)</f>
        <v>0</v>
      </c>
      <c r="AC3460" s="207"/>
      <c r="AD3460" s="207"/>
      <c r="AE3460" s="207"/>
      <c r="AF3460" s="207"/>
      <c r="AG3460" s="207"/>
      <c r="AH3460" s="208"/>
    </row>
    <row r="3461" customFormat="false" ht="13.5" hidden="false" customHeight="true" outlineLevel="0" collapsed="false">
      <c r="A3461" s="22" t="n">
        <v>3460</v>
      </c>
      <c r="B3461" s="180"/>
      <c r="C3461" s="22"/>
      <c r="D3461" s="22"/>
      <c r="E3461" s="22"/>
      <c r="F3461" s="22"/>
      <c r="G3461" s="22"/>
      <c r="H3461" s="183"/>
      <c r="I3461" s="183"/>
      <c r="J3461" s="22"/>
      <c r="K3461" s="191" t="e">
        <f aca="false">VLOOKUP('Altri Costi'!J3461,Legenda!$D$1:$F$258,2)</f>
        <v>#N/A</v>
      </c>
      <c r="L3461" s="22"/>
      <c r="M3461" s="22"/>
      <c r="N3461" s="203"/>
      <c r="O3461" s="183"/>
      <c r="P3461" s="22"/>
      <c r="Q3461" s="203"/>
      <c r="R3461" s="183"/>
      <c r="S3461" s="184" t="n">
        <f aca="false">'Piano Finanziario Annuale'!$F$6</f>
        <v>0</v>
      </c>
      <c r="T3461" s="185" t="n">
        <v>0</v>
      </c>
      <c r="U3461" s="186"/>
      <c r="V3461" s="187" t="n">
        <f aca="false">(T3461*U3461)</f>
        <v>0</v>
      </c>
      <c r="W3461" s="185" t="n">
        <v>0</v>
      </c>
      <c r="X3461" s="185" t="n">
        <f aca="false">IF(OR(S3461="sì",S3461="forfettario 190"),SUM(T3461+W3461),SUM(T3461+V3461+W3461))</f>
        <v>0</v>
      </c>
      <c r="Y3461" s="205"/>
      <c r="Z3461" s="205"/>
      <c r="AA3461" s="206"/>
      <c r="AB3461" s="189" t="n">
        <f aca="false">IF(AA3461="SI",X3461,0)</f>
        <v>0</v>
      </c>
      <c r="AC3461" s="207"/>
      <c r="AD3461" s="207"/>
      <c r="AE3461" s="207"/>
      <c r="AF3461" s="207"/>
      <c r="AG3461" s="207"/>
      <c r="AH3461" s="208"/>
    </row>
    <row r="3462" customFormat="false" ht="13.5" hidden="false" customHeight="true" outlineLevel="0" collapsed="false">
      <c r="A3462" s="22" t="n">
        <v>3461</v>
      </c>
      <c r="B3462" s="180"/>
      <c r="C3462" s="22"/>
      <c r="D3462" s="22"/>
      <c r="E3462" s="22"/>
      <c r="F3462" s="22"/>
      <c r="G3462" s="22"/>
      <c r="H3462" s="183"/>
      <c r="I3462" s="183"/>
      <c r="J3462" s="22"/>
      <c r="K3462" s="191" t="e">
        <f aca="false">VLOOKUP('Altri Costi'!J3462,Legenda!$D$1:$F$258,2)</f>
        <v>#N/A</v>
      </c>
      <c r="L3462" s="22"/>
      <c r="M3462" s="22"/>
      <c r="N3462" s="203"/>
      <c r="O3462" s="183"/>
      <c r="P3462" s="22"/>
      <c r="Q3462" s="203"/>
      <c r="R3462" s="183"/>
      <c r="S3462" s="184" t="n">
        <f aca="false">'Piano Finanziario Annuale'!$F$6</f>
        <v>0</v>
      </c>
      <c r="T3462" s="185" t="n">
        <v>0</v>
      </c>
      <c r="U3462" s="186"/>
      <c r="V3462" s="187" t="n">
        <f aca="false">(T3462*U3462)</f>
        <v>0</v>
      </c>
      <c r="W3462" s="185" t="n">
        <v>0</v>
      </c>
      <c r="X3462" s="185" t="n">
        <f aca="false">IF(OR(S3462="sì",S3462="forfettario 190"),SUM(T3462+W3462),SUM(T3462+V3462+W3462))</f>
        <v>0</v>
      </c>
      <c r="Y3462" s="205"/>
      <c r="Z3462" s="205"/>
      <c r="AA3462" s="206"/>
      <c r="AB3462" s="189" t="n">
        <f aca="false">IF(AA3462="SI",X3462,0)</f>
        <v>0</v>
      </c>
      <c r="AC3462" s="207"/>
      <c r="AD3462" s="207"/>
      <c r="AE3462" s="207"/>
      <c r="AF3462" s="207"/>
      <c r="AG3462" s="207"/>
      <c r="AH3462" s="208"/>
    </row>
    <row r="3463" customFormat="false" ht="13.5" hidden="false" customHeight="true" outlineLevel="0" collapsed="false">
      <c r="A3463" s="22" t="n">
        <v>3462</v>
      </c>
      <c r="B3463" s="180"/>
      <c r="C3463" s="22"/>
      <c r="D3463" s="22"/>
      <c r="E3463" s="22"/>
      <c r="F3463" s="22"/>
      <c r="G3463" s="22"/>
      <c r="H3463" s="183"/>
      <c r="I3463" s="183"/>
      <c r="J3463" s="22"/>
      <c r="K3463" s="191" t="e">
        <f aca="false">VLOOKUP('Altri Costi'!J3463,Legenda!$D$1:$F$258,2)</f>
        <v>#N/A</v>
      </c>
      <c r="L3463" s="22"/>
      <c r="M3463" s="22"/>
      <c r="N3463" s="203"/>
      <c r="O3463" s="183"/>
      <c r="P3463" s="22"/>
      <c r="Q3463" s="203"/>
      <c r="R3463" s="183"/>
      <c r="S3463" s="184" t="n">
        <f aca="false">'Piano Finanziario Annuale'!$F$6</f>
        <v>0</v>
      </c>
      <c r="T3463" s="185" t="n">
        <v>0</v>
      </c>
      <c r="U3463" s="186"/>
      <c r="V3463" s="187" t="n">
        <f aca="false">(T3463*U3463)</f>
        <v>0</v>
      </c>
      <c r="W3463" s="185" t="n">
        <v>0</v>
      </c>
      <c r="X3463" s="185" t="n">
        <f aca="false">IF(OR(S3463="sì",S3463="forfettario 190"),SUM(T3463+W3463),SUM(T3463+V3463+W3463))</f>
        <v>0</v>
      </c>
      <c r="Y3463" s="205"/>
      <c r="Z3463" s="205"/>
      <c r="AA3463" s="206"/>
      <c r="AB3463" s="189" t="n">
        <f aca="false">IF(AA3463="SI",X3463,0)</f>
        <v>0</v>
      </c>
      <c r="AC3463" s="207"/>
      <c r="AD3463" s="207"/>
      <c r="AE3463" s="207"/>
      <c r="AF3463" s="207"/>
      <c r="AG3463" s="207"/>
      <c r="AH3463" s="208"/>
    </row>
    <row r="3464" customFormat="false" ht="13.5" hidden="false" customHeight="true" outlineLevel="0" collapsed="false">
      <c r="A3464" s="22" t="n">
        <v>3463</v>
      </c>
      <c r="B3464" s="180"/>
      <c r="C3464" s="22"/>
      <c r="D3464" s="22"/>
      <c r="E3464" s="22"/>
      <c r="F3464" s="22"/>
      <c r="G3464" s="22"/>
      <c r="H3464" s="183"/>
      <c r="I3464" s="183"/>
      <c r="J3464" s="22"/>
      <c r="K3464" s="191" t="e">
        <f aca="false">VLOOKUP('Altri Costi'!J3464,Legenda!$D$1:$F$258,2)</f>
        <v>#N/A</v>
      </c>
      <c r="L3464" s="22"/>
      <c r="M3464" s="22"/>
      <c r="N3464" s="203"/>
      <c r="O3464" s="183"/>
      <c r="P3464" s="22"/>
      <c r="Q3464" s="203"/>
      <c r="R3464" s="183"/>
      <c r="S3464" s="184" t="n">
        <f aca="false">'Piano Finanziario Annuale'!$F$6</f>
        <v>0</v>
      </c>
      <c r="T3464" s="185" t="n">
        <v>0</v>
      </c>
      <c r="U3464" s="186"/>
      <c r="V3464" s="187" t="n">
        <f aca="false">(T3464*U3464)</f>
        <v>0</v>
      </c>
      <c r="W3464" s="185" t="n">
        <v>0</v>
      </c>
      <c r="X3464" s="185" t="n">
        <f aca="false">IF(OR(S3464="sì",S3464="forfettario 190"),SUM(T3464+W3464),SUM(T3464+V3464+W3464))</f>
        <v>0</v>
      </c>
      <c r="Y3464" s="205"/>
      <c r="Z3464" s="205"/>
      <c r="AA3464" s="206"/>
      <c r="AB3464" s="189" t="n">
        <f aca="false">IF(AA3464="SI",X3464,0)</f>
        <v>0</v>
      </c>
      <c r="AC3464" s="207"/>
      <c r="AD3464" s="207"/>
      <c r="AE3464" s="207"/>
      <c r="AF3464" s="207"/>
      <c r="AG3464" s="207"/>
      <c r="AH3464" s="208"/>
    </row>
    <row r="3465" customFormat="false" ht="13.5" hidden="false" customHeight="true" outlineLevel="0" collapsed="false">
      <c r="A3465" s="22" t="n">
        <v>3464</v>
      </c>
      <c r="B3465" s="180"/>
      <c r="C3465" s="22"/>
      <c r="D3465" s="22"/>
      <c r="E3465" s="22"/>
      <c r="F3465" s="22"/>
      <c r="G3465" s="22"/>
      <c r="H3465" s="183"/>
      <c r="I3465" s="183"/>
      <c r="J3465" s="22"/>
      <c r="K3465" s="191" t="e">
        <f aca="false">VLOOKUP('Altri Costi'!J3465,Legenda!$D$1:$F$258,2)</f>
        <v>#N/A</v>
      </c>
      <c r="L3465" s="22"/>
      <c r="M3465" s="22"/>
      <c r="N3465" s="203"/>
      <c r="O3465" s="183"/>
      <c r="P3465" s="22"/>
      <c r="Q3465" s="203"/>
      <c r="R3465" s="183"/>
      <c r="S3465" s="184" t="n">
        <f aca="false">'Piano Finanziario Annuale'!$F$6</f>
        <v>0</v>
      </c>
      <c r="T3465" s="185" t="n">
        <v>0</v>
      </c>
      <c r="U3465" s="186"/>
      <c r="V3465" s="187" t="n">
        <f aca="false">(T3465*U3465)</f>
        <v>0</v>
      </c>
      <c r="W3465" s="185" t="n">
        <v>0</v>
      </c>
      <c r="X3465" s="185" t="n">
        <f aca="false">IF(OR(S3465="sì",S3465="forfettario 190"),SUM(T3465+W3465),SUM(T3465+V3465+W3465))</f>
        <v>0</v>
      </c>
      <c r="Y3465" s="205"/>
      <c r="Z3465" s="205"/>
      <c r="AA3465" s="206"/>
      <c r="AB3465" s="189" t="n">
        <f aca="false">IF(AA3465="SI",X3465,0)</f>
        <v>0</v>
      </c>
      <c r="AC3465" s="207"/>
      <c r="AD3465" s="207"/>
      <c r="AE3465" s="207"/>
      <c r="AF3465" s="207"/>
      <c r="AG3465" s="207"/>
      <c r="AH3465" s="208"/>
    </row>
    <row r="3466" customFormat="false" ht="13.5" hidden="false" customHeight="true" outlineLevel="0" collapsed="false">
      <c r="A3466" s="22" t="n">
        <v>3465</v>
      </c>
      <c r="B3466" s="180"/>
      <c r="C3466" s="22"/>
      <c r="D3466" s="22"/>
      <c r="E3466" s="22"/>
      <c r="F3466" s="22"/>
      <c r="G3466" s="22"/>
      <c r="H3466" s="183"/>
      <c r="I3466" s="183"/>
      <c r="J3466" s="22"/>
      <c r="K3466" s="191" t="e">
        <f aca="false">VLOOKUP('Altri Costi'!J3466,Legenda!$D$1:$F$258,2)</f>
        <v>#N/A</v>
      </c>
      <c r="L3466" s="22"/>
      <c r="M3466" s="22"/>
      <c r="N3466" s="203"/>
      <c r="O3466" s="183"/>
      <c r="P3466" s="22"/>
      <c r="Q3466" s="203"/>
      <c r="R3466" s="183"/>
      <c r="S3466" s="184" t="n">
        <f aca="false">'Piano Finanziario Annuale'!$F$6</f>
        <v>0</v>
      </c>
      <c r="T3466" s="185" t="n">
        <v>0</v>
      </c>
      <c r="U3466" s="186"/>
      <c r="V3466" s="187" t="n">
        <f aca="false">(T3466*U3466)</f>
        <v>0</v>
      </c>
      <c r="W3466" s="185" t="n">
        <v>0</v>
      </c>
      <c r="X3466" s="185" t="n">
        <f aca="false">IF(OR(S3466="sì",S3466="forfettario 190"),SUM(T3466+W3466),SUM(T3466+V3466+W3466))</f>
        <v>0</v>
      </c>
      <c r="Y3466" s="205"/>
      <c r="Z3466" s="205"/>
      <c r="AA3466" s="206"/>
      <c r="AB3466" s="189" t="n">
        <f aca="false">IF(AA3466="SI",X3466,0)</f>
        <v>0</v>
      </c>
      <c r="AC3466" s="207"/>
      <c r="AD3466" s="207"/>
      <c r="AE3466" s="207"/>
      <c r="AF3466" s="207"/>
      <c r="AG3466" s="207"/>
      <c r="AH3466" s="208"/>
    </row>
    <row r="3467" customFormat="false" ht="13.5" hidden="false" customHeight="true" outlineLevel="0" collapsed="false">
      <c r="A3467" s="22" t="n">
        <v>3466</v>
      </c>
      <c r="B3467" s="180"/>
      <c r="C3467" s="22"/>
      <c r="D3467" s="22"/>
      <c r="E3467" s="22"/>
      <c r="F3467" s="22"/>
      <c r="G3467" s="22"/>
      <c r="H3467" s="183"/>
      <c r="I3467" s="183"/>
      <c r="J3467" s="22"/>
      <c r="K3467" s="191" t="e">
        <f aca="false">VLOOKUP('Altri Costi'!J3467,Legenda!$D$1:$F$258,2)</f>
        <v>#N/A</v>
      </c>
      <c r="L3467" s="22"/>
      <c r="M3467" s="22"/>
      <c r="N3467" s="203"/>
      <c r="O3467" s="183"/>
      <c r="P3467" s="22"/>
      <c r="Q3467" s="203"/>
      <c r="R3467" s="183"/>
      <c r="S3467" s="184" t="n">
        <f aca="false">'Piano Finanziario Annuale'!$F$6</f>
        <v>0</v>
      </c>
      <c r="T3467" s="185" t="n">
        <v>0</v>
      </c>
      <c r="U3467" s="186"/>
      <c r="V3467" s="187" t="n">
        <f aca="false">(T3467*U3467)</f>
        <v>0</v>
      </c>
      <c r="W3467" s="185" t="n">
        <v>0</v>
      </c>
      <c r="X3467" s="185" t="n">
        <f aca="false">IF(OR(S3467="sì",S3467="forfettario 190"),SUM(T3467+W3467),SUM(T3467+V3467+W3467))</f>
        <v>0</v>
      </c>
      <c r="Y3467" s="205"/>
      <c r="Z3467" s="205"/>
      <c r="AA3467" s="206"/>
      <c r="AB3467" s="189" t="n">
        <f aca="false">IF(AA3467="SI",X3467,0)</f>
        <v>0</v>
      </c>
      <c r="AC3467" s="207"/>
      <c r="AD3467" s="207"/>
      <c r="AE3467" s="207"/>
      <c r="AF3467" s="207"/>
      <c r="AG3467" s="207"/>
      <c r="AH3467" s="208"/>
    </row>
    <row r="3468" customFormat="false" ht="13.5" hidden="false" customHeight="true" outlineLevel="0" collapsed="false">
      <c r="A3468" s="22" t="n">
        <v>3467</v>
      </c>
      <c r="B3468" s="180"/>
      <c r="C3468" s="22"/>
      <c r="D3468" s="22"/>
      <c r="E3468" s="22"/>
      <c r="F3468" s="22"/>
      <c r="G3468" s="22"/>
      <c r="H3468" s="183"/>
      <c r="I3468" s="183"/>
      <c r="J3468" s="22"/>
      <c r="K3468" s="191" t="e">
        <f aca="false">VLOOKUP('Altri Costi'!J3468,Legenda!$D$1:$F$258,2)</f>
        <v>#N/A</v>
      </c>
      <c r="L3468" s="22"/>
      <c r="M3468" s="22"/>
      <c r="N3468" s="203"/>
      <c r="O3468" s="183"/>
      <c r="P3468" s="22"/>
      <c r="Q3468" s="203"/>
      <c r="R3468" s="183"/>
      <c r="S3468" s="184" t="n">
        <f aca="false">'Piano Finanziario Annuale'!$F$6</f>
        <v>0</v>
      </c>
      <c r="T3468" s="185" t="n">
        <v>0</v>
      </c>
      <c r="U3468" s="186"/>
      <c r="V3468" s="187" t="n">
        <f aca="false">(T3468*U3468)</f>
        <v>0</v>
      </c>
      <c r="W3468" s="185" t="n">
        <v>0</v>
      </c>
      <c r="X3468" s="185" t="n">
        <f aca="false">IF(OR(S3468="sì",S3468="forfettario 190"),SUM(T3468+W3468),SUM(T3468+V3468+W3468))</f>
        <v>0</v>
      </c>
      <c r="Y3468" s="205"/>
      <c r="Z3468" s="205"/>
      <c r="AA3468" s="206"/>
      <c r="AB3468" s="189" t="n">
        <f aca="false">IF(AA3468="SI",X3468,0)</f>
        <v>0</v>
      </c>
      <c r="AC3468" s="207"/>
      <c r="AD3468" s="207"/>
      <c r="AE3468" s="207"/>
      <c r="AF3468" s="207"/>
      <c r="AG3468" s="207"/>
      <c r="AH3468" s="208"/>
    </row>
    <row r="3469" customFormat="false" ht="13.5" hidden="false" customHeight="true" outlineLevel="0" collapsed="false">
      <c r="A3469" s="22" t="n">
        <v>3468</v>
      </c>
      <c r="B3469" s="180"/>
      <c r="C3469" s="22"/>
      <c r="D3469" s="22"/>
      <c r="E3469" s="22"/>
      <c r="F3469" s="22"/>
      <c r="G3469" s="22"/>
      <c r="H3469" s="183"/>
      <c r="I3469" s="183"/>
      <c r="J3469" s="22"/>
      <c r="K3469" s="191" t="e">
        <f aca="false">VLOOKUP('Altri Costi'!J3469,Legenda!$D$1:$F$258,2)</f>
        <v>#N/A</v>
      </c>
      <c r="L3469" s="22"/>
      <c r="M3469" s="22"/>
      <c r="N3469" s="203"/>
      <c r="O3469" s="183"/>
      <c r="P3469" s="22"/>
      <c r="Q3469" s="203"/>
      <c r="R3469" s="183"/>
      <c r="S3469" s="184" t="n">
        <f aca="false">'Piano Finanziario Annuale'!$F$6</f>
        <v>0</v>
      </c>
      <c r="T3469" s="185" t="n">
        <v>0</v>
      </c>
      <c r="U3469" s="186"/>
      <c r="V3469" s="187" t="n">
        <f aca="false">(T3469*U3469)</f>
        <v>0</v>
      </c>
      <c r="W3469" s="185" t="n">
        <v>0</v>
      </c>
      <c r="X3469" s="185" t="n">
        <f aca="false">IF(OR(S3469="sì",S3469="forfettario 190"),SUM(T3469+W3469),SUM(T3469+V3469+W3469))</f>
        <v>0</v>
      </c>
      <c r="Y3469" s="205"/>
      <c r="Z3469" s="205"/>
      <c r="AA3469" s="206"/>
      <c r="AB3469" s="189" t="n">
        <f aca="false">IF(AA3469="SI",X3469,0)</f>
        <v>0</v>
      </c>
      <c r="AC3469" s="207"/>
      <c r="AD3469" s="207"/>
      <c r="AE3469" s="207"/>
      <c r="AF3469" s="207"/>
      <c r="AG3469" s="207"/>
      <c r="AH3469" s="208"/>
    </row>
    <row r="3470" customFormat="false" ht="13.5" hidden="false" customHeight="true" outlineLevel="0" collapsed="false">
      <c r="A3470" s="22" t="n">
        <v>3469</v>
      </c>
      <c r="B3470" s="180"/>
      <c r="C3470" s="22"/>
      <c r="D3470" s="22"/>
      <c r="E3470" s="22"/>
      <c r="F3470" s="22"/>
      <c r="G3470" s="22"/>
      <c r="H3470" s="183"/>
      <c r="I3470" s="183"/>
      <c r="J3470" s="22"/>
      <c r="K3470" s="191" t="e">
        <f aca="false">VLOOKUP('Altri Costi'!J3470,Legenda!$D$1:$F$258,2)</f>
        <v>#N/A</v>
      </c>
      <c r="L3470" s="22"/>
      <c r="M3470" s="22"/>
      <c r="N3470" s="203"/>
      <c r="O3470" s="183"/>
      <c r="P3470" s="22"/>
      <c r="Q3470" s="203"/>
      <c r="R3470" s="183"/>
      <c r="S3470" s="184" t="n">
        <f aca="false">'Piano Finanziario Annuale'!$F$6</f>
        <v>0</v>
      </c>
      <c r="T3470" s="185" t="n">
        <v>0</v>
      </c>
      <c r="U3470" s="186"/>
      <c r="V3470" s="187" t="n">
        <f aca="false">(T3470*U3470)</f>
        <v>0</v>
      </c>
      <c r="W3470" s="185" t="n">
        <v>0</v>
      </c>
      <c r="X3470" s="185" t="n">
        <f aca="false">IF(OR(S3470="sì",S3470="forfettario 190"),SUM(T3470+W3470),SUM(T3470+V3470+W3470))</f>
        <v>0</v>
      </c>
      <c r="Y3470" s="205"/>
      <c r="Z3470" s="205"/>
      <c r="AA3470" s="206"/>
      <c r="AB3470" s="189" t="n">
        <f aca="false">IF(AA3470="SI",X3470,0)</f>
        <v>0</v>
      </c>
      <c r="AC3470" s="207"/>
      <c r="AD3470" s="207"/>
      <c r="AE3470" s="207"/>
      <c r="AF3470" s="207"/>
      <c r="AG3470" s="207"/>
      <c r="AH3470" s="208"/>
    </row>
    <row r="3471" customFormat="false" ht="13.5" hidden="false" customHeight="true" outlineLevel="0" collapsed="false">
      <c r="A3471" s="22" t="n">
        <v>3470</v>
      </c>
      <c r="B3471" s="180"/>
      <c r="C3471" s="22"/>
      <c r="D3471" s="22"/>
      <c r="E3471" s="22"/>
      <c r="F3471" s="22"/>
      <c r="G3471" s="22"/>
      <c r="H3471" s="183"/>
      <c r="I3471" s="183"/>
      <c r="J3471" s="22"/>
      <c r="K3471" s="191" t="e">
        <f aca="false">VLOOKUP('Altri Costi'!J3471,Legenda!$D$1:$F$258,2)</f>
        <v>#N/A</v>
      </c>
      <c r="L3471" s="22"/>
      <c r="M3471" s="22"/>
      <c r="N3471" s="203"/>
      <c r="O3471" s="183"/>
      <c r="P3471" s="22"/>
      <c r="Q3471" s="203"/>
      <c r="R3471" s="183"/>
      <c r="S3471" s="184" t="n">
        <f aca="false">'Piano Finanziario Annuale'!$F$6</f>
        <v>0</v>
      </c>
      <c r="T3471" s="185" t="n">
        <v>0</v>
      </c>
      <c r="U3471" s="186"/>
      <c r="V3471" s="187" t="n">
        <f aca="false">(T3471*U3471)</f>
        <v>0</v>
      </c>
      <c r="W3471" s="185" t="n">
        <v>0</v>
      </c>
      <c r="X3471" s="185" t="n">
        <f aca="false">IF(OR(S3471="sì",S3471="forfettario 190"),SUM(T3471+W3471),SUM(T3471+V3471+W3471))</f>
        <v>0</v>
      </c>
      <c r="Y3471" s="205"/>
      <c r="Z3471" s="205"/>
      <c r="AA3471" s="206"/>
      <c r="AB3471" s="189" t="n">
        <f aca="false">IF(AA3471="SI",X3471,0)</f>
        <v>0</v>
      </c>
      <c r="AC3471" s="207"/>
      <c r="AD3471" s="207"/>
      <c r="AE3471" s="207"/>
      <c r="AF3471" s="207"/>
      <c r="AG3471" s="207"/>
      <c r="AH3471" s="208"/>
    </row>
    <row r="3472" customFormat="false" ht="13.5" hidden="false" customHeight="true" outlineLevel="0" collapsed="false">
      <c r="A3472" s="22" t="n">
        <v>3471</v>
      </c>
      <c r="B3472" s="180"/>
      <c r="C3472" s="22"/>
      <c r="D3472" s="22"/>
      <c r="E3472" s="22"/>
      <c r="F3472" s="22"/>
      <c r="G3472" s="22"/>
      <c r="H3472" s="183"/>
      <c r="I3472" s="183"/>
      <c r="J3472" s="22"/>
      <c r="K3472" s="191" t="e">
        <f aca="false">VLOOKUP('Altri Costi'!J3472,Legenda!$D$1:$F$258,2)</f>
        <v>#N/A</v>
      </c>
      <c r="L3472" s="22"/>
      <c r="M3472" s="22"/>
      <c r="N3472" s="203"/>
      <c r="O3472" s="183"/>
      <c r="P3472" s="22"/>
      <c r="Q3472" s="203"/>
      <c r="R3472" s="183"/>
      <c r="S3472" s="184" t="n">
        <f aca="false">'Piano Finanziario Annuale'!$F$6</f>
        <v>0</v>
      </c>
      <c r="T3472" s="185" t="n">
        <v>0</v>
      </c>
      <c r="U3472" s="186"/>
      <c r="V3472" s="187" t="n">
        <f aca="false">(T3472*U3472)</f>
        <v>0</v>
      </c>
      <c r="W3472" s="185" t="n">
        <v>0</v>
      </c>
      <c r="X3472" s="185" t="n">
        <f aca="false">IF(OR(S3472="sì",S3472="forfettario 190"),SUM(T3472+W3472),SUM(T3472+V3472+W3472))</f>
        <v>0</v>
      </c>
      <c r="Y3472" s="205"/>
      <c r="Z3472" s="205"/>
      <c r="AA3472" s="206"/>
      <c r="AB3472" s="189" t="n">
        <f aca="false">IF(AA3472="SI",X3472,0)</f>
        <v>0</v>
      </c>
      <c r="AC3472" s="207"/>
      <c r="AD3472" s="207"/>
      <c r="AE3472" s="207"/>
      <c r="AF3472" s="207"/>
      <c r="AG3472" s="207"/>
      <c r="AH3472" s="208"/>
    </row>
    <row r="3473" customFormat="false" ht="13.5" hidden="false" customHeight="true" outlineLevel="0" collapsed="false">
      <c r="A3473" s="22" t="n">
        <v>3472</v>
      </c>
      <c r="B3473" s="180"/>
      <c r="C3473" s="22"/>
      <c r="D3473" s="22"/>
      <c r="E3473" s="22"/>
      <c r="F3473" s="22"/>
      <c r="G3473" s="22"/>
      <c r="H3473" s="183"/>
      <c r="I3473" s="183"/>
      <c r="J3473" s="22"/>
      <c r="K3473" s="191" t="e">
        <f aca="false">VLOOKUP('Altri Costi'!J3473,Legenda!$D$1:$F$258,2)</f>
        <v>#N/A</v>
      </c>
      <c r="L3473" s="22"/>
      <c r="M3473" s="22"/>
      <c r="N3473" s="203"/>
      <c r="O3473" s="183"/>
      <c r="P3473" s="22"/>
      <c r="Q3473" s="203"/>
      <c r="R3473" s="183"/>
      <c r="S3473" s="184" t="n">
        <f aca="false">'Piano Finanziario Annuale'!$F$6</f>
        <v>0</v>
      </c>
      <c r="T3473" s="185" t="n">
        <v>0</v>
      </c>
      <c r="U3473" s="186"/>
      <c r="V3473" s="187" t="n">
        <f aca="false">(T3473*U3473)</f>
        <v>0</v>
      </c>
      <c r="W3473" s="185" t="n">
        <v>0</v>
      </c>
      <c r="X3473" s="185" t="n">
        <f aca="false">IF(OR(S3473="sì",S3473="forfettario 190"),SUM(T3473+W3473),SUM(T3473+V3473+W3473))</f>
        <v>0</v>
      </c>
      <c r="Y3473" s="205"/>
      <c r="Z3473" s="205"/>
      <c r="AA3473" s="206"/>
      <c r="AB3473" s="189" t="n">
        <f aca="false">IF(AA3473="SI",X3473,0)</f>
        <v>0</v>
      </c>
      <c r="AC3473" s="207"/>
      <c r="AD3473" s="207"/>
      <c r="AE3473" s="207"/>
      <c r="AF3473" s="207"/>
      <c r="AG3473" s="207"/>
      <c r="AH3473" s="208"/>
    </row>
    <row r="3474" customFormat="false" ht="13.5" hidden="false" customHeight="true" outlineLevel="0" collapsed="false">
      <c r="A3474" s="22" t="n">
        <v>3473</v>
      </c>
      <c r="B3474" s="180"/>
      <c r="C3474" s="22"/>
      <c r="D3474" s="22"/>
      <c r="E3474" s="22"/>
      <c r="F3474" s="22"/>
      <c r="G3474" s="22"/>
      <c r="H3474" s="183"/>
      <c r="I3474" s="183"/>
      <c r="J3474" s="22"/>
      <c r="K3474" s="191" t="e">
        <f aca="false">VLOOKUP('Altri Costi'!J3474,Legenda!$D$1:$F$258,2)</f>
        <v>#N/A</v>
      </c>
      <c r="L3474" s="22"/>
      <c r="M3474" s="22"/>
      <c r="N3474" s="203"/>
      <c r="O3474" s="183"/>
      <c r="P3474" s="22"/>
      <c r="Q3474" s="203"/>
      <c r="R3474" s="183"/>
      <c r="S3474" s="184" t="n">
        <f aca="false">'Piano Finanziario Annuale'!$F$6</f>
        <v>0</v>
      </c>
      <c r="T3474" s="185" t="n">
        <v>0</v>
      </c>
      <c r="U3474" s="186"/>
      <c r="V3474" s="187" t="n">
        <f aca="false">(T3474*U3474)</f>
        <v>0</v>
      </c>
      <c r="W3474" s="185" t="n">
        <v>0</v>
      </c>
      <c r="X3474" s="185" t="n">
        <f aca="false">IF(OR(S3474="sì",S3474="forfettario 190"),SUM(T3474+W3474),SUM(T3474+V3474+W3474))</f>
        <v>0</v>
      </c>
      <c r="Y3474" s="205"/>
      <c r="Z3474" s="205"/>
      <c r="AA3474" s="206"/>
      <c r="AB3474" s="189" t="n">
        <f aca="false">IF(AA3474="SI",X3474,0)</f>
        <v>0</v>
      </c>
      <c r="AC3474" s="207"/>
      <c r="AD3474" s="207"/>
      <c r="AE3474" s="207"/>
      <c r="AF3474" s="207"/>
      <c r="AG3474" s="207"/>
      <c r="AH3474" s="208"/>
    </row>
    <row r="3475" customFormat="false" ht="13.5" hidden="false" customHeight="true" outlineLevel="0" collapsed="false">
      <c r="A3475" s="22" t="n">
        <v>3474</v>
      </c>
      <c r="B3475" s="180"/>
      <c r="C3475" s="22"/>
      <c r="D3475" s="22"/>
      <c r="E3475" s="22"/>
      <c r="F3475" s="22"/>
      <c r="G3475" s="22"/>
      <c r="H3475" s="183"/>
      <c r="I3475" s="183"/>
      <c r="J3475" s="22"/>
      <c r="K3475" s="191" t="e">
        <f aca="false">VLOOKUP('Altri Costi'!J3475,Legenda!$D$1:$F$258,2)</f>
        <v>#N/A</v>
      </c>
      <c r="L3475" s="22"/>
      <c r="M3475" s="22"/>
      <c r="N3475" s="203"/>
      <c r="O3475" s="183"/>
      <c r="P3475" s="22"/>
      <c r="Q3475" s="203"/>
      <c r="R3475" s="183"/>
      <c r="S3475" s="184" t="n">
        <f aca="false">'Piano Finanziario Annuale'!$F$6</f>
        <v>0</v>
      </c>
      <c r="T3475" s="185" t="n">
        <v>0</v>
      </c>
      <c r="U3475" s="186"/>
      <c r="V3475" s="187" t="n">
        <f aca="false">(T3475*U3475)</f>
        <v>0</v>
      </c>
      <c r="W3475" s="185" t="n">
        <v>0</v>
      </c>
      <c r="X3475" s="185" t="n">
        <f aca="false">IF(OR(S3475="sì",S3475="forfettario 190"),SUM(T3475+W3475),SUM(T3475+V3475+W3475))</f>
        <v>0</v>
      </c>
      <c r="Y3475" s="205"/>
      <c r="Z3475" s="205"/>
      <c r="AA3475" s="206"/>
      <c r="AB3475" s="189" t="n">
        <f aca="false">IF(AA3475="SI",X3475,0)</f>
        <v>0</v>
      </c>
      <c r="AC3475" s="207"/>
      <c r="AD3475" s="207"/>
      <c r="AE3475" s="207"/>
      <c r="AF3475" s="207"/>
      <c r="AG3475" s="207"/>
      <c r="AH3475" s="208"/>
    </row>
    <row r="3476" customFormat="false" ht="13.5" hidden="false" customHeight="true" outlineLevel="0" collapsed="false">
      <c r="A3476" s="22" t="n">
        <v>3475</v>
      </c>
      <c r="B3476" s="180"/>
      <c r="C3476" s="22"/>
      <c r="D3476" s="22"/>
      <c r="E3476" s="22"/>
      <c r="F3476" s="22"/>
      <c r="G3476" s="22"/>
      <c r="H3476" s="183"/>
      <c r="I3476" s="183"/>
      <c r="J3476" s="22"/>
      <c r="K3476" s="191" t="e">
        <f aca="false">VLOOKUP('Altri Costi'!J3476,Legenda!$D$1:$F$258,2)</f>
        <v>#N/A</v>
      </c>
      <c r="L3476" s="22"/>
      <c r="M3476" s="22"/>
      <c r="N3476" s="203"/>
      <c r="O3476" s="183"/>
      <c r="P3476" s="22"/>
      <c r="Q3476" s="203"/>
      <c r="R3476" s="183"/>
      <c r="S3476" s="184" t="n">
        <f aca="false">'Piano Finanziario Annuale'!$F$6</f>
        <v>0</v>
      </c>
      <c r="T3476" s="185" t="n">
        <v>0</v>
      </c>
      <c r="U3476" s="186"/>
      <c r="V3476" s="187" t="n">
        <f aca="false">(T3476*U3476)</f>
        <v>0</v>
      </c>
      <c r="W3476" s="185" t="n">
        <v>0</v>
      </c>
      <c r="X3476" s="185" t="n">
        <f aca="false">IF(OR(S3476="sì",S3476="forfettario 190"),SUM(T3476+W3476),SUM(T3476+V3476+W3476))</f>
        <v>0</v>
      </c>
      <c r="Y3476" s="205"/>
      <c r="Z3476" s="205"/>
      <c r="AA3476" s="206"/>
      <c r="AB3476" s="189" t="n">
        <f aca="false">IF(AA3476="SI",X3476,0)</f>
        <v>0</v>
      </c>
      <c r="AC3476" s="207"/>
      <c r="AD3476" s="207"/>
      <c r="AE3476" s="207"/>
      <c r="AF3476" s="207"/>
      <c r="AG3476" s="207"/>
      <c r="AH3476" s="208"/>
    </row>
    <row r="3477" customFormat="false" ht="13.5" hidden="false" customHeight="true" outlineLevel="0" collapsed="false">
      <c r="A3477" s="22" t="n">
        <v>3476</v>
      </c>
      <c r="B3477" s="180"/>
      <c r="C3477" s="22"/>
      <c r="D3477" s="22"/>
      <c r="E3477" s="22"/>
      <c r="F3477" s="22"/>
      <c r="G3477" s="22"/>
      <c r="H3477" s="183"/>
      <c r="I3477" s="183"/>
      <c r="J3477" s="22"/>
      <c r="K3477" s="191" t="e">
        <f aca="false">VLOOKUP('Altri Costi'!J3477,Legenda!$D$1:$F$258,2)</f>
        <v>#N/A</v>
      </c>
      <c r="L3477" s="22"/>
      <c r="M3477" s="22"/>
      <c r="N3477" s="203"/>
      <c r="O3477" s="183"/>
      <c r="P3477" s="22"/>
      <c r="Q3477" s="203"/>
      <c r="R3477" s="183"/>
      <c r="S3477" s="184" t="n">
        <f aca="false">'Piano Finanziario Annuale'!$F$6</f>
        <v>0</v>
      </c>
      <c r="T3477" s="185" t="n">
        <v>0</v>
      </c>
      <c r="U3477" s="186"/>
      <c r="V3477" s="187" t="n">
        <f aca="false">(T3477*U3477)</f>
        <v>0</v>
      </c>
      <c r="W3477" s="185" t="n">
        <v>0</v>
      </c>
      <c r="X3477" s="185" t="n">
        <f aca="false">IF(OR(S3477="sì",S3477="forfettario 190"),SUM(T3477+W3477),SUM(T3477+V3477+W3477))</f>
        <v>0</v>
      </c>
      <c r="Y3477" s="205"/>
      <c r="Z3477" s="205"/>
      <c r="AA3477" s="206"/>
      <c r="AB3477" s="189" t="n">
        <f aca="false">IF(AA3477="SI",X3477,0)</f>
        <v>0</v>
      </c>
      <c r="AC3477" s="207"/>
      <c r="AD3477" s="207"/>
      <c r="AE3477" s="207"/>
      <c r="AF3477" s="207"/>
      <c r="AG3477" s="207"/>
      <c r="AH3477" s="208"/>
    </row>
    <row r="3478" customFormat="false" ht="13.5" hidden="false" customHeight="true" outlineLevel="0" collapsed="false">
      <c r="A3478" s="22" t="n">
        <v>3477</v>
      </c>
      <c r="B3478" s="180"/>
      <c r="C3478" s="22"/>
      <c r="D3478" s="22"/>
      <c r="E3478" s="22"/>
      <c r="F3478" s="22"/>
      <c r="G3478" s="22"/>
      <c r="H3478" s="183"/>
      <c r="I3478" s="183"/>
      <c r="J3478" s="22"/>
      <c r="K3478" s="191" t="e">
        <f aca="false">VLOOKUP('Altri Costi'!J3478,Legenda!$D$1:$F$258,2)</f>
        <v>#N/A</v>
      </c>
      <c r="L3478" s="22"/>
      <c r="M3478" s="22"/>
      <c r="N3478" s="203"/>
      <c r="O3478" s="183"/>
      <c r="P3478" s="22"/>
      <c r="Q3478" s="203"/>
      <c r="R3478" s="183"/>
      <c r="S3478" s="184" t="n">
        <f aca="false">'Piano Finanziario Annuale'!$F$6</f>
        <v>0</v>
      </c>
      <c r="T3478" s="185" t="n">
        <v>0</v>
      </c>
      <c r="U3478" s="186"/>
      <c r="V3478" s="187" t="n">
        <f aca="false">(T3478*U3478)</f>
        <v>0</v>
      </c>
      <c r="W3478" s="185" t="n">
        <v>0</v>
      </c>
      <c r="X3478" s="185" t="n">
        <f aca="false">IF(OR(S3478="sì",S3478="forfettario 190"),SUM(T3478+W3478),SUM(T3478+V3478+W3478))</f>
        <v>0</v>
      </c>
      <c r="Y3478" s="205"/>
      <c r="Z3478" s="205"/>
      <c r="AA3478" s="206"/>
      <c r="AB3478" s="189" t="n">
        <f aca="false">IF(AA3478="SI",X3478,0)</f>
        <v>0</v>
      </c>
      <c r="AC3478" s="207"/>
      <c r="AD3478" s="207"/>
      <c r="AE3478" s="207"/>
      <c r="AF3478" s="207"/>
      <c r="AG3478" s="207"/>
      <c r="AH3478" s="208"/>
    </row>
    <row r="3479" customFormat="false" ht="13.5" hidden="false" customHeight="true" outlineLevel="0" collapsed="false">
      <c r="A3479" s="22" t="n">
        <v>3478</v>
      </c>
      <c r="B3479" s="180"/>
      <c r="C3479" s="22"/>
      <c r="D3479" s="22"/>
      <c r="E3479" s="22"/>
      <c r="F3479" s="22"/>
      <c r="G3479" s="22"/>
      <c r="H3479" s="183"/>
      <c r="I3479" s="183"/>
      <c r="J3479" s="22"/>
      <c r="K3479" s="191" t="e">
        <f aca="false">VLOOKUP('Altri Costi'!J3479,Legenda!$D$1:$F$258,2)</f>
        <v>#N/A</v>
      </c>
      <c r="L3479" s="22"/>
      <c r="M3479" s="22"/>
      <c r="N3479" s="203"/>
      <c r="O3479" s="183"/>
      <c r="P3479" s="22"/>
      <c r="Q3479" s="203"/>
      <c r="R3479" s="183"/>
      <c r="S3479" s="184" t="n">
        <f aca="false">'Piano Finanziario Annuale'!$F$6</f>
        <v>0</v>
      </c>
      <c r="T3479" s="185" t="n">
        <v>0</v>
      </c>
      <c r="U3479" s="186"/>
      <c r="V3479" s="187" t="n">
        <f aca="false">(T3479*U3479)</f>
        <v>0</v>
      </c>
      <c r="W3479" s="185" t="n">
        <v>0</v>
      </c>
      <c r="X3479" s="185" t="n">
        <f aca="false">IF(OR(S3479="sì",S3479="forfettario 190"),SUM(T3479+W3479),SUM(T3479+V3479+W3479))</f>
        <v>0</v>
      </c>
      <c r="Y3479" s="205"/>
      <c r="Z3479" s="205"/>
      <c r="AA3479" s="206"/>
      <c r="AB3479" s="189" t="n">
        <f aca="false">IF(AA3479="SI",X3479,0)</f>
        <v>0</v>
      </c>
      <c r="AC3479" s="207"/>
      <c r="AD3479" s="207"/>
      <c r="AE3479" s="207"/>
      <c r="AF3479" s="207"/>
      <c r="AG3479" s="207"/>
      <c r="AH3479" s="208"/>
    </row>
    <row r="3480" customFormat="false" ht="13.5" hidden="false" customHeight="true" outlineLevel="0" collapsed="false">
      <c r="A3480" s="22" t="n">
        <v>3479</v>
      </c>
      <c r="B3480" s="180"/>
      <c r="C3480" s="22"/>
      <c r="D3480" s="22"/>
      <c r="E3480" s="22"/>
      <c r="F3480" s="22"/>
      <c r="G3480" s="22"/>
      <c r="H3480" s="183"/>
      <c r="I3480" s="183"/>
      <c r="J3480" s="22"/>
      <c r="K3480" s="191" t="e">
        <f aca="false">VLOOKUP('Altri Costi'!J3480,Legenda!$D$1:$F$258,2)</f>
        <v>#N/A</v>
      </c>
      <c r="L3480" s="22"/>
      <c r="M3480" s="22"/>
      <c r="N3480" s="203"/>
      <c r="O3480" s="183"/>
      <c r="P3480" s="22"/>
      <c r="Q3480" s="203"/>
      <c r="R3480" s="183"/>
      <c r="S3480" s="184" t="n">
        <f aca="false">'Piano Finanziario Annuale'!$F$6</f>
        <v>0</v>
      </c>
      <c r="T3480" s="185" t="n">
        <v>0</v>
      </c>
      <c r="U3480" s="186"/>
      <c r="V3480" s="187" t="n">
        <f aca="false">(T3480*U3480)</f>
        <v>0</v>
      </c>
      <c r="W3480" s="185" t="n">
        <v>0</v>
      </c>
      <c r="X3480" s="185" t="n">
        <f aca="false">IF(OR(S3480="sì",S3480="forfettario 190"),SUM(T3480+W3480),SUM(T3480+V3480+W3480))</f>
        <v>0</v>
      </c>
      <c r="Y3480" s="205"/>
      <c r="Z3480" s="205"/>
      <c r="AA3480" s="206"/>
      <c r="AB3480" s="189" t="n">
        <f aca="false">IF(AA3480="SI",X3480,0)</f>
        <v>0</v>
      </c>
      <c r="AC3480" s="207"/>
      <c r="AD3480" s="207"/>
      <c r="AE3480" s="207"/>
      <c r="AF3480" s="207"/>
      <c r="AG3480" s="207"/>
      <c r="AH3480" s="208"/>
    </row>
    <row r="3481" customFormat="false" ht="13.5" hidden="false" customHeight="true" outlineLevel="0" collapsed="false">
      <c r="A3481" s="22" t="n">
        <v>3480</v>
      </c>
      <c r="B3481" s="180"/>
      <c r="C3481" s="22"/>
      <c r="D3481" s="22"/>
      <c r="E3481" s="22"/>
      <c r="F3481" s="22"/>
      <c r="G3481" s="22"/>
      <c r="H3481" s="183"/>
      <c r="I3481" s="183"/>
      <c r="J3481" s="22"/>
      <c r="K3481" s="191" t="e">
        <f aca="false">VLOOKUP('Altri Costi'!J3481,Legenda!$D$1:$F$258,2)</f>
        <v>#N/A</v>
      </c>
      <c r="L3481" s="22"/>
      <c r="M3481" s="22"/>
      <c r="N3481" s="203"/>
      <c r="O3481" s="183"/>
      <c r="P3481" s="22"/>
      <c r="Q3481" s="203"/>
      <c r="R3481" s="183"/>
      <c r="S3481" s="184" t="n">
        <f aca="false">'Piano Finanziario Annuale'!$F$6</f>
        <v>0</v>
      </c>
      <c r="T3481" s="185" t="n">
        <v>0</v>
      </c>
      <c r="U3481" s="186"/>
      <c r="V3481" s="187" t="n">
        <f aca="false">(T3481*U3481)</f>
        <v>0</v>
      </c>
      <c r="W3481" s="185" t="n">
        <v>0</v>
      </c>
      <c r="X3481" s="185" t="n">
        <f aca="false">IF(OR(S3481="sì",S3481="forfettario 190"),SUM(T3481+W3481),SUM(T3481+V3481+W3481))</f>
        <v>0</v>
      </c>
      <c r="Y3481" s="205"/>
      <c r="Z3481" s="205"/>
      <c r="AA3481" s="206"/>
      <c r="AB3481" s="189" t="n">
        <f aca="false">IF(AA3481="SI",X3481,0)</f>
        <v>0</v>
      </c>
      <c r="AC3481" s="207"/>
      <c r="AD3481" s="207"/>
      <c r="AE3481" s="207"/>
      <c r="AF3481" s="207"/>
      <c r="AG3481" s="207"/>
      <c r="AH3481" s="208"/>
    </row>
    <row r="3482" customFormat="false" ht="13.5" hidden="false" customHeight="true" outlineLevel="0" collapsed="false">
      <c r="A3482" s="22" t="n">
        <v>3481</v>
      </c>
      <c r="B3482" s="180"/>
      <c r="C3482" s="22"/>
      <c r="D3482" s="22"/>
      <c r="E3482" s="22"/>
      <c r="F3482" s="22"/>
      <c r="G3482" s="22"/>
      <c r="H3482" s="183"/>
      <c r="I3482" s="183"/>
      <c r="J3482" s="22"/>
      <c r="K3482" s="191" t="e">
        <f aca="false">VLOOKUP('Altri Costi'!J3482,Legenda!$D$1:$F$258,2)</f>
        <v>#N/A</v>
      </c>
      <c r="L3482" s="22"/>
      <c r="M3482" s="22"/>
      <c r="N3482" s="203"/>
      <c r="O3482" s="183"/>
      <c r="P3482" s="22"/>
      <c r="Q3482" s="203"/>
      <c r="R3482" s="183"/>
      <c r="S3482" s="184" t="n">
        <f aca="false">'Piano Finanziario Annuale'!$F$6</f>
        <v>0</v>
      </c>
      <c r="T3482" s="185" t="n">
        <v>0</v>
      </c>
      <c r="U3482" s="186"/>
      <c r="V3482" s="187" t="n">
        <f aca="false">(T3482*U3482)</f>
        <v>0</v>
      </c>
      <c r="W3482" s="185" t="n">
        <v>0</v>
      </c>
      <c r="X3482" s="185" t="n">
        <f aca="false">IF(OR(S3482="sì",S3482="forfettario 190"),SUM(T3482+W3482),SUM(T3482+V3482+W3482))</f>
        <v>0</v>
      </c>
      <c r="Y3482" s="205"/>
      <c r="Z3482" s="205"/>
      <c r="AA3482" s="206"/>
      <c r="AB3482" s="189" t="n">
        <f aca="false">IF(AA3482="SI",X3482,0)</f>
        <v>0</v>
      </c>
      <c r="AC3482" s="207"/>
      <c r="AD3482" s="207"/>
      <c r="AE3482" s="207"/>
      <c r="AF3482" s="207"/>
      <c r="AG3482" s="207"/>
      <c r="AH3482" s="208"/>
    </row>
    <row r="3483" customFormat="false" ht="13.5" hidden="false" customHeight="true" outlineLevel="0" collapsed="false">
      <c r="A3483" s="22" t="n">
        <v>3482</v>
      </c>
      <c r="B3483" s="180"/>
      <c r="C3483" s="22"/>
      <c r="D3483" s="22"/>
      <c r="E3483" s="22"/>
      <c r="F3483" s="22"/>
      <c r="G3483" s="22"/>
      <c r="H3483" s="183"/>
      <c r="I3483" s="183"/>
      <c r="J3483" s="22"/>
      <c r="K3483" s="191" t="e">
        <f aca="false">VLOOKUP('Altri Costi'!J3483,Legenda!$D$1:$F$258,2)</f>
        <v>#N/A</v>
      </c>
      <c r="L3483" s="22"/>
      <c r="M3483" s="22"/>
      <c r="N3483" s="203"/>
      <c r="O3483" s="183"/>
      <c r="P3483" s="22"/>
      <c r="Q3483" s="203"/>
      <c r="R3483" s="183"/>
      <c r="S3483" s="184" t="n">
        <f aca="false">'Piano Finanziario Annuale'!$F$6</f>
        <v>0</v>
      </c>
      <c r="T3483" s="185" t="n">
        <v>0</v>
      </c>
      <c r="U3483" s="186"/>
      <c r="V3483" s="187" t="n">
        <f aca="false">(T3483*U3483)</f>
        <v>0</v>
      </c>
      <c r="W3483" s="185" t="n">
        <v>0</v>
      </c>
      <c r="X3483" s="185" t="n">
        <f aca="false">IF(OR(S3483="sì",S3483="forfettario 190"),SUM(T3483+W3483),SUM(T3483+V3483+W3483))</f>
        <v>0</v>
      </c>
      <c r="Y3483" s="205"/>
      <c r="Z3483" s="205"/>
      <c r="AA3483" s="206"/>
      <c r="AB3483" s="189" t="n">
        <f aca="false">IF(AA3483="SI",X3483,0)</f>
        <v>0</v>
      </c>
      <c r="AC3483" s="207"/>
      <c r="AD3483" s="207"/>
      <c r="AE3483" s="207"/>
      <c r="AF3483" s="207"/>
      <c r="AG3483" s="207"/>
      <c r="AH3483" s="208"/>
    </row>
    <row r="3484" customFormat="false" ht="13.5" hidden="false" customHeight="true" outlineLevel="0" collapsed="false">
      <c r="A3484" s="22" t="n">
        <v>3483</v>
      </c>
      <c r="B3484" s="180"/>
      <c r="C3484" s="22"/>
      <c r="D3484" s="22"/>
      <c r="E3484" s="22"/>
      <c r="F3484" s="22"/>
      <c r="G3484" s="22"/>
      <c r="H3484" s="183"/>
      <c r="I3484" s="183"/>
      <c r="J3484" s="22"/>
      <c r="K3484" s="191" t="e">
        <f aca="false">VLOOKUP('Altri Costi'!J3484,Legenda!$D$1:$F$258,2)</f>
        <v>#N/A</v>
      </c>
      <c r="L3484" s="22"/>
      <c r="M3484" s="22"/>
      <c r="N3484" s="203"/>
      <c r="O3484" s="183"/>
      <c r="P3484" s="22"/>
      <c r="Q3484" s="203"/>
      <c r="R3484" s="183"/>
      <c r="S3484" s="184" t="n">
        <f aca="false">'Piano Finanziario Annuale'!$F$6</f>
        <v>0</v>
      </c>
      <c r="T3484" s="185" t="n">
        <v>0</v>
      </c>
      <c r="U3484" s="186"/>
      <c r="V3484" s="187" t="n">
        <f aca="false">(T3484*U3484)</f>
        <v>0</v>
      </c>
      <c r="W3484" s="185" t="n">
        <v>0</v>
      </c>
      <c r="X3484" s="185" t="n">
        <f aca="false">IF(OR(S3484="sì",S3484="forfettario 190"),SUM(T3484+W3484),SUM(T3484+V3484+W3484))</f>
        <v>0</v>
      </c>
      <c r="Y3484" s="205"/>
      <c r="Z3484" s="205"/>
      <c r="AA3484" s="206"/>
      <c r="AB3484" s="189" t="n">
        <f aca="false">IF(AA3484="SI",X3484,0)</f>
        <v>0</v>
      </c>
      <c r="AC3484" s="207"/>
      <c r="AD3484" s="207"/>
      <c r="AE3484" s="207"/>
      <c r="AF3484" s="207"/>
      <c r="AG3484" s="207"/>
      <c r="AH3484" s="208"/>
    </row>
    <row r="3485" customFormat="false" ht="13.5" hidden="false" customHeight="true" outlineLevel="0" collapsed="false">
      <c r="A3485" s="22" t="n">
        <v>3484</v>
      </c>
      <c r="B3485" s="180"/>
      <c r="C3485" s="22"/>
      <c r="D3485" s="22"/>
      <c r="E3485" s="22"/>
      <c r="F3485" s="22"/>
      <c r="G3485" s="22"/>
      <c r="H3485" s="183"/>
      <c r="I3485" s="183"/>
      <c r="J3485" s="22"/>
      <c r="K3485" s="191" t="e">
        <f aca="false">VLOOKUP('Altri Costi'!J3485,Legenda!$D$1:$F$258,2)</f>
        <v>#N/A</v>
      </c>
      <c r="L3485" s="22"/>
      <c r="M3485" s="22"/>
      <c r="N3485" s="203"/>
      <c r="O3485" s="183"/>
      <c r="P3485" s="22"/>
      <c r="Q3485" s="203"/>
      <c r="R3485" s="183"/>
      <c r="S3485" s="184" t="n">
        <f aca="false">'Piano Finanziario Annuale'!$F$6</f>
        <v>0</v>
      </c>
      <c r="T3485" s="185" t="n">
        <v>0</v>
      </c>
      <c r="U3485" s="186"/>
      <c r="V3485" s="187" t="n">
        <f aca="false">(T3485*U3485)</f>
        <v>0</v>
      </c>
      <c r="W3485" s="185" t="n">
        <v>0</v>
      </c>
      <c r="X3485" s="185" t="n">
        <f aca="false">IF(OR(S3485="sì",S3485="forfettario 190"),SUM(T3485+W3485),SUM(T3485+V3485+W3485))</f>
        <v>0</v>
      </c>
      <c r="Y3485" s="205"/>
      <c r="Z3485" s="205"/>
      <c r="AA3485" s="206"/>
      <c r="AB3485" s="189" t="n">
        <f aca="false">IF(AA3485="SI",X3485,0)</f>
        <v>0</v>
      </c>
      <c r="AC3485" s="207"/>
      <c r="AD3485" s="207"/>
      <c r="AE3485" s="207"/>
      <c r="AF3485" s="207"/>
      <c r="AG3485" s="207"/>
      <c r="AH3485" s="208"/>
    </row>
    <row r="3486" customFormat="false" ht="13.5" hidden="false" customHeight="true" outlineLevel="0" collapsed="false">
      <c r="A3486" s="22" t="n">
        <v>3485</v>
      </c>
      <c r="B3486" s="180"/>
      <c r="C3486" s="22"/>
      <c r="D3486" s="22"/>
      <c r="E3486" s="22"/>
      <c r="F3486" s="22"/>
      <c r="G3486" s="22"/>
      <c r="H3486" s="183"/>
      <c r="I3486" s="183"/>
      <c r="J3486" s="22"/>
      <c r="K3486" s="191" t="e">
        <f aca="false">VLOOKUP('Altri Costi'!J3486,Legenda!$D$1:$F$258,2)</f>
        <v>#N/A</v>
      </c>
      <c r="L3486" s="22"/>
      <c r="M3486" s="22"/>
      <c r="N3486" s="203"/>
      <c r="O3486" s="183"/>
      <c r="P3486" s="22"/>
      <c r="Q3486" s="203"/>
      <c r="R3486" s="183"/>
      <c r="S3486" s="184" t="n">
        <f aca="false">'Piano Finanziario Annuale'!$F$6</f>
        <v>0</v>
      </c>
      <c r="T3486" s="185" t="n">
        <v>0</v>
      </c>
      <c r="U3486" s="186"/>
      <c r="V3486" s="187" t="n">
        <f aca="false">(T3486*U3486)</f>
        <v>0</v>
      </c>
      <c r="W3486" s="185" t="n">
        <v>0</v>
      </c>
      <c r="X3486" s="185" t="n">
        <f aca="false">IF(OR(S3486="sì",S3486="forfettario 190"),SUM(T3486+W3486),SUM(T3486+V3486+W3486))</f>
        <v>0</v>
      </c>
      <c r="Y3486" s="205"/>
      <c r="Z3486" s="205"/>
      <c r="AA3486" s="206"/>
      <c r="AB3486" s="189" t="n">
        <f aca="false">IF(AA3486="SI",X3486,0)</f>
        <v>0</v>
      </c>
      <c r="AC3486" s="207"/>
      <c r="AD3486" s="207"/>
      <c r="AE3486" s="207"/>
      <c r="AF3486" s="207"/>
      <c r="AG3486" s="207"/>
      <c r="AH3486" s="208"/>
    </row>
    <row r="3487" customFormat="false" ht="13.5" hidden="false" customHeight="true" outlineLevel="0" collapsed="false">
      <c r="A3487" s="22" t="n">
        <v>3486</v>
      </c>
      <c r="B3487" s="180"/>
      <c r="C3487" s="22"/>
      <c r="D3487" s="22"/>
      <c r="E3487" s="22"/>
      <c r="F3487" s="22"/>
      <c r="G3487" s="22"/>
      <c r="H3487" s="183"/>
      <c r="I3487" s="183"/>
      <c r="J3487" s="22"/>
      <c r="K3487" s="191" t="e">
        <f aca="false">VLOOKUP('Altri Costi'!J3487,Legenda!$D$1:$F$258,2)</f>
        <v>#N/A</v>
      </c>
      <c r="L3487" s="22"/>
      <c r="M3487" s="22"/>
      <c r="N3487" s="203"/>
      <c r="O3487" s="183"/>
      <c r="P3487" s="22"/>
      <c r="Q3487" s="203"/>
      <c r="R3487" s="183"/>
      <c r="S3487" s="184" t="n">
        <f aca="false">'Piano Finanziario Annuale'!$F$6</f>
        <v>0</v>
      </c>
      <c r="T3487" s="185" t="n">
        <v>0</v>
      </c>
      <c r="U3487" s="186"/>
      <c r="V3487" s="187" t="n">
        <f aca="false">(T3487*U3487)</f>
        <v>0</v>
      </c>
      <c r="W3487" s="185" t="n">
        <v>0</v>
      </c>
      <c r="X3487" s="185" t="n">
        <f aca="false">IF(OR(S3487="sì",S3487="forfettario 190"),SUM(T3487+W3487),SUM(T3487+V3487+W3487))</f>
        <v>0</v>
      </c>
      <c r="Y3487" s="205"/>
      <c r="Z3487" s="205"/>
      <c r="AA3487" s="206"/>
      <c r="AB3487" s="189" t="n">
        <f aca="false">IF(AA3487="SI",X3487,0)</f>
        <v>0</v>
      </c>
      <c r="AC3487" s="207"/>
      <c r="AD3487" s="207"/>
      <c r="AE3487" s="207"/>
      <c r="AF3487" s="207"/>
      <c r="AG3487" s="207"/>
      <c r="AH3487" s="208"/>
    </row>
    <row r="3488" customFormat="false" ht="13.5" hidden="false" customHeight="true" outlineLevel="0" collapsed="false">
      <c r="A3488" s="22" t="n">
        <v>3487</v>
      </c>
      <c r="B3488" s="180"/>
      <c r="C3488" s="22"/>
      <c r="D3488" s="22"/>
      <c r="E3488" s="22"/>
      <c r="F3488" s="22"/>
      <c r="G3488" s="22"/>
      <c r="H3488" s="183"/>
      <c r="I3488" s="183"/>
      <c r="J3488" s="22"/>
      <c r="K3488" s="191" t="e">
        <f aca="false">VLOOKUP('Altri Costi'!J3488,Legenda!$D$1:$F$258,2)</f>
        <v>#N/A</v>
      </c>
      <c r="L3488" s="22"/>
      <c r="M3488" s="22"/>
      <c r="N3488" s="203"/>
      <c r="O3488" s="183"/>
      <c r="P3488" s="22"/>
      <c r="Q3488" s="203"/>
      <c r="R3488" s="183"/>
      <c r="S3488" s="184" t="n">
        <f aca="false">'Piano Finanziario Annuale'!$F$6</f>
        <v>0</v>
      </c>
      <c r="T3488" s="185" t="n">
        <v>0</v>
      </c>
      <c r="U3488" s="186"/>
      <c r="V3488" s="187" t="n">
        <f aca="false">(T3488*U3488)</f>
        <v>0</v>
      </c>
      <c r="W3488" s="185" t="n">
        <v>0</v>
      </c>
      <c r="X3488" s="185" t="n">
        <f aca="false">IF(OR(S3488="sì",S3488="forfettario 190"),SUM(T3488+W3488),SUM(T3488+V3488+W3488))</f>
        <v>0</v>
      </c>
      <c r="Y3488" s="205"/>
      <c r="Z3488" s="205"/>
      <c r="AA3488" s="206"/>
      <c r="AB3488" s="189" t="n">
        <f aca="false">IF(AA3488="SI",X3488,0)</f>
        <v>0</v>
      </c>
      <c r="AC3488" s="207"/>
      <c r="AD3488" s="207"/>
      <c r="AE3488" s="207"/>
      <c r="AF3488" s="207"/>
      <c r="AG3488" s="207"/>
      <c r="AH3488" s="208"/>
    </row>
    <row r="3489" customFormat="false" ht="13.5" hidden="false" customHeight="true" outlineLevel="0" collapsed="false">
      <c r="A3489" s="22" t="n">
        <v>3488</v>
      </c>
      <c r="B3489" s="180"/>
      <c r="C3489" s="22"/>
      <c r="D3489" s="22"/>
      <c r="E3489" s="22"/>
      <c r="F3489" s="22"/>
      <c r="G3489" s="22"/>
      <c r="H3489" s="183"/>
      <c r="I3489" s="183"/>
      <c r="J3489" s="22"/>
      <c r="K3489" s="191" t="e">
        <f aca="false">VLOOKUP('Altri Costi'!J3489,Legenda!$D$1:$F$258,2)</f>
        <v>#N/A</v>
      </c>
      <c r="L3489" s="22"/>
      <c r="M3489" s="22"/>
      <c r="N3489" s="203"/>
      <c r="O3489" s="183"/>
      <c r="P3489" s="22"/>
      <c r="Q3489" s="203"/>
      <c r="R3489" s="183"/>
      <c r="S3489" s="184" t="n">
        <f aca="false">'Piano Finanziario Annuale'!$F$6</f>
        <v>0</v>
      </c>
      <c r="T3489" s="185" t="n">
        <v>0</v>
      </c>
      <c r="U3489" s="186"/>
      <c r="V3489" s="187" t="n">
        <f aca="false">(T3489*U3489)</f>
        <v>0</v>
      </c>
      <c r="W3489" s="185" t="n">
        <v>0</v>
      </c>
      <c r="X3489" s="185" t="n">
        <f aca="false">IF(OR(S3489="sì",S3489="forfettario 190"),SUM(T3489+W3489),SUM(T3489+V3489+W3489))</f>
        <v>0</v>
      </c>
      <c r="Y3489" s="205"/>
      <c r="Z3489" s="205"/>
      <c r="AA3489" s="206"/>
      <c r="AB3489" s="189" t="n">
        <f aca="false">IF(AA3489="SI",X3489,0)</f>
        <v>0</v>
      </c>
      <c r="AC3489" s="207"/>
      <c r="AD3489" s="207"/>
      <c r="AE3489" s="207"/>
      <c r="AF3489" s="207"/>
      <c r="AG3489" s="207"/>
      <c r="AH3489" s="208"/>
    </row>
    <row r="3490" customFormat="false" ht="13.5" hidden="false" customHeight="true" outlineLevel="0" collapsed="false">
      <c r="A3490" s="22" t="n">
        <v>3489</v>
      </c>
      <c r="B3490" s="180"/>
      <c r="C3490" s="22"/>
      <c r="D3490" s="22"/>
      <c r="E3490" s="22"/>
      <c r="F3490" s="22"/>
      <c r="G3490" s="22"/>
      <c r="H3490" s="183"/>
      <c r="I3490" s="183"/>
      <c r="J3490" s="22"/>
      <c r="K3490" s="191" t="e">
        <f aca="false">VLOOKUP('Altri Costi'!J3490,Legenda!$D$1:$F$258,2)</f>
        <v>#N/A</v>
      </c>
      <c r="L3490" s="22"/>
      <c r="M3490" s="22"/>
      <c r="N3490" s="203"/>
      <c r="O3490" s="183"/>
      <c r="P3490" s="22"/>
      <c r="Q3490" s="203"/>
      <c r="R3490" s="183"/>
      <c r="S3490" s="184" t="n">
        <f aca="false">'Piano Finanziario Annuale'!$F$6</f>
        <v>0</v>
      </c>
      <c r="T3490" s="185" t="n">
        <v>0</v>
      </c>
      <c r="U3490" s="186"/>
      <c r="V3490" s="187" t="n">
        <f aca="false">(T3490*U3490)</f>
        <v>0</v>
      </c>
      <c r="W3490" s="185" t="n">
        <v>0</v>
      </c>
      <c r="X3490" s="185" t="n">
        <f aca="false">IF(OR(S3490="sì",S3490="forfettario 190"),SUM(T3490+W3490),SUM(T3490+V3490+W3490))</f>
        <v>0</v>
      </c>
      <c r="Y3490" s="205"/>
      <c r="Z3490" s="205"/>
      <c r="AA3490" s="206"/>
      <c r="AB3490" s="189" t="n">
        <f aca="false">IF(AA3490="SI",X3490,0)</f>
        <v>0</v>
      </c>
      <c r="AC3490" s="207"/>
      <c r="AD3490" s="207"/>
      <c r="AE3490" s="207"/>
      <c r="AF3490" s="207"/>
      <c r="AG3490" s="207"/>
      <c r="AH3490" s="208"/>
    </row>
    <row r="3491" customFormat="false" ht="13.5" hidden="false" customHeight="true" outlineLevel="0" collapsed="false">
      <c r="A3491" s="22" t="n">
        <v>3490</v>
      </c>
      <c r="B3491" s="180"/>
      <c r="C3491" s="22"/>
      <c r="D3491" s="22"/>
      <c r="E3491" s="22"/>
      <c r="F3491" s="22"/>
      <c r="G3491" s="22"/>
      <c r="H3491" s="183"/>
      <c r="I3491" s="183"/>
      <c r="J3491" s="22"/>
      <c r="K3491" s="191" t="e">
        <f aca="false">VLOOKUP('Altri Costi'!J3491,Legenda!$D$1:$F$258,2)</f>
        <v>#N/A</v>
      </c>
      <c r="L3491" s="22"/>
      <c r="M3491" s="22"/>
      <c r="N3491" s="203"/>
      <c r="O3491" s="183"/>
      <c r="P3491" s="22"/>
      <c r="Q3491" s="203"/>
      <c r="R3491" s="183"/>
      <c r="S3491" s="184" t="n">
        <f aca="false">'Piano Finanziario Annuale'!$F$6</f>
        <v>0</v>
      </c>
      <c r="T3491" s="185" t="n">
        <v>0</v>
      </c>
      <c r="U3491" s="186"/>
      <c r="V3491" s="187" t="n">
        <f aca="false">(T3491*U3491)</f>
        <v>0</v>
      </c>
      <c r="W3491" s="185" t="n">
        <v>0</v>
      </c>
      <c r="X3491" s="185" t="n">
        <f aca="false">IF(OR(S3491="sì",S3491="forfettario 190"),SUM(T3491+W3491),SUM(T3491+V3491+W3491))</f>
        <v>0</v>
      </c>
      <c r="Y3491" s="205"/>
      <c r="Z3491" s="205"/>
      <c r="AA3491" s="206"/>
      <c r="AB3491" s="189" t="n">
        <f aca="false">IF(AA3491="SI",X3491,0)</f>
        <v>0</v>
      </c>
      <c r="AC3491" s="207"/>
      <c r="AD3491" s="207"/>
      <c r="AE3491" s="207"/>
      <c r="AF3491" s="207"/>
      <c r="AG3491" s="207"/>
      <c r="AH3491" s="208"/>
    </row>
    <row r="3492" customFormat="false" ht="13.5" hidden="false" customHeight="true" outlineLevel="0" collapsed="false">
      <c r="A3492" s="22" t="n">
        <v>3491</v>
      </c>
      <c r="B3492" s="180"/>
      <c r="C3492" s="22"/>
      <c r="D3492" s="22"/>
      <c r="E3492" s="22"/>
      <c r="F3492" s="22"/>
      <c r="G3492" s="22"/>
      <c r="H3492" s="183"/>
      <c r="I3492" s="183"/>
      <c r="J3492" s="22"/>
      <c r="K3492" s="191" t="e">
        <f aca="false">VLOOKUP('Altri Costi'!J3492,Legenda!$D$1:$F$258,2)</f>
        <v>#N/A</v>
      </c>
      <c r="L3492" s="22"/>
      <c r="M3492" s="22"/>
      <c r="N3492" s="203"/>
      <c r="O3492" s="183"/>
      <c r="P3492" s="22"/>
      <c r="Q3492" s="203"/>
      <c r="R3492" s="183"/>
      <c r="S3492" s="184" t="n">
        <f aca="false">'Piano Finanziario Annuale'!$F$6</f>
        <v>0</v>
      </c>
      <c r="T3492" s="185" t="n">
        <v>0</v>
      </c>
      <c r="U3492" s="186"/>
      <c r="V3492" s="187" t="n">
        <f aca="false">(T3492*U3492)</f>
        <v>0</v>
      </c>
      <c r="W3492" s="185" t="n">
        <v>0</v>
      </c>
      <c r="X3492" s="185" t="n">
        <f aca="false">IF(OR(S3492="sì",S3492="forfettario 190"),SUM(T3492+W3492),SUM(T3492+V3492+W3492))</f>
        <v>0</v>
      </c>
      <c r="Y3492" s="205"/>
      <c r="Z3492" s="205"/>
      <c r="AA3492" s="206"/>
      <c r="AB3492" s="189" t="n">
        <f aca="false">IF(AA3492="SI",X3492,0)</f>
        <v>0</v>
      </c>
      <c r="AC3492" s="207"/>
      <c r="AD3492" s="207"/>
      <c r="AE3492" s="207"/>
      <c r="AF3492" s="207"/>
      <c r="AG3492" s="207"/>
      <c r="AH3492" s="208"/>
    </row>
    <row r="3493" customFormat="false" ht="13.5" hidden="false" customHeight="true" outlineLevel="0" collapsed="false">
      <c r="A3493" s="22" t="n">
        <v>3492</v>
      </c>
      <c r="B3493" s="180"/>
      <c r="C3493" s="22"/>
      <c r="D3493" s="22"/>
      <c r="E3493" s="22"/>
      <c r="F3493" s="22"/>
      <c r="G3493" s="22"/>
      <c r="H3493" s="183"/>
      <c r="I3493" s="183"/>
      <c r="J3493" s="22"/>
      <c r="K3493" s="191" t="e">
        <f aca="false">VLOOKUP('Altri Costi'!J3493,Legenda!$D$1:$F$258,2)</f>
        <v>#N/A</v>
      </c>
      <c r="L3493" s="22"/>
      <c r="M3493" s="22"/>
      <c r="N3493" s="203"/>
      <c r="O3493" s="183"/>
      <c r="P3493" s="22"/>
      <c r="Q3493" s="203"/>
      <c r="R3493" s="183"/>
      <c r="S3493" s="184" t="n">
        <f aca="false">'Piano Finanziario Annuale'!$F$6</f>
        <v>0</v>
      </c>
      <c r="T3493" s="185" t="n">
        <v>0</v>
      </c>
      <c r="U3493" s="186"/>
      <c r="V3493" s="187" t="n">
        <f aca="false">(T3493*U3493)</f>
        <v>0</v>
      </c>
      <c r="W3493" s="185" t="n">
        <v>0</v>
      </c>
      <c r="X3493" s="185" t="n">
        <f aca="false">IF(OR(S3493="sì",S3493="forfettario 190"),SUM(T3493+W3493),SUM(T3493+V3493+W3493))</f>
        <v>0</v>
      </c>
      <c r="Y3493" s="205"/>
      <c r="Z3493" s="205"/>
      <c r="AA3493" s="206"/>
      <c r="AB3493" s="189" t="n">
        <f aca="false">IF(AA3493="SI",X3493,0)</f>
        <v>0</v>
      </c>
      <c r="AC3493" s="207"/>
      <c r="AD3493" s="207"/>
      <c r="AE3493" s="207"/>
      <c r="AF3493" s="207"/>
      <c r="AG3493" s="207"/>
      <c r="AH3493" s="208"/>
    </row>
    <row r="3494" customFormat="false" ht="13.5" hidden="false" customHeight="true" outlineLevel="0" collapsed="false">
      <c r="A3494" s="22" t="n">
        <v>3493</v>
      </c>
      <c r="B3494" s="180"/>
      <c r="C3494" s="22"/>
      <c r="D3494" s="22"/>
      <c r="E3494" s="22"/>
      <c r="F3494" s="22"/>
      <c r="G3494" s="22"/>
      <c r="H3494" s="183"/>
      <c r="I3494" s="183"/>
      <c r="J3494" s="22"/>
      <c r="K3494" s="191" t="e">
        <f aca="false">VLOOKUP('Altri Costi'!J3494,Legenda!$D$1:$F$258,2)</f>
        <v>#N/A</v>
      </c>
      <c r="L3494" s="22"/>
      <c r="M3494" s="22"/>
      <c r="N3494" s="203"/>
      <c r="O3494" s="183"/>
      <c r="P3494" s="22"/>
      <c r="Q3494" s="203"/>
      <c r="R3494" s="183"/>
      <c r="S3494" s="184" t="n">
        <f aca="false">'Piano Finanziario Annuale'!$F$6</f>
        <v>0</v>
      </c>
      <c r="T3494" s="185" t="n">
        <v>0</v>
      </c>
      <c r="U3494" s="186"/>
      <c r="V3494" s="187" t="n">
        <f aca="false">(T3494*U3494)</f>
        <v>0</v>
      </c>
      <c r="W3494" s="185" t="n">
        <v>0</v>
      </c>
      <c r="X3494" s="185" t="n">
        <f aca="false">IF(OR(S3494="sì",S3494="forfettario 190"),SUM(T3494+W3494),SUM(T3494+V3494+W3494))</f>
        <v>0</v>
      </c>
      <c r="Y3494" s="205"/>
      <c r="Z3494" s="205"/>
      <c r="AA3494" s="206"/>
      <c r="AB3494" s="189" t="n">
        <f aca="false">IF(AA3494="SI",X3494,0)</f>
        <v>0</v>
      </c>
      <c r="AC3494" s="207"/>
      <c r="AD3494" s="207"/>
      <c r="AE3494" s="207"/>
      <c r="AF3494" s="207"/>
      <c r="AG3494" s="207"/>
      <c r="AH3494" s="208"/>
    </row>
    <row r="3495" customFormat="false" ht="13.5" hidden="false" customHeight="true" outlineLevel="0" collapsed="false">
      <c r="A3495" s="22" t="n">
        <v>3494</v>
      </c>
      <c r="B3495" s="180"/>
      <c r="C3495" s="22"/>
      <c r="D3495" s="22"/>
      <c r="E3495" s="22"/>
      <c r="F3495" s="22"/>
      <c r="G3495" s="22"/>
      <c r="H3495" s="183"/>
      <c r="I3495" s="183"/>
      <c r="J3495" s="22"/>
      <c r="K3495" s="191" t="e">
        <f aca="false">VLOOKUP('Altri Costi'!J3495,Legenda!$D$1:$F$258,2)</f>
        <v>#N/A</v>
      </c>
      <c r="L3495" s="22"/>
      <c r="M3495" s="22"/>
      <c r="N3495" s="203"/>
      <c r="O3495" s="183"/>
      <c r="P3495" s="22"/>
      <c r="Q3495" s="203"/>
      <c r="R3495" s="183"/>
      <c r="S3495" s="184" t="n">
        <f aca="false">'Piano Finanziario Annuale'!$F$6</f>
        <v>0</v>
      </c>
      <c r="T3495" s="185" t="n">
        <v>0</v>
      </c>
      <c r="U3495" s="186"/>
      <c r="V3495" s="187" t="n">
        <f aca="false">(T3495*U3495)</f>
        <v>0</v>
      </c>
      <c r="W3495" s="185" t="n">
        <v>0</v>
      </c>
      <c r="X3495" s="185" t="n">
        <f aca="false">IF(OR(S3495="sì",S3495="forfettario 190"),SUM(T3495+W3495),SUM(T3495+V3495+W3495))</f>
        <v>0</v>
      </c>
      <c r="Y3495" s="205"/>
      <c r="Z3495" s="205"/>
      <c r="AA3495" s="206"/>
      <c r="AB3495" s="189" t="n">
        <f aca="false">IF(AA3495="SI",X3495,0)</f>
        <v>0</v>
      </c>
      <c r="AC3495" s="207"/>
      <c r="AD3495" s="207"/>
      <c r="AE3495" s="207"/>
      <c r="AF3495" s="207"/>
      <c r="AG3495" s="207"/>
      <c r="AH3495" s="208"/>
    </row>
    <row r="3496" customFormat="false" ht="13.5" hidden="false" customHeight="true" outlineLevel="0" collapsed="false">
      <c r="A3496" s="22" t="n">
        <v>3495</v>
      </c>
      <c r="B3496" s="180"/>
      <c r="C3496" s="22"/>
      <c r="D3496" s="22"/>
      <c r="E3496" s="22"/>
      <c r="F3496" s="22"/>
      <c r="G3496" s="22"/>
      <c r="H3496" s="183"/>
      <c r="I3496" s="183"/>
      <c r="J3496" s="22"/>
      <c r="K3496" s="191" t="e">
        <f aca="false">VLOOKUP('Altri Costi'!J3496,Legenda!$D$1:$F$258,2)</f>
        <v>#N/A</v>
      </c>
      <c r="L3496" s="22"/>
      <c r="M3496" s="22"/>
      <c r="N3496" s="203"/>
      <c r="O3496" s="183"/>
      <c r="P3496" s="22"/>
      <c r="Q3496" s="203"/>
      <c r="R3496" s="183"/>
      <c r="S3496" s="184" t="n">
        <f aca="false">'Piano Finanziario Annuale'!$F$6</f>
        <v>0</v>
      </c>
      <c r="T3496" s="185" t="n">
        <v>0</v>
      </c>
      <c r="U3496" s="186"/>
      <c r="V3496" s="187" t="n">
        <f aca="false">(T3496*U3496)</f>
        <v>0</v>
      </c>
      <c r="W3496" s="185" t="n">
        <v>0</v>
      </c>
      <c r="X3496" s="185" t="n">
        <f aca="false">IF(OR(S3496="sì",S3496="forfettario 190"),SUM(T3496+W3496),SUM(T3496+V3496+W3496))</f>
        <v>0</v>
      </c>
      <c r="Y3496" s="205"/>
      <c r="Z3496" s="205"/>
      <c r="AA3496" s="206"/>
      <c r="AB3496" s="189" t="n">
        <f aca="false">IF(AA3496="SI",X3496,0)</f>
        <v>0</v>
      </c>
      <c r="AC3496" s="207"/>
      <c r="AD3496" s="207"/>
      <c r="AE3496" s="207"/>
      <c r="AF3496" s="207"/>
      <c r="AG3496" s="207"/>
      <c r="AH3496" s="208"/>
    </row>
    <row r="3497" customFormat="false" ht="13.5" hidden="false" customHeight="true" outlineLevel="0" collapsed="false">
      <c r="A3497" s="22" t="n">
        <v>3496</v>
      </c>
      <c r="B3497" s="180"/>
      <c r="C3497" s="22"/>
      <c r="D3497" s="22"/>
      <c r="E3497" s="22"/>
      <c r="F3497" s="22"/>
      <c r="G3497" s="22"/>
      <c r="H3497" s="183"/>
      <c r="I3497" s="183"/>
      <c r="J3497" s="22"/>
      <c r="K3497" s="191" t="e">
        <f aca="false">VLOOKUP('Altri Costi'!J3497,Legenda!$D$1:$F$258,2)</f>
        <v>#N/A</v>
      </c>
      <c r="L3497" s="22"/>
      <c r="M3497" s="22"/>
      <c r="N3497" s="203"/>
      <c r="O3497" s="183"/>
      <c r="P3497" s="22"/>
      <c r="Q3497" s="203"/>
      <c r="R3497" s="183"/>
      <c r="S3497" s="184" t="n">
        <f aca="false">'Piano Finanziario Annuale'!$F$6</f>
        <v>0</v>
      </c>
      <c r="T3497" s="185" t="n">
        <v>0</v>
      </c>
      <c r="U3497" s="186"/>
      <c r="V3497" s="187" t="n">
        <f aca="false">(T3497*U3497)</f>
        <v>0</v>
      </c>
      <c r="W3497" s="185" t="n">
        <v>0</v>
      </c>
      <c r="X3497" s="185" t="n">
        <f aca="false">IF(OR(S3497="sì",S3497="forfettario 190"),SUM(T3497+W3497),SUM(T3497+V3497+W3497))</f>
        <v>0</v>
      </c>
      <c r="Y3497" s="205"/>
      <c r="Z3497" s="205"/>
      <c r="AA3497" s="206"/>
      <c r="AB3497" s="189" t="n">
        <f aca="false">IF(AA3497="SI",X3497,0)</f>
        <v>0</v>
      </c>
      <c r="AC3497" s="207"/>
      <c r="AD3497" s="207"/>
      <c r="AE3497" s="207"/>
      <c r="AF3497" s="207"/>
      <c r="AG3497" s="207"/>
      <c r="AH3497" s="208"/>
    </row>
    <row r="3498" customFormat="false" ht="13.5" hidden="false" customHeight="true" outlineLevel="0" collapsed="false">
      <c r="A3498" s="22" t="n">
        <v>3497</v>
      </c>
      <c r="B3498" s="180"/>
      <c r="C3498" s="22"/>
      <c r="D3498" s="22"/>
      <c r="E3498" s="22"/>
      <c r="F3498" s="22"/>
      <c r="G3498" s="22"/>
      <c r="H3498" s="183"/>
      <c r="I3498" s="183"/>
      <c r="J3498" s="22"/>
      <c r="K3498" s="191" t="e">
        <f aca="false">VLOOKUP('Altri Costi'!J3498,Legenda!$D$1:$F$258,2)</f>
        <v>#N/A</v>
      </c>
      <c r="L3498" s="22"/>
      <c r="M3498" s="22"/>
      <c r="N3498" s="203"/>
      <c r="O3498" s="183"/>
      <c r="P3498" s="22"/>
      <c r="Q3498" s="203"/>
      <c r="R3498" s="183"/>
      <c r="S3498" s="184" t="n">
        <f aca="false">'Piano Finanziario Annuale'!$F$6</f>
        <v>0</v>
      </c>
      <c r="T3498" s="185" t="n">
        <v>0</v>
      </c>
      <c r="U3498" s="186"/>
      <c r="V3498" s="187" t="n">
        <f aca="false">(T3498*U3498)</f>
        <v>0</v>
      </c>
      <c r="W3498" s="185" t="n">
        <v>0</v>
      </c>
      <c r="X3498" s="185" t="n">
        <f aca="false">IF(OR(S3498="sì",S3498="forfettario 190"),SUM(T3498+W3498),SUM(T3498+V3498+W3498))</f>
        <v>0</v>
      </c>
      <c r="Y3498" s="205"/>
      <c r="Z3498" s="205"/>
      <c r="AA3498" s="206"/>
      <c r="AB3498" s="189" t="n">
        <f aca="false">IF(AA3498="SI",X3498,0)</f>
        <v>0</v>
      </c>
      <c r="AC3498" s="207"/>
      <c r="AD3498" s="207"/>
      <c r="AE3498" s="207"/>
      <c r="AF3498" s="207"/>
      <c r="AG3498" s="207"/>
      <c r="AH3498" s="208"/>
    </row>
    <row r="3499" customFormat="false" ht="13.5" hidden="false" customHeight="true" outlineLevel="0" collapsed="false">
      <c r="A3499" s="22" t="n">
        <v>3498</v>
      </c>
      <c r="B3499" s="180"/>
      <c r="C3499" s="22"/>
      <c r="D3499" s="22"/>
      <c r="E3499" s="22"/>
      <c r="F3499" s="22"/>
      <c r="G3499" s="22"/>
      <c r="H3499" s="183"/>
      <c r="I3499" s="183"/>
      <c r="J3499" s="22"/>
      <c r="K3499" s="191" t="e">
        <f aca="false">VLOOKUP('Altri Costi'!J3499,Legenda!$D$1:$F$258,2)</f>
        <v>#N/A</v>
      </c>
      <c r="L3499" s="22"/>
      <c r="M3499" s="22"/>
      <c r="N3499" s="203"/>
      <c r="O3499" s="183"/>
      <c r="P3499" s="22"/>
      <c r="Q3499" s="203"/>
      <c r="R3499" s="183"/>
      <c r="S3499" s="184" t="n">
        <f aca="false">'Piano Finanziario Annuale'!$F$6</f>
        <v>0</v>
      </c>
      <c r="T3499" s="185" t="n">
        <v>0</v>
      </c>
      <c r="U3499" s="186"/>
      <c r="V3499" s="187" t="n">
        <f aca="false">(T3499*U3499)</f>
        <v>0</v>
      </c>
      <c r="W3499" s="185" t="n">
        <v>0</v>
      </c>
      <c r="X3499" s="185" t="n">
        <f aca="false">IF(OR(S3499="sì",S3499="forfettario 190"),SUM(T3499+W3499),SUM(T3499+V3499+W3499))</f>
        <v>0</v>
      </c>
      <c r="Y3499" s="205"/>
      <c r="Z3499" s="205"/>
      <c r="AA3499" s="206"/>
      <c r="AB3499" s="189" t="n">
        <f aca="false">IF(AA3499="SI",X3499,0)</f>
        <v>0</v>
      </c>
      <c r="AC3499" s="207"/>
      <c r="AD3499" s="207"/>
      <c r="AE3499" s="207"/>
      <c r="AF3499" s="207"/>
      <c r="AG3499" s="207"/>
      <c r="AH3499" s="208"/>
    </row>
    <row r="3500" customFormat="false" ht="13.5" hidden="false" customHeight="true" outlineLevel="0" collapsed="false">
      <c r="A3500" s="22" t="n">
        <v>3499</v>
      </c>
      <c r="B3500" s="180"/>
      <c r="C3500" s="22"/>
      <c r="D3500" s="22"/>
      <c r="E3500" s="22"/>
      <c r="F3500" s="22"/>
      <c r="G3500" s="22"/>
      <c r="H3500" s="183"/>
      <c r="I3500" s="183"/>
      <c r="J3500" s="22"/>
      <c r="K3500" s="191" t="e">
        <f aca="false">VLOOKUP('Altri Costi'!J3500,Legenda!$D$1:$F$258,2)</f>
        <v>#N/A</v>
      </c>
      <c r="L3500" s="22"/>
      <c r="M3500" s="22"/>
      <c r="N3500" s="203"/>
      <c r="O3500" s="183"/>
      <c r="P3500" s="22"/>
      <c r="Q3500" s="203"/>
      <c r="R3500" s="183"/>
      <c r="S3500" s="184" t="n">
        <f aca="false">'Piano Finanziario Annuale'!$F$6</f>
        <v>0</v>
      </c>
      <c r="T3500" s="185" t="n">
        <v>0</v>
      </c>
      <c r="U3500" s="186"/>
      <c r="V3500" s="187" t="n">
        <f aca="false">(T3500*U3500)</f>
        <v>0</v>
      </c>
      <c r="W3500" s="185" t="n">
        <v>0</v>
      </c>
      <c r="X3500" s="185" t="n">
        <f aca="false">IF(OR(S3500="sì",S3500="forfettario 190"),SUM(T3500+W3500),SUM(T3500+V3500+W3500))</f>
        <v>0</v>
      </c>
      <c r="Y3500" s="205"/>
      <c r="Z3500" s="205"/>
      <c r="AA3500" s="206"/>
      <c r="AB3500" s="189" t="n">
        <f aca="false">IF(AA3500="SI",X3500,0)</f>
        <v>0</v>
      </c>
      <c r="AC3500" s="207"/>
      <c r="AD3500" s="207"/>
      <c r="AE3500" s="207"/>
      <c r="AF3500" s="207"/>
      <c r="AG3500" s="207"/>
      <c r="AH3500" s="208"/>
    </row>
    <row r="3501" customFormat="false" ht="13.5" hidden="false" customHeight="true" outlineLevel="0" collapsed="false">
      <c r="A3501" s="22" t="n">
        <v>3500</v>
      </c>
      <c r="B3501" s="180"/>
      <c r="C3501" s="22"/>
      <c r="D3501" s="22"/>
      <c r="E3501" s="22"/>
      <c r="F3501" s="22"/>
      <c r="G3501" s="22"/>
      <c r="H3501" s="183"/>
      <c r="I3501" s="183"/>
      <c r="J3501" s="22"/>
      <c r="K3501" s="191" t="e">
        <f aca="false">VLOOKUP('Altri Costi'!J3501,Legenda!$D$1:$F$258,2)</f>
        <v>#N/A</v>
      </c>
      <c r="L3501" s="22"/>
      <c r="M3501" s="22"/>
      <c r="N3501" s="203"/>
      <c r="O3501" s="183"/>
      <c r="P3501" s="22"/>
      <c r="Q3501" s="203"/>
      <c r="R3501" s="183"/>
      <c r="S3501" s="184" t="n">
        <f aca="false">'Piano Finanziario Annuale'!$F$6</f>
        <v>0</v>
      </c>
      <c r="T3501" s="185" t="n">
        <v>0</v>
      </c>
      <c r="U3501" s="186"/>
      <c r="V3501" s="187" t="n">
        <f aca="false">(T3501*U3501)</f>
        <v>0</v>
      </c>
      <c r="W3501" s="185" t="n">
        <v>0</v>
      </c>
      <c r="X3501" s="185" t="n">
        <f aca="false">IF(OR(S3501="sì",S3501="forfettario 190"),SUM(T3501+W3501),SUM(T3501+V3501+W3501))</f>
        <v>0</v>
      </c>
      <c r="Y3501" s="205"/>
      <c r="Z3501" s="205"/>
      <c r="AA3501" s="206"/>
      <c r="AB3501" s="189" t="n">
        <f aca="false">IF(AA3501="SI",X3501,0)</f>
        <v>0</v>
      </c>
      <c r="AC3501" s="207"/>
      <c r="AD3501" s="207"/>
      <c r="AE3501" s="207"/>
      <c r="AF3501" s="207"/>
      <c r="AG3501" s="207"/>
      <c r="AH3501" s="208"/>
    </row>
    <row r="3502" customFormat="false" ht="13.5" hidden="false" customHeight="true" outlineLevel="0" collapsed="false">
      <c r="A3502" s="22" t="n">
        <v>3501</v>
      </c>
      <c r="B3502" s="180"/>
      <c r="C3502" s="22"/>
      <c r="D3502" s="22"/>
      <c r="E3502" s="22"/>
      <c r="F3502" s="22"/>
      <c r="G3502" s="22"/>
      <c r="H3502" s="183"/>
      <c r="I3502" s="183"/>
      <c r="J3502" s="22"/>
      <c r="K3502" s="191" t="e">
        <f aca="false">VLOOKUP('Altri Costi'!J3502,Legenda!$D$1:$F$258,2)</f>
        <v>#N/A</v>
      </c>
      <c r="L3502" s="22"/>
      <c r="M3502" s="22"/>
      <c r="N3502" s="203"/>
      <c r="O3502" s="183"/>
      <c r="P3502" s="22"/>
      <c r="Q3502" s="203"/>
      <c r="R3502" s="183"/>
      <c r="S3502" s="184" t="n">
        <f aca="false">'Piano Finanziario Annuale'!$F$6</f>
        <v>0</v>
      </c>
      <c r="T3502" s="185" t="n">
        <v>0</v>
      </c>
      <c r="U3502" s="186"/>
      <c r="V3502" s="187" t="n">
        <f aca="false">(T3502*U3502)</f>
        <v>0</v>
      </c>
      <c r="W3502" s="185" t="n">
        <v>0</v>
      </c>
      <c r="X3502" s="185" t="n">
        <f aca="false">IF(OR(S3502="sì",S3502="forfettario 190"),SUM(T3502+W3502),SUM(T3502+V3502+W3502))</f>
        <v>0</v>
      </c>
      <c r="Y3502" s="205"/>
      <c r="Z3502" s="205"/>
      <c r="AA3502" s="206"/>
      <c r="AB3502" s="189" t="n">
        <f aca="false">IF(AA3502="SI",X3502,0)</f>
        <v>0</v>
      </c>
      <c r="AC3502" s="207"/>
      <c r="AD3502" s="207"/>
      <c r="AE3502" s="207"/>
      <c r="AF3502" s="207"/>
      <c r="AG3502" s="207"/>
      <c r="AH3502" s="208"/>
    </row>
    <row r="3503" customFormat="false" ht="13.5" hidden="false" customHeight="true" outlineLevel="0" collapsed="false">
      <c r="A3503" s="22" t="n">
        <v>3502</v>
      </c>
      <c r="B3503" s="180"/>
      <c r="C3503" s="22"/>
      <c r="D3503" s="22"/>
      <c r="E3503" s="22"/>
      <c r="F3503" s="22"/>
      <c r="G3503" s="22"/>
      <c r="H3503" s="183"/>
      <c r="I3503" s="183"/>
      <c r="J3503" s="22"/>
      <c r="K3503" s="191" t="e">
        <f aca="false">VLOOKUP('Altri Costi'!J3503,Legenda!$D$1:$F$258,2)</f>
        <v>#N/A</v>
      </c>
      <c r="L3503" s="22"/>
      <c r="M3503" s="22"/>
      <c r="N3503" s="203"/>
      <c r="O3503" s="183"/>
      <c r="P3503" s="22"/>
      <c r="Q3503" s="203"/>
      <c r="R3503" s="183"/>
      <c r="S3503" s="184" t="n">
        <f aca="false">'Piano Finanziario Annuale'!$F$6</f>
        <v>0</v>
      </c>
      <c r="T3503" s="185" t="n">
        <v>0</v>
      </c>
      <c r="U3503" s="186"/>
      <c r="V3503" s="187" t="n">
        <f aca="false">(T3503*U3503)</f>
        <v>0</v>
      </c>
      <c r="W3503" s="185" t="n">
        <v>0</v>
      </c>
      <c r="X3503" s="185" t="n">
        <f aca="false">IF(OR(S3503="sì",S3503="forfettario 190"),SUM(T3503+W3503),SUM(T3503+V3503+W3503))</f>
        <v>0</v>
      </c>
      <c r="Y3503" s="205"/>
      <c r="Z3503" s="205"/>
      <c r="AA3503" s="206"/>
      <c r="AB3503" s="189" t="n">
        <f aca="false">IF(AA3503="SI",X3503,0)</f>
        <v>0</v>
      </c>
      <c r="AC3503" s="207"/>
      <c r="AD3503" s="207"/>
      <c r="AE3503" s="207"/>
      <c r="AF3503" s="207"/>
      <c r="AG3503" s="207"/>
      <c r="AH3503" s="208"/>
    </row>
    <row r="3504" customFormat="false" ht="13.5" hidden="false" customHeight="true" outlineLevel="0" collapsed="false">
      <c r="A3504" s="22" t="n">
        <v>3503</v>
      </c>
      <c r="B3504" s="180"/>
      <c r="C3504" s="22"/>
      <c r="D3504" s="22"/>
      <c r="E3504" s="22"/>
      <c r="F3504" s="22"/>
      <c r="G3504" s="22"/>
      <c r="H3504" s="183"/>
      <c r="I3504" s="183"/>
      <c r="J3504" s="22"/>
      <c r="K3504" s="191" t="e">
        <f aca="false">VLOOKUP('Altri Costi'!J3504,Legenda!$D$1:$F$258,2)</f>
        <v>#N/A</v>
      </c>
      <c r="L3504" s="22"/>
      <c r="M3504" s="22"/>
      <c r="N3504" s="203"/>
      <c r="O3504" s="183"/>
      <c r="P3504" s="22"/>
      <c r="Q3504" s="203"/>
      <c r="R3504" s="183"/>
      <c r="S3504" s="184" t="n">
        <f aca="false">'Piano Finanziario Annuale'!$F$6</f>
        <v>0</v>
      </c>
      <c r="T3504" s="185" t="n">
        <v>0</v>
      </c>
      <c r="U3504" s="186"/>
      <c r="V3504" s="187" t="n">
        <f aca="false">(T3504*U3504)</f>
        <v>0</v>
      </c>
      <c r="W3504" s="185" t="n">
        <v>0</v>
      </c>
      <c r="X3504" s="185" t="n">
        <f aca="false">IF(OR(S3504="sì",S3504="forfettario 190"),SUM(T3504+W3504),SUM(T3504+V3504+W3504))</f>
        <v>0</v>
      </c>
      <c r="Y3504" s="205"/>
      <c r="Z3504" s="205"/>
      <c r="AA3504" s="206"/>
      <c r="AB3504" s="189" t="n">
        <f aca="false">IF(AA3504="SI",X3504,0)</f>
        <v>0</v>
      </c>
      <c r="AC3504" s="207"/>
      <c r="AD3504" s="207"/>
      <c r="AE3504" s="207"/>
      <c r="AF3504" s="207"/>
      <c r="AG3504" s="207"/>
      <c r="AH3504" s="208"/>
    </row>
    <row r="3505" customFormat="false" ht="13.5" hidden="false" customHeight="true" outlineLevel="0" collapsed="false">
      <c r="A3505" s="22" t="n">
        <v>3504</v>
      </c>
      <c r="B3505" s="180"/>
      <c r="C3505" s="22"/>
      <c r="D3505" s="22"/>
      <c r="E3505" s="22"/>
      <c r="F3505" s="22"/>
      <c r="G3505" s="22"/>
      <c r="H3505" s="183"/>
      <c r="I3505" s="183"/>
      <c r="J3505" s="22"/>
      <c r="K3505" s="191" t="e">
        <f aca="false">VLOOKUP('Altri Costi'!J3505,Legenda!$D$1:$F$258,2)</f>
        <v>#N/A</v>
      </c>
      <c r="L3505" s="22"/>
      <c r="M3505" s="22"/>
      <c r="N3505" s="203"/>
      <c r="O3505" s="183"/>
      <c r="P3505" s="22"/>
      <c r="Q3505" s="203"/>
      <c r="R3505" s="183"/>
      <c r="S3505" s="184" t="n">
        <f aca="false">'Piano Finanziario Annuale'!$F$6</f>
        <v>0</v>
      </c>
      <c r="T3505" s="185" t="n">
        <v>0</v>
      </c>
      <c r="U3505" s="186"/>
      <c r="V3505" s="187" t="n">
        <f aca="false">(T3505*U3505)</f>
        <v>0</v>
      </c>
      <c r="W3505" s="185" t="n">
        <v>0</v>
      </c>
      <c r="X3505" s="185" t="n">
        <f aca="false">IF(OR(S3505="sì",S3505="forfettario 190"),SUM(T3505+W3505),SUM(T3505+V3505+W3505))</f>
        <v>0</v>
      </c>
      <c r="Y3505" s="205"/>
      <c r="Z3505" s="205"/>
      <c r="AA3505" s="206"/>
      <c r="AB3505" s="189" t="n">
        <f aca="false">IF(AA3505="SI",X3505,0)</f>
        <v>0</v>
      </c>
      <c r="AC3505" s="207"/>
      <c r="AD3505" s="207"/>
      <c r="AE3505" s="207"/>
      <c r="AF3505" s="207"/>
      <c r="AG3505" s="207"/>
      <c r="AH3505" s="208"/>
    </row>
    <row r="3506" customFormat="false" ht="13.5" hidden="false" customHeight="true" outlineLevel="0" collapsed="false">
      <c r="A3506" s="22" t="n">
        <v>3505</v>
      </c>
      <c r="B3506" s="180"/>
      <c r="C3506" s="22"/>
      <c r="D3506" s="22"/>
      <c r="E3506" s="22"/>
      <c r="F3506" s="22"/>
      <c r="G3506" s="22"/>
      <c r="H3506" s="183"/>
      <c r="I3506" s="183"/>
      <c r="J3506" s="22"/>
      <c r="K3506" s="191" t="e">
        <f aca="false">VLOOKUP('Altri Costi'!J3506,Legenda!$D$1:$F$258,2)</f>
        <v>#N/A</v>
      </c>
      <c r="L3506" s="22"/>
      <c r="M3506" s="22"/>
      <c r="N3506" s="203"/>
      <c r="O3506" s="183"/>
      <c r="P3506" s="22"/>
      <c r="Q3506" s="203"/>
      <c r="R3506" s="183"/>
      <c r="S3506" s="184" t="n">
        <f aca="false">'Piano Finanziario Annuale'!$F$6</f>
        <v>0</v>
      </c>
      <c r="T3506" s="185" t="n">
        <v>0</v>
      </c>
      <c r="U3506" s="186"/>
      <c r="V3506" s="187" t="n">
        <f aca="false">(T3506*U3506)</f>
        <v>0</v>
      </c>
      <c r="W3506" s="185" t="n">
        <v>0</v>
      </c>
      <c r="X3506" s="185" t="n">
        <f aca="false">IF(OR(S3506="sì",S3506="forfettario 190"),SUM(T3506+W3506),SUM(T3506+V3506+W3506))</f>
        <v>0</v>
      </c>
      <c r="Y3506" s="205"/>
      <c r="Z3506" s="205"/>
      <c r="AA3506" s="206"/>
      <c r="AB3506" s="189" t="n">
        <f aca="false">IF(AA3506="SI",X3506,0)</f>
        <v>0</v>
      </c>
      <c r="AC3506" s="207"/>
      <c r="AD3506" s="207"/>
      <c r="AE3506" s="207"/>
      <c r="AF3506" s="207"/>
      <c r="AG3506" s="207"/>
      <c r="AH3506" s="208"/>
    </row>
    <row r="3507" customFormat="false" ht="13.5" hidden="false" customHeight="true" outlineLevel="0" collapsed="false">
      <c r="A3507" s="22" t="n">
        <v>3506</v>
      </c>
      <c r="B3507" s="180"/>
      <c r="C3507" s="22"/>
      <c r="D3507" s="22"/>
      <c r="E3507" s="22"/>
      <c r="F3507" s="22"/>
      <c r="G3507" s="22"/>
      <c r="H3507" s="183"/>
      <c r="I3507" s="183"/>
      <c r="J3507" s="22"/>
      <c r="K3507" s="191" t="e">
        <f aca="false">VLOOKUP('Altri Costi'!J3507,Legenda!$D$1:$F$258,2)</f>
        <v>#N/A</v>
      </c>
      <c r="L3507" s="22"/>
      <c r="M3507" s="22"/>
      <c r="N3507" s="203"/>
      <c r="O3507" s="183"/>
      <c r="P3507" s="22"/>
      <c r="Q3507" s="203"/>
      <c r="R3507" s="183"/>
      <c r="S3507" s="184" t="n">
        <f aca="false">'Piano Finanziario Annuale'!$F$6</f>
        <v>0</v>
      </c>
      <c r="T3507" s="185" t="n">
        <v>0</v>
      </c>
      <c r="U3507" s="186"/>
      <c r="V3507" s="187" t="n">
        <f aca="false">(T3507*U3507)</f>
        <v>0</v>
      </c>
      <c r="W3507" s="185" t="n">
        <v>0</v>
      </c>
      <c r="X3507" s="185" t="n">
        <f aca="false">IF(OR(S3507="sì",S3507="forfettario 190"),SUM(T3507+W3507),SUM(T3507+V3507+W3507))</f>
        <v>0</v>
      </c>
      <c r="Y3507" s="205"/>
      <c r="Z3507" s="205"/>
      <c r="AA3507" s="206"/>
      <c r="AB3507" s="189" t="n">
        <f aca="false">IF(AA3507="SI",X3507,0)</f>
        <v>0</v>
      </c>
      <c r="AC3507" s="207"/>
      <c r="AD3507" s="207"/>
      <c r="AE3507" s="207"/>
      <c r="AF3507" s="207"/>
      <c r="AG3507" s="207"/>
      <c r="AH3507" s="208"/>
    </row>
    <row r="3508" customFormat="false" ht="13.5" hidden="false" customHeight="true" outlineLevel="0" collapsed="false">
      <c r="A3508" s="22" t="n">
        <v>3507</v>
      </c>
      <c r="B3508" s="180"/>
      <c r="C3508" s="22"/>
      <c r="D3508" s="22"/>
      <c r="E3508" s="22"/>
      <c r="F3508" s="22"/>
      <c r="G3508" s="22"/>
      <c r="H3508" s="183"/>
      <c r="I3508" s="183"/>
      <c r="J3508" s="22"/>
      <c r="K3508" s="191" t="e">
        <f aca="false">VLOOKUP('Altri Costi'!J3508,Legenda!$D$1:$F$258,2)</f>
        <v>#N/A</v>
      </c>
      <c r="L3508" s="22"/>
      <c r="M3508" s="22"/>
      <c r="N3508" s="203"/>
      <c r="O3508" s="183"/>
      <c r="P3508" s="22"/>
      <c r="Q3508" s="203"/>
      <c r="R3508" s="183"/>
      <c r="S3508" s="184" t="n">
        <f aca="false">'Piano Finanziario Annuale'!$F$6</f>
        <v>0</v>
      </c>
      <c r="T3508" s="185" t="n">
        <v>0</v>
      </c>
      <c r="U3508" s="186"/>
      <c r="V3508" s="187" t="n">
        <f aca="false">(T3508*U3508)</f>
        <v>0</v>
      </c>
      <c r="W3508" s="185" t="n">
        <v>0</v>
      </c>
      <c r="X3508" s="185" t="n">
        <f aca="false">IF(OR(S3508="sì",S3508="forfettario 190"),SUM(T3508+W3508),SUM(T3508+V3508+W3508))</f>
        <v>0</v>
      </c>
      <c r="Y3508" s="205"/>
      <c r="Z3508" s="205"/>
      <c r="AA3508" s="206"/>
      <c r="AB3508" s="189" t="n">
        <f aca="false">IF(AA3508="SI",X3508,0)</f>
        <v>0</v>
      </c>
      <c r="AC3508" s="207"/>
      <c r="AD3508" s="207"/>
      <c r="AE3508" s="207"/>
      <c r="AF3508" s="207"/>
      <c r="AG3508" s="207"/>
      <c r="AH3508" s="208"/>
    </row>
    <row r="3509" customFormat="false" ht="13.5" hidden="false" customHeight="true" outlineLevel="0" collapsed="false">
      <c r="A3509" s="22" t="n">
        <v>3508</v>
      </c>
      <c r="B3509" s="180"/>
      <c r="C3509" s="22"/>
      <c r="D3509" s="22"/>
      <c r="E3509" s="22"/>
      <c r="F3509" s="22"/>
      <c r="G3509" s="22"/>
      <c r="H3509" s="183"/>
      <c r="I3509" s="183"/>
      <c r="J3509" s="22"/>
      <c r="K3509" s="191" t="e">
        <f aca="false">VLOOKUP('Altri Costi'!J3509,Legenda!$D$1:$F$258,2)</f>
        <v>#N/A</v>
      </c>
      <c r="L3509" s="22"/>
      <c r="M3509" s="22"/>
      <c r="N3509" s="203"/>
      <c r="O3509" s="183"/>
      <c r="P3509" s="22"/>
      <c r="Q3509" s="203"/>
      <c r="R3509" s="183"/>
      <c r="S3509" s="184" t="n">
        <f aca="false">'Piano Finanziario Annuale'!$F$6</f>
        <v>0</v>
      </c>
      <c r="T3509" s="185" t="n">
        <v>0</v>
      </c>
      <c r="U3509" s="186"/>
      <c r="V3509" s="187" t="n">
        <f aca="false">(T3509*U3509)</f>
        <v>0</v>
      </c>
      <c r="W3509" s="185" t="n">
        <v>0</v>
      </c>
      <c r="X3509" s="185" t="n">
        <f aca="false">IF(OR(S3509="sì",S3509="forfettario 190"),SUM(T3509+W3509),SUM(T3509+V3509+W3509))</f>
        <v>0</v>
      </c>
      <c r="Y3509" s="205"/>
      <c r="Z3509" s="205"/>
      <c r="AA3509" s="206"/>
      <c r="AB3509" s="189" t="n">
        <f aca="false">IF(AA3509="SI",X3509,0)</f>
        <v>0</v>
      </c>
      <c r="AC3509" s="207"/>
      <c r="AD3509" s="207"/>
      <c r="AE3509" s="207"/>
      <c r="AF3509" s="207"/>
      <c r="AG3509" s="207"/>
      <c r="AH3509" s="208"/>
    </row>
    <row r="3510" customFormat="false" ht="13.5" hidden="false" customHeight="true" outlineLevel="0" collapsed="false">
      <c r="A3510" s="22" t="n">
        <v>3509</v>
      </c>
      <c r="B3510" s="180"/>
      <c r="C3510" s="22"/>
      <c r="D3510" s="22"/>
      <c r="E3510" s="22"/>
      <c r="F3510" s="22"/>
      <c r="G3510" s="22"/>
      <c r="H3510" s="183"/>
      <c r="I3510" s="183"/>
      <c r="J3510" s="22"/>
      <c r="K3510" s="191" t="e">
        <f aca="false">VLOOKUP('Altri Costi'!J3510,Legenda!$D$1:$F$258,2)</f>
        <v>#N/A</v>
      </c>
      <c r="L3510" s="22"/>
      <c r="M3510" s="22"/>
      <c r="N3510" s="203"/>
      <c r="O3510" s="183"/>
      <c r="P3510" s="22"/>
      <c r="Q3510" s="203"/>
      <c r="R3510" s="183"/>
      <c r="S3510" s="184" t="n">
        <f aca="false">'Piano Finanziario Annuale'!$F$6</f>
        <v>0</v>
      </c>
      <c r="T3510" s="185" t="n">
        <v>0</v>
      </c>
      <c r="U3510" s="186"/>
      <c r="V3510" s="187" t="n">
        <f aca="false">(T3510*U3510)</f>
        <v>0</v>
      </c>
      <c r="W3510" s="185" t="n">
        <v>0</v>
      </c>
      <c r="X3510" s="185" t="n">
        <f aca="false">IF(OR(S3510="sì",S3510="forfettario 190"),SUM(T3510+W3510),SUM(T3510+V3510+W3510))</f>
        <v>0</v>
      </c>
      <c r="Y3510" s="205"/>
      <c r="Z3510" s="205"/>
      <c r="AA3510" s="206"/>
      <c r="AB3510" s="189" t="n">
        <f aca="false">IF(AA3510="SI",X3510,0)</f>
        <v>0</v>
      </c>
      <c r="AC3510" s="207"/>
      <c r="AD3510" s="207"/>
      <c r="AE3510" s="207"/>
      <c r="AF3510" s="207"/>
      <c r="AG3510" s="207"/>
      <c r="AH3510" s="208"/>
    </row>
    <row r="3511" customFormat="false" ht="13.5" hidden="false" customHeight="true" outlineLevel="0" collapsed="false">
      <c r="A3511" s="22" t="n">
        <v>3510</v>
      </c>
      <c r="B3511" s="180"/>
      <c r="C3511" s="22"/>
      <c r="D3511" s="22"/>
      <c r="E3511" s="22"/>
      <c r="F3511" s="22"/>
      <c r="G3511" s="22"/>
      <c r="H3511" s="183"/>
      <c r="I3511" s="183"/>
      <c r="J3511" s="22"/>
      <c r="K3511" s="191" t="e">
        <f aca="false">VLOOKUP('Altri Costi'!J3511,Legenda!$D$1:$F$258,2)</f>
        <v>#N/A</v>
      </c>
      <c r="L3511" s="22"/>
      <c r="M3511" s="22"/>
      <c r="N3511" s="203"/>
      <c r="O3511" s="183"/>
      <c r="P3511" s="22"/>
      <c r="Q3511" s="203"/>
      <c r="R3511" s="183"/>
      <c r="S3511" s="184" t="n">
        <f aca="false">'Piano Finanziario Annuale'!$F$6</f>
        <v>0</v>
      </c>
      <c r="T3511" s="185" t="n">
        <v>0</v>
      </c>
      <c r="U3511" s="186"/>
      <c r="V3511" s="187" t="n">
        <f aca="false">(T3511*U3511)</f>
        <v>0</v>
      </c>
      <c r="W3511" s="185" t="n">
        <v>0</v>
      </c>
      <c r="X3511" s="185" t="n">
        <f aca="false">IF(OR(S3511="sì",S3511="forfettario 190"),SUM(T3511+W3511),SUM(T3511+V3511+W3511))</f>
        <v>0</v>
      </c>
      <c r="Y3511" s="205"/>
      <c r="Z3511" s="205"/>
      <c r="AA3511" s="206"/>
      <c r="AB3511" s="189" t="n">
        <f aca="false">IF(AA3511="SI",X3511,0)</f>
        <v>0</v>
      </c>
      <c r="AC3511" s="207"/>
      <c r="AD3511" s="207"/>
      <c r="AE3511" s="207"/>
      <c r="AF3511" s="207"/>
      <c r="AG3511" s="207"/>
      <c r="AH3511" s="208"/>
    </row>
    <row r="3512" customFormat="false" ht="13.5" hidden="false" customHeight="true" outlineLevel="0" collapsed="false">
      <c r="A3512" s="22" t="n">
        <v>3511</v>
      </c>
      <c r="B3512" s="180"/>
      <c r="C3512" s="22"/>
      <c r="D3512" s="22"/>
      <c r="E3512" s="22"/>
      <c r="F3512" s="22"/>
      <c r="G3512" s="22"/>
      <c r="H3512" s="183"/>
      <c r="I3512" s="183"/>
      <c r="J3512" s="22"/>
      <c r="K3512" s="191" t="e">
        <f aca="false">VLOOKUP('Altri Costi'!J3512,Legenda!$D$1:$F$258,2)</f>
        <v>#N/A</v>
      </c>
      <c r="L3512" s="22"/>
      <c r="M3512" s="22"/>
      <c r="N3512" s="203"/>
      <c r="O3512" s="183"/>
      <c r="P3512" s="22"/>
      <c r="Q3512" s="203"/>
      <c r="R3512" s="183"/>
      <c r="S3512" s="184" t="n">
        <f aca="false">'Piano Finanziario Annuale'!$F$6</f>
        <v>0</v>
      </c>
      <c r="T3512" s="185" t="n">
        <v>0</v>
      </c>
      <c r="U3512" s="186"/>
      <c r="V3512" s="187" t="n">
        <f aca="false">(T3512*U3512)</f>
        <v>0</v>
      </c>
      <c r="W3512" s="185" t="n">
        <v>0</v>
      </c>
      <c r="X3512" s="185" t="n">
        <f aca="false">IF(OR(S3512="sì",S3512="forfettario 190"),SUM(T3512+W3512),SUM(T3512+V3512+W3512))</f>
        <v>0</v>
      </c>
      <c r="Y3512" s="205"/>
      <c r="Z3512" s="205"/>
      <c r="AA3512" s="206"/>
      <c r="AB3512" s="189" t="n">
        <f aca="false">IF(AA3512="SI",X3512,0)</f>
        <v>0</v>
      </c>
      <c r="AC3512" s="207"/>
      <c r="AD3512" s="207"/>
      <c r="AE3512" s="207"/>
      <c r="AF3512" s="207"/>
      <c r="AG3512" s="207"/>
      <c r="AH3512" s="208"/>
    </row>
    <row r="3513" customFormat="false" ht="13.5" hidden="false" customHeight="true" outlineLevel="0" collapsed="false">
      <c r="A3513" s="22" t="n">
        <v>3512</v>
      </c>
      <c r="B3513" s="180"/>
      <c r="C3513" s="22"/>
      <c r="D3513" s="22"/>
      <c r="E3513" s="22"/>
      <c r="F3513" s="22"/>
      <c r="G3513" s="22"/>
      <c r="H3513" s="183"/>
      <c r="I3513" s="183"/>
      <c r="J3513" s="22"/>
      <c r="K3513" s="191" t="e">
        <f aca="false">VLOOKUP('Altri Costi'!J3513,Legenda!$D$1:$F$258,2)</f>
        <v>#N/A</v>
      </c>
      <c r="L3513" s="22"/>
      <c r="M3513" s="22"/>
      <c r="N3513" s="203"/>
      <c r="O3513" s="183"/>
      <c r="P3513" s="22"/>
      <c r="Q3513" s="203"/>
      <c r="R3513" s="183"/>
      <c r="S3513" s="184" t="n">
        <f aca="false">'Piano Finanziario Annuale'!$F$6</f>
        <v>0</v>
      </c>
      <c r="T3513" s="185" t="n">
        <v>0</v>
      </c>
      <c r="U3513" s="186"/>
      <c r="V3513" s="187" t="n">
        <f aca="false">(T3513*U3513)</f>
        <v>0</v>
      </c>
      <c r="W3513" s="185" t="n">
        <v>0</v>
      </c>
      <c r="X3513" s="185" t="n">
        <f aca="false">IF(OR(S3513="sì",S3513="forfettario 190"),SUM(T3513+W3513),SUM(T3513+V3513+W3513))</f>
        <v>0</v>
      </c>
      <c r="Y3513" s="205"/>
      <c r="Z3513" s="205"/>
      <c r="AA3513" s="206"/>
      <c r="AB3513" s="189" t="n">
        <f aca="false">IF(AA3513="SI",X3513,0)</f>
        <v>0</v>
      </c>
      <c r="AC3513" s="207"/>
      <c r="AD3513" s="207"/>
      <c r="AE3513" s="207"/>
      <c r="AF3513" s="207"/>
      <c r="AG3513" s="207"/>
      <c r="AH3513" s="208"/>
    </row>
    <row r="3514" customFormat="false" ht="13.5" hidden="false" customHeight="true" outlineLevel="0" collapsed="false">
      <c r="A3514" s="22" t="n">
        <v>3513</v>
      </c>
      <c r="B3514" s="180"/>
      <c r="C3514" s="22"/>
      <c r="D3514" s="22"/>
      <c r="E3514" s="22"/>
      <c r="F3514" s="22"/>
      <c r="G3514" s="22"/>
      <c r="H3514" s="183"/>
      <c r="I3514" s="183"/>
      <c r="J3514" s="22"/>
      <c r="K3514" s="191" t="e">
        <f aca="false">VLOOKUP('Altri Costi'!J3514,Legenda!$D$1:$F$258,2)</f>
        <v>#N/A</v>
      </c>
      <c r="L3514" s="22"/>
      <c r="M3514" s="22"/>
      <c r="N3514" s="203"/>
      <c r="O3514" s="183"/>
      <c r="P3514" s="22"/>
      <c r="Q3514" s="203"/>
      <c r="R3514" s="183"/>
      <c r="S3514" s="184" t="n">
        <f aca="false">'Piano Finanziario Annuale'!$F$6</f>
        <v>0</v>
      </c>
      <c r="T3514" s="185" t="n">
        <v>0</v>
      </c>
      <c r="U3514" s="186"/>
      <c r="V3514" s="187" t="n">
        <f aca="false">(T3514*U3514)</f>
        <v>0</v>
      </c>
      <c r="W3514" s="185" t="n">
        <v>0</v>
      </c>
      <c r="X3514" s="185" t="n">
        <f aca="false">IF(OR(S3514="sì",S3514="forfettario 190"),SUM(T3514+W3514),SUM(T3514+V3514+W3514))</f>
        <v>0</v>
      </c>
      <c r="Y3514" s="205"/>
      <c r="Z3514" s="205"/>
      <c r="AA3514" s="206"/>
      <c r="AB3514" s="189" t="n">
        <f aca="false">IF(AA3514="SI",X3514,0)</f>
        <v>0</v>
      </c>
      <c r="AC3514" s="207"/>
      <c r="AD3514" s="207"/>
      <c r="AE3514" s="207"/>
      <c r="AF3514" s="207"/>
      <c r="AG3514" s="207"/>
      <c r="AH3514" s="208"/>
    </row>
    <row r="3515" customFormat="false" ht="13.5" hidden="false" customHeight="true" outlineLevel="0" collapsed="false">
      <c r="A3515" s="22" t="n">
        <v>3514</v>
      </c>
      <c r="B3515" s="180"/>
      <c r="C3515" s="22"/>
      <c r="D3515" s="22"/>
      <c r="E3515" s="22"/>
      <c r="F3515" s="22"/>
      <c r="G3515" s="22"/>
      <c r="H3515" s="183"/>
      <c r="I3515" s="183"/>
      <c r="J3515" s="22"/>
      <c r="K3515" s="191" t="e">
        <f aca="false">VLOOKUP('Altri Costi'!J3515,Legenda!$D$1:$F$258,2)</f>
        <v>#N/A</v>
      </c>
      <c r="L3515" s="22"/>
      <c r="M3515" s="22"/>
      <c r="N3515" s="203"/>
      <c r="O3515" s="183"/>
      <c r="P3515" s="22"/>
      <c r="Q3515" s="203"/>
      <c r="R3515" s="183"/>
      <c r="S3515" s="184" t="n">
        <f aca="false">'Piano Finanziario Annuale'!$F$6</f>
        <v>0</v>
      </c>
      <c r="T3515" s="185" t="n">
        <v>0</v>
      </c>
      <c r="U3515" s="186"/>
      <c r="V3515" s="187" t="n">
        <f aca="false">(T3515*U3515)</f>
        <v>0</v>
      </c>
      <c r="W3515" s="185" t="n">
        <v>0</v>
      </c>
      <c r="X3515" s="185" t="n">
        <f aca="false">IF(OR(S3515="sì",S3515="forfettario 190"),SUM(T3515+W3515),SUM(T3515+V3515+W3515))</f>
        <v>0</v>
      </c>
      <c r="Y3515" s="205"/>
      <c r="Z3515" s="205"/>
      <c r="AA3515" s="206"/>
      <c r="AB3515" s="189" t="n">
        <f aca="false">IF(AA3515="SI",X3515,0)</f>
        <v>0</v>
      </c>
      <c r="AC3515" s="207"/>
      <c r="AD3515" s="207"/>
      <c r="AE3515" s="207"/>
      <c r="AF3515" s="207"/>
      <c r="AG3515" s="207"/>
      <c r="AH3515" s="208"/>
    </row>
    <row r="3516" customFormat="false" ht="13.5" hidden="false" customHeight="true" outlineLevel="0" collapsed="false">
      <c r="A3516" s="22" t="n">
        <v>3515</v>
      </c>
      <c r="B3516" s="180"/>
      <c r="C3516" s="22"/>
      <c r="D3516" s="22"/>
      <c r="E3516" s="22"/>
      <c r="F3516" s="22"/>
      <c r="G3516" s="22"/>
      <c r="H3516" s="183"/>
      <c r="I3516" s="183"/>
      <c r="J3516" s="22"/>
      <c r="K3516" s="191" t="e">
        <f aca="false">VLOOKUP('Altri Costi'!J3516,Legenda!$D$1:$F$258,2)</f>
        <v>#N/A</v>
      </c>
      <c r="L3516" s="22"/>
      <c r="M3516" s="22"/>
      <c r="N3516" s="203"/>
      <c r="O3516" s="183"/>
      <c r="P3516" s="22"/>
      <c r="Q3516" s="203"/>
      <c r="R3516" s="183"/>
      <c r="S3516" s="184" t="n">
        <f aca="false">'Piano Finanziario Annuale'!$F$6</f>
        <v>0</v>
      </c>
      <c r="T3516" s="185" t="n">
        <v>0</v>
      </c>
      <c r="U3516" s="186"/>
      <c r="V3516" s="187" t="n">
        <f aca="false">(T3516*U3516)</f>
        <v>0</v>
      </c>
      <c r="W3516" s="185" t="n">
        <v>0</v>
      </c>
      <c r="X3516" s="185" t="n">
        <f aca="false">IF(OR(S3516="sì",S3516="forfettario 190"),SUM(T3516+W3516),SUM(T3516+V3516+W3516))</f>
        <v>0</v>
      </c>
      <c r="Y3516" s="205"/>
      <c r="Z3516" s="205"/>
      <c r="AA3516" s="206"/>
      <c r="AB3516" s="189" t="n">
        <f aca="false">IF(AA3516="SI",X3516,0)</f>
        <v>0</v>
      </c>
      <c r="AC3516" s="207"/>
      <c r="AD3516" s="207"/>
      <c r="AE3516" s="207"/>
      <c r="AF3516" s="207"/>
      <c r="AG3516" s="207"/>
      <c r="AH3516" s="208"/>
    </row>
    <row r="3517" customFormat="false" ht="13.5" hidden="false" customHeight="true" outlineLevel="0" collapsed="false">
      <c r="A3517" s="22" t="n">
        <v>3516</v>
      </c>
      <c r="B3517" s="180"/>
      <c r="C3517" s="22"/>
      <c r="D3517" s="22"/>
      <c r="E3517" s="22"/>
      <c r="F3517" s="22"/>
      <c r="G3517" s="22"/>
      <c r="H3517" s="183"/>
      <c r="I3517" s="183"/>
      <c r="J3517" s="22"/>
      <c r="K3517" s="191" t="e">
        <f aca="false">VLOOKUP('Altri Costi'!J3517,Legenda!$D$1:$F$258,2)</f>
        <v>#N/A</v>
      </c>
      <c r="L3517" s="22"/>
      <c r="M3517" s="22"/>
      <c r="N3517" s="203"/>
      <c r="O3517" s="183"/>
      <c r="P3517" s="22"/>
      <c r="Q3517" s="203"/>
      <c r="R3517" s="183"/>
      <c r="S3517" s="184" t="n">
        <f aca="false">'Piano Finanziario Annuale'!$F$6</f>
        <v>0</v>
      </c>
      <c r="T3517" s="185" t="n">
        <v>0</v>
      </c>
      <c r="U3517" s="186"/>
      <c r="V3517" s="187" t="n">
        <f aca="false">(T3517*U3517)</f>
        <v>0</v>
      </c>
      <c r="W3517" s="185" t="n">
        <v>0</v>
      </c>
      <c r="X3517" s="185" t="n">
        <f aca="false">IF(OR(S3517="sì",S3517="forfettario 190"),SUM(T3517+W3517),SUM(T3517+V3517+W3517))</f>
        <v>0</v>
      </c>
      <c r="Y3517" s="205"/>
      <c r="Z3517" s="205"/>
      <c r="AA3517" s="206"/>
      <c r="AB3517" s="189" t="n">
        <f aca="false">IF(AA3517="SI",X3517,0)</f>
        <v>0</v>
      </c>
      <c r="AC3517" s="207"/>
      <c r="AD3517" s="207"/>
      <c r="AE3517" s="207"/>
      <c r="AF3517" s="207"/>
      <c r="AG3517" s="207"/>
      <c r="AH3517" s="208"/>
    </row>
    <row r="3518" customFormat="false" ht="13.5" hidden="false" customHeight="true" outlineLevel="0" collapsed="false">
      <c r="A3518" s="22" t="n">
        <v>3517</v>
      </c>
      <c r="B3518" s="180"/>
      <c r="C3518" s="22"/>
      <c r="D3518" s="22"/>
      <c r="E3518" s="22"/>
      <c r="F3518" s="22"/>
      <c r="G3518" s="22"/>
      <c r="H3518" s="183"/>
      <c r="I3518" s="183"/>
      <c r="J3518" s="22"/>
      <c r="K3518" s="191" t="e">
        <f aca="false">VLOOKUP('Altri Costi'!J3518,Legenda!$D$1:$F$258,2)</f>
        <v>#N/A</v>
      </c>
      <c r="L3518" s="22"/>
      <c r="M3518" s="22"/>
      <c r="N3518" s="203"/>
      <c r="O3518" s="183"/>
      <c r="P3518" s="22"/>
      <c r="Q3518" s="203"/>
      <c r="R3518" s="183"/>
      <c r="S3518" s="184" t="n">
        <f aca="false">'Piano Finanziario Annuale'!$F$6</f>
        <v>0</v>
      </c>
      <c r="T3518" s="185" t="n">
        <v>0</v>
      </c>
      <c r="U3518" s="186"/>
      <c r="V3518" s="187" t="n">
        <f aca="false">(T3518*U3518)</f>
        <v>0</v>
      </c>
      <c r="W3518" s="185" t="n">
        <v>0</v>
      </c>
      <c r="X3518" s="185" t="n">
        <f aca="false">IF(OR(S3518="sì",S3518="forfettario 190"),SUM(T3518+W3518),SUM(T3518+V3518+W3518))</f>
        <v>0</v>
      </c>
      <c r="Y3518" s="205"/>
      <c r="Z3518" s="205"/>
      <c r="AA3518" s="206"/>
      <c r="AB3518" s="189" t="n">
        <f aca="false">IF(AA3518="SI",X3518,0)</f>
        <v>0</v>
      </c>
      <c r="AC3518" s="207"/>
      <c r="AD3518" s="207"/>
      <c r="AE3518" s="207"/>
      <c r="AF3518" s="207"/>
      <c r="AG3518" s="207"/>
      <c r="AH3518" s="208"/>
    </row>
    <row r="3519" customFormat="false" ht="13.5" hidden="false" customHeight="true" outlineLevel="0" collapsed="false">
      <c r="A3519" s="22" t="n">
        <v>3518</v>
      </c>
      <c r="B3519" s="180"/>
      <c r="C3519" s="22"/>
      <c r="D3519" s="22"/>
      <c r="E3519" s="22"/>
      <c r="F3519" s="22"/>
      <c r="G3519" s="22"/>
      <c r="H3519" s="183"/>
      <c r="I3519" s="183"/>
      <c r="J3519" s="22"/>
      <c r="K3519" s="191" t="e">
        <f aca="false">VLOOKUP('Altri Costi'!J3519,Legenda!$D$1:$F$258,2)</f>
        <v>#N/A</v>
      </c>
      <c r="L3519" s="22"/>
      <c r="M3519" s="22"/>
      <c r="N3519" s="203"/>
      <c r="O3519" s="183"/>
      <c r="P3519" s="22"/>
      <c r="Q3519" s="203"/>
      <c r="R3519" s="183"/>
      <c r="S3519" s="184" t="n">
        <f aca="false">'Piano Finanziario Annuale'!$F$6</f>
        <v>0</v>
      </c>
      <c r="T3519" s="185" t="n">
        <v>0</v>
      </c>
      <c r="U3519" s="186"/>
      <c r="V3519" s="187" t="n">
        <f aca="false">(T3519*U3519)</f>
        <v>0</v>
      </c>
      <c r="W3519" s="185" t="n">
        <v>0</v>
      </c>
      <c r="X3519" s="185" t="n">
        <f aca="false">IF(OR(S3519="sì",S3519="forfettario 190"),SUM(T3519+W3519),SUM(T3519+V3519+W3519))</f>
        <v>0</v>
      </c>
      <c r="Y3519" s="205"/>
      <c r="Z3519" s="205"/>
      <c r="AA3519" s="206"/>
      <c r="AB3519" s="189" t="n">
        <f aca="false">IF(AA3519="SI",X3519,0)</f>
        <v>0</v>
      </c>
      <c r="AC3519" s="207"/>
      <c r="AD3519" s="207"/>
      <c r="AE3519" s="207"/>
      <c r="AF3519" s="207"/>
      <c r="AG3519" s="207"/>
      <c r="AH3519" s="208"/>
    </row>
    <row r="3520" customFormat="false" ht="13.5" hidden="false" customHeight="true" outlineLevel="0" collapsed="false">
      <c r="A3520" s="22" t="n">
        <v>3519</v>
      </c>
      <c r="B3520" s="180"/>
      <c r="C3520" s="22"/>
      <c r="D3520" s="22"/>
      <c r="E3520" s="22"/>
      <c r="F3520" s="22"/>
      <c r="G3520" s="22"/>
      <c r="H3520" s="183"/>
      <c r="I3520" s="183"/>
      <c r="J3520" s="22"/>
      <c r="K3520" s="191" t="e">
        <f aca="false">VLOOKUP('Altri Costi'!J3520,Legenda!$D$1:$F$258,2)</f>
        <v>#N/A</v>
      </c>
      <c r="L3520" s="22"/>
      <c r="M3520" s="22"/>
      <c r="N3520" s="203"/>
      <c r="O3520" s="183"/>
      <c r="P3520" s="22"/>
      <c r="Q3520" s="203"/>
      <c r="R3520" s="183"/>
      <c r="S3520" s="184" t="n">
        <f aca="false">'Piano Finanziario Annuale'!$F$6</f>
        <v>0</v>
      </c>
      <c r="T3520" s="185" t="n">
        <v>0</v>
      </c>
      <c r="U3520" s="186"/>
      <c r="V3520" s="187" t="n">
        <f aca="false">(T3520*U3520)</f>
        <v>0</v>
      </c>
      <c r="W3520" s="185" t="n">
        <v>0</v>
      </c>
      <c r="X3520" s="185" t="n">
        <f aca="false">IF(OR(S3520="sì",S3520="forfettario 190"),SUM(T3520+W3520),SUM(T3520+V3520+W3520))</f>
        <v>0</v>
      </c>
      <c r="Y3520" s="205"/>
      <c r="Z3520" s="205"/>
      <c r="AA3520" s="206"/>
      <c r="AB3520" s="189" t="n">
        <f aca="false">IF(AA3520="SI",X3520,0)</f>
        <v>0</v>
      </c>
      <c r="AC3520" s="207"/>
      <c r="AD3520" s="207"/>
      <c r="AE3520" s="207"/>
      <c r="AF3520" s="207"/>
      <c r="AG3520" s="207"/>
      <c r="AH3520" s="208"/>
    </row>
    <row r="3521" customFormat="false" ht="13.5" hidden="false" customHeight="true" outlineLevel="0" collapsed="false">
      <c r="A3521" s="22" t="n">
        <v>3520</v>
      </c>
      <c r="B3521" s="180"/>
      <c r="C3521" s="22"/>
      <c r="D3521" s="22"/>
      <c r="E3521" s="22"/>
      <c r="F3521" s="22"/>
      <c r="G3521" s="22"/>
      <c r="H3521" s="183"/>
      <c r="I3521" s="183"/>
      <c r="J3521" s="22"/>
      <c r="K3521" s="191" t="e">
        <f aca="false">VLOOKUP('Altri Costi'!J3521,Legenda!$D$1:$F$258,2)</f>
        <v>#N/A</v>
      </c>
      <c r="L3521" s="22"/>
      <c r="M3521" s="22"/>
      <c r="N3521" s="203"/>
      <c r="O3521" s="183"/>
      <c r="P3521" s="22"/>
      <c r="Q3521" s="203"/>
      <c r="R3521" s="183"/>
      <c r="S3521" s="184" t="n">
        <f aca="false">'Piano Finanziario Annuale'!$F$6</f>
        <v>0</v>
      </c>
      <c r="T3521" s="185" t="n">
        <v>0</v>
      </c>
      <c r="U3521" s="186"/>
      <c r="V3521" s="187" t="n">
        <f aca="false">(T3521*U3521)</f>
        <v>0</v>
      </c>
      <c r="W3521" s="185" t="n">
        <v>0</v>
      </c>
      <c r="X3521" s="185" t="n">
        <f aca="false">IF(OR(S3521="sì",S3521="forfettario 190"),SUM(T3521+W3521),SUM(T3521+V3521+W3521))</f>
        <v>0</v>
      </c>
      <c r="Y3521" s="205"/>
      <c r="Z3521" s="205"/>
      <c r="AA3521" s="206"/>
      <c r="AB3521" s="189" t="n">
        <f aca="false">IF(AA3521="SI",X3521,0)</f>
        <v>0</v>
      </c>
      <c r="AC3521" s="207"/>
      <c r="AD3521" s="207"/>
      <c r="AE3521" s="207"/>
      <c r="AF3521" s="207"/>
      <c r="AG3521" s="207"/>
      <c r="AH3521" s="208"/>
    </row>
    <row r="3522" customFormat="false" ht="13.5" hidden="false" customHeight="true" outlineLevel="0" collapsed="false">
      <c r="A3522" s="22" t="n">
        <v>3521</v>
      </c>
      <c r="B3522" s="180"/>
      <c r="C3522" s="22"/>
      <c r="D3522" s="22"/>
      <c r="E3522" s="22"/>
      <c r="F3522" s="22"/>
      <c r="G3522" s="22"/>
      <c r="H3522" s="183"/>
      <c r="I3522" s="183"/>
      <c r="J3522" s="22"/>
      <c r="K3522" s="191" t="e">
        <f aca="false">VLOOKUP('Altri Costi'!J3522,Legenda!$D$1:$F$258,2)</f>
        <v>#N/A</v>
      </c>
      <c r="L3522" s="22"/>
      <c r="M3522" s="22"/>
      <c r="N3522" s="203"/>
      <c r="O3522" s="183"/>
      <c r="P3522" s="22"/>
      <c r="Q3522" s="203"/>
      <c r="R3522" s="183"/>
      <c r="S3522" s="184" t="n">
        <f aca="false">'Piano Finanziario Annuale'!$F$6</f>
        <v>0</v>
      </c>
      <c r="T3522" s="185" t="n">
        <v>0</v>
      </c>
      <c r="U3522" s="186"/>
      <c r="V3522" s="187" t="n">
        <f aca="false">(T3522*U3522)</f>
        <v>0</v>
      </c>
      <c r="W3522" s="185" t="n">
        <v>0</v>
      </c>
      <c r="X3522" s="185" t="n">
        <f aca="false">IF(OR(S3522="sì",S3522="forfettario 190"),SUM(T3522+W3522),SUM(T3522+V3522+W3522))</f>
        <v>0</v>
      </c>
      <c r="Y3522" s="205"/>
      <c r="Z3522" s="205"/>
      <c r="AA3522" s="206"/>
      <c r="AB3522" s="189" t="n">
        <f aca="false">IF(AA3522="SI",X3522,0)</f>
        <v>0</v>
      </c>
      <c r="AC3522" s="207"/>
      <c r="AD3522" s="207"/>
      <c r="AE3522" s="207"/>
      <c r="AF3522" s="207"/>
      <c r="AG3522" s="207"/>
      <c r="AH3522" s="208"/>
    </row>
    <row r="3523" customFormat="false" ht="13.5" hidden="false" customHeight="true" outlineLevel="0" collapsed="false">
      <c r="A3523" s="22" t="n">
        <v>3522</v>
      </c>
      <c r="B3523" s="180"/>
      <c r="C3523" s="22"/>
      <c r="D3523" s="22"/>
      <c r="E3523" s="22"/>
      <c r="F3523" s="22"/>
      <c r="G3523" s="22"/>
      <c r="H3523" s="183"/>
      <c r="I3523" s="183"/>
      <c r="J3523" s="22"/>
      <c r="K3523" s="191" t="e">
        <f aca="false">VLOOKUP('Altri Costi'!J3523,Legenda!$D$1:$F$258,2)</f>
        <v>#N/A</v>
      </c>
      <c r="L3523" s="22"/>
      <c r="M3523" s="22"/>
      <c r="N3523" s="203"/>
      <c r="O3523" s="183"/>
      <c r="P3523" s="22"/>
      <c r="Q3523" s="203"/>
      <c r="R3523" s="183"/>
      <c r="S3523" s="184" t="n">
        <f aca="false">'Piano Finanziario Annuale'!$F$6</f>
        <v>0</v>
      </c>
      <c r="T3523" s="185" t="n">
        <v>0</v>
      </c>
      <c r="U3523" s="186"/>
      <c r="V3523" s="187" t="n">
        <f aca="false">(T3523*U3523)</f>
        <v>0</v>
      </c>
      <c r="W3523" s="185" t="n">
        <v>0</v>
      </c>
      <c r="X3523" s="185" t="n">
        <f aca="false">IF(OR(S3523="sì",S3523="forfettario 190"),SUM(T3523+W3523),SUM(T3523+V3523+W3523))</f>
        <v>0</v>
      </c>
      <c r="Y3523" s="205"/>
      <c r="Z3523" s="205"/>
      <c r="AA3523" s="206"/>
      <c r="AB3523" s="189" t="n">
        <f aca="false">IF(AA3523="SI",X3523,0)</f>
        <v>0</v>
      </c>
      <c r="AC3523" s="207"/>
      <c r="AD3523" s="207"/>
      <c r="AE3523" s="207"/>
      <c r="AF3523" s="207"/>
      <c r="AG3523" s="207"/>
      <c r="AH3523" s="208"/>
    </row>
    <row r="3524" customFormat="false" ht="13.5" hidden="false" customHeight="true" outlineLevel="0" collapsed="false">
      <c r="A3524" s="22" t="n">
        <v>3523</v>
      </c>
      <c r="B3524" s="180"/>
      <c r="C3524" s="22"/>
      <c r="D3524" s="22"/>
      <c r="E3524" s="22"/>
      <c r="F3524" s="22"/>
      <c r="G3524" s="22"/>
      <c r="H3524" s="183"/>
      <c r="I3524" s="183"/>
      <c r="J3524" s="22"/>
      <c r="K3524" s="191" t="e">
        <f aca="false">VLOOKUP('Altri Costi'!J3524,Legenda!$D$1:$F$258,2)</f>
        <v>#N/A</v>
      </c>
      <c r="L3524" s="22"/>
      <c r="M3524" s="22"/>
      <c r="N3524" s="203"/>
      <c r="O3524" s="183"/>
      <c r="P3524" s="22"/>
      <c r="Q3524" s="203"/>
      <c r="R3524" s="183"/>
      <c r="S3524" s="184" t="n">
        <f aca="false">'Piano Finanziario Annuale'!$F$6</f>
        <v>0</v>
      </c>
      <c r="T3524" s="185" t="n">
        <v>0</v>
      </c>
      <c r="U3524" s="186"/>
      <c r="V3524" s="187" t="n">
        <f aca="false">(T3524*U3524)</f>
        <v>0</v>
      </c>
      <c r="W3524" s="185" t="n">
        <v>0</v>
      </c>
      <c r="X3524" s="185" t="n">
        <f aca="false">IF(OR(S3524="sì",S3524="forfettario 190"),SUM(T3524+W3524),SUM(T3524+V3524+W3524))</f>
        <v>0</v>
      </c>
      <c r="Y3524" s="205"/>
      <c r="Z3524" s="205"/>
      <c r="AA3524" s="206"/>
      <c r="AB3524" s="189" t="n">
        <f aca="false">IF(AA3524="SI",X3524,0)</f>
        <v>0</v>
      </c>
      <c r="AC3524" s="207"/>
      <c r="AD3524" s="207"/>
      <c r="AE3524" s="207"/>
      <c r="AF3524" s="207"/>
      <c r="AG3524" s="207"/>
      <c r="AH3524" s="208"/>
    </row>
    <row r="3525" customFormat="false" ht="13.5" hidden="false" customHeight="true" outlineLevel="0" collapsed="false">
      <c r="A3525" s="22" t="n">
        <v>3524</v>
      </c>
      <c r="B3525" s="180"/>
      <c r="C3525" s="22"/>
      <c r="D3525" s="22"/>
      <c r="E3525" s="22"/>
      <c r="F3525" s="22"/>
      <c r="G3525" s="22"/>
      <c r="H3525" s="183"/>
      <c r="I3525" s="183"/>
      <c r="J3525" s="22"/>
      <c r="K3525" s="191" t="e">
        <f aca="false">VLOOKUP('Altri Costi'!J3525,Legenda!$D$1:$F$258,2)</f>
        <v>#N/A</v>
      </c>
      <c r="L3525" s="22"/>
      <c r="M3525" s="22"/>
      <c r="N3525" s="203"/>
      <c r="O3525" s="183"/>
      <c r="P3525" s="22"/>
      <c r="Q3525" s="203"/>
      <c r="R3525" s="183"/>
      <c r="S3525" s="184" t="n">
        <f aca="false">'Piano Finanziario Annuale'!$F$6</f>
        <v>0</v>
      </c>
      <c r="T3525" s="185" t="n">
        <v>0</v>
      </c>
      <c r="U3525" s="186"/>
      <c r="V3525" s="187" t="n">
        <f aca="false">(T3525*U3525)</f>
        <v>0</v>
      </c>
      <c r="W3525" s="185" t="n">
        <v>0</v>
      </c>
      <c r="X3525" s="185" t="n">
        <f aca="false">IF(OR(S3525="sì",S3525="forfettario 190"),SUM(T3525+W3525),SUM(T3525+V3525+W3525))</f>
        <v>0</v>
      </c>
      <c r="Y3525" s="205"/>
      <c r="Z3525" s="205"/>
      <c r="AA3525" s="206"/>
      <c r="AB3525" s="189" t="n">
        <f aca="false">IF(AA3525="SI",X3525,0)</f>
        <v>0</v>
      </c>
      <c r="AC3525" s="207"/>
      <c r="AD3525" s="207"/>
      <c r="AE3525" s="207"/>
      <c r="AF3525" s="207"/>
      <c r="AG3525" s="207"/>
      <c r="AH3525" s="208"/>
    </row>
    <row r="3526" customFormat="false" ht="13.5" hidden="false" customHeight="true" outlineLevel="0" collapsed="false">
      <c r="A3526" s="22" t="n">
        <v>3525</v>
      </c>
      <c r="B3526" s="180"/>
      <c r="C3526" s="22"/>
      <c r="D3526" s="22"/>
      <c r="E3526" s="22"/>
      <c r="F3526" s="22"/>
      <c r="G3526" s="22"/>
      <c r="H3526" s="183"/>
      <c r="I3526" s="183"/>
      <c r="J3526" s="22"/>
      <c r="K3526" s="191" t="e">
        <f aca="false">VLOOKUP('Altri Costi'!J3526,Legenda!$D$1:$F$258,2)</f>
        <v>#N/A</v>
      </c>
      <c r="L3526" s="22"/>
      <c r="M3526" s="22"/>
      <c r="N3526" s="203"/>
      <c r="O3526" s="183"/>
      <c r="P3526" s="22"/>
      <c r="Q3526" s="203"/>
      <c r="R3526" s="183"/>
      <c r="S3526" s="184" t="n">
        <f aca="false">'Piano Finanziario Annuale'!$F$6</f>
        <v>0</v>
      </c>
      <c r="T3526" s="185" t="n">
        <v>0</v>
      </c>
      <c r="U3526" s="186"/>
      <c r="V3526" s="187" t="n">
        <f aca="false">(T3526*U3526)</f>
        <v>0</v>
      </c>
      <c r="W3526" s="185" t="n">
        <v>0</v>
      </c>
      <c r="X3526" s="185" t="n">
        <f aca="false">IF(OR(S3526="sì",S3526="forfettario 190"),SUM(T3526+W3526),SUM(T3526+V3526+W3526))</f>
        <v>0</v>
      </c>
      <c r="Y3526" s="205"/>
      <c r="Z3526" s="205"/>
      <c r="AA3526" s="206"/>
      <c r="AB3526" s="189" t="n">
        <f aca="false">IF(AA3526="SI",X3526,0)</f>
        <v>0</v>
      </c>
      <c r="AC3526" s="207"/>
      <c r="AD3526" s="207"/>
      <c r="AE3526" s="207"/>
      <c r="AF3526" s="207"/>
      <c r="AG3526" s="207"/>
      <c r="AH3526" s="208"/>
    </row>
    <row r="3527" customFormat="false" ht="13.5" hidden="false" customHeight="true" outlineLevel="0" collapsed="false">
      <c r="A3527" s="22" t="n">
        <v>3526</v>
      </c>
      <c r="B3527" s="180"/>
      <c r="C3527" s="22"/>
      <c r="D3527" s="22"/>
      <c r="E3527" s="22"/>
      <c r="F3527" s="22"/>
      <c r="G3527" s="22"/>
      <c r="H3527" s="183"/>
      <c r="I3527" s="183"/>
      <c r="J3527" s="22"/>
      <c r="K3527" s="191" t="e">
        <f aca="false">VLOOKUP('Altri Costi'!J3527,Legenda!$D$1:$F$258,2)</f>
        <v>#N/A</v>
      </c>
      <c r="L3527" s="22"/>
      <c r="M3527" s="22"/>
      <c r="N3527" s="203"/>
      <c r="O3527" s="183"/>
      <c r="P3527" s="22"/>
      <c r="Q3527" s="203"/>
      <c r="R3527" s="183"/>
      <c r="S3527" s="184" t="n">
        <f aca="false">'Piano Finanziario Annuale'!$F$6</f>
        <v>0</v>
      </c>
      <c r="T3527" s="185" t="n">
        <v>0</v>
      </c>
      <c r="U3527" s="186"/>
      <c r="V3527" s="187" t="n">
        <f aca="false">(T3527*U3527)</f>
        <v>0</v>
      </c>
      <c r="W3527" s="185" t="n">
        <v>0</v>
      </c>
      <c r="X3527" s="185" t="n">
        <f aca="false">IF(OR(S3527="sì",S3527="forfettario 190"),SUM(T3527+W3527),SUM(T3527+V3527+W3527))</f>
        <v>0</v>
      </c>
      <c r="Y3527" s="205"/>
      <c r="Z3527" s="205"/>
      <c r="AA3527" s="206"/>
      <c r="AB3527" s="189" t="n">
        <f aca="false">IF(AA3527="SI",X3527,0)</f>
        <v>0</v>
      </c>
      <c r="AC3527" s="207"/>
      <c r="AD3527" s="207"/>
      <c r="AE3527" s="207"/>
      <c r="AF3527" s="207"/>
      <c r="AG3527" s="207"/>
      <c r="AH3527" s="208"/>
    </row>
    <row r="3528" customFormat="false" ht="13.5" hidden="false" customHeight="true" outlineLevel="0" collapsed="false">
      <c r="A3528" s="22" t="n">
        <v>3527</v>
      </c>
      <c r="B3528" s="180"/>
      <c r="C3528" s="22"/>
      <c r="D3528" s="22"/>
      <c r="E3528" s="22"/>
      <c r="F3528" s="22"/>
      <c r="G3528" s="22"/>
      <c r="H3528" s="183"/>
      <c r="I3528" s="183"/>
      <c r="J3528" s="22"/>
      <c r="K3528" s="191" t="e">
        <f aca="false">VLOOKUP('Altri Costi'!J3528,Legenda!$D$1:$F$258,2)</f>
        <v>#N/A</v>
      </c>
      <c r="L3528" s="22"/>
      <c r="M3528" s="22"/>
      <c r="N3528" s="203"/>
      <c r="O3528" s="183"/>
      <c r="P3528" s="22"/>
      <c r="Q3528" s="203"/>
      <c r="R3528" s="183"/>
      <c r="S3528" s="184" t="n">
        <f aca="false">'Piano Finanziario Annuale'!$F$6</f>
        <v>0</v>
      </c>
      <c r="T3528" s="185" t="n">
        <v>0</v>
      </c>
      <c r="U3528" s="186"/>
      <c r="V3528" s="187" t="n">
        <f aca="false">(T3528*U3528)</f>
        <v>0</v>
      </c>
      <c r="W3528" s="185" t="n">
        <v>0</v>
      </c>
      <c r="X3528" s="185" t="n">
        <f aca="false">IF(OR(S3528="sì",S3528="forfettario 190"),SUM(T3528+W3528),SUM(T3528+V3528+W3528))</f>
        <v>0</v>
      </c>
      <c r="Y3528" s="205"/>
      <c r="Z3528" s="205"/>
      <c r="AA3528" s="206"/>
      <c r="AB3528" s="189" t="n">
        <f aca="false">IF(AA3528="SI",X3528,0)</f>
        <v>0</v>
      </c>
      <c r="AC3528" s="207"/>
      <c r="AD3528" s="207"/>
      <c r="AE3528" s="207"/>
      <c r="AF3528" s="207"/>
      <c r="AG3528" s="207"/>
      <c r="AH3528" s="208"/>
    </row>
    <row r="3529" customFormat="false" ht="13.5" hidden="false" customHeight="true" outlineLevel="0" collapsed="false">
      <c r="A3529" s="22" t="n">
        <v>3528</v>
      </c>
      <c r="B3529" s="180"/>
      <c r="C3529" s="22"/>
      <c r="D3529" s="22"/>
      <c r="E3529" s="22"/>
      <c r="F3529" s="22"/>
      <c r="G3529" s="22"/>
      <c r="H3529" s="183"/>
      <c r="I3529" s="183"/>
      <c r="J3529" s="22"/>
      <c r="K3529" s="191" t="e">
        <f aca="false">VLOOKUP('Altri Costi'!J3529,Legenda!$D$1:$F$258,2)</f>
        <v>#N/A</v>
      </c>
      <c r="L3529" s="22"/>
      <c r="M3529" s="22"/>
      <c r="N3529" s="203"/>
      <c r="O3529" s="183"/>
      <c r="P3529" s="22"/>
      <c r="Q3529" s="203"/>
      <c r="R3529" s="183"/>
      <c r="S3529" s="184" t="n">
        <f aca="false">'Piano Finanziario Annuale'!$F$6</f>
        <v>0</v>
      </c>
      <c r="T3529" s="185" t="n">
        <v>0</v>
      </c>
      <c r="U3529" s="186"/>
      <c r="V3529" s="187" t="n">
        <f aca="false">(T3529*U3529)</f>
        <v>0</v>
      </c>
      <c r="W3529" s="185" t="n">
        <v>0</v>
      </c>
      <c r="X3529" s="185" t="n">
        <f aca="false">IF(OR(S3529="sì",S3529="forfettario 190"),SUM(T3529+W3529),SUM(T3529+V3529+W3529))</f>
        <v>0</v>
      </c>
      <c r="Y3529" s="205"/>
      <c r="Z3529" s="205"/>
      <c r="AA3529" s="206"/>
      <c r="AB3529" s="189" t="n">
        <f aca="false">IF(AA3529="SI",X3529,0)</f>
        <v>0</v>
      </c>
      <c r="AC3529" s="207"/>
      <c r="AD3529" s="207"/>
      <c r="AE3529" s="207"/>
      <c r="AF3529" s="207"/>
      <c r="AG3529" s="207"/>
      <c r="AH3529" s="208"/>
    </row>
    <row r="3530" customFormat="false" ht="13.5" hidden="false" customHeight="true" outlineLevel="0" collapsed="false">
      <c r="A3530" s="22" t="n">
        <v>3529</v>
      </c>
      <c r="B3530" s="180"/>
      <c r="C3530" s="22"/>
      <c r="D3530" s="22"/>
      <c r="E3530" s="22"/>
      <c r="F3530" s="22"/>
      <c r="G3530" s="22"/>
      <c r="H3530" s="183"/>
      <c r="I3530" s="183"/>
      <c r="J3530" s="22"/>
      <c r="K3530" s="191" t="e">
        <f aca="false">VLOOKUP('Altri Costi'!J3530,Legenda!$D$1:$F$258,2)</f>
        <v>#N/A</v>
      </c>
      <c r="L3530" s="22"/>
      <c r="M3530" s="22"/>
      <c r="N3530" s="203"/>
      <c r="O3530" s="183"/>
      <c r="P3530" s="22"/>
      <c r="Q3530" s="203"/>
      <c r="R3530" s="183"/>
      <c r="S3530" s="184" t="n">
        <f aca="false">'Piano Finanziario Annuale'!$F$6</f>
        <v>0</v>
      </c>
      <c r="T3530" s="185" t="n">
        <v>0</v>
      </c>
      <c r="U3530" s="186"/>
      <c r="V3530" s="187" t="n">
        <f aca="false">(T3530*U3530)</f>
        <v>0</v>
      </c>
      <c r="W3530" s="185" t="n">
        <v>0</v>
      </c>
      <c r="X3530" s="185" t="n">
        <f aca="false">IF(OR(S3530="sì",S3530="forfettario 190"),SUM(T3530+W3530),SUM(T3530+V3530+W3530))</f>
        <v>0</v>
      </c>
      <c r="Y3530" s="205"/>
      <c r="Z3530" s="205"/>
      <c r="AA3530" s="206"/>
      <c r="AB3530" s="189" t="n">
        <f aca="false">IF(AA3530="SI",X3530,0)</f>
        <v>0</v>
      </c>
      <c r="AC3530" s="207"/>
      <c r="AD3530" s="207"/>
      <c r="AE3530" s="207"/>
      <c r="AF3530" s="207"/>
      <c r="AG3530" s="207"/>
      <c r="AH3530" s="208"/>
    </row>
    <row r="3531" customFormat="false" ht="13.5" hidden="false" customHeight="true" outlineLevel="0" collapsed="false">
      <c r="A3531" s="22" t="n">
        <v>3530</v>
      </c>
      <c r="B3531" s="180"/>
      <c r="C3531" s="22"/>
      <c r="D3531" s="22"/>
      <c r="E3531" s="22"/>
      <c r="F3531" s="22"/>
      <c r="G3531" s="22"/>
      <c r="H3531" s="183"/>
      <c r="I3531" s="183"/>
      <c r="J3531" s="22"/>
      <c r="K3531" s="191" t="e">
        <f aca="false">VLOOKUP('Altri Costi'!J3531,Legenda!$D$1:$F$258,2)</f>
        <v>#N/A</v>
      </c>
      <c r="L3531" s="22"/>
      <c r="M3531" s="22"/>
      <c r="N3531" s="203"/>
      <c r="O3531" s="183"/>
      <c r="P3531" s="22"/>
      <c r="Q3531" s="203"/>
      <c r="R3531" s="183"/>
      <c r="S3531" s="184" t="n">
        <f aca="false">'Piano Finanziario Annuale'!$F$6</f>
        <v>0</v>
      </c>
      <c r="T3531" s="185" t="n">
        <v>0</v>
      </c>
      <c r="U3531" s="186"/>
      <c r="V3531" s="187" t="n">
        <f aca="false">(T3531*U3531)</f>
        <v>0</v>
      </c>
      <c r="W3531" s="185" t="n">
        <v>0</v>
      </c>
      <c r="X3531" s="185" t="n">
        <f aca="false">IF(OR(S3531="sì",S3531="forfettario 190"),SUM(T3531+W3531),SUM(T3531+V3531+W3531))</f>
        <v>0</v>
      </c>
      <c r="Y3531" s="205"/>
      <c r="Z3531" s="205"/>
      <c r="AA3531" s="206"/>
      <c r="AB3531" s="189" t="n">
        <f aca="false">IF(AA3531="SI",X3531,0)</f>
        <v>0</v>
      </c>
      <c r="AC3531" s="207"/>
      <c r="AD3531" s="207"/>
      <c r="AE3531" s="207"/>
      <c r="AF3531" s="207"/>
      <c r="AG3531" s="207"/>
      <c r="AH3531" s="208"/>
    </row>
    <row r="3532" customFormat="false" ht="13.5" hidden="false" customHeight="true" outlineLevel="0" collapsed="false">
      <c r="A3532" s="22" t="n">
        <v>3531</v>
      </c>
      <c r="B3532" s="180"/>
      <c r="C3532" s="22"/>
      <c r="D3532" s="22"/>
      <c r="E3532" s="22"/>
      <c r="F3532" s="22"/>
      <c r="G3532" s="22"/>
      <c r="H3532" s="183"/>
      <c r="I3532" s="183"/>
      <c r="J3532" s="22"/>
      <c r="K3532" s="191" t="e">
        <f aca="false">VLOOKUP('Altri Costi'!J3532,Legenda!$D$1:$F$258,2)</f>
        <v>#N/A</v>
      </c>
      <c r="L3532" s="22"/>
      <c r="M3532" s="22"/>
      <c r="N3532" s="203"/>
      <c r="O3532" s="183"/>
      <c r="P3532" s="22"/>
      <c r="Q3532" s="203"/>
      <c r="R3532" s="183"/>
      <c r="S3532" s="184" t="n">
        <f aca="false">'Piano Finanziario Annuale'!$F$6</f>
        <v>0</v>
      </c>
      <c r="T3532" s="185" t="n">
        <v>0</v>
      </c>
      <c r="U3532" s="186"/>
      <c r="V3532" s="187" t="n">
        <f aca="false">(T3532*U3532)</f>
        <v>0</v>
      </c>
      <c r="W3532" s="185" t="n">
        <v>0</v>
      </c>
      <c r="X3532" s="185" t="n">
        <f aca="false">IF(OR(S3532="sì",S3532="forfettario 190"),SUM(T3532+W3532),SUM(T3532+V3532+W3532))</f>
        <v>0</v>
      </c>
      <c r="Y3532" s="205"/>
      <c r="Z3532" s="205"/>
      <c r="AA3532" s="206"/>
      <c r="AB3532" s="189" t="n">
        <f aca="false">IF(AA3532="SI",X3532,0)</f>
        <v>0</v>
      </c>
      <c r="AC3532" s="207"/>
      <c r="AD3532" s="207"/>
      <c r="AE3532" s="207"/>
      <c r="AF3532" s="207"/>
      <c r="AG3532" s="207"/>
      <c r="AH3532" s="208"/>
    </row>
    <row r="3533" customFormat="false" ht="13.5" hidden="false" customHeight="true" outlineLevel="0" collapsed="false">
      <c r="A3533" s="22" t="n">
        <v>3532</v>
      </c>
      <c r="B3533" s="180"/>
      <c r="C3533" s="22"/>
      <c r="D3533" s="22"/>
      <c r="E3533" s="22"/>
      <c r="F3533" s="22"/>
      <c r="G3533" s="22"/>
      <c r="H3533" s="183"/>
      <c r="I3533" s="183"/>
      <c r="J3533" s="22"/>
      <c r="K3533" s="191" t="e">
        <f aca="false">VLOOKUP('Altri Costi'!J3533,Legenda!$D$1:$F$258,2)</f>
        <v>#N/A</v>
      </c>
      <c r="L3533" s="22"/>
      <c r="M3533" s="22"/>
      <c r="N3533" s="203"/>
      <c r="O3533" s="183"/>
      <c r="P3533" s="22"/>
      <c r="Q3533" s="203"/>
      <c r="R3533" s="183"/>
      <c r="S3533" s="184" t="n">
        <f aca="false">'Piano Finanziario Annuale'!$F$6</f>
        <v>0</v>
      </c>
      <c r="T3533" s="185" t="n">
        <v>0</v>
      </c>
      <c r="U3533" s="186"/>
      <c r="V3533" s="187" t="n">
        <f aca="false">(T3533*U3533)</f>
        <v>0</v>
      </c>
      <c r="W3533" s="185" t="n">
        <v>0</v>
      </c>
      <c r="X3533" s="185" t="n">
        <f aca="false">IF(OR(S3533="sì",S3533="forfettario 190"),SUM(T3533+W3533),SUM(T3533+V3533+W3533))</f>
        <v>0</v>
      </c>
      <c r="Y3533" s="205"/>
      <c r="Z3533" s="205"/>
      <c r="AA3533" s="206"/>
      <c r="AB3533" s="189" t="n">
        <f aca="false">IF(AA3533="SI",X3533,0)</f>
        <v>0</v>
      </c>
      <c r="AC3533" s="207"/>
      <c r="AD3533" s="207"/>
      <c r="AE3533" s="207"/>
      <c r="AF3533" s="207"/>
      <c r="AG3533" s="207"/>
      <c r="AH3533" s="208"/>
    </row>
    <row r="3534" customFormat="false" ht="13.5" hidden="false" customHeight="true" outlineLevel="0" collapsed="false">
      <c r="A3534" s="22" t="n">
        <v>3533</v>
      </c>
      <c r="B3534" s="180"/>
      <c r="C3534" s="22"/>
      <c r="D3534" s="22"/>
      <c r="E3534" s="22"/>
      <c r="F3534" s="22"/>
      <c r="G3534" s="22"/>
      <c r="H3534" s="183"/>
      <c r="I3534" s="183"/>
      <c r="J3534" s="22"/>
      <c r="K3534" s="191" t="e">
        <f aca="false">VLOOKUP('Altri Costi'!J3534,Legenda!$D$1:$F$258,2)</f>
        <v>#N/A</v>
      </c>
      <c r="L3534" s="22"/>
      <c r="M3534" s="22"/>
      <c r="N3534" s="203"/>
      <c r="O3534" s="183"/>
      <c r="P3534" s="22"/>
      <c r="Q3534" s="203"/>
      <c r="R3534" s="183"/>
      <c r="S3534" s="184" t="n">
        <f aca="false">'Piano Finanziario Annuale'!$F$6</f>
        <v>0</v>
      </c>
      <c r="T3534" s="185" t="n">
        <v>0</v>
      </c>
      <c r="U3534" s="186"/>
      <c r="V3534" s="187" t="n">
        <f aca="false">(T3534*U3534)</f>
        <v>0</v>
      </c>
      <c r="W3534" s="185" t="n">
        <v>0</v>
      </c>
      <c r="X3534" s="185" t="n">
        <f aca="false">IF(OR(S3534="sì",S3534="forfettario 190"),SUM(T3534+W3534),SUM(T3534+V3534+W3534))</f>
        <v>0</v>
      </c>
      <c r="Y3534" s="205"/>
      <c r="Z3534" s="205"/>
      <c r="AA3534" s="206"/>
      <c r="AB3534" s="189" t="n">
        <f aca="false">IF(AA3534="SI",X3534,0)</f>
        <v>0</v>
      </c>
      <c r="AC3534" s="207"/>
      <c r="AD3534" s="207"/>
      <c r="AE3534" s="207"/>
      <c r="AF3534" s="207"/>
      <c r="AG3534" s="207"/>
      <c r="AH3534" s="208"/>
    </row>
    <row r="3535" customFormat="false" ht="13.5" hidden="false" customHeight="true" outlineLevel="0" collapsed="false">
      <c r="A3535" s="22" t="n">
        <v>3534</v>
      </c>
      <c r="B3535" s="180"/>
      <c r="C3535" s="22"/>
      <c r="D3535" s="22"/>
      <c r="E3535" s="22"/>
      <c r="F3535" s="22"/>
      <c r="G3535" s="22"/>
      <c r="H3535" s="183"/>
      <c r="I3535" s="183"/>
      <c r="J3535" s="22"/>
      <c r="K3535" s="191" t="e">
        <f aca="false">VLOOKUP('Altri Costi'!J3535,Legenda!$D$1:$F$258,2)</f>
        <v>#N/A</v>
      </c>
      <c r="L3535" s="22"/>
      <c r="M3535" s="22"/>
      <c r="N3535" s="203"/>
      <c r="O3535" s="183"/>
      <c r="P3535" s="22"/>
      <c r="Q3535" s="203"/>
      <c r="R3535" s="183"/>
      <c r="S3535" s="184" t="n">
        <f aca="false">'Piano Finanziario Annuale'!$F$6</f>
        <v>0</v>
      </c>
      <c r="T3535" s="185" t="n">
        <v>0</v>
      </c>
      <c r="U3535" s="186"/>
      <c r="V3535" s="187" t="n">
        <f aca="false">(T3535*U3535)</f>
        <v>0</v>
      </c>
      <c r="W3535" s="185" t="n">
        <v>0</v>
      </c>
      <c r="X3535" s="185" t="n">
        <f aca="false">IF(OR(S3535="sì",S3535="forfettario 190"),SUM(T3535+W3535),SUM(T3535+V3535+W3535))</f>
        <v>0</v>
      </c>
      <c r="Y3535" s="205"/>
      <c r="Z3535" s="205"/>
      <c r="AA3535" s="206"/>
      <c r="AB3535" s="189" t="n">
        <f aca="false">IF(AA3535="SI",X3535,0)</f>
        <v>0</v>
      </c>
      <c r="AC3535" s="207"/>
      <c r="AD3535" s="207"/>
      <c r="AE3535" s="207"/>
      <c r="AF3535" s="207"/>
      <c r="AG3535" s="207"/>
      <c r="AH3535" s="208"/>
    </row>
    <row r="3536" customFormat="false" ht="13.5" hidden="false" customHeight="true" outlineLevel="0" collapsed="false">
      <c r="A3536" s="22" t="n">
        <v>3535</v>
      </c>
      <c r="B3536" s="180"/>
      <c r="C3536" s="22"/>
      <c r="D3536" s="22"/>
      <c r="E3536" s="22"/>
      <c r="F3536" s="22"/>
      <c r="G3536" s="22"/>
      <c r="H3536" s="183"/>
      <c r="I3536" s="183"/>
      <c r="J3536" s="22"/>
      <c r="K3536" s="191" t="e">
        <f aca="false">VLOOKUP('Altri Costi'!J3536,Legenda!$D$1:$F$258,2)</f>
        <v>#N/A</v>
      </c>
      <c r="L3536" s="22"/>
      <c r="M3536" s="22"/>
      <c r="N3536" s="203"/>
      <c r="O3536" s="183"/>
      <c r="P3536" s="22"/>
      <c r="Q3536" s="203"/>
      <c r="R3536" s="183"/>
      <c r="S3536" s="184" t="n">
        <f aca="false">'Piano Finanziario Annuale'!$F$6</f>
        <v>0</v>
      </c>
      <c r="T3536" s="185" t="n">
        <v>0</v>
      </c>
      <c r="U3536" s="186"/>
      <c r="V3536" s="187" t="n">
        <f aca="false">(T3536*U3536)</f>
        <v>0</v>
      </c>
      <c r="W3536" s="185" t="n">
        <v>0</v>
      </c>
      <c r="X3536" s="185" t="n">
        <f aca="false">IF(OR(S3536="sì",S3536="forfettario 190"),SUM(T3536+W3536),SUM(T3536+V3536+W3536))</f>
        <v>0</v>
      </c>
      <c r="Y3536" s="205"/>
      <c r="Z3536" s="205"/>
      <c r="AA3536" s="206"/>
      <c r="AB3536" s="189" t="n">
        <f aca="false">IF(AA3536="SI",X3536,0)</f>
        <v>0</v>
      </c>
      <c r="AC3536" s="207"/>
      <c r="AD3536" s="207"/>
      <c r="AE3536" s="207"/>
      <c r="AF3536" s="207"/>
      <c r="AG3536" s="207"/>
      <c r="AH3536" s="208"/>
    </row>
    <row r="3537" customFormat="false" ht="13.5" hidden="false" customHeight="true" outlineLevel="0" collapsed="false">
      <c r="A3537" s="22" t="n">
        <v>3536</v>
      </c>
      <c r="B3537" s="180"/>
      <c r="C3537" s="22"/>
      <c r="D3537" s="22"/>
      <c r="E3537" s="22"/>
      <c r="F3537" s="22"/>
      <c r="G3537" s="22"/>
      <c r="H3537" s="183"/>
      <c r="I3537" s="183"/>
      <c r="J3537" s="22"/>
      <c r="K3537" s="191" t="e">
        <f aca="false">VLOOKUP('Altri Costi'!J3537,Legenda!$D$1:$F$258,2)</f>
        <v>#N/A</v>
      </c>
      <c r="L3537" s="22"/>
      <c r="M3537" s="22"/>
      <c r="N3537" s="203"/>
      <c r="O3537" s="183"/>
      <c r="P3537" s="22"/>
      <c r="Q3537" s="203"/>
      <c r="R3537" s="183"/>
      <c r="S3537" s="184" t="n">
        <f aca="false">'Piano Finanziario Annuale'!$F$6</f>
        <v>0</v>
      </c>
      <c r="T3537" s="185" t="n">
        <v>0</v>
      </c>
      <c r="U3537" s="186"/>
      <c r="V3537" s="187" t="n">
        <f aca="false">(T3537*U3537)</f>
        <v>0</v>
      </c>
      <c r="W3537" s="185" t="n">
        <v>0</v>
      </c>
      <c r="X3537" s="185" t="n">
        <f aca="false">IF(OR(S3537="sì",S3537="forfettario 190"),SUM(T3537+W3537),SUM(T3537+V3537+W3537))</f>
        <v>0</v>
      </c>
      <c r="Y3537" s="205"/>
      <c r="Z3537" s="205"/>
      <c r="AA3537" s="206"/>
      <c r="AB3537" s="189" t="n">
        <f aca="false">IF(AA3537="SI",X3537,0)</f>
        <v>0</v>
      </c>
      <c r="AC3537" s="207"/>
      <c r="AD3537" s="207"/>
      <c r="AE3537" s="207"/>
      <c r="AF3537" s="207"/>
      <c r="AG3537" s="207"/>
      <c r="AH3537" s="208"/>
    </row>
    <row r="3538" customFormat="false" ht="13.5" hidden="false" customHeight="true" outlineLevel="0" collapsed="false">
      <c r="A3538" s="22" t="n">
        <v>3537</v>
      </c>
      <c r="B3538" s="180"/>
      <c r="C3538" s="22"/>
      <c r="D3538" s="22"/>
      <c r="E3538" s="22"/>
      <c r="F3538" s="22"/>
      <c r="G3538" s="22"/>
      <c r="H3538" s="183"/>
      <c r="I3538" s="183"/>
      <c r="J3538" s="22"/>
      <c r="K3538" s="191" t="e">
        <f aca="false">VLOOKUP('Altri Costi'!J3538,Legenda!$D$1:$F$258,2)</f>
        <v>#N/A</v>
      </c>
      <c r="L3538" s="22"/>
      <c r="M3538" s="22"/>
      <c r="N3538" s="203"/>
      <c r="O3538" s="183"/>
      <c r="P3538" s="22"/>
      <c r="Q3538" s="203"/>
      <c r="R3538" s="183"/>
      <c r="S3538" s="184" t="n">
        <f aca="false">'Piano Finanziario Annuale'!$F$6</f>
        <v>0</v>
      </c>
      <c r="T3538" s="185" t="n">
        <v>0</v>
      </c>
      <c r="U3538" s="186"/>
      <c r="V3538" s="187" t="n">
        <f aca="false">(T3538*U3538)</f>
        <v>0</v>
      </c>
      <c r="W3538" s="185" t="n">
        <v>0</v>
      </c>
      <c r="X3538" s="185" t="n">
        <f aca="false">IF(OR(S3538="sì",S3538="forfettario 190"),SUM(T3538+W3538),SUM(T3538+V3538+W3538))</f>
        <v>0</v>
      </c>
      <c r="Y3538" s="205"/>
      <c r="Z3538" s="205"/>
      <c r="AA3538" s="206"/>
      <c r="AB3538" s="189" t="n">
        <f aca="false">IF(AA3538="SI",X3538,0)</f>
        <v>0</v>
      </c>
      <c r="AC3538" s="207"/>
      <c r="AD3538" s="207"/>
      <c r="AE3538" s="207"/>
      <c r="AF3538" s="207"/>
      <c r="AG3538" s="207"/>
      <c r="AH3538" s="208"/>
    </row>
    <row r="3539" customFormat="false" ht="13.5" hidden="false" customHeight="true" outlineLevel="0" collapsed="false">
      <c r="A3539" s="22" t="n">
        <v>3538</v>
      </c>
      <c r="B3539" s="180"/>
      <c r="C3539" s="22"/>
      <c r="D3539" s="22"/>
      <c r="E3539" s="22"/>
      <c r="F3539" s="22"/>
      <c r="G3539" s="22"/>
      <c r="H3539" s="183"/>
      <c r="I3539" s="183"/>
      <c r="J3539" s="22"/>
      <c r="K3539" s="191" t="e">
        <f aca="false">VLOOKUP('Altri Costi'!J3539,Legenda!$D$1:$F$258,2)</f>
        <v>#N/A</v>
      </c>
      <c r="L3539" s="22"/>
      <c r="M3539" s="22"/>
      <c r="N3539" s="203"/>
      <c r="O3539" s="183"/>
      <c r="P3539" s="22"/>
      <c r="Q3539" s="203"/>
      <c r="R3539" s="183"/>
      <c r="S3539" s="184" t="n">
        <f aca="false">'Piano Finanziario Annuale'!$F$6</f>
        <v>0</v>
      </c>
      <c r="T3539" s="185" t="n">
        <v>0</v>
      </c>
      <c r="U3539" s="186"/>
      <c r="V3539" s="187" t="n">
        <f aca="false">(T3539*U3539)</f>
        <v>0</v>
      </c>
      <c r="W3539" s="185" t="n">
        <v>0</v>
      </c>
      <c r="X3539" s="185" t="n">
        <f aca="false">IF(OR(S3539="sì",S3539="forfettario 190"),SUM(T3539+W3539),SUM(T3539+V3539+W3539))</f>
        <v>0</v>
      </c>
      <c r="Y3539" s="205"/>
      <c r="Z3539" s="205"/>
      <c r="AA3539" s="206"/>
      <c r="AB3539" s="189" t="n">
        <f aca="false">IF(AA3539="SI",X3539,0)</f>
        <v>0</v>
      </c>
      <c r="AC3539" s="207"/>
      <c r="AD3539" s="207"/>
      <c r="AE3539" s="207"/>
      <c r="AF3539" s="207"/>
      <c r="AG3539" s="207"/>
      <c r="AH3539" s="208"/>
    </row>
    <row r="3540" customFormat="false" ht="13.5" hidden="false" customHeight="true" outlineLevel="0" collapsed="false">
      <c r="A3540" s="22" t="n">
        <v>3539</v>
      </c>
      <c r="B3540" s="180"/>
      <c r="C3540" s="22"/>
      <c r="D3540" s="22"/>
      <c r="E3540" s="22"/>
      <c r="F3540" s="22"/>
      <c r="G3540" s="22"/>
      <c r="H3540" s="183"/>
      <c r="I3540" s="183"/>
      <c r="J3540" s="22"/>
      <c r="K3540" s="191" t="e">
        <f aca="false">VLOOKUP('Altri Costi'!J3540,Legenda!$D$1:$F$258,2)</f>
        <v>#N/A</v>
      </c>
      <c r="L3540" s="22"/>
      <c r="M3540" s="22"/>
      <c r="N3540" s="203"/>
      <c r="O3540" s="183"/>
      <c r="P3540" s="22"/>
      <c r="Q3540" s="203"/>
      <c r="R3540" s="183"/>
      <c r="S3540" s="184" t="n">
        <f aca="false">'Piano Finanziario Annuale'!$F$6</f>
        <v>0</v>
      </c>
      <c r="T3540" s="185" t="n">
        <v>0</v>
      </c>
      <c r="U3540" s="186"/>
      <c r="V3540" s="187" t="n">
        <f aca="false">(T3540*U3540)</f>
        <v>0</v>
      </c>
      <c r="W3540" s="185" t="n">
        <v>0</v>
      </c>
      <c r="X3540" s="185" t="n">
        <f aca="false">IF(OR(S3540="sì",S3540="forfettario 190"),SUM(T3540+W3540),SUM(T3540+V3540+W3540))</f>
        <v>0</v>
      </c>
      <c r="Y3540" s="205"/>
      <c r="Z3540" s="205"/>
      <c r="AA3540" s="206"/>
      <c r="AB3540" s="189" t="n">
        <f aca="false">IF(AA3540="SI",X3540,0)</f>
        <v>0</v>
      </c>
      <c r="AC3540" s="207"/>
      <c r="AD3540" s="207"/>
      <c r="AE3540" s="207"/>
      <c r="AF3540" s="207"/>
      <c r="AG3540" s="207"/>
      <c r="AH3540" s="208"/>
    </row>
    <row r="3541" customFormat="false" ht="13.5" hidden="false" customHeight="true" outlineLevel="0" collapsed="false">
      <c r="A3541" s="22" t="n">
        <v>3540</v>
      </c>
      <c r="B3541" s="180"/>
      <c r="C3541" s="22"/>
      <c r="D3541" s="22"/>
      <c r="E3541" s="22"/>
      <c r="F3541" s="22"/>
      <c r="G3541" s="22"/>
      <c r="H3541" s="183"/>
      <c r="I3541" s="183"/>
      <c r="J3541" s="22"/>
      <c r="K3541" s="191" t="e">
        <f aca="false">VLOOKUP('Altri Costi'!J3541,Legenda!$D$1:$F$258,2)</f>
        <v>#N/A</v>
      </c>
      <c r="L3541" s="22"/>
      <c r="M3541" s="22"/>
      <c r="N3541" s="203"/>
      <c r="O3541" s="183"/>
      <c r="P3541" s="22"/>
      <c r="Q3541" s="203"/>
      <c r="R3541" s="183"/>
      <c r="S3541" s="184" t="n">
        <f aca="false">'Piano Finanziario Annuale'!$F$6</f>
        <v>0</v>
      </c>
      <c r="T3541" s="185" t="n">
        <v>0</v>
      </c>
      <c r="U3541" s="186"/>
      <c r="V3541" s="187" t="n">
        <f aca="false">(T3541*U3541)</f>
        <v>0</v>
      </c>
      <c r="W3541" s="185" t="n">
        <v>0</v>
      </c>
      <c r="X3541" s="185" t="n">
        <f aca="false">IF(OR(S3541="sì",S3541="forfettario 190"),SUM(T3541+W3541),SUM(T3541+V3541+W3541))</f>
        <v>0</v>
      </c>
      <c r="Y3541" s="205"/>
      <c r="Z3541" s="205"/>
      <c r="AA3541" s="206"/>
      <c r="AB3541" s="189" t="n">
        <f aca="false">IF(AA3541="SI",X3541,0)</f>
        <v>0</v>
      </c>
      <c r="AC3541" s="207"/>
      <c r="AD3541" s="207"/>
      <c r="AE3541" s="207"/>
      <c r="AF3541" s="207"/>
      <c r="AG3541" s="207"/>
      <c r="AH3541" s="208"/>
    </row>
    <row r="3542" customFormat="false" ht="13.5" hidden="false" customHeight="true" outlineLevel="0" collapsed="false">
      <c r="A3542" s="22" t="n">
        <v>3541</v>
      </c>
      <c r="B3542" s="180"/>
      <c r="C3542" s="22"/>
      <c r="D3542" s="22"/>
      <c r="E3542" s="22"/>
      <c r="F3542" s="22"/>
      <c r="G3542" s="22"/>
      <c r="H3542" s="183"/>
      <c r="I3542" s="183"/>
      <c r="J3542" s="22"/>
      <c r="K3542" s="191" t="e">
        <f aca="false">VLOOKUP('Altri Costi'!J3542,Legenda!$D$1:$F$258,2)</f>
        <v>#N/A</v>
      </c>
      <c r="L3542" s="22"/>
      <c r="M3542" s="22"/>
      <c r="N3542" s="203"/>
      <c r="O3542" s="183"/>
      <c r="P3542" s="22"/>
      <c r="Q3542" s="203"/>
      <c r="R3542" s="183"/>
      <c r="S3542" s="184" t="n">
        <f aca="false">'Piano Finanziario Annuale'!$F$6</f>
        <v>0</v>
      </c>
      <c r="T3542" s="185" t="n">
        <v>0</v>
      </c>
      <c r="U3542" s="186"/>
      <c r="V3542" s="187" t="n">
        <f aca="false">(T3542*U3542)</f>
        <v>0</v>
      </c>
      <c r="W3542" s="185" t="n">
        <v>0</v>
      </c>
      <c r="X3542" s="185" t="n">
        <f aca="false">IF(OR(S3542="sì",S3542="forfettario 190"),SUM(T3542+W3542),SUM(T3542+V3542+W3542))</f>
        <v>0</v>
      </c>
      <c r="Y3542" s="205"/>
      <c r="Z3542" s="205"/>
      <c r="AA3542" s="206"/>
      <c r="AB3542" s="189" t="n">
        <f aca="false">IF(AA3542="SI",X3542,0)</f>
        <v>0</v>
      </c>
      <c r="AC3542" s="207"/>
      <c r="AD3542" s="207"/>
      <c r="AE3542" s="207"/>
      <c r="AF3542" s="207"/>
      <c r="AG3542" s="207"/>
      <c r="AH3542" s="208"/>
    </row>
    <row r="3543" customFormat="false" ht="13.5" hidden="false" customHeight="true" outlineLevel="0" collapsed="false">
      <c r="A3543" s="22" t="n">
        <v>3542</v>
      </c>
      <c r="B3543" s="180"/>
      <c r="C3543" s="22"/>
      <c r="D3543" s="22"/>
      <c r="E3543" s="22"/>
      <c r="F3543" s="22"/>
      <c r="G3543" s="22"/>
      <c r="H3543" s="183"/>
      <c r="I3543" s="183"/>
      <c r="J3543" s="22"/>
      <c r="K3543" s="191" t="e">
        <f aca="false">VLOOKUP('Altri Costi'!J3543,Legenda!$D$1:$F$258,2)</f>
        <v>#N/A</v>
      </c>
      <c r="L3543" s="22"/>
      <c r="M3543" s="22"/>
      <c r="N3543" s="203"/>
      <c r="O3543" s="183"/>
      <c r="P3543" s="22"/>
      <c r="Q3543" s="203"/>
      <c r="R3543" s="183"/>
      <c r="S3543" s="184" t="n">
        <f aca="false">'Piano Finanziario Annuale'!$F$6</f>
        <v>0</v>
      </c>
      <c r="T3543" s="185" t="n">
        <v>0</v>
      </c>
      <c r="U3543" s="186"/>
      <c r="V3543" s="187" t="n">
        <f aca="false">(T3543*U3543)</f>
        <v>0</v>
      </c>
      <c r="W3543" s="185" t="n">
        <v>0</v>
      </c>
      <c r="X3543" s="185" t="n">
        <f aca="false">IF(OR(S3543="sì",S3543="forfettario 190"),SUM(T3543+W3543),SUM(T3543+V3543+W3543))</f>
        <v>0</v>
      </c>
      <c r="Y3543" s="205"/>
      <c r="Z3543" s="205"/>
      <c r="AA3543" s="206"/>
      <c r="AB3543" s="189" t="n">
        <f aca="false">IF(AA3543="SI",X3543,0)</f>
        <v>0</v>
      </c>
      <c r="AC3543" s="207"/>
      <c r="AD3543" s="207"/>
      <c r="AE3543" s="207"/>
      <c r="AF3543" s="207"/>
      <c r="AG3543" s="207"/>
      <c r="AH3543" s="208"/>
    </row>
    <row r="3544" customFormat="false" ht="13.5" hidden="false" customHeight="true" outlineLevel="0" collapsed="false">
      <c r="A3544" s="22" t="n">
        <v>3543</v>
      </c>
      <c r="B3544" s="180"/>
      <c r="C3544" s="22"/>
      <c r="D3544" s="22"/>
      <c r="E3544" s="22"/>
      <c r="F3544" s="22"/>
      <c r="G3544" s="22"/>
      <c r="H3544" s="183"/>
      <c r="I3544" s="183"/>
      <c r="J3544" s="22"/>
      <c r="K3544" s="191" t="e">
        <f aca="false">VLOOKUP('Altri Costi'!J3544,Legenda!$D$1:$F$258,2)</f>
        <v>#N/A</v>
      </c>
      <c r="L3544" s="22"/>
      <c r="M3544" s="22"/>
      <c r="N3544" s="203"/>
      <c r="O3544" s="183"/>
      <c r="P3544" s="22"/>
      <c r="Q3544" s="203"/>
      <c r="R3544" s="183"/>
      <c r="S3544" s="184" t="n">
        <f aca="false">'Piano Finanziario Annuale'!$F$6</f>
        <v>0</v>
      </c>
      <c r="T3544" s="185" t="n">
        <v>0</v>
      </c>
      <c r="U3544" s="186"/>
      <c r="V3544" s="187" t="n">
        <f aca="false">(T3544*U3544)</f>
        <v>0</v>
      </c>
      <c r="W3544" s="185" t="n">
        <v>0</v>
      </c>
      <c r="X3544" s="185" t="n">
        <f aca="false">IF(OR(S3544="sì",S3544="forfettario 190"),SUM(T3544+W3544),SUM(T3544+V3544+W3544))</f>
        <v>0</v>
      </c>
      <c r="Y3544" s="205"/>
      <c r="Z3544" s="205"/>
      <c r="AA3544" s="206"/>
      <c r="AB3544" s="189" t="n">
        <f aca="false">IF(AA3544="SI",X3544,0)</f>
        <v>0</v>
      </c>
      <c r="AC3544" s="207"/>
      <c r="AD3544" s="207"/>
      <c r="AE3544" s="207"/>
      <c r="AF3544" s="207"/>
      <c r="AG3544" s="207"/>
      <c r="AH3544" s="208"/>
    </row>
    <row r="3545" customFormat="false" ht="13.5" hidden="false" customHeight="true" outlineLevel="0" collapsed="false">
      <c r="A3545" s="22" t="n">
        <v>3544</v>
      </c>
      <c r="B3545" s="180"/>
      <c r="C3545" s="22"/>
      <c r="D3545" s="22"/>
      <c r="E3545" s="22"/>
      <c r="F3545" s="22"/>
      <c r="G3545" s="22"/>
      <c r="H3545" s="183"/>
      <c r="I3545" s="183"/>
      <c r="J3545" s="22"/>
      <c r="K3545" s="191" t="e">
        <f aca="false">VLOOKUP('Altri Costi'!J3545,Legenda!$D$1:$F$258,2)</f>
        <v>#N/A</v>
      </c>
      <c r="L3545" s="22"/>
      <c r="M3545" s="22"/>
      <c r="N3545" s="203"/>
      <c r="O3545" s="183"/>
      <c r="P3545" s="22"/>
      <c r="Q3545" s="203"/>
      <c r="R3545" s="183"/>
      <c r="S3545" s="184" t="n">
        <f aca="false">'Piano Finanziario Annuale'!$F$6</f>
        <v>0</v>
      </c>
      <c r="T3545" s="185" t="n">
        <v>0</v>
      </c>
      <c r="U3545" s="186"/>
      <c r="V3545" s="187" t="n">
        <f aca="false">(T3545*U3545)</f>
        <v>0</v>
      </c>
      <c r="W3545" s="185" t="n">
        <v>0</v>
      </c>
      <c r="X3545" s="185" t="n">
        <f aca="false">IF(OR(S3545="sì",S3545="forfettario 190"),SUM(T3545+W3545),SUM(T3545+V3545+W3545))</f>
        <v>0</v>
      </c>
      <c r="Y3545" s="205"/>
      <c r="Z3545" s="205"/>
      <c r="AA3545" s="206"/>
      <c r="AB3545" s="189" t="n">
        <f aca="false">IF(AA3545="SI",X3545,0)</f>
        <v>0</v>
      </c>
      <c r="AC3545" s="207"/>
      <c r="AD3545" s="207"/>
      <c r="AE3545" s="207"/>
      <c r="AF3545" s="207"/>
      <c r="AG3545" s="207"/>
      <c r="AH3545" s="208"/>
    </row>
    <row r="3546" customFormat="false" ht="13.5" hidden="false" customHeight="true" outlineLevel="0" collapsed="false">
      <c r="A3546" s="22" t="n">
        <v>3545</v>
      </c>
      <c r="B3546" s="180"/>
      <c r="C3546" s="22"/>
      <c r="D3546" s="22"/>
      <c r="E3546" s="22"/>
      <c r="F3546" s="22"/>
      <c r="G3546" s="22"/>
      <c r="H3546" s="183"/>
      <c r="I3546" s="183"/>
      <c r="J3546" s="22"/>
      <c r="K3546" s="191" t="e">
        <f aca="false">VLOOKUP('Altri Costi'!J3546,Legenda!$D$1:$F$258,2)</f>
        <v>#N/A</v>
      </c>
      <c r="L3546" s="22"/>
      <c r="M3546" s="22"/>
      <c r="N3546" s="203"/>
      <c r="O3546" s="183"/>
      <c r="P3546" s="22"/>
      <c r="Q3546" s="203"/>
      <c r="R3546" s="183"/>
      <c r="S3546" s="184" t="n">
        <f aca="false">'Piano Finanziario Annuale'!$F$6</f>
        <v>0</v>
      </c>
      <c r="T3546" s="185" t="n">
        <v>0</v>
      </c>
      <c r="U3546" s="186"/>
      <c r="V3546" s="187" t="n">
        <f aca="false">(T3546*U3546)</f>
        <v>0</v>
      </c>
      <c r="W3546" s="185" t="n">
        <v>0</v>
      </c>
      <c r="X3546" s="185" t="n">
        <f aca="false">IF(OR(S3546="sì",S3546="forfettario 190"),SUM(T3546+W3546),SUM(T3546+V3546+W3546))</f>
        <v>0</v>
      </c>
      <c r="Y3546" s="205"/>
      <c r="Z3546" s="205"/>
      <c r="AA3546" s="206"/>
      <c r="AB3546" s="189" t="n">
        <f aca="false">IF(AA3546="SI",X3546,0)</f>
        <v>0</v>
      </c>
      <c r="AC3546" s="207"/>
      <c r="AD3546" s="207"/>
      <c r="AE3546" s="207"/>
      <c r="AF3546" s="207"/>
      <c r="AG3546" s="207"/>
      <c r="AH3546" s="208"/>
    </row>
    <row r="3547" customFormat="false" ht="13.5" hidden="false" customHeight="true" outlineLevel="0" collapsed="false">
      <c r="A3547" s="22" t="n">
        <v>3546</v>
      </c>
      <c r="B3547" s="180"/>
      <c r="C3547" s="22"/>
      <c r="D3547" s="22"/>
      <c r="E3547" s="22"/>
      <c r="F3547" s="22"/>
      <c r="G3547" s="22"/>
      <c r="H3547" s="183"/>
      <c r="I3547" s="183"/>
      <c r="J3547" s="22"/>
      <c r="K3547" s="191" t="e">
        <f aca="false">VLOOKUP('Altri Costi'!J3547,Legenda!$D$1:$F$258,2)</f>
        <v>#N/A</v>
      </c>
      <c r="L3547" s="22"/>
      <c r="M3547" s="22"/>
      <c r="N3547" s="203"/>
      <c r="O3547" s="183"/>
      <c r="P3547" s="22"/>
      <c r="Q3547" s="203"/>
      <c r="R3547" s="183"/>
      <c r="S3547" s="184" t="n">
        <f aca="false">'Piano Finanziario Annuale'!$F$6</f>
        <v>0</v>
      </c>
      <c r="T3547" s="185" t="n">
        <v>0</v>
      </c>
      <c r="U3547" s="186"/>
      <c r="V3547" s="187" t="n">
        <f aca="false">(T3547*U3547)</f>
        <v>0</v>
      </c>
      <c r="W3547" s="185" t="n">
        <v>0</v>
      </c>
      <c r="X3547" s="185" t="n">
        <f aca="false">IF(OR(S3547="sì",S3547="forfettario 190"),SUM(T3547+W3547),SUM(T3547+V3547+W3547))</f>
        <v>0</v>
      </c>
      <c r="Y3547" s="205"/>
      <c r="Z3547" s="205"/>
      <c r="AA3547" s="206"/>
      <c r="AB3547" s="189" t="n">
        <f aca="false">IF(AA3547="SI",X3547,0)</f>
        <v>0</v>
      </c>
      <c r="AC3547" s="207"/>
      <c r="AD3547" s="207"/>
      <c r="AE3547" s="207"/>
      <c r="AF3547" s="207"/>
      <c r="AG3547" s="207"/>
      <c r="AH3547" s="208"/>
    </row>
    <row r="3548" customFormat="false" ht="13.5" hidden="false" customHeight="true" outlineLevel="0" collapsed="false">
      <c r="A3548" s="22" t="n">
        <v>3547</v>
      </c>
      <c r="B3548" s="180"/>
      <c r="C3548" s="22"/>
      <c r="D3548" s="22"/>
      <c r="E3548" s="22"/>
      <c r="F3548" s="22"/>
      <c r="G3548" s="22"/>
      <c r="H3548" s="183"/>
      <c r="I3548" s="183"/>
      <c r="J3548" s="22"/>
      <c r="K3548" s="191" t="e">
        <f aca="false">VLOOKUP('Altri Costi'!J3548,Legenda!$D$1:$F$258,2)</f>
        <v>#N/A</v>
      </c>
      <c r="L3548" s="22"/>
      <c r="M3548" s="22"/>
      <c r="N3548" s="203"/>
      <c r="O3548" s="183"/>
      <c r="P3548" s="22"/>
      <c r="Q3548" s="203"/>
      <c r="R3548" s="183"/>
      <c r="S3548" s="184" t="n">
        <f aca="false">'Piano Finanziario Annuale'!$F$6</f>
        <v>0</v>
      </c>
      <c r="T3548" s="185" t="n">
        <v>0</v>
      </c>
      <c r="U3548" s="186"/>
      <c r="V3548" s="187" t="n">
        <f aca="false">(T3548*U3548)</f>
        <v>0</v>
      </c>
      <c r="W3548" s="185" t="n">
        <v>0</v>
      </c>
      <c r="X3548" s="185" t="n">
        <f aca="false">IF(OR(S3548="sì",S3548="forfettario 190"),SUM(T3548+W3548),SUM(T3548+V3548+W3548))</f>
        <v>0</v>
      </c>
      <c r="Y3548" s="205"/>
      <c r="Z3548" s="205"/>
      <c r="AA3548" s="206"/>
      <c r="AB3548" s="189" t="n">
        <f aca="false">IF(AA3548="SI",X3548,0)</f>
        <v>0</v>
      </c>
      <c r="AC3548" s="207"/>
      <c r="AD3548" s="207"/>
      <c r="AE3548" s="207"/>
      <c r="AF3548" s="207"/>
      <c r="AG3548" s="207"/>
      <c r="AH3548" s="208"/>
    </row>
    <row r="3549" customFormat="false" ht="13.5" hidden="false" customHeight="true" outlineLevel="0" collapsed="false">
      <c r="A3549" s="22" t="n">
        <v>3548</v>
      </c>
      <c r="B3549" s="180"/>
      <c r="C3549" s="22"/>
      <c r="D3549" s="22"/>
      <c r="E3549" s="22"/>
      <c r="F3549" s="22"/>
      <c r="G3549" s="22"/>
      <c r="H3549" s="183"/>
      <c r="I3549" s="183"/>
      <c r="J3549" s="22"/>
      <c r="K3549" s="191" t="e">
        <f aca="false">VLOOKUP('Altri Costi'!J3549,Legenda!$D$1:$F$258,2)</f>
        <v>#N/A</v>
      </c>
      <c r="L3549" s="22"/>
      <c r="M3549" s="22"/>
      <c r="N3549" s="203"/>
      <c r="O3549" s="183"/>
      <c r="P3549" s="22"/>
      <c r="Q3549" s="203"/>
      <c r="R3549" s="183"/>
      <c r="S3549" s="184" t="n">
        <f aca="false">'Piano Finanziario Annuale'!$F$6</f>
        <v>0</v>
      </c>
      <c r="T3549" s="185" t="n">
        <v>0</v>
      </c>
      <c r="U3549" s="186"/>
      <c r="V3549" s="187" t="n">
        <f aca="false">(T3549*U3549)</f>
        <v>0</v>
      </c>
      <c r="W3549" s="185" t="n">
        <v>0</v>
      </c>
      <c r="X3549" s="185" t="n">
        <f aca="false">IF(OR(S3549="sì",S3549="forfettario 190"),SUM(T3549+W3549),SUM(T3549+V3549+W3549))</f>
        <v>0</v>
      </c>
      <c r="Y3549" s="205"/>
      <c r="Z3549" s="205"/>
      <c r="AA3549" s="206"/>
      <c r="AB3549" s="189" t="n">
        <f aca="false">IF(AA3549="SI",X3549,0)</f>
        <v>0</v>
      </c>
      <c r="AC3549" s="207"/>
      <c r="AD3549" s="207"/>
      <c r="AE3549" s="207"/>
      <c r="AF3549" s="207"/>
      <c r="AG3549" s="207"/>
      <c r="AH3549" s="208"/>
    </row>
    <row r="3550" customFormat="false" ht="13.5" hidden="false" customHeight="true" outlineLevel="0" collapsed="false">
      <c r="A3550" s="22" t="n">
        <v>3549</v>
      </c>
      <c r="B3550" s="180"/>
      <c r="C3550" s="22"/>
      <c r="D3550" s="22"/>
      <c r="E3550" s="22"/>
      <c r="F3550" s="22"/>
      <c r="G3550" s="22"/>
      <c r="H3550" s="183"/>
      <c r="I3550" s="183"/>
      <c r="J3550" s="22"/>
      <c r="K3550" s="191" t="e">
        <f aca="false">VLOOKUP('Altri Costi'!J3550,Legenda!$D$1:$F$258,2)</f>
        <v>#N/A</v>
      </c>
      <c r="L3550" s="22"/>
      <c r="M3550" s="22"/>
      <c r="N3550" s="203"/>
      <c r="O3550" s="183"/>
      <c r="P3550" s="22"/>
      <c r="Q3550" s="203"/>
      <c r="R3550" s="183"/>
      <c r="S3550" s="184" t="n">
        <f aca="false">'Piano Finanziario Annuale'!$F$6</f>
        <v>0</v>
      </c>
      <c r="T3550" s="185" t="n">
        <v>0</v>
      </c>
      <c r="U3550" s="186"/>
      <c r="V3550" s="187" t="n">
        <f aca="false">(T3550*U3550)</f>
        <v>0</v>
      </c>
      <c r="W3550" s="185" t="n">
        <v>0</v>
      </c>
      <c r="X3550" s="185" t="n">
        <f aca="false">IF(OR(S3550="sì",S3550="forfettario 190"),SUM(T3550+W3550),SUM(T3550+V3550+W3550))</f>
        <v>0</v>
      </c>
      <c r="Y3550" s="205"/>
      <c r="Z3550" s="205"/>
      <c r="AA3550" s="206"/>
      <c r="AB3550" s="189" t="n">
        <f aca="false">IF(AA3550="SI",X3550,0)</f>
        <v>0</v>
      </c>
      <c r="AC3550" s="207"/>
      <c r="AD3550" s="207"/>
      <c r="AE3550" s="207"/>
      <c r="AF3550" s="207"/>
      <c r="AG3550" s="207"/>
      <c r="AH3550" s="208"/>
    </row>
    <row r="3551" customFormat="false" ht="13.5" hidden="false" customHeight="true" outlineLevel="0" collapsed="false">
      <c r="A3551" s="22" t="n">
        <v>3550</v>
      </c>
      <c r="B3551" s="180"/>
      <c r="C3551" s="22"/>
      <c r="D3551" s="22"/>
      <c r="E3551" s="22"/>
      <c r="F3551" s="22"/>
      <c r="G3551" s="22"/>
      <c r="H3551" s="183"/>
      <c r="I3551" s="183"/>
      <c r="J3551" s="22"/>
      <c r="K3551" s="191" t="e">
        <f aca="false">VLOOKUP('Altri Costi'!J3551,Legenda!$D$1:$F$258,2)</f>
        <v>#N/A</v>
      </c>
      <c r="L3551" s="22"/>
      <c r="M3551" s="22"/>
      <c r="N3551" s="203"/>
      <c r="O3551" s="183"/>
      <c r="P3551" s="22"/>
      <c r="Q3551" s="203"/>
      <c r="R3551" s="183"/>
      <c r="S3551" s="184" t="n">
        <f aca="false">'Piano Finanziario Annuale'!$F$6</f>
        <v>0</v>
      </c>
      <c r="T3551" s="185" t="n">
        <v>0</v>
      </c>
      <c r="U3551" s="186"/>
      <c r="V3551" s="187" t="n">
        <f aca="false">(T3551*U3551)</f>
        <v>0</v>
      </c>
      <c r="W3551" s="185" t="n">
        <v>0</v>
      </c>
      <c r="X3551" s="185" t="n">
        <f aca="false">IF(OR(S3551="sì",S3551="forfettario 190"),SUM(T3551+W3551),SUM(T3551+V3551+W3551))</f>
        <v>0</v>
      </c>
      <c r="Y3551" s="205"/>
      <c r="Z3551" s="205"/>
      <c r="AA3551" s="206"/>
      <c r="AB3551" s="189" t="n">
        <f aca="false">IF(AA3551="SI",X3551,0)</f>
        <v>0</v>
      </c>
      <c r="AC3551" s="207"/>
      <c r="AD3551" s="207"/>
      <c r="AE3551" s="207"/>
      <c r="AF3551" s="207"/>
      <c r="AG3551" s="207"/>
      <c r="AH3551" s="208"/>
    </row>
    <row r="3552" customFormat="false" ht="13.5" hidden="false" customHeight="true" outlineLevel="0" collapsed="false">
      <c r="A3552" s="22" t="n">
        <v>3551</v>
      </c>
      <c r="B3552" s="180"/>
      <c r="C3552" s="22"/>
      <c r="D3552" s="22"/>
      <c r="E3552" s="22"/>
      <c r="F3552" s="22"/>
      <c r="G3552" s="22"/>
      <c r="H3552" s="183"/>
      <c r="I3552" s="183"/>
      <c r="J3552" s="22"/>
      <c r="K3552" s="191" t="e">
        <f aca="false">VLOOKUP('Altri Costi'!J3552,Legenda!$D$1:$F$258,2)</f>
        <v>#N/A</v>
      </c>
      <c r="L3552" s="22"/>
      <c r="M3552" s="22"/>
      <c r="N3552" s="203"/>
      <c r="O3552" s="183"/>
      <c r="P3552" s="22"/>
      <c r="Q3552" s="203"/>
      <c r="R3552" s="183"/>
      <c r="S3552" s="184" t="n">
        <f aca="false">'Piano Finanziario Annuale'!$F$6</f>
        <v>0</v>
      </c>
      <c r="T3552" s="185" t="n">
        <v>0</v>
      </c>
      <c r="U3552" s="186"/>
      <c r="V3552" s="187" t="n">
        <f aca="false">(T3552*U3552)</f>
        <v>0</v>
      </c>
      <c r="W3552" s="185" t="n">
        <v>0</v>
      </c>
      <c r="X3552" s="185" t="n">
        <f aca="false">IF(OR(S3552="sì",S3552="forfettario 190"),SUM(T3552+W3552),SUM(T3552+V3552+W3552))</f>
        <v>0</v>
      </c>
      <c r="Y3552" s="205"/>
      <c r="Z3552" s="205"/>
      <c r="AA3552" s="206"/>
      <c r="AB3552" s="189" t="n">
        <f aca="false">IF(AA3552="SI",X3552,0)</f>
        <v>0</v>
      </c>
      <c r="AC3552" s="207"/>
      <c r="AD3552" s="207"/>
      <c r="AE3552" s="207"/>
      <c r="AF3552" s="207"/>
      <c r="AG3552" s="207"/>
      <c r="AH3552" s="208"/>
    </row>
    <row r="3553" customFormat="false" ht="13.5" hidden="false" customHeight="true" outlineLevel="0" collapsed="false">
      <c r="A3553" s="22" t="n">
        <v>3552</v>
      </c>
      <c r="B3553" s="180"/>
      <c r="C3553" s="22"/>
      <c r="D3553" s="22"/>
      <c r="E3553" s="22"/>
      <c r="F3553" s="22"/>
      <c r="G3553" s="22"/>
      <c r="H3553" s="183"/>
      <c r="I3553" s="183"/>
      <c r="J3553" s="22"/>
      <c r="K3553" s="191" t="e">
        <f aca="false">VLOOKUP('Altri Costi'!J3553,Legenda!$D$1:$F$258,2)</f>
        <v>#N/A</v>
      </c>
      <c r="L3553" s="22"/>
      <c r="M3553" s="22"/>
      <c r="N3553" s="203"/>
      <c r="O3553" s="183"/>
      <c r="P3553" s="22"/>
      <c r="Q3553" s="203"/>
      <c r="R3553" s="183"/>
      <c r="S3553" s="184" t="n">
        <f aca="false">'Piano Finanziario Annuale'!$F$6</f>
        <v>0</v>
      </c>
      <c r="T3553" s="185" t="n">
        <v>0</v>
      </c>
      <c r="U3553" s="186"/>
      <c r="V3553" s="187" t="n">
        <f aca="false">(T3553*U3553)</f>
        <v>0</v>
      </c>
      <c r="W3553" s="185" t="n">
        <v>0</v>
      </c>
      <c r="X3553" s="185" t="n">
        <f aca="false">IF(OR(S3553="sì",S3553="forfettario 190"),SUM(T3553+W3553),SUM(T3553+V3553+W3553))</f>
        <v>0</v>
      </c>
      <c r="Y3553" s="205"/>
      <c r="Z3553" s="205"/>
      <c r="AA3553" s="206"/>
      <c r="AB3553" s="189" t="n">
        <f aca="false">IF(AA3553="SI",X3553,0)</f>
        <v>0</v>
      </c>
      <c r="AC3553" s="207"/>
      <c r="AD3553" s="207"/>
      <c r="AE3553" s="207"/>
      <c r="AF3553" s="207"/>
      <c r="AG3553" s="207"/>
      <c r="AH3553" s="208"/>
    </row>
    <row r="3554" customFormat="false" ht="13.5" hidden="false" customHeight="true" outlineLevel="0" collapsed="false">
      <c r="A3554" s="22" t="n">
        <v>3553</v>
      </c>
      <c r="B3554" s="180"/>
      <c r="C3554" s="22"/>
      <c r="D3554" s="22"/>
      <c r="E3554" s="22"/>
      <c r="F3554" s="22"/>
      <c r="G3554" s="22"/>
      <c r="H3554" s="183"/>
      <c r="I3554" s="183"/>
      <c r="J3554" s="22"/>
      <c r="K3554" s="191" t="e">
        <f aca="false">VLOOKUP('Altri Costi'!J3554,Legenda!$D$1:$F$258,2)</f>
        <v>#N/A</v>
      </c>
      <c r="L3554" s="22"/>
      <c r="M3554" s="22"/>
      <c r="N3554" s="203"/>
      <c r="O3554" s="183"/>
      <c r="P3554" s="22"/>
      <c r="Q3554" s="203"/>
      <c r="R3554" s="183"/>
      <c r="S3554" s="184" t="n">
        <f aca="false">'Piano Finanziario Annuale'!$F$6</f>
        <v>0</v>
      </c>
      <c r="T3554" s="185" t="n">
        <v>0</v>
      </c>
      <c r="U3554" s="186"/>
      <c r="V3554" s="187" t="n">
        <f aca="false">(T3554*U3554)</f>
        <v>0</v>
      </c>
      <c r="W3554" s="185" t="n">
        <v>0</v>
      </c>
      <c r="X3554" s="185" t="n">
        <f aca="false">IF(OR(S3554="sì",S3554="forfettario 190"),SUM(T3554+W3554),SUM(T3554+V3554+W3554))</f>
        <v>0</v>
      </c>
      <c r="Y3554" s="205"/>
      <c r="Z3554" s="205"/>
      <c r="AA3554" s="206"/>
      <c r="AB3554" s="189" t="n">
        <f aca="false">IF(AA3554="SI",X3554,0)</f>
        <v>0</v>
      </c>
      <c r="AC3554" s="207"/>
      <c r="AD3554" s="207"/>
      <c r="AE3554" s="207"/>
      <c r="AF3554" s="207"/>
      <c r="AG3554" s="207"/>
      <c r="AH3554" s="208"/>
    </row>
    <row r="3555" customFormat="false" ht="13.5" hidden="false" customHeight="true" outlineLevel="0" collapsed="false">
      <c r="A3555" s="22" t="n">
        <v>3554</v>
      </c>
      <c r="B3555" s="180"/>
      <c r="C3555" s="22"/>
      <c r="D3555" s="22"/>
      <c r="E3555" s="22"/>
      <c r="F3555" s="22"/>
      <c r="G3555" s="22"/>
      <c r="H3555" s="183"/>
      <c r="I3555" s="183"/>
      <c r="J3555" s="22"/>
      <c r="K3555" s="191" t="e">
        <f aca="false">VLOOKUP('Altri Costi'!J3555,Legenda!$D$1:$F$258,2)</f>
        <v>#N/A</v>
      </c>
      <c r="L3555" s="22"/>
      <c r="M3555" s="22"/>
      <c r="N3555" s="203"/>
      <c r="O3555" s="183"/>
      <c r="P3555" s="22"/>
      <c r="Q3555" s="203"/>
      <c r="R3555" s="183"/>
      <c r="S3555" s="184" t="n">
        <f aca="false">'Piano Finanziario Annuale'!$F$6</f>
        <v>0</v>
      </c>
      <c r="T3555" s="185" t="n">
        <v>0</v>
      </c>
      <c r="U3555" s="186"/>
      <c r="V3555" s="187" t="n">
        <f aca="false">(T3555*U3555)</f>
        <v>0</v>
      </c>
      <c r="W3555" s="185" t="n">
        <v>0</v>
      </c>
      <c r="X3555" s="185" t="n">
        <f aca="false">IF(OR(S3555="sì",S3555="forfettario 190"),SUM(T3555+W3555),SUM(T3555+V3555+W3555))</f>
        <v>0</v>
      </c>
      <c r="Y3555" s="205"/>
      <c r="Z3555" s="205"/>
      <c r="AA3555" s="206"/>
      <c r="AB3555" s="189" t="n">
        <f aca="false">IF(AA3555="SI",X3555,0)</f>
        <v>0</v>
      </c>
      <c r="AC3555" s="207"/>
      <c r="AD3555" s="207"/>
      <c r="AE3555" s="207"/>
      <c r="AF3555" s="207"/>
      <c r="AG3555" s="207"/>
      <c r="AH3555" s="208"/>
    </row>
    <row r="3556" customFormat="false" ht="13.5" hidden="false" customHeight="true" outlineLevel="0" collapsed="false">
      <c r="A3556" s="22" t="n">
        <v>3555</v>
      </c>
      <c r="B3556" s="180"/>
      <c r="C3556" s="22"/>
      <c r="D3556" s="22"/>
      <c r="E3556" s="22"/>
      <c r="F3556" s="22"/>
      <c r="G3556" s="22"/>
      <c r="H3556" s="183"/>
      <c r="I3556" s="183"/>
      <c r="J3556" s="22"/>
      <c r="K3556" s="191" t="e">
        <f aca="false">VLOOKUP('Altri Costi'!J3556,Legenda!$D$1:$F$258,2)</f>
        <v>#N/A</v>
      </c>
      <c r="L3556" s="22"/>
      <c r="M3556" s="22"/>
      <c r="N3556" s="203"/>
      <c r="O3556" s="183"/>
      <c r="P3556" s="22"/>
      <c r="Q3556" s="203"/>
      <c r="R3556" s="183"/>
      <c r="S3556" s="184" t="n">
        <f aca="false">'Piano Finanziario Annuale'!$F$6</f>
        <v>0</v>
      </c>
      <c r="T3556" s="185" t="n">
        <v>0</v>
      </c>
      <c r="U3556" s="186"/>
      <c r="V3556" s="187" t="n">
        <f aca="false">(T3556*U3556)</f>
        <v>0</v>
      </c>
      <c r="W3556" s="185" t="n">
        <v>0</v>
      </c>
      <c r="X3556" s="185" t="n">
        <f aca="false">IF(OR(S3556="sì",S3556="forfettario 190"),SUM(T3556+W3556),SUM(T3556+V3556+W3556))</f>
        <v>0</v>
      </c>
      <c r="Y3556" s="205"/>
      <c r="Z3556" s="205"/>
      <c r="AA3556" s="206"/>
      <c r="AB3556" s="189" t="n">
        <f aca="false">IF(AA3556="SI",X3556,0)</f>
        <v>0</v>
      </c>
      <c r="AC3556" s="207"/>
      <c r="AD3556" s="207"/>
      <c r="AE3556" s="207"/>
      <c r="AF3556" s="207"/>
      <c r="AG3556" s="207"/>
      <c r="AH3556" s="208"/>
    </row>
    <row r="3557" customFormat="false" ht="13.5" hidden="false" customHeight="true" outlineLevel="0" collapsed="false">
      <c r="A3557" s="22" t="n">
        <v>3556</v>
      </c>
      <c r="B3557" s="180"/>
      <c r="C3557" s="22"/>
      <c r="D3557" s="22"/>
      <c r="E3557" s="22"/>
      <c r="F3557" s="22"/>
      <c r="G3557" s="22"/>
      <c r="H3557" s="183"/>
      <c r="I3557" s="183"/>
      <c r="J3557" s="22"/>
      <c r="K3557" s="191" t="e">
        <f aca="false">VLOOKUP('Altri Costi'!J3557,Legenda!$D$1:$F$258,2)</f>
        <v>#N/A</v>
      </c>
      <c r="L3557" s="22"/>
      <c r="M3557" s="22"/>
      <c r="N3557" s="203"/>
      <c r="O3557" s="183"/>
      <c r="P3557" s="22"/>
      <c r="Q3557" s="203"/>
      <c r="R3557" s="183"/>
      <c r="S3557" s="184" t="n">
        <f aca="false">'Piano Finanziario Annuale'!$F$6</f>
        <v>0</v>
      </c>
      <c r="T3557" s="185" t="n">
        <v>0</v>
      </c>
      <c r="U3557" s="186"/>
      <c r="V3557" s="187" t="n">
        <f aca="false">(T3557*U3557)</f>
        <v>0</v>
      </c>
      <c r="W3557" s="185" t="n">
        <v>0</v>
      </c>
      <c r="X3557" s="185" t="n">
        <f aca="false">IF(OR(S3557="sì",S3557="forfettario 190"),SUM(T3557+W3557),SUM(T3557+V3557+W3557))</f>
        <v>0</v>
      </c>
      <c r="Y3557" s="205"/>
      <c r="Z3557" s="205"/>
      <c r="AA3557" s="206"/>
      <c r="AB3557" s="189" t="n">
        <f aca="false">IF(AA3557="SI",X3557,0)</f>
        <v>0</v>
      </c>
      <c r="AC3557" s="207"/>
      <c r="AD3557" s="207"/>
      <c r="AE3557" s="207"/>
      <c r="AF3557" s="207"/>
      <c r="AG3557" s="207"/>
      <c r="AH3557" s="208"/>
    </row>
    <row r="3558" customFormat="false" ht="13.5" hidden="false" customHeight="true" outlineLevel="0" collapsed="false">
      <c r="A3558" s="22" t="n">
        <v>3557</v>
      </c>
      <c r="B3558" s="180"/>
      <c r="C3558" s="22"/>
      <c r="D3558" s="22"/>
      <c r="E3558" s="22"/>
      <c r="F3558" s="22"/>
      <c r="G3558" s="22"/>
      <c r="H3558" s="183"/>
      <c r="I3558" s="183"/>
      <c r="J3558" s="22"/>
      <c r="K3558" s="191" t="e">
        <f aca="false">VLOOKUP('Altri Costi'!J3558,Legenda!$D$1:$F$258,2)</f>
        <v>#N/A</v>
      </c>
      <c r="L3558" s="22"/>
      <c r="M3558" s="22"/>
      <c r="N3558" s="203"/>
      <c r="O3558" s="183"/>
      <c r="P3558" s="22"/>
      <c r="Q3558" s="203"/>
      <c r="R3558" s="183"/>
      <c r="S3558" s="184" t="n">
        <f aca="false">'Piano Finanziario Annuale'!$F$6</f>
        <v>0</v>
      </c>
      <c r="T3558" s="185" t="n">
        <v>0</v>
      </c>
      <c r="U3558" s="186"/>
      <c r="V3558" s="187" t="n">
        <f aca="false">(T3558*U3558)</f>
        <v>0</v>
      </c>
      <c r="W3558" s="185" t="n">
        <v>0</v>
      </c>
      <c r="X3558" s="185" t="n">
        <f aca="false">IF(OR(S3558="sì",S3558="forfettario 190"),SUM(T3558+W3558),SUM(T3558+V3558+W3558))</f>
        <v>0</v>
      </c>
      <c r="Y3558" s="205"/>
      <c r="Z3558" s="205"/>
      <c r="AA3558" s="206"/>
      <c r="AB3558" s="189" t="n">
        <f aca="false">IF(AA3558="SI",X3558,0)</f>
        <v>0</v>
      </c>
      <c r="AC3558" s="207"/>
      <c r="AD3558" s="207"/>
      <c r="AE3558" s="207"/>
      <c r="AF3558" s="207"/>
      <c r="AG3558" s="207"/>
      <c r="AH3558" s="208"/>
    </row>
    <row r="3559" customFormat="false" ht="13.5" hidden="false" customHeight="true" outlineLevel="0" collapsed="false">
      <c r="A3559" s="22" t="n">
        <v>3558</v>
      </c>
      <c r="B3559" s="180"/>
      <c r="C3559" s="22"/>
      <c r="D3559" s="22"/>
      <c r="E3559" s="22"/>
      <c r="F3559" s="22"/>
      <c r="G3559" s="22"/>
      <c r="H3559" s="183"/>
      <c r="I3559" s="183"/>
      <c r="J3559" s="22"/>
      <c r="K3559" s="191" t="e">
        <f aca="false">VLOOKUP('Altri Costi'!J3559,Legenda!$D$1:$F$258,2)</f>
        <v>#N/A</v>
      </c>
      <c r="L3559" s="22"/>
      <c r="M3559" s="22"/>
      <c r="N3559" s="203"/>
      <c r="O3559" s="183"/>
      <c r="P3559" s="22"/>
      <c r="Q3559" s="203"/>
      <c r="R3559" s="183"/>
      <c r="S3559" s="184" t="n">
        <f aca="false">'Piano Finanziario Annuale'!$F$6</f>
        <v>0</v>
      </c>
      <c r="T3559" s="185" t="n">
        <v>0</v>
      </c>
      <c r="U3559" s="186"/>
      <c r="V3559" s="187" t="n">
        <f aca="false">(T3559*U3559)</f>
        <v>0</v>
      </c>
      <c r="W3559" s="185" t="n">
        <v>0</v>
      </c>
      <c r="X3559" s="185" t="n">
        <f aca="false">IF(OR(S3559="sì",S3559="forfettario 190"),SUM(T3559+W3559),SUM(T3559+V3559+W3559))</f>
        <v>0</v>
      </c>
      <c r="Y3559" s="205"/>
      <c r="Z3559" s="205"/>
      <c r="AA3559" s="206"/>
      <c r="AB3559" s="189" t="n">
        <f aca="false">IF(AA3559="SI",X3559,0)</f>
        <v>0</v>
      </c>
      <c r="AC3559" s="207"/>
      <c r="AD3559" s="207"/>
      <c r="AE3559" s="207"/>
      <c r="AF3559" s="207"/>
      <c r="AG3559" s="207"/>
      <c r="AH3559" s="208"/>
    </row>
    <row r="3560" customFormat="false" ht="13.5" hidden="false" customHeight="true" outlineLevel="0" collapsed="false">
      <c r="A3560" s="22" t="n">
        <v>3559</v>
      </c>
      <c r="B3560" s="180"/>
      <c r="C3560" s="22"/>
      <c r="D3560" s="22"/>
      <c r="E3560" s="22"/>
      <c r="F3560" s="22"/>
      <c r="G3560" s="22"/>
      <c r="H3560" s="183"/>
      <c r="I3560" s="183"/>
      <c r="J3560" s="22"/>
      <c r="K3560" s="191" t="e">
        <f aca="false">VLOOKUP('Altri Costi'!J3560,Legenda!$D$1:$F$258,2)</f>
        <v>#N/A</v>
      </c>
      <c r="L3560" s="22"/>
      <c r="M3560" s="22"/>
      <c r="N3560" s="203"/>
      <c r="O3560" s="183"/>
      <c r="P3560" s="22"/>
      <c r="Q3560" s="203"/>
      <c r="R3560" s="183"/>
      <c r="S3560" s="184" t="n">
        <f aca="false">'Piano Finanziario Annuale'!$F$6</f>
        <v>0</v>
      </c>
      <c r="T3560" s="185" t="n">
        <v>0</v>
      </c>
      <c r="U3560" s="186"/>
      <c r="V3560" s="187" t="n">
        <f aca="false">(T3560*U3560)</f>
        <v>0</v>
      </c>
      <c r="W3560" s="185" t="n">
        <v>0</v>
      </c>
      <c r="X3560" s="185" t="n">
        <f aca="false">IF(OR(S3560="sì",S3560="forfettario 190"),SUM(T3560+W3560),SUM(T3560+V3560+W3560))</f>
        <v>0</v>
      </c>
      <c r="Y3560" s="205"/>
      <c r="Z3560" s="205"/>
      <c r="AA3560" s="206"/>
      <c r="AB3560" s="189" t="n">
        <f aca="false">IF(AA3560="SI",X3560,0)</f>
        <v>0</v>
      </c>
      <c r="AC3560" s="207"/>
      <c r="AD3560" s="207"/>
      <c r="AE3560" s="207"/>
      <c r="AF3560" s="207"/>
      <c r="AG3560" s="207"/>
      <c r="AH3560" s="208"/>
    </row>
    <row r="3561" customFormat="false" ht="13.5" hidden="false" customHeight="true" outlineLevel="0" collapsed="false">
      <c r="A3561" s="22" t="n">
        <v>3560</v>
      </c>
      <c r="B3561" s="180"/>
      <c r="C3561" s="22"/>
      <c r="D3561" s="22"/>
      <c r="E3561" s="22"/>
      <c r="F3561" s="22"/>
      <c r="G3561" s="22"/>
      <c r="H3561" s="183"/>
      <c r="I3561" s="183"/>
      <c r="J3561" s="22"/>
      <c r="K3561" s="191" t="e">
        <f aca="false">VLOOKUP('Altri Costi'!J3561,Legenda!$D$1:$F$258,2)</f>
        <v>#N/A</v>
      </c>
      <c r="L3561" s="22"/>
      <c r="M3561" s="22"/>
      <c r="N3561" s="203"/>
      <c r="O3561" s="183"/>
      <c r="P3561" s="22"/>
      <c r="Q3561" s="203"/>
      <c r="R3561" s="183"/>
      <c r="S3561" s="184" t="n">
        <f aca="false">'Piano Finanziario Annuale'!$F$6</f>
        <v>0</v>
      </c>
      <c r="T3561" s="185" t="n">
        <v>0</v>
      </c>
      <c r="U3561" s="186"/>
      <c r="V3561" s="187" t="n">
        <f aca="false">(T3561*U3561)</f>
        <v>0</v>
      </c>
      <c r="W3561" s="185" t="n">
        <v>0</v>
      </c>
      <c r="X3561" s="185" t="n">
        <f aca="false">IF(OR(S3561="sì",S3561="forfettario 190"),SUM(T3561+W3561),SUM(T3561+V3561+W3561))</f>
        <v>0</v>
      </c>
      <c r="Y3561" s="205"/>
      <c r="Z3561" s="205"/>
      <c r="AA3561" s="206"/>
      <c r="AB3561" s="189" t="n">
        <f aca="false">IF(AA3561="SI",X3561,0)</f>
        <v>0</v>
      </c>
      <c r="AC3561" s="207"/>
      <c r="AD3561" s="207"/>
      <c r="AE3561" s="207"/>
      <c r="AF3561" s="207"/>
      <c r="AG3561" s="207"/>
      <c r="AH3561" s="208"/>
    </row>
    <row r="3562" customFormat="false" ht="13.5" hidden="false" customHeight="true" outlineLevel="0" collapsed="false">
      <c r="A3562" s="22" t="n">
        <v>3561</v>
      </c>
      <c r="B3562" s="180"/>
      <c r="C3562" s="22"/>
      <c r="D3562" s="22"/>
      <c r="E3562" s="22"/>
      <c r="F3562" s="22"/>
      <c r="G3562" s="22"/>
      <c r="H3562" s="183"/>
      <c r="I3562" s="183"/>
      <c r="J3562" s="22"/>
      <c r="K3562" s="191" t="e">
        <f aca="false">VLOOKUP('Altri Costi'!J3562,Legenda!$D$1:$F$258,2)</f>
        <v>#N/A</v>
      </c>
      <c r="L3562" s="22"/>
      <c r="M3562" s="22"/>
      <c r="N3562" s="203"/>
      <c r="O3562" s="183"/>
      <c r="P3562" s="22"/>
      <c r="Q3562" s="203"/>
      <c r="R3562" s="183"/>
      <c r="S3562" s="184" t="n">
        <f aca="false">'Piano Finanziario Annuale'!$F$6</f>
        <v>0</v>
      </c>
      <c r="T3562" s="185" t="n">
        <v>0</v>
      </c>
      <c r="U3562" s="186"/>
      <c r="V3562" s="187" t="n">
        <f aca="false">(T3562*U3562)</f>
        <v>0</v>
      </c>
      <c r="W3562" s="185" t="n">
        <v>0</v>
      </c>
      <c r="X3562" s="185" t="n">
        <f aca="false">IF(OR(S3562="sì",S3562="forfettario 190"),SUM(T3562+W3562),SUM(T3562+V3562+W3562))</f>
        <v>0</v>
      </c>
      <c r="Y3562" s="205"/>
      <c r="Z3562" s="205"/>
      <c r="AA3562" s="206"/>
      <c r="AB3562" s="189" t="n">
        <f aca="false">IF(AA3562="SI",X3562,0)</f>
        <v>0</v>
      </c>
      <c r="AC3562" s="207"/>
      <c r="AD3562" s="207"/>
      <c r="AE3562" s="207"/>
      <c r="AF3562" s="207"/>
      <c r="AG3562" s="207"/>
      <c r="AH3562" s="208"/>
    </row>
    <row r="3563" customFormat="false" ht="13.5" hidden="false" customHeight="true" outlineLevel="0" collapsed="false">
      <c r="A3563" s="22" t="n">
        <v>3562</v>
      </c>
      <c r="B3563" s="180"/>
      <c r="C3563" s="22"/>
      <c r="D3563" s="22"/>
      <c r="E3563" s="22"/>
      <c r="F3563" s="22"/>
      <c r="G3563" s="22"/>
      <c r="H3563" s="183"/>
      <c r="I3563" s="183"/>
      <c r="J3563" s="22"/>
      <c r="K3563" s="191" t="e">
        <f aca="false">VLOOKUP('Altri Costi'!J3563,Legenda!$D$1:$F$258,2)</f>
        <v>#N/A</v>
      </c>
      <c r="L3563" s="22"/>
      <c r="M3563" s="22"/>
      <c r="N3563" s="203"/>
      <c r="O3563" s="183"/>
      <c r="P3563" s="22"/>
      <c r="Q3563" s="203"/>
      <c r="R3563" s="183"/>
      <c r="S3563" s="184" t="n">
        <f aca="false">'Piano Finanziario Annuale'!$F$6</f>
        <v>0</v>
      </c>
      <c r="T3563" s="185" t="n">
        <v>0</v>
      </c>
      <c r="U3563" s="186"/>
      <c r="V3563" s="187" t="n">
        <f aca="false">(T3563*U3563)</f>
        <v>0</v>
      </c>
      <c r="W3563" s="185" t="n">
        <v>0</v>
      </c>
      <c r="X3563" s="185" t="n">
        <f aca="false">IF(OR(S3563="sì",S3563="forfettario 190"),SUM(T3563+W3563),SUM(T3563+V3563+W3563))</f>
        <v>0</v>
      </c>
      <c r="Y3563" s="205"/>
      <c r="Z3563" s="205"/>
      <c r="AA3563" s="206"/>
      <c r="AB3563" s="189" t="n">
        <f aca="false">IF(AA3563="SI",X3563,0)</f>
        <v>0</v>
      </c>
      <c r="AC3563" s="207"/>
      <c r="AD3563" s="207"/>
      <c r="AE3563" s="207"/>
      <c r="AF3563" s="207"/>
      <c r="AG3563" s="207"/>
      <c r="AH3563" s="208"/>
    </row>
    <row r="3564" customFormat="false" ht="13.5" hidden="false" customHeight="true" outlineLevel="0" collapsed="false">
      <c r="A3564" s="22" t="n">
        <v>3563</v>
      </c>
      <c r="B3564" s="180"/>
      <c r="C3564" s="22"/>
      <c r="D3564" s="22"/>
      <c r="E3564" s="22"/>
      <c r="F3564" s="22"/>
      <c r="G3564" s="22"/>
      <c r="H3564" s="183"/>
      <c r="I3564" s="183"/>
      <c r="J3564" s="22"/>
      <c r="K3564" s="191" t="e">
        <f aca="false">VLOOKUP('Altri Costi'!J3564,Legenda!$D$1:$F$258,2)</f>
        <v>#N/A</v>
      </c>
      <c r="L3564" s="22"/>
      <c r="M3564" s="22"/>
      <c r="N3564" s="203"/>
      <c r="O3564" s="183"/>
      <c r="P3564" s="22"/>
      <c r="Q3564" s="203"/>
      <c r="R3564" s="183"/>
      <c r="S3564" s="184" t="n">
        <f aca="false">'Piano Finanziario Annuale'!$F$6</f>
        <v>0</v>
      </c>
      <c r="T3564" s="185" t="n">
        <v>0</v>
      </c>
      <c r="U3564" s="186"/>
      <c r="V3564" s="187" t="n">
        <f aca="false">(T3564*U3564)</f>
        <v>0</v>
      </c>
      <c r="W3564" s="185" t="n">
        <v>0</v>
      </c>
      <c r="X3564" s="185" t="n">
        <f aca="false">IF(OR(S3564="sì",S3564="forfettario 190"),SUM(T3564+W3564),SUM(T3564+V3564+W3564))</f>
        <v>0</v>
      </c>
      <c r="Y3564" s="205"/>
      <c r="Z3564" s="205"/>
      <c r="AA3564" s="206"/>
      <c r="AB3564" s="189" t="n">
        <f aca="false">IF(AA3564="SI",X3564,0)</f>
        <v>0</v>
      </c>
      <c r="AC3564" s="207"/>
      <c r="AD3564" s="207"/>
      <c r="AE3564" s="207"/>
      <c r="AF3564" s="207"/>
      <c r="AG3564" s="207"/>
      <c r="AH3564" s="208"/>
    </row>
    <row r="3565" customFormat="false" ht="13.5" hidden="false" customHeight="true" outlineLevel="0" collapsed="false">
      <c r="A3565" s="22" t="n">
        <v>3564</v>
      </c>
      <c r="B3565" s="180"/>
      <c r="C3565" s="22"/>
      <c r="D3565" s="22"/>
      <c r="E3565" s="22"/>
      <c r="F3565" s="22"/>
      <c r="G3565" s="22"/>
      <c r="H3565" s="183"/>
      <c r="I3565" s="183"/>
      <c r="J3565" s="22"/>
      <c r="K3565" s="191" t="e">
        <f aca="false">VLOOKUP('Altri Costi'!J3565,Legenda!$D$1:$F$258,2)</f>
        <v>#N/A</v>
      </c>
      <c r="L3565" s="22"/>
      <c r="M3565" s="22"/>
      <c r="N3565" s="203"/>
      <c r="O3565" s="183"/>
      <c r="P3565" s="22"/>
      <c r="Q3565" s="203"/>
      <c r="R3565" s="183"/>
      <c r="S3565" s="184" t="n">
        <f aca="false">'Piano Finanziario Annuale'!$F$6</f>
        <v>0</v>
      </c>
      <c r="T3565" s="185" t="n">
        <v>0</v>
      </c>
      <c r="U3565" s="186"/>
      <c r="V3565" s="187" t="n">
        <f aca="false">(T3565*U3565)</f>
        <v>0</v>
      </c>
      <c r="W3565" s="185" t="n">
        <v>0</v>
      </c>
      <c r="X3565" s="185" t="n">
        <f aca="false">IF(OR(S3565="sì",S3565="forfettario 190"),SUM(T3565+W3565),SUM(T3565+V3565+W3565))</f>
        <v>0</v>
      </c>
      <c r="Y3565" s="205"/>
      <c r="Z3565" s="205"/>
      <c r="AA3565" s="206"/>
      <c r="AB3565" s="189" t="n">
        <f aca="false">IF(AA3565="SI",X3565,0)</f>
        <v>0</v>
      </c>
      <c r="AC3565" s="207"/>
      <c r="AD3565" s="207"/>
      <c r="AE3565" s="207"/>
      <c r="AF3565" s="207"/>
      <c r="AG3565" s="207"/>
      <c r="AH3565" s="208"/>
    </row>
    <row r="3566" customFormat="false" ht="13.5" hidden="false" customHeight="true" outlineLevel="0" collapsed="false">
      <c r="A3566" s="22" t="n">
        <v>3565</v>
      </c>
      <c r="B3566" s="180"/>
      <c r="C3566" s="22"/>
      <c r="D3566" s="22"/>
      <c r="E3566" s="22"/>
      <c r="F3566" s="22"/>
      <c r="G3566" s="22"/>
      <c r="H3566" s="183"/>
      <c r="I3566" s="183"/>
      <c r="J3566" s="22"/>
      <c r="K3566" s="191" t="e">
        <f aca="false">VLOOKUP('Altri Costi'!J3566,Legenda!$D$1:$F$258,2)</f>
        <v>#N/A</v>
      </c>
      <c r="L3566" s="22"/>
      <c r="M3566" s="22"/>
      <c r="N3566" s="203"/>
      <c r="O3566" s="183"/>
      <c r="P3566" s="22"/>
      <c r="Q3566" s="203"/>
      <c r="R3566" s="183"/>
      <c r="S3566" s="184" t="n">
        <f aca="false">'Piano Finanziario Annuale'!$F$6</f>
        <v>0</v>
      </c>
      <c r="T3566" s="185" t="n">
        <v>0</v>
      </c>
      <c r="U3566" s="186"/>
      <c r="V3566" s="187" t="n">
        <f aca="false">(T3566*U3566)</f>
        <v>0</v>
      </c>
      <c r="W3566" s="185" t="n">
        <v>0</v>
      </c>
      <c r="X3566" s="185" t="n">
        <f aca="false">IF(OR(S3566="sì",S3566="forfettario 190"),SUM(T3566+W3566),SUM(T3566+V3566+W3566))</f>
        <v>0</v>
      </c>
      <c r="Y3566" s="205"/>
      <c r="Z3566" s="205"/>
      <c r="AA3566" s="206"/>
      <c r="AB3566" s="189" t="n">
        <f aca="false">IF(AA3566="SI",X3566,0)</f>
        <v>0</v>
      </c>
      <c r="AC3566" s="207"/>
      <c r="AD3566" s="207"/>
      <c r="AE3566" s="207"/>
      <c r="AF3566" s="207"/>
      <c r="AG3566" s="207"/>
      <c r="AH3566" s="208"/>
    </row>
    <row r="3567" customFormat="false" ht="13.5" hidden="false" customHeight="true" outlineLevel="0" collapsed="false">
      <c r="A3567" s="22" t="n">
        <v>3566</v>
      </c>
      <c r="B3567" s="180"/>
      <c r="C3567" s="22"/>
      <c r="D3567" s="22"/>
      <c r="E3567" s="22"/>
      <c r="F3567" s="22"/>
      <c r="G3567" s="22"/>
      <c r="H3567" s="183"/>
      <c r="I3567" s="183"/>
      <c r="J3567" s="22"/>
      <c r="K3567" s="191" t="e">
        <f aca="false">VLOOKUP('Altri Costi'!J3567,Legenda!$D$1:$F$258,2)</f>
        <v>#N/A</v>
      </c>
      <c r="L3567" s="22"/>
      <c r="M3567" s="22"/>
      <c r="N3567" s="203"/>
      <c r="O3567" s="183"/>
      <c r="P3567" s="22"/>
      <c r="Q3567" s="203"/>
      <c r="R3567" s="183"/>
      <c r="S3567" s="184" t="n">
        <f aca="false">'Piano Finanziario Annuale'!$F$6</f>
        <v>0</v>
      </c>
      <c r="T3567" s="185" t="n">
        <v>0</v>
      </c>
      <c r="U3567" s="186"/>
      <c r="V3567" s="187" t="n">
        <f aca="false">(T3567*U3567)</f>
        <v>0</v>
      </c>
      <c r="W3567" s="185" t="n">
        <v>0</v>
      </c>
      <c r="X3567" s="185" t="n">
        <f aca="false">IF(OR(S3567="sì",S3567="forfettario 190"),SUM(T3567+W3567),SUM(T3567+V3567+W3567))</f>
        <v>0</v>
      </c>
      <c r="Y3567" s="205"/>
      <c r="Z3567" s="205"/>
      <c r="AA3567" s="206"/>
      <c r="AB3567" s="189" t="n">
        <f aca="false">IF(AA3567="SI",X3567,0)</f>
        <v>0</v>
      </c>
      <c r="AC3567" s="207"/>
      <c r="AD3567" s="207"/>
      <c r="AE3567" s="207"/>
      <c r="AF3567" s="207"/>
      <c r="AG3567" s="207"/>
      <c r="AH3567" s="208"/>
    </row>
    <row r="3568" customFormat="false" ht="13.5" hidden="false" customHeight="true" outlineLevel="0" collapsed="false">
      <c r="A3568" s="22" t="n">
        <v>3567</v>
      </c>
      <c r="B3568" s="180"/>
      <c r="C3568" s="22"/>
      <c r="D3568" s="22"/>
      <c r="E3568" s="22"/>
      <c r="F3568" s="22"/>
      <c r="G3568" s="22"/>
      <c r="H3568" s="183"/>
      <c r="I3568" s="183"/>
      <c r="J3568" s="22"/>
      <c r="K3568" s="191" t="e">
        <f aca="false">VLOOKUP('Altri Costi'!J3568,Legenda!$D$1:$F$258,2)</f>
        <v>#N/A</v>
      </c>
      <c r="L3568" s="22"/>
      <c r="M3568" s="22"/>
      <c r="N3568" s="203"/>
      <c r="O3568" s="183"/>
      <c r="P3568" s="22"/>
      <c r="Q3568" s="203"/>
      <c r="R3568" s="183"/>
      <c r="S3568" s="184" t="n">
        <f aca="false">'Piano Finanziario Annuale'!$F$6</f>
        <v>0</v>
      </c>
      <c r="T3568" s="185" t="n">
        <v>0</v>
      </c>
      <c r="U3568" s="186"/>
      <c r="V3568" s="187" t="n">
        <f aca="false">(T3568*U3568)</f>
        <v>0</v>
      </c>
      <c r="W3568" s="185" t="n">
        <v>0</v>
      </c>
      <c r="X3568" s="185" t="n">
        <f aca="false">IF(OR(S3568="sì",S3568="forfettario 190"),SUM(T3568+W3568),SUM(T3568+V3568+W3568))</f>
        <v>0</v>
      </c>
      <c r="Y3568" s="205"/>
      <c r="Z3568" s="205"/>
      <c r="AA3568" s="206"/>
      <c r="AB3568" s="189" t="n">
        <f aca="false">IF(AA3568="SI",X3568,0)</f>
        <v>0</v>
      </c>
      <c r="AC3568" s="207"/>
      <c r="AD3568" s="207"/>
      <c r="AE3568" s="207"/>
      <c r="AF3568" s="207"/>
      <c r="AG3568" s="207"/>
      <c r="AH3568" s="208"/>
    </row>
    <row r="3569" customFormat="false" ht="13.5" hidden="false" customHeight="true" outlineLevel="0" collapsed="false">
      <c r="A3569" s="22" t="n">
        <v>3568</v>
      </c>
      <c r="B3569" s="180"/>
      <c r="C3569" s="22"/>
      <c r="D3569" s="22"/>
      <c r="E3569" s="22"/>
      <c r="F3569" s="22"/>
      <c r="G3569" s="22"/>
      <c r="H3569" s="183"/>
      <c r="I3569" s="183"/>
      <c r="J3569" s="22"/>
      <c r="K3569" s="191" t="e">
        <f aca="false">VLOOKUP('Altri Costi'!J3569,Legenda!$D$1:$F$258,2)</f>
        <v>#N/A</v>
      </c>
      <c r="L3569" s="22"/>
      <c r="M3569" s="22"/>
      <c r="N3569" s="203"/>
      <c r="O3569" s="183"/>
      <c r="P3569" s="22"/>
      <c r="Q3569" s="203"/>
      <c r="R3569" s="183"/>
      <c r="S3569" s="184" t="n">
        <f aca="false">'Piano Finanziario Annuale'!$F$6</f>
        <v>0</v>
      </c>
      <c r="T3569" s="185" t="n">
        <v>0</v>
      </c>
      <c r="U3569" s="186"/>
      <c r="V3569" s="187" t="n">
        <f aca="false">(T3569*U3569)</f>
        <v>0</v>
      </c>
      <c r="W3569" s="185" t="n">
        <v>0</v>
      </c>
      <c r="X3569" s="185" t="n">
        <f aca="false">IF(OR(S3569="sì",S3569="forfettario 190"),SUM(T3569+W3569),SUM(T3569+V3569+W3569))</f>
        <v>0</v>
      </c>
      <c r="Y3569" s="205"/>
      <c r="Z3569" s="205"/>
      <c r="AA3569" s="206"/>
      <c r="AB3569" s="189" t="n">
        <f aca="false">IF(AA3569="SI",X3569,0)</f>
        <v>0</v>
      </c>
      <c r="AC3569" s="207"/>
      <c r="AD3569" s="207"/>
      <c r="AE3569" s="207"/>
      <c r="AF3569" s="207"/>
      <c r="AG3569" s="207"/>
      <c r="AH3569" s="208"/>
    </row>
    <row r="3570" customFormat="false" ht="13.5" hidden="false" customHeight="true" outlineLevel="0" collapsed="false">
      <c r="A3570" s="22" t="n">
        <v>3569</v>
      </c>
      <c r="B3570" s="180"/>
      <c r="C3570" s="22"/>
      <c r="D3570" s="22"/>
      <c r="E3570" s="22"/>
      <c r="F3570" s="22"/>
      <c r="G3570" s="22"/>
      <c r="H3570" s="183"/>
      <c r="I3570" s="183"/>
      <c r="J3570" s="22"/>
      <c r="K3570" s="191" t="e">
        <f aca="false">VLOOKUP('Altri Costi'!J3570,Legenda!$D$1:$F$258,2)</f>
        <v>#N/A</v>
      </c>
      <c r="L3570" s="22"/>
      <c r="M3570" s="22"/>
      <c r="N3570" s="203"/>
      <c r="O3570" s="183"/>
      <c r="P3570" s="22"/>
      <c r="Q3570" s="203"/>
      <c r="R3570" s="183"/>
      <c r="S3570" s="184" t="n">
        <f aca="false">'Piano Finanziario Annuale'!$F$6</f>
        <v>0</v>
      </c>
      <c r="T3570" s="185" t="n">
        <v>0</v>
      </c>
      <c r="U3570" s="186"/>
      <c r="V3570" s="187" t="n">
        <f aca="false">(T3570*U3570)</f>
        <v>0</v>
      </c>
      <c r="W3570" s="185" t="n">
        <v>0</v>
      </c>
      <c r="X3570" s="185" t="n">
        <f aca="false">IF(OR(S3570="sì",S3570="forfettario 190"),SUM(T3570+W3570),SUM(T3570+V3570+W3570))</f>
        <v>0</v>
      </c>
      <c r="Y3570" s="205"/>
      <c r="Z3570" s="205"/>
      <c r="AA3570" s="206"/>
      <c r="AB3570" s="189" t="n">
        <f aca="false">IF(AA3570="SI",X3570,0)</f>
        <v>0</v>
      </c>
      <c r="AC3570" s="207"/>
      <c r="AD3570" s="207"/>
      <c r="AE3570" s="207"/>
      <c r="AF3570" s="207"/>
      <c r="AG3570" s="207"/>
      <c r="AH3570" s="208"/>
    </row>
    <row r="3571" customFormat="false" ht="13.5" hidden="false" customHeight="true" outlineLevel="0" collapsed="false">
      <c r="A3571" s="22" t="n">
        <v>3570</v>
      </c>
      <c r="B3571" s="180"/>
      <c r="C3571" s="22"/>
      <c r="D3571" s="22"/>
      <c r="E3571" s="22"/>
      <c r="F3571" s="22"/>
      <c r="G3571" s="22"/>
      <c r="H3571" s="183"/>
      <c r="I3571" s="183"/>
      <c r="J3571" s="22"/>
      <c r="K3571" s="191" t="e">
        <f aca="false">VLOOKUP('Altri Costi'!J3571,Legenda!$D$1:$F$258,2)</f>
        <v>#N/A</v>
      </c>
      <c r="L3571" s="22"/>
      <c r="M3571" s="22"/>
      <c r="N3571" s="203"/>
      <c r="O3571" s="183"/>
      <c r="P3571" s="22"/>
      <c r="Q3571" s="203"/>
      <c r="R3571" s="183"/>
      <c r="S3571" s="184" t="n">
        <f aca="false">'Piano Finanziario Annuale'!$F$6</f>
        <v>0</v>
      </c>
      <c r="T3571" s="185" t="n">
        <v>0</v>
      </c>
      <c r="U3571" s="186"/>
      <c r="V3571" s="187" t="n">
        <f aca="false">(T3571*U3571)</f>
        <v>0</v>
      </c>
      <c r="W3571" s="185" t="n">
        <v>0</v>
      </c>
      <c r="X3571" s="185" t="n">
        <f aca="false">IF(OR(S3571="sì",S3571="forfettario 190"),SUM(T3571+W3571),SUM(T3571+V3571+W3571))</f>
        <v>0</v>
      </c>
      <c r="Y3571" s="205"/>
      <c r="Z3571" s="205"/>
      <c r="AA3571" s="206"/>
      <c r="AB3571" s="189" t="n">
        <f aca="false">IF(AA3571="SI",X3571,0)</f>
        <v>0</v>
      </c>
      <c r="AC3571" s="207"/>
      <c r="AD3571" s="207"/>
      <c r="AE3571" s="207"/>
      <c r="AF3571" s="207"/>
      <c r="AG3571" s="207"/>
      <c r="AH3571" s="208"/>
    </row>
    <row r="3572" customFormat="false" ht="13.5" hidden="false" customHeight="true" outlineLevel="0" collapsed="false">
      <c r="A3572" s="22" t="n">
        <v>3571</v>
      </c>
      <c r="B3572" s="180"/>
      <c r="C3572" s="22"/>
      <c r="D3572" s="22"/>
      <c r="E3572" s="22"/>
      <c r="F3572" s="22"/>
      <c r="G3572" s="22"/>
      <c r="H3572" s="183"/>
      <c r="I3572" s="183"/>
      <c r="J3572" s="22"/>
      <c r="K3572" s="191" t="e">
        <f aca="false">VLOOKUP('Altri Costi'!J3572,Legenda!$D$1:$F$258,2)</f>
        <v>#N/A</v>
      </c>
      <c r="L3572" s="22"/>
      <c r="M3572" s="22"/>
      <c r="N3572" s="203"/>
      <c r="O3572" s="183"/>
      <c r="P3572" s="22"/>
      <c r="Q3572" s="203"/>
      <c r="R3572" s="183"/>
      <c r="S3572" s="184" t="n">
        <f aca="false">'Piano Finanziario Annuale'!$F$6</f>
        <v>0</v>
      </c>
      <c r="T3572" s="185" t="n">
        <v>0</v>
      </c>
      <c r="U3572" s="186"/>
      <c r="V3572" s="187" t="n">
        <f aca="false">(T3572*U3572)</f>
        <v>0</v>
      </c>
      <c r="W3572" s="185" t="n">
        <v>0</v>
      </c>
      <c r="X3572" s="185" t="n">
        <f aca="false">IF(OR(S3572="sì",S3572="forfettario 190"),SUM(T3572+W3572),SUM(T3572+V3572+W3572))</f>
        <v>0</v>
      </c>
      <c r="Y3572" s="205"/>
      <c r="Z3572" s="205"/>
      <c r="AA3572" s="206"/>
      <c r="AB3572" s="189" t="n">
        <f aca="false">IF(AA3572="SI",X3572,0)</f>
        <v>0</v>
      </c>
      <c r="AC3572" s="207"/>
      <c r="AD3572" s="207"/>
      <c r="AE3572" s="207"/>
      <c r="AF3572" s="207"/>
      <c r="AG3572" s="207"/>
      <c r="AH3572" s="208"/>
    </row>
    <row r="3573" customFormat="false" ht="13.5" hidden="false" customHeight="true" outlineLevel="0" collapsed="false">
      <c r="A3573" s="22" t="n">
        <v>3572</v>
      </c>
      <c r="B3573" s="180"/>
      <c r="C3573" s="22"/>
      <c r="D3573" s="22"/>
      <c r="E3573" s="22"/>
      <c r="F3573" s="22"/>
      <c r="G3573" s="22"/>
      <c r="H3573" s="183"/>
      <c r="I3573" s="183"/>
      <c r="J3573" s="22"/>
      <c r="K3573" s="191" t="e">
        <f aca="false">VLOOKUP('Altri Costi'!J3573,Legenda!$D$1:$F$258,2)</f>
        <v>#N/A</v>
      </c>
      <c r="L3573" s="22"/>
      <c r="M3573" s="22"/>
      <c r="N3573" s="203"/>
      <c r="O3573" s="183"/>
      <c r="P3573" s="22"/>
      <c r="Q3573" s="203"/>
      <c r="R3573" s="183"/>
      <c r="S3573" s="184" t="n">
        <f aca="false">'Piano Finanziario Annuale'!$F$6</f>
        <v>0</v>
      </c>
      <c r="T3573" s="185" t="n">
        <v>0</v>
      </c>
      <c r="U3573" s="186"/>
      <c r="V3573" s="187" t="n">
        <f aca="false">(T3573*U3573)</f>
        <v>0</v>
      </c>
      <c r="W3573" s="185" t="n">
        <v>0</v>
      </c>
      <c r="X3573" s="185" t="n">
        <f aca="false">IF(OR(S3573="sì",S3573="forfettario 190"),SUM(T3573+W3573),SUM(T3573+V3573+W3573))</f>
        <v>0</v>
      </c>
      <c r="Y3573" s="205"/>
      <c r="Z3573" s="205"/>
      <c r="AA3573" s="206"/>
      <c r="AB3573" s="189" t="n">
        <f aca="false">IF(AA3573="SI",X3573,0)</f>
        <v>0</v>
      </c>
      <c r="AC3573" s="207"/>
      <c r="AD3573" s="207"/>
      <c r="AE3573" s="207"/>
      <c r="AF3573" s="207"/>
      <c r="AG3573" s="207"/>
      <c r="AH3573" s="208"/>
    </row>
    <row r="3574" customFormat="false" ht="13.5" hidden="false" customHeight="true" outlineLevel="0" collapsed="false">
      <c r="A3574" s="22" t="n">
        <v>3573</v>
      </c>
      <c r="B3574" s="180"/>
      <c r="C3574" s="22"/>
      <c r="D3574" s="22"/>
      <c r="E3574" s="22"/>
      <c r="F3574" s="22"/>
      <c r="G3574" s="22"/>
      <c r="H3574" s="183"/>
      <c r="I3574" s="183"/>
      <c r="J3574" s="22"/>
      <c r="K3574" s="191" t="e">
        <f aca="false">VLOOKUP('Altri Costi'!J3574,Legenda!$D$1:$F$258,2)</f>
        <v>#N/A</v>
      </c>
      <c r="L3574" s="22"/>
      <c r="M3574" s="22"/>
      <c r="N3574" s="203"/>
      <c r="O3574" s="183"/>
      <c r="P3574" s="22"/>
      <c r="Q3574" s="203"/>
      <c r="R3574" s="183"/>
      <c r="S3574" s="184" t="n">
        <f aca="false">'Piano Finanziario Annuale'!$F$6</f>
        <v>0</v>
      </c>
      <c r="T3574" s="185" t="n">
        <v>0</v>
      </c>
      <c r="U3574" s="186"/>
      <c r="V3574" s="187" t="n">
        <f aca="false">(T3574*U3574)</f>
        <v>0</v>
      </c>
      <c r="W3574" s="185" t="n">
        <v>0</v>
      </c>
      <c r="X3574" s="185" t="n">
        <f aca="false">IF(OR(S3574="sì",S3574="forfettario 190"),SUM(T3574+W3574),SUM(T3574+V3574+W3574))</f>
        <v>0</v>
      </c>
      <c r="Y3574" s="205"/>
      <c r="Z3574" s="205"/>
      <c r="AA3574" s="206"/>
      <c r="AB3574" s="189" t="n">
        <f aca="false">IF(AA3574="SI",X3574,0)</f>
        <v>0</v>
      </c>
      <c r="AC3574" s="207"/>
      <c r="AD3574" s="207"/>
      <c r="AE3574" s="207"/>
      <c r="AF3574" s="207"/>
      <c r="AG3574" s="207"/>
      <c r="AH3574" s="208"/>
    </row>
    <row r="3575" customFormat="false" ht="13.5" hidden="false" customHeight="true" outlineLevel="0" collapsed="false">
      <c r="A3575" s="22" t="n">
        <v>3574</v>
      </c>
      <c r="B3575" s="180"/>
      <c r="C3575" s="22"/>
      <c r="D3575" s="22"/>
      <c r="E3575" s="22"/>
      <c r="F3575" s="22"/>
      <c r="G3575" s="22"/>
      <c r="H3575" s="183"/>
      <c r="I3575" s="183"/>
      <c r="J3575" s="22"/>
      <c r="K3575" s="191" t="e">
        <f aca="false">VLOOKUP('Altri Costi'!J3575,Legenda!$D$1:$F$258,2)</f>
        <v>#N/A</v>
      </c>
      <c r="L3575" s="22"/>
      <c r="M3575" s="22"/>
      <c r="N3575" s="203"/>
      <c r="O3575" s="183"/>
      <c r="P3575" s="22"/>
      <c r="Q3575" s="203"/>
      <c r="R3575" s="183"/>
      <c r="S3575" s="184" t="n">
        <f aca="false">'Piano Finanziario Annuale'!$F$6</f>
        <v>0</v>
      </c>
      <c r="T3575" s="185" t="n">
        <v>0</v>
      </c>
      <c r="U3575" s="186"/>
      <c r="V3575" s="187" t="n">
        <f aca="false">(T3575*U3575)</f>
        <v>0</v>
      </c>
      <c r="W3575" s="185" t="n">
        <v>0</v>
      </c>
      <c r="X3575" s="185" t="n">
        <f aca="false">IF(OR(S3575="sì",S3575="forfettario 190"),SUM(T3575+W3575),SUM(T3575+V3575+W3575))</f>
        <v>0</v>
      </c>
      <c r="Y3575" s="205"/>
      <c r="Z3575" s="205"/>
      <c r="AA3575" s="206"/>
      <c r="AB3575" s="189" t="n">
        <f aca="false">IF(AA3575="SI",X3575,0)</f>
        <v>0</v>
      </c>
      <c r="AC3575" s="207"/>
      <c r="AD3575" s="207"/>
      <c r="AE3575" s="207"/>
      <c r="AF3575" s="207"/>
      <c r="AG3575" s="207"/>
      <c r="AH3575" s="208"/>
    </row>
    <row r="3576" customFormat="false" ht="13.5" hidden="false" customHeight="true" outlineLevel="0" collapsed="false">
      <c r="A3576" s="22" t="n">
        <v>3575</v>
      </c>
      <c r="B3576" s="180"/>
      <c r="C3576" s="22"/>
      <c r="D3576" s="22"/>
      <c r="E3576" s="22"/>
      <c r="F3576" s="22"/>
      <c r="G3576" s="22"/>
      <c r="H3576" s="183"/>
      <c r="I3576" s="183"/>
      <c r="J3576" s="22"/>
      <c r="K3576" s="191" t="e">
        <f aca="false">VLOOKUP('Altri Costi'!J3576,Legenda!$D$1:$F$258,2)</f>
        <v>#N/A</v>
      </c>
      <c r="L3576" s="22"/>
      <c r="M3576" s="22"/>
      <c r="N3576" s="203"/>
      <c r="O3576" s="183"/>
      <c r="P3576" s="22"/>
      <c r="Q3576" s="203"/>
      <c r="R3576" s="183"/>
      <c r="S3576" s="184" t="n">
        <f aca="false">'Piano Finanziario Annuale'!$F$6</f>
        <v>0</v>
      </c>
      <c r="T3576" s="185" t="n">
        <v>0</v>
      </c>
      <c r="U3576" s="186"/>
      <c r="V3576" s="187" t="n">
        <f aca="false">(T3576*U3576)</f>
        <v>0</v>
      </c>
      <c r="W3576" s="185" t="n">
        <v>0</v>
      </c>
      <c r="X3576" s="185" t="n">
        <f aca="false">IF(OR(S3576="sì",S3576="forfettario 190"),SUM(T3576+W3576),SUM(T3576+V3576+W3576))</f>
        <v>0</v>
      </c>
      <c r="Y3576" s="205"/>
      <c r="Z3576" s="205"/>
      <c r="AA3576" s="206"/>
      <c r="AB3576" s="189" t="n">
        <f aca="false">IF(AA3576="SI",X3576,0)</f>
        <v>0</v>
      </c>
      <c r="AC3576" s="207"/>
      <c r="AD3576" s="207"/>
      <c r="AE3576" s="207"/>
      <c r="AF3576" s="207"/>
      <c r="AG3576" s="207"/>
      <c r="AH3576" s="208"/>
    </row>
    <row r="3577" customFormat="false" ht="13.5" hidden="false" customHeight="true" outlineLevel="0" collapsed="false">
      <c r="A3577" s="22" t="n">
        <v>3576</v>
      </c>
      <c r="B3577" s="180"/>
      <c r="C3577" s="22"/>
      <c r="D3577" s="22"/>
      <c r="E3577" s="22"/>
      <c r="F3577" s="22"/>
      <c r="G3577" s="22"/>
      <c r="H3577" s="183"/>
      <c r="I3577" s="183"/>
      <c r="J3577" s="22"/>
      <c r="K3577" s="191" t="e">
        <f aca="false">VLOOKUP('Altri Costi'!J3577,Legenda!$D$1:$F$258,2)</f>
        <v>#N/A</v>
      </c>
      <c r="L3577" s="22"/>
      <c r="M3577" s="22"/>
      <c r="N3577" s="203"/>
      <c r="O3577" s="183"/>
      <c r="P3577" s="22"/>
      <c r="Q3577" s="203"/>
      <c r="R3577" s="183"/>
      <c r="S3577" s="184" t="n">
        <f aca="false">'Piano Finanziario Annuale'!$F$6</f>
        <v>0</v>
      </c>
      <c r="T3577" s="185" t="n">
        <v>0</v>
      </c>
      <c r="U3577" s="186"/>
      <c r="V3577" s="187" t="n">
        <f aca="false">(T3577*U3577)</f>
        <v>0</v>
      </c>
      <c r="W3577" s="185" t="n">
        <v>0</v>
      </c>
      <c r="X3577" s="185" t="n">
        <f aca="false">IF(OR(S3577="sì",S3577="forfettario 190"),SUM(T3577+W3577),SUM(T3577+V3577+W3577))</f>
        <v>0</v>
      </c>
      <c r="Y3577" s="205"/>
      <c r="Z3577" s="205"/>
      <c r="AA3577" s="206"/>
      <c r="AB3577" s="189" t="n">
        <f aca="false">IF(AA3577="SI",X3577,0)</f>
        <v>0</v>
      </c>
      <c r="AC3577" s="207"/>
      <c r="AD3577" s="207"/>
      <c r="AE3577" s="207"/>
      <c r="AF3577" s="207"/>
      <c r="AG3577" s="207"/>
      <c r="AH3577" s="208"/>
    </row>
    <row r="3578" customFormat="false" ht="13.5" hidden="false" customHeight="true" outlineLevel="0" collapsed="false">
      <c r="A3578" s="22" t="n">
        <v>3577</v>
      </c>
      <c r="B3578" s="180"/>
      <c r="C3578" s="22"/>
      <c r="D3578" s="22"/>
      <c r="E3578" s="22"/>
      <c r="F3578" s="22"/>
      <c r="G3578" s="22"/>
      <c r="H3578" s="183"/>
      <c r="I3578" s="183"/>
      <c r="J3578" s="22"/>
      <c r="K3578" s="191" t="e">
        <f aca="false">VLOOKUP('Altri Costi'!J3578,Legenda!$D$1:$F$258,2)</f>
        <v>#N/A</v>
      </c>
      <c r="L3578" s="22"/>
      <c r="M3578" s="22"/>
      <c r="N3578" s="203"/>
      <c r="O3578" s="183"/>
      <c r="P3578" s="22"/>
      <c r="Q3578" s="203"/>
      <c r="R3578" s="183"/>
      <c r="S3578" s="184" t="n">
        <f aca="false">'Piano Finanziario Annuale'!$F$6</f>
        <v>0</v>
      </c>
      <c r="T3578" s="185" t="n">
        <v>0</v>
      </c>
      <c r="U3578" s="186"/>
      <c r="V3578" s="187" t="n">
        <f aca="false">(T3578*U3578)</f>
        <v>0</v>
      </c>
      <c r="W3578" s="185" t="n">
        <v>0</v>
      </c>
      <c r="X3578" s="185" t="n">
        <f aca="false">IF(OR(S3578="sì",S3578="forfettario 190"),SUM(T3578+W3578),SUM(T3578+V3578+W3578))</f>
        <v>0</v>
      </c>
      <c r="Y3578" s="205"/>
      <c r="Z3578" s="205"/>
      <c r="AA3578" s="206"/>
      <c r="AB3578" s="189" t="n">
        <f aca="false">IF(AA3578="SI",X3578,0)</f>
        <v>0</v>
      </c>
      <c r="AC3578" s="207"/>
      <c r="AD3578" s="207"/>
      <c r="AE3578" s="207"/>
      <c r="AF3578" s="207"/>
      <c r="AG3578" s="207"/>
      <c r="AH3578" s="208"/>
    </row>
    <row r="3579" customFormat="false" ht="13.5" hidden="false" customHeight="true" outlineLevel="0" collapsed="false">
      <c r="A3579" s="22" t="n">
        <v>3578</v>
      </c>
      <c r="B3579" s="180"/>
      <c r="C3579" s="22"/>
      <c r="D3579" s="22"/>
      <c r="E3579" s="22"/>
      <c r="F3579" s="22"/>
      <c r="G3579" s="22"/>
      <c r="H3579" s="183"/>
      <c r="I3579" s="183"/>
      <c r="J3579" s="22"/>
      <c r="K3579" s="191" t="e">
        <f aca="false">VLOOKUP('Altri Costi'!J3579,Legenda!$D$1:$F$258,2)</f>
        <v>#N/A</v>
      </c>
      <c r="L3579" s="22"/>
      <c r="M3579" s="22"/>
      <c r="N3579" s="203"/>
      <c r="O3579" s="183"/>
      <c r="P3579" s="22"/>
      <c r="Q3579" s="203"/>
      <c r="R3579" s="183"/>
      <c r="S3579" s="184" t="n">
        <f aca="false">'Piano Finanziario Annuale'!$F$6</f>
        <v>0</v>
      </c>
      <c r="T3579" s="185" t="n">
        <v>0</v>
      </c>
      <c r="U3579" s="186"/>
      <c r="V3579" s="187" t="n">
        <f aca="false">(T3579*U3579)</f>
        <v>0</v>
      </c>
      <c r="W3579" s="185" t="n">
        <v>0</v>
      </c>
      <c r="X3579" s="185" t="n">
        <f aca="false">IF(OR(S3579="sì",S3579="forfettario 190"),SUM(T3579+W3579),SUM(T3579+V3579+W3579))</f>
        <v>0</v>
      </c>
      <c r="Y3579" s="205"/>
      <c r="Z3579" s="205"/>
      <c r="AA3579" s="206"/>
      <c r="AB3579" s="189" t="n">
        <f aca="false">IF(AA3579="SI",X3579,0)</f>
        <v>0</v>
      </c>
      <c r="AC3579" s="207"/>
      <c r="AD3579" s="207"/>
      <c r="AE3579" s="207"/>
      <c r="AF3579" s="207"/>
      <c r="AG3579" s="207"/>
      <c r="AH3579" s="208"/>
    </row>
    <row r="3580" customFormat="false" ht="13.5" hidden="false" customHeight="true" outlineLevel="0" collapsed="false">
      <c r="A3580" s="22" t="n">
        <v>3579</v>
      </c>
      <c r="B3580" s="180"/>
      <c r="C3580" s="22"/>
      <c r="D3580" s="22"/>
      <c r="E3580" s="22"/>
      <c r="F3580" s="22"/>
      <c r="G3580" s="22"/>
      <c r="H3580" s="183"/>
      <c r="I3580" s="183"/>
      <c r="J3580" s="22"/>
      <c r="K3580" s="191" t="e">
        <f aca="false">VLOOKUP('Altri Costi'!J3580,Legenda!$D$1:$F$258,2)</f>
        <v>#N/A</v>
      </c>
      <c r="L3580" s="22"/>
      <c r="M3580" s="22"/>
      <c r="N3580" s="203"/>
      <c r="O3580" s="183"/>
      <c r="P3580" s="22"/>
      <c r="Q3580" s="203"/>
      <c r="R3580" s="183"/>
      <c r="S3580" s="184" t="n">
        <f aca="false">'Piano Finanziario Annuale'!$F$6</f>
        <v>0</v>
      </c>
      <c r="T3580" s="185" t="n">
        <v>0</v>
      </c>
      <c r="U3580" s="186"/>
      <c r="V3580" s="187" t="n">
        <f aca="false">(T3580*U3580)</f>
        <v>0</v>
      </c>
      <c r="W3580" s="185" t="n">
        <v>0</v>
      </c>
      <c r="X3580" s="185" t="n">
        <f aca="false">IF(OR(S3580="sì",S3580="forfettario 190"),SUM(T3580+W3580),SUM(T3580+V3580+W3580))</f>
        <v>0</v>
      </c>
      <c r="Y3580" s="205"/>
      <c r="Z3580" s="205"/>
      <c r="AA3580" s="206"/>
      <c r="AB3580" s="189" t="n">
        <f aca="false">IF(AA3580="SI",X3580,0)</f>
        <v>0</v>
      </c>
      <c r="AC3580" s="207"/>
      <c r="AD3580" s="207"/>
      <c r="AE3580" s="207"/>
      <c r="AF3580" s="207"/>
      <c r="AG3580" s="207"/>
      <c r="AH3580" s="208"/>
    </row>
    <row r="3581" customFormat="false" ht="13.5" hidden="false" customHeight="true" outlineLevel="0" collapsed="false">
      <c r="A3581" s="22" t="n">
        <v>3580</v>
      </c>
      <c r="B3581" s="180"/>
      <c r="C3581" s="22"/>
      <c r="D3581" s="22"/>
      <c r="E3581" s="22"/>
      <c r="F3581" s="22"/>
      <c r="G3581" s="22"/>
      <c r="H3581" s="183"/>
      <c r="I3581" s="183"/>
      <c r="J3581" s="22"/>
      <c r="K3581" s="191" t="e">
        <f aca="false">VLOOKUP('Altri Costi'!J3581,Legenda!$D$1:$F$258,2)</f>
        <v>#N/A</v>
      </c>
      <c r="L3581" s="22"/>
      <c r="M3581" s="22"/>
      <c r="N3581" s="203"/>
      <c r="O3581" s="183"/>
      <c r="P3581" s="22"/>
      <c r="Q3581" s="203"/>
      <c r="R3581" s="183"/>
      <c r="S3581" s="184" t="n">
        <f aca="false">'Piano Finanziario Annuale'!$F$6</f>
        <v>0</v>
      </c>
      <c r="T3581" s="185" t="n">
        <v>0</v>
      </c>
      <c r="U3581" s="186"/>
      <c r="V3581" s="187" t="n">
        <f aca="false">(T3581*U3581)</f>
        <v>0</v>
      </c>
      <c r="W3581" s="185" t="n">
        <v>0</v>
      </c>
      <c r="X3581" s="185" t="n">
        <f aca="false">IF(OR(S3581="sì",S3581="forfettario 190"),SUM(T3581+W3581),SUM(T3581+V3581+W3581))</f>
        <v>0</v>
      </c>
      <c r="Y3581" s="205"/>
      <c r="Z3581" s="205"/>
      <c r="AA3581" s="206"/>
      <c r="AB3581" s="189" t="n">
        <f aca="false">IF(AA3581="SI",X3581,0)</f>
        <v>0</v>
      </c>
      <c r="AC3581" s="207"/>
      <c r="AD3581" s="207"/>
      <c r="AE3581" s="207"/>
      <c r="AF3581" s="207"/>
      <c r="AG3581" s="207"/>
      <c r="AH3581" s="208"/>
    </row>
    <row r="3582" customFormat="false" ht="13.5" hidden="false" customHeight="true" outlineLevel="0" collapsed="false">
      <c r="A3582" s="22" t="n">
        <v>3581</v>
      </c>
      <c r="B3582" s="180"/>
      <c r="C3582" s="22"/>
      <c r="D3582" s="22"/>
      <c r="E3582" s="22"/>
      <c r="F3582" s="22"/>
      <c r="G3582" s="22"/>
      <c r="H3582" s="183"/>
      <c r="I3582" s="183"/>
      <c r="J3582" s="22"/>
      <c r="K3582" s="191" t="e">
        <f aca="false">VLOOKUP('Altri Costi'!J3582,Legenda!$D$1:$F$258,2)</f>
        <v>#N/A</v>
      </c>
      <c r="L3582" s="22"/>
      <c r="M3582" s="22"/>
      <c r="N3582" s="203"/>
      <c r="O3582" s="183"/>
      <c r="P3582" s="22"/>
      <c r="Q3582" s="203"/>
      <c r="R3582" s="183"/>
      <c r="S3582" s="184" t="n">
        <f aca="false">'Piano Finanziario Annuale'!$F$6</f>
        <v>0</v>
      </c>
      <c r="T3582" s="185" t="n">
        <v>0</v>
      </c>
      <c r="U3582" s="186"/>
      <c r="V3582" s="187" t="n">
        <f aca="false">(T3582*U3582)</f>
        <v>0</v>
      </c>
      <c r="W3582" s="185" t="n">
        <v>0</v>
      </c>
      <c r="X3582" s="185" t="n">
        <f aca="false">IF(OR(S3582="sì",S3582="forfettario 190"),SUM(T3582+W3582),SUM(T3582+V3582+W3582))</f>
        <v>0</v>
      </c>
      <c r="Y3582" s="205"/>
      <c r="Z3582" s="205"/>
      <c r="AA3582" s="206"/>
      <c r="AB3582" s="189" t="n">
        <f aca="false">IF(AA3582="SI",X3582,0)</f>
        <v>0</v>
      </c>
      <c r="AC3582" s="207"/>
      <c r="AD3582" s="207"/>
      <c r="AE3582" s="207"/>
      <c r="AF3582" s="207"/>
      <c r="AG3582" s="207"/>
      <c r="AH3582" s="208"/>
    </row>
    <row r="3583" customFormat="false" ht="13.5" hidden="false" customHeight="true" outlineLevel="0" collapsed="false">
      <c r="A3583" s="22" t="n">
        <v>3582</v>
      </c>
      <c r="B3583" s="180"/>
      <c r="C3583" s="22"/>
      <c r="D3583" s="22"/>
      <c r="E3583" s="22"/>
      <c r="F3583" s="22"/>
      <c r="G3583" s="22"/>
      <c r="H3583" s="183"/>
      <c r="I3583" s="183"/>
      <c r="J3583" s="22"/>
      <c r="K3583" s="191" t="e">
        <f aca="false">VLOOKUP('Altri Costi'!J3583,Legenda!$D$1:$F$258,2)</f>
        <v>#N/A</v>
      </c>
      <c r="L3583" s="22"/>
      <c r="M3583" s="22"/>
      <c r="N3583" s="203"/>
      <c r="O3583" s="183"/>
      <c r="P3583" s="22"/>
      <c r="Q3583" s="203"/>
      <c r="R3583" s="183"/>
      <c r="S3583" s="184" t="n">
        <f aca="false">'Piano Finanziario Annuale'!$F$6</f>
        <v>0</v>
      </c>
      <c r="T3583" s="185" t="n">
        <v>0</v>
      </c>
      <c r="U3583" s="186"/>
      <c r="V3583" s="187" t="n">
        <f aca="false">(T3583*U3583)</f>
        <v>0</v>
      </c>
      <c r="W3583" s="185" t="n">
        <v>0</v>
      </c>
      <c r="X3583" s="185" t="n">
        <f aca="false">IF(OR(S3583="sì",S3583="forfettario 190"),SUM(T3583+W3583),SUM(T3583+V3583+W3583))</f>
        <v>0</v>
      </c>
      <c r="Y3583" s="205"/>
      <c r="Z3583" s="205"/>
      <c r="AA3583" s="206"/>
      <c r="AB3583" s="189" t="n">
        <f aca="false">IF(AA3583="SI",X3583,0)</f>
        <v>0</v>
      </c>
      <c r="AC3583" s="207"/>
      <c r="AD3583" s="207"/>
      <c r="AE3583" s="207"/>
      <c r="AF3583" s="207"/>
      <c r="AG3583" s="207"/>
      <c r="AH3583" s="208"/>
    </row>
    <row r="3584" customFormat="false" ht="13.5" hidden="false" customHeight="true" outlineLevel="0" collapsed="false">
      <c r="A3584" s="22" t="n">
        <v>3583</v>
      </c>
      <c r="B3584" s="180"/>
      <c r="C3584" s="22"/>
      <c r="D3584" s="22"/>
      <c r="E3584" s="22"/>
      <c r="F3584" s="22"/>
      <c r="G3584" s="22"/>
      <c r="H3584" s="183"/>
      <c r="I3584" s="183"/>
      <c r="J3584" s="22"/>
      <c r="K3584" s="191" t="e">
        <f aca="false">VLOOKUP('Altri Costi'!J3584,Legenda!$D$1:$F$258,2)</f>
        <v>#N/A</v>
      </c>
      <c r="L3584" s="22"/>
      <c r="M3584" s="22"/>
      <c r="N3584" s="203"/>
      <c r="O3584" s="183"/>
      <c r="P3584" s="22"/>
      <c r="Q3584" s="203"/>
      <c r="R3584" s="183"/>
      <c r="S3584" s="184" t="n">
        <f aca="false">'Piano Finanziario Annuale'!$F$6</f>
        <v>0</v>
      </c>
      <c r="T3584" s="185" t="n">
        <v>0</v>
      </c>
      <c r="U3584" s="186"/>
      <c r="V3584" s="187" t="n">
        <f aca="false">(T3584*U3584)</f>
        <v>0</v>
      </c>
      <c r="W3584" s="185" t="n">
        <v>0</v>
      </c>
      <c r="X3584" s="185" t="n">
        <f aca="false">IF(OR(S3584="sì",S3584="forfettario 190"),SUM(T3584+W3584),SUM(T3584+V3584+W3584))</f>
        <v>0</v>
      </c>
      <c r="Y3584" s="205"/>
      <c r="Z3584" s="205"/>
      <c r="AA3584" s="206"/>
      <c r="AB3584" s="189" t="n">
        <f aca="false">IF(AA3584="SI",X3584,0)</f>
        <v>0</v>
      </c>
      <c r="AC3584" s="207"/>
      <c r="AD3584" s="207"/>
      <c r="AE3584" s="207"/>
      <c r="AF3584" s="207"/>
      <c r="AG3584" s="207"/>
      <c r="AH3584" s="208"/>
    </row>
    <row r="3585" customFormat="false" ht="13.5" hidden="false" customHeight="true" outlineLevel="0" collapsed="false">
      <c r="A3585" s="22" t="n">
        <v>3584</v>
      </c>
      <c r="B3585" s="180"/>
      <c r="C3585" s="22"/>
      <c r="D3585" s="22"/>
      <c r="E3585" s="22"/>
      <c r="F3585" s="22"/>
      <c r="G3585" s="22"/>
      <c r="H3585" s="183"/>
      <c r="I3585" s="183"/>
      <c r="J3585" s="22"/>
      <c r="K3585" s="191" t="e">
        <f aca="false">VLOOKUP('Altri Costi'!J3585,Legenda!$D$1:$F$258,2)</f>
        <v>#N/A</v>
      </c>
      <c r="L3585" s="22"/>
      <c r="M3585" s="22"/>
      <c r="N3585" s="203"/>
      <c r="O3585" s="183"/>
      <c r="P3585" s="22"/>
      <c r="Q3585" s="203"/>
      <c r="R3585" s="183"/>
      <c r="S3585" s="184" t="n">
        <f aca="false">'Piano Finanziario Annuale'!$F$6</f>
        <v>0</v>
      </c>
      <c r="T3585" s="185" t="n">
        <v>0</v>
      </c>
      <c r="U3585" s="186"/>
      <c r="V3585" s="187" t="n">
        <f aca="false">(T3585*U3585)</f>
        <v>0</v>
      </c>
      <c r="W3585" s="185" t="n">
        <v>0</v>
      </c>
      <c r="X3585" s="185" t="n">
        <f aca="false">IF(OR(S3585="sì",S3585="forfettario 190"),SUM(T3585+W3585),SUM(T3585+V3585+W3585))</f>
        <v>0</v>
      </c>
      <c r="Y3585" s="205"/>
      <c r="Z3585" s="205"/>
      <c r="AA3585" s="206"/>
      <c r="AB3585" s="189" t="n">
        <f aca="false">IF(AA3585="SI",X3585,0)</f>
        <v>0</v>
      </c>
      <c r="AC3585" s="207"/>
      <c r="AD3585" s="207"/>
      <c r="AE3585" s="207"/>
      <c r="AF3585" s="207"/>
      <c r="AG3585" s="207"/>
      <c r="AH3585" s="208"/>
    </row>
    <row r="3586" customFormat="false" ht="13.5" hidden="false" customHeight="true" outlineLevel="0" collapsed="false">
      <c r="A3586" s="22" t="n">
        <v>3585</v>
      </c>
      <c r="B3586" s="180"/>
      <c r="C3586" s="22"/>
      <c r="D3586" s="22"/>
      <c r="E3586" s="22"/>
      <c r="F3586" s="22"/>
      <c r="G3586" s="22"/>
      <c r="H3586" s="183"/>
      <c r="I3586" s="183"/>
      <c r="J3586" s="22"/>
      <c r="K3586" s="191" t="e">
        <f aca="false">VLOOKUP('Altri Costi'!J3586,Legenda!$D$1:$F$258,2)</f>
        <v>#N/A</v>
      </c>
      <c r="L3586" s="22"/>
      <c r="M3586" s="22"/>
      <c r="N3586" s="203"/>
      <c r="O3586" s="183"/>
      <c r="P3586" s="22"/>
      <c r="Q3586" s="203"/>
      <c r="R3586" s="183"/>
      <c r="S3586" s="184" t="n">
        <f aca="false">'Piano Finanziario Annuale'!$F$6</f>
        <v>0</v>
      </c>
      <c r="T3586" s="185" t="n">
        <v>0</v>
      </c>
      <c r="U3586" s="186"/>
      <c r="V3586" s="187" t="n">
        <f aca="false">(T3586*U3586)</f>
        <v>0</v>
      </c>
      <c r="W3586" s="185" t="n">
        <v>0</v>
      </c>
      <c r="X3586" s="185" t="n">
        <f aca="false">IF(OR(S3586="sì",S3586="forfettario 190"),SUM(T3586+W3586),SUM(T3586+V3586+W3586))</f>
        <v>0</v>
      </c>
      <c r="Y3586" s="205"/>
      <c r="Z3586" s="205"/>
      <c r="AA3586" s="206"/>
      <c r="AB3586" s="189" t="n">
        <f aca="false">IF(AA3586="SI",X3586,0)</f>
        <v>0</v>
      </c>
      <c r="AC3586" s="207"/>
      <c r="AD3586" s="207"/>
      <c r="AE3586" s="207"/>
      <c r="AF3586" s="207"/>
      <c r="AG3586" s="207"/>
      <c r="AH3586" s="208"/>
    </row>
    <row r="3587" customFormat="false" ht="13.5" hidden="false" customHeight="true" outlineLevel="0" collapsed="false">
      <c r="A3587" s="22" t="n">
        <v>3586</v>
      </c>
      <c r="B3587" s="180"/>
      <c r="C3587" s="22"/>
      <c r="D3587" s="22"/>
      <c r="E3587" s="22"/>
      <c r="F3587" s="22"/>
      <c r="G3587" s="22"/>
      <c r="H3587" s="183"/>
      <c r="I3587" s="183"/>
      <c r="J3587" s="22"/>
      <c r="K3587" s="191" t="e">
        <f aca="false">VLOOKUP('Altri Costi'!J3587,Legenda!$D$1:$F$258,2)</f>
        <v>#N/A</v>
      </c>
      <c r="L3587" s="22"/>
      <c r="M3587" s="22"/>
      <c r="N3587" s="203"/>
      <c r="O3587" s="183"/>
      <c r="P3587" s="22"/>
      <c r="Q3587" s="203"/>
      <c r="R3587" s="183"/>
      <c r="S3587" s="184" t="n">
        <f aca="false">'Piano Finanziario Annuale'!$F$6</f>
        <v>0</v>
      </c>
      <c r="T3587" s="185" t="n">
        <v>0</v>
      </c>
      <c r="U3587" s="186"/>
      <c r="V3587" s="187" t="n">
        <f aca="false">(T3587*U3587)</f>
        <v>0</v>
      </c>
      <c r="W3587" s="185" t="n">
        <v>0</v>
      </c>
      <c r="X3587" s="185" t="n">
        <f aca="false">IF(OR(S3587="sì",S3587="forfettario 190"),SUM(T3587+W3587),SUM(T3587+V3587+W3587))</f>
        <v>0</v>
      </c>
      <c r="Y3587" s="205"/>
      <c r="Z3587" s="205"/>
      <c r="AA3587" s="206"/>
      <c r="AB3587" s="189" t="n">
        <f aca="false">IF(AA3587="SI",X3587,0)</f>
        <v>0</v>
      </c>
      <c r="AC3587" s="207"/>
      <c r="AD3587" s="207"/>
      <c r="AE3587" s="207"/>
      <c r="AF3587" s="207"/>
      <c r="AG3587" s="207"/>
      <c r="AH3587" s="208"/>
    </row>
    <row r="3588" customFormat="false" ht="13.5" hidden="false" customHeight="true" outlineLevel="0" collapsed="false">
      <c r="A3588" s="22" t="n">
        <v>3587</v>
      </c>
      <c r="B3588" s="180"/>
      <c r="C3588" s="22"/>
      <c r="D3588" s="22"/>
      <c r="E3588" s="22"/>
      <c r="F3588" s="22"/>
      <c r="G3588" s="22"/>
      <c r="H3588" s="183"/>
      <c r="I3588" s="183"/>
      <c r="J3588" s="22"/>
      <c r="K3588" s="191" t="e">
        <f aca="false">VLOOKUP('Altri Costi'!J3588,Legenda!$D$1:$F$258,2)</f>
        <v>#N/A</v>
      </c>
      <c r="L3588" s="22"/>
      <c r="M3588" s="22"/>
      <c r="N3588" s="203"/>
      <c r="O3588" s="183"/>
      <c r="P3588" s="22"/>
      <c r="Q3588" s="203"/>
      <c r="R3588" s="183"/>
      <c r="S3588" s="184" t="n">
        <f aca="false">'Piano Finanziario Annuale'!$F$6</f>
        <v>0</v>
      </c>
      <c r="T3588" s="185" t="n">
        <v>0</v>
      </c>
      <c r="U3588" s="186"/>
      <c r="V3588" s="187" t="n">
        <f aca="false">(T3588*U3588)</f>
        <v>0</v>
      </c>
      <c r="W3588" s="185" t="n">
        <v>0</v>
      </c>
      <c r="X3588" s="185" t="n">
        <f aca="false">IF(OR(S3588="sì",S3588="forfettario 190"),SUM(T3588+W3588),SUM(T3588+V3588+W3588))</f>
        <v>0</v>
      </c>
      <c r="Y3588" s="205"/>
      <c r="Z3588" s="205"/>
      <c r="AA3588" s="206"/>
      <c r="AB3588" s="189" t="n">
        <f aca="false">IF(AA3588="SI",X3588,0)</f>
        <v>0</v>
      </c>
      <c r="AC3588" s="207"/>
      <c r="AD3588" s="207"/>
      <c r="AE3588" s="207"/>
      <c r="AF3588" s="207"/>
      <c r="AG3588" s="207"/>
      <c r="AH3588" s="208"/>
    </row>
    <row r="3589" customFormat="false" ht="13.5" hidden="false" customHeight="true" outlineLevel="0" collapsed="false">
      <c r="A3589" s="22" t="n">
        <v>3588</v>
      </c>
      <c r="B3589" s="180"/>
      <c r="C3589" s="22"/>
      <c r="D3589" s="22"/>
      <c r="E3589" s="22"/>
      <c r="F3589" s="22"/>
      <c r="G3589" s="22"/>
      <c r="H3589" s="183"/>
      <c r="I3589" s="183"/>
      <c r="J3589" s="22"/>
      <c r="K3589" s="191" t="e">
        <f aca="false">VLOOKUP('Altri Costi'!J3589,Legenda!$D$1:$F$258,2)</f>
        <v>#N/A</v>
      </c>
      <c r="L3589" s="22"/>
      <c r="M3589" s="22"/>
      <c r="N3589" s="203"/>
      <c r="O3589" s="183"/>
      <c r="P3589" s="22"/>
      <c r="Q3589" s="203"/>
      <c r="R3589" s="183"/>
      <c r="S3589" s="184" t="n">
        <f aca="false">'Piano Finanziario Annuale'!$F$6</f>
        <v>0</v>
      </c>
      <c r="T3589" s="185" t="n">
        <v>0</v>
      </c>
      <c r="U3589" s="186"/>
      <c r="V3589" s="187" t="n">
        <f aca="false">(T3589*U3589)</f>
        <v>0</v>
      </c>
      <c r="W3589" s="185" t="n">
        <v>0</v>
      </c>
      <c r="X3589" s="185" t="n">
        <f aca="false">IF(OR(S3589="sì",S3589="forfettario 190"),SUM(T3589+W3589),SUM(T3589+V3589+W3589))</f>
        <v>0</v>
      </c>
      <c r="Y3589" s="205"/>
      <c r="Z3589" s="205"/>
      <c r="AA3589" s="206"/>
      <c r="AB3589" s="189" t="n">
        <f aca="false">IF(AA3589="SI",X3589,0)</f>
        <v>0</v>
      </c>
      <c r="AC3589" s="207"/>
      <c r="AD3589" s="207"/>
      <c r="AE3589" s="207"/>
      <c r="AF3589" s="207"/>
      <c r="AG3589" s="207"/>
      <c r="AH3589" s="208"/>
    </row>
    <row r="3590" customFormat="false" ht="13.5" hidden="false" customHeight="true" outlineLevel="0" collapsed="false">
      <c r="A3590" s="22" t="n">
        <v>3589</v>
      </c>
      <c r="B3590" s="180"/>
      <c r="C3590" s="22"/>
      <c r="D3590" s="22"/>
      <c r="E3590" s="22"/>
      <c r="F3590" s="22"/>
      <c r="G3590" s="22"/>
      <c r="H3590" s="183"/>
      <c r="I3590" s="183"/>
      <c r="J3590" s="22"/>
      <c r="K3590" s="191" t="e">
        <f aca="false">VLOOKUP('Altri Costi'!J3590,Legenda!$D$1:$F$258,2)</f>
        <v>#N/A</v>
      </c>
      <c r="L3590" s="22"/>
      <c r="M3590" s="22"/>
      <c r="N3590" s="203"/>
      <c r="O3590" s="183"/>
      <c r="P3590" s="22"/>
      <c r="Q3590" s="203"/>
      <c r="R3590" s="183"/>
      <c r="S3590" s="184" t="n">
        <f aca="false">'Piano Finanziario Annuale'!$F$6</f>
        <v>0</v>
      </c>
      <c r="T3590" s="185" t="n">
        <v>0</v>
      </c>
      <c r="U3590" s="186"/>
      <c r="V3590" s="187" t="n">
        <f aca="false">(T3590*U3590)</f>
        <v>0</v>
      </c>
      <c r="W3590" s="185" t="n">
        <v>0</v>
      </c>
      <c r="X3590" s="185" t="n">
        <f aca="false">IF(OR(S3590="sì",S3590="forfettario 190"),SUM(T3590+W3590),SUM(T3590+V3590+W3590))</f>
        <v>0</v>
      </c>
      <c r="Y3590" s="205"/>
      <c r="Z3590" s="205"/>
      <c r="AA3590" s="206"/>
      <c r="AB3590" s="189" t="n">
        <f aca="false">IF(AA3590="SI",X3590,0)</f>
        <v>0</v>
      </c>
      <c r="AC3590" s="207"/>
      <c r="AD3590" s="207"/>
      <c r="AE3590" s="207"/>
      <c r="AF3590" s="207"/>
      <c r="AG3590" s="207"/>
      <c r="AH3590" s="208"/>
    </row>
    <row r="3591" customFormat="false" ht="13.5" hidden="false" customHeight="true" outlineLevel="0" collapsed="false">
      <c r="A3591" s="22" t="n">
        <v>3590</v>
      </c>
      <c r="B3591" s="180"/>
      <c r="C3591" s="22"/>
      <c r="D3591" s="22"/>
      <c r="E3591" s="22"/>
      <c r="F3591" s="22"/>
      <c r="G3591" s="22"/>
      <c r="H3591" s="183"/>
      <c r="I3591" s="183"/>
      <c r="J3591" s="22"/>
      <c r="K3591" s="191" t="e">
        <f aca="false">VLOOKUP('Altri Costi'!J3591,Legenda!$D$1:$F$258,2)</f>
        <v>#N/A</v>
      </c>
      <c r="L3591" s="22"/>
      <c r="M3591" s="22"/>
      <c r="N3591" s="203"/>
      <c r="O3591" s="183"/>
      <c r="P3591" s="22"/>
      <c r="Q3591" s="203"/>
      <c r="R3591" s="183"/>
      <c r="S3591" s="184" t="n">
        <f aca="false">'Piano Finanziario Annuale'!$F$6</f>
        <v>0</v>
      </c>
      <c r="T3591" s="185" t="n">
        <v>0</v>
      </c>
      <c r="U3591" s="186"/>
      <c r="V3591" s="187" t="n">
        <f aca="false">(T3591*U3591)</f>
        <v>0</v>
      </c>
      <c r="W3591" s="185" t="n">
        <v>0</v>
      </c>
      <c r="X3591" s="185" t="n">
        <f aca="false">IF(OR(S3591="sì",S3591="forfettario 190"),SUM(T3591+W3591),SUM(T3591+V3591+W3591))</f>
        <v>0</v>
      </c>
      <c r="Y3591" s="205"/>
      <c r="Z3591" s="205"/>
      <c r="AA3591" s="206"/>
      <c r="AB3591" s="189" t="n">
        <f aca="false">IF(AA3591="SI",X3591,0)</f>
        <v>0</v>
      </c>
      <c r="AC3591" s="207"/>
      <c r="AD3591" s="207"/>
      <c r="AE3591" s="207"/>
      <c r="AF3591" s="207"/>
      <c r="AG3591" s="207"/>
      <c r="AH3591" s="208"/>
    </row>
    <row r="3592" customFormat="false" ht="13.5" hidden="false" customHeight="true" outlineLevel="0" collapsed="false">
      <c r="A3592" s="22" t="n">
        <v>3591</v>
      </c>
      <c r="B3592" s="180"/>
      <c r="C3592" s="22"/>
      <c r="D3592" s="22"/>
      <c r="E3592" s="22"/>
      <c r="F3592" s="22"/>
      <c r="G3592" s="22"/>
      <c r="H3592" s="183"/>
      <c r="I3592" s="183"/>
      <c r="J3592" s="22"/>
      <c r="K3592" s="191" t="e">
        <f aca="false">VLOOKUP('Altri Costi'!J3592,Legenda!$D$1:$F$258,2)</f>
        <v>#N/A</v>
      </c>
      <c r="L3592" s="22"/>
      <c r="M3592" s="22"/>
      <c r="N3592" s="203"/>
      <c r="O3592" s="183"/>
      <c r="P3592" s="22"/>
      <c r="Q3592" s="203"/>
      <c r="R3592" s="183"/>
      <c r="S3592" s="184" t="n">
        <f aca="false">'Piano Finanziario Annuale'!$F$6</f>
        <v>0</v>
      </c>
      <c r="T3592" s="185" t="n">
        <v>0</v>
      </c>
      <c r="U3592" s="186"/>
      <c r="V3592" s="187" t="n">
        <f aca="false">(T3592*U3592)</f>
        <v>0</v>
      </c>
      <c r="W3592" s="185" t="n">
        <v>0</v>
      </c>
      <c r="X3592" s="185" t="n">
        <f aca="false">IF(OR(S3592="sì",S3592="forfettario 190"),SUM(T3592+W3592),SUM(T3592+V3592+W3592))</f>
        <v>0</v>
      </c>
      <c r="Y3592" s="205"/>
      <c r="Z3592" s="205"/>
      <c r="AA3592" s="206"/>
      <c r="AB3592" s="189" t="n">
        <f aca="false">IF(AA3592="SI",X3592,0)</f>
        <v>0</v>
      </c>
      <c r="AC3592" s="207"/>
      <c r="AD3592" s="207"/>
      <c r="AE3592" s="207"/>
      <c r="AF3592" s="207"/>
      <c r="AG3592" s="207"/>
      <c r="AH3592" s="208"/>
    </row>
    <row r="3593" customFormat="false" ht="13.5" hidden="false" customHeight="true" outlineLevel="0" collapsed="false">
      <c r="A3593" s="22" t="n">
        <v>3592</v>
      </c>
      <c r="B3593" s="180"/>
      <c r="C3593" s="22"/>
      <c r="D3593" s="22"/>
      <c r="E3593" s="22"/>
      <c r="F3593" s="22"/>
      <c r="G3593" s="22"/>
      <c r="H3593" s="183"/>
      <c r="I3593" s="183"/>
      <c r="J3593" s="22"/>
      <c r="K3593" s="191" t="e">
        <f aca="false">VLOOKUP('Altri Costi'!J3593,Legenda!$D$1:$F$258,2)</f>
        <v>#N/A</v>
      </c>
      <c r="L3593" s="22"/>
      <c r="M3593" s="22"/>
      <c r="N3593" s="203"/>
      <c r="O3593" s="183"/>
      <c r="P3593" s="22"/>
      <c r="Q3593" s="203"/>
      <c r="R3593" s="183"/>
      <c r="S3593" s="184" t="n">
        <f aca="false">'Piano Finanziario Annuale'!$F$6</f>
        <v>0</v>
      </c>
      <c r="T3593" s="185" t="n">
        <v>0</v>
      </c>
      <c r="U3593" s="186"/>
      <c r="V3593" s="187" t="n">
        <f aca="false">(T3593*U3593)</f>
        <v>0</v>
      </c>
      <c r="W3593" s="185" t="n">
        <v>0</v>
      </c>
      <c r="X3593" s="185" t="n">
        <f aca="false">IF(OR(S3593="sì",S3593="forfettario 190"),SUM(T3593+W3593),SUM(T3593+V3593+W3593))</f>
        <v>0</v>
      </c>
      <c r="Y3593" s="205"/>
      <c r="Z3593" s="205"/>
      <c r="AA3593" s="206"/>
      <c r="AB3593" s="189" t="n">
        <f aca="false">IF(AA3593="SI",X3593,0)</f>
        <v>0</v>
      </c>
      <c r="AC3593" s="207"/>
      <c r="AD3593" s="207"/>
      <c r="AE3593" s="207"/>
      <c r="AF3593" s="207"/>
      <c r="AG3593" s="207"/>
      <c r="AH3593" s="208"/>
    </row>
    <row r="3594" customFormat="false" ht="13.5" hidden="false" customHeight="true" outlineLevel="0" collapsed="false">
      <c r="A3594" s="22" t="n">
        <v>3593</v>
      </c>
      <c r="B3594" s="180"/>
      <c r="C3594" s="22"/>
      <c r="D3594" s="22"/>
      <c r="E3594" s="22"/>
      <c r="F3594" s="22"/>
      <c r="G3594" s="22"/>
      <c r="H3594" s="183"/>
      <c r="I3594" s="183"/>
      <c r="J3594" s="22"/>
      <c r="K3594" s="191" t="e">
        <f aca="false">VLOOKUP('Altri Costi'!J3594,Legenda!$D$1:$F$258,2)</f>
        <v>#N/A</v>
      </c>
      <c r="L3594" s="22"/>
      <c r="M3594" s="22"/>
      <c r="N3594" s="203"/>
      <c r="O3594" s="183"/>
      <c r="P3594" s="22"/>
      <c r="Q3594" s="203"/>
      <c r="R3594" s="183"/>
      <c r="S3594" s="184" t="n">
        <f aca="false">'Piano Finanziario Annuale'!$F$6</f>
        <v>0</v>
      </c>
      <c r="T3594" s="185" t="n">
        <v>0</v>
      </c>
      <c r="U3594" s="186"/>
      <c r="V3594" s="187" t="n">
        <f aca="false">(T3594*U3594)</f>
        <v>0</v>
      </c>
      <c r="W3594" s="185" t="n">
        <v>0</v>
      </c>
      <c r="X3594" s="185" t="n">
        <f aca="false">IF(OR(S3594="sì",S3594="forfettario 190"),SUM(T3594+W3594),SUM(T3594+V3594+W3594))</f>
        <v>0</v>
      </c>
      <c r="Y3594" s="205"/>
      <c r="Z3594" s="205"/>
      <c r="AA3594" s="206"/>
      <c r="AB3594" s="189" t="n">
        <f aca="false">IF(AA3594="SI",X3594,0)</f>
        <v>0</v>
      </c>
      <c r="AC3594" s="207"/>
      <c r="AD3594" s="207"/>
      <c r="AE3594" s="207"/>
      <c r="AF3594" s="207"/>
      <c r="AG3594" s="207"/>
      <c r="AH3594" s="208"/>
    </row>
    <row r="3595" customFormat="false" ht="13.5" hidden="false" customHeight="true" outlineLevel="0" collapsed="false">
      <c r="A3595" s="22" t="n">
        <v>3594</v>
      </c>
      <c r="B3595" s="180"/>
      <c r="C3595" s="22"/>
      <c r="D3595" s="22"/>
      <c r="E3595" s="22"/>
      <c r="F3595" s="22"/>
      <c r="G3595" s="22"/>
      <c r="H3595" s="183"/>
      <c r="I3595" s="183"/>
      <c r="J3595" s="22"/>
      <c r="K3595" s="191" t="e">
        <f aca="false">VLOOKUP('Altri Costi'!J3595,Legenda!$D$1:$F$258,2)</f>
        <v>#N/A</v>
      </c>
      <c r="L3595" s="22"/>
      <c r="M3595" s="22"/>
      <c r="N3595" s="203"/>
      <c r="O3595" s="183"/>
      <c r="P3595" s="22"/>
      <c r="Q3595" s="203"/>
      <c r="R3595" s="183"/>
      <c r="S3595" s="184" t="n">
        <f aca="false">'Piano Finanziario Annuale'!$F$6</f>
        <v>0</v>
      </c>
      <c r="T3595" s="185" t="n">
        <v>0</v>
      </c>
      <c r="U3595" s="186"/>
      <c r="V3595" s="187" t="n">
        <f aca="false">(T3595*U3595)</f>
        <v>0</v>
      </c>
      <c r="W3595" s="185" t="n">
        <v>0</v>
      </c>
      <c r="X3595" s="185" t="n">
        <f aca="false">IF(OR(S3595="sì",S3595="forfettario 190"),SUM(T3595+W3595),SUM(T3595+V3595+W3595))</f>
        <v>0</v>
      </c>
      <c r="Y3595" s="205"/>
      <c r="Z3595" s="205"/>
      <c r="AA3595" s="206"/>
      <c r="AB3595" s="189" t="n">
        <f aca="false">IF(AA3595="SI",X3595,0)</f>
        <v>0</v>
      </c>
      <c r="AC3595" s="207"/>
      <c r="AD3595" s="207"/>
      <c r="AE3595" s="207"/>
      <c r="AF3595" s="207"/>
      <c r="AG3595" s="207"/>
      <c r="AH3595" s="208"/>
    </row>
    <row r="3596" customFormat="false" ht="13.5" hidden="false" customHeight="true" outlineLevel="0" collapsed="false">
      <c r="A3596" s="22" t="n">
        <v>3595</v>
      </c>
      <c r="B3596" s="180"/>
      <c r="C3596" s="22"/>
      <c r="D3596" s="22"/>
      <c r="E3596" s="22"/>
      <c r="F3596" s="22"/>
      <c r="G3596" s="22"/>
      <c r="H3596" s="183"/>
      <c r="I3596" s="183"/>
      <c r="J3596" s="22"/>
      <c r="K3596" s="191" t="e">
        <f aca="false">VLOOKUP('Altri Costi'!J3596,Legenda!$D$1:$F$258,2)</f>
        <v>#N/A</v>
      </c>
      <c r="L3596" s="22"/>
      <c r="M3596" s="22"/>
      <c r="N3596" s="203"/>
      <c r="O3596" s="183"/>
      <c r="P3596" s="22"/>
      <c r="Q3596" s="203"/>
      <c r="R3596" s="183"/>
      <c r="S3596" s="184" t="n">
        <f aca="false">'Piano Finanziario Annuale'!$F$6</f>
        <v>0</v>
      </c>
      <c r="T3596" s="185" t="n">
        <v>0</v>
      </c>
      <c r="U3596" s="186"/>
      <c r="V3596" s="187" t="n">
        <f aca="false">(T3596*U3596)</f>
        <v>0</v>
      </c>
      <c r="W3596" s="185" t="n">
        <v>0</v>
      </c>
      <c r="X3596" s="185" t="n">
        <f aca="false">IF(OR(S3596="sì",S3596="forfettario 190"),SUM(T3596+W3596),SUM(T3596+V3596+W3596))</f>
        <v>0</v>
      </c>
      <c r="Y3596" s="205"/>
      <c r="Z3596" s="205"/>
      <c r="AA3596" s="206"/>
      <c r="AB3596" s="189" t="n">
        <f aca="false">IF(AA3596="SI",X3596,0)</f>
        <v>0</v>
      </c>
      <c r="AC3596" s="207"/>
      <c r="AD3596" s="207"/>
      <c r="AE3596" s="207"/>
      <c r="AF3596" s="207"/>
      <c r="AG3596" s="207"/>
      <c r="AH3596" s="208"/>
    </row>
    <row r="3597" customFormat="false" ht="13.5" hidden="false" customHeight="true" outlineLevel="0" collapsed="false">
      <c r="A3597" s="22" t="n">
        <v>3596</v>
      </c>
      <c r="B3597" s="180"/>
      <c r="C3597" s="22"/>
      <c r="D3597" s="22"/>
      <c r="E3597" s="22"/>
      <c r="F3597" s="22"/>
      <c r="G3597" s="22"/>
      <c r="H3597" s="183"/>
      <c r="I3597" s="183"/>
      <c r="J3597" s="22"/>
      <c r="K3597" s="191" t="e">
        <f aca="false">VLOOKUP('Altri Costi'!J3597,Legenda!$D$1:$F$258,2)</f>
        <v>#N/A</v>
      </c>
      <c r="L3597" s="22"/>
      <c r="M3597" s="22"/>
      <c r="N3597" s="203"/>
      <c r="O3597" s="183"/>
      <c r="P3597" s="22"/>
      <c r="Q3597" s="203"/>
      <c r="R3597" s="183"/>
      <c r="S3597" s="184" t="n">
        <f aca="false">'Piano Finanziario Annuale'!$F$6</f>
        <v>0</v>
      </c>
      <c r="T3597" s="185" t="n">
        <v>0</v>
      </c>
      <c r="U3597" s="186"/>
      <c r="V3597" s="187" t="n">
        <f aca="false">(T3597*U3597)</f>
        <v>0</v>
      </c>
      <c r="W3597" s="185" t="n">
        <v>0</v>
      </c>
      <c r="X3597" s="185" t="n">
        <f aca="false">IF(OR(S3597="sì",S3597="forfettario 190"),SUM(T3597+W3597),SUM(T3597+V3597+W3597))</f>
        <v>0</v>
      </c>
      <c r="Y3597" s="205"/>
      <c r="Z3597" s="205"/>
      <c r="AA3597" s="206"/>
      <c r="AB3597" s="189" t="n">
        <f aca="false">IF(AA3597="SI",X3597,0)</f>
        <v>0</v>
      </c>
      <c r="AC3597" s="207"/>
      <c r="AD3597" s="207"/>
      <c r="AE3597" s="207"/>
      <c r="AF3597" s="207"/>
      <c r="AG3597" s="207"/>
      <c r="AH3597" s="208"/>
    </row>
    <row r="3598" customFormat="false" ht="13.5" hidden="false" customHeight="true" outlineLevel="0" collapsed="false">
      <c r="A3598" s="22" t="n">
        <v>3597</v>
      </c>
      <c r="B3598" s="180"/>
      <c r="C3598" s="22"/>
      <c r="D3598" s="22"/>
      <c r="E3598" s="22"/>
      <c r="F3598" s="22"/>
      <c r="G3598" s="22"/>
      <c r="H3598" s="183"/>
      <c r="I3598" s="183"/>
      <c r="J3598" s="22"/>
      <c r="K3598" s="191" t="e">
        <f aca="false">VLOOKUP('Altri Costi'!J3598,Legenda!$D$1:$F$258,2)</f>
        <v>#N/A</v>
      </c>
      <c r="L3598" s="22"/>
      <c r="M3598" s="22"/>
      <c r="N3598" s="203"/>
      <c r="O3598" s="183"/>
      <c r="P3598" s="22"/>
      <c r="Q3598" s="203"/>
      <c r="R3598" s="183"/>
      <c r="S3598" s="184" t="n">
        <f aca="false">'Piano Finanziario Annuale'!$F$6</f>
        <v>0</v>
      </c>
      <c r="T3598" s="185" t="n">
        <v>0</v>
      </c>
      <c r="U3598" s="186"/>
      <c r="V3598" s="187" t="n">
        <f aca="false">(T3598*U3598)</f>
        <v>0</v>
      </c>
      <c r="W3598" s="185" t="n">
        <v>0</v>
      </c>
      <c r="X3598" s="185" t="n">
        <f aca="false">IF(OR(S3598="sì",S3598="forfettario 190"),SUM(T3598+W3598),SUM(T3598+V3598+W3598))</f>
        <v>0</v>
      </c>
      <c r="Y3598" s="205"/>
      <c r="Z3598" s="205"/>
      <c r="AA3598" s="206"/>
      <c r="AB3598" s="189" t="n">
        <f aca="false">IF(AA3598="SI",X3598,0)</f>
        <v>0</v>
      </c>
      <c r="AC3598" s="207"/>
      <c r="AD3598" s="207"/>
      <c r="AE3598" s="207"/>
      <c r="AF3598" s="207"/>
      <c r="AG3598" s="207"/>
      <c r="AH3598" s="208"/>
    </row>
    <row r="3599" customFormat="false" ht="13.5" hidden="false" customHeight="true" outlineLevel="0" collapsed="false">
      <c r="A3599" s="22" t="n">
        <v>3598</v>
      </c>
      <c r="B3599" s="180"/>
      <c r="C3599" s="22"/>
      <c r="D3599" s="22"/>
      <c r="E3599" s="22"/>
      <c r="F3599" s="22"/>
      <c r="G3599" s="22"/>
      <c r="H3599" s="183"/>
      <c r="I3599" s="183"/>
      <c r="J3599" s="22"/>
      <c r="K3599" s="191" t="e">
        <f aca="false">VLOOKUP('Altri Costi'!J3599,Legenda!$D$1:$F$258,2)</f>
        <v>#N/A</v>
      </c>
      <c r="L3599" s="22"/>
      <c r="M3599" s="22"/>
      <c r="N3599" s="203"/>
      <c r="O3599" s="183"/>
      <c r="P3599" s="22"/>
      <c r="Q3599" s="203"/>
      <c r="R3599" s="183"/>
      <c r="S3599" s="184" t="n">
        <f aca="false">'Piano Finanziario Annuale'!$F$6</f>
        <v>0</v>
      </c>
      <c r="T3599" s="185" t="n">
        <v>0</v>
      </c>
      <c r="U3599" s="186"/>
      <c r="V3599" s="187" t="n">
        <f aca="false">(T3599*U3599)</f>
        <v>0</v>
      </c>
      <c r="W3599" s="185" t="n">
        <v>0</v>
      </c>
      <c r="X3599" s="185" t="n">
        <f aca="false">IF(OR(S3599="sì",S3599="forfettario 190"),SUM(T3599+W3599),SUM(T3599+V3599+W3599))</f>
        <v>0</v>
      </c>
      <c r="Y3599" s="205"/>
      <c r="Z3599" s="205"/>
      <c r="AA3599" s="206"/>
      <c r="AB3599" s="189" t="n">
        <f aca="false">IF(AA3599="SI",X3599,0)</f>
        <v>0</v>
      </c>
      <c r="AC3599" s="207"/>
      <c r="AD3599" s="207"/>
      <c r="AE3599" s="207"/>
      <c r="AF3599" s="207"/>
      <c r="AG3599" s="207"/>
      <c r="AH3599" s="208"/>
    </row>
    <row r="3600" customFormat="false" ht="13.5" hidden="false" customHeight="true" outlineLevel="0" collapsed="false">
      <c r="A3600" s="22" t="n">
        <v>3599</v>
      </c>
      <c r="B3600" s="180"/>
      <c r="C3600" s="22"/>
      <c r="D3600" s="22"/>
      <c r="E3600" s="22"/>
      <c r="F3600" s="22"/>
      <c r="G3600" s="22"/>
      <c r="H3600" s="183"/>
      <c r="I3600" s="183"/>
      <c r="J3600" s="22"/>
      <c r="K3600" s="191" t="e">
        <f aca="false">VLOOKUP('Altri Costi'!J3600,Legenda!$D$1:$F$258,2)</f>
        <v>#N/A</v>
      </c>
      <c r="L3600" s="22"/>
      <c r="M3600" s="22"/>
      <c r="N3600" s="203"/>
      <c r="O3600" s="183"/>
      <c r="P3600" s="22"/>
      <c r="Q3600" s="203"/>
      <c r="R3600" s="183"/>
      <c r="S3600" s="184" t="n">
        <f aca="false">'Piano Finanziario Annuale'!$F$6</f>
        <v>0</v>
      </c>
      <c r="T3600" s="185" t="n">
        <v>0</v>
      </c>
      <c r="U3600" s="186"/>
      <c r="V3600" s="187" t="n">
        <f aca="false">(T3600*U3600)</f>
        <v>0</v>
      </c>
      <c r="W3600" s="185" t="n">
        <v>0</v>
      </c>
      <c r="X3600" s="185" t="n">
        <f aca="false">IF(OR(S3600="sì",S3600="forfettario 190"),SUM(T3600+W3600),SUM(T3600+V3600+W3600))</f>
        <v>0</v>
      </c>
      <c r="Y3600" s="205"/>
      <c r="Z3600" s="205"/>
      <c r="AA3600" s="206"/>
      <c r="AB3600" s="189" t="n">
        <f aca="false">IF(AA3600="SI",X3600,0)</f>
        <v>0</v>
      </c>
      <c r="AC3600" s="207"/>
      <c r="AD3600" s="207"/>
      <c r="AE3600" s="207"/>
      <c r="AF3600" s="207"/>
      <c r="AG3600" s="207"/>
      <c r="AH3600" s="208"/>
    </row>
    <row r="3601" customFormat="false" ht="13.5" hidden="false" customHeight="true" outlineLevel="0" collapsed="false">
      <c r="A3601" s="22" t="n">
        <v>3600</v>
      </c>
      <c r="B3601" s="180"/>
      <c r="C3601" s="22"/>
      <c r="D3601" s="22"/>
      <c r="E3601" s="22"/>
      <c r="F3601" s="22"/>
      <c r="G3601" s="22"/>
      <c r="H3601" s="183"/>
      <c r="I3601" s="183"/>
      <c r="J3601" s="22"/>
      <c r="K3601" s="191" t="e">
        <f aca="false">VLOOKUP('Altri Costi'!J3601,Legenda!$D$1:$F$258,2)</f>
        <v>#N/A</v>
      </c>
      <c r="L3601" s="22"/>
      <c r="M3601" s="22"/>
      <c r="N3601" s="203"/>
      <c r="O3601" s="183"/>
      <c r="P3601" s="22"/>
      <c r="Q3601" s="203"/>
      <c r="R3601" s="183"/>
      <c r="S3601" s="184" t="n">
        <f aca="false">'Piano Finanziario Annuale'!$F$6</f>
        <v>0</v>
      </c>
      <c r="T3601" s="185" t="n">
        <v>0</v>
      </c>
      <c r="U3601" s="186"/>
      <c r="V3601" s="187" t="n">
        <f aca="false">(T3601*U3601)</f>
        <v>0</v>
      </c>
      <c r="W3601" s="185" t="n">
        <v>0</v>
      </c>
      <c r="X3601" s="185" t="n">
        <f aca="false">IF(OR(S3601="sì",S3601="forfettario 190"),SUM(T3601+W3601),SUM(T3601+V3601+W3601))</f>
        <v>0</v>
      </c>
      <c r="Y3601" s="205"/>
      <c r="Z3601" s="205"/>
      <c r="AA3601" s="206"/>
      <c r="AB3601" s="189" t="n">
        <f aca="false">IF(AA3601="SI",X3601,0)</f>
        <v>0</v>
      </c>
      <c r="AC3601" s="207"/>
      <c r="AD3601" s="207"/>
      <c r="AE3601" s="207"/>
      <c r="AF3601" s="207"/>
      <c r="AG3601" s="207"/>
      <c r="AH3601" s="208"/>
    </row>
    <row r="3602" customFormat="false" ht="13.5" hidden="false" customHeight="true" outlineLevel="0" collapsed="false">
      <c r="A3602" s="22" t="n">
        <v>3601</v>
      </c>
      <c r="B3602" s="180"/>
      <c r="C3602" s="22"/>
      <c r="D3602" s="22"/>
      <c r="E3602" s="22"/>
      <c r="F3602" s="22"/>
      <c r="G3602" s="22"/>
      <c r="H3602" s="183"/>
      <c r="I3602" s="183"/>
      <c r="J3602" s="22"/>
      <c r="K3602" s="191" t="e">
        <f aca="false">VLOOKUP('Altri Costi'!J3602,Legenda!$D$1:$F$258,2)</f>
        <v>#N/A</v>
      </c>
      <c r="L3602" s="22"/>
      <c r="M3602" s="22"/>
      <c r="N3602" s="203"/>
      <c r="O3602" s="183"/>
      <c r="P3602" s="22"/>
      <c r="Q3602" s="203"/>
      <c r="R3602" s="183"/>
      <c r="S3602" s="184" t="n">
        <f aca="false">'Piano Finanziario Annuale'!$F$6</f>
        <v>0</v>
      </c>
      <c r="T3602" s="185" t="n">
        <v>0</v>
      </c>
      <c r="U3602" s="186"/>
      <c r="V3602" s="187" t="n">
        <f aca="false">(T3602*U3602)</f>
        <v>0</v>
      </c>
      <c r="W3602" s="185" t="n">
        <v>0</v>
      </c>
      <c r="X3602" s="185" t="n">
        <f aca="false">IF(OR(S3602="sì",S3602="forfettario 190"),SUM(T3602+W3602),SUM(T3602+V3602+W3602))</f>
        <v>0</v>
      </c>
      <c r="Y3602" s="205"/>
      <c r="Z3602" s="205"/>
      <c r="AA3602" s="206"/>
      <c r="AB3602" s="189" t="n">
        <f aca="false">IF(AA3602="SI",X3602,0)</f>
        <v>0</v>
      </c>
      <c r="AC3602" s="207"/>
      <c r="AD3602" s="207"/>
      <c r="AE3602" s="207"/>
      <c r="AF3602" s="207"/>
      <c r="AG3602" s="207"/>
      <c r="AH3602" s="208"/>
    </row>
    <row r="3603" customFormat="false" ht="13.5" hidden="false" customHeight="true" outlineLevel="0" collapsed="false">
      <c r="A3603" s="22" t="n">
        <v>3602</v>
      </c>
      <c r="B3603" s="180"/>
      <c r="C3603" s="22"/>
      <c r="D3603" s="22"/>
      <c r="E3603" s="22"/>
      <c r="F3603" s="22"/>
      <c r="G3603" s="22"/>
      <c r="H3603" s="183"/>
      <c r="I3603" s="183"/>
      <c r="J3603" s="22"/>
      <c r="K3603" s="191" t="e">
        <f aca="false">VLOOKUP('Altri Costi'!J3603,Legenda!$D$1:$F$258,2)</f>
        <v>#N/A</v>
      </c>
      <c r="L3603" s="22"/>
      <c r="M3603" s="22"/>
      <c r="N3603" s="203"/>
      <c r="O3603" s="183"/>
      <c r="P3603" s="22"/>
      <c r="Q3603" s="203"/>
      <c r="R3603" s="183"/>
      <c r="S3603" s="184" t="n">
        <f aca="false">'Piano Finanziario Annuale'!$F$6</f>
        <v>0</v>
      </c>
      <c r="T3603" s="185" t="n">
        <v>0</v>
      </c>
      <c r="U3603" s="186"/>
      <c r="V3603" s="187" t="n">
        <f aca="false">(T3603*U3603)</f>
        <v>0</v>
      </c>
      <c r="W3603" s="185" t="n">
        <v>0</v>
      </c>
      <c r="X3603" s="185" t="n">
        <f aca="false">IF(OR(S3603="sì",S3603="forfettario 190"),SUM(T3603+W3603),SUM(T3603+V3603+W3603))</f>
        <v>0</v>
      </c>
      <c r="Y3603" s="205"/>
      <c r="Z3603" s="205"/>
      <c r="AA3603" s="206"/>
      <c r="AB3603" s="189" t="n">
        <f aca="false">IF(AA3603="SI",X3603,0)</f>
        <v>0</v>
      </c>
      <c r="AC3603" s="207"/>
      <c r="AD3603" s="207"/>
      <c r="AE3603" s="207"/>
      <c r="AF3603" s="207"/>
      <c r="AG3603" s="207"/>
      <c r="AH3603" s="208"/>
    </row>
    <row r="3604" customFormat="false" ht="13.5" hidden="false" customHeight="true" outlineLevel="0" collapsed="false">
      <c r="A3604" s="22" t="n">
        <v>3603</v>
      </c>
      <c r="B3604" s="180"/>
      <c r="C3604" s="22"/>
      <c r="D3604" s="22"/>
      <c r="E3604" s="22"/>
      <c r="F3604" s="22"/>
      <c r="G3604" s="22"/>
      <c r="H3604" s="183"/>
      <c r="I3604" s="183"/>
      <c r="J3604" s="22"/>
      <c r="K3604" s="191" t="e">
        <f aca="false">VLOOKUP('Altri Costi'!J3604,Legenda!$D$1:$F$258,2)</f>
        <v>#N/A</v>
      </c>
      <c r="L3604" s="22"/>
      <c r="M3604" s="22"/>
      <c r="N3604" s="203"/>
      <c r="O3604" s="183"/>
      <c r="P3604" s="22"/>
      <c r="Q3604" s="203"/>
      <c r="R3604" s="183"/>
      <c r="S3604" s="184" t="n">
        <f aca="false">'Piano Finanziario Annuale'!$F$6</f>
        <v>0</v>
      </c>
      <c r="T3604" s="185" t="n">
        <v>0</v>
      </c>
      <c r="U3604" s="186"/>
      <c r="V3604" s="187" t="n">
        <f aca="false">(T3604*U3604)</f>
        <v>0</v>
      </c>
      <c r="W3604" s="185" t="n">
        <v>0</v>
      </c>
      <c r="X3604" s="185" t="n">
        <f aca="false">IF(OR(S3604="sì",S3604="forfettario 190"),SUM(T3604+W3604),SUM(T3604+V3604+W3604))</f>
        <v>0</v>
      </c>
      <c r="Y3604" s="205"/>
      <c r="Z3604" s="205"/>
      <c r="AA3604" s="206"/>
      <c r="AB3604" s="189" t="n">
        <f aca="false">IF(AA3604="SI",X3604,0)</f>
        <v>0</v>
      </c>
      <c r="AC3604" s="207"/>
      <c r="AD3604" s="207"/>
      <c r="AE3604" s="207"/>
      <c r="AF3604" s="207"/>
      <c r="AG3604" s="207"/>
      <c r="AH3604" s="208"/>
    </row>
    <row r="3605" customFormat="false" ht="13.5" hidden="false" customHeight="true" outlineLevel="0" collapsed="false">
      <c r="A3605" s="22" t="n">
        <v>3604</v>
      </c>
      <c r="B3605" s="180"/>
      <c r="C3605" s="22"/>
      <c r="D3605" s="22"/>
      <c r="E3605" s="22"/>
      <c r="F3605" s="22"/>
      <c r="G3605" s="22"/>
      <c r="H3605" s="183"/>
      <c r="I3605" s="183"/>
      <c r="J3605" s="22"/>
      <c r="K3605" s="191" t="e">
        <f aca="false">VLOOKUP('Altri Costi'!J3605,Legenda!$D$1:$F$258,2)</f>
        <v>#N/A</v>
      </c>
      <c r="L3605" s="22"/>
      <c r="M3605" s="22"/>
      <c r="N3605" s="203"/>
      <c r="O3605" s="183"/>
      <c r="P3605" s="22"/>
      <c r="Q3605" s="203"/>
      <c r="R3605" s="183"/>
      <c r="S3605" s="184" t="n">
        <f aca="false">'Piano Finanziario Annuale'!$F$6</f>
        <v>0</v>
      </c>
      <c r="T3605" s="185" t="n">
        <v>0</v>
      </c>
      <c r="U3605" s="186"/>
      <c r="V3605" s="187" t="n">
        <f aca="false">(T3605*U3605)</f>
        <v>0</v>
      </c>
      <c r="W3605" s="185" t="n">
        <v>0</v>
      </c>
      <c r="X3605" s="185" t="n">
        <f aca="false">IF(OR(S3605="sì",S3605="forfettario 190"),SUM(T3605+W3605),SUM(T3605+V3605+W3605))</f>
        <v>0</v>
      </c>
      <c r="Y3605" s="205"/>
      <c r="Z3605" s="205"/>
      <c r="AA3605" s="206"/>
      <c r="AB3605" s="189" t="n">
        <f aca="false">IF(AA3605="SI",X3605,0)</f>
        <v>0</v>
      </c>
      <c r="AC3605" s="207"/>
      <c r="AD3605" s="207"/>
      <c r="AE3605" s="207"/>
      <c r="AF3605" s="207"/>
      <c r="AG3605" s="207"/>
      <c r="AH3605" s="208"/>
    </row>
    <row r="3606" customFormat="false" ht="13.5" hidden="false" customHeight="true" outlineLevel="0" collapsed="false">
      <c r="A3606" s="22" t="n">
        <v>3605</v>
      </c>
      <c r="B3606" s="180"/>
      <c r="C3606" s="22"/>
      <c r="D3606" s="22"/>
      <c r="E3606" s="22"/>
      <c r="F3606" s="22"/>
      <c r="G3606" s="22"/>
      <c r="H3606" s="183"/>
      <c r="I3606" s="183"/>
      <c r="J3606" s="22"/>
      <c r="K3606" s="191" t="e">
        <f aca="false">VLOOKUP('Altri Costi'!J3606,Legenda!$D$1:$F$258,2)</f>
        <v>#N/A</v>
      </c>
      <c r="L3606" s="22"/>
      <c r="M3606" s="22"/>
      <c r="N3606" s="203"/>
      <c r="O3606" s="183"/>
      <c r="P3606" s="22"/>
      <c r="Q3606" s="203"/>
      <c r="R3606" s="183"/>
      <c r="S3606" s="184" t="n">
        <f aca="false">'Piano Finanziario Annuale'!$F$6</f>
        <v>0</v>
      </c>
      <c r="T3606" s="185" t="n">
        <v>0</v>
      </c>
      <c r="U3606" s="186"/>
      <c r="V3606" s="187" t="n">
        <f aca="false">(T3606*U3606)</f>
        <v>0</v>
      </c>
      <c r="W3606" s="185" t="n">
        <v>0</v>
      </c>
      <c r="X3606" s="185" t="n">
        <f aca="false">IF(OR(S3606="sì",S3606="forfettario 190"),SUM(T3606+W3606),SUM(T3606+V3606+W3606))</f>
        <v>0</v>
      </c>
      <c r="Y3606" s="205"/>
      <c r="Z3606" s="205"/>
      <c r="AA3606" s="206"/>
      <c r="AB3606" s="189" t="n">
        <f aca="false">IF(AA3606="SI",X3606,0)</f>
        <v>0</v>
      </c>
      <c r="AC3606" s="207"/>
      <c r="AD3606" s="207"/>
      <c r="AE3606" s="207"/>
      <c r="AF3606" s="207"/>
      <c r="AG3606" s="207"/>
      <c r="AH3606" s="208"/>
    </row>
    <row r="3607" customFormat="false" ht="13.5" hidden="false" customHeight="true" outlineLevel="0" collapsed="false">
      <c r="A3607" s="22" t="n">
        <v>3606</v>
      </c>
      <c r="B3607" s="180"/>
      <c r="C3607" s="22"/>
      <c r="D3607" s="22"/>
      <c r="E3607" s="22"/>
      <c r="F3607" s="22"/>
      <c r="G3607" s="22"/>
      <c r="H3607" s="183"/>
      <c r="I3607" s="183"/>
      <c r="J3607" s="22"/>
      <c r="K3607" s="191" t="e">
        <f aca="false">VLOOKUP('Altri Costi'!J3607,Legenda!$D$1:$F$258,2)</f>
        <v>#N/A</v>
      </c>
      <c r="L3607" s="22"/>
      <c r="M3607" s="22"/>
      <c r="N3607" s="203"/>
      <c r="O3607" s="183"/>
      <c r="P3607" s="22"/>
      <c r="Q3607" s="203"/>
      <c r="R3607" s="183"/>
      <c r="S3607" s="184" t="n">
        <f aca="false">'Piano Finanziario Annuale'!$F$6</f>
        <v>0</v>
      </c>
      <c r="T3607" s="185" t="n">
        <v>0</v>
      </c>
      <c r="U3607" s="186"/>
      <c r="V3607" s="187" t="n">
        <f aca="false">(T3607*U3607)</f>
        <v>0</v>
      </c>
      <c r="W3607" s="185" t="n">
        <v>0</v>
      </c>
      <c r="X3607" s="185" t="n">
        <f aca="false">IF(OR(S3607="sì",S3607="forfettario 190"),SUM(T3607+W3607),SUM(T3607+V3607+W3607))</f>
        <v>0</v>
      </c>
      <c r="Y3607" s="205"/>
      <c r="Z3607" s="205"/>
      <c r="AA3607" s="206"/>
      <c r="AB3607" s="189" t="n">
        <f aca="false">IF(AA3607="SI",X3607,0)</f>
        <v>0</v>
      </c>
      <c r="AC3607" s="207"/>
      <c r="AD3607" s="207"/>
      <c r="AE3607" s="207"/>
      <c r="AF3607" s="207"/>
      <c r="AG3607" s="207"/>
      <c r="AH3607" s="208"/>
    </row>
    <row r="3608" customFormat="false" ht="13.5" hidden="false" customHeight="true" outlineLevel="0" collapsed="false">
      <c r="A3608" s="22" t="n">
        <v>3607</v>
      </c>
      <c r="B3608" s="180"/>
      <c r="C3608" s="22"/>
      <c r="D3608" s="22"/>
      <c r="E3608" s="22"/>
      <c r="F3608" s="22"/>
      <c r="G3608" s="22"/>
      <c r="H3608" s="183"/>
      <c r="I3608" s="183"/>
      <c r="J3608" s="22"/>
      <c r="K3608" s="191" t="e">
        <f aca="false">VLOOKUP('Altri Costi'!J3608,Legenda!$D$1:$F$258,2)</f>
        <v>#N/A</v>
      </c>
      <c r="L3608" s="22"/>
      <c r="M3608" s="22"/>
      <c r="N3608" s="203"/>
      <c r="O3608" s="183"/>
      <c r="P3608" s="22"/>
      <c r="Q3608" s="203"/>
      <c r="R3608" s="183"/>
      <c r="S3608" s="184" t="n">
        <f aca="false">'Piano Finanziario Annuale'!$F$6</f>
        <v>0</v>
      </c>
      <c r="T3608" s="185" t="n">
        <v>0</v>
      </c>
      <c r="U3608" s="186"/>
      <c r="V3608" s="187" t="n">
        <f aca="false">(T3608*U3608)</f>
        <v>0</v>
      </c>
      <c r="W3608" s="185" t="n">
        <v>0</v>
      </c>
      <c r="X3608" s="185" t="n">
        <f aca="false">IF(OR(S3608="sì",S3608="forfettario 190"),SUM(T3608+W3608),SUM(T3608+V3608+W3608))</f>
        <v>0</v>
      </c>
      <c r="Y3608" s="205"/>
      <c r="Z3608" s="205"/>
      <c r="AA3608" s="206"/>
      <c r="AB3608" s="189" t="n">
        <f aca="false">IF(AA3608="SI",X3608,0)</f>
        <v>0</v>
      </c>
      <c r="AC3608" s="207"/>
      <c r="AD3608" s="207"/>
      <c r="AE3608" s="207"/>
      <c r="AF3608" s="207"/>
      <c r="AG3608" s="207"/>
      <c r="AH3608" s="208"/>
    </row>
    <row r="3609" customFormat="false" ht="13.5" hidden="false" customHeight="true" outlineLevel="0" collapsed="false">
      <c r="A3609" s="22" t="n">
        <v>3608</v>
      </c>
      <c r="B3609" s="180"/>
      <c r="C3609" s="22"/>
      <c r="D3609" s="22"/>
      <c r="E3609" s="22"/>
      <c r="F3609" s="22"/>
      <c r="G3609" s="22"/>
      <c r="H3609" s="183"/>
      <c r="I3609" s="183"/>
      <c r="J3609" s="22"/>
      <c r="K3609" s="191" t="e">
        <f aca="false">VLOOKUP('Altri Costi'!J3609,Legenda!$D$1:$F$258,2)</f>
        <v>#N/A</v>
      </c>
      <c r="L3609" s="22"/>
      <c r="M3609" s="22"/>
      <c r="N3609" s="203"/>
      <c r="O3609" s="183"/>
      <c r="P3609" s="22"/>
      <c r="Q3609" s="203"/>
      <c r="R3609" s="183"/>
      <c r="S3609" s="184" t="n">
        <f aca="false">'Piano Finanziario Annuale'!$F$6</f>
        <v>0</v>
      </c>
      <c r="T3609" s="185" t="n">
        <v>0</v>
      </c>
      <c r="U3609" s="186"/>
      <c r="V3609" s="187" t="n">
        <f aca="false">(T3609*U3609)</f>
        <v>0</v>
      </c>
      <c r="W3609" s="185" t="n">
        <v>0</v>
      </c>
      <c r="X3609" s="185" t="n">
        <f aca="false">IF(OR(S3609="sì",S3609="forfettario 190"),SUM(T3609+W3609),SUM(T3609+V3609+W3609))</f>
        <v>0</v>
      </c>
      <c r="Y3609" s="205"/>
      <c r="Z3609" s="205"/>
      <c r="AA3609" s="206"/>
      <c r="AB3609" s="189" t="n">
        <f aca="false">IF(AA3609="SI",X3609,0)</f>
        <v>0</v>
      </c>
      <c r="AC3609" s="207"/>
      <c r="AD3609" s="207"/>
      <c r="AE3609" s="207"/>
      <c r="AF3609" s="207"/>
      <c r="AG3609" s="207"/>
      <c r="AH3609" s="208"/>
    </row>
    <row r="3610" customFormat="false" ht="13.5" hidden="false" customHeight="true" outlineLevel="0" collapsed="false">
      <c r="A3610" s="22" t="n">
        <v>3609</v>
      </c>
      <c r="B3610" s="180"/>
      <c r="C3610" s="22"/>
      <c r="D3610" s="22"/>
      <c r="E3610" s="22"/>
      <c r="F3610" s="22"/>
      <c r="G3610" s="22"/>
      <c r="H3610" s="183"/>
      <c r="I3610" s="183"/>
      <c r="J3610" s="22"/>
      <c r="K3610" s="191" t="e">
        <f aca="false">VLOOKUP('Altri Costi'!J3610,Legenda!$D$1:$F$258,2)</f>
        <v>#N/A</v>
      </c>
      <c r="L3610" s="22"/>
      <c r="M3610" s="22"/>
      <c r="N3610" s="203"/>
      <c r="O3610" s="183"/>
      <c r="P3610" s="22"/>
      <c r="Q3610" s="203"/>
      <c r="R3610" s="183"/>
      <c r="S3610" s="184" t="n">
        <f aca="false">'Piano Finanziario Annuale'!$F$6</f>
        <v>0</v>
      </c>
      <c r="T3610" s="185" t="n">
        <v>0</v>
      </c>
      <c r="U3610" s="186"/>
      <c r="V3610" s="187" t="n">
        <f aca="false">(T3610*U3610)</f>
        <v>0</v>
      </c>
      <c r="W3610" s="185" t="n">
        <v>0</v>
      </c>
      <c r="X3610" s="185" t="n">
        <f aca="false">IF(OR(S3610="sì",S3610="forfettario 190"),SUM(T3610+W3610),SUM(T3610+V3610+W3610))</f>
        <v>0</v>
      </c>
      <c r="Y3610" s="205"/>
      <c r="Z3610" s="205"/>
      <c r="AA3610" s="206"/>
      <c r="AB3610" s="189" t="n">
        <f aca="false">IF(AA3610="SI",X3610,0)</f>
        <v>0</v>
      </c>
      <c r="AC3610" s="207"/>
      <c r="AD3610" s="207"/>
      <c r="AE3610" s="207"/>
      <c r="AF3610" s="207"/>
      <c r="AG3610" s="207"/>
      <c r="AH3610" s="208"/>
    </row>
    <row r="3611" customFormat="false" ht="13.5" hidden="false" customHeight="true" outlineLevel="0" collapsed="false">
      <c r="A3611" s="22" t="n">
        <v>3610</v>
      </c>
      <c r="B3611" s="180"/>
      <c r="C3611" s="22"/>
      <c r="D3611" s="22"/>
      <c r="E3611" s="22"/>
      <c r="F3611" s="22"/>
      <c r="G3611" s="22"/>
      <c r="H3611" s="183"/>
      <c r="I3611" s="183"/>
      <c r="J3611" s="22"/>
      <c r="K3611" s="191" t="e">
        <f aca="false">VLOOKUP('Altri Costi'!J3611,Legenda!$D$1:$F$258,2)</f>
        <v>#N/A</v>
      </c>
      <c r="L3611" s="22"/>
      <c r="M3611" s="22"/>
      <c r="N3611" s="203"/>
      <c r="O3611" s="183"/>
      <c r="P3611" s="22"/>
      <c r="Q3611" s="203"/>
      <c r="R3611" s="183"/>
      <c r="S3611" s="184" t="n">
        <f aca="false">'Piano Finanziario Annuale'!$F$6</f>
        <v>0</v>
      </c>
      <c r="T3611" s="185" t="n">
        <v>0</v>
      </c>
      <c r="U3611" s="186"/>
      <c r="V3611" s="187" t="n">
        <f aca="false">(T3611*U3611)</f>
        <v>0</v>
      </c>
      <c r="W3611" s="185" t="n">
        <v>0</v>
      </c>
      <c r="X3611" s="185" t="n">
        <f aca="false">IF(OR(S3611="sì",S3611="forfettario 190"),SUM(T3611+W3611),SUM(T3611+V3611+W3611))</f>
        <v>0</v>
      </c>
      <c r="Y3611" s="205"/>
      <c r="Z3611" s="205"/>
      <c r="AA3611" s="206"/>
      <c r="AB3611" s="189" t="n">
        <f aca="false">IF(AA3611="SI",X3611,0)</f>
        <v>0</v>
      </c>
      <c r="AC3611" s="207"/>
      <c r="AD3611" s="207"/>
      <c r="AE3611" s="207"/>
      <c r="AF3611" s="207"/>
      <c r="AG3611" s="207"/>
      <c r="AH3611" s="208"/>
    </row>
    <row r="3612" customFormat="false" ht="13.5" hidden="false" customHeight="true" outlineLevel="0" collapsed="false">
      <c r="A3612" s="22" t="n">
        <v>3611</v>
      </c>
      <c r="B3612" s="180"/>
      <c r="C3612" s="22"/>
      <c r="D3612" s="22"/>
      <c r="E3612" s="22"/>
      <c r="F3612" s="22"/>
      <c r="G3612" s="22"/>
      <c r="H3612" s="183"/>
      <c r="I3612" s="183"/>
      <c r="J3612" s="22"/>
      <c r="K3612" s="191" t="e">
        <f aca="false">VLOOKUP('Altri Costi'!J3612,Legenda!$D$1:$F$258,2)</f>
        <v>#N/A</v>
      </c>
      <c r="L3612" s="22"/>
      <c r="M3612" s="22"/>
      <c r="N3612" s="203"/>
      <c r="O3612" s="183"/>
      <c r="P3612" s="22"/>
      <c r="Q3612" s="203"/>
      <c r="R3612" s="183"/>
      <c r="S3612" s="184" t="n">
        <f aca="false">'Piano Finanziario Annuale'!$F$6</f>
        <v>0</v>
      </c>
      <c r="T3612" s="185" t="n">
        <v>0</v>
      </c>
      <c r="U3612" s="186"/>
      <c r="V3612" s="187" t="n">
        <f aca="false">(T3612*U3612)</f>
        <v>0</v>
      </c>
      <c r="W3612" s="185" t="n">
        <v>0</v>
      </c>
      <c r="X3612" s="185" t="n">
        <f aca="false">IF(OR(S3612="sì",S3612="forfettario 190"),SUM(T3612+W3612),SUM(T3612+V3612+W3612))</f>
        <v>0</v>
      </c>
      <c r="Y3612" s="205"/>
      <c r="Z3612" s="205"/>
      <c r="AA3612" s="206"/>
      <c r="AB3612" s="189" t="n">
        <f aca="false">IF(AA3612="SI",X3612,0)</f>
        <v>0</v>
      </c>
      <c r="AC3612" s="207"/>
      <c r="AD3612" s="207"/>
      <c r="AE3612" s="207"/>
      <c r="AF3612" s="207"/>
      <c r="AG3612" s="207"/>
      <c r="AH3612" s="208"/>
    </row>
    <row r="3613" customFormat="false" ht="13.5" hidden="false" customHeight="true" outlineLevel="0" collapsed="false">
      <c r="A3613" s="22" t="n">
        <v>3612</v>
      </c>
      <c r="B3613" s="180"/>
      <c r="C3613" s="22"/>
      <c r="D3613" s="22"/>
      <c r="E3613" s="22"/>
      <c r="F3613" s="22"/>
      <c r="G3613" s="22"/>
      <c r="H3613" s="183"/>
      <c r="I3613" s="183"/>
      <c r="J3613" s="22"/>
      <c r="K3613" s="191" t="e">
        <f aca="false">VLOOKUP('Altri Costi'!J3613,Legenda!$D$1:$F$258,2)</f>
        <v>#N/A</v>
      </c>
      <c r="L3613" s="22"/>
      <c r="M3613" s="22"/>
      <c r="N3613" s="203"/>
      <c r="O3613" s="183"/>
      <c r="P3613" s="22"/>
      <c r="Q3613" s="203"/>
      <c r="R3613" s="183"/>
      <c r="S3613" s="184" t="n">
        <f aca="false">'Piano Finanziario Annuale'!$F$6</f>
        <v>0</v>
      </c>
      <c r="T3613" s="185" t="n">
        <v>0</v>
      </c>
      <c r="U3613" s="186"/>
      <c r="V3613" s="187" t="n">
        <f aca="false">(T3613*U3613)</f>
        <v>0</v>
      </c>
      <c r="W3613" s="185" t="n">
        <v>0</v>
      </c>
      <c r="X3613" s="185" t="n">
        <f aca="false">IF(OR(S3613="sì",S3613="forfettario 190"),SUM(T3613+W3613),SUM(T3613+V3613+W3613))</f>
        <v>0</v>
      </c>
      <c r="Y3613" s="205"/>
      <c r="Z3613" s="205"/>
      <c r="AA3613" s="206"/>
      <c r="AB3613" s="189" t="n">
        <f aca="false">IF(AA3613="SI",X3613,0)</f>
        <v>0</v>
      </c>
      <c r="AC3613" s="207"/>
      <c r="AD3613" s="207"/>
      <c r="AE3613" s="207"/>
      <c r="AF3613" s="207"/>
      <c r="AG3613" s="207"/>
      <c r="AH3613" s="208"/>
    </row>
    <row r="3614" customFormat="false" ht="13.5" hidden="false" customHeight="true" outlineLevel="0" collapsed="false">
      <c r="A3614" s="22" t="n">
        <v>3613</v>
      </c>
      <c r="B3614" s="180"/>
      <c r="C3614" s="22"/>
      <c r="D3614" s="22"/>
      <c r="E3614" s="22"/>
      <c r="F3614" s="22"/>
      <c r="G3614" s="22"/>
      <c r="H3614" s="183"/>
      <c r="I3614" s="183"/>
      <c r="J3614" s="22"/>
      <c r="K3614" s="191" t="e">
        <f aca="false">VLOOKUP('Altri Costi'!J3614,Legenda!$D$1:$F$258,2)</f>
        <v>#N/A</v>
      </c>
      <c r="L3614" s="22"/>
      <c r="M3614" s="22"/>
      <c r="N3614" s="203"/>
      <c r="O3614" s="183"/>
      <c r="P3614" s="22"/>
      <c r="Q3614" s="203"/>
      <c r="R3614" s="183"/>
      <c r="S3614" s="184" t="n">
        <f aca="false">'Piano Finanziario Annuale'!$F$6</f>
        <v>0</v>
      </c>
      <c r="T3614" s="185" t="n">
        <v>0</v>
      </c>
      <c r="U3614" s="186"/>
      <c r="V3614" s="187" t="n">
        <f aca="false">(T3614*U3614)</f>
        <v>0</v>
      </c>
      <c r="W3614" s="185" t="n">
        <v>0</v>
      </c>
      <c r="X3614" s="185" t="n">
        <f aca="false">IF(OR(S3614="sì",S3614="forfettario 190"),SUM(T3614+W3614),SUM(T3614+V3614+W3614))</f>
        <v>0</v>
      </c>
      <c r="Y3614" s="205"/>
      <c r="Z3614" s="205"/>
      <c r="AA3614" s="206"/>
      <c r="AB3614" s="189" t="n">
        <f aca="false">IF(AA3614="SI",X3614,0)</f>
        <v>0</v>
      </c>
      <c r="AC3614" s="207"/>
      <c r="AD3614" s="207"/>
      <c r="AE3614" s="207"/>
      <c r="AF3614" s="207"/>
      <c r="AG3614" s="207"/>
      <c r="AH3614" s="208"/>
    </row>
    <row r="3615" customFormat="false" ht="13.5" hidden="false" customHeight="true" outlineLevel="0" collapsed="false">
      <c r="A3615" s="22" t="n">
        <v>3614</v>
      </c>
      <c r="B3615" s="180"/>
      <c r="C3615" s="22"/>
      <c r="D3615" s="22"/>
      <c r="E3615" s="22"/>
      <c r="F3615" s="22"/>
      <c r="G3615" s="22"/>
      <c r="H3615" s="183"/>
      <c r="I3615" s="183"/>
      <c r="J3615" s="22"/>
      <c r="K3615" s="191" t="e">
        <f aca="false">VLOOKUP('Altri Costi'!J3615,Legenda!$D$1:$F$258,2)</f>
        <v>#N/A</v>
      </c>
      <c r="L3615" s="22"/>
      <c r="M3615" s="22"/>
      <c r="N3615" s="203"/>
      <c r="O3615" s="183"/>
      <c r="P3615" s="22"/>
      <c r="Q3615" s="203"/>
      <c r="R3615" s="183"/>
      <c r="S3615" s="184" t="n">
        <f aca="false">'Piano Finanziario Annuale'!$F$6</f>
        <v>0</v>
      </c>
      <c r="T3615" s="185" t="n">
        <v>0</v>
      </c>
      <c r="U3615" s="186"/>
      <c r="V3615" s="187" t="n">
        <f aca="false">(T3615*U3615)</f>
        <v>0</v>
      </c>
      <c r="W3615" s="185" t="n">
        <v>0</v>
      </c>
      <c r="X3615" s="185" t="n">
        <f aca="false">IF(OR(S3615="sì",S3615="forfettario 190"),SUM(T3615+W3615),SUM(T3615+V3615+W3615))</f>
        <v>0</v>
      </c>
      <c r="Y3615" s="205"/>
      <c r="Z3615" s="205"/>
      <c r="AA3615" s="206"/>
      <c r="AB3615" s="189" t="n">
        <f aca="false">IF(AA3615="SI",X3615,0)</f>
        <v>0</v>
      </c>
      <c r="AC3615" s="207"/>
      <c r="AD3615" s="207"/>
      <c r="AE3615" s="207"/>
      <c r="AF3615" s="207"/>
      <c r="AG3615" s="207"/>
      <c r="AH3615" s="208"/>
    </row>
    <row r="3616" customFormat="false" ht="13.5" hidden="false" customHeight="true" outlineLevel="0" collapsed="false">
      <c r="A3616" s="22" t="n">
        <v>3615</v>
      </c>
      <c r="B3616" s="180"/>
      <c r="C3616" s="22"/>
      <c r="D3616" s="22"/>
      <c r="E3616" s="22"/>
      <c r="F3616" s="22"/>
      <c r="G3616" s="22"/>
      <c r="H3616" s="183"/>
      <c r="I3616" s="183"/>
      <c r="J3616" s="22"/>
      <c r="K3616" s="191" t="e">
        <f aca="false">VLOOKUP('Altri Costi'!J3616,Legenda!$D$1:$F$258,2)</f>
        <v>#N/A</v>
      </c>
      <c r="L3616" s="22"/>
      <c r="M3616" s="22"/>
      <c r="N3616" s="203"/>
      <c r="O3616" s="183"/>
      <c r="P3616" s="22"/>
      <c r="Q3616" s="203"/>
      <c r="R3616" s="183"/>
      <c r="S3616" s="184" t="n">
        <f aca="false">'Piano Finanziario Annuale'!$F$6</f>
        <v>0</v>
      </c>
      <c r="T3616" s="185" t="n">
        <v>0</v>
      </c>
      <c r="U3616" s="186"/>
      <c r="V3616" s="187" t="n">
        <f aca="false">(T3616*U3616)</f>
        <v>0</v>
      </c>
      <c r="W3616" s="185" t="n">
        <v>0</v>
      </c>
      <c r="X3616" s="185" t="n">
        <f aca="false">IF(OR(S3616="sì",S3616="forfettario 190"),SUM(T3616+W3616),SUM(T3616+V3616+W3616))</f>
        <v>0</v>
      </c>
      <c r="Y3616" s="205"/>
      <c r="Z3616" s="205"/>
      <c r="AA3616" s="206"/>
      <c r="AB3616" s="189" t="n">
        <f aca="false">IF(AA3616="SI",X3616,0)</f>
        <v>0</v>
      </c>
      <c r="AC3616" s="207"/>
      <c r="AD3616" s="207"/>
      <c r="AE3616" s="207"/>
      <c r="AF3616" s="207"/>
      <c r="AG3616" s="207"/>
      <c r="AH3616" s="208"/>
    </row>
    <row r="3617" customFormat="false" ht="13.5" hidden="false" customHeight="true" outlineLevel="0" collapsed="false">
      <c r="A3617" s="22" t="n">
        <v>3616</v>
      </c>
      <c r="B3617" s="180"/>
      <c r="C3617" s="22"/>
      <c r="D3617" s="22"/>
      <c r="E3617" s="22"/>
      <c r="F3617" s="22"/>
      <c r="G3617" s="22"/>
      <c r="H3617" s="183"/>
      <c r="I3617" s="183"/>
      <c r="J3617" s="22"/>
      <c r="K3617" s="191" t="e">
        <f aca="false">VLOOKUP('Altri Costi'!J3617,Legenda!$D$1:$F$258,2)</f>
        <v>#N/A</v>
      </c>
      <c r="L3617" s="22"/>
      <c r="M3617" s="22"/>
      <c r="N3617" s="203"/>
      <c r="O3617" s="183"/>
      <c r="P3617" s="22"/>
      <c r="Q3617" s="203"/>
      <c r="R3617" s="183"/>
      <c r="S3617" s="184" t="n">
        <f aca="false">'Piano Finanziario Annuale'!$F$6</f>
        <v>0</v>
      </c>
      <c r="T3617" s="185" t="n">
        <v>0</v>
      </c>
      <c r="U3617" s="186"/>
      <c r="V3617" s="187" t="n">
        <f aca="false">(T3617*U3617)</f>
        <v>0</v>
      </c>
      <c r="W3617" s="185" t="n">
        <v>0</v>
      </c>
      <c r="X3617" s="185" t="n">
        <f aca="false">IF(OR(S3617="sì",S3617="forfettario 190"),SUM(T3617+W3617),SUM(T3617+V3617+W3617))</f>
        <v>0</v>
      </c>
      <c r="Y3617" s="205"/>
      <c r="Z3617" s="205"/>
      <c r="AA3617" s="206"/>
      <c r="AB3617" s="189" t="n">
        <f aca="false">IF(AA3617="SI",X3617,0)</f>
        <v>0</v>
      </c>
      <c r="AC3617" s="207"/>
      <c r="AD3617" s="207"/>
      <c r="AE3617" s="207"/>
      <c r="AF3617" s="207"/>
      <c r="AG3617" s="207"/>
      <c r="AH3617" s="208"/>
    </row>
    <row r="3618" customFormat="false" ht="13.5" hidden="false" customHeight="true" outlineLevel="0" collapsed="false">
      <c r="A3618" s="22" t="n">
        <v>3617</v>
      </c>
      <c r="B3618" s="180"/>
      <c r="C3618" s="22"/>
      <c r="D3618" s="22"/>
      <c r="E3618" s="22"/>
      <c r="F3618" s="22"/>
      <c r="G3618" s="22"/>
      <c r="H3618" s="183"/>
      <c r="I3618" s="183"/>
      <c r="J3618" s="22"/>
      <c r="K3618" s="191" t="e">
        <f aca="false">VLOOKUP('Altri Costi'!J3618,Legenda!$D$1:$F$258,2)</f>
        <v>#N/A</v>
      </c>
      <c r="L3618" s="22"/>
      <c r="M3618" s="22"/>
      <c r="N3618" s="203"/>
      <c r="O3618" s="183"/>
      <c r="P3618" s="22"/>
      <c r="Q3618" s="203"/>
      <c r="R3618" s="183"/>
      <c r="S3618" s="184" t="n">
        <f aca="false">'Piano Finanziario Annuale'!$F$6</f>
        <v>0</v>
      </c>
      <c r="T3618" s="185" t="n">
        <v>0</v>
      </c>
      <c r="U3618" s="186"/>
      <c r="V3618" s="187" t="n">
        <f aca="false">(T3618*U3618)</f>
        <v>0</v>
      </c>
      <c r="W3618" s="185" t="n">
        <v>0</v>
      </c>
      <c r="X3618" s="185" t="n">
        <f aca="false">IF(OR(S3618="sì",S3618="forfettario 190"),SUM(T3618+W3618),SUM(T3618+V3618+W3618))</f>
        <v>0</v>
      </c>
      <c r="Y3618" s="205"/>
      <c r="Z3618" s="205"/>
      <c r="AA3618" s="206"/>
      <c r="AB3618" s="189" t="n">
        <f aca="false">IF(AA3618="SI",X3618,0)</f>
        <v>0</v>
      </c>
      <c r="AC3618" s="207"/>
      <c r="AD3618" s="207"/>
      <c r="AE3618" s="207"/>
      <c r="AF3618" s="207"/>
      <c r="AG3618" s="207"/>
      <c r="AH3618" s="208"/>
    </row>
    <row r="3619" customFormat="false" ht="13.5" hidden="false" customHeight="true" outlineLevel="0" collapsed="false">
      <c r="A3619" s="22" t="n">
        <v>3618</v>
      </c>
      <c r="B3619" s="180"/>
      <c r="C3619" s="22"/>
      <c r="D3619" s="22"/>
      <c r="E3619" s="22"/>
      <c r="F3619" s="22"/>
      <c r="G3619" s="22"/>
      <c r="H3619" s="183"/>
      <c r="I3619" s="183"/>
      <c r="J3619" s="22"/>
      <c r="K3619" s="191" t="e">
        <f aca="false">VLOOKUP('Altri Costi'!J3619,Legenda!$D$1:$F$258,2)</f>
        <v>#N/A</v>
      </c>
      <c r="L3619" s="22"/>
      <c r="M3619" s="22"/>
      <c r="N3619" s="203"/>
      <c r="O3619" s="183"/>
      <c r="P3619" s="22"/>
      <c r="Q3619" s="203"/>
      <c r="R3619" s="183"/>
      <c r="S3619" s="184" t="n">
        <f aca="false">'Piano Finanziario Annuale'!$F$6</f>
        <v>0</v>
      </c>
      <c r="T3619" s="185" t="n">
        <v>0</v>
      </c>
      <c r="U3619" s="186"/>
      <c r="V3619" s="187" t="n">
        <f aca="false">(T3619*U3619)</f>
        <v>0</v>
      </c>
      <c r="W3619" s="185" t="n">
        <v>0</v>
      </c>
      <c r="X3619" s="185" t="n">
        <f aca="false">IF(OR(S3619="sì",S3619="forfettario 190"),SUM(T3619+W3619),SUM(T3619+V3619+W3619))</f>
        <v>0</v>
      </c>
      <c r="Y3619" s="205"/>
      <c r="Z3619" s="205"/>
      <c r="AA3619" s="206"/>
      <c r="AB3619" s="189" t="n">
        <f aca="false">IF(AA3619="SI",X3619,0)</f>
        <v>0</v>
      </c>
      <c r="AC3619" s="207"/>
      <c r="AD3619" s="207"/>
      <c r="AE3619" s="207"/>
      <c r="AF3619" s="207"/>
      <c r="AG3619" s="207"/>
      <c r="AH3619" s="208"/>
    </row>
    <row r="3620" customFormat="false" ht="13.5" hidden="false" customHeight="true" outlineLevel="0" collapsed="false">
      <c r="A3620" s="22" t="n">
        <v>3619</v>
      </c>
      <c r="B3620" s="180"/>
      <c r="C3620" s="22"/>
      <c r="D3620" s="22"/>
      <c r="E3620" s="22"/>
      <c r="F3620" s="22"/>
      <c r="G3620" s="22"/>
      <c r="H3620" s="183"/>
      <c r="I3620" s="183"/>
      <c r="J3620" s="22"/>
      <c r="K3620" s="191" t="e">
        <f aca="false">VLOOKUP('Altri Costi'!J3620,Legenda!$D$1:$F$258,2)</f>
        <v>#N/A</v>
      </c>
      <c r="L3620" s="22"/>
      <c r="M3620" s="22"/>
      <c r="N3620" s="203"/>
      <c r="O3620" s="183"/>
      <c r="P3620" s="22"/>
      <c r="Q3620" s="203"/>
      <c r="R3620" s="183"/>
      <c r="S3620" s="184" t="n">
        <f aca="false">'Piano Finanziario Annuale'!$F$6</f>
        <v>0</v>
      </c>
      <c r="T3620" s="185" t="n">
        <v>0</v>
      </c>
      <c r="U3620" s="186"/>
      <c r="V3620" s="187" t="n">
        <f aca="false">(T3620*U3620)</f>
        <v>0</v>
      </c>
      <c r="W3620" s="185" t="n">
        <v>0</v>
      </c>
      <c r="X3620" s="185" t="n">
        <f aca="false">IF(OR(S3620="sì",S3620="forfettario 190"),SUM(T3620+W3620),SUM(T3620+V3620+W3620))</f>
        <v>0</v>
      </c>
      <c r="Y3620" s="205"/>
      <c r="Z3620" s="205"/>
      <c r="AA3620" s="206"/>
      <c r="AB3620" s="189" t="n">
        <f aca="false">IF(AA3620="SI",X3620,0)</f>
        <v>0</v>
      </c>
      <c r="AC3620" s="207"/>
      <c r="AD3620" s="207"/>
      <c r="AE3620" s="207"/>
      <c r="AF3620" s="207"/>
      <c r="AG3620" s="207"/>
      <c r="AH3620" s="208"/>
    </row>
    <row r="3621" customFormat="false" ht="13.5" hidden="false" customHeight="true" outlineLevel="0" collapsed="false">
      <c r="A3621" s="22" t="n">
        <v>3620</v>
      </c>
      <c r="B3621" s="180"/>
      <c r="C3621" s="22"/>
      <c r="D3621" s="22"/>
      <c r="E3621" s="22"/>
      <c r="F3621" s="22"/>
      <c r="G3621" s="22"/>
      <c r="H3621" s="183"/>
      <c r="I3621" s="183"/>
      <c r="J3621" s="22"/>
      <c r="K3621" s="191" t="e">
        <f aca="false">VLOOKUP('Altri Costi'!J3621,Legenda!$D$1:$F$258,2)</f>
        <v>#N/A</v>
      </c>
      <c r="L3621" s="22"/>
      <c r="M3621" s="22"/>
      <c r="N3621" s="203"/>
      <c r="O3621" s="183"/>
      <c r="P3621" s="22"/>
      <c r="Q3621" s="203"/>
      <c r="R3621" s="183"/>
      <c r="S3621" s="184" t="n">
        <f aca="false">'Piano Finanziario Annuale'!$F$6</f>
        <v>0</v>
      </c>
      <c r="T3621" s="185" t="n">
        <v>0</v>
      </c>
      <c r="U3621" s="186"/>
      <c r="V3621" s="187" t="n">
        <f aca="false">(T3621*U3621)</f>
        <v>0</v>
      </c>
      <c r="W3621" s="185" t="n">
        <v>0</v>
      </c>
      <c r="X3621" s="185" t="n">
        <f aca="false">IF(OR(S3621="sì",S3621="forfettario 190"),SUM(T3621+W3621),SUM(T3621+V3621+W3621))</f>
        <v>0</v>
      </c>
      <c r="Y3621" s="205"/>
      <c r="Z3621" s="205"/>
      <c r="AA3621" s="206"/>
      <c r="AB3621" s="189" t="n">
        <f aca="false">IF(AA3621="SI",X3621,0)</f>
        <v>0</v>
      </c>
      <c r="AC3621" s="207"/>
      <c r="AD3621" s="207"/>
      <c r="AE3621" s="207"/>
      <c r="AF3621" s="207"/>
      <c r="AG3621" s="207"/>
      <c r="AH3621" s="208"/>
    </row>
    <row r="3622" customFormat="false" ht="13.5" hidden="false" customHeight="true" outlineLevel="0" collapsed="false">
      <c r="A3622" s="22" t="n">
        <v>3621</v>
      </c>
      <c r="B3622" s="180"/>
      <c r="C3622" s="22"/>
      <c r="D3622" s="22"/>
      <c r="E3622" s="22"/>
      <c r="F3622" s="22"/>
      <c r="G3622" s="22"/>
      <c r="H3622" s="183"/>
      <c r="I3622" s="183"/>
      <c r="J3622" s="22"/>
      <c r="K3622" s="191" t="e">
        <f aca="false">VLOOKUP('Altri Costi'!J3622,Legenda!$D$1:$F$258,2)</f>
        <v>#N/A</v>
      </c>
      <c r="L3622" s="22"/>
      <c r="M3622" s="22"/>
      <c r="N3622" s="203"/>
      <c r="O3622" s="183"/>
      <c r="P3622" s="22"/>
      <c r="Q3622" s="203"/>
      <c r="R3622" s="183"/>
      <c r="S3622" s="184" t="n">
        <f aca="false">'Piano Finanziario Annuale'!$F$6</f>
        <v>0</v>
      </c>
      <c r="T3622" s="185" t="n">
        <v>0</v>
      </c>
      <c r="U3622" s="186"/>
      <c r="V3622" s="187" t="n">
        <f aca="false">(T3622*U3622)</f>
        <v>0</v>
      </c>
      <c r="W3622" s="185" t="n">
        <v>0</v>
      </c>
      <c r="X3622" s="185" t="n">
        <f aca="false">IF(OR(S3622="sì",S3622="forfettario 190"),SUM(T3622+W3622),SUM(T3622+V3622+W3622))</f>
        <v>0</v>
      </c>
      <c r="Y3622" s="205"/>
      <c r="Z3622" s="205"/>
      <c r="AA3622" s="206"/>
      <c r="AB3622" s="189" t="n">
        <f aca="false">IF(AA3622="SI",X3622,0)</f>
        <v>0</v>
      </c>
      <c r="AC3622" s="207"/>
      <c r="AD3622" s="207"/>
      <c r="AE3622" s="207"/>
      <c r="AF3622" s="207"/>
      <c r="AG3622" s="207"/>
      <c r="AH3622" s="208"/>
    </row>
    <row r="3623" customFormat="false" ht="13.5" hidden="false" customHeight="true" outlineLevel="0" collapsed="false">
      <c r="A3623" s="22" t="n">
        <v>3622</v>
      </c>
      <c r="B3623" s="180"/>
      <c r="C3623" s="22"/>
      <c r="D3623" s="22"/>
      <c r="E3623" s="22"/>
      <c r="F3623" s="22"/>
      <c r="G3623" s="22"/>
      <c r="H3623" s="183"/>
      <c r="I3623" s="183"/>
      <c r="J3623" s="22"/>
      <c r="K3623" s="191" t="e">
        <f aca="false">VLOOKUP('Altri Costi'!J3623,Legenda!$D$1:$F$258,2)</f>
        <v>#N/A</v>
      </c>
      <c r="L3623" s="22"/>
      <c r="M3623" s="22"/>
      <c r="N3623" s="203"/>
      <c r="O3623" s="183"/>
      <c r="P3623" s="22"/>
      <c r="Q3623" s="203"/>
      <c r="R3623" s="183"/>
      <c r="S3623" s="184" t="n">
        <f aca="false">'Piano Finanziario Annuale'!$F$6</f>
        <v>0</v>
      </c>
      <c r="T3623" s="185" t="n">
        <v>0</v>
      </c>
      <c r="U3623" s="186"/>
      <c r="V3623" s="187" t="n">
        <f aca="false">(T3623*U3623)</f>
        <v>0</v>
      </c>
      <c r="W3623" s="185" t="n">
        <v>0</v>
      </c>
      <c r="X3623" s="185" t="n">
        <f aca="false">IF(OR(S3623="sì",S3623="forfettario 190"),SUM(T3623+W3623),SUM(T3623+V3623+W3623))</f>
        <v>0</v>
      </c>
      <c r="Y3623" s="205"/>
      <c r="Z3623" s="205"/>
      <c r="AA3623" s="206"/>
      <c r="AB3623" s="189" t="n">
        <f aca="false">IF(AA3623="SI",X3623,0)</f>
        <v>0</v>
      </c>
      <c r="AC3623" s="207"/>
      <c r="AD3623" s="207"/>
      <c r="AE3623" s="207"/>
      <c r="AF3623" s="207"/>
      <c r="AG3623" s="207"/>
      <c r="AH3623" s="208"/>
    </row>
    <row r="3624" customFormat="false" ht="13.5" hidden="false" customHeight="true" outlineLevel="0" collapsed="false">
      <c r="A3624" s="22" t="n">
        <v>3623</v>
      </c>
      <c r="B3624" s="180"/>
      <c r="C3624" s="22"/>
      <c r="D3624" s="22"/>
      <c r="E3624" s="22"/>
      <c r="F3624" s="22"/>
      <c r="G3624" s="22"/>
      <c r="H3624" s="183"/>
      <c r="I3624" s="183"/>
      <c r="J3624" s="22"/>
      <c r="K3624" s="191" t="e">
        <f aca="false">VLOOKUP('Altri Costi'!J3624,Legenda!$D$1:$F$258,2)</f>
        <v>#N/A</v>
      </c>
      <c r="L3624" s="22"/>
      <c r="M3624" s="22"/>
      <c r="N3624" s="203"/>
      <c r="O3624" s="183"/>
      <c r="P3624" s="22"/>
      <c r="Q3624" s="203"/>
      <c r="R3624" s="183"/>
      <c r="S3624" s="184" t="n">
        <f aca="false">'Piano Finanziario Annuale'!$F$6</f>
        <v>0</v>
      </c>
      <c r="T3624" s="185" t="n">
        <v>0</v>
      </c>
      <c r="U3624" s="186"/>
      <c r="V3624" s="187" t="n">
        <f aca="false">(T3624*U3624)</f>
        <v>0</v>
      </c>
      <c r="W3624" s="185" t="n">
        <v>0</v>
      </c>
      <c r="X3624" s="185" t="n">
        <f aca="false">IF(OR(S3624="sì",S3624="forfettario 190"),SUM(T3624+W3624),SUM(T3624+V3624+W3624))</f>
        <v>0</v>
      </c>
      <c r="Y3624" s="205"/>
      <c r="Z3624" s="205"/>
      <c r="AA3624" s="206"/>
      <c r="AB3624" s="189" t="n">
        <f aca="false">IF(AA3624="SI",X3624,0)</f>
        <v>0</v>
      </c>
      <c r="AC3624" s="207"/>
      <c r="AD3624" s="207"/>
      <c r="AE3624" s="207"/>
      <c r="AF3624" s="207"/>
      <c r="AG3624" s="207"/>
      <c r="AH3624" s="208"/>
    </row>
    <row r="3625" customFormat="false" ht="13.5" hidden="false" customHeight="true" outlineLevel="0" collapsed="false">
      <c r="A3625" s="22" t="n">
        <v>3624</v>
      </c>
      <c r="B3625" s="180"/>
      <c r="C3625" s="22"/>
      <c r="D3625" s="22"/>
      <c r="E3625" s="22"/>
      <c r="F3625" s="22"/>
      <c r="G3625" s="22"/>
      <c r="H3625" s="183"/>
      <c r="I3625" s="183"/>
      <c r="J3625" s="22"/>
      <c r="K3625" s="191" t="e">
        <f aca="false">VLOOKUP('Altri Costi'!J3625,Legenda!$D$1:$F$258,2)</f>
        <v>#N/A</v>
      </c>
      <c r="L3625" s="22"/>
      <c r="M3625" s="22"/>
      <c r="N3625" s="203"/>
      <c r="O3625" s="183"/>
      <c r="P3625" s="22"/>
      <c r="Q3625" s="203"/>
      <c r="R3625" s="183"/>
      <c r="S3625" s="184" t="n">
        <f aca="false">'Piano Finanziario Annuale'!$F$6</f>
        <v>0</v>
      </c>
      <c r="T3625" s="185" t="n">
        <v>0</v>
      </c>
      <c r="U3625" s="186"/>
      <c r="V3625" s="187" t="n">
        <f aca="false">(T3625*U3625)</f>
        <v>0</v>
      </c>
      <c r="W3625" s="185" t="n">
        <v>0</v>
      </c>
      <c r="X3625" s="185" t="n">
        <f aca="false">IF(OR(S3625="sì",S3625="forfettario 190"),SUM(T3625+W3625),SUM(T3625+V3625+W3625))</f>
        <v>0</v>
      </c>
      <c r="Y3625" s="205"/>
      <c r="Z3625" s="205"/>
      <c r="AA3625" s="206"/>
      <c r="AB3625" s="189" t="n">
        <f aca="false">IF(AA3625="SI",X3625,0)</f>
        <v>0</v>
      </c>
      <c r="AC3625" s="207"/>
      <c r="AD3625" s="207"/>
      <c r="AE3625" s="207"/>
      <c r="AF3625" s="207"/>
      <c r="AG3625" s="207"/>
      <c r="AH3625" s="208"/>
    </row>
    <row r="3626" customFormat="false" ht="13.5" hidden="false" customHeight="true" outlineLevel="0" collapsed="false">
      <c r="A3626" s="22" t="n">
        <v>3625</v>
      </c>
      <c r="B3626" s="180"/>
      <c r="C3626" s="22"/>
      <c r="D3626" s="22"/>
      <c r="E3626" s="22"/>
      <c r="F3626" s="22"/>
      <c r="G3626" s="22"/>
      <c r="H3626" s="183"/>
      <c r="I3626" s="183"/>
      <c r="J3626" s="22"/>
      <c r="K3626" s="191" t="e">
        <f aca="false">VLOOKUP('Altri Costi'!J3626,Legenda!$D$1:$F$258,2)</f>
        <v>#N/A</v>
      </c>
      <c r="L3626" s="22"/>
      <c r="M3626" s="22"/>
      <c r="N3626" s="203"/>
      <c r="O3626" s="183"/>
      <c r="P3626" s="22"/>
      <c r="Q3626" s="203"/>
      <c r="R3626" s="183"/>
      <c r="S3626" s="184" t="n">
        <f aca="false">'Piano Finanziario Annuale'!$F$6</f>
        <v>0</v>
      </c>
      <c r="T3626" s="185" t="n">
        <v>0</v>
      </c>
      <c r="U3626" s="186"/>
      <c r="V3626" s="187" t="n">
        <f aca="false">(T3626*U3626)</f>
        <v>0</v>
      </c>
      <c r="W3626" s="185" t="n">
        <v>0</v>
      </c>
      <c r="X3626" s="185" t="n">
        <f aca="false">IF(OR(S3626="sì",S3626="forfettario 190"),SUM(T3626+W3626),SUM(T3626+V3626+W3626))</f>
        <v>0</v>
      </c>
      <c r="Y3626" s="205"/>
      <c r="Z3626" s="205"/>
      <c r="AA3626" s="206"/>
      <c r="AB3626" s="189" t="n">
        <f aca="false">IF(AA3626="SI",X3626,0)</f>
        <v>0</v>
      </c>
      <c r="AC3626" s="207"/>
      <c r="AD3626" s="207"/>
      <c r="AE3626" s="207"/>
      <c r="AF3626" s="207"/>
      <c r="AG3626" s="207"/>
      <c r="AH3626" s="208"/>
    </row>
    <row r="3627" customFormat="false" ht="13.5" hidden="false" customHeight="true" outlineLevel="0" collapsed="false">
      <c r="A3627" s="22" t="n">
        <v>3626</v>
      </c>
      <c r="B3627" s="180"/>
      <c r="C3627" s="22"/>
      <c r="D3627" s="22"/>
      <c r="E3627" s="22"/>
      <c r="F3627" s="22"/>
      <c r="G3627" s="22"/>
      <c r="H3627" s="183"/>
      <c r="I3627" s="183"/>
      <c r="J3627" s="22"/>
      <c r="K3627" s="191" t="e">
        <f aca="false">VLOOKUP('Altri Costi'!J3627,Legenda!$D$1:$F$258,2)</f>
        <v>#N/A</v>
      </c>
      <c r="L3627" s="22"/>
      <c r="M3627" s="22"/>
      <c r="N3627" s="203"/>
      <c r="O3627" s="183"/>
      <c r="P3627" s="22"/>
      <c r="Q3627" s="203"/>
      <c r="R3627" s="183"/>
      <c r="S3627" s="184" t="n">
        <f aca="false">'Piano Finanziario Annuale'!$F$6</f>
        <v>0</v>
      </c>
      <c r="T3627" s="185" t="n">
        <v>0</v>
      </c>
      <c r="U3627" s="186"/>
      <c r="V3627" s="187" t="n">
        <f aca="false">(T3627*U3627)</f>
        <v>0</v>
      </c>
      <c r="W3627" s="185" t="n">
        <v>0</v>
      </c>
      <c r="X3627" s="185" t="n">
        <f aca="false">IF(OR(S3627="sì",S3627="forfettario 190"),SUM(T3627+W3627),SUM(T3627+V3627+W3627))</f>
        <v>0</v>
      </c>
      <c r="Y3627" s="205"/>
      <c r="Z3627" s="205"/>
      <c r="AA3627" s="206"/>
      <c r="AB3627" s="189" t="n">
        <f aca="false">IF(AA3627="SI",X3627,0)</f>
        <v>0</v>
      </c>
      <c r="AC3627" s="207"/>
      <c r="AD3627" s="207"/>
      <c r="AE3627" s="207"/>
      <c r="AF3627" s="207"/>
      <c r="AG3627" s="207"/>
      <c r="AH3627" s="208"/>
    </row>
    <row r="3628" customFormat="false" ht="13.5" hidden="false" customHeight="true" outlineLevel="0" collapsed="false">
      <c r="A3628" s="22" t="n">
        <v>3627</v>
      </c>
      <c r="B3628" s="180"/>
      <c r="C3628" s="22"/>
      <c r="D3628" s="22"/>
      <c r="E3628" s="22"/>
      <c r="F3628" s="22"/>
      <c r="G3628" s="22"/>
      <c r="H3628" s="183"/>
      <c r="I3628" s="183"/>
      <c r="J3628" s="22"/>
      <c r="K3628" s="191" t="e">
        <f aca="false">VLOOKUP('Altri Costi'!J3628,Legenda!$D$1:$F$258,2)</f>
        <v>#N/A</v>
      </c>
      <c r="L3628" s="22"/>
      <c r="M3628" s="22"/>
      <c r="N3628" s="203"/>
      <c r="O3628" s="183"/>
      <c r="P3628" s="22"/>
      <c r="Q3628" s="203"/>
      <c r="R3628" s="183"/>
      <c r="S3628" s="184" t="n">
        <f aca="false">'Piano Finanziario Annuale'!$F$6</f>
        <v>0</v>
      </c>
      <c r="T3628" s="185" t="n">
        <v>0</v>
      </c>
      <c r="U3628" s="186"/>
      <c r="V3628" s="187" t="n">
        <f aca="false">(T3628*U3628)</f>
        <v>0</v>
      </c>
      <c r="W3628" s="185" t="n">
        <v>0</v>
      </c>
      <c r="X3628" s="185" t="n">
        <f aca="false">IF(OR(S3628="sì",S3628="forfettario 190"),SUM(T3628+W3628),SUM(T3628+V3628+W3628))</f>
        <v>0</v>
      </c>
      <c r="Y3628" s="205"/>
      <c r="Z3628" s="205"/>
      <c r="AA3628" s="206"/>
      <c r="AB3628" s="189" t="n">
        <f aca="false">IF(AA3628="SI",X3628,0)</f>
        <v>0</v>
      </c>
      <c r="AC3628" s="207"/>
      <c r="AD3628" s="207"/>
      <c r="AE3628" s="207"/>
      <c r="AF3628" s="207"/>
      <c r="AG3628" s="207"/>
      <c r="AH3628" s="208"/>
    </row>
    <row r="3629" customFormat="false" ht="13.5" hidden="false" customHeight="true" outlineLevel="0" collapsed="false">
      <c r="A3629" s="22" t="n">
        <v>3628</v>
      </c>
      <c r="B3629" s="180"/>
      <c r="C3629" s="22"/>
      <c r="D3629" s="22"/>
      <c r="E3629" s="22"/>
      <c r="F3629" s="22"/>
      <c r="G3629" s="22"/>
      <c r="H3629" s="183"/>
      <c r="I3629" s="183"/>
      <c r="J3629" s="22"/>
      <c r="K3629" s="191" t="e">
        <f aca="false">VLOOKUP('Altri Costi'!J3629,Legenda!$D$1:$F$258,2)</f>
        <v>#N/A</v>
      </c>
      <c r="L3629" s="22"/>
      <c r="M3629" s="22"/>
      <c r="N3629" s="203"/>
      <c r="O3629" s="183"/>
      <c r="P3629" s="22"/>
      <c r="Q3629" s="203"/>
      <c r="R3629" s="183"/>
      <c r="S3629" s="184" t="n">
        <f aca="false">'Piano Finanziario Annuale'!$F$6</f>
        <v>0</v>
      </c>
      <c r="T3629" s="185" t="n">
        <v>0</v>
      </c>
      <c r="U3629" s="186"/>
      <c r="V3629" s="187" t="n">
        <f aca="false">(T3629*U3629)</f>
        <v>0</v>
      </c>
      <c r="W3629" s="185" t="n">
        <v>0</v>
      </c>
      <c r="X3629" s="185" t="n">
        <f aca="false">IF(OR(S3629="sì",S3629="forfettario 190"),SUM(T3629+W3629),SUM(T3629+V3629+W3629))</f>
        <v>0</v>
      </c>
      <c r="Y3629" s="205"/>
      <c r="Z3629" s="205"/>
      <c r="AA3629" s="206"/>
      <c r="AB3629" s="189" t="n">
        <f aca="false">IF(AA3629="SI",X3629,0)</f>
        <v>0</v>
      </c>
      <c r="AC3629" s="207"/>
      <c r="AD3629" s="207"/>
      <c r="AE3629" s="207"/>
      <c r="AF3629" s="207"/>
      <c r="AG3629" s="207"/>
      <c r="AH3629" s="208"/>
    </row>
    <row r="3630" customFormat="false" ht="13.5" hidden="false" customHeight="true" outlineLevel="0" collapsed="false">
      <c r="A3630" s="22" t="n">
        <v>3629</v>
      </c>
      <c r="B3630" s="180"/>
      <c r="C3630" s="22"/>
      <c r="D3630" s="22"/>
      <c r="E3630" s="22"/>
      <c r="F3630" s="22"/>
      <c r="G3630" s="22"/>
      <c r="H3630" s="183"/>
      <c r="I3630" s="183"/>
      <c r="J3630" s="22"/>
      <c r="K3630" s="191" t="e">
        <f aca="false">VLOOKUP('Altri Costi'!J3630,Legenda!$D$1:$F$258,2)</f>
        <v>#N/A</v>
      </c>
      <c r="L3630" s="22"/>
      <c r="M3630" s="22"/>
      <c r="N3630" s="203"/>
      <c r="O3630" s="183"/>
      <c r="P3630" s="22"/>
      <c r="Q3630" s="203"/>
      <c r="R3630" s="183"/>
      <c r="S3630" s="184" t="n">
        <f aca="false">'Piano Finanziario Annuale'!$F$6</f>
        <v>0</v>
      </c>
      <c r="T3630" s="185" t="n">
        <v>0</v>
      </c>
      <c r="U3630" s="186"/>
      <c r="V3630" s="187" t="n">
        <f aca="false">(T3630*U3630)</f>
        <v>0</v>
      </c>
      <c r="W3630" s="185" t="n">
        <v>0</v>
      </c>
      <c r="X3630" s="185" t="n">
        <f aca="false">IF(OR(S3630="sì",S3630="forfettario 190"),SUM(T3630+W3630),SUM(T3630+V3630+W3630))</f>
        <v>0</v>
      </c>
      <c r="Y3630" s="205"/>
      <c r="Z3630" s="205"/>
      <c r="AA3630" s="206"/>
      <c r="AB3630" s="189" t="n">
        <f aca="false">IF(AA3630="SI",X3630,0)</f>
        <v>0</v>
      </c>
      <c r="AC3630" s="207"/>
      <c r="AD3630" s="207"/>
      <c r="AE3630" s="207"/>
      <c r="AF3630" s="207"/>
      <c r="AG3630" s="207"/>
      <c r="AH3630" s="208"/>
    </row>
    <row r="3631" customFormat="false" ht="13.5" hidden="false" customHeight="true" outlineLevel="0" collapsed="false">
      <c r="A3631" s="22" t="n">
        <v>3630</v>
      </c>
      <c r="B3631" s="180"/>
      <c r="C3631" s="22"/>
      <c r="D3631" s="22"/>
      <c r="E3631" s="22"/>
      <c r="F3631" s="22"/>
      <c r="G3631" s="22"/>
      <c r="H3631" s="183"/>
      <c r="I3631" s="183"/>
      <c r="J3631" s="22"/>
      <c r="K3631" s="191" t="e">
        <f aca="false">VLOOKUP('Altri Costi'!J3631,Legenda!$D$1:$F$258,2)</f>
        <v>#N/A</v>
      </c>
      <c r="L3631" s="22"/>
      <c r="M3631" s="22"/>
      <c r="N3631" s="203"/>
      <c r="O3631" s="183"/>
      <c r="P3631" s="22"/>
      <c r="Q3631" s="203"/>
      <c r="R3631" s="183"/>
      <c r="S3631" s="184" t="n">
        <f aca="false">'Piano Finanziario Annuale'!$F$6</f>
        <v>0</v>
      </c>
      <c r="T3631" s="185" t="n">
        <v>0</v>
      </c>
      <c r="U3631" s="186"/>
      <c r="V3631" s="187" t="n">
        <f aca="false">(T3631*U3631)</f>
        <v>0</v>
      </c>
      <c r="W3631" s="185" t="n">
        <v>0</v>
      </c>
      <c r="X3631" s="185" t="n">
        <f aca="false">IF(OR(S3631="sì",S3631="forfettario 190"),SUM(T3631+W3631),SUM(T3631+V3631+W3631))</f>
        <v>0</v>
      </c>
      <c r="Y3631" s="205"/>
      <c r="Z3631" s="205"/>
      <c r="AA3631" s="206"/>
      <c r="AB3631" s="189" t="n">
        <f aca="false">IF(AA3631="SI",X3631,0)</f>
        <v>0</v>
      </c>
      <c r="AC3631" s="207"/>
      <c r="AD3631" s="207"/>
      <c r="AE3631" s="207"/>
      <c r="AF3631" s="207"/>
      <c r="AG3631" s="207"/>
      <c r="AH3631" s="208"/>
    </row>
    <row r="3632" customFormat="false" ht="13.5" hidden="false" customHeight="true" outlineLevel="0" collapsed="false">
      <c r="A3632" s="22" t="n">
        <v>3631</v>
      </c>
      <c r="B3632" s="180"/>
      <c r="C3632" s="22"/>
      <c r="D3632" s="22"/>
      <c r="E3632" s="22"/>
      <c r="F3632" s="22"/>
      <c r="G3632" s="22"/>
      <c r="H3632" s="183"/>
      <c r="I3632" s="183"/>
      <c r="J3632" s="22"/>
      <c r="K3632" s="191" t="e">
        <f aca="false">VLOOKUP('Altri Costi'!J3632,Legenda!$D$1:$F$258,2)</f>
        <v>#N/A</v>
      </c>
      <c r="L3632" s="22"/>
      <c r="M3632" s="22"/>
      <c r="N3632" s="203"/>
      <c r="O3632" s="183"/>
      <c r="P3632" s="22"/>
      <c r="Q3632" s="203"/>
      <c r="R3632" s="183"/>
      <c r="S3632" s="184" t="n">
        <f aca="false">'Piano Finanziario Annuale'!$F$6</f>
        <v>0</v>
      </c>
      <c r="T3632" s="185" t="n">
        <v>0</v>
      </c>
      <c r="U3632" s="186"/>
      <c r="V3632" s="187" t="n">
        <f aca="false">(T3632*U3632)</f>
        <v>0</v>
      </c>
      <c r="W3632" s="185" t="n">
        <v>0</v>
      </c>
      <c r="X3632" s="185" t="n">
        <f aca="false">IF(OR(S3632="sì",S3632="forfettario 190"),SUM(T3632+W3632),SUM(T3632+V3632+W3632))</f>
        <v>0</v>
      </c>
      <c r="Y3632" s="205"/>
      <c r="Z3632" s="205"/>
      <c r="AA3632" s="206"/>
      <c r="AB3632" s="189" t="n">
        <f aca="false">IF(AA3632="SI",X3632,0)</f>
        <v>0</v>
      </c>
      <c r="AC3632" s="207"/>
      <c r="AD3632" s="207"/>
      <c r="AE3632" s="207"/>
      <c r="AF3632" s="207"/>
      <c r="AG3632" s="207"/>
      <c r="AH3632" s="208"/>
    </row>
    <row r="3633" customFormat="false" ht="13.5" hidden="false" customHeight="true" outlineLevel="0" collapsed="false">
      <c r="A3633" s="22" t="n">
        <v>3632</v>
      </c>
      <c r="B3633" s="180"/>
      <c r="C3633" s="22"/>
      <c r="D3633" s="22"/>
      <c r="E3633" s="22"/>
      <c r="F3633" s="22"/>
      <c r="G3633" s="22"/>
      <c r="H3633" s="183"/>
      <c r="I3633" s="183"/>
      <c r="J3633" s="22"/>
      <c r="K3633" s="191" t="e">
        <f aca="false">VLOOKUP('Altri Costi'!J3633,Legenda!$D$1:$F$258,2)</f>
        <v>#N/A</v>
      </c>
      <c r="L3633" s="22"/>
      <c r="M3633" s="22"/>
      <c r="N3633" s="203"/>
      <c r="O3633" s="183"/>
      <c r="P3633" s="22"/>
      <c r="Q3633" s="203"/>
      <c r="R3633" s="183"/>
      <c r="S3633" s="184" t="n">
        <f aca="false">'Piano Finanziario Annuale'!$F$6</f>
        <v>0</v>
      </c>
      <c r="T3633" s="185" t="n">
        <v>0</v>
      </c>
      <c r="U3633" s="186"/>
      <c r="V3633" s="187" t="n">
        <f aca="false">(T3633*U3633)</f>
        <v>0</v>
      </c>
      <c r="W3633" s="185" t="n">
        <v>0</v>
      </c>
      <c r="X3633" s="185" t="n">
        <f aca="false">IF(OR(S3633="sì",S3633="forfettario 190"),SUM(T3633+W3633),SUM(T3633+V3633+W3633))</f>
        <v>0</v>
      </c>
      <c r="Y3633" s="205"/>
      <c r="Z3633" s="205"/>
      <c r="AA3633" s="206"/>
      <c r="AB3633" s="189" t="n">
        <f aca="false">IF(AA3633="SI",X3633,0)</f>
        <v>0</v>
      </c>
      <c r="AC3633" s="207"/>
      <c r="AD3633" s="207"/>
      <c r="AE3633" s="207"/>
      <c r="AF3633" s="207"/>
      <c r="AG3633" s="207"/>
      <c r="AH3633" s="208"/>
    </row>
    <row r="3634" customFormat="false" ht="13.5" hidden="false" customHeight="true" outlineLevel="0" collapsed="false">
      <c r="A3634" s="22" t="n">
        <v>3633</v>
      </c>
      <c r="B3634" s="180"/>
      <c r="C3634" s="22"/>
      <c r="D3634" s="22"/>
      <c r="E3634" s="22"/>
      <c r="F3634" s="22"/>
      <c r="G3634" s="22"/>
      <c r="H3634" s="183"/>
      <c r="I3634" s="183"/>
      <c r="J3634" s="22"/>
      <c r="K3634" s="191" t="e">
        <f aca="false">VLOOKUP('Altri Costi'!J3634,Legenda!$D$1:$F$258,2)</f>
        <v>#N/A</v>
      </c>
      <c r="L3634" s="22"/>
      <c r="M3634" s="22"/>
      <c r="N3634" s="203"/>
      <c r="O3634" s="183"/>
      <c r="P3634" s="22"/>
      <c r="Q3634" s="203"/>
      <c r="R3634" s="183"/>
      <c r="S3634" s="184" t="n">
        <f aca="false">'Piano Finanziario Annuale'!$F$6</f>
        <v>0</v>
      </c>
      <c r="T3634" s="185" t="n">
        <v>0</v>
      </c>
      <c r="U3634" s="186"/>
      <c r="V3634" s="187" t="n">
        <f aca="false">(T3634*U3634)</f>
        <v>0</v>
      </c>
      <c r="W3634" s="185" t="n">
        <v>0</v>
      </c>
      <c r="X3634" s="185" t="n">
        <f aca="false">IF(OR(S3634="sì",S3634="forfettario 190"),SUM(T3634+W3634),SUM(T3634+V3634+W3634))</f>
        <v>0</v>
      </c>
      <c r="Y3634" s="205"/>
      <c r="Z3634" s="205"/>
      <c r="AA3634" s="206"/>
      <c r="AB3634" s="189" t="n">
        <f aca="false">IF(AA3634="SI",X3634,0)</f>
        <v>0</v>
      </c>
      <c r="AC3634" s="207"/>
      <c r="AD3634" s="207"/>
      <c r="AE3634" s="207"/>
      <c r="AF3634" s="207"/>
      <c r="AG3634" s="207"/>
      <c r="AH3634" s="208"/>
    </row>
    <row r="3635" customFormat="false" ht="13.5" hidden="false" customHeight="true" outlineLevel="0" collapsed="false">
      <c r="A3635" s="22" t="n">
        <v>3634</v>
      </c>
      <c r="B3635" s="180"/>
      <c r="C3635" s="22"/>
      <c r="D3635" s="22"/>
      <c r="E3635" s="22"/>
      <c r="F3635" s="22"/>
      <c r="G3635" s="22"/>
      <c r="H3635" s="183"/>
      <c r="I3635" s="183"/>
      <c r="J3635" s="22"/>
      <c r="K3635" s="191" t="e">
        <f aca="false">VLOOKUP('Altri Costi'!J3635,Legenda!$D$1:$F$258,2)</f>
        <v>#N/A</v>
      </c>
      <c r="L3635" s="22"/>
      <c r="M3635" s="22"/>
      <c r="N3635" s="203"/>
      <c r="O3635" s="183"/>
      <c r="P3635" s="22"/>
      <c r="Q3635" s="203"/>
      <c r="R3635" s="183"/>
      <c r="S3635" s="184" t="n">
        <f aca="false">'Piano Finanziario Annuale'!$F$6</f>
        <v>0</v>
      </c>
      <c r="T3635" s="185" t="n">
        <v>0</v>
      </c>
      <c r="U3635" s="186"/>
      <c r="V3635" s="187" t="n">
        <f aca="false">(T3635*U3635)</f>
        <v>0</v>
      </c>
      <c r="W3635" s="185" t="n">
        <v>0</v>
      </c>
      <c r="X3635" s="185" t="n">
        <f aca="false">IF(OR(S3635="sì",S3635="forfettario 190"),SUM(T3635+W3635),SUM(T3635+V3635+W3635))</f>
        <v>0</v>
      </c>
      <c r="Y3635" s="205"/>
      <c r="Z3635" s="205"/>
      <c r="AA3635" s="206"/>
      <c r="AB3635" s="189" t="n">
        <f aca="false">IF(AA3635="SI",X3635,0)</f>
        <v>0</v>
      </c>
      <c r="AC3635" s="207"/>
      <c r="AD3635" s="207"/>
      <c r="AE3635" s="207"/>
      <c r="AF3635" s="207"/>
      <c r="AG3635" s="207"/>
      <c r="AH3635" s="208"/>
    </row>
    <row r="3636" customFormat="false" ht="13.5" hidden="false" customHeight="true" outlineLevel="0" collapsed="false">
      <c r="A3636" s="22" t="n">
        <v>3635</v>
      </c>
      <c r="B3636" s="180"/>
      <c r="C3636" s="22"/>
      <c r="D3636" s="22"/>
      <c r="E3636" s="22"/>
      <c r="F3636" s="22"/>
      <c r="G3636" s="22"/>
      <c r="H3636" s="183"/>
      <c r="I3636" s="183"/>
      <c r="J3636" s="22"/>
      <c r="K3636" s="191" t="e">
        <f aca="false">VLOOKUP('Altri Costi'!J3636,Legenda!$D$1:$F$258,2)</f>
        <v>#N/A</v>
      </c>
      <c r="L3636" s="22"/>
      <c r="M3636" s="22"/>
      <c r="N3636" s="203"/>
      <c r="O3636" s="183"/>
      <c r="P3636" s="22"/>
      <c r="Q3636" s="203"/>
      <c r="R3636" s="183"/>
      <c r="S3636" s="184" t="n">
        <f aca="false">'Piano Finanziario Annuale'!$F$6</f>
        <v>0</v>
      </c>
      <c r="T3636" s="185" t="n">
        <v>0</v>
      </c>
      <c r="U3636" s="186"/>
      <c r="V3636" s="187" t="n">
        <f aca="false">(T3636*U3636)</f>
        <v>0</v>
      </c>
      <c r="W3636" s="185" t="n">
        <v>0</v>
      </c>
      <c r="X3636" s="185" t="n">
        <f aca="false">IF(OR(S3636="sì",S3636="forfettario 190"),SUM(T3636+W3636),SUM(T3636+V3636+W3636))</f>
        <v>0</v>
      </c>
      <c r="Y3636" s="205"/>
      <c r="Z3636" s="205"/>
      <c r="AA3636" s="206"/>
      <c r="AB3636" s="189" t="n">
        <f aca="false">IF(AA3636="SI",X3636,0)</f>
        <v>0</v>
      </c>
      <c r="AC3636" s="207"/>
      <c r="AD3636" s="207"/>
      <c r="AE3636" s="207"/>
      <c r="AF3636" s="207"/>
      <c r="AG3636" s="207"/>
      <c r="AH3636" s="208"/>
    </row>
    <row r="3637" customFormat="false" ht="13.5" hidden="false" customHeight="true" outlineLevel="0" collapsed="false">
      <c r="A3637" s="22" t="n">
        <v>3636</v>
      </c>
      <c r="B3637" s="180"/>
      <c r="C3637" s="22"/>
      <c r="D3637" s="22"/>
      <c r="E3637" s="22"/>
      <c r="F3637" s="22"/>
      <c r="G3637" s="22"/>
      <c r="H3637" s="183"/>
      <c r="I3637" s="183"/>
      <c r="J3637" s="22"/>
      <c r="K3637" s="191" t="e">
        <f aca="false">VLOOKUP('Altri Costi'!J3637,Legenda!$D$1:$F$258,2)</f>
        <v>#N/A</v>
      </c>
      <c r="L3637" s="22"/>
      <c r="M3637" s="22"/>
      <c r="N3637" s="203"/>
      <c r="O3637" s="183"/>
      <c r="P3637" s="22"/>
      <c r="Q3637" s="203"/>
      <c r="R3637" s="183"/>
      <c r="S3637" s="184" t="n">
        <f aca="false">'Piano Finanziario Annuale'!$F$6</f>
        <v>0</v>
      </c>
      <c r="T3637" s="185" t="n">
        <v>0</v>
      </c>
      <c r="U3637" s="186"/>
      <c r="V3637" s="187" t="n">
        <f aca="false">(T3637*U3637)</f>
        <v>0</v>
      </c>
      <c r="W3637" s="185" t="n">
        <v>0</v>
      </c>
      <c r="X3637" s="185" t="n">
        <f aca="false">IF(OR(S3637="sì",S3637="forfettario 190"),SUM(T3637+W3637),SUM(T3637+V3637+W3637))</f>
        <v>0</v>
      </c>
      <c r="Y3637" s="205"/>
      <c r="Z3637" s="205"/>
      <c r="AA3637" s="206"/>
      <c r="AB3637" s="189" t="n">
        <f aca="false">IF(AA3637="SI",X3637,0)</f>
        <v>0</v>
      </c>
      <c r="AC3637" s="207"/>
      <c r="AD3637" s="207"/>
      <c r="AE3637" s="207"/>
      <c r="AF3637" s="207"/>
      <c r="AG3637" s="207"/>
      <c r="AH3637" s="208"/>
    </row>
    <row r="3638" customFormat="false" ht="13.5" hidden="false" customHeight="true" outlineLevel="0" collapsed="false">
      <c r="A3638" s="22" t="n">
        <v>3637</v>
      </c>
      <c r="B3638" s="180"/>
      <c r="C3638" s="22"/>
      <c r="D3638" s="22"/>
      <c r="E3638" s="22"/>
      <c r="F3638" s="22"/>
      <c r="G3638" s="22"/>
      <c r="H3638" s="183"/>
      <c r="I3638" s="183"/>
      <c r="J3638" s="22"/>
      <c r="K3638" s="191" t="e">
        <f aca="false">VLOOKUP('Altri Costi'!J3638,Legenda!$D$1:$F$258,2)</f>
        <v>#N/A</v>
      </c>
      <c r="L3638" s="22"/>
      <c r="M3638" s="22"/>
      <c r="N3638" s="203"/>
      <c r="O3638" s="183"/>
      <c r="P3638" s="22"/>
      <c r="Q3638" s="203"/>
      <c r="R3638" s="183"/>
      <c r="S3638" s="184" t="n">
        <f aca="false">'Piano Finanziario Annuale'!$F$6</f>
        <v>0</v>
      </c>
      <c r="T3638" s="185" t="n">
        <v>0</v>
      </c>
      <c r="U3638" s="186"/>
      <c r="V3638" s="187" t="n">
        <f aca="false">(T3638*U3638)</f>
        <v>0</v>
      </c>
      <c r="W3638" s="185" t="n">
        <v>0</v>
      </c>
      <c r="X3638" s="185" t="n">
        <f aca="false">IF(OR(S3638="sì",S3638="forfettario 190"),SUM(T3638+W3638),SUM(T3638+V3638+W3638))</f>
        <v>0</v>
      </c>
      <c r="Y3638" s="205"/>
      <c r="Z3638" s="205"/>
      <c r="AA3638" s="206"/>
      <c r="AB3638" s="189" t="n">
        <f aca="false">IF(AA3638="SI",X3638,0)</f>
        <v>0</v>
      </c>
      <c r="AC3638" s="207"/>
      <c r="AD3638" s="207"/>
      <c r="AE3638" s="207"/>
      <c r="AF3638" s="207"/>
      <c r="AG3638" s="207"/>
      <c r="AH3638" s="208"/>
    </row>
    <row r="3639" customFormat="false" ht="13.5" hidden="false" customHeight="true" outlineLevel="0" collapsed="false">
      <c r="A3639" s="22" t="n">
        <v>3638</v>
      </c>
      <c r="B3639" s="180"/>
      <c r="C3639" s="22"/>
      <c r="D3639" s="22"/>
      <c r="E3639" s="22"/>
      <c r="F3639" s="22"/>
      <c r="G3639" s="22"/>
      <c r="H3639" s="183"/>
      <c r="I3639" s="183"/>
      <c r="J3639" s="22"/>
      <c r="K3639" s="191" t="e">
        <f aca="false">VLOOKUP('Altri Costi'!J3639,Legenda!$D$1:$F$258,2)</f>
        <v>#N/A</v>
      </c>
      <c r="L3639" s="22"/>
      <c r="M3639" s="22"/>
      <c r="N3639" s="203"/>
      <c r="O3639" s="183"/>
      <c r="P3639" s="22"/>
      <c r="Q3639" s="203"/>
      <c r="R3639" s="183"/>
      <c r="S3639" s="184" t="n">
        <f aca="false">'Piano Finanziario Annuale'!$F$6</f>
        <v>0</v>
      </c>
      <c r="T3639" s="185" t="n">
        <v>0</v>
      </c>
      <c r="U3639" s="186"/>
      <c r="V3639" s="187" t="n">
        <f aca="false">(T3639*U3639)</f>
        <v>0</v>
      </c>
      <c r="W3639" s="185" t="n">
        <v>0</v>
      </c>
      <c r="X3639" s="185" t="n">
        <f aca="false">IF(OR(S3639="sì",S3639="forfettario 190"),SUM(T3639+W3639),SUM(T3639+V3639+W3639))</f>
        <v>0</v>
      </c>
      <c r="Y3639" s="205"/>
      <c r="Z3639" s="205"/>
      <c r="AA3639" s="206"/>
      <c r="AB3639" s="189" t="n">
        <f aca="false">IF(AA3639="SI",X3639,0)</f>
        <v>0</v>
      </c>
      <c r="AC3639" s="207"/>
      <c r="AD3639" s="207"/>
      <c r="AE3639" s="207"/>
      <c r="AF3639" s="207"/>
      <c r="AG3639" s="207"/>
      <c r="AH3639" s="208"/>
    </row>
    <row r="3640" customFormat="false" ht="13.5" hidden="false" customHeight="true" outlineLevel="0" collapsed="false">
      <c r="A3640" s="22" t="n">
        <v>3639</v>
      </c>
      <c r="B3640" s="180"/>
      <c r="C3640" s="22"/>
      <c r="D3640" s="22"/>
      <c r="E3640" s="22"/>
      <c r="F3640" s="22"/>
      <c r="G3640" s="22"/>
      <c r="H3640" s="183"/>
      <c r="I3640" s="183"/>
      <c r="J3640" s="22"/>
      <c r="K3640" s="191" t="e">
        <f aca="false">VLOOKUP('Altri Costi'!J3640,Legenda!$D$1:$F$258,2)</f>
        <v>#N/A</v>
      </c>
      <c r="L3640" s="22"/>
      <c r="M3640" s="22"/>
      <c r="N3640" s="203"/>
      <c r="O3640" s="183"/>
      <c r="P3640" s="22"/>
      <c r="Q3640" s="203"/>
      <c r="R3640" s="183"/>
      <c r="S3640" s="184" t="n">
        <f aca="false">'Piano Finanziario Annuale'!$F$6</f>
        <v>0</v>
      </c>
      <c r="T3640" s="185" t="n">
        <v>0</v>
      </c>
      <c r="U3640" s="186"/>
      <c r="V3640" s="187" t="n">
        <f aca="false">(T3640*U3640)</f>
        <v>0</v>
      </c>
      <c r="W3640" s="185" t="n">
        <v>0</v>
      </c>
      <c r="X3640" s="185" t="n">
        <f aca="false">IF(OR(S3640="sì",S3640="forfettario 190"),SUM(T3640+W3640),SUM(T3640+V3640+W3640))</f>
        <v>0</v>
      </c>
      <c r="Y3640" s="205"/>
      <c r="Z3640" s="205"/>
      <c r="AA3640" s="206"/>
      <c r="AB3640" s="189" t="n">
        <f aca="false">IF(AA3640="SI",X3640,0)</f>
        <v>0</v>
      </c>
      <c r="AC3640" s="207"/>
      <c r="AD3640" s="207"/>
      <c r="AE3640" s="207"/>
      <c r="AF3640" s="207"/>
      <c r="AG3640" s="207"/>
      <c r="AH3640" s="208"/>
    </row>
    <row r="3641" customFormat="false" ht="13.5" hidden="false" customHeight="true" outlineLevel="0" collapsed="false">
      <c r="A3641" s="22" t="n">
        <v>3640</v>
      </c>
      <c r="B3641" s="180"/>
      <c r="C3641" s="22"/>
      <c r="D3641" s="22"/>
      <c r="E3641" s="22"/>
      <c r="F3641" s="22"/>
      <c r="G3641" s="22"/>
      <c r="H3641" s="183"/>
      <c r="I3641" s="183"/>
      <c r="J3641" s="22"/>
      <c r="K3641" s="191" t="e">
        <f aca="false">VLOOKUP('Altri Costi'!J3641,Legenda!$D$1:$F$258,2)</f>
        <v>#N/A</v>
      </c>
      <c r="L3641" s="22"/>
      <c r="M3641" s="22"/>
      <c r="N3641" s="203"/>
      <c r="O3641" s="183"/>
      <c r="P3641" s="22"/>
      <c r="Q3641" s="203"/>
      <c r="R3641" s="183"/>
      <c r="S3641" s="184" t="n">
        <f aca="false">'Piano Finanziario Annuale'!$F$6</f>
        <v>0</v>
      </c>
      <c r="T3641" s="185" t="n">
        <v>0</v>
      </c>
      <c r="U3641" s="186"/>
      <c r="V3641" s="187" t="n">
        <f aca="false">(T3641*U3641)</f>
        <v>0</v>
      </c>
      <c r="W3641" s="185" t="n">
        <v>0</v>
      </c>
      <c r="X3641" s="185" t="n">
        <f aca="false">IF(OR(S3641="sì",S3641="forfettario 190"),SUM(T3641+W3641),SUM(T3641+V3641+W3641))</f>
        <v>0</v>
      </c>
      <c r="Y3641" s="205"/>
      <c r="Z3641" s="205"/>
      <c r="AA3641" s="206"/>
      <c r="AB3641" s="189" t="n">
        <f aca="false">IF(AA3641="SI",X3641,0)</f>
        <v>0</v>
      </c>
      <c r="AC3641" s="207"/>
      <c r="AD3641" s="207"/>
      <c r="AE3641" s="207"/>
      <c r="AF3641" s="207"/>
      <c r="AG3641" s="207"/>
      <c r="AH3641" s="208"/>
    </row>
    <row r="3642" customFormat="false" ht="13.5" hidden="false" customHeight="true" outlineLevel="0" collapsed="false">
      <c r="A3642" s="22" t="n">
        <v>3641</v>
      </c>
      <c r="B3642" s="180"/>
      <c r="C3642" s="22"/>
      <c r="D3642" s="22"/>
      <c r="E3642" s="22"/>
      <c r="F3642" s="22"/>
      <c r="G3642" s="22"/>
      <c r="H3642" s="183"/>
      <c r="I3642" s="183"/>
      <c r="J3642" s="22"/>
      <c r="K3642" s="191" t="e">
        <f aca="false">VLOOKUP('Altri Costi'!J3642,Legenda!$D$1:$F$258,2)</f>
        <v>#N/A</v>
      </c>
      <c r="L3642" s="22"/>
      <c r="M3642" s="22"/>
      <c r="N3642" s="203"/>
      <c r="O3642" s="183"/>
      <c r="P3642" s="22"/>
      <c r="Q3642" s="203"/>
      <c r="R3642" s="183"/>
      <c r="S3642" s="184" t="n">
        <f aca="false">'Piano Finanziario Annuale'!$F$6</f>
        <v>0</v>
      </c>
      <c r="T3642" s="185" t="n">
        <v>0</v>
      </c>
      <c r="U3642" s="186"/>
      <c r="V3642" s="187" t="n">
        <f aca="false">(T3642*U3642)</f>
        <v>0</v>
      </c>
      <c r="W3642" s="185" t="n">
        <v>0</v>
      </c>
      <c r="X3642" s="185" t="n">
        <f aca="false">IF(OR(S3642="sì",S3642="forfettario 190"),SUM(T3642+W3642),SUM(T3642+V3642+W3642))</f>
        <v>0</v>
      </c>
      <c r="Y3642" s="205"/>
      <c r="Z3642" s="205"/>
      <c r="AA3642" s="206"/>
      <c r="AB3642" s="189" t="n">
        <f aca="false">IF(AA3642="SI",X3642,0)</f>
        <v>0</v>
      </c>
      <c r="AC3642" s="207"/>
      <c r="AD3642" s="207"/>
      <c r="AE3642" s="207"/>
      <c r="AF3642" s="207"/>
      <c r="AG3642" s="207"/>
      <c r="AH3642" s="208"/>
    </row>
    <row r="3643" customFormat="false" ht="13.5" hidden="false" customHeight="true" outlineLevel="0" collapsed="false">
      <c r="A3643" s="22" t="n">
        <v>3642</v>
      </c>
      <c r="B3643" s="180"/>
      <c r="C3643" s="22"/>
      <c r="D3643" s="22"/>
      <c r="E3643" s="22"/>
      <c r="F3643" s="22"/>
      <c r="G3643" s="22"/>
      <c r="H3643" s="183"/>
      <c r="I3643" s="183"/>
      <c r="J3643" s="22"/>
      <c r="K3643" s="191" t="e">
        <f aca="false">VLOOKUP('Altri Costi'!J3643,Legenda!$D$1:$F$258,2)</f>
        <v>#N/A</v>
      </c>
      <c r="L3643" s="22"/>
      <c r="M3643" s="22"/>
      <c r="N3643" s="203"/>
      <c r="O3643" s="183"/>
      <c r="P3643" s="22"/>
      <c r="Q3643" s="203"/>
      <c r="R3643" s="183"/>
      <c r="S3643" s="184" t="n">
        <f aca="false">'Piano Finanziario Annuale'!$F$6</f>
        <v>0</v>
      </c>
      <c r="T3643" s="185" t="n">
        <v>0</v>
      </c>
      <c r="U3643" s="186"/>
      <c r="V3643" s="187" t="n">
        <f aca="false">(T3643*U3643)</f>
        <v>0</v>
      </c>
      <c r="W3643" s="185" t="n">
        <v>0</v>
      </c>
      <c r="X3643" s="185" t="n">
        <f aca="false">IF(OR(S3643="sì",S3643="forfettario 190"),SUM(T3643+W3643),SUM(T3643+V3643+W3643))</f>
        <v>0</v>
      </c>
      <c r="Y3643" s="205"/>
      <c r="Z3643" s="205"/>
      <c r="AA3643" s="206"/>
      <c r="AB3643" s="189" t="n">
        <f aca="false">IF(AA3643="SI",X3643,0)</f>
        <v>0</v>
      </c>
      <c r="AC3643" s="207"/>
      <c r="AD3643" s="207"/>
      <c r="AE3643" s="207"/>
      <c r="AF3643" s="207"/>
      <c r="AG3643" s="207"/>
      <c r="AH3643" s="208"/>
    </row>
    <row r="3644" customFormat="false" ht="13.5" hidden="false" customHeight="true" outlineLevel="0" collapsed="false">
      <c r="A3644" s="22" t="n">
        <v>3643</v>
      </c>
      <c r="B3644" s="180"/>
      <c r="C3644" s="22"/>
      <c r="D3644" s="22"/>
      <c r="E3644" s="22"/>
      <c r="F3644" s="22"/>
      <c r="G3644" s="22"/>
      <c r="H3644" s="183"/>
      <c r="I3644" s="183"/>
      <c r="J3644" s="22"/>
      <c r="K3644" s="191" t="e">
        <f aca="false">VLOOKUP('Altri Costi'!J3644,Legenda!$D$1:$F$258,2)</f>
        <v>#N/A</v>
      </c>
      <c r="L3644" s="22"/>
      <c r="M3644" s="22"/>
      <c r="N3644" s="203"/>
      <c r="O3644" s="183"/>
      <c r="P3644" s="22"/>
      <c r="Q3644" s="203"/>
      <c r="R3644" s="183"/>
      <c r="S3644" s="184" t="n">
        <f aca="false">'Piano Finanziario Annuale'!$F$6</f>
        <v>0</v>
      </c>
      <c r="T3644" s="185" t="n">
        <v>0</v>
      </c>
      <c r="U3644" s="186"/>
      <c r="V3644" s="187" t="n">
        <f aca="false">(T3644*U3644)</f>
        <v>0</v>
      </c>
      <c r="W3644" s="185" t="n">
        <v>0</v>
      </c>
      <c r="X3644" s="185" t="n">
        <f aca="false">IF(OR(S3644="sì",S3644="forfettario 190"),SUM(T3644+W3644),SUM(T3644+V3644+W3644))</f>
        <v>0</v>
      </c>
      <c r="Y3644" s="205"/>
      <c r="Z3644" s="205"/>
      <c r="AA3644" s="206"/>
      <c r="AB3644" s="189" t="n">
        <f aca="false">IF(AA3644="SI",X3644,0)</f>
        <v>0</v>
      </c>
      <c r="AC3644" s="207"/>
      <c r="AD3644" s="207"/>
      <c r="AE3644" s="207"/>
      <c r="AF3644" s="207"/>
      <c r="AG3644" s="207"/>
      <c r="AH3644" s="208"/>
    </row>
    <row r="3645" customFormat="false" ht="13.5" hidden="false" customHeight="true" outlineLevel="0" collapsed="false">
      <c r="A3645" s="22" t="n">
        <v>3644</v>
      </c>
      <c r="B3645" s="180"/>
      <c r="C3645" s="22"/>
      <c r="D3645" s="22"/>
      <c r="E3645" s="22"/>
      <c r="F3645" s="22"/>
      <c r="G3645" s="22"/>
      <c r="H3645" s="183"/>
      <c r="I3645" s="183"/>
      <c r="J3645" s="22"/>
      <c r="K3645" s="191" t="e">
        <f aca="false">VLOOKUP('Altri Costi'!J3645,Legenda!$D$1:$F$258,2)</f>
        <v>#N/A</v>
      </c>
      <c r="L3645" s="22"/>
      <c r="M3645" s="22"/>
      <c r="N3645" s="203"/>
      <c r="O3645" s="183"/>
      <c r="P3645" s="22"/>
      <c r="Q3645" s="203"/>
      <c r="R3645" s="183"/>
      <c r="S3645" s="184" t="n">
        <f aca="false">'Piano Finanziario Annuale'!$F$6</f>
        <v>0</v>
      </c>
      <c r="T3645" s="185" t="n">
        <v>0</v>
      </c>
      <c r="U3645" s="186"/>
      <c r="V3645" s="187" t="n">
        <f aca="false">(T3645*U3645)</f>
        <v>0</v>
      </c>
      <c r="W3645" s="185" t="n">
        <v>0</v>
      </c>
      <c r="X3645" s="185" t="n">
        <f aca="false">IF(OR(S3645="sì",S3645="forfettario 190"),SUM(T3645+W3645),SUM(T3645+V3645+W3645))</f>
        <v>0</v>
      </c>
      <c r="Y3645" s="205"/>
      <c r="Z3645" s="205"/>
      <c r="AA3645" s="206"/>
      <c r="AB3645" s="189" t="n">
        <f aca="false">IF(AA3645="SI",X3645,0)</f>
        <v>0</v>
      </c>
      <c r="AC3645" s="207"/>
      <c r="AD3645" s="207"/>
      <c r="AE3645" s="207"/>
      <c r="AF3645" s="207"/>
      <c r="AG3645" s="207"/>
      <c r="AH3645" s="208"/>
    </row>
    <row r="3646" customFormat="false" ht="13.5" hidden="false" customHeight="true" outlineLevel="0" collapsed="false">
      <c r="A3646" s="22" t="n">
        <v>3645</v>
      </c>
      <c r="B3646" s="180"/>
      <c r="C3646" s="22"/>
      <c r="D3646" s="22"/>
      <c r="E3646" s="22"/>
      <c r="F3646" s="22"/>
      <c r="G3646" s="22"/>
      <c r="H3646" s="183"/>
      <c r="I3646" s="183"/>
      <c r="J3646" s="22"/>
      <c r="K3646" s="191" t="e">
        <f aca="false">VLOOKUP('Altri Costi'!J3646,Legenda!$D$1:$F$258,2)</f>
        <v>#N/A</v>
      </c>
      <c r="L3646" s="22"/>
      <c r="M3646" s="22"/>
      <c r="N3646" s="203"/>
      <c r="O3646" s="183"/>
      <c r="P3646" s="22"/>
      <c r="Q3646" s="203"/>
      <c r="R3646" s="183"/>
      <c r="S3646" s="184" t="n">
        <f aca="false">'Piano Finanziario Annuale'!$F$6</f>
        <v>0</v>
      </c>
      <c r="T3646" s="185" t="n">
        <v>0</v>
      </c>
      <c r="U3646" s="186"/>
      <c r="V3646" s="187" t="n">
        <f aca="false">(T3646*U3646)</f>
        <v>0</v>
      </c>
      <c r="W3646" s="185" t="n">
        <v>0</v>
      </c>
      <c r="X3646" s="185" t="n">
        <f aca="false">IF(OR(S3646="sì",S3646="forfettario 190"),SUM(T3646+W3646),SUM(T3646+V3646+W3646))</f>
        <v>0</v>
      </c>
      <c r="Y3646" s="205"/>
      <c r="Z3646" s="205"/>
      <c r="AA3646" s="206"/>
      <c r="AB3646" s="189" t="n">
        <f aca="false">IF(AA3646="SI",X3646,0)</f>
        <v>0</v>
      </c>
      <c r="AC3646" s="207"/>
      <c r="AD3646" s="207"/>
      <c r="AE3646" s="207"/>
      <c r="AF3646" s="207"/>
      <c r="AG3646" s="207"/>
      <c r="AH3646" s="208"/>
    </row>
    <row r="3647" customFormat="false" ht="13.5" hidden="false" customHeight="true" outlineLevel="0" collapsed="false">
      <c r="A3647" s="22" t="n">
        <v>3646</v>
      </c>
      <c r="B3647" s="180"/>
      <c r="C3647" s="22"/>
      <c r="D3647" s="22"/>
      <c r="E3647" s="22"/>
      <c r="F3647" s="22"/>
      <c r="G3647" s="22"/>
      <c r="H3647" s="183"/>
      <c r="I3647" s="183"/>
      <c r="J3647" s="22"/>
      <c r="K3647" s="191" t="e">
        <f aca="false">VLOOKUP('Altri Costi'!J3647,Legenda!$D$1:$F$258,2)</f>
        <v>#N/A</v>
      </c>
      <c r="L3647" s="22"/>
      <c r="M3647" s="22"/>
      <c r="N3647" s="203"/>
      <c r="O3647" s="183"/>
      <c r="P3647" s="22"/>
      <c r="Q3647" s="203"/>
      <c r="R3647" s="183"/>
      <c r="S3647" s="184" t="n">
        <f aca="false">'Piano Finanziario Annuale'!$F$6</f>
        <v>0</v>
      </c>
      <c r="T3647" s="185" t="n">
        <v>0</v>
      </c>
      <c r="U3647" s="186"/>
      <c r="V3647" s="187" t="n">
        <f aca="false">(T3647*U3647)</f>
        <v>0</v>
      </c>
      <c r="W3647" s="185" t="n">
        <v>0</v>
      </c>
      <c r="X3647" s="185" t="n">
        <f aca="false">IF(OR(S3647="sì",S3647="forfettario 190"),SUM(T3647+W3647),SUM(T3647+V3647+W3647))</f>
        <v>0</v>
      </c>
      <c r="Y3647" s="205"/>
      <c r="Z3647" s="205"/>
      <c r="AA3647" s="206"/>
      <c r="AB3647" s="189" t="n">
        <f aca="false">IF(AA3647="SI",X3647,0)</f>
        <v>0</v>
      </c>
      <c r="AC3647" s="207"/>
      <c r="AD3647" s="207"/>
      <c r="AE3647" s="207"/>
      <c r="AF3647" s="207"/>
      <c r="AG3647" s="207"/>
      <c r="AH3647" s="208"/>
    </row>
    <row r="3648" customFormat="false" ht="13.5" hidden="false" customHeight="true" outlineLevel="0" collapsed="false">
      <c r="A3648" s="22" t="n">
        <v>3647</v>
      </c>
      <c r="B3648" s="180"/>
      <c r="C3648" s="22"/>
      <c r="D3648" s="22"/>
      <c r="E3648" s="22"/>
      <c r="F3648" s="22"/>
      <c r="G3648" s="22"/>
      <c r="H3648" s="183"/>
      <c r="I3648" s="183"/>
      <c r="J3648" s="22"/>
      <c r="K3648" s="191" t="e">
        <f aca="false">VLOOKUP('Altri Costi'!J3648,Legenda!$D$1:$F$258,2)</f>
        <v>#N/A</v>
      </c>
      <c r="L3648" s="22"/>
      <c r="M3648" s="22"/>
      <c r="N3648" s="203"/>
      <c r="O3648" s="183"/>
      <c r="P3648" s="22"/>
      <c r="Q3648" s="203"/>
      <c r="R3648" s="183"/>
      <c r="S3648" s="184" t="n">
        <f aca="false">'Piano Finanziario Annuale'!$F$6</f>
        <v>0</v>
      </c>
      <c r="T3648" s="185" t="n">
        <v>0</v>
      </c>
      <c r="U3648" s="186"/>
      <c r="V3648" s="187" t="n">
        <f aca="false">(T3648*U3648)</f>
        <v>0</v>
      </c>
      <c r="W3648" s="185" t="n">
        <v>0</v>
      </c>
      <c r="X3648" s="185" t="n">
        <f aca="false">IF(OR(S3648="sì",S3648="forfettario 190"),SUM(T3648+W3648),SUM(T3648+V3648+W3648))</f>
        <v>0</v>
      </c>
      <c r="Y3648" s="205"/>
      <c r="Z3648" s="205"/>
      <c r="AA3648" s="206"/>
      <c r="AB3648" s="189" t="n">
        <f aca="false">IF(AA3648="SI",X3648,0)</f>
        <v>0</v>
      </c>
      <c r="AC3648" s="207"/>
      <c r="AD3648" s="207"/>
      <c r="AE3648" s="207"/>
      <c r="AF3648" s="207"/>
      <c r="AG3648" s="207"/>
      <c r="AH3648" s="208"/>
    </row>
    <row r="3649" customFormat="false" ht="13.5" hidden="false" customHeight="true" outlineLevel="0" collapsed="false">
      <c r="A3649" s="22" t="n">
        <v>3648</v>
      </c>
      <c r="B3649" s="180"/>
      <c r="C3649" s="22"/>
      <c r="D3649" s="22"/>
      <c r="E3649" s="22"/>
      <c r="F3649" s="22"/>
      <c r="G3649" s="22"/>
      <c r="H3649" s="183"/>
      <c r="I3649" s="183"/>
      <c r="J3649" s="22"/>
      <c r="K3649" s="191" t="e">
        <f aca="false">VLOOKUP('Altri Costi'!J3649,Legenda!$D$1:$F$258,2)</f>
        <v>#N/A</v>
      </c>
      <c r="L3649" s="22"/>
      <c r="M3649" s="22"/>
      <c r="N3649" s="203"/>
      <c r="O3649" s="183"/>
      <c r="P3649" s="22"/>
      <c r="Q3649" s="203"/>
      <c r="R3649" s="183"/>
      <c r="S3649" s="184" t="n">
        <f aca="false">'Piano Finanziario Annuale'!$F$6</f>
        <v>0</v>
      </c>
      <c r="T3649" s="185" t="n">
        <v>0</v>
      </c>
      <c r="U3649" s="186"/>
      <c r="V3649" s="187" t="n">
        <f aca="false">(T3649*U3649)</f>
        <v>0</v>
      </c>
      <c r="W3649" s="185" t="n">
        <v>0</v>
      </c>
      <c r="X3649" s="185" t="n">
        <f aca="false">IF(OR(S3649="sì",S3649="forfettario 190"),SUM(T3649+W3649),SUM(T3649+V3649+W3649))</f>
        <v>0</v>
      </c>
      <c r="Y3649" s="205"/>
      <c r="Z3649" s="205"/>
      <c r="AA3649" s="206"/>
      <c r="AB3649" s="189" t="n">
        <f aca="false">IF(AA3649="SI",X3649,0)</f>
        <v>0</v>
      </c>
      <c r="AC3649" s="207"/>
      <c r="AD3649" s="207"/>
      <c r="AE3649" s="207"/>
      <c r="AF3649" s="207"/>
      <c r="AG3649" s="207"/>
      <c r="AH3649" s="208"/>
    </row>
    <row r="3650" customFormat="false" ht="13.5" hidden="false" customHeight="true" outlineLevel="0" collapsed="false">
      <c r="A3650" s="22" t="n">
        <v>3649</v>
      </c>
      <c r="B3650" s="180"/>
      <c r="C3650" s="22"/>
      <c r="D3650" s="22"/>
      <c r="E3650" s="22"/>
      <c r="F3650" s="22"/>
      <c r="G3650" s="22"/>
      <c r="H3650" s="183"/>
      <c r="I3650" s="183"/>
      <c r="J3650" s="22"/>
      <c r="K3650" s="191" t="e">
        <f aca="false">VLOOKUP('Altri Costi'!J3650,Legenda!$D$1:$F$258,2)</f>
        <v>#N/A</v>
      </c>
      <c r="L3650" s="22"/>
      <c r="M3650" s="22"/>
      <c r="N3650" s="203"/>
      <c r="O3650" s="183"/>
      <c r="P3650" s="22"/>
      <c r="Q3650" s="203"/>
      <c r="R3650" s="183"/>
      <c r="S3650" s="184" t="n">
        <f aca="false">'Piano Finanziario Annuale'!$F$6</f>
        <v>0</v>
      </c>
      <c r="T3650" s="185" t="n">
        <v>0</v>
      </c>
      <c r="U3650" s="186"/>
      <c r="V3650" s="187" t="n">
        <f aca="false">(T3650*U3650)</f>
        <v>0</v>
      </c>
      <c r="W3650" s="185" t="n">
        <v>0</v>
      </c>
      <c r="X3650" s="185" t="n">
        <f aca="false">IF(OR(S3650="sì",S3650="forfettario 190"),SUM(T3650+W3650),SUM(T3650+V3650+W3650))</f>
        <v>0</v>
      </c>
      <c r="Y3650" s="205"/>
      <c r="Z3650" s="205"/>
      <c r="AA3650" s="206"/>
      <c r="AB3650" s="189" t="n">
        <f aca="false">IF(AA3650="SI",X3650,0)</f>
        <v>0</v>
      </c>
      <c r="AC3650" s="207"/>
      <c r="AD3650" s="207"/>
      <c r="AE3650" s="207"/>
      <c r="AF3650" s="207"/>
      <c r="AG3650" s="207"/>
      <c r="AH3650" s="208"/>
    </row>
    <row r="3651" customFormat="false" ht="13.5" hidden="false" customHeight="true" outlineLevel="0" collapsed="false">
      <c r="A3651" s="22" t="n">
        <v>3650</v>
      </c>
      <c r="B3651" s="180"/>
      <c r="C3651" s="22"/>
      <c r="D3651" s="22"/>
      <c r="E3651" s="22"/>
      <c r="F3651" s="22"/>
      <c r="G3651" s="22"/>
      <c r="H3651" s="183"/>
      <c r="I3651" s="183"/>
      <c r="J3651" s="22"/>
      <c r="K3651" s="191" t="e">
        <f aca="false">VLOOKUP('Altri Costi'!J3651,Legenda!$D$1:$F$258,2)</f>
        <v>#N/A</v>
      </c>
      <c r="L3651" s="22"/>
      <c r="M3651" s="22"/>
      <c r="N3651" s="203"/>
      <c r="O3651" s="183"/>
      <c r="P3651" s="22"/>
      <c r="Q3651" s="203"/>
      <c r="R3651" s="183"/>
      <c r="S3651" s="184" t="n">
        <f aca="false">'Piano Finanziario Annuale'!$F$6</f>
        <v>0</v>
      </c>
      <c r="T3651" s="185" t="n">
        <v>0</v>
      </c>
      <c r="U3651" s="186"/>
      <c r="V3651" s="187" t="n">
        <f aca="false">(T3651*U3651)</f>
        <v>0</v>
      </c>
      <c r="W3651" s="185" t="n">
        <v>0</v>
      </c>
      <c r="X3651" s="185" t="n">
        <f aca="false">IF(OR(S3651="sì",S3651="forfettario 190"),SUM(T3651+W3651),SUM(T3651+V3651+W3651))</f>
        <v>0</v>
      </c>
      <c r="Y3651" s="205"/>
      <c r="Z3651" s="205"/>
      <c r="AA3651" s="206"/>
      <c r="AB3651" s="189" t="n">
        <f aca="false">IF(AA3651="SI",X3651,0)</f>
        <v>0</v>
      </c>
      <c r="AC3651" s="207"/>
      <c r="AD3651" s="207"/>
      <c r="AE3651" s="207"/>
      <c r="AF3651" s="207"/>
      <c r="AG3651" s="207"/>
      <c r="AH3651" s="208"/>
    </row>
    <row r="3652" customFormat="false" ht="13.5" hidden="false" customHeight="true" outlineLevel="0" collapsed="false">
      <c r="A3652" s="22" t="n">
        <v>3651</v>
      </c>
      <c r="B3652" s="180"/>
      <c r="C3652" s="22"/>
      <c r="D3652" s="22"/>
      <c r="E3652" s="22"/>
      <c r="F3652" s="22"/>
      <c r="G3652" s="22"/>
      <c r="H3652" s="183"/>
      <c r="I3652" s="183"/>
      <c r="J3652" s="22"/>
      <c r="K3652" s="191" t="e">
        <f aca="false">VLOOKUP('Altri Costi'!J3652,Legenda!$D$1:$F$258,2)</f>
        <v>#N/A</v>
      </c>
      <c r="L3652" s="22"/>
      <c r="M3652" s="22"/>
      <c r="N3652" s="203"/>
      <c r="O3652" s="183"/>
      <c r="P3652" s="22"/>
      <c r="Q3652" s="203"/>
      <c r="R3652" s="183"/>
      <c r="S3652" s="184" t="n">
        <f aca="false">'Piano Finanziario Annuale'!$F$6</f>
        <v>0</v>
      </c>
      <c r="T3652" s="185" t="n">
        <v>0</v>
      </c>
      <c r="U3652" s="186"/>
      <c r="V3652" s="187" t="n">
        <f aca="false">(T3652*U3652)</f>
        <v>0</v>
      </c>
      <c r="W3652" s="185" t="n">
        <v>0</v>
      </c>
      <c r="X3652" s="185" t="n">
        <f aca="false">IF(OR(S3652="sì",S3652="forfettario 190"),SUM(T3652+W3652),SUM(T3652+V3652+W3652))</f>
        <v>0</v>
      </c>
      <c r="Y3652" s="205"/>
      <c r="Z3652" s="205"/>
      <c r="AA3652" s="206"/>
      <c r="AB3652" s="189" t="n">
        <f aca="false">IF(AA3652="SI",X3652,0)</f>
        <v>0</v>
      </c>
      <c r="AC3652" s="207"/>
      <c r="AD3652" s="207"/>
      <c r="AE3652" s="207"/>
      <c r="AF3652" s="207"/>
      <c r="AG3652" s="207"/>
      <c r="AH3652" s="208"/>
    </row>
    <row r="3653" customFormat="false" ht="13.5" hidden="false" customHeight="true" outlineLevel="0" collapsed="false">
      <c r="A3653" s="22" t="n">
        <v>3652</v>
      </c>
      <c r="B3653" s="180"/>
      <c r="C3653" s="22"/>
      <c r="D3653" s="22"/>
      <c r="E3653" s="22"/>
      <c r="F3653" s="22"/>
      <c r="G3653" s="22"/>
      <c r="H3653" s="183"/>
      <c r="I3653" s="183"/>
      <c r="J3653" s="22"/>
      <c r="K3653" s="191" t="e">
        <f aca="false">VLOOKUP('Altri Costi'!J3653,Legenda!$D$1:$F$258,2)</f>
        <v>#N/A</v>
      </c>
      <c r="L3653" s="22"/>
      <c r="M3653" s="22"/>
      <c r="N3653" s="203"/>
      <c r="O3653" s="183"/>
      <c r="P3653" s="22"/>
      <c r="Q3653" s="203"/>
      <c r="R3653" s="183"/>
      <c r="S3653" s="184" t="n">
        <f aca="false">'Piano Finanziario Annuale'!$F$6</f>
        <v>0</v>
      </c>
      <c r="T3653" s="185" t="n">
        <v>0</v>
      </c>
      <c r="U3653" s="186"/>
      <c r="V3653" s="187" t="n">
        <f aca="false">(T3653*U3653)</f>
        <v>0</v>
      </c>
      <c r="W3653" s="185" t="n">
        <v>0</v>
      </c>
      <c r="X3653" s="185" t="n">
        <f aca="false">IF(OR(S3653="sì",S3653="forfettario 190"),SUM(T3653+W3653),SUM(T3653+V3653+W3653))</f>
        <v>0</v>
      </c>
      <c r="Y3653" s="205"/>
      <c r="Z3653" s="205"/>
      <c r="AA3653" s="206"/>
      <c r="AB3653" s="189" t="n">
        <f aca="false">IF(AA3653="SI",X3653,0)</f>
        <v>0</v>
      </c>
      <c r="AC3653" s="207"/>
      <c r="AD3653" s="207"/>
      <c r="AE3653" s="207"/>
      <c r="AF3653" s="207"/>
      <c r="AG3653" s="207"/>
      <c r="AH3653" s="208"/>
    </row>
    <row r="3654" customFormat="false" ht="13.5" hidden="false" customHeight="true" outlineLevel="0" collapsed="false">
      <c r="A3654" s="22" t="n">
        <v>3653</v>
      </c>
      <c r="B3654" s="180"/>
      <c r="C3654" s="22"/>
      <c r="D3654" s="22"/>
      <c r="E3654" s="22"/>
      <c r="F3654" s="22"/>
      <c r="G3654" s="22"/>
      <c r="H3654" s="183"/>
      <c r="I3654" s="183"/>
      <c r="J3654" s="22"/>
      <c r="K3654" s="191" t="e">
        <f aca="false">VLOOKUP('Altri Costi'!J3654,Legenda!$D$1:$F$258,2)</f>
        <v>#N/A</v>
      </c>
      <c r="L3654" s="22"/>
      <c r="M3654" s="22"/>
      <c r="N3654" s="203"/>
      <c r="O3654" s="183"/>
      <c r="P3654" s="22"/>
      <c r="Q3654" s="203"/>
      <c r="R3654" s="183"/>
      <c r="S3654" s="184" t="n">
        <f aca="false">'Piano Finanziario Annuale'!$F$6</f>
        <v>0</v>
      </c>
      <c r="T3654" s="185" t="n">
        <v>0</v>
      </c>
      <c r="U3654" s="186"/>
      <c r="V3654" s="187" t="n">
        <f aca="false">(T3654*U3654)</f>
        <v>0</v>
      </c>
      <c r="W3654" s="185" t="n">
        <v>0</v>
      </c>
      <c r="X3654" s="185" t="n">
        <f aca="false">IF(OR(S3654="sì",S3654="forfettario 190"),SUM(T3654+W3654),SUM(T3654+V3654+W3654))</f>
        <v>0</v>
      </c>
      <c r="Y3654" s="205"/>
      <c r="Z3654" s="205"/>
      <c r="AA3654" s="206"/>
      <c r="AB3654" s="189" t="n">
        <f aca="false">IF(AA3654="SI",X3654,0)</f>
        <v>0</v>
      </c>
      <c r="AC3654" s="207"/>
      <c r="AD3654" s="207"/>
      <c r="AE3654" s="207"/>
      <c r="AF3654" s="207"/>
      <c r="AG3654" s="207"/>
      <c r="AH3654" s="208"/>
    </row>
    <row r="3655" customFormat="false" ht="13.5" hidden="false" customHeight="true" outlineLevel="0" collapsed="false">
      <c r="A3655" s="22" t="n">
        <v>3654</v>
      </c>
      <c r="B3655" s="180"/>
      <c r="C3655" s="22"/>
      <c r="D3655" s="22"/>
      <c r="E3655" s="22"/>
      <c r="F3655" s="22"/>
      <c r="G3655" s="22"/>
      <c r="H3655" s="183"/>
      <c r="I3655" s="183"/>
      <c r="J3655" s="22"/>
      <c r="K3655" s="191" t="e">
        <f aca="false">VLOOKUP('Altri Costi'!J3655,Legenda!$D$1:$F$258,2)</f>
        <v>#N/A</v>
      </c>
      <c r="L3655" s="22"/>
      <c r="M3655" s="22"/>
      <c r="N3655" s="203"/>
      <c r="O3655" s="183"/>
      <c r="P3655" s="22"/>
      <c r="Q3655" s="203"/>
      <c r="R3655" s="183"/>
      <c r="S3655" s="184" t="n">
        <f aca="false">'Piano Finanziario Annuale'!$F$6</f>
        <v>0</v>
      </c>
      <c r="T3655" s="185" t="n">
        <v>0</v>
      </c>
      <c r="U3655" s="186"/>
      <c r="V3655" s="187" t="n">
        <f aca="false">(T3655*U3655)</f>
        <v>0</v>
      </c>
      <c r="W3655" s="185" t="n">
        <v>0</v>
      </c>
      <c r="X3655" s="185" t="n">
        <f aca="false">IF(OR(S3655="sì",S3655="forfettario 190"),SUM(T3655+W3655),SUM(T3655+V3655+W3655))</f>
        <v>0</v>
      </c>
      <c r="Y3655" s="205"/>
      <c r="Z3655" s="205"/>
      <c r="AA3655" s="206"/>
      <c r="AB3655" s="189" t="n">
        <f aca="false">IF(AA3655="SI",X3655,0)</f>
        <v>0</v>
      </c>
      <c r="AC3655" s="207"/>
      <c r="AD3655" s="207"/>
      <c r="AE3655" s="207"/>
      <c r="AF3655" s="207"/>
      <c r="AG3655" s="207"/>
      <c r="AH3655" s="208"/>
    </row>
    <row r="3656" customFormat="false" ht="13.5" hidden="false" customHeight="true" outlineLevel="0" collapsed="false">
      <c r="A3656" s="22" t="n">
        <v>3655</v>
      </c>
      <c r="B3656" s="180"/>
      <c r="C3656" s="22"/>
      <c r="D3656" s="22"/>
      <c r="E3656" s="22"/>
      <c r="F3656" s="22"/>
      <c r="G3656" s="22"/>
      <c r="H3656" s="183"/>
      <c r="I3656" s="183"/>
      <c r="J3656" s="22"/>
      <c r="K3656" s="191" t="e">
        <f aca="false">VLOOKUP('Altri Costi'!J3656,Legenda!$D$1:$F$258,2)</f>
        <v>#N/A</v>
      </c>
      <c r="L3656" s="22"/>
      <c r="M3656" s="22"/>
      <c r="N3656" s="203"/>
      <c r="O3656" s="183"/>
      <c r="P3656" s="22"/>
      <c r="Q3656" s="203"/>
      <c r="R3656" s="183"/>
      <c r="S3656" s="184" t="n">
        <f aca="false">'Piano Finanziario Annuale'!$F$6</f>
        <v>0</v>
      </c>
      <c r="T3656" s="185" t="n">
        <v>0</v>
      </c>
      <c r="U3656" s="186"/>
      <c r="V3656" s="187" t="n">
        <f aca="false">(T3656*U3656)</f>
        <v>0</v>
      </c>
      <c r="W3656" s="185" t="n">
        <v>0</v>
      </c>
      <c r="X3656" s="185" t="n">
        <f aca="false">IF(OR(S3656="sì",S3656="forfettario 190"),SUM(T3656+W3656),SUM(T3656+V3656+W3656))</f>
        <v>0</v>
      </c>
      <c r="Y3656" s="205"/>
      <c r="Z3656" s="205"/>
      <c r="AA3656" s="206"/>
      <c r="AB3656" s="189" t="n">
        <f aca="false">IF(AA3656="SI",X3656,0)</f>
        <v>0</v>
      </c>
      <c r="AC3656" s="207"/>
      <c r="AD3656" s="207"/>
      <c r="AE3656" s="207"/>
      <c r="AF3656" s="207"/>
      <c r="AG3656" s="207"/>
      <c r="AH3656" s="208"/>
    </row>
    <row r="3657" customFormat="false" ht="13.5" hidden="false" customHeight="true" outlineLevel="0" collapsed="false">
      <c r="A3657" s="22" t="n">
        <v>3656</v>
      </c>
      <c r="B3657" s="180"/>
      <c r="C3657" s="22"/>
      <c r="D3657" s="22"/>
      <c r="E3657" s="22"/>
      <c r="F3657" s="22"/>
      <c r="G3657" s="22"/>
      <c r="H3657" s="183"/>
      <c r="I3657" s="183"/>
      <c r="J3657" s="22"/>
      <c r="K3657" s="191" t="e">
        <f aca="false">VLOOKUP('Altri Costi'!J3657,Legenda!$D$1:$F$258,2)</f>
        <v>#N/A</v>
      </c>
      <c r="L3657" s="22"/>
      <c r="M3657" s="22"/>
      <c r="N3657" s="203"/>
      <c r="O3657" s="183"/>
      <c r="P3657" s="22"/>
      <c r="Q3657" s="203"/>
      <c r="R3657" s="183"/>
      <c r="S3657" s="184" t="n">
        <f aca="false">'Piano Finanziario Annuale'!$F$6</f>
        <v>0</v>
      </c>
      <c r="T3657" s="185" t="n">
        <v>0</v>
      </c>
      <c r="U3657" s="186"/>
      <c r="V3657" s="187" t="n">
        <f aca="false">(T3657*U3657)</f>
        <v>0</v>
      </c>
      <c r="W3657" s="185" t="n">
        <v>0</v>
      </c>
      <c r="X3657" s="185" t="n">
        <f aca="false">IF(OR(S3657="sì",S3657="forfettario 190"),SUM(T3657+W3657),SUM(T3657+V3657+W3657))</f>
        <v>0</v>
      </c>
      <c r="Y3657" s="205"/>
      <c r="Z3657" s="205"/>
      <c r="AA3657" s="206"/>
      <c r="AB3657" s="189" t="n">
        <f aca="false">IF(AA3657="SI",X3657,0)</f>
        <v>0</v>
      </c>
      <c r="AC3657" s="207"/>
      <c r="AD3657" s="207"/>
      <c r="AE3657" s="207"/>
      <c r="AF3657" s="207"/>
      <c r="AG3657" s="207"/>
      <c r="AH3657" s="208"/>
    </row>
    <row r="3658" customFormat="false" ht="13.5" hidden="false" customHeight="true" outlineLevel="0" collapsed="false">
      <c r="A3658" s="22" t="n">
        <v>3657</v>
      </c>
      <c r="B3658" s="180"/>
      <c r="C3658" s="22"/>
      <c r="D3658" s="22"/>
      <c r="E3658" s="22"/>
      <c r="F3658" s="22"/>
      <c r="G3658" s="22"/>
      <c r="H3658" s="183"/>
      <c r="I3658" s="183"/>
      <c r="J3658" s="22"/>
      <c r="K3658" s="191" t="e">
        <f aca="false">VLOOKUP('Altri Costi'!J3658,Legenda!$D$1:$F$258,2)</f>
        <v>#N/A</v>
      </c>
      <c r="L3658" s="22"/>
      <c r="M3658" s="22"/>
      <c r="N3658" s="203"/>
      <c r="O3658" s="183"/>
      <c r="P3658" s="22"/>
      <c r="Q3658" s="203"/>
      <c r="R3658" s="183"/>
      <c r="S3658" s="184" t="n">
        <f aca="false">'Piano Finanziario Annuale'!$F$6</f>
        <v>0</v>
      </c>
      <c r="T3658" s="185" t="n">
        <v>0</v>
      </c>
      <c r="U3658" s="186"/>
      <c r="V3658" s="187" t="n">
        <f aca="false">(T3658*U3658)</f>
        <v>0</v>
      </c>
      <c r="W3658" s="185" t="n">
        <v>0</v>
      </c>
      <c r="X3658" s="185" t="n">
        <f aca="false">IF(OR(S3658="sì",S3658="forfettario 190"),SUM(T3658+W3658),SUM(T3658+V3658+W3658))</f>
        <v>0</v>
      </c>
      <c r="Y3658" s="205"/>
      <c r="Z3658" s="205"/>
      <c r="AA3658" s="206"/>
      <c r="AB3658" s="189" t="n">
        <f aca="false">IF(AA3658="SI",X3658,0)</f>
        <v>0</v>
      </c>
      <c r="AC3658" s="207"/>
      <c r="AD3658" s="207"/>
      <c r="AE3658" s="207"/>
      <c r="AF3658" s="207"/>
      <c r="AG3658" s="207"/>
      <c r="AH3658" s="208"/>
    </row>
    <row r="3659" customFormat="false" ht="13.5" hidden="false" customHeight="true" outlineLevel="0" collapsed="false">
      <c r="A3659" s="22" t="n">
        <v>3658</v>
      </c>
      <c r="B3659" s="180"/>
      <c r="C3659" s="22"/>
      <c r="D3659" s="22"/>
      <c r="E3659" s="22"/>
      <c r="F3659" s="22"/>
      <c r="G3659" s="22"/>
      <c r="H3659" s="183"/>
      <c r="I3659" s="183"/>
      <c r="J3659" s="22"/>
      <c r="K3659" s="191" t="e">
        <f aca="false">VLOOKUP('Altri Costi'!J3659,Legenda!$D$1:$F$258,2)</f>
        <v>#N/A</v>
      </c>
      <c r="L3659" s="22"/>
      <c r="M3659" s="22"/>
      <c r="N3659" s="203"/>
      <c r="O3659" s="183"/>
      <c r="P3659" s="22"/>
      <c r="Q3659" s="203"/>
      <c r="R3659" s="183"/>
      <c r="S3659" s="184" t="n">
        <f aca="false">'Piano Finanziario Annuale'!$F$6</f>
        <v>0</v>
      </c>
      <c r="T3659" s="185" t="n">
        <v>0</v>
      </c>
      <c r="U3659" s="186"/>
      <c r="V3659" s="187" t="n">
        <f aca="false">(T3659*U3659)</f>
        <v>0</v>
      </c>
      <c r="W3659" s="185" t="n">
        <v>0</v>
      </c>
      <c r="X3659" s="185" t="n">
        <f aca="false">IF(OR(S3659="sì",S3659="forfettario 190"),SUM(T3659+W3659),SUM(T3659+V3659+W3659))</f>
        <v>0</v>
      </c>
      <c r="Y3659" s="205"/>
      <c r="Z3659" s="205"/>
      <c r="AA3659" s="206"/>
      <c r="AB3659" s="189" t="n">
        <f aca="false">IF(AA3659="SI",X3659,0)</f>
        <v>0</v>
      </c>
      <c r="AC3659" s="207"/>
      <c r="AD3659" s="207"/>
      <c r="AE3659" s="207"/>
      <c r="AF3659" s="207"/>
      <c r="AG3659" s="207"/>
      <c r="AH3659" s="208"/>
    </row>
    <row r="3660" customFormat="false" ht="13.5" hidden="false" customHeight="true" outlineLevel="0" collapsed="false">
      <c r="A3660" s="22" t="n">
        <v>3659</v>
      </c>
      <c r="B3660" s="180"/>
      <c r="C3660" s="22"/>
      <c r="D3660" s="22"/>
      <c r="E3660" s="22"/>
      <c r="F3660" s="22"/>
      <c r="G3660" s="22"/>
      <c r="H3660" s="183"/>
      <c r="I3660" s="183"/>
      <c r="J3660" s="22"/>
      <c r="K3660" s="191" t="e">
        <f aca="false">VLOOKUP('Altri Costi'!J3660,Legenda!$D$1:$F$258,2)</f>
        <v>#N/A</v>
      </c>
      <c r="L3660" s="22"/>
      <c r="M3660" s="22"/>
      <c r="N3660" s="203"/>
      <c r="O3660" s="183"/>
      <c r="P3660" s="22"/>
      <c r="Q3660" s="203"/>
      <c r="R3660" s="183"/>
      <c r="S3660" s="184" t="n">
        <f aca="false">'Piano Finanziario Annuale'!$F$6</f>
        <v>0</v>
      </c>
      <c r="T3660" s="185" t="n">
        <v>0</v>
      </c>
      <c r="U3660" s="186"/>
      <c r="V3660" s="187" t="n">
        <f aca="false">(T3660*U3660)</f>
        <v>0</v>
      </c>
      <c r="W3660" s="185" t="n">
        <v>0</v>
      </c>
      <c r="X3660" s="185" t="n">
        <f aca="false">IF(OR(S3660="sì",S3660="forfettario 190"),SUM(T3660+W3660),SUM(T3660+V3660+W3660))</f>
        <v>0</v>
      </c>
      <c r="Y3660" s="205"/>
      <c r="Z3660" s="205"/>
      <c r="AA3660" s="206"/>
      <c r="AB3660" s="189" t="n">
        <f aca="false">IF(AA3660="SI",X3660,0)</f>
        <v>0</v>
      </c>
      <c r="AC3660" s="207"/>
      <c r="AD3660" s="207"/>
      <c r="AE3660" s="207"/>
      <c r="AF3660" s="207"/>
      <c r="AG3660" s="207"/>
      <c r="AH3660" s="208"/>
    </row>
    <row r="3661" customFormat="false" ht="13.5" hidden="false" customHeight="true" outlineLevel="0" collapsed="false">
      <c r="A3661" s="22" t="n">
        <v>3660</v>
      </c>
      <c r="B3661" s="180"/>
      <c r="C3661" s="22"/>
      <c r="D3661" s="22"/>
      <c r="E3661" s="22"/>
      <c r="F3661" s="22"/>
      <c r="G3661" s="22"/>
      <c r="H3661" s="183"/>
      <c r="I3661" s="183"/>
      <c r="J3661" s="22"/>
      <c r="K3661" s="191" t="e">
        <f aca="false">VLOOKUP('Altri Costi'!J3661,Legenda!$D$1:$F$258,2)</f>
        <v>#N/A</v>
      </c>
      <c r="L3661" s="22"/>
      <c r="M3661" s="22"/>
      <c r="N3661" s="203"/>
      <c r="O3661" s="183"/>
      <c r="P3661" s="22"/>
      <c r="Q3661" s="203"/>
      <c r="R3661" s="183"/>
      <c r="S3661" s="184" t="n">
        <f aca="false">'Piano Finanziario Annuale'!$F$6</f>
        <v>0</v>
      </c>
      <c r="T3661" s="185" t="n">
        <v>0</v>
      </c>
      <c r="U3661" s="186"/>
      <c r="V3661" s="187" t="n">
        <f aca="false">(T3661*U3661)</f>
        <v>0</v>
      </c>
      <c r="W3661" s="185" t="n">
        <v>0</v>
      </c>
      <c r="X3661" s="185" t="n">
        <f aca="false">IF(OR(S3661="sì",S3661="forfettario 190"),SUM(T3661+W3661),SUM(T3661+V3661+W3661))</f>
        <v>0</v>
      </c>
      <c r="Y3661" s="205"/>
      <c r="Z3661" s="205"/>
      <c r="AA3661" s="206"/>
      <c r="AB3661" s="189" t="n">
        <f aca="false">IF(AA3661="SI",X3661,0)</f>
        <v>0</v>
      </c>
      <c r="AC3661" s="207"/>
      <c r="AD3661" s="207"/>
      <c r="AE3661" s="207"/>
      <c r="AF3661" s="207"/>
      <c r="AG3661" s="207"/>
      <c r="AH3661" s="208"/>
    </row>
    <row r="3662" customFormat="false" ht="13.5" hidden="false" customHeight="true" outlineLevel="0" collapsed="false">
      <c r="A3662" s="22" t="n">
        <v>3661</v>
      </c>
      <c r="B3662" s="180"/>
      <c r="C3662" s="22"/>
      <c r="D3662" s="22"/>
      <c r="E3662" s="22"/>
      <c r="F3662" s="22"/>
      <c r="G3662" s="22"/>
      <c r="H3662" s="183"/>
      <c r="I3662" s="183"/>
      <c r="J3662" s="22"/>
      <c r="K3662" s="191" t="e">
        <f aca="false">VLOOKUP('Altri Costi'!J3662,Legenda!$D$1:$F$258,2)</f>
        <v>#N/A</v>
      </c>
      <c r="L3662" s="22"/>
      <c r="M3662" s="22"/>
      <c r="N3662" s="203"/>
      <c r="O3662" s="183"/>
      <c r="P3662" s="22"/>
      <c r="Q3662" s="203"/>
      <c r="R3662" s="183"/>
      <c r="S3662" s="184" t="n">
        <f aca="false">'Piano Finanziario Annuale'!$F$6</f>
        <v>0</v>
      </c>
      <c r="T3662" s="185" t="n">
        <v>0</v>
      </c>
      <c r="U3662" s="186"/>
      <c r="V3662" s="187" t="n">
        <f aca="false">(T3662*U3662)</f>
        <v>0</v>
      </c>
      <c r="W3662" s="185" t="n">
        <v>0</v>
      </c>
      <c r="X3662" s="185" t="n">
        <f aca="false">IF(OR(S3662="sì",S3662="forfettario 190"),SUM(T3662+W3662),SUM(T3662+V3662+W3662))</f>
        <v>0</v>
      </c>
      <c r="Y3662" s="205"/>
      <c r="Z3662" s="205"/>
      <c r="AA3662" s="206"/>
      <c r="AB3662" s="189" t="n">
        <f aca="false">IF(AA3662="SI",X3662,0)</f>
        <v>0</v>
      </c>
      <c r="AC3662" s="207"/>
      <c r="AD3662" s="207"/>
      <c r="AE3662" s="207"/>
      <c r="AF3662" s="207"/>
      <c r="AG3662" s="207"/>
      <c r="AH3662" s="208"/>
    </row>
    <row r="3663" customFormat="false" ht="13.5" hidden="false" customHeight="true" outlineLevel="0" collapsed="false">
      <c r="A3663" s="22" t="n">
        <v>3662</v>
      </c>
      <c r="B3663" s="180"/>
      <c r="C3663" s="22"/>
      <c r="D3663" s="22"/>
      <c r="E3663" s="22"/>
      <c r="F3663" s="22"/>
      <c r="G3663" s="22"/>
      <c r="H3663" s="183"/>
      <c r="I3663" s="183"/>
      <c r="J3663" s="22"/>
      <c r="K3663" s="191" t="e">
        <f aca="false">VLOOKUP('Altri Costi'!J3663,Legenda!$D$1:$F$258,2)</f>
        <v>#N/A</v>
      </c>
      <c r="L3663" s="22"/>
      <c r="M3663" s="22"/>
      <c r="N3663" s="203"/>
      <c r="O3663" s="183"/>
      <c r="P3663" s="22"/>
      <c r="Q3663" s="203"/>
      <c r="R3663" s="183"/>
      <c r="S3663" s="184" t="n">
        <f aca="false">'Piano Finanziario Annuale'!$F$6</f>
        <v>0</v>
      </c>
      <c r="T3663" s="185" t="n">
        <v>0</v>
      </c>
      <c r="U3663" s="186"/>
      <c r="V3663" s="187" t="n">
        <f aca="false">(T3663*U3663)</f>
        <v>0</v>
      </c>
      <c r="W3663" s="185" t="n">
        <v>0</v>
      </c>
      <c r="X3663" s="185" t="n">
        <f aca="false">IF(OR(S3663="sì",S3663="forfettario 190"),SUM(T3663+W3663),SUM(T3663+V3663+W3663))</f>
        <v>0</v>
      </c>
      <c r="Y3663" s="205"/>
      <c r="Z3663" s="205"/>
      <c r="AA3663" s="206"/>
      <c r="AB3663" s="189" t="n">
        <f aca="false">IF(AA3663="SI",X3663,0)</f>
        <v>0</v>
      </c>
      <c r="AC3663" s="207"/>
      <c r="AD3663" s="207"/>
      <c r="AE3663" s="207"/>
      <c r="AF3663" s="207"/>
      <c r="AG3663" s="207"/>
      <c r="AH3663" s="208"/>
    </row>
    <row r="3664" customFormat="false" ht="13.5" hidden="false" customHeight="true" outlineLevel="0" collapsed="false">
      <c r="A3664" s="22" t="n">
        <v>3663</v>
      </c>
      <c r="B3664" s="180"/>
      <c r="C3664" s="22"/>
      <c r="D3664" s="22"/>
      <c r="E3664" s="22"/>
      <c r="F3664" s="22"/>
      <c r="G3664" s="22"/>
      <c r="H3664" s="183"/>
      <c r="I3664" s="183"/>
      <c r="J3664" s="22"/>
      <c r="K3664" s="191" t="e">
        <f aca="false">VLOOKUP('Altri Costi'!J3664,Legenda!$D$1:$F$258,2)</f>
        <v>#N/A</v>
      </c>
      <c r="L3664" s="22"/>
      <c r="M3664" s="22"/>
      <c r="N3664" s="203"/>
      <c r="O3664" s="183"/>
      <c r="P3664" s="22"/>
      <c r="Q3664" s="203"/>
      <c r="R3664" s="183"/>
      <c r="S3664" s="184" t="n">
        <f aca="false">'Piano Finanziario Annuale'!$F$6</f>
        <v>0</v>
      </c>
      <c r="T3664" s="185" t="n">
        <v>0</v>
      </c>
      <c r="U3664" s="186"/>
      <c r="V3664" s="187" t="n">
        <f aca="false">(T3664*U3664)</f>
        <v>0</v>
      </c>
      <c r="W3664" s="185" t="n">
        <v>0</v>
      </c>
      <c r="X3664" s="185" t="n">
        <f aca="false">IF(OR(S3664="sì",S3664="forfettario 190"),SUM(T3664+W3664),SUM(T3664+V3664+W3664))</f>
        <v>0</v>
      </c>
      <c r="Y3664" s="205"/>
      <c r="Z3664" s="205"/>
      <c r="AA3664" s="206"/>
      <c r="AB3664" s="189" t="n">
        <f aca="false">IF(AA3664="SI",X3664,0)</f>
        <v>0</v>
      </c>
      <c r="AC3664" s="207"/>
      <c r="AD3664" s="207"/>
      <c r="AE3664" s="207"/>
      <c r="AF3664" s="207"/>
      <c r="AG3664" s="207"/>
      <c r="AH3664" s="208"/>
    </row>
    <row r="3665" customFormat="false" ht="13.5" hidden="false" customHeight="true" outlineLevel="0" collapsed="false">
      <c r="A3665" s="22" t="n">
        <v>3664</v>
      </c>
      <c r="B3665" s="180"/>
      <c r="C3665" s="22"/>
      <c r="D3665" s="22"/>
      <c r="E3665" s="22"/>
      <c r="F3665" s="22"/>
      <c r="G3665" s="22"/>
      <c r="H3665" s="183"/>
      <c r="I3665" s="183"/>
      <c r="J3665" s="22"/>
      <c r="K3665" s="191" t="e">
        <f aca="false">VLOOKUP('Altri Costi'!J3665,Legenda!$D$1:$F$258,2)</f>
        <v>#N/A</v>
      </c>
      <c r="L3665" s="22"/>
      <c r="M3665" s="22"/>
      <c r="N3665" s="203"/>
      <c r="O3665" s="183"/>
      <c r="P3665" s="22"/>
      <c r="Q3665" s="203"/>
      <c r="R3665" s="183"/>
      <c r="S3665" s="184" t="n">
        <f aca="false">'Piano Finanziario Annuale'!$F$6</f>
        <v>0</v>
      </c>
      <c r="T3665" s="185" t="n">
        <v>0</v>
      </c>
      <c r="U3665" s="186"/>
      <c r="V3665" s="187" t="n">
        <f aca="false">(T3665*U3665)</f>
        <v>0</v>
      </c>
      <c r="W3665" s="185" t="n">
        <v>0</v>
      </c>
      <c r="X3665" s="185" t="n">
        <f aca="false">IF(OR(S3665="sì",S3665="forfettario 190"),SUM(T3665+W3665),SUM(T3665+V3665+W3665))</f>
        <v>0</v>
      </c>
      <c r="Y3665" s="205"/>
      <c r="Z3665" s="205"/>
      <c r="AA3665" s="206"/>
      <c r="AB3665" s="189" t="n">
        <f aca="false">IF(AA3665="SI",X3665,0)</f>
        <v>0</v>
      </c>
      <c r="AC3665" s="207"/>
      <c r="AD3665" s="207"/>
      <c r="AE3665" s="207"/>
      <c r="AF3665" s="207"/>
      <c r="AG3665" s="207"/>
      <c r="AH3665" s="208"/>
    </row>
    <row r="3666" customFormat="false" ht="13.5" hidden="false" customHeight="true" outlineLevel="0" collapsed="false">
      <c r="A3666" s="22" t="n">
        <v>3665</v>
      </c>
      <c r="B3666" s="180"/>
      <c r="C3666" s="22"/>
      <c r="D3666" s="22"/>
      <c r="E3666" s="22"/>
      <c r="F3666" s="22"/>
      <c r="G3666" s="22"/>
      <c r="H3666" s="183"/>
      <c r="I3666" s="183"/>
      <c r="J3666" s="22"/>
      <c r="K3666" s="191" t="e">
        <f aca="false">VLOOKUP('Altri Costi'!J3666,Legenda!$D$1:$F$258,2)</f>
        <v>#N/A</v>
      </c>
      <c r="L3666" s="22"/>
      <c r="M3666" s="22"/>
      <c r="N3666" s="203"/>
      <c r="O3666" s="183"/>
      <c r="P3666" s="22"/>
      <c r="Q3666" s="203"/>
      <c r="R3666" s="183"/>
      <c r="S3666" s="184" t="n">
        <f aca="false">'Piano Finanziario Annuale'!$F$6</f>
        <v>0</v>
      </c>
      <c r="T3666" s="185" t="n">
        <v>0</v>
      </c>
      <c r="U3666" s="186"/>
      <c r="V3666" s="187" t="n">
        <f aca="false">(T3666*U3666)</f>
        <v>0</v>
      </c>
      <c r="W3666" s="185" t="n">
        <v>0</v>
      </c>
      <c r="X3666" s="185" t="n">
        <f aca="false">IF(OR(S3666="sì",S3666="forfettario 190"),SUM(T3666+W3666),SUM(T3666+V3666+W3666))</f>
        <v>0</v>
      </c>
      <c r="Y3666" s="205"/>
      <c r="Z3666" s="205"/>
      <c r="AA3666" s="206"/>
      <c r="AB3666" s="189" t="n">
        <f aca="false">IF(AA3666="SI",X3666,0)</f>
        <v>0</v>
      </c>
      <c r="AC3666" s="207"/>
      <c r="AD3666" s="207"/>
      <c r="AE3666" s="207"/>
      <c r="AF3666" s="207"/>
      <c r="AG3666" s="207"/>
      <c r="AH3666" s="208"/>
    </row>
    <row r="3667" customFormat="false" ht="13.5" hidden="false" customHeight="true" outlineLevel="0" collapsed="false">
      <c r="A3667" s="22" t="n">
        <v>3666</v>
      </c>
      <c r="B3667" s="180"/>
      <c r="C3667" s="22"/>
      <c r="D3667" s="22"/>
      <c r="E3667" s="22"/>
      <c r="F3667" s="22"/>
      <c r="G3667" s="22"/>
      <c r="H3667" s="183"/>
      <c r="I3667" s="183"/>
      <c r="J3667" s="22"/>
      <c r="K3667" s="191" t="e">
        <f aca="false">VLOOKUP('Altri Costi'!J3667,Legenda!$D$1:$F$258,2)</f>
        <v>#N/A</v>
      </c>
      <c r="L3667" s="22"/>
      <c r="M3667" s="22"/>
      <c r="N3667" s="203"/>
      <c r="O3667" s="183"/>
      <c r="P3667" s="22"/>
      <c r="Q3667" s="203"/>
      <c r="R3667" s="183"/>
      <c r="S3667" s="184" t="n">
        <f aca="false">'Piano Finanziario Annuale'!$F$6</f>
        <v>0</v>
      </c>
      <c r="T3667" s="185" t="n">
        <v>0</v>
      </c>
      <c r="U3667" s="186"/>
      <c r="V3667" s="187" t="n">
        <f aca="false">(T3667*U3667)</f>
        <v>0</v>
      </c>
      <c r="W3667" s="185" t="n">
        <v>0</v>
      </c>
      <c r="X3667" s="185" t="n">
        <f aca="false">IF(OR(S3667="sì",S3667="forfettario 190"),SUM(T3667+W3667),SUM(T3667+V3667+W3667))</f>
        <v>0</v>
      </c>
      <c r="Y3667" s="205"/>
      <c r="Z3667" s="205"/>
      <c r="AA3667" s="206"/>
      <c r="AB3667" s="189" t="n">
        <f aca="false">IF(AA3667="SI",X3667,0)</f>
        <v>0</v>
      </c>
      <c r="AC3667" s="207"/>
      <c r="AD3667" s="207"/>
      <c r="AE3667" s="207"/>
      <c r="AF3667" s="207"/>
      <c r="AG3667" s="207"/>
      <c r="AH3667" s="208"/>
    </row>
    <row r="3668" customFormat="false" ht="13.5" hidden="false" customHeight="true" outlineLevel="0" collapsed="false">
      <c r="A3668" s="22" t="n">
        <v>3667</v>
      </c>
      <c r="B3668" s="180"/>
      <c r="C3668" s="22"/>
      <c r="D3668" s="22"/>
      <c r="E3668" s="22"/>
      <c r="F3668" s="22"/>
      <c r="G3668" s="22"/>
      <c r="H3668" s="183"/>
      <c r="I3668" s="183"/>
      <c r="J3668" s="22"/>
      <c r="K3668" s="191" t="e">
        <f aca="false">VLOOKUP('Altri Costi'!J3668,Legenda!$D$1:$F$258,2)</f>
        <v>#N/A</v>
      </c>
      <c r="L3668" s="22"/>
      <c r="M3668" s="22"/>
      <c r="N3668" s="203"/>
      <c r="O3668" s="183"/>
      <c r="P3668" s="22"/>
      <c r="Q3668" s="203"/>
      <c r="R3668" s="183"/>
      <c r="S3668" s="184" t="n">
        <f aca="false">'Piano Finanziario Annuale'!$F$6</f>
        <v>0</v>
      </c>
      <c r="T3668" s="185" t="n">
        <v>0</v>
      </c>
      <c r="U3668" s="186"/>
      <c r="V3668" s="187" t="n">
        <f aca="false">(T3668*U3668)</f>
        <v>0</v>
      </c>
      <c r="W3668" s="185" t="n">
        <v>0</v>
      </c>
      <c r="X3668" s="185" t="n">
        <f aca="false">IF(OR(S3668="sì",S3668="forfettario 190"),SUM(T3668+W3668),SUM(T3668+V3668+W3668))</f>
        <v>0</v>
      </c>
      <c r="Y3668" s="205"/>
      <c r="Z3668" s="205"/>
      <c r="AA3668" s="206"/>
      <c r="AB3668" s="189" t="n">
        <f aca="false">IF(AA3668="SI",X3668,0)</f>
        <v>0</v>
      </c>
      <c r="AC3668" s="207"/>
      <c r="AD3668" s="207"/>
      <c r="AE3668" s="207"/>
      <c r="AF3668" s="207"/>
      <c r="AG3668" s="207"/>
      <c r="AH3668" s="208"/>
    </row>
    <row r="3669" customFormat="false" ht="13.5" hidden="false" customHeight="true" outlineLevel="0" collapsed="false">
      <c r="A3669" s="22" t="n">
        <v>3668</v>
      </c>
      <c r="B3669" s="180"/>
      <c r="C3669" s="22"/>
      <c r="D3669" s="22"/>
      <c r="E3669" s="22"/>
      <c r="F3669" s="22"/>
      <c r="G3669" s="22"/>
      <c r="H3669" s="183"/>
      <c r="I3669" s="183"/>
      <c r="J3669" s="22"/>
      <c r="K3669" s="191" t="e">
        <f aca="false">VLOOKUP('Altri Costi'!J3669,Legenda!$D$1:$F$258,2)</f>
        <v>#N/A</v>
      </c>
      <c r="L3669" s="22"/>
      <c r="M3669" s="22"/>
      <c r="N3669" s="203"/>
      <c r="O3669" s="183"/>
      <c r="P3669" s="22"/>
      <c r="Q3669" s="203"/>
      <c r="R3669" s="183"/>
      <c r="S3669" s="184" t="n">
        <f aca="false">'Piano Finanziario Annuale'!$F$6</f>
        <v>0</v>
      </c>
      <c r="T3669" s="185" t="n">
        <v>0</v>
      </c>
      <c r="U3669" s="186"/>
      <c r="V3669" s="187" t="n">
        <f aca="false">(T3669*U3669)</f>
        <v>0</v>
      </c>
      <c r="W3669" s="185" t="n">
        <v>0</v>
      </c>
      <c r="X3669" s="185" t="n">
        <f aca="false">IF(OR(S3669="sì",S3669="forfettario 190"),SUM(T3669+W3669),SUM(T3669+V3669+W3669))</f>
        <v>0</v>
      </c>
      <c r="Y3669" s="205"/>
      <c r="Z3669" s="205"/>
      <c r="AA3669" s="206"/>
      <c r="AB3669" s="189" t="n">
        <f aca="false">IF(AA3669="SI",X3669,0)</f>
        <v>0</v>
      </c>
      <c r="AC3669" s="207"/>
      <c r="AD3669" s="207"/>
      <c r="AE3669" s="207"/>
      <c r="AF3669" s="207"/>
      <c r="AG3669" s="207"/>
      <c r="AH3669" s="208"/>
    </row>
    <row r="3670" customFormat="false" ht="13.5" hidden="false" customHeight="true" outlineLevel="0" collapsed="false">
      <c r="A3670" s="22" t="n">
        <v>3669</v>
      </c>
      <c r="B3670" s="180"/>
      <c r="C3670" s="22"/>
      <c r="D3670" s="22"/>
      <c r="E3670" s="22"/>
      <c r="F3670" s="22"/>
      <c r="G3670" s="22"/>
      <c r="H3670" s="183"/>
      <c r="I3670" s="183"/>
      <c r="J3670" s="22"/>
      <c r="K3670" s="191" t="e">
        <f aca="false">VLOOKUP('Altri Costi'!J3670,Legenda!$D$1:$F$258,2)</f>
        <v>#N/A</v>
      </c>
      <c r="L3670" s="22"/>
      <c r="M3670" s="22"/>
      <c r="N3670" s="203"/>
      <c r="O3670" s="183"/>
      <c r="P3670" s="22"/>
      <c r="Q3670" s="203"/>
      <c r="R3670" s="183"/>
      <c r="S3670" s="184" t="n">
        <f aca="false">'Piano Finanziario Annuale'!$F$6</f>
        <v>0</v>
      </c>
      <c r="T3670" s="185" t="n">
        <v>0</v>
      </c>
      <c r="U3670" s="186"/>
      <c r="V3670" s="187" t="n">
        <f aca="false">(T3670*U3670)</f>
        <v>0</v>
      </c>
      <c r="W3670" s="185" t="n">
        <v>0</v>
      </c>
      <c r="X3670" s="185" t="n">
        <f aca="false">IF(OR(S3670="sì",S3670="forfettario 190"),SUM(T3670+W3670),SUM(T3670+V3670+W3670))</f>
        <v>0</v>
      </c>
      <c r="Y3670" s="205"/>
      <c r="Z3670" s="205"/>
      <c r="AA3670" s="206"/>
      <c r="AB3670" s="189" t="n">
        <f aca="false">IF(AA3670="SI",X3670,0)</f>
        <v>0</v>
      </c>
      <c r="AC3670" s="207"/>
      <c r="AD3670" s="207"/>
      <c r="AE3670" s="207"/>
      <c r="AF3670" s="207"/>
      <c r="AG3670" s="207"/>
      <c r="AH3670" s="208"/>
    </row>
    <row r="3671" customFormat="false" ht="13.5" hidden="false" customHeight="true" outlineLevel="0" collapsed="false">
      <c r="A3671" s="22" t="n">
        <v>3670</v>
      </c>
      <c r="B3671" s="180"/>
      <c r="C3671" s="22"/>
      <c r="D3671" s="22"/>
      <c r="E3671" s="22"/>
      <c r="F3671" s="22"/>
      <c r="G3671" s="22"/>
      <c r="H3671" s="183"/>
      <c r="I3671" s="183"/>
      <c r="J3671" s="22"/>
      <c r="K3671" s="191" t="e">
        <f aca="false">VLOOKUP('Altri Costi'!J3671,Legenda!$D$1:$F$258,2)</f>
        <v>#N/A</v>
      </c>
      <c r="L3671" s="22"/>
      <c r="M3671" s="22"/>
      <c r="N3671" s="203"/>
      <c r="O3671" s="183"/>
      <c r="P3671" s="22"/>
      <c r="Q3671" s="203"/>
      <c r="R3671" s="183"/>
      <c r="S3671" s="184" t="n">
        <f aca="false">'Piano Finanziario Annuale'!$F$6</f>
        <v>0</v>
      </c>
      <c r="T3671" s="185" t="n">
        <v>0</v>
      </c>
      <c r="U3671" s="186"/>
      <c r="V3671" s="187" t="n">
        <f aca="false">(T3671*U3671)</f>
        <v>0</v>
      </c>
      <c r="W3671" s="185" t="n">
        <v>0</v>
      </c>
      <c r="X3671" s="185" t="n">
        <f aca="false">IF(OR(S3671="sì",S3671="forfettario 190"),SUM(T3671+W3671),SUM(T3671+V3671+W3671))</f>
        <v>0</v>
      </c>
      <c r="Y3671" s="205"/>
      <c r="Z3671" s="205"/>
      <c r="AA3671" s="206"/>
      <c r="AB3671" s="189" t="n">
        <f aca="false">IF(AA3671="SI",X3671,0)</f>
        <v>0</v>
      </c>
      <c r="AC3671" s="207"/>
      <c r="AD3671" s="207"/>
      <c r="AE3671" s="207"/>
      <c r="AF3671" s="207"/>
      <c r="AG3671" s="207"/>
      <c r="AH3671" s="208"/>
    </row>
    <row r="3672" customFormat="false" ht="13.5" hidden="false" customHeight="true" outlineLevel="0" collapsed="false">
      <c r="A3672" s="22" t="n">
        <v>3671</v>
      </c>
      <c r="B3672" s="180"/>
      <c r="C3672" s="22"/>
      <c r="D3672" s="22"/>
      <c r="E3672" s="22"/>
      <c r="F3672" s="22"/>
      <c r="G3672" s="22"/>
      <c r="H3672" s="183"/>
      <c r="I3672" s="183"/>
      <c r="J3672" s="22"/>
      <c r="K3672" s="191" t="e">
        <f aca="false">VLOOKUP('Altri Costi'!J3672,Legenda!$D$1:$F$258,2)</f>
        <v>#N/A</v>
      </c>
      <c r="L3672" s="22"/>
      <c r="M3672" s="22"/>
      <c r="N3672" s="203"/>
      <c r="O3672" s="183"/>
      <c r="P3672" s="22"/>
      <c r="Q3672" s="203"/>
      <c r="R3672" s="183"/>
      <c r="S3672" s="184" t="n">
        <f aca="false">'Piano Finanziario Annuale'!$F$6</f>
        <v>0</v>
      </c>
      <c r="T3672" s="185" t="n">
        <v>0</v>
      </c>
      <c r="U3672" s="186"/>
      <c r="V3672" s="187" t="n">
        <f aca="false">(T3672*U3672)</f>
        <v>0</v>
      </c>
      <c r="W3672" s="185" t="n">
        <v>0</v>
      </c>
      <c r="X3672" s="185" t="n">
        <f aca="false">IF(OR(S3672="sì",S3672="forfettario 190"),SUM(T3672+W3672),SUM(T3672+V3672+W3672))</f>
        <v>0</v>
      </c>
      <c r="Y3672" s="205"/>
      <c r="Z3672" s="205"/>
      <c r="AA3672" s="206"/>
      <c r="AB3672" s="189" t="n">
        <f aca="false">IF(AA3672="SI",X3672,0)</f>
        <v>0</v>
      </c>
      <c r="AC3672" s="207"/>
      <c r="AD3672" s="207"/>
      <c r="AE3672" s="207"/>
      <c r="AF3672" s="207"/>
      <c r="AG3672" s="207"/>
      <c r="AH3672" s="208"/>
    </row>
    <row r="3673" customFormat="false" ht="13.5" hidden="false" customHeight="true" outlineLevel="0" collapsed="false">
      <c r="A3673" s="22" t="n">
        <v>3672</v>
      </c>
      <c r="B3673" s="180"/>
      <c r="C3673" s="22"/>
      <c r="D3673" s="22"/>
      <c r="E3673" s="22"/>
      <c r="F3673" s="22"/>
      <c r="G3673" s="22"/>
      <c r="H3673" s="183"/>
      <c r="I3673" s="183"/>
      <c r="J3673" s="22"/>
      <c r="K3673" s="191" t="e">
        <f aca="false">VLOOKUP('Altri Costi'!J3673,Legenda!$D$1:$F$258,2)</f>
        <v>#N/A</v>
      </c>
      <c r="L3673" s="22"/>
      <c r="M3673" s="22"/>
      <c r="N3673" s="203"/>
      <c r="O3673" s="183"/>
      <c r="P3673" s="22"/>
      <c r="Q3673" s="203"/>
      <c r="R3673" s="183"/>
      <c r="S3673" s="184" t="n">
        <f aca="false">'Piano Finanziario Annuale'!$F$6</f>
        <v>0</v>
      </c>
      <c r="T3673" s="185" t="n">
        <v>0</v>
      </c>
      <c r="U3673" s="186"/>
      <c r="V3673" s="187" t="n">
        <f aca="false">(T3673*U3673)</f>
        <v>0</v>
      </c>
      <c r="W3673" s="185" t="n">
        <v>0</v>
      </c>
      <c r="X3673" s="185" t="n">
        <f aca="false">IF(OR(S3673="sì",S3673="forfettario 190"),SUM(T3673+W3673),SUM(T3673+V3673+W3673))</f>
        <v>0</v>
      </c>
      <c r="Y3673" s="205"/>
      <c r="Z3673" s="205"/>
      <c r="AA3673" s="206"/>
      <c r="AB3673" s="189" t="n">
        <f aca="false">IF(AA3673="SI",X3673,0)</f>
        <v>0</v>
      </c>
      <c r="AC3673" s="207"/>
      <c r="AD3673" s="207"/>
      <c r="AE3673" s="207"/>
      <c r="AF3673" s="207"/>
      <c r="AG3673" s="207"/>
      <c r="AH3673" s="208"/>
    </row>
    <row r="3674" customFormat="false" ht="13.5" hidden="false" customHeight="true" outlineLevel="0" collapsed="false">
      <c r="A3674" s="22" t="n">
        <v>3673</v>
      </c>
      <c r="B3674" s="180"/>
      <c r="C3674" s="22"/>
      <c r="D3674" s="22"/>
      <c r="E3674" s="22"/>
      <c r="F3674" s="22"/>
      <c r="G3674" s="22"/>
      <c r="H3674" s="183"/>
      <c r="I3674" s="183"/>
      <c r="J3674" s="22"/>
      <c r="K3674" s="191" t="e">
        <f aca="false">VLOOKUP('Altri Costi'!J3674,Legenda!$D$1:$F$258,2)</f>
        <v>#N/A</v>
      </c>
      <c r="L3674" s="22"/>
      <c r="M3674" s="22"/>
      <c r="N3674" s="203"/>
      <c r="O3674" s="183"/>
      <c r="P3674" s="22"/>
      <c r="Q3674" s="203"/>
      <c r="R3674" s="183"/>
      <c r="S3674" s="184" t="n">
        <f aca="false">'Piano Finanziario Annuale'!$F$6</f>
        <v>0</v>
      </c>
      <c r="T3674" s="185" t="n">
        <v>0</v>
      </c>
      <c r="U3674" s="186"/>
      <c r="V3674" s="187" t="n">
        <f aca="false">(T3674*U3674)</f>
        <v>0</v>
      </c>
      <c r="W3674" s="185" t="n">
        <v>0</v>
      </c>
      <c r="X3674" s="185" t="n">
        <f aca="false">IF(OR(S3674="sì",S3674="forfettario 190"),SUM(T3674+W3674),SUM(T3674+V3674+W3674))</f>
        <v>0</v>
      </c>
      <c r="Y3674" s="205"/>
      <c r="Z3674" s="205"/>
      <c r="AA3674" s="206"/>
      <c r="AB3674" s="189" t="n">
        <f aca="false">IF(AA3674="SI",X3674,0)</f>
        <v>0</v>
      </c>
      <c r="AC3674" s="207"/>
      <c r="AD3674" s="207"/>
      <c r="AE3674" s="207"/>
      <c r="AF3674" s="207"/>
      <c r="AG3674" s="207"/>
      <c r="AH3674" s="208"/>
    </row>
    <row r="3675" customFormat="false" ht="13.5" hidden="false" customHeight="true" outlineLevel="0" collapsed="false">
      <c r="A3675" s="22" t="n">
        <v>3674</v>
      </c>
      <c r="B3675" s="180"/>
      <c r="C3675" s="22"/>
      <c r="D3675" s="22"/>
      <c r="E3675" s="22"/>
      <c r="F3675" s="22"/>
      <c r="G3675" s="22"/>
      <c r="H3675" s="183"/>
      <c r="I3675" s="183"/>
      <c r="J3675" s="22"/>
      <c r="K3675" s="191" t="e">
        <f aca="false">VLOOKUP('Altri Costi'!J3675,Legenda!$D$1:$F$258,2)</f>
        <v>#N/A</v>
      </c>
      <c r="L3675" s="22"/>
      <c r="M3675" s="22"/>
      <c r="N3675" s="203"/>
      <c r="O3675" s="183"/>
      <c r="P3675" s="22"/>
      <c r="Q3675" s="203"/>
      <c r="R3675" s="183"/>
      <c r="S3675" s="184" t="n">
        <f aca="false">'Piano Finanziario Annuale'!$F$6</f>
        <v>0</v>
      </c>
      <c r="T3675" s="185" t="n">
        <v>0</v>
      </c>
      <c r="U3675" s="186"/>
      <c r="V3675" s="187" t="n">
        <f aca="false">(T3675*U3675)</f>
        <v>0</v>
      </c>
      <c r="W3675" s="185" t="n">
        <v>0</v>
      </c>
      <c r="X3675" s="185" t="n">
        <f aca="false">IF(OR(S3675="sì",S3675="forfettario 190"),SUM(T3675+W3675),SUM(T3675+V3675+W3675))</f>
        <v>0</v>
      </c>
      <c r="Y3675" s="205"/>
      <c r="Z3675" s="205"/>
      <c r="AA3675" s="206"/>
      <c r="AB3675" s="189" t="n">
        <f aca="false">IF(AA3675="SI",X3675,0)</f>
        <v>0</v>
      </c>
      <c r="AC3675" s="207"/>
      <c r="AD3675" s="207"/>
      <c r="AE3675" s="207"/>
      <c r="AF3675" s="207"/>
      <c r="AG3675" s="207"/>
      <c r="AH3675" s="208"/>
    </row>
    <row r="3676" customFormat="false" ht="13.5" hidden="false" customHeight="true" outlineLevel="0" collapsed="false">
      <c r="A3676" s="22" t="n">
        <v>3675</v>
      </c>
      <c r="B3676" s="180"/>
      <c r="C3676" s="22"/>
      <c r="D3676" s="22"/>
      <c r="E3676" s="22"/>
      <c r="F3676" s="22"/>
      <c r="G3676" s="22"/>
      <c r="H3676" s="183"/>
      <c r="I3676" s="183"/>
      <c r="J3676" s="22"/>
      <c r="K3676" s="191" t="e">
        <f aca="false">VLOOKUP('Altri Costi'!J3676,Legenda!$D$1:$F$258,2)</f>
        <v>#N/A</v>
      </c>
      <c r="L3676" s="22"/>
      <c r="M3676" s="22"/>
      <c r="N3676" s="203"/>
      <c r="O3676" s="183"/>
      <c r="P3676" s="22"/>
      <c r="Q3676" s="203"/>
      <c r="R3676" s="183"/>
      <c r="S3676" s="184" t="n">
        <f aca="false">'Piano Finanziario Annuale'!$F$6</f>
        <v>0</v>
      </c>
      <c r="T3676" s="185" t="n">
        <v>0</v>
      </c>
      <c r="U3676" s="186"/>
      <c r="V3676" s="187" t="n">
        <f aca="false">(T3676*U3676)</f>
        <v>0</v>
      </c>
      <c r="W3676" s="185" t="n">
        <v>0</v>
      </c>
      <c r="X3676" s="185" t="n">
        <f aca="false">IF(OR(S3676="sì",S3676="forfettario 190"),SUM(T3676+W3676),SUM(T3676+V3676+W3676))</f>
        <v>0</v>
      </c>
      <c r="Y3676" s="205"/>
      <c r="Z3676" s="205"/>
      <c r="AA3676" s="206"/>
      <c r="AB3676" s="189" t="n">
        <f aca="false">IF(AA3676="SI",X3676,0)</f>
        <v>0</v>
      </c>
      <c r="AC3676" s="207"/>
      <c r="AD3676" s="207"/>
      <c r="AE3676" s="207"/>
      <c r="AF3676" s="207"/>
      <c r="AG3676" s="207"/>
      <c r="AH3676" s="208"/>
    </row>
    <row r="3677" customFormat="false" ht="13.5" hidden="false" customHeight="true" outlineLevel="0" collapsed="false">
      <c r="A3677" s="22" t="n">
        <v>3676</v>
      </c>
      <c r="B3677" s="180"/>
      <c r="C3677" s="22"/>
      <c r="D3677" s="22"/>
      <c r="E3677" s="22"/>
      <c r="F3677" s="22"/>
      <c r="G3677" s="22"/>
      <c r="H3677" s="183"/>
      <c r="I3677" s="183"/>
      <c r="J3677" s="22"/>
      <c r="K3677" s="191" t="e">
        <f aca="false">VLOOKUP('Altri Costi'!J3677,Legenda!$D$1:$F$258,2)</f>
        <v>#N/A</v>
      </c>
      <c r="L3677" s="22"/>
      <c r="M3677" s="22"/>
      <c r="N3677" s="203"/>
      <c r="O3677" s="183"/>
      <c r="P3677" s="22"/>
      <c r="Q3677" s="203"/>
      <c r="R3677" s="183"/>
      <c r="S3677" s="184" t="n">
        <f aca="false">'Piano Finanziario Annuale'!$F$6</f>
        <v>0</v>
      </c>
      <c r="T3677" s="185" t="n">
        <v>0</v>
      </c>
      <c r="U3677" s="186"/>
      <c r="V3677" s="187" t="n">
        <f aca="false">(T3677*U3677)</f>
        <v>0</v>
      </c>
      <c r="W3677" s="185" t="n">
        <v>0</v>
      </c>
      <c r="X3677" s="185" t="n">
        <f aca="false">IF(OR(S3677="sì",S3677="forfettario 190"),SUM(T3677+W3677),SUM(T3677+V3677+W3677))</f>
        <v>0</v>
      </c>
      <c r="Y3677" s="205"/>
      <c r="Z3677" s="205"/>
      <c r="AA3677" s="206"/>
      <c r="AB3677" s="189" t="n">
        <f aca="false">IF(AA3677="SI",X3677,0)</f>
        <v>0</v>
      </c>
      <c r="AC3677" s="207"/>
      <c r="AD3677" s="207"/>
      <c r="AE3677" s="207"/>
      <c r="AF3677" s="207"/>
      <c r="AG3677" s="207"/>
      <c r="AH3677" s="208"/>
    </row>
    <row r="3678" customFormat="false" ht="13.5" hidden="false" customHeight="true" outlineLevel="0" collapsed="false">
      <c r="A3678" s="22" t="n">
        <v>3677</v>
      </c>
      <c r="B3678" s="180"/>
      <c r="C3678" s="22"/>
      <c r="D3678" s="22"/>
      <c r="E3678" s="22"/>
      <c r="F3678" s="22"/>
      <c r="G3678" s="22"/>
      <c r="H3678" s="183"/>
      <c r="I3678" s="183"/>
      <c r="J3678" s="22"/>
      <c r="K3678" s="191" t="e">
        <f aca="false">VLOOKUP('Altri Costi'!J3678,Legenda!$D$1:$F$258,2)</f>
        <v>#N/A</v>
      </c>
      <c r="L3678" s="22"/>
      <c r="M3678" s="22"/>
      <c r="N3678" s="203"/>
      <c r="O3678" s="183"/>
      <c r="P3678" s="22"/>
      <c r="Q3678" s="203"/>
      <c r="R3678" s="183"/>
      <c r="S3678" s="184" t="n">
        <f aca="false">'Piano Finanziario Annuale'!$F$6</f>
        <v>0</v>
      </c>
      <c r="T3678" s="185" t="n">
        <v>0</v>
      </c>
      <c r="U3678" s="186"/>
      <c r="V3678" s="187" t="n">
        <f aca="false">(T3678*U3678)</f>
        <v>0</v>
      </c>
      <c r="W3678" s="185" t="n">
        <v>0</v>
      </c>
      <c r="X3678" s="185" t="n">
        <f aca="false">IF(OR(S3678="sì",S3678="forfettario 190"),SUM(T3678+W3678),SUM(T3678+V3678+W3678))</f>
        <v>0</v>
      </c>
      <c r="Y3678" s="205"/>
      <c r="Z3678" s="205"/>
      <c r="AA3678" s="206"/>
      <c r="AB3678" s="189" t="n">
        <f aca="false">IF(AA3678="SI",X3678,0)</f>
        <v>0</v>
      </c>
      <c r="AC3678" s="207"/>
      <c r="AD3678" s="207"/>
      <c r="AE3678" s="207"/>
      <c r="AF3678" s="207"/>
      <c r="AG3678" s="207"/>
      <c r="AH3678" s="208"/>
    </row>
    <row r="3679" customFormat="false" ht="13.5" hidden="false" customHeight="true" outlineLevel="0" collapsed="false">
      <c r="A3679" s="22" t="n">
        <v>3678</v>
      </c>
      <c r="B3679" s="180"/>
      <c r="C3679" s="22"/>
      <c r="D3679" s="22"/>
      <c r="E3679" s="22"/>
      <c r="F3679" s="22"/>
      <c r="G3679" s="22"/>
      <c r="H3679" s="183"/>
      <c r="I3679" s="183"/>
      <c r="J3679" s="22"/>
      <c r="K3679" s="191" t="e">
        <f aca="false">VLOOKUP('Altri Costi'!J3679,Legenda!$D$1:$F$258,2)</f>
        <v>#N/A</v>
      </c>
      <c r="L3679" s="22"/>
      <c r="M3679" s="22"/>
      <c r="N3679" s="203"/>
      <c r="O3679" s="183"/>
      <c r="P3679" s="22"/>
      <c r="Q3679" s="203"/>
      <c r="R3679" s="183"/>
      <c r="S3679" s="184" t="n">
        <f aca="false">'Piano Finanziario Annuale'!$F$6</f>
        <v>0</v>
      </c>
      <c r="T3679" s="185" t="n">
        <v>0</v>
      </c>
      <c r="U3679" s="186"/>
      <c r="V3679" s="187" t="n">
        <f aca="false">(T3679*U3679)</f>
        <v>0</v>
      </c>
      <c r="W3679" s="185" t="n">
        <v>0</v>
      </c>
      <c r="X3679" s="185" t="n">
        <f aca="false">IF(OR(S3679="sì",S3679="forfettario 190"),SUM(T3679+W3679),SUM(T3679+V3679+W3679))</f>
        <v>0</v>
      </c>
      <c r="Y3679" s="205"/>
      <c r="Z3679" s="205"/>
      <c r="AA3679" s="206"/>
      <c r="AB3679" s="189" t="n">
        <f aca="false">IF(AA3679="SI",X3679,0)</f>
        <v>0</v>
      </c>
      <c r="AC3679" s="207"/>
      <c r="AD3679" s="207"/>
      <c r="AE3679" s="207"/>
      <c r="AF3679" s="207"/>
      <c r="AG3679" s="207"/>
      <c r="AH3679" s="208"/>
    </row>
    <row r="3680" customFormat="false" ht="13.5" hidden="false" customHeight="true" outlineLevel="0" collapsed="false">
      <c r="A3680" s="22" t="n">
        <v>3679</v>
      </c>
      <c r="B3680" s="180"/>
      <c r="C3680" s="22"/>
      <c r="D3680" s="22"/>
      <c r="E3680" s="22"/>
      <c r="F3680" s="22"/>
      <c r="G3680" s="22"/>
      <c r="H3680" s="183"/>
      <c r="I3680" s="183"/>
      <c r="J3680" s="22"/>
      <c r="K3680" s="191" t="e">
        <f aca="false">VLOOKUP('Altri Costi'!J3680,Legenda!$D$1:$F$258,2)</f>
        <v>#N/A</v>
      </c>
      <c r="L3680" s="22"/>
      <c r="M3680" s="22"/>
      <c r="N3680" s="203"/>
      <c r="O3680" s="183"/>
      <c r="P3680" s="22"/>
      <c r="Q3680" s="203"/>
      <c r="R3680" s="183"/>
      <c r="S3680" s="184" t="n">
        <f aca="false">'Piano Finanziario Annuale'!$F$6</f>
        <v>0</v>
      </c>
      <c r="T3680" s="185" t="n">
        <v>0</v>
      </c>
      <c r="U3680" s="186"/>
      <c r="V3680" s="187" t="n">
        <f aca="false">(T3680*U3680)</f>
        <v>0</v>
      </c>
      <c r="W3680" s="185" t="n">
        <v>0</v>
      </c>
      <c r="X3680" s="185" t="n">
        <f aca="false">IF(OR(S3680="sì",S3680="forfettario 190"),SUM(T3680+W3680),SUM(T3680+V3680+W3680))</f>
        <v>0</v>
      </c>
      <c r="Y3680" s="205"/>
      <c r="Z3680" s="205"/>
      <c r="AA3680" s="206"/>
      <c r="AB3680" s="189" t="n">
        <f aca="false">IF(AA3680="SI",X3680,0)</f>
        <v>0</v>
      </c>
      <c r="AC3680" s="207"/>
      <c r="AD3680" s="207"/>
      <c r="AE3680" s="207"/>
      <c r="AF3680" s="207"/>
      <c r="AG3680" s="207"/>
      <c r="AH3680" s="208"/>
    </row>
    <row r="3681" customFormat="false" ht="13.5" hidden="false" customHeight="true" outlineLevel="0" collapsed="false">
      <c r="A3681" s="22" t="n">
        <v>3680</v>
      </c>
      <c r="B3681" s="180"/>
      <c r="C3681" s="22"/>
      <c r="D3681" s="22"/>
      <c r="E3681" s="22"/>
      <c r="F3681" s="22"/>
      <c r="G3681" s="22"/>
      <c r="H3681" s="183"/>
      <c r="I3681" s="183"/>
      <c r="J3681" s="22"/>
      <c r="K3681" s="191" t="e">
        <f aca="false">VLOOKUP('Altri Costi'!J3681,Legenda!$D$1:$F$258,2)</f>
        <v>#N/A</v>
      </c>
      <c r="L3681" s="22"/>
      <c r="M3681" s="22"/>
      <c r="N3681" s="203"/>
      <c r="O3681" s="183"/>
      <c r="P3681" s="22"/>
      <c r="Q3681" s="203"/>
      <c r="R3681" s="183"/>
      <c r="S3681" s="184" t="n">
        <f aca="false">'Piano Finanziario Annuale'!$F$6</f>
        <v>0</v>
      </c>
      <c r="T3681" s="185" t="n">
        <v>0</v>
      </c>
      <c r="U3681" s="186"/>
      <c r="V3681" s="187" t="n">
        <f aca="false">(T3681*U3681)</f>
        <v>0</v>
      </c>
      <c r="W3681" s="185" t="n">
        <v>0</v>
      </c>
      <c r="X3681" s="185" t="n">
        <f aca="false">IF(OR(S3681="sì",S3681="forfettario 190"),SUM(T3681+W3681),SUM(T3681+V3681+W3681))</f>
        <v>0</v>
      </c>
      <c r="Y3681" s="205"/>
      <c r="Z3681" s="205"/>
      <c r="AA3681" s="206"/>
      <c r="AB3681" s="189" t="n">
        <f aca="false">IF(AA3681="SI",X3681,0)</f>
        <v>0</v>
      </c>
      <c r="AC3681" s="207"/>
      <c r="AD3681" s="207"/>
      <c r="AE3681" s="207"/>
      <c r="AF3681" s="207"/>
      <c r="AG3681" s="207"/>
      <c r="AH3681" s="208"/>
    </row>
    <row r="3682" customFormat="false" ht="13.5" hidden="false" customHeight="true" outlineLevel="0" collapsed="false">
      <c r="A3682" s="22" t="n">
        <v>3681</v>
      </c>
      <c r="B3682" s="180"/>
      <c r="C3682" s="22"/>
      <c r="D3682" s="22"/>
      <c r="E3682" s="22"/>
      <c r="F3682" s="22"/>
      <c r="G3682" s="22"/>
      <c r="H3682" s="183"/>
      <c r="I3682" s="183"/>
      <c r="J3682" s="22"/>
      <c r="K3682" s="191" t="e">
        <f aca="false">VLOOKUP('Altri Costi'!J3682,Legenda!$D$1:$F$258,2)</f>
        <v>#N/A</v>
      </c>
      <c r="L3682" s="22"/>
      <c r="M3682" s="22"/>
      <c r="N3682" s="203"/>
      <c r="O3682" s="183"/>
      <c r="P3682" s="22"/>
      <c r="Q3682" s="203"/>
      <c r="R3682" s="183"/>
      <c r="S3682" s="184" t="n">
        <f aca="false">'Piano Finanziario Annuale'!$F$6</f>
        <v>0</v>
      </c>
      <c r="T3682" s="185" t="n">
        <v>0</v>
      </c>
      <c r="U3682" s="186"/>
      <c r="V3682" s="187" t="n">
        <f aca="false">(T3682*U3682)</f>
        <v>0</v>
      </c>
      <c r="W3682" s="185" t="n">
        <v>0</v>
      </c>
      <c r="X3682" s="185" t="n">
        <f aca="false">IF(OR(S3682="sì",S3682="forfettario 190"),SUM(T3682+W3682),SUM(T3682+V3682+W3682))</f>
        <v>0</v>
      </c>
      <c r="Y3682" s="205"/>
      <c r="Z3682" s="205"/>
      <c r="AA3682" s="206"/>
      <c r="AB3682" s="189" t="n">
        <f aca="false">IF(AA3682="SI",X3682,0)</f>
        <v>0</v>
      </c>
      <c r="AC3682" s="207"/>
      <c r="AD3682" s="207"/>
      <c r="AE3682" s="207"/>
      <c r="AF3682" s="207"/>
      <c r="AG3682" s="207"/>
      <c r="AH3682" s="208"/>
    </row>
    <row r="3683" customFormat="false" ht="13.5" hidden="false" customHeight="true" outlineLevel="0" collapsed="false">
      <c r="A3683" s="22" t="n">
        <v>3682</v>
      </c>
      <c r="B3683" s="180"/>
      <c r="C3683" s="22"/>
      <c r="D3683" s="22"/>
      <c r="E3683" s="22"/>
      <c r="F3683" s="22"/>
      <c r="G3683" s="22"/>
      <c r="H3683" s="183"/>
      <c r="I3683" s="183"/>
      <c r="J3683" s="22"/>
      <c r="K3683" s="191" t="e">
        <f aca="false">VLOOKUP('Altri Costi'!J3683,Legenda!$D$1:$F$258,2)</f>
        <v>#N/A</v>
      </c>
      <c r="L3683" s="22"/>
      <c r="M3683" s="22"/>
      <c r="N3683" s="203"/>
      <c r="O3683" s="183"/>
      <c r="P3683" s="22"/>
      <c r="Q3683" s="203"/>
      <c r="R3683" s="183"/>
      <c r="S3683" s="184" t="n">
        <f aca="false">'Piano Finanziario Annuale'!$F$6</f>
        <v>0</v>
      </c>
      <c r="T3683" s="185" t="n">
        <v>0</v>
      </c>
      <c r="U3683" s="186"/>
      <c r="V3683" s="187" t="n">
        <f aca="false">(T3683*U3683)</f>
        <v>0</v>
      </c>
      <c r="W3683" s="185" t="n">
        <v>0</v>
      </c>
      <c r="X3683" s="185" t="n">
        <f aca="false">IF(OR(S3683="sì",S3683="forfettario 190"),SUM(T3683+W3683),SUM(T3683+V3683+W3683))</f>
        <v>0</v>
      </c>
      <c r="Y3683" s="205"/>
      <c r="Z3683" s="205"/>
      <c r="AA3683" s="206"/>
      <c r="AB3683" s="189" t="n">
        <f aca="false">IF(AA3683="SI",X3683,0)</f>
        <v>0</v>
      </c>
      <c r="AC3683" s="207"/>
      <c r="AD3683" s="207"/>
      <c r="AE3683" s="207"/>
      <c r="AF3683" s="207"/>
      <c r="AG3683" s="207"/>
      <c r="AH3683" s="208"/>
    </row>
    <row r="3684" customFormat="false" ht="13.5" hidden="false" customHeight="true" outlineLevel="0" collapsed="false">
      <c r="A3684" s="22" t="n">
        <v>3683</v>
      </c>
      <c r="B3684" s="180"/>
      <c r="C3684" s="22"/>
      <c r="D3684" s="22"/>
      <c r="E3684" s="22"/>
      <c r="F3684" s="22"/>
      <c r="G3684" s="22"/>
      <c r="H3684" s="183"/>
      <c r="I3684" s="183"/>
      <c r="J3684" s="22"/>
      <c r="K3684" s="191" t="e">
        <f aca="false">VLOOKUP('Altri Costi'!J3684,Legenda!$D$1:$F$258,2)</f>
        <v>#N/A</v>
      </c>
      <c r="L3684" s="22"/>
      <c r="M3684" s="22"/>
      <c r="N3684" s="203"/>
      <c r="O3684" s="183"/>
      <c r="P3684" s="22"/>
      <c r="Q3684" s="203"/>
      <c r="R3684" s="183"/>
      <c r="S3684" s="184" t="n">
        <f aca="false">'Piano Finanziario Annuale'!$F$6</f>
        <v>0</v>
      </c>
      <c r="T3684" s="185" t="n">
        <v>0</v>
      </c>
      <c r="U3684" s="186"/>
      <c r="V3684" s="187" t="n">
        <f aca="false">(T3684*U3684)</f>
        <v>0</v>
      </c>
      <c r="W3684" s="185" t="n">
        <v>0</v>
      </c>
      <c r="X3684" s="185" t="n">
        <f aca="false">IF(OR(S3684="sì",S3684="forfettario 190"),SUM(T3684+W3684),SUM(T3684+V3684+W3684))</f>
        <v>0</v>
      </c>
      <c r="Y3684" s="205"/>
      <c r="Z3684" s="205"/>
      <c r="AA3684" s="206"/>
      <c r="AB3684" s="189" t="n">
        <f aca="false">IF(AA3684="SI",X3684,0)</f>
        <v>0</v>
      </c>
      <c r="AC3684" s="207"/>
      <c r="AD3684" s="207"/>
      <c r="AE3684" s="207"/>
      <c r="AF3684" s="207"/>
      <c r="AG3684" s="207"/>
      <c r="AH3684" s="208"/>
    </row>
    <row r="3685" customFormat="false" ht="13.5" hidden="false" customHeight="true" outlineLevel="0" collapsed="false">
      <c r="A3685" s="22" t="n">
        <v>3684</v>
      </c>
      <c r="B3685" s="180"/>
      <c r="C3685" s="22"/>
      <c r="D3685" s="22"/>
      <c r="E3685" s="22"/>
      <c r="F3685" s="22"/>
      <c r="G3685" s="22"/>
      <c r="H3685" s="183"/>
      <c r="I3685" s="183"/>
      <c r="J3685" s="22"/>
      <c r="K3685" s="191" t="e">
        <f aca="false">VLOOKUP('Altri Costi'!J3685,Legenda!$D$1:$F$258,2)</f>
        <v>#N/A</v>
      </c>
      <c r="L3685" s="22"/>
      <c r="M3685" s="22"/>
      <c r="N3685" s="203"/>
      <c r="O3685" s="183"/>
      <c r="P3685" s="22"/>
      <c r="Q3685" s="203"/>
      <c r="R3685" s="183"/>
      <c r="S3685" s="184" t="n">
        <f aca="false">'Piano Finanziario Annuale'!$F$6</f>
        <v>0</v>
      </c>
      <c r="T3685" s="185" t="n">
        <v>0</v>
      </c>
      <c r="U3685" s="186"/>
      <c r="V3685" s="187" t="n">
        <f aca="false">(T3685*U3685)</f>
        <v>0</v>
      </c>
      <c r="W3685" s="185" t="n">
        <v>0</v>
      </c>
      <c r="X3685" s="185" t="n">
        <f aca="false">IF(OR(S3685="sì",S3685="forfettario 190"),SUM(T3685+W3685),SUM(T3685+V3685+W3685))</f>
        <v>0</v>
      </c>
      <c r="Y3685" s="205"/>
      <c r="Z3685" s="205"/>
      <c r="AA3685" s="206"/>
      <c r="AB3685" s="189" t="n">
        <f aca="false">IF(AA3685="SI",X3685,0)</f>
        <v>0</v>
      </c>
      <c r="AC3685" s="207"/>
      <c r="AD3685" s="207"/>
      <c r="AE3685" s="207"/>
      <c r="AF3685" s="207"/>
      <c r="AG3685" s="207"/>
      <c r="AH3685" s="208"/>
    </row>
    <row r="3686" customFormat="false" ht="13.5" hidden="false" customHeight="true" outlineLevel="0" collapsed="false">
      <c r="A3686" s="22" t="n">
        <v>3685</v>
      </c>
      <c r="B3686" s="180"/>
      <c r="C3686" s="22"/>
      <c r="D3686" s="22"/>
      <c r="E3686" s="22"/>
      <c r="F3686" s="22"/>
      <c r="G3686" s="22"/>
      <c r="H3686" s="183"/>
      <c r="I3686" s="183"/>
      <c r="J3686" s="22"/>
      <c r="K3686" s="191" t="e">
        <f aca="false">VLOOKUP('Altri Costi'!J3686,Legenda!$D$1:$F$258,2)</f>
        <v>#N/A</v>
      </c>
      <c r="L3686" s="22"/>
      <c r="M3686" s="22"/>
      <c r="N3686" s="203"/>
      <c r="O3686" s="183"/>
      <c r="P3686" s="22"/>
      <c r="Q3686" s="203"/>
      <c r="R3686" s="183"/>
      <c r="S3686" s="184" t="n">
        <f aca="false">'Piano Finanziario Annuale'!$F$6</f>
        <v>0</v>
      </c>
      <c r="T3686" s="185" t="n">
        <v>0</v>
      </c>
      <c r="U3686" s="186"/>
      <c r="V3686" s="187" t="n">
        <f aca="false">(T3686*U3686)</f>
        <v>0</v>
      </c>
      <c r="W3686" s="185" t="n">
        <v>0</v>
      </c>
      <c r="X3686" s="185" t="n">
        <f aca="false">IF(OR(S3686="sì",S3686="forfettario 190"),SUM(T3686+W3686),SUM(T3686+V3686+W3686))</f>
        <v>0</v>
      </c>
      <c r="Y3686" s="205"/>
      <c r="Z3686" s="205"/>
      <c r="AA3686" s="206"/>
      <c r="AB3686" s="189" t="n">
        <f aca="false">IF(AA3686="SI",X3686,0)</f>
        <v>0</v>
      </c>
      <c r="AC3686" s="207"/>
      <c r="AD3686" s="207"/>
      <c r="AE3686" s="207"/>
      <c r="AF3686" s="207"/>
      <c r="AG3686" s="207"/>
      <c r="AH3686" s="208"/>
    </row>
    <row r="3687" customFormat="false" ht="13.5" hidden="false" customHeight="true" outlineLevel="0" collapsed="false">
      <c r="A3687" s="22" t="n">
        <v>3686</v>
      </c>
      <c r="B3687" s="180"/>
      <c r="C3687" s="22"/>
      <c r="D3687" s="22"/>
      <c r="E3687" s="22"/>
      <c r="F3687" s="22"/>
      <c r="G3687" s="22"/>
      <c r="H3687" s="183"/>
      <c r="I3687" s="183"/>
      <c r="J3687" s="22"/>
      <c r="K3687" s="191" t="e">
        <f aca="false">VLOOKUP('Altri Costi'!J3687,Legenda!$D$1:$F$258,2)</f>
        <v>#N/A</v>
      </c>
      <c r="L3687" s="22"/>
      <c r="M3687" s="22"/>
      <c r="N3687" s="203"/>
      <c r="O3687" s="183"/>
      <c r="P3687" s="22"/>
      <c r="Q3687" s="203"/>
      <c r="R3687" s="183"/>
      <c r="S3687" s="184" t="n">
        <f aca="false">'Piano Finanziario Annuale'!$F$6</f>
        <v>0</v>
      </c>
      <c r="T3687" s="185" t="n">
        <v>0</v>
      </c>
      <c r="U3687" s="186"/>
      <c r="V3687" s="187" t="n">
        <f aca="false">(T3687*U3687)</f>
        <v>0</v>
      </c>
      <c r="W3687" s="185" t="n">
        <v>0</v>
      </c>
      <c r="X3687" s="185" t="n">
        <f aca="false">IF(OR(S3687="sì",S3687="forfettario 190"),SUM(T3687+W3687),SUM(T3687+V3687+W3687))</f>
        <v>0</v>
      </c>
      <c r="Y3687" s="205"/>
      <c r="Z3687" s="205"/>
      <c r="AA3687" s="206"/>
      <c r="AB3687" s="189" t="n">
        <f aca="false">IF(AA3687="SI",X3687,0)</f>
        <v>0</v>
      </c>
      <c r="AC3687" s="207"/>
      <c r="AD3687" s="207"/>
      <c r="AE3687" s="207"/>
      <c r="AF3687" s="207"/>
      <c r="AG3687" s="207"/>
      <c r="AH3687" s="208"/>
    </row>
    <row r="3688" customFormat="false" ht="13.5" hidden="false" customHeight="true" outlineLevel="0" collapsed="false">
      <c r="A3688" s="22" t="n">
        <v>3687</v>
      </c>
      <c r="B3688" s="180"/>
      <c r="C3688" s="22"/>
      <c r="D3688" s="22"/>
      <c r="E3688" s="22"/>
      <c r="F3688" s="22"/>
      <c r="G3688" s="22"/>
      <c r="H3688" s="183"/>
      <c r="I3688" s="183"/>
      <c r="J3688" s="22"/>
      <c r="K3688" s="191" t="e">
        <f aca="false">VLOOKUP('Altri Costi'!J3688,Legenda!$D$1:$F$258,2)</f>
        <v>#N/A</v>
      </c>
      <c r="L3688" s="22"/>
      <c r="M3688" s="22"/>
      <c r="N3688" s="203"/>
      <c r="O3688" s="183"/>
      <c r="P3688" s="22"/>
      <c r="Q3688" s="203"/>
      <c r="R3688" s="183"/>
      <c r="S3688" s="184" t="n">
        <f aca="false">'Piano Finanziario Annuale'!$F$6</f>
        <v>0</v>
      </c>
      <c r="T3688" s="185" t="n">
        <v>0</v>
      </c>
      <c r="U3688" s="186"/>
      <c r="V3688" s="187" t="n">
        <f aca="false">(T3688*U3688)</f>
        <v>0</v>
      </c>
      <c r="W3688" s="185" t="n">
        <v>0</v>
      </c>
      <c r="X3688" s="185" t="n">
        <f aca="false">IF(OR(S3688="sì",S3688="forfettario 190"),SUM(T3688+W3688),SUM(T3688+V3688+W3688))</f>
        <v>0</v>
      </c>
      <c r="Y3688" s="205"/>
      <c r="Z3688" s="205"/>
      <c r="AA3688" s="206"/>
      <c r="AB3688" s="189" t="n">
        <f aca="false">IF(AA3688="SI",X3688,0)</f>
        <v>0</v>
      </c>
      <c r="AC3688" s="207"/>
      <c r="AD3688" s="207"/>
      <c r="AE3688" s="207"/>
      <c r="AF3688" s="207"/>
      <c r="AG3688" s="207"/>
      <c r="AH3688" s="208"/>
    </row>
    <row r="3689" customFormat="false" ht="13.5" hidden="false" customHeight="true" outlineLevel="0" collapsed="false">
      <c r="A3689" s="22" t="n">
        <v>3688</v>
      </c>
      <c r="B3689" s="180"/>
      <c r="C3689" s="22"/>
      <c r="D3689" s="22"/>
      <c r="E3689" s="22"/>
      <c r="F3689" s="22"/>
      <c r="G3689" s="22"/>
      <c r="H3689" s="183"/>
      <c r="I3689" s="183"/>
      <c r="J3689" s="22"/>
      <c r="K3689" s="191" t="e">
        <f aca="false">VLOOKUP('Altri Costi'!J3689,Legenda!$D$1:$F$258,2)</f>
        <v>#N/A</v>
      </c>
      <c r="L3689" s="22"/>
      <c r="M3689" s="22"/>
      <c r="N3689" s="203"/>
      <c r="O3689" s="183"/>
      <c r="P3689" s="22"/>
      <c r="Q3689" s="203"/>
      <c r="R3689" s="183"/>
      <c r="S3689" s="184" t="n">
        <f aca="false">'Piano Finanziario Annuale'!$F$6</f>
        <v>0</v>
      </c>
      <c r="T3689" s="185" t="n">
        <v>0</v>
      </c>
      <c r="U3689" s="186"/>
      <c r="V3689" s="187" t="n">
        <f aca="false">(T3689*U3689)</f>
        <v>0</v>
      </c>
      <c r="W3689" s="185" t="n">
        <v>0</v>
      </c>
      <c r="X3689" s="185" t="n">
        <f aca="false">IF(OR(S3689="sì",S3689="forfettario 190"),SUM(T3689+W3689),SUM(T3689+V3689+W3689))</f>
        <v>0</v>
      </c>
      <c r="Y3689" s="205"/>
      <c r="Z3689" s="205"/>
      <c r="AA3689" s="206"/>
      <c r="AB3689" s="189" t="n">
        <f aca="false">IF(AA3689="SI",X3689,0)</f>
        <v>0</v>
      </c>
      <c r="AC3689" s="207"/>
      <c r="AD3689" s="207"/>
      <c r="AE3689" s="207"/>
      <c r="AF3689" s="207"/>
      <c r="AG3689" s="207"/>
      <c r="AH3689" s="208"/>
    </row>
    <row r="3690" customFormat="false" ht="13.5" hidden="false" customHeight="true" outlineLevel="0" collapsed="false">
      <c r="A3690" s="22" t="n">
        <v>3689</v>
      </c>
      <c r="B3690" s="180"/>
      <c r="C3690" s="22"/>
      <c r="D3690" s="22"/>
      <c r="E3690" s="22"/>
      <c r="F3690" s="22"/>
      <c r="G3690" s="22"/>
      <c r="H3690" s="183"/>
      <c r="I3690" s="183"/>
      <c r="J3690" s="22"/>
      <c r="K3690" s="191" t="e">
        <f aca="false">VLOOKUP('Altri Costi'!J3690,Legenda!$D$1:$F$258,2)</f>
        <v>#N/A</v>
      </c>
      <c r="L3690" s="22"/>
      <c r="M3690" s="22"/>
      <c r="N3690" s="203"/>
      <c r="O3690" s="183"/>
      <c r="P3690" s="22"/>
      <c r="Q3690" s="203"/>
      <c r="R3690" s="183"/>
      <c r="S3690" s="184" t="n">
        <f aca="false">'Piano Finanziario Annuale'!$F$6</f>
        <v>0</v>
      </c>
      <c r="T3690" s="185" t="n">
        <v>0</v>
      </c>
      <c r="U3690" s="186"/>
      <c r="V3690" s="187" t="n">
        <f aca="false">(T3690*U3690)</f>
        <v>0</v>
      </c>
      <c r="W3690" s="185" t="n">
        <v>0</v>
      </c>
      <c r="X3690" s="185" t="n">
        <f aca="false">IF(OR(S3690="sì",S3690="forfettario 190"),SUM(T3690+W3690),SUM(T3690+V3690+W3690))</f>
        <v>0</v>
      </c>
      <c r="Y3690" s="205"/>
      <c r="Z3690" s="205"/>
      <c r="AA3690" s="206"/>
      <c r="AB3690" s="189" t="n">
        <f aca="false">IF(AA3690="SI",X3690,0)</f>
        <v>0</v>
      </c>
      <c r="AC3690" s="207"/>
      <c r="AD3690" s="207"/>
      <c r="AE3690" s="207"/>
      <c r="AF3690" s="207"/>
      <c r="AG3690" s="207"/>
      <c r="AH3690" s="208"/>
    </row>
    <row r="3691" customFormat="false" ht="13.5" hidden="false" customHeight="true" outlineLevel="0" collapsed="false">
      <c r="A3691" s="22" t="n">
        <v>3690</v>
      </c>
      <c r="B3691" s="180"/>
      <c r="C3691" s="22"/>
      <c r="D3691" s="22"/>
      <c r="E3691" s="22"/>
      <c r="F3691" s="22"/>
      <c r="G3691" s="22"/>
      <c r="H3691" s="183"/>
      <c r="I3691" s="183"/>
      <c r="J3691" s="22"/>
      <c r="K3691" s="191" t="e">
        <f aca="false">VLOOKUP('Altri Costi'!J3691,Legenda!$D$1:$F$258,2)</f>
        <v>#N/A</v>
      </c>
      <c r="L3691" s="22"/>
      <c r="M3691" s="22"/>
      <c r="N3691" s="203"/>
      <c r="O3691" s="183"/>
      <c r="P3691" s="22"/>
      <c r="Q3691" s="203"/>
      <c r="R3691" s="183"/>
      <c r="S3691" s="184" t="n">
        <f aca="false">'Piano Finanziario Annuale'!$F$6</f>
        <v>0</v>
      </c>
      <c r="T3691" s="185" t="n">
        <v>0</v>
      </c>
      <c r="U3691" s="186"/>
      <c r="V3691" s="187" t="n">
        <f aca="false">(T3691*U3691)</f>
        <v>0</v>
      </c>
      <c r="W3691" s="185" t="n">
        <v>0</v>
      </c>
      <c r="X3691" s="185" t="n">
        <f aca="false">IF(OR(S3691="sì",S3691="forfettario 190"),SUM(T3691+W3691),SUM(T3691+V3691+W3691))</f>
        <v>0</v>
      </c>
      <c r="Y3691" s="205"/>
      <c r="Z3691" s="205"/>
      <c r="AA3691" s="206"/>
      <c r="AB3691" s="189" t="n">
        <f aca="false">IF(AA3691="SI",X3691,0)</f>
        <v>0</v>
      </c>
      <c r="AC3691" s="207"/>
      <c r="AD3691" s="207"/>
      <c r="AE3691" s="207"/>
      <c r="AF3691" s="207"/>
      <c r="AG3691" s="207"/>
      <c r="AH3691" s="208"/>
    </row>
    <row r="3692" customFormat="false" ht="13.5" hidden="false" customHeight="true" outlineLevel="0" collapsed="false">
      <c r="A3692" s="22" t="n">
        <v>3691</v>
      </c>
      <c r="B3692" s="180"/>
      <c r="C3692" s="22"/>
      <c r="D3692" s="22"/>
      <c r="E3692" s="22"/>
      <c r="F3692" s="22"/>
      <c r="G3692" s="22"/>
      <c r="H3692" s="183"/>
      <c r="I3692" s="183"/>
      <c r="J3692" s="22"/>
      <c r="K3692" s="191" t="e">
        <f aca="false">VLOOKUP('Altri Costi'!J3692,Legenda!$D$1:$F$258,2)</f>
        <v>#N/A</v>
      </c>
      <c r="L3692" s="22"/>
      <c r="M3692" s="22"/>
      <c r="N3692" s="203"/>
      <c r="O3692" s="183"/>
      <c r="P3692" s="22"/>
      <c r="Q3692" s="203"/>
      <c r="R3692" s="183"/>
      <c r="S3692" s="184" t="n">
        <f aca="false">'Piano Finanziario Annuale'!$F$6</f>
        <v>0</v>
      </c>
      <c r="T3692" s="185" t="n">
        <v>0</v>
      </c>
      <c r="U3692" s="186"/>
      <c r="V3692" s="187" t="n">
        <f aca="false">(T3692*U3692)</f>
        <v>0</v>
      </c>
      <c r="W3692" s="185" t="n">
        <v>0</v>
      </c>
      <c r="X3692" s="185" t="n">
        <f aca="false">IF(OR(S3692="sì",S3692="forfettario 190"),SUM(T3692+W3692),SUM(T3692+V3692+W3692))</f>
        <v>0</v>
      </c>
      <c r="Y3692" s="205"/>
      <c r="Z3692" s="205"/>
      <c r="AA3692" s="206"/>
      <c r="AB3692" s="189" t="n">
        <f aca="false">IF(AA3692="SI",X3692,0)</f>
        <v>0</v>
      </c>
      <c r="AC3692" s="207"/>
      <c r="AD3692" s="207"/>
      <c r="AE3692" s="207"/>
      <c r="AF3692" s="207"/>
      <c r="AG3692" s="207"/>
      <c r="AH3692" s="208"/>
    </row>
    <row r="3693" customFormat="false" ht="13.5" hidden="false" customHeight="true" outlineLevel="0" collapsed="false">
      <c r="A3693" s="22" t="n">
        <v>3692</v>
      </c>
      <c r="B3693" s="180"/>
      <c r="C3693" s="22"/>
      <c r="D3693" s="22"/>
      <c r="E3693" s="22"/>
      <c r="F3693" s="22"/>
      <c r="G3693" s="22"/>
      <c r="H3693" s="183"/>
      <c r="I3693" s="183"/>
      <c r="J3693" s="22"/>
      <c r="K3693" s="191" t="e">
        <f aca="false">VLOOKUP('Altri Costi'!J3693,Legenda!$D$1:$F$258,2)</f>
        <v>#N/A</v>
      </c>
      <c r="L3693" s="22"/>
      <c r="M3693" s="22"/>
      <c r="N3693" s="203"/>
      <c r="O3693" s="183"/>
      <c r="P3693" s="22"/>
      <c r="Q3693" s="203"/>
      <c r="R3693" s="183"/>
      <c r="S3693" s="184" t="n">
        <f aca="false">'Piano Finanziario Annuale'!$F$6</f>
        <v>0</v>
      </c>
      <c r="T3693" s="185" t="n">
        <v>0</v>
      </c>
      <c r="U3693" s="186"/>
      <c r="V3693" s="187" t="n">
        <f aca="false">(T3693*U3693)</f>
        <v>0</v>
      </c>
      <c r="W3693" s="185" t="n">
        <v>0</v>
      </c>
      <c r="X3693" s="185" t="n">
        <f aca="false">IF(OR(S3693="sì",S3693="forfettario 190"),SUM(T3693+W3693),SUM(T3693+V3693+W3693))</f>
        <v>0</v>
      </c>
      <c r="Y3693" s="205"/>
      <c r="Z3693" s="205"/>
      <c r="AA3693" s="206"/>
      <c r="AB3693" s="189" t="n">
        <f aca="false">IF(AA3693="SI",X3693,0)</f>
        <v>0</v>
      </c>
      <c r="AC3693" s="207"/>
      <c r="AD3693" s="207"/>
      <c r="AE3693" s="207"/>
      <c r="AF3693" s="207"/>
      <c r="AG3693" s="207"/>
      <c r="AH3693" s="208"/>
    </row>
    <row r="3694" customFormat="false" ht="13.5" hidden="false" customHeight="true" outlineLevel="0" collapsed="false">
      <c r="A3694" s="22" t="n">
        <v>3693</v>
      </c>
      <c r="B3694" s="180"/>
      <c r="C3694" s="22"/>
      <c r="D3694" s="22"/>
      <c r="E3694" s="22"/>
      <c r="F3694" s="22"/>
      <c r="G3694" s="22"/>
      <c r="H3694" s="183"/>
      <c r="I3694" s="183"/>
      <c r="J3694" s="22"/>
      <c r="K3694" s="191" t="e">
        <f aca="false">VLOOKUP('Altri Costi'!J3694,Legenda!$D$1:$F$258,2)</f>
        <v>#N/A</v>
      </c>
      <c r="L3694" s="22"/>
      <c r="M3694" s="22"/>
      <c r="N3694" s="203"/>
      <c r="O3694" s="183"/>
      <c r="P3694" s="22"/>
      <c r="Q3694" s="203"/>
      <c r="R3694" s="183"/>
      <c r="S3694" s="184" t="n">
        <f aca="false">'Piano Finanziario Annuale'!$F$6</f>
        <v>0</v>
      </c>
      <c r="T3694" s="185" t="n">
        <v>0</v>
      </c>
      <c r="U3694" s="186"/>
      <c r="V3694" s="187" t="n">
        <f aca="false">(T3694*U3694)</f>
        <v>0</v>
      </c>
      <c r="W3694" s="185" t="n">
        <v>0</v>
      </c>
      <c r="X3694" s="185" t="n">
        <f aca="false">IF(OR(S3694="sì",S3694="forfettario 190"),SUM(T3694+W3694),SUM(T3694+V3694+W3694))</f>
        <v>0</v>
      </c>
      <c r="Y3694" s="205"/>
      <c r="Z3694" s="205"/>
      <c r="AA3694" s="206"/>
      <c r="AB3694" s="189" t="n">
        <f aca="false">IF(AA3694="SI",X3694,0)</f>
        <v>0</v>
      </c>
      <c r="AC3694" s="207"/>
      <c r="AD3694" s="207"/>
      <c r="AE3694" s="207"/>
      <c r="AF3694" s="207"/>
      <c r="AG3694" s="207"/>
      <c r="AH3694" s="208"/>
    </row>
    <row r="3695" customFormat="false" ht="13.5" hidden="false" customHeight="true" outlineLevel="0" collapsed="false">
      <c r="A3695" s="22" t="n">
        <v>3694</v>
      </c>
      <c r="B3695" s="180"/>
      <c r="C3695" s="22"/>
      <c r="D3695" s="22"/>
      <c r="E3695" s="22"/>
      <c r="F3695" s="22"/>
      <c r="G3695" s="22"/>
      <c r="H3695" s="183"/>
      <c r="I3695" s="183"/>
      <c r="J3695" s="22"/>
      <c r="K3695" s="191" t="e">
        <f aca="false">VLOOKUP('Altri Costi'!J3695,Legenda!$D$1:$F$258,2)</f>
        <v>#N/A</v>
      </c>
      <c r="L3695" s="22"/>
      <c r="M3695" s="22"/>
      <c r="N3695" s="203"/>
      <c r="O3695" s="183"/>
      <c r="P3695" s="22"/>
      <c r="Q3695" s="203"/>
      <c r="R3695" s="183"/>
      <c r="S3695" s="184" t="n">
        <f aca="false">'Piano Finanziario Annuale'!$F$6</f>
        <v>0</v>
      </c>
      <c r="T3695" s="185" t="n">
        <v>0</v>
      </c>
      <c r="U3695" s="186"/>
      <c r="V3695" s="187" t="n">
        <f aca="false">(T3695*U3695)</f>
        <v>0</v>
      </c>
      <c r="W3695" s="185" t="n">
        <v>0</v>
      </c>
      <c r="X3695" s="185" t="n">
        <f aca="false">IF(OR(S3695="sì",S3695="forfettario 190"),SUM(T3695+W3695),SUM(T3695+V3695+W3695))</f>
        <v>0</v>
      </c>
      <c r="Y3695" s="205"/>
      <c r="Z3695" s="205"/>
      <c r="AA3695" s="206"/>
      <c r="AB3695" s="189" t="n">
        <f aca="false">IF(AA3695="SI",X3695,0)</f>
        <v>0</v>
      </c>
      <c r="AC3695" s="207"/>
      <c r="AD3695" s="207"/>
      <c r="AE3695" s="207"/>
      <c r="AF3695" s="207"/>
      <c r="AG3695" s="207"/>
      <c r="AH3695" s="208"/>
    </row>
    <row r="3696" customFormat="false" ht="13.5" hidden="false" customHeight="true" outlineLevel="0" collapsed="false">
      <c r="A3696" s="22" t="n">
        <v>3695</v>
      </c>
      <c r="B3696" s="180"/>
      <c r="C3696" s="22"/>
      <c r="D3696" s="22"/>
      <c r="E3696" s="22"/>
      <c r="F3696" s="22"/>
      <c r="G3696" s="22"/>
      <c r="H3696" s="183"/>
      <c r="I3696" s="183"/>
      <c r="J3696" s="22"/>
      <c r="K3696" s="191" t="e">
        <f aca="false">VLOOKUP('Altri Costi'!J3696,Legenda!$D$1:$F$258,2)</f>
        <v>#N/A</v>
      </c>
      <c r="L3696" s="22"/>
      <c r="M3696" s="22"/>
      <c r="N3696" s="203"/>
      <c r="O3696" s="183"/>
      <c r="P3696" s="22"/>
      <c r="Q3696" s="203"/>
      <c r="R3696" s="183"/>
      <c r="S3696" s="184" t="n">
        <f aca="false">'Piano Finanziario Annuale'!$F$6</f>
        <v>0</v>
      </c>
      <c r="T3696" s="185" t="n">
        <v>0</v>
      </c>
      <c r="U3696" s="186"/>
      <c r="V3696" s="187" t="n">
        <f aca="false">(T3696*U3696)</f>
        <v>0</v>
      </c>
      <c r="W3696" s="185" t="n">
        <v>0</v>
      </c>
      <c r="X3696" s="185" t="n">
        <f aca="false">IF(OR(S3696="sì",S3696="forfettario 190"),SUM(T3696+W3696),SUM(T3696+V3696+W3696))</f>
        <v>0</v>
      </c>
      <c r="Y3696" s="205"/>
      <c r="Z3696" s="205"/>
      <c r="AA3696" s="206"/>
      <c r="AB3696" s="189" t="n">
        <f aca="false">IF(AA3696="SI",X3696,0)</f>
        <v>0</v>
      </c>
      <c r="AC3696" s="207"/>
      <c r="AD3696" s="207"/>
      <c r="AE3696" s="207"/>
      <c r="AF3696" s="207"/>
      <c r="AG3696" s="207"/>
      <c r="AH3696" s="208"/>
    </row>
    <row r="3697" customFormat="false" ht="13.5" hidden="false" customHeight="true" outlineLevel="0" collapsed="false">
      <c r="A3697" s="22" t="n">
        <v>3696</v>
      </c>
      <c r="B3697" s="180"/>
      <c r="C3697" s="22"/>
      <c r="D3697" s="22"/>
      <c r="E3697" s="22"/>
      <c r="F3697" s="22"/>
      <c r="G3697" s="22"/>
      <c r="H3697" s="183"/>
      <c r="I3697" s="183"/>
      <c r="J3697" s="22"/>
      <c r="K3697" s="191" t="e">
        <f aca="false">VLOOKUP('Altri Costi'!J3697,Legenda!$D$1:$F$258,2)</f>
        <v>#N/A</v>
      </c>
      <c r="L3697" s="22"/>
      <c r="M3697" s="22"/>
      <c r="N3697" s="203"/>
      <c r="O3697" s="183"/>
      <c r="P3697" s="22"/>
      <c r="Q3697" s="203"/>
      <c r="R3697" s="183"/>
      <c r="S3697" s="184" t="n">
        <f aca="false">'Piano Finanziario Annuale'!$F$6</f>
        <v>0</v>
      </c>
      <c r="T3697" s="185" t="n">
        <v>0</v>
      </c>
      <c r="U3697" s="186"/>
      <c r="V3697" s="187" t="n">
        <f aca="false">(T3697*U3697)</f>
        <v>0</v>
      </c>
      <c r="W3697" s="185" t="n">
        <v>0</v>
      </c>
      <c r="X3697" s="185" t="n">
        <f aca="false">IF(OR(S3697="sì",S3697="forfettario 190"),SUM(T3697+W3697),SUM(T3697+V3697+W3697))</f>
        <v>0</v>
      </c>
      <c r="Y3697" s="205"/>
      <c r="Z3697" s="205"/>
      <c r="AA3697" s="206"/>
      <c r="AB3697" s="189" t="n">
        <f aca="false">IF(AA3697="SI",X3697,0)</f>
        <v>0</v>
      </c>
      <c r="AC3697" s="207"/>
      <c r="AD3697" s="207"/>
      <c r="AE3697" s="207"/>
      <c r="AF3697" s="207"/>
      <c r="AG3697" s="207"/>
      <c r="AH3697" s="208"/>
    </row>
    <row r="3698" customFormat="false" ht="13.5" hidden="false" customHeight="true" outlineLevel="0" collapsed="false">
      <c r="A3698" s="22" t="n">
        <v>3697</v>
      </c>
      <c r="B3698" s="180"/>
      <c r="C3698" s="22"/>
      <c r="D3698" s="22"/>
      <c r="E3698" s="22"/>
      <c r="F3698" s="22"/>
      <c r="G3698" s="22"/>
      <c r="H3698" s="183"/>
      <c r="I3698" s="183"/>
      <c r="J3698" s="22"/>
      <c r="K3698" s="191" t="e">
        <f aca="false">VLOOKUP('Altri Costi'!J3698,Legenda!$D$1:$F$258,2)</f>
        <v>#N/A</v>
      </c>
      <c r="L3698" s="22"/>
      <c r="M3698" s="22"/>
      <c r="N3698" s="203"/>
      <c r="O3698" s="183"/>
      <c r="P3698" s="22"/>
      <c r="Q3698" s="203"/>
      <c r="R3698" s="183"/>
      <c r="S3698" s="184" t="n">
        <f aca="false">'Piano Finanziario Annuale'!$F$6</f>
        <v>0</v>
      </c>
      <c r="T3698" s="185" t="n">
        <v>0</v>
      </c>
      <c r="U3698" s="186"/>
      <c r="V3698" s="187" t="n">
        <f aca="false">(T3698*U3698)</f>
        <v>0</v>
      </c>
      <c r="W3698" s="185" t="n">
        <v>0</v>
      </c>
      <c r="X3698" s="185" t="n">
        <f aca="false">IF(OR(S3698="sì",S3698="forfettario 190"),SUM(T3698+W3698),SUM(T3698+V3698+W3698))</f>
        <v>0</v>
      </c>
      <c r="Y3698" s="205"/>
      <c r="Z3698" s="205"/>
      <c r="AA3698" s="206"/>
      <c r="AB3698" s="189" t="n">
        <f aca="false">IF(AA3698="SI",X3698,0)</f>
        <v>0</v>
      </c>
      <c r="AC3698" s="207"/>
      <c r="AD3698" s="207"/>
      <c r="AE3698" s="207"/>
      <c r="AF3698" s="207"/>
      <c r="AG3698" s="207"/>
      <c r="AH3698" s="208"/>
    </row>
    <row r="3699" customFormat="false" ht="13.5" hidden="false" customHeight="true" outlineLevel="0" collapsed="false">
      <c r="A3699" s="22" t="n">
        <v>3698</v>
      </c>
      <c r="B3699" s="180"/>
      <c r="C3699" s="22"/>
      <c r="D3699" s="22"/>
      <c r="E3699" s="22"/>
      <c r="F3699" s="22"/>
      <c r="G3699" s="22"/>
      <c r="H3699" s="183"/>
      <c r="I3699" s="183"/>
      <c r="J3699" s="22"/>
      <c r="K3699" s="191" t="e">
        <f aca="false">VLOOKUP('Altri Costi'!J3699,Legenda!$D$1:$F$258,2)</f>
        <v>#N/A</v>
      </c>
      <c r="L3699" s="22"/>
      <c r="M3699" s="22"/>
      <c r="N3699" s="203"/>
      <c r="O3699" s="183"/>
      <c r="P3699" s="22"/>
      <c r="Q3699" s="203"/>
      <c r="R3699" s="183"/>
      <c r="S3699" s="184" t="n">
        <f aca="false">'Piano Finanziario Annuale'!$F$6</f>
        <v>0</v>
      </c>
      <c r="T3699" s="185" t="n">
        <v>0</v>
      </c>
      <c r="U3699" s="186"/>
      <c r="V3699" s="187" t="n">
        <f aca="false">(T3699*U3699)</f>
        <v>0</v>
      </c>
      <c r="W3699" s="185" t="n">
        <v>0</v>
      </c>
      <c r="X3699" s="185" t="n">
        <f aca="false">IF(OR(S3699="sì",S3699="forfettario 190"),SUM(T3699+W3699),SUM(T3699+V3699+W3699))</f>
        <v>0</v>
      </c>
      <c r="Y3699" s="205"/>
      <c r="Z3699" s="205"/>
      <c r="AA3699" s="206"/>
      <c r="AB3699" s="189" t="n">
        <f aca="false">IF(AA3699="SI",X3699,0)</f>
        <v>0</v>
      </c>
      <c r="AC3699" s="207"/>
      <c r="AD3699" s="207"/>
      <c r="AE3699" s="207"/>
      <c r="AF3699" s="207"/>
      <c r="AG3699" s="207"/>
      <c r="AH3699" s="208"/>
    </row>
    <row r="3700" customFormat="false" ht="13.5" hidden="false" customHeight="true" outlineLevel="0" collapsed="false">
      <c r="A3700" s="22" t="n">
        <v>3699</v>
      </c>
      <c r="B3700" s="180"/>
      <c r="C3700" s="22"/>
      <c r="D3700" s="22"/>
      <c r="E3700" s="22"/>
      <c r="F3700" s="22"/>
      <c r="G3700" s="22"/>
      <c r="H3700" s="183"/>
      <c r="I3700" s="183"/>
      <c r="J3700" s="22"/>
      <c r="K3700" s="191" t="e">
        <f aca="false">VLOOKUP('Altri Costi'!J3700,Legenda!$D$1:$F$258,2)</f>
        <v>#N/A</v>
      </c>
      <c r="L3700" s="22"/>
      <c r="M3700" s="22"/>
      <c r="N3700" s="203"/>
      <c r="O3700" s="183"/>
      <c r="P3700" s="22"/>
      <c r="Q3700" s="203"/>
      <c r="R3700" s="183"/>
      <c r="S3700" s="184" t="n">
        <f aca="false">'Piano Finanziario Annuale'!$F$6</f>
        <v>0</v>
      </c>
      <c r="T3700" s="185" t="n">
        <v>0</v>
      </c>
      <c r="U3700" s="186"/>
      <c r="V3700" s="187" t="n">
        <f aca="false">(T3700*U3700)</f>
        <v>0</v>
      </c>
      <c r="W3700" s="185" t="n">
        <v>0</v>
      </c>
      <c r="X3700" s="185" t="n">
        <f aca="false">IF(OR(S3700="sì",S3700="forfettario 190"),SUM(T3700+W3700),SUM(T3700+V3700+W3700))</f>
        <v>0</v>
      </c>
      <c r="Y3700" s="205"/>
      <c r="Z3700" s="205"/>
      <c r="AA3700" s="206"/>
      <c r="AB3700" s="189" t="n">
        <f aca="false">IF(AA3700="SI",X3700,0)</f>
        <v>0</v>
      </c>
      <c r="AC3700" s="207"/>
      <c r="AD3700" s="207"/>
      <c r="AE3700" s="207"/>
      <c r="AF3700" s="207"/>
      <c r="AG3700" s="207"/>
      <c r="AH3700" s="208"/>
    </row>
    <row r="3701" customFormat="false" ht="13.5" hidden="false" customHeight="true" outlineLevel="0" collapsed="false">
      <c r="A3701" s="22" t="n">
        <v>3700</v>
      </c>
      <c r="B3701" s="180"/>
      <c r="C3701" s="22"/>
      <c r="D3701" s="22"/>
      <c r="E3701" s="22"/>
      <c r="F3701" s="22"/>
      <c r="G3701" s="22"/>
      <c r="H3701" s="183"/>
      <c r="I3701" s="183"/>
      <c r="J3701" s="22"/>
      <c r="K3701" s="191" t="e">
        <f aca="false">VLOOKUP('Altri Costi'!J3701,Legenda!$D$1:$F$258,2)</f>
        <v>#N/A</v>
      </c>
      <c r="L3701" s="22"/>
      <c r="M3701" s="22"/>
      <c r="N3701" s="203"/>
      <c r="O3701" s="183"/>
      <c r="P3701" s="22"/>
      <c r="Q3701" s="203"/>
      <c r="R3701" s="183"/>
      <c r="S3701" s="184" t="n">
        <f aca="false">'Piano Finanziario Annuale'!$F$6</f>
        <v>0</v>
      </c>
      <c r="T3701" s="185" t="n">
        <v>0</v>
      </c>
      <c r="U3701" s="186"/>
      <c r="V3701" s="187" t="n">
        <f aca="false">(T3701*U3701)</f>
        <v>0</v>
      </c>
      <c r="W3701" s="185" t="n">
        <v>0</v>
      </c>
      <c r="X3701" s="185" t="n">
        <f aca="false">IF(OR(S3701="sì",S3701="forfettario 190"),SUM(T3701+W3701),SUM(T3701+V3701+W3701))</f>
        <v>0</v>
      </c>
      <c r="Y3701" s="205"/>
      <c r="Z3701" s="205"/>
      <c r="AA3701" s="206"/>
      <c r="AB3701" s="189" t="n">
        <f aca="false">IF(AA3701="SI",X3701,0)</f>
        <v>0</v>
      </c>
      <c r="AC3701" s="207"/>
      <c r="AD3701" s="207"/>
      <c r="AE3701" s="207"/>
      <c r="AF3701" s="207"/>
      <c r="AG3701" s="207"/>
      <c r="AH3701" s="208"/>
    </row>
    <row r="3702" customFormat="false" ht="13.5" hidden="false" customHeight="true" outlineLevel="0" collapsed="false">
      <c r="A3702" s="22" t="n">
        <v>3701</v>
      </c>
      <c r="B3702" s="180"/>
      <c r="C3702" s="22"/>
      <c r="D3702" s="22"/>
      <c r="E3702" s="22"/>
      <c r="F3702" s="22"/>
      <c r="G3702" s="22"/>
      <c r="H3702" s="183"/>
      <c r="I3702" s="183"/>
      <c r="J3702" s="22"/>
      <c r="K3702" s="191" t="e">
        <f aca="false">VLOOKUP('Altri Costi'!J3702,Legenda!$D$1:$F$258,2)</f>
        <v>#N/A</v>
      </c>
      <c r="L3702" s="22"/>
      <c r="M3702" s="22"/>
      <c r="N3702" s="203"/>
      <c r="O3702" s="183"/>
      <c r="P3702" s="22"/>
      <c r="Q3702" s="203"/>
      <c r="R3702" s="183"/>
      <c r="S3702" s="184" t="n">
        <f aca="false">'Piano Finanziario Annuale'!$F$6</f>
        <v>0</v>
      </c>
      <c r="T3702" s="185" t="n">
        <v>0</v>
      </c>
      <c r="U3702" s="186"/>
      <c r="V3702" s="187" t="n">
        <f aca="false">(T3702*U3702)</f>
        <v>0</v>
      </c>
      <c r="W3702" s="185" t="n">
        <v>0</v>
      </c>
      <c r="X3702" s="185" t="n">
        <f aca="false">IF(OR(S3702="sì",S3702="forfettario 190"),SUM(T3702+W3702),SUM(T3702+V3702+W3702))</f>
        <v>0</v>
      </c>
      <c r="Y3702" s="205"/>
      <c r="Z3702" s="205"/>
      <c r="AA3702" s="206"/>
      <c r="AB3702" s="189" t="n">
        <f aca="false">IF(AA3702="SI",X3702,0)</f>
        <v>0</v>
      </c>
      <c r="AC3702" s="207"/>
      <c r="AD3702" s="207"/>
      <c r="AE3702" s="207"/>
      <c r="AF3702" s="207"/>
      <c r="AG3702" s="207"/>
      <c r="AH3702" s="208"/>
    </row>
    <row r="3703" customFormat="false" ht="13.5" hidden="false" customHeight="true" outlineLevel="0" collapsed="false">
      <c r="A3703" s="22" t="n">
        <v>3702</v>
      </c>
      <c r="B3703" s="180"/>
      <c r="C3703" s="22"/>
      <c r="D3703" s="22"/>
      <c r="E3703" s="22"/>
      <c r="F3703" s="22"/>
      <c r="G3703" s="22"/>
      <c r="H3703" s="183"/>
      <c r="I3703" s="183"/>
      <c r="J3703" s="22"/>
      <c r="K3703" s="191" t="e">
        <f aca="false">VLOOKUP('Altri Costi'!J3703,Legenda!$D$1:$F$258,2)</f>
        <v>#N/A</v>
      </c>
      <c r="L3703" s="22"/>
      <c r="M3703" s="22"/>
      <c r="N3703" s="203"/>
      <c r="O3703" s="183"/>
      <c r="P3703" s="22"/>
      <c r="Q3703" s="203"/>
      <c r="R3703" s="183"/>
      <c r="S3703" s="184" t="n">
        <f aca="false">'Piano Finanziario Annuale'!$F$6</f>
        <v>0</v>
      </c>
      <c r="T3703" s="185" t="n">
        <v>0</v>
      </c>
      <c r="U3703" s="186"/>
      <c r="V3703" s="187" t="n">
        <f aca="false">(T3703*U3703)</f>
        <v>0</v>
      </c>
      <c r="W3703" s="185" t="n">
        <v>0</v>
      </c>
      <c r="X3703" s="185" t="n">
        <f aca="false">IF(OR(S3703="sì",S3703="forfettario 190"),SUM(T3703+W3703),SUM(T3703+V3703+W3703))</f>
        <v>0</v>
      </c>
      <c r="Y3703" s="205"/>
      <c r="Z3703" s="205"/>
      <c r="AA3703" s="206"/>
      <c r="AB3703" s="189" t="n">
        <f aca="false">IF(AA3703="SI",X3703,0)</f>
        <v>0</v>
      </c>
      <c r="AC3703" s="207"/>
      <c r="AD3703" s="207"/>
      <c r="AE3703" s="207"/>
      <c r="AF3703" s="207"/>
      <c r="AG3703" s="207"/>
      <c r="AH3703" s="208"/>
    </row>
    <row r="3704" customFormat="false" ht="13.5" hidden="false" customHeight="true" outlineLevel="0" collapsed="false">
      <c r="A3704" s="22" t="n">
        <v>3703</v>
      </c>
      <c r="B3704" s="180"/>
      <c r="C3704" s="22"/>
      <c r="D3704" s="22"/>
      <c r="E3704" s="22"/>
      <c r="F3704" s="22"/>
      <c r="G3704" s="22"/>
      <c r="H3704" s="183"/>
      <c r="I3704" s="183"/>
      <c r="J3704" s="22"/>
      <c r="K3704" s="191" t="e">
        <f aca="false">VLOOKUP('Altri Costi'!J3704,Legenda!$D$1:$F$258,2)</f>
        <v>#N/A</v>
      </c>
      <c r="L3704" s="22"/>
      <c r="M3704" s="22"/>
      <c r="N3704" s="203"/>
      <c r="O3704" s="183"/>
      <c r="P3704" s="22"/>
      <c r="Q3704" s="203"/>
      <c r="R3704" s="183"/>
      <c r="S3704" s="184" t="n">
        <f aca="false">'Piano Finanziario Annuale'!$F$6</f>
        <v>0</v>
      </c>
      <c r="T3704" s="185" t="n">
        <v>0</v>
      </c>
      <c r="U3704" s="186"/>
      <c r="V3704" s="187" t="n">
        <f aca="false">(T3704*U3704)</f>
        <v>0</v>
      </c>
      <c r="W3704" s="185" t="n">
        <v>0</v>
      </c>
      <c r="X3704" s="185" t="n">
        <f aca="false">IF(OR(S3704="sì",S3704="forfettario 190"),SUM(T3704+W3704),SUM(T3704+V3704+W3704))</f>
        <v>0</v>
      </c>
      <c r="Y3704" s="205"/>
      <c r="Z3704" s="205"/>
      <c r="AA3704" s="206"/>
      <c r="AB3704" s="189" t="n">
        <f aca="false">IF(AA3704="SI",X3704,0)</f>
        <v>0</v>
      </c>
      <c r="AC3704" s="207"/>
      <c r="AD3704" s="207"/>
      <c r="AE3704" s="207"/>
      <c r="AF3704" s="207"/>
      <c r="AG3704" s="207"/>
      <c r="AH3704" s="208"/>
    </row>
    <row r="3705" customFormat="false" ht="13.5" hidden="false" customHeight="true" outlineLevel="0" collapsed="false">
      <c r="A3705" s="22" t="n">
        <v>3704</v>
      </c>
      <c r="B3705" s="180"/>
      <c r="C3705" s="22"/>
      <c r="D3705" s="22"/>
      <c r="E3705" s="22"/>
      <c r="F3705" s="22"/>
      <c r="G3705" s="22"/>
      <c r="H3705" s="183"/>
      <c r="I3705" s="183"/>
      <c r="J3705" s="22"/>
      <c r="K3705" s="191" t="e">
        <f aca="false">VLOOKUP('Altri Costi'!J3705,Legenda!$D$1:$F$258,2)</f>
        <v>#N/A</v>
      </c>
      <c r="L3705" s="22"/>
      <c r="M3705" s="22"/>
      <c r="N3705" s="203"/>
      <c r="O3705" s="183"/>
      <c r="P3705" s="22"/>
      <c r="Q3705" s="203"/>
      <c r="R3705" s="183"/>
      <c r="S3705" s="184" t="n">
        <f aca="false">'Piano Finanziario Annuale'!$F$6</f>
        <v>0</v>
      </c>
      <c r="T3705" s="185" t="n">
        <v>0</v>
      </c>
      <c r="U3705" s="186"/>
      <c r="V3705" s="187" t="n">
        <f aca="false">(T3705*U3705)</f>
        <v>0</v>
      </c>
      <c r="W3705" s="185" t="n">
        <v>0</v>
      </c>
      <c r="X3705" s="185" t="n">
        <f aca="false">IF(OR(S3705="sì",S3705="forfettario 190"),SUM(T3705+W3705),SUM(T3705+V3705+W3705))</f>
        <v>0</v>
      </c>
      <c r="Y3705" s="205"/>
      <c r="Z3705" s="205"/>
      <c r="AA3705" s="206"/>
      <c r="AB3705" s="189" t="n">
        <f aca="false">IF(AA3705="SI",X3705,0)</f>
        <v>0</v>
      </c>
      <c r="AC3705" s="207"/>
      <c r="AD3705" s="207"/>
      <c r="AE3705" s="207"/>
      <c r="AF3705" s="207"/>
      <c r="AG3705" s="207"/>
      <c r="AH3705" s="208"/>
    </row>
    <row r="3706" customFormat="false" ht="13.5" hidden="false" customHeight="true" outlineLevel="0" collapsed="false">
      <c r="A3706" s="22" t="n">
        <v>3705</v>
      </c>
      <c r="B3706" s="180"/>
      <c r="C3706" s="22"/>
      <c r="D3706" s="22"/>
      <c r="E3706" s="22"/>
      <c r="F3706" s="22"/>
      <c r="G3706" s="22"/>
      <c r="H3706" s="183"/>
      <c r="I3706" s="183"/>
      <c r="J3706" s="22"/>
      <c r="K3706" s="191" t="e">
        <f aca="false">VLOOKUP('Altri Costi'!J3706,Legenda!$D$1:$F$258,2)</f>
        <v>#N/A</v>
      </c>
      <c r="L3706" s="22"/>
      <c r="M3706" s="22"/>
      <c r="N3706" s="203"/>
      <c r="O3706" s="183"/>
      <c r="P3706" s="22"/>
      <c r="Q3706" s="203"/>
      <c r="R3706" s="183"/>
      <c r="S3706" s="184" t="n">
        <f aca="false">'Piano Finanziario Annuale'!$F$6</f>
        <v>0</v>
      </c>
      <c r="T3706" s="185" t="n">
        <v>0</v>
      </c>
      <c r="U3706" s="186"/>
      <c r="V3706" s="187" t="n">
        <f aca="false">(T3706*U3706)</f>
        <v>0</v>
      </c>
      <c r="W3706" s="185" t="n">
        <v>0</v>
      </c>
      <c r="X3706" s="185" t="n">
        <f aca="false">IF(OR(S3706="sì",S3706="forfettario 190"),SUM(T3706+W3706),SUM(T3706+V3706+W3706))</f>
        <v>0</v>
      </c>
      <c r="Y3706" s="205"/>
      <c r="Z3706" s="205"/>
      <c r="AA3706" s="206"/>
      <c r="AB3706" s="189" t="n">
        <f aca="false">IF(AA3706="SI",X3706,0)</f>
        <v>0</v>
      </c>
      <c r="AC3706" s="207"/>
      <c r="AD3706" s="207"/>
      <c r="AE3706" s="207"/>
      <c r="AF3706" s="207"/>
      <c r="AG3706" s="207"/>
      <c r="AH3706" s="208"/>
    </row>
    <row r="3707" customFormat="false" ht="13.5" hidden="false" customHeight="true" outlineLevel="0" collapsed="false">
      <c r="A3707" s="22" t="n">
        <v>3706</v>
      </c>
      <c r="B3707" s="180"/>
      <c r="C3707" s="22"/>
      <c r="D3707" s="22"/>
      <c r="E3707" s="22"/>
      <c r="F3707" s="22"/>
      <c r="G3707" s="22"/>
      <c r="H3707" s="183"/>
      <c r="I3707" s="183"/>
      <c r="J3707" s="22"/>
      <c r="K3707" s="191" t="e">
        <f aca="false">VLOOKUP('Altri Costi'!J3707,Legenda!$D$1:$F$258,2)</f>
        <v>#N/A</v>
      </c>
      <c r="L3707" s="22"/>
      <c r="M3707" s="22"/>
      <c r="N3707" s="203"/>
      <c r="O3707" s="183"/>
      <c r="P3707" s="22"/>
      <c r="Q3707" s="203"/>
      <c r="R3707" s="183"/>
      <c r="S3707" s="184" t="n">
        <f aca="false">'Piano Finanziario Annuale'!$F$6</f>
        <v>0</v>
      </c>
      <c r="T3707" s="185" t="n">
        <v>0</v>
      </c>
      <c r="U3707" s="186"/>
      <c r="V3707" s="187" t="n">
        <f aca="false">(T3707*U3707)</f>
        <v>0</v>
      </c>
      <c r="W3707" s="185" t="n">
        <v>0</v>
      </c>
      <c r="X3707" s="185" t="n">
        <f aca="false">IF(OR(S3707="sì",S3707="forfettario 190"),SUM(T3707+W3707),SUM(T3707+V3707+W3707))</f>
        <v>0</v>
      </c>
      <c r="Y3707" s="205"/>
      <c r="Z3707" s="205"/>
      <c r="AA3707" s="206"/>
      <c r="AB3707" s="189" t="n">
        <f aca="false">IF(AA3707="SI",X3707,0)</f>
        <v>0</v>
      </c>
      <c r="AC3707" s="207"/>
      <c r="AD3707" s="207"/>
      <c r="AE3707" s="207"/>
      <c r="AF3707" s="207"/>
      <c r="AG3707" s="207"/>
      <c r="AH3707" s="208"/>
    </row>
    <row r="3708" customFormat="false" ht="13.5" hidden="false" customHeight="true" outlineLevel="0" collapsed="false">
      <c r="A3708" s="22" t="n">
        <v>3707</v>
      </c>
      <c r="B3708" s="180"/>
      <c r="C3708" s="22"/>
      <c r="D3708" s="22"/>
      <c r="E3708" s="22"/>
      <c r="F3708" s="22"/>
      <c r="G3708" s="22"/>
      <c r="H3708" s="183"/>
      <c r="I3708" s="183"/>
      <c r="J3708" s="22"/>
      <c r="K3708" s="191" t="e">
        <f aca="false">VLOOKUP('Altri Costi'!J3708,Legenda!$D$1:$F$258,2)</f>
        <v>#N/A</v>
      </c>
      <c r="L3708" s="22"/>
      <c r="M3708" s="22"/>
      <c r="N3708" s="203"/>
      <c r="O3708" s="183"/>
      <c r="P3708" s="22"/>
      <c r="Q3708" s="203"/>
      <c r="R3708" s="183"/>
      <c r="S3708" s="184" t="n">
        <f aca="false">'Piano Finanziario Annuale'!$F$6</f>
        <v>0</v>
      </c>
      <c r="T3708" s="185" t="n">
        <v>0</v>
      </c>
      <c r="U3708" s="186"/>
      <c r="V3708" s="187" t="n">
        <f aca="false">(T3708*U3708)</f>
        <v>0</v>
      </c>
      <c r="W3708" s="185" t="n">
        <v>0</v>
      </c>
      <c r="X3708" s="185" t="n">
        <f aca="false">IF(OR(S3708="sì",S3708="forfettario 190"),SUM(T3708+W3708),SUM(T3708+V3708+W3708))</f>
        <v>0</v>
      </c>
      <c r="Y3708" s="205"/>
      <c r="Z3708" s="205"/>
      <c r="AA3708" s="206"/>
      <c r="AB3708" s="189" t="n">
        <f aca="false">IF(AA3708="SI",X3708,0)</f>
        <v>0</v>
      </c>
      <c r="AC3708" s="207"/>
      <c r="AD3708" s="207"/>
      <c r="AE3708" s="207"/>
      <c r="AF3708" s="207"/>
      <c r="AG3708" s="207"/>
      <c r="AH3708" s="208"/>
    </row>
    <row r="3709" customFormat="false" ht="13.5" hidden="false" customHeight="true" outlineLevel="0" collapsed="false">
      <c r="A3709" s="22" t="n">
        <v>3708</v>
      </c>
      <c r="B3709" s="180"/>
      <c r="C3709" s="22"/>
      <c r="D3709" s="22"/>
      <c r="E3709" s="22"/>
      <c r="F3709" s="22"/>
      <c r="G3709" s="22"/>
      <c r="H3709" s="183"/>
      <c r="I3709" s="183"/>
      <c r="J3709" s="22"/>
      <c r="K3709" s="191" t="e">
        <f aca="false">VLOOKUP('Altri Costi'!J3709,Legenda!$D$1:$F$258,2)</f>
        <v>#N/A</v>
      </c>
      <c r="L3709" s="22"/>
      <c r="M3709" s="22"/>
      <c r="N3709" s="203"/>
      <c r="O3709" s="183"/>
      <c r="P3709" s="22"/>
      <c r="Q3709" s="203"/>
      <c r="R3709" s="183"/>
      <c r="S3709" s="184" t="n">
        <f aca="false">'Piano Finanziario Annuale'!$F$6</f>
        <v>0</v>
      </c>
      <c r="T3709" s="185" t="n">
        <v>0</v>
      </c>
      <c r="U3709" s="186"/>
      <c r="V3709" s="187" t="n">
        <f aca="false">(T3709*U3709)</f>
        <v>0</v>
      </c>
      <c r="W3709" s="185" t="n">
        <v>0</v>
      </c>
      <c r="X3709" s="185" t="n">
        <f aca="false">IF(OR(S3709="sì",S3709="forfettario 190"),SUM(T3709+W3709),SUM(T3709+V3709+W3709))</f>
        <v>0</v>
      </c>
      <c r="Y3709" s="205"/>
      <c r="Z3709" s="205"/>
      <c r="AA3709" s="206"/>
      <c r="AB3709" s="189" t="n">
        <f aca="false">IF(AA3709="SI",X3709,0)</f>
        <v>0</v>
      </c>
      <c r="AC3709" s="207"/>
      <c r="AD3709" s="207"/>
      <c r="AE3709" s="207"/>
      <c r="AF3709" s="207"/>
      <c r="AG3709" s="207"/>
      <c r="AH3709" s="208"/>
    </row>
    <row r="3710" customFormat="false" ht="13.5" hidden="false" customHeight="true" outlineLevel="0" collapsed="false">
      <c r="A3710" s="22" t="n">
        <v>3709</v>
      </c>
      <c r="B3710" s="180"/>
      <c r="C3710" s="22"/>
      <c r="D3710" s="22"/>
      <c r="E3710" s="22"/>
      <c r="F3710" s="22"/>
      <c r="G3710" s="22"/>
      <c r="H3710" s="183"/>
      <c r="I3710" s="183"/>
      <c r="J3710" s="22"/>
      <c r="K3710" s="191" t="e">
        <f aca="false">VLOOKUP('Altri Costi'!J3710,Legenda!$D$1:$F$258,2)</f>
        <v>#N/A</v>
      </c>
      <c r="L3710" s="22"/>
      <c r="M3710" s="22"/>
      <c r="N3710" s="203"/>
      <c r="O3710" s="183"/>
      <c r="P3710" s="22"/>
      <c r="Q3710" s="203"/>
      <c r="R3710" s="183"/>
      <c r="S3710" s="184" t="n">
        <f aca="false">'Piano Finanziario Annuale'!$F$6</f>
        <v>0</v>
      </c>
      <c r="T3710" s="185" t="n">
        <v>0</v>
      </c>
      <c r="U3710" s="186"/>
      <c r="V3710" s="187" t="n">
        <f aca="false">(T3710*U3710)</f>
        <v>0</v>
      </c>
      <c r="W3710" s="185" t="n">
        <v>0</v>
      </c>
      <c r="X3710" s="185" t="n">
        <f aca="false">IF(OR(S3710="sì",S3710="forfettario 190"),SUM(T3710+W3710),SUM(T3710+V3710+W3710))</f>
        <v>0</v>
      </c>
      <c r="Y3710" s="205"/>
      <c r="Z3710" s="205"/>
      <c r="AA3710" s="206"/>
      <c r="AB3710" s="189" t="n">
        <f aca="false">IF(AA3710="SI",X3710,0)</f>
        <v>0</v>
      </c>
      <c r="AC3710" s="207"/>
      <c r="AD3710" s="207"/>
      <c r="AE3710" s="207"/>
      <c r="AF3710" s="207"/>
      <c r="AG3710" s="207"/>
      <c r="AH3710" s="208"/>
    </row>
    <row r="3711" customFormat="false" ht="13.5" hidden="false" customHeight="true" outlineLevel="0" collapsed="false">
      <c r="A3711" s="22" t="n">
        <v>3710</v>
      </c>
      <c r="B3711" s="180"/>
      <c r="C3711" s="22"/>
      <c r="D3711" s="22"/>
      <c r="E3711" s="22"/>
      <c r="F3711" s="22"/>
      <c r="G3711" s="22"/>
      <c r="H3711" s="183"/>
      <c r="I3711" s="183"/>
      <c r="J3711" s="22"/>
      <c r="K3711" s="191" t="e">
        <f aca="false">VLOOKUP('Altri Costi'!J3711,Legenda!$D$1:$F$258,2)</f>
        <v>#N/A</v>
      </c>
      <c r="L3711" s="22"/>
      <c r="M3711" s="22"/>
      <c r="N3711" s="203"/>
      <c r="O3711" s="183"/>
      <c r="P3711" s="22"/>
      <c r="Q3711" s="203"/>
      <c r="R3711" s="183"/>
      <c r="S3711" s="184" t="n">
        <f aca="false">'Piano Finanziario Annuale'!$F$6</f>
        <v>0</v>
      </c>
      <c r="T3711" s="185" t="n">
        <v>0</v>
      </c>
      <c r="U3711" s="186"/>
      <c r="V3711" s="187" t="n">
        <f aca="false">(T3711*U3711)</f>
        <v>0</v>
      </c>
      <c r="W3711" s="185" t="n">
        <v>0</v>
      </c>
      <c r="X3711" s="185" t="n">
        <f aca="false">IF(OR(S3711="sì",S3711="forfettario 190"),SUM(T3711+W3711),SUM(T3711+V3711+W3711))</f>
        <v>0</v>
      </c>
      <c r="Y3711" s="205"/>
      <c r="Z3711" s="205"/>
      <c r="AA3711" s="206"/>
      <c r="AB3711" s="189" t="n">
        <f aca="false">IF(AA3711="SI",X3711,0)</f>
        <v>0</v>
      </c>
      <c r="AC3711" s="207"/>
      <c r="AD3711" s="207"/>
      <c r="AE3711" s="207"/>
      <c r="AF3711" s="207"/>
      <c r="AG3711" s="207"/>
      <c r="AH3711" s="208"/>
    </row>
    <row r="3712" customFormat="false" ht="13.5" hidden="false" customHeight="true" outlineLevel="0" collapsed="false">
      <c r="A3712" s="22" t="n">
        <v>3711</v>
      </c>
      <c r="B3712" s="180"/>
      <c r="C3712" s="22"/>
      <c r="D3712" s="22"/>
      <c r="E3712" s="22"/>
      <c r="F3712" s="22"/>
      <c r="G3712" s="22"/>
      <c r="H3712" s="183"/>
      <c r="I3712" s="183"/>
      <c r="J3712" s="22"/>
      <c r="K3712" s="191" t="e">
        <f aca="false">VLOOKUP('Altri Costi'!J3712,Legenda!$D$1:$F$258,2)</f>
        <v>#N/A</v>
      </c>
      <c r="L3712" s="22"/>
      <c r="M3712" s="22"/>
      <c r="N3712" s="203"/>
      <c r="O3712" s="183"/>
      <c r="P3712" s="22"/>
      <c r="Q3712" s="203"/>
      <c r="R3712" s="183"/>
      <c r="S3712" s="184" t="n">
        <f aca="false">'Piano Finanziario Annuale'!$F$6</f>
        <v>0</v>
      </c>
      <c r="T3712" s="185" t="n">
        <v>0</v>
      </c>
      <c r="U3712" s="186"/>
      <c r="V3712" s="187" t="n">
        <f aca="false">(T3712*U3712)</f>
        <v>0</v>
      </c>
      <c r="W3712" s="185" t="n">
        <v>0</v>
      </c>
      <c r="X3712" s="185" t="n">
        <f aca="false">IF(OR(S3712="sì",S3712="forfettario 190"),SUM(T3712+W3712),SUM(T3712+V3712+W3712))</f>
        <v>0</v>
      </c>
      <c r="Y3712" s="205"/>
      <c r="Z3712" s="205"/>
      <c r="AA3712" s="206"/>
      <c r="AB3712" s="189" t="n">
        <f aca="false">IF(AA3712="SI",X3712,0)</f>
        <v>0</v>
      </c>
      <c r="AC3712" s="207"/>
      <c r="AD3712" s="207"/>
      <c r="AE3712" s="207"/>
      <c r="AF3712" s="207"/>
      <c r="AG3712" s="207"/>
      <c r="AH3712" s="208"/>
    </row>
    <row r="3713" customFormat="false" ht="13.5" hidden="false" customHeight="true" outlineLevel="0" collapsed="false">
      <c r="A3713" s="22" t="n">
        <v>3712</v>
      </c>
      <c r="B3713" s="180"/>
      <c r="C3713" s="22"/>
      <c r="D3713" s="22"/>
      <c r="E3713" s="22"/>
      <c r="F3713" s="22"/>
      <c r="G3713" s="22"/>
      <c r="H3713" s="183"/>
      <c r="I3713" s="183"/>
      <c r="J3713" s="22"/>
      <c r="K3713" s="191" t="e">
        <f aca="false">VLOOKUP('Altri Costi'!J3713,Legenda!$D$1:$F$258,2)</f>
        <v>#N/A</v>
      </c>
      <c r="L3713" s="22"/>
      <c r="M3713" s="22"/>
      <c r="N3713" s="203"/>
      <c r="O3713" s="183"/>
      <c r="P3713" s="22"/>
      <c r="Q3713" s="203"/>
      <c r="R3713" s="183"/>
      <c r="S3713" s="184" t="n">
        <f aca="false">'Piano Finanziario Annuale'!$F$6</f>
        <v>0</v>
      </c>
      <c r="T3713" s="185" t="n">
        <v>0</v>
      </c>
      <c r="U3713" s="186"/>
      <c r="V3713" s="187" t="n">
        <f aca="false">(T3713*U3713)</f>
        <v>0</v>
      </c>
      <c r="W3713" s="185" t="n">
        <v>0</v>
      </c>
      <c r="X3713" s="185" t="n">
        <f aca="false">IF(OR(S3713="sì",S3713="forfettario 190"),SUM(T3713+W3713),SUM(T3713+V3713+W3713))</f>
        <v>0</v>
      </c>
      <c r="Y3713" s="205"/>
      <c r="Z3713" s="205"/>
      <c r="AA3713" s="206"/>
      <c r="AB3713" s="189" t="n">
        <f aca="false">IF(AA3713="SI",X3713,0)</f>
        <v>0</v>
      </c>
      <c r="AC3713" s="207"/>
      <c r="AD3713" s="207"/>
      <c r="AE3713" s="207"/>
      <c r="AF3713" s="207"/>
      <c r="AG3713" s="207"/>
      <c r="AH3713" s="208"/>
    </row>
    <row r="3714" customFormat="false" ht="13.5" hidden="false" customHeight="true" outlineLevel="0" collapsed="false">
      <c r="A3714" s="22" t="n">
        <v>3713</v>
      </c>
      <c r="B3714" s="180"/>
      <c r="C3714" s="22"/>
      <c r="D3714" s="22"/>
      <c r="E3714" s="22"/>
      <c r="F3714" s="22"/>
      <c r="G3714" s="22"/>
      <c r="H3714" s="183"/>
      <c r="I3714" s="183"/>
      <c r="J3714" s="22"/>
      <c r="K3714" s="191" t="e">
        <f aca="false">VLOOKUP('Altri Costi'!J3714,Legenda!$D$1:$F$258,2)</f>
        <v>#N/A</v>
      </c>
      <c r="L3714" s="22"/>
      <c r="M3714" s="22"/>
      <c r="N3714" s="203"/>
      <c r="O3714" s="183"/>
      <c r="P3714" s="22"/>
      <c r="Q3714" s="203"/>
      <c r="R3714" s="183"/>
      <c r="S3714" s="184" t="n">
        <f aca="false">'Piano Finanziario Annuale'!$F$6</f>
        <v>0</v>
      </c>
      <c r="T3714" s="185" t="n">
        <v>0</v>
      </c>
      <c r="U3714" s="186"/>
      <c r="V3714" s="187" t="n">
        <f aca="false">(T3714*U3714)</f>
        <v>0</v>
      </c>
      <c r="W3714" s="185" t="n">
        <v>0</v>
      </c>
      <c r="X3714" s="185" t="n">
        <f aca="false">IF(OR(S3714="sì",S3714="forfettario 190"),SUM(T3714+W3714),SUM(T3714+V3714+W3714))</f>
        <v>0</v>
      </c>
      <c r="Y3714" s="205"/>
      <c r="Z3714" s="205"/>
      <c r="AA3714" s="206"/>
      <c r="AB3714" s="189" t="n">
        <f aca="false">IF(AA3714="SI",X3714,0)</f>
        <v>0</v>
      </c>
      <c r="AC3714" s="207"/>
      <c r="AD3714" s="207"/>
      <c r="AE3714" s="207"/>
      <c r="AF3714" s="207"/>
      <c r="AG3714" s="207"/>
      <c r="AH3714" s="208"/>
    </row>
    <row r="3715" customFormat="false" ht="13.5" hidden="false" customHeight="true" outlineLevel="0" collapsed="false">
      <c r="A3715" s="22" t="n">
        <v>3714</v>
      </c>
      <c r="B3715" s="180"/>
      <c r="C3715" s="22"/>
      <c r="D3715" s="22"/>
      <c r="E3715" s="22"/>
      <c r="F3715" s="22"/>
      <c r="G3715" s="22"/>
      <c r="H3715" s="183"/>
      <c r="I3715" s="183"/>
      <c r="J3715" s="22"/>
      <c r="K3715" s="191" t="e">
        <f aca="false">VLOOKUP('Altri Costi'!J3715,Legenda!$D$1:$F$258,2)</f>
        <v>#N/A</v>
      </c>
      <c r="L3715" s="22"/>
      <c r="M3715" s="22"/>
      <c r="N3715" s="203"/>
      <c r="O3715" s="183"/>
      <c r="P3715" s="22"/>
      <c r="Q3715" s="203"/>
      <c r="R3715" s="183"/>
      <c r="S3715" s="184" t="n">
        <f aca="false">'Piano Finanziario Annuale'!$F$6</f>
        <v>0</v>
      </c>
      <c r="T3715" s="185" t="n">
        <v>0</v>
      </c>
      <c r="U3715" s="186"/>
      <c r="V3715" s="187" t="n">
        <f aca="false">(T3715*U3715)</f>
        <v>0</v>
      </c>
      <c r="W3715" s="185" t="n">
        <v>0</v>
      </c>
      <c r="X3715" s="185" t="n">
        <f aca="false">IF(OR(S3715="sì",S3715="forfettario 190"),SUM(T3715+W3715),SUM(T3715+V3715+W3715))</f>
        <v>0</v>
      </c>
      <c r="Y3715" s="205"/>
      <c r="Z3715" s="205"/>
      <c r="AA3715" s="206"/>
      <c r="AB3715" s="189" t="n">
        <f aca="false">IF(AA3715="SI",X3715,0)</f>
        <v>0</v>
      </c>
      <c r="AC3715" s="207"/>
      <c r="AD3715" s="207"/>
      <c r="AE3715" s="207"/>
      <c r="AF3715" s="207"/>
      <c r="AG3715" s="207"/>
      <c r="AH3715" s="208"/>
    </row>
    <row r="3716" customFormat="false" ht="13.5" hidden="false" customHeight="true" outlineLevel="0" collapsed="false">
      <c r="A3716" s="22" t="n">
        <v>3715</v>
      </c>
      <c r="B3716" s="180"/>
      <c r="C3716" s="22"/>
      <c r="D3716" s="22"/>
      <c r="E3716" s="22"/>
      <c r="F3716" s="22"/>
      <c r="G3716" s="22"/>
      <c r="H3716" s="183"/>
      <c r="I3716" s="183"/>
      <c r="J3716" s="22"/>
      <c r="K3716" s="191" t="e">
        <f aca="false">VLOOKUP('Altri Costi'!J3716,Legenda!$D$1:$F$258,2)</f>
        <v>#N/A</v>
      </c>
      <c r="L3716" s="22"/>
      <c r="M3716" s="22"/>
      <c r="N3716" s="203"/>
      <c r="O3716" s="183"/>
      <c r="P3716" s="22"/>
      <c r="Q3716" s="203"/>
      <c r="R3716" s="183"/>
      <c r="S3716" s="184" t="n">
        <f aca="false">'Piano Finanziario Annuale'!$F$6</f>
        <v>0</v>
      </c>
      <c r="T3716" s="185" t="n">
        <v>0</v>
      </c>
      <c r="U3716" s="186"/>
      <c r="V3716" s="187" t="n">
        <f aca="false">(T3716*U3716)</f>
        <v>0</v>
      </c>
      <c r="W3716" s="185" t="n">
        <v>0</v>
      </c>
      <c r="X3716" s="185" t="n">
        <f aca="false">IF(OR(S3716="sì",S3716="forfettario 190"),SUM(T3716+W3716),SUM(T3716+V3716+W3716))</f>
        <v>0</v>
      </c>
      <c r="Y3716" s="205"/>
      <c r="Z3716" s="205"/>
      <c r="AA3716" s="206"/>
      <c r="AB3716" s="189" t="n">
        <f aca="false">IF(AA3716="SI",X3716,0)</f>
        <v>0</v>
      </c>
      <c r="AC3716" s="207"/>
      <c r="AD3716" s="207"/>
      <c r="AE3716" s="207"/>
      <c r="AF3716" s="207"/>
      <c r="AG3716" s="207"/>
      <c r="AH3716" s="208"/>
    </row>
    <row r="3717" customFormat="false" ht="13.5" hidden="false" customHeight="true" outlineLevel="0" collapsed="false">
      <c r="A3717" s="22" t="n">
        <v>3716</v>
      </c>
      <c r="B3717" s="180"/>
      <c r="C3717" s="22"/>
      <c r="D3717" s="22"/>
      <c r="E3717" s="22"/>
      <c r="F3717" s="22"/>
      <c r="G3717" s="22"/>
      <c r="H3717" s="183"/>
      <c r="I3717" s="183"/>
      <c r="J3717" s="22"/>
      <c r="K3717" s="191" t="e">
        <f aca="false">VLOOKUP('Altri Costi'!J3717,Legenda!$D$1:$F$258,2)</f>
        <v>#N/A</v>
      </c>
      <c r="L3717" s="22"/>
      <c r="M3717" s="22"/>
      <c r="N3717" s="203"/>
      <c r="O3717" s="183"/>
      <c r="P3717" s="22"/>
      <c r="Q3717" s="203"/>
      <c r="R3717" s="183"/>
      <c r="S3717" s="184" t="n">
        <f aca="false">'Piano Finanziario Annuale'!$F$6</f>
        <v>0</v>
      </c>
      <c r="T3717" s="185" t="n">
        <v>0</v>
      </c>
      <c r="U3717" s="186"/>
      <c r="V3717" s="187" t="n">
        <f aca="false">(T3717*U3717)</f>
        <v>0</v>
      </c>
      <c r="W3717" s="185" t="n">
        <v>0</v>
      </c>
      <c r="X3717" s="185" t="n">
        <f aca="false">IF(OR(S3717="sì",S3717="forfettario 190"),SUM(T3717+W3717),SUM(T3717+V3717+W3717))</f>
        <v>0</v>
      </c>
      <c r="Y3717" s="205"/>
      <c r="Z3717" s="205"/>
      <c r="AA3717" s="206"/>
      <c r="AB3717" s="189" t="n">
        <f aca="false">IF(AA3717="SI",X3717,0)</f>
        <v>0</v>
      </c>
      <c r="AC3717" s="207"/>
      <c r="AD3717" s="207"/>
      <c r="AE3717" s="207"/>
      <c r="AF3717" s="207"/>
      <c r="AG3717" s="207"/>
      <c r="AH3717" s="208"/>
    </row>
    <row r="3718" customFormat="false" ht="13.5" hidden="false" customHeight="true" outlineLevel="0" collapsed="false">
      <c r="A3718" s="22" t="n">
        <v>3717</v>
      </c>
      <c r="B3718" s="180"/>
      <c r="C3718" s="22"/>
      <c r="D3718" s="22"/>
      <c r="E3718" s="22"/>
      <c r="F3718" s="22"/>
      <c r="G3718" s="22"/>
      <c r="H3718" s="183"/>
      <c r="I3718" s="183"/>
      <c r="J3718" s="22"/>
      <c r="K3718" s="191" t="e">
        <f aca="false">VLOOKUP('Altri Costi'!J3718,Legenda!$D$1:$F$258,2)</f>
        <v>#N/A</v>
      </c>
      <c r="L3718" s="22"/>
      <c r="M3718" s="22"/>
      <c r="N3718" s="203"/>
      <c r="O3718" s="183"/>
      <c r="P3718" s="22"/>
      <c r="Q3718" s="203"/>
      <c r="R3718" s="183"/>
      <c r="S3718" s="184" t="n">
        <f aca="false">'Piano Finanziario Annuale'!$F$6</f>
        <v>0</v>
      </c>
      <c r="T3718" s="185" t="n">
        <v>0</v>
      </c>
      <c r="U3718" s="186"/>
      <c r="V3718" s="187" t="n">
        <f aca="false">(T3718*U3718)</f>
        <v>0</v>
      </c>
      <c r="W3718" s="185" t="n">
        <v>0</v>
      </c>
      <c r="X3718" s="185" t="n">
        <f aca="false">IF(OR(S3718="sì",S3718="forfettario 190"),SUM(T3718+W3718),SUM(T3718+V3718+W3718))</f>
        <v>0</v>
      </c>
      <c r="Y3718" s="205"/>
      <c r="Z3718" s="205"/>
      <c r="AA3718" s="206"/>
      <c r="AB3718" s="189" t="n">
        <f aca="false">IF(AA3718="SI",X3718,0)</f>
        <v>0</v>
      </c>
      <c r="AC3718" s="207"/>
      <c r="AD3718" s="207"/>
      <c r="AE3718" s="207"/>
      <c r="AF3718" s="207"/>
      <c r="AG3718" s="207"/>
      <c r="AH3718" s="208"/>
    </row>
    <row r="3719" customFormat="false" ht="13.5" hidden="false" customHeight="true" outlineLevel="0" collapsed="false">
      <c r="A3719" s="22" t="n">
        <v>3718</v>
      </c>
      <c r="B3719" s="180"/>
      <c r="C3719" s="22"/>
      <c r="D3719" s="22"/>
      <c r="E3719" s="22"/>
      <c r="F3719" s="22"/>
      <c r="G3719" s="22"/>
      <c r="H3719" s="183"/>
      <c r="I3719" s="183"/>
      <c r="J3719" s="22"/>
      <c r="K3719" s="191" t="e">
        <f aca="false">VLOOKUP('Altri Costi'!J3719,Legenda!$D$1:$F$258,2)</f>
        <v>#N/A</v>
      </c>
      <c r="L3719" s="22"/>
      <c r="M3719" s="22"/>
      <c r="N3719" s="203"/>
      <c r="O3719" s="183"/>
      <c r="P3719" s="22"/>
      <c r="Q3719" s="203"/>
      <c r="R3719" s="183"/>
      <c r="S3719" s="184" t="n">
        <f aca="false">'Piano Finanziario Annuale'!$F$6</f>
        <v>0</v>
      </c>
      <c r="T3719" s="185" t="n">
        <v>0</v>
      </c>
      <c r="U3719" s="186"/>
      <c r="V3719" s="187" t="n">
        <f aca="false">(T3719*U3719)</f>
        <v>0</v>
      </c>
      <c r="W3719" s="185" t="n">
        <v>0</v>
      </c>
      <c r="X3719" s="185" t="n">
        <f aca="false">IF(OR(S3719="sì",S3719="forfettario 190"),SUM(T3719+W3719),SUM(T3719+V3719+W3719))</f>
        <v>0</v>
      </c>
      <c r="Y3719" s="205"/>
      <c r="Z3719" s="205"/>
      <c r="AA3719" s="206"/>
      <c r="AB3719" s="189" t="n">
        <f aca="false">IF(AA3719="SI",X3719,0)</f>
        <v>0</v>
      </c>
      <c r="AC3719" s="207"/>
      <c r="AD3719" s="207"/>
      <c r="AE3719" s="207"/>
      <c r="AF3719" s="207"/>
      <c r="AG3719" s="207"/>
      <c r="AH3719" s="208"/>
    </row>
    <row r="3720" customFormat="false" ht="13.5" hidden="false" customHeight="true" outlineLevel="0" collapsed="false">
      <c r="A3720" s="22" t="n">
        <v>3719</v>
      </c>
      <c r="B3720" s="180"/>
      <c r="C3720" s="22"/>
      <c r="D3720" s="22"/>
      <c r="E3720" s="22"/>
      <c r="F3720" s="22"/>
      <c r="G3720" s="22"/>
      <c r="H3720" s="183"/>
      <c r="I3720" s="183"/>
      <c r="J3720" s="22"/>
      <c r="K3720" s="191" t="e">
        <f aca="false">VLOOKUP('Altri Costi'!J3720,Legenda!$D$1:$F$258,2)</f>
        <v>#N/A</v>
      </c>
      <c r="L3720" s="22"/>
      <c r="M3720" s="22"/>
      <c r="N3720" s="203"/>
      <c r="O3720" s="183"/>
      <c r="P3720" s="22"/>
      <c r="Q3720" s="203"/>
      <c r="R3720" s="183"/>
      <c r="S3720" s="184" t="n">
        <f aca="false">'Piano Finanziario Annuale'!$F$6</f>
        <v>0</v>
      </c>
      <c r="T3720" s="185" t="n">
        <v>0</v>
      </c>
      <c r="U3720" s="186"/>
      <c r="V3720" s="187" t="n">
        <f aca="false">(T3720*U3720)</f>
        <v>0</v>
      </c>
      <c r="W3720" s="185" t="n">
        <v>0</v>
      </c>
      <c r="X3720" s="185" t="n">
        <f aca="false">IF(OR(S3720="sì",S3720="forfettario 190"),SUM(T3720+W3720),SUM(T3720+V3720+W3720))</f>
        <v>0</v>
      </c>
      <c r="Y3720" s="205"/>
      <c r="Z3720" s="205"/>
      <c r="AA3720" s="206"/>
      <c r="AB3720" s="189" t="n">
        <f aca="false">IF(AA3720="SI",X3720,0)</f>
        <v>0</v>
      </c>
      <c r="AC3720" s="207"/>
      <c r="AD3720" s="207"/>
      <c r="AE3720" s="207"/>
      <c r="AF3720" s="207"/>
      <c r="AG3720" s="207"/>
      <c r="AH3720" s="208"/>
    </row>
    <row r="3721" customFormat="false" ht="13.5" hidden="false" customHeight="true" outlineLevel="0" collapsed="false">
      <c r="A3721" s="22" t="n">
        <v>3720</v>
      </c>
      <c r="B3721" s="180"/>
      <c r="C3721" s="22"/>
      <c r="D3721" s="22"/>
      <c r="E3721" s="22"/>
      <c r="F3721" s="22"/>
      <c r="G3721" s="22"/>
      <c r="H3721" s="183"/>
      <c r="I3721" s="183"/>
      <c r="J3721" s="22"/>
      <c r="K3721" s="191" t="e">
        <f aca="false">VLOOKUP('Altri Costi'!J3721,Legenda!$D$1:$F$258,2)</f>
        <v>#N/A</v>
      </c>
      <c r="L3721" s="22"/>
      <c r="M3721" s="22"/>
      <c r="N3721" s="203"/>
      <c r="O3721" s="183"/>
      <c r="P3721" s="22"/>
      <c r="Q3721" s="203"/>
      <c r="R3721" s="183"/>
      <c r="S3721" s="184" t="n">
        <f aca="false">'Piano Finanziario Annuale'!$F$6</f>
        <v>0</v>
      </c>
      <c r="T3721" s="185" t="n">
        <v>0</v>
      </c>
      <c r="U3721" s="186"/>
      <c r="V3721" s="187" t="n">
        <f aca="false">(T3721*U3721)</f>
        <v>0</v>
      </c>
      <c r="W3721" s="185" t="n">
        <v>0</v>
      </c>
      <c r="X3721" s="185" t="n">
        <f aca="false">IF(OR(S3721="sì",S3721="forfettario 190"),SUM(T3721+W3721),SUM(T3721+V3721+W3721))</f>
        <v>0</v>
      </c>
      <c r="Y3721" s="205"/>
      <c r="Z3721" s="205"/>
      <c r="AA3721" s="206"/>
      <c r="AB3721" s="189" t="n">
        <f aca="false">IF(AA3721="SI",X3721,0)</f>
        <v>0</v>
      </c>
      <c r="AC3721" s="207"/>
      <c r="AD3721" s="207"/>
      <c r="AE3721" s="207"/>
      <c r="AF3721" s="207"/>
      <c r="AG3721" s="207"/>
      <c r="AH3721" s="208"/>
    </row>
    <row r="3722" customFormat="false" ht="13.5" hidden="false" customHeight="true" outlineLevel="0" collapsed="false">
      <c r="A3722" s="22" t="n">
        <v>3721</v>
      </c>
      <c r="B3722" s="180"/>
      <c r="C3722" s="22"/>
      <c r="D3722" s="22"/>
      <c r="E3722" s="22"/>
      <c r="F3722" s="22"/>
      <c r="G3722" s="22"/>
      <c r="H3722" s="183"/>
      <c r="I3722" s="183"/>
      <c r="J3722" s="22"/>
      <c r="K3722" s="191" t="e">
        <f aca="false">VLOOKUP('Altri Costi'!J3722,Legenda!$D$1:$F$258,2)</f>
        <v>#N/A</v>
      </c>
      <c r="L3722" s="22"/>
      <c r="M3722" s="22"/>
      <c r="N3722" s="203"/>
      <c r="O3722" s="183"/>
      <c r="P3722" s="22"/>
      <c r="Q3722" s="203"/>
      <c r="R3722" s="183"/>
      <c r="S3722" s="184" t="n">
        <f aca="false">'Piano Finanziario Annuale'!$F$6</f>
        <v>0</v>
      </c>
      <c r="T3722" s="185" t="n">
        <v>0</v>
      </c>
      <c r="U3722" s="186"/>
      <c r="V3722" s="187" t="n">
        <f aca="false">(T3722*U3722)</f>
        <v>0</v>
      </c>
      <c r="W3722" s="185" t="n">
        <v>0</v>
      </c>
      <c r="X3722" s="185" t="n">
        <f aca="false">IF(OR(S3722="sì",S3722="forfettario 190"),SUM(T3722+W3722),SUM(T3722+V3722+W3722))</f>
        <v>0</v>
      </c>
      <c r="Y3722" s="205"/>
      <c r="Z3722" s="205"/>
      <c r="AA3722" s="206"/>
      <c r="AB3722" s="189" t="n">
        <f aca="false">IF(AA3722="SI",X3722,0)</f>
        <v>0</v>
      </c>
      <c r="AC3722" s="207"/>
      <c r="AD3722" s="207"/>
      <c r="AE3722" s="207"/>
      <c r="AF3722" s="207"/>
      <c r="AG3722" s="207"/>
      <c r="AH3722" s="208"/>
    </row>
    <row r="3723" customFormat="false" ht="13.5" hidden="false" customHeight="true" outlineLevel="0" collapsed="false">
      <c r="A3723" s="22" t="n">
        <v>3722</v>
      </c>
      <c r="B3723" s="180"/>
      <c r="C3723" s="22"/>
      <c r="D3723" s="22"/>
      <c r="E3723" s="22"/>
      <c r="F3723" s="22"/>
      <c r="G3723" s="22"/>
      <c r="H3723" s="183"/>
      <c r="I3723" s="183"/>
      <c r="J3723" s="22"/>
      <c r="K3723" s="191" t="e">
        <f aca="false">VLOOKUP('Altri Costi'!J3723,Legenda!$D$1:$F$258,2)</f>
        <v>#N/A</v>
      </c>
      <c r="L3723" s="22"/>
      <c r="M3723" s="22"/>
      <c r="N3723" s="203"/>
      <c r="O3723" s="183"/>
      <c r="P3723" s="22"/>
      <c r="Q3723" s="203"/>
      <c r="R3723" s="183"/>
      <c r="S3723" s="184" t="n">
        <f aca="false">'Piano Finanziario Annuale'!$F$6</f>
        <v>0</v>
      </c>
      <c r="T3723" s="185" t="n">
        <v>0</v>
      </c>
      <c r="U3723" s="186"/>
      <c r="V3723" s="187" t="n">
        <f aca="false">(T3723*U3723)</f>
        <v>0</v>
      </c>
      <c r="W3723" s="185" t="n">
        <v>0</v>
      </c>
      <c r="X3723" s="185" t="n">
        <f aca="false">IF(OR(S3723="sì",S3723="forfettario 190"),SUM(T3723+W3723),SUM(T3723+V3723+W3723))</f>
        <v>0</v>
      </c>
      <c r="Y3723" s="205"/>
      <c r="Z3723" s="205"/>
      <c r="AA3723" s="206"/>
      <c r="AB3723" s="189" t="n">
        <f aca="false">IF(AA3723="SI",X3723,0)</f>
        <v>0</v>
      </c>
      <c r="AC3723" s="207"/>
      <c r="AD3723" s="207"/>
      <c r="AE3723" s="207"/>
      <c r="AF3723" s="207"/>
      <c r="AG3723" s="207"/>
      <c r="AH3723" s="208"/>
    </row>
    <row r="3724" customFormat="false" ht="13.5" hidden="false" customHeight="true" outlineLevel="0" collapsed="false">
      <c r="A3724" s="22" t="n">
        <v>3723</v>
      </c>
      <c r="B3724" s="180"/>
      <c r="C3724" s="22"/>
      <c r="D3724" s="22"/>
      <c r="E3724" s="22"/>
      <c r="F3724" s="22"/>
      <c r="G3724" s="22"/>
      <c r="H3724" s="183"/>
      <c r="I3724" s="183"/>
      <c r="J3724" s="22"/>
      <c r="K3724" s="191" t="e">
        <f aca="false">VLOOKUP('Altri Costi'!J3724,Legenda!$D$1:$F$258,2)</f>
        <v>#N/A</v>
      </c>
      <c r="L3724" s="22"/>
      <c r="M3724" s="22"/>
      <c r="N3724" s="203"/>
      <c r="O3724" s="183"/>
      <c r="P3724" s="22"/>
      <c r="Q3724" s="203"/>
      <c r="R3724" s="183"/>
      <c r="S3724" s="184" t="n">
        <f aca="false">'Piano Finanziario Annuale'!$F$6</f>
        <v>0</v>
      </c>
      <c r="T3724" s="185" t="n">
        <v>0</v>
      </c>
      <c r="U3724" s="186"/>
      <c r="V3724" s="187" t="n">
        <f aca="false">(T3724*U3724)</f>
        <v>0</v>
      </c>
      <c r="W3724" s="185" t="n">
        <v>0</v>
      </c>
      <c r="X3724" s="185" t="n">
        <f aca="false">IF(OR(S3724="sì",S3724="forfettario 190"),SUM(T3724+W3724),SUM(T3724+V3724+W3724))</f>
        <v>0</v>
      </c>
      <c r="Y3724" s="205"/>
      <c r="Z3724" s="205"/>
      <c r="AA3724" s="206"/>
      <c r="AB3724" s="189" t="n">
        <f aca="false">IF(AA3724="SI",X3724,0)</f>
        <v>0</v>
      </c>
      <c r="AC3724" s="207"/>
      <c r="AD3724" s="207"/>
      <c r="AE3724" s="207"/>
      <c r="AF3724" s="207"/>
      <c r="AG3724" s="207"/>
      <c r="AH3724" s="208"/>
    </row>
    <row r="3725" customFormat="false" ht="13.5" hidden="false" customHeight="true" outlineLevel="0" collapsed="false">
      <c r="A3725" s="22" t="n">
        <v>3724</v>
      </c>
      <c r="B3725" s="180"/>
      <c r="C3725" s="22"/>
      <c r="D3725" s="22"/>
      <c r="E3725" s="22"/>
      <c r="F3725" s="22"/>
      <c r="G3725" s="22"/>
      <c r="H3725" s="183"/>
      <c r="I3725" s="183"/>
      <c r="J3725" s="22"/>
      <c r="K3725" s="191" t="e">
        <f aca="false">VLOOKUP('Altri Costi'!J3725,Legenda!$D$1:$F$258,2)</f>
        <v>#N/A</v>
      </c>
      <c r="L3725" s="22"/>
      <c r="M3725" s="22"/>
      <c r="N3725" s="203"/>
      <c r="O3725" s="183"/>
      <c r="P3725" s="22"/>
      <c r="Q3725" s="203"/>
      <c r="R3725" s="183"/>
      <c r="S3725" s="184" t="n">
        <f aca="false">'Piano Finanziario Annuale'!$F$6</f>
        <v>0</v>
      </c>
      <c r="T3725" s="185" t="n">
        <v>0</v>
      </c>
      <c r="U3725" s="186"/>
      <c r="V3725" s="187" t="n">
        <f aca="false">(T3725*U3725)</f>
        <v>0</v>
      </c>
      <c r="W3725" s="185" t="n">
        <v>0</v>
      </c>
      <c r="X3725" s="185" t="n">
        <f aca="false">IF(OR(S3725="sì",S3725="forfettario 190"),SUM(T3725+W3725),SUM(T3725+V3725+W3725))</f>
        <v>0</v>
      </c>
      <c r="Y3725" s="205"/>
      <c r="Z3725" s="205"/>
      <c r="AA3725" s="206"/>
      <c r="AB3725" s="189" t="n">
        <f aca="false">IF(AA3725="SI",X3725,0)</f>
        <v>0</v>
      </c>
      <c r="AC3725" s="207"/>
      <c r="AD3725" s="207"/>
      <c r="AE3725" s="207"/>
      <c r="AF3725" s="207"/>
      <c r="AG3725" s="207"/>
      <c r="AH3725" s="208"/>
    </row>
    <row r="3726" customFormat="false" ht="13.5" hidden="false" customHeight="true" outlineLevel="0" collapsed="false">
      <c r="A3726" s="22" t="n">
        <v>3725</v>
      </c>
      <c r="B3726" s="180"/>
      <c r="C3726" s="22"/>
      <c r="D3726" s="22"/>
      <c r="E3726" s="22"/>
      <c r="F3726" s="22"/>
      <c r="G3726" s="22"/>
      <c r="H3726" s="183"/>
      <c r="I3726" s="183"/>
      <c r="J3726" s="22"/>
      <c r="K3726" s="191" t="e">
        <f aca="false">VLOOKUP('Altri Costi'!J3726,Legenda!$D$1:$F$258,2)</f>
        <v>#N/A</v>
      </c>
      <c r="L3726" s="22"/>
      <c r="M3726" s="22"/>
      <c r="N3726" s="203"/>
      <c r="O3726" s="183"/>
      <c r="P3726" s="22"/>
      <c r="Q3726" s="203"/>
      <c r="R3726" s="183"/>
      <c r="S3726" s="184" t="n">
        <f aca="false">'Piano Finanziario Annuale'!$F$6</f>
        <v>0</v>
      </c>
      <c r="T3726" s="185" t="n">
        <v>0</v>
      </c>
      <c r="U3726" s="186"/>
      <c r="V3726" s="187" t="n">
        <f aca="false">(T3726*U3726)</f>
        <v>0</v>
      </c>
      <c r="W3726" s="185" t="n">
        <v>0</v>
      </c>
      <c r="X3726" s="185" t="n">
        <f aca="false">IF(OR(S3726="sì",S3726="forfettario 190"),SUM(T3726+W3726),SUM(T3726+V3726+W3726))</f>
        <v>0</v>
      </c>
      <c r="Y3726" s="205"/>
      <c r="Z3726" s="205"/>
      <c r="AA3726" s="206"/>
      <c r="AB3726" s="189" t="n">
        <f aca="false">IF(AA3726="SI",X3726,0)</f>
        <v>0</v>
      </c>
      <c r="AC3726" s="207"/>
      <c r="AD3726" s="207"/>
      <c r="AE3726" s="207"/>
      <c r="AF3726" s="207"/>
      <c r="AG3726" s="207"/>
      <c r="AH3726" s="208"/>
    </row>
    <row r="3727" customFormat="false" ht="13.5" hidden="false" customHeight="true" outlineLevel="0" collapsed="false">
      <c r="A3727" s="22" t="n">
        <v>3726</v>
      </c>
      <c r="B3727" s="180"/>
      <c r="C3727" s="22"/>
      <c r="D3727" s="22"/>
      <c r="E3727" s="22"/>
      <c r="F3727" s="22"/>
      <c r="G3727" s="22"/>
      <c r="H3727" s="183"/>
      <c r="I3727" s="183"/>
      <c r="J3727" s="22"/>
      <c r="K3727" s="191" t="e">
        <f aca="false">VLOOKUP('Altri Costi'!J3727,Legenda!$D$1:$F$258,2)</f>
        <v>#N/A</v>
      </c>
      <c r="L3727" s="22"/>
      <c r="M3727" s="22"/>
      <c r="N3727" s="203"/>
      <c r="O3727" s="183"/>
      <c r="P3727" s="22"/>
      <c r="Q3727" s="203"/>
      <c r="R3727" s="183"/>
      <c r="S3727" s="184" t="n">
        <f aca="false">'Piano Finanziario Annuale'!$F$6</f>
        <v>0</v>
      </c>
      <c r="T3727" s="185" t="n">
        <v>0</v>
      </c>
      <c r="U3727" s="186"/>
      <c r="V3727" s="187" t="n">
        <f aca="false">(T3727*U3727)</f>
        <v>0</v>
      </c>
      <c r="W3727" s="185" t="n">
        <v>0</v>
      </c>
      <c r="X3727" s="185" t="n">
        <f aca="false">IF(OR(S3727="sì",S3727="forfettario 190"),SUM(T3727+W3727),SUM(T3727+V3727+W3727))</f>
        <v>0</v>
      </c>
      <c r="Y3727" s="205"/>
      <c r="Z3727" s="205"/>
      <c r="AA3727" s="206"/>
      <c r="AB3727" s="189" t="n">
        <f aca="false">IF(AA3727="SI",X3727,0)</f>
        <v>0</v>
      </c>
      <c r="AC3727" s="207"/>
      <c r="AD3727" s="207"/>
      <c r="AE3727" s="207"/>
      <c r="AF3727" s="207"/>
      <c r="AG3727" s="207"/>
      <c r="AH3727" s="208"/>
    </row>
    <row r="3728" customFormat="false" ht="13.5" hidden="false" customHeight="true" outlineLevel="0" collapsed="false">
      <c r="A3728" s="22" t="n">
        <v>3727</v>
      </c>
      <c r="B3728" s="180"/>
      <c r="C3728" s="22"/>
      <c r="D3728" s="22"/>
      <c r="E3728" s="22"/>
      <c r="F3728" s="22"/>
      <c r="G3728" s="22"/>
      <c r="H3728" s="183"/>
      <c r="I3728" s="183"/>
      <c r="J3728" s="22"/>
      <c r="K3728" s="191" t="e">
        <f aca="false">VLOOKUP('Altri Costi'!J3728,Legenda!$D$1:$F$258,2)</f>
        <v>#N/A</v>
      </c>
      <c r="L3728" s="22"/>
      <c r="M3728" s="22"/>
      <c r="N3728" s="203"/>
      <c r="O3728" s="183"/>
      <c r="P3728" s="22"/>
      <c r="Q3728" s="203"/>
      <c r="R3728" s="183"/>
      <c r="S3728" s="184" t="n">
        <f aca="false">'Piano Finanziario Annuale'!$F$6</f>
        <v>0</v>
      </c>
      <c r="T3728" s="185" t="n">
        <v>0</v>
      </c>
      <c r="U3728" s="186"/>
      <c r="V3728" s="187" t="n">
        <f aca="false">(T3728*U3728)</f>
        <v>0</v>
      </c>
      <c r="W3728" s="185" t="n">
        <v>0</v>
      </c>
      <c r="X3728" s="185" t="n">
        <f aca="false">IF(OR(S3728="sì",S3728="forfettario 190"),SUM(T3728+W3728),SUM(T3728+V3728+W3728))</f>
        <v>0</v>
      </c>
      <c r="Y3728" s="205"/>
      <c r="Z3728" s="205"/>
      <c r="AA3728" s="206"/>
      <c r="AB3728" s="189" t="n">
        <f aca="false">IF(AA3728="SI",X3728,0)</f>
        <v>0</v>
      </c>
      <c r="AC3728" s="207"/>
      <c r="AD3728" s="207"/>
      <c r="AE3728" s="207"/>
      <c r="AF3728" s="207"/>
      <c r="AG3728" s="207"/>
      <c r="AH3728" s="208"/>
    </row>
    <row r="3729" customFormat="false" ht="13.5" hidden="false" customHeight="true" outlineLevel="0" collapsed="false">
      <c r="A3729" s="22" t="n">
        <v>3728</v>
      </c>
      <c r="B3729" s="180"/>
      <c r="C3729" s="22"/>
      <c r="D3729" s="22"/>
      <c r="E3729" s="22"/>
      <c r="F3729" s="22"/>
      <c r="G3729" s="22"/>
      <c r="H3729" s="183"/>
      <c r="I3729" s="183"/>
      <c r="J3729" s="22"/>
      <c r="K3729" s="191" t="e">
        <f aca="false">VLOOKUP('Altri Costi'!J3729,Legenda!$D$1:$F$258,2)</f>
        <v>#N/A</v>
      </c>
      <c r="L3729" s="22"/>
      <c r="M3729" s="22"/>
      <c r="N3729" s="203"/>
      <c r="O3729" s="183"/>
      <c r="P3729" s="22"/>
      <c r="Q3729" s="203"/>
      <c r="R3729" s="183"/>
      <c r="S3729" s="184" t="n">
        <f aca="false">'Piano Finanziario Annuale'!$F$6</f>
        <v>0</v>
      </c>
      <c r="T3729" s="185" t="n">
        <v>0</v>
      </c>
      <c r="U3729" s="186"/>
      <c r="V3729" s="187" t="n">
        <f aca="false">(T3729*U3729)</f>
        <v>0</v>
      </c>
      <c r="W3729" s="185" t="n">
        <v>0</v>
      </c>
      <c r="X3729" s="185" t="n">
        <f aca="false">IF(OR(S3729="sì",S3729="forfettario 190"),SUM(T3729+W3729),SUM(T3729+V3729+W3729))</f>
        <v>0</v>
      </c>
      <c r="Y3729" s="205"/>
      <c r="Z3729" s="205"/>
      <c r="AA3729" s="206"/>
      <c r="AB3729" s="189" t="n">
        <f aca="false">IF(AA3729="SI",X3729,0)</f>
        <v>0</v>
      </c>
      <c r="AC3729" s="207"/>
      <c r="AD3729" s="207"/>
      <c r="AE3729" s="207"/>
      <c r="AF3729" s="207"/>
      <c r="AG3729" s="207"/>
      <c r="AH3729" s="208"/>
    </row>
    <row r="3730" customFormat="false" ht="13.5" hidden="false" customHeight="true" outlineLevel="0" collapsed="false">
      <c r="A3730" s="22" t="n">
        <v>3729</v>
      </c>
      <c r="B3730" s="180"/>
      <c r="C3730" s="22"/>
      <c r="D3730" s="22"/>
      <c r="E3730" s="22"/>
      <c r="F3730" s="22"/>
      <c r="G3730" s="22"/>
      <c r="H3730" s="183"/>
      <c r="I3730" s="183"/>
      <c r="J3730" s="22"/>
      <c r="K3730" s="191" t="e">
        <f aca="false">VLOOKUP('Altri Costi'!J3730,Legenda!$D$1:$F$258,2)</f>
        <v>#N/A</v>
      </c>
      <c r="L3730" s="22"/>
      <c r="M3730" s="22"/>
      <c r="N3730" s="203"/>
      <c r="O3730" s="183"/>
      <c r="P3730" s="22"/>
      <c r="Q3730" s="203"/>
      <c r="R3730" s="183"/>
      <c r="S3730" s="184" t="n">
        <f aca="false">'Piano Finanziario Annuale'!$F$6</f>
        <v>0</v>
      </c>
      <c r="T3730" s="185" t="n">
        <v>0</v>
      </c>
      <c r="U3730" s="186"/>
      <c r="V3730" s="187" t="n">
        <f aca="false">(T3730*U3730)</f>
        <v>0</v>
      </c>
      <c r="W3730" s="185" t="n">
        <v>0</v>
      </c>
      <c r="X3730" s="185" t="n">
        <f aca="false">IF(OR(S3730="sì",S3730="forfettario 190"),SUM(T3730+W3730),SUM(T3730+V3730+W3730))</f>
        <v>0</v>
      </c>
      <c r="Y3730" s="205"/>
      <c r="Z3730" s="205"/>
      <c r="AA3730" s="206"/>
      <c r="AB3730" s="189" t="n">
        <f aca="false">IF(AA3730="SI",X3730,0)</f>
        <v>0</v>
      </c>
      <c r="AC3730" s="207"/>
      <c r="AD3730" s="207"/>
      <c r="AE3730" s="207"/>
      <c r="AF3730" s="207"/>
      <c r="AG3730" s="207"/>
      <c r="AH3730" s="208"/>
    </row>
    <row r="3731" customFormat="false" ht="13.5" hidden="false" customHeight="true" outlineLevel="0" collapsed="false">
      <c r="A3731" s="22" t="n">
        <v>3730</v>
      </c>
      <c r="B3731" s="180"/>
      <c r="C3731" s="22"/>
      <c r="D3731" s="22"/>
      <c r="E3731" s="22"/>
      <c r="F3731" s="22"/>
      <c r="G3731" s="22"/>
      <c r="H3731" s="183"/>
      <c r="I3731" s="183"/>
      <c r="J3731" s="22"/>
      <c r="K3731" s="191" t="e">
        <f aca="false">VLOOKUP('Altri Costi'!J3731,Legenda!$D$1:$F$258,2)</f>
        <v>#N/A</v>
      </c>
      <c r="L3731" s="22"/>
      <c r="M3731" s="22"/>
      <c r="N3731" s="203"/>
      <c r="O3731" s="183"/>
      <c r="P3731" s="22"/>
      <c r="Q3731" s="203"/>
      <c r="R3731" s="183"/>
      <c r="S3731" s="184" t="n">
        <f aca="false">'Piano Finanziario Annuale'!$F$6</f>
        <v>0</v>
      </c>
      <c r="T3731" s="185" t="n">
        <v>0</v>
      </c>
      <c r="U3731" s="186"/>
      <c r="V3731" s="187" t="n">
        <f aca="false">(T3731*U3731)</f>
        <v>0</v>
      </c>
      <c r="W3731" s="185" t="n">
        <v>0</v>
      </c>
      <c r="X3731" s="185" t="n">
        <f aca="false">IF(OR(S3731="sì",S3731="forfettario 190"),SUM(T3731+W3731),SUM(T3731+V3731+W3731))</f>
        <v>0</v>
      </c>
      <c r="Y3731" s="205"/>
      <c r="Z3731" s="205"/>
      <c r="AA3731" s="206"/>
      <c r="AB3731" s="189" t="n">
        <f aca="false">IF(AA3731="SI",X3731,0)</f>
        <v>0</v>
      </c>
      <c r="AC3731" s="207"/>
      <c r="AD3731" s="207"/>
      <c r="AE3731" s="207"/>
      <c r="AF3731" s="207"/>
      <c r="AG3731" s="207"/>
      <c r="AH3731" s="208"/>
    </row>
    <row r="3732" customFormat="false" ht="13.5" hidden="false" customHeight="true" outlineLevel="0" collapsed="false">
      <c r="A3732" s="22" t="n">
        <v>3731</v>
      </c>
      <c r="B3732" s="180"/>
      <c r="C3732" s="22"/>
      <c r="D3732" s="22"/>
      <c r="E3732" s="22"/>
      <c r="F3732" s="22"/>
      <c r="G3732" s="22"/>
      <c r="H3732" s="183"/>
      <c r="I3732" s="183"/>
      <c r="J3732" s="22"/>
      <c r="K3732" s="191" t="e">
        <f aca="false">VLOOKUP('Altri Costi'!J3732,Legenda!$D$1:$F$258,2)</f>
        <v>#N/A</v>
      </c>
      <c r="L3732" s="22"/>
      <c r="M3732" s="22"/>
      <c r="N3732" s="203"/>
      <c r="O3732" s="183"/>
      <c r="P3732" s="22"/>
      <c r="Q3732" s="203"/>
      <c r="R3732" s="183"/>
      <c r="S3732" s="184" t="n">
        <f aca="false">'Piano Finanziario Annuale'!$F$6</f>
        <v>0</v>
      </c>
      <c r="T3732" s="185" t="n">
        <v>0</v>
      </c>
      <c r="U3732" s="186"/>
      <c r="V3732" s="187" t="n">
        <f aca="false">(T3732*U3732)</f>
        <v>0</v>
      </c>
      <c r="W3732" s="185" t="n">
        <v>0</v>
      </c>
      <c r="X3732" s="185" t="n">
        <f aca="false">IF(OR(S3732="sì",S3732="forfettario 190"),SUM(T3732+W3732),SUM(T3732+V3732+W3732))</f>
        <v>0</v>
      </c>
      <c r="Y3732" s="205"/>
      <c r="Z3732" s="205"/>
      <c r="AA3732" s="206"/>
      <c r="AB3732" s="189" t="n">
        <f aca="false">IF(AA3732="SI",X3732,0)</f>
        <v>0</v>
      </c>
      <c r="AC3732" s="207"/>
      <c r="AD3732" s="207"/>
      <c r="AE3732" s="207"/>
      <c r="AF3732" s="207"/>
      <c r="AG3732" s="207"/>
      <c r="AH3732" s="208"/>
    </row>
    <row r="3733" customFormat="false" ht="13.5" hidden="false" customHeight="true" outlineLevel="0" collapsed="false">
      <c r="A3733" s="22" t="n">
        <v>3732</v>
      </c>
      <c r="B3733" s="180"/>
      <c r="C3733" s="22"/>
      <c r="D3733" s="22"/>
      <c r="E3733" s="22"/>
      <c r="F3733" s="22"/>
      <c r="G3733" s="22"/>
      <c r="H3733" s="183"/>
      <c r="I3733" s="183"/>
      <c r="J3733" s="22"/>
      <c r="K3733" s="191" t="e">
        <f aca="false">VLOOKUP('Altri Costi'!J3733,Legenda!$D$1:$F$258,2)</f>
        <v>#N/A</v>
      </c>
      <c r="L3733" s="22"/>
      <c r="M3733" s="22"/>
      <c r="N3733" s="203"/>
      <c r="O3733" s="183"/>
      <c r="P3733" s="22"/>
      <c r="Q3733" s="203"/>
      <c r="R3733" s="183"/>
      <c r="S3733" s="184" t="n">
        <f aca="false">'Piano Finanziario Annuale'!$F$6</f>
        <v>0</v>
      </c>
      <c r="T3733" s="185" t="n">
        <v>0</v>
      </c>
      <c r="U3733" s="186"/>
      <c r="V3733" s="187" t="n">
        <f aca="false">(T3733*U3733)</f>
        <v>0</v>
      </c>
      <c r="W3733" s="185" t="n">
        <v>0</v>
      </c>
      <c r="X3733" s="185" t="n">
        <f aca="false">IF(OR(S3733="sì",S3733="forfettario 190"),SUM(T3733+W3733),SUM(T3733+V3733+W3733))</f>
        <v>0</v>
      </c>
      <c r="Y3733" s="205"/>
      <c r="Z3733" s="205"/>
      <c r="AA3733" s="206"/>
      <c r="AB3733" s="189" t="n">
        <f aca="false">IF(AA3733="SI",X3733,0)</f>
        <v>0</v>
      </c>
      <c r="AC3733" s="207"/>
      <c r="AD3733" s="207"/>
      <c r="AE3733" s="207"/>
      <c r="AF3733" s="207"/>
      <c r="AG3733" s="207"/>
      <c r="AH3733" s="208"/>
    </row>
    <row r="3734" customFormat="false" ht="13.5" hidden="false" customHeight="true" outlineLevel="0" collapsed="false">
      <c r="A3734" s="22" t="n">
        <v>3733</v>
      </c>
      <c r="B3734" s="180"/>
      <c r="C3734" s="22"/>
      <c r="D3734" s="22"/>
      <c r="E3734" s="22"/>
      <c r="F3734" s="22"/>
      <c r="G3734" s="22"/>
      <c r="H3734" s="183"/>
      <c r="I3734" s="183"/>
      <c r="J3734" s="22"/>
      <c r="K3734" s="191" t="e">
        <f aca="false">VLOOKUP('Altri Costi'!J3734,Legenda!$D$1:$F$258,2)</f>
        <v>#N/A</v>
      </c>
      <c r="L3734" s="22"/>
      <c r="M3734" s="22"/>
      <c r="N3734" s="203"/>
      <c r="O3734" s="183"/>
      <c r="P3734" s="22"/>
      <c r="Q3734" s="203"/>
      <c r="R3734" s="183"/>
      <c r="S3734" s="184" t="n">
        <f aca="false">'Piano Finanziario Annuale'!$F$6</f>
        <v>0</v>
      </c>
      <c r="T3734" s="185" t="n">
        <v>0</v>
      </c>
      <c r="U3734" s="186"/>
      <c r="V3734" s="187" t="n">
        <f aca="false">(T3734*U3734)</f>
        <v>0</v>
      </c>
      <c r="W3734" s="185" t="n">
        <v>0</v>
      </c>
      <c r="X3734" s="185" t="n">
        <f aca="false">IF(OR(S3734="sì",S3734="forfettario 190"),SUM(T3734+W3734),SUM(T3734+V3734+W3734))</f>
        <v>0</v>
      </c>
      <c r="Y3734" s="205"/>
      <c r="Z3734" s="205"/>
      <c r="AA3734" s="206"/>
      <c r="AB3734" s="189" t="n">
        <f aca="false">IF(AA3734="SI",X3734,0)</f>
        <v>0</v>
      </c>
      <c r="AC3734" s="207"/>
      <c r="AD3734" s="207"/>
      <c r="AE3734" s="207"/>
      <c r="AF3734" s="207"/>
      <c r="AG3734" s="207"/>
      <c r="AH3734" s="208"/>
    </row>
    <row r="3735" customFormat="false" ht="13.5" hidden="false" customHeight="true" outlineLevel="0" collapsed="false">
      <c r="A3735" s="22" t="n">
        <v>3734</v>
      </c>
      <c r="B3735" s="180"/>
      <c r="C3735" s="22"/>
      <c r="D3735" s="22"/>
      <c r="E3735" s="22"/>
      <c r="F3735" s="22"/>
      <c r="G3735" s="22"/>
      <c r="H3735" s="183"/>
      <c r="I3735" s="183"/>
      <c r="J3735" s="22"/>
      <c r="K3735" s="191" t="e">
        <f aca="false">VLOOKUP('Altri Costi'!J3735,Legenda!$D$1:$F$258,2)</f>
        <v>#N/A</v>
      </c>
      <c r="L3735" s="22"/>
      <c r="M3735" s="22"/>
      <c r="N3735" s="203"/>
      <c r="O3735" s="183"/>
      <c r="P3735" s="22"/>
      <c r="Q3735" s="203"/>
      <c r="R3735" s="183"/>
      <c r="S3735" s="184" t="n">
        <f aca="false">'Piano Finanziario Annuale'!$F$6</f>
        <v>0</v>
      </c>
      <c r="T3735" s="185" t="n">
        <v>0</v>
      </c>
      <c r="U3735" s="186"/>
      <c r="V3735" s="187" t="n">
        <f aca="false">(T3735*U3735)</f>
        <v>0</v>
      </c>
      <c r="W3735" s="185" t="n">
        <v>0</v>
      </c>
      <c r="X3735" s="185" t="n">
        <f aca="false">IF(OR(S3735="sì",S3735="forfettario 190"),SUM(T3735+W3735),SUM(T3735+V3735+W3735))</f>
        <v>0</v>
      </c>
      <c r="Y3735" s="205"/>
      <c r="Z3735" s="205"/>
      <c r="AA3735" s="206"/>
      <c r="AB3735" s="189" t="n">
        <f aca="false">IF(AA3735="SI",X3735,0)</f>
        <v>0</v>
      </c>
      <c r="AC3735" s="207"/>
      <c r="AD3735" s="207"/>
      <c r="AE3735" s="207"/>
      <c r="AF3735" s="207"/>
      <c r="AG3735" s="207"/>
      <c r="AH3735" s="208"/>
    </row>
    <row r="3736" customFormat="false" ht="13.5" hidden="false" customHeight="true" outlineLevel="0" collapsed="false">
      <c r="A3736" s="22" t="n">
        <v>3735</v>
      </c>
      <c r="B3736" s="180"/>
      <c r="C3736" s="22"/>
      <c r="D3736" s="22"/>
      <c r="E3736" s="22"/>
      <c r="F3736" s="22"/>
      <c r="G3736" s="22"/>
      <c r="H3736" s="183"/>
      <c r="I3736" s="183"/>
      <c r="J3736" s="22"/>
      <c r="K3736" s="191" t="e">
        <f aca="false">VLOOKUP('Altri Costi'!J3736,Legenda!$D$1:$F$258,2)</f>
        <v>#N/A</v>
      </c>
      <c r="L3736" s="22"/>
      <c r="M3736" s="22"/>
      <c r="N3736" s="203"/>
      <c r="O3736" s="183"/>
      <c r="P3736" s="22"/>
      <c r="Q3736" s="203"/>
      <c r="R3736" s="183"/>
      <c r="S3736" s="184" t="n">
        <f aca="false">'Piano Finanziario Annuale'!$F$6</f>
        <v>0</v>
      </c>
      <c r="T3736" s="185" t="n">
        <v>0</v>
      </c>
      <c r="U3736" s="186"/>
      <c r="V3736" s="187" t="n">
        <f aca="false">(T3736*U3736)</f>
        <v>0</v>
      </c>
      <c r="W3736" s="185" t="n">
        <v>0</v>
      </c>
      <c r="X3736" s="185" t="n">
        <f aca="false">IF(OR(S3736="sì",S3736="forfettario 190"),SUM(T3736+W3736),SUM(T3736+V3736+W3736))</f>
        <v>0</v>
      </c>
      <c r="Y3736" s="205"/>
      <c r="Z3736" s="205"/>
      <c r="AA3736" s="206"/>
      <c r="AB3736" s="189" t="n">
        <f aca="false">IF(AA3736="SI",X3736,0)</f>
        <v>0</v>
      </c>
      <c r="AC3736" s="207"/>
      <c r="AD3736" s="207"/>
      <c r="AE3736" s="207"/>
      <c r="AF3736" s="207"/>
      <c r="AG3736" s="207"/>
      <c r="AH3736" s="208"/>
    </row>
    <row r="3737" customFormat="false" ht="13.5" hidden="false" customHeight="true" outlineLevel="0" collapsed="false">
      <c r="A3737" s="22" t="n">
        <v>3736</v>
      </c>
      <c r="B3737" s="180"/>
      <c r="C3737" s="22"/>
      <c r="D3737" s="22"/>
      <c r="E3737" s="22"/>
      <c r="F3737" s="22"/>
      <c r="G3737" s="22"/>
      <c r="H3737" s="183"/>
      <c r="I3737" s="183"/>
      <c r="J3737" s="22"/>
      <c r="K3737" s="191" t="e">
        <f aca="false">VLOOKUP('Altri Costi'!J3737,Legenda!$D$1:$F$258,2)</f>
        <v>#N/A</v>
      </c>
      <c r="L3737" s="22"/>
      <c r="M3737" s="22"/>
      <c r="N3737" s="203"/>
      <c r="O3737" s="183"/>
      <c r="P3737" s="22"/>
      <c r="Q3737" s="203"/>
      <c r="R3737" s="183"/>
      <c r="S3737" s="184" t="n">
        <f aca="false">'Piano Finanziario Annuale'!$F$6</f>
        <v>0</v>
      </c>
      <c r="T3737" s="185" t="n">
        <v>0</v>
      </c>
      <c r="U3737" s="186"/>
      <c r="V3737" s="187" t="n">
        <f aca="false">(T3737*U3737)</f>
        <v>0</v>
      </c>
      <c r="W3737" s="185" t="n">
        <v>0</v>
      </c>
      <c r="X3737" s="185" t="n">
        <f aca="false">IF(OR(S3737="sì",S3737="forfettario 190"),SUM(T3737+W3737),SUM(T3737+V3737+W3737))</f>
        <v>0</v>
      </c>
      <c r="Y3737" s="205"/>
      <c r="Z3737" s="205"/>
      <c r="AA3737" s="206"/>
      <c r="AB3737" s="189" t="n">
        <f aca="false">IF(AA3737="SI",X3737,0)</f>
        <v>0</v>
      </c>
      <c r="AC3737" s="207"/>
      <c r="AD3737" s="207"/>
      <c r="AE3737" s="207"/>
      <c r="AF3737" s="207"/>
      <c r="AG3737" s="207"/>
      <c r="AH3737" s="208"/>
    </row>
    <row r="3738" customFormat="false" ht="13.5" hidden="false" customHeight="true" outlineLevel="0" collapsed="false">
      <c r="A3738" s="22" t="n">
        <v>3737</v>
      </c>
      <c r="B3738" s="180"/>
      <c r="C3738" s="22"/>
      <c r="D3738" s="22"/>
      <c r="E3738" s="22"/>
      <c r="F3738" s="22"/>
      <c r="G3738" s="22"/>
      <c r="H3738" s="183"/>
      <c r="I3738" s="183"/>
      <c r="J3738" s="22"/>
      <c r="K3738" s="191" t="e">
        <f aca="false">VLOOKUP('Altri Costi'!J3738,Legenda!$D$1:$F$258,2)</f>
        <v>#N/A</v>
      </c>
      <c r="L3738" s="22"/>
      <c r="M3738" s="22"/>
      <c r="N3738" s="203"/>
      <c r="O3738" s="183"/>
      <c r="P3738" s="22"/>
      <c r="Q3738" s="203"/>
      <c r="R3738" s="183"/>
      <c r="S3738" s="184" t="n">
        <f aca="false">'Piano Finanziario Annuale'!$F$6</f>
        <v>0</v>
      </c>
      <c r="T3738" s="185" t="n">
        <v>0</v>
      </c>
      <c r="U3738" s="186"/>
      <c r="V3738" s="187" t="n">
        <f aca="false">(T3738*U3738)</f>
        <v>0</v>
      </c>
      <c r="W3738" s="185" t="n">
        <v>0</v>
      </c>
      <c r="X3738" s="185" t="n">
        <f aca="false">IF(OR(S3738="sì",S3738="forfettario 190"),SUM(T3738+W3738),SUM(T3738+V3738+W3738))</f>
        <v>0</v>
      </c>
      <c r="Y3738" s="205"/>
      <c r="Z3738" s="205"/>
      <c r="AA3738" s="206"/>
      <c r="AB3738" s="189" t="n">
        <f aca="false">IF(AA3738="SI",X3738,0)</f>
        <v>0</v>
      </c>
      <c r="AC3738" s="207"/>
      <c r="AD3738" s="207"/>
      <c r="AE3738" s="207"/>
      <c r="AF3738" s="207"/>
      <c r="AG3738" s="207"/>
      <c r="AH3738" s="208"/>
    </row>
    <row r="3739" customFormat="false" ht="13.5" hidden="false" customHeight="true" outlineLevel="0" collapsed="false">
      <c r="A3739" s="22" t="n">
        <v>3738</v>
      </c>
      <c r="B3739" s="180"/>
      <c r="C3739" s="22"/>
      <c r="D3739" s="22"/>
      <c r="E3739" s="22"/>
      <c r="F3739" s="22"/>
      <c r="G3739" s="22"/>
      <c r="H3739" s="183"/>
      <c r="I3739" s="183"/>
      <c r="J3739" s="22"/>
      <c r="K3739" s="191" t="e">
        <f aca="false">VLOOKUP('Altri Costi'!J3739,Legenda!$D$1:$F$258,2)</f>
        <v>#N/A</v>
      </c>
      <c r="L3739" s="22"/>
      <c r="M3739" s="22"/>
      <c r="N3739" s="203"/>
      <c r="O3739" s="183"/>
      <c r="P3739" s="22"/>
      <c r="Q3739" s="203"/>
      <c r="R3739" s="183"/>
      <c r="S3739" s="184" t="n">
        <f aca="false">'Piano Finanziario Annuale'!$F$6</f>
        <v>0</v>
      </c>
      <c r="T3739" s="185" t="n">
        <v>0</v>
      </c>
      <c r="U3739" s="186"/>
      <c r="V3739" s="187" t="n">
        <f aca="false">(T3739*U3739)</f>
        <v>0</v>
      </c>
      <c r="W3739" s="185" t="n">
        <v>0</v>
      </c>
      <c r="X3739" s="185" t="n">
        <f aca="false">IF(OR(S3739="sì",S3739="forfettario 190"),SUM(T3739+W3739),SUM(T3739+V3739+W3739))</f>
        <v>0</v>
      </c>
      <c r="Y3739" s="205"/>
      <c r="Z3739" s="205"/>
      <c r="AA3739" s="206"/>
      <c r="AB3739" s="189" t="n">
        <f aca="false">IF(AA3739="SI",X3739,0)</f>
        <v>0</v>
      </c>
      <c r="AC3739" s="207"/>
      <c r="AD3739" s="207"/>
      <c r="AE3739" s="207"/>
      <c r="AF3739" s="207"/>
      <c r="AG3739" s="207"/>
      <c r="AH3739" s="208"/>
    </row>
    <row r="3740" customFormat="false" ht="13.5" hidden="false" customHeight="true" outlineLevel="0" collapsed="false">
      <c r="A3740" s="22" t="n">
        <v>3739</v>
      </c>
      <c r="B3740" s="180"/>
      <c r="C3740" s="22"/>
      <c r="D3740" s="22"/>
      <c r="E3740" s="22"/>
      <c r="F3740" s="22"/>
      <c r="G3740" s="22"/>
      <c r="H3740" s="183"/>
      <c r="I3740" s="183"/>
      <c r="J3740" s="22"/>
      <c r="K3740" s="191" t="e">
        <f aca="false">VLOOKUP('Altri Costi'!J3740,Legenda!$D$1:$F$258,2)</f>
        <v>#N/A</v>
      </c>
      <c r="L3740" s="22"/>
      <c r="M3740" s="22"/>
      <c r="N3740" s="203"/>
      <c r="O3740" s="183"/>
      <c r="P3740" s="22"/>
      <c r="Q3740" s="203"/>
      <c r="R3740" s="183"/>
      <c r="S3740" s="184" t="n">
        <f aca="false">'Piano Finanziario Annuale'!$F$6</f>
        <v>0</v>
      </c>
      <c r="T3740" s="185" t="n">
        <v>0</v>
      </c>
      <c r="U3740" s="186"/>
      <c r="V3740" s="187" t="n">
        <f aca="false">(T3740*U3740)</f>
        <v>0</v>
      </c>
      <c r="W3740" s="185" t="n">
        <v>0</v>
      </c>
      <c r="X3740" s="185" t="n">
        <f aca="false">IF(OR(S3740="sì",S3740="forfettario 190"),SUM(T3740+W3740),SUM(T3740+V3740+W3740))</f>
        <v>0</v>
      </c>
      <c r="Y3740" s="205"/>
      <c r="Z3740" s="205"/>
      <c r="AA3740" s="206"/>
      <c r="AB3740" s="189" t="n">
        <f aca="false">IF(AA3740="SI",X3740,0)</f>
        <v>0</v>
      </c>
      <c r="AC3740" s="207"/>
      <c r="AD3740" s="207"/>
      <c r="AE3740" s="207"/>
      <c r="AF3740" s="207"/>
      <c r="AG3740" s="207"/>
      <c r="AH3740" s="208"/>
    </row>
    <row r="3741" customFormat="false" ht="13.5" hidden="false" customHeight="true" outlineLevel="0" collapsed="false">
      <c r="A3741" s="22" t="n">
        <v>3740</v>
      </c>
      <c r="B3741" s="180"/>
      <c r="C3741" s="22"/>
      <c r="D3741" s="22"/>
      <c r="E3741" s="22"/>
      <c r="F3741" s="22"/>
      <c r="G3741" s="22"/>
      <c r="H3741" s="183"/>
      <c r="I3741" s="183"/>
      <c r="J3741" s="22"/>
      <c r="K3741" s="191" t="e">
        <f aca="false">VLOOKUP('Altri Costi'!J3741,Legenda!$D$1:$F$258,2)</f>
        <v>#N/A</v>
      </c>
      <c r="L3741" s="22"/>
      <c r="M3741" s="22"/>
      <c r="N3741" s="203"/>
      <c r="O3741" s="183"/>
      <c r="P3741" s="22"/>
      <c r="Q3741" s="203"/>
      <c r="R3741" s="183"/>
      <c r="S3741" s="184" t="n">
        <f aca="false">'Piano Finanziario Annuale'!$F$6</f>
        <v>0</v>
      </c>
      <c r="T3741" s="185" t="n">
        <v>0</v>
      </c>
      <c r="U3741" s="186"/>
      <c r="V3741" s="187" t="n">
        <f aca="false">(T3741*U3741)</f>
        <v>0</v>
      </c>
      <c r="W3741" s="185" t="n">
        <v>0</v>
      </c>
      <c r="X3741" s="185" t="n">
        <f aca="false">IF(OR(S3741="sì",S3741="forfettario 190"),SUM(T3741+W3741),SUM(T3741+V3741+W3741))</f>
        <v>0</v>
      </c>
      <c r="Y3741" s="205"/>
      <c r="Z3741" s="205"/>
      <c r="AA3741" s="206"/>
      <c r="AB3741" s="189" t="n">
        <f aca="false">IF(AA3741="SI",X3741,0)</f>
        <v>0</v>
      </c>
      <c r="AC3741" s="207"/>
      <c r="AD3741" s="207"/>
      <c r="AE3741" s="207"/>
      <c r="AF3741" s="207"/>
      <c r="AG3741" s="207"/>
      <c r="AH3741" s="208"/>
    </row>
    <row r="3742" customFormat="false" ht="13.5" hidden="false" customHeight="true" outlineLevel="0" collapsed="false">
      <c r="A3742" s="22" t="n">
        <v>3741</v>
      </c>
      <c r="B3742" s="180"/>
      <c r="C3742" s="22"/>
      <c r="D3742" s="22"/>
      <c r="E3742" s="22"/>
      <c r="F3742" s="22"/>
      <c r="G3742" s="22"/>
      <c r="H3742" s="183"/>
      <c r="I3742" s="183"/>
      <c r="J3742" s="22"/>
      <c r="K3742" s="191" t="e">
        <f aca="false">VLOOKUP('Altri Costi'!J3742,Legenda!$D$1:$F$258,2)</f>
        <v>#N/A</v>
      </c>
      <c r="L3742" s="22"/>
      <c r="M3742" s="22"/>
      <c r="N3742" s="203"/>
      <c r="O3742" s="183"/>
      <c r="P3742" s="22"/>
      <c r="Q3742" s="203"/>
      <c r="R3742" s="183"/>
      <c r="S3742" s="184" t="n">
        <f aca="false">'Piano Finanziario Annuale'!$F$6</f>
        <v>0</v>
      </c>
      <c r="T3742" s="185" t="n">
        <v>0</v>
      </c>
      <c r="U3742" s="186"/>
      <c r="V3742" s="187" t="n">
        <f aca="false">(T3742*U3742)</f>
        <v>0</v>
      </c>
      <c r="W3742" s="185" t="n">
        <v>0</v>
      </c>
      <c r="X3742" s="185" t="n">
        <f aca="false">IF(OR(S3742="sì",S3742="forfettario 190"),SUM(T3742+W3742),SUM(T3742+V3742+W3742))</f>
        <v>0</v>
      </c>
      <c r="Y3742" s="205"/>
      <c r="Z3742" s="205"/>
      <c r="AA3742" s="206"/>
      <c r="AB3742" s="189" t="n">
        <f aca="false">IF(AA3742="SI",X3742,0)</f>
        <v>0</v>
      </c>
      <c r="AC3742" s="207"/>
      <c r="AD3742" s="207"/>
      <c r="AE3742" s="207"/>
      <c r="AF3742" s="207"/>
      <c r="AG3742" s="207"/>
      <c r="AH3742" s="208"/>
    </row>
    <row r="3743" customFormat="false" ht="13.5" hidden="false" customHeight="true" outlineLevel="0" collapsed="false">
      <c r="A3743" s="22" t="n">
        <v>3742</v>
      </c>
      <c r="B3743" s="180"/>
      <c r="C3743" s="22"/>
      <c r="D3743" s="22"/>
      <c r="E3743" s="22"/>
      <c r="F3743" s="22"/>
      <c r="G3743" s="22"/>
      <c r="H3743" s="183"/>
      <c r="I3743" s="183"/>
      <c r="J3743" s="22"/>
      <c r="K3743" s="191" t="e">
        <f aca="false">VLOOKUP('Altri Costi'!J3743,Legenda!$D$1:$F$258,2)</f>
        <v>#N/A</v>
      </c>
      <c r="L3743" s="22"/>
      <c r="M3743" s="22"/>
      <c r="N3743" s="203"/>
      <c r="O3743" s="183"/>
      <c r="P3743" s="22"/>
      <c r="Q3743" s="203"/>
      <c r="R3743" s="183"/>
      <c r="S3743" s="184" t="n">
        <f aca="false">'Piano Finanziario Annuale'!$F$6</f>
        <v>0</v>
      </c>
      <c r="T3743" s="185" t="n">
        <v>0</v>
      </c>
      <c r="U3743" s="186"/>
      <c r="V3743" s="187" t="n">
        <f aca="false">(T3743*U3743)</f>
        <v>0</v>
      </c>
      <c r="W3743" s="185" t="n">
        <v>0</v>
      </c>
      <c r="X3743" s="185" t="n">
        <f aca="false">IF(OR(S3743="sì",S3743="forfettario 190"),SUM(T3743+W3743),SUM(T3743+V3743+W3743))</f>
        <v>0</v>
      </c>
      <c r="Y3743" s="205"/>
      <c r="Z3743" s="205"/>
      <c r="AA3743" s="206"/>
      <c r="AB3743" s="189" t="n">
        <f aca="false">IF(AA3743="SI",X3743,0)</f>
        <v>0</v>
      </c>
      <c r="AC3743" s="207"/>
      <c r="AD3743" s="207"/>
      <c r="AE3743" s="207"/>
      <c r="AF3743" s="207"/>
      <c r="AG3743" s="207"/>
      <c r="AH3743" s="208"/>
    </row>
    <row r="3744" customFormat="false" ht="13.5" hidden="false" customHeight="true" outlineLevel="0" collapsed="false">
      <c r="A3744" s="22" t="n">
        <v>3743</v>
      </c>
      <c r="B3744" s="180"/>
      <c r="C3744" s="22"/>
      <c r="D3744" s="22"/>
      <c r="E3744" s="22"/>
      <c r="F3744" s="22"/>
      <c r="G3744" s="22"/>
      <c r="H3744" s="183"/>
      <c r="I3744" s="183"/>
      <c r="J3744" s="22"/>
      <c r="K3744" s="191" t="e">
        <f aca="false">VLOOKUP('Altri Costi'!J3744,Legenda!$D$1:$F$258,2)</f>
        <v>#N/A</v>
      </c>
      <c r="L3744" s="22"/>
      <c r="M3744" s="22"/>
      <c r="N3744" s="203"/>
      <c r="O3744" s="183"/>
      <c r="P3744" s="22"/>
      <c r="Q3744" s="203"/>
      <c r="R3744" s="183"/>
      <c r="S3744" s="184" t="n">
        <f aca="false">'Piano Finanziario Annuale'!$F$6</f>
        <v>0</v>
      </c>
      <c r="T3744" s="185" t="n">
        <v>0</v>
      </c>
      <c r="U3744" s="186"/>
      <c r="V3744" s="187" t="n">
        <f aca="false">(T3744*U3744)</f>
        <v>0</v>
      </c>
      <c r="W3744" s="185" t="n">
        <v>0</v>
      </c>
      <c r="X3744" s="185" t="n">
        <f aca="false">IF(OR(S3744="sì",S3744="forfettario 190"),SUM(T3744+W3744),SUM(T3744+V3744+W3744))</f>
        <v>0</v>
      </c>
      <c r="Y3744" s="205"/>
      <c r="Z3744" s="205"/>
      <c r="AA3744" s="206"/>
      <c r="AB3744" s="189" t="n">
        <f aca="false">IF(AA3744="SI",X3744,0)</f>
        <v>0</v>
      </c>
      <c r="AC3744" s="207"/>
      <c r="AD3744" s="207"/>
      <c r="AE3744" s="207"/>
      <c r="AF3744" s="207"/>
      <c r="AG3744" s="207"/>
      <c r="AH3744" s="208"/>
    </row>
    <row r="3745" customFormat="false" ht="13.5" hidden="false" customHeight="true" outlineLevel="0" collapsed="false">
      <c r="A3745" s="22" t="n">
        <v>3744</v>
      </c>
      <c r="B3745" s="180"/>
      <c r="C3745" s="22"/>
      <c r="D3745" s="22"/>
      <c r="E3745" s="22"/>
      <c r="F3745" s="22"/>
      <c r="G3745" s="22"/>
      <c r="H3745" s="183"/>
      <c r="I3745" s="183"/>
      <c r="J3745" s="22"/>
      <c r="K3745" s="191" t="e">
        <f aca="false">VLOOKUP('Altri Costi'!J3745,Legenda!$D$1:$F$258,2)</f>
        <v>#N/A</v>
      </c>
      <c r="L3745" s="22"/>
      <c r="M3745" s="22"/>
      <c r="N3745" s="203"/>
      <c r="O3745" s="183"/>
      <c r="P3745" s="22"/>
      <c r="Q3745" s="203"/>
      <c r="R3745" s="183"/>
      <c r="S3745" s="184" t="n">
        <f aca="false">'Piano Finanziario Annuale'!$F$6</f>
        <v>0</v>
      </c>
      <c r="T3745" s="185" t="n">
        <v>0</v>
      </c>
      <c r="U3745" s="186"/>
      <c r="V3745" s="187" t="n">
        <f aca="false">(T3745*U3745)</f>
        <v>0</v>
      </c>
      <c r="W3745" s="185" t="n">
        <v>0</v>
      </c>
      <c r="X3745" s="185" t="n">
        <f aca="false">IF(OR(S3745="sì",S3745="forfettario 190"),SUM(T3745+W3745),SUM(T3745+V3745+W3745))</f>
        <v>0</v>
      </c>
      <c r="Y3745" s="205"/>
      <c r="Z3745" s="205"/>
      <c r="AA3745" s="206"/>
      <c r="AB3745" s="189" t="n">
        <f aca="false">IF(AA3745="SI",X3745,0)</f>
        <v>0</v>
      </c>
      <c r="AC3745" s="207"/>
      <c r="AD3745" s="207"/>
      <c r="AE3745" s="207"/>
      <c r="AF3745" s="207"/>
      <c r="AG3745" s="207"/>
      <c r="AH3745" s="208"/>
    </row>
    <row r="3746" customFormat="false" ht="13.5" hidden="false" customHeight="true" outlineLevel="0" collapsed="false">
      <c r="A3746" s="22" t="n">
        <v>3745</v>
      </c>
      <c r="B3746" s="180"/>
      <c r="C3746" s="22"/>
      <c r="D3746" s="22"/>
      <c r="E3746" s="22"/>
      <c r="F3746" s="22"/>
      <c r="G3746" s="22"/>
      <c r="H3746" s="183"/>
      <c r="I3746" s="183"/>
      <c r="J3746" s="22"/>
      <c r="K3746" s="191" t="e">
        <f aca="false">VLOOKUP('Altri Costi'!J3746,Legenda!$D$1:$F$258,2)</f>
        <v>#N/A</v>
      </c>
      <c r="L3746" s="22"/>
      <c r="M3746" s="22"/>
      <c r="N3746" s="203"/>
      <c r="O3746" s="183"/>
      <c r="P3746" s="22"/>
      <c r="Q3746" s="203"/>
      <c r="R3746" s="183"/>
      <c r="S3746" s="184" t="n">
        <f aca="false">'Piano Finanziario Annuale'!$F$6</f>
        <v>0</v>
      </c>
      <c r="T3746" s="185" t="n">
        <v>0</v>
      </c>
      <c r="U3746" s="186"/>
      <c r="V3746" s="187" t="n">
        <f aca="false">(T3746*U3746)</f>
        <v>0</v>
      </c>
      <c r="W3746" s="185" t="n">
        <v>0</v>
      </c>
      <c r="X3746" s="185" t="n">
        <f aca="false">IF(OR(S3746="sì",S3746="forfettario 190"),SUM(T3746+W3746),SUM(T3746+V3746+W3746))</f>
        <v>0</v>
      </c>
      <c r="Y3746" s="205"/>
      <c r="Z3746" s="205"/>
      <c r="AA3746" s="206"/>
      <c r="AB3746" s="189" t="n">
        <f aca="false">IF(AA3746="SI",X3746,0)</f>
        <v>0</v>
      </c>
      <c r="AC3746" s="207"/>
      <c r="AD3746" s="207"/>
      <c r="AE3746" s="207"/>
      <c r="AF3746" s="207"/>
      <c r="AG3746" s="207"/>
      <c r="AH3746" s="208"/>
    </row>
    <row r="3747" customFormat="false" ht="13.5" hidden="false" customHeight="true" outlineLevel="0" collapsed="false">
      <c r="A3747" s="22" t="n">
        <v>3746</v>
      </c>
      <c r="B3747" s="180"/>
      <c r="C3747" s="22"/>
      <c r="D3747" s="22"/>
      <c r="E3747" s="22"/>
      <c r="F3747" s="22"/>
      <c r="G3747" s="22"/>
      <c r="H3747" s="183"/>
      <c r="I3747" s="183"/>
      <c r="J3747" s="22"/>
      <c r="K3747" s="191" t="e">
        <f aca="false">VLOOKUP('Altri Costi'!J3747,Legenda!$D$1:$F$258,2)</f>
        <v>#N/A</v>
      </c>
      <c r="L3747" s="22"/>
      <c r="M3747" s="22"/>
      <c r="N3747" s="203"/>
      <c r="O3747" s="183"/>
      <c r="P3747" s="22"/>
      <c r="Q3747" s="203"/>
      <c r="R3747" s="183"/>
      <c r="S3747" s="184" t="n">
        <f aca="false">'Piano Finanziario Annuale'!$F$6</f>
        <v>0</v>
      </c>
      <c r="T3747" s="185" t="n">
        <v>0</v>
      </c>
      <c r="U3747" s="186"/>
      <c r="V3747" s="187" t="n">
        <f aca="false">(T3747*U3747)</f>
        <v>0</v>
      </c>
      <c r="W3747" s="185" t="n">
        <v>0</v>
      </c>
      <c r="X3747" s="185" t="n">
        <f aca="false">IF(OR(S3747="sì",S3747="forfettario 190"),SUM(T3747+W3747),SUM(T3747+V3747+W3747))</f>
        <v>0</v>
      </c>
      <c r="Y3747" s="205"/>
      <c r="Z3747" s="205"/>
      <c r="AA3747" s="206"/>
      <c r="AB3747" s="189" t="n">
        <f aca="false">IF(AA3747="SI",X3747,0)</f>
        <v>0</v>
      </c>
      <c r="AC3747" s="207"/>
      <c r="AD3747" s="207"/>
      <c r="AE3747" s="207"/>
      <c r="AF3747" s="207"/>
      <c r="AG3747" s="207"/>
      <c r="AH3747" s="208"/>
    </row>
    <row r="3748" customFormat="false" ht="13.5" hidden="false" customHeight="true" outlineLevel="0" collapsed="false">
      <c r="A3748" s="22" t="n">
        <v>3747</v>
      </c>
      <c r="B3748" s="180"/>
      <c r="C3748" s="22"/>
      <c r="D3748" s="22"/>
      <c r="E3748" s="22"/>
      <c r="F3748" s="22"/>
      <c r="G3748" s="22"/>
      <c r="H3748" s="183"/>
      <c r="I3748" s="183"/>
      <c r="J3748" s="22"/>
      <c r="K3748" s="191" t="e">
        <f aca="false">VLOOKUP('Altri Costi'!J3748,Legenda!$D$1:$F$258,2)</f>
        <v>#N/A</v>
      </c>
      <c r="L3748" s="22"/>
      <c r="M3748" s="22"/>
      <c r="N3748" s="203"/>
      <c r="O3748" s="183"/>
      <c r="P3748" s="22"/>
      <c r="Q3748" s="203"/>
      <c r="R3748" s="183"/>
      <c r="S3748" s="184" t="n">
        <f aca="false">'Piano Finanziario Annuale'!$F$6</f>
        <v>0</v>
      </c>
      <c r="T3748" s="185" t="n">
        <v>0</v>
      </c>
      <c r="U3748" s="186"/>
      <c r="V3748" s="187" t="n">
        <f aca="false">(T3748*U3748)</f>
        <v>0</v>
      </c>
      <c r="W3748" s="185" t="n">
        <v>0</v>
      </c>
      <c r="X3748" s="185" t="n">
        <f aca="false">IF(OR(S3748="sì",S3748="forfettario 190"),SUM(T3748+W3748),SUM(T3748+V3748+W3748))</f>
        <v>0</v>
      </c>
      <c r="Y3748" s="205"/>
      <c r="Z3748" s="205"/>
      <c r="AA3748" s="206"/>
      <c r="AB3748" s="189" t="n">
        <f aca="false">IF(AA3748="SI",X3748,0)</f>
        <v>0</v>
      </c>
      <c r="AC3748" s="207"/>
      <c r="AD3748" s="207"/>
      <c r="AE3748" s="207"/>
      <c r="AF3748" s="207"/>
      <c r="AG3748" s="207"/>
      <c r="AH3748" s="208"/>
    </row>
    <row r="3749" customFormat="false" ht="13.5" hidden="false" customHeight="true" outlineLevel="0" collapsed="false">
      <c r="A3749" s="22" t="n">
        <v>3748</v>
      </c>
      <c r="B3749" s="180"/>
      <c r="C3749" s="22"/>
      <c r="D3749" s="22"/>
      <c r="E3749" s="22"/>
      <c r="F3749" s="22"/>
      <c r="G3749" s="22"/>
      <c r="H3749" s="183"/>
      <c r="I3749" s="183"/>
      <c r="J3749" s="22"/>
      <c r="K3749" s="191" t="e">
        <f aca="false">VLOOKUP('Altri Costi'!J3749,Legenda!$D$1:$F$258,2)</f>
        <v>#N/A</v>
      </c>
      <c r="L3749" s="22"/>
      <c r="M3749" s="22"/>
      <c r="N3749" s="203"/>
      <c r="O3749" s="183"/>
      <c r="P3749" s="22"/>
      <c r="Q3749" s="203"/>
      <c r="R3749" s="183"/>
      <c r="S3749" s="184" t="n">
        <f aca="false">'Piano Finanziario Annuale'!$F$6</f>
        <v>0</v>
      </c>
      <c r="T3749" s="185" t="n">
        <v>0</v>
      </c>
      <c r="U3749" s="186"/>
      <c r="V3749" s="187" t="n">
        <f aca="false">(T3749*U3749)</f>
        <v>0</v>
      </c>
      <c r="W3749" s="185" t="n">
        <v>0</v>
      </c>
      <c r="X3749" s="185" t="n">
        <f aca="false">IF(OR(S3749="sì",S3749="forfettario 190"),SUM(T3749+W3749),SUM(T3749+V3749+W3749))</f>
        <v>0</v>
      </c>
      <c r="Y3749" s="205"/>
      <c r="Z3749" s="205"/>
      <c r="AA3749" s="206"/>
      <c r="AB3749" s="189" t="n">
        <f aca="false">IF(AA3749="SI",X3749,0)</f>
        <v>0</v>
      </c>
      <c r="AC3749" s="207"/>
      <c r="AD3749" s="207"/>
      <c r="AE3749" s="207"/>
      <c r="AF3749" s="207"/>
      <c r="AG3749" s="207"/>
      <c r="AH3749" s="208"/>
    </row>
    <row r="3750" customFormat="false" ht="13.5" hidden="false" customHeight="true" outlineLevel="0" collapsed="false">
      <c r="A3750" s="22" t="n">
        <v>3749</v>
      </c>
      <c r="B3750" s="180"/>
      <c r="C3750" s="22"/>
      <c r="D3750" s="22"/>
      <c r="E3750" s="22"/>
      <c r="F3750" s="22"/>
      <c r="G3750" s="22"/>
      <c r="H3750" s="183"/>
      <c r="I3750" s="183"/>
      <c r="J3750" s="22"/>
      <c r="K3750" s="191" t="e">
        <f aca="false">VLOOKUP('Altri Costi'!J3750,Legenda!$D$1:$F$258,2)</f>
        <v>#N/A</v>
      </c>
      <c r="L3750" s="22"/>
      <c r="M3750" s="22"/>
      <c r="N3750" s="203"/>
      <c r="O3750" s="183"/>
      <c r="P3750" s="22"/>
      <c r="Q3750" s="203"/>
      <c r="R3750" s="183"/>
      <c r="S3750" s="184" t="n">
        <f aca="false">'Piano Finanziario Annuale'!$F$6</f>
        <v>0</v>
      </c>
      <c r="T3750" s="185" t="n">
        <v>0</v>
      </c>
      <c r="U3750" s="186"/>
      <c r="V3750" s="187" t="n">
        <f aca="false">(T3750*U3750)</f>
        <v>0</v>
      </c>
      <c r="W3750" s="185" t="n">
        <v>0</v>
      </c>
      <c r="X3750" s="185" t="n">
        <f aca="false">IF(OR(S3750="sì",S3750="forfettario 190"),SUM(T3750+W3750),SUM(T3750+V3750+W3750))</f>
        <v>0</v>
      </c>
      <c r="Y3750" s="205"/>
      <c r="Z3750" s="205"/>
      <c r="AA3750" s="206"/>
      <c r="AB3750" s="189" t="n">
        <f aca="false">IF(AA3750="SI",X3750,0)</f>
        <v>0</v>
      </c>
      <c r="AC3750" s="207"/>
      <c r="AD3750" s="207"/>
      <c r="AE3750" s="207"/>
      <c r="AF3750" s="207"/>
      <c r="AG3750" s="207"/>
      <c r="AH3750" s="208"/>
    </row>
    <row r="3751" customFormat="false" ht="13.5" hidden="false" customHeight="true" outlineLevel="0" collapsed="false">
      <c r="A3751" s="22" t="n">
        <v>3750</v>
      </c>
      <c r="B3751" s="180"/>
      <c r="C3751" s="22"/>
      <c r="D3751" s="22"/>
      <c r="E3751" s="22"/>
      <c r="F3751" s="22"/>
      <c r="G3751" s="22"/>
      <c r="H3751" s="183"/>
      <c r="I3751" s="183"/>
      <c r="J3751" s="22"/>
      <c r="K3751" s="191" t="e">
        <f aca="false">VLOOKUP('Altri Costi'!J3751,Legenda!$D$1:$F$258,2)</f>
        <v>#N/A</v>
      </c>
      <c r="L3751" s="22"/>
      <c r="M3751" s="22"/>
      <c r="N3751" s="203"/>
      <c r="O3751" s="183"/>
      <c r="P3751" s="22"/>
      <c r="Q3751" s="203"/>
      <c r="R3751" s="183"/>
      <c r="S3751" s="184" t="n">
        <f aca="false">'Piano Finanziario Annuale'!$F$6</f>
        <v>0</v>
      </c>
      <c r="T3751" s="185" t="n">
        <v>0</v>
      </c>
      <c r="U3751" s="186"/>
      <c r="V3751" s="187" t="n">
        <f aca="false">(T3751*U3751)</f>
        <v>0</v>
      </c>
      <c r="W3751" s="185" t="n">
        <v>0</v>
      </c>
      <c r="X3751" s="185" t="n">
        <f aca="false">IF(OR(S3751="sì",S3751="forfettario 190"),SUM(T3751+W3751),SUM(T3751+V3751+W3751))</f>
        <v>0</v>
      </c>
      <c r="Y3751" s="205"/>
      <c r="Z3751" s="205"/>
      <c r="AA3751" s="206"/>
      <c r="AB3751" s="189" t="n">
        <f aca="false">IF(AA3751="SI",X3751,0)</f>
        <v>0</v>
      </c>
      <c r="AC3751" s="207"/>
      <c r="AD3751" s="207"/>
      <c r="AE3751" s="207"/>
      <c r="AF3751" s="207"/>
      <c r="AG3751" s="207"/>
      <c r="AH3751" s="208"/>
    </row>
    <row r="3752" customFormat="false" ht="13.5" hidden="false" customHeight="true" outlineLevel="0" collapsed="false">
      <c r="A3752" s="22" t="n">
        <v>3751</v>
      </c>
      <c r="B3752" s="180"/>
      <c r="C3752" s="22"/>
      <c r="D3752" s="22"/>
      <c r="E3752" s="22"/>
      <c r="F3752" s="22"/>
      <c r="G3752" s="22"/>
      <c r="H3752" s="183"/>
      <c r="I3752" s="183"/>
      <c r="J3752" s="22"/>
      <c r="K3752" s="191" t="e">
        <f aca="false">VLOOKUP('Altri Costi'!J3752,Legenda!$D$1:$F$258,2)</f>
        <v>#N/A</v>
      </c>
      <c r="L3752" s="22"/>
      <c r="M3752" s="22"/>
      <c r="N3752" s="203"/>
      <c r="O3752" s="183"/>
      <c r="P3752" s="22"/>
      <c r="Q3752" s="203"/>
      <c r="R3752" s="183"/>
      <c r="S3752" s="184" t="n">
        <f aca="false">'Piano Finanziario Annuale'!$F$6</f>
        <v>0</v>
      </c>
      <c r="T3752" s="185" t="n">
        <v>0</v>
      </c>
      <c r="U3752" s="186"/>
      <c r="V3752" s="187" t="n">
        <f aca="false">(T3752*U3752)</f>
        <v>0</v>
      </c>
      <c r="W3752" s="185" t="n">
        <v>0</v>
      </c>
      <c r="X3752" s="185" t="n">
        <f aca="false">IF(OR(S3752="sì",S3752="forfettario 190"),SUM(T3752+W3752),SUM(T3752+V3752+W3752))</f>
        <v>0</v>
      </c>
      <c r="Y3752" s="205"/>
      <c r="Z3752" s="205"/>
      <c r="AA3752" s="206"/>
      <c r="AB3752" s="189" t="n">
        <f aca="false">IF(AA3752="SI",X3752,0)</f>
        <v>0</v>
      </c>
      <c r="AC3752" s="207"/>
      <c r="AD3752" s="207"/>
      <c r="AE3752" s="207"/>
      <c r="AF3752" s="207"/>
      <c r="AG3752" s="207"/>
      <c r="AH3752" s="208"/>
    </row>
    <row r="3753" customFormat="false" ht="13.5" hidden="false" customHeight="true" outlineLevel="0" collapsed="false">
      <c r="A3753" s="22" t="n">
        <v>3752</v>
      </c>
      <c r="B3753" s="180"/>
      <c r="C3753" s="22"/>
      <c r="D3753" s="22"/>
      <c r="E3753" s="22"/>
      <c r="F3753" s="22"/>
      <c r="G3753" s="22"/>
      <c r="H3753" s="183"/>
      <c r="I3753" s="183"/>
      <c r="J3753" s="22"/>
      <c r="K3753" s="191" t="e">
        <f aca="false">VLOOKUP('Altri Costi'!J3753,Legenda!$D$1:$F$258,2)</f>
        <v>#N/A</v>
      </c>
      <c r="L3753" s="22"/>
      <c r="M3753" s="22"/>
      <c r="N3753" s="203"/>
      <c r="O3753" s="183"/>
      <c r="P3753" s="22"/>
      <c r="Q3753" s="203"/>
      <c r="R3753" s="183"/>
      <c r="S3753" s="184" t="n">
        <f aca="false">'Piano Finanziario Annuale'!$F$6</f>
        <v>0</v>
      </c>
      <c r="T3753" s="185" t="n">
        <v>0</v>
      </c>
      <c r="U3753" s="186"/>
      <c r="V3753" s="187" t="n">
        <f aca="false">(T3753*U3753)</f>
        <v>0</v>
      </c>
      <c r="W3753" s="185" t="n">
        <v>0</v>
      </c>
      <c r="X3753" s="185" t="n">
        <f aca="false">IF(OR(S3753="sì",S3753="forfettario 190"),SUM(T3753+W3753),SUM(T3753+V3753+W3753))</f>
        <v>0</v>
      </c>
      <c r="Y3753" s="205"/>
      <c r="Z3753" s="205"/>
      <c r="AA3753" s="206"/>
      <c r="AB3753" s="189" t="n">
        <f aca="false">IF(AA3753="SI",X3753,0)</f>
        <v>0</v>
      </c>
      <c r="AC3753" s="207"/>
      <c r="AD3753" s="207"/>
      <c r="AE3753" s="207"/>
      <c r="AF3753" s="207"/>
      <c r="AG3753" s="207"/>
      <c r="AH3753" s="208"/>
    </row>
    <row r="3754" customFormat="false" ht="13.5" hidden="false" customHeight="true" outlineLevel="0" collapsed="false">
      <c r="A3754" s="22" t="n">
        <v>3753</v>
      </c>
      <c r="B3754" s="180"/>
      <c r="C3754" s="22"/>
      <c r="D3754" s="22"/>
      <c r="E3754" s="22"/>
      <c r="F3754" s="22"/>
      <c r="G3754" s="22"/>
      <c r="H3754" s="183"/>
      <c r="I3754" s="183"/>
      <c r="J3754" s="22"/>
      <c r="K3754" s="191" t="e">
        <f aca="false">VLOOKUP('Altri Costi'!J3754,Legenda!$D$1:$F$258,2)</f>
        <v>#N/A</v>
      </c>
      <c r="L3754" s="22"/>
      <c r="M3754" s="22"/>
      <c r="N3754" s="203"/>
      <c r="O3754" s="183"/>
      <c r="P3754" s="22"/>
      <c r="Q3754" s="203"/>
      <c r="R3754" s="183"/>
      <c r="S3754" s="184" t="n">
        <f aca="false">'Piano Finanziario Annuale'!$F$6</f>
        <v>0</v>
      </c>
      <c r="T3754" s="185" t="n">
        <v>0</v>
      </c>
      <c r="U3754" s="186"/>
      <c r="V3754" s="187" t="n">
        <f aca="false">(T3754*U3754)</f>
        <v>0</v>
      </c>
      <c r="W3754" s="185" t="n">
        <v>0</v>
      </c>
      <c r="X3754" s="185" t="n">
        <f aca="false">IF(OR(S3754="sì",S3754="forfettario 190"),SUM(T3754+W3754),SUM(T3754+V3754+W3754))</f>
        <v>0</v>
      </c>
      <c r="Y3754" s="205"/>
      <c r="Z3754" s="205"/>
      <c r="AA3754" s="206"/>
      <c r="AB3754" s="189" t="n">
        <f aca="false">IF(AA3754="SI",X3754,0)</f>
        <v>0</v>
      </c>
      <c r="AC3754" s="207"/>
      <c r="AD3754" s="207"/>
      <c r="AE3754" s="207"/>
      <c r="AF3754" s="207"/>
      <c r="AG3754" s="207"/>
      <c r="AH3754" s="208"/>
    </row>
    <row r="3755" customFormat="false" ht="13.5" hidden="false" customHeight="true" outlineLevel="0" collapsed="false">
      <c r="A3755" s="22" t="n">
        <v>3754</v>
      </c>
      <c r="B3755" s="180"/>
      <c r="C3755" s="22"/>
      <c r="D3755" s="22"/>
      <c r="E3755" s="22"/>
      <c r="F3755" s="22"/>
      <c r="G3755" s="22"/>
      <c r="H3755" s="183"/>
      <c r="I3755" s="183"/>
      <c r="J3755" s="22"/>
      <c r="K3755" s="191" t="e">
        <f aca="false">VLOOKUP('Altri Costi'!J3755,Legenda!$D$1:$F$258,2)</f>
        <v>#N/A</v>
      </c>
      <c r="L3755" s="22"/>
      <c r="M3755" s="22"/>
      <c r="N3755" s="203"/>
      <c r="O3755" s="183"/>
      <c r="P3755" s="22"/>
      <c r="Q3755" s="203"/>
      <c r="R3755" s="183"/>
      <c r="S3755" s="184" t="n">
        <f aca="false">'Piano Finanziario Annuale'!$F$6</f>
        <v>0</v>
      </c>
      <c r="T3755" s="185" t="n">
        <v>0</v>
      </c>
      <c r="U3755" s="186"/>
      <c r="V3755" s="187" t="n">
        <f aca="false">(T3755*U3755)</f>
        <v>0</v>
      </c>
      <c r="W3755" s="185" t="n">
        <v>0</v>
      </c>
      <c r="X3755" s="185" t="n">
        <f aca="false">IF(OR(S3755="sì",S3755="forfettario 190"),SUM(T3755+W3755),SUM(T3755+V3755+W3755))</f>
        <v>0</v>
      </c>
      <c r="Y3755" s="205"/>
      <c r="Z3755" s="205"/>
      <c r="AA3755" s="206"/>
      <c r="AB3755" s="189" t="n">
        <f aca="false">IF(AA3755="SI",X3755,0)</f>
        <v>0</v>
      </c>
      <c r="AC3755" s="207"/>
      <c r="AD3755" s="207"/>
      <c r="AE3755" s="207"/>
      <c r="AF3755" s="207"/>
      <c r="AG3755" s="207"/>
      <c r="AH3755" s="208"/>
    </row>
    <row r="3756" customFormat="false" ht="13.5" hidden="false" customHeight="true" outlineLevel="0" collapsed="false">
      <c r="A3756" s="22" t="n">
        <v>3755</v>
      </c>
      <c r="B3756" s="180"/>
      <c r="C3756" s="22"/>
      <c r="D3756" s="22"/>
      <c r="E3756" s="22"/>
      <c r="F3756" s="22"/>
      <c r="G3756" s="22"/>
      <c r="H3756" s="183"/>
      <c r="I3756" s="183"/>
      <c r="J3756" s="22"/>
      <c r="K3756" s="191" t="e">
        <f aca="false">VLOOKUP('Altri Costi'!J3756,Legenda!$D$1:$F$258,2)</f>
        <v>#N/A</v>
      </c>
      <c r="L3756" s="22"/>
      <c r="M3756" s="22"/>
      <c r="N3756" s="203"/>
      <c r="O3756" s="183"/>
      <c r="P3756" s="22"/>
      <c r="Q3756" s="203"/>
      <c r="R3756" s="183"/>
      <c r="S3756" s="184" t="n">
        <f aca="false">'Piano Finanziario Annuale'!$F$6</f>
        <v>0</v>
      </c>
      <c r="T3756" s="185" t="n">
        <v>0</v>
      </c>
      <c r="U3756" s="186"/>
      <c r="V3756" s="187" t="n">
        <f aca="false">(T3756*U3756)</f>
        <v>0</v>
      </c>
      <c r="W3756" s="185" t="n">
        <v>0</v>
      </c>
      <c r="X3756" s="185" t="n">
        <f aca="false">IF(OR(S3756="sì",S3756="forfettario 190"),SUM(T3756+W3756),SUM(T3756+V3756+W3756))</f>
        <v>0</v>
      </c>
      <c r="Y3756" s="205"/>
      <c r="Z3756" s="205"/>
      <c r="AA3756" s="206"/>
      <c r="AB3756" s="189" t="n">
        <f aca="false">IF(AA3756="SI",X3756,0)</f>
        <v>0</v>
      </c>
      <c r="AC3756" s="207"/>
      <c r="AD3756" s="207"/>
      <c r="AE3756" s="207"/>
      <c r="AF3756" s="207"/>
      <c r="AG3756" s="207"/>
      <c r="AH3756" s="208"/>
    </row>
    <row r="3757" customFormat="false" ht="13.5" hidden="false" customHeight="true" outlineLevel="0" collapsed="false">
      <c r="A3757" s="22" t="n">
        <v>3756</v>
      </c>
      <c r="B3757" s="180"/>
      <c r="C3757" s="22"/>
      <c r="D3757" s="22"/>
      <c r="E3757" s="22"/>
      <c r="F3757" s="22"/>
      <c r="G3757" s="22"/>
      <c r="H3757" s="183"/>
      <c r="I3757" s="183"/>
      <c r="J3757" s="22"/>
      <c r="K3757" s="191" t="e">
        <f aca="false">VLOOKUP('Altri Costi'!J3757,Legenda!$D$1:$F$258,2)</f>
        <v>#N/A</v>
      </c>
      <c r="L3757" s="22"/>
      <c r="M3757" s="22"/>
      <c r="N3757" s="203"/>
      <c r="O3757" s="183"/>
      <c r="P3757" s="22"/>
      <c r="Q3757" s="203"/>
      <c r="R3757" s="183"/>
      <c r="S3757" s="184" t="n">
        <f aca="false">'Piano Finanziario Annuale'!$F$6</f>
        <v>0</v>
      </c>
      <c r="T3757" s="185" t="n">
        <v>0</v>
      </c>
      <c r="U3757" s="186"/>
      <c r="V3757" s="187" t="n">
        <f aca="false">(T3757*U3757)</f>
        <v>0</v>
      </c>
      <c r="W3757" s="185" t="n">
        <v>0</v>
      </c>
      <c r="X3757" s="185" t="n">
        <f aca="false">IF(OR(S3757="sì",S3757="forfettario 190"),SUM(T3757+W3757),SUM(T3757+V3757+W3757))</f>
        <v>0</v>
      </c>
      <c r="Y3757" s="205"/>
      <c r="Z3757" s="205"/>
      <c r="AA3757" s="206"/>
      <c r="AB3757" s="189" t="n">
        <f aca="false">IF(AA3757="SI",X3757,0)</f>
        <v>0</v>
      </c>
      <c r="AC3757" s="207"/>
      <c r="AD3757" s="207"/>
      <c r="AE3757" s="207"/>
      <c r="AF3757" s="207"/>
      <c r="AG3757" s="207"/>
      <c r="AH3757" s="208"/>
    </row>
    <row r="3758" customFormat="false" ht="13.5" hidden="false" customHeight="true" outlineLevel="0" collapsed="false">
      <c r="A3758" s="22" t="n">
        <v>3757</v>
      </c>
      <c r="B3758" s="180"/>
      <c r="C3758" s="22"/>
      <c r="D3758" s="22"/>
      <c r="E3758" s="22"/>
      <c r="F3758" s="22"/>
      <c r="G3758" s="22"/>
      <c r="H3758" s="183"/>
      <c r="I3758" s="183"/>
      <c r="J3758" s="22"/>
      <c r="K3758" s="191" t="e">
        <f aca="false">VLOOKUP('Altri Costi'!J3758,Legenda!$D$1:$F$258,2)</f>
        <v>#N/A</v>
      </c>
      <c r="L3758" s="22"/>
      <c r="M3758" s="22"/>
      <c r="N3758" s="203"/>
      <c r="O3758" s="183"/>
      <c r="P3758" s="22"/>
      <c r="Q3758" s="203"/>
      <c r="R3758" s="183"/>
      <c r="S3758" s="184" t="n">
        <f aca="false">'Piano Finanziario Annuale'!$F$6</f>
        <v>0</v>
      </c>
      <c r="T3758" s="185" t="n">
        <v>0</v>
      </c>
      <c r="U3758" s="186"/>
      <c r="V3758" s="187" t="n">
        <f aca="false">(T3758*U3758)</f>
        <v>0</v>
      </c>
      <c r="W3758" s="185" t="n">
        <v>0</v>
      </c>
      <c r="X3758" s="185" t="n">
        <f aca="false">IF(OR(S3758="sì",S3758="forfettario 190"),SUM(T3758+W3758),SUM(T3758+V3758+W3758))</f>
        <v>0</v>
      </c>
      <c r="Y3758" s="205"/>
      <c r="Z3758" s="205"/>
      <c r="AA3758" s="206"/>
      <c r="AB3758" s="189" t="n">
        <f aca="false">IF(AA3758="SI",X3758,0)</f>
        <v>0</v>
      </c>
      <c r="AC3758" s="207"/>
      <c r="AD3758" s="207"/>
      <c r="AE3758" s="207"/>
      <c r="AF3758" s="207"/>
      <c r="AG3758" s="207"/>
      <c r="AH3758" s="208"/>
    </row>
    <row r="3759" customFormat="false" ht="13.5" hidden="false" customHeight="true" outlineLevel="0" collapsed="false">
      <c r="A3759" s="22" t="n">
        <v>3758</v>
      </c>
      <c r="B3759" s="180"/>
      <c r="C3759" s="22"/>
      <c r="D3759" s="22"/>
      <c r="E3759" s="22"/>
      <c r="F3759" s="22"/>
      <c r="G3759" s="22"/>
      <c r="H3759" s="183"/>
      <c r="I3759" s="183"/>
      <c r="J3759" s="22"/>
      <c r="K3759" s="191" t="e">
        <f aca="false">VLOOKUP('Altri Costi'!J3759,Legenda!$D$1:$F$258,2)</f>
        <v>#N/A</v>
      </c>
      <c r="L3759" s="22"/>
      <c r="M3759" s="22"/>
      <c r="N3759" s="203"/>
      <c r="O3759" s="183"/>
      <c r="P3759" s="22"/>
      <c r="Q3759" s="203"/>
      <c r="R3759" s="183"/>
      <c r="S3759" s="184" t="n">
        <f aca="false">'Piano Finanziario Annuale'!$F$6</f>
        <v>0</v>
      </c>
      <c r="T3759" s="185" t="n">
        <v>0</v>
      </c>
      <c r="U3759" s="186"/>
      <c r="V3759" s="187" t="n">
        <f aca="false">(T3759*U3759)</f>
        <v>0</v>
      </c>
      <c r="W3759" s="185" t="n">
        <v>0</v>
      </c>
      <c r="X3759" s="185" t="n">
        <f aca="false">IF(OR(S3759="sì",S3759="forfettario 190"),SUM(T3759+W3759),SUM(T3759+V3759+W3759))</f>
        <v>0</v>
      </c>
      <c r="Y3759" s="205"/>
      <c r="Z3759" s="205"/>
      <c r="AA3759" s="206"/>
      <c r="AB3759" s="189" t="n">
        <f aca="false">IF(AA3759="SI",X3759,0)</f>
        <v>0</v>
      </c>
      <c r="AC3759" s="207"/>
      <c r="AD3759" s="207"/>
      <c r="AE3759" s="207"/>
      <c r="AF3759" s="207"/>
      <c r="AG3759" s="207"/>
      <c r="AH3759" s="208"/>
    </row>
    <row r="3760" customFormat="false" ht="13.5" hidden="false" customHeight="true" outlineLevel="0" collapsed="false">
      <c r="A3760" s="22" t="n">
        <v>3759</v>
      </c>
      <c r="B3760" s="180"/>
      <c r="C3760" s="22"/>
      <c r="D3760" s="22"/>
      <c r="E3760" s="22"/>
      <c r="F3760" s="22"/>
      <c r="G3760" s="22"/>
      <c r="H3760" s="183"/>
      <c r="I3760" s="183"/>
      <c r="J3760" s="22"/>
      <c r="K3760" s="191" t="e">
        <f aca="false">VLOOKUP('Altri Costi'!J3760,Legenda!$D$1:$F$258,2)</f>
        <v>#N/A</v>
      </c>
      <c r="L3760" s="22"/>
      <c r="M3760" s="22"/>
      <c r="N3760" s="203"/>
      <c r="O3760" s="183"/>
      <c r="P3760" s="22"/>
      <c r="Q3760" s="203"/>
      <c r="R3760" s="183"/>
      <c r="S3760" s="184" t="n">
        <f aca="false">'Piano Finanziario Annuale'!$F$6</f>
        <v>0</v>
      </c>
      <c r="T3760" s="185" t="n">
        <v>0</v>
      </c>
      <c r="U3760" s="186"/>
      <c r="V3760" s="187" t="n">
        <f aca="false">(T3760*U3760)</f>
        <v>0</v>
      </c>
      <c r="W3760" s="185" t="n">
        <v>0</v>
      </c>
      <c r="X3760" s="185" t="n">
        <f aca="false">IF(OR(S3760="sì",S3760="forfettario 190"),SUM(T3760+W3760),SUM(T3760+V3760+W3760))</f>
        <v>0</v>
      </c>
      <c r="Y3760" s="205"/>
      <c r="Z3760" s="205"/>
      <c r="AA3760" s="206"/>
      <c r="AB3760" s="189" t="n">
        <f aca="false">IF(AA3760="SI",X3760,0)</f>
        <v>0</v>
      </c>
      <c r="AC3760" s="207"/>
      <c r="AD3760" s="207"/>
      <c r="AE3760" s="207"/>
      <c r="AF3760" s="207"/>
      <c r="AG3760" s="207"/>
      <c r="AH3760" s="208"/>
    </row>
    <row r="3761" customFormat="false" ht="13.5" hidden="false" customHeight="true" outlineLevel="0" collapsed="false">
      <c r="A3761" s="22" t="n">
        <v>3760</v>
      </c>
      <c r="B3761" s="180"/>
      <c r="C3761" s="22"/>
      <c r="D3761" s="22"/>
      <c r="E3761" s="22"/>
      <c r="F3761" s="22"/>
      <c r="G3761" s="22"/>
      <c r="H3761" s="183"/>
      <c r="I3761" s="183"/>
      <c r="J3761" s="22"/>
      <c r="K3761" s="191" t="e">
        <f aca="false">VLOOKUP('Altri Costi'!J3761,Legenda!$D$1:$F$258,2)</f>
        <v>#N/A</v>
      </c>
      <c r="L3761" s="22"/>
      <c r="M3761" s="22"/>
      <c r="N3761" s="203"/>
      <c r="O3761" s="183"/>
      <c r="P3761" s="22"/>
      <c r="Q3761" s="203"/>
      <c r="R3761" s="183"/>
      <c r="S3761" s="184" t="n">
        <f aca="false">'Piano Finanziario Annuale'!$F$6</f>
        <v>0</v>
      </c>
      <c r="T3761" s="185" t="n">
        <v>0</v>
      </c>
      <c r="U3761" s="186"/>
      <c r="V3761" s="187" t="n">
        <f aca="false">(T3761*U3761)</f>
        <v>0</v>
      </c>
      <c r="W3761" s="185" t="n">
        <v>0</v>
      </c>
      <c r="X3761" s="185" t="n">
        <f aca="false">IF(OR(S3761="sì",S3761="forfettario 190"),SUM(T3761+W3761),SUM(T3761+V3761+W3761))</f>
        <v>0</v>
      </c>
      <c r="Y3761" s="205"/>
      <c r="Z3761" s="205"/>
      <c r="AA3761" s="206"/>
      <c r="AB3761" s="189" t="n">
        <f aca="false">IF(AA3761="SI",X3761,0)</f>
        <v>0</v>
      </c>
      <c r="AC3761" s="207"/>
      <c r="AD3761" s="207"/>
      <c r="AE3761" s="207"/>
      <c r="AF3761" s="207"/>
      <c r="AG3761" s="207"/>
      <c r="AH3761" s="208"/>
    </row>
    <row r="3762" customFormat="false" ht="13.5" hidden="false" customHeight="true" outlineLevel="0" collapsed="false">
      <c r="A3762" s="22" t="n">
        <v>3761</v>
      </c>
      <c r="B3762" s="180"/>
      <c r="C3762" s="22"/>
      <c r="D3762" s="22"/>
      <c r="E3762" s="22"/>
      <c r="F3762" s="22"/>
      <c r="G3762" s="22"/>
      <c r="H3762" s="183"/>
      <c r="I3762" s="183"/>
      <c r="J3762" s="22"/>
      <c r="K3762" s="191" t="e">
        <f aca="false">VLOOKUP('Altri Costi'!J3762,Legenda!$D$1:$F$258,2)</f>
        <v>#N/A</v>
      </c>
      <c r="L3762" s="22"/>
      <c r="M3762" s="22"/>
      <c r="N3762" s="203"/>
      <c r="O3762" s="183"/>
      <c r="P3762" s="22"/>
      <c r="Q3762" s="203"/>
      <c r="R3762" s="183"/>
      <c r="S3762" s="184" t="n">
        <f aca="false">'Piano Finanziario Annuale'!$F$6</f>
        <v>0</v>
      </c>
      <c r="T3762" s="185" t="n">
        <v>0</v>
      </c>
      <c r="U3762" s="186"/>
      <c r="V3762" s="187" t="n">
        <f aca="false">(T3762*U3762)</f>
        <v>0</v>
      </c>
      <c r="W3762" s="185" t="n">
        <v>0</v>
      </c>
      <c r="X3762" s="185" t="n">
        <f aca="false">IF(OR(S3762="sì",S3762="forfettario 190"),SUM(T3762+W3762),SUM(T3762+V3762+W3762))</f>
        <v>0</v>
      </c>
      <c r="Y3762" s="205"/>
      <c r="Z3762" s="205"/>
      <c r="AA3762" s="206"/>
      <c r="AB3762" s="189" t="n">
        <f aca="false">IF(AA3762="SI",X3762,0)</f>
        <v>0</v>
      </c>
      <c r="AC3762" s="207"/>
      <c r="AD3762" s="207"/>
      <c r="AE3762" s="207"/>
      <c r="AF3762" s="207"/>
      <c r="AG3762" s="207"/>
      <c r="AH3762" s="208"/>
    </row>
    <row r="3763" customFormat="false" ht="13.5" hidden="false" customHeight="true" outlineLevel="0" collapsed="false">
      <c r="A3763" s="22" t="n">
        <v>3762</v>
      </c>
      <c r="B3763" s="180"/>
      <c r="C3763" s="22"/>
      <c r="D3763" s="22"/>
      <c r="E3763" s="22"/>
      <c r="F3763" s="22"/>
      <c r="G3763" s="22"/>
      <c r="H3763" s="183"/>
      <c r="I3763" s="183"/>
      <c r="J3763" s="22"/>
      <c r="K3763" s="191" t="e">
        <f aca="false">VLOOKUP('Altri Costi'!J3763,Legenda!$D$1:$F$258,2)</f>
        <v>#N/A</v>
      </c>
      <c r="L3763" s="22"/>
      <c r="M3763" s="22"/>
      <c r="N3763" s="203"/>
      <c r="O3763" s="183"/>
      <c r="P3763" s="22"/>
      <c r="Q3763" s="203"/>
      <c r="R3763" s="183"/>
      <c r="S3763" s="184" t="n">
        <f aca="false">'Piano Finanziario Annuale'!$F$6</f>
        <v>0</v>
      </c>
      <c r="T3763" s="185" t="n">
        <v>0</v>
      </c>
      <c r="U3763" s="186"/>
      <c r="V3763" s="187" t="n">
        <f aca="false">(T3763*U3763)</f>
        <v>0</v>
      </c>
      <c r="W3763" s="185" t="n">
        <v>0</v>
      </c>
      <c r="X3763" s="185" t="n">
        <f aca="false">IF(OR(S3763="sì",S3763="forfettario 190"),SUM(T3763+W3763),SUM(T3763+V3763+W3763))</f>
        <v>0</v>
      </c>
      <c r="Y3763" s="205"/>
      <c r="Z3763" s="205"/>
      <c r="AA3763" s="206"/>
      <c r="AB3763" s="189" t="n">
        <f aca="false">IF(AA3763="SI",X3763,0)</f>
        <v>0</v>
      </c>
      <c r="AC3763" s="207"/>
      <c r="AD3763" s="207"/>
      <c r="AE3763" s="207"/>
      <c r="AF3763" s="207"/>
      <c r="AG3763" s="207"/>
      <c r="AH3763" s="208"/>
    </row>
    <row r="3764" customFormat="false" ht="13.5" hidden="false" customHeight="true" outlineLevel="0" collapsed="false">
      <c r="A3764" s="22" t="n">
        <v>3763</v>
      </c>
      <c r="B3764" s="180"/>
      <c r="C3764" s="22"/>
      <c r="D3764" s="22"/>
      <c r="E3764" s="22"/>
      <c r="F3764" s="22"/>
      <c r="G3764" s="22"/>
      <c r="H3764" s="183"/>
      <c r="I3764" s="183"/>
      <c r="J3764" s="22"/>
      <c r="K3764" s="191" t="e">
        <f aca="false">VLOOKUP('Altri Costi'!J3764,Legenda!$D$1:$F$258,2)</f>
        <v>#N/A</v>
      </c>
      <c r="L3764" s="22"/>
      <c r="M3764" s="22"/>
      <c r="N3764" s="203"/>
      <c r="O3764" s="183"/>
      <c r="P3764" s="22"/>
      <c r="Q3764" s="203"/>
      <c r="R3764" s="183"/>
      <c r="S3764" s="184" t="n">
        <f aca="false">'Piano Finanziario Annuale'!$F$6</f>
        <v>0</v>
      </c>
      <c r="T3764" s="185" t="n">
        <v>0</v>
      </c>
      <c r="U3764" s="186"/>
      <c r="V3764" s="187" t="n">
        <f aca="false">(T3764*U3764)</f>
        <v>0</v>
      </c>
      <c r="W3764" s="185" t="n">
        <v>0</v>
      </c>
      <c r="X3764" s="185" t="n">
        <f aca="false">IF(OR(S3764="sì",S3764="forfettario 190"),SUM(T3764+W3764),SUM(T3764+V3764+W3764))</f>
        <v>0</v>
      </c>
      <c r="Y3764" s="205"/>
      <c r="Z3764" s="205"/>
      <c r="AA3764" s="206"/>
      <c r="AB3764" s="189" t="n">
        <f aca="false">IF(AA3764="SI",X3764,0)</f>
        <v>0</v>
      </c>
      <c r="AC3764" s="207"/>
      <c r="AD3764" s="207"/>
      <c r="AE3764" s="207"/>
      <c r="AF3764" s="207"/>
      <c r="AG3764" s="207"/>
      <c r="AH3764" s="208"/>
    </row>
    <row r="3765" customFormat="false" ht="13.5" hidden="false" customHeight="true" outlineLevel="0" collapsed="false">
      <c r="A3765" s="22" t="n">
        <v>3764</v>
      </c>
      <c r="B3765" s="180"/>
      <c r="C3765" s="22"/>
      <c r="D3765" s="22"/>
      <c r="E3765" s="22"/>
      <c r="F3765" s="22"/>
      <c r="G3765" s="22"/>
      <c r="H3765" s="183"/>
      <c r="I3765" s="183"/>
      <c r="J3765" s="22"/>
      <c r="K3765" s="191" t="e">
        <f aca="false">VLOOKUP('Altri Costi'!J3765,Legenda!$D$1:$F$258,2)</f>
        <v>#N/A</v>
      </c>
      <c r="L3765" s="22"/>
      <c r="M3765" s="22"/>
      <c r="N3765" s="203"/>
      <c r="O3765" s="183"/>
      <c r="P3765" s="22"/>
      <c r="Q3765" s="203"/>
      <c r="R3765" s="183"/>
      <c r="S3765" s="184" t="n">
        <f aca="false">'Piano Finanziario Annuale'!$F$6</f>
        <v>0</v>
      </c>
      <c r="T3765" s="185" t="n">
        <v>0</v>
      </c>
      <c r="U3765" s="186"/>
      <c r="V3765" s="187" t="n">
        <f aca="false">(T3765*U3765)</f>
        <v>0</v>
      </c>
      <c r="W3765" s="185" t="n">
        <v>0</v>
      </c>
      <c r="X3765" s="185" t="n">
        <f aca="false">IF(OR(S3765="sì",S3765="forfettario 190"),SUM(T3765+W3765),SUM(T3765+V3765+W3765))</f>
        <v>0</v>
      </c>
      <c r="Y3765" s="205"/>
      <c r="Z3765" s="205"/>
      <c r="AA3765" s="206"/>
      <c r="AB3765" s="189" t="n">
        <f aca="false">IF(AA3765="SI",X3765,0)</f>
        <v>0</v>
      </c>
      <c r="AC3765" s="207"/>
      <c r="AD3765" s="207"/>
      <c r="AE3765" s="207"/>
      <c r="AF3765" s="207"/>
      <c r="AG3765" s="207"/>
      <c r="AH3765" s="208"/>
    </row>
    <row r="3766" customFormat="false" ht="13.5" hidden="false" customHeight="true" outlineLevel="0" collapsed="false">
      <c r="A3766" s="22" t="n">
        <v>3765</v>
      </c>
      <c r="B3766" s="180"/>
      <c r="C3766" s="22"/>
      <c r="D3766" s="22"/>
      <c r="E3766" s="22"/>
      <c r="F3766" s="22"/>
      <c r="G3766" s="22"/>
      <c r="H3766" s="183"/>
      <c r="I3766" s="183"/>
      <c r="J3766" s="22"/>
      <c r="K3766" s="191" t="e">
        <f aca="false">VLOOKUP('Altri Costi'!J3766,Legenda!$D$1:$F$258,2)</f>
        <v>#N/A</v>
      </c>
      <c r="L3766" s="22"/>
      <c r="M3766" s="22"/>
      <c r="N3766" s="203"/>
      <c r="O3766" s="183"/>
      <c r="P3766" s="22"/>
      <c r="Q3766" s="203"/>
      <c r="R3766" s="183"/>
      <c r="S3766" s="184" t="n">
        <f aca="false">'Piano Finanziario Annuale'!$F$6</f>
        <v>0</v>
      </c>
      <c r="T3766" s="185" t="n">
        <v>0</v>
      </c>
      <c r="U3766" s="186"/>
      <c r="V3766" s="187" t="n">
        <f aca="false">(T3766*U3766)</f>
        <v>0</v>
      </c>
      <c r="W3766" s="185" t="n">
        <v>0</v>
      </c>
      <c r="X3766" s="185" t="n">
        <f aca="false">IF(OR(S3766="sì",S3766="forfettario 190"),SUM(T3766+W3766),SUM(T3766+V3766+W3766))</f>
        <v>0</v>
      </c>
      <c r="Y3766" s="205"/>
      <c r="Z3766" s="205"/>
      <c r="AA3766" s="206"/>
      <c r="AB3766" s="189" t="n">
        <f aca="false">IF(AA3766="SI",X3766,0)</f>
        <v>0</v>
      </c>
      <c r="AC3766" s="207"/>
      <c r="AD3766" s="207"/>
      <c r="AE3766" s="207"/>
      <c r="AF3766" s="207"/>
      <c r="AG3766" s="207"/>
      <c r="AH3766" s="208"/>
    </row>
    <row r="3767" customFormat="false" ht="13.5" hidden="false" customHeight="true" outlineLevel="0" collapsed="false">
      <c r="A3767" s="22" t="n">
        <v>3766</v>
      </c>
      <c r="B3767" s="180"/>
      <c r="C3767" s="22"/>
      <c r="D3767" s="22"/>
      <c r="E3767" s="22"/>
      <c r="F3767" s="22"/>
      <c r="G3767" s="22"/>
      <c r="H3767" s="183"/>
      <c r="I3767" s="183"/>
      <c r="J3767" s="22"/>
      <c r="K3767" s="191" t="e">
        <f aca="false">VLOOKUP('Altri Costi'!J3767,Legenda!$D$1:$F$258,2)</f>
        <v>#N/A</v>
      </c>
      <c r="L3767" s="22"/>
      <c r="M3767" s="22"/>
      <c r="N3767" s="203"/>
      <c r="O3767" s="183"/>
      <c r="P3767" s="22"/>
      <c r="Q3767" s="203"/>
      <c r="R3767" s="183"/>
      <c r="S3767" s="184" t="n">
        <f aca="false">'Piano Finanziario Annuale'!$F$6</f>
        <v>0</v>
      </c>
      <c r="T3767" s="185" t="n">
        <v>0</v>
      </c>
      <c r="U3767" s="186"/>
      <c r="V3767" s="187" t="n">
        <f aca="false">(T3767*U3767)</f>
        <v>0</v>
      </c>
      <c r="W3767" s="185" t="n">
        <v>0</v>
      </c>
      <c r="X3767" s="185" t="n">
        <f aca="false">IF(OR(S3767="sì",S3767="forfettario 190"),SUM(T3767+W3767),SUM(T3767+V3767+W3767))</f>
        <v>0</v>
      </c>
      <c r="Y3767" s="205"/>
      <c r="Z3767" s="205"/>
      <c r="AA3767" s="206"/>
      <c r="AB3767" s="189" t="n">
        <f aca="false">IF(AA3767="SI",X3767,0)</f>
        <v>0</v>
      </c>
      <c r="AC3767" s="207"/>
      <c r="AD3767" s="207"/>
      <c r="AE3767" s="207"/>
      <c r="AF3767" s="207"/>
      <c r="AG3767" s="207"/>
      <c r="AH3767" s="208"/>
    </row>
    <row r="3768" customFormat="false" ht="13.5" hidden="false" customHeight="true" outlineLevel="0" collapsed="false">
      <c r="A3768" s="22" t="n">
        <v>3767</v>
      </c>
      <c r="B3768" s="180"/>
      <c r="C3768" s="22"/>
      <c r="D3768" s="22"/>
      <c r="E3768" s="22"/>
      <c r="F3768" s="22"/>
      <c r="G3768" s="22"/>
      <c r="H3768" s="183"/>
      <c r="I3768" s="183"/>
      <c r="J3768" s="22"/>
      <c r="K3768" s="191" t="e">
        <f aca="false">VLOOKUP('Altri Costi'!J3768,Legenda!$D$1:$F$258,2)</f>
        <v>#N/A</v>
      </c>
      <c r="L3768" s="22"/>
      <c r="M3768" s="22"/>
      <c r="N3768" s="203"/>
      <c r="O3768" s="183"/>
      <c r="P3768" s="22"/>
      <c r="Q3768" s="203"/>
      <c r="R3768" s="183"/>
      <c r="S3768" s="184" t="n">
        <f aca="false">'Piano Finanziario Annuale'!$F$6</f>
        <v>0</v>
      </c>
      <c r="T3768" s="185" t="n">
        <v>0</v>
      </c>
      <c r="U3768" s="186"/>
      <c r="V3768" s="187" t="n">
        <f aca="false">(T3768*U3768)</f>
        <v>0</v>
      </c>
      <c r="W3768" s="185" t="n">
        <v>0</v>
      </c>
      <c r="X3768" s="185" t="n">
        <f aca="false">IF(OR(S3768="sì",S3768="forfettario 190"),SUM(T3768+W3768),SUM(T3768+V3768+W3768))</f>
        <v>0</v>
      </c>
      <c r="Y3768" s="205"/>
      <c r="Z3768" s="205"/>
      <c r="AA3768" s="206"/>
      <c r="AB3768" s="189" t="n">
        <f aca="false">IF(AA3768="SI",X3768,0)</f>
        <v>0</v>
      </c>
      <c r="AC3768" s="207"/>
      <c r="AD3768" s="207"/>
      <c r="AE3768" s="207"/>
      <c r="AF3768" s="207"/>
      <c r="AG3768" s="207"/>
      <c r="AH3768" s="208"/>
    </row>
    <row r="3769" customFormat="false" ht="13.5" hidden="false" customHeight="true" outlineLevel="0" collapsed="false">
      <c r="A3769" s="22" t="n">
        <v>3768</v>
      </c>
      <c r="B3769" s="180"/>
      <c r="C3769" s="22"/>
      <c r="D3769" s="22"/>
      <c r="E3769" s="22"/>
      <c r="F3769" s="22"/>
      <c r="G3769" s="22"/>
      <c r="H3769" s="183"/>
      <c r="I3769" s="183"/>
      <c r="J3769" s="22"/>
      <c r="K3769" s="191" t="e">
        <f aca="false">VLOOKUP('Altri Costi'!J3769,Legenda!$D$1:$F$258,2)</f>
        <v>#N/A</v>
      </c>
      <c r="L3769" s="22"/>
      <c r="M3769" s="22"/>
      <c r="N3769" s="203"/>
      <c r="O3769" s="183"/>
      <c r="P3769" s="22"/>
      <c r="Q3769" s="203"/>
      <c r="R3769" s="183"/>
      <c r="S3769" s="184" t="n">
        <f aca="false">'Piano Finanziario Annuale'!$F$6</f>
        <v>0</v>
      </c>
      <c r="T3769" s="185" t="n">
        <v>0</v>
      </c>
      <c r="U3769" s="186"/>
      <c r="V3769" s="187" t="n">
        <f aca="false">(T3769*U3769)</f>
        <v>0</v>
      </c>
      <c r="W3769" s="185" t="n">
        <v>0</v>
      </c>
      <c r="X3769" s="185" t="n">
        <f aca="false">IF(OR(S3769="sì",S3769="forfettario 190"),SUM(T3769+W3769),SUM(T3769+V3769+W3769))</f>
        <v>0</v>
      </c>
      <c r="Y3769" s="205"/>
      <c r="Z3769" s="205"/>
      <c r="AA3769" s="206"/>
      <c r="AB3769" s="189" t="n">
        <f aca="false">IF(AA3769="SI",X3769,0)</f>
        <v>0</v>
      </c>
      <c r="AC3769" s="207"/>
      <c r="AD3769" s="207"/>
      <c r="AE3769" s="207"/>
      <c r="AF3769" s="207"/>
      <c r="AG3769" s="207"/>
      <c r="AH3769" s="208"/>
    </row>
    <row r="3770" customFormat="false" ht="13.5" hidden="false" customHeight="true" outlineLevel="0" collapsed="false">
      <c r="A3770" s="22" t="n">
        <v>3769</v>
      </c>
      <c r="B3770" s="180"/>
      <c r="C3770" s="22"/>
      <c r="D3770" s="22"/>
      <c r="E3770" s="22"/>
      <c r="F3770" s="22"/>
      <c r="G3770" s="22"/>
      <c r="H3770" s="183"/>
      <c r="I3770" s="183"/>
      <c r="J3770" s="22"/>
      <c r="K3770" s="191" t="e">
        <f aca="false">VLOOKUP('Altri Costi'!J3770,Legenda!$D$1:$F$258,2)</f>
        <v>#N/A</v>
      </c>
      <c r="L3770" s="22"/>
      <c r="M3770" s="22"/>
      <c r="N3770" s="203"/>
      <c r="O3770" s="183"/>
      <c r="P3770" s="22"/>
      <c r="Q3770" s="203"/>
      <c r="R3770" s="183"/>
      <c r="S3770" s="184" t="n">
        <f aca="false">'Piano Finanziario Annuale'!$F$6</f>
        <v>0</v>
      </c>
      <c r="T3770" s="185" t="n">
        <v>0</v>
      </c>
      <c r="U3770" s="186"/>
      <c r="V3770" s="187" t="n">
        <f aca="false">(T3770*U3770)</f>
        <v>0</v>
      </c>
      <c r="W3770" s="185" t="n">
        <v>0</v>
      </c>
      <c r="X3770" s="185" t="n">
        <f aca="false">IF(OR(S3770="sì",S3770="forfettario 190"),SUM(T3770+W3770),SUM(T3770+V3770+W3770))</f>
        <v>0</v>
      </c>
      <c r="Y3770" s="205"/>
      <c r="Z3770" s="205"/>
      <c r="AA3770" s="206"/>
      <c r="AB3770" s="189" t="n">
        <f aca="false">IF(AA3770="SI",X3770,0)</f>
        <v>0</v>
      </c>
      <c r="AC3770" s="207"/>
      <c r="AD3770" s="207"/>
      <c r="AE3770" s="207"/>
      <c r="AF3770" s="207"/>
      <c r="AG3770" s="207"/>
      <c r="AH3770" s="208"/>
    </row>
    <row r="3771" customFormat="false" ht="13.5" hidden="false" customHeight="true" outlineLevel="0" collapsed="false">
      <c r="A3771" s="22" t="n">
        <v>3770</v>
      </c>
      <c r="B3771" s="180"/>
      <c r="C3771" s="22"/>
      <c r="D3771" s="22"/>
      <c r="E3771" s="22"/>
      <c r="F3771" s="22"/>
      <c r="G3771" s="22"/>
      <c r="H3771" s="183"/>
      <c r="I3771" s="183"/>
      <c r="J3771" s="22"/>
      <c r="K3771" s="191" t="e">
        <f aca="false">VLOOKUP('Altri Costi'!J3771,Legenda!$D$1:$F$258,2)</f>
        <v>#N/A</v>
      </c>
      <c r="L3771" s="22"/>
      <c r="M3771" s="22"/>
      <c r="N3771" s="203"/>
      <c r="O3771" s="183"/>
      <c r="P3771" s="22"/>
      <c r="Q3771" s="203"/>
      <c r="R3771" s="183"/>
      <c r="S3771" s="184" t="n">
        <f aca="false">'Piano Finanziario Annuale'!$F$6</f>
        <v>0</v>
      </c>
      <c r="T3771" s="185" t="n">
        <v>0</v>
      </c>
      <c r="U3771" s="186"/>
      <c r="V3771" s="187" t="n">
        <f aca="false">(T3771*U3771)</f>
        <v>0</v>
      </c>
      <c r="W3771" s="185" t="n">
        <v>0</v>
      </c>
      <c r="X3771" s="185" t="n">
        <f aca="false">IF(OR(S3771="sì",S3771="forfettario 190"),SUM(T3771+W3771),SUM(T3771+V3771+W3771))</f>
        <v>0</v>
      </c>
      <c r="Y3771" s="205"/>
      <c r="Z3771" s="205"/>
      <c r="AA3771" s="206"/>
      <c r="AB3771" s="189" t="n">
        <f aca="false">IF(AA3771="SI",X3771,0)</f>
        <v>0</v>
      </c>
      <c r="AC3771" s="207"/>
      <c r="AD3771" s="207"/>
      <c r="AE3771" s="207"/>
      <c r="AF3771" s="207"/>
      <c r="AG3771" s="207"/>
      <c r="AH3771" s="208"/>
    </row>
    <row r="3772" customFormat="false" ht="13.5" hidden="false" customHeight="true" outlineLevel="0" collapsed="false">
      <c r="A3772" s="22" t="n">
        <v>3771</v>
      </c>
      <c r="B3772" s="180"/>
      <c r="C3772" s="22"/>
      <c r="D3772" s="22"/>
      <c r="E3772" s="22"/>
      <c r="F3772" s="22"/>
      <c r="G3772" s="22"/>
      <c r="H3772" s="183"/>
      <c r="I3772" s="183"/>
      <c r="J3772" s="22"/>
      <c r="K3772" s="191" t="e">
        <f aca="false">VLOOKUP('Altri Costi'!J3772,Legenda!$D$1:$F$258,2)</f>
        <v>#N/A</v>
      </c>
      <c r="L3772" s="22"/>
      <c r="M3772" s="22"/>
      <c r="N3772" s="203"/>
      <c r="O3772" s="183"/>
      <c r="P3772" s="22"/>
      <c r="Q3772" s="203"/>
      <c r="R3772" s="183"/>
      <c r="S3772" s="184" t="n">
        <f aca="false">'Piano Finanziario Annuale'!$F$6</f>
        <v>0</v>
      </c>
      <c r="T3772" s="185" t="n">
        <v>0</v>
      </c>
      <c r="U3772" s="186"/>
      <c r="V3772" s="187" t="n">
        <f aca="false">(T3772*U3772)</f>
        <v>0</v>
      </c>
      <c r="W3772" s="185" t="n">
        <v>0</v>
      </c>
      <c r="X3772" s="185" t="n">
        <f aca="false">IF(OR(S3772="sì",S3772="forfettario 190"),SUM(T3772+W3772),SUM(T3772+V3772+W3772))</f>
        <v>0</v>
      </c>
      <c r="Y3772" s="205"/>
      <c r="Z3772" s="205"/>
      <c r="AA3772" s="206"/>
      <c r="AB3772" s="189" t="n">
        <f aca="false">IF(AA3772="SI",X3772,0)</f>
        <v>0</v>
      </c>
      <c r="AC3772" s="207"/>
      <c r="AD3772" s="207"/>
      <c r="AE3772" s="207"/>
      <c r="AF3772" s="207"/>
      <c r="AG3772" s="207"/>
      <c r="AH3772" s="208"/>
    </row>
    <row r="3773" customFormat="false" ht="13.5" hidden="false" customHeight="true" outlineLevel="0" collapsed="false">
      <c r="A3773" s="22" t="n">
        <v>3772</v>
      </c>
      <c r="B3773" s="180"/>
      <c r="C3773" s="22"/>
      <c r="D3773" s="22"/>
      <c r="E3773" s="22"/>
      <c r="F3773" s="22"/>
      <c r="G3773" s="22"/>
      <c r="H3773" s="183"/>
      <c r="I3773" s="183"/>
      <c r="J3773" s="22"/>
      <c r="K3773" s="191" t="e">
        <f aca="false">VLOOKUP('Altri Costi'!J3773,Legenda!$D$1:$F$258,2)</f>
        <v>#N/A</v>
      </c>
      <c r="L3773" s="22"/>
      <c r="M3773" s="22"/>
      <c r="N3773" s="203"/>
      <c r="O3773" s="183"/>
      <c r="P3773" s="22"/>
      <c r="Q3773" s="203"/>
      <c r="R3773" s="183"/>
      <c r="S3773" s="184" t="n">
        <f aca="false">'Piano Finanziario Annuale'!$F$6</f>
        <v>0</v>
      </c>
      <c r="T3773" s="185" t="n">
        <v>0</v>
      </c>
      <c r="U3773" s="186"/>
      <c r="V3773" s="187" t="n">
        <f aca="false">(T3773*U3773)</f>
        <v>0</v>
      </c>
      <c r="W3773" s="185" t="n">
        <v>0</v>
      </c>
      <c r="X3773" s="185" t="n">
        <f aca="false">IF(OR(S3773="sì",S3773="forfettario 190"),SUM(T3773+W3773),SUM(T3773+V3773+W3773))</f>
        <v>0</v>
      </c>
      <c r="Y3773" s="205"/>
      <c r="Z3773" s="205"/>
      <c r="AA3773" s="206"/>
      <c r="AB3773" s="189" t="n">
        <f aca="false">IF(AA3773="SI",X3773,0)</f>
        <v>0</v>
      </c>
      <c r="AC3773" s="207"/>
      <c r="AD3773" s="207"/>
      <c r="AE3773" s="207"/>
      <c r="AF3773" s="207"/>
      <c r="AG3773" s="207"/>
      <c r="AH3773" s="208"/>
    </row>
    <row r="3774" customFormat="false" ht="13.5" hidden="false" customHeight="true" outlineLevel="0" collapsed="false">
      <c r="A3774" s="22" t="n">
        <v>3773</v>
      </c>
      <c r="B3774" s="180"/>
      <c r="C3774" s="22"/>
      <c r="D3774" s="22"/>
      <c r="E3774" s="22"/>
      <c r="F3774" s="22"/>
      <c r="G3774" s="22"/>
      <c r="H3774" s="183"/>
      <c r="I3774" s="183"/>
      <c r="J3774" s="22"/>
      <c r="K3774" s="191" t="e">
        <f aca="false">VLOOKUP('Altri Costi'!J3774,Legenda!$D$1:$F$258,2)</f>
        <v>#N/A</v>
      </c>
      <c r="L3774" s="22"/>
      <c r="M3774" s="22"/>
      <c r="N3774" s="203"/>
      <c r="O3774" s="183"/>
      <c r="P3774" s="22"/>
      <c r="Q3774" s="203"/>
      <c r="R3774" s="183"/>
      <c r="S3774" s="184" t="n">
        <f aca="false">'Piano Finanziario Annuale'!$F$6</f>
        <v>0</v>
      </c>
      <c r="T3774" s="185" t="n">
        <v>0</v>
      </c>
      <c r="U3774" s="186"/>
      <c r="V3774" s="187" t="n">
        <f aca="false">(T3774*U3774)</f>
        <v>0</v>
      </c>
      <c r="W3774" s="185" t="n">
        <v>0</v>
      </c>
      <c r="X3774" s="185" t="n">
        <f aca="false">IF(OR(S3774="sì",S3774="forfettario 190"),SUM(T3774+W3774),SUM(T3774+V3774+W3774))</f>
        <v>0</v>
      </c>
      <c r="Y3774" s="205"/>
      <c r="Z3774" s="205"/>
      <c r="AA3774" s="206"/>
      <c r="AB3774" s="189" t="n">
        <f aca="false">IF(AA3774="SI",X3774,0)</f>
        <v>0</v>
      </c>
      <c r="AC3774" s="207"/>
      <c r="AD3774" s="207"/>
      <c r="AE3774" s="207"/>
      <c r="AF3774" s="207"/>
      <c r="AG3774" s="207"/>
      <c r="AH3774" s="208"/>
    </row>
    <row r="3775" customFormat="false" ht="13.5" hidden="false" customHeight="true" outlineLevel="0" collapsed="false">
      <c r="A3775" s="22" t="n">
        <v>3774</v>
      </c>
      <c r="B3775" s="180"/>
      <c r="C3775" s="22"/>
      <c r="D3775" s="22"/>
      <c r="E3775" s="22"/>
      <c r="F3775" s="22"/>
      <c r="G3775" s="22"/>
      <c r="H3775" s="183"/>
      <c r="I3775" s="183"/>
      <c r="J3775" s="22"/>
      <c r="K3775" s="191" t="e">
        <f aca="false">VLOOKUP('Altri Costi'!J3775,Legenda!$D$1:$F$258,2)</f>
        <v>#N/A</v>
      </c>
      <c r="L3775" s="22"/>
      <c r="M3775" s="22"/>
      <c r="N3775" s="203"/>
      <c r="O3775" s="183"/>
      <c r="P3775" s="22"/>
      <c r="Q3775" s="203"/>
      <c r="R3775" s="183"/>
      <c r="S3775" s="184" t="n">
        <f aca="false">'Piano Finanziario Annuale'!$F$6</f>
        <v>0</v>
      </c>
      <c r="T3775" s="185" t="n">
        <v>0</v>
      </c>
      <c r="U3775" s="186"/>
      <c r="V3775" s="187" t="n">
        <f aca="false">(T3775*U3775)</f>
        <v>0</v>
      </c>
      <c r="W3775" s="185" t="n">
        <v>0</v>
      </c>
      <c r="X3775" s="185" t="n">
        <f aca="false">IF(OR(S3775="sì",S3775="forfettario 190"),SUM(T3775+W3775),SUM(T3775+V3775+W3775))</f>
        <v>0</v>
      </c>
      <c r="Y3775" s="205"/>
      <c r="Z3775" s="205"/>
      <c r="AA3775" s="206"/>
      <c r="AB3775" s="189" t="n">
        <f aca="false">IF(AA3775="SI",X3775,0)</f>
        <v>0</v>
      </c>
      <c r="AC3775" s="207"/>
      <c r="AD3775" s="207"/>
      <c r="AE3775" s="207"/>
      <c r="AF3775" s="207"/>
      <c r="AG3775" s="207"/>
      <c r="AH3775" s="208"/>
    </row>
    <row r="3776" customFormat="false" ht="13.5" hidden="false" customHeight="true" outlineLevel="0" collapsed="false">
      <c r="A3776" s="22" t="n">
        <v>3775</v>
      </c>
      <c r="B3776" s="180"/>
      <c r="C3776" s="22"/>
      <c r="D3776" s="22"/>
      <c r="E3776" s="22"/>
      <c r="F3776" s="22"/>
      <c r="G3776" s="22"/>
      <c r="H3776" s="183"/>
      <c r="I3776" s="183"/>
      <c r="J3776" s="22"/>
      <c r="K3776" s="191" t="e">
        <f aca="false">VLOOKUP('Altri Costi'!J3776,Legenda!$D$1:$F$258,2)</f>
        <v>#N/A</v>
      </c>
      <c r="L3776" s="22"/>
      <c r="M3776" s="22"/>
      <c r="N3776" s="203"/>
      <c r="O3776" s="183"/>
      <c r="P3776" s="22"/>
      <c r="Q3776" s="203"/>
      <c r="R3776" s="183"/>
      <c r="S3776" s="184" t="n">
        <f aca="false">'Piano Finanziario Annuale'!$F$6</f>
        <v>0</v>
      </c>
      <c r="T3776" s="185" t="n">
        <v>0</v>
      </c>
      <c r="U3776" s="186"/>
      <c r="V3776" s="187" t="n">
        <f aca="false">(T3776*U3776)</f>
        <v>0</v>
      </c>
      <c r="W3776" s="185" t="n">
        <v>0</v>
      </c>
      <c r="X3776" s="185" t="n">
        <f aca="false">IF(OR(S3776="sì",S3776="forfettario 190"),SUM(T3776+W3776),SUM(T3776+V3776+W3776))</f>
        <v>0</v>
      </c>
      <c r="Y3776" s="205"/>
      <c r="Z3776" s="205"/>
      <c r="AA3776" s="206"/>
      <c r="AB3776" s="189" t="n">
        <f aca="false">IF(AA3776="SI",X3776,0)</f>
        <v>0</v>
      </c>
      <c r="AC3776" s="207"/>
      <c r="AD3776" s="207"/>
      <c r="AE3776" s="207"/>
      <c r="AF3776" s="207"/>
      <c r="AG3776" s="207"/>
      <c r="AH3776" s="208"/>
    </row>
    <row r="3777" customFormat="false" ht="13.5" hidden="false" customHeight="true" outlineLevel="0" collapsed="false">
      <c r="A3777" s="22" t="n">
        <v>3776</v>
      </c>
      <c r="B3777" s="180"/>
      <c r="C3777" s="22"/>
      <c r="D3777" s="22"/>
      <c r="E3777" s="22"/>
      <c r="F3777" s="22"/>
      <c r="G3777" s="22"/>
      <c r="H3777" s="183"/>
      <c r="I3777" s="183"/>
      <c r="J3777" s="22"/>
      <c r="K3777" s="191" t="e">
        <f aca="false">VLOOKUP('Altri Costi'!J3777,Legenda!$D$1:$F$258,2)</f>
        <v>#N/A</v>
      </c>
      <c r="L3777" s="22"/>
      <c r="M3777" s="22"/>
      <c r="N3777" s="203"/>
      <c r="O3777" s="183"/>
      <c r="P3777" s="22"/>
      <c r="Q3777" s="203"/>
      <c r="R3777" s="183"/>
      <c r="S3777" s="184" t="n">
        <f aca="false">'Piano Finanziario Annuale'!$F$6</f>
        <v>0</v>
      </c>
      <c r="T3777" s="185" t="n">
        <v>0</v>
      </c>
      <c r="U3777" s="186"/>
      <c r="V3777" s="187" t="n">
        <f aca="false">(T3777*U3777)</f>
        <v>0</v>
      </c>
      <c r="W3777" s="185" t="n">
        <v>0</v>
      </c>
      <c r="X3777" s="185" t="n">
        <f aca="false">IF(OR(S3777="sì",S3777="forfettario 190"),SUM(T3777+W3777),SUM(T3777+V3777+W3777))</f>
        <v>0</v>
      </c>
      <c r="Y3777" s="205"/>
      <c r="Z3777" s="205"/>
      <c r="AA3777" s="206"/>
      <c r="AB3777" s="189" t="n">
        <f aca="false">IF(AA3777="SI",X3777,0)</f>
        <v>0</v>
      </c>
      <c r="AC3777" s="207"/>
      <c r="AD3777" s="207"/>
      <c r="AE3777" s="207"/>
      <c r="AF3777" s="207"/>
      <c r="AG3777" s="207"/>
      <c r="AH3777" s="208"/>
    </row>
    <row r="3778" customFormat="false" ht="13.5" hidden="false" customHeight="true" outlineLevel="0" collapsed="false">
      <c r="A3778" s="22" t="n">
        <v>3777</v>
      </c>
      <c r="B3778" s="180"/>
      <c r="C3778" s="22"/>
      <c r="D3778" s="22"/>
      <c r="E3778" s="22"/>
      <c r="F3778" s="22"/>
      <c r="G3778" s="22"/>
      <c r="H3778" s="183"/>
      <c r="I3778" s="183"/>
      <c r="J3778" s="22"/>
      <c r="K3778" s="191" t="e">
        <f aca="false">VLOOKUP('Altri Costi'!J3778,Legenda!$D$1:$F$258,2)</f>
        <v>#N/A</v>
      </c>
      <c r="L3778" s="22"/>
      <c r="M3778" s="22"/>
      <c r="N3778" s="203"/>
      <c r="O3778" s="183"/>
      <c r="P3778" s="22"/>
      <c r="Q3778" s="203"/>
      <c r="R3778" s="183"/>
      <c r="S3778" s="184" t="n">
        <f aca="false">'Piano Finanziario Annuale'!$F$6</f>
        <v>0</v>
      </c>
      <c r="T3778" s="185" t="n">
        <v>0</v>
      </c>
      <c r="U3778" s="186"/>
      <c r="V3778" s="187" t="n">
        <f aca="false">(T3778*U3778)</f>
        <v>0</v>
      </c>
      <c r="W3778" s="185" t="n">
        <v>0</v>
      </c>
      <c r="X3778" s="185" t="n">
        <f aca="false">IF(OR(S3778="sì",S3778="forfettario 190"),SUM(T3778+W3778),SUM(T3778+V3778+W3778))</f>
        <v>0</v>
      </c>
      <c r="Y3778" s="205"/>
      <c r="Z3778" s="205"/>
      <c r="AA3778" s="206"/>
      <c r="AB3778" s="189" t="n">
        <f aca="false">IF(AA3778="SI",X3778,0)</f>
        <v>0</v>
      </c>
      <c r="AC3778" s="207"/>
      <c r="AD3778" s="207"/>
      <c r="AE3778" s="207"/>
      <c r="AF3778" s="207"/>
      <c r="AG3778" s="207"/>
      <c r="AH3778" s="208"/>
    </row>
    <row r="3779" customFormat="false" ht="13.5" hidden="false" customHeight="true" outlineLevel="0" collapsed="false">
      <c r="A3779" s="22" t="n">
        <v>3778</v>
      </c>
      <c r="B3779" s="180"/>
      <c r="C3779" s="22"/>
      <c r="D3779" s="22"/>
      <c r="E3779" s="22"/>
      <c r="F3779" s="22"/>
      <c r="G3779" s="22"/>
      <c r="H3779" s="183"/>
      <c r="I3779" s="183"/>
      <c r="J3779" s="22"/>
      <c r="K3779" s="191" t="e">
        <f aca="false">VLOOKUP('Altri Costi'!J3779,Legenda!$D$1:$F$258,2)</f>
        <v>#N/A</v>
      </c>
      <c r="L3779" s="22"/>
      <c r="M3779" s="22"/>
      <c r="N3779" s="203"/>
      <c r="O3779" s="183"/>
      <c r="P3779" s="22"/>
      <c r="Q3779" s="203"/>
      <c r="R3779" s="183"/>
      <c r="S3779" s="184" t="n">
        <f aca="false">'Piano Finanziario Annuale'!$F$6</f>
        <v>0</v>
      </c>
      <c r="T3779" s="185" t="n">
        <v>0</v>
      </c>
      <c r="U3779" s="186"/>
      <c r="V3779" s="187" t="n">
        <f aca="false">(T3779*U3779)</f>
        <v>0</v>
      </c>
      <c r="W3779" s="185" t="n">
        <v>0</v>
      </c>
      <c r="X3779" s="185" t="n">
        <f aca="false">IF(OR(S3779="sì",S3779="forfettario 190"),SUM(T3779+W3779),SUM(T3779+V3779+W3779))</f>
        <v>0</v>
      </c>
      <c r="Y3779" s="205"/>
      <c r="Z3779" s="205"/>
      <c r="AA3779" s="206"/>
      <c r="AB3779" s="189" t="n">
        <f aca="false">IF(AA3779="SI",X3779,0)</f>
        <v>0</v>
      </c>
      <c r="AC3779" s="207"/>
      <c r="AD3779" s="207"/>
      <c r="AE3779" s="207"/>
      <c r="AF3779" s="207"/>
      <c r="AG3779" s="207"/>
      <c r="AH3779" s="208"/>
    </row>
    <row r="3780" customFormat="false" ht="13.5" hidden="false" customHeight="true" outlineLevel="0" collapsed="false">
      <c r="A3780" s="22" t="n">
        <v>3779</v>
      </c>
      <c r="B3780" s="180"/>
      <c r="C3780" s="22"/>
      <c r="D3780" s="22"/>
      <c r="E3780" s="22"/>
      <c r="F3780" s="22"/>
      <c r="G3780" s="22"/>
      <c r="H3780" s="183"/>
      <c r="I3780" s="183"/>
      <c r="J3780" s="22"/>
      <c r="K3780" s="191" t="e">
        <f aca="false">VLOOKUP('Altri Costi'!J3780,Legenda!$D$1:$F$258,2)</f>
        <v>#N/A</v>
      </c>
      <c r="L3780" s="22"/>
      <c r="M3780" s="22"/>
      <c r="N3780" s="203"/>
      <c r="O3780" s="183"/>
      <c r="P3780" s="22"/>
      <c r="Q3780" s="203"/>
      <c r="R3780" s="183"/>
      <c r="S3780" s="184" t="n">
        <f aca="false">'Piano Finanziario Annuale'!$F$6</f>
        <v>0</v>
      </c>
      <c r="T3780" s="185" t="n">
        <v>0</v>
      </c>
      <c r="U3780" s="186"/>
      <c r="V3780" s="187" t="n">
        <f aca="false">(T3780*U3780)</f>
        <v>0</v>
      </c>
      <c r="W3780" s="185" t="n">
        <v>0</v>
      </c>
      <c r="X3780" s="185" t="n">
        <f aca="false">IF(OR(S3780="sì",S3780="forfettario 190"),SUM(T3780+W3780),SUM(T3780+V3780+W3780))</f>
        <v>0</v>
      </c>
      <c r="Y3780" s="205"/>
      <c r="Z3780" s="205"/>
      <c r="AA3780" s="206"/>
      <c r="AB3780" s="189" t="n">
        <f aca="false">IF(AA3780="SI",X3780,0)</f>
        <v>0</v>
      </c>
      <c r="AC3780" s="207"/>
      <c r="AD3780" s="207"/>
      <c r="AE3780" s="207"/>
      <c r="AF3780" s="207"/>
      <c r="AG3780" s="207"/>
      <c r="AH3780" s="208"/>
    </row>
    <row r="3781" customFormat="false" ht="13.5" hidden="false" customHeight="true" outlineLevel="0" collapsed="false">
      <c r="A3781" s="22" t="n">
        <v>3780</v>
      </c>
      <c r="B3781" s="180"/>
      <c r="C3781" s="22"/>
      <c r="D3781" s="22"/>
      <c r="E3781" s="22"/>
      <c r="F3781" s="22"/>
      <c r="G3781" s="22"/>
      <c r="H3781" s="183"/>
      <c r="I3781" s="183"/>
      <c r="J3781" s="22"/>
      <c r="K3781" s="191" t="e">
        <f aca="false">VLOOKUP('Altri Costi'!J3781,Legenda!$D$1:$F$258,2)</f>
        <v>#N/A</v>
      </c>
      <c r="L3781" s="22"/>
      <c r="M3781" s="22"/>
      <c r="N3781" s="203"/>
      <c r="O3781" s="183"/>
      <c r="P3781" s="22"/>
      <c r="Q3781" s="203"/>
      <c r="R3781" s="183"/>
      <c r="S3781" s="184" t="n">
        <f aca="false">'Piano Finanziario Annuale'!$F$6</f>
        <v>0</v>
      </c>
      <c r="T3781" s="185" t="n">
        <v>0</v>
      </c>
      <c r="U3781" s="186"/>
      <c r="V3781" s="187" t="n">
        <f aca="false">(T3781*U3781)</f>
        <v>0</v>
      </c>
      <c r="W3781" s="185" t="n">
        <v>0</v>
      </c>
      <c r="X3781" s="185" t="n">
        <f aca="false">IF(OR(S3781="sì",S3781="forfettario 190"),SUM(T3781+W3781),SUM(T3781+V3781+W3781))</f>
        <v>0</v>
      </c>
      <c r="Y3781" s="205"/>
      <c r="Z3781" s="205"/>
      <c r="AA3781" s="206"/>
      <c r="AB3781" s="189" t="n">
        <f aca="false">IF(AA3781="SI",X3781,0)</f>
        <v>0</v>
      </c>
      <c r="AC3781" s="207"/>
      <c r="AD3781" s="207"/>
      <c r="AE3781" s="207"/>
      <c r="AF3781" s="207"/>
      <c r="AG3781" s="207"/>
      <c r="AH3781" s="208"/>
    </row>
    <row r="3782" customFormat="false" ht="13.5" hidden="false" customHeight="true" outlineLevel="0" collapsed="false">
      <c r="A3782" s="22" t="n">
        <v>3781</v>
      </c>
      <c r="B3782" s="180"/>
      <c r="C3782" s="22"/>
      <c r="D3782" s="22"/>
      <c r="E3782" s="22"/>
      <c r="F3782" s="22"/>
      <c r="G3782" s="22"/>
      <c r="H3782" s="183"/>
      <c r="I3782" s="183"/>
      <c r="J3782" s="22"/>
      <c r="K3782" s="191" t="e">
        <f aca="false">VLOOKUP('Altri Costi'!J3782,Legenda!$D$1:$F$258,2)</f>
        <v>#N/A</v>
      </c>
      <c r="L3782" s="22"/>
      <c r="M3782" s="22"/>
      <c r="N3782" s="203"/>
      <c r="O3782" s="183"/>
      <c r="P3782" s="22"/>
      <c r="Q3782" s="203"/>
      <c r="R3782" s="183"/>
      <c r="S3782" s="184" t="n">
        <f aca="false">'Piano Finanziario Annuale'!$F$6</f>
        <v>0</v>
      </c>
      <c r="T3782" s="185" t="n">
        <v>0</v>
      </c>
      <c r="U3782" s="186"/>
      <c r="V3782" s="187" t="n">
        <f aca="false">(T3782*U3782)</f>
        <v>0</v>
      </c>
      <c r="W3782" s="185" t="n">
        <v>0</v>
      </c>
      <c r="X3782" s="185" t="n">
        <f aca="false">IF(OR(S3782="sì",S3782="forfettario 190"),SUM(T3782+W3782),SUM(T3782+V3782+W3782))</f>
        <v>0</v>
      </c>
      <c r="Y3782" s="205"/>
      <c r="Z3782" s="205"/>
      <c r="AA3782" s="206"/>
      <c r="AB3782" s="189" t="n">
        <f aca="false">IF(AA3782="SI",X3782,0)</f>
        <v>0</v>
      </c>
      <c r="AC3782" s="207"/>
      <c r="AD3782" s="207"/>
      <c r="AE3782" s="207"/>
      <c r="AF3782" s="207"/>
      <c r="AG3782" s="207"/>
      <c r="AH3782" s="208"/>
    </row>
    <row r="3783" customFormat="false" ht="13.5" hidden="false" customHeight="true" outlineLevel="0" collapsed="false">
      <c r="A3783" s="22" t="n">
        <v>3782</v>
      </c>
      <c r="B3783" s="180"/>
      <c r="C3783" s="22"/>
      <c r="D3783" s="22"/>
      <c r="E3783" s="22"/>
      <c r="F3783" s="22"/>
      <c r="G3783" s="22"/>
      <c r="H3783" s="183"/>
      <c r="I3783" s="183"/>
      <c r="J3783" s="22"/>
      <c r="K3783" s="191" t="e">
        <f aca="false">VLOOKUP('Altri Costi'!J3783,Legenda!$D$1:$F$258,2)</f>
        <v>#N/A</v>
      </c>
      <c r="L3783" s="22"/>
      <c r="M3783" s="22"/>
      <c r="N3783" s="203"/>
      <c r="O3783" s="183"/>
      <c r="P3783" s="22"/>
      <c r="Q3783" s="203"/>
      <c r="R3783" s="183"/>
      <c r="S3783" s="184" t="n">
        <f aca="false">'Piano Finanziario Annuale'!$F$6</f>
        <v>0</v>
      </c>
      <c r="T3783" s="185" t="n">
        <v>0</v>
      </c>
      <c r="U3783" s="186"/>
      <c r="V3783" s="187" t="n">
        <f aca="false">(T3783*U3783)</f>
        <v>0</v>
      </c>
      <c r="W3783" s="185" t="n">
        <v>0</v>
      </c>
      <c r="X3783" s="185" t="n">
        <f aca="false">IF(OR(S3783="sì",S3783="forfettario 190"),SUM(T3783+W3783),SUM(T3783+V3783+W3783))</f>
        <v>0</v>
      </c>
      <c r="Y3783" s="205"/>
      <c r="Z3783" s="205"/>
      <c r="AA3783" s="206"/>
      <c r="AB3783" s="189" t="n">
        <f aca="false">IF(AA3783="SI",X3783,0)</f>
        <v>0</v>
      </c>
      <c r="AC3783" s="207"/>
      <c r="AD3783" s="207"/>
      <c r="AE3783" s="207"/>
      <c r="AF3783" s="207"/>
      <c r="AG3783" s="207"/>
      <c r="AH3783" s="208"/>
    </row>
    <row r="3784" customFormat="false" ht="13.5" hidden="false" customHeight="true" outlineLevel="0" collapsed="false">
      <c r="A3784" s="22" t="n">
        <v>3783</v>
      </c>
      <c r="B3784" s="180"/>
      <c r="C3784" s="22"/>
      <c r="D3784" s="22"/>
      <c r="E3784" s="22"/>
      <c r="F3784" s="22"/>
      <c r="G3784" s="22"/>
      <c r="H3784" s="183"/>
      <c r="I3784" s="183"/>
      <c r="J3784" s="22"/>
      <c r="K3784" s="191" t="e">
        <f aca="false">VLOOKUP('Altri Costi'!J3784,Legenda!$D$1:$F$258,2)</f>
        <v>#N/A</v>
      </c>
      <c r="L3784" s="22"/>
      <c r="M3784" s="22"/>
      <c r="N3784" s="203"/>
      <c r="O3784" s="183"/>
      <c r="P3784" s="22"/>
      <c r="Q3784" s="203"/>
      <c r="R3784" s="183"/>
      <c r="S3784" s="184" t="n">
        <f aca="false">'Piano Finanziario Annuale'!$F$6</f>
        <v>0</v>
      </c>
      <c r="T3784" s="185" t="n">
        <v>0</v>
      </c>
      <c r="U3784" s="186"/>
      <c r="V3784" s="187" t="n">
        <f aca="false">(T3784*U3784)</f>
        <v>0</v>
      </c>
      <c r="W3784" s="185" t="n">
        <v>0</v>
      </c>
      <c r="X3784" s="185" t="n">
        <f aca="false">IF(OR(S3784="sì",S3784="forfettario 190"),SUM(T3784+W3784),SUM(T3784+V3784+W3784))</f>
        <v>0</v>
      </c>
      <c r="Y3784" s="205"/>
      <c r="Z3784" s="205"/>
      <c r="AA3784" s="206"/>
      <c r="AB3784" s="189" t="n">
        <f aca="false">IF(AA3784="SI",X3784,0)</f>
        <v>0</v>
      </c>
      <c r="AC3784" s="207"/>
      <c r="AD3784" s="207"/>
      <c r="AE3784" s="207"/>
      <c r="AF3784" s="207"/>
      <c r="AG3784" s="207"/>
      <c r="AH3784" s="208"/>
    </row>
    <row r="3785" customFormat="false" ht="13.5" hidden="false" customHeight="true" outlineLevel="0" collapsed="false">
      <c r="A3785" s="22" t="n">
        <v>3784</v>
      </c>
      <c r="B3785" s="180"/>
      <c r="C3785" s="22"/>
      <c r="D3785" s="22"/>
      <c r="E3785" s="22"/>
      <c r="F3785" s="22"/>
      <c r="G3785" s="22"/>
      <c r="H3785" s="183"/>
      <c r="I3785" s="183"/>
      <c r="J3785" s="22"/>
      <c r="K3785" s="191" t="e">
        <f aca="false">VLOOKUP('Altri Costi'!J3785,Legenda!$D$1:$F$258,2)</f>
        <v>#N/A</v>
      </c>
      <c r="L3785" s="22"/>
      <c r="M3785" s="22"/>
      <c r="N3785" s="203"/>
      <c r="O3785" s="183"/>
      <c r="P3785" s="22"/>
      <c r="Q3785" s="203"/>
      <c r="R3785" s="183"/>
      <c r="S3785" s="184" t="n">
        <f aca="false">'Piano Finanziario Annuale'!$F$6</f>
        <v>0</v>
      </c>
      <c r="T3785" s="185" t="n">
        <v>0</v>
      </c>
      <c r="U3785" s="186"/>
      <c r="V3785" s="187" t="n">
        <f aca="false">(T3785*U3785)</f>
        <v>0</v>
      </c>
      <c r="W3785" s="185" t="n">
        <v>0</v>
      </c>
      <c r="X3785" s="185" t="n">
        <f aca="false">IF(OR(S3785="sì",S3785="forfettario 190"),SUM(T3785+W3785),SUM(T3785+V3785+W3785))</f>
        <v>0</v>
      </c>
      <c r="Y3785" s="205"/>
      <c r="Z3785" s="205"/>
      <c r="AA3785" s="206"/>
      <c r="AB3785" s="189" t="n">
        <f aca="false">IF(AA3785="SI",X3785,0)</f>
        <v>0</v>
      </c>
      <c r="AC3785" s="207"/>
      <c r="AD3785" s="207"/>
      <c r="AE3785" s="207"/>
      <c r="AF3785" s="207"/>
      <c r="AG3785" s="207"/>
      <c r="AH3785" s="208"/>
    </row>
    <row r="3786" customFormat="false" ht="13.5" hidden="false" customHeight="true" outlineLevel="0" collapsed="false">
      <c r="A3786" s="22" t="n">
        <v>3785</v>
      </c>
      <c r="B3786" s="180"/>
      <c r="C3786" s="22"/>
      <c r="D3786" s="22"/>
      <c r="E3786" s="22"/>
      <c r="F3786" s="22"/>
      <c r="G3786" s="22"/>
      <c r="H3786" s="183"/>
      <c r="I3786" s="183"/>
      <c r="J3786" s="22"/>
      <c r="K3786" s="191" t="e">
        <f aca="false">VLOOKUP('Altri Costi'!J3786,Legenda!$D$1:$F$258,2)</f>
        <v>#N/A</v>
      </c>
      <c r="L3786" s="22"/>
      <c r="M3786" s="22"/>
      <c r="N3786" s="203"/>
      <c r="O3786" s="183"/>
      <c r="P3786" s="22"/>
      <c r="Q3786" s="203"/>
      <c r="R3786" s="183"/>
      <c r="S3786" s="184" t="n">
        <f aca="false">'Piano Finanziario Annuale'!$F$6</f>
        <v>0</v>
      </c>
      <c r="T3786" s="185" t="n">
        <v>0</v>
      </c>
      <c r="U3786" s="186"/>
      <c r="V3786" s="187" t="n">
        <f aca="false">(T3786*U3786)</f>
        <v>0</v>
      </c>
      <c r="W3786" s="185" t="n">
        <v>0</v>
      </c>
      <c r="X3786" s="185" t="n">
        <f aca="false">IF(OR(S3786="sì",S3786="forfettario 190"),SUM(T3786+W3786),SUM(T3786+V3786+W3786))</f>
        <v>0</v>
      </c>
      <c r="Y3786" s="205"/>
      <c r="Z3786" s="205"/>
      <c r="AA3786" s="206"/>
      <c r="AB3786" s="189" t="n">
        <f aca="false">IF(AA3786="SI",X3786,0)</f>
        <v>0</v>
      </c>
      <c r="AC3786" s="207"/>
      <c r="AD3786" s="207"/>
      <c r="AE3786" s="207"/>
      <c r="AF3786" s="207"/>
      <c r="AG3786" s="207"/>
      <c r="AH3786" s="208"/>
    </row>
    <row r="3787" customFormat="false" ht="13.5" hidden="false" customHeight="true" outlineLevel="0" collapsed="false">
      <c r="A3787" s="22" t="n">
        <v>3786</v>
      </c>
      <c r="B3787" s="180"/>
      <c r="C3787" s="22"/>
      <c r="D3787" s="22"/>
      <c r="E3787" s="22"/>
      <c r="F3787" s="22"/>
      <c r="G3787" s="22"/>
      <c r="H3787" s="183"/>
      <c r="I3787" s="183"/>
      <c r="J3787" s="22"/>
      <c r="K3787" s="191" t="e">
        <f aca="false">VLOOKUP('Altri Costi'!J3787,Legenda!$D$1:$F$258,2)</f>
        <v>#N/A</v>
      </c>
      <c r="L3787" s="22"/>
      <c r="M3787" s="22"/>
      <c r="N3787" s="203"/>
      <c r="O3787" s="183"/>
      <c r="P3787" s="22"/>
      <c r="Q3787" s="203"/>
      <c r="R3787" s="183"/>
      <c r="S3787" s="184" t="n">
        <f aca="false">'Piano Finanziario Annuale'!$F$6</f>
        <v>0</v>
      </c>
      <c r="T3787" s="185" t="n">
        <v>0</v>
      </c>
      <c r="U3787" s="186"/>
      <c r="V3787" s="187" t="n">
        <f aca="false">(T3787*U3787)</f>
        <v>0</v>
      </c>
      <c r="W3787" s="185" t="n">
        <v>0</v>
      </c>
      <c r="X3787" s="185" t="n">
        <f aca="false">IF(OR(S3787="sì",S3787="forfettario 190"),SUM(T3787+W3787),SUM(T3787+V3787+W3787))</f>
        <v>0</v>
      </c>
      <c r="Y3787" s="205"/>
      <c r="Z3787" s="205"/>
      <c r="AA3787" s="206"/>
      <c r="AB3787" s="189" t="n">
        <f aca="false">IF(AA3787="SI",X3787,0)</f>
        <v>0</v>
      </c>
      <c r="AC3787" s="207"/>
      <c r="AD3787" s="207"/>
      <c r="AE3787" s="207"/>
      <c r="AF3787" s="207"/>
      <c r="AG3787" s="207"/>
      <c r="AH3787" s="208"/>
    </row>
    <row r="3788" customFormat="false" ht="13.5" hidden="false" customHeight="true" outlineLevel="0" collapsed="false">
      <c r="A3788" s="22" t="n">
        <v>3787</v>
      </c>
      <c r="B3788" s="180"/>
      <c r="C3788" s="22"/>
      <c r="D3788" s="22"/>
      <c r="E3788" s="22"/>
      <c r="F3788" s="22"/>
      <c r="G3788" s="22"/>
      <c r="H3788" s="183"/>
      <c r="I3788" s="183"/>
      <c r="J3788" s="22"/>
      <c r="K3788" s="191" t="e">
        <f aca="false">VLOOKUP('Altri Costi'!J3788,Legenda!$D$1:$F$258,2)</f>
        <v>#N/A</v>
      </c>
      <c r="L3788" s="22"/>
      <c r="M3788" s="22"/>
      <c r="N3788" s="203"/>
      <c r="O3788" s="183"/>
      <c r="P3788" s="22"/>
      <c r="Q3788" s="203"/>
      <c r="R3788" s="183"/>
      <c r="S3788" s="184" t="n">
        <f aca="false">'Piano Finanziario Annuale'!$F$6</f>
        <v>0</v>
      </c>
      <c r="T3788" s="185" t="n">
        <v>0</v>
      </c>
      <c r="U3788" s="186"/>
      <c r="V3788" s="187" t="n">
        <f aca="false">(T3788*U3788)</f>
        <v>0</v>
      </c>
      <c r="W3788" s="185" t="n">
        <v>0</v>
      </c>
      <c r="X3788" s="185" t="n">
        <f aca="false">IF(OR(S3788="sì",S3788="forfettario 190"),SUM(T3788+W3788),SUM(T3788+V3788+W3788))</f>
        <v>0</v>
      </c>
      <c r="Y3788" s="205"/>
      <c r="Z3788" s="205"/>
      <c r="AA3788" s="206"/>
      <c r="AB3788" s="189" t="n">
        <f aca="false">IF(AA3788="SI",X3788,0)</f>
        <v>0</v>
      </c>
      <c r="AC3788" s="207"/>
      <c r="AD3788" s="207"/>
      <c r="AE3788" s="207"/>
      <c r="AF3788" s="207"/>
      <c r="AG3788" s="207"/>
      <c r="AH3788" s="208"/>
    </row>
    <row r="3789" customFormat="false" ht="13.5" hidden="false" customHeight="true" outlineLevel="0" collapsed="false">
      <c r="A3789" s="22" t="n">
        <v>3788</v>
      </c>
      <c r="B3789" s="180"/>
      <c r="C3789" s="22"/>
      <c r="D3789" s="22"/>
      <c r="E3789" s="22"/>
      <c r="F3789" s="22"/>
      <c r="G3789" s="22"/>
      <c r="H3789" s="183"/>
      <c r="I3789" s="183"/>
      <c r="J3789" s="22"/>
      <c r="K3789" s="191" t="e">
        <f aca="false">VLOOKUP('Altri Costi'!J3789,Legenda!$D$1:$F$258,2)</f>
        <v>#N/A</v>
      </c>
      <c r="L3789" s="22"/>
      <c r="M3789" s="22"/>
      <c r="N3789" s="203"/>
      <c r="O3789" s="183"/>
      <c r="P3789" s="22"/>
      <c r="Q3789" s="203"/>
      <c r="R3789" s="183"/>
      <c r="S3789" s="184" t="n">
        <f aca="false">'Piano Finanziario Annuale'!$F$6</f>
        <v>0</v>
      </c>
      <c r="T3789" s="185" t="n">
        <v>0</v>
      </c>
      <c r="U3789" s="186"/>
      <c r="V3789" s="187" t="n">
        <f aca="false">(T3789*U3789)</f>
        <v>0</v>
      </c>
      <c r="W3789" s="185" t="n">
        <v>0</v>
      </c>
      <c r="X3789" s="185" t="n">
        <f aca="false">IF(OR(S3789="sì",S3789="forfettario 190"),SUM(T3789+W3789),SUM(T3789+V3789+W3789))</f>
        <v>0</v>
      </c>
      <c r="Y3789" s="205"/>
      <c r="Z3789" s="205"/>
      <c r="AA3789" s="206"/>
      <c r="AB3789" s="189" t="n">
        <f aca="false">IF(AA3789="SI",X3789,0)</f>
        <v>0</v>
      </c>
      <c r="AC3789" s="207"/>
      <c r="AD3789" s="207"/>
      <c r="AE3789" s="207"/>
      <c r="AF3789" s="207"/>
      <c r="AG3789" s="207"/>
      <c r="AH3789" s="208"/>
    </row>
    <row r="3790" customFormat="false" ht="13.5" hidden="false" customHeight="true" outlineLevel="0" collapsed="false">
      <c r="A3790" s="22" t="n">
        <v>3789</v>
      </c>
      <c r="B3790" s="180"/>
      <c r="C3790" s="22"/>
      <c r="D3790" s="22"/>
      <c r="E3790" s="22"/>
      <c r="F3790" s="22"/>
      <c r="G3790" s="22"/>
      <c r="H3790" s="183"/>
      <c r="I3790" s="183"/>
      <c r="J3790" s="22"/>
      <c r="K3790" s="191" t="e">
        <f aca="false">VLOOKUP('Altri Costi'!J3790,Legenda!$D$1:$F$258,2)</f>
        <v>#N/A</v>
      </c>
      <c r="L3790" s="22"/>
      <c r="M3790" s="22"/>
      <c r="N3790" s="203"/>
      <c r="O3790" s="183"/>
      <c r="P3790" s="22"/>
      <c r="Q3790" s="203"/>
      <c r="R3790" s="183"/>
      <c r="S3790" s="184" t="n">
        <f aca="false">'Piano Finanziario Annuale'!$F$6</f>
        <v>0</v>
      </c>
      <c r="T3790" s="185" t="n">
        <v>0</v>
      </c>
      <c r="U3790" s="186"/>
      <c r="V3790" s="187" t="n">
        <f aca="false">(T3790*U3790)</f>
        <v>0</v>
      </c>
      <c r="W3790" s="185" t="n">
        <v>0</v>
      </c>
      <c r="X3790" s="185" t="n">
        <f aca="false">IF(OR(S3790="sì",S3790="forfettario 190"),SUM(T3790+W3790),SUM(T3790+V3790+W3790))</f>
        <v>0</v>
      </c>
      <c r="Y3790" s="205"/>
      <c r="Z3790" s="205"/>
      <c r="AA3790" s="206"/>
      <c r="AB3790" s="189" t="n">
        <f aca="false">IF(AA3790="SI",X3790,0)</f>
        <v>0</v>
      </c>
      <c r="AC3790" s="207"/>
      <c r="AD3790" s="207"/>
      <c r="AE3790" s="207"/>
      <c r="AF3790" s="207"/>
      <c r="AG3790" s="207"/>
      <c r="AH3790" s="208"/>
    </row>
    <row r="3791" customFormat="false" ht="13.5" hidden="false" customHeight="true" outlineLevel="0" collapsed="false">
      <c r="A3791" s="22" t="n">
        <v>3790</v>
      </c>
      <c r="B3791" s="180"/>
      <c r="C3791" s="22"/>
      <c r="D3791" s="22"/>
      <c r="E3791" s="22"/>
      <c r="F3791" s="22"/>
      <c r="G3791" s="22"/>
      <c r="H3791" s="183"/>
      <c r="I3791" s="183"/>
      <c r="J3791" s="22"/>
      <c r="K3791" s="191" t="e">
        <f aca="false">VLOOKUP('Altri Costi'!J3791,Legenda!$D$1:$F$258,2)</f>
        <v>#N/A</v>
      </c>
      <c r="L3791" s="22"/>
      <c r="M3791" s="22"/>
      <c r="N3791" s="203"/>
      <c r="O3791" s="183"/>
      <c r="P3791" s="22"/>
      <c r="Q3791" s="203"/>
      <c r="R3791" s="183"/>
      <c r="S3791" s="184" t="n">
        <f aca="false">'Piano Finanziario Annuale'!$F$6</f>
        <v>0</v>
      </c>
      <c r="T3791" s="185" t="n">
        <v>0</v>
      </c>
      <c r="U3791" s="186"/>
      <c r="V3791" s="187" t="n">
        <f aca="false">(T3791*U3791)</f>
        <v>0</v>
      </c>
      <c r="W3791" s="185" t="n">
        <v>0</v>
      </c>
      <c r="X3791" s="185" t="n">
        <f aca="false">IF(OR(S3791="sì",S3791="forfettario 190"),SUM(T3791+W3791),SUM(T3791+V3791+W3791))</f>
        <v>0</v>
      </c>
      <c r="Y3791" s="205"/>
      <c r="Z3791" s="205"/>
      <c r="AA3791" s="206"/>
      <c r="AB3791" s="189" t="n">
        <f aca="false">IF(AA3791="SI",X3791,0)</f>
        <v>0</v>
      </c>
      <c r="AC3791" s="207"/>
      <c r="AD3791" s="207"/>
      <c r="AE3791" s="207"/>
      <c r="AF3791" s="207"/>
      <c r="AG3791" s="207"/>
      <c r="AH3791" s="208"/>
    </row>
    <row r="3792" customFormat="false" ht="13.5" hidden="false" customHeight="true" outlineLevel="0" collapsed="false">
      <c r="A3792" s="22" t="n">
        <v>3791</v>
      </c>
      <c r="B3792" s="180"/>
      <c r="C3792" s="22"/>
      <c r="D3792" s="22"/>
      <c r="E3792" s="22"/>
      <c r="F3792" s="22"/>
      <c r="G3792" s="22"/>
      <c r="H3792" s="183"/>
      <c r="I3792" s="183"/>
      <c r="J3792" s="22"/>
      <c r="K3792" s="191" t="e">
        <f aca="false">VLOOKUP('Altri Costi'!J3792,Legenda!$D$1:$F$258,2)</f>
        <v>#N/A</v>
      </c>
      <c r="L3792" s="22"/>
      <c r="M3792" s="22"/>
      <c r="N3792" s="203"/>
      <c r="O3792" s="183"/>
      <c r="P3792" s="22"/>
      <c r="Q3792" s="203"/>
      <c r="R3792" s="183"/>
      <c r="S3792" s="184" t="n">
        <f aca="false">'Piano Finanziario Annuale'!$F$6</f>
        <v>0</v>
      </c>
      <c r="T3792" s="185" t="n">
        <v>0</v>
      </c>
      <c r="U3792" s="186"/>
      <c r="V3792" s="187" t="n">
        <f aca="false">(T3792*U3792)</f>
        <v>0</v>
      </c>
      <c r="W3792" s="185" t="n">
        <v>0</v>
      </c>
      <c r="X3792" s="185" t="n">
        <f aca="false">IF(OR(S3792="sì",S3792="forfettario 190"),SUM(T3792+W3792),SUM(T3792+V3792+W3792))</f>
        <v>0</v>
      </c>
      <c r="Y3792" s="205"/>
      <c r="Z3792" s="205"/>
      <c r="AA3792" s="206"/>
      <c r="AB3792" s="189" t="n">
        <f aca="false">IF(AA3792="SI",X3792,0)</f>
        <v>0</v>
      </c>
      <c r="AC3792" s="207"/>
      <c r="AD3792" s="207"/>
      <c r="AE3792" s="207"/>
      <c r="AF3792" s="207"/>
      <c r="AG3792" s="207"/>
      <c r="AH3792" s="208"/>
    </row>
    <row r="3793" customFormat="false" ht="13.5" hidden="false" customHeight="true" outlineLevel="0" collapsed="false">
      <c r="A3793" s="22" t="n">
        <v>3792</v>
      </c>
      <c r="B3793" s="180"/>
      <c r="C3793" s="22"/>
      <c r="D3793" s="22"/>
      <c r="E3793" s="22"/>
      <c r="F3793" s="22"/>
      <c r="G3793" s="22"/>
      <c r="H3793" s="183"/>
      <c r="I3793" s="183"/>
      <c r="J3793" s="22"/>
      <c r="K3793" s="191" t="e">
        <f aca="false">VLOOKUP('Altri Costi'!J3793,Legenda!$D$1:$F$258,2)</f>
        <v>#N/A</v>
      </c>
      <c r="L3793" s="22"/>
      <c r="M3793" s="22"/>
      <c r="N3793" s="203"/>
      <c r="O3793" s="183"/>
      <c r="P3793" s="22"/>
      <c r="Q3793" s="203"/>
      <c r="R3793" s="183"/>
      <c r="S3793" s="184" t="n">
        <f aca="false">'Piano Finanziario Annuale'!$F$6</f>
        <v>0</v>
      </c>
      <c r="T3793" s="185" t="n">
        <v>0</v>
      </c>
      <c r="U3793" s="186"/>
      <c r="V3793" s="187" t="n">
        <f aca="false">(T3793*U3793)</f>
        <v>0</v>
      </c>
      <c r="W3793" s="185" t="n">
        <v>0</v>
      </c>
      <c r="X3793" s="185" t="n">
        <f aca="false">IF(OR(S3793="sì",S3793="forfettario 190"),SUM(T3793+W3793),SUM(T3793+V3793+W3793))</f>
        <v>0</v>
      </c>
      <c r="Y3793" s="205"/>
      <c r="Z3793" s="205"/>
      <c r="AA3793" s="206"/>
      <c r="AB3793" s="189" t="n">
        <f aca="false">IF(AA3793="SI",X3793,0)</f>
        <v>0</v>
      </c>
      <c r="AC3793" s="207"/>
      <c r="AD3793" s="207"/>
      <c r="AE3793" s="207"/>
      <c r="AF3793" s="207"/>
      <c r="AG3793" s="207"/>
      <c r="AH3793" s="208"/>
    </row>
    <row r="3794" customFormat="false" ht="13.5" hidden="false" customHeight="true" outlineLevel="0" collapsed="false">
      <c r="A3794" s="22" t="n">
        <v>3793</v>
      </c>
      <c r="B3794" s="180"/>
      <c r="C3794" s="22"/>
      <c r="D3794" s="22"/>
      <c r="E3794" s="22"/>
      <c r="F3794" s="22"/>
      <c r="G3794" s="22"/>
      <c r="H3794" s="183"/>
      <c r="I3794" s="183"/>
      <c r="J3794" s="22"/>
      <c r="K3794" s="191" t="e">
        <f aca="false">VLOOKUP('Altri Costi'!J3794,Legenda!$D$1:$F$258,2)</f>
        <v>#N/A</v>
      </c>
      <c r="L3794" s="22"/>
      <c r="M3794" s="22"/>
      <c r="N3794" s="203"/>
      <c r="O3794" s="183"/>
      <c r="P3794" s="22"/>
      <c r="Q3794" s="203"/>
      <c r="R3794" s="183"/>
      <c r="S3794" s="184" t="n">
        <f aca="false">'Piano Finanziario Annuale'!$F$6</f>
        <v>0</v>
      </c>
      <c r="T3794" s="185" t="n">
        <v>0</v>
      </c>
      <c r="U3794" s="186"/>
      <c r="V3794" s="187" t="n">
        <f aca="false">(T3794*U3794)</f>
        <v>0</v>
      </c>
      <c r="W3794" s="185" t="n">
        <v>0</v>
      </c>
      <c r="X3794" s="185" t="n">
        <f aca="false">IF(OR(S3794="sì",S3794="forfettario 190"),SUM(T3794+W3794),SUM(T3794+V3794+W3794))</f>
        <v>0</v>
      </c>
      <c r="Y3794" s="205"/>
      <c r="Z3794" s="205"/>
      <c r="AA3794" s="206"/>
      <c r="AB3794" s="189" t="n">
        <f aca="false">IF(AA3794="SI",X3794,0)</f>
        <v>0</v>
      </c>
      <c r="AC3794" s="207"/>
      <c r="AD3794" s="207"/>
      <c r="AE3794" s="207"/>
      <c r="AF3794" s="207"/>
      <c r="AG3794" s="207"/>
      <c r="AH3794" s="208"/>
    </row>
    <row r="3795" customFormat="false" ht="13.5" hidden="false" customHeight="true" outlineLevel="0" collapsed="false">
      <c r="A3795" s="22" t="n">
        <v>3794</v>
      </c>
      <c r="B3795" s="180"/>
      <c r="C3795" s="22"/>
      <c r="D3795" s="22"/>
      <c r="E3795" s="22"/>
      <c r="F3795" s="22"/>
      <c r="G3795" s="22"/>
      <c r="H3795" s="183"/>
      <c r="I3795" s="183"/>
      <c r="J3795" s="22"/>
      <c r="K3795" s="191" t="e">
        <f aca="false">VLOOKUP('Altri Costi'!J3795,Legenda!$D$1:$F$258,2)</f>
        <v>#N/A</v>
      </c>
      <c r="L3795" s="22"/>
      <c r="M3795" s="22"/>
      <c r="N3795" s="203"/>
      <c r="O3795" s="183"/>
      <c r="P3795" s="22"/>
      <c r="Q3795" s="203"/>
      <c r="R3795" s="183"/>
      <c r="S3795" s="184" t="n">
        <f aca="false">'Piano Finanziario Annuale'!$F$6</f>
        <v>0</v>
      </c>
      <c r="T3795" s="185" t="n">
        <v>0</v>
      </c>
      <c r="U3795" s="186"/>
      <c r="V3795" s="187" t="n">
        <f aca="false">(T3795*U3795)</f>
        <v>0</v>
      </c>
      <c r="W3795" s="185" t="n">
        <v>0</v>
      </c>
      <c r="X3795" s="185" t="n">
        <f aca="false">IF(OR(S3795="sì",S3795="forfettario 190"),SUM(T3795+W3795),SUM(T3795+V3795+W3795))</f>
        <v>0</v>
      </c>
      <c r="Y3795" s="205"/>
      <c r="Z3795" s="205"/>
      <c r="AA3795" s="206"/>
      <c r="AB3795" s="189" t="n">
        <f aca="false">IF(AA3795="SI",X3795,0)</f>
        <v>0</v>
      </c>
      <c r="AC3795" s="207"/>
      <c r="AD3795" s="207"/>
      <c r="AE3795" s="207"/>
      <c r="AF3795" s="207"/>
      <c r="AG3795" s="207"/>
      <c r="AH3795" s="208"/>
    </row>
    <row r="3796" customFormat="false" ht="13.5" hidden="false" customHeight="true" outlineLevel="0" collapsed="false">
      <c r="A3796" s="22" t="n">
        <v>3795</v>
      </c>
      <c r="B3796" s="180"/>
      <c r="C3796" s="22"/>
      <c r="D3796" s="22"/>
      <c r="E3796" s="22"/>
      <c r="F3796" s="22"/>
      <c r="G3796" s="22"/>
      <c r="H3796" s="183"/>
      <c r="I3796" s="183"/>
      <c r="J3796" s="22"/>
      <c r="K3796" s="191" t="e">
        <f aca="false">VLOOKUP('Altri Costi'!J3796,Legenda!$D$1:$F$258,2)</f>
        <v>#N/A</v>
      </c>
      <c r="L3796" s="22"/>
      <c r="M3796" s="22"/>
      <c r="N3796" s="203"/>
      <c r="O3796" s="183"/>
      <c r="P3796" s="22"/>
      <c r="Q3796" s="203"/>
      <c r="R3796" s="183"/>
      <c r="S3796" s="184" t="n">
        <f aca="false">'Piano Finanziario Annuale'!$F$6</f>
        <v>0</v>
      </c>
      <c r="T3796" s="185" t="n">
        <v>0</v>
      </c>
      <c r="U3796" s="186"/>
      <c r="V3796" s="187" t="n">
        <f aca="false">(T3796*U3796)</f>
        <v>0</v>
      </c>
      <c r="W3796" s="185" t="n">
        <v>0</v>
      </c>
      <c r="X3796" s="185" t="n">
        <f aca="false">IF(OR(S3796="sì",S3796="forfettario 190"),SUM(T3796+W3796),SUM(T3796+V3796+W3796))</f>
        <v>0</v>
      </c>
      <c r="Y3796" s="205"/>
      <c r="Z3796" s="205"/>
      <c r="AA3796" s="206"/>
      <c r="AB3796" s="189" t="n">
        <f aca="false">IF(AA3796="SI",X3796,0)</f>
        <v>0</v>
      </c>
      <c r="AC3796" s="207"/>
      <c r="AD3796" s="207"/>
      <c r="AE3796" s="207"/>
      <c r="AF3796" s="207"/>
      <c r="AG3796" s="207"/>
      <c r="AH3796" s="208"/>
    </row>
    <row r="3797" customFormat="false" ht="13.5" hidden="false" customHeight="true" outlineLevel="0" collapsed="false">
      <c r="A3797" s="22" t="n">
        <v>3796</v>
      </c>
      <c r="B3797" s="180"/>
      <c r="C3797" s="22"/>
      <c r="D3797" s="22"/>
      <c r="E3797" s="22"/>
      <c r="F3797" s="22"/>
      <c r="G3797" s="22"/>
      <c r="H3797" s="183"/>
      <c r="I3797" s="183"/>
      <c r="J3797" s="22"/>
      <c r="K3797" s="191" t="e">
        <f aca="false">VLOOKUP('Altri Costi'!J3797,Legenda!$D$1:$F$258,2)</f>
        <v>#N/A</v>
      </c>
      <c r="L3797" s="22"/>
      <c r="M3797" s="22"/>
      <c r="N3797" s="203"/>
      <c r="O3797" s="183"/>
      <c r="P3797" s="22"/>
      <c r="Q3797" s="203"/>
      <c r="R3797" s="183"/>
      <c r="S3797" s="184" t="n">
        <f aca="false">'Piano Finanziario Annuale'!$F$6</f>
        <v>0</v>
      </c>
      <c r="T3797" s="185" t="n">
        <v>0</v>
      </c>
      <c r="U3797" s="186"/>
      <c r="V3797" s="187" t="n">
        <f aca="false">(T3797*U3797)</f>
        <v>0</v>
      </c>
      <c r="W3797" s="185" t="n">
        <v>0</v>
      </c>
      <c r="X3797" s="185" t="n">
        <f aca="false">IF(OR(S3797="sì",S3797="forfettario 190"),SUM(T3797+W3797),SUM(T3797+V3797+W3797))</f>
        <v>0</v>
      </c>
      <c r="Y3797" s="205"/>
      <c r="Z3797" s="205"/>
      <c r="AA3797" s="206"/>
      <c r="AB3797" s="189" t="n">
        <f aca="false">IF(AA3797="SI",X3797,0)</f>
        <v>0</v>
      </c>
      <c r="AC3797" s="207"/>
      <c r="AD3797" s="207"/>
      <c r="AE3797" s="207"/>
      <c r="AF3797" s="207"/>
      <c r="AG3797" s="207"/>
      <c r="AH3797" s="208"/>
    </row>
    <row r="3798" customFormat="false" ht="13.5" hidden="false" customHeight="true" outlineLevel="0" collapsed="false">
      <c r="A3798" s="22" t="n">
        <v>3797</v>
      </c>
      <c r="B3798" s="180"/>
      <c r="C3798" s="22"/>
      <c r="D3798" s="22"/>
      <c r="E3798" s="22"/>
      <c r="F3798" s="22"/>
      <c r="G3798" s="22"/>
      <c r="H3798" s="183"/>
      <c r="I3798" s="183"/>
      <c r="J3798" s="22"/>
      <c r="K3798" s="191" t="e">
        <f aca="false">VLOOKUP('Altri Costi'!J3798,Legenda!$D$1:$F$258,2)</f>
        <v>#N/A</v>
      </c>
      <c r="L3798" s="22"/>
      <c r="M3798" s="22"/>
      <c r="N3798" s="203"/>
      <c r="O3798" s="183"/>
      <c r="P3798" s="22"/>
      <c r="Q3798" s="203"/>
      <c r="R3798" s="183"/>
      <c r="S3798" s="184" t="n">
        <f aca="false">'Piano Finanziario Annuale'!$F$6</f>
        <v>0</v>
      </c>
      <c r="T3798" s="185" t="n">
        <v>0</v>
      </c>
      <c r="U3798" s="186"/>
      <c r="V3798" s="187" t="n">
        <f aca="false">(T3798*U3798)</f>
        <v>0</v>
      </c>
      <c r="W3798" s="185" t="n">
        <v>0</v>
      </c>
      <c r="X3798" s="185" t="n">
        <f aca="false">IF(OR(S3798="sì",S3798="forfettario 190"),SUM(T3798+W3798),SUM(T3798+V3798+W3798))</f>
        <v>0</v>
      </c>
      <c r="Y3798" s="205"/>
      <c r="Z3798" s="205"/>
      <c r="AA3798" s="206"/>
      <c r="AB3798" s="189" t="n">
        <f aca="false">IF(AA3798="SI",X3798,0)</f>
        <v>0</v>
      </c>
      <c r="AC3798" s="207"/>
      <c r="AD3798" s="207"/>
      <c r="AE3798" s="207"/>
      <c r="AF3798" s="207"/>
      <c r="AG3798" s="207"/>
      <c r="AH3798" s="208"/>
    </row>
    <row r="3799" customFormat="false" ht="13.5" hidden="false" customHeight="true" outlineLevel="0" collapsed="false">
      <c r="A3799" s="22" t="n">
        <v>3798</v>
      </c>
      <c r="B3799" s="180"/>
      <c r="C3799" s="22"/>
      <c r="D3799" s="22"/>
      <c r="E3799" s="22"/>
      <c r="F3799" s="22"/>
      <c r="G3799" s="22"/>
      <c r="H3799" s="183"/>
      <c r="I3799" s="183"/>
      <c r="J3799" s="22"/>
      <c r="K3799" s="191" t="e">
        <f aca="false">VLOOKUP('Altri Costi'!J3799,Legenda!$D$1:$F$258,2)</f>
        <v>#N/A</v>
      </c>
      <c r="L3799" s="22"/>
      <c r="M3799" s="22"/>
      <c r="N3799" s="203"/>
      <c r="O3799" s="183"/>
      <c r="P3799" s="22"/>
      <c r="Q3799" s="203"/>
      <c r="R3799" s="183"/>
      <c r="S3799" s="184" t="n">
        <f aca="false">'Piano Finanziario Annuale'!$F$6</f>
        <v>0</v>
      </c>
      <c r="T3799" s="185" t="n">
        <v>0</v>
      </c>
      <c r="U3799" s="186"/>
      <c r="V3799" s="187" t="n">
        <f aca="false">(T3799*U3799)</f>
        <v>0</v>
      </c>
      <c r="W3799" s="185" t="n">
        <v>0</v>
      </c>
      <c r="X3799" s="185" t="n">
        <f aca="false">IF(OR(S3799="sì",S3799="forfettario 190"),SUM(T3799+W3799),SUM(T3799+V3799+W3799))</f>
        <v>0</v>
      </c>
      <c r="Y3799" s="205"/>
      <c r="Z3799" s="205"/>
      <c r="AA3799" s="206"/>
      <c r="AB3799" s="189" t="n">
        <f aca="false">IF(AA3799="SI",X3799,0)</f>
        <v>0</v>
      </c>
      <c r="AC3799" s="207"/>
      <c r="AD3799" s="207"/>
      <c r="AE3799" s="207"/>
      <c r="AF3799" s="207"/>
      <c r="AG3799" s="207"/>
      <c r="AH3799" s="208"/>
    </row>
    <row r="3800" customFormat="false" ht="13.5" hidden="false" customHeight="true" outlineLevel="0" collapsed="false">
      <c r="A3800" s="22" t="n">
        <v>3799</v>
      </c>
      <c r="B3800" s="180"/>
      <c r="C3800" s="22"/>
      <c r="D3800" s="22"/>
      <c r="E3800" s="22"/>
      <c r="F3800" s="22"/>
      <c r="G3800" s="22"/>
      <c r="H3800" s="183"/>
      <c r="I3800" s="183"/>
      <c r="J3800" s="22"/>
      <c r="K3800" s="191" t="e">
        <f aca="false">VLOOKUP('Altri Costi'!J3800,Legenda!$D$1:$F$258,2)</f>
        <v>#N/A</v>
      </c>
      <c r="L3800" s="22"/>
      <c r="M3800" s="22"/>
      <c r="N3800" s="203"/>
      <c r="O3800" s="183"/>
      <c r="P3800" s="22"/>
      <c r="Q3800" s="203"/>
      <c r="R3800" s="183"/>
      <c r="S3800" s="184" t="n">
        <f aca="false">'Piano Finanziario Annuale'!$F$6</f>
        <v>0</v>
      </c>
      <c r="T3800" s="185" t="n">
        <v>0</v>
      </c>
      <c r="U3800" s="186"/>
      <c r="V3800" s="187" t="n">
        <f aca="false">(T3800*U3800)</f>
        <v>0</v>
      </c>
      <c r="W3800" s="185" t="n">
        <v>0</v>
      </c>
      <c r="X3800" s="185" t="n">
        <f aca="false">IF(OR(S3800="sì",S3800="forfettario 190"),SUM(T3800+W3800),SUM(T3800+V3800+W3800))</f>
        <v>0</v>
      </c>
      <c r="Y3800" s="205"/>
      <c r="Z3800" s="205"/>
      <c r="AA3800" s="206"/>
      <c r="AB3800" s="189" t="n">
        <f aca="false">IF(AA3800="SI",X3800,0)</f>
        <v>0</v>
      </c>
      <c r="AC3800" s="207"/>
      <c r="AD3800" s="207"/>
      <c r="AE3800" s="207"/>
      <c r="AF3800" s="207"/>
      <c r="AG3800" s="207"/>
      <c r="AH3800" s="208"/>
    </row>
    <row r="3801" customFormat="false" ht="13.5" hidden="false" customHeight="true" outlineLevel="0" collapsed="false">
      <c r="A3801" s="22" t="n">
        <v>3800</v>
      </c>
      <c r="B3801" s="180"/>
      <c r="C3801" s="22"/>
      <c r="D3801" s="22"/>
      <c r="E3801" s="22"/>
      <c r="F3801" s="22"/>
      <c r="G3801" s="22"/>
      <c r="H3801" s="183"/>
      <c r="I3801" s="183"/>
      <c r="J3801" s="22"/>
      <c r="K3801" s="191" t="e">
        <f aca="false">VLOOKUP('Altri Costi'!J3801,Legenda!$D$1:$F$258,2)</f>
        <v>#N/A</v>
      </c>
      <c r="L3801" s="22"/>
      <c r="M3801" s="22"/>
      <c r="N3801" s="203"/>
      <c r="O3801" s="183"/>
      <c r="P3801" s="22"/>
      <c r="Q3801" s="203"/>
      <c r="R3801" s="183"/>
      <c r="S3801" s="184" t="n">
        <f aca="false">'Piano Finanziario Annuale'!$F$6</f>
        <v>0</v>
      </c>
      <c r="T3801" s="185" t="n">
        <v>0</v>
      </c>
      <c r="U3801" s="186"/>
      <c r="V3801" s="187" t="n">
        <f aca="false">(T3801*U3801)</f>
        <v>0</v>
      </c>
      <c r="W3801" s="185" t="n">
        <v>0</v>
      </c>
      <c r="X3801" s="185" t="n">
        <f aca="false">IF(OR(S3801="sì",S3801="forfettario 190"),SUM(T3801+W3801),SUM(T3801+V3801+W3801))</f>
        <v>0</v>
      </c>
      <c r="Y3801" s="205"/>
      <c r="Z3801" s="205"/>
      <c r="AA3801" s="206"/>
      <c r="AB3801" s="189" t="n">
        <f aca="false">IF(AA3801="SI",X3801,0)</f>
        <v>0</v>
      </c>
      <c r="AC3801" s="207"/>
      <c r="AD3801" s="207"/>
      <c r="AE3801" s="207"/>
      <c r="AF3801" s="207"/>
      <c r="AG3801" s="207"/>
      <c r="AH3801" s="208"/>
    </row>
    <row r="3802" customFormat="false" ht="13.5" hidden="false" customHeight="true" outlineLevel="0" collapsed="false">
      <c r="A3802" s="22" t="n">
        <v>3801</v>
      </c>
      <c r="B3802" s="180"/>
      <c r="C3802" s="22"/>
      <c r="D3802" s="22"/>
      <c r="E3802" s="22"/>
      <c r="F3802" s="22"/>
      <c r="G3802" s="22"/>
      <c r="H3802" s="183"/>
      <c r="I3802" s="183"/>
      <c r="J3802" s="22"/>
      <c r="K3802" s="191" t="e">
        <f aca="false">VLOOKUP('Altri Costi'!J3802,Legenda!$D$1:$F$258,2)</f>
        <v>#N/A</v>
      </c>
      <c r="L3802" s="22"/>
      <c r="M3802" s="22"/>
      <c r="N3802" s="203"/>
      <c r="O3802" s="183"/>
      <c r="P3802" s="22"/>
      <c r="Q3802" s="203"/>
      <c r="R3802" s="183"/>
      <c r="S3802" s="184" t="n">
        <f aca="false">'Piano Finanziario Annuale'!$F$6</f>
        <v>0</v>
      </c>
      <c r="T3802" s="185" t="n">
        <v>0</v>
      </c>
      <c r="U3802" s="186"/>
      <c r="V3802" s="187" t="n">
        <f aca="false">(T3802*U3802)</f>
        <v>0</v>
      </c>
      <c r="W3802" s="185" t="n">
        <v>0</v>
      </c>
      <c r="X3802" s="185" t="n">
        <f aca="false">IF(OR(S3802="sì",S3802="forfettario 190"),SUM(T3802+W3802),SUM(T3802+V3802+W3802))</f>
        <v>0</v>
      </c>
      <c r="Y3802" s="205"/>
      <c r="Z3802" s="205"/>
      <c r="AA3802" s="206"/>
      <c r="AB3802" s="189" t="n">
        <f aca="false">IF(AA3802="SI",X3802,0)</f>
        <v>0</v>
      </c>
      <c r="AC3802" s="207"/>
      <c r="AD3802" s="207"/>
      <c r="AE3802" s="207"/>
      <c r="AF3802" s="207"/>
      <c r="AG3802" s="207"/>
      <c r="AH3802" s="208"/>
    </row>
    <row r="3803" customFormat="false" ht="13.5" hidden="false" customHeight="true" outlineLevel="0" collapsed="false">
      <c r="A3803" s="22" t="n">
        <v>3802</v>
      </c>
      <c r="B3803" s="180"/>
      <c r="C3803" s="22"/>
      <c r="D3803" s="22"/>
      <c r="E3803" s="22"/>
      <c r="F3803" s="22"/>
      <c r="G3803" s="22"/>
      <c r="H3803" s="183"/>
      <c r="I3803" s="183"/>
      <c r="J3803" s="22"/>
      <c r="K3803" s="191" t="e">
        <f aca="false">VLOOKUP('Altri Costi'!J3803,Legenda!$D$1:$F$258,2)</f>
        <v>#N/A</v>
      </c>
      <c r="L3803" s="22"/>
      <c r="M3803" s="22"/>
      <c r="N3803" s="203"/>
      <c r="O3803" s="183"/>
      <c r="P3803" s="22"/>
      <c r="Q3803" s="203"/>
      <c r="R3803" s="183"/>
      <c r="S3803" s="184" t="n">
        <f aca="false">'Piano Finanziario Annuale'!$F$6</f>
        <v>0</v>
      </c>
      <c r="T3803" s="185" t="n">
        <v>0</v>
      </c>
      <c r="U3803" s="186"/>
      <c r="V3803" s="187" t="n">
        <f aca="false">(T3803*U3803)</f>
        <v>0</v>
      </c>
      <c r="W3803" s="185" t="n">
        <v>0</v>
      </c>
      <c r="X3803" s="185" t="n">
        <f aca="false">IF(OR(S3803="sì",S3803="forfettario 190"),SUM(T3803+W3803),SUM(T3803+V3803+W3803))</f>
        <v>0</v>
      </c>
      <c r="Y3803" s="205"/>
      <c r="Z3803" s="205"/>
      <c r="AA3803" s="206"/>
      <c r="AB3803" s="189" t="n">
        <f aca="false">IF(AA3803="SI",X3803,0)</f>
        <v>0</v>
      </c>
      <c r="AC3803" s="207"/>
      <c r="AD3803" s="207"/>
      <c r="AE3803" s="207"/>
      <c r="AF3803" s="207"/>
      <c r="AG3803" s="207"/>
      <c r="AH3803" s="208"/>
    </row>
    <row r="3804" customFormat="false" ht="13.5" hidden="false" customHeight="true" outlineLevel="0" collapsed="false">
      <c r="A3804" s="22" t="n">
        <v>3803</v>
      </c>
      <c r="B3804" s="180"/>
      <c r="C3804" s="22"/>
      <c r="D3804" s="22"/>
      <c r="E3804" s="22"/>
      <c r="F3804" s="22"/>
      <c r="G3804" s="22"/>
      <c r="H3804" s="183"/>
      <c r="I3804" s="183"/>
      <c r="J3804" s="22"/>
      <c r="K3804" s="191" t="e">
        <f aca="false">VLOOKUP('Altri Costi'!J3804,Legenda!$D$1:$F$258,2)</f>
        <v>#N/A</v>
      </c>
      <c r="L3804" s="22"/>
      <c r="M3804" s="22"/>
      <c r="N3804" s="203"/>
      <c r="O3804" s="183"/>
      <c r="P3804" s="22"/>
      <c r="Q3804" s="203"/>
      <c r="R3804" s="183"/>
      <c r="S3804" s="184" t="n">
        <f aca="false">'Piano Finanziario Annuale'!$F$6</f>
        <v>0</v>
      </c>
      <c r="T3804" s="185" t="n">
        <v>0</v>
      </c>
      <c r="U3804" s="186"/>
      <c r="V3804" s="187" t="n">
        <f aca="false">(T3804*U3804)</f>
        <v>0</v>
      </c>
      <c r="W3804" s="185" t="n">
        <v>0</v>
      </c>
      <c r="X3804" s="185" t="n">
        <f aca="false">IF(OR(S3804="sì",S3804="forfettario 190"),SUM(T3804+W3804),SUM(T3804+V3804+W3804))</f>
        <v>0</v>
      </c>
      <c r="Y3804" s="205"/>
      <c r="Z3804" s="205"/>
      <c r="AA3804" s="206"/>
      <c r="AB3804" s="189" t="n">
        <f aca="false">IF(AA3804="SI",X3804,0)</f>
        <v>0</v>
      </c>
      <c r="AC3804" s="207"/>
      <c r="AD3804" s="207"/>
      <c r="AE3804" s="207"/>
      <c r="AF3804" s="207"/>
      <c r="AG3804" s="207"/>
      <c r="AH3804" s="208"/>
    </row>
    <row r="3805" customFormat="false" ht="13.5" hidden="false" customHeight="true" outlineLevel="0" collapsed="false">
      <c r="A3805" s="22" t="n">
        <v>3804</v>
      </c>
      <c r="B3805" s="180"/>
      <c r="C3805" s="22"/>
      <c r="D3805" s="22"/>
      <c r="E3805" s="22"/>
      <c r="F3805" s="22"/>
      <c r="G3805" s="22"/>
      <c r="H3805" s="183"/>
      <c r="I3805" s="183"/>
      <c r="J3805" s="22"/>
      <c r="K3805" s="191" t="e">
        <f aca="false">VLOOKUP('Altri Costi'!J3805,Legenda!$D$1:$F$258,2)</f>
        <v>#N/A</v>
      </c>
      <c r="L3805" s="22"/>
      <c r="M3805" s="22"/>
      <c r="N3805" s="203"/>
      <c r="O3805" s="183"/>
      <c r="P3805" s="22"/>
      <c r="Q3805" s="203"/>
      <c r="R3805" s="183"/>
      <c r="S3805" s="184" t="n">
        <f aca="false">'Piano Finanziario Annuale'!$F$6</f>
        <v>0</v>
      </c>
      <c r="T3805" s="185" t="n">
        <v>0</v>
      </c>
      <c r="U3805" s="186"/>
      <c r="V3805" s="187" t="n">
        <f aca="false">(T3805*U3805)</f>
        <v>0</v>
      </c>
      <c r="W3805" s="185" t="n">
        <v>0</v>
      </c>
      <c r="X3805" s="185" t="n">
        <f aca="false">IF(OR(S3805="sì",S3805="forfettario 190"),SUM(T3805+W3805),SUM(T3805+V3805+W3805))</f>
        <v>0</v>
      </c>
      <c r="Y3805" s="205"/>
      <c r="Z3805" s="205"/>
      <c r="AA3805" s="206"/>
      <c r="AB3805" s="189" t="n">
        <f aca="false">IF(AA3805="SI",X3805,0)</f>
        <v>0</v>
      </c>
      <c r="AC3805" s="207"/>
      <c r="AD3805" s="207"/>
      <c r="AE3805" s="207"/>
      <c r="AF3805" s="207"/>
      <c r="AG3805" s="207"/>
      <c r="AH3805" s="208"/>
    </row>
    <row r="3806" customFormat="false" ht="13.5" hidden="false" customHeight="true" outlineLevel="0" collapsed="false">
      <c r="A3806" s="22" t="n">
        <v>3805</v>
      </c>
      <c r="B3806" s="180"/>
      <c r="C3806" s="22"/>
      <c r="D3806" s="22"/>
      <c r="E3806" s="22"/>
      <c r="F3806" s="22"/>
      <c r="G3806" s="22"/>
      <c r="H3806" s="183"/>
      <c r="I3806" s="183"/>
      <c r="J3806" s="22"/>
      <c r="K3806" s="191" t="e">
        <f aca="false">VLOOKUP('Altri Costi'!J3806,Legenda!$D$1:$F$258,2)</f>
        <v>#N/A</v>
      </c>
      <c r="L3806" s="22"/>
      <c r="M3806" s="22"/>
      <c r="N3806" s="203"/>
      <c r="O3806" s="183"/>
      <c r="P3806" s="22"/>
      <c r="Q3806" s="203"/>
      <c r="R3806" s="183"/>
      <c r="S3806" s="184" t="n">
        <f aca="false">'Piano Finanziario Annuale'!$F$6</f>
        <v>0</v>
      </c>
      <c r="T3806" s="185" t="n">
        <v>0</v>
      </c>
      <c r="U3806" s="186"/>
      <c r="V3806" s="187" t="n">
        <f aca="false">(T3806*U3806)</f>
        <v>0</v>
      </c>
      <c r="W3806" s="185" t="n">
        <v>0</v>
      </c>
      <c r="X3806" s="185" t="n">
        <f aca="false">IF(OR(S3806="sì",S3806="forfettario 190"),SUM(T3806+W3806),SUM(T3806+V3806+W3806))</f>
        <v>0</v>
      </c>
      <c r="Y3806" s="205"/>
      <c r="Z3806" s="205"/>
      <c r="AA3806" s="206"/>
      <c r="AB3806" s="189" t="n">
        <f aca="false">IF(AA3806="SI",X3806,0)</f>
        <v>0</v>
      </c>
      <c r="AC3806" s="207"/>
      <c r="AD3806" s="207"/>
      <c r="AE3806" s="207"/>
      <c r="AF3806" s="207"/>
      <c r="AG3806" s="207"/>
      <c r="AH3806" s="208"/>
    </row>
    <row r="3807" customFormat="false" ht="13.5" hidden="false" customHeight="true" outlineLevel="0" collapsed="false">
      <c r="A3807" s="22" t="n">
        <v>3806</v>
      </c>
      <c r="B3807" s="180"/>
      <c r="C3807" s="22"/>
      <c r="D3807" s="22"/>
      <c r="E3807" s="22"/>
      <c r="F3807" s="22"/>
      <c r="G3807" s="22"/>
      <c r="H3807" s="183"/>
      <c r="I3807" s="183"/>
      <c r="J3807" s="22"/>
      <c r="K3807" s="191" t="e">
        <f aca="false">VLOOKUP('Altri Costi'!J3807,Legenda!$D$1:$F$258,2)</f>
        <v>#N/A</v>
      </c>
      <c r="L3807" s="22"/>
      <c r="M3807" s="22"/>
      <c r="N3807" s="203"/>
      <c r="O3807" s="183"/>
      <c r="P3807" s="22"/>
      <c r="Q3807" s="203"/>
      <c r="R3807" s="183"/>
      <c r="S3807" s="184" t="n">
        <f aca="false">'Piano Finanziario Annuale'!$F$6</f>
        <v>0</v>
      </c>
      <c r="T3807" s="185" t="n">
        <v>0</v>
      </c>
      <c r="U3807" s="186"/>
      <c r="V3807" s="187" t="n">
        <f aca="false">(T3807*U3807)</f>
        <v>0</v>
      </c>
      <c r="W3807" s="185" t="n">
        <v>0</v>
      </c>
      <c r="X3807" s="185" t="n">
        <f aca="false">IF(OR(S3807="sì",S3807="forfettario 190"),SUM(T3807+W3807),SUM(T3807+V3807+W3807))</f>
        <v>0</v>
      </c>
      <c r="Y3807" s="205"/>
      <c r="Z3807" s="205"/>
      <c r="AA3807" s="206"/>
      <c r="AB3807" s="189" t="n">
        <f aca="false">IF(AA3807="SI",X3807,0)</f>
        <v>0</v>
      </c>
      <c r="AC3807" s="207"/>
      <c r="AD3807" s="207"/>
      <c r="AE3807" s="207"/>
      <c r="AF3807" s="207"/>
      <c r="AG3807" s="207"/>
      <c r="AH3807" s="208"/>
    </row>
    <row r="3808" customFormat="false" ht="13.5" hidden="false" customHeight="true" outlineLevel="0" collapsed="false">
      <c r="A3808" s="22" t="n">
        <v>3807</v>
      </c>
      <c r="B3808" s="180"/>
      <c r="C3808" s="22"/>
      <c r="D3808" s="22"/>
      <c r="E3808" s="22"/>
      <c r="F3808" s="22"/>
      <c r="G3808" s="22"/>
      <c r="H3808" s="183"/>
      <c r="I3808" s="183"/>
      <c r="J3808" s="22"/>
      <c r="K3808" s="191" t="e">
        <f aca="false">VLOOKUP('Altri Costi'!J3808,Legenda!$D$1:$F$258,2)</f>
        <v>#N/A</v>
      </c>
      <c r="L3808" s="22"/>
      <c r="M3808" s="22"/>
      <c r="N3808" s="203"/>
      <c r="O3808" s="183"/>
      <c r="P3808" s="22"/>
      <c r="Q3808" s="203"/>
      <c r="R3808" s="183"/>
      <c r="S3808" s="184" t="n">
        <f aca="false">'Piano Finanziario Annuale'!$F$6</f>
        <v>0</v>
      </c>
      <c r="T3808" s="185" t="n">
        <v>0</v>
      </c>
      <c r="U3808" s="186"/>
      <c r="V3808" s="187" t="n">
        <f aca="false">(T3808*U3808)</f>
        <v>0</v>
      </c>
      <c r="W3808" s="185" t="n">
        <v>0</v>
      </c>
      <c r="X3808" s="185" t="n">
        <f aca="false">IF(OR(S3808="sì",S3808="forfettario 190"),SUM(T3808+W3808),SUM(T3808+V3808+W3808))</f>
        <v>0</v>
      </c>
      <c r="Y3808" s="205"/>
      <c r="Z3808" s="205"/>
      <c r="AA3808" s="206"/>
      <c r="AB3808" s="189" t="n">
        <f aca="false">IF(AA3808="SI",X3808,0)</f>
        <v>0</v>
      </c>
      <c r="AC3808" s="207"/>
      <c r="AD3808" s="207"/>
      <c r="AE3808" s="207"/>
      <c r="AF3808" s="207"/>
      <c r="AG3808" s="207"/>
      <c r="AH3808" s="208"/>
    </row>
    <row r="3809" customFormat="false" ht="13.5" hidden="false" customHeight="true" outlineLevel="0" collapsed="false">
      <c r="A3809" s="22" t="n">
        <v>3808</v>
      </c>
      <c r="B3809" s="180"/>
      <c r="C3809" s="22"/>
      <c r="D3809" s="22"/>
      <c r="E3809" s="22"/>
      <c r="F3809" s="22"/>
      <c r="G3809" s="22"/>
      <c r="H3809" s="183"/>
      <c r="I3809" s="183"/>
      <c r="J3809" s="22"/>
      <c r="K3809" s="191" t="e">
        <f aca="false">VLOOKUP('Altri Costi'!J3809,Legenda!$D$1:$F$258,2)</f>
        <v>#N/A</v>
      </c>
      <c r="L3809" s="22"/>
      <c r="M3809" s="22"/>
      <c r="N3809" s="203"/>
      <c r="O3809" s="183"/>
      <c r="P3809" s="22"/>
      <c r="Q3809" s="203"/>
      <c r="R3809" s="183"/>
      <c r="S3809" s="184" t="n">
        <f aca="false">'Piano Finanziario Annuale'!$F$6</f>
        <v>0</v>
      </c>
      <c r="T3809" s="185" t="n">
        <v>0</v>
      </c>
      <c r="U3809" s="186"/>
      <c r="V3809" s="187" t="n">
        <f aca="false">(T3809*U3809)</f>
        <v>0</v>
      </c>
      <c r="W3809" s="185" t="n">
        <v>0</v>
      </c>
      <c r="X3809" s="185" t="n">
        <f aca="false">IF(OR(S3809="sì",S3809="forfettario 190"),SUM(T3809+W3809),SUM(T3809+V3809+W3809))</f>
        <v>0</v>
      </c>
      <c r="Y3809" s="205"/>
      <c r="Z3809" s="205"/>
      <c r="AA3809" s="206"/>
      <c r="AB3809" s="189" t="n">
        <f aca="false">IF(AA3809="SI",X3809,0)</f>
        <v>0</v>
      </c>
      <c r="AC3809" s="207"/>
      <c r="AD3809" s="207"/>
      <c r="AE3809" s="207"/>
      <c r="AF3809" s="207"/>
      <c r="AG3809" s="207"/>
      <c r="AH3809" s="208"/>
    </row>
    <row r="3810" customFormat="false" ht="13.5" hidden="false" customHeight="true" outlineLevel="0" collapsed="false">
      <c r="A3810" s="22" t="n">
        <v>3809</v>
      </c>
      <c r="B3810" s="180"/>
      <c r="C3810" s="22"/>
      <c r="D3810" s="22"/>
      <c r="E3810" s="22"/>
      <c r="F3810" s="22"/>
      <c r="G3810" s="22"/>
      <c r="H3810" s="183"/>
      <c r="I3810" s="183"/>
      <c r="J3810" s="22"/>
      <c r="K3810" s="191" t="e">
        <f aca="false">VLOOKUP('Altri Costi'!J3810,Legenda!$D$1:$F$258,2)</f>
        <v>#N/A</v>
      </c>
      <c r="L3810" s="22"/>
      <c r="M3810" s="22"/>
      <c r="N3810" s="203"/>
      <c r="O3810" s="183"/>
      <c r="P3810" s="22"/>
      <c r="Q3810" s="203"/>
      <c r="R3810" s="183"/>
      <c r="S3810" s="184" t="n">
        <f aca="false">'Piano Finanziario Annuale'!$F$6</f>
        <v>0</v>
      </c>
      <c r="T3810" s="185" t="n">
        <v>0</v>
      </c>
      <c r="U3810" s="186"/>
      <c r="V3810" s="187" t="n">
        <f aca="false">(T3810*U3810)</f>
        <v>0</v>
      </c>
      <c r="W3810" s="185" t="n">
        <v>0</v>
      </c>
      <c r="X3810" s="185" t="n">
        <f aca="false">IF(OR(S3810="sì",S3810="forfettario 190"),SUM(T3810+W3810),SUM(T3810+V3810+W3810))</f>
        <v>0</v>
      </c>
      <c r="Y3810" s="205"/>
      <c r="Z3810" s="205"/>
      <c r="AA3810" s="206"/>
      <c r="AB3810" s="189" t="n">
        <f aca="false">IF(AA3810="SI",X3810,0)</f>
        <v>0</v>
      </c>
      <c r="AC3810" s="207"/>
      <c r="AD3810" s="207"/>
      <c r="AE3810" s="207"/>
      <c r="AF3810" s="207"/>
      <c r="AG3810" s="207"/>
      <c r="AH3810" s="208"/>
    </row>
    <row r="3811" customFormat="false" ht="13.5" hidden="false" customHeight="true" outlineLevel="0" collapsed="false">
      <c r="A3811" s="22" t="n">
        <v>3810</v>
      </c>
      <c r="B3811" s="180"/>
      <c r="C3811" s="22"/>
      <c r="D3811" s="22"/>
      <c r="E3811" s="22"/>
      <c r="F3811" s="22"/>
      <c r="G3811" s="22"/>
      <c r="H3811" s="183"/>
      <c r="I3811" s="183"/>
      <c r="J3811" s="22"/>
      <c r="K3811" s="191" t="e">
        <f aca="false">VLOOKUP('Altri Costi'!J3811,Legenda!$D$1:$F$258,2)</f>
        <v>#N/A</v>
      </c>
      <c r="L3811" s="22"/>
      <c r="M3811" s="22"/>
      <c r="N3811" s="203"/>
      <c r="O3811" s="183"/>
      <c r="P3811" s="22"/>
      <c r="Q3811" s="203"/>
      <c r="R3811" s="183"/>
      <c r="S3811" s="184" t="n">
        <f aca="false">'Piano Finanziario Annuale'!$F$6</f>
        <v>0</v>
      </c>
      <c r="T3811" s="185" t="n">
        <v>0</v>
      </c>
      <c r="U3811" s="186"/>
      <c r="V3811" s="187" t="n">
        <f aca="false">(T3811*U3811)</f>
        <v>0</v>
      </c>
      <c r="W3811" s="185" t="n">
        <v>0</v>
      </c>
      <c r="X3811" s="185" t="n">
        <f aca="false">IF(OR(S3811="sì",S3811="forfettario 190"),SUM(T3811+W3811),SUM(T3811+V3811+W3811))</f>
        <v>0</v>
      </c>
      <c r="Y3811" s="205"/>
      <c r="Z3811" s="205"/>
      <c r="AA3811" s="206"/>
      <c r="AB3811" s="189" t="n">
        <f aca="false">IF(AA3811="SI",X3811,0)</f>
        <v>0</v>
      </c>
      <c r="AC3811" s="207"/>
      <c r="AD3811" s="207"/>
      <c r="AE3811" s="207"/>
      <c r="AF3811" s="207"/>
      <c r="AG3811" s="207"/>
      <c r="AH3811" s="208"/>
    </row>
    <row r="3812" customFormat="false" ht="13.5" hidden="false" customHeight="true" outlineLevel="0" collapsed="false">
      <c r="A3812" s="22" t="n">
        <v>3811</v>
      </c>
      <c r="B3812" s="180"/>
      <c r="C3812" s="22"/>
      <c r="D3812" s="22"/>
      <c r="E3812" s="22"/>
      <c r="F3812" s="22"/>
      <c r="G3812" s="22"/>
      <c r="H3812" s="183"/>
      <c r="I3812" s="183"/>
      <c r="J3812" s="22"/>
      <c r="K3812" s="191" t="e">
        <f aca="false">VLOOKUP('Altri Costi'!J3812,Legenda!$D$1:$F$258,2)</f>
        <v>#N/A</v>
      </c>
      <c r="L3812" s="22"/>
      <c r="M3812" s="22"/>
      <c r="N3812" s="203"/>
      <c r="O3812" s="183"/>
      <c r="P3812" s="22"/>
      <c r="Q3812" s="203"/>
      <c r="R3812" s="183"/>
      <c r="S3812" s="184" t="n">
        <f aca="false">'Piano Finanziario Annuale'!$F$6</f>
        <v>0</v>
      </c>
      <c r="T3812" s="185" t="n">
        <v>0</v>
      </c>
      <c r="U3812" s="186"/>
      <c r="V3812" s="187" t="n">
        <f aca="false">(T3812*U3812)</f>
        <v>0</v>
      </c>
      <c r="W3812" s="185" t="n">
        <v>0</v>
      </c>
      <c r="X3812" s="185" t="n">
        <f aca="false">IF(OR(S3812="sì",S3812="forfettario 190"),SUM(T3812+W3812),SUM(T3812+V3812+W3812))</f>
        <v>0</v>
      </c>
      <c r="Y3812" s="205"/>
      <c r="Z3812" s="205"/>
      <c r="AA3812" s="206"/>
      <c r="AB3812" s="189" t="n">
        <f aca="false">IF(AA3812="SI",X3812,0)</f>
        <v>0</v>
      </c>
      <c r="AC3812" s="207"/>
      <c r="AD3812" s="207"/>
      <c r="AE3812" s="207"/>
      <c r="AF3812" s="207"/>
      <c r="AG3812" s="207"/>
      <c r="AH3812" s="208"/>
    </row>
    <row r="3813" customFormat="false" ht="13.5" hidden="false" customHeight="true" outlineLevel="0" collapsed="false">
      <c r="A3813" s="22" t="n">
        <v>3812</v>
      </c>
      <c r="B3813" s="180"/>
      <c r="C3813" s="22"/>
      <c r="D3813" s="22"/>
      <c r="E3813" s="22"/>
      <c r="F3813" s="22"/>
      <c r="G3813" s="22"/>
      <c r="H3813" s="183"/>
      <c r="I3813" s="183"/>
      <c r="J3813" s="22"/>
      <c r="K3813" s="191" t="e">
        <f aca="false">VLOOKUP('Altri Costi'!J3813,Legenda!$D$1:$F$258,2)</f>
        <v>#N/A</v>
      </c>
      <c r="L3813" s="22"/>
      <c r="M3813" s="22"/>
      <c r="N3813" s="203"/>
      <c r="O3813" s="183"/>
      <c r="P3813" s="22"/>
      <c r="Q3813" s="203"/>
      <c r="R3813" s="183"/>
      <c r="S3813" s="184" t="n">
        <f aca="false">'Piano Finanziario Annuale'!$F$6</f>
        <v>0</v>
      </c>
      <c r="T3813" s="185" t="n">
        <v>0</v>
      </c>
      <c r="U3813" s="186"/>
      <c r="V3813" s="187" t="n">
        <f aca="false">(T3813*U3813)</f>
        <v>0</v>
      </c>
      <c r="W3813" s="185" t="n">
        <v>0</v>
      </c>
      <c r="X3813" s="185" t="n">
        <f aca="false">IF(OR(S3813="sì",S3813="forfettario 190"),SUM(T3813+W3813),SUM(T3813+V3813+W3813))</f>
        <v>0</v>
      </c>
      <c r="Y3813" s="205"/>
      <c r="Z3813" s="205"/>
      <c r="AA3813" s="206"/>
      <c r="AB3813" s="189" t="n">
        <f aca="false">IF(AA3813="SI",X3813,0)</f>
        <v>0</v>
      </c>
      <c r="AC3813" s="207"/>
      <c r="AD3813" s="207"/>
      <c r="AE3813" s="207"/>
      <c r="AF3813" s="207"/>
      <c r="AG3813" s="207"/>
      <c r="AH3813" s="208"/>
    </row>
    <row r="3814" customFormat="false" ht="13.5" hidden="false" customHeight="true" outlineLevel="0" collapsed="false">
      <c r="A3814" s="22" t="n">
        <v>3813</v>
      </c>
      <c r="B3814" s="180"/>
      <c r="C3814" s="22"/>
      <c r="D3814" s="22"/>
      <c r="E3814" s="22"/>
      <c r="F3814" s="22"/>
      <c r="G3814" s="22"/>
      <c r="H3814" s="183"/>
      <c r="I3814" s="183"/>
      <c r="J3814" s="22"/>
      <c r="K3814" s="191" t="e">
        <f aca="false">VLOOKUP('Altri Costi'!J3814,Legenda!$D$1:$F$258,2)</f>
        <v>#N/A</v>
      </c>
      <c r="L3814" s="22"/>
      <c r="M3814" s="22"/>
      <c r="N3814" s="203"/>
      <c r="O3814" s="183"/>
      <c r="P3814" s="22"/>
      <c r="Q3814" s="203"/>
      <c r="R3814" s="183"/>
      <c r="S3814" s="184" t="n">
        <f aca="false">'Piano Finanziario Annuale'!$F$6</f>
        <v>0</v>
      </c>
      <c r="T3814" s="185" t="n">
        <v>0</v>
      </c>
      <c r="U3814" s="186"/>
      <c r="V3814" s="187" t="n">
        <f aca="false">(T3814*U3814)</f>
        <v>0</v>
      </c>
      <c r="W3814" s="185" t="n">
        <v>0</v>
      </c>
      <c r="X3814" s="185" t="n">
        <f aca="false">IF(OR(S3814="sì",S3814="forfettario 190"),SUM(T3814+W3814),SUM(T3814+V3814+W3814))</f>
        <v>0</v>
      </c>
      <c r="Y3814" s="205"/>
      <c r="Z3814" s="205"/>
      <c r="AA3814" s="206"/>
      <c r="AB3814" s="189" t="n">
        <f aca="false">IF(AA3814="SI",X3814,0)</f>
        <v>0</v>
      </c>
      <c r="AC3814" s="207"/>
      <c r="AD3814" s="207"/>
      <c r="AE3814" s="207"/>
      <c r="AF3814" s="207"/>
      <c r="AG3814" s="207"/>
      <c r="AH3814" s="208"/>
    </row>
    <row r="3815" customFormat="false" ht="13.5" hidden="false" customHeight="true" outlineLevel="0" collapsed="false">
      <c r="A3815" s="22" t="n">
        <v>3814</v>
      </c>
      <c r="B3815" s="180"/>
      <c r="C3815" s="22"/>
      <c r="D3815" s="22"/>
      <c r="E3815" s="22"/>
      <c r="F3815" s="22"/>
      <c r="G3815" s="22"/>
      <c r="H3815" s="183"/>
      <c r="I3815" s="183"/>
      <c r="J3815" s="22"/>
      <c r="K3815" s="191" t="e">
        <f aca="false">VLOOKUP('Altri Costi'!J3815,Legenda!$D$1:$F$258,2)</f>
        <v>#N/A</v>
      </c>
      <c r="L3815" s="22"/>
      <c r="M3815" s="22"/>
      <c r="N3815" s="203"/>
      <c r="O3815" s="183"/>
      <c r="P3815" s="22"/>
      <c r="Q3815" s="203"/>
      <c r="R3815" s="183"/>
      <c r="S3815" s="184" t="n">
        <f aca="false">'Piano Finanziario Annuale'!$F$6</f>
        <v>0</v>
      </c>
      <c r="T3815" s="185" t="n">
        <v>0</v>
      </c>
      <c r="U3815" s="186"/>
      <c r="V3815" s="187" t="n">
        <f aca="false">(T3815*U3815)</f>
        <v>0</v>
      </c>
      <c r="W3815" s="185" t="n">
        <v>0</v>
      </c>
      <c r="X3815" s="185" t="n">
        <f aca="false">IF(OR(S3815="sì",S3815="forfettario 190"),SUM(T3815+W3815),SUM(T3815+V3815+W3815))</f>
        <v>0</v>
      </c>
      <c r="Y3815" s="205"/>
      <c r="Z3815" s="205"/>
      <c r="AA3815" s="206"/>
      <c r="AB3815" s="189" t="n">
        <f aca="false">IF(AA3815="SI",X3815,0)</f>
        <v>0</v>
      </c>
      <c r="AC3815" s="207"/>
      <c r="AD3815" s="207"/>
      <c r="AE3815" s="207"/>
      <c r="AF3815" s="207"/>
      <c r="AG3815" s="207"/>
      <c r="AH3815" s="208"/>
    </row>
    <row r="3816" customFormat="false" ht="13.5" hidden="false" customHeight="true" outlineLevel="0" collapsed="false">
      <c r="A3816" s="22" t="n">
        <v>3815</v>
      </c>
      <c r="B3816" s="180"/>
      <c r="C3816" s="22"/>
      <c r="D3816" s="22"/>
      <c r="E3816" s="22"/>
      <c r="F3816" s="22"/>
      <c r="G3816" s="22"/>
      <c r="H3816" s="183"/>
      <c r="I3816" s="183"/>
      <c r="J3816" s="22"/>
      <c r="K3816" s="191" t="e">
        <f aca="false">VLOOKUP('Altri Costi'!J3816,Legenda!$D$1:$F$258,2)</f>
        <v>#N/A</v>
      </c>
      <c r="L3816" s="22"/>
      <c r="M3816" s="22"/>
      <c r="N3816" s="203"/>
      <c r="O3816" s="183"/>
      <c r="P3816" s="22"/>
      <c r="Q3816" s="203"/>
      <c r="R3816" s="183"/>
      <c r="S3816" s="184" t="n">
        <f aca="false">'Piano Finanziario Annuale'!$F$6</f>
        <v>0</v>
      </c>
      <c r="T3816" s="185" t="n">
        <v>0</v>
      </c>
      <c r="U3816" s="186"/>
      <c r="V3816" s="187" t="n">
        <f aca="false">(T3816*U3816)</f>
        <v>0</v>
      </c>
      <c r="W3816" s="185" t="n">
        <v>0</v>
      </c>
      <c r="X3816" s="185" t="n">
        <f aca="false">IF(OR(S3816="sì",S3816="forfettario 190"),SUM(T3816+W3816),SUM(T3816+V3816+W3816))</f>
        <v>0</v>
      </c>
      <c r="Y3816" s="205"/>
      <c r="Z3816" s="205"/>
      <c r="AA3816" s="206"/>
      <c r="AB3816" s="189" t="n">
        <f aca="false">IF(AA3816="SI",X3816,0)</f>
        <v>0</v>
      </c>
      <c r="AC3816" s="207"/>
      <c r="AD3816" s="207"/>
      <c r="AE3816" s="207"/>
      <c r="AF3816" s="207"/>
      <c r="AG3816" s="207"/>
      <c r="AH3816" s="208"/>
    </row>
    <row r="3817" customFormat="false" ht="13.5" hidden="false" customHeight="true" outlineLevel="0" collapsed="false">
      <c r="A3817" s="22" t="n">
        <v>3816</v>
      </c>
      <c r="B3817" s="180"/>
      <c r="C3817" s="22"/>
      <c r="D3817" s="22"/>
      <c r="E3817" s="22"/>
      <c r="F3817" s="22"/>
      <c r="G3817" s="22"/>
      <c r="H3817" s="183"/>
      <c r="I3817" s="183"/>
      <c r="J3817" s="22"/>
      <c r="K3817" s="191" t="e">
        <f aca="false">VLOOKUP('Altri Costi'!J3817,Legenda!$D$1:$F$258,2)</f>
        <v>#N/A</v>
      </c>
      <c r="L3817" s="22"/>
      <c r="M3817" s="22"/>
      <c r="N3817" s="203"/>
      <c r="O3817" s="183"/>
      <c r="P3817" s="22"/>
      <c r="Q3817" s="203"/>
      <c r="R3817" s="183"/>
      <c r="S3817" s="184" t="n">
        <f aca="false">'Piano Finanziario Annuale'!$F$6</f>
        <v>0</v>
      </c>
      <c r="T3817" s="185" t="n">
        <v>0</v>
      </c>
      <c r="U3817" s="186"/>
      <c r="V3817" s="187" t="n">
        <f aca="false">(T3817*U3817)</f>
        <v>0</v>
      </c>
      <c r="W3817" s="185" t="n">
        <v>0</v>
      </c>
      <c r="X3817" s="185" t="n">
        <f aca="false">IF(OR(S3817="sì",S3817="forfettario 190"),SUM(T3817+W3817),SUM(T3817+V3817+W3817))</f>
        <v>0</v>
      </c>
      <c r="Y3817" s="205"/>
      <c r="Z3817" s="205"/>
      <c r="AA3817" s="206"/>
      <c r="AB3817" s="189" t="n">
        <f aca="false">IF(AA3817="SI",X3817,0)</f>
        <v>0</v>
      </c>
      <c r="AC3817" s="207"/>
      <c r="AD3817" s="207"/>
      <c r="AE3817" s="207"/>
      <c r="AF3817" s="207"/>
      <c r="AG3817" s="207"/>
      <c r="AH3817" s="208"/>
    </row>
    <row r="3818" customFormat="false" ht="13.5" hidden="false" customHeight="true" outlineLevel="0" collapsed="false">
      <c r="A3818" s="22" t="n">
        <v>3817</v>
      </c>
      <c r="B3818" s="180"/>
      <c r="C3818" s="22"/>
      <c r="D3818" s="22"/>
      <c r="E3818" s="22"/>
      <c r="F3818" s="22"/>
      <c r="G3818" s="22"/>
      <c r="H3818" s="183"/>
      <c r="I3818" s="183"/>
      <c r="J3818" s="22"/>
      <c r="K3818" s="191" t="e">
        <f aca="false">VLOOKUP('Altri Costi'!J3818,Legenda!$D$1:$F$258,2)</f>
        <v>#N/A</v>
      </c>
      <c r="L3818" s="22"/>
      <c r="M3818" s="22"/>
      <c r="N3818" s="203"/>
      <c r="O3818" s="183"/>
      <c r="P3818" s="22"/>
      <c r="Q3818" s="203"/>
      <c r="R3818" s="183"/>
      <c r="S3818" s="184" t="n">
        <f aca="false">'Piano Finanziario Annuale'!$F$6</f>
        <v>0</v>
      </c>
      <c r="T3818" s="185" t="n">
        <v>0</v>
      </c>
      <c r="U3818" s="186"/>
      <c r="V3818" s="187" t="n">
        <f aca="false">(T3818*U3818)</f>
        <v>0</v>
      </c>
      <c r="W3818" s="185" t="n">
        <v>0</v>
      </c>
      <c r="X3818" s="185" t="n">
        <f aca="false">IF(OR(S3818="sì",S3818="forfettario 190"),SUM(T3818+W3818),SUM(T3818+V3818+W3818))</f>
        <v>0</v>
      </c>
      <c r="Y3818" s="205"/>
      <c r="Z3818" s="205"/>
      <c r="AA3818" s="206"/>
      <c r="AB3818" s="189" t="n">
        <f aca="false">IF(AA3818="SI",X3818,0)</f>
        <v>0</v>
      </c>
      <c r="AC3818" s="207"/>
      <c r="AD3818" s="207"/>
      <c r="AE3818" s="207"/>
      <c r="AF3818" s="207"/>
      <c r="AG3818" s="207"/>
      <c r="AH3818" s="208"/>
    </row>
    <row r="3819" customFormat="false" ht="13.5" hidden="false" customHeight="true" outlineLevel="0" collapsed="false">
      <c r="A3819" s="22" t="n">
        <v>3818</v>
      </c>
      <c r="B3819" s="180"/>
      <c r="C3819" s="22"/>
      <c r="D3819" s="22"/>
      <c r="E3819" s="22"/>
      <c r="F3819" s="22"/>
      <c r="G3819" s="22"/>
      <c r="H3819" s="183"/>
      <c r="I3819" s="183"/>
      <c r="J3819" s="22"/>
      <c r="K3819" s="191" t="e">
        <f aca="false">VLOOKUP('Altri Costi'!J3819,Legenda!$D$1:$F$258,2)</f>
        <v>#N/A</v>
      </c>
      <c r="L3819" s="22"/>
      <c r="M3819" s="22"/>
      <c r="N3819" s="203"/>
      <c r="O3819" s="183"/>
      <c r="P3819" s="22"/>
      <c r="Q3819" s="203"/>
      <c r="R3819" s="183"/>
      <c r="S3819" s="184" t="n">
        <f aca="false">'Piano Finanziario Annuale'!$F$6</f>
        <v>0</v>
      </c>
      <c r="T3819" s="185" t="n">
        <v>0</v>
      </c>
      <c r="U3819" s="186"/>
      <c r="V3819" s="187" t="n">
        <f aca="false">(T3819*U3819)</f>
        <v>0</v>
      </c>
      <c r="W3819" s="185" t="n">
        <v>0</v>
      </c>
      <c r="X3819" s="185" t="n">
        <f aca="false">IF(OR(S3819="sì",S3819="forfettario 190"),SUM(T3819+W3819),SUM(T3819+V3819+W3819))</f>
        <v>0</v>
      </c>
      <c r="Y3819" s="205"/>
      <c r="Z3819" s="205"/>
      <c r="AA3819" s="206"/>
      <c r="AB3819" s="189" t="n">
        <f aca="false">IF(AA3819="SI",X3819,0)</f>
        <v>0</v>
      </c>
      <c r="AC3819" s="207"/>
      <c r="AD3819" s="207"/>
      <c r="AE3819" s="207"/>
      <c r="AF3819" s="207"/>
      <c r="AG3819" s="207"/>
      <c r="AH3819" s="208"/>
    </row>
    <row r="3820" customFormat="false" ht="13.5" hidden="false" customHeight="true" outlineLevel="0" collapsed="false">
      <c r="A3820" s="22" t="n">
        <v>3819</v>
      </c>
      <c r="B3820" s="180"/>
      <c r="C3820" s="22"/>
      <c r="D3820" s="22"/>
      <c r="E3820" s="22"/>
      <c r="F3820" s="22"/>
      <c r="G3820" s="22"/>
      <c r="H3820" s="183"/>
      <c r="I3820" s="183"/>
      <c r="J3820" s="22"/>
      <c r="K3820" s="191" t="e">
        <f aca="false">VLOOKUP('Altri Costi'!J3820,Legenda!$D$1:$F$258,2)</f>
        <v>#N/A</v>
      </c>
      <c r="L3820" s="22"/>
      <c r="M3820" s="22"/>
      <c r="N3820" s="203"/>
      <c r="O3820" s="183"/>
      <c r="P3820" s="22"/>
      <c r="Q3820" s="203"/>
      <c r="R3820" s="183"/>
      <c r="S3820" s="184" t="n">
        <f aca="false">'Piano Finanziario Annuale'!$F$6</f>
        <v>0</v>
      </c>
      <c r="T3820" s="185" t="n">
        <v>0</v>
      </c>
      <c r="U3820" s="186"/>
      <c r="V3820" s="187" t="n">
        <f aca="false">(T3820*U3820)</f>
        <v>0</v>
      </c>
      <c r="W3820" s="185" t="n">
        <v>0</v>
      </c>
      <c r="X3820" s="185" t="n">
        <f aca="false">IF(OR(S3820="sì",S3820="forfettario 190"),SUM(T3820+W3820),SUM(T3820+V3820+W3820))</f>
        <v>0</v>
      </c>
      <c r="Y3820" s="205"/>
      <c r="Z3820" s="205"/>
      <c r="AA3820" s="206"/>
      <c r="AB3820" s="189" t="n">
        <f aca="false">IF(AA3820="SI",X3820,0)</f>
        <v>0</v>
      </c>
      <c r="AC3820" s="207"/>
      <c r="AD3820" s="207"/>
      <c r="AE3820" s="207"/>
      <c r="AF3820" s="207"/>
      <c r="AG3820" s="207"/>
      <c r="AH3820" s="208"/>
    </row>
    <row r="3821" customFormat="false" ht="13.5" hidden="false" customHeight="true" outlineLevel="0" collapsed="false">
      <c r="A3821" s="22" t="n">
        <v>3820</v>
      </c>
      <c r="B3821" s="180"/>
      <c r="C3821" s="22"/>
      <c r="D3821" s="22"/>
      <c r="E3821" s="22"/>
      <c r="F3821" s="22"/>
      <c r="G3821" s="22"/>
      <c r="H3821" s="183"/>
      <c r="I3821" s="183"/>
      <c r="J3821" s="22"/>
      <c r="K3821" s="191" t="e">
        <f aca="false">VLOOKUP('Altri Costi'!J3821,Legenda!$D$1:$F$258,2)</f>
        <v>#N/A</v>
      </c>
      <c r="L3821" s="22"/>
      <c r="M3821" s="22"/>
      <c r="N3821" s="203"/>
      <c r="O3821" s="183"/>
      <c r="P3821" s="22"/>
      <c r="Q3821" s="203"/>
      <c r="R3821" s="183"/>
      <c r="S3821" s="184" t="n">
        <f aca="false">'Piano Finanziario Annuale'!$F$6</f>
        <v>0</v>
      </c>
      <c r="T3821" s="185" t="n">
        <v>0</v>
      </c>
      <c r="U3821" s="186"/>
      <c r="V3821" s="187" t="n">
        <f aca="false">(T3821*U3821)</f>
        <v>0</v>
      </c>
      <c r="W3821" s="185" t="n">
        <v>0</v>
      </c>
      <c r="X3821" s="185" t="n">
        <f aca="false">IF(OR(S3821="sì",S3821="forfettario 190"),SUM(T3821+W3821),SUM(T3821+V3821+W3821))</f>
        <v>0</v>
      </c>
      <c r="Y3821" s="205"/>
      <c r="Z3821" s="205"/>
      <c r="AA3821" s="206"/>
      <c r="AB3821" s="189" t="n">
        <f aca="false">IF(AA3821="SI",X3821,0)</f>
        <v>0</v>
      </c>
      <c r="AC3821" s="207"/>
      <c r="AD3821" s="207"/>
      <c r="AE3821" s="207"/>
      <c r="AF3821" s="207"/>
      <c r="AG3821" s="207"/>
      <c r="AH3821" s="208"/>
    </row>
    <row r="3822" customFormat="false" ht="13.5" hidden="false" customHeight="true" outlineLevel="0" collapsed="false">
      <c r="A3822" s="22" t="n">
        <v>3821</v>
      </c>
      <c r="B3822" s="180"/>
      <c r="C3822" s="22"/>
      <c r="D3822" s="22"/>
      <c r="E3822" s="22"/>
      <c r="F3822" s="22"/>
      <c r="G3822" s="22"/>
      <c r="H3822" s="183"/>
      <c r="I3822" s="183"/>
      <c r="J3822" s="22"/>
      <c r="K3822" s="191" t="e">
        <f aca="false">VLOOKUP('Altri Costi'!J3822,Legenda!$D$1:$F$258,2)</f>
        <v>#N/A</v>
      </c>
      <c r="L3822" s="22"/>
      <c r="M3822" s="22"/>
      <c r="N3822" s="203"/>
      <c r="O3822" s="183"/>
      <c r="P3822" s="22"/>
      <c r="Q3822" s="203"/>
      <c r="R3822" s="183"/>
      <c r="S3822" s="184" t="n">
        <f aca="false">'Piano Finanziario Annuale'!$F$6</f>
        <v>0</v>
      </c>
      <c r="T3822" s="185" t="n">
        <v>0</v>
      </c>
      <c r="U3822" s="186"/>
      <c r="V3822" s="187" t="n">
        <f aca="false">(T3822*U3822)</f>
        <v>0</v>
      </c>
      <c r="W3822" s="185" t="n">
        <v>0</v>
      </c>
      <c r="X3822" s="185" t="n">
        <f aca="false">IF(OR(S3822="sì",S3822="forfettario 190"),SUM(T3822+W3822),SUM(T3822+V3822+W3822))</f>
        <v>0</v>
      </c>
      <c r="Y3822" s="205"/>
      <c r="Z3822" s="205"/>
      <c r="AA3822" s="206"/>
      <c r="AB3822" s="189" t="n">
        <f aca="false">IF(AA3822="SI",X3822,0)</f>
        <v>0</v>
      </c>
      <c r="AC3822" s="207"/>
      <c r="AD3822" s="207"/>
      <c r="AE3822" s="207"/>
      <c r="AF3822" s="207"/>
      <c r="AG3822" s="207"/>
      <c r="AH3822" s="208"/>
    </row>
    <row r="3823" customFormat="false" ht="13.5" hidden="false" customHeight="true" outlineLevel="0" collapsed="false">
      <c r="A3823" s="22" t="n">
        <v>3822</v>
      </c>
      <c r="B3823" s="180"/>
      <c r="C3823" s="22"/>
      <c r="D3823" s="22"/>
      <c r="E3823" s="22"/>
      <c r="F3823" s="22"/>
      <c r="G3823" s="22"/>
      <c r="H3823" s="183"/>
      <c r="I3823" s="183"/>
      <c r="J3823" s="22"/>
      <c r="K3823" s="191" t="e">
        <f aca="false">VLOOKUP('Altri Costi'!J3823,Legenda!$D$1:$F$258,2)</f>
        <v>#N/A</v>
      </c>
      <c r="L3823" s="22"/>
      <c r="M3823" s="22"/>
      <c r="N3823" s="203"/>
      <c r="O3823" s="183"/>
      <c r="P3823" s="22"/>
      <c r="Q3823" s="203"/>
      <c r="R3823" s="183"/>
      <c r="S3823" s="184" t="n">
        <f aca="false">'Piano Finanziario Annuale'!$F$6</f>
        <v>0</v>
      </c>
      <c r="T3823" s="185" t="n">
        <v>0</v>
      </c>
      <c r="U3823" s="186"/>
      <c r="V3823" s="187" t="n">
        <f aca="false">(T3823*U3823)</f>
        <v>0</v>
      </c>
      <c r="W3823" s="185" t="n">
        <v>0</v>
      </c>
      <c r="X3823" s="185" t="n">
        <f aca="false">IF(OR(S3823="sì",S3823="forfettario 190"),SUM(T3823+W3823),SUM(T3823+V3823+W3823))</f>
        <v>0</v>
      </c>
      <c r="Y3823" s="205"/>
      <c r="Z3823" s="205"/>
      <c r="AA3823" s="206"/>
      <c r="AB3823" s="189" t="n">
        <f aca="false">IF(AA3823="SI",X3823,0)</f>
        <v>0</v>
      </c>
      <c r="AC3823" s="207"/>
      <c r="AD3823" s="207"/>
      <c r="AE3823" s="207"/>
      <c r="AF3823" s="207"/>
      <c r="AG3823" s="207"/>
      <c r="AH3823" s="208"/>
    </row>
    <row r="3824" customFormat="false" ht="13.5" hidden="false" customHeight="true" outlineLevel="0" collapsed="false">
      <c r="A3824" s="22" t="n">
        <v>3823</v>
      </c>
      <c r="B3824" s="180"/>
      <c r="C3824" s="22"/>
      <c r="D3824" s="22"/>
      <c r="E3824" s="22"/>
      <c r="F3824" s="22"/>
      <c r="G3824" s="22"/>
      <c r="H3824" s="183"/>
      <c r="I3824" s="183"/>
      <c r="J3824" s="22"/>
      <c r="K3824" s="191" t="e">
        <f aca="false">VLOOKUP('Altri Costi'!J3824,Legenda!$D$1:$F$258,2)</f>
        <v>#N/A</v>
      </c>
      <c r="L3824" s="22"/>
      <c r="M3824" s="22"/>
      <c r="N3824" s="203"/>
      <c r="O3824" s="183"/>
      <c r="P3824" s="22"/>
      <c r="Q3824" s="203"/>
      <c r="R3824" s="183"/>
      <c r="S3824" s="184" t="n">
        <f aca="false">'Piano Finanziario Annuale'!$F$6</f>
        <v>0</v>
      </c>
      <c r="T3824" s="185" t="n">
        <v>0</v>
      </c>
      <c r="U3824" s="186"/>
      <c r="V3824" s="187" t="n">
        <f aca="false">(T3824*U3824)</f>
        <v>0</v>
      </c>
      <c r="W3824" s="185" t="n">
        <v>0</v>
      </c>
      <c r="X3824" s="185" t="n">
        <f aca="false">IF(OR(S3824="sì",S3824="forfettario 190"),SUM(T3824+W3824),SUM(T3824+V3824+W3824))</f>
        <v>0</v>
      </c>
      <c r="Y3824" s="205"/>
      <c r="Z3824" s="205"/>
      <c r="AA3824" s="206"/>
      <c r="AB3824" s="189" t="n">
        <f aca="false">IF(AA3824="SI",X3824,0)</f>
        <v>0</v>
      </c>
      <c r="AC3824" s="207"/>
      <c r="AD3824" s="207"/>
      <c r="AE3824" s="207"/>
      <c r="AF3824" s="207"/>
      <c r="AG3824" s="207"/>
      <c r="AH3824" s="208"/>
    </row>
    <row r="3825" customFormat="false" ht="13.5" hidden="false" customHeight="true" outlineLevel="0" collapsed="false">
      <c r="A3825" s="22" t="n">
        <v>3824</v>
      </c>
      <c r="B3825" s="180"/>
      <c r="C3825" s="22"/>
      <c r="D3825" s="22"/>
      <c r="E3825" s="22"/>
      <c r="F3825" s="22"/>
      <c r="G3825" s="22"/>
      <c r="H3825" s="183"/>
      <c r="I3825" s="183"/>
      <c r="J3825" s="22"/>
      <c r="K3825" s="191" t="e">
        <f aca="false">VLOOKUP('Altri Costi'!J3825,Legenda!$D$1:$F$258,2)</f>
        <v>#N/A</v>
      </c>
      <c r="L3825" s="22"/>
      <c r="M3825" s="22"/>
      <c r="N3825" s="203"/>
      <c r="O3825" s="183"/>
      <c r="P3825" s="22"/>
      <c r="Q3825" s="203"/>
      <c r="R3825" s="183"/>
      <c r="S3825" s="184" t="n">
        <f aca="false">'Piano Finanziario Annuale'!$F$6</f>
        <v>0</v>
      </c>
      <c r="T3825" s="185" t="n">
        <v>0</v>
      </c>
      <c r="U3825" s="186"/>
      <c r="V3825" s="187" t="n">
        <f aca="false">(T3825*U3825)</f>
        <v>0</v>
      </c>
      <c r="W3825" s="185" t="n">
        <v>0</v>
      </c>
      <c r="X3825" s="185" t="n">
        <f aca="false">IF(OR(S3825="sì",S3825="forfettario 190"),SUM(T3825+W3825),SUM(T3825+V3825+W3825))</f>
        <v>0</v>
      </c>
      <c r="Y3825" s="205"/>
      <c r="Z3825" s="205"/>
      <c r="AA3825" s="206"/>
      <c r="AB3825" s="189" t="n">
        <f aca="false">IF(AA3825="SI",X3825,0)</f>
        <v>0</v>
      </c>
      <c r="AC3825" s="207"/>
      <c r="AD3825" s="207"/>
      <c r="AE3825" s="207"/>
      <c r="AF3825" s="207"/>
      <c r="AG3825" s="207"/>
      <c r="AH3825" s="208"/>
    </row>
    <row r="3826" customFormat="false" ht="13.5" hidden="false" customHeight="true" outlineLevel="0" collapsed="false">
      <c r="A3826" s="22" t="n">
        <v>3825</v>
      </c>
      <c r="B3826" s="180"/>
      <c r="C3826" s="22"/>
      <c r="D3826" s="22"/>
      <c r="E3826" s="22"/>
      <c r="F3826" s="22"/>
      <c r="G3826" s="22"/>
      <c r="H3826" s="183"/>
      <c r="I3826" s="183"/>
      <c r="J3826" s="22"/>
      <c r="K3826" s="191" t="e">
        <f aca="false">VLOOKUP('Altri Costi'!J3826,Legenda!$D$1:$F$258,2)</f>
        <v>#N/A</v>
      </c>
      <c r="L3826" s="22"/>
      <c r="M3826" s="22"/>
      <c r="N3826" s="203"/>
      <c r="O3826" s="183"/>
      <c r="P3826" s="22"/>
      <c r="Q3826" s="203"/>
      <c r="R3826" s="183"/>
      <c r="S3826" s="184" t="n">
        <f aca="false">'Piano Finanziario Annuale'!$F$6</f>
        <v>0</v>
      </c>
      <c r="T3826" s="185" t="n">
        <v>0</v>
      </c>
      <c r="U3826" s="186"/>
      <c r="V3826" s="187" t="n">
        <f aca="false">(T3826*U3826)</f>
        <v>0</v>
      </c>
      <c r="W3826" s="185" t="n">
        <v>0</v>
      </c>
      <c r="X3826" s="185" t="n">
        <f aca="false">IF(OR(S3826="sì",S3826="forfettario 190"),SUM(T3826+W3826),SUM(T3826+V3826+W3826))</f>
        <v>0</v>
      </c>
      <c r="Y3826" s="205"/>
      <c r="Z3826" s="205"/>
      <c r="AA3826" s="206"/>
      <c r="AB3826" s="189" t="n">
        <f aca="false">IF(AA3826="SI",X3826,0)</f>
        <v>0</v>
      </c>
      <c r="AC3826" s="207"/>
      <c r="AD3826" s="207"/>
      <c r="AE3826" s="207"/>
      <c r="AF3826" s="207"/>
      <c r="AG3826" s="207"/>
      <c r="AH3826" s="208"/>
    </row>
    <row r="3827" customFormat="false" ht="13.5" hidden="false" customHeight="true" outlineLevel="0" collapsed="false">
      <c r="A3827" s="22" t="n">
        <v>3826</v>
      </c>
      <c r="B3827" s="180"/>
      <c r="C3827" s="22"/>
      <c r="D3827" s="22"/>
      <c r="E3827" s="22"/>
      <c r="F3827" s="22"/>
      <c r="G3827" s="22"/>
      <c r="H3827" s="183"/>
      <c r="I3827" s="183"/>
      <c r="J3827" s="22"/>
      <c r="K3827" s="191" t="e">
        <f aca="false">VLOOKUP('Altri Costi'!J3827,Legenda!$D$1:$F$258,2)</f>
        <v>#N/A</v>
      </c>
      <c r="L3827" s="22"/>
      <c r="M3827" s="22"/>
      <c r="N3827" s="203"/>
      <c r="O3827" s="183"/>
      <c r="P3827" s="22"/>
      <c r="Q3827" s="203"/>
      <c r="R3827" s="183"/>
      <c r="S3827" s="184" t="n">
        <f aca="false">'Piano Finanziario Annuale'!$F$6</f>
        <v>0</v>
      </c>
      <c r="T3827" s="185" t="n">
        <v>0</v>
      </c>
      <c r="U3827" s="186"/>
      <c r="V3827" s="187" t="n">
        <f aca="false">(T3827*U3827)</f>
        <v>0</v>
      </c>
      <c r="W3827" s="185" t="n">
        <v>0</v>
      </c>
      <c r="X3827" s="185" t="n">
        <f aca="false">IF(OR(S3827="sì",S3827="forfettario 190"),SUM(T3827+W3827),SUM(T3827+V3827+W3827))</f>
        <v>0</v>
      </c>
      <c r="Y3827" s="205"/>
      <c r="Z3827" s="205"/>
      <c r="AA3827" s="206"/>
      <c r="AB3827" s="189" t="n">
        <f aca="false">IF(AA3827="SI",X3827,0)</f>
        <v>0</v>
      </c>
      <c r="AC3827" s="207"/>
      <c r="AD3827" s="207"/>
      <c r="AE3827" s="207"/>
      <c r="AF3827" s="207"/>
      <c r="AG3827" s="207"/>
      <c r="AH3827" s="208"/>
    </row>
    <row r="3828" customFormat="false" ht="13.5" hidden="false" customHeight="true" outlineLevel="0" collapsed="false">
      <c r="A3828" s="22" t="n">
        <v>3827</v>
      </c>
      <c r="B3828" s="180"/>
      <c r="C3828" s="22"/>
      <c r="D3828" s="22"/>
      <c r="E3828" s="22"/>
      <c r="F3828" s="22"/>
      <c r="G3828" s="22"/>
      <c r="H3828" s="183"/>
      <c r="I3828" s="183"/>
      <c r="J3828" s="22"/>
      <c r="K3828" s="191" t="e">
        <f aca="false">VLOOKUP('Altri Costi'!J3828,Legenda!$D$1:$F$258,2)</f>
        <v>#N/A</v>
      </c>
      <c r="L3828" s="22"/>
      <c r="M3828" s="22"/>
      <c r="N3828" s="203"/>
      <c r="O3828" s="183"/>
      <c r="P3828" s="22"/>
      <c r="Q3828" s="203"/>
      <c r="R3828" s="183"/>
      <c r="S3828" s="184" t="n">
        <f aca="false">'Piano Finanziario Annuale'!$F$6</f>
        <v>0</v>
      </c>
      <c r="T3828" s="185" t="n">
        <v>0</v>
      </c>
      <c r="U3828" s="186"/>
      <c r="V3828" s="187" t="n">
        <f aca="false">(T3828*U3828)</f>
        <v>0</v>
      </c>
      <c r="W3828" s="185" t="n">
        <v>0</v>
      </c>
      <c r="X3828" s="185" t="n">
        <f aca="false">IF(OR(S3828="sì",S3828="forfettario 190"),SUM(T3828+W3828),SUM(T3828+V3828+W3828))</f>
        <v>0</v>
      </c>
      <c r="Y3828" s="205"/>
      <c r="Z3828" s="205"/>
      <c r="AA3828" s="206"/>
      <c r="AB3828" s="189" t="n">
        <f aca="false">IF(AA3828="SI",X3828,0)</f>
        <v>0</v>
      </c>
      <c r="AC3828" s="207"/>
      <c r="AD3828" s="207"/>
      <c r="AE3828" s="207"/>
      <c r="AF3828" s="207"/>
      <c r="AG3828" s="207"/>
      <c r="AH3828" s="208"/>
    </row>
    <row r="3829" customFormat="false" ht="13.5" hidden="false" customHeight="true" outlineLevel="0" collapsed="false">
      <c r="A3829" s="22" t="n">
        <v>3828</v>
      </c>
      <c r="B3829" s="180"/>
      <c r="C3829" s="22"/>
      <c r="D3829" s="22"/>
      <c r="E3829" s="22"/>
      <c r="F3829" s="22"/>
      <c r="G3829" s="22"/>
      <c r="H3829" s="183"/>
      <c r="I3829" s="183"/>
      <c r="J3829" s="22"/>
      <c r="K3829" s="191" t="e">
        <f aca="false">VLOOKUP('Altri Costi'!J3829,Legenda!$D$1:$F$258,2)</f>
        <v>#N/A</v>
      </c>
      <c r="L3829" s="22"/>
      <c r="M3829" s="22"/>
      <c r="N3829" s="203"/>
      <c r="O3829" s="183"/>
      <c r="P3829" s="22"/>
      <c r="Q3829" s="203"/>
      <c r="R3829" s="183"/>
      <c r="S3829" s="184" t="n">
        <f aca="false">'Piano Finanziario Annuale'!$F$6</f>
        <v>0</v>
      </c>
      <c r="T3829" s="185" t="n">
        <v>0</v>
      </c>
      <c r="U3829" s="186"/>
      <c r="V3829" s="187" t="n">
        <f aca="false">(T3829*U3829)</f>
        <v>0</v>
      </c>
      <c r="W3829" s="185" t="n">
        <v>0</v>
      </c>
      <c r="X3829" s="185" t="n">
        <f aca="false">IF(OR(S3829="sì",S3829="forfettario 190"),SUM(T3829+W3829),SUM(T3829+V3829+W3829))</f>
        <v>0</v>
      </c>
      <c r="Y3829" s="205"/>
      <c r="Z3829" s="205"/>
      <c r="AA3829" s="206"/>
      <c r="AB3829" s="189" t="n">
        <f aca="false">IF(AA3829="SI",X3829,0)</f>
        <v>0</v>
      </c>
      <c r="AC3829" s="207"/>
      <c r="AD3829" s="207"/>
      <c r="AE3829" s="207"/>
      <c r="AF3829" s="207"/>
      <c r="AG3829" s="207"/>
      <c r="AH3829" s="208"/>
    </row>
    <row r="3830" customFormat="false" ht="13.5" hidden="false" customHeight="true" outlineLevel="0" collapsed="false">
      <c r="A3830" s="22" t="n">
        <v>3829</v>
      </c>
      <c r="B3830" s="180"/>
      <c r="C3830" s="22"/>
      <c r="D3830" s="22"/>
      <c r="E3830" s="22"/>
      <c r="F3830" s="22"/>
      <c r="G3830" s="22"/>
      <c r="H3830" s="183"/>
      <c r="I3830" s="183"/>
      <c r="J3830" s="22"/>
      <c r="K3830" s="191" t="e">
        <f aca="false">VLOOKUP('Altri Costi'!J3830,Legenda!$D$1:$F$258,2)</f>
        <v>#N/A</v>
      </c>
      <c r="L3830" s="22"/>
      <c r="M3830" s="22"/>
      <c r="N3830" s="203"/>
      <c r="O3830" s="183"/>
      <c r="P3830" s="22"/>
      <c r="Q3830" s="203"/>
      <c r="R3830" s="183"/>
      <c r="S3830" s="184" t="n">
        <f aca="false">'Piano Finanziario Annuale'!$F$6</f>
        <v>0</v>
      </c>
      <c r="T3830" s="185" t="n">
        <v>0</v>
      </c>
      <c r="U3830" s="186"/>
      <c r="V3830" s="187" t="n">
        <f aca="false">(T3830*U3830)</f>
        <v>0</v>
      </c>
      <c r="W3830" s="185" t="n">
        <v>0</v>
      </c>
      <c r="X3830" s="185" t="n">
        <f aca="false">IF(OR(S3830="sì",S3830="forfettario 190"),SUM(T3830+W3830),SUM(T3830+V3830+W3830))</f>
        <v>0</v>
      </c>
      <c r="Y3830" s="205"/>
      <c r="Z3830" s="205"/>
      <c r="AA3830" s="206"/>
      <c r="AB3830" s="189" t="n">
        <f aca="false">IF(AA3830="SI",X3830,0)</f>
        <v>0</v>
      </c>
      <c r="AC3830" s="207"/>
      <c r="AD3830" s="207"/>
      <c r="AE3830" s="207"/>
      <c r="AF3830" s="207"/>
      <c r="AG3830" s="207"/>
      <c r="AH3830" s="208"/>
    </row>
    <row r="3831" customFormat="false" ht="13.5" hidden="false" customHeight="true" outlineLevel="0" collapsed="false">
      <c r="A3831" s="22" t="n">
        <v>3830</v>
      </c>
      <c r="B3831" s="180"/>
      <c r="C3831" s="22"/>
      <c r="D3831" s="22"/>
      <c r="E3831" s="22"/>
      <c r="F3831" s="22"/>
      <c r="G3831" s="22"/>
      <c r="H3831" s="183"/>
      <c r="I3831" s="183"/>
      <c r="J3831" s="22"/>
      <c r="K3831" s="191" t="e">
        <f aca="false">VLOOKUP('Altri Costi'!J3831,Legenda!$D$1:$F$258,2)</f>
        <v>#N/A</v>
      </c>
      <c r="L3831" s="22"/>
      <c r="M3831" s="22"/>
      <c r="N3831" s="203"/>
      <c r="O3831" s="183"/>
      <c r="P3831" s="22"/>
      <c r="Q3831" s="203"/>
      <c r="R3831" s="183"/>
      <c r="S3831" s="184" t="n">
        <f aca="false">'Piano Finanziario Annuale'!$F$6</f>
        <v>0</v>
      </c>
      <c r="T3831" s="185" t="n">
        <v>0</v>
      </c>
      <c r="U3831" s="186"/>
      <c r="V3831" s="187" t="n">
        <f aca="false">(T3831*U3831)</f>
        <v>0</v>
      </c>
      <c r="W3831" s="185" t="n">
        <v>0</v>
      </c>
      <c r="X3831" s="185" t="n">
        <f aca="false">IF(OR(S3831="sì",S3831="forfettario 190"),SUM(T3831+W3831),SUM(T3831+V3831+W3831))</f>
        <v>0</v>
      </c>
      <c r="Y3831" s="205"/>
      <c r="Z3831" s="205"/>
      <c r="AA3831" s="206"/>
      <c r="AB3831" s="189" t="n">
        <f aca="false">IF(AA3831="SI",X3831,0)</f>
        <v>0</v>
      </c>
      <c r="AC3831" s="207"/>
      <c r="AD3831" s="207"/>
      <c r="AE3831" s="207"/>
      <c r="AF3831" s="207"/>
      <c r="AG3831" s="207"/>
      <c r="AH3831" s="208"/>
    </row>
    <row r="3832" customFormat="false" ht="13.5" hidden="false" customHeight="true" outlineLevel="0" collapsed="false">
      <c r="A3832" s="22" t="n">
        <v>3831</v>
      </c>
      <c r="B3832" s="180"/>
      <c r="C3832" s="22"/>
      <c r="D3832" s="22"/>
      <c r="E3832" s="22"/>
      <c r="F3832" s="22"/>
      <c r="G3832" s="22"/>
      <c r="H3832" s="183"/>
      <c r="I3832" s="183"/>
      <c r="J3832" s="22"/>
      <c r="K3832" s="191" t="e">
        <f aca="false">VLOOKUP('Altri Costi'!J3832,Legenda!$D$1:$F$258,2)</f>
        <v>#N/A</v>
      </c>
      <c r="L3832" s="22"/>
      <c r="M3832" s="22"/>
      <c r="N3832" s="203"/>
      <c r="O3832" s="183"/>
      <c r="P3832" s="22"/>
      <c r="Q3832" s="203"/>
      <c r="R3832" s="183"/>
      <c r="S3832" s="184" t="n">
        <f aca="false">'Piano Finanziario Annuale'!$F$6</f>
        <v>0</v>
      </c>
      <c r="T3832" s="185" t="n">
        <v>0</v>
      </c>
      <c r="U3832" s="186"/>
      <c r="V3832" s="187" t="n">
        <f aca="false">(T3832*U3832)</f>
        <v>0</v>
      </c>
      <c r="W3832" s="185" t="n">
        <v>0</v>
      </c>
      <c r="X3832" s="185" t="n">
        <f aca="false">IF(OR(S3832="sì",S3832="forfettario 190"),SUM(T3832+W3832),SUM(T3832+V3832+W3832))</f>
        <v>0</v>
      </c>
      <c r="Y3832" s="205"/>
      <c r="Z3832" s="205"/>
      <c r="AA3832" s="206"/>
      <c r="AB3832" s="189" t="n">
        <f aca="false">IF(AA3832="SI",X3832,0)</f>
        <v>0</v>
      </c>
      <c r="AC3832" s="207"/>
      <c r="AD3832" s="207"/>
      <c r="AE3832" s="207"/>
      <c r="AF3832" s="207"/>
      <c r="AG3832" s="207"/>
      <c r="AH3832" s="208"/>
    </row>
    <row r="3833" customFormat="false" ht="13.5" hidden="false" customHeight="true" outlineLevel="0" collapsed="false">
      <c r="A3833" s="22" t="n">
        <v>3832</v>
      </c>
      <c r="B3833" s="180"/>
      <c r="C3833" s="22"/>
      <c r="D3833" s="22"/>
      <c r="E3833" s="22"/>
      <c r="F3833" s="22"/>
      <c r="G3833" s="22"/>
      <c r="H3833" s="183"/>
      <c r="I3833" s="183"/>
      <c r="J3833" s="22"/>
      <c r="K3833" s="191" t="e">
        <f aca="false">VLOOKUP('Altri Costi'!J3833,Legenda!$D$1:$F$258,2)</f>
        <v>#N/A</v>
      </c>
      <c r="L3833" s="22"/>
      <c r="M3833" s="22"/>
      <c r="N3833" s="203"/>
      <c r="O3833" s="183"/>
      <c r="P3833" s="22"/>
      <c r="Q3833" s="203"/>
      <c r="R3833" s="183"/>
      <c r="S3833" s="184" t="n">
        <f aca="false">'Piano Finanziario Annuale'!$F$6</f>
        <v>0</v>
      </c>
      <c r="T3833" s="185" t="n">
        <v>0</v>
      </c>
      <c r="U3833" s="186"/>
      <c r="V3833" s="187" t="n">
        <f aca="false">(T3833*U3833)</f>
        <v>0</v>
      </c>
      <c r="W3833" s="185" t="n">
        <v>0</v>
      </c>
      <c r="X3833" s="185" t="n">
        <f aca="false">IF(OR(S3833="sì",S3833="forfettario 190"),SUM(T3833+W3833),SUM(T3833+V3833+W3833))</f>
        <v>0</v>
      </c>
      <c r="Y3833" s="205"/>
      <c r="Z3833" s="205"/>
      <c r="AA3833" s="206"/>
      <c r="AB3833" s="189" t="n">
        <f aca="false">IF(AA3833="SI",X3833,0)</f>
        <v>0</v>
      </c>
      <c r="AC3833" s="207"/>
      <c r="AD3833" s="207"/>
      <c r="AE3833" s="207"/>
      <c r="AF3833" s="207"/>
      <c r="AG3833" s="207"/>
      <c r="AH3833" s="208"/>
    </row>
    <row r="3834" customFormat="false" ht="13.5" hidden="false" customHeight="true" outlineLevel="0" collapsed="false">
      <c r="A3834" s="22" t="n">
        <v>3833</v>
      </c>
      <c r="B3834" s="180"/>
      <c r="C3834" s="22"/>
      <c r="D3834" s="22"/>
      <c r="E3834" s="22"/>
      <c r="F3834" s="22"/>
      <c r="G3834" s="22"/>
      <c r="H3834" s="183"/>
      <c r="I3834" s="183"/>
      <c r="J3834" s="22"/>
      <c r="K3834" s="191" t="e">
        <f aca="false">VLOOKUP('Altri Costi'!J3834,Legenda!$D$1:$F$258,2)</f>
        <v>#N/A</v>
      </c>
      <c r="L3834" s="22"/>
      <c r="M3834" s="22"/>
      <c r="N3834" s="203"/>
      <c r="O3834" s="183"/>
      <c r="P3834" s="22"/>
      <c r="Q3834" s="203"/>
      <c r="R3834" s="183"/>
      <c r="S3834" s="184" t="n">
        <f aca="false">'Piano Finanziario Annuale'!$F$6</f>
        <v>0</v>
      </c>
      <c r="T3834" s="185" t="n">
        <v>0</v>
      </c>
      <c r="U3834" s="186"/>
      <c r="V3834" s="187" t="n">
        <f aca="false">(T3834*U3834)</f>
        <v>0</v>
      </c>
      <c r="W3834" s="185" t="n">
        <v>0</v>
      </c>
      <c r="X3834" s="185" t="n">
        <f aca="false">IF(OR(S3834="sì",S3834="forfettario 190"),SUM(T3834+W3834),SUM(T3834+V3834+W3834))</f>
        <v>0</v>
      </c>
      <c r="Y3834" s="205"/>
      <c r="Z3834" s="205"/>
      <c r="AA3834" s="206"/>
      <c r="AB3834" s="189" t="n">
        <f aca="false">IF(AA3834="SI",X3834,0)</f>
        <v>0</v>
      </c>
      <c r="AC3834" s="207"/>
      <c r="AD3834" s="207"/>
      <c r="AE3834" s="207"/>
      <c r="AF3834" s="207"/>
      <c r="AG3834" s="207"/>
      <c r="AH3834" s="208"/>
    </row>
    <row r="3835" customFormat="false" ht="13.5" hidden="false" customHeight="true" outlineLevel="0" collapsed="false">
      <c r="A3835" s="22" t="n">
        <v>3834</v>
      </c>
      <c r="B3835" s="180"/>
      <c r="C3835" s="22"/>
      <c r="D3835" s="22"/>
      <c r="E3835" s="22"/>
      <c r="F3835" s="22"/>
      <c r="G3835" s="22"/>
      <c r="H3835" s="183"/>
      <c r="I3835" s="183"/>
      <c r="J3835" s="22"/>
      <c r="K3835" s="191" t="e">
        <f aca="false">VLOOKUP('Altri Costi'!J3835,Legenda!$D$1:$F$258,2)</f>
        <v>#N/A</v>
      </c>
      <c r="L3835" s="22"/>
      <c r="M3835" s="22"/>
      <c r="N3835" s="203"/>
      <c r="O3835" s="183"/>
      <c r="P3835" s="22"/>
      <c r="Q3835" s="203"/>
      <c r="R3835" s="183"/>
      <c r="S3835" s="184" t="n">
        <f aca="false">'Piano Finanziario Annuale'!$F$6</f>
        <v>0</v>
      </c>
      <c r="T3835" s="185" t="n">
        <v>0</v>
      </c>
      <c r="U3835" s="186"/>
      <c r="V3835" s="187" t="n">
        <f aca="false">(T3835*U3835)</f>
        <v>0</v>
      </c>
      <c r="W3835" s="185" t="n">
        <v>0</v>
      </c>
      <c r="X3835" s="185" t="n">
        <f aca="false">IF(OR(S3835="sì",S3835="forfettario 190"),SUM(T3835+W3835),SUM(T3835+V3835+W3835))</f>
        <v>0</v>
      </c>
      <c r="Y3835" s="205"/>
      <c r="Z3835" s="205"/>
      <c r="AA3835" s="206"/>
      <c r="AB3835" s="189" t="n">
        <f aca="false">IF(AA3835="SI",X3835,0)</f>
        <v>0</v>
      </c>
      <c r="AC3835" s="207"/>
      <c r="AD3835" s="207"/>
      <c r="AE3835" s="207"/>
      <c r="AF3835" s="207"/>
      <c r="AG3835" s="207"/>
      <c r="AH3835" s="208"/>
    </row>
    <row r="3836" customFormat="false" ht="13.5" hidden="false" customHeight="true" outlineLevel="0" collapsed="false">
      <c r="A3836" s="22" t="n">
        <v>3835</v>
      </c>
      <c r="B3836" s="180"/>
      <c r="C3836" s="22"/>
      <c r="D3836" s="22"/>
      <c r="E3836" s="22"/>
      <c r="F3836" s="22"/>
      <c r="G3836" s="22"/>
      <c r="H3836" s="183"/>
      <c r="I3836" s="183"/>
      <c r="J3836" s="22"/>
      <c r="K3836" s="191" t="e">
        <f aca="false">VLOOKUP('Altri Costi'!J3836,Legenda!$D$1:$F$258,2)</f>
        <v>#N/A</v>
      </c>
      <c r="L3836" s="22"/>
      <c r="M3836" s="22"/>
      <c r="N3836" s="203"/>
      <c r="O3836" s="183"/>
      <c r="P3836" s="22"/>
      <c r="Q3836" s="203"/>
      <c r="R3836" s="183"/>
      <c r="S3836" s="184" t="n">
        <f aca="false">'Piano Finanziario Annuale'!$F$6</f>
        <v>0</v>
      </c>
      <c r="T3836" s="185" t="n">
        <v>0</v>
      </c>
      <c r="U3836" s="186"/>
      <c r="V3836" s="187" t="n">
        <f aca="false">(T3836*U3836)</f>
        <v>0</v>
      </c>
      <c r="W3836" s="185" t="n">
        <v>0</v>
      </c>
      <c r="X3836" s="185" t="n">
        <f aca="false">IF(OR(S3836="sì",S3836="forfettario 190"),SUM(T3836+W3836),SUM(T3836+V3836+W3836))</f>
        <v>0</v>
      </c>
      <c r="Y3836" s="205"/>
      <c r="Z3836" s="205"/>
      <c r="AA3836" s="206"/>
      <c r="AB3836" s="189" t="n">
        <f aca="false">IF(AA3836="SI",X3836,0)</f>
        <v>0</v>
      </c>
      <c r="AC3836" s="207"/>
      <c r="AD3836" s="207"/>
      <c r="AE3836" s="207"/>
      <c r="AF3836" s="207"/>
      <c r="AG3836" s="207"/>
      <c r="AH3836" s="208"/>
    </row>
    <row r="3837" customFormat="false" ht="13.5" hidden="false" customHeight="true" outlineLevel="0" collapsed="false">
      <c r="A3837" s="22" t="n">
        <v>3836</v>
      </c>
      <c r="B3837" s="180"/>
      <c r="C3837" s="22"/>
      <c r="D3837" s="22"/>
      <c r="E3837" s="22"/>
      <c r="F3837" s="22"/>
      <c r="G3837" s="22"/>
      <c r="H3837" s="183"/>
      <c r="I3837" s="183"/>
      <c r="J3837" s="22"/>
      <c r="K3837" s="191" t="e">
        <f aca="false">VLOOKUP('Altri Costi'!J3837,Legenda!$D$1:$F$258,2)</f>
        <v>#N/A</v>
      </c>
      <c r="L3837" s="22"/>
      <c r="M3837" s="22"/>
      <c r="N3837" s="203"/>
      <c r="O3837" s="183"/>
      <c r="P3837" s="22"/>
      <c r="Q3837" s="203"/>
      <c r="R3837" s="183"/>
      <c r="S3837" s="184" t="n">
        <f aca="false">'Piano Finanziario Annuale'!$F$6</f>
        <v>0</v>
      </c>
      <c r="T3837" s="185" t="n">
        <v>0</v>
      </c>
      <c r="U3837" s="186"/>
      <c r="V3837" s="187" t="n">
        <f aca="false">(T3837*U3837)</f>
        <v>0</v>
      </c>
      <c r="W3837" s="185" t="n">
        <v>0</v>
      </c>
      <c r="X3837" s="185" t="n">
        <f aca="false">IF(OR(S3837="sì",S3837="forfettario 190"),SUM(T3837+W3837),SUM(T3837+V3837+W3837))</f>
        <v>0</v>
      </c>
      <c r="Y3837" s="205"/>
      <c r="Z3837" s="205"/>
      <c r="AA3837" s="206"/>
      <c r="AB3837" s="189" t="n">
        <f aca="false">IF(AA3837="SI",X3837,0)</f>
        <v>0</v>
      </c>
      <c r="AC3837" s="207"/>
      <c r="AD3837" s="207"/>
      <c r="AE3837" s="207"/>
      <c r="AF3837" s="207"/>
      <c r="AG3837" s="207"/>
      <c r="AH3837" s="208"/>
    </row>
    <row r="3838" customFormat="false" ht="13.5" hidden="false" customHeight="true" outlineLevel="0" collapsed="false">
      <c r="A3838" s="22" t="n">
        <v>3837</v>
      </c>
      <c r="B3838" s="180"/>
      <c r="C3838" s="22"/>
      <c r="D3838" s="22"/>
      <c r="E3838" s="22"/>
      <c r="F3838" s="22"/>
      <c r="G3838" s="22"/>
      <c r="H3838" s="183"/>
      <c r="I3838" s="183"/>
      <c r="J3838" s="22"/>
      <c r="K3838" s="191" t="e">
        <f aca="false">VLOOKUP('Altri Costi'!J3838,Legenda!$D$1:$F$258,2)</f>
        <v>#N/A</v>
      </c>
      <c r="L3838" s="22"/>
      <c r="M3838" s="22"/>
      <c r="N3838" s="203"/>
      <c r="O3838" s="183"/>
      <c r="P3838" s="22"/>
      <c r="Q3838" s="203"/>
      <c r="R3838" s="183"/>
      <c r="S3838" s="184" t="n">
        <f aca="false">'Piano Finanziario Annuale'!$F$6</f>
        <v>0</v>
      </c>
      <c r="T3838" s="185" t="n">
        <v>0</v>
      </c>
      <c r="U3838" s="186"/>
      <c r="V3838" s="187" t="n">
        <f aca="false">(T3838*U3838)</f>
        <v>0</v>
      </c>
      <c r="W3838" s="185" t="n">
        <v>0</v>
      </c>
      <c r="X3838" s="185" t="n">
        <f aca="false">IF(OR(S3838="sì",S3838="forfettario 190"),SUM(T3838+W3838),SUM(T3838+V3838+W3838))</f>
        <v>0</v>
      </c>
      <c r="Y3838" s="205"/>
      <c r="Z3838" s="205"/>
      <c r="AA3838" s="206"/>
      <c r="AB3838" s="189" t="n">
        <f aca="false">IF(AA3838="SI",X3838,0)</f>
        <v>0</v>
      </c>
      <c r="AC3838" s="207"/>
      <c r="AD3838" s="207"/>
      <c r="AE3838" s="207"/>
      <c r="AF3838" s="207"/>
      <c r="AG3838" s="207"/>
      <c r="AH3838" s="208"/>
    </row>
    <row r="3839" customFormat="false" ht="13.5" hidden="false" customHeight="true" outlineLevel="0" collapsed="false">
      <c r="A3839" s="22" t="n">
        <v>3838</v>
      </c>
      <c r="B3839" s="180"/>
      <c r="C3839" s="22"/>
      <c r="D3839" s="22"/>
      <c r="E3839" s="22"/>
      <c r="F3839" s="22"/>
      <c r="G3839" s="22"/>
      <c r="H3839" s="183"/>
      <c r="I3839" s="183"/>
      <c r="J3839" s="22"/>
      <c r="K3839" s="191" t="e">
        <f aca="false">VLOOKUP('Altri Costi'!J3839,Legenda!$D$1:$F$258,2)</f>
        <v>#N/A</v>
      </c>
      <c r="L3839" s="22"/>
      <c r="M3839" s="22"/>
      <c r="N3839" s="203"/>
      <c r="O3839" s="183"/>
      <c r="P3839" s="22"/>
      <c r="Q3839" s="203"/>
      <c r="R3839" s="183"/>
      <c r="S3839" s="184" t="n">
        <f aca="false">'Piano Finanziario Annuale'!$F$6</f>
        <v>0</v>
      </c>
      <c r="T3839" s="185" t="n">
        <v>0</v>
      </c>
      <c r="U3839" s="186"/>
      <c r="V3839" s="187" t="n">
        <f aca="false">(T3839*U3839)</f>
        <v>0</v>
      </c>
      <c r="W3839" s="185" t="n">
        <v>0</v>
      </c>
      <c r="X3839" s="185" t="n">
        <f aca="false">IF(OR(S3839="sì",S3839="forfettario 190"),SUM(T3839+W3839),SUM(T3839+V3839+W3839))</f>
        <v>0</v>
      </c>
      <c r="Y3839" s="205"/>
      <c r="Z3839" s="205"/>
      <c r="AA3839" s="206"/>
      <c r="AB3839" s="189" t="n">
        <f aca="false">IF(AA3839="SI",X3839,0)</f>
        <v>0</v>
      </c>
      <c r="AC3839" s="207"/>
      <c r="AD3839" s="207"/>
      <c r="AE3839" s="207"/>
      <c r="AF3839" s="207"/>
      <c r="AG3839" s="207"/>
      <c r="AH3839" s="208"/>
    </row>
    <row r="3840" customFormat="false" ht="13.5" hidden="false" customHeight="true" outlineLevel="0" collapsed="false">
      <c r="A3840" s="22" t="n">
        <v>3839</v>
      </c>
      <c r="B3840" s="180"/>
      <c r="C3840" s="22"/>
      <c r="D3840" s="22"/>
      <c r="E3840" s="22"/>
      <c r="F3840" s="22"/>
      <c r="G3840" s="22"/>
      <c r="H3840" s="183"/>
      <c r="I3840" s="183"/>
      <c r="J3840" s="22"/>
      <c r="K3840" s="191" t="e">
        <f aca="false">VLOOKUP('Altri Costi'!J3840,Legenda!$D$1:$F$258,2)</f>
        <v>#N/A</v>
      </c>
      <c r="L3840" s="22"/>
      <c r="M3840" s="22"/>
      <c r="N3840" s="203"/>
      <c r="O3840" s="183"/>
      <c r="P3840" s="22"/>
      <c r="Q3840" s="203"/>
      <c r="R3840" s="183"/>
      <c r="S3840" s="184" t="n">
        <f aca="false">'Piano Finanziario Annuale'!$F$6</f>
        <v>0</v>
      </c>
      <c r="T3840" s="185" t="n">
        <v>0</v>
      </c>
      <c r="U3840" s="186"/>
      <c r="V3840" s="187" t="n">
        <f aca="false">(T3840*U3840)</f>
        <v>0</v>
      </c>
      <c r="W3840" s="185" t="n">
        <v>0</v>
      </c>
      <c r="X3840" s="185" t="n">
        <f aca="false">IF(OR(S3840="sì",S3840="forfettario 190"),SUM(T3840+W3840),SUM(T3840+V3840+W3840))</f>
        <v>0</v>
      </c>
      <c r="Y3840" s="205"/>
      <c r="Z3840" s="205"/>
      <c r="AA3840" s="206"/>
      <c r="AB3840" s="189" t="n">
        <f aca="false">IF(AA3840="SI",X3840,0)</f>
        <v>0</v>
      </c>
      <c r="AC3840" s="207"/>
      <c r="AD3840" s="207"/>
      <c r="AE3840" s="207"/>
      <c r="AF3840" s="207"/>
      <c r="AG3840" s="207"/>
      <c r="AH3840" s="208"/>
    </row>
    <row r="3841" customFormat="false" ht="13.5" hidden="false" customHeight="true" outlineLevel="0" collapsed="false">
      <c r="A3841" s="22" t="n">
        <v>3840</v>
      </c>
      <c r="B3841" s="180"/>
      <c r="C3841" s="22"/>
      <c r="D3841" s="22"/>
      <c r="E3841" s="22"/>
      <c r="F3841" s="22"/>
      <c r="G3841" s="22"/>
      <c r="H3841" s="183"/>
      <c r="I3841" s="183"/>
      <c r="J3841" s="22"/>
      <c r="K3841" s="191" t="e">
        <f aca="false">VLOOKUP('Altri Costi'!J3841,Legenda!$D$1:$F$258,2)</f>
        <v>#N/A</v>
      </c>
      <c r="L3841" s="22"/>
      <c r="M3841" s="22"/>
      <c r="N3841" s="203"/>
      <c r="O3841" s="183"/>
      <c r="P3841" s="22"/>
      <c r="Q3841" s="203"/>
      <c r="R3841" s="183"/>
      <c r="S3841" s="184" t="n">
        <f aca="false">'Piano Finanziario Annuale'!$F$6</f>
        <v>0</v>
      </c>
      <c r="T3841" s="185" t="n">
        <v>0</v>
      </c>
      <c r="U3841" s="186"/>
      <c r="V3841" s="187" t="n">
        <f aca="false">(T3841*U3841)</f>
        <v>0</v>
      </c>
      <c r="W3841" s="185" t="n">
        <v>0</v>
      </c>
      <c r="X3841" s="185" t="n">
        <f aca="false">IF(OR(S3841="sì",S3841="forfettario 190"),SUM(T3841+W3841),SUM(T3841+V3841+W3841))</f>
        <v>0</v>
      </c>
      <c r="Y3841" s="205"/>
      <c r="Z3841" s="205"/>
      <c r="AA3841" s="206"/>
      <c r="AB3841" s="189" t="n">
        <f aca="false">IF(AA3841="SI",X3841,0)</f>
        <v>0</v>
      </c>
      <c r="AC3841" s="207"/>
      <c r="AD3841" s="207"/>
      <c r="AE3841" s="207"/>
      <c r="AF3841" s="207"/>
      <c r="AG3841" s="207"/>
      <c r="AH3841" s="208"/>
    </row>
    <row r="3842" customFormat="false" ht="13.5" hidden="false" customHeight="true" outlineLevel="0" collapsed="false">
      <c r="A3842" s="22" t="n">
        <v>3841</v>
      </c>
      <c r="B3842" s="180"/>
      <c r="C3842" s="22"/>
      <c r="D3842" s="22"/>
      <c r="E3842" s="22"/>
      <c r="F3842" s="22"/>
      <c r="G3842" s="22"/>
      <c r="H3842" s="183"/>
      <c r="I3842" s="183"/>
      <c r="J3842" s="22"/>
      <c r="K3842" s="191" t="e">
        <f aca="false">VLOOKUP('Altri Costi'!J3842,Legenda!$D$1:$F$258,2)</f>
        <v>#N/A</v>
      </c>
      <c r="L3842" s="22"/>
      <c r="M3842" s="22"/>
      <c r="N3842" s="203"/>
      <c r="O3842" s="183"/>
      <c r="P3842" s="22"/>
      <c r="Q3842" s="203"/>
      <c r="R3842" s="183"/>
      <c r="S3842" s="184" t="n">
        <f aca="false">'Piano Finanziario Annuale'!$F$6</f>
        <v>0</v>
      </c>
      <c r="T3842" s="185" t="n">
        <v>0</v>
      </c>
      <c r="U3842" s="186"/>
      <c r="V3842" s="187" t="n">
        <f aca="false">(T3842*U3842)</f>
        <v>0</v>
      </c>
      <c r="W3842" s="185" t="n">
        <v>0</v>
      </c>
      <c r="X3842" s="185" t="n">
        <f aca="false">IF(OR(S3842="sì",S3842="forfettario 190"),SUM(T3842+W3842),SUM(T3842+V3842+W3842))</f>
        <v>0</v>
      </c>
      <c r="Y3842" s="205"/>
      <c r="Z3842" s="205"/>
      <c r="AA3842" s="206"/>
      <c r="AB3842" s="189" t="n">
        <f aca="false">IF(AA3842="SI",X3842,0)</f>
        <v>0</v>
      </c>
      <c r="AC3842" s="207"/>
      <c r="AD3842" s="207"/>
      <c r="AE3842" s="207"/>
      <c r="AF3842" s="207"/>
      <c r="AG3842" s="207"/>
      <c r="AH3842" s="208"/>
    </row>
    <row r="3843" customFormat="false" ht="13.5" hidden="false" customHeight="true" outlineLevel="0" collapsed="false">
      <c r="A3843" s="22" t="n">
        <v>3842</v>
      </c>
      <c r="B3843" s="180"/>
      <c r="C3843" s="22"/>
      <c r="D3843" s="22"/>
      <c r="E3843" s="22"/>
      <c r="F3843" s="22"/>
      <c r="G3843" s="22"/>
      <c r="H3843" s="183"/>
      <c r="I3843" s="183"/>
      <c r="J3843" s="22"/>
      <c r="K3843" s="191" t="e">
        <f aca="false">VLOOKUP('Altri Costi'!J3843,Legenda!$D$1:$F$258,2)</f>
        <v>#N/A</v>
      </c>
      <c r="L3843" s="22"/>
      <c r="M3843" s="22"/>
      <c r="N3843" s="203"/>
      <c r="O3843" s="183"/>
      <c r="P3843" s="22"/>
      <c r="Q3843" s="203"/>
      <c r="R3843" s="183"/>
      <c r="S3843" s="184" t="n">
        <f aca="false">'Piano Finanziario Annuale'!$F$6</f>
        <v>0</v>
      </c>
      <c r="T3843" s="185" t="n">
        <v>0</v>
      </c>
      <c r="U3843" s="186"/>
      <c r="V3843" s="187" t="n">
        <f aca="false">(T3843*U3843)</f>
        <v>0</v>
      </c>
      <c r="W3843" s="185" t="n">
        <v>0</v>
      </c>
      <c r="X3843" s="185" t="n">
        <f aca="false">IF(OR(S3843="sì",S3843="forfettario 190"),SUM(T3843+W3843),SUM(T3843+V3843+W3843))</f>
        <v>0</v>
      </c>
      <c r="Y3843" s="205"/>
      <c r="Z3843" s="205"/>
      <c r="AA3843" s="206"/>
      <c r="AB3843" s="189" t="n">
        <f aca="false">IF(AA3843="SI",X3843,0)</f>
        <v>0</v>
      </c>
      <c r="AC3843" s="207"/>
      <c r="AD3843" s="207"/>
      <c r="AE3843" s="207"/>
      <c r="AF3843" s="207"/>
      <c r="AG3843" s="207"/>
      <c r="AH3843" s="208"/>
    </row>
    <row r="3844" customFormat="false" ht="13.5" hidden="false" customHeight="true" outlineLevel="0" collapsed="false">
      <c r="A3844" s="22" t="n">
        <v>3843</v>
      </c>
      <c r="B3844" s="180"/>
      <c r="C3844" s="22"/>
      <c r="D3844" s="22"/>
      <c r="E3844" s="22"/>
      <c r="F3844" s="22"/>
      <c r="G3844" s="22"/>
      <c r="H3844" s="183"/>
      <c r="I3844" s="183"/>
      <c r="J3844" s="22"/>
      <c r="K3844" s="191" t="e">
        <f aca="false">VLOOKUP('Altri Costi'!J3844,Legenda!$D$1:$F$258,2)</f>
        <v>#N/A</v>
      </c>
      <c r="L3844" s="22"/>
      <c r="M3844" s="22"/>
      <c r="N3844" s="203"/>
      <c r="O3844" s="183"/>
      <c r="P3844" s="22"/>
      <c r="Q3844" s="203"/>
      <c r="R3844" s="183"/>
      <c r="S3844" s="184" t="n">
        <f aca="false">'Piano Finanziario Annuale'!$F$6</f>
        <v>0</v>
      </c>
      <c r="T3844" s="185" t="n">
        <v>0</v>
      </c>
      <c r="U3844" s="186"/>
      <c r="V3844" s="187" t="n">
        <f aca="false">(T3844*U3844)</f>
        <v>0</v>
      </c>
      <c r="W3844" s="185" t="n">
        <v>0</v>
      </c>
      <c r="X3844" s="185" t="n">
        <f aca="false">IF(OR(S3844="sì",S3844="forfettario 190"),SUM(T3844+W3844),SUM(T3844+V3844+W3844))</f>
        <v>0</v>
      </c>
      <c r="Y3844" s="205"/>
      <c r="Z3844" s="205"/>
      <c r="AA3844" s="206"/>
      <c r="AB3844" s="189" t="n">
        <f aca="false">IF(AA3844="SI",X3844,0)</f>
        <v>0</v>
      </c>
      <c r="AC3844" s="207"/>
      <c r="AD3844" s="207"/>
      <c r="AE3844" s="207"/>
      <c r="AF3844" s="207"/>
      <c r="AG3844" s="207"/>
      <c r="AH3844" s="208"/>
    </row>
    <row r="3845" customFormat="false" ht="13.5" hidden="false" customHeight="true" outlineLevel="0" collapsed="false">
      <c r="A3845" s="22" t="n">
        <v>3844</v>
      </c>
      <c r="B3845" s="180"/>
      <c r="C3845" s="22"/>
      <c r="D3845" s="22"/>
      <c r="E3845" s="22"/>
      <c r="F3845" s="22"/>
      <c r="G3845" s="22"/>
      <c r="H3845" s="183"/>
      <c r="I3845" s="183"/>
      <c r="J3845" s="22"/>
      <c r="K3845" s="191" t="e">
        <f aca="false">VLOOKUP('Altri Costi'!J3845,Legenda!$D$1:$F$258,2)</f>
        <v>#N/A</v>
      </c>
      <c r="L3845" s="22"/>
      <c r="M3845" s="22"/>
      <c r="N3845" s="203"/>
      <c r="O3845" s="183"/>
      <c r="P3845" s="22"/>
      <c r="Q3845" s="203"/>
      <c r="R3845" s="183"/>
      <c r="S3845" s="184" t="n">
        <f aca="false">'Piano Finanziario Annuale'!$F$6</f>
        <v>0</v>
      </c>
      <c r="T3845" s="185" t="n">
        <v>0</v>
      </c>
      <c r="U3845" s="186"/>
      <c r="V3845" s="187" t="n">
        <f aca="false">(T3845*U3845)</f>
        <v>0</v>
      </c>
      <c r="W3845" s="185" t="n">
        <v>0</v>
      </c>
      <c r="X3845" s="185" t="n">
        <f aca="false">IF(OR(S3845="sì",S3845="forfettario 190"),SUM(T3845+W3845),SUM(T3845+V3845+W3845))</f>
        <v>0</v>
      </c>
      <c r="Y3845" s="205"/>
      <c r="Z3845" s="205"/>
      <c r="AA3845" s="206"/>
      <c r="AB3845" s="189" t="n">
        <f aca="false">IF(AA3845="SI",X3845,0)</f>
        <v>0</v>
      </c>
      <c r="AC3845" s="207"/>
      <c r="AD3845" s="207"/>
      <c r="AE3845" s="207"/>
      <c r="AF3845" s="207"/>
      <c r="AG3845" s="207"/>
      <c r="AH3845" s="208"/>
    </row>
    <row r="3846" customFormat="false" ht="13.5" hidden="false" customHeight="true" outlineLevel="0" collapsed="false">
      <c r="A3846" s="22" t="n">
        <v>3845</v>
      </c>
      <c r="B3846" s="180"/>
      <c r="C3846" s="22"/>
      <c r="D3846" s="22"/>
      <c r="E3846" s="22"/>
      <c r="F3846" s="22"/>
      <c r="G3846" s="22"/>
      <c r="H3846" s="183"/>
      <c r="I3846" s="183"/>
      <c r="J3846" s="22"/>
      <c r="K3846" s="191" t="e">
        <f aca="false">VLOOKUP('Altri Costi'!J3846,Legenda!$D$1:$F$258,2)</f>
        <v>#N/A</v>
      </c>
      <c r="L3846" s="22"/>
      <c r="M3846" s="22"/>
      <c r="N3846" s="203"/>
      <c r="O3846" s="183"/>
      <c r="P3846" s="22"/>
      <c r="Q3846" s="203"/>
      <c r="R3846" s="183"/>
      <c r="S3846" s="184" t="n">
        <f aca="false">'Piano Finanziario Annuale'!$F$6</f>
        <v>0</v>
      </c>
      <c r="T3846" s="185" t="n">
        <v>0</v>
      </c>
      <c r="U3846" s="186"/>
      <c r="V3846" s="187" t="n">
        <f aca="false">(T3846*U3846)</f>
        <v>0</v>
      </c>
      <c r="W3846" s="185" t="n">
        <v>0</v>
      </c>
      <c r="X3846" s="185" t="n">
        <f aca="false">IF(OR(S3846="sì",S3846="forfettario 190"),SUM(T3846+W3846),SUM(T3846+V3846+W3846))</f>
        <v>0</v>
      </c>
      <c r="Y3846" s="205"/>
      <c r="Z3846" s="205"/>
      <c r="AA3846" s="206"/>
      <c r="AB3846" s="189" t="n">
        <f aca="false">IF(AA3846="SI",X3846,0)</f>
        <v>0</v>
      </c>
      <c r="AC3846" s="207"/>
      <c r="AD3846" s="207"/>
      <c r="AE3846" s="207"/>
      <c r="AF3846" s="207"/>
      <c r="AG3846" s="207"/>
      <c r="AH3846" s="208"/>
    </row>
    <row r="3847" customFormat="false" ht="13.5" hidden="false" customHeight="true" outlineLevel="0" collapsed="false">
      <c r="A3847" s="22" t="n">
        <v>3846</v>
      </c>
      <c r="B3847" s="180"/>
      <c r="C3847" s="22"/>
      <c r="D3847" s="22"/>
      <c r="E3847" s="22"/>
      <c r="F3847" s="22"/>
      <c r="G3847" s="22"/>
      <c r="H3847" s="183"/>
      <c r="I3847" s="183"/>
      <c r="J3847" s="22"/>
      <c r="K3847" s="191" t="e">
        <f aca="false">VLOOKUP('Altri Costi'!J3847,Legenda!$D$1:$F$258,2)</f>
        <v>#N/A</v>
      </c>
      <c r="L3847" s="22"/>
      <c r="M3847" s="22"/>
      <c r="N3847" s="203"/>
      <c r="O3847" s="183"/>
      <c r="P3847" s="22"/>
      <c r="Q3847" s="203"/>
      <c r="R3847" s="183"/>
      <c r="S3847" s="184" t="n">
        <f aca="false">'Piano Finanziario Annuale'!$F$6</f>
        <v>0</v>
      </c>
      <c r="T3847" s="185" t="n">
        <v>0</v>
      </c>
      <c r="U3847" s="186"/>
      <c r="V3847" s="187" t="n">
        <f aca="false">(T3847*U3847)</f>
        <v>0</v>
      </c>
      <c r="W3847" s="185" t="n">
        <v>0</v>
      </c>
      <c r="X3847" s="185" t="n">
        <f aca="false">IF(OR(S3847="sì",S3847="forfettario 190"),SUM(T3847+W3847),SUM(T3847+V3847+W3847))</f>
        <v>0</v>
      </c>
      <c r="Y3847" s="205"/>
      <c r="Z3847" s="205"/>
      <c r="AA3847" s="206"/>
      <c r="AB3847" s="189" t="n">
        <f aca="false">IF(AA3847="SI",X3847,0)</f>
        <v>0</v>
      </c>
      <c r="AC3847" s="207"/>
      <c r="AD3847" s="207"/>
      <c r="AE3847" s="207"/>
      <c r="AF3847" s="207"/>
      <c r="AG3847" s="207"/>
      <c r="AH3847" s="208"/>
    </row>
    <row r="3848" customFormat="false" ht="13.5" hidden="false" customHeight="true" outlineLevel="0" collapsed="false">
      <c r="A3848" s="22" t="n">
        <v>3847</v>
      </c>
      <c r="B3848" s="180"/>
      <c r="C3848" s="22"/>
      <c r="D3848" s="22"/>
      <c r="E3848" s="22"/>
      <c r="F3848" s="22"/>
      <c r="G3848" s="22"/>
      <c r="H3848" s="183"/>
      <c r="I3848" s="183"/>
      <c r="J3848" s="22"/>
      <c r="K3848" s="191" t="e">
        <f aca="false">VLOOKUP('Altri Costi'!J3848,Legenda!$D$1:$F$258,2)</f>
        <v>#N/A</v>
      </c>
      <c r="L3848" s="22"/>
      <c r="M3848" s="22"/>
      <c r="N3848" s="203"/>
      <c r="O3848" s="183"/>
      <c r="P3848" s="22"/>
      <c r="Q3848" s="203"/>
      <c r="R3848" s="183"/>
      <c r="S3848" s="184" t="n">
        <f aca="false">'Piano Finanziario Annuale'!$F$6</f>
        <v>0</v>
      </c>
      <c r="T3848" s="185" t="n">
        <v>0</v>
      </c>
      <c r="U3848" s="186"/>
      <c r="V3848" s="187" t="n">
        <f aca="false">(T3848*U3848)</f>
        <v>0</v>
      </c>
      <c r="W3848" s="185" t="n">
        <v>0</v>
      </c>
      <c r="X3848" s="185" t="n">
        <f aca="false">IF(OR(S3848="sì",S3848="forfettario 190"),SUM(T3848+W3848),SUM(T3848+V3848+W3848))</f>
        <v>0</v>
      </c>
      <c r="Y3848" s="205"/>
      <c r="Z3848" s="205"/>
      <c r="AA3848" s="206"/>
      <c r="AB3848" s="189" t="n">
        <f aca="false">IF(AA3848="SI",X3848,0)</f>
        <v>0</v>
      </c>
      <c r="AC3848" s="207"/>
      <c r="AD3848" s="207"/>
      <c r="AE3848" s="207"/>
      <c r="AF3848" s="207"/>
      <c r="AG3848" s="207"/>
      <c r="AH3848" s="208"/>
    </row>
    <row r="3849" customFormat="false" ht="13.5" hidden="false" customHeight="true" outlineLevel="0" collapsed="false">
      <c r="A3849" s="22" t="n">
        <v>3848</v>
      </c>
      <c r="B3849" s="180"/>
      <c r="C3849" s="22"/>
      <c r="D3849" s="22"/>
      <c r="E3849" s="22"/>
      <c r="F3849" s="22"/>
      <c r="G3849" s="22"/>
      <c r="H3849" s="183"/>
      <c r="I3849" s="183"/>
      <c r="J3849" s="22"/>
      <c r="K3849" s="191" t="e">
        <f aca="false">VLOOKUP('Altri Costi'!J3849,Legenda!$D$1:$F$258,2)</f>
        <v>#N/A</v>
      </c>
      <c r="L3849" s="22"/>
      <c r="M3849" s="22"/>
      <c r="N3849" s="203"/>
      <c r="O3849" s="183"/>
      <c r="P3849" s="22"/>
      <c r="Q3849" s="203"/>
      <c r="R3849" s="183"/>
      <c r="S3849" s="184" t="n">
        <f aca="false">'Piano Finanziario Annuale'!$F$6</f>
        <v>0</v>
      </c>
      <c r="T3849" s="185" t="n">
        <v>0</v>
      </c>
      <c r="U3849" s="186"/>
      <c r="V3849" s="187" t="n">
        <f aca="false">(T3849*U3849)</f>
        <v>0</v>
      </c>
      <c r="W3849" s="185" t="n">
        <v>0</v>
      </c>
      <c r="X3849" s="185" t="n">
        <f aca="false">IF(OR(S3849="sì",S3849="forfettario 190"),SUM(T3849+W3849),SUM(T3849+V3849+W3849))</f>
        <v>0</v>
      </c>
      <c r="Y3849" s="205"/>
      <c r="Z3849" s="205"/>
      <c r="AA3849" s="206"/>
      <c r="AB3849" s="189" t="n">
        <f aca="false">IF(AA3849="SI",X3849,0)</f>
        <v>0</v>
      </c>
      <c r="AC3849" s="207"/>
      <c r="AD3849" s="207"/>
      <c r="AE3849" s="207"/>
      <c r="AF3849" s="207"/>
      <c r="AG3849" s="207"/>
      <c r="AH3849" s="208"/>
    </row>
    <row r="3850" customFormat="false" ht="13.5" hidden="false" customHeight="true" outlineLevel="0" collapsed="false">
      <c r="A3850" s="22" t="n">
        <v>3849</v>
      </c>
      <c r="B3850" s="180"/>
      <c r="C3850" s="22"/>
      <c r="D3850" s="22"/>
      <c r="E3850" s="22"/>
      <c r="F3850" s="22"/>
      <c r="G3850" s="22"/>
      <c r="H3850" s="183"/>
      <c r="I3850" s="183"/>
      <c r="J3850" s="22"/>
      <c r="K3850" s="191" t="e">
        <f aca="false">VLOOKUP('Altri Costi'!J3850,Legenda!$D$1:$F$258,2)</f>
        <v>#N/A</v>
      </c>
      <c r="L3850" s="22"/>
      <c r="M3850" s="22"/>
      <c r="N3850" s="203"/>
      <c r="O3850" s="183"/>
      <c r="P3850" s="22"/>
      <c r="Q3850" s="203"/>
      <c r="R3850" s="183"/>
      <c r="S3850" s="184" t="n">
        <f aca="false">'Piano Finanziario Annuale'!$F$6</f>
        <v>0</v>
      </c>
      <c r="T3850" s="185" t="n">
        <v>0</v>
      </c>
      <c r="U3850" s="186"/>
      <c r="V3850" s="187" t="n">
        <f aca="false">(T3850*U3850)</f>
        <v>0</v>
      </c>
      <c r="W3850" s="185" t="n">
        <v>0</v>
      </c>
      <c r="X3850" s="185" t="n">
        <f aca="false">IF(OR(S3850="sì",S3850="forfettario 190"),SUM(T3850+W3850),SUM(T3850+V3850+W3850))</f>
        <v>0</v>
      </c>
      <c r="Y3850" s="205"/>
      <c r="Z3850" s="205"/>
      <c r="AA3850" s="206"/>
      <c r="AB3850" s="189" t="n">
        <f aca="false">IF(AA3850="SI",X3850,0)</f>
        <v>0</v>
      </c>
      <c r="AC3850" s="207"/>
      <c r="AD3850" s="207"/>
      <c r="AE3850" s="207"/>
      <c r="AF3850" s="207"/>
      <c r="AG3850" s="207"/>
      <c r="AH3850" s="208"/>
    </row>
    <row r="3851" customFormat="false" ht="13.5" hidden="false" customHeight="true" outlineLevel="0" collapsed="false">
      <c r="A3851" s="22" t="n">
        <v>3850</v>
      </c>
      <c r="B3851" s="180"/>
      <c r="C3851" s="22"/>
      <c r="D3851" s="22"/>
      <c r="E3851" s="22"/>
      <c r="F3851" s="22"/>
      <c r="G3851" s="22"/>
      <c r="H3851" s="183"/>
      <c r="I3851" s="183"/>
      <c r="J3851" s="22"/>
      <c r="K3851" s="191" t="e">
        <f aca="false">VLOOKUP('Altri Costi'!J3851,Legenda!$D$1:$F$258,2)</f>
        <v>#N/A</v>
      </c>
      <c r="L3851" s="22"/>
      <c r="M3851" s="22"/>
      <c r="N3851" s="203"/>
      <c r="O3851" s="183"/>
      <c r="P3851" s="22"/>
      <c r="Q3851" s="203"/>
      <c r="R3851" s="183"/>
      <c r="S3851" s="184" t="n">
        <f aca="false">'Piano Finanziario Annuale'!$F$6</f>
        <v>0</v>
      </c>
      <c r="T3851" s="185" t="n">
        <v>0</v>
      </c>
      <c r="U3851" s="186"/>
      <c r="V3851" s="187" t="n">
        <f aca="false">(T3851*U3851)</f>
        <v>0</v>
      </c>
      <c r="W3851" s="185" t="n">
        <v>0</v>
      </c>
      <c r="X3851" s="185" t="n">
        <f aca="false">IF(OR(S3851="sì",S3851="forfettario 190"),SUM(T3851+W3851),SUM(T3851+V3851+W3851))</f>
        <v>0</v>
      </c>
      <c r="Y3851" s="205"/>
      <c r="Z3851" s="205"/>
      <c r="AA3851" s="206"/>
      <c r="AB3851" s="189" t="n">
        <f aca="false">IF(AA3851="SI",X3851,0)</f>
        <v>0</v>
      </c>
      <c r="AC3851" s="207"/>
      <c r="AD3851" s="207"/>
      <c r="AE3851" s="207"/>
      <c r="AF3851" s="207"/>
      <c r="AG3851" s="207"/>
      <c r="AH3851" s="208"/>
    </row>
    <row r="3852" customFormat="false" ht="13.5" hidden="false" customHeight="true" outlineLevel="0" collapsed="false">
      <c r="A3852" s="22" t="n">
        <v>3851</v>
      </c>
      <c r="B3852" s="180"/>
      <c r="C3852" s="22"/>
      <c r="D3852" s="22"/>
      <c r="E3852" s="22"/>
      <c r="F3852" s="22"/>
      <c r="G3852" s="22"/>
      <c r="H3852" s="183"/>
      <c r="I3852" s="183"/>
      <c r="J3852" s="22"/>
      <c r="K3852" s="191" t="e">
        <f aca="false">VLOOKUP('Altri Costi'!J3852,Legenda!$D$1:$F$258,2)</f>
        <v>#N/A</v>
      </c>
      <c r="L3852" s="22"/>
      <c r="M3852" s="22"/>
      <c r="N3852" s="203"/>
      <c r="O3852" s="183"/>
      <c r="P3852" s="22"/>
      <c r="Q3852" s="203"/>
      <c r="R3852" s="183"/>
      <c r="S3852" s="184" t="n">
        <f aca="false">'Piano Finanziario Annuale'!$F$6</f>
        <v>0</v>
      </c>
      <c r="T3852" s="185" t="n">
        <v>0</v>
      </c>
      <c r="U3852" s="186"/>
      <c r="V3852" s="187" t="n">
        <f aca="false">(T3852*U3852)</f>
        <v>0</v>
      </c>
      <c r="W3852" s="185" t="n">
        <v>0</v>
      </c>
      <c r="X3852" s="185" t="n">
        <f aca="false">IF(OR(S3852="sì",S3852="forfettario 190"),SUM(T3852+W3852),SUM(T3852+V3852+W3852))</f>
        <v>0</v>
      </c>
      <c r="Y3852" s="205"/>
      <c r="Z3852" s="205"/>
      <c r="AA3852" s="206"/>
      <c r="AB3852" s="189" t="n">
        <f aca="false">IF(AA3852="SI",X3852,0)</f>
        <v>0</v>
      </c>
      <c r="AC3852" s="207"/>
      <c r="AD3852" s="207"/>
      <c r="AE3852" s="207"/>
      <c r="AF3852" s="207"/>
      <c r="AG3852" s="207"/>
      <c r="AH3852" s="208"/>
    </row>
    <row r="3853" customFormat="false" ht="13.5" hidden="false" customHeight="true" outlineLevel="0" collapsed="false">
      <c r="A3853" s="22" t="n">
        <v>3852</v>
      </c>
      <c r="B3853" s="180"/>
      <c r="C3853" s="22"/>
      <c r="D3853" s="22"/>
      <c r="E3853" s="22"/>
      <c r="F3853" s="22"/>
      <c r="G3853" s="22"/>
      <c r="H3853" s="183"/>
      <c r="I3853" s="183"/>
      <c r="J3853" s="22"/>
      <c r="K3853" s="191" t="e">
        <f aca="false">VLOOKUP('Altri Costi'!J3853,Legenda!$D$1:$F$258,2)</f>
        <v>#N/A</v>
      </c>
      <c r="L3853" s="22"/>
      <c r="M3853" s="22"/>
      <c r="N3853" s="203"/>
      <c r="O3853" s="183"/>
      <c r="P3853" s="22"/>
      <c r="Q3853" s="203"/>
      <c r="R3853" s="183"/>
      <c r="S3853" s="184" t="n">
        <f aca="false">'Piano Finanziario Annuale'!$F$6</f>
        <v>0</v>
      </c>
      <c r="T3853" s="185" t="n">
        <v>0</v>
      </c>
      <c r="U3853" s="186"/>
      <c r="V3853" s="187" t="n">
        <f aca="false">(T3853*U3853)</f>
        <v>0</v>
      </c>
      <c r="W3853" s="185" t="n">
        <v>0</v>
      </c>
      <c r="X3853" s="185" t="n">
        <f aca="false">IF(OR(S3853="sì",S3853="forfettario 190"),SUM(T3853+W3853),SUM(T3853+V3853+W3853))</f>
        <v>0</v>
      </c>
      <c r="Y3853" s="205"/>
      <c r="Z3853" s="205"/>
      <c r="AA3853" s="206"/>
      <c r="AB3853" s="189" t="n">
        <f aca="false">IF(AA3853="SI",X3853,0)</f>
        <v>0</v>
      </c>
      <c r="AC3853" s="207"/>
      <c r="AD3853" s="207"/>
      <c r="AE3853" s="207"/>
      <c r="AF3853" s="207"/>
      <c r="AG3853" s="207"/>
      <c r="AH3853" s="208"/>
    </row>
    <row r="3854" customFormat="false" ht="13.5" hidden="false" customHeight="true" outlineLevel="0" collapsed="false">
      <c r="A3854" s="22" t="n">
        <v>3853</v>
      </c>
      <c r="B3854" s="180"/>
      <c r="C3854" s="22"/>
      <c r="D3854" s="22"/>
      <c r="E3854" s="22"/>
      <c r="F3854" s="22"/>
      <c r="G3854" s="22"/>
      <c r="H3854" s="183"/>
      <c r="I3854" s="183"/>
      <c r="J3854" s="22"/>
      <c r="K3854" s="191" t="e">
        <f aca="false">VLOOKUP('Altri Costi'!J3854,Legenda!$D$1:$F$258,2)</f>
        <v>#N/A</v>
      </c>
      <c r="L3854" s="22"/>
      <c r="M3854" s="22"/>
      <c r="N3854" s="203"/>
      <c r="O3854" s="183"/>
      <c r="P3854" s="22"/>
      <c r="Q3854" s="203"/>
      <c r="R3854" s="183"/>
      <c r="S3854" s="184" t="n">
        <f aca="false">'Piano Finanziario Annuale'!$F$6</f>
        <v>0</v>
      </c>
      <c r="T3854" s="185" t="n">
        <v>0</v>
      </c>
      <c r="U3854" s="186"/>
      <c r="V3854" s="187" t="n">
        <f aca="false">(T3854*U3854)</f>
        <v>0</v>
      </c>
      <c r="W3854" s="185" t="n">
        <v>0</v>
      </c>
      <c r="X3854" s="185" t="n">
        <f aca="false">IF(OR(S3854="sì",S3854="forfettario 190"),SUM(T3854+W3854),SUM(T3854+V3854+W3854))</f>
        <v>0</v>
      </c>
      <c r="Y3854" s="205"/>
      <c r="Z3854" s="205"/>
      <c r="AA3854" s="206"/>
      <c r="AB3854" s="189" t="n">
        <f aca="false">IF(AA3854="SI",X3854,0)</f>
        <v>0</v>
      </c>
      <c r="AC3854" s="207"/>
      <c r="AD3854" s="207"/>
      <c r="AE3854" s="207"/>
      <c r="AF3854" s="207"/>
      <c r="AG3854" s="207"/>
      <c r="AH3854" s="208"/>
    </row>
    <row r="3855" customFormat="false" ht="13.5" hidden="false" customHeight="true" outlineLevel="0" collapsed="false">
      <c r="A3855" s="22" t="n">
        <v>3854</v>
      </c>
      <c r="B3855" s="180"/>
      <c r="C3855" s="22"/>
      <c r="D3855" s="22"/>
      <c r="E3855" s="22"/>
      <c r="F3855" s="22"/>
      <c r="G3855" s="22"/>
      <c r="H3855" s="183"/>
      <c r="I3855" s="183"/>
      <c r="J3855" s="22"/>
      <c r="K3855" s="191" t="e">
        <f aca="false">VLOOKUP('Altri Costi'!J3855,Legenda!$D$1:$F$258,2)</f>
        <v>#N/A</v>
      </c>
      <c r="L3855" s="22"/>
      <c r="M3855" s="22"/>
      <c r="N3855" s="203"/>
      <c r="O3855" s="183"/>
      <c r="P3855" s="22"/>
      <c r="Q3855" s="203"/>
      <c r="R3855" s="183"/>
      <c r="S3855" s="184" t="n">
        <f aca="false">'Piano Finanziario Annuale'!$F$6</f>
        <v>0</v>
      </c>
      <c r="T3855" s="185" t="n">
        <v>0</v>
      </c>
      <c r="U3855" s="186"/>
      <c r="V3855" s="187" t="n">
        <f aca="false">(T3855*U3855)</f>
        <v>0</v>
      </c>
      <c r="W3855" s="185" t="n">
        <v>0</v>
      </c>
      <c r="X3855" s="185" t="n">
        <f aca="false">IF(OR(S3855="sì",S3855="forfettario 190"),SUM(T3855+W3855),SUM(T3855+V3855+W3855))</f>
        <v>0</v>
      </c>
      <c r="Y3855" s="205"/>
      <c r="Z3855" s="205"/>
      <c r="AA3855" s="206"/>
      <c r="AB3855" s="189" t="n">
        <f aca="false">IF(AA3855="SI",X3855,0)</f>
        <v>0</v>
      </c>
      <c r="AC3855" s="207"/>
      <c r="AD3855" s="207"/>
      <c r="AE3855" s="207"/>
      <c r="AF3855" s="207"/>
      <c r="AG3855" s="207"/>
      <c r="AH3855" s="208"/>
    </row>
    <row r="3856" customFormat="false" ht="13.5" hidden="false" customHeight="true" outlineLevel="0" collapsed="false">
      <c r="A3856" s="22" t="n">
        <v>3855</v>
      </c>
      <c r="B3856" s="180"/>
      <c r="C3856" s="22"/>
      <c r="D3856" s="22"/>
      <c r="E3856" s="22"/>
      <c r="F3856" s="22"/>
      <c r="G3856" s="22"/>
      <c r="H3856" s="183"/>
      <c r="I3856" s="183"/>
      <c r="J3856" s="22"/>
      <c r="K3856" s="191" t="e">
        <f aca="false">VLOOKUP('Altri Costi'!J3856,Legenda!$D$1:$F$258,2)</f>
        <v>#N/A</v>
      </c>
      <c r="L3856" s="22"/>
      <c r="M3856" s="22"/>
      <c r="N3856" s="203"/>
      <c r="O3856" s="183"/>
      <c r="P3856" s="22"/>
      <c r="Q3856" s="203"/>
      <c r="R3856" s="183"/>
      <c r="S3856" s="184" t="n">
        <f aca="false">'Piano Finanziario Annuale'!$F$6</f>
        <v>0</v>
      </c>
      <c r="T3856" s="185" t="n">
        <v>0</v>
      </c>
      <c r="U3856" s="186"/>
      <c r="V3856" s="187" t="n">
        <f aca="false">(T3856*U3856)</f>
        <v>0</v>
      </c>
      <c r="W3856" s="185" t="n">
        <v>0</v>
      </c>
      <c r="X3856" s="185" t="n">
        <f aca="false">IF(OR(S3856="sì",S3856="forfettario 190"),SUM(T3856+W3856),SUM(T3856+V3856+W3856))</f>
        <v>0</v>
      </c>
      <c r="Y3856" s="205"/>
      <c r="Z3856" s="205"/>
      <c r="AA3856" s="206"/>
      <c r="AB3856" s="189" t="n">
        <f aca="false">IF(AA3856="SI",X3856,0)</f>
        <v>0</v>
      </c>
      <c r="AC3856" s="207"/>
      <c r="AD3856" s="207"/>
      <c r="AE3856" s="207"/>
      <c r="AF3856" s="207"/>
      <c r="AG3856" s="207"/>
      <c r="AH3856" s="208"/>
    </row>
    <row r="3857" customFormat="false" ht="13.5" hidden="false" customHeight="true" outlineLevel="0" collapsed="false">
      <c r="A3857" s="22" t="n">
        <v>3856</v>
      </c>
      <c r="B3857" s="180"/>
      <c r="C3857" s="22"/>
      <c r="D3857" s="22"/>
      <c r="E3857" s="22"/>
      <c r="F3857" s="22"/>
      <c r="G3857" s="22"/>
      <c r="H3857" s="183"/>
      <c r="I3857" s="183"/>
      <c r="J3857" s="22"/>
      <c r="K3857" s="191" t="e">
        <f aca="false">VLOOKUP('Altri Costi'!J3857,Legenda!$D$1:$F$258,2)</f>
        <v>#N/A</v>
      </c>
      <c r="L3857" s="22"/>
      <c r="M3857" s="22"/>
      <c r="N3857" s="203"/>
      <c r="O3857" s="183"/>
      <c r="P3857" s="22"/>
      <c r="Q3857" s="203"/>
      <c r="R3857" s="183"/>
      <c r="S3857" s="184" t="n">
        <f aca="false">'Piano Finanziario Annuale'!$F$6</f>
        <v>0</v>
      </c>
      <c r="T3857" s="185" t="n">
        <v>0</v>
      </c>
      <c r="U3857" s="186"/>
      <c r="V3857" s="187" t="n">
        <f aca="false">(T3857*U3857)</f>
        <v>0</v>
      </c>
      <c r="W3857" s="185" t="n">
        <v>0</v>
      </c>
      <c r="X3857" s="185" t="n">
        <f aca="false">IF(OR(S3857="sì",S3857="forfettario 190"),SUM(T3857+W3857),SUM(T3857+V3857+W3857))</f>
        <v>0</v>
      </c>
      <c r="Y3857" s="205"/>
      <c r="Z3857" s="205"/>
      <c r="AA3857" s="206"/>
      <c r="AB3857" s="189" t="n">
        <f aca="false">IF(AA3857="SI",X3857,0)</f>
        <v>0</v>
      </c>
      <c r="AC3857" s="207"/>
      <c r="AD3857" s="207"/>
      <c r="AE3857" s="207"/>
      <c r="AF3857" s="207"/>
      <c r="AG3857" s="207"/>
      <c r="AH3857" s="208"/>
    </row>
    <row r="3858" customFormat="false" ht="13.5" hidden="false" customHeight="true" outlineLevel="0" collapsed="false">
      <c r="A3858" s="22" t="n">
        <v>3857</v>
      </c>
      <c r="B3858" s="180"/>
      <c r="C3858" s="22"/>
      <c r="D3858" s="22"/>
      <c r="E3858" s="22"/>
      <c r="F3858" s="22"/>
      <c r="G3858" s="22"/>
      <c r="H3858" s="183"/>
      <c r="I3858" s="183"/>
      <c r="J3858" s="22"/>
      <c r="K3858" s="191" t="e">
        <f aca="false">VLOOKUP('Altri Costi'!J3858,Legenda!$D$1:$F$258,2)</f>
        <v>#N/A</v>
      </c>
      <c r="L3858" s="22"/>
      <c r="M3858" s="22"/>
      <c r="N3858" s="203"/>
      <c r="O3858" s="183"/>
      <c r="P3858" s="22"/>
      <c r="Q3858" s="203"/>
      <c r="R3858" s="183"/>
      <c r="S3858" s="184" t="n">
        <f aca="false">'Piano Finanziario Annuale'!$F$6</f>
        <v>0</v>
      </c>
      <c r="T3858" s="185" t="n">
        <v>0</v>
      </c>
      <c r="U3858" s="186"/>
      <c r="V3858" s="187" t="n">
        <f aca="false">(T3858*U3858)</f>
        <v>0</v>
      </c>
      <c r="W3858" s="185" t="n">
        <v>0</v>
      </c>
      <c r="X3858" s="185" t="n">
        <f aca="false">IF(OR(S3858="sì",S3858="forfettario 190"),SUM(T3858+W3858),SUM(T3858+V3858+W3858))</f>
        <v>0</v>
      </c>
      <c r="Y3858" s="205"/>
      <c r="Z3858" s="205"/>
      <c r="AA3858" s="206"/>
      <c r="AB3858" s="189" t="n">
        <f aca="false">IF(AA3858="SI",X3858,0)</f>
        <v>0</v>
      </c>
      <c r="AC3858" s="207"/>
      <c r="AD3858" s="207"/>
      <c r="AE3858" s="207"/>
      <c r="AF3858" s="207"/>
      <c r="AG3858" s="207"/>
      <c r="AH3858" s="208"/>
    </row>
    <row r="3859" customFormat="false" ht="13.5" hidden="false" customHeight="true" outlineLevel="0" collapsed="false">
      <c r="A3859" s="22" t="n">
        <v>3858</v>
      </c>
      <c r="B3859" s="180"/>
      <c r="C3859" s="22"/>
      <c r="D3859" s="22"/>
      <c r="E3859" s="22"/>
      <c r="F3859" s="22"/>
      <c r="G3859" s="22"/>
      <c r="H3859" s="183"/>
      <c r="I3859" s="183"/>
      <c r="J3859" s="22"/>
      <c r="K3859" s="191" t="e">
        <f aca="false">VLOOKUP('Altri Costi'!J3859,Legenda!$D$1:$F$258,2)</f>
        <v>#N/A</v>
      </c>
      <c r="L3859" s="22"/>
      <c r="M3859" s="22"/>
      <c r="N3859" s="203"/>
      <c r="O3859" s="183"/>
      <c r="P3859" s="22"/>
      <c r="Q3859" s="203"/>
      <c r="R3859" s="183"/>
      <c r="S3859" s="184" t="n">
        <f aca="false">'Piano Finanziario Annuale'!$F$6</f>
        <v>0</v>
      </c>
      <c r="T3859" s="185" t="n">
        <v>0</v>
      </c>
      <c r="U3859" s="186"/>
      <c r="V3859" s="187" t="n">
        <f aca="false">(T3859*U3859)</f>
        <v>0</v>
      </c>
      <c r="W3859" s="185" t="n">
        <v>0</v>
      </c>
      <c r="X3859" s="185" t="n">
        <f aca="false">IF(OR(S3859="sì",S3859="forfettario 190"),SUM(T3859+W3859),SUM(T3859+V3859+W3859))</f>
        <v>0</v>
      </c>
      <c r="Y3859" s="205"/>
      <c r="Z3859" s="205"/>
      <c r="AA3859" s="206"/>
      <c r="AB3859" s="189" t="n">
        <f aca="false">IF(AA3859="SI",X3859,0)</f>
        <v>0</v>
      </c>
      <c r="AC3859" s="207"/>
      <c r="AD3859" s="207"/>
      <c r="AE3859" s="207"/>
      <c r="AF3859" s="207"/>
      <c r="AG3859" s="207"/>
      <c r="AH3859" s="208"/>
    </row>
    <row r="3860" customFormat="false" ht="13.5" hidden="false" customHeight="true" outlineLevel="0" collapsed="false">
      <c r="A3860" s="22" t="n">
        <v>3859</v>
      </c>
      <c r="B3860" s="180"/>
      <c r="C3860" s="22"/>
      <c r="D3860" s="22"/>
      <c r="E3860" s="22"/>
      <c r="F3860" s="22"/>
      <c r="G3860" s="22"/>
      <c r="H3860" s="183"/>
      <c r="I3860" s="183"/>
      <c r="J3860" s="22"/>
      <c r="K3860" s="191" t="e">
        <f aca="false">VLOOKUP('Altri Costi'!J3860,Legenda!$D$1:$F$258,2)</f>
        <v>#N/A</v>
      </c>
      <c r="L3860" s="22"/>
      <c r="M3860" s="22"/>
      <c r="N3860" s="203"/>
      <c r="O3860" s="183"/>
      <c r="P3860" s="22"/>
      <c r="Q3860" s="203"/>
      <c r="R3860" s="183"/>
      <c r="S3860" s="184" t="n">
        <f aca="false">'Piano Finanziario Annuale'!$F$6</f>
        <v>0</v>
      </c>
      <c r="T3860" s="185" t="n">
        <v>0</v>
      </c>
      <c r="U3860" s="186"/>
      <c r="V3860" s="187" t="n">
        <f aca="false">(T3860*U3860)</f>
        <v>0</v>
      </c>
      <c r="W3860" s="185" t="n">
        <v>0</v>
      </c>
      <c r="X3860" s="185" t="n">
        <f aca="false">IF(OR(S3860="sì",S3860="forfettario 190"),SUM(T3860+W3860),SUM(T3860+V3860+W3860))</f>
        <v>0</v>
      </c>
      <c r="Y3860" s="205"/>
      <c r="Z3860" s="205"/>
      <c r="AA3860" s="206"/>
      <c r="AB3860" s="189" t="n">
        <f aca="false">IF(AA3860="SI",X3860,0)</f>
        <v>0</v>
      </c>
      <c r="AC3860" s="207"/>
      <c r="AD3860" s="207"/>
      <c r="AE3860" s="207"/>
      <c r="AF3860" s="207"/>
      <c r="AG3860" s="207"/>
      <c r="AH3860" s="208"/>
    </row>
    <row r="3861" customFormat="false" ht="13.5" hidden="false" customHeight="true" outlineLevel="0" collapsed="false">
      <c r="A3861" s="22" t="n">
        <v>3860</v>
      </c>
      <c r="B3861" s="180"/>
      <c r="C3861" s="22"/>
      <c r="D3861" s="22"/>
      <c r="E3861" s="22"/>
      <c r="F3861" s="22"/>
      <c r="G3861" s="22"/>
      <c r="H3861" s="183"/>
      <c r="I3861" s="183"/>
      <c r="J3861" s="22"/>
      <c r="K3861" s="191" t="e">
        <f aca="false">VLOOKUP('Altri Costi'!J3861,Legenda!$D$1:$F$258,2)</f>
        <v>#N/A</v>
      </c>
      <c r="L3861" s="22"/>
      <c r="M3861" s="22"/>
      <c r="N3861" s="203"/>
      <c r="O3861" s="183"/>
      <c r="P3861" s="22"/>
      <c r="Q3861" s="203"/>
      <c r="R3861" s="183"/>
      <c r="S3861" s="184" t="n">
        <f aca="false">'Piano Finanziario Annuale'!$F$6</f>
        <v>0</v>
      </c>
      <c r="T3861" s="185" t="n">
        <v>0</v>
      </c>
      <c r="U3861" s="186"/>
      <c r="V3861" s="187" t="n">
        <f aca="false">(T3861*U3861)</f>
        <v>0</v>
      </c>
      <c r="W3861" s="185" t="n">
        <v>0</v>
      </c>
      <c r="X3861" s="185" t="n">
        <f aca="false">IF(OR(S3861="sì",S3861="forfettario 190"),SUM(T3861+W3861),SUM(T3861+V3861+W3861))</f>
        <v>0</v>
      </c>
      <c r="Y3861" s="205"/>
      <c r="Z3861" s="205"/>
      <c r="AA3861" s="206"/>
      <c r="AB3861" s="189" t="n">
        <f aca="false">IF(AA3861="SI",X3861,0)</f>
        <v>0</v>
      </c>
      <c r="AC3861" s="207"/>
      <c r="AD3861" s="207"/>
      <c r="AE3861" s="207"/>
      <c r="AF3861" s="207"/>
      <c r="AG3861" s="207"/>
      <c r="AH3861" s="208"/>
    </row>
    <row r="3862" customFormat="false" ht="13.5" hidden="false" customHeight="true" outlineLevel="0" collapsed="false">
      <c r="A3862" s="22" t="n">
        <v>3861</v>
      </c>
      <c r="B3862" s="180"/>
      <c r="C3862" s="22"/>
      <c r="D3862" s="22"/>
      <c r="E3862" s="22"/>
      <c r="F3862" s="22"/>
      <c r="G3862" s="22"/>
      <c r="H3862" s="183"/>
      <c r="I3862" s="183"/>
      <c r="J3862" s="22"/>
      <c r="K3862" s="191" t="e">
        <f aca="false">VLOOKUP('Altri Costi'!J3862,Legenda!$D$1:$F$258,2)</f>
        <v>#N/A</v>
      </c>
      <c r="L3862" s="22"/>
      <c r="M3862" s="22"/>
      <c r="N3862" s="203"/>
      <c r="O3862" s="183"/>
      <c r="P3862" s="22"/>
      <c r="Q3862" s="203"/>
      <c r="R3862" s="183"/>
      <c r="S3862" s="184" t="n">
        <f aca="false">'Piano Finanziario Annuale'!$F$6</f>
        <v>0</v>
      </c>
      <c r="T3862" s="185" t="n">
        <v>0</v>
      </c>
      <c r="U3862" s="186"/>
      <c r="V3862" s="187" t="n">
        <f aca="false">(T3862*U3862)</f>
        <v>0</v>
      </c>
      <c r="W3862" s="185" t="n">
        <v>0</v>
      </c>
      <c r="X3862" s="185" t="n">
        <f aca="false">IF(OR(S3862="sì",S3862="forfettario 190"),SUM(T3862+W3862),SUM(T3862+V3862+W3862))</f>
        <v>0</v>
      </c>
      <c r="Y3862" s="205"/>
      <c r="Z3862" s="205"/>
      <c r="AA3862" s="206"/>
      <c r="AB3862" s="189" t="n">
        <f aca="false">IF(AA3862="SI",X3862,0)</f>
        <v>0</v>
      </c>
      <c r="AC3862" s="207"/>
      <c r="AD3862" s="207"/>
      <c r="AE3862" s="207"/>
      <c r="AF3862" s="207"/>
      <c r="AG3862" s="207"/>
      <c r="AH3862" s="208"/>
    </row>
    <row r="3863" customFormat="false" ht="13.5" hidden="false" customHeight="true" outlineLevel="0" collapsed="false">
      <c r="A3863" s="22" t="n">
        <v>3862</v>
      </c>
      <c r="B3863" s="180"/>
      <c r="C3863" s="22"/>
      <c r="D3863" s="22"/>
      <c r="E3863" s="22"/>
      <c r="F3863" s="22"/>
      <c r="G3863" s="22"/>
      <c r="H3863" s="183"/>
      <c r="I3863" s="183"/>
      <c r="J3863" s="22"/>
      <c r="K3863" s="191" t="e">
        <f aca="false">VLOOKUP('Altri Costi'!J3863,Legenda!$D$1:$F$258,2)</f>
        <v>#N/A</v>
      </c>
      <c r="L3863" s="22"/>
      <c r="M3863" s="22"/>
      <c r="N3863" s="203"/>
      <c r="O3863" s="183"/>
      <c r="P3863" s="22"/>
      <c r="Q3863" s="203"/>
      <c r="R3863" s="183"/>
      <c r="S3863" s="184" t="n">
        <f aca="false">'Piano Finanziario Annuale'!$F$6</f>
        <v>0</v>
      </c>
      <c r="T3863" s="185" t="n">
        <v>0</v>
      </c>
      <c r="U3863" s="186"/>
      <c r="V3863" s="187" t="n">
        <f aca="false">(T3863*U3863)</f>
        <v>0</v>
      </c>
      <c r="W3863" s="185" t="n">
        <v>0</v>
      </c>
      <c r="X3863" s="185" t="n">
        <f aca="false">IF(OR(S3863="sì",S3863="forfettario 190"),SUM(T3863+W3863),SUM(T3863+V3863+W3863))</f>
        <v>0</v>
      </c>
      <c r="Y3863" s="205"/>
      <c r="Z3863" s="205"/>
      <c r="AA3863" s="206"/>
      <c r="AB3863" s="189" t="n">
        <f aca="false">IF(AA3863="SI",X3863,0)</f>
        <v>0</v>
      </c>
      <c r="AC3863" s="207"/>
      <c r="AD3863" s="207"/>
      <c r="AE3863" s="207"/>
      <c r="AF3863" s="207"/>
      <c r="AG3863" s="207"/>
      <c r="AH3863" s="208"/>
    </row>
    <row r="3864" customFormat="false" ht="13.5" hidden="false" customHeight="true" outlineLevel="0" collapsed="false">
      <c r="A3864" s="22" t="n">
        <v>3863</v>
      </c>
      <c r="B3864" s="180"/>
      <c r="C3864" s="22"/>
      <c r="D3864" s="22"/>
      <c r="E3864" s="22"/>
      <c r="F3864" s="22"/>
      <c r="G3864" s="22"/>
      <c r="H3864" s="183"/>
      <c r="I3864" s="183"/>
      <c r="J3864" s="22"/>
      <c r="K3864" s="191" t="e">
        <f aca="false">VLOOKUP('Altri Costi'!J3864,Legenda!$D$1:$F$258,2)</f>
        <v>#N/A</v>
      </c>
      <c r="L3864" s="22"/>
      <c r="M3864" s="22"/>
      <c r="N3864" s="203"/>
      <c r="O3864" s="183"/>
      <c r="P3864" s="22"/>
      <c r="Q3864" s="203"/>
      <c r="R3864" s="183"/>
      <c r="S3864" s="184" t="n">
        <f aca="false">'Piano Finanziario Annuale'!$F$6</f>
        <v>0</v>
      </c>
      <c r="T3864" s="185" t="n">
        <v>0</v>
      </c>
      <c r="U3864" s="186"/>
      <c r="V3864" s="187" t="n">
        <f aca="false">(T3864*U3864)</f>
        <v>0</v>
      </c>
      <c r="W3864" s="185" t="n">
        <v>0</v>
      </c>
      <c r="X3864" s="185" t="n">
        <f aca="false">IF(OR(S3864="sì",S3864="forfettario 190"),SUM(T3864+W3864),SUM(T3864+V3864+W3864))</f>
        <v>0</v>
      </c>
      <c r="Y3864" s="205"/>
      <c r="Z3864" s="205"/>
      <c r="AA3864" s="206"/>
      <c r="AB3864" s="189" t="n">
        <f aca="false">IF(AA3864="SI",X3864,0)</f>
        <v>0</v>
      </c>
      <c r="AC3864" s="207"/>
      <c r="AD3864" s="207"/>
      <c r="AE3864" s="207"/>
      <c r="AF3864" s="207"/>
      <c r="AG3864" s="207"/>
      <c r="AH3864" s="208"/>
    </row>
    <row r="3865" customFormat="false" ht="13.5" hidden="false" customHeight="true" outlineLevel="0" collapsed="false">
      <c r="A3865" s="22" t="n">
        <v>3864</v>
      </c>
      <c r="B3865" s="180"/>
      <c r="C3865" s="22"/>
      <c r="D3865" s="22"/>
      <c r="E3865" s="22"/>
      <c r="F3865" s="22"/>
      <c r="G3865" s="22"/>
      <c r="H3865" s="183"/>
      <c r="I3865" s="183"/>
      <c r="J3865" s="22"/>
      <c r="K3865" s="191" t="e">
        <f aca="false">VLOOKUP('Altri Costi'!J3865,Legenda!$D$1:$F$258,2)</f>
        <v>#N/A</v>
      </c>
      <c r="L3865" s="22"/>
      <c r="M3865" s="22"/>
      <c r="N3865" s="203"/>
      <c r="O3865" s="183"/>
      <c r="P3865" s="22"/>
      <c r="Q3865" s="203"/>
      <c r="R3865" s="183"/>
      <c r="S3865" s="184" t="n">
        <f aca="false">'Piano Finanziario Annuale'!$F$6</f>
        <v>0</v>
      </c>
      <c r="T3865" s="185" t="n">
        <v>0</v>
      </c>
      <c r="U3865" s="186"/>
      <c r="V3865" s="187" t="n">
        <f aca="false">(T3865*U3865)</f>
        <v>0</v>
      </c>
      <c r="W3865" s="185" t="n">
        <v>0</v>
      </c>
      <c r="X3865" s="185" t="n">
        <f aca="false">IF(OR(S3865="sì",S3865="forfettario 190"),SUM(T3865+W3865),SUM(T3865+V3865+W3865))</f>
        <v>0</v>
      </c>
      <c r="Y3865" s="205"/>
      <c r="Z3865" s="205"/>
      <c r="AA3865" s="206"/>
      <c r="AB3865" s="189" t="n">
        <f aca="false">IF(AA3865="SI",X3865,0)</f>
        <v>0</v>
      </c>
      <c r="AC3865" s="207"/>
      <c r="AD3865" s="207"/>
      <c r="AE3865" s="207"/>
      <c r="AF3865" s="207"/>
      <c r="AG3865" s="207"/>
      <c r="AH3865" s="208"/>
    </row>
    <row r="3866" customFormat="false" ht="13.5" hidden="false" customHeight="true" outlineLevel="0" collapsed="false">
      <c r="A3866" s="22" t="n">
        <v>3865</v>
      </c>
      <c r="B3866" s="180"/>
      <c r="C3866" s="22"/>
      <c r="D3866" s="22"/>
      <c r="E3866" s="22"/>
      <c r="F3866" s="22"/>
      <c r="G3866" s="22"/>
      <c r="H3866" s="183"/>
      <c r="I3866" s="183"/>
      <c r="J3866" s="22"/>
      <c r="K3866" s="191" t="e">
        <f aca="false">VLOOKUP('Altri Costi'!J3866,Legenda!$D$1:$F$258,2)</f>
        <v>#N/A</v>
      </c>
      <c r="L3866" s="22"/>
      <c r="M3866" s="22"/>
      <c r="N3866" s="203"/>
      <c r="O3866" s="183"/>
      <c r="P3866" s="22"/>
      <c r="Q3866" s="203"/>
      <c r="R3866" s="183"/>
      <c r="S3866" s="184" t="n">
        <f aca="false">'Piano Finanziario Annuale'!$F$6</f>
        <v>0</v>
      </c>
      <c r="T3866" s="185" t="n">
        <v>0</v>
      </c>
      <c r="U3866" s="186"/>
      <c r="V3866" s="187" t="n">
        <f aca="false">(T3866*U3866)</f>
        <v>0</v>
      </c>
      <c r="W3866" s="185" t="n">
        <v>0</v>
      </c>
      <c r="X3866" s="185" t="n">
        <f aca="false">IF(OR(S3866="sì",S3866="forfettario 190"),SUM(T3866+W3866),SUM(T3866+V3866+W3866))</f>
        <v>0</v>
      </c>
      <c r="Y3866" s="205"/>
      <c r="Z3866" s="205"/>
      <c r="AA3866" s="206"/>
      <c r="AB3866" s="189" t="n">
        <f aca="false">IF(AA3866="SI",X3866,0)</f>
        <v>0</v>
      </c>
      <c r="AC3866" s="207"/>
      <c r="AD3866" s="207"/>
      <c r="AE3866" s="207"/>
      <c r="AF3866" s="207"/>
      <c r="AG3866" s="207"/>
      <c r="AH3866" s="208"/>
    </row>
    <row r="3867" customFormat="false" ht="13.5" hidden="false" customHeight="true" outlineLevel="0" collapsed="false">
      <c r="A3867" s="22" t="n">
        <v>3866</v>
      </c>
      <c r="B3867" s="180"/>
      <c r="C3867" s="22"/>
      <c r="D3867" s="22"/>
      <c r="E3867" s="22"/>
      <c r="F3867" s="22"/>
      <c r="G3867" s="22"/>
      <c r="H3867" s="183"/>
      <c r="I3867" s="183"/>
      <c r="J3867" s="22"/>
      <c r="K3867" s="191" t="e">
        <f aca="false">VLOOKUP('Altri Costi'!J3867,Legenda!$D$1:$F$258,2)</f>
        <v>#N/A</v>
      </c>
      <c r="L3867" s="22"/>
      <c r="M3867" s="22"/>
      <c r="N3867" s="203"/>
      <c r="O3867" s="183"/>
      <c r="P3867" s="22"/>
      <c r="Q3867" s="203"/>
      <c r="R3867" s="183"/>
      <c r="S3867" s="184" t="n">
        <f aca="false">'Piano Finanziario Annuale'!$F$6</f>
        <v>0</v>
      </c>
      <c r="T3867" s="185" t="n">
        <v>0</v>
      </c>
      <c r="U3867" s="186"/>
      <c r="V3867" s="187" t="n">
        <f aca="false">(T3867*U3867)</f>
        <v>0</v>
      </c>
      <c r="W3867" s="185" t="n">
        <v>0</v>
      </c>
      <c r="X3867" s="185" t="n">
        <f aca="false">IF(OR(S3867="sì",S3867="forfettario 190"),SUM(T3867+W3867),SUM(T3867+V3867+W3867))</f>
        <v>0</v>
      </c>
      <c r="Y3867" s="205"/>
      <c r="Z3867" s="205"/>
      <c r="AA3867" s="206"/>
      <c r="AB3867" s="189" t="n">
        <f aca="false">IF(AA3867="SI",X3867,0)</f>
        <v>0</v>
      </c>
      <c r="AC3867" s="207"/>
      <c r="AD3867" s="207"/>
      <c r="AE3867" s="207"/>
      <c r="AF3867" s="207"/>
      <c r="AG3867" s="207"/>
      <c r="AH3867" s="208"/>
    </row>
    <row r="3868" customFormat="false" ht="13.5" hidden="false" customHeight="true" outlineLevel="0" collapsed="false">
      <c r="A3868" s="22" t="n">
        <v>3867</v>
      </c>
      <c r="B3868" s="180"/>
      <c r="C3868" s="22"/>
      <c r="D3868" s="22"/>
      <c r="E3868" s="22"/>
      <c r="F3868" s="22"/>
      <c r="G3868" s="22"/>
      <c r="H3868" s="183"/>
      <c r="I3868" s="183"/>
      <c r="J3868" s="22"/>
      <c r="K3868" s="191" t="e">
        <f aca="false">VLOOKUP('Altri Costi'!J3868,Legenda!$D$1:$F$258,2)</f>
        <v>#N/A</v>
      </c>
      <c r="L3868" s="22"/>
      <c r="M3868" s="22"/>
      <c r="N3868" s="203"/>
      <c r="O3868" s="183"/>
      <c r="P3868" s="22"/>
      <c r="Q3868" s="203"/>
      <c r="R3868" s="183"/>
      <c r="S3868" s="184" t="n">
        <f aca="false">'Piano Finanziario Annuale'!$F$6</f>
        <v>0</v>
      </c>
      <c r="T3868" s="185" t="n">
        <v>0</v>
      </c>
      <c r="U3868" s="186"/>
      <c r="V3868" s="187" t="n">
        <f aca="false">(T3868*U3868)</f>
        <v>0</v>
      </c>
      <c r="W3868" s="185" t="n">
        <v>0</v>
      </c>
      <c r="X3868" s="185" t="n">
        <f aca="false">IF(OR(S3868="sì",S3868="forfettario 190"),SUM(T3868+W3868),SUM(T3868+V3868+W3868))</f>
        <v>0</v>
      </c>
      <c r="Y3868" s="205"/>
      <c r="Z3868" s="205"/>
      <c r="AA3868" s="206"/>
      <c r="AB3868" s="189" t="n">
        <f aca="false">IF(AA3868="SI",X3868,0)</f>
        <v>0</v>
      </c>
      <c r="AC3868" s="207"/>
      <c r="AD3868" s="207"/>
      <c r="AE3868" s="207"/>
      <c r="AF3868" s="207"/>
      <c r="AG3868" s="207"/>
      <c r="AH3868" s="208"/>
    </row>
    <row r="3869" customFormat="false" ht="13.5" hidden="false" customHeight="true" outlineLevel="0" collapsed="false">
      <c r="A3869" s="22" t="n">
        <v>3868</v>
      </c>
      <c r="B3869" s="180"/>
      <c r="C3869" s="22"/>
      <c r="D3869" s="22"/>
      <c r="E3869" s="22"/>
      <c r="F3869" s="22"/>
      <c r="G3869" s="22"/>
      <c r="H3869" s="183"/>
      <c r="I3869" s="183"/>
      <c r="J3869" s="22"/>
      <c r="K3869" s="191" t="e">
        <f aca="false">VLOOKUP('Altri Costi'!J3869,Legenda!$D$1:$F$258,2)</f>
        <v>#N/A</v>
      </c>
      <c r="L3869" s="22"/>
      <c r="M3869" s="22"/>
      <c r="N3869" s="203"/>
      <c r="O3869" s="183"/>
      <c r="P3869" s="22"/>
      <c r="Q3869" s="203"/>
      <c r="R3869" s="183"/>
      <c r="S3869" s="184" t="n">
        <f aca="false">'Piano Finanziario Annuale'!$F$6</f>
        <v>0</v>
      </c>
      <c r="T3869" s="185" t="n">
        <v>0</v>
      </c>
      <c r="U3869" s="186"/>
      <c r="V3869" s="187" t="n">
        <f aca="false">(T3869*U3869)</f>
        <v>0</v>
      </c>
      <c r="W3869" s="185" t="n">
        <v>0</v>
      </c>
      <c r="X3869" s="185" t="n">
        <f aca="false">IF(OR(S3869="sì",S3869="forfettario 190"),SUM(T3869+W3869),SUM(T3869+V3869+W3869))</f>
        <v>0</v>
      </c>
      <c r="Y3869" s="205"/>
      <c r="Z3869" s="205"/>
      <c r="AA3869" s="206"/>
      <c r="AB3869" s="189" t="n">
        <f aca="false">IF(AA3869="SI",X3869,0)</f>
        <v>0</v>
      </c>
      <c r="AC3869" s="207"/>
      <c r="AD3869" s="207"/>
      <c r="AE3869" s="207"/>
      <c r="AF3869" s="207"/>
      <c r="AG3869" s="207"/>
      <c r="AH3869" s="208"/>
    </row>
    <row r="3870" customFormat="false" ht="13.5" hidden="false" customHeight="true" outlineLevel="0" collapsed="false">
      <c r="A3870" s="22" t="n">
        <v>3869</v>
      </c>
      <c r="B3870" s="180"/>
      <c r="C3870" s="22"/>
      <c r="D3870" s="22"/>
      <c r="E3870" s="22"/>
      <c r="F3870" s="22"/>
      <c r="G3870" s="22"/>
      <c r="H3870" s="183"/>
      <c r="I3870" s="183"/>
      <c r="J3870" s="22"/>
      <c r="K3870" s="191" t="e">
        <f aca="false">VLOOKUP('Altri Costi'!J3870,Legenda!$D$1:$F$258,2)</f>
        <v>#N/A</v>
      </c>
      <c r="L3870" s="22"/>
      <c r="M3870" s="22"/>
      <c r="N3870" s="203"/>
      <c r="O3870" s="183"/>
      <c r="P3870" s="22"/>
      <c r="Q3870" s="203"/>
      <c r="R3870" s="183"/>
      <c r="S3870" s="184" t="n">
        <f aca="false">'Piano Finanziario Annuale'!$F$6</f>
        <v>0</v>
      </c>
      <c r="T3870" s="185" t="n">
        <v>0</v>
      </c>
      <c r="U3870" s="186"/>
      <c r="V3870" s="187" t="n">
        <f aca="false">(T3870*U3870)</f>
        <v>0</v>
      </c>
      <c r="W3870" s="185" t="n">
        <v>0</v>
      </c>
      <c r="X3870" s="185" t="n">
        <f aca="false">IF(OR(S3870="sì",S3870="forfettario 190"),SUM(T3870+W3870),SUM(T3870+V3870+W3870))</f>
        <v>0</v>
      </c>
      <c r="Y3870" s="205"/>
      <c r="Z3870" s="205"/>
      <c r="AA3870" s="206"/>
      <c r="AB3870" s="189" t="n">
        <f aca="false">IF(AA3870="SI",X3870,0)</f>
        <v>0</v>
      </c>
      <c r="AC3870" s="207"/>
      <c r="AD3870" s="207"/>
      <c r="AE3870" s="207"/>
      <c r="AF3870" s="207"/>
      <c r="AG3870" s="207"/>
      <c r="AH3870" s="208"/>
    </row>
    <row r="3871" customFormat="false" ht="13.5" hidden="false" customHeight="true" outlineLevel="0" collapsed="false">
      <c r="A3871" s="22" t="n">
        <v>3870</v>
      </c>
      <c r="B3871" s="180"/>
      <c r="C3871" s="22"/>
      <c r="D3871" s="22"/>
      <c r="E3871" s="22"/>
      <c r="F3871" s="22"/>
      <c r="G3871" s="22"/>
      <c r="H3871" s="183"/>
      <c r="I3871" s="183"/>
      <c r="J3871" s="22"/>
      <c r="K3871" s="191" t="e">
        <f aca="false">VLOOKUP('Altri Costi'!J3871,Legenda!$D$1:$F$258,2)</f>
        <v>#N/A</v>
      </c>
      <c r="L3871" s="22"/>
      <c r="M3871" s="22"/>
      <c r="N3871" s="203"/>
      <c r="O3871" s="183"/>
      <c r="P3871" s="22"/>
      <c r="Q3871" s="203"/>
      <c r="R3871" s="183"/>
      <c r="S3871" s="184" t="n">
        <f aca="false">'Piano Finanziario Annuale'!$F$6</f>
        <v>0</v>
      </c>
      <c r="T3871" s="185" t="n">
        <v>0</v>
      </c>
      <c r="U3871" s="186"/>
      <c r="V3871" s="187" t="n">
        <f aca="false">(T3871*U3871)</f>
        <v>0</v>
      </c>
      <c r="W3871" s="185" t="n">
        <v>0</v>
      </c>
      <c r="X3871" s="185" t="n">
        <f aca="false">IF(OR(S3871="sì",S3871="forfettario 190"),SUM(T3871+W3871),SUM(T3871+V3871+W3871))</f>
        <v>0</v>
      </c>
      <c r="Y3871" s="205"/>
      <c r="Z3871" s="205"/>
      <c r="AA3871" s="206"/>
      <c r="AB3871" s="189" t="n">
        <f aca="false">IF(AA3871="SI",X3871,0)</f>
        <v>0</v>
      </c>
      <c r="AC3871" s="207"/>
      <c r="AD3871" s="207"/>
      <c r="AE3871" s="207"/>
      <c r="AF3871" s="207"/>
      <c r="AG3871" s="207"/>
      <c r="AH3871" s="208"/>
    </row>
    <row r="3872" customFormat="false" ht="13.5" hidden="false" customHeight="true" outlineLevel="0" collapsed="false">
      <c r="A3872" s="22" t="n">
        <v>3871</v>
      </c>
      <c r="B3872" s="180"/>
      <c r="C3872" s="22"/>
      <c r="D3872" s="22"/>
      <c r="E3872" s="22"/>
      <c r="F3872" s="22"/>
      <c r="G3872" s="22"/>
      <c r="H3872" s="183"/>
      <c r="I3872" s="183"/>
      <c r="J3872" s="22"/>
      <c r="K3872" s="191" t="e">
        <f aca="false">VLOOKUP('Altri Costi'!J3872,Legenda!$D$1:$F$258,2)</f>
        <v>#N/A</v>
      </c>
      <c r="L3872" s="22"/>
      <c r="M3872" s="22"/>
      <c r="N3872" s="203"/>
      <c r="O3872" s="183"/>
      <c r="P3872" s="22"/>
      <c r="Q3872" s="203"/>
      <c r="R3872" s="183"/>
      <c r="S3872" s="184" t="n">
        <f aca="false">'Piano Finanziario Annuale'!$F$6</f>
        <v>0</v>
      </c>
      <c r="T3872" s="185" t="n">
        <v>0</v>
      </c>
      <c r="U3872" s="186"/>
      <c r="V3872" s="187" t="n">
        <f aca="false">(T3872*U3872)</f>
        <v>0</v>
      </c>
      <c r="W3872" s="185" t="n">
        <v>0</v>
      </c>
      <c r="X3872" s="185" t="n">
        <f aca="false">IF(OR(S3872="sì",S3872="forfettario 190"),SUM(T3872+W3872),SUM(T3872+V3872+W3872))</f>
        <v>0</v>
      </c>
      <c r="Y3872" s="205"/>
      <c r="Z3872" s="205"/>
      <c r="AA3872" s="206"/>
      <c r="AB3872" s="189" t="n">
        <f aca="false">IF(AA3872="SI",X3872,0)</f>
        <v>0</v>
      </c>
      <c r="AC3872" s="207"/>
      <c r="AD3872" s="207"/>
      <c r="AE3872" s="207"/>
      <c r="AF3872" s="207"/>
      <c r="AG3872" s="207"/>
      <c r="AH3872" s="208"/>
    </row>
    <row r="3873" customFormat="false" ht="13.5" hidden="false" customHeight="true" outlineLevel="0" collapsed="false">
      <c r="A3873" s="22" t="n">
        <v>3872</v>
      </c>
      <c r="B3873" s="180"/>
      <c r="C3873" s="22"/>
      <c r="D3873" s="22"/>
      <c r="E3873" s="22"/>
      <c r="F3873" s="22"/>
      <c r="G3873" s="22"/>
      <c r="H3873" s="183"/>
      <c r="I3873" s="183"/>
      <c r="J3873" s="22"/>
      <c r="K3873" s="191" t="e">
        <f aca="false">VLOOKUP('Altri Costi'!J3873,Legenda!$D$1:$F$258,2)</f>
        <v>#N/A</v>
      </c>
      <c r="L3873" s="22"/>
      <c r="M3873" s="22"/>
      <c r="N3873" s="203"/>
      <c r="O3873" s="183"/>
      <c r="P3873" s="22"/>
      <c r="Q3873" s="203"/>
      <c r="R3873" s="183"/>
      <c r="S3873" s="184" t="n">
        <f aca="false">'Piano Finanziario Annuale'!$F$6</f>
        <v>0</v>
      </c>
      <c r="T3873" s="185" t="n">
        <v>0</v>
      </c>
      <c r="U3873" s="186"/>
      <c r="V3873" s="187" t="n">
        <f aca="false">(T3873*U3873)</f>
        <v>0</v>
      </c>
      <c r="W3873" s="185" t="n">
        <v>0</v>
      </c>
      <c r="X3873" s="185" t="n">
        <f aca="false">IF(OR(S3873="sì",S3873="forfettario 190"),SUM(T3873+W3873),SUM(T3873+V3873+W3873))</f>
        <v>0</v>
      </c>
      <c r="Y3873" s="205"/>
      <c r="Z3873" s="205"/>
      <c r="AA3873" s="206"/>
      <c r="AB3873" s="189" t="n">
        <f aca="false">IF(AA3873="SI",X3873,0)</f>
        <v>0</v>
      </c>
      <c r="AC3873" s="207"/>
      <c r="AD3873" s="207"/>
      <c r="AE3873" s="207"/>
      <c r="AF3873" s="207"/>
      <c r="AG3873" s="207"/>
      <c r="AH3873" s="208"/>
    </row>
    <row r="3874" customFormat="false" ht="13.5" hidden="false" customHeight="true" outlineLevel="0" collapsed="false">
      <c r="A3874" s="22" t="n">
        <v>3873</v>
      </c>
      <c r="B3874" s="180"/>
      <c r="C3874" s="22"/>
      <c r="D3874" s="22"/>
      <c r="E3874" s="22"/>
      <c r="F3874" s="22"/>
      <c r="G3874" s="22"/>
      <c r="H3874" s="183"/>
      <c r="I3874" s="183"/>
      <c r="J3874" s="22"/>
      <c r="K3874" s="191" t="e">
        <f aca="false">VLOOKUP('Altri Costi'!J3874,Legenda!$D$1:$F$258,2)</f>
        <v>#N/A</v>
      </c>
      <c r="L3874" s="22"/>
      <c r="M3874" s="22"/>
      <c r="N3874" s="203"/>
      <c r="O3874" s="183"/>
      <c r="P3874" s="22"/>
      <c r="Q3874" s="203"/>
      <c r="R3874" s="183"/>
      <c r="S3874" s="184" t="n">
        <f aca="false">'Piano Finanziario Annuale'!$F$6</f>
        <v>0</v>
      </c>
      <c r="T3874" s="185" t="n">
        <v>0</v>
      </c>
      <c r="U3874" s="186"/>
      <c r="V3874" s="187" t="n">
        <f aca="false">(T3874*U3874)</f>
        <v>0</v>
      </c>
      <c r="W3874" s="185" t="n">
        <v>0</v>
      </c>
      <c r="X3874" s="185" t="n">
        <f aca="false">IF(OR(S3874="sì",S3874="forfettario 190"),SUM(T3874+W3874),SUM(T3874+V3874+W3874))</f>
        <v>0</v>
      </c>
      <c r="Y3874" s="205"/>
      <c r="Z3874" s="205"/>
      <c r="AA3874" s="206"/>
      <c r="AB3874" s="189" t="n">
        <f aca="false">IF(AA3874="SI",X3874,0)</f>
        <v>0</v>
      </c>
      <c r="AC3874" s="207"/>
      <c r="AD3874" s="207"/>
      <c r="AE3874" s="207"/>
      <c r="AF3874" s="207"/>
      <c r="AG3874" s="207"/>
      <c r="AH3874" s="208"/>
    </row>
    <row r="3875" customFormat="false" ht="13.5" hidden="false" customHeight="true" outlineLevel="0" collapsed="false">
      <c r="A3875" s="22" t="n">
        <v>3874</v>
      </c>
      <c r="B3875" s="180"/>
      <c r="C3875" s="22"/>
      <c r="D3875" s="22"/>
      <c r="E3875" s="22"/>
      <c r="F3875" s="22"/>
      <c r="G3875" s="22"/>
      <c r="H3875" s="183"/>
      <c r="I3875" s="183"/>
      <c r="J3875" s="22"/>
      <c r="K3875" s="191" t="e">
        <f aca="false">VLOOKUP('Altri Costi'!J3875,Legenda!$D$1:$F$258,2)</f>
        <v>#N/A</v>
      </c>
      <c r="L3875" s="22"/>
      <c r="M3875" s="22"/>
      <c r="N3875" s="203"/>
      <c r="O3875" s="183"/>
      <c r="P3875" s="22"/>
      <c r="Q3875" s="203"/>
      <c r="R3875" s="183"/>
      <c r="S3875" s="184" t="n">
        <f aca="false">'Piano Finanziario Annuale'!$F$6</f>
        <v>0</v>
      </c>
      <c r="T3875" s="185" t="n">
        <v>0</v>
      </c>
      <c r="U3875" s="186"/>
      <c r="V3875" s="187" t="n">
        <f aca="false">(T3875*U3875)</f>
        <v>0</v>
      </c>
      <c r="W3875" s="185" t="n">
        <v>0</v>
      </c>
      <c r="X3875" s="185" t="n">
        <f aca="false">IF(OR(S3875="sì",S3875="forfettario 190"),SUM(T3875+W3875),SUM(T3875+V3875+W3875))</f>
        <v>0</v>
      </c>
      <c r="Y3875" s="205"/>
      <c r="Z3875" s="205"/>
      <c r="AA3875" s="206"/>
      <c r="AB3875" s="189" t="n">
        <f aca="false">IF(AA3875="SI",X3875,0)</f>
        <v>0</v>
      </c>
      <c r="AC3875" s="207"/>
      <c r="AD3875" s="207"/>
      <c r="AE3875" s="207"/>
      <c r="AF3875" s="207"/>
      <c r="AG3875" s="207"/>
      <c r="AH3875" s="208"/>
    </row>
    <row r="3876" customFormat="false" ht="13.5" hidden="false" customHeight="true" outlineLevel="0" collapsed="false">
      <c r="A3876" s="22" t="n">
        <v>3875</v>
      </c>
      <c r="B3876" s="180"/>
      <c r="C3876" s="22"/>
      <c r="D3876" s="22"/>
      <c r="E3876" s="22"/>
      <c r="F3876" s="22"/>
      <c r="G3876" s="22"/>
      <c r="H3876" s="183"/>
      <c r="I3876" s="183"/>
      <c r="J3876" s="22"/>
      <c r="K3876" s="191" t="e">
        <f aca="false">VLOOKUP('Altri Costi'!J3876,Legenda!$D$1:$F$258,2)</f>
        <v>#N/A</v>
      </c>
      <c r="L3876" s="22"/>
      <c r="M3876" s="22"/>
      <c r="N3876" s="203"/>
      <c r="O3876" s="183"/>
      <c r="P3876" s="22"/>
      <c r="Q3876" s="203"/>
      <c r="R3876" s="183"/>
      <c r="S3876" s="184" t="n">
        <f aca="false">'Piano Finanziario Annuale'!$F$6</f>
        <v>0</v>
      </c>
      <c r="T3876" s="185" t="n">
        <v>0</v>
      </c>
      <c r="U3876" s="186"/>
      <c r="V3876" s="187" t="n">
        <f aca="false">(T3876*U3876)</f>
        <v>0</v>
      </c>
      <c r="W3876" s="185" t="n">
        <v>0</v>
      </c>
      <c r="X3876" s="185" t="n">
        <f aca="false">IF(OR(S3876="sì",S3876="forfettario 190"),SUM(T3876+W3876),SUM(T3876+V3876+W3876))</f>
        <v>0</v>
      </c>
      <c r="Y3876" s="205"/>
      <c r="Z3876" s="205"/>
      <c r="AA3876" s="206"/>
      <c r="AB3876" s="189" t="n">
        <f aca="false">IF(AA3876="SI",X3876,0)</f>
        <v>0</v>
      </c>
      <c r="AC3876" s="207"/>
      <c r="AD3876" s="207"/>
      <c r="AE3876" s="207"/>
      <c r="AF3876" s="207"/>
      <c r="AG3876" s="207"/>
      <c r="AH3876" s="208"/>
    </row>
    <row r="3877" customFormat="false" ht="13.5" hidden="false" customHeight="true" outlineLevel="0" collapsed="false">
      <c r="A3877" s="22" t="n">
        <v>3876</v>
      </c>
      <c r="B3877" s="180"/>
      <c r="C3877" s="22"/>
      <c r="D3877" s="22"/>
      <c r="E3877" s="22"/>
      <c r="F3877" s="22"/>
      <c r="G3877" s="22"/>
      <c r="H3877" s="183"/>
      <c r="I3877" s="183"/>
      <c r="J3877" s="22"/>
      <c r="K3877" s="191" t="e">
        <f aca="false">VLOOKUP('Altri Costi'!J3877,Legenda!$D$1:$F$258,2)</f>
        <v>#N/A</v>
      </c>
      <c r="L3877" s="22"/>
      <c r="M3877" s="22"/>
      <c r="N3877" s="203"/>
      <c r="O3877" s="183"/>
      <c r="P3877" s="22"/>
      <c r="Q3877" s="203"/>
      <c r="R3877" s="183"/>
      <c r="S3877" s="184" t="n">
        <f aca="false">'Piano Finanziario Annuale'!$F$6</f>
        <v>0</v>
      </c>
      <c r="T3877" s="185" t="n">
        <v>0</v>
      </c>
      <c r="U3877" s="186"/>
      <c r="V3877" s="187" t="n">
        <f aca="false">(T3877*U3877)</f>
        <v>0</v>
      </c>
      <c r="W3877" s="185" t="n">
        <v>0</v>
      </c>
      <c r="X3877" s="185" t="n">
        <f aca="false">IF(OR(S3877="sì",S3877="forfettario 190"),SUM(T3877+W3877),SUM(T3877+V3877+W3877))</f>
        <v>0</v>
      </c>
      <c r="Y3877" s="205"/>
      <c r="Z3877" s="205"/>
      <c r="AA3877" s="206"/>
      <c r="AB3877" s="189" t="n">
        <f aca="false">IF(AA3877="SI",X3877,0)</f>
        <v>0</v>
      </c>
      <c r="AC3877" s="207"/>
      <c r="AD3877" s="207"/>
      <c r="AE3877" s="207"/>
      <c r="AF3877" s="207"/>
      <c r="AG3877" s="207"/>
      <c r="AH3877" s="208"/>
    </row>
    <row r="3878" customFormat="false" ht="13.5" hidden="false" customHeight="true" outlineLevel="0" collapsed="false">
      <c r="A3878" s="22" t="n">
        <v>3877</v>
      </c>
      <c r="B3878" s="180"/>
      <c r="C3878" s="22"/>
      <c r="D3878" s="22"/>
      <c r="E3878" s="22"/>
      <c r="F3878" s="22"/>
      <c r="G3878" s="22"/>
      <c r="H3878" s="183"/>
      <c r="I3878" s="183"/>
      <c r="J3878" s="22"/>
      <c r="K3878" s="191" t="e">
        <f aca="false">VLOOKUP('Altri Costi'!J3878,Legenda!$D$1:$F$258,2)</f>
        <v>#N/A</v>
      </c>
      <c r="L3878" s="22"/>
      <c r="M3878" s="22"/>
      <c r="N3878" s="203"/>
      <c r="O3878" s="183"/>
      <c r="P3878" s="22"/>
      <c r="Q3878" s="203"/>
      <c r="R3878" s="183"/>
      <c r="S3878" s="184" t="n">
        <f aca="false">'Piano Finanziario Annuale'!$F$6</f>
        <v>0</v>
      </c>
      <c r="T3878" s="185" t="n">
        <v>0</v>
      </c>
      <c r="U3878" s="186"/>
      <c r="V3878" s="187" t="n">
        <f aca="false">(T3878*U3878)</f>
        <v>0</v>
      </c>
      <c r="W3878" s="185" t="n">
        <v>0</v>
      </c>
      <c r="X3878" s="185" t="n">
        <f aca="false">IF(OR(S3878="sì",S3878="forfettario 190"),SUM(T3878+W3878),SUM(T3878+V3878+W3878))</f>
        <v>0</v>
      </c>
      <c r="Y3878" s="205"/>
      <c r="Z3878" s="205"/>
      <c r="AA3878" s="206"/>
      <c r="AB3878" s="189" t="n">
        <f aca="false">IF(AA3878="SI",X3878,0)</f>
        <v>0</v>
      </c>
      <c r="AC3878" s="207"/>
      <c r="AD3878" s="207"/>
      <c r="AE3878" s="207"/>
      <c r="AF3878" s="207"/>
      <c r="AG3878" s="207"/>
      <c r="AH3878" s="208"/>
    </row>
    <row r="3879" customFormat="false" ht="13.5" hidden="false" customHeight="true" outlineLevel="0" collapsed="false">
      <c r="A3879" s="22" t="n">
        <v>3878</v>
      </c>
      <c r="B3879" s="180"/>
      <c r="C3879" s="22"/>
      <c r="D3879" s="22"/>
      <c r="E3879" s="22"/>
      <c r="F3879" s="22"/>
      <c r="G3879" s="22"/>
      <c r="H3879" s="183"/>
      <c r="I3879" s="183"/>
      <c r="J3879" s="22"/>
      <c r="K3879" s="191" t="e">
        <f aca="false">VLOOKUP('Altri Costi'!J3879,Legenda!$D$1:$F$258,2)</f>
        <v>#N/A</v>
      </c>
      <c r="L3879" s="22"/>
      <c r="M3879" s="22"/>
      <c r="N3879" s="203"/>
      <c r="O3879" s="183"/>
      <c r="P3879" s="22"/>
      <c r="Q3879" s="203"/>
      <c r="R3879" s="183"/>
      <c r="S3879" s="184" t="n">
        <f aca="false">'Piano Finanziario Annuale'!$F$6</f>
        <v>0</v>
      </c>
      <c r="T3879" s="185" t="n">
        <v>0</v>
      </c>
      <c r="U3879" s="186"/>
      <c r="V3879" s="187" t="n">
        <f aca="false">(T3879*U3879)</f>
        <v>0</v>
      </c>
      <c r="W3879" s="185" t="n">
        <v>0</v>
      </c>
      <c r="X3879" s="185" t="n">
        <f aca="false">IF(OR(S3879="sì",S3879="forfettario 190"),SUM(T3879+W3879),SUM(T3879+V3879+W3879))</f>
        <v>0</v>
      </c>
      <c r="Y3879" s="205"/>
      <c r="Z3879" s="205"/>
      <c r="AA3879" s="206"/>
      <c r="AB3879" s="189" t="n">
        <f aca="false">IF(AA3879="SI",X3879,0)</f>
        <v>0</v>
      </c>
      <c r="AC3879" s="207"/>
      <c r="AD3879" s="207"/>
      <c r="AE3879" s="207"/>
      <c r="AF3879" s="207"/>
      <c r="AG3879" s="207"/>
      <c r="AH3879" s="208"/>
    </row>
    <row r="3880" customFormat="false" ht="13.5" hidden="false" customHeight="true" outlineLevel="0" collapsed="false">
      <c r="A3880" s="22" t="n">
        <v>3879</v>
      </c>
      <c r="B3880" s="180"/>
      <c r="C3880" s="22"/>
      <c r="D3880" s="22"/>
      <c r="E3880" s="22"/>
      <c r="F3880" s="22"/>
      <c r="G3880" s="22"/>
      <c r="H3880" s="183"/>
      <c r="I3880" s="183"/>
      <c r="J3880" s="22"/>
      <c r="K3880" s="191" t="e">
        <f aca="false">VLOOKUP('Altri Costi'!J3880,Legenda!$D$1:$F$258,2)</f>
        <v>#N/A</v>
      </c>
      <c r="L3880" s="22"/>
      <c r="M3880" s="22"/>
      <c r="N3880" s="203"/>
      <c r="O3880" s="183"/>
      <c r="P3880" s="22"/>
      <c r="Q3880" s="203"/>
      <c r="R3880" s="183"/>
      <c r="S3880" s="184" t="n">
        <f aca="false">'Piano Finanziario Annuale'!$F$6</f>
        <v>0</v>
      </c>
      <c r="T3880" s="185" t="n">
        <v>0</v>
      </c>
      <c r="U3880" s="186"/>
      <c r="V3880" s="187" t="n">
        <f aca="false">(T3880*U3880)</f>
        <v>0</v>
      </c>
      <c r="W3880" s="185" t="n">
        <v>0</v>
      </c>
      <c r="X3880" s="185" t="n">
        <f aca="false">IF(OR(S3880="sì",S3880="forfettario 190"),SUM(T3880+W3880),SUM(T3880+V3880+W3880))</f>
        <v>0</v>
      </c>
      <c r="Y3880" s="205"/>
      <c r="Z3880" s="205"/>
      <c r="AA3880" s="206"/>
      <c r="AB3880" s="189" t="n">
        <f aca="false">IF(AA3880="SI",X3880,0)</f>
        <v>0</v>
      </c>
      <c r="AC3880" s="207"/>
      <c r="AD3880" s="207"/>
      <c r="AE3880" s="207"/>
      <c r="AF3880" s="207"/>
      <c r="AG3880" s="207"/>
      <c r="AH3880" s="208"/>
    </row>
    <row r="3881" customFormat="false" ht="13.5" hidden="false" customHeight="true" outlineLevel="0" collapsed="false">
      <c r="A3881" s="22" t="n">
        <v>3880</v>
      </c>
      <c r="B3881" s="180"/>
      <c r="C3881" s="22"/>
      <c r="D3881" s="22"/>
      <c r="E3881" s="22"/>
      <c r="F3881" s="22"/>
      <c r="G3881" s="22"/>
      <c r="H3881" s="183"/>
      <c r="I3881" s="183"/>
      <c r="J3881" s="22"/>
      <c r="K3881" s="191" t="e">
        <f aca="false">VLOOKUP('Altri Costi'!J3881,Legenda!$D$1:$F$258,2)</f>
        <v>#N/A</v>
      </c>
      <c r="L3881" s="22"/>
      <c r="M3881" s="22"/>
      <c r="N3881" s="203"/>
      <c r="O3881" s="183"/>
      <c r="P3881" s="22"/>
      <c r="Q3881" s="203"/>
      <c r="R3881" s="183"/>
      <c r="S3881" s="184" t="n">
        <f aca="false">'Piano Finanziario Annuale'!$F$6</f>
        <v>0</v>
      </c>
      <c r="T3881" s="185" t="n">
        <v>0</v>
      </c>
      <c r="U3881" s="186"/>
      <c r="V3881" s="187" t="n">
        <f aca="false">(T3881*U3881)</f>
        <v>0</v>
      </c>
      <c r="W3881" s="185" t="n">
        <v>0</v>
      </c>
      <c r="X3881" s="185" t="n">
        <f aca="false">IF(OR(S3881="sì",S3881="forfettario 190"),SUM(T3881+W3881),SUM(T3881+V3881+W3881))</f>
        <v>0</v>
      </c>
      <c r="Y3881" s="205"/>
      <c r="Z3881" s="205"/>
      <c r="AA3881" s="206"/>
      <c r="AB3881" s="189" t="n">
        <f aca="false">IF(AA3881="SI",X3881,0)</f>
        <v>0</v>
      </c>
      <c r="AC3881" s="207"/>
      <c r="AD3881" s="207"/>
      <c r="AE3881" s="207"/>
      <c r="AF3881" s="207"/>
      <c r="AG3881" s="207"/>
      <c r="AH3881" s="208"/>
    </row>
    <row r="3882" customFormat="false" ht="13.5" hidden="false" customHeight="true" outlineLevel="0" collapsed="false">
      <c r="A3882" s="22" t="n">
        <v>3881</v>
      </c>
      <c r="B3882" s="180"/>
      <c r="C3882" s="22"/>
      <c r="D3882" s="22"/>
      <c r="E3882" s="22"/>
      <c r="F3882" s="22"/>
      <c r="G3882" s="22"/>
      <c r="H3882" s="183"/>
      <c r="I3882" s="183"/>
      <c r="J3882" s="22"/>
      <c r="K3882" s="191" t="e">
        <f aca="false">VLOOKUP('Altri Costi'!J3882,Legenda!$D$1:$F$258,2)</f>
        <v>#N/A</v>
      </c>
      <c r="L3882" s="22"/>
      <c r="M3882" s="22"/>
      <c r="N3882" s="203"/>
      <c r="O3882" s="183"/>
      <c r="P3882" s="22"/>
      <c r="Q3882" s="203"/>
      <c r="R3882" s="183"/>
      <c r="S3882" s="184" t="n">
        <f aca="false">'Piano Finanziario Annuale'!$F$6</f>
        <v>0</v>
      </c>
      <c r="T3882" s="185" t="n">
        <v>0</v>
      </c>
      <c r="U3882" s="186"/>
      <c r="V3882" s="187" t="n">
        <f aca="false">(T3882*U3882)</f>
        <v>0</v>
      </c>
      <c r="W3882" s="185" t="n">
        <v>0</v>
      </c>
      <c r="X3882" s="185" t="n">
        <f aca="false">IF(OR(S3882="sì",S3882="forfettario 190"),SUM(T3882+W3882),SUM(T3882+V3882+W3882))</f>
        <v>0</v>
      </c>
      <c r="Y3882" s="205"/>
      <c r="Z3882" s="205"/>
      <c r="AA3882" s="206"/>
      <c r="AB3882" s="189" t="n">
        <f aca="false">IF(AA3882="SI",X3882,0)</f>
        <v>0</v>
      </c>
      <c r="AC3882" s="207"/>
      <c r="AD3882" s="207"/>
      <c r="AE3882" s="207"/>
      <c r="AF3882" s="207"/>
      <c r="AG3882" s="207"/>
      <c r="AH3882" s="208"/>
    </row>
    <row r="3883" customFormat="false" ht="13.5" hidden="false" customHeight="true" outlineLevel="0" collapsed="false">
      <c r="A3883" s="22" t="n">
        <v>3882</v>
      </c>
      <c r="B3883" s="180"/>
      <c r="C3883" s="22"/>
      <c r="D3883" s="22"/>
      <c r="E3883" s="22"/>
      <c r="F3883" s="22"/>
      <c r="G3883" s="22"/>
      <c r="H3883" s="183"/>
      <c r="I3883" s="183"/>
      <c r="J3883" s="22"/>
      <c r="K3883" s="191" t="e">
        <f aca="false">VLOOKUP('Altri Costi'!J3883,Legenda!$D$1:$F$258,2)</f>
        <v>#N/A</v>
      </c>
      <c r="L3883" s="22"/>
      <c r="M3883" s="22"/>
      <c r="N3883" s="203"/>
      <c r="O3883" s="183"/>
      <c r="P3883" s="22"/>
      <c r="Q3883" s="203"/>
      <c r="R3883" s="183"/>
      <c r="S3883" s="184" t="n">
        <f aca="false">'Piano Finanziario Annuale'!$F$6</f>
        <v>0</v>
      </c>
      <c r="T3883" s="185" t="n">
        <v>0</v>
      </c>
      <c r="U3883" s="186"/>
      <c r="V3883" s="187" t="n">
        <f aca="false">(T3883*U3883)</f>
        <v>0</v>
      </c>
      <c r="W3883" s="185" t="n">
        <v>0</v>
      </c>
      <c r="X3883" s="185" t="n">
        <f aca="false">IF(OR(S3883="sì",S3883="forfettario 190"),SUM(T3883+W3883),SUM(T3883+V3883+W3883))</f>
        <v>0</v>
      </c>
      <c r="Y3883" s="205"/>
      <c r="Z3883" s="205"/>
      <c r="AA3883" s="206"/>
      <c r="AB3883" s="189" t="n">
        <f aca="false">IF(AA3883="SI",X3883,0)</f>
        <v>0</v>
      </c>
      <c r="AC3883" s="207"/>
      <c r="AD3883" s="207"/>
      <c r="AE3883" s="207"/>
      <c r="AF3883" s="207"/>
      <c r="AG3883" s="207"/>
      <c r="AH3883" s="208"/>
    </row>
    <row r="3884" customFormat="false" ht="13.5" hidden="false" customHeight="true" outlineLevel="0" collapsed="false">
      <c r="A3884" s="22" t="n">
        <v>3883</v>
      </c>
      <c r="B3884" s="180"/>
      <c r="C3884" s="22"/>
      <c r="D3884" s="22"/>
      <c r="E3884" s="22"/>
      <c r="F3884" s="22"/>
      <c r="G3884" s="22"/>
      <c r="H3884" s="183"/>
      <c r="I3884" s="183"/>
      <c r="J3884" s="22"/>
      <c r="K3884" s="191" t="e">
        <f aca="false">VLOOKUP('Altri Costi'!J3884,Legenda!$D$1:$F$258,2)</f>
        <v>#N/A</v>
      </c>
      <c r="L3884" s="22"/>
      <c r="M3884" s="22"/>
      <c r="N3884" s="203"/>
      <c r="O3884" s="183"/>
      <c r="P3884" s="22"/>
      <c r="Q3884" s="203"/>
      <c r="R3884" s="183"/>
      <c r="S3884" s="184" t="n">
        <f aca="false">'Piano Finanziario Annuale'!$F$6</f>
        <v>0</v>
      </c>
      <c r="T3884" s="185" t="n">
        <v>0</v>
      </c>
      <c r="U3884" s="186"/>
      <c r="V3884" s="187" t="n">
        <f aca="false">(T3884*U3884)</f>
        <v>0</v>
      </c>
      <c r="W3884" s="185" t="n">
        <v>0</v>
      </c>
      <c r="X3884" s="185" t="n">
        <f aca="false">IF(OR(S3884="sì",S3884="forfettario 190"),SUM(T3884+W3884),SUM(T3884+V3884+W3884))</f>
        <v>0</v>
      </c>
      <c r="Y3884" s="205"/>
      <c r="Z3884" s="205"/>
      <c r="AA3884" s="206"/>
      <c r="AB3884" s="189" t="n">
        <f aca="false">IF(AA3884="SI",X3884,0)</f>
        <v>0</v>
      </c>
      <c r="AC3884" s="207"/>
      <c r="AD3884" s="207"/>
      <c r="AE3884" s="207"/>
      <c r="AF3884" s="207"/>
      <c r="AG3884" s="207"/>
      <c r="AH3884" s="208"/>
    </row>
    <row r="3885" customFormat="false" ht="13.5" hidden="false" customHeight="true" outlineLevel="0" collapsed="false">
      <c r="A3885" s="22" t="n">
        <v>3884</v>
      </c>
      <c r="B3885" s="180"/>
      <c r="C3885" s="22"/>
      <c r="D3885" s="22"/>
      <c r="E3885" s="22"/>
      <c r="F3885" s="22"/>
      <c r="G3885" s="22"/>
      <c r="H3885" s="183"/>
      <c r="I3885" s="183"/>
      <c r="J3885" s="22"/>
      <c r="K3885" s="191" t="e">
        <f aca="false">VLOOKUP('Altri Costi'!J3885,Legenda!$D$1:$F$258,2)</f>
        <v>#N/A</v>
      </c>
      <c r="L3885" s="22"/>
      <c r="M3885" s="22"/>
      <c r="N3885" s="203"/>
      <c r="O3885" s="183"/>
      <c r="P3885" s="22"/>
      <c r="Q3885" s="203"/>
      <c r="R3885" s="183"/>
      <c r="S3885" s="184" t="n">
        <f aca="false">'Piano Finanziario Annuale'!$F$6</f>
        <v>0</v>
      </c>
      <c r="T3885" s="185" t="n">
        <v>0</v>
      </c>
      <c r="U3885" s="186"/>
      <c r="V3885" s="187" t="n">
        <f aca="false">(T3885*U3885)</f>
        <v>0</v>
      </c>
      <c r="W3885" s="185" t="n">
        <v>0</v>
      </c>
      <c r="X3885" s="185" t="n">
        <f aca="false">IF(OR(S3885="sì",S3885="forfettario 190"),SUM(T3885+W3885),SUM(T3885+V3885+W3885))</f>
        <v>0</v>
      </c>
      <c r="Y3885" s="205"/>
      <c r="Z3885" s="205"/>
      <c r="AA3885" s="206"/>
      <c r="AB3885" s="189" t="n">
        <f aca="false">IF(AA3885="SI",X3885,0)</f>
        <v>0</v>
      </c>
      <c r="AC3885" s="207"/>
      <c r="AD3885" s="207"/>
      <c r="AE3885" s="207"/>
      <c r="AF3885" s="207"/>
      <c r="AG3885" s="207"/>
      <c r="AH3885" s="208"/>
    </row>
    <row r="3886" customFormat="false" ht="13.5" hidden="false" customHeight="true" outlineLevel="0" collapsed="false">
      <c r="A3886" s="22" t="n">
        <v>3885</v>
      </c>
      <c r="B3886" s="180"/>
      <c r="C3886" s="22"/>
      <c r="D3886" s="22"/>
      <c r="E3886" s="22"/>
      <c r="F3886" s="22"/>
      <c r="G3886" s="22"/>
      <c r="H3886" s="183"/>
      <c r="I3886" s="183"/>
      <c r="J3886" s="22"/>
      <c r="K3886" s="191" t="e">
        <f aca="false">VLOOKUP('Altri Costi'!J3886,Legenda!$D$1:$F$258,2)</f>
        <v>#N/A</v>
      </c>
      <c r="L3886" s="22"/>
      <c r="M3886" s="22"/>
      <c r="N3886" s="203"/>
      <c r="O3886" s="183"/>
      <c r="P3886" s="22"/>
      <c r="Q3886" s="203"/>
      <c r="R3886" s="183"/>
      <c r="S3886" s="184" t="n">
        <f aca="false">'Piano Finanziario Annuale'!$F$6</f>
        <v>0</v>
      </c>
      <c r="T3886" s="185" t="n">
        <v>0</v>
      </c>
      <c r="U3886" s="186"/>
      <c r="V3886" s="187" t="n">
        <f aca="false">(T3886*U3886)</f>
        <v>0</v>
      </c>
      <c r="W3886" s="185" t="n">
        <v>0</v>
      </c>
      <c r="X3886" s="185" t="n">
        <f aca="false">IF(OR(S3886="sì",S3886="forfettario 190"),SUM(T3886+W3886),SUM(T3886+V3886+W3886))</f>
        <v>0</v>
      </c>
      <c r="Y3886" s="205"/>
      <c r="Z3886" s="205"/>
      <c r="AA3886" s="206"/>
      <c r="AB3886" s="189" t="n">
        <f aca="false">IF(AA3886="SI",X3886,0)</f>
        <v>0</v>
      </c>
      <c r="AC3886" s="207"/>
      <c r="AD3886" s="207"/>
      <c r="AE3886" s="207"/>
      <c r="AF3886" s="207"/>
      <c r="AG3886" s="207"/>
      <c r="AH3886" s="208"/>
    </row>
    <row r="3887" customFormat="false" ht="13.5" hidden="false" customHeight="true" outlineLevel="0" collapsed="false">
      <c r="A3887" s="22" t="n">
        <v>3886</v>
      </c>
      <c r="B3887" s="180"/>
      <c r="C3887" s="22"/>
      <c r="D3887" s="22"/>
      <c r="E3887" s="22"/>
      <c r="F3887" s="22"/>
      <c r="G3887" s="22"/>
      <c r="H3887" s="183"/>
      <c r="I3887" s="183"/>
      <c r="J3887" s="22"/>
      <c r="K3887" s="191" t="e">
        <f aca="false">VLOOKUP('Altri Costi'!J3887,Legenda!$D$1:$F$258,2)</f>
        <v>#N/A</v>
      </c>
      <c r="L3887" s="22"/>
      <c r="M3887" s="22"/>
      <c r="N3887" s="203"/>
      <c r="O3887" s="183"/>
      <c r="P3887" s="22"/>
      <c r="Q3887" s="203"/>
      <c r="R3887" s="183"/>
      <c r="S3887" s="184" t="n">
        <f aca="false">'Piano Finanziario Annuale'!$F$6</f>
        <v>0</v>
      </c>
      <c r="T3887" s="185" t="n">
        <v>0</v>
      </c>
      <c r="U3887" s="186"/>
      <c r="V3887" s="187" t="n">
        <f aca="false">(T3887*U3887)</f>
        <v>0</v>
      </c>
      <c r="W3887" s="185" t="n">
        <v>0</v>
      </c>
      <c r="X3887" s="185" t="n">
        <f aca="false">IF(OR(S3887="sì",S3887="forfettario 190"),SUM(T3887+W3887),SUM(T3887+V3887+W3887))</f>
        <v>0</v>
      </c>
      <c r="Y3887" s="205"/>
      <c r="Z3887" s="205"/>
      <c r="AA3887" s="206"/>
      <c r="AB3887" s="189" t="n">
        <f aca="false">IF(AA3887="SI",X3887,0)</f>
        <v>0</v>
      </c>
      <c r="AC3887" s="207"/>
      <c r="AD3887" s="207"/>
      <c r="AE3887" s="207"/>
      <c r="AF3887" s="207"/>
      <c r="AG3887" s="207"/>
      <c r="AH3887" s="208"/>
    </row>
    <row r="3888" customFormat="false" ht="13.5" hidden="false" customHeight="true" outlineLevel="0" collapsed="false">
      <c r="A3888" s="22" t="n">
        <v>3887</v>
      </c>
      <c r="B3888" s="180"/>
      <c r="C3888" s="22"/>
      <c r="D3888" s="22"/>
      <c r="E3888" s="22"/>
      <c r="F3888" s="22"/>
      <c r="G3888" s="22"/>
      <c r="H3888" s="183"/>
      <c r="I3888" s="183"/>
      <c r="J3888" s="22"/>
      <c r="K3888" s="191" t="e">
        <f aca="false">VLOOKUP('Altri Costi'!J3888,Legenda!$D$1:$F$258,2)</f>
        <v>#N/A</v>
      </c>
      <c r="L3888" s="22"/>
      <c r="M3888" s="22"/>
      <c r="N3888" s="203"/>
      <c r="O3888" s="183"/>
      <c r="P3888" s="22"/>
      <c r="Q3888" s="203"/>
      <c r="R3888" s="183"/>
      <c r="S3888" s="184" t="n">
        <f aca="false">'Piano Finanziario Annuale'!$F$6</f>
        <v>0</v>
      </c>
      <c r="T3888" s="185" t="n">
        <v>0</v>
      </c>
      <c r="U3888" s="186"/>
      <c r="V3888" s="187" t="n">
        <f aca="false">(T3888*U3888)</f>
        <v>0</v>
      </c>
      <c r="W3888" s="185" t="n">
        <v>0</v>
      </c>
      <c r="X3888" s="185" t="n">
        <f aca="false">IF(OR(S3888="sì",S3888="forfettario 190"),SUM(T3888+W3888),SUM(T3888+V3888+W3888))</f>
        <v>0</v>
      </c>
      <c r="Y3888" s="205"/>
      <c r="Z3888" s="205"/>
      <c r="AA3888" s="206"/>
      <c r="AB3888" s="189" t="n">
        <f aca="false">IF(AA3888="SI",X3888,0)</f>
        <v>0</v>
      </c>
      <c r="AC3888" s="207"/>
      <c r="AD3888" s="207"/>
      <c r="AE3888" s="207"/>
      <c r="AF3888" s="207"/>
      <c r="AG3888" s="207"/>
      <c r="AH3888" s="208"/>
    </row>
    <row r="3889" customFormat="false" ht="13.5" hidden="false" customHeight="true" outlineLevel="0" collapsed="false">
      <c r="A3889" s="22" t="n">
        <v>3888</v>
      </c>
      <c r="B3889" s="180"/>
      <c r="C3889" s="22"/>
      <c r="D3889" s="22"/>
      <c r="E3889" s="22"/>
      <c r="F3889" s="22"/>
      <c r="G3889" s="22"/>
      <c r="H3889" s="183"/>
      <c r="I3889" s="183"/>
      <c r="J3889" s="22"/>
      <c r="K3889" s="191" t="e">
        <f aca="false">VLOOKUP('Altri Costi'!J3889,Legenda!$D$1:$F$258,2)</f>
        <v>#N/A</v>
      </c>
      <c r="L3889" s="22"/>
      <c r="M3889" s="22"/>
      <c r="N3889" s="203"/>
      <c r="O3889" s="183"/>
      <c r="P3889" s="22"/>
      <c r="Q3889" s="203"/>
      <c r="R3889" s="183"/>
      <c r="S3889" s="184" t="n">
        <f aca="false">'Piano Finanziario Annuale'!$F$6</f>
        <v>0</v>
      </c>
      <c r="T3889" s="185" t="n">
        <v>0</v>
      </c>
      <c r="U3889" s="186"/>
      <c r="V3889" s="187" t="n">
        <f aca="false">(T3889*U3889)</f>
        <v>0</v>
      </c>
      <c r="W3889" s="185" t="n">
        <v>0</v>
      </c>
      <c r="X3889" s="185" t="n">
        <f aca="false">IF(OR(S3889="sì",S3889="forfettario 190"),SUM(T3889+W3889),SUM(T3889+V3889+W3889))</f>
        <v>0</v>
      </c>
      <c r="Y3889" s="205"/>
      <c r="Z3889" s="205"/>
      <c r="AA3889" s="206"/>
      <c r="AB3889" s="189" t="n">
        <f aca="false">IF(AA3889="SI",X3889,0)</f>
        <v>0</v>
      </c>
      <c r="AC3889" s="207"/>
      <c r="AD3889" s="207"/>
      <c r="AE3889" s="207"/>
      <c r="AF3889" s="207"/>
      <c r="AG3889" s="207"/>
      <c r="AH3889" s="208"/>
    </row>
    <row r="3890" customFormat="false" ht="13.5" hidden="false" customHeight="true" outlineLevel="0" collapsed="false">
      <c r="A3890" s="22" t="n">
        <v>3889</v>
      </c>
      <c r="B3890" s="180"/>
      <c r="C3890" s="22"/>
      <c r="D3890" s="22"/>
      <c r="E3890" s="22"/>
      <c r="F3890" s="22"/>
      <c r="G3890" s="22"/>
      <c r="H3890" s="183"/>
      <c r="I3890" s="183"/>
      <c r="J3890" s="22"/>
      <c r="K3890" s="191" t="e">
        <f aca="false">VLOOKUP('Altri Costi'!J3890,Legenda!$D$1:$F$258,2)</f>
        <v>#N/A</v>
      </c>
      <c r="L3890" s="22"/>
      <c r="M3890" s="22"/>
      <c r="N3890" s="203"/>
      <c r="O3890" s="183"/>
      <c r="P3890" s="22"/>
      <c r="Q3890" s="203"/>
      <c r="R3890" s="183"/>
      <c r="S3890" s="184" t="n">
        <f aca="false">'Piano Finanziario Annuale'!$F$6</f>
        <v>0</v>
      </c>
      <c r="T3890" s="185" t="n">
        <v>0</v>
      </c>
      <c r="U3890" s="186"/>
      <c r="V3890" s="187" t="n">
        <f aca="false">(T3890*U3890)</f>
        <v>0</v>
      </c>
      <c r="W3890" s="185" t="n">
        <v>0</v>
      </c>
      <c r="X3890" s="185" t="n">
        <f aca="false">IF(OR(S3890="sì",S3890="forfettario 190"),SUM(T3890+W3890),SUM(T3890+V3890+W3890))</f>
        <v>0</v>
      </c>
      <c r="Y3890" s="205"/>
      <c r="Z3890" s="205"/>
      <c r="AA3890" s="206"/>
      <c r="AB3890" s="189" t="n">
        <f aca="false">IF(AA3890="SI",X3890,0)</f>
        <v>0</v>
      </c>
      <c r="AC3890" s="207"/>
      <c r="AD3890" s="207"/>
      <c r="AE3890" s="207"/>
      <c r="AF3890" s="207"/>
      <c r="AG3890" s="207"/>
      <c r="AH3890" s="208"/>
    </row>
    <row r="3891" customFormat="false" ht="13.5" hidden="false" customHeight="true" outlineLevel="0" collapsed="false">
      <c r="A3891" s="22" t="n">
        <v>3890</v>
      </c>
      <c r="B3891" s="180"/>
      <c r="C3891" s="22"/>
      <c r="D3891" s="22"/>
      <c r="E3891" s="22"/>
      <c r="F3891" s="22"/>
      <c r="G3891" s="22"/>
      <c r="H3891" s="183"/>
      <c r="I3891" s="183"/>
      <c r="J3891" s="22"/>
      <c r="K3891" s="191" t="e">
        <f aca="false">VLOOKUP('Altri Costi'!J3891,Legenda!$D$1:$F$258,2)</f>
        <v>#N/A</v>
      </c>
      <c r="L3891" s="22"/>
      <c r="M3891" s="22"/>
      <c r="N3891" s="203"/>
      <c r="O3891" s="183"/>
      <c r="P3891" s="22"/>
      <c r="Q3891" s="203"/>
      <c r="R3891" s="183"/>
      <c r="S3891" s="184" t="n">
        <f aca="false">'Piano Finanziario Annuale'!$F$6</f>
        <v>0</v>
      </c>
      <c r="T3891" s="185" t="n">
        <v>0</v>
      </c>
      <c r="U3891" s="186"/>
      <c r="V3891" s="187" t="n">
        <f aca="false">(T3891*U3891)</f>
        <v>0</v>
      </c>
      <c r="W3891" s="185" t="n">
        <v>0</v>
      </c>
      <c r="X3891" s="185" t="n">
        <f aca="false">IF(OR(S3891="sì",S3891="forfettario 190"),SUM(T3891+W3891),SUM(T3891+V3891+W3891))</f>
        <v>0</v>
      </c>
      <c r="Y3891" s="205"/>
      <c r="Z3891" s="205"/>
      <c r="AA3891" s="206"/>
      <c r="AB3891" s="189" t="n">
        <f aca="false">IF(AA3891="SI",X3891,0)</f>
        <v>0</v>
      </c>
      <c r="AC3891" s="207"/>
      <c r="AD3891" s="207"/>
      <c r="AE3891" s="207"/>
      <c r="AF3891" s="207"/>
      <c r="AG3891" s="207"/>
      <c r="AH3891" s="208"/>
    </row>
    <row r="3892" customFormat="false" ht="13.5" hidden="false" customHeight="true" outlineLevel="0" collapsed="false">
      <c r="A3892" s="22" t="n">
        <v>3891</v>
      </c>
      <c r="B3892" s="180"/>
      <c r="C3892" s="22"/>
      <c r="D3892" s="22"/>
      <c r="E3892" s="22"/>
      <c r="F3892" s="22"/>
      <c r="G3892" s="22"/>
      <c r="H3892" s="183"/>
      <c r="I3892" s="183"/>
      <c r="J3892" s="22"/>
      <c r="K3892" s="191" t="e">
        <f aca="false">VLOOKUP('Altri Costi'!J3892,Legenda!$D$1:$F$258,2)</f>
        <v>#N/A</v>
      </c>
      <c r="L3892" s="22"/>
      <c r="M3892" s="22"/>
      <c r="N3892" s="203"/>
      <c r="O3892" s="183"/>
      <c r="P3892" s="22"/>
      <c r="Q3892" s="203"/>
      <c r="R3892" s="183"/>
      <c r="S3892" s="184" t="n">
        <f aca="false">'Piano Finanziario Annuale'!$F$6</f>
        <v>0</v>
      </c>
      <c r="T3892" s="185" t="n">
        <v>0</v>
      </c>
      <c r="U3892" s="186"/>
      <c r="V3892" s="187" t="n">
        <f aca="false">(T3892*U3892)</f>
        <v>0</v>
      </c>
      <c r="W3892" s="185" t="n">
        <v>0</v>
      </c>
      <c r="X3892" s="185" t="n">
        <f aca="false">IF(OR(S3892="sì",S3892="forfettario 190"),SUM(T3892+W3892),SUM(T3892+V3892+W3892))</f>
        <v>0</v>
      </c>
      <c r="Y3892" s="205"/>
      <c r="Z3892" s="205"/>
      <c r="AA3892" s="206"/>
      <c r="AB3892" s="189" t="n">
        <f aca="false">IF(AA3892="SI",X3892,0)</f>
        <v>0</v>
      </c>
      <c r="AC3892" s="207"/>
      <c r="AD3892" s="207"/>
      <c r="AE3892" s="207"/>
      <c r="AF3892" s="207"/>
      <c r="AG3892" s="207"/>
      <c r="AH3892" s="208"/>
    </row>
    <row r="3893" customFormat="false" ht="13.5" hidden="false" customHeight="true" outlineLevel="0" collapsed="false">
      <c r="A3893" s="22" t="n">
        <v>3892</v>
      </c>
      <c r="B3893" s="180"/>
      <c r="C3893" s="22"/>
      <c r="D3893" s="22"/>
      <c r="E3893" s="22"/>
      <c r="F3893" s="22"/>
      <c r="G3893" s="22"/>
      <c r="H3893" s="183"/>
      <c r="I3893" s="183"/>
      <c r="J3893" s="22"/>
      <c r="K3893" s="191" t="e">
        <f aca="false">VLOOKUP('Altri Costi'!J3893,Legenda!$D$1:$F$258,2)</f>
        <v>#N/A</v>
      </c>
      <c r="L3893" s="22"/>
      <c r="M3893" s="22"/>
      <c r="N3893" s="203"/>
      <c r="O3893" s="183"/>
      <c r="P3893" s="22"/>
      <c r="Q3893" s="203"/>
      <c r="R3893" s="183"/>
      <c r="S3893" s="184" t="n">
        <f aca="false">'Piano Finanziario Annuale'!$F$6</f>
        <v>0</v>
      </c>
      <c r="T3893" s="185" t="n">
        <v>0</v>
      </c>
      <c r="U3893" s="186"/>
      <c r="V3893" s="187" t="n">
        <f aca="false">(T3893*U3893)</f>
        <v>0</v>
      </c>
      <c r="W3893" s="185" t="n">
        <v>0</v>
      </c>
      <c r="X3893" s="185" t="n">
        <f aca="false">IF(OR(S3893="sì",S3893="forfettario 190"),SUM(T3893+W3893),SUM(T3893+V3893+W3893))</f>
        <v>0</v>
      </c>
      <c r="Y3893" s="205"/>
      <c r="Z3893" s="205"/>
      <c r="AA3893" s="206"/>
      <c r="AB3893" s="189" t="n">
        <f aca="false">IF(AA3893="SI",X3893,0)</f>
        <v>0</v>
      </c>
      <c r="AC3893" s="207"/>
      <c r="AD3893" s="207"/>
      <c r="AE3893" s="207"/>
      <c r="AF3893" s="207"/>
      <c r="AG3893" s="207"/>
      <c r="AH3893" s="208"/>
    </row>
    <row r="3894" customFormat="false" ht="13.5" hidden="false" customHeight="true" outlineLevel="0" collapsed="false">
      <c r="A3894" s="22" t="n">
        <v>3893</v>
      </c>
      <c r="B3894" s="180"/>
      <c r="C3894" s="22"/>
      <c r="D3894" s="22"/>
      <c r="E3894" s="22"/>
      <c r="F3894" s="22"/>
      <c r="G3894" s="22"/>
      <c r="H3894" s="183"/>
      <c r="I3894" s="183"/>
      <c r="J3894" s="22"/>
      <c r="K3894" s="191" t="e">
        <f aca="false">VLOOKUP('Altri Costi'!J3894,Legenda!$D$1:$F$258,2)</f>
        <v>#N/A</v>
      </c>
      <c r="L3894" s="22"/>
      <c r="M3894" s="22"/>
      <c r="N3894" s="203"/>
      <c r="O3894" s="183"/>
      <c r="P3894" s="22"/>
      <c r="Q3894" s="203"/>
      <c r="R3894" s="183"/>
      <c r="S3894" s="184" t="n">
        <f aca="false">'Piano Finanziario Annuale'!$F$6</f>
        <v>0</v>
      </c>
      <c r="T3894" s="185" t="n">
        <v>0</v>
      </c>
      <c r="U3894" s="186"/>
      <c r="V3894" s="187" t="n">
        <f aca="false">(T3894*U3894)</f>
        <v>0</v>
      </c>
      <c r="W3894" s="185" t="n">
        <v>0</v>
      </c>
      <c r="X3894" s="185" t="n">
        <f aca="false">IF(OR(S3894="sì",S3894="forfettario 190"),SUM(T3894+W3894),SUM(T3894+V3894+W3894))</f>
        <v>0</v>
      </c>
      <c r="Y3894" s="205"/>
      <c r="Z3894" s="205"/>
      <c r="AA3894" s="206"/>
      <c r="AB3894" s="189" t="n">
        <f aca="false">IF(AA3894="SI",X3894,0)</f>
        <v>0</v>
      </c>
      <c r="AC3894" s="207"/>
      <c r="AD3894" s="207"/>
      <c r="AE3894" s="207"/>
      <c r="AF3894" s="207"/>
      <c r="AG3894" s="207"/>
      <c r="AH3894" s="208"/>
    </row>
    <row r="3895" customFormat="false" ht="13.5" hidden="false" customHeight="true" outlineLevel="0" collapsed="false">
      <c r="A3895" s="22" t="n">
        <v>3894</v>
      </c>
      <c r="B3895" s="180"/>
      <c r="C3895" s="22"/>
      <c r="D3895" s="22"/>
      <c r="E3895" s="22"/>
      <c r="F3895" s="22"/>
      <c r="G3895" s="22"/>
      <c r="H3895" s="183"/>
      <c r="I3895" s="183"/>
      <c r="J3895" s="22"/>
      <c r="K3895" s="191" t="e">
        <f aca="false">VLOOKUP('Altri Costi'!J3895,Legenda!$D$1:$F$258,2)</f>
        <v>#N/A</v>
      </c>
      <c r="L3895" s="22"/>
      <c r="M3895" s="22"/>
      <c r="N3895" s="203"/>
      <c r="O3895" s="183"/>
      <c r="P3895" s="22"/>
      <c r="Q3895" s="203"/>
      <c r="R3895" s="183"/>
      <c r="S3895" s="184" t="n">
        <f aca="false">'Piano Finanziario Annuale'!$F$6</f>
        <v>0</v>
      </c>
      <c r="T3895" s="185" t="n">
        <v>0</v>
      </c>
      <c r="U3895" s="186"/>
      <c r="V3895" s="187" t="n">
        <f aca="false">(T3895*U3895)</f>
        <v>0</v>
      </c>
      <c r="W3895" s="185" t="n">
        <v>0</v>
      </c>
      <c r="X3895" s="185" t="n">
        <f aca="false">IF(OR(S3895="sì",S3895="forfettario 190"),SUM(T3895+W3895),SUM(T3895+V3895+W3895))</f>
        <v>0</v>
      </c>
      <c r="Y3895" s="205"/>
      <c r="Z3895" s="205"/>
      <c r="AA3895" s="206"/>
      <c r="AB3895" s="189" t="n">
        <f aca="false">IF(AA3895="SI",X3895,0)</f>
        <v>0</v>
      </c>
      <c r="AC3895" s="207"/>
      <c r="AD3895" s="207"/>
      <c r="AE3895" s="207"/>
      <c r="AF3895" s="207"/>
      <c r="AG3895" s="207"/>
      <c r="AH3895" s="208"/>
    </row>
    <row r="3896" customFormat="false" ht="13.5" hidden="false" customHeight="true" outlineLevel="0" collapsed="false">
      <c r="A3896" s="22" t="n">
        <v>3895</v>
      </c>
      <c r="B3896" s="180"/>
      <c r="C3896" s="22"/>
      <c r="D3896" s="22"/>
      <c r="E3896" s="22"/>
      <c r="F3896" s="22"/>
      <c r="G3896" s="22"/>
      <c r="H3896" s="183"/>
      <c r="I3896" s="183"/>
      <c r="J3896" s="22"/>
      <c r="K3896" s="191" t="e">
        <f aca="false">VLOOKUP('Altri Costi'!J3896,Legenda!$D$1:$F$258,2)</f>
        <v>#N/A</v>
      </c>
      <c r="L3896" s="22"/>
      <c r="M3896" s="22"/>
      <c r="N3896" s="203"/>
      <c r="O3896" s="183"/>
      <c r="P3896" s="22"/>
      <c r="Q3896" s="203"/>
      <c r="R3896" s="183"/>
      <c r="S3896" s="184" t="n">
        <f aca="false">'Piano Finanziario Annuale'!$F$6</f>
        <v>0</v>
      </c>
      <c r="T3896" s="185" t="n">
        <v>0</v>
      </c>
      <c r="U3896" s="186"/>
      <c r="V3896" s="187" t="n">
        <f aca="false">(T3896*U3896)</f>
        <v>0</v>
      </c>
      <c r="W3896" s="185" t="n">
        <v>0</v>
      </c>
      <c r="X3896" s="185" t="n">
        <f aca="false">IF(OR(S3896="sì",S3896="forfettario 190"),SUM(T3896+W3896),SUM(T3896+V3896+W3896))</f>
        <v>0</v>
      </c>
      <c r="Y3896" s="205"/>
      <c r="Z3896" s="205"/>
      <c r="AA3896" s="206"/>
      <c r="AB3896" s="189" t="n">
        <f aca="false">IF(AA3896="SI",X3896,0)</f>
        <v>0</v>
      </c>
      <c r="AC3896" s="207"/>
      <c r="AD3896" s="207"/>
      <c r="AE3896" s="207"/>
      <c r="AF3896" s="207"/>
      <c r="AG3896" s="207"/>
      <c r="AH3896" s="208"/>
    </row>
    <row r="3897" customFormat="false" ht="13.5" hidden="false" customHeight="true" outlineLevel="0" collapsed="false">
      <c r="A3897" s="22" t="n">
        <v>3896</v>
      </c>
      <c r="B3897" s="180"/>
      <c r="C3897" s="22"/>
      <c r="D3897" s="22"/>
      <c r="E3897" s="22"/>
      <c r="F3897" s="22"/>
      <c r="G3897" s="22"/>
      <c r="H3897" s="183"/>
      <c r="I3897" s="183"/>
      <c r="J3897" s="22"/>
      <c r="K3897" s="191" t="e">
        <f aca="false">VLOOKUP('Altri Costi'!J3897,Legenda!$D$1:$F$258,2)</f>
        <v>#N/A</v>
      </c>
      <c r="L3897" s="22"/>
      <c r="M3897" s="22"/>
      <c r="N3897" s="203"/>
      <c r="O3897" s="183"/>
      <c r="P3897" s="22"/>
      <c r="Q3897" s="203"/>
      <c r="R3897" s="183"/>
      <c r="S3897" s="184" t="n">
        <f aca="false">'Piano Finanziario Annuale'!$F$6</f>
        <v>0</v>
      </c>
      <c r="T3897" s="185" t="n">
        <v>0</v>
      </c>
      <c r="U3897" s="186"/>
      <c r="V3897" s="187" t="n">
        <f aca="false">(T3897*U3897)</f>
        <v>0</v>
      </c>
      <c r="W3897" s="185" t="n">
        <v>0</v>
      </c>
      <c r="X3897" s="185" t="n">
        <f aca="false">IF(OR(S3897="sì",S3897="forfettario 190"),SUM(T3897+W3897),SUM(T3897+V3897+W3897))</f>
        <v>0</v>
      </c>
      <c r="Y3897" s="205"/>
      <c r="Z3897" s="205"/>
      <c r="AA3897" s="206"/>
      <c r="AB3897" s="189" t="n">
        <f aca="false">IF(AA3897="SI",X3897,0)</f>
        <v>0</v>
      </c>
      <c r="AC3897" s="207"/>
      <c r="AD3897" s="207"/>
      <c r="AE3897" s="207"/>
      <c r="AF3897" s="207"/>
      <c r="AG3897" s="207"/>
      <c r="AH3897" s="208"/>
    </row>
    <row r="3898" customFormat="false" ht="13.5" hidden="false" customHeight="true" outlineLevel="0" collapsed="false">
      <c r="A3898" s="22" t="n">
        <v>3897</v>
      </c>
      <c r="B3898" s="180"/>
      <c r="C3898" s="22"/>
      <c r="D3898" s="22"/>
      <c r="E3898" s="22"/>
      <c r="F3898" s="22"/>
      <c r="G3898" s="22"/>
      <c r="H3898" s="183"/>
      <c r="I3898" s="183"/>
      <c r="J3898" s="22"/>
      <c r="K3898" s="191" t="e">
        <f aca="false">VLOOKUP('Altri Costi'!J3898,Legenda!$D$1:$F$258,2)</f>
        <v>#N/A</v>
      </c>
      <c r="L3898" s="22"/>
      <c r="M3898" s="22"/>
      <c r="N3898" s="203"/>
      <c r="O3898" s="183"/>
      <c r="P3898" s="22"/>
      <c r="Q3898" s="203"/>
      <c r="R3898" s="183"/>
      <c r="S3898" s="184" t="n">
        <f aca="false">'Piano Finanziario Annuale'!$F$6</f>
        <v>0</v>
      </c>
      <c r="T3898" s="185" t="n">
        <v>0</v>
      </c>
      <c r="U3898" s="186"/>
      <c r="V3898" s="187" t="n">
        <f aca="false">(T3898*U3898)</f>
        <v>0</v>
      </c>
      <c r="W3898" s="185" t="n">
        <v>0</v>
      </c>
      <c r="X3898" s="185" t="n">
        <f aca="false">IF(OR(S3898="sì",S3898="forfettario 190"),SUM(T3898+W3898),SUM(T3898+V3898+W3898))</f>
        <v>0</v>
      </c>
      <c r="Y3898" s="205"/>
      <c r="Z3898" s="205"/>
      <c r="AA3898" s="206"/>
      <c r="AB3898" s="189" t="n">
        <f aca="false">IF(AA3898="SI",X3898,0)</f>
        <v>0</v>
      </c>
      <c r="AC3898" s="207"/>
      <c r="AD3898" s="207"/>
      <c r="AE3898" s="207"/>
      <c r="AF3898" s="207"/>
      <c r="AG3898" s="207"/>
      <c r="AH3898" s="208"/>
    </row>
    <row r="3899" customFormat="false" ht="13.5" hidden="false" customHeight="true" outlineLevel="0" collapsed="false">
      <c r="A3899" s="22" t="n">
        <v>3898</v>
      </c>
      <c r="B3899" s="180"/>
      <c r="C3899" s="22"/>
      <c r="D3899" s="22"/>
      <c r="E3899" s="22"/>
      <c r="F3899" s="22"/>
      <c r="G3899" s="22"/>
      <c r="H3899" s="183"/>
      <c r="I3899" s="183"/>
      <c r="J3899" s="22"/>
      <c r="K3899" s="191" t="e">
        <f aca="false">VLOOKUP('Altri Costi'!J3899,Legenda!$D$1:$F$258,2)</f>
        <v>#N/A</v>
      </c>
      <c r="L3899" s="22"/>
      <c r="M3899" s="22"/>
      <c r="N3899" s="203"/>
      <c r="O3899" s="183"/>
      <c r="P3899" s="22"/>
      <c r="Q3899" s="203"/>
      <c r="R3899" s="183"/>
      <c r="S3899" s="184" t="n">
        <f aca="false">'Piano Finanziario Annuale'!$F$6</f>
        <v>0</v>
      </c>
      <c r="T3899" s="185" t="n">
        <v>0</v>
      </c>
      <c r="U3899" s="186"/>
      <c r="V3899" s="187" t="n">
        <f aca="false">(T3899*U3899)</f>
        <v>0</v>
      </c>
      <c r="W3899" s="185" t="n">
        <v>0</v>
      </c>
      <c r="X3899" s="185" t="n">
        <f aca="false">IF(OR(S3899="sì",S3899="forfettario 190"),SUM(T3899+W3899),SUM(T3899+V3899+W3899))</f>
        <v>0</v>
      </c>
      <c r="Y3899" s="205"/>
      <c r="Z3899" s="205"/>
      <c r="AA3899" s="206"/>
      <c r="AB3899" s="189" t="n">
        <f aca="false">IF(AA3899="SI",X3899,0)</f>
        <v>0</v>
      </c>
      <c r="AC3899" s="207"/>
      <c r="AD3899" s="207"/>
      <c r="AE3899" s="207"/>
      <c r="AF3899" s="207"/>
      <c r="AG3899" s="207"/>
      <c r="AH3899" s="208"/>
    </row>
    <row r="3900" customFormat="false" ht="13.5" hidden="false" customHeight="true" outlineLevel="0" collapsed="false">
      <c r="A3900" s="22" t="n">
        <v>3899</v>
      </c>
      <c r="B3900" s="180"/>
      <c r="C3900" s="22"/>
      <c r="D3900" s="22"/>
      <c r="E3900" s="22"/>
      <c r="F3900" s="22"/>
      <c r="G3900" s="22"/>
      <c r="H3900" s="183"/>
      <c r="I3900" s="183"/>
      <c r="J3900" s="22"/>
      <c r="K3900" s="191" t="e">
        <f aca="false">VLOOKUP('Altri Costi'!J3900,Legenda!$D$1:$F$258,2)</f>
        <v>#N/A</v>
      </c>
      <c r="L3900" s="22"/>
      <c r="M3900" s="22"/>
      <c r="N3900" s="203"/>
      <c r="O3900" s="183"/>
      <c r="P3900" s="22"/>
      <c r="Q3900" s="203"/>
      <c r="R3900" s="183"/>
      <c r="S3900" s="184" t="n">
        <f aca="false">'Piano Finanziario Annuale'!$F$6</f>
        <v>0</v>
      </c>
      <c r="T3900" s="185" t="n">
        <v>0</v>
      </c>
      <c r="U3900" s="186"/>
      <c r="V3900" s="187" t="n">
        <f aca="false">(T3900*U3900)</f>
        <v>0</v>
      </c>
      <c r="W3900" s="185" t="n">
        <v>0</v>
      </c>
      <c r="X3900" s="185" t="n">
        <f aca="false">IF(OR(S3900="sì",S3900="forfettario 190"),SUM(T3900+W3900),SUM(T3900+V3900+W3900))</f>
        <v>0</v>
      </c>
      <c r="Y3900" s="205"/>
      <c r="Z3900" s="205"/>
      <c r="AA3900" s="206"/>
      <c r="AB3900" s="189" t="n">
        <f aca="false">IF(AA3900="SI",X3900,0)</f>
        <v>0</v>
      </c>
      <c r="AC3900" s="207"/>
      <c r="AD3900" s="207"/>
      <c r="AE3900" s="207"/>
      <c r="AF3900" s="207"/>
      <c r="AG3900" s="207"/>
      <c r="AH3900" s="208"/>
    </row>
    <row r="3901" customFormat="false" ht="13.5" hidden="false" customHeight="true" outlineLevel="0" collapsed="false">
      <c r="A3901" s="22" t="n">
        <v>3900</v>
      </c>
      <c r="B3901" s="180"/>
      <c r="C3901" s="22"/>
      <c r="D3901" s="22"/>
      <c r="E3901" s="22"/>
      <c r="F3901" s="22"/>
      <c r="G3901" s="22"/>
      <c r="H3901" s="183"/>
      <c r="I3901" s="183"/>
      <c r="J3901" s="22"/>
      <c r="K3901" s="191" t="e">
        <f aca="false">VLOOKUP('Altri Costi'!J3901,Legenda!$D$1:$F$258,2)</f>
        <v>#N/A</v>
      </c>
      <c r="L3901" s="22"/>
      <c r="M3901" s="22"/>
      <c r="N3901" s="203"/>
      <c r="O3901" s="183"/>
      <c r="P3901" s="22"/>
      <c r="Q3901" s="203"/>
      <c r="R3901" s="183"/>
      <c r="S3901" s="184" t="n">
        <f aca="false">'Piano Finanziario Annuale'!$F$6</f>
        <v>0</v>
      </c>
      <c r="T3901" s="185" t="n">
        <v>0</v>
      </c>
      <c r="U3901" s="186"/>
      <c r="V3901" s="187" t="n">
        <f aca="false">(T3901*U3901)</f>
        <v>0</v>
      </c>
      <c r="W3901" s="185" t="n">
        <v>0</v>
      </c>
      <c r="X3901" s="185" t="n">
        <f aca="false">IF(OR(S3901="sì",S3901="forfettario 190"),SUM(T3901+W3901),SUM(T3901+V3901+W3901))</f>
        <v>0</v>
      </c>
      <c r="Y3901" s="205"/>
      <c r="Z3901" s="205"/>
      <c r="AA3901" s="206"/>
      <c r="AB3901" s="189" t="n">
        <f aca="false">IF(AA3901="SI",X3901,0)</f>
        <v>0</v>
      </c>
      <c r="AC3901" s="207"/>
      <c r="AD3901" s="207"/>
      <c r="AE3901" s="207"/>
      <c r="AF3901" s="207"/>
      <c r="AG3901" s="207"/>
      <c r="AH3901" s="208"/>
    </row>
    <row r="3902" customFormat="false" ht="13.5" hidden="false" customHeight="true" outlineLevel="0" collapsed="false">
      <c r="A3902" s="22" t="n">
        <v>3901</v>
      </c>
      <c r="B3902" s="180"/>
      <c r="C3902" s="22"/>
      <c r="D3902" s="22"/>
      <c r="E3902" s="22"/>
      <c r="F3902" s="22"/>
      <c r="G3902" s="22"/>
      <c r="H3902" s="183"/>
      <c r="I3902" s="183"/>
      <c r="J3902" s="22"/>
      <c r="K3902" s="191" t="e">
        <f aca="false">VLOOKUP('Altri Costi'!J3902,Legenda!$D$1:$F$258,2)</f>
        <v>#N/A</v>
      </c>
      <c r="L3902" s="22"/>
      <c r="M3902" s="22"/>
      <c r="N3902" s="203"/>
      <c r="O3902" s="183"/>
      <c r="P3902" s="22"/>
      <c r="Q3902" s="203"/>
      <c r="R3902" s="183"/>
      <c r="S3902" s="184" t="n">
        <f aca="false">'Piano Finanziario Annuale'!$F$6</f>
        <v>0</v>
      </c>
      <c r="T3902" s="185" t="n">
        <v>0</v>
      </c>
      <c r="U3902" s="186"/>
      <c r="V3902" s="187" t="n">
        <f aca="false">(T3902*U3902)</f>
        <v>0</v>
      </c>
      <c r="W3902" s="185" t="n">
        <v>0</v>
      </c>
      <c r="X3902" s="185" t="n">
        <f aca="false">IF(OR(S3902="sì",S3902="forfettario 190"),SUM(T3902+W3902),SUM(T3902+V3902+W3902))</f>
        <v>0</v>
      </c>
      <c r="Y3902" s="205"/>
      <c r="Z3902" s="205"/>
      <c r="AA3902" s="206"/>
      <c r="AB3902" s="189" t="n">
        <f aca="false">IF(AA3902="SI",X3902,0)</f>
        <v>0</v>
      </c>
      <c r="AC3902" s="207"/>
      <c r="AD3902" s="207"/>
      <c r="AE3902" s="207"/>
      <c r="AF3902" s="207"/>
      <c r="AG3902" s="207"/>
      <c r="AH3902" s="208"/>
    </row>
    <row r="3903" customFormat="false" ht="13.5" hidden="false" customHeight="true" outlineLevel="0" collapsed="false">
      <c r="A3903" s="22" t="n">
        <v>3902</v>
      </c>
      <c r="B3903" s="180"/>
      <c r="C3903" s="22"/>
      <c r="D3903" s="22"/>
      <c r="E3903" s="22"/>
      <c r="F3903" s="22"/>
      <c r="G3903" s="22"/>
      <c r="H3903" s="183"/>
      <c r="I3903" s="183"/>
      <c r="J3903" s="22"/>
      <c r="K3903" s="191" t="e">
        <f aca="false">VLOOKUP('Altri Costi'!J3903,Legenda!$D$1:$F$258,2)</f>
        <v>#N/A</v>
      </c>
      <c r="L3903" s="22"/>
      <c r="M3903" s="22"/>
      <c r="N3903" s="203"/>
      <c r="O3903" s="183"/>
      <c r="P3903" s="22"/>
      <c r="Q3903" s="203"/>
      <c r="R3903" s="183"/>
      <c r="S3903" s="184" t="n">
        <f aca="false">'Piano Finanziario Annuale'!$F$6</f>
        <v>0</v>
      </c>
      <c r="T3903" s="185" t="n">
        <v>0</v>
      </c>
      <c r="U3903" s="186"/>
      <c r="V3903" s="187" t="n">
        <f aca="false">(T3903*U3903)</f>
        <v>0</v>
      </c>
      <c r="W3903" s="185" t="n">
        <v>0</v>
      </c>
      <c r="X3903" s="185" t="n">
        <f aca="false">IF(OR(S3903="sì",S3903="forfettario 190"),SUM(T3903+W3903),SUM(T3903+V3903+W3903))</f>
        <v>0</v>
      </c>
      <c r="Y3903" s="205"/>
      <c r="Z3903" s="205"/>
      <c r="AA3903" s="206"/>
      <c r="AB3903" s="189" t="n">
        <f aca="false">IF(AA3903="SI",X3903,0)</f>
        <v>0</v>
      </c>
      <c r="AC3903" s="207"/>
      <c r="AD3903" s="207"/>
      <c r="AE3903" s="207"/>
      <c r="AF3903" s="207"/>
      <c r="AG3903" s="207"/>
      <c r="AH3903" s="208"/>
    </row>
    <row r="3904" customFormat="false" ht="13.5" hidden="false" customHeight="true" outlineLevel="0" collapsed="false">
      <c r="A3904" s="22" t="n">
        <v>3903</v>
      </c>
      <c r="B3904" s="180"/>
      <c r="C3904" s="22"/>
      <c r="D3904" s="22"/>
      <c r="E3904" s="22"/>
      <c r="F3904" s="22"/>
      <c r="G3904" s="22"/>
      <c r="H3904" s="183"/>
      <c r="I3904" s="183"/>
      <c r="J3904" s="22"/>
      <c r="K3904" s="191" t="e">
        <f aca="false">VLOOKUP('Altri Costi'!J3904,Legenda!$D$1:$F$258,2)</f>
        <v>#N/A</v>
      </c>
      <c r="L3904" s="22"/>
      <c r="M3904" s="22"/>
      <c r="N3904" s="203"/>
      <c r="O3904" s="183"/>
      <c r="P3904" s="22"/>
      <c r="Q3904" s="203"/>
      <c r="R3904" s="183"/>
      <c r="S3904" s="184" t="n">
        <f aca="false">'Piano Finanziario Annuale'!$F$6</f>
        <v>0</v>
      </c>
      <c r="T3904" s="185" t="n">
        <v>0</v>
      </c>
      <c r="U3904" s="186"/>
      <c r="V3904" s="187" t="n">
        <f aca="false">(T3904*U3904)</f>
        <v>0</v>
      </c>
      <c r="W3904" s="185" t="n">
        <v>0</v>
      </c>
      <c r="X3904" s="185" t="n">
        <f aca="false">IF(OR(S3904="sì",S3904="forfettario 190"),SUM(T3904+W3904),SUM(T3904+V3904+W3904))</f>
        <v>0</v>
      </c>
      <c r="Y3904" s="205"/>
      <c r="Z3904" s="205"/>
      <c r="AA3904" s="206"/>
      <c r="AB3904" s="189" t="n">
        <f aca="false">IF(AA3904="SI",X3904,0)</f>
        <v>0</v>
      </c>
      <c r="AC3904" s="207"/>
      <c r="AD3904" s="207"/>
      <c r="AE3904" s="207"/>
      <c r="AF3904" s="207"/>
      <c r="AG3904" s="207"/>
      <c r="AH3904" s="208"/>
    </row>
    <row r="3905" customFormat="false" ht="13.5" hidden="false" customHeight="true" outlineLevel="0" collapsed="false">
      <c r="A3905" s="22" t="n">
        <v>3904</v>
      </c>
      <c r="B3905" s="180"/>
      <c r="C3905" s="22"/>
      <c r="D3905" s="22"/>
      <c r="E3905" s="22"/>
      <c r="F3905" s="22"/>
      <c r="G3905" s="22"/>
      <c r="H3905" s="183"/>
      <c r="I3905" s="183"/>
      <c r="J3905" s="22"/>
      <c r="K3905" s="191" t="e">
        <f aca="false">VLOOKUP('Altri Costi'!J3905,Legenda!$D$1:$F$258,2)</f>
        <v>#N/A</v>
      </c>
      <c r="L3905" s="22"/>
      <c r="M3905" s="22"/>
      <c r="N3905" s="203"/>
      <c r="O3905" s="183"/>
      <c r="P3905" s="22"/>
      <c r="Q3905" s="203"/>
      <c r="R3905" s="183"/>
      <c r="S3905" s="184" t="n">
        <f aca="false">'Piano Finanziario Annuale'!$F$6</f>
        <v>0</v>
      </c>
      <c r="T3905" s="185" t="n">
        <v>0</v>
      </c>
      <c r="U3905" s="186"/>
      <c r="V3905" s="187" t="n">
        <f aca="false">(T3905*U3905)</f>
        <v>0</v>
      </c>
      <c r="W3905" s="185" t="n">
        <v>0</v>
      </c>
      <c r="X3905" s="185" t="n">
        <f aca="false">IF(OR(S3905="sì",S3905="forfettario 190"),SUM(T3905+W3905),SUM(T3905+V3905+W3905))</f>
        <v>0</v>
      </c>
      <c r="Y3905" s="205"/>
      <c r="Z3905" s="205"/>
      <c r="AA3905" s="206"/>
      <c r="AB3905" s="189" t="n">
        <f aca="false">IF(AA3905="SI",X3905,0)</f>
        <v>0</v>
      </c>
      <c r="AC3905" s="207"/>
      <c r="AD3905" s="207"/>
      <c r="AE3905" s="207"/>
      <c r="AF3905" s="207"/>
      <c r="AG3905" s="207"/>
      <c r="AH3905" s="208"/>
    </row>
    <row r="3906" customFormat="false" ht="13.5" hidden="false" customHeight="true" outlineLevel="0" collapsed="false">
      <c r="A3906" s="22" t="n">
        <v>3905</v>
      </c>
      <c r="B3906" s="180"/>
      <c r="C3906" s="22"/>
      <c r="D3906" s="22"/>
      <c r="E3906" s="22"/>
      <c r="F3906" s="22"/>
      <c r="G3906" s="22"/>
      <c r="H3906" s="183"/>
      <c r="I3906" s="183"/>
      <c r="J3906" s="22"/>
      <c r="K3906" s="191" t="e">
        <f aca="false">VLOOKUP('Altri Costi'!J3906,Legenda!$D$1:$F$258,2)</f>
        <v>#N/A</v>
      </c>
      <c r="L3906" s="22"/>
      <c r="M3906" s="22"/>
      <c r="N3906" s="203"/>
      <c r="O3906" s="183"/>
      <c r="P3906" s="22"/>
      <c r="Q3906" s="203"/>
      <c r="R3906" s="183"/>
      <c r="S3906" s="184" t="n">
        <f aca="false">'Piano Finanziario Annuale'!$F$6</f>
        <v>0</v>
      </c>
      <c r="T3906" s="185" t="n">
        <v>0</v>
      </c>
      <c r="U3906" s="186"/>
      <c r="V3906" s="187" t="n">
        <f aca="false">(T3906*U3906)</f>
        <v>0</v>
      </c>
      <c r="W3906" s="185" t="n">
        <v>0</v>
      </c>
      <c r="X3906" s="185" t="n">
        <f aca="false">IF(OR(S3906="sì",S3906="forfettario 190"),SUM(T3906+W3906),SUM(T3906+V3906+W3906))</f>
        <v>0</v>
      </c>
      <c r="Y3906" s="205"/>
      <c r="Z3906" s="205"/>
      <c r="AA3906" s="206"/>
      <c r="AB3906" s="189" t="n">
        <f aca="false">IF(AA3906="SI",X3906,0)</f>
        <v>0</v>
      </c>
      <c r="AC3906" s="207"/>
      <c r="AD3906" s="207"/>
      <c r="AE3906" s="207"/>
      <c r="AF3906" s="207"/>
      <c r="AG3906" s="207"/>
      <c r="AH3906" s="208"/>
    </row>
    <row r="3907" customFormat="false" ht="13.5" hidden="false" customHeight="true" outlineLevel="0" collapsed="false">
      <c r="A3907" s="22" t="n">
        <v>3906</v>
      </c>
      <c r="B3907" s="180"/>
      <c r="C3907" s="22"/>
      <c r="D3907" s="22"/>
      <c r="E3907" s="22"/>
      <c r="F3907" s="22"/>
      <c r="G3907" s="22"/>
      <c r="H3907" s="183"/>
      <c r="I3907" s="183"/>
      <c r="J3907" s="22"/>
      <c r="K3907" s="191" t="e">
        <f aca="false">VLOOKUP('Altri Costi'!J3907,Legenda!$D$1:$F$258,2)</f>
        <v>#N/A</v>
      </c>
      <c r="L3907" s="22"/>
      <c r="M3907" s="22"/>
      <c r="N3907" s="203"/>
      <c r="O3907" s="183"/>
      <c r="P3907" s="22"/>
      <c r="Q3907" s="203"/>
      <c r="R3907" s="183"/>
      <c r="S3907" s="184" t="n">
        <f aca="false">'Piano Finanziario Annuale'!$F$6</f>
        <v>0</v>
      </c>
      <c r="T3907" s="185" t="n">
        <v>0</v>
      </c>
      <c r="U3907" s="186"/>
      <c r="V3907" s="187" t="n">
        <f aca="false">(T3907*U3907)</f>
        <v>0</v>
      </c>
      <c r="W3907" s="185" t="n">
        <v>0</v>
      </c>
      <c r="X3907" s="185" t="n">
        <f aca="false">IF(OR(S3907="sì",S3907="forfettario 190"),SUM(T3907+W3907),SUM(T3907+V3907+W3907))</f>
        <v>0</v>
      </c>
      <c r="Y3907" s="205"/>
      <c r="Z3907" s="205"/>
      <c r="AA3907" s="206"/>
      <c r="AB3907" s="189" t="n">
        <f aca="false">IF(AA3907="SI",X3907,0)</f>
        <v>0</v>
      </c>
      <c r="AC3907" s="207"/>
      <c r="AD3907" s="207"/>
      <c r="AE3907" s="207"/>
      <c r="AF3907" s="207"/>
      <c r="AG3907" s="207"/>
      <c r="AH3907" s="208"/>
    </row>
    <row r="3908" customFormat="false" ht="13.5" hidden="false" customHeight="true" outlineLevel="0" collapsed="false">
      <c r="A3908" s="22" t="n">
        <v>3907</v>
      </c>
      <c r="B3908" s="180"/>
      <c r="C3908" s="22"/>
      <c r="D3908" s="22"/>
      <c r="E3908" s="22"/>
      <c r="F3908" s="22"/>
      <c r="G3908" s="22"/>
      <c r="H3908" s="183"/>
      <c r="I3908" s="183"/>
      <c r="J3908" s="22"/>
      <c r="K3908" s="191" t="e">
        <f aca="false">VLOOKUP('Altri Costi'!J3908,Legenda!$D$1:$F$258,2)</f>
        <v>#N/A</v>
      </c>
      <c r="L3908" s="22"/>
      <c r="M3908" s="22"/>
      <c r="N3908" s="203"/>
      <c r="O3908" s="183"/>
      <c r="P3908" s="22"/>
      <c r="Q3908" s="203"/>
      <c r="R3908" s="183"/>
      <c r="S3908" s="184" t="n">
        <f aca="false">'Piano Finanziario Annuale'!$F$6</f>
        <v>0</v>
      </c>
      <c r="T3908" s="185" t="n">
        <v>0</v>
      </c>
      <c r="U3908" s="186"/>
      <c r="V3908" s="187" t="n">
        <f aca="false">(T3908*U3908)</f>
        <v>0</v>
      </c>
      <c r="W3908" s="185" t="n">
        <v>0</v>
      </c>
      <c r="X3908" s="185" t="n">
        <f aca="false">IF(OR(S3908="sì",S3908="forfettario 190"),SUM(T3908+W3908),SUM(T3908+V3908+W3908))</f>
        <v>0</v>
      </c>
      <c r="Y3908" s="205"/>
      <c r="Z3908" s="205"/>
      <c r="AA3908" s="206"/>
      <c r="AB3908" s="189" t="n">
        <f aca="false">IF(AA3908="SI",X3908,0)</f>
        <v>0</v>
      </c>
      <c r="AC3908" s="207"/>
      <c r="AD3908" s="207"/>
      <c r="AE3908" s="207"/>
      <c r="AF3908" s="207"/>
      <c r="AG3908" s="207"/>
      <c r="AH3908" s="208"/>
    </row>
    <row r="3909" customFormat="false" ht="13.5" hidden="false" customHeight="true" outlineLevel="0" collapsed="false">
      <c r="A3909" s="22" t="n">
        <v>3908</v>
      </c>
      <c r="B3909" s="180"/>
      <c r="C3909" s="22"/>
      <c r="D3909" s="22"/>
      <c r="E3909" s="22"/>
      <c r="F3909" s="22"/>
      <c r="G3909" s="22"/>
      <c r="H3909" s="183"/>
      <c r="I3909" s="183"/>
      <c r="J3909" s="22"/>
      <c r="K3909" s="191" t="e">
        <f aca="false">VLOOKUP('Altri Costi'!J3909,Legenda!$D$1:$F$258,2)</f>
        <v>#N/A</v>
      </c>
      <c r="L3909" s="22"/>
      <c r="M3909" s="22"/>
      <c r="N3909" s="203"/>
      <c r="O3909" s="183"/>
      <c r="P3909" s="22"/>
      <c r="Q3909" s="203"/>
      <c r="R3909" s="183"/>
      <c r="S3909" s="184" t="n">
        <f aca="false">'Piano Finanziario Annuale'!$F$6</f>
        <v>0</v>
      </c>
      <c r="T3909" s="185" t="n">
        <v>0</v>
      </c>
      <c r="U3909" s="186"/>
      <c r="V3909" s="187" t="n">
        <f aca="false">(T3909*U3909)</f>
        <v>0</v>
      </c>
      <c r="W3909" s="185" t="n">
        <v>0</v>
      </c>
      <c r="X3909" s="185" t="n">
        <f aca="false">IF(OR(S3909="sì",S3909="forfettario 190"),SUM(T3909+W3909),SUM(T3909+V3909+W3909))</f>
        <v>0</v>
      </c>
      <c r="Y3909" s="205"/>
      <c r="Z3909" s="205"/>
      <c r="AA3909" s="206"/>
      <c r="AB3909" s="189" t="n">
        <f aca="false">IF(AA3909="SI",X3909,0)</f>
        <v>0</v>
      </c>
      <c r="AC3909" s="207"/>
      <c r="AD3909" s="207"/>
      <c r="AE3909" s="207"/>
      <c r="AF3909" s="207"/>
      <c r="AG3909" s="207"/>
      <c r="AH3909" s="208"/>
    </row>
    <row r="3910" customFormat="false" ht="13.5" hidden="false" customHeight="true" outlineLevel="0" collapsed="false">
      <c r="A3910" s="22" t="n">
        <v>3909</v>
      </c>
      <c r="B3910" s="180"/>
      <c r="C3910" s="22"/>
      <c r="D3910" s="22"/>
      <c r="E3910" s="22"/>
      <c r="F3910" s="22"/>
      <c r="G3910" s="22"/>
      <c r="H3910" s="183"/>
      <c r="I3910" s="183"/>
      <c r="J3910" s="22"/>
      <c r="K3910" s="191" t="e">
        <f aca="false">VLOOKUP('Altri Costi'!J3910,Legenda!$D$1:$F$258,2)</f>
        <v>#N/A</v>
      </c>
      <c r="L3910" s="22"/>
      <c r="M3910" s="22"/>
      <c r="N3910" s="203"/>
      <c r="O3910" s="183"/>
      <c r="P3910" s="22"/>
      <c r="Q3910" s="203"/>
      <c r="R3910" s="183"/>
      <c r="S3910" s="184" t="n">
        <f aca="false">'Piano Finanziario Annuale'!$F$6</f>
        <v>0</v>
      </c>
      <c r="T3910" s="185" t="n">
        <v>0</v>
      </c>
      <c r="U3910" s="186"/>
      <c r="V3910" s="187" t="n">
        <f aca="false">(T3910*U3910)</f>
        <v>0</v>
      </c>
      <c r="W3910" s="185" t="n">
        <v>0</v>
      </c>
      <c r="X3910" s="185" t="n">
        <f aca="false">IF(OR(S3910="sì",S3910="forfettario 190"),SUM(T3910+W3910),SUM(T3910+V3910+W3910))</f>
        <v>0</v>
      </c>
      <c r="Y3910" s="205"/>
      <c r="Z3910" s="205"/>
      <c r="AA3910" s="206"/>
      <c r="AB3910" s="189" t="n">
        <f aca="false">IF(AA3910="SI",X3910,0)</f>
        <v>0</v>
      </c>
      <c r="AC3910" s="207"/>
      <c r="AD3910" s="207"/>
      <c r="AE3910" s="207"/>
      <c r="AF3910" s="207"/>
      <c r="AG3910" s="207"/>
      <c r="AH3910" s="208"/>
    </row>
    <row r="3911" customFormat="false" ht="13.5" hidden="false" customHeight="true" outlineLevel="0" collapsed="false">
      <c r="A3911" s="22" t="n">
        <v>3910</v>
      </c>
      <c r="B3911" s="180"/>
      <c r="C3911" s="22"/>
      <c r="D3911" s="22"/>
      <c r="E3911" s="22"/>
      <c r="F3911" s="22"/>
      <c r="G3911" s="22"/>
      <c r="H3911" s="183"/>
      <c r="I3911" s="183"/>
      <c r="J3911" s="22"/>
      <c r="K3911" s="191" t="e">
        <f aca="false">VLOOKUP('Altri Costi'!J3911,Legenda!$D$1:$F$258,2)</f>
        <v>#N/A</v>
      </c>
      <c r="L3911" s="22"/>
      <c r="M3911" s="22"/>
      <c r="N3911" s="203"/>
      <c r="O3911" s="183"/>
      <c r="P3911" s="22"/>
      <c r="Q3911" s="203"/>
      <c r="R3911" s="183"/>
      <c r="S3911" s="184" t="n">
        <f aca="false">'Piano Finanziario Annuale'!$F$6</f>
        <v>0</v>
      </c>
      <c r="T3911" s="185" t="n">
        <v>0</v>
      </c>
      <c r="U3911" s="186"/>
      <c r="V3911" s="187" t="n">
        <f aca="false">(T3911*U3911)</f>
        <v>0</v>
      </c>
      <c r="W3911" s="185" t="n">
        <v>0</v>
      </c>
      <c r="X3911" s="185" t="n">
        <f aca="false">IF(OR(S3911="sì",S3911="forfettario 190"),SUM(T3911+W3911),SUM(T3911+V3911+W3911))</f>
        <v>0</v>
      </c>
      <c r="Y3911" s="205"/>
      <c r="Z3911" s="205"/>
      <c r="AA3911" s="206"/>
      <c r="AB3911" s="189" t="n">
        <f aca="false">IF(AA3911="SI",X3911,0)</f>
        <v>0</v>
      </c>
      <c r="AC3911" s="207"/>
      <c r="AD3911" s="207"/>
      <c r="AE3911" s="207"/>
      <c r="AF3911" s="207"/>
      <c r="AG3911" s="207"/>
      <c r="AH3911" s="208"/>
    </row>
    <row r="3912" customFormat="false" ht="13.5" hidden="false" customHeight="true" outlineLevel="0" collapsed="false">
      <c r="A3912" s="22" t="n">
        <v>3911</v>
      </c>
      <c r="B3912" s="180"/>
      <c r="C3912" s="22"/>
      <c r="D3912" s="22"/>
      <c r="E3912" s="22"/>
      <c r="F3912" s="22"/>
      <c r="G3912" s="22"/>
      <c r="H3912" s="183"/>
      <c r="I3912" s="183"/>
      <c r="J3912" s="22"/>
      <c r="K3912" s="191" t="e">
        <f aca="false">VLOOKUP('Altri Costi'!J3912,Legenda!$D$1:$F$258,2)</f>
        <v>#N/A</v>
      </c>
      <c r="L3912" s="22"/>
      <c r="M3912" s="22"/>
      <c r="N3912" s="203"/>
      <c r="O3912" s="183"/>
      <c r="P3912" s="22"/>
      <c r="Q3912" s="203"/>
      <c r="R3912" s="183"/>
      <c r="S3912" s="184" t="n">
        <f aca="false">'Piano Finanziario Annuale'!$F$6</f>
        <v>0</v>
      </c>
      <c r="T3912" s="185" t="n">
        <v>0</v>
      </c>
      <c r="U3912" s="186"/>
      <c r="V3912" s="187" t="n">
        <f aca="false">(T3912*U3912)</f>
        <v>0</v>
      </c>
      <c r="W3912" s="185" t="n">
        <v>0</v>
      </c>
      <c r="X3912" s="185" t="n">
        <f aca="false">IF(OR(S3912="sì",S3912="forfettario 190"),SUM(T3912+W3912),SUM(T3912+V3912+W3912))</f>
        <v>0</v>
      </c>
      <c r="Y3912" s="205"/>
      <c r="Z3912" s="205"/>
      <c r="AA3912" s="206"/>
      <c r="AB3912" s="189" t="n">
        <f aca="false">IF(AA3912="SI",X3912,0)</f>
        <v>0</v>
      </c>
      <c r="AC3912" s="207"/>
      <c r="AD3912" s="207"/>
      <c r="AE3912" s="207"/>
      <c r="AF3912" s="207"/>
      <c r="AG3912" s="207"/>
      <c r="AH3912" s="208"/>
    </row>
    <row r="3913" customFormat="false" ht="13.5" hidden="false" customHeight="true" outlineLevel="0" collapsed="false">
      <c r="A3913" s="22" t="n">
        <v>3912</v>
      </c>
      <c r="B3913" s="180"/>
      <c r="C3913" s="22"/>
      <c r="D3913" s="22"/>
      <c r="E3913" s="22"/>
      <c r="F3913" s="22"/>
      <c r="G3913" s="22"/>
      <c r="H3913" s="183"/>
      <c r="I3913" s="183"/>
      <c r="J3913" s="22"/>
      <c r="K3913" s="191" t="e">
        <f aca="false">VLOOKUP('Altri Costi'!J3913,Legenda!$D$1:$F$258,2)</f>
        <v>#N/A</v>
      </c>
      <c r="L3913" s="22"/>
      <c r="M3913" s="22"/>
      <c r="N3913" s="203"/>
      <c r="O3913" s="183"/>
      <c r="P3913" s="22"/>
      <c r="Q3913" s="203"/>
      <c r="R3913" s="183"/>
      <c r="S3913" s="184" t="n">
        <f aca="false">'Piano Finanziario Annuale'!$F$6</f>
        <v>0</v>
      </c>
      <c r="T3913" s="185" t="n">
        <v>0</v>
      </c>
      <c r="U3913" s="186"/>
      <c r="V3913" s="187" t="n">
        <f aca="false">(T3913*U3913)</f>
        <v>0</v>
      </c>
      <c r="W3913" s="185" t="n">
        <v>0</v>
      </c>
      <c r="X3913" s="185" t="n">
        <f aca="false">IF(OR(S3913="sì",S3913="forfettario 190"),SUM(T3913+W3913),SUM(T3913+V3913+W3913))</f>
        <v>0</v>
      </c>
      <c r="Y3913" s="205"/>
      <c r="Z3913" s="205"/>
      <c r="AA3913" s="206"/>
      <c r="AB3913" s="189" t="n">
        <f aca="false">IF(AA3913="SI",X3913,0)</f>
        <v>0</v>
      </c>
      <c r="AC3913" s="207"/>
      <c r="AD3913" s="207"/>
      <c r="AE3913" s="207"/>
      <c r="AF3913" s="207"/>
      <c r="AG3913" s="207"/>
      <c r="AH3913" s="208"/>
    </row>
    <row r="3914" customFormat="false" ht="13.5" hidden="false" customHeight="true" outlineLevel="0" collapsed="false">
      <c r="A3914" s="22" t="n">
        <v>3913</v>
      </c>
      <c r="B3914" s="180"/>
      <c r="C3914" s="22"/>
      <c r="D3914" s="22"/>
      <c r="E3914" s="22"/>
      <c r="F3914" s="22"/>
      <c r="G3914" s="22"/>
      <c r="H3914" s="183"/>
      <c r="I3914" s="183"/>
      <c r="J3914" s="22"/>
      <c r="K3914" s="191" t="e">
        <f aca="false">VLOOKUP('Altri Costi'!J3914,Legenda!$D$1:$F$258,2)</f>
        <v>#N/A</v>
      </c>
      <c r="L3914" s="22"/>
      <c r="M3914" s="22"/>
      <c r="N3914" s="203"/>
      <c r="O3914" s="183"/>
      <c r="P3914" s="22"/>
      <c r="Q3914" s="203"/>
      <c r="R3914" s="183"/>
      <c r="S3914" s="184" t="n">
        <f aca="false">'Piano Finanziario Annuale'!$F$6</f>
        <v>0</v>
      </c>
      <c r="T3914" s="185" t="n">
        <v>0</v>
      </c>
      <c r="U3914" s="186"/>
      <c r="V3914" s="187" t="n">
        <f aca="false">(T3914*U3914)</f>
        <v>0</v>
      </c>
      <c r="W3914" s="185" t="n">
        <v>0</v>
      </c>
      <c r="X3914" s="185" t="n">
        <f aca="false">IF(OR(S3914="sì",S3914="forfettario 190"),SUM(T3914+W3914),SUM(T3914+V3914+W3914))</f>
        <v>0</v>
      </c>
      <c r="Y3914" s="205"/>
      <c r="Z3914" s="205"/>
      <c r="AA3914" s="206"/>
      <c r="AB3914" s="189" t="n">
        <f aca="false">IF(AA3914="SI",X3914,0)</f>
        <v>0</v>
      </c>
      <c r="AC3914" s="207"/>
      <c r="AD3914" s="207"/>
      <c r="AE3914" s="207"/>
      <c r="AF3914" s="207"/>
      <c r="AG3914" s="207"/>
      <c r="AH3914" s="208"/>
    </row>
    <row r="3915" customFormat="false" ht="13.5" hidden="false" customHeight="true" outlineLevel="0" collapsed="false">
      <c r="A3915" s="22" t="n">
        <v>3914</v>
      </c>
      <c r="B3915" s="180"/>
      <c r="C3915" s="22"/>
      <c r="D3915" s="22"/>
      <c r="E3915" s="22"/>
      <c r="F3915" s="22"/>
      <c r="G3915" s="22"/>
      <c r="H3915" s="183"/>
      <c r="I3915" s="183"/>
      <c r="J3915" s="22"/>
      <c r="K3915" s="191" t="e">
        <f aca="false">VLOOKUP('Altri Costi'!J3915,Legenda!$D$1:$F$258,2)</f>
        <v>#N/A</v>
      </c>
      <c r="L3915" s="22"/>
      <c r="M3915" s="22"/>
      <c r="N3915" s="203"/>
      <c r="O3915" s="183"/>
      <c r="P3915" s="22"/>
      <c r="Q3915" s="203"/>
      <c r="R3915" s="183"/>
      <c r="S3915" s="184" t="n">
        <f aca="false">'Piano Finanziario Annuale'!$F$6</f>
        <v>0</v>
      </c>
      <c r="T3915" s="185" t="n">
        <v>0</v>
      </c>
      <c r="U3915" s="186"/>
      <c r="V3915" s="187" t="n">
        <f aca="false">(T3915*U3915)</f>
        <v>0</v>
      </c>
      <c r="W3915" s="185" t="n">
        <v>0</v>
      </c>
      <c r="X3915" s="185" t="n">
        <f aca="false">IF(OR(S3915="sì",S3915="forfettario 190"),SUM(T3915+W3915),SUM(T3915+V3915+W3915))</f>
        <v>0</v>
      </c>
      <c r="Y3915" s="205"/>
      <c r="Z3915" s="205"/>
      <c r="AA3915" s="206"/>
      <c r="AB3915" s="189" t="n">
        <f aca="false">IF(AA3915="SI",X3915,0)</f>
        <v>0</v>
      </c>
      <c r="AC3915" s="207"/>
      <c r="AD3915" s="207"/>
      <c r="AE3915" s="207"/>
      <c r="AF3915" s="207"/>
      <c r="AG3915" s="207"/>
      <c r="AH3915" s="208"/>
    </row>
    <row r="3916" customFormat="false" ht="13.5" hidden="false" customHeight="true" outlineLevel="0" collapsed="false">
      <c r="A3916" s="22" t="n">
        <v>3915</v>
      </c>
      <c r="B3916" s="180"/>
      <c r="C3916" s="22"/>
      <c r="D3916" s="22"/>
      <c r="E3916" s="22"/>
      <c r="F3916" s="22"/>
      <c r="G3916" s="22"/>
      <c r="H3916" s="183"/>
      <c r="I3916" s="183"/>
      <c r="J3916" s="22"/>
      <c r="K3916" s="191" t="e">
        <f aca="false">VLOOKUP('Altri Costi'!J3916,Legenda!$D$1:$F$258,2)</f>
        <v>#N/A</v>
      </c>
      <c r="L3916" s="22"/>
      <c r="M3916" s="22"/>
      <c r="N3916" s="203"/>
      <c r="O3916" s="183"/>
      <c r="P3916" s="22"/>
      <c r="Q3916" s="203"/>
      <c r="R3916" s="183"/>
      <c r="S3916" s="184" t="n">
        <f aca="false">'Piano Finanziario Annuale'!$F$6</f>
        <v>0</v>
      </c>
      <c r="T3916" s="185" t="n">
        <v>0</v>
      </c>
      <c r="U3916" s="186"/>
      <c r="V3916" s="187" t="n">
        <f aca="false">(T3916*U3916)</f>
        <v>0</v>
      </c>
      <c r="W3916" s="185" t="n">
        <v>0</v>
      </c>
      <c r="X3916" s="185" t="n">
        <f aca="false">IF(OR(S3916="sì",S3916="forfettario 190"),SUM(T3916+W3916),SUM(T3916+V3916+W3916))</f>
        <v>0</v>
      </c>
      <c r="Y3916" s="205"/>
      <c r="Z3916" s="205"/>
      <c r="AA3916" s="206"/>
      <c r="AB3916" s="189" t="n">
        <f aca="false">IF(AA3916="SI",X3916,0)</f>
        <v>0</v>
      </c>
      <c r="AC3916" s="207"/>
      <c r="AD3916" s="207"/>
      <c r="AE3916" s="207"/>
      <c r="AF3916" s="207"/>
      <c r="AG3916" s="207"/>
      <c r="AH3916" s="208"/>
    </row>
    <row r="3917" customFormat="false" ht="13.5" hidden="false" customHeight="true" outlineLevel="0" collapsed="false">
      <c r="A3917" s="22" t="n">
        <v>3916</v>
      </c>
      <c r="B3917" s="180"/>
      <c r="C3917" s="22"/>
      <c r="D3917" s="22"/>
      <c r="E3917" s="22"/>
      <c r="F3917" s="22"/>
      <c r="G3917" s="22"/>
      <c r="H3917" s="183"/>
      <c r="I3917" s="183"/>
      <c r="J3917" s="22"/>
      <c r="K3917" s="191" t="e">
        <f aca="false">VLOOKUP('Altri Costi'!J3917,Legenda!$D$1:$F$258,2)</f>
        <v>#N/A</v>
      </c>
      <c r="L3917" s="22"/>
      <c r="M3917" s="22"/>
      <c r="N3917" s="203"/>
      <c r="O3917" s="183"/>
      <c r="P3917" s="22"/>
      <c r="Q3917" s="203"/>
      <c r="R3917" s="183"/>
      <c r="S3917" s="184" t="n">
        <f aca="false">'Piano Finanziario Annuale'!$F$6</f>
        <v>0</v>
      </c>
      <c r="T3917" s="185" t="n">
        <v>0</v>
      </c>
      <c r="U3917" s="186"/>
      <c r="V3917" s="187" t="n">
        <f aca="false">(T3917*U3917)</f>
        <v>0</v>
      </c>
      <c r="W3917" s="185" t="n">
        <v>0</v>
      </c>
      <c r="X3917" s="185" t="n">
        <f aca="false">IF(OR(S3917="sì",S3917="forfettario 190"),SUM(T3917+W3917),SUM(T3917+V3917+W3917))</f>
        <v>0</v>
      </c>
      <c r="Y3917" s="205"/>
      <c r="Z3917" s="205"/>
      <c r="AA3917" s="206"/>
      <c r="AB3917" s="189" t="n">
        <f aca="false">IF(AA3917="SI",X3917,0)</f>
        <v>0</v>
      </c>
      <c r="AC3917" s="207"/>
      <c r="AD3917" s="207"/>
      <c r="AE3917" s="207"/>
      <c r="AF3917" s="207"/>
      <c r="AG3917" s="207"/>
      <c r="AH3917" s="208"/>
    </row>
    <row r="3918" customFormat="false" ht="13.5" hidden="false" customHeight="true" outlineLevel="0" collapsed="false">
      <c r="A3918" s="22" t="n">
        <v>3917</v>
      </c>
      <c r="B3918" s="180"/>
      <c r="C3918" s="22"/>
      <c r="D3918" s="22"/>
      <c r="E3918" s="22"/>
      <c r="F3918" s="22"/>
      <c r="G3918" s="22"/>
      <c r="H3918" s="183"/>
      <c r="I3918" s="183"/>
      <c r="J3918" s="22"/>
      <c r="K3918" s="191" t="e">
        <f aca="false">VLOOKUP('Altri Costi'!J3918,Legenda!$D$1:$F$258,2)</f>
        <v>#N/A</v>
      </c>
      <c r="L3918" s="22"/>
      <c r="M3918" s="22"/>
      <c r="N3918" s="203"/>
      <c r="O3918" s="183"/>
      <c r="P3918" s="22"/>
      <c r="Q3918" s="203"/>
      <c r="R3918" s="183"/>
      <c r="S3918" s="184" t="n">
        <f aca="false">'Piano Finanziario Annuale'!$F$6</f>
        <v>0</v>
      </c>
      <c r="T3918" s="185" t="n">
        <v>0</v>
      </c>
      <c r="U3918" s="186"/>
      <c r="V3918" s="187" t="n">
        <f aca="false">(T3918*U3918)</f>
        <v>0</v>
      </c>
      <c r="W3918" s="185" t="n">
        <v>0</v>
      </c>
      <c r="X3918" s="185" t="n">
        <f aca="false">IF(OR(S3918="sì",S3918="forfettario 190"),SUM(T3918+W3918),SUM(T3918+V3918+W3918))</f>
        <v>0</v>
      </c>
      <c r="Y3918" s="205"/>
      <c r="Z3918" s="205"/>
      <c r="AA3918" s="206"/>
      <c r="AB3918" s="189" t="n">
        <f aca="false">IF(AA3918="SI",X3918,0)</f>
        <v>0</v>
      </c>
      <c r="AC3918" s="207"/>
      <c r="AD3918" s="207"/>
      <c r="AE3918" s="207"/>
      <c r="AF3918" s="207"/>
      <c r="AG3918" s="207"/>
      <c r="AH3918" s="208"/>
    </row>
    <row r="3919" customFormat="false" ht="13.5" hidden="false" customHeight="true" outlineLevel="0" collapsed="false">
      <c r="A3919" s="22" t="n">
        <v>3918</v>
      </c>
      <c r="B3919" s="180"/>
      <c r="C3919" s="22"/>
      <c r="D3919" s="22"/>
      <c r="E3919" s="22"/>
      <c r="F3919" s="22"/>
      <c r="G3919" s="22"/>
      <c r="H3919" s="183"/>
      <c r="I3919" s="183"/>
      <c r="J3919" s="22"/>
      <c r="K3919" s="191" t="e">
        <f aca="false">VLOOKUP('Altri Costi'!J3919,Legenda!$D$1:$F$258,2)</f>
        <v>#N/A</v>
      </c>
      <c r="L3919" s="22"/>
      <c r="M3919" s="22"/>
      <c r="N3919" s="203"/>
      <c r="O3919" s="183"/>
      <c r="P3919" s="22"/>
      <c r="Q3919" s="203"/>
      <c r="R3919" s="183"/>
      <c r="S3919" s="184" t="n">
        <f aca="false">'Piano Finanziario Annuale'!$F$6</f>
        <v>0</v>
      </c>
      <c r="T3919" s="185" t="n">
        <v>0</v>
      </c>
      <c r="U3919" s="186"/>
      <c r="V3919" s="187" t="n">
        <f aca="false">(T3919*U3919)</f>
        <v>0</v>
      </c>
      <c r="W3919" s="185" t="n">
        <v>0</v>
      </c>
      <c r="X3919" s="185" t="n">
        <f aca="false">IF(OR(S3919="sì",S3919="forfettario 190"),SUM(T3919+W3919),SUM(T3919+V3919+W3919))</f>
        <v>0</v>
      </c>
      <c r="Y3919" s="205"/>
      <c r="Z3919" s="205"/>
      <c r="AA3919" s="206"/>
      <c r="AB3919" s="189" t="n">
        <f aca="false">IF(AA3919="SI",X3919,0)</f>
        <v>0</v>
      </c>
      <c r="AC3919" s="207"/>
      <c r="AD3919" s="207"/>
      <c r="AE3919" s="207"/>
      <c r="AF3919" s="207"/>
      <c r="AG3919" s="207"/>
      <c r="AH3919" s="208"/>
    </row>
    <row r="3920" customFormat="false" ht="13.5" hidden="false" customHeight="true" outlineLevel="0" collapsed="false">
      <c r="A3920" s="22" t="n">
        <v>3919</v>
      </c>
      <c r="B3920" s="180"/>
      <c r="C3920" s="22"/>
      <c r="D3920" s="22"/>
      <c r="E3920" s="22"/>
      <c r="F3920" s="22"/>
      <c r="G3920" s="22"/>
      <c r="H3920" s="183"/>
      <c r="I3920" s="183"/>
      <c r="J3920" s="22"/>
      <c r="K3920" s="191" t="e">
        <f aca="false">VLOOKUP('Altri Costi'!J3920,Legenda!$D$1:$F$258,2)</f>
        <v>#N/A</v>
      </c>
      <c r="L3920" s="22"/>
      <c r="M3920" s="22"/>
      <c r="N3920" s="203"/>
      <c r="O3920" s="183"/>
      <c r="P3920" s="22"/>
      <c r="Q3920" s="203"/>
      <c r="R3920" s="183"/>
      <c r="S3920" s="184" t="n">
        <f aca="false">'Piano Finanziario Annuale'!$F$6</f>
        <v>0</v>
      </c>
      <c r="T3920" s="185" t="n">
        <v>0</v>
      </c>
      <c r="U3920" s="186"/>
      <c r="V3920" s="187" t="n">
        <f aca="false">(T3920*U3920)</f>
        <v>0</v>
      </c>
      <c r="W3920" s="185" t="n">
        <v>0</v>
      </c>
      <c r="X3920" s="185" t="n">
        <f aca="false">IF(OR(S3920="sì",S3920="forfettario 190"),SUM(T3920+W3920),SUM(T3920+V3920+W3920))</f>
        <v>0</v>
      </c>
      <c r="Y3920" s="205"/>
      <c r="Z3920" s="205"/>
      <c r="AA3920" s="206"/>
      <c r="AB3920" s="189" t="n">
        <f aca="false">IF(AA3920="SI",X3920,0)</f>
        <v>0</v>
      </c>
      <c r="AC3920" s="207"/>
      <c r="AD3920" s="207"/>
      <c r="AE3920" s="207"/>
      <c r="AF3920" s="207"/>
      <c r="AG3920" s="207"/>
      <c r="AH3920" s="208"/>
    </row>
    <row r="3921" customFormat="false" ht="13.5" hidden="false" customHeight="true" outlineLevel="0" collapsed="false">
      <c r="A3921" s="22" t="n">
        <v>3920</v>
      </c>
      <c r="B3921" s="180"/>
      <c r="C3921" s="22"/>
      <c r="D3921" s="22"/>
      <c r="E3921" s="22"/>
      <c r="F3921" s="22"/>
      <c r="G3921" s="22"/>
      <c r="H3921" s="183"/>
      <c r="I3921" s="183"/>
      <c r="J3921" s="22"/>
      <c r="K3921" s="191" t="e">
        <f aca="false">VLOOKUP('Altri Costi'!J3921,Legenda!$D$1:$F$258,2)</f>
        <v>#N/A</v>
      </c>
      <c r="L3921" s="22"/>
      <c r="M3921" s="22"/>
      <c r="N3921" s="203"/>
      <c r="O3921" s="183"/>
      <c r="P3921" s="22"/>
      <c r="Q3921" s="203"/>
      <c r="R3921" s="183"/>
      <c r="S3921" s="184" t="n">
        <f aca="false">'Piano Finanziario Annuale'!$F$6</f>
        <v>0</v>
      </c>
      <c r="T3921" s="185" t="n">
        <v>0</v>
      </c>
      <c r="U3921" s="186"/>
      <c r="V3921" s="187" t="n">
        <f aca="false">(T3921*U3921)</f>
        <v>0</v>
      </c>
      <c r="W3921" s="185" t="n">
        <v>0</v>
      </c>
      <c r="X3921" s="185" t="n">
        <f aca="false">IF(OR(S3921="sì",S3921="forfettario 190"),SUM(T3921+W3921),SUM(T3921+V3921+W3921))</f>
        <v>0</v>
      </c>
      <c r="Y3921" s="205"/>
      <c r="Z3921" s="205"/>
      <c r="AA3921" s="206"/>
      <c r="AB3921" s="189" t="n">
        <f aca="false">IF(AA3921="SI",X3921,0)</f>
        <v>0</v>
      </c>
      <c r="AC3921" s="207"/>
      <c r="AD3921" s="207"/>
      <c r="AE3921" s="207"/>
      <c r="AF3921" s="207"/>
      <c r="AG3921" s="207"/>
      <c r="AH3921" s="208"/>
    </row>
    <row r="3922" customFormat="false" ht="13.5" hidden="false" customHeight="true" outlineLevel="0" collapsed="false">
      <c r="A3922" s="22" t="n">
        <v>3921</v>
      </c>
      <c r="B3922" s="180"/>
      <c r="C3922" s="22"/>
      <c r="D3922" s="22"/>
      <c r="E3922" s="22"/>
      <c r="F3922" s="22"/>
      <c r="G3922" s="22"/>
      <c r="H3922" s="183"/>
      <c r="I3922" s="183"/>
      <c r="J3922" s="22"/>
      <c r="K3922" s="191" t="e">
        <f aca="false">VLOOKUP('Altri Costi'!J3922,Legenda!$D$1:$F$258,2)</f>
        <v>#N/A</v>
      </c>
      <c r="L3922" s="22"/>
      <c r="M3922" s="22"/>
      <c r="N3922" s="203"/>
      <c r="O3922" s="183"/>
      <c r="P3922" s="22"/>
      <c r="Q3922" s="203"/>
      <c r="R3922" s="183"/>
      <c r="S3922" s="184" t="n">
        <f aca="false">'Piano Finanziario Annuale'!$F$6</f>
        <v>0</v>
      </c>
      <c r="T3922" s="185" t="n">
        <v>0</v>
      </c>
      <c r="U3922" s="186"/>
      <c r="V3922" s="187" t="n">
        <f aca="false">(T3922*U3922)</f>
        <v>0</v>
      </c>
      <c r="W3922" s="185" t="n">
        <v>0</v>
      </c>
      <c r="X3922" s="185" t="n">
        <f aca="false">IF(OR(S3922="sì",S3922="forfettario 190"),SUM(T3922+W3922),SUM(T3922+V3922+W3922))</f>
        <v>0</v>
      </c>
      <c r="Y3922" s="205"/>
      <c r="Z3922" s="205"/>
      <c r="AA3922" s="206"/>
      <c r="AB3922" s="189" t="n">
        <f aca="false">IF(AA3922="SI",X3922,0)</f>
        <v>0</v>
      </c>
      <c r="AC3922" s="207"/>
      <c r="AD3922" s="207"/>
      <c r="AE3922" s="207"/>
      <c r="AF3922" s="207"/>
      <c r="AG3922" s="207"/>
      <c r="AH3922" s="208"/>
    </row>
    <row r="3923" customFormat="false" ht="13.5" hidden="false" customHeight="true" outlineLevel="0" collapsed="false">
      <c r="A3923" s="22" t="n">
        <v>3922</v>
      </c>
      <c r="B3923" s="180"/>
      <c r="C3923" s="22"/>
      <c r="D3923" s="22"/>
      <c r="E3923" s="22"/>
      <c r="F3923" s="22"/>
      <c r="G3923" s="22"/>
      <c r="H3923" s="183"/>
      <c r="I3923" s="183"/>
      <c r="J3923" s="22"/>
      <c r="K3923" s="191" t="e">
        <f aca="false">VLOOKUP('Altri Costi'!J3923,Legenda!$D$1:$F$258,2)</f>
        <v>#N/A</v>
      </c>
      <c r="L3923" s="22"/>
      <c r="M3923" s="22"/>
      <c r="N3923" s="203"/>
      <c r="O3923" s="183"/>
      <c r="P3923" s="22"/>
      <c r="Q3923" s="203"/>
      <c r="R3923" s="183"/>
      <c r="S3923" s="184" t="n">
        <f aca="false">'Piano Finanziario Annuale'!$F$6</f>
        <v>0</v>
      </c>
      <c r="T3923" s="185" t="n">
        <v>0</v>
      </c>
      <c r="U3923" s="186"/>
      <c r="V3923" s="187" t="n">
        <f aca="false">(T3923*U3923)</f>
        <v>0</v>
      </c>
      <c r="W3923" s="185" t="n">
        <v>0</v>
      </c>
      <c r="X3923" s="185" t="n">
        <f aca="false">IF(OR(S3923="sì",S3923="forfettario 190"),SUM(T3923+W3923),SUM(T3923+V3923+W3923))</f>
        <v>0</v>
      </c>
      <c r="Y3923" s="205"/>
      <c r="Z3923" s="205"/>
      <c r="AA3923" s="206"/>
      <c r="AB3923" s="189" t="n">
        <f aca="false">IF(AA3923="SI",X3923,0)</f>
        <v>0</v>
      </c>
      <c r="AC3923" s="207"/>
      <c r="AD3923" s="207"/>
      <c r="AE3923" s="207"/>
      <c r="AF3923" s="207"/>
      <c r="AG3923" s="207"/>
      <c r="AH3923" s="208"/>
    </row>
    <row r="3924" customFormat="false" ht="13.5" hidden="false" customHeight="true" outlineLevel="0" collapsed="false">
      <c r="A3924" s="22" t="n">
        <v>3923</v>
      </c>
      <c r="B3924" s="180"/>
      <c r="C3924" s="22"/>
      <c r="D3924" s="22"/>
      <c r="E3924" s="22"/>
      <c r="F3924" s="22"/>
      <c r="G3924" s="22"/>
      <c r="H3924" s="183"/>
      <c r="I3924" s="183"/>
      <c r="J3924" s="22"/>
      <c r="K3924" s="191" t="e">
        <f aca="false">VLOOKUP('Altri Costi'!J3924,Legenda!$D$1:$F$258,2)</f>
        <v>#N/A</v>
      </c>
      <c r="L3924" s="22"/>
      <c r="M3924" s="22"/>
      <c r="N3924" s="203"/>
      <c r="O3924" s="183"/>
      <c r="P3924" s="22"/>
      <c r="Q3924" s="203"/>
      <c r="R3924" s="183"/>
      <c r="S3924" s="184" t="n">
        <f aca="false">'Piano Finanziario Annuale'!$F$6</f>
        <v>0</v>
      </c>
      <c r="T3924" s="185" t="n">
        <v>0</v>
      </c>
      <c r="U3924" s="186"/>
      <c r="V3924" s="187" t="n">
        <f aca="false">(T3924*U3924)</f>
        <v>0</v>
      </c>
      <c r="W3924" s="185" t="n">
        <v>0</v>
      </c>
      <c r="X3924" s="185" t="n">
        <f aca="false">IF(OR(S3924="sì",S3924="forfettario 190"),SUM(T3924+W3924),SUM(T3924+V3924+W3924))</f>
        <v>0</v>
      </c>
      <c r="Y3924" s="205"/>
      <c r="Z3924" s="205"/>
      <c r="AA3924" s="206"/>
      <c r="AB3924" s="189" t="n">
        <f aca="false">IF(AA3924="SI",X3924,0)</f>
        <v>0</v>
      </c>
      <c r="AC3924" s="207"/>
      <c r="AD3924" s="207"/>
      <c r="AE3924" s="207"/>
      <c r="AF3924" s="207"/>
      <c r="AG3924" s="207"/>
      <c r="AH3924" s="208"/>
    </row>
    <row r="3925" customFormat="false" ht="13.5" hidden="false" customHeight="true" outlineLevel="0" collapsed="false">
      <c r="A3925" s="22" t="n">
        <v>3924</v>
      </c>
      <c r="B3925" s="180"/>
      <c r="C3925" s="22"/>
      <c r="D3925" s="22"/>
      <c r="E3925" s="22"/>
      <c r="F3925" s="22"/>
      <c r="G3925" s="22"/>
      <c r="H3925" s="183"/>
      <c r="I3925" s="183"/>
      <c r="J3925" s="22"/>
      <c r="K3925" s="191" t="e">
        <f aca="false">VLOOKUP('Altri Costi'!J3925,Legenda!$D$1:$F$258,2)</f>
        <v>#N/A</v>
      </c>
      <c r="L3925" s="22"/>
      <c r="M3925" s="22"/>
      <c r="N3925" s="203"/>
      <c r="O3925" s="183"/>
      <c r="P3925" s="22"/>
      <c r="Q3925" s="203"/>
      <c r="R3925" s="183"/>
      <c r="S3925" s="184" t="n">
        <f aca="false">'Piano Finanziario Annuale'!$F$6</f>
        <v>0</v>
      </c>
      <c r="T3925" s="185" t="n">
        <v>0</v>
      </c>
      <c r="U3925" s="186"/>
      <c r="V3925" s="187" t="n">
        <f aca="false">(T3925*U3925)</f>
        <v>0</v>
      </c>
      <c r="W3925" s="185" t="n">
        <v>0</v>
      </c>
      <c r="X3925" s="185" t="n">
        <f aca="false">IF(OR(S3925="sì",S3925="forfettario 190"),SUM(T3925+W3925),SUM(T3925+V3925+W3925))</f>
        <v>0</v>
      </c>
      <c r="Y3925" s="205"/>
      <c r="Z3925" s="205"/>
      <c r="AA3925" s="206"/>
      <c r="AB3925" s="189" t="n">
        <f aca="false">IF(AA3925="SI",X3925,0)</f>
        <v>0</v>
      </c>
      <c r="AC3925" s="207"/>
      <c r="AD3925" s="207"/>
      <c r="AE3925" s="207"/>
      <c r="AF3925" s="207"/>
      <c r="AG3925" s="207"/>
      <c r="AH3925" s="208"/>
    </row>
    <row r="3926" customFormat="false" ht="13.5" hidden="false" customHeight="true" outlineLevel="0" collapsed="false">
      <c r="A3926" s="22" t="n">
        <v>3925</v>
      </c>
      <c r="B3926" s="180"/>
      <c r="C3926" s="22"/>
      <c r="D3926" s="22"/>
      <c r="E3926" s="22"/>
      <c r="F3926" s="22"/>
      <c r="G3926" s="22"/>
      <c r="H3926" s="183"/>
      <c r="I3926" s="183"/>
      <c r="J3926" s="22"/>
      <c r="K3926" s="191" t="e">
        <f aca="false">VLOOKUP('Altri Costi'!J3926,Legenda!$D$1:$F$258,2)</f>
        <v>#N/A</v>
      </c>
      <c r="L3926" s="22"/>
      <c r="M3926" s="22"/>
      <c r="N3926" s="203"/>
      <c r="O3926" s="183"/>
      <c r="P3926" s="22"/>
      <c r="Q3926" s="203"/>
      <c r="R3926" s="183"/>
      <c r="S3926" s="184" t="n">
        <f aca="false">'Piano Finanziario Annuale'!$F$6</f>
        <v>0</v>
      </c>
      <c r="T3926" s="185" t="n">
        <v>0</v>
      </c>
      <c r="U3926" s="186"/>
      <c r="V3926" s="187" t="n">
        <f aca="false">(T3926*U3926)</f>
        <v>0</v>
      </c>
      <c r="W3926" s="185" t="n">
        <v>0</v>
      </c>
      <c r="X3926" s="185" t="n">
        <f aca="false">IF(OR(S3926="sì",S3926="forfettario 190"),SUM(T3926+W3926),SUM(T3926+V3926+W3926))</f>
        <v>0</v>
      </c>
      <c r="Y3926" s="205"/>
      <c r="Z3926" s="205"/>
      <c r="AA3926" s="206"/>
      <c r="AB3926" s="189" t="n">
        <f aca="false">IF(AA3926="SI",X3926,0)</f>
        <v>0</v>
      </c>
      <c r="AC3926" s="207"/>
      <c r="AD3926" s="207"/>
      <c r="AE3926" s="207"/>
      <c r="AF3926" s="207"/>
      <c r="AG3926" s="207"/>
      <c r="AH3926" s="208"/>
    </row>
    <row r="3927" customFormat="false" ht="13.5" hidden="false" customHeight="true" outlineLevel="0" collapsed="false">
      <c r="A3927" s="22" t="n">
        <v>3926</v>
      </c>
      <c r="B3927" s="180"/>
      <c r="C3927" s="22"/>
      <c r="D3927" s="22"/>
      <c r="E3927" s="22"/>
      <c r="F3927" s="22"/>
      <c r="G3927" s="22"/>
      <c r="H3927" s="183"/>
      <c r="I3927" s="183"/>
      <c r="J3927" s="22"/>
      <c r="K3927" s="191" t="e">
        <f aca="false">VLOOKUP('Altri Costi'!J3927,Legenda!$D$1:$F$258,2)</f>
        <v>#N/A</v>
      </c>
      <c r="L3927" s="22"/>
      <c r="M3927" s="22"/>
      <c r="N3927" s="203"/>
      <c r="O3927" s="183"/>
      <c r="P3927" s="22"/>
      <c r="Q3927" s="203"/>
      <c r="R3927" s="183"/>
      <c r="S3927" s="184" t="n">
        <f aca="false">'Piano Finanziario Annuale'!$F$6</f>
        <v>0</v>
      </c>
      <c r="T3927" s="185" t="n">
        <v>0</v>
      </c>
      <c r="U3927" s="186"/>
      <c r="V3927" s="187" t="n">
        <f aca="false">(T3927*U3927)</f>
        <v>0</v>
      </c>
      <c r="W3927" s="185" t="n">
        <v>0</v>
      </c>
      <c r="X3927" s="185" t="n">
        <f aca="false">IF(OR(S3927="sì",S3927="forfettario 190"),SUM(T3927+W3927),SUM(T3927+V3927+W3927))</f>
        <v>0</v>
      </c>
      <c r="Y3927" s="205"/>
      <c r="Z3927" s="205"/>
      <c r="AA3927" s="206"/>
      <c r="AB3927" s="189" t="n">
        <f aca="false">IF(AA3927="SI",X3927,0)</f>
        <v>0</v>
      </c>
      <c r="AC3927" s="207"/>
      <c r="AD3927" s="207"/>
      <c r="AE3927" s="207"/>
      <c r="AF3927" s="207"/>
      <c r="AG3927" s="207"/>
      <c r="AH3927" s="208"/>
    </row>
    <row r="3928" customFormat="false" ht="13.5" hidden="false" customHeight="true" outlineLevel="0" collapsed="false">
      <c r="A3928" s="22" t="n">
        <v>3927</v>
      </c>
      <c r="B3928" s="180"/>
      <c r="C3928" s="22"/>
      <c r="D3928" s="22"/>
      <c r="E3928" s="22"/>
      <c r="F3928" s="22"/>
      <c r="G3928" s="22"/>
      <c r="H3928" s="183"/>
      <c r="I3928" s="183"/>
      <c r="J3928" s="22"/>
      <c r="K3928" s="191" t="e">
        <f aca="false">VLOOKUP('Altri Costi'!J3928,Legenda!$D$1:$F$258,2)</f>
        <v>#N/A</v>
      </c>
      <c r="L3928" s="22"/>
      <c r="M3928" s="22"/>
      <c r="N3928" s="203"/>
      <c r="O3928" s="183"/>
      <c r="P3928" s="22"/>
      <c r="Q3928" s="203"/>
      <c r="R3928" s="183"/>
      <c r="S3928" s="184" t="n">
        <f aca="false">'Piano Finanziario Annuale'!$F$6</f>
        <v>0</v>
      </c>
      <c r="T3928" s="185" t="n">
        <v>0</v>
      </c>
      <c r="U3928" s="186"/>
      <c r="V3928" s="187" t="n">
        <f aca="false">(T3928*U3928)</f>
        <v>0</v>
      </c>
      <c r="W3928" s="185" t="n">
        <v>0</v>
      </c>
      <c r="X3928" s="185" t="n">
        <f aca="false">IF(OR(S3928="sì",S3928="forfettario 190"),SUM(T3928+W3928),SUM(T3928+V3928+W3928))</f>
        <v>0</v>
      </c>
      <c r="Y3928" s="205"/>
      <c r="Z3928" s="205"/>
      <c r="AA3928" s="206"/>
      <c r="AB3928" s="189" t="n">
        <f aca="false">IF(AA3928="SI",X3928,0)</f>
        <v>0</v>
      </c>
      <c r="AC3928" s="207"/>
      <c r="AD3928" s="207"/>
      <c r="AE3928" s="207"/>
      <c r="AF3928" s="207"/>
      <c r="AG3928" s="207"/>
      <c r="AH3928" s="208"/>
    </row>
    <row r="3929" customFormat="false" ht="13.5" hidden="false" customHeight="true" outlineLevel="0" collapsed="false">
      <c r="A3929" s="22" t="n">
        <v>3928</v>
      </c>
      <c r="B3929" s="180"/>
      <c r="C3929" s="22"/>
      <c r="D3929" s="22"/>
      <c r="E3929" s="22"/>
      <c r="F3929" s="22"/>
      <c r="G3929" s="22"/>
      <c r="H3929" s="183"/>
      <c r="I3929" s="183"/>
      <c r="J3929" s="22"/>
      <c r="K3929" s="191" t="e">
        <f aca="false">VLOOKUP('Altri Costi'!J3929,Legenda!$D$1:$F$258,2)</f>
        <v>#N/A</v>
      </c>
      <c r="L3929" s="22"/>
      <c r="M3929" s="22"/>
      <c r="N3929" s="203"/>
      <c r="O3929" s="183"/>
      <c r="P3929" s="22"/>
      <c r="Q3929" s="203"/>
      <c r="R3929" s="183"/>
      <c r="S3929" s="184" t="n">
        <f aca="false">'Piano Finanziario Annuale'!$F$6</f>
        <v>0</v>
      </c>
      <c r="T3929" s="185" t="n">
        <v>0</v>
      </c>
      <c r="U3929" s="186"/>
      <c r="V3929" s="187" t="n">
        <f aca="false">(T3929*U3929)</f>
        <v>0</v>
      </c>
      <c r="W3929" s="185" t="n">
        <v>0</v>
      </c>
      <c r="X3929" s="185" t="n">
        <f aca="false">IF(OR(S3929="sì",S3929="forfettario 190"),SUM(T3929+W3929),SUM(T3929+V3929+W3929))</f>
        <v>0</v>
      </c>
      <c r="Y3929" s="205"/>
      <c r="Z3929" s="205"/>
      <c r="AA3929" s="206"/>
      <c r="AB3929" s="189" t="n">
        <f aca="false">IF(AA3929="SI",X3929,0)</f>
        <v>0</v>
      </c>
      <c r="AC3929" s="207"/>
      <c r="AD3929" s="207"/>
      <c r="AE3929" s="207"/>
      <c r="AF3929" s="207"/>
      <c r="AG3929" s="207"/>
      <c r="AH3929" s="208"/>
    </row>
    <row r="3930" customFormat="false" ht="13.5" hidden="false" customHeight="true" outlineLevel="0" collapsed="false">
      <c r="A3930" s="22" t="n">
        <v>3929</v>
      </c>
      <c r="B3930" s="180"/>
      <c r="C3930" s="22"/>
      <c r="D3930" s="22"/>
      <c r="E3930" s="22"/>
      <c r="F3930" s="22"/>
      <c r="G3930" s="22"/>
      <c r="H3930" s="183"/>
      <c r="I3930" s="183"/>
      <c r="J3930" s="22"/>
      <c r="K3930" s="191" t="e">
        <f aca="false">VLOOKUP('Altri Costi'!J3930,Legenda!$D$1:$F$258,2)</f>
        <v>#N/A</v>
      </c>
      <c r="L3930" s="22"/>
      <c r="M3930" s="22"/>
      <c r="N3930" s="203"/>
      <c r="O3930" s="183"/>
      <c r="P3930" s="22"/>
      <c r="Q3930" s="203"/>
      <c r="R3930" s="183"/>
      <c r="S3930" s="184" t="n">
        <f aca="false">'Piano Finanziario Annuale'!$F$6</f>
        <v>0</v>
      </c>
      <c r="T3930" s="185" t="n">
        <v>0</v>
      </c>
      <c r="U3930" s="186"/>
      <c r="V3930" s="187" t="n">
        <f aca="false">(T3930*U3930)</f>
        <v>0</v>
      </c>
      <c r="W3930" s="185" t="n">
        <v>0</v>
      </c>
      <c r="X3930" s="185" t="n">
        <f aca="false">IF(OR(S3930="sì",S3930="forfettario 190"),SUM(T3930+W3930),SUM(T3930+V3930+W3930))</f>
        <v>0</v>
      </c>
      <c r="Y3930" s="205"/>
      <c r="Z3930" s="205"/>
      <c r="AA3930" s="206"/>
      <c r="AB3930" s="189" t="n">
        <f aca="false">IF(AA3930="SI",X3930,0)</f>
        <v>0</v>
      </c>
      <c r="AC3930" s="207"/>
      <c r="AD3930" s="207"/>
      <c r="AE3930" s="207"/>
      <c r="AF3930" s="207"/>
      <c r="AG3930" s="207"/>
      <c r="AH3930" s="208"/>
    </row>
    <row r="3931" customFormat="false" ht="13.5" hidden="false" customHeight="true" outlineLevel="0" collapsed="false">
      <c r="A3931" s="22" t="n">
        <v>3930</v>
      </c>
      <c r="B3931" s="180"/>
      <c r="C3931" s="22"/>
      <c r="D3931" s="22"/>
      <c r="E3931" s="22"/>
      <c r="F3931" s="22"/>
      <c r="G3931" s="22"/>
      <c r="H3931" s="183"/>
      <c r="I3931" s="183"/>
      <c r="J3931" s="22"/>
      <c r="K3931" s="191" t="e">
        <f aca="false">VLOOKUP('Altri Costi'!J3931,Legenda!$D$1:$F$258,2)</f>
        <v>#N/A</v>
      </c>
      <c r="L3931" s="22"/>
      <c r="M3931" s="22"/>
      <c r="N3931" s="203"/>
      <c r="O3931" s="183"/>
      <c r="P3931" s="22"/>
      <c r="Q3931" s="203"/>
      <c r="R3931" s="183"/>
      <c r="S3931" s="184" t="n">
        <f aca="false">'Piano Finanziario Annuale'!$F$6</f>
        <v>0</v>
      </c>
      <c r="T3931" s="185" t="n">
        <v>0</v>
      </c>
      <c r="U3931" s="186"/>
      <c r="V3931" s="187" t="n">
        <f aca="false">(T3931*U3931)</f>
        <v>0</v>
      </c>
      <c r="W3931" s="185" t="n">
        <v>0</v>
      </c>
      <c r="X3931" s="185" t="n">
        <f aca="false">IF(OR(S3931="sì",S3931="forfettario 190"),SUM(T3931+W3931),SUM(T3931+V3931+W3931))</f>
        <v>0</v>
      </c>
      <c r="Y3931" s="205"/>
      <c r="Z3931" s="205"/>
      <c r="AA3931" s="206"/>
      <c r="AB3931" s="189" t="n">
        <f aca="false">IF(AA3931="SI",X3931,0)</f>
        <v>0</v>
      </c>
      <c r="AC3931" s="207"/>
      <c r="AD3931" s="207"/>
      <c r="AE3931" s="207"/>
      <c r="AF3931" s="207"/>
      <c r="AG3931" s="207"/>
      <c r="AH3931" s="208"/>
    </row>
    <row r="3932" customFormat="false" ht="13.5" hidden="false" customHeight="true" outlineLevel="0" collapsed="false">
      <c r="A3932" s="22" t="n">
        <v>3931</v>
      </c>
      <c r="B3932" s="180"/>
      <c r="C3932" s="22"/>
      <c r="D3932" s="22"/>
      <c r="E3932" s="22"/>
      <c r="F3932" s="22"/>
      <c r="G3932" s="22"/>
      <c r="H3932" s="183"/>
      <c r="I3932" s="183"/>
      <c r="J3932" s="22"/>
      <c r="K3932" s="191" t="e">
        <f aca="false">VLOOKUP('Altri Costi'!J3932,Legenda!$D$1:$F$258,2)</f>
        <v>#N/A</v>
      </c>
      <c r="L3932" s="22"/>
      <c r="M3932" s="22"/>
      <c r="N3932" s="203"/>
      <c r="O3932" s="183"/>
      <c r="P3932" s="22"/>
      <c r="Q3932" s="203"/>
      <c r="R3932" s="183"/>
      <c r="S3932" s="184" t="n">
        <f aca="false">'Piano Finanziario Annuale'!$F$6</f>
        <v>0</v>
      </c>
      <c r="T3932" s="185" t="n">
        <v>0</v>
      </c>
      <c r="U3932" s="186"/>
      <c r="V3932" s="187" t="n">
        <f aca="false">(T3932*U3932)</f>
        <v>0</v>
      </c>
      <c r="W3932" s="185" t="n">
        <v>0</v>
      </c>
      <c r="X3932" s="185" t="n">
        <f aca="false">IF(OR(S3932="sì",S3932="forfettario 190"),SUM(T3932+W3932),SUM(T3932+V3932+W3932))</f>
        <v>0</v>
      </c>
      <c r="Y3932" s="205"/>
      <c r="Z3932" s="205"/>
      <c r="AA3932" s="206"/>
      <c r="AB3932" s="189" t="n">
        <f aca="false">IF(AA3932="SI",X3932,0)</f>
        <v>0</v>
      </c>
      <c r="AC3932" s="207"/>
      <c r="AD3932" s="207"/>
      <c r="AE3932" s="207"/>
      <c r="AF3932" s="207"/>
      <c r="AG3932" s="207"/>
      <c r="AH3932" s="208"/>
    </row>
    <row r="3933" customFormat="false" ht="13.5" hidden="false" customHeight="true" outlineLevel="0" collapsed="false">
      <c r="A3933" s="22" t="n">
        <v>3932</v>
      </c>
      <c r="B3933" s="180"/>
      <c r="C3933" s="22"/>
      <c r="D3933" s="22"/>
      <c r="E3933" s="22"/>
      <c r="F3933" s="22"/>
      <c r="G3933" s="22"/>
      <c r="H3933" s="183"/>
      <c r="I3933" s="183"/>
      <c r="J3933" s="22"/>
      <c r="K3933" s="191" t="e">
        <f aca="false">VLOOKUP('Altri Costi'!J3933,Legenda!$D$1:$F$258,2)</f>
        <v>#N/A</v>
      </c>
      <c r="L3933" s="22"/>
      <c r="M3933" s="22"/>
      <c r="N3933" s="203"/>
      <c r="O3933" s="183"/>
      <c r="P3933" s="22"/>
      <c r="Q3933" s="203"/>
      <c r="R3933" s="183"/>
      <c r="S3933" s="184" t="n">
        <f aca="false">'Piano Finanziario Annuale'!$F$6</f>
        <v>0</v>
      </c>
      <c r="T3933" s="185" t="n">
        <v>0</v>
      </c>
      <c r="U3933" s="186"/>
      <c r="V3933" s="187" t="n">
        <f aca="false">(T3933*U3933)</f>
        <v>0</v>
      </c>
      <c r="W3933" s="185" t="n">
        <v>0</v>
      </c>
      <c r="X3933" s="185" t="n">
        <f aca="false">IF(OR(S3933="sì",S3933="forfettario 190"),SUM(T3933+W3933),SUM(T3933+V3933+W3933))</f>
        <v>0</v>
      </c>
      <c r="Y3933" s="205"/>
      <c r="Z3933" s="205"/>
      <c r="AA3933" s="206"/>
      <c r="AB3933" s="189" t="n">
        <f aca="false">IF(AA3933="SI",X3933,0)</f>
        <v>0</v>
      </c>
      <c r="AC3933" s="207"/>
      <c r="AD3933" s="207"/>
      <c r="AE3933" s="207"/>
      <c r="AF3933" s="207"/>
      <c r="AG3933" s="207"/>
      <c r="AH3933" s="208"/>
    </row>
    <row r="3934" customFormat="false" ht="13.5" hidden="false" customHeight="true" outlineLevel="0" collapsed="false">
      <c r="A3934" s="22" t="n">
        <v>3933</v>
      </c>
      <c r="B3934" s="180"/>
      <c r="C3934" s="22"/>
      <c r="D3934" s="22"/>
      <c r="E3934" s="22"/>
      <c r="F3934" s="22"/>
      <c r="G3934" s="22"/>
      <c r="H3934" s="183"/>
      <c r="I3934" s="183"/>
      <c r="J3934" s="22"/>
      <c r="K3934" s="191" t="e">
        <f aca="false">VLOOKUP('Altri Costi'!J3934,Legenda!$D$1:$F$258,2)</f>
        <v>#N/A</v>
      </c>
      <c r="L3934" s="22"/>
      <c r="M3934" s="22"/>
      <c r="N3934" s="203"/>
      <c r="O3934" s="183"/>
      <c r="P3934" s="22"/>
      <c r="Q3934" s="203"/>
      <c r="R3934" s="183"/>
      <c r="S3934" s="184" t="n">
        <f aca="false">'Piano Finanziario Annuale'!$F$6</f>
        <v>0</v>
      </c>
      <c r="T3934" s="185" t="n">
        <v>0</v>
      </c>
      <c r="U3934" s="186"/>
      <c r="V3934" s="187" t="n">
        <f aca="false">(T3934*U3934)</f>
        <v>0</v>
      </c>
      <c r="W3934" s="185" t="n">
        <v>0</v>
      </c>
      <c r="X3934" s="185" t="n">
        <f aca="false">IF(OR(S3934="sì",S3934="forfettario 190"),SUM(T3934+W3934),SUM(T3934+V3934+W3934))</f>
        <v>0</v>
      </c>
      <c r="Y3934" s="205"/>
      <c r="Z3934" s="205"/>
      <c r="AA3934" s="206"/>
      <c r="AB3934" s="189" t="n">
        <f aca="false">IF(AA3934="SI",X3934,0)</f>
        <v>0</v>
      </c>
      <c r="AC3934" s="207"/>
      <c r="AD3934" s="207"/>
      <c r="AE3934" s="207"/>
      <c r="AF3934" s="207"/>
      <c r="AG3934" s="207"/>
      <c r="AH3934" s="208"/>
    </row>
    <row r="3935" customFormat="false" ht="13.5" hidden="false" customHeight="true" outlineLevel="0" collapsed="false">
      <c r="A3935" s="22" t="n">
        <v>3934</v>
      </c>
      <c r="B3935" s="180"/>
      <c r="C3935" s="22"/>
      <c r="D3935" s="22"/>
      <c r="E3935" s="22"/>
      <c r="F3935" s="22"/>
      <c r="G3935" s="22"/>
      <c r="H3935" s="183"/>
      <c r="I3935" s="183"/>
      <c r="J3935" s="22"/>
      <c r="K3935" s="191" t="e">
        <f aca="false">VLOOKUP('Altri Costi'!J3935,Legenda!$D$1:$F$258,2)</f>
        <v>#N/A</v>
      </c>
      <c r="L3935" s="22"/>
      <c r="M3935" s="22"/>
      <c r="N3935" s="203"/>
      <c r="O3935" s="183"/>
      <c r="P3935" s="22"/>
      <c r="Q3935" s="203"/>
      <c r="R3935" s="183"/>
      <c r="S3935" s="184" t="n">
        <f aca="false">'Piano Finanziario Annuale'!$F$6</f>
        <v>0</v>
      </c>
      <c r="T3935" s="185" t="n">
        <v>0</v>
      </c>
      <c r="U3935" s="186"/>
      <c r="V3935" s="187" t="n">
        <f aca="false">(T3935*U3935)</f>
        <v>0</v>
      </c>
      <c r="W3935" s="185" t="n">
        <v>0</v>
      </c>
      <c r="X3935" s="185" t="n">
        <f aca="false">IF(OR(S3935="sì",S3935="forfettario 190"),SUM(T3935+W3935),SUM(T3935+V3935+W3935))</f>
        <v>0</v>
      </c>
      <c r="Y3935" s="205"/>
      <c r="Z3935" s="205"/>
      <c r="AA3935" s="206"/>
      <c r="AB3935" s="189" t="n">
        <f aca="false">IF(AA3935="SI",X3935,0)</f>
        <v>0</v>
      </c>
      <c r="AC3935" s="207"/>
      <c r="AD3935" s="207"/>
      <c r="AE3935" s="207"/>
      <c r="AF3935" s="207"/>
      <c r="AG3935" s="207"/>
      <c r="AH3935" s="208"/>
    </row>
    <row r="3936" customFormat="false" ht="13.5" hidden="false" customHeight="true" outlineLevel="0" collapsed="false">
      <c r="A3936" s="22" t="n">
        <v>3935</v>
      </c>
      <c r="B3936" s="180"/>
      <c r="C3936" s="22"/>
      <c r="D3936" s="22"/>
      <c r="E3936" s="22"/>
      <c r="F3936" s="22"/>
      <c r="G3936" s="22"/>
      <c r="H3936" s="183"/>
      <c r="I3936" s="183"/>
      <c r="J3936" s="22"/>
      <c r="K3936" s="191" t="e">
        <f aca="false">VLOOKUP('Altri Costi'!J3936,Legenda!$D$1:$F$258,2)</f>
        <v>#N/A</v>
      </c>
      <c r="L3936" s="22"/>
      <c r="M3936" s="22"/>
      <c r="N3936" s="203"/>
      <c r="O3936" s="183"/>
      <c r="P3936" s="22"/>
      <c r="Q3936" s="203"/>
      <c r="R3936" s="183"/>
      <c r="S3936" s="184" t="n">
        <f aca="false">'Piano Finanziario Annuale'!$F$6</f>
        <v>0</v>
      </c>
      <c r="T3936" s="185" t="n">
        <v>0</v>
      </c>
      <c r="U3936" s="186"/>
      <c r="V3936" s="187" t="n">
        <f aca="false">(T3936*U3936)</f>
        <v>0</v>
      </c>
      <c r="W3936" s="185" t="n">
        <v>0</v>
      </c>
      <c r="X3936" s="185" t="n">
        <f aca="false">IF(OR(S3936="sì",S3936="forfettario 190"),SUM(T3936+W3936),SUM(T3936+V3936+W3936))</f>
        <v>0</v>
      </c>
      <c r="Y3936" s="205"/>
      <c r="Z3936" s="205"/>
      <c r="AA3936" s="206"/>
      <c r="AB3936" s="189" t="n">
        <f aca="false">IF(AA3936="SI",X3936,0)</f>
        <v>0</v>
      </c>
      <c r="AC3936" s="207"/>
      <c r="AD3936" s="207"/>
      <c r="AE3936" s="207"/>
      <c r="AF3936" s="207"/>
      <c r="AG3936" s="207"/>
      <c r="AH3936" s="208"/>
    </row>
    <row r="3937" customFormat="false" ht="13.5" hidden="false" customHeight="true" outlineLevel="0" collapsed="false">
      <c r="A3937" s="22" t="n">
        <v>3936</v>
      </c>
      <c r="B3937" s="180"/>
      <c r="C3937" s="22"/>
      <c r="D3937" s="22"/>
      <c r="E3937" s="22"/>
      <c r="F3937" s="22"/>
      <c r="G3937" s="22"/>
      <c r="H3937" s="183"/>
      <c r="I3937" s="183"/>
      <c r="J3937" s="22"/>
      <c r="K3937" s="191" t="e">
        <f aca="false">VLOOKUP('Altri Costi'!J3937,Legenda!$D$1:$F$258,2)</f>
        <v>#N/A</v>
      </c>
      <c r="L3937" s="22"/>
      <c r="M3937" s="22"/>
      <c r="N3937" s="203"/>
      <c r="O3937" s="183"/>
      <c r="P3937" s="22"/>
      <c r="Q3937" s="203"/>
      <c r="R3937" s="183"/>
      <c r="S3937" s="184" t="n">
        <f aca="false">'Piano Finanziario Annuale'!$F$6</f>
        <v>0</v>
      </c>
      <c r="T3937" s="185" t="n">
        <v>0</v>
      </c>
      <c r="U3937" s="186"/>
      <c r="V3937" s="187" t="n">
        <f aca="false">(T3937*U3937)</f>
        <v>0</v>
      </c>
      <c r="W3937" s="185" t="n">
        <v>0</v>
      </c>
      <c r="X3937" s="185" t="n">
        <f aca="false">IF(OR(S3937="sì",S3937="forfettario 190"),SUM(T3937+W3937),SUM(T3937+V3937+W3937))</f>
        <v>0</v>
      </c>
      <c r="Y3937" s="205"/>
      <c r="Z3937" s="205"/>
      <c r="AA3937" s="206"/>
      <c r="AB3937" s="189" t="n">
        <f aca="false">IF(AA3937="SI",X3937,0)</f>
        <v>0</v>
      </c>
      <c r="AC3937" s="207"/>
      <c r="AD3937" s="207"/>
      <c r="AE3937" s="207"/>
      <c r="AF3937" s="207"/>
      <c r="AG3937" s="207"/>
      <c r="AH3937" s="208"/>
    </row>
    <row r="3938" customFormat="false" ht="13.5" hidden="false" customHeight="true" outlineLevel="0" collapsed="false">
      <c r="A3938" s="22" t="n">
        <v>3937</v>
      </c>
      <c r="B3938" s="180"/>
      <c r="C3938" s="22"/>
      <c r="D3938" s="22"/>
      <c r="E3938" s="22"/>
      <c r="F3938" s="22"/>
      <c r="G3938" s="22"/>
      <c r="H3938" s="183"/>
      <c r="I3938" s="183"/>
      <c r="J3938" s="22"/>
      <c r="K3938" s="191" t="e">
        <f aca="false">VLOOKUP('Altri Costi'!J3938,Legenda!$D$1:$F$258,2)</f>
        <v>#N/A</v>
      </c>
      <c r="L3938" s="22"/>
      <c r="M3938" s="22"/>
      <c r="N3938" s="203"/>
      <c r="O3938" s="183"/>
      <c r="P3938" s="22"/>
      <c r="Q3938" s="203"/>
      <c r="R3938" s="183"/>
      <c r="S3938" s="184" t="n">
        <f aca="false">'Piano Finanziario Annuale'!$F$6</f>
        <v>0</v>
      </c>
      <c r="T3938" s="185" t="n">
        <v>0</v>
      </c>
      <c r="U3938" s="186"/>
      <c r="V3938" s="187" t="n">
        <f aca="false">(T3938*U3938)</f>
        <v>0</v>
      </c>
      <c r="W3938" s="185" t="n">
        <v>0</v>
      </c>
      <c r="X3938" s="185" t="n">
        <f aca="false">IF(OR(S3938="sì",S3938="forfettario 190"),SUM(T3938+W3938),SUM(T3938+V3938+W3938))</f>
        <v>0</v>
      </c>
      <c r="Y3938" s="205"/>
      <c r="Z3938" s="205"/>
      <c r="AA3938" s="206"/>
      <c r="AB3938" s="189" t="n">
        <f aca="false">IF(AA3938="SI",X3938,0)</f>
        <v>0</v>
      </c>
      <c r="AC3938" s="207"/>
      <c r="AD3938" s="207"/>
      <c r="AE3938" s="207"/>
      <c r="AF3938" s="207"/>
      <c r="AG3938" s="207"/>
      <c r="AH3938" s="208"/>
    </row>
    <row r="3939" customFormat="false" ht="13.5" hidden="false" customHeight="true" outlineLevel="0" collapsed="false">
      <c r="A3939" s="22" t="n">
        <v>3938</v>
      </c>
      <c r="B3939" s="180"/>
      <c r="C3939" s="22"/>
      <c r="D3939" s="22"/>
      <c r="E3939" s="22"/>
      <c r="F3939" s="22"/>
      <c r="G3939" s="22"/>
      <c r="H3939" s="183"/>
      <c r="I3939" s="183"/>
      <c r="J3939" s="22"/>
      <c r="K3939" s="191" t="e">
        <f aca="false">VLOOKUP('Altri Costi'!J3939,Legenda!$D$1:$F$258,2)</f>
        <v>#N/A</v>
      </c>
      <c r="L3939" s="22"/>
      <c r="M3939" s="22"/>
      <c r="N3939" s="203"/>
      <c r="O3939" s="183"/>
      <c r="P3939" s="22"/>
      <c r="Q3939" s="203"/>
      <c r="R3939" s="183"/>
      <c r="S3939" s="184" t="n">
        <f aca="false">'Piano Finanziario Annuale'!$F$6</f>
        <v>0</v>
      </c>
      <c r="T3939" s="185" t="n">
        <v>0</v>
      </c>
      <c r="U3939" s="186"/>
      <c r="V3939" s="187" t="n">
        <f aca="false">(T3939*U3939)</f>
        <v>0</v>
      </c>
      <c r="W3939" s="185" t="n">
        <v>0</v>
      </c>
      <c r="X3939" s="185" t="n">
        <f aca="false">IF(OR(S3939="sì",S3939="forfettario 190"),SUM(T3939+W3939),SUM(T3939+V3939+W3939))</f>
        <v>0</v>
      </c>
      <c r="Y3939" s="205"/>
      <c r="Z3939" s="205"/>
      <c r="AA3939" s="206"/>
      <c r="AB3939" s="189" t="n">
        <f aca="false">IF(AA3939="SI",X3939,0)</f>
        <v>0</v>
      </c>
      <c r="AC3939" s="207"/>
      <c r="AD3939" s="207"/>
      <c r="AE3939" s="207"/>
      <c r="AF3939" s="207"/>
      <c r="AG3939" s="207"/>
      <c r="AH3939" s="208"/>
    </row>
    <row r="3940" customFormat="false" ht="13.5" hidden="false" customHeight="true" outlineLevel="0" collapsed="false">
      <c r="A3940" s="22" t="n">
        <v>3939</v>
      </c>
      <c r="B3940" s="180"/>
      <c r="C3940" s="22"/>
      <c r="D3940" s="22"/>
      <c r="E3940" s="22"/>
      <c r="F3940" s="22"/>
      <c r="G3940" s="22"/>
      <c r="H3940" s="183"/>
      <c r="I3940" s="183"/>
      <c r="J3940" s="22"/>
      <c r="K3940" s="191" t="e">
        <f aca="false">VLOOKUP('Altri Costi'!J3940,Legenda!$D$1:$F$258,2)</f>
        <v>#N/A</v>
      </c>
      <c r="L3940" s="22"/>
      <c r="M3940" s="22"/>
      <c r="N3940" s="203"/>
      <c r="O3940" s="183"/>
      <c r="P3940" s="22"/>
      <c r="Q3940" s="203"/>
      <c r="R3940" s="183"/>
      <c r="S3940" s="184" t="n">
        <f aca="false">'Piano Finanziario Annuale'!$F$6</f>
        <v>0</v>
      </c>
      <c r="T3940" s="185" t="n">
        <v>0</v>
      </c>
      <c r="U3940" s="186"/>
      <c r="V3940" s="187" t="n">
        <f aca="false">(T3940*U3940)</f>
        <v>0</v>
      </c>
      <c r="W3940" s="185" t="n">
        <v>0</v>
      </c>
      <c r="X3940" s="185" t="n">
        <f aca="false">IF(OR(S3940="sì",S3940="forfettario 190"),SUM(T3940+W3940),SUM(T3940+V3940+W3940))</f>
        <v>0</v>
      </c>
      <c r="Y3940" s="205"/>
      <c r="Z3940" s="205"/>
      <c r="AA3940" s="206"/>
      <c r="AB3940" s="189" t="n">
        <f aca="false">IF(AA3940="SI",X3940,0)</f>
        <v>0</v>
      </c>
      <c r="AC3940" s="207"/>
      <c r="AD3940" s="207"/>
      <c r="AE3940" s="207"/>
      <c r="AF3940" s="207"/>
      <c r="AG3940" s="207"/>
      <c r="AH3940" s="208"/>
    </row>
    <row r="3941" customFormat="false" ht="13.5" hidden="false" customHeight="true" outlineLevel="0" collapsed="false">
      <c r="A3941" s="22" t="n">
        <v>3940</v>
      </c>
      <c r="B3941" s="180"/>
      <c r="C3941" s="22"/>
      <c r="D3941" s="22"/>
      <c r="E3941" s="22"/>
      <c r="F3941" s="22"/>
      <c r="G3941" s="22"/>
      <c r="H3941" s="183"/>
      <c r="I3941" s="183"/>
      <c r="J3941" s="22"/>
      <c r="K3941" s="191" t="e">
        <f aca="false">VLOOKUP('Altri Costi'!J3941,Legenda!$D$1:$F$258,2)</f>
        <v>#N/A</v>
      </c>
      <c r="L3941" s="22"/>
      <c r="M3941" s="22"/>
      <c r="N3941" s="203"/>
      <c r="O3941" s="183"/>
      <c r="P3941" s="22"/>
      <c r="Q3941" s="203"/>
      <c r="R3941" s="183"/>
      <c r="S3941" s="184" t="n">
        <f aca="false">'Piano Finanziario Annuale'!$F$6</f>
        <v>0</v>
      </c>
      <c r="T3941" s="185" t="n">
        <v>0</v>
      </c>
      <c r="U3941" s="186"/>
      <c r="V3941" s="187" t="n">
        <f aca="false">(T3941*U3941)</f>
        <v>0</v>
      </c>
      <c r="W3941" s="185" t="n">
        <v>0</v>
      </c>
      <c r="X3941" s="185" t="n">
        <f aca="false">IF(OR(S3941="sì",S3941="forfettario 190"),SUM(T3941+W3941),SUM(T3941+V3941+W3941))</f>
        <v>0</v>
      </c>
      <c r="Y3941" s="205"/>
      <c r="Z3941" s="205"/>
      <c r="AA3941" s="206"/>
      <c r="AB3941" s="189" t="n">
        <f aca="false">IF(AA3941="SI",X3941,0)</f>
        <v>0</v>
      </c>
      <c r="AC3941" s="207"/>
      <c r="AD3941" s="207"/>
      <c r="AE3941" s="207"/>
      <c r="AF3941" s="207"/>
      <c r="AG3941" s="207"/>
      <c r="AH3941" s="208"/>
    </row>
    <row r="3942" customFormat="false" ht="13.5" hidden="false" customHeight="true" outlineLevel="0" collapsed="false">
      <c r="A3942" s="22" t="n">
        <v>3941</v>
      </c>
      <c r="B3942" s="180"/>
      <c r="C3942" s="22"/>
      <c r="D3942" s="22"/>
      <c r="E3942" s="22"/>
      <c r="F3942" s="22"/>
      <c r="G3942" s="22"/>
      <c r="H3942" s="183"/>
      <c r="I3942" s="183"/>
      <c r="J3942" s="22"/>
      <c r="K3942" s="191" t="e">
        <f aca="false">VLOOKUP('Altri Costi'!J3942,Legenda!$D$1:$F$258,2)</f>
        <v>#N/A</v>
      </c>
      <c r="L3942" s="22"/>
      <c r="M3942" s="22"/>
      <c r="N3942" s="203"/>
      <c r="O3942" s="183"/>
      <c r="P3942" s="22"/>
      <c r="Q3942" s="203"/>
      <c r="R3942" s="183"/>
      <c r="S3942" s="184" t="n">
        <f aca="false">'Piano Finanziario Annuale'!$F$6</f>
        <v>0</v>
      </c>
      <c r="T3942" s="185" t="n">
        <v>0</v>
      </c>
      <c r="U3942" s="186"/>
      <c r="V3942" s="187" t="n">
        <f aca="false">(T3942*U3942)</f>
        <v>0</v>
      </c>
      <c r="W3942" s="185" t="n">
        <v>0</v>
      </c>
      <c r="X3942" s="185" t="n">
        <f aca="false">IF(OR(S3942="sì",S3942="forfettario 190"),SUM(T3942+W3942),SUM(T3942+V3942+W3942))</f>
        <v>0</v>
      </c>
      <c r="Y3942" s="205"/>
      <c r="Z3942" s="205"/>
      <c r="AA3942" s="206"/>
      <c r="AB3942" s="189" t="n">
        <f aca="false">IF(AA3942="SI",X3942,0)</f>
        <v>0</v>
      </c>
      <c r="AC3942" s="207"/>
      <c r="AD3942" s="207"/>
      <c r="AE3942" s="207"/>
      <c r="AF3942" s="207"/>
      <c r="AG3942" s="207"/>
      <c r="AH3942" s="208"/>
    </row>
    <row r="3943" customFormat="false" ht="13.5" hidden="false" customHeight="true" outlineLevel="0" collapsed="false">
      <c r="A3943" s="22" t="n">
        <v>3942</v>
      </c>
      <c r="B3943" s="180"/>
      <c r="C3943" s="22"/>
      <c r="D3943" s="22"/>
      <c r="E3943" s="22"/>
      <c r="F3943" s="22"/>
      <c r="G3943" s="22"/>
      <c r="H3943" s="183"/>
      <c r="I3943" s="183"/>
      <c r="J3943" s="22"/>
      <c r="K3943" s="191" t="e">
        <f aca="false">VLOOKUP('Altri Costi'!J3943,Legenda!$D$1:$F$258,2)</f>
        <v>#N/A</v>
      </c>
      <c r="L3943" s="22"/>
      <c r="M3943" s="22"/>
      <c r="N3943" s="203"/>
      <c r="O3943" s="183"/>
      <c r="P3943" s="22"/>
      <c r="Q3943" s="203"/>
      <c r="R3943" s="183"/>
      <c r="S3943" s="184" t="n">
        <f aca="false">'Piano Finanziario Annuale'!$F$6</f>
        <v>0</v>
      </c>
      <c r="T3943" s="185" t="n">
        <v>0</v>
      </c>
      <c r="U3943" s="186"/>
      <c r="V3943" s="187" t="n">
        <f aca="false">(T3943*U3943)</f>
        <v>0</v>
      </c>
      <c r="W3943" s="185" t="n">
        <v>0</v>
      </c>
      <c r="X3943" s="185" t="n">
        <f aca="false">IF(OR(S3943="sì",S3943="forfettario 190"),SUM(T3943+W3943),SUM(T3943+V3943+W3943))</f>
        <v>0</v>
      </c>
      <c r="Y3943" s="205"/>
      <c r="Z3943" s="205"/>
      <c r="AA3943" s="206"/>
      <c r="AB3943" s="189" t="n">
        <f aca="false">IF(AA3943="SI",X3943,0)</f>
        <v>0</v>
      </c>
      <c r="AC3943" s="207"/>
      <c r="AD3943" s="207"/>
      <c r="AE3943" s="207"/>
      <c r="AF3943" s="207"/>
      <c r="AG3943" s="207"/>
      <c r="AH3943" s="208"/>
    </row>
    <row r="3944" customFormat="false" ht="13.5" hidden="false" customHeight="true" outlineLevel="0" collapsed="false">
      <c r="A3944" s="22" t="n">
        <v>3943</v>
      </c>
      <c r="B3944" s="180"/>
      <c r="C3944" s="22"/>
      <c r="D3944" s="22"/>
      <c r="E3944" s="22"/>
      <c r="F3944" s="22"/>
      <c r="G3944" s="22"/>
      <c r="H3944" s="183"/>
      <c r="I3944" s="183"/>
      <c r="J3944" s="22"/>
      <c r="K3944" s="191" t="e">
        <f aca="false">VLOOKUP('Altri Costi'!J3944,Legenda!$D$1:$F$258,2)</f>
        <v>#N/A</v>
      </c>
      <c r="L3944" s="22"/>
      <c r="M3944" s="22"/>
      <c r="N3944" s="203"/>
      <c r="O3944" s="183"/>
      <c r="P3944" s="22"/>
      <c r="Q3944" s="203"/>
      <c r="R3944" s="183"/>
      <c r="S3944" s="184" t="n">
        <f aca="false">'Piano Finanziario Annuale'!$F$6</f>
        <v>0</v>
      </c>
      <c r="T3944" s="185" t="n">
        <v>0</v>
      </c>
      <c r="U3944" s="186"/>
      <c r="V3944" s="187" t="n">
        <f aca="false">(T3944*U3944)</f>
        <v>0</v>
      </c>
      <c r="W3944" s="185" t="n">
        <v>0</v>
      </c>
      <c r="X3944" s="185" t="n">
        <f aca="false">IF(OR(S3944="sì",S3944="forfettario 190"),SUM(T3944+W3944),SUM(T3944+V3944+W3944))</f>
        <v>0</v>
      </c>
      <c r="Y3944" s="205"/>
      <c r="Z3944" s="205"/>
      <c r="AA3944" s="206"/>
      <c r="AB3944" s="189" t="n">
        <f aca="false">IF(AA3944="SI",X3944,0)</f>
        <v>0</v>
      </c>
      <c r="AC3944" s="207"/>
      <c r="AD3944" s="207"/>
      <c r="AE3944" s="207"/>
      <c r="AF3944" s="207"/>
      <c r="AG3944" s="207"/>
      <c r="AH3944" s="208"/>
    </row>
    <row r="3945" customFormat="false" ht="13.5" hidden="false" customHeight="true" outlineLevel="0" collapsed="false">
      <c r="A3945" s="22" t="n">
        <v>3944</v>
      </c>
      <c r="B3945" s="180"/>
      <c r="C3945" s="22"/>
      <c r="D3945" s="22"/>
      <c r="E3945" s="22"/>
      <c r="F3945" s="22"/>
      <c r="G3945" s="22"/>
      <c r="H3945" s="183"/>
      <c r="I3945" s="183"/>
      <c r="J3945" s="22"/>
      <c r="K3945" s="191" t="e">
        <f aca="false">VLOOKUP('Altri Costi'!J3945,Legenda!$D$1:$F$258,2)</f>
        <v>#N/A</v>
      </c>
      <c r="L3945" s="22"/>
      <c r="M3945" s="22"/>
      <c r="N3945" s="203"/>
      <c r="O3945" s="183"/>
      <c r="P3945" s="22"/>
      <c r="Q3945" s="203"/>
      <c r="R3945" s="183"/>
      <c r="S3945" s="184" t="n">
        <f aca="false">'Piano Finanziario Annuale'!$F$6</f>
        <v>0</v>
      </c>
      <c r="T3945" s="185" t="n">
        <v>0</v>
      </c>
      <c r="U3945" s="186"/>
      <c r="V3945" s="187" t="n">
        <f aca="false">(T3945*U3945)</f>
        <v>0</v>
      </c>
      <c r="W3945" s="185" t="n">
        <v>0</v>
      </c>
      <c r="X3945" s="185" t="n">
        <f aca="false">IF(OR(S3945="sì",S3945="forfettario 190"),SUM(T3945+W3945),SUM(T3945+V3945+W3945))</f>
        <v>0</v>
      </c>
      <c r="Y3945" s="205"/>
      <c r="Z3945" s="205"/>
      <c r="AA3945" s="206"/>
      <c r="AB3945" s="189" t="n">
        <f aca="false">IF(AA3945="SI",X3945,0)</f>
        <v>0</v>
      </c>
      <c r="AC3945" s="207"/>
      <c r="AD3945" s="207"/>
      <c r="AE3945" s="207"/>
      <c r="AF3945" s="207"/>
      <c r="AG3945" s="207"/>
      <c r="AH3945" s="208"/>
    </row>
    <row r="3946" customFormat="false" ht="13.5" hidden="false" customHeight="true" outlineLevel="0" collapsed="false">
      <c r="A3946" s="22" t="n">
        <v>3945</v>
      </c>
      <c r="B3946" s="180"/>
      <c r="C3946" s="22"/>
      <c r="D3946" s="22"/>
      <c r="E3946" s="22"/>
      <c r="F3946" s="22"/>
      <c r="G3946" s="22"/>
      <c r="H3946" s="183"/>
      <c r="I3946" s="183"/>
      <c r="J3946" s="22"/>
      <c r="K3946" s="191" t="e">
        <f aca="false">VLOOKUP('Altri Costi'!J3946,Legenda!$D$1:$F$258,2)</f>
        <v>#N/A</v>
      </c>
      <c r="L3946" s="22"/>
      <c r="M3946" s="22"/>
      <c r="N3946" s="203"/>
      <c r="O3946" s="183"/>
      <c r="P3946" s="22"/>
      <c r="Q3946" s="203"/>
      <c r="R3946" s="183"/>
      <c r="S3946" s="184" t="n">
        <f aca="false">'Piano Finanziario Annuale'!$F$6</f>
        <v>0</v>
      </c>
      <c r="T3946" s="185" t="n">
        <v>0</v>
      </c>
      <c r="U3946" s="186"/>
      <c r="V3946" s="187" t="n">
        <f aca="false">(T3946*U3946)</f>
        <v>0</v>
      </c>
      <c r="W3946" s="185" t="n">
        <v>0</v>
      </c>
      <c r="X3946" s="185" t="n">
        <f aca="false">IF(OR(S3946="sì",S3946="forfettario 190"),SUM(T3946+W3946),SUM(T3946+V3946+W3946))</f>
        <v>0</v>
      </c>
      <c r="Y3946" s="205"/>
      <c r="Z3946" s="205"/>
      <c r="AA3946" s="206"/>
      <c r="AB3946" s="189" t="n">
        <f aca="false">IF(AA3946="SI",X3946,0)</f>
        <v>0</v>
      </c>
      <c r="AC3946" s="207"/>
      <c r="AD3946" s="207"/>
      <c r="AE3946" s="207"/>
      <c r="AF3946" s="207"/>
      <c r="AG3946" s="207"/>
      <c r="AH3946" s="208"/>
    </row>
    <row r="3947" customFormat="false" ht="13.5" hidden="false" customHeight="true" outlineLevel="0" collapsed="false">
      <c r="A3947" s="22" t="n">
        <v>3946</v>
      </c>
      <c r="B3947" s="180"/>
      <c r="C3947" s="22"/>
      <c r="D3947" s="22"/>
      <c r="E3947" s="22"/>
      <c r="F3947" s="22"/>
      <c r="G3947" s="22"/>
      <c r="H3947" s="183"/>
      <c r="I3947" s="183"/>
      <c r="J3947" s="22"/>
      <c r="K3947" s="191" t="e">
        <f aca="false">VLOOKUP('Altri Costi'!J3947,Legenda!$D$1:$F$258,2)</f>
        <v>#N/A</v>
      </c>
      <c r="L3947" s="22"/>
      <c r="M3947" s="22"/>
      <c r="N3947" s="203"/>
      <c r="O3947" s="183"/>
      <c r="P3947" s="22"/>
      <c r="Q3947" s="203"/>
      <c r="R3947" s="183"/>
      <c r="S3947" s="184" t="n">
        <f aca="false">'Piano Finanziario Annuale'!$F$6</f>
        <v>0</v>
      </c>
      <c r="T3947" s="185" t="n">
        <v>0</v>
      </c>
      <c r="U3947" s="186"/>
      <c r="V3947" s="187" t="n">
        <f aca="false">(T3947*U3947)</f>
        <v>0</v>
      </c>
      <c r="W3947" s="185" t="n">
        <v>0</v>
      </c>
      <c r="X3947" s="185" t="n">
        <f aca="false">IF(OR(S3947="sì",S3947="forfettario 190"),SUM(T3947+W3947),SUM(T3947+V3947+W3947))</f>
        <v>0</v>
      </c>
      <c r="Y3947" s="205"/>
      <c r="Z3947" s="205"/>
      <c r="AA3947" s="206"/>
      <c r="AB3947" s="189" t="n">
        <f aca="false">IF(AA3947="SI",X3947,0)</f>
        <v>0</v>
      </c>
      <c r="AC3947" s="207"/>
      <c r="AD3947" s="207"/>
      <c r="AE3947" s="207"/>
      <c r="AF3947" s="207"/>
      <c r="AG3947" s="207"/>
      <c r="AH3947" s="208"/>
    </row>
    <row r="3948" customFormat="false" ht="13.5" hidden="false" customHeight="true" outlineLevel="0" collapsed="false">
      <c r="A3948" s="22" t="n">
        <v>3947</v>
      </c>
      <c r="B3948" s="180"/>
      <c r="C3948" s="22"/>
      <c r="D3948" s="22"/>
      <c r="E3948" s="22"/>
      <c r="F3948" s="22"/>
      <c r="G3948" s="22"/>
      <c r="H3948" s="183"/>
      <c r="I3948" s="183"/>
      <c r="J3948" s="22"/>
      <c r="K3948" s="191" t="e">
        <f aca="false">VLOOKUP('Altri Costi'!J3948,Legenda!$D$1:$F$258,2)</f>
        <v>#N/A</v>
      </c>
      <c r="L3948" s="22"/>
      <c r="M3948" s="22"/>
      <c r="N3948" s="203"/>
      <c r="O3948" s="183"/>
      <c r="P3948" s="22"/>
      <c r="Q3948" s="203"/>
      <c r="R3948" s="183"/>
      <c r="S3948" s="184" t="n">
        <f aca="false">'Piano Finanziario Annuale'!$F$6</f>
        <v>0</v>
      </c>
      <c r="T3948" s="185" t="n">
        <v>0</v>
      </c>
      <c r="U3948" s="186"/>
      <c r="V3948" s="187" t="n">
        <f aca="false">(T3948*U3948)</f>
        <v>0</v>
      </c>
      <c r="W3948" s="185" t="n">
        <v>0</v>
      </c>
      <c r="X3948" s="185" t="n">
        <f aca="false">IF(OR(S3948="sì",S3948="forfettario 190"),SUM(T3948+W3948),SUM(T3948+V3948+W3948))</f>
        <v>0</v>
      </c>
      <c r="Y3948" s="205"/>
      <c r="Z3948" s="205"/>
      <c r="AA3948" s="206"/>
      <c r="AB3948" s="189" t="n">
        <f aca="false">IF(AA3948="SI",X3948,0)</f>
        <v>0</v>
      </c>
      <c r="AC3948" s="207"/>
      <c r="AD3948" s="207"/>
      <c r="AE3948" s="207"/>
      <c r="AF3948" s="207"/>
      <c r="AG3948" s="207"/>
      <c r="AH3948" s="208"/>
    </row>
    <row r="3949" customFormat="false" ht="13.5" hidden="false" customHeight="true" outlineLevel="0" collapsed="false">
      <c r="A3949" s="22" t="n">
        <v>3948</v>
      </c>
      <c r="B3949" s="180"/>
      <c r="C3949" s="22"/>
      <c r="D3949" s="22"/>
      <c r="E3949" s="22"/>
      <c r="F3949" s="22"/>
      <c r="G3949" s="22"/>
      <c r="H3949" s="183"/>
      <c r="I3949" s="183"/>
      <c r="J3949" s="22"/>
      <c r="K3949" s="191" t="e">
        <f aca="false">VLOOKUP('Altri Costi'!J3949,Legenda!$D$1:$F$258,2)</f>
        <v>#N/A</v>
      </c>
      <c r="L3949" s="22"/>
      <c r="M3949" s="22"/>
      <c r="N3949" s="203"/>
      <c r="O3949" s="183"/>
      <c r="P3949" s="22"/>
      <c r="Q3949" s="203"/>
      <c r="R3949" s="183"/>
      <c r="S3949" s="184" t="n">
        <f aca="false">'Piano Finanziario Annuale'!$F$6</f>
        <v>0</v>
      </c>
      <c r="T3949" s="185" t="n">
        <v>0</v>
      </c>
      <c r="U3949" s="186"/>
      <c r="V3949" s="187" t="n">
        <f aca="false">(T3949*U3949)</f>
        <v>0</v>
      </c>
      <c r="W3949" s="185" t="n">
        <v>0</v>
      </c>
      <c r="X3949" s="185" t="n">
        <f aca="false">IF(OR(S3949="sì",S3949="forfettario 190"),SUM(T3949+W3949),SUM(T3949+V3949+W3949))</f>
        <v>0</v>
      </c>
      <c r="Y3949" s="205"/>
      <c r="Z3949" s="205"/>
      <c r="AA3949" s="206"/>
      <c r="AB3949" s="189" t="n">
        <f aca="false">IF(AA3949="SI",X3949,0)</f>
        <v>0</v>
      </c>
      <c r="AC3949" s="207"/>
      <c r="AD3949" s="207"/>
      <c r="AE3949" s="207"/>
      <c r="AF3949" s="207"/>
      <c r="AG3949" s="207"/>
      <c r="AH3949" s="208"/>
    </row>
    <row r="3950" customFormat="false" ht="13.5" hidden="false" customHeight="true" outlineLevel="0" collapsed="false">
      <c r="A3950" s="22" t="n">
        <v>3949</v>
      </c>
      <c r="B3950" s="180"/>
      <c r="C3950" s="22"/>
      <c r="D3950" s="22"/>
      <c r="E3950" s="22"/>
      <c r="F3950" s="22"/>
      <c r="G3950" s="22"/>
      <c r="H3950" s="183"/>
      <c r="I3950" s="183"/>
      <c r="J3950" s="22"/>
      <c r="K3950" s="191" t="e">
        <f aca="false">VLOOKUP('Altri Costi'!J3950,Legenda!$D$1:$F$258,2)</f>
        <v>#N/A</v>
      </c>
      <c r="L3950" s="22"/>
      <c r="M3950" s="22"/>
      <c r="N3950" s="203"/>
      <c r="O3950" s="183"/>
      <c r="P3950" s="22"/>
      <c r="Q3950" s="203"/>
      <c r="R3950" s="183"/>
      <c r="S3950" s="184" t="n">
        <f aca="false">'Piano Finanziario Annuale'!$F$6</f>
        <v>0</v>
      </c>
      <c r="T3950" s="185" t="n">
        <v>0</v>
      </c>
      <c r="U3950" s="186"/>
      <c r="V3950" s="187" t="n">
        <f aca="false">(T3950*U3950)</f>
        <v>0</v>
      </c>
      <c r="W3950" s="185" t="n">
        <v>0</v>
      </c>
      <c r="X3950" s="185" t="n">
        <f aca="false">IF(OR(S3950="sì",S3950="forfettario 190"),SUM(T3950+W3950),SUM(T3950+V3950+W3950))</f>
        <v>0</v>
      </c>
      <c r="Y3950" s="205"/>
      <c r="Z3950" s="205"/>
      <c r="AA3950" s="206"/>
      <c r="AB3950" s="189" t="n">
        <f aca="false">IF(AA3950="SI",X3950,0)</f>
        <v>0</v>
      </c>
      <c r="AC3950" s="207"/>
      <c r="AD3950" s="207"/>
      <c r="AE3950" s="207"/>
      <c r="AF3950" s="207"/>
      <c r="AG3950" s="207"/>
      <c r="AH3950" s="208"/>
    </row>
    <row r="3951" customFormat="false" ht="13.5" hidden="false" customHeight="true" outlineLevel="0" collapsed="false">
      <c r="A3951" s="22" t="n">
        <v>3950</v>
      </c>
      <c r="B3951" s="180"/>
      <c r="C3951" s="22"/>
      <c r="D3951" s="22"/>
      <c r="E3951" s="22"/>
      <c r="F3951" s="22"/>
      <c r="G3951" s="22"/>
      <c r="H3951" s="183"/>
      <c r="I3951" s="183"/>
      <c r="J3951" s="22"/>
      <c r="K3951" s="191" t="e">
        <f aca="false">VLOOKUP('Altri Costi'!J3951,Legenda!$D$1:$F$258,2)</f>
        <v>#N/A</v>
      </c>
      <c r="L3951" s="22"/>
      <c r="M3951" s="22"/>
      <c r="N3951" s="203"/>
      <c r="O3951" s="183"/>
      <c r="P3951" s="22"/>
      <c r="Q3951" s="203"/>
      <c r="R3951" s="183"/>
      <c r="S3951" s="184" t="n">
        <f aca="false">'Piano Finanziario Annuale'!$F$6</f>
        <v>0</v>
      </c>
      <c r="T3951" s="185" t="n">
        <v>0</v>
      </c>
      <c r="U3951" s="186"/>
      <c r="V3951" s="187" t="n">
        <f aca="false">(T3951*U3951)</f>
        <v>0</v>
      </c>
      <c r="W3951" s="185" t="n">
        <v>0</v>
      </c>
      <c r="X3951" s="185" t="n">
        <f aca="false">IF(OR(S3951="sì",S3951="forfettario 190"),SUM(T3951+W3951),SUM(T3951+V3951+W3951))</f>
        <v>0</v>
      </c>
      <c r="Y3951" s="205"/>
      <c r="Z3951" s="205"/>
      <c r="AA3951" s="206"/>
      <c r="AB3951" s="189" t="n">
        <f aca="false">IF(AA3951="SI",X3951,0)</f>
        <v>0</v>
      </c>
      <c r="AC3951" s="207"/>
      <c r="AD3951" s="207"/>
      <c r="AE3951" s="207"/>
      <c r="AF3951" s="207"/>
      <c r="AG3951" s="207"/>
      <c r="AH3951" s="208"/>
    </row>
    <row r="3952" customFormat="false" ht="13.5" hidden="false" customHeight="true" outlineLevel="0" collapsed="false">
      <c r="A3952" s="22" t="n">
        <v>3951</v>
      </c>
      <c r="B3952" s="180"/>
      <c r="C3952" s="22"/>
      <c r="D3952" s="22"/>
      <c r="E3952" s="22"/>
      <c r="F3952" s="22"/>
      <c r="G3952" s="22"/>
      <c r="H3952" s="183"/>
      <c r="I3952" s="183"/>
      <c r="J3952" s="22"/>
      <c r="K3952" s="191" t="e">
        <f aca="false">VLOOKUP('Altri Costi'!J3952,Legenda!$D$1:$F$258,2)</f>
        <v>#N/A</v>
      </c>
      <c r="L3952" s="22"/>
      <c r="M3952" s="22"/>
      <c r="N3952" s="203"/>
      <c r="O3952" s="183"/>
      <c r="P3952" s="22"/>
      <c r="Q3952" s="203"/>
      <c r="R3952" s="183"/>
      <c r="S3952" s="184" t="n">
        <f aca="false">'Piano Finanziario Annuale'!$F$6</f>
        <v>0</v>
      </c>
      <c r="T3952" s="185" t="n">
        <v>0</v>
      </c>
      <c r="U3952" s="186"/>
      <c r="V3952" s="187" t="n">
        <f aca="false">(T3952*U3952)</f>
        <v>0</v>
      </c>
      <c r="W3952" s="185" t="n">
        <v>0</v>
      </c>
      <c r="X3952" s="185" t="n">
        <f aca="false">IF(OR(S3952="sì",S3952="forfettario 190"),SUM(T3952+W3952),SUM(T3952+V3952+W3952))</f>
        <v>0</v>
      </c>
      <c r="Y3952" s="205"/>
      <c r="Z3952" s="205"/>
      <c r="AA3952" s="206"/>
      <c r="AB3952" s="189" t="n">
        <f aca="false">IF(AA3952="SI",X3952,0)</f>
        <v>0</v>
      </c>
      <c r="AC3952" s="207"/>
      <c r="AD3952" s="207"/>
      <c r="AE3952" s="207"/>
      <c r="AF3952" s="207"/>
      <c r="AG3952" s="207"/>
      <c r="AH3952" s="208"/>
    </row>
    <row r="3953" customFormat="false" ht="13.5" hidden="false" customHeight="true" outlineLevel="0" collapsed="false">
      <c r="A3953" s="22" t="n">
        <v>3952</v>
      </c>
      <c r="B3953" s="180"/>
      <c r="C3953" s="22"/>
      <c r="D3953" s="22"/>
      <c r="E3953" s="22"/>
      <c r="F3953" s="22"/>
      <c r="G3953" s="22"/>
      <c r="H3953" s="183"/>
      <c r="I3953" s="183"/>
      <c r="J3953" s="22"/>
      <c r="K3953" s="191" t="e">
        <f aca="false">VLOOKUP('Altri Costi'!J3953,Legenda!$D$1:$F$258,2)</f>
        <v>#N/A</v>
      </c>
      <c r="L3953" s="22"/>
      <c r="M3953" s="22"/>
      <c r="N3953" s="203"/>
      <c r="O3953" s="183"/>
      <c r="P3953" s="22"/>
      <c r="Q3953" s="203"/>
      <c r="R3953" s="183"/>
      <c r="S3953" s="184" t="n">
        <f aca="false">'Piano Finanziario Annuale'!$F$6</f>
        <v>0</v>
      </c>
      <c r="T3953" s="185" t="n">
        <v>0</v>
      </c>
      <c r="U3953" s="186"/>
      <c r="V3953" s="187" t="n">
        <f aca="false">(T3953*U3953)</f>
        <v>0</v>
      </c>
      <c r="W3953" s="185" t="n">
        <v>0</v>
      </c>
      <c r="X3953" s="185" t="n">
        <f aca="false">IF(OR(S3953="sì",S3953="forfettario 190"),SUM(T3953+W3953),SUM(T3953+V3953+W3953))</f>
        <v>0</v>
      </c>
      <c r="Y3953" s="205"/>
      <c r="Z3953" s="205"/>
      <c r="AA3953" s="206"/>
      <c r="AB3953" s="189" t="n">
        <f aca="false">IF(AA3953="SI",X3953,0)</f>
        <v>0</v>
      </c>
      <c r="AC3953" s="207"/>
      <c r="AD3953" s="207"/>
      <c r="AE3953" s="207"/>
      <c r="AF3953" s="207"/>
      <c r="AG3953" s="207"/>
      <c r="AH3953" s="208"/>
    </row>
    <row r="3954" customFormat="false" ht="13.5" hidden="false" customHeight="true" outlineLevel="0" collapsed="false">
      <c r="A3954" s="22" t="n">
        <v>3953</v>
      </c>
      <c r="B3954" s="180"/>
      <c r="C3954" s="22"/>
      <c r="D3954" s="22"/>
      <c r="E3954" s="22"/>
      <c r="F3954" s="22"/>
      <c r="G3954" s="22"/>
      <c r="H3954" s="183"/>
      <c r="I3954" s="183"/>
      <c r="J3954" s="22"/>
      <c r="K3954" s="191" t="e">
        <f aca="false">VLOOKUP('Altri Costi'!J3954,Legenda!$D$1:$F$258,2)</f>
        <v>#N/A</v>
      </c>
      <c r="L3954" s="22"/>
      <c r="M3954" s="22"/>
      <c r="N3954" s="203"/>
      <c r="O3954" s="183"/>
      <c r="P3954" s="22"/>
      <c r="Q3954" s="203"/>
      <c r="R3954" s="183"/>
      <c r="S3954" s="184" t="n">
        <f aca="false">'Piano Finanziario Annuale'!$F$6</f>
        <v>0</v>
      </c>
      <c r="T3954" s="185" t="n">
        <v>0</v>
      </c>
      <c r="U3954" s="186"/>
      <c r="V3954" s="187" t="n">
        <f aca="false">(T3954*U3954)</f>
        <v>0</v>
      </c>
      <c r="W3954" s="185" t="n">
        <v>0</v>
      </c>
      <c r="X3954" s="185" t="n">
        <f aca="false">IF(OR(S3954="sì",S3954="forfettario 190"),SUM(T3954+W3954),SUM(T3954+V3954+W3954))</f>
        <v>0</v>
      </c>
      <c r="Y3954" s="205"/>
      <c r="Z3954" s="205"/>
      <c r="AA3954" s="206"/>
      <c r="AB3954" s="189" t="n">
        <f aca="false">IF(AA3954="SI",X3954,0)</f>
        <v>0</v>
      </c>
      <c r="AC3954" s="207"/>
      <c r="AD3954" s="207"/>
      <c r="AE3954" s="207"/>
      <c r="AF3954" s="207"/>
      <c r="AG3954" s="207"/>
      <c r="AH3954" s="208"/>
    </row>
    <row r="3955" customFormat="false" ht="13.5" hidden="false" customHeight="true" outlineLevel="0" collapsed="false">
      <c r="A3955" s="22" t="n">
        <v>3954</v>
      </c>
      <c r="B3955" s="180"/>
      <c r="C3955" s="22"/>
      <c r="D3955" s="22"/>
      <c r="E3955" s="22"/>
      <c r="F3955" s="22"/>
      <c r="G3955" s="22"/>
      <c r="H3955" s="183"/>
      <c r="I3955" s="183"/>
      <c r="J3955" s="22"/>
      <c r="K3955" s="191" t="e">
        <f aca="false">VLOOKUP('Altri Costi'!J3955,Legenda!$D$1:$F$258,2)</f>
        <v>#N/A</v>
      </c>
      <c r="L3955" s="22"/>
      <c r="M3955" s="22"/>
      <c r="N3955" s="203"/>
      <c r="O3955" s="183"/>
      <c r="P3955" s="22"/>
      <c r="Q3955" s="203"/>
      <c r="R3955" s="183"/>
      <c r="S3955" s="184" t="n">
        <f aca="false">'Piano Finanziario Annuale'!$F$6</f>
        <v>0</v>
      </c>
      <c r="T3955" s="185" t="n">
        <v>0</v>
      </c>
      <c r="U3955" s="186"/>
      <c r="V3955" s="187" t="n">
        <f aca="false">(T3955*U3955)</f>
        <v>0</v>
      </c>
      <c r="W3955" s="185" t="n">
        <v>0</v>
      </c>
      <c r="X3955" s="185" t="n">
        <f aca="false">IF(OR(S3955="sì",S3955="forfettario 190"),SUM(T3955+W3955),SUM(T3955+V3955+W3955))</f>
        <v>0</v>
      </c>
      <c r="Y3955" s="205"/>
      <c r="Z3955" s="205"/>
      <c r="AA3955" s="206"/>
      <c r="AB3955" s="189" t="n">
        <f aca="false">IF(AA3955="SI",X3955,0)</f>
        <v>0</v>
      </c>
      <c r="AC3955" s="207"/>
      <c r="AD3955" s="207"/>
      <c r="AE3955" s="207"/>
      <c r="AF3955" s="207"/>
      <c r="AG3955" s="207"/>
      <c r="AH3955" s="208"/>
    </row>
    <row r="3956" customFormat="false" ht="13.5" hidden="false" customHeight="true" outlineLevel="0" collapsed="false">
      <c r="A3956" s="22" t="n">
        <v>3955</v>
      </c>
      <c r="B3956" s="180"/>
      <c r="C3956" s="22"/>
      <c r="D3956" s="22"/>
      <c r="E3956" s="22"/>
      <c r="F3956" s="22"/>
      <c r="G3956" s="22"/>
      <c r="H3956" s="183"/>
      <c r="I3956" s="183"/>
      <c r="J3956" s="22"/>
      <c r="K3956" s="191" t="e">
        <f aca="false">VLOOKUP('Altri Costi'!J3956,Legenda!$D$1:$F$258,2)</f>
        <v>#N/A</v>
      </c>
      <c r="L3956" s="22"/>
      <c r="M3956" s="22"/>
      <c r="N3956" s="203"/>
      <c r="O3956" s="183"/>
      <c r="P3956" s="22"/>
      <c r="Q3956" s="203"/>
      <c r="R3956" s="183"/>
      <c r="S3956" s="184" t="n">
        <f aca="false">'Piano Finanziario Annuale'!$F$6</f>
        <v>0</v>
      </c>
      <c r="T3956" s="185" t="n">
        <v>0</v>
      </c>
      <c r="U3956" s="186"/>
      <c r="V3956" s="187" t="n">
        <f aca="false">(T3956*U3956)</f>
        <v>0</v>
      </c>
      <c r="W3956" s="185" t="n">
        <v>0</v>
      </c>
      <c r="X3956" s="185" t="n">
        <f aca="false">IF(OR(S3956="sì",S3956="forfettario 190"),SUM(T3956+W3956),SUM(T3956+V3956+W3956))</f>
        <v>0</v>
      </c>
      <c r="Y3956" s="205"/>
      <c r="Z3956" s="205"/>
      <c r="AA3956" s="206"/>
      <c r="AB3956" s="189" t="n">
        <f aca="false">IF(AA3956="SI",X3956,0)</f>
        <v>0</v>
      </c>
      <c r="AC3956" s="207"/>
      <c r="AD3956" s="207"/>
      <c r="AE3956" s="207"/>
      <c r="AF3956" s="207"/>
      <c r="AG3956" s="207"/>
      <c r="AH3956" s="208"/>
    </row>
    <row r="3957" customFormat="false" ht="13.5" hidden="false" customHeight="true" outlineLevel="0" collapsed="false">
      <c r="A3957" s="22" t="n">
        <v>3956</v>
      </c>
      <c r="B3957" s="180"/>
      <c r="C3957" s="22"/>
      <c r="D3957" s="22"/>
      <c r="E3957" s="22"/>
      <c r="F3957" s="22"/>
      <c r="G3957" s="22"/>
      <c r="H3957" s="183"/>
      <c r="I3957" s="183"/>
      <c r="J3957" s="22"/>
      <c r="K3957" s="191" t="e">
        <f aca="false">VLOOKUP('Altri Costi'!J3957,Legenda!$D$1:$F$258,2)</f>
        <v>#N/A</v>
      </c>
      <c r="L3957" s="22"/>
      <c r="M3957" s="22"/>
      <c r="N3957" s="203"/>
      <c r="O3957" s="183"/>
      <c r="P3957" s="22"/>
      <c r="Q3957" s="203"/>
      <c r="R3957" s="183"/>
      <c r="S3957" s="184" t="n">
        <f aca="false">'Piano Finanziario Annuale'!$F$6</f>
        <v>0</v>
      </c>
      <c r="T3957" s="185" t="n">
        <v>0</v>
      </c>
      <c r="U3957" s="186"/>
      <c r="V3957" s="187" t="n">
        <f aca="false">(T3957*U3957)</f>
        <v>0</v>
      </c>
      <c r="W3957" s="185" t="n">
        <v>0</v>
      </c>
      <c r="X3957" s="185" t="n">
        <f aca="false">IF(OR(S3957="sì",S3957="forfettario 190"),SUM(T3957+W3957),SUM(T3957+V3957+W3957))</f>
        <v>0</v>
      </c>
      <c r="Y3957" s="205"/>
      <c r="Z3957" s="205"/>
      <c r="AA3957" s="206"/>
      <c r="AB3957" s="189" t="n">
        <f aca="false">IF(AA3957="SI",X3957,0)</f>
        <v>0</v>
      </c>
      <c r="AC3957" s="207"/>
      <c r="AD3957" s="207"/>
      <c r="AE3957" s="207"/>
      <c r="AF3957" s="207"/>
      <c r="AG3957" s="207"/>
      <c r="AH3957" s="208"/>
    </row>
    <row r="3958" customFormat="false" ht="13.5" hidden="false" customHeight="true" outlineLevel="0" collapsed="false">
      <c r="A3958" s="22" t="n">
        <v>3957</v>
      </c>
      <c r="B3958" s="180"/>
      <c r="C3958" s="22"/>
      <c r="D3958" s="22"/>
      <c r="E3958" s="22"/>
      <c r="F3958" s="22"/>
      <c r="G3958" s="22"/>
      <c r="H3958" s="183"/>
      <c r="I3958" s="183"/>
      <c r="J3958" s="22"/>
      <c r="K3958" s="191" t="e">
        <f aca="false">VLOOKUP('Altri Costi'!J3958,Legenda!$D$1:$F$258,2)</f>
        <v>#N/A</v>
      </c>
      <c r="L3958" s="22"/>
      <c r="M3958" s="22"/>
      <c r="N3958" s="203"/>
      <c r="O3958" s="183"/>
      <c r="P3958" s="22"/>
      <c r="Q3958" s="203"/>
      <c r="R3958" s="183"/>
      <c r="S3958" s="184" t="n">
        <f aca="false">'Piano Finanziario Annuale'!$F$6</f>
        <v>0</v>
      </c>
      <c r="T3958" s="185" t="n">
        <v>0</v>
      </c>
      <c r="U3958" s="186"/>
      <c r="V3958" s="187" t="n">
        <f aca="false">(T3958*U3958)</f>
        <v>0</v>
      </c>
      <c r="W3958" s="185" t="n">
        <v>0</v>
      </c>
      <c r="X3958" s="185" t="n">
        <f aca="false">IF(OR(S3958="sì",S3958="forfettario 190"),SUM(T3958+W3958),SUM(T3958+V3958+W3958))</f>
        <v>0</v>
      </c>
      <c r="Y3958" s="205"/>
      <c r="Z3958" s="205"/>
      <c r="AA3958" s="206"/>
      <c r="AB3958" s="189" t="n">
        <f aca="false">IF(AA3958="SI",X3958,0)</f>
        <v>0</v>
      </c>
      <c r="AC3958" s="207"/>
      <c r="AD3958" s="207"/>
      <c r="AE3958" s="207"/>
      <c r="AF3958" s="207"/>
      <c r="AG3958" s="207"/>
      <c r="AH3958" s="208"/>
    </row>
    <row r="3959" customFormat="false" ht="13.5" hidden="false" customHeight="true" outlineLevel="0" collapsed="false">
      <c r="A3959" s="22" t="n">
        <v>3958</v>
      </c>
      <c r="B3959" s="180"/>
      <c r="C3959" s="22"/>
      <c r="D3959" s="22"/>
      <c r="E3959" s="22"/>
      <c r="F3959" s="22"/>
      <c r="G3959" s="22"/>
      <c r="H3959" s="183"/>
      <c r="I3959" s="183"/>
      <c r="J3959" s="22"/>
      <c r="K3959" s="191" t="e">
        <f aca="false">VLOOKUP('Altri Costi'!J3959,Legenda!$D$1:$F$258,2)</f>
        <v>#N/A</v>
      </c>
      <c r="L3959" s="22"/>
      <c r="M3959" s="22"/>
      <c r="N3959" s="203"/>
      <c r="O3959" s="183"/>
      <c r="P3959" s="22"/>
      <c r="Q3959" s="203"/>
      <c r="R3959" s="183"/>
      <c r="S3959" s="184" t="n">
        <f aca="false">'Piano Finanziario Annuale'!$F$6</f>
        <v>0</v>
      </c>
      <c r="T3959" s="185" t="n">
        <v>0</v>
      </c>
      <c r="U3959" s="186"/>
      <c r="V3959" s="187" t="n">
        <f aca="false">(T3959*U3959)</f>
        <v>0</v>
      </c>
      <c r="W3959" s="185" t="n">
        <v>0</v>
      </c>
      <c r="X3959" s="185" t="n">
        <f aca="false">IF(OR(S3959="sì",S3959="forfettario 190"),SUM(T3959+W3959),SUM(T3959+V3959+W3959))</f>
        <v>0</v>
      </c>
      <c r="Y3959" s="205"/>
      <c r="Z3959" s="205"/>
      <c r="AA3959" s="206"/>
      <c r="AB3959" s="189" t="n">
        <f aca="false">IF(AA3959="SI",X3959,0)</f>
        <v>0</v>
      </c>
      <c r="AC3959" s="207"/>
      <c r="AD3959" s="207"/>
      <c r="AE3959" s="207"/>
      <c r="AF3959" s="207"/>
      <c r="AG3959" s="207"/>
      <c r="AH3959" s="208"/>
    </row>
    <row r="3960" customFormat="false" ht="13.5" hidden="false" customHeight="true" outlineLevel="0" collapsed="false">
      <c r="A3960" s="22" t="n">
        <v>3959</v>
      </c>
      <c r="B3960" s="180"/>
      <c r="C3960" s="22"/>
      <c r="D3960" s="22"/>
      <c r="E3960" s="22"/>
      <c r="F3960" s="22"/>
      <c r="G3960" s="22"/>
      <c r="H3960" s="183"/>
      <c r="I3960" s="183"/>
      <c r="J3960" s="22"/>
      <c r="K3960" s="191" t="e">
        <f aca="false">VLOOKUP('Altri Costi'!J3960,Legenda!$D$1:$F$258,2)</f>
        <v>#N/A</v>
      </c>
      <c r="L3960" s="22"/>
      <c r="M3960" s="22"/>
      <c r="N3960" s="203"/>
      <c r="O3960" s="183"/>
      <c r="P3960" s="22"/>
      <c r="Q3960" s="203"/>
      <c r="R3960" s="183"/>
      <c r="S3960" s="184" t="n">
        <f aca="false">'Piano Finanziario Annuale'!$F$6</f>
        <v>0</v>
      </c>
      <c r="T3960" s="185" t="n">
        <v>0</v>
      </c>
      <c r="U3960" s="186"/>
      <c r="V3960" s="187" t="n">
        <f aca="false">(T3960*U3960)</f>
        <v>0</v>
      </c>
      <c r="W3960" s="185" t="n">
        <v>0</v>
      </c>
      <c r="X3960" s="185" t="n">
        <f aca="false">IF(OR(S3960="sì",S3960="forfettario 190"),SUM(T3960+W3960),SUM(T3960+V3960+W3960))</f>
        <v>0</v>
      </c>
      <c r="Y3960" s="205"/>
      <c r="Z3960" s="205"/>
      <c r="AA3960" s="206"/>
      <c r="AB3960" s="189" t="n">
        <f aca="false">IF(AA3960="SI",X3960,0)</f>
        <v>0</v>
      </c>
      <c r="AC3960" s="207"/>
      <c r="AD3960" s="207"/>
      <c r="AE3960" s="207"/>
      <c r="AF3960" s="207"/>
      <c r="AG3960" s="207"/>
      <c r="AH3960" s="208"/>
    </row>
    <row r="3961" customFormat="false" ht="13.5" hidden="false" customHeight="true" outlineLevel="0" collapsed="false">
      <c r="A3961" s="22" t="n">
        <v>3960</v>
      </c>
      <c r="B3961" s="180"/>
      <c r="C3961" s="22"/>
      <c r="D3961" s="22"/>
      <c r="E3961" s="22"/>
      <c r="F3961" s="22"/>
      <c r="G3961" s="22"/>
      <c r="H3961" s="183"/>
      <c r="I3961" s="183"/>
      <c r="J3961" s="22"/>
      <c r="K3961" s="191" t="e">
        <f aca="false">VLOOKUP('Altri Costi'!J3961,Legenda!$D$1:$F$258,2)</f>
        <v>#N/A</v>
      </c>
      <c r="L3961" s="22"/>
      <c r="M3961" s="22"/>
      <c r="N3961" s="203"/>
      <c r="O3961" s="183"/>
      <c r="P3961" s="22"/>
      <c r="Q3961" s="203"/>
      <c r="R3961" s="183"/>
      <c r="S3961" s="184" t="n">
        <f aca="false">'Piano Finanziario Annuale'!$F$6</f>
        <v>0</v>
      </c>
      <c r="T3961" s="185" t="n">
        <v>0</v>
      </c>
      <c r="U3961" s="186"/>
      <c r="V3961" s="187" t="n">
        <f aca="false">(T3961*U3961)</f>
        <v>0</v>
      </c>
      <c r="W3961" s="185" t="n">
        <v>0</v>
      </c>
      <c r="X3961" s="185" t="n">
        <f aca="false">IF(OR(S3961="sì",S3961="forfettario 190"),SUM(T3961+W3961),SUM(T3961+V3961+W3961))</f>
        <v>0</v>
      </c>
      <c r="Y3961" s="205"/>
      <c r="Z3961" s="205"/>
      <c r="AA3961" s="206"/>
      <c r="AB3961" s="189" t="n">
        <f aca="false">IF(AA3961="SI",X3961,0)</f>
        <v>0</v>
      </c>
      <c r="AC3961" s="207"/>
      <c r="AD3961" s="207"/>
      <c r="AE3961" s="207"/>
      <c r="AF3961" s="207"/>
      <c r="AG3961" s="207"/>
      <c r="AH3961" s="208"/>
    </row>
    <row r="3962" customFormat="false" ht="13.5" hidden="false" customHeight="true" outlineLevel="0" collapsed="false">
      <c r="A3962" s="22" t="n">
        <v>3961</v>
      </c>
      <c r="B3962" s="180"/>
      <c r="C3962" s="22"/>
      <c r="D3962" s="22"/>
      <c r="E3962" s="22"/>
      <c r="F3962" s="22"/>
      <c r="G3962" s="22"/>
      <c r="H3962" s="183"/>
      <c r="I3962" s="183"/>
      <c r="J3962" s="22"/>
      <c r="K3962" s="191" t="e">
        <f aca="false">VLOOKUP('Altri Costi'!J3962,Legenda!$D$1:$F$258,2)</f>
        <v>#N/A</v>
      </c>
      <c r="L3962" s="22"/>
      <c r="M3962" s="22"/>
      <c r="N3962" s="203"/>
      <c r="O3962" s="183"/>
      <c r="P3962" s="22"/>
      <c r="Q3962" s="203"/>
      <c r="R3962" s="183"/>
      <c r="S3962" s="184" t="n">
        <f aca="false">'Piano Finanziario Annuale'!$F$6</f>
        <v>0</v>
      </c>
      <c r="T3962" s="185" t="n">
        <v>0</v>
      </c>
      <c r="U3962" s="186"/>
      <c r="V3962" s="187" t="n">
        <f aca="false">(T3962*U3962)</f>
        <v>0</v>
      </c>
      <c r="W3962" s="185" t="n">
        <v>0</v>
      </c>
      <c r="X3962" s="185" t="n">
        <f aca="false">IF(OR(S3962="sì",S3962="forfettario 190"),SUM(T3962+W3962),SUM(T3962+V3962+W3962))</f>
        <v>0</v>
      </c>
      <c r="Y3962" s="205"/>
      <c r="Z3962" s="205"/>
      <c r="AA3962" s="206"/>
      <c r="AB3962" s="189" t="n">
        <f aca="false">IF(AA3962="SI",X3962,0)</f>
        <v>0</v>
      </c>
      <c r="AC3962" s="207"/>
      <c r="AD3962" s="207"/>
      <c r="AE3962" s="207"/>
      <c r="AF3962" s="207"/>
      <c r="AG3962" s="207"/>
      <c r="AH3962" s="208"/>
    </row>
    <row r="3963" customFormat="false" ht="13.5" hidden="false" customHeight="true" outlineLevel="0" collapsed="false">
      <c r="A3963" s="22" t="n">
        <v>3962</v>
      </c>
      <c r="B3963" s="180"/>
      <c r="C3963" s="22"/>
      <c r="D3963" s="22"/>
      <c r="E3963" s="22"/>
      <c r="F3963" s="22"/>
      <c r="G3963" s="22"/>
      <c r="H3963" s="183"/>
      <c r="I3963" s="183"/>
      <c r="J3963" s="22"/>
      <c r="K3963" s="191" t="e">
        <f aca="false">VLOOKUP('Altri Costi'!J3963,Legenda!$D$1:$F$258,2)</f>
        <v>#N/A</v>
      </c>
      <c r="L3963" s="22"/>
      <c r="M3963" s="22"/>
      <c r="N3963" s="203"/>
      <c r="O3963" s="183"/>
      <c r="P3963" s="22"/>
      <c r="Q3963" s="203"/>
      <c r="R3963" s="183"/>
      <c r="S3963" s="184" t="n">
        <f aca="false">'Piano Finanziario Annuale'!$F$6</f>
        <v>0</v>
      </c>
      <c r="T3963" s="185" t="n">
        <v>0</v>
      </c>
      <c r="U3963" s="186"/>
      <c r="V3963" s="187" t="n">
        <f aca="false">(T3963*U3963)</f>
        <v>0</v>
      </c>
      <c r="W3963" s="185" t="n">
        <v>0</v>
      </c>
      <c r="X3963" s="185" t="n">
        <f aca="false">IF(OR(S3963="sì",S3963="forfettario 190"),SUM(T3963+W3963),SUM(T3963+V3963+W3963))</f>
        <v>0</v>
      </c>
      <c r="Y3963" s="205"/>
      <c r="Z3963" s="205"/>
      <c r="AA3963" s="206"/>
      <c r="AB3963" s="189" t="n">
        <f aca="false">IF(AA3963="SI",X3963,0)</f>
        <v>0</v>
      </c>
      <c r="AC3963" s="207"/>
      <c r="AD3963" s="207"/>
      <c r="AE3963" s="207"/>
      <c r="AF3963" s="207"/>
      <c r="AG3963" s="207"/>
      <c r="AH3963" s="208"/>
    </row>
    <row r="3964" customFormat="false" ht="13.5" hidden="false" customHeight="true" outlineLevel="0" collapsed="false">
      <c r="A3964" s="22" t="n">
        <v>3963</v>
      </c>
      <c r="B3964" s="180"/>
      <c r="C3964" s="22"/>
      <c r="D3964" s="22"/>
      <c r="E3964" s="22"/>
      <c r="F3964" s="22"/>
      <c r="G3964" s="22"/>
      <c r="H3964" s="183"/>
      <c r="I3964" s="183"/>
      <c r="J3964" s="22"/>
      <c r="K3964" s="191" t="e">
        <f aca="false">VLOOKUP('Altri Costi'!J3964,Legenda!$D$1:$F$258,2)</f>
        <v>#N/A</v>
      </c>
      <c r="L3964" s="22"/>
      <c r="M3964" s="22"/>
      <c r="N3964" s="203"/>
      <c r="O3964" s="183"/>
      <c r="P3964" s="22"/>
      <c r="Q3964" s="203"/>
      <c r="R3964" s="183"/>
      <c r="S3964" s="184" t="n">
        <f aca="false">'Piano Finanziario Annuale'!$F$6</f>
        <v>0</v>
      </c>
      <c r="T3964" s="185" t="n">
        <v>0</v>
      </c>
      <c r="U3964" s="186"/>
      <c r="V3964" s="187" t="n">
        <f aca="false">(T3964*U3964)</f>
        <v>0</v>
      </c>
      <c r="W3964" s="185" t="n">
        <v>0</v>
      </c>
      <c r="X3964" s="185" t="n">
        <f aca="false">IF(OR(S3964="sì",S3964="forfettario 190"),SUM(T3964+W3964),SUM(T3964+V3964+W3964))</f>
        <v>0</v>
      </c>
      <c r="Y3964" s="205"/>
      <c r="Z3964" s="205"/>
      <c r="AA3964" s="206"/>
      <c r="AB3964" s="189" t="n">
        <f aca="false">IF(AA3964="SI",X3964,0)</f>
        <v>0</v>
      </c>
      <c r="AC3964" s="207"/>
      <c r="AD3964" s="207"/>
      <c r="AE3964" s="207"/>
      <c r="AF3964" s="207"/>
      <c r="AG3964" s="207"/>
      <c r="AH3964" s="208"/>
    </row>
    <row r="3965" customFormat="false" ht="13.5" hidden="false" customHeight="true" outlineLevel="0" collapsed="false">
      <c r="A3965" s="22" t="n">
        <v>3964</v>
      </c>
      <c r="B3965" s="180"/>
      <c r="C3965" s="22"/>
      <c r="D3965" s="22"/>
      <c r="E3965" s="22"/>
      <c r="F3965" s="22"/>
      <c r="G3965" s="22"/>
      <c r="H3965" s="183"/>
      <c r="I3965" s="183"/>
      <c r="J3965" s="22"/>
      <c r="K3965" s="191" t="e">
        <f aca="false">VLOOKUP('Altri Costi'!J3965,Legenda!$D$1:$F$258,2)</f>
        <v>#N/A</v>
      </c>
      <c r="L3965" s="22"/>
      <c r="M3965" s="22"/>
      <c r="N3965" s="203"/>
      <c r="O3965" s="183"/>
      <c r="P3965" s="22"/>
      <c r="Q3965" s="203"/>
      <c r="R3965" s="183"/>
      <c r="S3965" s="184" t="n">
        <f aca="false">'Piano Finanziario Annuale'!$F$6</f>
        <v>0</v>
      </c>
      <c r="T3965" s="185" t="n">
        <v>0</v>
      </c>
      <c r="U3965" s="186"/>
      <c r="V3965" s="187" t="n">
        <f aca="false">(T3965*U3965)</f>
        <v>0</v>
      </c>
      <c r="W3965" s="185" t="n">
        <v>0</v>
      </c>
      <c r="X3965" s="185" t="n">
        <f aca="false">IF(OR(S3965="sì",S3965="forfettario 190"),SUM(T3965+W3965),SUM(T3965+V3965+W3965))</f>
        <v>0</v>
      </c>
      <c r="Y3965" s="205"/>
      <c r="Z3965" s="205"/>
      <c r="AA3965" s="206"/>
      <c r="AB3965" s="189" t="n">
        <f aca="false">IF(AA3965="SI",X3965,0)</f>
        <v>0</v>
      </c>
      <c r="AC3965" s="207"/>
      <c r="AD3965" s="207"/>
      <c r="AE3965" s="207"/>
      <c r="AF3965" s="207"/>
      <c r="AG3965" s="207"/>
      <c r="AH3965" s="208"/>
    </row>
    <row r="3966" customFormat="false" ht="13.5" hidden="false" customHeight="true" outlineLevel="0" collapsed="false">
      <c r="A3966" s="22" t="n">
        <v>3965</v>
      </c>
      <c r="B3966" s="180"/>
      <c r="C3966" s="22"/>
      <c r="D3966" s="22"/>
      <c r="E3966" s="22"/>
      <c r="F3966" s="22"/>
      <c r="G3966" s="22"/>
      <c r="H3966" s="183"/>
      <c r="I3966" s="183"/>
      <c r="J3966" s="22"/>
      <c r="K3966" s="191" t="e">
        <f aca="false">VLOOKUP('Altri Costi'!J3966,Legenda!$D$1:$F$258,2)</f>
        <v>#N/A</v>
      </c>
      <c r="L3966" s="22"/>
      <c r="M3966" s="22"/>
      <c r="N3966" s="203"/>
      <c r="O3966" s="183"/>
      <c r="P3966" s="22"/>
      <c r="Q3966" s="203"/>
      <c r="R3966" s="183"/>
      <c r="S3966" s="184" t="n">
        <f aca="false">'Piano Finanziario Annuale'!$F$6</f>
        <v>0</v>
      </c>
      <c r="T3966" s="185" t="n">
        <v>0</v>
      </c>
      <c r="U3966" s="186"/>
      <c r="V3966" s="187" t="n">
        <f aca="false">(T3966*U3966)</f>
        <v>0</v>
      </c>
      <c r="W3966" s="185" t="n">
        <v>0</v>
      </c>
      <c r="X3966" s="185" t="n">
        <f aca="false">IF(OR(S3966="sì",S3966="forfettario 190"),SUM(T3966+W3966),SUM(T3966+V3966+W3966))</f>
        <v>0</v>
      </c>
      <c r="Y3966" s="205"/>
      <c r="Z3966" s="205"/>
      <c r="AA3966" s="206"/>
      <c r="AB3966" s="189" t="n">
        <f aca="false">IF(AA3966="SI",X3966,0)</f>
        <v>0</v>
      </c>
      <c r="AC3966" s="207"/>
      <c r="AD3966" s="207"/>
      <c r="AE3966" s="207"/>
      <c r="AF3966" s="207"/>
      <c r="AG3966" s="207"/>
      <c r="AH3966" s="208"/>
    </row>
    <row r="3967" customFormat="false" ht="13.5" hidden="false" customHeight="true" outlineLevel="0" collapsed="false">
      <c r="A3967" s="22" t="n">
        <v>3966</v>
      </c>
      <c r="B3967" s="180"/>
      <c r="C3967" s="22"/>
      <c r="D3967" s="22"/>
      <c r="E3967" s="22"/>
      <c r="F3967" s="22"/>
      <c r="G3967" s="22"/>
      <c r="H3967" s="183"/>
      <c r="I3967" s="183"/>
      <c r="J3967" s="22"/>
      <c r="K3967" s="191" t="e">
        <f aca="false">VLOOKUP('Altri Costi'!J3967,Legenda!$D$1:$F$258,2)</f>
        <v>#N/A</v>
      </c>
      <c r="L3967" s="22"/>
      <c r="M3967" s="22"/>
      <c r="N3967" s="203"/>
      <c r="O3967" s="183"/>
      <c r="P3967" s="22"/>
      <c r="Q3967" s="203"/>
      <c r="R3967" s="183"/>
      <c r="S3967" s="184" t="n">
        <f aca="false">'Piano Finanziario Annuale'!$F$6</f>
        <v>0</v>
      </c>
      <c r="T3967" s="185" t="n">
        <v>0</v>
      </c>
      <c r="U3967" s="186"/>
      <c r="V3967" s="187" t="n">
        <f aca="false">(T3967*U3967)</f>
        <v>0</v>
      </c>
      <c r="W3967" s="185" t="n">
        <v>0</v>
      </c>
      <c r="X3967" s="185" t="n">
        <f aca="false">IF(OR(S3967="sì",S3967="forfettario 190"),SUM(T3967+W3967),SUM(T3967+V3967+W3967))</f>
        <v>0</v>
      </c>
      <c r="Y3967" s="205"/>
      <c r="Z3967" s="205"/>
      <c r="AA3967" s="206"/>
      <c r="AB3967" s="189" t="n">
        <f aca="false">IF(AA3967="SI",X3967,0)</f>
        <v>0</v>
      </c>
      <c r="AC3967" s="207"/>
      <c r="AD3967" s="207"/>
      <c r="AE3967" s="207"/>
      <c r="AF3967" s="207"/>
      <c r="AG3967" s="207"/>
      <c r="AH3967" s="208"/>
    </row>
    <row r="3968" customFormat="false" ht="13.5" hidden="false" customHeight="true" outlineLevel="0" collapsed="false">
      <c r="A3968" s="22" t="n">
        <v>3967</v>
      </c>
      <c r="B3968" s="180"/>
      <c r="C3968" s="22"/>
      <c r="D3968" s="22"/>
      <c r="E3968" s="22"/>
      <c r="F3968" s="22"/>
      <c r="G3968" s="22"/>
      <c r="H3968" s="183"/>
      <c r="I3968" s="183"/>
      <c r="J3968" s="22"/>
      <c r="K3968" s="191" t="e">
        <f aca="false">VLOOKUP('Altri Costi'!J3968,Legenda!$D$1:$F$258,2)</f>
        <v>#N/A</v>
      </c>
      <c r="L3968" s="22"/>
      <c r="M3968" s="22"/>
      <c r="N3968" s="203"/>
      <c r="O3968" s="183"/>
      <c r="P3968" s="22"/>
      <c r="Q3968" s="203"/>
      <c r="R3968" s="183"/>
      <c r="S3968" s="184" t="n">
        <f aca="false">'Piano Finanziario Annuale'!$F$6</f>
        <v>0</v>
      </c>
      <c r="T3968" s="185" t="n">
        <v>0</v>
      </c>
      <c r="U3968" s="186"/>
      <c r="V3968" s="187" t="n">
        <f aca="false">(T3968*U3968)</f>
        <v>0</v>
      </c>
      <c r="W3968" s="185" t="n">
        <v>0</v>
      </c>
      <c r="X3968" s="185" t="n">
        <f aca="false">IF(OR(S3968="sì",S3968="forfettario 190"),SUM(T3968+W3968),SUM(T3968+V3968+W3968))</f>
        <v>0</v>
      </c>
      <c r="Y3968" s="205"/>
      <c r="Z3968" s="205"/>
      <c r="AA3968" s="206"/>
      <c r="AB3968" s="189" t="n">
        <f aca="false">IF(AA3968="SI",X3968,0)</f>
        <v>0</v>
      </c>
      <c r="AC3968" s="207"/>
      <c r="AD3968" s="207"/>
      <c r="AE3968" s="207"/>
      <c r="AF3968" s="207"/>
      <c r="AG3968" s="207"/>
      <c r="AH3968" s="208"/>
    </row>
    <row r="3969" customFormat="false" ht="13.5" hidden="false" customHeight="true" outlineLevel="0" collapsed="false">
      <c r="A3969" s="22" t="n">
        <v>3968</v>
      </c>
      <c r="B3969" s="180"/>
      <c r="C3969" s="22"/>
      <c r="D3969" s="22"/>
      <c r="E3969" s="22"/>
      <c r="F3969" s="22"/>
      <c r="G3969" s="22"/>
      <c r="H3969" s="183"/>
      <c r="I3969" s="183"/>
      <c r="J3969" s="22"/>
      <c r="K3969" s="191" t="e">
        <f aca="false">VLOOKUP('Altri Costi'!J3969,Legenda!$D$1:$F$258,2)</f>
        <v>#N/A</v>
      </c>
      <c r="L3969" s="22"/>
      <c r="M3969" s="22"/>
      <c r="N3969" s="203"/>
      <c r="O3969" s="183"/>
      <c r="P3969" s="22"/>
      <c r="Q3969" s="203"/>
      <c r="R3969" s="183"/>
      <c r="S3969" s="184" t="n">
        <f aca="false">'Piano Finanziario Annuale'!$F$6</f>
        <v>0</v>
      </c>
      <c r="T3969" s="185" t="n">
        <v>0</v>
      </c>
      <c r="U3969" s="186"/>
      <c r="V3969" s="187" t="n">
        <f aca="false">(T3969*U3969)</f>
        <v>0</v>
      </c>
      <c r="W3969" s="185" t="n">
        <v>0</v>
      </c>
      <c r="X3969" s="185" t="n">
        <f aca="false">IF(OR(S3969="sì",S3969="forfettario 190"),SUM(T3969+W3969),SUM(T3969+V3969+W3969))</f>
        <v>0</v>
      </c>
      <c r="Y3969" s="205"/>
      <c r="Z3969" s="205"/>
      <c r="AA3969" s="206"/>
      <c r="AB3969" s="189" t="n">
        <f aca="false">IF(AA3969="SI",X3969,0)</f>
        <v>0</v>
      </c>
      <c r="AC3969" s="207"/>
      <c r="AD3969" s="207"/>
      <c r="AE3969" s="207"/>
      <c r="AF3969" s="207"/>
      <c r="AG3969" s="207"/>
      <c r="AH3969" s="208"/>
    </row>
    <row r="3970" customFormat="false" ht="13.5" hidden="false" customHeight="true" outlineLevel="0" collapsed="false">
      <c r="A3970" s="22" t="n">
        <v>3969</v>
      </c>
      <c r="B3970" s="180"/>
      <c r="C3970" s="22"/>
      <c r="D3970" s="22"/>
      <c r="E3970" s="22"/>
      <c r="F3970" s="22"/>
      <c r="G3970" s="22"/>
      <c r="H3970" s="183"/>
      <c r="I3970" s="183"/>
      <c r="J3970" s="22"/>
      <c r="K3970" s="191" t="e">
        <f aca="false">VLOOKUP('Altri Costi'!J3970,Legenda!$D$1:$F$258,2)</f>
        <v>#N/A</v>
      </c>
      <c r="L3970" s="22"/>
      <c r="M3970" s="22"/>
      <c r="N3970" s="203"/>
      <c r="O3970" s="183"/>
      <c r="P3970" s="22"/>
      <c r="Q3970" s="203"/>
      <c r="R3970" s="183"/>
      <c r="S3970" s="184" t="n">
        <f aca="false">'Piano Finanziario Annuale'!$F$6</f>
        <v>0</v>
      </c>
      <c r="T3970" s="185" t="n">
        <v>0</v>
      </c>
      <c r="U3970" s="186"/>
      <c r="V3970" s="187" t="n">
        <f aca="false">(T3970*U3970)</f>
        <v>0</v>
      </c>
      <c r="W3970" s="185" t="n">
        <v>0</v>
      </c>
      <c r="X3970" s="185" t="n">
        <f aca="false">IF(OR(S3970="sì",S3970="forfettario 190"),SUM(T3970+W3970),SUM(T3970+V3970+W3970))</f>
        <v>0</v>
      </c>
      <c r="Y3970" s="205"/>
      <c r="Z3970" s="205"/>
      <c r="AA3970" s="206"/>
      <c r="AB3970" s="189" t="n">
        <f aca="false">IF(AA3970="SI",X3970,0)</f>
        <v>0</v>
      </c>
      <c r="AC3970" s="207"/>
      <c r="AD3970" s="207"/>
      <c r="AE3970" s="207"/>
      <c r="AF3970" s="207"/>
      <c r="AG3970" s="207"/>
      <c r="AH3970" s="208"/>
    </row>
    <row r="3971" customFormat="false" ht="13.5" hidden="false" customHeight="true" outlineLevel="0" collapsed="false">
      <c r="A3971" s="22" t="n">
        <v>3970</v>
      </c>
      <c r="B3971" s="180"/>
      <c r="C3971" s="22"/>
      <c r="D3971" s="22"/>
      <c r="E3971" s="22"/>
      <c r="F3971" s="22"/>
      <c r="G3971" s="22"/>
      <c r="H3971" s="183"/>
      <c r="I3971" s="183"/>
      <c r="J3971" s="22"/>
      <c r="K3971" s="191" t="e">
        <f aca="false">VLOOKUP('Altri Costi'!J3971,Legenda!$D$1:$F$258,2)</f>
        <v>#N/A</v>
      </c>
      <c r="L3971" s="22"/>
      <c r="M3971" s="22"/>
      <c r="N3971" s="203"/>
      <c r="O3971" s="183"/>
      <c r="P3971" s="22"/>
      <c r="Q3971" s="203"/>
      <c r="R3971" s="183"/>
      <c r="S3971" s="184" t="n">
        <f aca="false">'Piano Finanziario Annuale'!$F$6</f>
        <v>0</v>
      </c>
      <c r="T3971" s="185" t="n">
        <v>0</v>
      </c>
      <c r="U3971" s="186"/>
      <c r="V3971" s="187" t="n">
        <f aca="false">(T3971*U3971)</f>
        <v>0</v>
      </c>
      <c r="W3971" s="185" t="n">
        <v>0</v>
      </c>
      <c r="X3971" s="185" t="n">
        <f aca="false">IF(OR(S3971="sì",S3971="forfettario 190"),SUM(T3971+W3971),SUM(T3971+V3971+W3971))</f>
        <v>0</v>
      </c>
      <c r="Y3971" s="205"/>
      <c r="Z3971" s="205"/>
      <c r="AA3971" s="206"/>
      <c r="AB3971" s="189" t="n">
        <f aca="false">IF(AA3971="SI",X3971,0)</f>
        <v>0</v>
      </c>
      <c r="AC3971" s="207"/>
      <c r="AD3971" s="207"/>
      <c r="AE3971" s="207"/>
      <c r="AF3971" s="207"/>
      <c r="AG3971" s="207"/>
      <c r="AH3971" s="208"/>
    </row>
    <row r="3972" customFormat="false" ht="13.5" hidden="false" customHeight="true" outlineLevel="0" collapsed="false">
      <c r="A3972" s="22" t="n">
        <v>3971</v>
      </c>
      <c r="B3972" s="180"/>
      <c r="C3972" s="22"/>
      <c r="D3972" s="22"/>
      <c r="E3972" s="22"/>
      <c r="F3972" s="22"/>
      <c r="G3972" s="22"/>
      <c r="H3972" s="183"/>
      <c r="I3972" s="183"/>
      <c r="J3972" s="22"/>
      <c r="K3972" s="191" t="e">
        <f aca="false">VLOOKUP('Altri Costi'!J3972,Legenda!$D$1:$F$258,2)</f>
        <v>#N/A</v>
      </c>
      <c r="L3972" s="22"/>
      <c r="M3972" s="22"/>
      <c r="N3972" s="203"/>
      <c r="O3972" s="183"/>
      <c r="P3972" s="22"/>
      <c r="Q3972" s="203"/>
      <c r="R3972" s="183"/>
      <c r="S3972" s="184" t="n">
        <f aca="false">'Piano Finanziario Annuale'!$F$6</f>
        <v>0</v>
      </c>
      <c r="T3972" s="185" t="n">
        <v>0</v>
      </c>
      <c r="U3972" s="186"/>
      <c r="V3972" s="187" t="n">
        <f aca="false">(T3972*U3972)</f>
        <v>0</v>
      </c>
      <c r="W3972" s="185" t="n">
        <v>0</v>
      </c>
      <c r="X3972" s="185" t="n">
        <f aca="false">IF(OR(S3972="sì",S3972="forfettario 190"),SUM(T3972+W3972),SUM(T3972+V3972+W3972))</f>
        <v>0</v>
      </c>
      <c r="Y3972" s="205"/>
      <c r="Z3972" s="205"/>
      <c r="AA3972" s="206"/>
      <c r="AB3972" s="189" t="n">
        <f aca="false">IF(AA3972="SI",X3972,0)</f>
        <v>0</v>
      </c>
      <c r="AC3972" s="207"/>
      <c r="AD3972" s="207"/>
      <c r="AE3972" s="207"/>
      <c r="AF3972" s="207"/>
      <c r="AG3972" s="207"/>
      <c r="AH3972" s="208"/>
    </row>
    <row r="3973" customFormat="false" ht="13.5" hidden="false" customHeight="true" outlineLevel="0" collapsed="false">
      <c r="A3973" s="22" t="n">
        <v>3972</v>
      </c>
      <c r="B3973" s="180"/>
      <c r="C3973" s="22"/>
      <c r="D3973" s="22"/>
      <c r="E3973" s="22"/>
      <c r="F3973" s="22"/>
      <c r="G3973" s="22"/>
      <c r="H3973" s="183"/>
      <c r="I3973" s="183"/>
      <c r="J3973" s="22"/>
      <c r="K3973" s="191" t="e">
        <f aca="false">VLOOKUP('Altri Costi'!J3973,Legenda!$D$1:$F$258,2)</f>
        <v>#N/A</v>
      </c>
      <c r="L3973" s="22"/>
      <c r="M3973" s="22"/>
      <c r="N3973" s="203"/>
      <c r="O3973" s="183"/>
      <c r="P3973" s="22"/>
      <c r="Q3973" s="203"/>
      <c r="R3973" s="183"/>
      <c r="S3973" s="184" t="n">
        <f aca="false">'Piano Finanziario Annuale'!$F$6</f>
        <v>0</v>
      </c>
      <c r="T3973" s="185" t="n">
        <v>0</v>
      </c>
      <c r="U3973" s="186"/>
      <c r="V3973" s="187" t="n">
        <f aca="false">(T3973*U3973)</f>
        <v>0</v>
      </c>
      <c r="W3973" s="185" t="n">
        <v>0</v>
      </c>
      <c r="X3973" s="185" t="n">
        <f aca="false">IF(OR(S3973="sì",S3973="forfettario 190"),SUM(T3973+W3973),SUM(T3973+V3973+W3973))</f>
        <v>0</v>
      </c>
      <c r="Y3973" s="205"/>
      <c r="Z3973" s="205"/>
      <c r="AA3973" s="206"/>
      <c r="AB3973" s="189" t="n">
        <f aca="false">IF(AA3973="SI",X3973,0)</f>
        <v>0</v>
      </c>
      <c r="AC3973" s="207"/>
      <c r="AD3973" s="207"/>
      <c r="AE3973" s="207"/>
      <c r="AF3973" s="207"/>
      <c r="AG3973" s="207"/>
      <c r="AH3973" s="208"/>
    </row>
    <row r="3974" customFormat="false" ht="13.5" hidden="false" customHeight="true" outlineLevel="0" collapsed="false">
      <c r="A3974" s="22" t="n">
        <v>3973</v>
      </c>
      <c r="B3974" s="180"/>
      <c r="C3974" s="22"/>
      <c r="D3974" s="22"/>
      <c r="E3974" s="22"/>
      <c r="F3974" s="22"/>
      <c r="G3974" s="22"/>
      <c r="H3974" s="183"/>
      <c r="I3974" s="183"/>
      <c r="J3974" s="22"/>
      <c r="K3974" s="191" t="e">
        <f aca="false">VLOOKUP('Altri Costi'!J3974,Legenda!$D$1:$F$258,2)</f>
        <v>#N/A</v>
      </c>
      <c r="L3974" s="22"/>
      <c r="M3974" s="22"/>
      <c r="N3974" s="203"/>
      <c r="O3974" s="183"/>
      <c r="P3974" s="22"/>
      <c r="Q3974" s="203"/>
      <c r="R3974" s="183"/>
      <c r="S3974" s="184" t="n">
        <f aca="false">'Piano Finanziario Annuale'!$F$6</f>
        <v>0</v>
      </c>
      <c r="T3974" s="185" t="n">
        <v>0</v>
      </c>
      <c r="U3974" s="186"/>
      <c r="V3974" s="187" t="n">
        <f aca="false">(T3974*U3974)</f>
        <v>0</v>
      </c>
      <c r="W3974" s="185" t="n">
        <v>0</v>
      </c>
      <c r="X3974" s="185" t="n">
        <f aca="false">IF(OR(S3974="sì",S3974="forfettario 190"),SUM(T3974+W3974),SUM(T3974+V3974+W3974))</f>
        <v>0</v>
      </c>
      <c r="Y3974" s="205"/>
      <c r="Z3974" s="205"/>
      <c r="AA3974" s="206"/>
      <c r="AB3974" s="189" t="n">
        <f aca="false">IF(AA3974="SI",X3974,0)</f>
        <v>0</v>
      </c>
      <c r="AC3974" s="207"/>
      <c r="AD3974" s="207"/>
      <c r="AE3974" s="207"/>
      <c r="AF3974" s="207"/>
      <c r="AG3974" s="207"/>
      <c r="AH3974" s="208"/>
    </row>
    <row r="3975" customFormat="false" ht="13.5" hidden="false" customHeight="true" outlineLevel="0" collapsed="false">
      <c r="A3975" s="22" t="n">
        <v>3974</v>
      </c>
      <c r="B3975" s="180"/>
      <c r="C3975" s="22"/>
      <c r="D3975" s="22"/>
      <c r="E3975" s="22"/>
      <c r="F3975" s="22"/>
      <c r="G3975" s="22"/>
      <c r="H3975" s="183"/>
      <c r="I3975" s="183"/>
      <c r="J3975" s="22"/>
      <c r="K3975" s="191" t="e">
        <f aca="false">VLOOKUP('Altri Costi'!J3975,Legenda!$D$1:$F$258,2)</f>
        <v>#N/A</v>
      </c>
      <c r="L3975" s="22"/>
      <c r="M3975" s="22"/>
      <c r="N3975" s="203"/>
      <c r="O3975" s="183"/>
      <c r="P3975" s="22"/>
      <c r="Q3975" s="203"/>
      <c r="R3975" s="183"/>
      <c r="S3975" s="184" t="n">
        <f aca="false">'Piano Finanziario Annuale'!$F$6</f>
        <v>0</v>
      </c>
      <c r="T3975" s="185" t="n">
        <v>0</v>
      </c>
      <c r="U3975" s="186"/>
      <c r="V3975" s="187" t="n">
        <f aca="false">(T3975*U3975)</f>
        <v>0</v>
      </c>
      <c r="W3975" s="185" t="n">
        <v>0</v>
      </c>
      <c r="X3975" s="185" t="n">
        <f aca="false">IF(OR(S3975="sì",S3975="forfettario 190"),SUM(T3975+W3975),SUM(T3975+V3975+W3975))</f>
        <v>0</v>
      </c>
      <c r="Y3975" s="205"/>
      <c r="Z3975" s="205"/>
      <c r="AA3975" s="206"/>
      <c r="AB3975" s="189" t="n">
        <f aca="false">IF(AA3975="SI",X3975,0)</f>
        <v>0</v>
      </c>
      <c r="AC3975" s="207"/>
      <c r="AD3975" s="207"/>
      <c r="AE3975" s="207"/>
      <c r="AF3975" s="207"/>
      <c r="AG3975" s="207"/>
      <c r="AH3975" s="208"/>
    </row>
    <row r="3976" customFormat="false" ht="13.5" hidden="false" customHeight="true" outlineLevel="0" collapsed="false">
      <c r="A3976" s="22" t="n">
        <v>3975</v>
      </c>
      <c r="B3976" s="180"/>
      <c r="C3976" s="22"/>
      <c r="D3976" s="22"/>
      <c r="E3976" s="22"/>
      <c r="F3976" s="22"/>
      <c r="G3976" s="22"/>
      <c r="H3976" s="183"/>
      <c r="I3976" s="183"/>
      <c r="J3976" s="22"/>
      <c r="K3976" s="191" t="e">
        <f aca="false">VLOOKUP('Altri Costi'!J3976,Legenda!$D$1:$F$258,2)</f>
        <v>#N/A</v>
      </c>
      <c r="L3976" s="22"/>
      <c r="M3976" s="22"/>
      <c r="N3976" s="203"/>
      <c r="O3976" s="183"/>
      <c r="P3976" s="22"/>
      <c r="Q3976" s="203"/>
      <c r="R3976" s="183"/>
      <c r="S3976" s="184" t="n">
        <f aca="false">'Piano Finanziario Annuale'!$F$6</f>
        <v>0</v>
      </c>
      <c r="T3976" s="185" t="n">
        <v>0</v>
      </c>
      <c r="U3976" s="186"/>
      <c r="V3976" s="187" t="n">
        <f aca="false">(T3976*U3976)</f>
        <v>0</v>
      </c>
      <c r="W3976" s="185" t="n">
        <v>0</v>
      </c>
      <c r="X3976" s="185" t="n">
        <f aca="false">IF(OR(S3976="sì",S3976="forfettario 190"),SUM(T3976+W3976),SUM(T3976+V3976+W3976))</f>
        <v>0</v>
      </c>
      <c r="Y3976" s="205"/>
      <c r="Z3976" s="205"/>
      <c r="AA3976" s="206"/>
      <c r="AB3976" s="189" t="n">
        <f aca="false">IF(AA3976="SI",X3976,0)</f>
        <v>0</v>
      </c>
      <c r="AC3976" s="207"/>
      <c r="AD3976" s="207"/>
      <c r="AE3976" s="207"/>
      <c r="AF3976" s="207"/>
      <c r="AG3976" s="207"/>
      <c r="AH3976" s="208"/>
    </row>
    <row r="3977" customFormat="false" ht="13.5" hidden="false" customHeight="true" outlineLevel="0" collapsed="false">
      <c r="A3977" s="22" t="n">
        <v>3976</v>
      </c>
      <c r="B3977" s="180"/>
      <c r="C3977" s="22"/>
      <c r="D3977" s="22"/>
      <c r="E3977" s="22"/>
      <c r="F3977" s="22"/>
      <c r="G3977" s="22"/>
      <c r="H3977" s="183"/>
      <c r="I3977" s="183"/>
      <c r="J3977" s="22"/>
      <c r="K3977" s="191" t="e">
        <f aca="false">VLOOKUP('Altri Costi'!J3977,Legenda!$D$1:$F$258,2)</f>
        <v>#N/A</v>
      </c>
      <c r="L3977" s="22"/>
      <c r="M3977" s="22"/>
      <c r="N3977" s="203"/>
      <c r="O3977" s="183"/>
      <c r="P3977" s="22"/>
      <c r="Q3977" s="203"/>
      <c r="R3977" s="183"/>
      <c r="S3977" s="184" t="n">
        <f aca="false">'Piano Finanziario Annuale'!$F$6</f>
        <v>0</v>
      </c>
      <c r="T3977" s="185" t="n">
        <v>0</v>
      </c>
      <c r="U3977" s="186"/>
      <c r="V3977" s="187" t="n">
        <f aca="false">(T3977*U3977)</f>
        <v>0</v>
      </c>
      <c r="W3977" s="185" t="n">
        <v>0</v>
      </c>
      <c r="X3977" s="185" t="n">
        <f aca="false">IF(OR(S3977="sì",S3977="forfettario 190"),SUM(T3977+W3977),SUM(T3977+V3977+W3977))</f>
        <v>0</v>
      </c>
      <c r="Y3977" s="205"/>
      <c r="Z3977" s="205"/>
      <c r="AA3977" s="206"/>
      <c r="AB3977" s="189" t="n">
        <f aca="false">IF(AA3977="SI",X3977,0)</f>
        <v>0</v>
      </c>
      <c r="AC3977" s="207"/>
      <c r="AD3977" s="207"/>
      <c r="AE3977" s="207"/>
      <c r="AF3977" s="207"/>
      <c r="AG3977" s="207"/>
      <c r="AH3977" s="208"/>
    </row>
    <row r="3978" customFormat="false" ht="13.5" hidden="false" customHeight="true" outlineLevel="0" collapsed="false">
      <c r="A3978" s="22" t="n">
        <v>3977</v>
      </c>
      <c r="B3978" s="180"/>
      <c r="C3978" s="22"/>
      <c r="D3978" s="22"/>
      <c r="E3978" s="22"/>
      <c r="F3978" s="22"/>
      <c r="G3978" s="22"/>
      <c r="H3978" s="183"/>
      <c r="I3978" s="183"/>
      <c r="J3978" s="22"/>
      <c r="K3978" s="191" t="e">
        <f aca="false">VLOOKUP('Altri Costi'!J3978,Legenda!$D$1:$F$258,2)</f>
        <v>#N/A</v>
      </c>
      <c r="L3978" s="22"/>
      <c r="M3978" s="22"/>
      <c r="N3978" s="203"/>
      <c r="O3978" s="183"/>
      <c r="P3978" s="22"/>
      <c r="Q3978" s="203"/>
      <c r="R3978" s="183"/>
      <c r="S3978" s="184" t="n">
        <f aca="false">'Piano Finanziario Annuale'!$F$6</f>
        <v>0</v>
      </c>
      <c r="T3978" s="185" t="n">
        <v>0</v>
      </c>
      <c r="U3978" s="186"/>
      <c r="V3978" s="187" t="n">
        <f aca="false">(T3978*U3978)</f>
        <v>0</v>
      </c>
      <c r="W3978" s="185" t="n">
        <v>0</v>
      </c>
      <c r="X3978" s="185" t="n">
        <f aca="false">IF(OR(S3978="sì",S3978="forfettario 190"),SUM(T3978+W3978),SUM(T3978+V3978+W3978))</f>
        <v>0</v>
      </c>
      <c r="Y3978" s="205"/>
      <c r="Z3978" s="205"/>
      <c r="AA3978" s="206"/>
      <c r="AB3978" s="189" t="n">
        <f aca="false">IF(AA3978="SI",X3978,0)</f>
        <v>0</v>
      </c>
      <c r="AC3978" s="207"/>
      <c r="AD3978" s="207"/>
      <c r="AE3978" s="207"/>
      <c r="AF3978" s="207"/>
      <c r="AG3978" s="207"/>
      <c r="AH3978" s="208"/>
    </row>
    <row r="3979" customFormat="false" ht="13.5" hidden="false" customHeight="true" outlineLevel="0" collapsed="false">
      <c r="A3979" s="22" t="n">
        <v>3978</v>
      </c>
      <c r="B3979" s="180"/>
      <c r="C3979" s="22"/>
      <c r="D3979" s="22"/>
      <c r="E3979" s="22"/>
      <c r="F3979" s="22"/>
      <c r="G3979" s="22"/>
      <c r="H3979" s="183"/>
      <c r="I3979" s="183"/>
      <c r="J3979" s="22"/>
      <c r="K3979" s="191" t="e">
        <f aca="false">VLOOKUP('Altri Costi'!J3979,Legenda!$D$1:$F$258,2)</f>
        <v>#N/A</v>
      </c>
      <c r="L3979" s="22"/>
      <c r="M3979" s="22"/>
      <c r="N3979" s="203"/>
      <c r="O3979" s="183"/>
      <c r="P3979" s="22"/>
      <c r="Q3979" s="203"/>
      <c r="R3979" s="183"/>
      <c r="S3979" s="184" t="n">
        <f aca="false">'Piano Finanziario Annuale'!$F$6</f>
        <v>0</v>
      </c>
      <c r="T3979" s="185" t="n">
        <v>0</v>
      </c>
      <c r="U3979" s="186"/>
      <c r="V3979" s="187" t="n">
        <f aca="false">(T3979*U3979)</f>
        <v>0</v>
      </c>
      <c r="W3979" s="185" t="n">
        <v>0</v>
      </c>
      <c r="X3979" s="185" t="n">
        <f aca="false">IF(OR(S3979="sì",S3979="forfettario 190"),SUM(T3979+W3979),SUM(T3979+V3979+W3979))</f>
        <v>0</v>
      </c>
      <c r="Y3979" s="205"/>
      <c r="Z3979" s="205"/>
      <c r="AA3979" s="206"/>
      <c r="AB3979" s="189" t="n">
        <f aca="false">IF(AA3979="SI",X3979,0)</f>
        <v>0</v>
      </c>
      <c r="AC3979" s="207"/>
      <c r="AD3979" s="207"/>
      <c r="AE3979" s="207"/>
      <c r="AF3979" s="207"/>
      <c r="AG3979" s="207"/>
      <c r="AH3979" s="208"/>
    </row>
    <row r="3980" customFormat="false" ht="13.5" hidden="false" customHeight="true" outlineLevel="0" collapsed="false">
      <c r="A3980" s="22" t="n">
        <v>3979</v>
      </c>
      <c r="B3980" s="180"/>
      <c r="C3980" s="22"/>
      <c r="D3980" s="22"/>
      <c r="E3980" s="22"/>
      <c r="F3980" s="22"/>
      <c r="G3980" s="22"/>
      <c r="H3980" s="183"/>
      <c r="I3980" s="183"/>
      <c r="J3980" s="22"/>
      <c r="K3980" s="191" t="e">
        <f aca="false">VLOOKUP('Altri Costi'!J3980,Legenda!$D$1:$F$258,2)</f>
        <v>#N/A</v>
      </c>
      <c r="L3980" s="22"/>
      <c r="M3980" s="22"/>
      <c r="N3980" s="203"/>
      <c r="O3980" s="183"/>
      <c r="P3980" s="22"/>
      <c r="Q3980" s="203"/>
      <c r="R3980" s="183"/>
      <c r="S3980" s="184" t="n">
        <f aca="false">'Piano Finanziario Annuale'!$F$6</f>
        <v>0</v>
      </c>
      <c r="T3980" s="185" t="n">
        <v>0</v>
      </c>
      <c r="U3980" s="186"/>
      <c r="V3980" s="187" t="n">
        <f aca="false">(T3980*U3980)</f>
        <v>0</v>
      </c>
      <c r="W3980" s="185" t="n">
        <v>0</v>
      </c>
      <c r="X3980" s="185" t="n">
        <f aca="false">IF(OR(S3980="sì",S3980="forfettario 190"),SUM(T3980+W3980),SUM(T3980+V3980+W3980))</f>
        <v>0</v>
      </c>
      <c r="Y3980" s="205"/>
      <c r="Z3980" s="205"/>
      <c r="AA3980" s="206"/>
      <c r="AB3980" s="189" t="n">
        <f aca="false">IF(AA3980="SI",X3980,0)</f>
        <v>0</v>
      </c>
      <c r="AC3980" s="207"/>
      <c r="AD3980" s="207"/>
      <c r="AE3980" s="207"/>
      <c r="AF3980" s="207"/>
      <c r="AG3980" s="207"/>
      <c r="AH3980" s="208"/>
    </row>
    <row r="3981" customFormat="false" ht="13.5" hidden="false" customHeight="true" outlineLevel="0" collapsed="false">
      <c r="A3981" s="22" t="n">
        <v>3980</v>
      </c>
      <c r="B3981" s="180"/>
      <c r="C3981" s="22"/>
      <c r="D3981" s="22"/>
      <c r="E3981" s="22"/>
      <c r="F3981" s="22"/>
      <c r="G3981" s="22"/>
      <c r="H3981" s="183"/>
      <c r="I3981" s="183"/>
      <c r="J3981" s="22"/>
      <c r="K3981" s="191" t="e">
        <f aca="false">VLOOKUP('Altri Costi'!J3981,Legenda!$D$1:$F$258,2)</f>
        <v>#N/A</v>
      </c>
      <c r="L3981" s="22"/>
      <c r="M3981" s="22"/>
      <c r="N3981" s="203"/>
      <c r="O3981" s="183"/>
      <c r="P3981" s="22"/>
      <c r="Q3981" s="203"/>
      <c r="R3981" s="183"/>
      <c r="S3981" s="184" t="n">
        <f aca="false">'Piano Finanziario Annuale'!$F$6</f>
        <v>0</v>
      </c>
      <c r="T3981" s="185" t="n">
        <v>0</v>
      </c>
      <c r="U3981" s="186"/>
      <c r="V3981" s="187" t="n">
        <f aca="false">(T3981*U3981)</f>
        <v>0</v>
      </c>
      <c r="W3981" s="185" t="n">
        <v>0</v>
      </c>
      <c r="X3981" s="185" t="n">
        <f aca="false">IF(OR(S3981="sì",S3981="forfettario 190"),SUM(T3981+W3981),SUM(T3981+V3981+W3981))</f>
        <v>0</v>
      </c>
      <c r="Y3981" s="205"/>
      <c r="Z3981" s="205"/>
      <c r="AA3981" s="206"/>
      <c r="AB3981" s="189" t="n">
        <f aca="false">IF(AA3981="SI",X3981,0)</f>
        <v>0</v>
      </c>
      <c r="AC3981" s="207"/>
      <c r="AD3981" s="207"/>
      <c r="AE3981" s="207"/>
      <c r="AF3981" s="207"/>
      <c r="AG3981" s="207"/>
      <c r="AH3981" s="208"/>
    </row>
    <row r="3982" customFormat="false" ht="13.5" hidden="false" customHeight="true" outlineLevel="0" collapsed="false">
      <c r="A3982" s="22" t="n">
        <v>3981</v>
      </c>
      <c r="B3982" s="180"/>
      <c r="C3982" s="22"/>
      <c r="D3982" s="22"/>
      <c r="E3982" s="22"/>
      <c r="F3982" s="22"/>
      <c r="G3982" s="22"/>
      <c r="H3982" s="183"/>
      <c r="I3982" s="183"/>
      <c r="J3982" s="22"/>
      <c r="K3982" s="191" t="e">
        <f aca="false">VLOOKUP('Altri Costi'!J3982,Legenda!$D$1:$F$258,2)</f>
        <v>#N/A</v>
      </c>
      <c r="L3982" s="22"/>
      <c r="M3982" s="22"/>
      <c r="N3982" s="203"/>
      <c r="O3982" s="183"/>
      <c r="P3982" s="22"/>
      <c r="Q3982" s="203"/>
      <c r="R3982" s="183"/>
      <c r="S3982" s="184" t="n">
        <f aca="false">'Piano Finanziario Annuale'!$F$6</f>
        <v>0</v>
      </c>
      <c r="T3982" s="185" t="n">
        <v>0</v>
      </c>
      <c r="U3982" s="186"/>
      <c r="V3982" s="187" t="n">
        <f aca="false">(T3982*U3982)</f>
        <v>0</v>
      </c>
      <c r="W3982" s="185" t="n">
        <v>0</v>
      </c>
      <c r="X3982" s="185" t="n">
        <f aca="false">IF(OR(S3982="sì",S3982="forfettario 190"),SUM(T3982+W3982),SUM(T3982+V3982+W3982))</f>
        <v>0</v>
      </c>
      <c r="Y3982" s="205"/>
      <c r="Z3982" s="205"/>
      <c r="AA3982" s="206"/>
      <c r="AB3982" s="189" t="n">
        <f aca="false">IF(AA3982="SI",X3982,0)</f>
        <v>0</v>
      </c>
      <c r="AC3982" s="207"/>
      <c r="AD3982" s="207"/>
      <c r="AE3982" s="207"/>
      <c r="AF3982" s="207"/>
      <c r="AG3982" s="207"/>
      <c r="AH3982" s="208"/>
    </row>
    <row r="3983" customFormat="false" ht="13.5" hidden="false" customHeight="true" outlineLevel="0" collapsed="false">
      <c r="A3983" s="179"/>
      <c r="B3983" s="179"/>
      <c r="C3983" s="179"/>
      <c r="D3983" s="179"/>
      <c r="E3983" s="179"/>
      <c r="F3983" s="179"/>
      <c r="G3983" s="179"/>
      <c r="H3983" s="179"/>
      <c r="I3983" s="179"/>
      <c r="J3983" s="179"/>
      <c r="K3983" s="179"/>
      <c r="L3983" s="179"/>
      <c r="M3983" s="179"/>
      <c r="N3983" s="179"/>
      <c r="O3983" s="179"/>
      <c r="P3983" s="179"/>
      <c r="Q3983" s="179"/>
      <c r="R3983" s="179"/>
      <c r="S3983" s="14"/>
      <c r="T3983" s="179"/>
      <c r="U3983" s="179"/>
      <c r="V3983" s="179"/>
      <c r="W3983" s="179"/>
      <c r="X3983" s="179"/>
      <c r="Y3983" s="213"/>
      <c r="Z3983" s="213"/>
      <c r="AA3983" s="67"/>
      <c r="AB3983" s="208"/>
      <c r="AC3983" s="208"/>
      <c r="AD3983" s="208"/>
      <c r="AE3983" s="208"/>
      <c r="AF3983" s="208"/>
      <c r="AG3983" s="208"/>
      <c r="AH3983" s="208"/>
    </row>
  </sheetData>
  <autoFilter ref="A1:AH1"/>
  <dataValidations count="8">
    <dataValidation allowBlank="true" errorStyle="stop" operator="between" prompt=" - " showDropDown="false" showErrorMessage="true" showInputMessage="true" sqref="J2:J3982" type="list">
      <formula1>Legenda!$D$1:$D$258</formula1>
      <formula2>0</formula2>
    </dataValidation>
    <dataValidation allowBlank="true" errorStyle="stop" operator="between" prompt=" - " showDropDown="false" showErrorMessage="true" showInputMessage="true" sqref="L2:L3982" type="list">
      <formula1>Legenda!$F$1:$F$20</formula1>
      <formula2>0</formula2>
    </dataValidation>
    <dataValidation allowBlank="true" errorStyle="stop" operator="between" showDropDown="false" showErrorMessage="false" showInputMessage="false" sqref="AA2:AA3982" type="list">
      <formula1>"si,no"</formula1>
      <formula2>0</formula2>
    </dataValidation>
    <dataValidation allowBlank="true" errorStyle="stop" operator="between" prompt=" - " showDropDown="false" showErrorMessage="true" showInputMessage="true" sqref="P2:P3982" type="list">
      <formula1>Legenda!$G$1:$G$3</formula1>
      <formula2>0</formula2>
    </dataValidation>
    <dataValidation allowBlank="true" errorStyle="stop" operator="between" prompt=" - " showDropDown="false" showErrorMessage="true" showInputMessage="true" sqref="M2:M3982" type="list">
      <formula1>Legenda!$J$1:$J$4</formula1>
      <formula2>0</formula2>
    </dataValidation>
    <dataValidation allowBlank="true" errorStyle="stop" operator="between" prompt=" - " showDropDown="false" showErrorMessage="true" showInputMessage="true" sqref="U2:U3982" type="list">
      <formula1>Legenda!$C$1:$C$5</formula1>
      <formula2>0</formula2>
    </dataValidation>
    <dataValidation allowBlank="true" errorStyle="stop" operator="between" showDropDown="false" showErrorMessage="true" showInputMessage="false" sqref="B2:B3982" type="list">
      <formula1>Legenda!$A$28:$A$63</formula1>
      <formula2>0</formula2>
    </dataValidation>
    <dataValidation allowBlank="true" errorStyle="stop" operator="between" prompt=" - " showDropDown="false" showErrorMessage="true" showInputMessage="true" sqref="E2:E3982" type="list">
      <formula1>Legenda!$H$1:$H$6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3983"/>
  <sheetViews>
    <sheetView showFormulas="false" showGridLines="true" showRowColHeaders="true" showZeros="true" rightToLeft="false" tabSelected="false" showOutlineSymbols="true" defaultGridColor="true" view="normal" topLeftCell="O1" colorId="64" zoomScale="100" zoomScaleNormal="100" zoomScalePageLayoutView="100" workbookViewId="0">
      <pane xSplit="0" ySplit="1" topLeftCell="A2" activePane="bottomLeft" state="frozen"/>
      <selection pane="topLeft" activeCell="O1" activeCellId="0" sqref="O1"/>
      <selection pane="bottomLeft" activeCell="AQ1" activeCellId="0" sqref="AQ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29.42"/>
    <col collapsed="false" customWidth="true" hidden="false" outlineLevel="0" max="4" min="3" style="0" width="15.85"/>
    <col collapsed="false" customWidth="true" hidden="false" outlineLevel="0" max="5" min="5" style="0" width="10.42"/>
    <col collapsed="false" customWidth="true" hidden="false" outlineLevel="0" max="6" min="6" style="0" width="9.42"/>
    <col collapsed="false" customWidth="true" hidden="false" outlineLevel="0" max="7" min="7" style="0" width="19.14"/>
    <col collapsed="false" customWidth="true" hidden="false" outlineLevel="0" max="8" min="8" style="0" width="21.14"/>
    <col collapsed="false" customWidth="true" hidden="false" outlineLevel="0" max="9" min="9" style="0" width="18.57"/>
    <col collapsed="false" customWidth="true" hidden="false" outlineLevel="0" max="10" min="10" style="0" width="22"/>
    <col collapsed="false" customWidth="true" hidden="false" outlineLevel="0" max="11" min="11" style="0" width="6.14"/>
    <col collapsed="false" customWidth="true" hidden="false" outlineLevel="0" max="12" min="12" style="0" width="23.42"/>
    <col collapsed="false" customWidth="true" hidden="false" outlineLevel="0" max="13" min="13" style="0" width="17.57"/>
    <col collapsed="false" customWidth="true" hidden="false" outlineLevel="0" max="14" min="14" style="0" width="10.29"/>
    <col collapsed="false" customWidth="true" hidden="false" outlineLevel="0" max="15" min="15" style="0" width="16"/>
    <col collapsed="false" customWidth="true" hidden="false" outlineLevel="0" max="16" min="16" style="0" width="14"/>
    <col collapsed="false" customWidth="true" hidden="false" outlineLevel="0" max="17" min="17" style="0" width="6.43"/>
    <col collapsed="false" customWidth="true" hidden="false" outlineLevel="0" max="18" min="18" style="0" width="13.71"/>
    <col collapsed="false" customWidth="true" hidden="false" outlineLevel="0" max="19" min="19" style="0" width="12.15"/>
    <col collapsed="false" customWidth="true" hidden="false" outlineLevel="0" max="20" min="20" style="0" width="17.86"/>
    <col collapsed="false" customWidth="true" hidden="false" outlineLevel="0" max="22" min="21" style="0" width="9.71"/>
    <col collapsed="false" customWidth="true" hidden="false" outlineLevel="0" max="24" min="23" style="0" width="13"/>
    <col collapsed="false" customWidth="true" hidden="true" outlineLevel="0" max="25" min="25" style="0" width="13.42"/>
    <col collapsed="false" customWidth="true" hidden="false" outlineLevel="0" max="27" min="26" style="0" width="13"/>
    <col collapsed="false" customWidth="true" hidden="true" outlineLevel="0" max="28" min="28" style="0" width="13"/>
    <col collapsed="false" customWidth="true" hidden="false" outlineLevel="0" max="29" min="29" style="0" width="21.71"/>
    <col collapsed="false" customWidth="true" hidden="false" outlineLevel="0" max="30" min="30" style="0" width="49.14"/>
    <col collapsed="false" customWidth="true" hidden="true" outlineLevel="0" max="31" min="31" style="0" width="11.71"/>
    <col collapsed="false" customWidth="true" hidden="true" outlineLevel="0" max="32" min="32" style="0" width="11.85"/>
    <col collapsed="false" customWidth="true" hidden="true" outlineLevel="0" max="33" min="33" style="0" width="16.29"/>
    <col collapsed="false" customWidth="true" hidden="true" outlineLevel="0" max="34" min="34" style="0" width="14"/>
    <col collapsed="false" customWidth="true" hidden="true" outlineLevel="0" max="35" min="35" style="0" width="43.86"/>
    <col collapsed="false" customWidth="true" hidden="true" outlineLevel="0" max="39" min="36" style="0" width="11.29"/>
    <col collapsed="false" customWidth="true" hidden="true" outlineLevel="0" max="40" min="40" style="0" width="10.71"/>
    <col collapsed="false" customWidth="true" hidden="false" outlineLevel="0" max="41" min="41" style="0" width="11.29"/>
  </cols>
  <sheetData>
    <row r="1" customFormat="false" ht="72.75" hidden="false" customHeight="true" outlineLevel="0" collapsed="false">
      <c r="A1" s="214" t="s">
        <v>276</v>
      </c>
      <c r="B1" s="214" t="s">
        <v>237</v>
      </c>
      <c r="C1" s="214" t="s">
        <v>277</v>
      </c>
      <c r="D1" s="214" t="s">
        <v>278</v>
      </c>
      <c r="E1" s="215" t="s">
        <v>279</v>
      </c>
      <c r="F1" s="215" t="s">
        <v>280</v>
      </c>
      <c r="G1" s="214" t="s">
        <v>281</v>
      </c>
      <c r="H1" s="175" t="s">
        <v>242</v>
      </c>
      <c r="I1" s="175" t="s">
        <v>243</v>
      </c>
      <c r="J1" s="214" t="s">
        <v>265</v>
      </c>
      <c r="K1" s="214" t="s">
        <v>266</v>
      </c>
      <c r="L1" s="214" t="s">
        <v>267</v>
      </c>
      <c r="M1" s="214" t="s">
        <v>282</v>
      </c>
      <c r="N1" s="214" t="s">
        <v>283</v>
      </c>
      <c r="O1" s="214" t="s">
        <v>284</v>
      </c>
      <c r="P1" s="216" t="s">
        <v>269</v>
      </c>
      <c r="Q1" s="214" t="s">
        <v>249</v>
      </c>
      <c r="R1" s="214" t="s">
        <v>285</v>
      </c>
      <c r="S1" s="214" t="s">
        <v>286</v>
      </c>
      <c r="T1" s="216" t="s">
        <v>287</v>
      </c>
      <c r="U1" s="214" t="s">
        <v>288</v>
      </c>
      <c r="V1" s="214" t="s">
        <v>289</v>
      </c>
      <c r="W1" s="214" t="s">
        <v>290</v>
      </c>
      <c r="X1" s="214" t="s">
        <v>291</v>
      </c>
      <c r="Y1" s="214" t="s">
        <v>292</v>
      </c>
      <c r="Z1" s="214" t="s">
        <v>293</v>
      </c>
      <c r="AA1" s="214" t="s">
        <v>294</v>
      </c>
      <c r="AB1" s="214" t="s">
        <v>295</v>
      </c>
      <c r="AC1" s="199" t="s">
        <v>296</v>
      </c>
      <c r="AD1" s="199" t="s">
        <v>297</v>
      </c>
      <c r="AE1" s="178" t="s">
        <v>256</v>
      </c>
      <c r="AF1" s="200" t="s">
        <v>298</v>
      </c>
      <c r="AG1" s="178" t="s">
        <v>299</v>
      </c>
      <c r="AH1" s="178" t="s">
        <v>300</v>
      </c>
      <c r="AI1" s="178" t="s">
        <v>258</v>
      </c>
      <c r="AJ1" s="201" t="s">
        <v>301</v>
      </c>
      <c r="AK1" s="201" t="s">
        <v>273</v>
      </c>
      <c r="AL1" s="201" t="s">
        <v>302</v>
      </c>
      <c r="AM1" s="201" t="s">
        <v>274</v>
      </c>
      <c r="AN1" s="201" t="s">
        <v>275</v>
      </c>
      <c r="AO1" s="202"/>
    </row>
    <row r="2" customFormat="false" ht="14.25" hidden="false" customHeight="true" outlineLevel="0" collapsed="false">
      <c r="A2" s="22" t="n">
        <v>1</v>
      </c>
      <c r="B2" s="180"/>
      <c r="C2" s="22"/>
      <c r="D2" s="22"/>
      <c r="E2" s="183"/>
      <c r="F2" s="183"/>
      <c r="G2" s="22"/>
      <c r="H2" s="22"/>
      <c r="I2" s="211"/>
      <c r="J2" s="22"/>
      <c r="K2" s="191" t="e">
        <f aca="false">VLOOKUP(Personale!J2,Legenda!$D$1:$F$258,2)</f>
        <v>#N/A</v>
      </c>
      <c r="L2" s="22"/>
      <c r="M2" s="22"/>
      <c r="N2" s="22"/>
      <c r="O2" s="22"/>
      <c r="P2" s="203"/>
      <c r="Q2" s="217"/>
      <c r="R2" s="22"/>
      <c r="S2" s="218"/>
      <c r="T2" s="203"/>
      <c r="U2" s="211"/>
      <c r="V2" s="211"/>
      <c r="W2" s="185" t="n">
        <v>0</v>
      </c>
      <c r="X2" s="185" t="n">
        <v>0</v>
      </c>
      <c r="Y2" s="219" t="n">
        <f aca="false">SUM(W2:X2)</f>
        <v>0</v>
      </c>
      <c r="Z2" s="185" t="n">
        <v>0</v>
      </c>
      <c r="AA2" s="185" t="n">
        <v>0</v>
      </c>
      <c r="AB2" s="220" t="n">
        <f aca="false">SUM(Z2:AA2)</f>
        <v>0</v>
      </c>
      <c r="AC2" s="22"/>
      <c r="AD2" s="22"/>
      <c r="AE2" s="188"/>
      <c r="AF2" s="206" t="n">
        <f aca="false">IF(AE2="SI",N2,0)</f>
        <v>0</v>
      </c>
      <c r="AG2" s="189" t="n">
        <f aca="false">IF(AE2="SI",Y2,0)</f>
        <v>0</v>
      </c>
      <c r="AH2" s="189" t="n">
        <f aca="false">IF(AE2="SI",AB2,0)</f>
        <v>0</v>
      </c>
      <c r="AI2" s="148"/>
      <c r="AJ2" s="207"/>
      <c r="AK2" s="207"/>
      <c r="AL2" s="207"/>
      <c r="AM2" s="207"/>
      <c r="AN2" s="207"/>
      <c r="AO2" s="208"/>
    </row>
    <row r="3" customFormat="false" ht="14.25" hidden="false" customHeight="true" outlineLevel="0" collapsed="false">
      <c r="A3" s="22" t="n">
        <v>2</v>
      </c>
      <c r="B3" s="180"/>
      <c r="C3" s="22"/>
      <c r="D3" s="22"/>
      <c r="E3" s="183"/>
      <c r="F3" s="183"/>
      <c r="G3" s="22"/>
      <c r="H3" s="22"/>
      <c r="I3" s="22"/>
      <c r="J3" s="22"/>
      <c r="K3" s="191" t="e">
        <f aca="false">VLOOKUP(Personale!J3,Legenda!$D$1:$F$258,2)</f>
        <v>#N/A</v>
      </c>
      <c r="L3" s="22"/>
      <c r="M3" s="22"/>
      <c r="N3" s="22"/>
      <c r="O3" s="22"/>
      <c r="P3" s="203"/>
      <c r="Q3" s="217"/>
      <c r="R3" s="22"/>
      <c r="S3" s="218"/>
      <c r="T3" s="203"/>
      <c r="U3" s="211"/>
      <c r="V3" s="211"/>
      <c r="W3" s="185" t="n">
        <v>0</v>
      </c>
      <c r="X3" s="185" t="n">
        <v>0</v>
      </c>
      <c r="Y3" s="219" t="n">
        <f aca="false">SUM(W3:X3)</f>
        <v>0</v>
      </c>
      <c r="Z3" s="185" t="n">
        <v>0</v>
      </c>
      <c r="AA3" s="185" t="n">
        <v>0</v>
      </c>
      <c r="AB3" s="220" t="n">
        <f aca="false">SUM(Z3:AA3)</f>
        <v>0</v>
      </c>
      <c r="AC3" s="22"/>
      <c r="AD3" s="22"/>
      <c r="AE3" s="188"/>
      <c r="AF3" s="206" t="n">
        <f aca="false">IF(AE3="SI",N3,0)</f>
        <v>0</v>
      </c>
      <c r="AG3" s="189" t="n">
        <f aca="false">IF(AE3="SI",Y3,0)</f>
        <v>0</v>
      </c>
      <c r="AH3" s="189" t="n">
        <f aca="false">IF(AE3="SI",AB3,0)</f>
        <v>0</v>
      </c>
      <c r="AI3" s="148"/>
      <c r="AJ3" s="207"/>
      <c r="AK3" s="207"/>
      <c r="AL3" s="207"/>
      <c r="AM3" s="207"/>
      <c r="AN3" s="207"/>
      <c r="AO3" s="208"/>
    </row>
    <row r="4" customFormat="false" ht="14.25" hidden="false" customHeight="true" outlineLevel="0" collapsed="false">
      <c r="A4" s="22" t="n">
        <v>3</v>
      </c>
      <c r="B4" s="180"/>
      <c r="C4" s="22"/>
      <c r="D4" s="22"/>
      <c r="E4" s="183"/>
      <c r="F4" s="183"/>
      <c r="G4" s="22"/>
      <c r="H4" s="22"/>
      <c r="I4" s="22"/>
      <c r="J4" s="22"/>
      <c r="K4" s="191" t="e">
        <f aca="false">VLOOKUP(Personale!J4,Legenda!$D$1:$F$258,2)</f>
        <v>#N/A</v>
      </c>
      <c r="L4" s="22"/>
      <c r="M4" s="22"/>
      <c r="N4" s="22"/>
      <c r="O4" s="22"/>
      <c r="P4" s="203"/>
      <c r="Q4" s="217"/>
      <c r="R4" s="22"/>
      <c r="S4" s="218"/>
      <c r="T4" s="203"/>
      <c r="U4" s="211"/>
      <c r="V4" s="211"/>
      <c r="W4" s="185" t="n">
        <v>0</v>
      </c>
      <c r="X4" s="185" t="n">
        <v>0</v>
      </c>
      <c r="Y4" s="219" t="n">
        <f aca="false">SUM(W4:X4)</f>
        <v>0</v>
      </c>
      <c r="Z4" s="185" t="n">
        <v>0</v>
      </c>
      <c r="AA4" s="185" t="n">
        <v>0</v>
      </c>
      <c r="AB4" s="220" t="n">
        <f aca="false">SUM(Z4:AA4)</f>
        <v>0</v>
      </c>
      <c r="AC4" s="22"/>
      <c r="AD4" s="22"/>
      <c r="AE4" s="188"/>
      <c r="AF4" s="206" t="n">
        <f aca="false">IF(AE4="SI",N4,0)</f>
        <v>0</v>
      </c>
      <c r="AG4" s="189" t="n">
        <f aca="false">IF(AE4="SI",Y4,0)</f>
        <v>0</v>
      </c>
      <c r="AH4" s="189" t="n">
        <f aca="false">IF(AE4="SI",AB4,0)</f>
        <v>0</v>
      </c>
      <c r="AI4" s="148"/>
      <c r="AJ4" s="207"/>
      <c r="AK4" s="207"/>
      <c r="AL4" s="207"/>
      <c r="AM4" s="207"/>
      <c r="AN4" s="207"/>
      <c r="AO4" s="208"/>
    </row>
    <row r="5" customFormat="false" ht="14.25" hidden="false" customHeight="true" outlineLevel="0" collapsed="false">
      <c r="A5" s="22" t="n">
        <v>4</v>
      </c>
      <c r="B5" s="180"/>
      <c r="C5" s="22"/>
      <c r="D5" s="22"/>
      <c r="E5" s="183"/>
      <c r="F5" s="183"/>
      <c r="G5" s="22"/>
      <c r="H5" s="22"/>
      <c r="I5" s="22"/>
      <c r="J5" s="22"/>
      <c r="K5" s="191" t="e">
        <f aca="false">VLOOKUP(Personale!J5,Legenda!$D$1:$F$258,2)</f>
        <v>#N/A</v>
      </c>
      <c r="L5" s="22"/>
      <c r="M5" s="22"/>
      <c r="N5" s="22"/>
      <c r="O5" s="22"/>
      <c r="P5" s="203"/>
      <c r="Q5" s="217"/>
      <c r="R5" s="22"/>
      <c r="S5" s="218"/>
      <c r="T5" s="203"/>
      <c r="U5" s="211"/>
      <c r="V5" s="211"/>
      <c r="W5" s="185" t="n">
        <v>0</v>
      </c>
      <c r="X5" s="185" t="n">
        <v>0</v>
      </c>
      <c r="Y5" s="219" t="n">
        <f aca="false">SUM(W5:X5)</f>
        <v>0</v>
      </c>
      <c r="Z5" s="185" t="n">
        <v>0</v>
      </c>
      <c r="AA5" s="185" t="n">
        <v>0</v>
      </c>
      <c r="AB5" s="220" t="n">
        <f aca="false">SUM(Z5:AA5)</f>
        <v>0</v>
      </c>
      <c r="AC5" s="22"/>
      <c r="AD5" s="22"/>
      <c r="AE5" s="188"/>
      <c r="AF5" s="206" t="n">
        <f aca="false">IF(AE5="SI",N5,0)</f>
        <v>0</v>
      </c>
      <c r="AG5" s="189" t="n">
        <f aca="false">IF(AE5="SI",Y5,0)</f>
        <v>0</v>
      </c>
      <c r="AH5" s="189" t="n">
        <f aca="false">IF(AE5="SI",AB5,0)</f>
        <v>0</v>
      </c>
      <c r="AI5" s="148"/>
      <c r="AJ5" s="207"/>
      <c r="AK5" s="207"/>
      <c r="AL5" s="207"/>
      <c r="AM5" s="207"/>
      <c r="AN5" s="207"/>
      <c r="AO5" s="208"/>
    </row>
    <row r="6" customFormat="false" ht="14.25" hidden="false" customHeight="true" outlineLevel="0" collapsed="false">
      <c r="A6" s="22" t="n">
        <v>5</v>
      </c>
      <c r="B6" s="180"/>
      <c r="C6" s="22"/>
      <c r="D6" s="22"/>
      <c r="E6" s="183"/>
      <c r="F6" s="183"/>
      <c r="G6" s="22"/>
      <c r="H6" s="22"/>
      <c r="I6" s="22"/>
      <c r="J6" s="22"/>
      <c r="K6" s="191" t="e">
        <f aca="false">VLOOKUP(Personale!J6,Legenda!$D$1:$F$258,2)</f>
        <v>#N/A</v>
      </c>
      <c r="L6" s="22"/>
      <c r="M6" s="22"/>
      <c r="N6" s="22"/>
      <c r="O6" s="22"/>
      <c r="P6" s="203"/>
      <c r="Q6" s="217"/>
      <c r="R6" s="22"/>
      <c r="S6" s="221"/>
      <c r="T6" s="203"/>
      <c r="U6" s="211"/>
      <c r="V6" s="211"/>
      <c r="W6" s="185" t="n">
        <v>0</v>
      </c>
      <c r="X6" s="185" t="n">
        <v>0</v>
      </c>
      <c r="Y6" s="219" t="n">
        <f aca="false">SUM(W6:X6)</f>
        <v>0</v>
      </c>
      <c r="Z6" s="185" t="n">
        <v>0</v>
      </c>
      <c r="AA6" s="185" t="n">
        <v>0</v>
      </c>
      <c r="AB6" s="220" t="n">
        <f aca="false">SUM(Z6:AA6)</f>
        <v>0</v>
      </c>
      <c r="AC6" s="22"/>
      <c r="AD6" s="22"/>
      <c r="AE6" s="188"/>
      <c r="AF6" s="206" t="n">
        <f aca="false">IF(AE6="SI",N6,0)</f>
        <v>0</v>
      </c>
      <c r="AG6" s="189" t="n">
        <f aca="false">IF(AE6="SI",Y6,0)</f>
        <v>0</v>
      </c>
      <c r="AH6" s="189" t="n">
        <f aca="false">IF(AE6="SI",AB6,0)</f>
        <v>0</v>
      </c>
      <c r="AI6" s="148"/>
      <c r="AJ6" s="207"/>
      <c r="AK6" s="207"/>
      <c r="AL6" s="207"/>
      <c r="AM6" s="207"/>
      <c r="AN6" s="207"/>
      <c r="AO6" s="208"/>
    </row>
    <row r="7" customFormat="false" ht="14.25" hidden="false" customHeight="true" outlineLevel="0" collapsed="false">
      <c r="A7" s="22" t="n">
        <v>6</v>
      </c>
      <c r="B7" s="180"/>
      <c r="C7" s="22"/>
      <c r="D7" s="22"/>
      <c r="E7" s="183"/>
      <c r="F7" s="183"/>
      <c r="G7" s="22"/>
      <c r="H7" s="210"/>
      <c r="I7" s="210"/>
      <c r="J7" s="22"/>
      <c r="K7" s="191" t="e">
        <f aca="false">VLOOKUP(Personale!J7,Legenda!$D$1:$F$258,2)</f>
        <v>#N/A</v>
      </c>
      <c r="L7" s="22"/>
      <c r="M7" s="22"/>
      <c r="N7" s="22"/>
      <c r="O7" s="22"/>
      <c r="P7" s="203"/>
      <c r="Q7" s="217"/>
      <c r="R7" s="22"/>
      <c r="S7" s="221"/>
      <c r="T7" s="203"/>
      <c r="U7" s="211"/>
      <c r="V7" s="211"/>
      <c r="W7" s="185" t="n">
        <v>0</v>
      </c>
      <c r="X7" s="185" t="n">
        <v>0</v>
      </c>
      <c r="Y7" s="219" t="n">
        <f aca="false">SUM(W7:X7)</f>
        <v>0</v>
      </c>
      <c r="Z7" s="185" t="n">
        <v>0</v>
      </c>
      <c r="AA7" s="185" t="n">
        <v>0</v>
      </c>
      <c r="AB7" s="220" t="n">
        <f aca="false">SUM(Z7:AA7)</f>
        <v>0</v>
      </c>
      <c r="AC7" s="22"/>
      <c r="AD7" s="22"/>
      <c r="AE7" s="188"/>
      <c r="AF7" s="206" t="n">
        <f aca="false">IF(AE7="SI",N7,0)</f>
        <v>0</v>
      </c>
      <c r="AG7" s="189" t="n">
        <f aca="false">IF(AE7="SI",Y7,0)</f>
        <v>0</v>
      </c>
      <c r="AH7" s="189" t="n">
        <f aca="false">IF(AE7="SI",AB7,0)</f>
        <v>0</v>
      </c>
      <c r="AI7" s="148"/>
      <c r="AJ7" s="207"/>
      <c r="AK7" s="207"/>
      <c r="AL7" s="207"/>
      <c r="AM7" s="207"/>
      <c r="AN7" s="207"/>
      <c r="AO7" s="208"/>
    </row>
    <row r="8" customFormat="false" ht="14.25" hidden="false" customHeight="true" outlineLevel="0" collapsed="false">
      <c r="A8" s="22" t="n">
        <v>7</v>
      </c>
      <c r="B8" s="180"/>
      <c r="C8" s="22"/>
      <c r="D8" s="22"/>
      <c r="E8" s="183"/>
      <c r="F8" s="183"/>
      <c r="G8" s="22"/>
      <c r="H8" s="22"/>
      <c r="I8" s="22"/>
      <c r="J8" s="22"/>
      <c r="K8" s="191" t="e">
        <f aca="false">VLOOKUP(Personale!J8,Legenda!$D$1:$F$258,2)</f>
        <v>#N/A</v>
      </c>
      <c r="L8" s="22"/>
      <c r="M8" s="22"/>
      <c r="N8" s="22"/>
      <c r="O8" s="22"/>
      <c r="P8" s="203"/>
      <c r="Q8" s="217"/>
      <c r="R8" s="22"/>
      <c r="S8" s="221"/>
      <c r="T8" s="203"/>
      <c r="U8" s="211"/>
      <c r="V8" s="211"/>
      <c r="W8" s="185" t="n">
        <v>0</v>
      </c>
      <c r="X8" s="185" t="n">
        <v>0</v>
      </c>
      <c r="Y8" s="219" t="n">
        <f aca="false">SUM(W8:X8)</f>
        <v>0</v>
      </c>
      <c r="Z8" s="185" t="n">
        <v>0</v>
      </c>
      <c r="AA8" s="185" t="n">
        <v>0</v>
      </c>
      <c r="AB8" s="220" t="n">
        <f aca="false">SUM(Z8:AA8)</f>
        <v>0</v>
      </c>
      <c r="AC8" s="22"/>
      <c r="AD8" s="22" t="s">
        <v>303</v>
      </c>
      <c r="AE8" s="188"/>
      <c r="AF8" s="206" t="n">
        <f aca="false">IF(AE8="SI",N8,0)</f>
        <v>0</v>
      </c>
      <c r="AG8" s="189" t="n">
        <f aca="false">IF(AE8="SI",Y8,0)</f>
        <v>0</v>
      </c>
      <c r="AH8" s="189" t="n">
        <f aca="false">IF(AE8="SI",AB8,0)</f>
        <v>0</v>
      </c>
      <c r="AI8" s="148"/>
      <c r="AJ8" s="207"/>
      <c r="AK8" s="207"/>
      <c r="AL8" s="207"/>
      <c r="AM8" s="207"/>
      <c r="AN8" s="207"/>
      <c r="AO8" s="208"/>
    </row>
    <row r="9" customFormat="false" ht="14.25" hidden="false" customHeight="true" outlineLevel="0" collapsed="false">
      <c r="A9" s="22" t="n">
        <v>8</v>
      </c>
      <c r="B9" s="180"/>
      <c r="C9" s="22"/>
      <c r="D9" s="22"/>
      <c r="E9" s="183"/>
      <c r="F9" s="183"/>
      <c r="G9" s="22"/>
      <c r="H9" s="22"/>
      <c r="I9" s="22"/>
      <c r="J9" s="22"/>
      <c r="K9" s="191" t="e">
        <f aca="false">VLOOKUP(Personale!J9,Legenda!$D$1:$F$258,2)</f>
        <v>#N/A</v>
      </c>
      <c r="L9" s="22"/>
      <c r="M9" s="22"/>
      <c r="N9" s="22"/>
      <c r="O9" s="22"/>
      <c r="P9" s="203"/>
      <c r="Q9" s="217"/>
      <c r="R9" s="22"/>
      <c r="S9" s="221"/>
      <c r="T9" s="203"/>
      <c r="U9" s="211"/>
      <c r="V9" s="211"/>
      <c r="W9" s="185" t="n">
        <v>0</v>
      </c>
      <c r="X9" s="185" t="n">
        <v>0</v>
      </c>
      <c r="Y9" s="219" t="n">
        <f aca="false">SUM(W9:X9)</f>
        <v>0</v>
      </c>
      <c r="Z9" s="185" t="n">
        <v>0</v>
      </c>
      <c r="AA9" s="185" t="n">
        <v>0</v>
      </c>
      <c r="AB9" s="220" t="n">
        <f aca="false">SUM(Z9:AA9)</f>
        <v>0</v>
      </c>
      <c r="AC9" s="22"/>
      <c r="AD9" s="22"/>
      <c r="AE9" s="188"/>
      <c r="AF9" s="206" t="n">
        <f aca="false">IF(AE9="SI",N9,0)</f>
        <v>0</v>
      </c>
      <c r="AG9" s="189" t="n">
        <f aca="false">IF(AE9="SI",Y9,0)</f>
        <v>0</v>
      </c>
      <c r="AH9" s="189" t="n">
        <f aca="false">IF(AE9="SI",AB9,0)</f>
        <v>0</v>
      </c>
      <c r="AI9" s="148"/>
      <c r="AJ9" s="207"/>
      <c r="AK9" s="207"/>
      <c r="AL9" s="207"/>
      <c r="AM9" s="207"/>
      <c r="AN9" s="207"/>
      <c r="AO9" s="208"/>
    </row>
    <row r="10" customFormat="false" ht="14.25" hidden="false" customHeight="true" outlineLevel="0" collapsed="false">
      <c r="A10" s="22" t="n">
        <v>9</v>
      </c>
      <c r="B10" s="180"/>
      <c r="C10" s="22"/>
      <c r="D10" s="22"/>
      <c r="E10" s="183"/>
      <c r="F10" s="183"/>
      <c r="G10" s="22"/>
      <c r="H10" s="22"/>
      <c r="I10" s="22"/>
      <c r="J10" s="22"/>
      <c r="K10" s="191" t="e">
        <f aca="false">VLOOKUP(Personale!J10,Legenda!$D$1:$F$258,2)</f>
        <v>#N/A</v>
      </c>
      <c r="L10" s="22"/>
      <c r="M10" s="22"/>
      <c r="N10" s="22"/>
      <c r="O10" s="22"/>
      <c r="P10" s="203"/>
      <c r="Q10" s="217"/>
      <c r="R10" s="22"/>
      <c r="S10" s="217"/>
      <c r="T10" s="203"/>
      <c r="U10" s="211"/>
      <c r="V10" s="211"/>
      <c r="W10" s="185" t="n">
        <v>0</v>
      </c>
      <c r="X10" s="185" t="n">
        <v>0</v>
      </c>
      <c r="Y10" s="219" t="n">
        <f aca="false">SUM(W10:X10)</f>
        <v>0</v>
      </c>
      <c r="Z10" s="185" t="n">
        <v>0</v>
      </c>
      <c r="AA10" s="185" t="n">
        <v>0</v>
      </c>
      <c r="AB10" s="220" t="n">
        <f aca="false">SUM(Z10:AA10)</f>
        <v>0</v>
      </c>
      <c r="AC10" s="22"/>
      <c r="AD10" s="22"/>
      <c r="AE10" s="188"/>
      <c r="AF10" s="206" t="n">
        <f aca="false">IF(AE10="SI",N10,0)</f>
        <v>0</v>
      </c>
      <c r="AG10" s="189" t="n">
        <f aca="false">IF(AE10="SI",Y10,0)</f>
        <v>0</v>
      </c>
      <c r="AH10" s="189" t="n">
        <f aca="false">IF(AE10="SI",AB10,0)</f>
        <v>0</v>
      </c>
      <c r="AI10" s="148"/>
      <c r="AJ10" s="207"/>
      <c r="AK10" s="207"/>
      <c r="AL10" s="207"/>
      <c r="AM10" s="207"/>
      <c r="AN10" s="207"/>
      <c r="AO10" s="208"/>
    </row>
    <row r="11" customFormat="false" ht="14.25" hidden="false" customHeight="true" outlineLevel="0" collapsed="false">
      <c r="A11" s="22" t="n">
        <v>10</v>
      </c>
      <c r="B11" s="180"/>
      <c r="C11" s="22"/>
      <c r="D11" s="22"/>
      <c r="E11" s="183"/>
      <c r="F11" s="183"/>
      <c r="G11" s="22"/>
      <c r="H11" s="210"/>
      <c r="I11" s="210"/>
      <c r="J11" s="22"/>
      <c r="K11" s="191" t="e">
        <f aca="false">VLOOKUP(Personale!J11,Legenda!$D$1:$F$258,2)</f>
        <v>#N/A</v>
      </c>
      <c r="L11" s="22"/>
      <c r="M11" s="22"/>
      <c r="N11" s="22"/>
      <c r="O11" s="22"/>
      <c r="P11" s="203"/>
      <c r="Q11" s="217"/>
      <c r="R11" s="22"/>
      <c r="S11" s="217"/>
      <c r="T11" s="203"/>
      <c r="U11" s="211"/>
      <c r="V11" s="211"/>
      <c r="W11" s="185" t="n">
        <v>0</v>
      </c>
      <c r="X11" s="185" t="n">
        <v>0</v>
      </c>
      <c r="Y11" s="219" t="n">
        <f aca="false">SUM(W11:X11)</f>
        <v>0</v>
      </c>
      <c r="Z11" s="185" t="n">
        <v>0</v>
      </c>
      <c r="AA11" s="185" t="n">
        <v>0</v>
      </c>
      <c r="AB11" s="220" t="n">
        <f aca="false">SUM(Z11:AA11)</f>
        <v>0</v>
      </c>
      <c r="AC11" s="22"/>
      <c r="AD11" s="22"/>
      <c r="AE11" s="188"/>
      <c r="AF11" s="206" t="n">
        <f aca="false">IF(AE11="SI",N11,0)</f>
        <v>0</v>
      </c>
      <c r="AG11" s="189" t="n">
        <f aca="false">IF(AE11="SI",Y11,0)</f>
        <v>0</v>
      </c>
      <c r="AH11" s="189" t="n">
        <f aca="false">IF(AE11="SI",AB11,0)</f>
        <v>0</v>
      </c>
      <c r="AI11" s="148"/>
      <c r="AJ11" s="207"/>
      <c r="AK11" s="207"/>
      <c r="AL11" s="207"/>
      <c r="AM11" s="207"/>
      <c r="AN11" s="207"/>
      <c r="AO11" s="208"/>
    </row>
    <row r="12" customFormat="false" ht="14.25" hidden="false" customHeight="true" outlineLevel="0" collapsed="false">
      <c r="A12" s="22" t="n">
        <v>11</v>
      </c>
      <c r="B12" s="180"/>
      <c r="C12" s="22"/>
      <c r="D12" s="22"/>
      <c r="E12" s="183"/>
      <c r="F12" s="183"/>
      <c r="G12" s="22"/>
      <c r="H12" s="22"/>
      <c r="I12" s="22"/>
      <c r="J12" s="22"/>
      <c r="K12" s="191" t="e">
        <f aca="false">VLOOKUP(Personale!J12,Legenda!$D$1:$F$258,2)</f>
        <v>#N/A</v>
      </c>
      <c r="L12" s="22"/>
      <c r="M12" s="22"/>
      <c r="N12" s="22"/>
      <c r="O12" s="22"/>
      <c r="P12" s="203"/>
      <c r="Q12" s="217"/>
      <c r="R12" s="22"/>
      <c r="S12" s="217"/>
      <c r="T12" s="203"/>
      <c r="U12" s="211"/>
      <c r="V12" s="211"/>
      <c r="W12" s="185" t="n">
        <v>0</v>
      </c>
      <c r="X12" s="185" t="n">
        <v>0</v>
      </c>
      <c r="Y12" s="219" t="n">
        <f aca="false">SUM(W12:X12)</f>
        <v>0</v>
      </c>
      <c r="Z12" s="185" t="n">
        <v>0</v>
      </c>
      <c r="AA12" s="185" t="n">
        <v>0</v>
      </c>
      <c r="AB12" s="220" t="n">
        <f aca="false">SUM(Z12:AA12)</f>
        <v>0</v>
      </c>
      <c r="AC12" s="22"/>
      <c r="AD12" s="22"/>
      <c r="AE12" s="188"/>
      <c r="AF12" s="206" t="n">
        <f aca="false">IF(AE12="SI",N12,0)</f>
        <v>0</v>
      </c>
      <c r="AG12" s="189" t="n">
        <f aca="false">IF(AE12="SI",Y12,0)</f>
        <v>0</v>
      </c>
      <c r="AH12" s="189" t="n">
        <f aca="false">IF(AE12="SI",AB12,0)</f>
        <v>0</v>
      </c>
      <c r="AI12" s="148"/>
      <c r="AJ12" s="207"/>
      <c r="AK12" s="207"/>
      <c r="AL12" s="207"/>
      <c r="AM12" s="207"/>
      <c r="AN12" s="207"/>
      <c r="AO12" s="208"/>
    </row>
    <row r="13" customFormat="false" ht="14.25" hidden="false" customHeight="true" outlineLevel="0" collapsed="false">
      <c r="A13" s="22" t="n">
        <v>12</v>
      </c>
      <c r="B13" s="180"/>
      <c r="C13" s="22"/>
      <c r="D13" s="22"/>
      <c r="E13" s="183"/>
      <c r="F13" s="183"/>
      <c r="G13" s="22"/>
      <c r="H13" s="210"/>
      <c r="I13" s="210"/>
      <c r="J13" s="22"/>
      <c r="K13" s="191" t="e">
        <f aca="false">VLOOKUP(Personale!J13,Legenda!$D$1:$F$258,2)</f>
        <v>#N/A</v>
      </c>
      <c r="L13" s="22"/>
      <c r="M13" s="22"/>
      <c r="N13" s="22"/>
      <c r="O13" s="22"/>
      <c r="P13" s="203"/>
      <c r="Q13" s="217"/>
      <c r="R13" s="22"/>
      <c r="S13" s="217"/>
      <c r="T13" s="203"/>
      <c r="U13" s="211"/>
      <c r="V13" s="211"/>
      <c r="W13" s="185" t="n">
        <v>0</v>
      </c>
      <c r="X13" s="185" t="n">
        <v>0</v>
      </c>
      <c r="Y13" s="219" t="n">
        <f aca="false">SUM(W13:X13)</f>
        <v>0</v>
      </c>
      <c r="Z13" s="185" t="n">
        <v>0</v>
      </c>
      <c r="AA13" s="185" t="n">
        <v>0</v>
      </c>
      <c r="AB13" s="220" t="n">
        <f aca="false">SUM(Z13:AA13)</f>
        <v>0</v>
      </c>
      <c r="AC13" s="22"/>
      <c r="AD13" s="22"/>
      <c r="AE13" s="188"/>
      <c r="AF13" s="206" t="n">
        <f aca="false">IF(AE13="SI",N13,0)</f>
        <v>0</v>
      </c>
      <c r="AG13" s="189" t="n">
        <f aca="false">IF(AE13="SI",Y13,0)</f>
        <v>0</v>
      </c>
      <c r="AH13" s="189" t="n">
        <f aca="false">IF(AE13="SI",AB13,0)</f>
        <v>0</v>
      </c>
      <c r="AI13" s="148"/>
      <c r="AJ13" s="207"/>
      <c r="AK13" s="207"/>
      <c r="AL13" s="207"/>
      <c r="AM13" s="207"/>
      <c r="AN13" s="207"/>
      <c r="AO13" s="208"/>
    </row>
    <row r="14" customFormat="false" ht="14.25" hidden="false" customHeight="true" outlineLevel="0" collapsed="false">
      <c r="A14" s="22" t="n">
        <v>13</v>
      </c>
      <c r="B14" s="180"/>
      <c r="C14" s="22"/>
      <c r="D14" s="22"/>
      <c r="E14" s="183"/>
      <c r="F14" s="183"/>
      <c r="G14" s="22"/>
      <c r="H14" s="210"/>
      <c r="I14" s="210"/>
      <c r="J14" s="22"/>
      <c r="K14" s="191" t="e">
        <f aca="false">VLOOKUP(Personale!J14,Legenda!$D$1:$F$258,2)</f>
        <v>#N/A</v>
      </c>
      <c r="L14" s="22"/>
      <c r="M14" s="22"/>
      <c r="N14" s="22"/>
      <c r="O14" s="22"/>
      <c r="P14" s="203"/>
      <c r="Q14" s="217"/>
      <c r="R14" s="22"/>
      <c r="S14" s="217"/>
      <c r="T14" s="203"/>
      <c r="U14" s="211"/>
      <c r="V14" s="211"/>
      <c r="W14" s="185" t="n">
        <v>0</v>
      </c>
      <c r="X14" s="185" t="n">
        <v>0</v>
      </c>
      <c r="Y14" s="219" t="n">
        <f aca="false">SUM(W14:X14)</f>
        <v>0</v>
      </c>
      <c r="Z14" s="185" t="n">
        <v>0</v>
      </c>
      <c r="AA14" s="185" t="n">
        <v>0</v>
      </c>
      <c r="AB14" s="220" t="n">
        <f aca="false">SUM(Z14:AA14)</f>
        <v>0</v>
      </c>
      <c r="AC14" s="22"/>
      <c r="AD14" s="22"/>
      <c r="AE14" s="188"/>
      <c r="AF14" s="206" t="n">
        <f aca="false">IF(AE14="SI",N14,0)</f>
        <v>0</v>
      </c>
      <c r="AG14" s="189" t="n">
        <f aca="false">IF(AE14="SI",Y14,0)</f>
        <v>0</v>
      </c>
      <c r="AH14" s="189" t="n">
        <f aca="false">IF(AE14="SI",AB14,0)</f>
        <v>0</v>
      </c>
      <c r="AI14" s="148"/>
      <c r="AJ14" s="207"/>
      <c r="AK14" s="207"/>
      <c r="AL14" s="207"/>
      <c r="AM14" s="207"/>
      <c r="AN14" s="207"/>
      <c r="AO14" s="208"/>
    </row>
    <row r="15" customFormat="false" ht="14.25" hidden="false" customHeight="true" outlineLevel="0" collapsed="false">
      <c r="A15" s="22" t="n">
        <v>14</v>
      </c>
      <c r="B15" s="180"/>
      <c r="C15" s="22"/>
      <c r="D15" s="22"/>
      <c r="E15" s="183"/>
      <c r="F15" s="183"/>
      <c r="G15" s="22"/>
      <c r="H15" s="22"/>
      <c r="I15" s="22"/>
      <c r="J15" s="22"/>
      <c r="K15" s="191" t="e">
        <f aca="false">VLOOKUP(Personale!J15,Legenda!$D$1:$F$258,2)</f>
        <v>#N/A</v>
      </c>
      <c r="L15" s="22"/>
      <c r="M15" s="22"/>
      <c r="N15" s="22"/>
      <c r="O15" s="22"/>
      <c r="P15" s="203"/>
      <c r="Q15" s="217"/>
      <c r="R15" s="22"/>
      <c r="S15" s="221"/>
      <c r="T15" s="203"/>
      <c r="U15" s="211"/>
      <c r="V15" s="211"/>
      <c r="W15" s="185" t="n">
        <v>0</v>
      </c>
      <c r="X15" s="185" t="n">
        <v>0</v>
      </c>
      <c r="Y15" s="219" t="n">
        <f aca="false">SUM(W15:X15)</f>
        <v>0</v>
      </c>
      <c r="Z15" s="185" t="n">
        <v>0</v>
      </c>
      <c r="AA15" s="185" t="n">
        <v>0</v>
      </c>
      <c r="AB15" s="220" t="n">
        <f aca="false">SUM(Z15:AA15)</f>
        <v>0</v>
      </c>
      <c r="AC15" s="22"/>
      <c r="AD15" s="22"/>
      <c r="AE15" s="188"/>
      <c r="AF15" s="206" t="n">
        <f aca="false">IF(AE15="SI",N15,0)</f>
        <v>0</v>
      </c>
      <c r="AG15" s="189" t="n">
        <f aca="false">IF(AE15="SI",Y15,0)</f>
        <v>0</v>
      </c>
      <c r="AH15" s="189" t="n">
        <f aca="false">IF(AE15="SI",AB15,0)</f>
        <v>0</v>
      </c>
      <c r="AI15" s="148"/>
      <c r="AJ15" s="207"/>
      <c r="AK15" s="207"/>
      <c r="AL15" s="207"/>
      <c r="AM15" s="207"/>
      <c r="AN15" s="207"/>
      <c r="AO15" s="208"/>
    </row>
    <row r="16" customFormat="false" ht="14.25" hidden="false" customHeight="true" outlineLevel="0" collapsed="false">
      <c r="A16" s="22" t="n">
        <v>15</v>
      </c>
      <c r="B16" s="180"/>
      <c r="C16" s="22"/>
      <c r="D16" s="22"/>
      <c r="E16" s="218"/>
      <c r="F16" s="183"/>
      <c r="G16" s="22"/>
      <c r="H16" s="210"/>
      <c r="I16" s="210"/>
      <c r="J16" s="22"/>
      <c r="K16" s="191" t="e">
        <f aca="false">VLOOKUP(Personale!J16,Legenda!$D$1:$F$258,2)</f>
        <v>#N/A</v>
      </c>
      <c r="L16" s="22"/>
      <c r="M16" s="22"/>
      <c r="N16" s="22"/>
      <c r="O16" s="22"/>
      <c r="P16" s="203"/>
      <c r="Q16" s="217"/>
      <c r="R16" s="22"/>
      <c r="S16" s="221"/>
      <c r="T16" s="203"/>
      <c r="U16" s="211"/>
      <c r="V16" s="211"/>
      <c r="W16" s="185" t="n">
        <v>0</v>
      </c>
      <c r="X16" s="185" t="n">
        <v>0</v>
      </c>
      <c r="Y16" s="219" t="n">
        <f aca="false">SUM(W16:X16)</f>
        <v>0</v>
      </c>
      <c r="Z16" s="185" t="n">
        <v>0</v>
      </c>
      <c r="AA16" s="185" t="n">
        <v>0</v>
      </c>
      <c r="AB16" s="220" t="n">
        <f aca="false">SUM(Z16:AA16)</f>
        <v>0</v>
      </c>
      <c r="AC16" s="22"/>
      <c r="AD16" s="22"/>
      <c r="AE16" s="188"/>
      <c r="AF16" s="206" t="n">
        <f aca="false">IF(AE16="SI",N16,0)</f>
        <v>0</v>
      </c>
      <c r="AG16" s="189" t="n">
        <f aca="false">IF(AE16="SI",Y16,0)</f>
        <v>0</v>
      </c>
      <c r="AH16" s="189" t="n">
        <f aca="false">IF(AE16="SI",AB16,0)</f>
        <v>0</v>
      </c>
      <c r="AI16" s="148"/>
      <c r="AJ16" s="207"/>
      <c r="AK16" s="207"/>
      <c r="AL16" s="207"/>
      <c r="AM16" s="207"/>
      <c r="AN16" s="207"/>
      <c r="AO16" s="208"/>
    </row>
    <row r="17" customFormat="false" ht="14.25" hidden="false" customHeight="true" outlineLevel="0" collapsed="false">
      <c r="A17" s="22" t="n">
        <v>16</v>
      </c>
      <c r="B17" s="180"/>
      <c r="C17" s="22"/>
      <c r="D17" s="22"/>
      <c r="E17" s="183"/>
      <c r="F17" s="183"/>
      <c r="G17" s="22"/>
      <c r="H17" s="210"/>
      <c r="I17" s="210"/>
      <c r="J17" s="22"/>
      <c r="K17" s="191" t="e">
        <f aca="false">VLOOKUP(Personale!J17,Legenda!$D$1:$F$258,2)</f>
        <v>#N/A</v>
      </c>
      <c r="L17" s="22"/>
      <c r="M17" s="22"/>
      <c r="N17" s="22"/>
      <c r="O17" s="22"/>
      <c r="P17" s="203"/>
      <c r="Q17" s="217"/>
      <c r="R17" s="22"/>
      <c r="S17" s="217"/>
      <c r="T17" s="203"/>
      <c r="U17" s="211"/>
      <c r="V17" s="211"/>
      <c r="W17" s="185" t="n">
        <v>0</v>
      </c>
      <c r="X17" s="185" t="n">
        <v>0</v>
      </c>
      <c r="Y17" s="219" t="n">
        <f aca="false">SUM(W17:X17)</f>
        <v>0</v>
      </c>
      <c r="Z17" s="185" t="n">
        <v>0</v>
      </c>
      <c r="AA17" s="185" t="n">
        <v>0</v>
      </c>
      <c r="AB17" s="220" t="n">
        <f aca="false">SUM(Z17:AA17)</f>
        <v>0</v>
      </c>
      <c r="AC17" s="22"/>
      <c r="AD17" s="22"/>
      <c r="AE17" s="188"/>
      <c r="AF17" s="206" t="n">
        <f aca="false">IF(AE17="SI",N17,0)</f>
        <v>0</v>
      </c>
      <c r="AG17" s="189" t="n">
        <f aca="false">IF(AE17="SI",Y17,0)</f>
        <v>0</v>
      </c>
      <c r="AH17" s="189" t="n">
        <f aca="false">IF(AE17="SI",AB17,0)</f>
        <v>0</v>
      </c>
      <c r="AI17" s="148"/>
      <c r="AJ17" s="207"/>
      <c r="AK17" s="207"/>
      <c r="AL17" s="207"/>
      <c r="AM17" s="207"/>
      <c r="AN17" s="207"/>
      <c r="AO17" s="208"/>
    </row>
    <row r="18" customFormat="false" ht="14.25" hidden="false" customHeight="true" outlineLevel="0" collapsed="false">
      <c r="A18" s="22" t="n">
        <v>17</v>
      </c>
      <c r="B18" s="180"/>
      <c r="C18" s="22"/>
      <c r="D18" s="22"/>
      <c r="E18" s="183"/>
      <c r="F18" s="183"/>
      <c r="G18" s="22"/>
      <c r="H18" s="22"/>
      <c r="I18" s="22"/>
      <c r="J18" s="22"/>
      <c r="K18" s="191" t="e">
        <f aca="false">VLOOKUP(Personale!J18,Legenda!$D$1:$F$258,2)</f>
        <v>#N/A</v>
      </c>
      <c r="L18" s="22"/>
      <c r="M18" s="22"/>
      <c r="N18" s="22"/>
      <c r="O18" s="22"/>
      <c r="P18" s="203"/>
      <c r="Q18" s="217"/>
      <c r="R18" s="22"/>
      <c r="S18" s="221"/>
      <c r="T18" s="203"/>
      <c r="U18" s="211"/>
      <c r="V18" s="211"/>
      <c r="W18" s="185" t="n">
        <v>0</v>
      </c>
      <c r="X18" s="185" t="n">
        <v>0</v>
      </c>
      <c r="Y18" s="219" t="n">
        <f aca="false">SUM(W18:X18)</f>
        <v>0</v>
      </c>
      <c r="Z18" s="185" t="n">
        <v>0</v>
      </c>
      <c r="AA18" s="185" t="n">
        <v>0</v>
      </c>
      <c r="AB18" s="220" t="n">
        <f aca="false">SUM(Z18:AA18)</f>
        <v>0</v>
      </c>
      <c r="AC18" s="22"/>
      <c r="AD18" s="22"/>
      <c r="AE18" s="188"/>
      <c r="AF18" s="206" t="n">
        <f aca="false">IF(AE18="SI",N18,0)</f>
        <v>0</v>
      </c>
      <c r="AG18" s="189" t="n">
        <f aca="false">IF(AE18="SI",Y18,0)</f>
        <v>0</v>
      </c>
      <c r="AH18" s="189" t="n">
        <f aca="false">IF(AE18="SI",AB18,0)</f>
        <v>0</v>
      </c>
      <c r="AI18" s="148"/>
      <c r="AJ18" s="207"/>
      <c r="AK18" s="207"/>
      <c r="AL18" s="207"/>
      <c r="AM18" s="207"/>
      <c r="AN18" s="207"/>
      <c r="AO18" s="208"/>
    </row>
    <row r="19" customFormat="false" ht="14.25" hidden="false" customHeight="true" outlineLevel="0" collapsed="false">
      <c r="A19" s="22" t="n">
        <v>18</v>
      </c>
      <c r="B19" s="180"/>
      <c r="C19" s="22"/>
      <c r="D19" s="22"/>
      <c r="E19" s="183"/>
      <c r="F19" s="183"/>
      <c r="G19" s="22"/>
      <c r="H19" s="22"/>
      <c r="I19" s="22"/>
      <c r="J19" s="22"/>
      <c r="K19" s="191" t="e">
        <f aca="false">VLOOKUP(Personale!J19,Legenda!$D$1:$F$258,2)</f>
        <v>#N/A</v>
      </c>
      <c r="L19" s="22"/>
      <c r="M19" s="22"/>
      <c r="N19" s="217"/>
      <c r="O19" s="22"/>
      <c r="P19" s="203"/>
      <c r="Q19" s="217"/>
      <c r="R19" s="22"/>
      <c r="S19" s="22"/>
      <c r="T19" s="203"/>
      <c r="U19" s="211"/>
      <c r="V19" s="211"/>
      <c r="W19" s="185" t="n">
        <v>0</v>
      </c>
      <c r="X19" s="185" t="n">
        <v>0</v>
      </c>
      <c r="Y19" s="219" t="n">
        <f aca="false">SUM(W19:X19)</f>
        <v>0</v>
      </c>
      <c r="Z19" s="185" t="n">
        <v>0</v>
      </c>
      <c r="AA19" s="185" t="n">
        <v>0</v>
      </c>
      <c r="AB19" s="220" t="n">
        <f aca="false">SUM(Z19:AA19)</f>
        <v>0</v>
      </c>
      <c r="AC19" s="22"/>
      <c r="AD19" s="22"/>
      <c r="AE19" s="188"/>
      <c r="AF19" s="206" t="n">
        <f aca="false">IF(AE19="SI",N19,0)</f>
        <v>0</v>
      </c>
      <c r="AG19" s="189" t="n">
        <f aca="false">IF(AE19="SI",Y19,0)</f>
        <v>0</v>
      </c>
      <c r="AH19" s="189" t="n">
        <f aca="false">IF(AE19="SI",AB19,0)</f>
        <v>0</v>
      </c>
      <c r="AI19" s="148"/>
      <c r="AJ19" s="207"/>
      <c r="AK19" s="207"/>
      <c r="AL19" s="207"/>
      <c r="AM19" s="207"/>
      <c r="AN19" s="207"/>
      <c r="AO19" s="208"/>
    </row>
    <row r="20" customFormat="false" ht="14.25" hidden="false" customHeight="true" outlineLevel="0" collapsed="false">
      <c r="A20" s="22" t="n">
        <v>19</v>
      </c>
      <c r="B20" s="180"/>
      <c r="C20" s="22"/>
      <c r="D20" s="22"/>
      <c r="E20" s="183"/>
      <c r="F20" s="183"/>
      <c r="G20" s="22"/>
      <c r="H20" s="22"/>
      <c r="I20" s="22"/>
      <c r="J20" s="22"/>
      <c r="K20" s="191" t="e">
        <f aca="false">VLOOKUP(Personale!J20,Legenda!$D$1:$F$258,2)</f>
        <v>#N/A</v>
      </c>
      <c r="L20" s="22"/>
      <c r="M20" s="22"/>
      <c r="N20" s="22"/>
      <c r="O20" s="22"/>
      <c r="P20" s="203"/>
      <c r="Q20" s="217"/>
      <c r="R20" s="22"/>
      <c r="S20" s="22"/>
      <c r="T20" s="203"/>
      <c r="U20" s="211"/>
      <c r="V20" s="211"/>
      <c r="W20" s="185" t="n">
        <v>0</v>
      </c>
      <c r="X20" s="185" t="n">
        <v>0</v>
      </c>
      <c r="Y20" s="219" t="n">
        <f aca="false">SUM(W20:X20)</f>
        <v>0</v>
      </c>
      <c r="Z20" s="185" t="n">
        <v>0</v>
      </c>
      <c r="AA20" s="185" t="n">
        <v>0</v>
      </c>
      <c r="AB20" s="220" t="n">
        <f aca="false">SUM(Z20:AA20)</f>
        <v>0</v>
      </c>
      <c r="AC20" s="22"/>
      <c r="AD20" s="22"/>
      <c r="AE20" s="188"/>
      <c r="AF20" s="206" t="n">
        <f aca="false">IF(AE20="SI",N20,0)</f>
        <v>0</v>
      </c>
      <c r="AG20" s="189" t="n">
        <f aca="false">IF(AE20="SI",Y20,0)</f>
        <v>0</v>
      </c>
      <c r="AH20" s="189" t="n">
        <f aca="false">IF(AE20="SI",AB20,0)</f>
        <v>0</v>
      </c>
      <c r="AI20" s="148"/>
      <c r="AJ20" s="207"/>
      <c r="AK20" s="207"/>
      <c r="AL20" s="207"/>
      <c r="AM20" s="207"/>
      <c r="AN20" s="207"/>
      <c r="AO20" s="208"/>
    </row>
    <row r="21" customFormat="false" ht="15.75" hidden="false" customHeight="true" outlineLevel="0" collapsed="false">
      <c r="A21" s="22" t="n">
        <v>20</v>
      </c>
      <c r="B21" s="180"/>
      <c r="C21" s="22"/>
      <c r="D21" s="22"/>
      <c r="E21" s="183"/>
      <c r="F21" s="183"/>
      <c r="G21" s="22"/>
      <c r="H21" s="22"/>
      <c r="I21" s="22"/>
      <c r="J21" s="22"/>
      <c r="K21" s="191" t="e">
        <f aca="false">VLOOKUP(Personale!J21,Legenda!$D$1:$F$258,2)</f>
        <v>#N/A</v>
      </c>
      <c r="L21" s="22"/>
      <c r="M21" s="22"/>
      <c r="N21" s="22"/>
      <c r="O21" s="22"/>
      <c r="P21" s="203"/>
      <c r="Q21" s="217"/>
      <c r="R21" s="22"/>
      <c r="S21" s="22"/>
      <c r="T21" s="203"/>
      <c r="U21" s="211"/>
      <c r="V21" s="211"/>
      <c r="W21" s="185" t="n">
        <v>0</v>
      </c>
      <c r="X21" s="185" t="n">
        <v>0</v>
      </c>
      <c r="Y21" s="219" t="n">
        <f aca="false">SUM(W21:X21)</f>
        <v>0</v>
      </c>
      <c r="Z21" s="185" t="n">
        <v>0</v>
      </c>
      <c r="AA21" s="185" t="n">
        <v>0</v>
      </c>
      <c r="AB21" s="220" t="n">
        <f aca="false">SUM(Z21:AA21)</f>
        <v>0</v>
      </c>
      <c r="AC21" s="22"/>
      <c r="AD21" s="22"/>
      <c r="AE21" s="188"/>
      <c r="AF21" s="206" t="n">
        <f aca="false">IF(AE21="SI",N21,0)</f>
        <v>0</v>
      </c>
      <c r="AG21" s="189" t="n">
        <f aca="false">IF(AE21="SI",Y21,0)</f>
        <v>0</v>
      </c>
      <c r="AH21" s="189" t="n">
        <f aca="false">IF(AE21="SI",AB21,0)</f>
        <v>0</v>
      </c>
      <c r="AI21" s="148"/>
      <c r="AJ21" s="207"/>
      <c r="AK21" s="207"/>
      <c r="AL21" s="207"/>
      <c r="AM21" s="207"/>
      <c r="AN21" s="207"/>
      <c r="AO21" s="208"/>
    </row>
    <row r="22" customFormat="false" ht="15.75" hidden="false" customHeight="true" outlineLevel="0" collapsed="false">
      <c r="A22" s="22" t="n">
        <v>21</v>
      </c>
      <c r="B22" s="180"/>
      <c r="C22" s="22"/>
      <c r="D22" s="22"/>
      <c r="E22" s="183"/>
      <c r="F22" s="183"/>
      <c r="G22" s="22"/>
      <c r="H22" s="22"/>
      <c r="I22" s="22"/>
      <c r="J22" s="22"/>
      <c r="K22" s="191" t="e">
        <f aca="false">VLOOKUP(Personale!J22,Legenda!$D$1:$F$258,2)</f>
        <v>#N/A</v>
      </c>
      <c r="L22" s="22"/>
      <c r="M22" s="22"/>
      <c r="N22" s="22"/>
      <c r="O22" s="22"/>
      <c r="P22" s="203"/>
      <c r="Q22" s="217"/>
      <c r="R22" s="22"/>
      <c r="S22" s="22"/>
      <c r="T22" s="203"/>
      <c r="U22" s="211"/>
      <c r="V22" s="211"/>
      <c r="W22" s="185" t="n">
        <v>0</v>
      </c>
      <c r="X22" s="185" t="n">
        <v>0</v>
      </c>
      <c r="Y22" s="219" t="n">
        <f aca="false">SUM(W22:X22)</f>
        <v>0</v>
      </c>
      <c r="Z22" s="185" t="n">
        <v>0</v>
      </c>
      <c r="AA22" s="185" t="n">
        <v>0</v>
      </c>
      <c r="AB22" s="220" t="n">
        <f aca="false">SUM(Z22:AA22)</f>
        <v>0</v>
      </c>
      <c r="AC22" s="22"/>
      <c r="AD22" s="22"/>
      <c r="AE22" s="188"/>
      <c r="AF22" s="206" t="n">
        <f aca="false">IF(AE22="SI",N22,0)</f>
        <v>0</v>
      </c>
      <c r="AG22" s="189" t="n">
        <f aca="false">IF(AE22="SI",Y22,0)</f>
        <v>0</v>
      </c>
      <c r="AH22" s="189" t="n">
        <f aca="false">IF(AE22="SI",AB22,0)</f>
        <v>0</v>
      </c>
      <c r="AI22" s="148"/>
      <c r="AJ22" s="207"/>
      <c r="AK22" s="207"/>
      <c r="AL22" s="207"/>
      <c r="AM22" s="207"/>
      <c r="AN22" s="207"/>
      <c r="AO22" s="208"/>
    </row>
    <row r="23" customFormat="false" ht="15.75" hidden="false" customHeight="true" outlineLevel="0" collapsed="false">
      <c r="A23" s="22" t="n">
        <v>22</v>
      </c>
      <c r="B23" s="180"/>
      <c r="C23" s="22"/>
      <c r="D23" s="22"/>
      <c r="E23" s="183"/>
      <c r="F23" s="183"/>
      <c r="G23" s="22"/>
      <c r="H23" s="22"/>
      <c r="I23" s="22"/>
      <c r="J23" s="22"/>
      <c r="K23" s="191" t="e">
        <f aca="false">VLOOKUP(Personale!J23,Legenda!$D$1:$F$258,2)</f>
        <v>#N/A</v>
      </c>
      <c r="L23" s="22"/>
      <c r="M23" s="22"/>
      <c r="N23" s="217"/>
      <c r="O23" s="22"/>
      <c r="P23" s="203"/>
      <c r="Q23" s="217"/>
      <c r="R23" s="22"/>
      <c r="S23" s="217"/>
      <c r="T23" s="203"/>
      <c r="U23" s="211"/>
      <c r="V23" s="211"/>
      <c r="W23" s="185" t="n">
        <v>0</v>
      </c>
      <c r="X23" s="185" t="n">
        <v>0</v>
      </c>
      <c r="Y23" s="219" t="n">
        <f aca="false">SUM(W23:X23)</f>
        <v>0</v>
      </c>
      <c r="Z23" s="185" t="n">
        <v>0</v>
      </c>
      <c r="AA23" s="185" t="n">
        <v>0</v>
      </c>
      <c r="AB23" s="220" t="n">
        <f aca="false">SUM(Z23:AA23)</f>
        <v>0</v>
      </c>
      <c r="AC23" s="22"/>
      <c r="AD23" s="22"/>
      <c r="AE23" s="188"/>
      <c r="AF23" s="206" t="n">
        <f aca="false">IF(AE23="SI",N23,0)</f>
        <v>0</v>
      </c>
      <c r="AG23" s="189" t="n">
        <f aca="false">IF(AE23="SI",Y23,0)</f>
        <v>0</v>
      </c>
      <c r="AH23" s="189" t="n">
        <f aca="false">IF(AE23="SI",AB23,0)</f>
        <v>0</v>
      </c>
      <c r="AI23" s="148"/>
      <c r="AJ23" s="207"/>
      <c r="AK23" s="207"/>
      <c r="AL23" s="207"/>
      <c r="AM23" s="207"/>
      <c r="AN23" s="207"/>
      <c r="AO23" s="208"/>
    </row>
    <row r="24" customFormat="false" ht="15.75" hidden="false" customHeight="true" outlineLevel="0" collapsed="false">
      <c r="A24" s="22" t="n">
        <v>23</v>
      </c>
      <c r="B24" s="180"/>
      <c r="C24" s="22"/>
      <c r="D24" s="22"/>
      <c r="E24" s="183"/>
      <c r="F24" s="183"/>
      <c r="G24" s="22"/>
      <c r="H24" s="22"/>
      <c r="I24" s="22"/>
      <c r="J24" s="22"/>
      <c r="K24" s="191" t="e">
        <f aca="false">VLOOKUP(Personale!J24,Legenda!$D$1:$F$258,2)</f>
        <v>#N/A</v>
      </c>
      <c r="L24" s="22"/>
      <c r="M24" s="22"/>
      <c r="N24" s="217"/>
      <c r="O24" s="22"/>
      <c r="P24" s="203"/>
      <c r="Q24" s="217"/>
      <c r="R24" s="22"/>
      <c r="S24" s="217"/>
      <c r="T24" s="203"/>
      <c r="U24" s="211"/>
      <c r="V24" s="211"/>
      <c r="W24" s="185" t="n">
        <v>0</v>
      </c>
      <c r="X24" s="185" t="n">
        <v>0</v>
      </c>
      <c r="Y24" s="219" t="n">
        <f aca="false">SUM(W24:X24)</f>
        <v>0</v>
      </c>
      <c r="Z24" s="185" t="n">
        <v>0</v>
      </c>
      <c r="AA24" s="185" t="n">
        <v>0</v>
      </c>
      <c r="AB24" s="220" t="n">
        <f aca="false">SUM(Z24:AA24)</f>
        <v>0</v>
      </c>
      <c r="AC24" s="22"/>
      <c r="AD24" s="22"/>
      <c r="AE24" s="188"/>
      <c r="AF24" s="206" t="n">
        <f aca="false">IF(AE24="SI",N24,0)</f>
        <v>0</v>
      </c>
      <c r="AG24" s="189" t="n">
        <f aca="false">IF(AE24="SI",Y24,0)</f>
        <v>0</v>
      </c>
      <c r="AH24" s="189" t="n">
        <f aca="false">IF(AE24="SI",AB24,0)</f>
        <v>0</v>
      </c>
      <c r="AI24" s="148"/>
      <c r="AJ24" s="207"/>
      <c r="AK24" s="207"/>
      <c r="AL24" s="207"/>
      <c r="AM24" s="207"/>
      <c r="AN24" s="207"/>
      <c r="AO24" s="208"/>
    </row>
    <row r="25" customFormat="false" ht="15.75" hidden="false" customHeight="true" outlineLevel="0" collapsed="false">
      <c r="A25" s="22" t="n">
        <v>24</v>
      </c>
      <c r="B25" s="180"/>
      <c r="C25" s="22"/>
      <c r="D25" s="22"/>
      <c r="E25" s="183"/>
      <c r="F25" s="183"/>
      <c r="G25" s="22"/>
      <c r="H25" s="22"/>
      <c r="I25" s="22"/>
      <c r="J25" s="22"/>
      <c r="K25" s="191" t="e">
        <f aca="false">VLOOKUP(Personale!J25,Legenda!$D$1:$F$258,2)</f>
        <v>#N/A</v>
      </c>
      <c r="L25" s="22"/>
      <c r="M25" s="22"/>
      <c r="N25" s="22"/>
      <c r="O25" s="22"/>
      <c r="P25" s="203"/>
      <c r="Q25" s="217"/>
      <c r="R25" s="22"/>
      <c r="S25" s="217"/>
      <c r="T25" s="203"/>
      <c r="U25" s="211"/>
      <c r="V25" s="211"/>
      <c r="W25" s="185" t="n">
        <v>0</v>
      </c>
      <c r="X25" s="185" t="n">
        <v>0</v>
      </c>
      <c r="Y25" s="219" t="n">
        <f aca="false">SUM(W25:X25)</f>
        <v>0</v>
      </c>
      <c r="Z25" s="185" t="n">
        <v>0</v>
      </c>
      <c r="AA25" s="185" t="n">
        <v>0</v>
      </c>
      <c r="AB25" s="220" t="n">
        <f aca="false">SUM(Z25:AA25)</f>
        <v>0</v>
      </c>
      <c r="AC25" s="22"/>
      <c r="AD25" s="22"/>
      <c r="AE25" s="188"/>
      <c r="AF25" s="206" t="n">
        <f aca="false">IF(AE25="SI",N25,0)</f>
        <v>0</v>
      </c>
      <c r="AG25" s="189" t="n">
        <f aca="false">IF(AE25="SI",Y25,0)</f>
        <v>0</v>
      </c>
      <c r="AH25" s="189" t="n">
        <f aca="false">IF(AE25="SI",AB25,0)</f>
        <v>0</v>
      </c>
      <c r="AI25" s="148"/>
      <c r="AJ25" s="207"/>
      <c r="AK25" s="207"/>
      <c r="AL25" s="207"/>
      <c r="AM25" s="207"/>
      <c r="AN25" s="207"/>
      <c r="AO25" s="208"/>
    </row>
    <row r="26" customFormat="false" ht="15.75" hidden="false" customHeight="true" outlineLevel="0" collapsed="false">
      <c r="A26" s="22" t="n">
        <v>25</v>
      </c>
      <c r="B26" s="180"/>
      <c r="C26" s="22"/>
      <c r="D26" s="22"/>
      <c r="E26" s="183"/>
      <c r="F26" s="183"/>
      <c r="G26" s="22"/>
      <c r="H26" s="22"/>
      <c r="I26" s="22"/>
      <c r="J26" s="22"/>
      <c r="K26" s="191" t="e">
        <f aca="false">VLOOKUP(Personale!J26,Legenda!$D$1:$F$258,2)</f>
        <v>#N/A</v>
      </c>
      <c r="L26" s="22"/>
      <c r="M26" s="22"/>
      <c r="N26" s="22"/>
      <c r="O26" s="22"/>
      <c r="P26" s="203"/>
      <c r="Q26" s="217"/>
      <c r="R26" s="22"/>
      <c r="S26" s="217"/>
      <c r="T26" s="203"/>
      <c r="U26" s="211"/>
      <c r="V26" s="211"/>
      <c r="W26" s="185" t="n">
        <v>0</v>
      </c>
      <c r="X26" s="185" t="n">
        <v>0</v>
      </c>
      <c r="Y26" s="219" t="n">
        <f aca="false">SUM(W26:X26)</f>
        <v>0</v>
      </c>
      <c r="Z26" s="185" t="n">
        <v>0</v>
      </c>
      <c r="AA26" s="185" t="n">
        <v>0</v>
      </c>
      <c r="AB26" s="220" t="n">
        <f aca="false">SUM(Z26:AA26)</f>
        <v>0</v>
      </c>
      <c r="AC26" s="22"/>
      <c r="AD26" s="22"/>
      <c r="AE26" s="188"/>
      <c r="AF26" s="206" t="n">
        <f aca="false">IF(AE26="SI",N26,0)</f>
        <v>0</v>
      </c>
      <c r="AG26" s="189" t="n">
        <f aca="false">IF(AE26="SI",Y26,0)</f>
        <v>0</v>
      </c>
      <c r="AH26" s="189" t="n">
        <f aca="false">IF(AE26="SI",AB26,0)</f>
        <v>0</v>
      </c>
      <c r="AI26" s="148"/>
      <c r="AJ26" s="207"/>
      <c r="AK26" s="207"/>
      <c r="AL26" s="207"/>
      <c r="AM26" s="207"/>
      <c r="AN26" s="207"/>
      <c r="AO26" s="208"/>
    </row>
    <row r="27" customFormat="false" ht="15.75" hidden="false" customHeight="true" outlineLevel="0" collapsed="false">
      <c r="A27" s="22" t="n">
        <v>26</v>
      </c>
      <c r="B27" s="180"/>
      <c r="C27" s="22"/>
      <c r="D27" s="22"/>
      <c r="E27" s="183"/>
      <c r="F27" s="183"/>
      <c r="G27" s="22"/>
      <c r="H27" s="22"/>
      <c r="I27" s="22"/>
      <c r="J27" s="22"/>
      <c r="K27" s="191" t="e">
        <f aca="false">VLOOKUP(Personale!J27,Legenda!$D$1:$F$258,2)</f>
        <v>#N/A</v>
      </c>
      <c r="L27" s="22"/>
      <c r="M27" s="22"/>
      <c r="N27" s="22"/>
      <c r="O27" s="22"/>
      <c r="P27" s="203"/>
      <c r="Q27" s="217"/>
      <c r="R27" s="22"/>
      <c r="S27" s="217"/>
      <c r="T27" s="203"/>
      <c r="U27" s="211"/>
      <c r="V27" s="211"/>
      <c r="W27" s="185" t="n">
        <v>0</v>
      </c>
      <c r="X27" s="185" t="n">
        <v>0</v>
      </c>
      <c r="Y27" s="219" t="n">
        <f aca="false">SUM(W27:X27)</f>
        <v>0</v>
      </c>
      <c r="Z27" s="185" t="n">
        <v>0</v>
      </c>
      <c r="AA27" s="185" t="n">
        <v>0</v>
      </c>
      <c r="AB27" s="220" t="n">
        <f aca="false">SUM(Z27:AA27)</f>
        <v>0</v>
      </c>
      <c r="AC27" s="22"/>
      <c r="AD27" s="22"/>
      <c r="AE27" s="188"/>
      <c r="AF27" s="206" t="n">
        <f aca="false">IF(AE27="SI",N27,0)</f>
        <v>0</v>
      </c>
      <c r="AG27" s="189" t="n">
        <f aca="false">IF(AE27="SI",Y27,0)</f>
        <v>0</v>
      </c>
      <c r="AH27" s="189" t="n">
        <f aca="false">IF(AE27="SI",AB27,0)</f>
        <v>0</v>
      </c>
      <c r="AI27" s="148"/>
      <c r="AJ27" s="207"/>
      <c r="AK27" s="207"/>
      <c r="AL27" s="207"/>
      <c r="AM27" s="207"/>
      <c r="AN27" s="207"/>
      <c r="AO27" s="208"/>
    </row>
    <row r="28" customFormat="false" ht="15.75" hidden="false" customHeight="true" outlineLevel="0" collapsed="false">
      <c r="A28" s="22" t="n">
        <v>27</v>
      </c>
      <c r="B28" s="180"/>
      <c r="C28" s="22"/>
      <c r="D28" s="22"/>
      <c r="E28" s="183"/>
      <c r="F28" s="183"/>
      <c r="G28" s="22"/>
      <c r="H28" s="22"/>
      <c r="I28" s="22"/>
      <c r="J28" s="22"/>
      <c r="K28" s="191" t="e">
        <f aca="false">VLOOKUP(Personale!J28,Legenda!$D$1:$F$258,2)</f>
        <v>#N/A</v>
      </c>
      <c r="L28" s="22"/>
      <c r="M28" s="22"/>
      <c r="N28" s="22"/>
      <c r="O28" s="22"/>
      <c r="P28" s="203"/>
      <c r="Q28" s="217"/>
      <c r="R28" s="22"/>
      <c r="S28" s="217"/>
      <c r="T28" s="203"/>
      <c r="U28" s="211"/>
      <c r="V28" s="211"/>
      <c r="W28" s="185" t="n">
        <v>0</v>
      </c>
      <c r="X28" s="185" t="n">
        <v>0</v>
      </c>
      <c r="Y28" s="219" t="n">
        <f aca="false">SUM(W28:X28)</f>
        <v>0</v>
      </c>
      <c r="Z28" s="185" t="n">
        <v>0</v>
      </c>
      <c r="AA28" s="185" t="n">
        <v>0</v>
      </c>
      <c r="AB28" s="220" t="n">
        <f aca="false">SUM(Z28:AA28)</f>
        <v>0</v>
      </c>
      <c r="AC28" s="22"/>
      <c r="AD28" s="22"/>
      <c r="AE28" s="188"/>
      <c r="AF28" s="206" t="n">
        <f aca="false">IF(AE28="SI",N28,0)</f>
        <v>0</v>
      </c>
      <c r="AG28" s="189" t="n">
        <f aca="false">IF(AE28="SI",Y28,0)</f>
        <v>0</v>
      </c>
      <c r="AH28" s="189" t="n">
        <f aca="false">IF(AE28="SI",AB28,0)</f>
        <v>0</v>
      </c>
      <c r="AI28" s="148"/>
      <c r="AJ28" s="207"/>
      <c r="AK28" s="207"/>
      <c r="AL28" s="207"/>
      <c r="AM28" s="207"/>
      <c r="AN28" s="207"/>
      <c r="AO28" s="208"/>
    </row>
    <row r="29" customFormat="false" ht="15.75" hidden="false" customHeight="true" outlineLevel="0" collapsed="false">
      <c r="A29" s="22" t="n">
        <v>28</v>
      </c>
      <c r="B29" s="180"/>
      <c r="C29" s="22"/>
      <c r="D29" s="22"/>
      <c r="E29" s="183"/>
      <c r="F29" s="183"/>
      <c r="G29" s="22"/>
      <c r="H29" s="22"/>
      <c r="I29" s="22"/>
      <c r="J29" s="22"/>
      <c r="K29" s="191" t="e">
        <f aca="false">VLOOKUP(Personale!J29,Legenda!$D$1:$F$258,2)</f>
        <v>#N/A</v>
      </c>
      <c r="L29" s="22"/>
      <c r="M29" s="22"/>
      <c r="N29" s="217"/>
      <c r="O29" s="22"/>
      <c r="P29" s="203"/>
      <c r="Q29" s="217"/>
      <c r="R29" s="22"/>
      <c r="S29" s="217"/>
      <c r="T29" s="203"/>
      <c r="U29" s="211"/>
      <c r="V29" s="211"/>
      <c r="W29" s="185" t="n">
        <v>0</v>
      </c>
      <c r="X29" s="185" t="n">
        <v>0</v>
      </c>
      <c r="Y29" s="219" t="n">
        <f aca="false">SUM(W29:X29)</f>
        <v>0</v>
      </c>
      <c r="Z29" s="185" t="n">
        <v>0</v>
      </c>
      <c r="AA29" s="185" t="n">
        <v>0</v>
      </c>
      <c r="AB29" s="220" t="n">
        <f aca="false">SUM(Z29:AA29)</f>
        <v>0</v>
      </c>
      <c r="AC29" s="22"/>
      <c r="AD29" s="22"/>
      <c r="AE29" s="188"/>
      <c r="AF29" s="206" t="n">
        <f aca="false">IF(AE29="SI",N29,0)</f>
        <v>0</v>
      </c>
      <c r="AG29" s="189" t="n">
        <f aca="false">IF(AE29="SI",Y29,0)</f>
        <v>0</v>
      </c>
      <c r="AH29" s="189" t="n">
        <f aca="false">IF(AE29="SI",AB29,0)</f>
        <v>0</v>
      </c>
      <c r="AI29" s="148"/>
      <c r="AJ29" s="207"/>
      <c r="AK29" s="207"/>
      <c r="AL29" s="207"/>
      <c r="AM29" s="207"/>
      <c r="AN29" s="207"/>
      <c r="AO29" s="208"/>
    </row>
    <row r="30" customFormat="false" ht="15.75" hidden="false" customHeight="true" outlineLevel="0" collapsed="false">
      <c r="A30" s="22" t="n">
        <v>29</v>
      </c>
      <c r="B30" s="180"/>
      <c r="C30" s="22"/>
      <c r="D30" s="22"/>
      <c r="E30" s="183"/>
      <c r="F30" s="183"/>
      <c r="G30" s="22"/>
      <c r="H30" s="22"/>
      <c r="I30" s="22"/>
      <c r="J30" s="22"/>
      <c r="K30" s="191" t="e">
        <f aca="false">VLOOKUP(Personale!J30,Legenda!$D$1:$F$258,2)</f>
        <v>#N/A</v>
      </c>
      <c r="L30" s="22"/>
      <c r="M30" s="22"/>
      <c r="N30" s="22"/>
      <c r="O30" s="22"/>
      <c r="P30" s="203"/>
      <c r="Q30" s="217"/>
      <c r="R30" s="22"/>
      <c r="S30" s="217"/>
      <c r="T30" s="203"/>
      <c r="U30" s="211"/>
      <c r="V30" s="211"/>
      <c r="W30" s="185" t="n">
        <v>0</v>
      </c>
      <c r="X30" s="185" t="n">
        <v>0</v>
      </c>
      <c r="Y30" s="219" t="n">
        <f aca="false">SUM(W30:X30)</f>
        <v>0</v>
      </c>
      <c r="Z30" s="185" t="n">
        <v>0</v>
      </c>
      <c r="AA30" s="185" t="n">
        <v>0</v>
      </c>
      <c r="AB30" s="220" t="n">
        <f aca="false">SUM(Z30:AA30)</f>
        <v>0</v>
      </c>
      <c r="AC30" s="22"/>
      <c r="AD30" s="22"/>
      <c r="AE30" s="188"/>
      <c r="AF30" s="206" t="n">
        <f aca="false">IF(AE30="SI",N30,0)</f>
        <v>0</v>
      </c>
      <c r="AG30" s="189" t="n">
        <f aca="false">IF(AE30="SI",Y30,0)</f>
        <v>0</v>
      </c>
      <c r="AH30" s="189" t="n">
        <f aca="false">IF(AE30="SI",AB30,0)</f>
        <v>0</v>
      </c>
      <c r="AI30" s="148"/>
      <c r="AJ30" s="207"/>
      <c r="AK30" s="207"/>
      <c r="AL30" s="207"/>
      <c r="AM30" s="207"/>
      <c r="AN30" s="207"/>
      <c r="AO30" s="208"/>
    </row>
    <row r="31" customFormat="false" ht="15.75" hidden="false" customHeight="true" outlineLevel="0" collapsed="false">
      <c r="A31" s="22" t="n">
        <v>30</v>
      </c>
      <c r="B31" s="180"/>
      <c r="C31" s="22"/>
      <c r="D31" s="22"/>
      <c r="E31" s="183"/>
      <c r="F31" s="183"/>
      <c r="G31" s="22"/>
      <c r="H31" s="22"/>
      <c r="I31" s="22"/>
      <c r="J31" s="22"/>
      <c r="K31" s="191" t="e">
        <f aca="false">VLOOKUP(Personale!J31,Legenda!$D$1:$F$258,2)</f>
        <v>#N/A</v>
      </c>
      <c r="L31" s="22"/>
      <c r="M31" s="22"/>
      <c r="N31" s="22"/>
      <c r="O31" s="22"/>
      <c r="P31" s="203"/>
      <c r="Q31" s="217"/>
      <c r="R31" s="22"/>
      <c r="S31" s="217"/>
      <c r="T31" s="203"/>
      <c r="U31" s="211"/>
      <c r="V31" s="211"/>
      <c r="W31" s="185" t="n">
        <v>0</v>
      </c>
      <c r="X31" s="185" t="n">
        <v>0</v>
      </c>
      <c r="Y31" s="219" t="n">
        <f aca="false">SUM(W31:X31)</f>
        <v>0</v>
      </c>
      <c r="Z31" s="185" t="n">
        <v>0</v>
      </c>
      <c r="AA31" s="185" t="n">
        <v>0</v>
      </c>
      <c r="AB31" s="220" t="n">
        <f aca="false">SUM(Z31:AA31)</f>
        <v>0</v>
      </c>
      <c r="AC31" s="22"/>
      <c r="AD31" s="22"/>
      <c r="AE31" s="188"/>
      <c r="AF31" s="206" t="n">
        <f aca="false">IF(AE31="SI",N31,0)</f>
        <v>0</v>
      </c>
      <c r="AG31" s="189" t="n">
        <f aca="false">IF(AE31="SI",Y31,0)</f>
        <v>0</v>
      </c>
      <c r="AH31" s="189" t="n">
        <f aca="false">IF(AE31="SI",AB31,0)</f>
        <v>0</v>
      </c>
      <c r="AI31" s="148"/>
      <c r="AJ31" s="207"/>
      <c r="AK31" s="207"/>
      <c r="AL31" s="207"/>
      <c r="AM31" s="207"/>
      <c r="AN31" s="207"/>
      <c r="AO31" s="208"/>
    </row>
    <row r="32" customFormat="false" ht="15.75" hidden="false" customHeight="true" outlineLevel="0" collapsed="false">
      <c r="A32" s="22" t="n">
        <v>31</v>
      </c>
      <c r="B32" s="180"/>
      <c r="C32" s="22"/>
      <c r="D32" s="22"/>
      <c r="E32" s="183"/>
      <c r="F32" s="183"/>
      <c r="G32" s="22"/>
      <c r="H32" s="22"/>
      <c r="I32" s="22"/>
      <c r="J32" s="22"/>
      <c r="K32" s="191" t="e">
        <f aca="false">VLOOKUP(Personale!J32,Legenda!$D$1:$F$258,2)</f>
        <v>#N/A</v>
      </c>
      <c r="L32" s="22"/>
      <c r="M32" s="22"/>
      <c r="N32" s="22"/>
      <c r="O32" s="22"/>
      <c r="P32" s="203"/>
      <c r="Q32" s="217"/>
      <c r="R32" s="22"/>
      <c r="S32" s="217"/>
      <c r="T32" s="203"/>
      <c r="U32" s="211"/>
      <c r="V32" s="211"/>
      <c r="W32" s="185" t="n">
        <v>0</v>
      </c>
      <c r="X32" s="185" t="n">
        <v>0</v>
      </c>
      <c r="Y32" s="219" t="n">
        <f aca="false">SUM(W32:X32)</f>
        <v>0</v>
      </c>
      <c r="Z32" s="185" t="n">
        <v>0</v>
      </c>
      <c r="AA32" s="185" t="n">
        <v>0</v>
      </c>
      <c r="AB32" s="220" t="n">
        <f aca="false">SUM(Z32:AA32)</f>
        <v>0</v>
      </c>
      <c r="AC32" s="22"/>
      <c r="AD32" s="22"/>
      <c r="AE32" s="188"/>
      <c r="AF32" s="206" t="n">
        <f aca="false">IF(AE32="SI",N32,0)</f>
        <v>0</v>
      </c>
      <c r="AG32" s="189" t="n">
        <f aca="false">IF(AE32="SI",Y32,0)</f>
        <v>0</v>
      </c>
      <c r="AH32" s="189" t="n">
        <f aca="false">IF(AE32="SI",AB32,0)</f>
        <v>0</v>
      </c>
      <c r="AI32" s="148"/>
      <c r="AJ32" s="207"/>
      <c r="AK32" s="207"/>
      <c r="AL32" s="207"/>
      <c r="AM32" s="207"/>
      <c r="AN32" s="207"/>
      <c r="AO32" s="208"/>
    </row>
    <row r="33" customFormat="false" ht="15.75" hidden="false" customHeight="true" outlineLevel="0" collapsed="false">
      <c r="A33" s="22" t="n">
        <v>32</v>
      </c>
      <c r="B33" s="180"/>
      <c r="C33" s="22"/>
      <c r="D33" s="22"/>
      <c r="E33" s="183"/>
      <c r="F33" s="183"/>
      <c r="G33" s="22"/>
      <c r="H33" s="22"/>
      <c r="I33" s="22"/>
      <c r="J33" s="22"/>
      <c r="K33" s="191" t="e">
        <f aca="false">VLOOKUP(Personale!J33,Legenda!$D$1:$F$258,2)</f>
        <v>#N/A</v>
      </c>
      <c r="L33" s="22"/>
      <c r="M33" s="22"/>
      <c r="N33" s="217"/>
      <c r="O33" s="22"/>
      <c r="P33" s="203"/>
      <c r="Q33" s="217"/>
      <c r="R33" s="22"/>
      <c r="S33" s="217"/>
      <c r="T33" s="203"/>
      <c r="U33" s="211"/>
      <c r="V33" s="211"/>
      <c r="W33" s="185" t="n">
        <v>0</v>
      </c>
      <c r="X33" s="185" t="n">
        <v>0</v>
      </c>
      <c r="Y33" s="219" t="n">
        <f aca="false">SUM(W33:X33)</f>
        <v>0</v>
      </c>
      <c r="Z33" s="185" t="n">
        <v>0</v>
      </c>
      <c r="AA33" s="185" t="n">
        <v>0</v>
      </c>
      <c r="AB33" s="220" t="n">
        <f aca="false">SUM(Z33:AA33)</f>
        <v>0</v>
      </c>
      <c r="AC33" s="22"/>
      <c r="AD33" s="22"/>
      <c r="AE33" s="188"/>
      <c r="AF33" s="206" t="n">
        <f aca="false">IF(AE33="SI",N33,0)</f>
        <v>0</v>
      </c>
      <c r="AG33" s="189" t="n">
        <f aca="false">IF(AE33="SI",Y33,0)</f>
        <v>0</v>
      </c>
      <c r="AH33" s="189" t="n">
        <f aca="false">IF(AE33="SI",AB33,0)</f>
        <v>0</v>
      </c>
      <c r="AI33" s="148"/>
      <c r="AJ33" s="207"/>
      <c r="AK33" s="207"/>
      <c r="AL33" s="207"/>
      <c r="AM33" s="207"/>
      <c r="AN33" s="207"/>
      <c r="AO33" s="208"/>
    </row>
    <row r="34" customFormat="false" ht="15.75" hidden="false" customHeight="true" outlineLevel="0" collapsed="false">
      <c r="A34" s="22" t="n">
        <v>33</v>
      </c>
      <c r="B34" s="180"/>
      <c r="C34" s="22"/>
      <c r="D34" s="22"/>
      <c r="E34" s="183"/>
      <c r="F34" s="183"/>
      <c r="G34" s="22"/>
      <c r="H34" s="22"/>
      <c r="I34" s="22"/>
      <c r="J34" s="22"/>
      <c r="K34" s="191" t="e">
        <f aca="false">VLOOKUP(Personale!J34,Legenda!$D$1:$F$258,2)</f>
        <v>#N/A</v>
      </c>
      <c r="L34" s="22"/>
      <c r="M34" s="22"/>
      <c r="N34" s="22"/>
      <c r="O34" s="22"/>
      <c r="P34" s="203"/>
      <c r="Q34" s="217"/>
      <c r="R34" s="22"/>
      <c r="S34" s="217"/>
      <c r="T34" s="203"/>
      <c r="U34" s="211"/>
      <c r="V34" s="211"/>
      <c r="W34" s="185" t="n">
        <v>0</v>
      </c>
      <c r="X34" s="185" t="n">
        <v>0</v>
      </c>
      <c r="Y34" s="219" t="n">
        <f aca="false">SUM(W34:X34)</f>
        <v>0</v>
      </c>
      <c r="Z34" s="185" t="n">
        <v>0</v>
      </c>
      <c r="AA34" s="185" t="n">
        <v>0</v>
      </c>
      <c r="AB34" s="220" t="n">
        <f aca="false">SUM(Z34:AA34)</f>
        <v>0</v>
      </c>
      <c r="AC34" s="22"/>
      <c r="AD34" s="22"/>
      <c r="AE34" s="188"/>
      <c r="AF34" s="206" t="n">
        <f aca="false">IF(AE34="SI",N34,0)</f>
        <v>0</v>
      </c>
      <c r="AG34" s="189" t="n">
        <f aca="false">IF(AE34="SI",Y34,0)</f>
        <v>0</v>
      </c>
      <c r="AH34" s="189" t="n">
        <f aca="false">IF(AE34="SI",AB34,0)</f>
        <v>0</v>
      </c>
      <c r="AI34" s="148"/>
      <c r="AJ34" s="207"/>
      <c r="AK34" s="207"/>
      <c r="AL34" s="207"/>
      <c r="AM34" s="207"/>
      <c r="AN34" s="207"/>
      <c r="AO34" s="208"/>
    </row>
    <row r="35" customFormat="false" ht="15.75" hidden="false" customHeight="true" outlineLevel="0" collapsed="false">
      <c r="A35" s="22" t="n">
        <v>34</v>
      </c>
      <c r="B35" s="180"/>
      <c r="C35" s="22"/>
      <c r="D35" s="22"/>
      <c r="E35" s="183"/>
      <c r="F35" s="183"/>
      <c r="G35" s="22"/>
      <c r="H35" s="22"/>
      <c r="I35" s="22"/>
      <c r="J35" s="22"/>
      <c r="K35" s="191" t="e">
        <f aca="false">VLOOKUP(Personale!J35,Legenda!$D$1:$F$258,2)</f>
        <v>#N/A</v>
      </c>
      <c r="L35" s="22"/>
      <c r="M35" s="22"/>
      <c r="N35" s="217"/>
      <c r="O35" s="22"/>
      <c r="P35" s="203"/>
      <c r="Q35" s="217"/>
      <c r="R35" s="22"/>
      <c r="S35" s="217"/>
      <c r="T35" s="203"/>
      <c r="U35" s="211"/>
      <c r="V35" s="211"/>
      <c r="W35" s="185" t="n">
        <v>0</v>
      </c>
      <c r="X35" s="185" t="n">
        <v>0</v>
      </c>
      <c r="Y35" s="219" t="n">
        <f aca="false">SUM(W35:X35)</f>
        <v>0</v>
      </c>
      <c r="Z35" s="185" t="n">
        <v>0</v>
      </c>
      <c r="AA35" s="185" t="n">
        <v>0</v>
      </c>
      <c r="AB35" s="220" t="n">
        <f aca="false">SUM(Z35:AA35)</f>
        <v>0</v>
      </c>
      <c r="AC35" s="22"/>
      <c r="AD35" s="22"/>
      <c r="AE35" s="188"/>
      <c r="AF35" s="206" t="n">
        <f aca="false">IF(AE35="SI",N35,0)</f>
        <v>0</v>
      </c>
      <c r="AG35" s="189" t="n">
        <f aca="false">IF(AE35="SI",Y35,0)</f>
        <v>0</v>
      </c>
      <c r="AH35" s="189" t="n">
        <f aca="false">IF(AE35="SI",AB35,0)</f>
        <v>0</v>
      </c>
      <c r="AI35" s="148"/>
      <c r="AJ35" s="207"/>
      <c r="AK35" s="207"/>
      <c r="AL35" s="207"/>
      <c r="AM35" s="207"/>
      <c r="AN35" s="207"/>
      <c r="AO35" s="208"/>
    </row>
    <row r="36" customFormat="false" ht="15.75" hidden="false" customHeight="true" outlineLevel="0" collapsed="false">
      <c r="A36" s="22" t="n">
        <v>35</v>
      </c>
      <c r="B36" s="180"/>
      <c r="C36" s="22"/>
      <c r="D36" s="22"/>
      <c r="E36" s="183"/>
      <c r="F36" s="183"/>
      <c r="G36" s="22"/>
      <c r="H36" s="22"/>
      <c r="I36" s="22"/>
      <c r="J36" s="22"/>
      <c r="K36" s="191" t="e">
        <f aca="false">VLOOKUP(Personale!J36,Legenda!$D$1:$F$258,2)</f>
        <v>#N/A</v>
      </c>
      <c r="L36" s="22"/>
      <c r="M36" s="22"/>
      <c r="N36" s="22"/>
      <c r="O36" s="22"/>
      <c r="P36" s="203"/>
      <c r="Q36" s="217"/>
      <c r="R36" s="22"/>
      <c r="S36" s="217"/>
      <c r="T36" s="203"/>
      <c r="U36" s="211"/>
      <c r="V36" s="211"/>
      <c r="W36" s="185" t="n">
        <v>0</v>
      </c>
      <c r="X36" s="185" t="n">
        <v>0</v>
      </c>
      <c r="Y36" s="219" t="n">
        <f aca="false">SUM(W36:X36)</f>
        <v>0</v>
      </c>
      <c r="Z36" s="185" t="n">
        <v>0</v>
      </c>
      <c r="AA36" s="185" t="n">
        <v>0</v>
      </c>
      <c r="AB36" s="220" t="n">
        <f aca="false">SUM(Z36:AA36)</f>
        <v>0</v>
      </c>
      <c r="AC36" s="22"/>
      <c r="AD36" s="22"/>
      <c r="AE36" s="188"/>
      <c r="AF36" s="206" t="n">
        <f aca="false">IF(AE36="SI",N36,0)</f>
        <v>0</v>
      </c>
      <c r="AG36" s="189" t="n">
        <f aca="false">IF(AE36="SI",Y36,0)</f>
        <v>0</v>
      </c>
      <c r="AH36" s="189" t="n">
        <f aca="false">IF(AE36="SI",AB36,0)</f>
        <v>0</v>
      </c>
      <c r="AI36" s="148"/>
      <c r="AJ36" s="207"/>
      <c r="AK36" s="207"/>
      <c r="AL36" s="207"/>
      <c r="AM36" s="207"/>
      <c r="AN36" s="207"/>
      <c r="AO36" s="208"/>
    </row>
    <row r="37" customFormat="false" ht="15.75" hidden="false" customHeight="true" outlineLevel="0" collapsed="false">
      <c r="A37" s="22" t="n">
        <v>36</v>
      </c>
      <c r="B37" s="180"/>
      <c r="C37" s="22"/>
      <c r="D37" s="22"/>
      <c r="E37" s="183"/>
      <c r="F37" s="183"/>
      <c r="G37" s="22"/>
      <c r="H37" s="22"/>
      <c r="I37" s="22"/>
      <c r="J37" s="22"/>
      <c r="K37" s="191" t="e">
        <f aca="false">VLOOKUP(Personale!J37,Legenda!$D$1:$F$258,2)</f>
        <v>#N/A</v>
      </c>
      <c r="L37" s="22"/>
      <c r="M37" s="22"/>
      <c r="N37" s="217"/>
      <c r="O37" s="22"/>
      <c r="P37" s="203"/>
      <c r="Q37" s="217"/>
      <c r="R37" s="22"/>
      <c r="S37" s="217"/>
      <c r="T37" s="203"/>
      <c r="U37" s="211"/>
      <c r="V37" s="211"/>
      <c r="W37" s="185" t="n">
        <v>0</v>
      </c>
      <c r="X37" s="185" t="n">
        <v>0</v>
      </c>
      <c r="Y37" s="219" t="n">
        <f aca="false">SUM(W37:X37)</f>
        <v>0</v>
      </c>
      <c r="Z37" s="185" t="n">
        <v>0</v>
      </c>
      <c r="AA37" s="185" t="n">
        <v>0</v>
      </c>
      <c r="AB37" s="220" t="n">
        <f aca="false">SUM(Z37:AA37)</f>
        <v>0</v>
      </c>
      <c r="AC37" s="22"/>
      <c r="AD37" s="22"/>
      <c r="AE37" s="188"/>
      <c r="AF37" s="206" t="n">
        <f aca="false">IF(AE37="SI",N37,0)</f>
        <v>0</v>
      </c>
      <c r="AG37" s="189" t="n">
        <f aca="false">IF(AE37="SI",Y37,0)</f>
        <v>0</v>
      </c>
      <c r="AH37" s="189" t="n">
        <f aca="false">IF(AE37="SI",AB37,0)</f>
        <v>0</v>
      </c>
      <c r="AI37" s="148"/>
      <c r="AJ37" s="207"/>
      <c r="AK37" s="207"/>
      <c r="AL37" s="207"/>
      <c r="AM37" s="207"/>
      <c r="AN37" s="207"/>
      <c r="AO37" s="208"/>
    </row>
    <row r="38" customFormat="false" ht="15.75" hidden="false" customHeight="true" outlineLevel="0" collapsed="false">
      <c r="A38" s="22" t="n">
        <v>37</v>
      </c>
      <c r="B38" s="180"/>
      <c r="C38" s="22"/>
      <c r="D38" s="22"/>
      <c r="E38" s="183"/>
      <c r="F38" s="183"/>
      <c r="G38" s="22"/>
      <c r="H38" s="22"/>
      <c r="I38" s="22"/>
      <c r="J38" s="22"/>
      <c r="K38" s="191" t="e">
        <f aca="false">VLOOKUP(Personale!J38,Legenda!$D$1:$F$258,2)</f>
        <v>#N/A</v>
      </c>
      <c r="L38" s="22"/>
      <c r="M38" s="22"/>
      <c r="N38" s="217"/>
      <c r="O38" s="22"/>
      <c r="P38" s="203"/>
      <c r="Q38" s="217"/>
      <c r="R38" s="22"/>
      <c r="S38" s="217"/>
      <c r="T38" s="203"/>
      <c r="U38" s="211"/>
      <c r="V38" s="211"/>
      <c r="W38" s="185" t="n">
        <v>0</v>
      </c>
      <c r="X38" s="185" t="n">
        <v>0</v>
      </c>
      <c r="Y38" s="219" t="n">
        <f aca="false">SUM(W38:X38)</f>
        <v>0</v>
      </c>
      <c r="Z38" s="185" t="n">
        <v>0</v>
      </c>
      <c r="AA38" s="185" t="n">
        <v>0</v>
      </c>
      <c r="AB38" s="220" t="n">
        <f aca="false">SUM(Z38:AA38)</f>
        <v>0</v>
      </c>
      <c r="AC38" s="22"/>
      <c r="AD38" s="22"/>
      <c r="AE38" s="188"/>
      <c r="AF38" s="206" t="n">
        <f aca="false">IF(AE38="SI",N38,0)</f>
        <v>0</v>
      </c>
      <c r="AG38" s="189" t="n">
        <f aca="false">IF(AE38="SI",Y38,0)</f>
        <v>0</v>
      </c>
      <c r="AH38" s="189" t="n">
        <f aca="false">IF(AE38="SI",AB38,0)</f>
        <v>0</v>
      </c>
      <c r="AI38" s="148"/>
      <c r="AJ38" s="207"/>
      <c r="AK38" s="207"/>
      <c r="AL38" s="207"/>
      <c r="AM38" s="207"/>
      <c r="AN38" s="207"/>
      <c r="AO38" s="208"/>
    </row>
    <row r="39" customFormat="false" ht="15.75" hidden="false" customHeight="true" outlineLevel="0" collapsed="false">
      <c r="A39" s="22" t="n">
        <v>38</v>
      </c>
      <c r="B39" s="180"/>
      <c r="C39" s="22"/>
      <c r="D39" s="22"/>
      <c r="E39" s="183"/>
      <c r="F39" s="183"/>
      <c r="G39" s="22"/>
      <c r="H39" s="22"/>
      <c r="I39" s="22"/>
      <c r="J39" s="22"/>
      <c r="K39" s="191" t="e">
        <f aca="false">VLOOKUP(Personale!J39,Legenda!$D$1:$F$258,2)</f>
        <v>#N/A</v>
      </c>
      <c r="L39" s="22"/>
      <c r="M39" s="22"/>
      <c r="N39" s="217"/>
      <c r="O39" s="22"/>
      <c r="P39" s="203"/>
      <c r="Q39" s="217"/>
      <c r="R39" s="22"/>
      <c r="S39" s="22"/>
      <c r="T39" s="203"/>
      <c r="U39" s="211"/>
      <c r="V39" s="211"/>
      <c r="W39" s="185" t="n">
        <v>0</v>
      </c>
      <c r="X39" s="185" t="n">
        <v>0</v>
      </c>
      <c r="Y39" s="219" t="n">
        <f aca="false">SUM(W39:X39)</f>
        <v>0</v>
      </c>
      <c r="Z39" s="185" t="n">
        <v>0</v>
      </c>
      <c r="AA39" s="185" t="n">
        <v>0</v>
      </c>
      <c r="AB39" s="220" t="n">
        <f aca="false">SUM(Z39:AA39)</f>
        <v>0</v>
      </c>
      <c r="AC39" s="22"/>
      <c r="AD39" s="22"/>
      <c r="AE39" s="188"/>
      <c r="AF39" s="206" t="n">
        <f aca="false">IF(AE39="SI",N39,0)</f>
        <v>0</v>
      </c>
      <c r="AG39" s="189" t="n">
        <f aca="false">IF(AE39="SI",Y39,0)</f>
        <v>0</v>
      </c>
      <c r="AH39" s="189" t="n">
        <f aca="false">IF(AE39="SI",AB39,0)</f>
        <v>0</v>
      </c>
      <c r="AI39" s="148"/>
      <c r="AJ39" s="207"/>
      <c r="AK39" s="207"/>
      <c r="AL39" s="207"/>
      <c r="AM39" s="207"/>
      <c r="AN39" s="207"/>
      <c r="AO39" s="208"/>
    </row>
    <row r="40" customFormat="false" ht="15.75" hidden="false" customHeight="true" outlineLevel="0" collapsed="false">
      <c r="A40" s="22" t="n">
        <v>39</v>
      </c>
      <c r="B40" s="180"/>
      <c r="C40" s="22"/>
      <c r="D40" s="22"/>
      <c r="E40" s="183"/>
      <c r="F40" s="183"/>
      <c r="G40" s="22"/>
      <c r="H40" s="22"/>
      <c r="I40" s="22"/>
      <c r="J40" s="22"/>
      <c r="K40" s="191" t="e">
        <f aca="false">VLOOKUP(Personale!J40,Legenda!$D$1:$F$258,2)</f>
        <v>#N/A</v>
      </c>
      <c r="L40" s="22"/>
      <c r="M40" s="22"/>
      <c r="N40" s="22"/>
      <c r="O40" s="22"/>
      <c r="P40" s="203"/>
      <c r="Q40" s="217"/>
      <c r="R40" s="22"/>
      <c r="S40" s="217"/>
      <c r="T40" s="203"/>
      <c r="U40" s="211"/>
      <c r="V40" s="211"/>
      <c r="W40" s="185" t="n">
        <v>0</v>
      </c>
      <c r="X40" s="185" t="n">
        <v>0</v>
      </c>
      <c r="Y40" s="219" t="n">
        <f aca="false">SUM(W40:X40)</f>
        <v>0</v>
      </c>
      <c r="Z40" s="185" t="n">
        <v>0</v>
      </c>
      <c r="AA40" s="185" t="n">
        <v>0</v>
      </c>
      <c r="AB40" s="220" t="n">
        <f aca="false">SUM(Z40:AA40)</f>
        <v>0</v>
      </c>
      <c r="AC40" s="22"/>
      <c r="AD40" s="22"/>
      <c r="AE40" s="188"/>
      <c r="AF40" s="206" t="n">
        <f aca="false">IF(AE40="SI",N40,0)</f>
        <v>0</v>
      </c>
      <c r="AG40" s="189" t="n">
        <f aca="false">IF(AE40="SI",Y40,0)</f>
        <v>0</v>
      </c>
      <c r="AH40" s="189" t="n">
        <f aca="false">IF(AE40="SI",AB40,0)</f>
        <v>0</v>
      </c>
      <c r="AI40" s="148"/>
      <c r="AJ40" s="207"/>
      <c r="AK40" s="207"/>
      <c r="AL40" s="207"/>
      <c r="AM40" s="207"/>
      <c r="AN40" s="207"/>
      <c r="AO40" s="208"/>
    </row>
    <row r="41" customFormat="false" ht="15.75" hidden="false" customHeight="true" outlineLevel="0" collapsed="false">
      <c r="A41" s="22" t="n">
        <v>40</v>
      </c>
      <c r="B41" s="180"/>
      <c r="C41" s="22"/>
      <c r="D41" s="22"/>
      <c r="E41" s="183"/>
      <c r="F41" s="183"/>
      <c r="G41" s="22"/>
      <c r="H41" s="22"/>
      <c r="I41" s="22"/>
      <c r="J41" s="22"/>
      <c r="K41" s="191" t="e">
        <f aca="false">VLOOKUP(Personale!J41,Legenda!$D$1:$F$258,2)</f>
        <v>#N/A</v>
      </c>
      <c r="L41" s="22"/>
      <c r="M41" s="22"/>
      <c r="N41" s="22"/>
      <c r="O41" s="22"/>
      <c r="P41" s="203"/>
      <c r="Q41" s="217"/>
      <c r="R41" s="22"/>
      <c r="S41" s="217"/>
      <c r="T41" s="203"/>
      <c r="U41" s="211"/>
      <c r="V41" s="211"/>
      <c r="W41" s="185" t="n">
        <v>0</v>
      </c>
      <c r="X41" s="185" t="n">
        <v>0</v>
      </c>
      <c r="Y41" s="219" t="n">
        <f aca="false">SUM(W41:X41)</f>
        <v>0</v>
      </c>
      <c r="Z41" s="185" t="n">
        <v>0</v>
      </c>
      <c r="AA41" s="185" t="n">
        <v>0</v>
      </c>
      <c r="AB41" s="220" t="n">
        <f aca="false">SUM(Z41:AA41)</f>
        <v>0</v>
      </c>
      <c r="AC41" s="22"/>
      <c r="AD41" s="22"/>
      <c r="AE41" s="188"/>
      <c r="AF41" s="206" t="n">
        <f aca="false">IF(AE41="SI",N41,0)</f>
        <v>0</v>
      </c>
      <c r="AG41" s="189" t="n">
        <f aca="false">IF(AE41="SI",Y41,0)</f>
        <v>0</v>
      </c>
      <c r="AH41" s="189" t="n">
        <f aca="false">IF(AE41="SI",AB41,0)</f>
        <v>0</v>
      </c>
      <c r="AI41" s="148"/>
      <c r="AJ41" s="207"/>
      <c r="AK41" s="207"/>
      <c r="AL41" s="207"/>
      <c r="AM41" s="207"/>
      <c r="AN41" s="207"/>
      <c r="AO41" s="208"/>
    </row>
    <row r="42" customFormat="false" ht="15.75" hidden="false" customHeight="true" outlineLevel="0" collapsed="false">
      <c r="A42" s="22" t="n">
        <v>41</v>
      </c>
      <c r="B42" s="180"/>
      <c r="C42" s="22"/>
      <c r="D42" s="22"/>
      <c r="E42" s="183"/>
      <c r="F42" s="183"/>
      <c r="G42" s="22"/>
      <c r="H42" s="22"/>
      <c r="I42" s="22"/>
      <c r="J42" s="22"/>
      <c r="K42" s="191" t="e">
        <f aca="false">VLOOKUP(Personale!J42,Legenda!$D$1:$F$258,2)</f>
        <v>#N/A</v>
      </c>
      <c r="L42" s="22"/>
      <c r="M42" s="22"/>
      <c r="N42" s="22"/>
      <c r="O42" s="22"/>
      <c r="P42" s="203"/>
      <c r="Q42" s="217"/>
      <c r="R42" s="22"/>
      <c r="S42" s="217"/>
      <c r="T42" s="203"/>
      <c r="U42" s="211"/>
      <c r="V42" s="211"/>
      <c r="W42" s="185" t="n">
        <v>0</v>
      </c>
      <c r="X42" s="185" t="n">
        <v>0</v>
      </c>
      <c r="Y42" s="219" t="n">
        <f aca="false">SUM(W42:X42)</f>
        <v>0</v>
      </c>
      <c r="Z42" s="185" t="n">
        <v>0</v>
      </c>
      <c r="AA42" s="185" t="n">
        <v>0</v>
      </c>
      <c r="AB42" s="220" t="n">
        <f aca="false">SUM(Z42:AA42)</f>
        <v>0</v>
      </c>
      <c r="AC42" s="22"/>
      <c r="AD42" s="22"/>
      <c r="AE42" s="188"/>
      <c r="AF42" s="206" t="n">
        <f aca="false">IF(AE42="SI",N42,0)</f>
        <v>0</v>
      </c>
      <c r="AG42" s="189" t="n">
        <f aca="false">IF(AE42="SI",Y42,0)</f>
        <v>0</v>
      </c>
      <c r="AH42" s="189" t="n">
        <f aca="false">IF(AE42="SI",AB42,0)</f>
        <v>0</v>
      </c>
      <c r="AI42" s="148"/>
      <c r="AJ42" s="207"/>
      <c r="AK42" s="207"/>
      <c r="AL42" s="207"/>
      <c r="AM42" s="207"/>
      <c r="AN42" s="207"/>
      <c r="AO42" s="208"/>
    </row>
    <row r="43" customFormat="false" ht="15.75" hidden="false" customHeight="true" outlineLevel="0" collapsed="false">
      <c r="A43" s="22" t="n">
        <v>42</v>
      </c>
      <c r="B43" s="180"/>
      <c r="C43" s="22"/>
      <c r="D43" s="22"/>
      <c r="E43" s="183"/>
      <c r="F43" s="183"/>
      <c r="G43" s="22"/>
      <c r="H43" s="22"/>
      <c r="I43" s="22"/>
      <c r="J43" s="22"/>
      <c r="K43" s="191" t="e">
        <f aca="false">VLOOKUP(Personale!J43,Legenda!$D$1:$F$258,2)</f>
        <v>#N/A</v>
      </c>
      <c r="L43" s="22"/>
      <c r="M43" s="22"/>
      <c r="N43" s="22"/>
      <c r="O43" s="22"/>
      <c r="P43" s="203"/>
      <c r="Q43" s="217"/>
      <c r="R43" s="22"/>
      <c r="S43" s="217"/>
      <c r="T43" s="203"/>
      <c r="U43" s="211"/>
      <c r="V43" s="211"/>
      <c r="W43" s="185" t="n">
        <v>0</v>
      </c>
      <c r="X43" s="185" t="n">
        <v>0</v>
      </c>
      <c r="Y43" s="219" t="n">
        <f aca="false">SUM(W43:X43)</f>
        <v>0</v>
      </c>
      <c r="Z43" s="185" t="n">
        <v>0</v>
      </c>
      <c r="AA43" s="185" t="n">
        <v>0</v>
      </c>
      <c r="AB43" s="220" t="n">
        <f aca="false">SUM(Z43:AA43)</f>
        <v>0</v>
      </c>
      <c r="AC43" s="22"/>
      <c r="AD43" s="22"/>
      <c r="AE43" s="188"/>
      <c r="AF43" s="206" t="n">
        <f aca="false">IF(AE43="SI",N43,0)</f>
        <v>0</v>
      </c>
      <c r="AG43" s="189" t="n">
        <f aca="false">IF(AE43="SI",Y43,0)</f>
        <v>0</v>
      </c>
      <c r="AH43" s="189" t="n">
        <f aca="false">IF(AE43="SI",AB43,0)</f>
        <v>0</v>
      </c>
      <c r="AI43" s="148"/>
      <c r="AJ43" s="207"/>
      <c r="AK43" s="207"/>
      <c r="AL43" s="207"/>
      <c r="AM43" s="207"/>
      <c r="AN43" s="207"/>
      <c r="AO43" s="208"/>
    </row>
    <row r="44" customFormat="false" ht="15.75" hidden="false" customHeight="true" outlineLevel="0" collapsed="false">
      <c r="A44" s="22" t="n">
        <v>43</v>
      </c>
      <c r="B44" s="180"/>
      <c r="C44" s="22"/>
      <c r="D44" s="22"/>
      <c r="E44" s="183"/>
      <c r="F44" s="183"/>
      <c r="G44" s="22"/>
      <c r="H44" s="22"/>
      <c r="I44" s="22"/>
      <c r="J44" s="22"/>
      <c r="K44" s="191" t="e">
        <f aca="false">VLOOKUP(Personale!J44,Legenda!$D$1:$F$258,2)</f>
        <v>#N/A</v>
      </c>
      <c r="L44" s="22"/>
      <c r="M44" s="22"/>
      <c r="N44" s="222"/>
      <c r="O44" s="22"/>
      <c r="P44" s="203"/>
      <c r="Q44" s="217"/>
      <c r="R44" s="22"/>
      <c r="S44" s="217"/>
      <c r="T44" s="203"/>
      <c r="U44" s="211"/>
      <c r="V44" s="211"/>
      <c r="W44" s="185" t="n">
        <v>0</v>
      </c>
      <c r="X44" s="185" t="n">
        <v>0</v>
      </c>
      <c r="Y44" s="219" t="n">
        <f aca="false">SUM(W44:X44)</f>
        <v>0</v>
      </c>
      <c r="Z44" s="185" t="n">
        <v>0</v>
      </c>
      <c r="AA44" s="185" t="n">
        <v>0</v>
      </c>
      <c r="AB44" s="220" t="n">
        <f aca="false">SUM(Z44:AA44)</f>
        <v>0</v>
      </c>
      <c r="AC44" s="22"/>
      <c r="AD44" s="22"/>
      <c r="AE44" s="188"/>
      <c r="AF44" s="206" t="n">
        <f aca="false">IF(AE44="SI",N44,0)</f>
        <v>0</v>
      </c>
      <c r="AG44" s="189" t="n">
        <f aca="false">IF(AE44="SI",Y44,0)</f>
        <v>0</v>
      </c>
      <c r="AH44" s="189" t="n">
        <f aca="false">IF(AE44="SI",AB44,0)</f>
        <v>0</v>
      </c>
      <c r="AI44" s="148"/>
      <c r="AJ44" s="207"/>
      <c r="AK44" s="207"/>
      <c r="AL44" s="207"/>
      <c r="AM44" s="207"/>
      <c r="AN44" s="207"/>
      <c r="AO44" s="208"/>
    </row>
    <row r="45" customFormat="false" ht="15.75" hidden="false" customHeight="true" outlineLevel="0" collapsed="false">
      <c r="A45" s="22" t="n">
        <v>44</v>
      </c>
      <c r="B45" s="180"/>
      <c r="C45" s="22"/>
      <c r="D45" s="22"/>
      <c r="E45" s="183"/>
      <c r="F45" s="183"/>
      <c r="G45" s="22"/>
      <c r="H45" s="22"/>
      <c r="I45" s="22"/>
      <c r="J45" s="22"/>
      <c r="K45" s="191" t="e">
        <f aca="false">VLOOKUP(Personale!J45,Legenda!$D$1:$F$258,2)</f>
        <v>#N/A</v>
      </c>
      <c r="L45" s="22"/>
      <c r="M45" s="22"/>
      <c r="N45" s="22"/>
      <c r="O45" s="22"/>
      <c r="P45" s="203"/>
      <c r="Q45" s="217"/>
      <c r="R45" s="22"/>
      <c r="S45" s="217"/>
      <c r="T45" s="203"/>
      <c r="U45" s="211"/>
      <c r="V45" s="211"/>
      <c r="W45" s="185" t="n">
        <v>0</v>
      </c>
      <c r="X45" s="185" t="n">
        <v>0</v>
      </c>
      <c r="Y45" s="219" t="n">
        <f aca="false">SUM(W45:X45)</f>
        <v>0</v>
      </c>
      <c r="Z45" s="185" t="n">
        <v>0</v>
      </c>
      <c r="AA45" s="185" t="n">
        <v>0</v>
      </c>
      <c r="AB45" s="220" t="n">
        <f aca="false">SUM(Z45:AA45)</f>
        <v>0</v>
      </c>
      <c r="AC45" s="22"/>
      <c r="AD45" s="22"/>
      <c r="AE45" s="188"/>
      <c r="AF45" s="206" t="n">
        <f aca="false">IF(AE45="SI",N45,0)</f>
        <v>0</v>
      </c>
      <c r="AG45" s="189" t="n">
        <f aca="false">IF(AE45="SI",Y45,0)</f>
        <v>0</v>
      </c>
      <c r="AH45" s="189" t="n">
        <f aca="false">IF(AE45="SI",AB45,0)</f>
        <v>0</v>
      </c>
      <c r="AI45" s="148"/>
      <c r="AJ45" s="207"/>
      <c r="AK45" s="207"/>
      <c r="AL45" s="207"/>
      <c r="AM45" s="207"/>
      <c r="AN45" s="207"/>
      <c r="AO45" s="208"/>
    </row>
    <row r="46" customFormat="false" ht="15.75" hidden="false" customHeight="true" outlineLevel="0" collapsed="false">
      <c r="A46" s="22" t="n">
        <v>45</v>
      </c>
      <c r="B46" s="180"/>
      <c r="C46" s="22"/>
      <c r="D46" s="22"/>
      <c r="E46" s="183"/>
      <c r="F46" s="183"/>
      <c r="G46" s="22"/>
      <c r="H46" s="22"/>
      <c r="I46" s="22"/>
      <c r="J46" s="22"/>
      <c r="K46" s="191" t="e">
        <f aca="false">VLOOKUP(Personale!J46,Legenda!$D$1:$F$258,2)</f>
        <v>#N/A</v>
      </c>
      <c r="L46" s="22"/>
      <c r="M46" s="22"/>
      <c r="N46" s="222"/>
      <c r="O46" s="22"/>
      <c r="P46" s="203"/>
      <c r="Q46" s="217"/>
      <c r="R46" s="22"/>
      <c r="S46" s="217"/>
      <c r="T46" s="203"/>
      <c r="U46" s="211"/>
      <c r="V46" s="211"/>
      <c r="W46" s="185" t="n">
        <v>0</v>
      </c>
      <c r="X46" s="185" t="n">
        <v>0</v>
      </c>
      <c r="Y46" s="219" t="n">
        <f aca="false">SUM(W46:X46)</f>
        <v>0</v>
      </c>
      <c r="Z46" s="185" t="n">
        <v>0</v>
      </c>
      <c r="AA46" s="185" t="n">
        <v>0</v>
      </c>
      <c r="AB46" s="220" t="n">
        <f aca="false">SUM(Z46:AA46)</f>
        <v>0</v>
      </c>
      <c r="AC46" s="22"/>
      <c r="AD46" s="22"/>
      <c r="AE46" s="188"/>
      <c r="AF46" s="206" t="n">
        <f aca="false">IF(AE46="SI",N46,0)</f>
        <v>0</v>
      </c>
      <c r="AG46" s="189" t="n">
        <f aca="false">IF(AE46="SI",Y46,0)</f>
        <v>0</v>
      </c>
      <c r="AH46" s="189" t="n">
        <f aca="false">IF(AE46="SI",AB46,0)</f>
        <v>0</v>
      </c>
      <c r="AI46" s="148"/>
      <c r="AJ46" s="207"/>
      <c r="AK46" s="207"/>
      <c r="AL46" s="207"/>
      <c r="AM46" s="207"/>
      <c r="AN46" s="207"/>
      <c r="AO46" s="208"/>
    </row>
    <row r="47" customFormat="false" ht="15.75" hidden="false" customHeight="true" outlineLevel="0" collapsed="false">
      <c r="A47" s="22" t="n">
        <v>46</v>
      </c>
      <c r="B47" s="180"/>
      <c r="C47" s="22"/>
      <c r="D47" s="22"/>
      <c r="E47" s="183"/>
      <c r="F47" s="183"/>
      <c r="G47" s="22"/>
      <c r="H47" s="22"/>
      <c r="I47" s="22"/>
      <c r="J47" s="22"/>
      <c r="K47" s="191" t="e">
        <f aca="false">VLOOKUP(Personale!J47,Legenda!$D$1:$F$258,2)</f>
        <v>#N/A</v>
      </c>
      <c r="L47" s="22"/>
      <c r="M47" s="22"/>
      <c r="N47" s="22"/>
      <c r="O47" s="22"/>
      <c r="P47" s="203"/>
      <c r="Q47" s="217"/>
      <c r="R47" s="22"/>
      <c r="S47" s="217"/>
      <c r="T47" s="203"/>
      <c r="U47" s="211"/>
      <c r="V47" s="211"/>
      <c r="W47" s="185" t="n">
        <v>0</v>
      </c>
      <c r="X47" s="185" t="n">
        <v>0</v>
      </c>
      <c r="Y47" s="219" t="n">
        <f aca="false">SUM(W47:X47)</f>
        <v>0</v>
      </c>
      <c r="Z47" s="185" t="n">
        <v>0</v>
      </c>
      <c r="AA47" s="185" t="n">
        <v>0</v>
      </c>
      <c r="AB47" s="220" t="n">
        <f aca="false">SUM(Z47:AA47)</f>
        <v>0</v>
      </c>
      <c r="AC47" s="22"/>
      <c r="AD47" s="22"/>
      <c r="AE47" s="188"/>
      <c r="AF47" s="206" t="n">
        <f aca="false">IF(AE47="SI",N47,0)</f>
        <v>0</v>
      </c>
      <c r="AG47" s="189" t="n">
        <f aca="false">IF(AE47="SI",Y47,0)</f>
        <v>0</v>
      </c>
      <c r="AH47" s="189" t="n">
        <f aca="false">IF(AE47="SI",AB47,0)</f>
        <v>0</v>
      </c>
      <c r="AI47" s="148"/>
      <c r="AJ47" s="207"/>
      <c r="AK47" s="207"/>
      <c r="AL47" s="207"/>
      <c r="AM47" s="207"/>
      <c r="AN47" s="207"/>
      <c r="AO47" s="208"/>
    </row>
    <row r="48" customFormat="false" ht="15.75" hidden="false" customHeight="true" outlineLevel="0" collapsed="false">
      <c r="A48" s="22" t="n">
        <v>47</v>
      </c>
      <c r="B48" s="180"/>
      <c r="C48" s="22"/>
      <c r="D48" s="22"/>
      <c r="E48" s="183"/>
      <c r="F48" s="183"/>
      <c r="G48" s="22"/>
      <c r="H48" s="22"/>
      <c r="I48" s="22"/>
      <c r="J48" s="22"/>
      <c r="K48" s="191" t="e">
        <f aca="false">VLOOKUP(Personale!J48,Legenda!$D$1:$F$258,2)</f>
        <v>#N/A</v>
      </c>
      <c r="L48" s="22"/>
      <c r="M48" s="22"/>
      <c r="N48" s="22"/>
      <c r="O48" s="22"/>
      <c r="P48" s="203"/>
      <c r="Q48" s="217"/>
      <c r="R48" s="22"/>
      <c r="S48" s="217"/>
      <c r="T48" s="203"/>
      <c r="U48" s="211"/>
      <c r="V48" s="211"/>
      <c r="W48" s="185" t="n">
        <v>0</v>
      </c>
      <c r="X48" s="185" t="n">
        <v>0</v>
      </c>
      <c r="Y48" s="219" t="n">
        <f aca="false">SUM(W48:X48)</f>
        <v>0</v>
      </c>
      <c r="Z48" s="185" t="n">
        <v>0</v>
      </c>
      <c r="AA48" s="185" t="n">
        <v>0</v>
      </c>
      <c r="AB48" s="220" t="n">
        <f aca="false">SUM(Z48:AA48)</f>
        <v>0</v>
      </c>
      <c r="AC48" s="22"/>
      <c r="AD48" s="22"/>
      <c r="AE48" s="188"/>
      <c r="AF48" s="206" t="n">
        <f aca="false">IF(AE48="SI",N48,0)</f>
        <v>0</v>
      </c>
      <c r="AG48" s="189" t="n">
        <f aca="false">IF(AE48="SI",Y48,0)</f>
        <v>0</v>
      </c>
      <c r="AH48" s="189" t="n">
        <f aca="false">IF(AE48="SI",AB48,0)</f>
        <v>0</v>
      </c>
      <c r="AI48" s="148"/>
      <c r="AJ48" s="207"/>
      <c r="AK48" s="207"/>
      <c r="AL48" s="207"/>
      <c r="AM48" s="207"/>
      <c r="AN48" s="207"/>
      <c r="AO48" s="208"/>
    </row>
    <row r="49" customFormat="false" ht="15.75" hidden="false" customHeight="true" outlineLevel="0" collapsed="false">
      <c r="A49" s="22" t="n">
        <v>48</v>
      </c>
      <c r="B49" s="180"/>
      <c r="C49" s="22"/>
      <c r="D49" s="22"/>
      <c r="E49" s="183"/>
      <c r="F49" s="183"/>
      <c r="G49" s="22"/>
      <c r="H49" s="22"/>
      <c r="I49" s="22"/>
      <c r="J49" s="22"/>
      <c r="K49" s="191" t="e">
        <f aca="false">VLOOKUP(Personale!J49,Legenda!$D$1:$F$258,2)</f>
        <v>#N/A</v>
      </c>
      <c r="L49" s="22"/>
      <c r="M49" s="22"/>
      <c r="N49" s="22"/>
      <c r="O49" s="22"/>
      <c r="P49" s="203"/>
      <c r="Q49" s="217"/>
      <c r="R49" s="22"/>
      <c r="S49" s="217"/>
      <c r="T49" s="203"/>
      <c r="U49" s="211"/>
      <c r="V49" s="211"/>
      <c r="W49" s="185" t="n">
        <v>0</v>
      </c>
      <c r="X49" s="185" t="n">
        <v>0</v>
      </c>
      <c r="Y49" s="219" t="n">
        <f aca="false">SUM(W49:X49)</f>
        <v>0</v>
      </c>
      <c r="Z49" s="185" t="n">
        <v>0</v>
      </c>
      <c r="AA49" s="185" t="n">
        <v>0</v>
      </c>
      <c r="AB49" s="220" t="n">
        <f aca="false">SUM(Z49:AA49)</f>
        <v>0</v>
      </c>
      <c r="AC49" s="22"/>
      <c r="AD49" s="22"/>
      <c r="AE49" s="188"/>
      <c r="AF49" s="206" t="n">
        <f aca="false">IF(AE49="SI",N49,0)</f>
        <v>0</v>
      </c>
      <c r="AG49" s="189" t="n">
        <f aca="false">IF(AE49="SI",Y49,0)</f>
        <v>0</v>
      </c>
      <c r="AH49" s="189" t="n">
        <f aca="false">IF(AE49="SI",AB49,0)</f>
        <v>0</v>
      </c>
      <c r="AI49" s="148"/>
      <c r="AJ49" s="207"/>
      <c r="AK49" s="207"/>
      <c r="AL49" s="207"/>
      <c r="AM49" s="207"/>
      <c r="AN49" s="207"/>
      <c r="AO49" s="208"/>
    </row>
    <row r="50" customFormat="false" ht="15.75" hidden="false" customHeight="true" outlineLevel="0" collapsed="false">
      <c r="A50" s="22" t="n">
        <v>49</v>
      </c>
      <c r="B50" s="180"/>
      <c r="C50" s="22"/>
      <c r="D50" s="22"/>
      <c r="E50" s="183"/>
      <c r="F50" s="183"/>
      <c r="G50" s="22"/>
      <c r="H50" s="22"/>
      <c r="I50" s="22"/>
      <c r="J50" s="22"/>
      <c r="K50" s="191" t="e">
        <f aca="false">VLOOKUP(Personale!J50,Legenda!$D$1:$F$258,2)</f>
        <v>#N/A</v>
      </c>
      <c r="L50" s="22"/>
      <c r="M50" s="22"/>
      <c r="N50" s="22"/>
      <c r="O50" s="22"/>
      <c r="P50" s="203"/>
      <c r="Q50" s="217"/>
      <c r="R50" s="22"/>
      <c r="S50" s="217"/>
      <c r="T50" s="203"/>
      <c r="U50" s="211"/>
      <c r="V50" s="211"/>
      <c r="W50" s="185" t="n">
        <v>0</v>
      </c>
      <c r="X50" s="185" t="n">
        <v>0</v>
      </c>
      <c r="Y50" s="219" t="n">
        <f aca="false">SUM(W50:X50)</f>
        <v>0</v>
      </c>
      <c r="Z50" s="185" t="n">
        <v>0</v>
      </c>
      <c r="AA50" s="185" t="n">
        <v>0</v>
      </c>
      <c r="AB50" s="220" t="n">
        <f aca="false">SUM(Z50:AA50)</f>
        <v>0</v>
      </c>
      <c r="AC50" s="22"/>
      <c r="AD50" s="22"/>
      <c r="AE50" s="188"/>
      <c r="AF50" s="206" t="n">
        <f aca="false">IF(AE50="SI",N50,0)</f>
        <v>0</v>
      </c>
      <c r="AG50" s="189" t="n">
        <f aca="false">IF(AE50="SI",Y50,0)</f>
        <v>0</v>
      </c>
      <c r="AH50" s="189" t="n">
        <f aca="false">IF(AE50="SI",AB50,0)</f>
        <v>0</v>
      </c>
      <c r="AI50" s="148"/>
      <c r="AJ50" s="207"/>
      <c r="AK50" s="207"/>
      <c r="AL50" s="207"/>
      <c r="AM50" s="207"/>
      <c r="AN50" s="207"/>
      <c r="AO50" s="208"/>
    </row>
    <row r="51" customFormat="false" ht="15.75" hidden="false" customHeight="true" outlineLevel="0" collapsed="false">
      <c r="A51" s="22" t="n">
        <v>50</v>
      </c>
      <c r="B51" s="180"/>
      <c r="C51" s="22"/>
      <c r="D51" s="22"/>
      <c r="E51" s="183"/>
      <c r="F51" s="183"/>
      <c r="G51" s="22"/>
      <c r="H51" s="22"/>
      <c r="I51" s="22"/>
      <c r="J51" s="22"/>
      <c r="K51" s="191" t="e">
        <f aca="false">VLOOKUP(Personale!J51,Legenda!$D$1:$F$258,2)</f>
        <v>#N/A</v>
      </c>
      <c r="L51" s="22"/>
      <c r="M51" s="22"/>
      <c r="N51" s="22"/>
      <c r="O51" s="22"/>
      <c r="P51" s="203"/>
      <c r="Q51" s="217"/>
      <c r="R51" s="22"/>
      <c r="S51" s="217"/>
      <c r="T51" s="203"/>
      <c r="U51" s="211"/>
      <c r="V51" s="211"/>
      <c r="W51" s="185" t="n">
        <v>0</v>
      </c>
      <c r="X51" s="185" t="n">
        <v>0</v>
      </c>
      <c r="Y51" s="219" t="n">
        <f aca="false">SUM(W51:X51)</f>
        <v>0</v>
      </c>
      <c r="Z51" s="185" t="n">
        <v>0</v>
      </c>
      <c r="AA51" s="185" t="n">
        <v>0</v>
      </c>
      <c r="AB51" s="220" t="n">
        <f aca="false">SUM(Z51:AA51)</f>
        <v>0</v>
      </c>
      <c r="AC51" s="22"/>
      <c r="AD51" s="22"/>
      <c r="AE51" s="188"/>
      <c r="AF51" s="206" t="n">
        <f aca="false">IF(AE51="SI",N51,0)</f>
        <v>0</v>
      </c>
      <c r="AG51" s="189" t="n">
        <f aca="false">IF(AE51="SI",Y51,0)</f>
        <v>0</v>
      </c>
      <c r="AH51" s="189" t="n">
        <f aca="false">IF(AE51="SI",AB51,0)</f>
        <v>0</v>
      </c>
      <c r="AI51" s="148"/>
      <c r="AJ51" s="207"/>
      <c r="AK51" s="207"/>
      <c r="AL51" s="207"/>
      <c r="AM51" s="207"/>
      <c r="AN51" s="207"/>
      <c r="AO51" s="208"/>
    </row>
    <row r="52" customFormat="false" ht="15.75" hidden="false" customHeight="true" outlineLevel="0" collapsed="false">
      <c r="A52" s="22" t="n">
        <v>51</v>
      </c>
      <c r="B52" s="180"/>
      <c r="C52" s="22"/>
      <c r="D52" s="22"/>
      <c r="E52" s="183"/>
      <c r="F52" s="183"/>
      <c r="G52" s="22"/>
      <c r="H52" s="22"/>
      <c r="I52" s="22"/>
      <c r="J52" s="22"/>
      <c r="K52" s="191" t="e">
        <f aca="false">VLOOKUP(Personale!J52,Legenda!$D$1:$F$258,2)</f>
        <v>#N/A</v>
      </c>
      <c r="L52" s="22"/>
      <c r="M52" s="22"/>
      <c r="N52" s="22"/>
      <c r="O52" s="22"/>
      <c r="P52" s="203"/>
      <c r="Q52" s="217"/>
      <c r="R52" s="22"/>
      <c r="S52" s="217"/>
      <c r="T52" s="203"/>
      <c r="U52" s="211"/>
      <c r="V52" s="211"/>
      <c r="W52" s="185" t="n">
        <v>0</v>
      </c>
      <c r="X52" s="185" t="n">
        <v>0</v>
      </c>
      <c r="Y52" s="219" t="n">
        <f aca="false">SUM(W52:X52)</f>
        <v>0</v>
      </c>
      <c r="Z52" s="185" t="n">
        <v>0</v>
      </c>
      <c r="AA52" s="185" t="n">
        <v>0</v>
      </c>
      <c r="AB52" s="220" t="n">
        <f aca="false">SUM(Z52:AA52)</f>
        <v>0</v>
      </c>
      <c r="AC52" s="22"/>
      <c r="AD52" s="22"/>
      <c r="AE52" s="188"/>
      <c r="AF52" s="206" t="n">
        <f aca="false">IF(AE52="SI",N52,0)</f>
        <v>0</v>
      </c>
      <c r="AG52" s="189" t="n">
        <f aca="false">IF(AE52="SI",Y52,0)</f>
        <v>0</v>
      </c>
      <c r="AH52" s="189" t="n">
        <f aca="false">IF(AE52="SI",AB52,0)</f>
        <v>0</v>
      </c>
      <c r="AI52" s="148"/>
      <c r="AJ52" s="207"/>
      <c r="AK52" s="207"/>
      <c r="AL52" s="207"/>
      <c r="AM52" s="207"/>
      <c r="AN52" s="207"/>
      <c r="AO52" s="208"/>
    </row>
    <row r="53" customFormat="false" ht="15.75" hidden="false" customHeight="true" outlineLevel="0" collapsed="false">
      <c r="A53" s="22" t="n">
        <v>52</v>
      </c>
      <c r="B53" s="180"/>
      <c r="C53" s="22"/>
      <c r="D53" s="22"/>
      <c r="E53" s="183"/>
      <c r="F53" s="183"/>
      <c r="G53" s="22"/>
      <c r="H53" s="22"/>
      <c r="I53" s="22"/>
      <c r="J53" s="22"/>
      <c r="K53" s="191" t="e">
        <f aca="false">VLOOKUP(Personale!J53,Legenda!$D$1:$F$258,2)</f>
        <v>#N/A</v>
      </c>
      <c r="L53" s="22"/>
      <c r="M53" s="22"/>
      <c r="N53" s="22"/>
      <c r="O53" s="22"/>
      <c r="P53" s="203"/>
      <c r="Q53" s="217"/>
      <c r="R53" s="22"/>
      <c r="S53" s="217"/>
      <c r="T53" s="203"/>
      <c r="U53" s="211"/>
      <c r="V53" s="211"/>
      <c r="W53" s="185" t="n">
        <v>0</v>
      </c>
      <c r="X53" s="185" t="n">
        <v>0</v>
      </c>
      <c r="Y53" s="219" t="n">
        <f aca="false">SUM(W53:X53)</f>
        <v>0</v>
      </c>
      <c r="Z53" s="185" t="n">
        <v>0</v>
      </c>
      <c r="AA53" s="185" t="n">
        <v>0</v>
      </c>
      <c r="AB53" s="220" t="n">
        <f aca="false">SUM(Z53:AA53)</f>
        <v>0</v>
      </c>
      <c r="AC53" s="22"/>
      <c r="AD53" s="22"/>
      <c r="AE53" s="188"/>
      <c r="AF53" s="206" t="n">
        <f aca="false">IF(AE53="SI",N53,0)</f>
        <v>0</v>
      </c>
      <c r="AG53" s="189" t="n">
        <f aca="false">IF(AE53="SI",Y53,0)</f>
        <v>0</v>
      </c>
      <c r="AH53" s="189" t="n">
        <f aca="false">IF(AE53="SI",AB53,0)</f>
        <v>0</v>
      </c>
      <c r="AI53" s="148"/>
      <c r="AJ53" s="207"/>
      <c r="AK53" s="207"/>
      <c r="AL53" s="207"/>
      <c r="AM53" s="207"/>
      <c r="AN53" s="207"/>
      <c r="AO53" s="208"/>
    </row>
    <row r="54" customFormat="false" ht="15.75" hidden="false" customHeight="true" outlineLevel="0" collapsed="false">
      <c r="A54" s="22" t="n">
        <v>53</v>
      </c>
      <c r="B54" s="180"/>
      <c r="C54" s="22"/>
      <c r="D54" s="22"/>
      <c r="E54" s="183"/>
      <c r="F54" s="183"/>
      <c r="G54" s="22"/>
      <c r="H54" s="22"/>
      <c r="I54" s="22"/>
      <c r="J54" s="22"/>
      <c r="K54" s="191" t="e">
        <f aca="false">VLOOKUP(Personale!J54,Legenda!$D$1:$F$258,2)</f>
        <v>#N/A</v>
      </c>
      <c r="L54" s="22"/>
      <c r="M54" s="22"/>
      <c r="N54" s="22"/>
      <c r="O54" s="22"/>
      <c r="P54" s="203"/>
      <c r="Q54" s="217"/>
      <c r="R54" s="22"/>
      <c r="S54" s="217"/>
      <c r="T54" s="203"/>
      <c r="U54" s="211"/>
      <c r="V54" s="211"/>
      <c r="W54" s="185" t="n">
        <v>0</v>
      </c>
      <c r="X54" s="185" t="n">
        <v>0</v>
      </c>
      <c r="Y54" s="219" t="n">
        <f aca="false">SUM(W54:X54)</f>
        <v>0</v>
      </c>
      <c r="Z54" s="185" t="n">
        <v>0</v>
      </c>
      <c r="AA54" s="185" t="n">
        <v>0</v>
      </c>
      <c r="AB54" s="220" t="n">
        <f aca="false">SUM(Z54:AA54)</f>
        <v>0</v>
      </c>
      <c r="AC54" s="22"/>
      <c r="AD54" s="22"/>
      <c r="AE54" s="188"/>
      <c r="AF54" s="206" t="n">
        <f aca="false">IF(AE54="SI",N54,0)</f>
        <v>0</v>
      </c>
      <c r="AG54" s="189" t="n">
        <f aca="false">IF(AE54="SI",Y54,0)</f>
        <v>0</v>
      </c>
      <c r="AH54" s="189" t="n">
        <f aca="false">IF(AE54="SI",AB54,0)</f>
        <v>0</v>
      </c>
      <c r="AI54" s="148"/>
      <c r="AJ54" s="207"/>
      <c r="AK54" s="207"/>
      <c r="AL54" s="207"/>
      <c r="AM54" s="207"/>
      <c r="AN54" s="207"/>
      <c r="AO54" s="208"/>
    </row>
    <row r="55" customFormat="false" ht="15.75" hidden="false" customHeight="true" outlineLevel="0" collapsed="false">
      <c r="A55" s="22" t="n">
        <v>54</v>
      </c>
      <c r="B55" s="180"/>
      <c r="C55" s="22"/>
      <c r="D55" s="22"/>
      <c r="E55" s="183"/>
      <c r="F55" s="183"/>
      <c r="G55" s="22"/>
      <c r="H55" s="22"/>
      <c r="I55" s="22"/>
      <c r="J55" s="22"/>
      <c r="K55" s="191" t="e">
        <f aca="false">VLOOKUP(Personale!J55,Legenda!$D$1:$F$258,2)</f>
        <v>#N/A</v>
      </c>
      <c r="L55" s="22"/>
      <c r="M55" s="22"/>
      <c r="N55" s="22"/>
      <c r="O55" s="22"/>
      <c r="P55" s="203"/>
      <c r="Q55" s="217"/>
      <c r="R55" s="22"/>
      <c r="S55" s="217"/>
      <c r="T55" s="203"/>
      <c r="U55" s="211"/>
      <c r="V55" s="211"/>
      <c r="W55" s="185" t="n">
        <v>0</v>
      </c>
      <c r="X55" s="185" t="n">
        <v>0</v>
      </c>
      <c r="Y55" s="219" t="n">
        <f aca="false">SUM(W55:X55)</f>
        <v>0</v>
      </c>
      <c r="Z55" s="185" t="n">
        <v>0</v>
      </c>
      <c r="AA55" s="185" t="n">
        <v>0</v>
      </c>
      <c r="AB55" s="220" t="n">
        <f aca="false">SUM(Z55:AA55)</f>
        <v>0</v>
      </c>
      <c r="AC55" s="22"/>
      <c r="AD55" s="22"/>
      <c r="AE55" s="188"/>
      <c r="AF55" s="206" t="n">
        <f aca="false">IF(AE55="SI",N55,0)</f>
        <v>0</v>
      </c>
      <c r="AG55" s="189" t="n">
        <f aca="false">IF(AE55="SI",Y55,0)</f>
        <v>0</v>
      </c>
      <c r="AH55" s="189" t="n">
        <f aca="false">IF(AE55="SI",AB55,0)</f>
        <v>0</v>
      </c>
      <c r="AI55" s="148"/>
      <c r="AJ55" s="207"/>
      <c r="AK55" s="207"/>
      <c r="AL55" s="207"/>
      <c r="AM55" s="207"/>
      <c r="AN55" s="207"/>
      <c r="AO55" s="208"/>
    </row>
    <row r="56" customFormat="false" ht="15.75" hidden="false" customHeight="true" outlineLevel="0" collapsed="false">
      <c r="A56" s="22" t="n">
        <v>55</v>
      </c>
      <c r="B56" s="180"/>
      <c r="C56" s="22"/>
      <c r="D56" s="22"/>
      <c r="E56" s="183"/>
      <c r="F56" s="183"/>
      <c r="G56" s="22"/>
      <c r="H56" s="22"/>
      <c r="I56" s="22"/>
      <c r="J56" s="22"/>
      <c r="K56" s="191" t="e">
        <f aca="false">VLOOKUP(Personale!J56,Legenda!$D$1:$F$258,2)</f>
        <v>#N/A</v>
      </c>
      <c r="L56" s="22"/>
      <c r="M56" s="22"/>
      <c r="N56" s="22"/>
      <c r="O56" s="22"/>
      <c r="P56" s="203"/>
      <c r="Q56" s="217"/>
      <c r="R56" s="22"/>
      <c r="S56" s="217"/>
      <c r="T56" s="203"/>
      <c r="U56" s="211"/>
      <c r="V56" s="211"/>
      <c r="W56" s="185" t="n">
        <v>0</v>
      </c>
      <c r="X56" s="185" t="n">
        <v>0</v>
      </c>
      <c r="Y56" s="219" t="n">
        <f aca="false">SUM(W56:X56)</f>
        <v>0</v>
      </c>
      <c r="Z56" s="185" t="n">
        <v>0</v>
      </c>
      <c r="AA56" s="185" t="n">
        <v>0</v>
      </c>
      <c r="AB56" s="220" t="n">
        <f aca="false">SUM(Z56:AA56)</f>
        <v>0</v>
      </c>
      <c r="AC56" s="22"/>
      <c r="AD56" s="22"/>
      <c r="AE56" s="188"/>
      <c r="AF56" s="206" t="n">
        <f aca="false">IF(AE56="SI",N56,0)</f>
        <v>0</v>
      </c>
      <c r="AG56" s="189" t="n">
        <f aca="false">IF(AE56="SI",Y56,0)</f>
        <v>0</v>
      </c>
      <c r="AH56" s="189" t="n">
        <f aca="false">IF(AE56="SI",AB56,0)</f>
        <v>0</v>
      </c>
      <c r="AI56" s="148"/>
      <c r="AJ56" s="207"/>
      <c r="AK56" s="207"/>
      <c r="AL56" s="207"/>
      <c r="AM56" s="207"/>
      <c r="AN56" s="207"/>
      <c r="AO56" s="208"/>
    </row>
    <row r="57" customFormat="false" ht="15.75" hidden="false" customHeight="true" outlineLevel="0" collapsed="false">
      <c r="A57" s="22" t="n">
        <v>56</v>
      </c>
      <c r="B57" s="180"/>
      <c r="C57" s="22"/>
      <c r="D57" s="22"/>
      <c r="E57" s="183"/>
      <c r="F57" s="183"/>
      <c r="G57" s="22"/>
      <c r="H57" s="22"/>
      <c r="I57" s="22"/>
      <c r="J57" s="22"/>
      <c r="K57" s="191" t="e">
        <f aca="false">VLOOKUP(Personale!J57,Legenda!$D$1:$F$258,2)</f>
        <v>#N/A</v>
      </c>
      <c r="L57" s="22"/>
      <c r="M57" s="22"/>
      <c r="N57" s="217"/>
      <c r="O57" s="22"/>
      <c r="P57" s="203"/>
      <c r="Q57" s="217"/>
      <c r="R57" s="22"/>
      <c r="S57" s="217"/>
      <c r="T57" s="203"/>
      <c r="U57" s="211"/>
      <c r="V57" s="211"/>
      <c r="W57" s="185" t="n">
        <v>0</v>
      </c>
      <c r="X57" s="185" t="n">
        <v>0</v>
      </c>
      <c r="Y57" s="219" t="n">
        <f aca="false">SUM(W57:X57)</f>
        <v>0</v>
      </c>
      <c r="Z57" s="185" t="n">
        <v>0</v>
      </c>
      <c r="AA57" s="185" t="n">
        <v>0</v>
      </c>
      <c r="AB57" s="220" t="n">
        <f aca="false">SUM(Z57:AA57)</f>
        <v>0</v>
      </c>
      <c r="AC57" s="22"/>
      <c r="AD57" s="22"/>
      <c r="AE57" s="188"/>
      <c r="AF57" s="206" t="n">
        <f aca="false">IF(AE57="SI",N57,0)</f>
        <v>0</v>
      </c>
      <c r="AG57" s="189" t="n">
        <f aca="false">IF(AE57="SI",Y57,0)</f>
        <v>0</v>
      </c>
      <c r="AH57" s="189" t="n">
        <f aca="false">IF(AE57="SI",AB57,0)</f>
        <v>0</v>
      </c>
      <c r="AI57" s="148"/>
      <c r="AJ57" s="207"/>
      <c r="AK57" s="207"/>
      <c r="AL57" s="207"/>
      <c r="AM57" s="207"/>
      <c r="AN57" s="207"/>
      <c r="AO57" s="208"/>
    </row>
    <row r="58" customFormat="false" ht="15.75" hidden="false" customHeight="true" outlineLevel="0" collapsed="false">
      <c r="A58" s="22" t="n">
        <v>57</v>
      </c>
      <c r="B58" s="180"/>
      <c r="C58" s="22"/>
      <c r="D58" s="22"/>
      <c r="E58" s="183"/>
      <c r="F58" s="183"/>
      <c r="G58" s="22"/>
      <c r="H58" s="22"/>
      <c r="I58" s="22"/>
      <c r="J58" s="22"/>
      <c r="K58" s="191" t="e">
        <f aca="false">VLOOKUP(Personale!J58,Legenda!$D$1:$F$258,2)</f>
        <v>#N/A</v>
      </c>
      <c r="L58" s="22"/>
      <c r="M58" s="22"/>
      <c r="N58" s="217"/>
      <c r="O58" s="22"/>
      <c r="P58" s="203"/>
      <c r="Q58" s="217"/>
      <c r="R58" s="22"/>
      <c r="S58" s="217"/>
      <c r="T58" s="203"/>
      <c r="U58" s="211"/>
      <c r="V58" s="211"/>
      <c r="W58" s="185" t="n">
        <v>0</v>
      </c>
      <c r="X58" s="185" t="n">
        <v>0</v>
      </c>
      <c r="Y58" s="219" t="n">
        <f aca="false">SUM(W58:X58)</f>
        <v>0</v>
      </c>
      <c r="Z58" s="185" t="n">
        <v>0</v>
      </c>
      <c r="AA58" s="185" t="n">
        <v>0</v>
      </c>
      <c r="AB58" s="220" t="n">
        <f aca="false">SUM(Z58:AA58)</f>
        <v>0</v>
      </c>
      <c r="AC58" s="22"/>
      <c r="AD58" s="22"/>
      <c r="AE58" s="188"/>
      <c r="AF58" s="206" t="n">
        <f aca="false">IF(AE58="SI",N58,0)</f>
        <v>0</v>
      </c>
      <c r="AG58" s="189" t="n">
        <f aca="false">IF(AE58="SI",Y58,0)</f>
        <v>0</v>
      </c>
      <c r="AH58" s="189" t="n">
        <f aca="false">IF(AE58="SI",AB58,0)</f>
        <v>0</v>
      </c>
      <c r="AI58" s="148"/>
      <c r="AJ58" s="207"/>
      <c r="AK58" s="207"/>
      <c r="AL58" s="207"/>
      <c r="AM58" s="207"/>
      <c r="AN58" s="207"/>
      <c r="AO58" s="208"/>
    </row>
    <row r="59" customFormat="false" ht="15.75" hidden="false" customHeight="true" outlineLevel="0" collapsed="false">
      <c r="A59" s="22" t="n">
        <v>58</v>
      </c>
      <c r="B59" s="180"/>
      <c r="C59" s="22"/>
      <c r="D59" s="22"/>
      <c r="E59" s="183"/>
      <c r="F59" s="183"/>
      <c r="G59" s="22"/>
      <c r="H59" s="22"/>
      <c r="I59" s="22"/>
      <c r="J59" s="22"/>
      <c r="K59" s="191" t="e">
        <f aca="false">VLOOKUP(Personale!J59,Legenda!$D$1:$F$258,2)</f>
        <v>#N/A</v>
      </c>
      <c r="L59" s="22"/>
      <c r="M59" s="22"/>
      <c r="N59" s="217"/>
      <c r="O59" s="22"/>
      <c r="P59" s="203"/>
      <c r="Q59" s="217"/>
      <c r="R59" s="22"/>
      <c r="S59" s="217"/>
      <c r="T59" s="203"/>
      <c r="U59" s="211"/>
      <c r="V59" s="211"/>
      <c r="W59" s="185" t="n">
        <v>0</v>
      </c>
      <c r="X59" s="185" t="n">
        <v>0</v>
      </c>
      <c r="Y59" s="219" t="n">
        <f aca="false">SUM(W59:X59)</f>
        <v>0</v>
      </c>
      <c r="Z59" s="185" t="n">
        <v>0</v>
      </c>
      <c r="AA59" s="185" t="n">
        <v>0</v>
      </c>
      <c r="AB59" s="220" t="n">
        <f aca="false">SUM(Z59:AA59)</f>
        <v>0</v>
      </c>
      <c r="AC59" s="22"/>
      <c r="AD59" s="22"/>
      <c r="AE59" s="188"/>
      <c r="AF59" s="206" t="n">
        <f aca="false">IF(AE59="SI",N59,0)</f>
        <v>0</v>
      </c>
      <c r="AG59" s="189" t="n">
        <f aca="false">IF(AE59="SI",Y59,0)</f>
        <v>0</v>
      </c>
      <c r="AH59" s="189" t="n">
        <f aca="false">IF(AE59="SI",AB59,0)</f>
        <v>0</v>
      </c>
      <c r="AI59" s="148"/>
      <c r="AJ59" s="207"/>
      <c r="AK59" s="207"/>
      <c r="AL59" s="207"/>
      <c r="AM59" s="207"/>
      <c r="AN59" s="207"/>
      <c r="AO59" s="208"/>
    </row>
    <row r="60" customFormat="false" ht="15.75" hidden="false" customHeight="true" outlineLevel="0" collapsed="false">
      <c r="A60" s="22" t="n">
        <v>59</v>
      </c>
      <c r="B60" s="180"/>
      <c r="C60" s="22"/>
      <c r="D60" s="22"/>
      <c r="E60" s="183"/>
      <c r="F60" s="183"/>
      <c r="G60" s="22"/>
      <c r="H60" s="22"/>
      <c r="I60" s="22"/>
      <c r="J60" s="22"/>
      <c r="K60" s="191" t="e">
        <f aca="false">VLOOKUP(Personale!J60,Legenda!$D$1:$F$258,2)</f>
        <v>#N/A</v>
      </c>
      <c r="L60" s="22"/>
      <c r="M60" s="22"/>
      <c r="N60" s="22"/>
      <c r="O60" s="22"/>
      <c r="P60" s="203"/>
      <c r="Q60" s="217"/>
      <c r="R60" s="22"/>
      <c r="S60" s="217"/>
      <c r="T60" s="203"/>
      <c r="U60" s="211"/>
      <c r="V60" s="211"/>
      <c r="W60" s="185" t="n">
        <v>0</v>
      </c>
      <c r="X60" s="185" t="n">
        <v>0</v>
      </c>
      <c r="Y60" s="219" t="n">
        <f aca="false">SUM(W60:X60)</f>
        <v>0</v>
      </c>
      <c r="Z60" s="185" t="n">
        <v>0</v>
      </c>
      <c r="AA60" s="185" t="n">
        <v>0</v>
      </c>
      <c r="AB60" s="220" t="n">
        <f aca="false">SUM(Z60:AA60)</f>
        <v>0</v>
      </c>
      <c r="AC60" s="22"/>
      <c r="AD60" s="22"/>
      <c r="AE60" s="188"/>
      <c r="AF60" s="206" t="n">
        <f aca="false">IF(AE60="SI",N60,0)</f>
        <v>0</v>
      </c>
      <c r="AG60" s="189" t="n">
        <f aca="false">IF(AE60="SI",Y60,0)</f>
        <v>0</v>
      </c>
      <c r="AH60" s="189" t="n">
        <f aca="false">IF(AE60="SI",AB60,0)</f>
        <v>0</v>
      </c>
      <c r="AI60" s="148"/>
      <c r="AJ60" s="207"/>
      <c r="AK60" s="207"/>
      <c r="AL60" s="207"/>
      <c r="AM60" s="207"/>
      <c r="AN60" s="207"/>
      <c r="AO60" s="208"/>
    </row>
    <row r="61" customFormat="false" ht="15.75" hidden="false" customHeight="true" outlineLevel="0" collapsed="false">
      <c r="A61" s="22" t="n">
        <v>60</v>
      </c>
      <c r="B61" s="180"/>
      <c r="C61" s="22"/>
      <c r="D61" s="22"/>
      <c r="E61" s="183"/>
      <c r="F61" s="183"/>
      <c r="G61" s="22"/>
      <c r="H61" s="22"/>
      <c r="I61" s="22"/>
      <c r="J61" s="22"/>
      <c r="K61" s="191" t="e">
        <f aca="false">VLOOKUP(Personale!J61,Legenda!$D$1:$F$258,2)</f>
        <v>#N/A</v>
      </c>
      <c r="L61" s="22"/>
      <c r="M61" s="22"/>
      <c r="N61" s="217"/>
      <c r="O61" s="22"/>
      <c r="P61" s="203"/>
      <c r="Q61" s="217"/>
      <c r="R61" s="22"/>
      <c r="S61" s="217"/>
      <c r="T61" s="203"/>
      <c r="U61" s="211"/>
      <c r="V61" s="211"/>
      <c r="W61" s="185" t="n">
        <v>0</v>
      </c>
      <c r="X61" s="185" t="n">
        <v>0</v>
      </c>
      <c r="Y61" s="219" t="n">
        <f aca="false">SUM(W61:X61)</f>
        <v>0</v>
      </c>
      <c r="Z61" s="185" t="n">
        <v>0</v>
      </c>
      <c r="AA61" s="185" t="n">
        <v>0</v>
      </c>
      <c r="AB61" s="220" t="n">
        <f aca="false">SUM(Z61:AA61)</f>
        <v>0</v>
      </c>
      <c r="AC61" s="22"/>
      <c r="AD61" s="22"/>
      <c r="AE61" s="188"/>
      <c r="AF61" s="206" t="n">
        <f aca="false">IF(AE61="SI",N61,0)</f>
        <v>0</v>
      </c>
      <c r="AG61" s="189" t="n">
        <f aca="false">IF(AE61="SI",Y61,0)</f>
        <v>0</v>
      </c>
      <c r="AH61" s="189" t="n">
        <f aca="false">IF(AE61="SI",AB61,0)</f>
        <v>0</v>
      </c>
      <c r="AI61" s="148"/>
      <c r="AJ61" s="207"/>
      <c r="AK61" s="207"/>
      <c r="AL61" s="207"/>
      <c r="AM61" s="207"/>
      <c r="AN61" s="207"/>
      <c r="AO61" s="208"/>
    </row>
    <row r="62" customFormat="false" ht="15.75" hidden="false" customHeight="true" outlineLevel="0" collapsed="false">
      <c r="A62" s="22" t="n">
        <v>61</v>
      </c>
      <c r="B62" s="180"/>
      <c r="C62" s="22"/>
      <c r="D62" s="22"/>
      <c r="E62" s="183"/>
      <c r="F62" s="183"/>
      <c r="G62" s="22"/>
      <c r="H62" s="22"/>
      <c r="I62" s="22"/>
      <c r="J62" s="22"/>
      <c r="K62" s="191" t="e">
        <f aca="false">VLOOKUP(Personale!J62,Legenda!$D$1:$F$258,2)</f>
        <v>#N/A</v>
      </c>
      <c r="L62" s="22"/>
      <c r="M62" s="22"/>
      <c r="N62" s="22"/>
      <c r="O62" s="22"/>
      <c r="P62" s="203"/>
      <c r="Q62" s="22"/>
      <c r="R62" s="22"/>
      <c r="S62" s="22"/>
      <c r="T62" s="203"/>
      <c r="U62" s="211"/>
      <c r="V62" s="211"/>
      <c r="W62" s="185" t="n">
        <v>0</v>
      </c>
      <c r="X62" s="185" t="n">
        <v>0</v>
      </c>
      <c r="Y62" s="219" t="n">
        <f aca="false">SUM(W62:X62)</f>
        <v>0</v>
      </c>
      <c r="Z62" s="185" t="n">
        <v>0</v>
      </c>
      <c r="AA62" s="185" t="n">
        <v>0</v>
      </c>
      <c r="AB62" s="220" t="n">
        <f aca="false">SUM(Z62:AA62)</f>
        <v>0</v>
      </c>
      <c r="AC62" s="22"/>
      <c r="AD62" s="22"/>
      <c r="AE62" s="188"/>
      <c r="AF62" s="206" t="n">
        <f aca="false">IF(AE62="SI",N62,0)</f>
        <v>0</v>
      </c>
      <c r="AG62" s="189" t="n">
        <f aca="false">IF(AE62="SI",Y62,0)</f>
        <v>0</v>
      </c>
      <c r="AH62" s="189" t="n">
        <f aca="false">IF(AE62="SI",AB62,0)</f>
        <v>0</v>
      </c>
      <c r="AI62" s="148"/>
      <c r="AJ62" s="207"/>
      <c r="AK62" s="207"/>
      <c r="AL62" s="207"/>
      <c r="AM62" s="207"/>
      <c r="AN62" s="207"/>
      <c r="AO62" s="208"/>
    </row>
    <row r="63" customFormat="false" ht="15.75" hidden="false" customHeight="true" outlineLevel="0" collapsed="false">
      <c r="A63" s="22" t="n">
        <v>62</v>
      </c>
      <c r="B63" s="180"/>
      <c r="C63" s="22"/>
      <c r="D63" s="22"/>
      <c r="E63" s="183"/>
      <c r="F63" s="183"/>
      <c r="G63" s="22"/>
      <c r="H63" s="22"/>
      <c r="I63" s="22"/>
      <c r="J63" s="22"/>
      <c r="K63" s="191" t="e">
        <f aca="false">VLOOKUP(Personale!J63,Legenda!$D$1:$F$258,2)</f>
        <v>#N/A</v>
      </c>
      <c r="L63" s="22"/>
      <c r="M63" s="22"/>
      <c r="N63" s="22"/>
      <c r="O63" s="22"/>
      <c r="P63" s="203"/>
      <c r="Q63" s="22"/>
      <c r="R63" s="22"/>
      <c r="S63" s="22"/>
      <c r="T63" s="203"/>
      <c r="U63" s="211"/>
      <c r="V63" s="211"/>
      <c r="W63" s="185" t="n">
        <v>0</v>
      </c>
      <c r="X63" s="185" t="n">
        <v>0</v>
      </c>
      <c r="Y63" s="219" t="n">
        <f aca="false">SUM(W63:X63)</f>
        <v>0</v>
      </c>
      <c r="Z63" s="185" t="n">
        <v>0</v>
      </c>
      <c r="AA63" s="185" t="n">
        <v>0</v>
      </c>
      <c r="AB63" s="220" t="n">
        <f aca="false">SUM(Z63:AA63)</f>
        <v>0</v>
      </c>
      <c r="AC63" s="22"/>
      <c r="AD63" s="22"/>
      <c r="AE63" s="188"/>
      <c r="AF63" s="206" t="n">
        <f aca="false">IF(AE63="SI",N63,0)</f>
        <v>0</v>
      </c>
      <c r="AG63" s="189" t="n">
        <f aca="false">IF(AE63="SI",Y63,0)</f>
        <v>0</v>
      </c>
      <c r="AH63" s="189" t="n">
        <f aca="false">IF(AE63="SI",AB63,0)</f>
        <v>0</v>
      </c>
      <c r="AI63" s="148"/>
      <c r="AJ63" s="207"/>
      <c r="AK63" s="207"/>
      <c r="AL63" s="207"/>
      <c r="AM63" s="207"/>
      <c r="AN63" s="207"/>
      <c r="AO63" s="208"/>
    </row>
    <row r="64" customFormat="false" ht="15.75" hidden="false" customHeight="true" outlineLevel="0" collapsed="false">
      <c r="A64" s="22" t="n">
        <v>63</v>
      </c>
      <c r="B64" s="180"/>
      <c r="C64" s="22"/>
      <c r="D64" s="22"/>
      <c r="E64" s="183"/>
      <c r="F64" s="183"/>
      <c r="G64" s="22"/>
      <c r="H64" s="22"/>
      <c r="I64" s="22"/>
      <c r="J64" s="22"/>
      <c r="K64" s="191" t="e">
        <f aca="false">VLOOKUP(Personale!J64,Legenda!$D$1:$F$258,2)</f>
        <v>#N/A</v>
      </c>
      <c r="L64" s="22"/>
      <c r="M64" s="22"/>
      <c r="N64" s="22"/>
      <c r="O64" s="22"/>
      <c r="P64" s="203"/>
      <c r="Q64" s="22"/>
      <c r="R64" s="22"/>
      <c r="S64" s="22"/>
      <c r="T64" s="203"/>
      <c r="U64" s="211"/>
      <c r="V64" s="211"/>
      <c r="W64" s="185" t="n">
        <v>0</v>
      </c>
      <c r="X64" s="185" t="n">
        <v>0</v>
      </c>
      <c r="Y64" s="219" t="n">
        <f aca="false">SUM(W64:X64)</f>
        <v>0</v>
      </c>
      <c r="Z64" s="185" t="n">
        <v>0</v>
      </c>
      <c r="AA64" s="185" t="n">
        <v>0</v>
      </c>
      <c r="AB64" s="220" t="n">
        <f aca="false">SUM(Z64:AA64)</f>
        <v>0</v>
      </c>
      <c r="AC64" s="22"/>
      <c r="AD64" s="22"/>
      <c r="AE64" s="188"/>
      <c r="AF64" s="206" t="n">
        <f aca="false">IF(AE64="SI",N64,0)</f>
        <v>0</v>
      </c>
      <c r="AG64" s="189" t="n">
        <f aca="false">IF(AE64="SI",Y64,0)</f>
        <v>0</v>
      </c>
      <c r="AH64" s="189" t="n">
        <f aca="false">IF(AE64="SI",AB64,0)</f>
        <v>0</v>
      </c>
      <c r="AI64" s="148"/>
      <c r="AJ64" s="207"/>
      <c r="AK64" s="207"/>
      <c r="AL64" s="207"/>
      <c r="AM64" s="207"/>
      <c r="AN64" s="207"/>
      <c r="AO64" s="208"/>
    </row>
    <row r="65" customFormat="false" ht="15.75" hidden="false" customHeight="true" outlineLevel="0" collapsed="false">
      <c r="A65" s="22" t="n">
        <v>64</v>
      </c>
      <c r="B65" s="180"/>
      <c r="C65" s="22"/>
      <c r="D65" s="22"/>
      <c r="E65" s="183"/>
      <c r="F65" s="183"/>
      <c r="G65" s="22"/>
      <c r="H65" s="22"/>
      <c r="I65" s="22"/>
      <c r="J65" s="22"/>
      <c r="K65" s="191" t="e">
        <f aca="false">VLOOKUP(Personale!J65,Legenda!$D$1:$F$258,2)</f>
        <v>#N/A</v>
      </c>
      <c r="L65" s="22"/>
      <c r="M65" s="22"/>
      <c r="N65" s="22"/>
      <c r="O65" s="22"/>
      <c r="P65" s="203"/>
      <c r="Q65" s="22"/>
      <c r="R65" s="22"/>
      <c r="S65" s="22"/>
      <c r="T65" s="203"/>
      <c r="U65" s="211"/>
      <c r="V65" s="211"/>
      <c r="W65" s="185" t="n">
        <v>0</v>
      </c>
      <c r="X65" s="185" t="n">
        <v>0</v>
      </c>
      <c r="Y65" s="219" t="n">
        <f aca="false">SUM(W65:X65)</f>
        <v>0</v>
      </c>
      <c r="Z65" s="185" t="n">
        <v>0</v>
      </c>
      <c r="AA65" s="185" t="n">
        <v>0</v>
      </c>
      <c r="AB65" s="220" t="n">
        <f aca="false">SUM(Z65:AA65)</f>
        <v>0</v>
      </c>
      <c r="AC65" s="22"/>
      <c r="AD65" s="22"/>
      <c r="AE65" s="188"/>
      <c r="AF65" s="206" t="n">
        <f aca="false">IF(AE65="SI",N65,0)</f>
        <v>0</v>
      </c>
      <c r="AG65" s="189" t="n">
        <f aca="false">IF(AE65="SI",Y65,0)</f>
        <v>0</v>
      </c>
      <c r="AH65" s="189" t="n">
        <f aca="false">IF(AE65="SI",AB65,0)</f>
        <v>0</v>
      </c>
      <c r="AI65" s="148"/>
      <c r="AJ65" s="207"/>
      <c r="AK65" s="207"/>
      <c r="AL65" s="207"/>
      <c r="AM65" s="207"/>
      <c r="AN65" s="207"/>
      <c r="AO65" s="208"/>
    </row>
    <row r="66" customFormat="false" ht="15.75" hidden="false" customHeight="true" outlineLevel="0" collapsed="false">
      <c r="A66" s="22" t="n">
        <v>65</v>
      </c>
      <c r="B66" s="180"/>
      <c r="C66" s="22"/>
      <c r="D66" s="22"/>
      <c r="E66" s="183"/>
      <c r="F66" s="183"/>
      <c r="G66" s="22"/>
      <c r="H66" s="22"/>
      <c r="I66" s="22"/>
      <c r="J66" s="22"/>
      <c r="K66" s="191" t="e">
        <f aca="false">VLOOKUP(Personale!J66,Legenda!$D$1:$F$258,2)</f>
        <v>#N/A</v>
      </c>
      <c r="L66" s="22"/>
      <c r="M66" s="22"/>
      <c r="N66" s="22"/>
      <c r="O66" s="22"/>
      <c r="P66" s="203"/>
      <c r="Q66" s="22"/>
      <c r="R66" s="22"/>
      <c r="S66" s="22"/>
      <c r="T66" s="203"/>
      <c r="U66" s="211"/>
      <c r="V66" s="211"/>
      <c r="W66" s="185" t="n">
        <v>0</v>
      </c>
      <c r="X66" s="185" t="n">
        <v>0</v>
      </c>
      <c r="Y66" s="219" t="n">
        <f aca="false">SUM(W66:X66)</f>
        <v>0</v>
      </c>
      <c r="Z66" s="185" t="n">
        <v>0</v>
      </c>
      <c r="AA66" s="185" t="n">
        <v>0</v>
      </c>
      <c r="AB66" s="220" t="n">
        <f aca="false">SUM(Z66:AA66)</f>
        <v>0</v>
      </c>
      <c r="AC66" s="22"/>
      <c r="AD66" s="22"/>
      <c r="AE66" s="188"/>
      <c r="AF66" s="206" t="n">
        <f aca="false">IF(AE66="SI",N66,0)</f>
        <v>0</v>
      </c>
      <c r="AG66" s="189" t="n">
        <f aca="false">IF(AE66="SI",Y66,0)</f>
        <v>0</v>
      </c>
      <c r="AH66" s="189" t="n">
        <f aca="false">IF(AE66="SI",AB66,0)</f>
        <v>0</v>
      </c>
      <c r="AI66" s="148"/>
      <c r="AJ66" s="207"/>
      <c r="AK66" s="207"/>
      <c r="AL66" s="207"/>
      <c r="AM66" s="207"/>
      <c r="AN66" s="207"/>
      <c r="AO66" s="208"/>
    </row>
    <row r="67" customFormat="false" ht="15.75" hidden="false" customHeight="true" outlineLevel="0" collapsed="false">
      <c r="A67" s="22" t="n">
        <v>66</v>
      </c>
      <c r="B67" s="180"/>
      <c r="C67" s="22"/>
      <c r="D67" s="22"/>
      <c r="E67" s="183"/>
      <c r="F67" s="183"/>
      <c r="G67" s="22"/>
      <c r="H67" s="22"/>
      <c r="I67" s="22"/>
      <c r="J67" s="22"/>
      <c r="K67" s="191" t="e">
        <f aca="false">VLOOKUP(Personale!J67,Legenda!$D$1:$F$258,2)</f>
        <v>#N/A</v>
      </c>
      <c r="L67" s="22"/>
      <c r="M67" s="22"/>
      <c r="N67" s="22"/>
      <c r="O67" s="22"/>
      <c r="P67" s="203"/>
      <c r="Q67" s="22"/>
      <c r="R67" s="22"/>
      <c r="S67" s="22"/>
      <c r="T67" s="203"/>
      <c r="U67" s="211"/>
      <c r="V67" s="211"/>
      <c r="W67" s="185" t="n">
        <v>0</v>
      </c>
      <c r="X67" s="185" t="n">
        <v>0</v>
      </c>
      <c r="Y67" s="219" t="n">
        <f aca="false">SUM(W67:X67)</f>
        <v>0</v>
      </c>
      <c r="Z67" s="185" t="n">
        <v>0</v>
      </c>
      <c r="AA67" s="185" t="n">
        <v>0</v>
      </c>
      <c r="AB67" s="220" t="n">
        <f aca="false">SUM(Z67:AA67)</f>
        <v>0</v>
      </c>
      <c r="AC67" s="22"/>
      <c r="AD67" s="22"/>
      <c r="AE67" s="188"/>
      <c r="AF67" s="206" t="n">
        <f aca="false">IF(AE67="SI",N67,0)</f>
        <v>0</v>
      </c>
      <c r="AG67" s="189" t="n">
        <f aca="false">IF(AE67="SI",Y67,0)</f>
        <v>0</v>
      </c>
      <c r="AH67" s="189" t="n">
        <f aca="false">IF(AE67="SI",AB67,0)</f>
        <v>0</v>
      </c>
      <c r="AI67" s="148"/>
      <c r="AJ67" s="207"/>
      <c r="AK67" s="207"/>
      <c r="AL67" s="207"/>
      <c r="AM67" s="207"/>
      <c r="AN67" s="207"/>
      <c r="AO67" s="208"/>
    </row>
    <row r="68" customFormat="false" ht="15.75" hidden="false" customHeight="true" outlineLevel="0" collapsed="false">
      <c r="A68" s="22" t="n">
        <v>67</v>
      </c>
      <c r="B68" s="180"/>
      <c r="C68" s="22"/>
      <c r="D68" s="22"/>
      <c r="E68" s="183"/>
      <c r="F68" s="183"/>
      <c r="G68" s="22"/>
      <c r="H68" s="22"/>
      <c r="I68" s="22"/>
      <c r="J68" s="22"/>
      <c r="K68" s="191" t="e">
        <f aca="false">VLOOKUP(Personale!J68,Legenda!$D$1:$F$258,2)</f>
        <v>#N/A</v>
      </c>
      <c r="L68" s="22"/>
      <c r="M68" s="22"/>
      <c r="N68" s="22"/>
      <c r="O68" s="22"/>
      <c r="P68" s="203"/>
      <c r="Q68" s="22"/>
      <c r="R68" s="22"/>
      <c r="S68" s="22"/>
      <c r="T68" s="203"/>
      <c r="U68" s="211"/>
      <c r="V68" s="211"/>
      <c r="W68" s="185" t="n">
        <v>0</v>
      </c>
      <c r="X68" s="185" t="n">
        <v>0</v>
      </c>
      <c r="Y68" s="219" t="n">
        <f aca="false">SUM(W68:X68)</f>
        <v>0</v>
      </c>
      <c r="Z68" s="185" t="n">
        <v>0</v>
      </c>
      <c r="AA68" s="185" t="n">
        <v>0</v>
      </c>
      <c r="AB68" s="220" t="n">
        <f aca="false">SUM(Z68:AA68)</f>
        <v>0</v>
      </c>
      <c r="AC68" s="22"/>
      <c r="AD68" s="22"/>
      <c r="AE68" s="188"/>
      <c r="AF68" s="206" t="n">
        <f aca="false">IF(AE68="SI",N68,0)</f>
        <v>0</v>
      </c>
      <c r="AG68" s="189" t="n">
        <f aca="false">IF(AE68="SI",Y68,0)</f>
        <v>0</v>
      </c>
      <c r="AH68" s="189" t="n">
        <f aca="false">IF(AE68="SI",AB68,0)</f>
        <v>0</v>
      </c>
      <c r="AI68" s="148"/>
      <c r="AJ68" s="207"/>
      <c r="AK68" s="207"/>
      <c r="AL68" s="207"/>
      <c r="AM68" s="207"/>
      <c r="AN68" s="207"/>
      <c r="AO68" s="208"/>
    </row>
    <row r="69" customFormat="false" ht="15.75" hidden="false" customHeight="true" outlineLevel="0" collapsed="false">
      <c r="A69" s="22" t="n">
        <v>68</v>
      </c>
      <c r="B69" s="180"/>
      <c r="C69" s="22"/>
      <c r="D69" s="22"/>
      <c r="E69" s="183"/>
      <c r="F69" s="183"/>
      <c r="G69" s="22"/>
      <c r="H69" s="22"/>
      <c r="I69" s="22"/>
      <c r="J69" s="22"/>
      <c r="K69" s="191" t="e">
        <f aca="false">VLOOKUP(Personale!J69,Legenda!$D$1:$F$258,2)</f>
        <v>#N/A</v>
      </c>
      <c r="L69" s="22"/>
      <c r="M69" s="22"/>
      <c r="N69" s="22"/>
      <c r="O69" s="22"/>
      <c r="P69" s="203"/>
      <c r="Q69" s="22"/>
      <c r="R69" s="22"/>
      <c r="S69" s="22"/>
      <c r="T69" s="203"/>
      <c r="U69" s="211"/>
      <c r="V69" s="211"/>
      <c r="W69" s="185" t="n">
        <v>0</v>
      </c>
      <c r="X69" s="185" t="n">
        <v>0</v>
      </c>
      <c r="Y69" s="219" t="n">
        <f aca="false">SUM(W69:X69)</f>
        <v>0</v>
      </c>
      <c r="Z69" s="185" t="n">
        <v>0</v>
      </c>
      <c r="AA69" s="185" t="n">
        <v>0</v>
      </c>
      <c r="AB69" s="220" t="n">
        <f aca="false">SUM(Z69:AA69)</f>
        <v>0</v>
      </c>
      <c r="AC69" s="22"/>
      <c r="AD69" s="22"/>
      <c r="AE69" s="188"/>
      <c r="AF69" s="206" t="n">
        <f aca="false">IF(AE69="SI",N69,0)</f>
        <v>0</v>
      </c>
      <c r="AG69" s="189" t="n">
        <f aca="false">IF(AE69="SI",Y69,0)</f>
        <v>0</v>
      </c>
      <c r="AH69" s="189" t="n">
        <f aca="false">IF(AE69="SI",AB69,0)</f>
        <v>0</v>
      </c>
      <c r="AI69" s="148"/>
      <c r="AJ69" s="207"/>
      <c r="AK69" s="207"/>
      <c r="AL69" s="207"/>
      <c r="AM69" s="207"/>
      <c r="AN69" s="207"/>
      <c r="AO69" s="208"/>
    </row>
    <row r="70" customFormat="false" ht="15.75" hidden="false" customHeight="true" outlineLevel="0" collapsed="false">
      <c r="A70" s="22" t="n">
        <v>69</v>
      </c>
      <c r="B70" s="180"/>
      <c r="C70" s="22"/>
      <c r="D70" s="22"/>
      <c r="E70" s="183"/>
      <c r="F70" s="183"/>
      <c r="G70" s="22"/>
      <c r="H70" s="22"/>
      <c r="I70" s="22"/>
      <c r="J70" s="22"/>
      <c r="K70" s="191" t="e">
        <f aca="false">VLOOKUP(Personale!J70,Legenda!$D$1:$F$258,2)</f>
        <v>#N/A</v>
      </c>
      <c r="L70" s="22"/>
      <c r="M70" s="22"/>
      <c r="N70" s="22"/>
      <c r="O70" s="22"/>
      <c r="P70" s="203"/>
      <c r="Q70" s="22"/>
      <c r="R70" s="22"/>
      <c r="S70" s="22"/>
      <c r="T70" s="203"/>
      <c r="U70" s="211"/>
      <c r="V70" s="211"/>
      <c r="W70" s="185" t="n">
        <v>0</v>
      </c>
      <c r="X70" s="185" t="n">
        <v>0</v>
      </c>
      <c r="Y70" s="219" t="n">
        <f aca="false">SUM(W70:X70)</f>
        <v>0</v>
      </c>
      <c r="Z70" s="185" t="n">
        <v>0</v>
      </c>
      <c r="AA70" s="185" t="n">
        <v>0</v>
      </c>
      <c r="AB70" s="220" t="n">
        <f aca="false">SUM(Z70:AA70)</f>
        <v>0</v>
      </c>
      <c r="AC70" s="22"/>
      <c r="AD70" s="22"/>
      <c r="AE70" s="188"/>
      <c r="AF70" s="206" t="n">
        <f aca="false">IF(AE70="SI",N70,0)</f>
        <v>0</v>
      </c>
      <c r="AG70" s="189" t="n">
        <f aca="false">IF(AE70="SI",Y70,0)</f>
        <v>0</v>
      </c>
      <c r="AH70" s="189" t="n">
        <f aca="false">IF(AE70="SI",AB70,0)</f>
        <v>0</v>
      </c>
      <c r="AI70" s="148"/>
      <c r="AJ70" s="207"/>
      <c r="AK70" s="207"/>
      <c r="AL70" s="207"/>
      <c r="AM70" s="207"/>
      <c r="AN70" s="207"/>
      <c r="AO70" s="208"/>
    </row>
    <row r="71" customFormat="false" ht="15.75" hidden="false" customHeight="true" outlineLevel="0" collapsed="false">
      <c r="A71" s="22" t="n">
        <v>70</v>
      </c>
      <c r="B71" s="180"/>
      <c r="C71" s="22"/>
      <c r="D71" s="22"/>
      <c r="E71" s="183"/>
      <c r="F71" s="183"/>
      <c r="G71" s="22"/>
      <c r="H71" s="22"/>
      <c r="I71" s="22"/>
      <c r="J71" s="22"/>
      <c r="K71" s="191" t="e">
        <f aca="false">VLOOKUP(Personale!J71,Legenda!$D$1:$F$258,2)</f>
        <v>#N/A</v>
      </c>
      <c r="L71" s="22"/>
      <c r="M71" s="22"/>
      <c r="N71" s="22"/>
      <c r="O71" s="22"/>
      <c r="P71" s="203"/>
      <c r="Q71" s="22"/>
      <c r="R71" s="22"/>
      <c r="S71" s="22"/>
      <c r="T71" s="203"/>
      <c r="U71" s="211"/>
      <c r="V71" s="211"/>
      <c r="W71" s="185" t="n">
        <v>0</v>
      </c>
      <c r="X71" s="185" t="n">
        <v>0</v>
      </c>
      <c r="Y71" s="219" t="n">
        <f aca="false">SUM(W71:X71)</f>
        <v>0</v>
      </c>
      <c r="Z71" s="185" t="n">
        <v>0</v>
      </c>
      <c r="AA71" s="185" t="n">
        <v>0</v>
      </c>
      <c r="AB71" s="220" t="n">
        <f aca="false">SUM(Z71:AA71)</f>
        <v>0</v>
      </c>
      <c r="AC71" s="22"/>
      <c r="AD71" s="22"/>
      <c r="AE71" s="188"/>
      <c r="AF71" s="206" t="n">
        <f aca="false">IF(AE71="SI",N71,0)</f>
        <v>0</v>
      </c>
      <c r="AG71" s="189" t="n">
        <f aca="false">IF(AE71="SI",Y71,0)</f>
        <v>0</v>
      </c>
      <c r="AH71" s="189" t="n">
        <f aca="false">IF(AE71="SI",AB71,0)</f>
        <v>0</v>
      </c>
      <c r="AI71" s="148"/>
      <c r="AJ71" s="207"/>
      <c r="AK71" s="207"/>
      <c r="AL71" s="207"/>
      <c r="AM71" s="207"/>
      <c r="AN71" s="207"/>
      <c r="AO71" s="208"/>
    </row>
    <row r="72" customFormat="false" ht="15.75" hidden="false" customHeight="true" outlineLevel="0" collapsed="false">
      <c r="A72" s="22" t="n">
        <v>71</v>
      </c>
      <c r="B72" s="180"/>
      <c r="C72" s="22"/>
      <c r="D72" s="22"/>
      <c r="E72" s="183"/>
      <c r="F72" s="183"/>
      <c r="G72" s="22"/>
      <c r="H72" s="22"/>
      <c r="I72" s="22"/>
      <c r="J72" s="22"/>
      <c r="K72" s="191" t="e">
        <f aca="false">VLOOKUP(Personale!J72,Legenda!$D$1:$F$258,2)</f>
        <v>#N/A</v>
      </c>
      <c r="L72" s="22"/>
      <c r="M72" s="22"/>
      <c r="N72" s="22"/>
      <c r="O72" s="22"/>
      <c r="P72" s="203"/>
      <c r="Q72" s="22"/>
      <c r="R72" s="22"/>
      <c r="S72" s="22"/>
      <c r="T72" s="203"/>
      <c r="U72" s="211"/>
      <c r="V72" s="211"/>
      <c r="W72" s="185" t="n">
        <v>0</v>
      </c>
      <c r="X72" s="185" t="n">
        <v>0</v>
      </c>
      <c r="Y72" s="219" t="n">
        <f aca="false">SUM(W72:X72)</f>
        <v>0</v>
      </c>
      <c r="Z72" s="185" t="n">
        <v>0</v>
      </c>
      <c r="AA72" s="185" t="n">
        <v>0</v>
      </c>
      <c r="AB72" s="220" t="n">
        <f aca="false">SUM(Z72:AA72)</f>
        <v>0</v>
      </c>
      <c r="AC72" s="22"/>
      <c r="AD72" s="22"/>
      <c r="AE72" s="188"/>
      <c r="AF72" s="206" t="n">
        <f aca="false">IF(AE72="SI",N72,0)</f>
        <v>0</v>
      </c>
      <c r="AG72" s="189" t="n">
        <f aca="false">IF(AE72="SI",Y72,0)</f>
        <v>0</v>
      </c>
      <c r="AH72" s="189" t="n">
        <f aca="false">IF(AE72="SI",AB72,0)</f>
        <v>0</v>
      </c>
      <c r="AI72" s="148"/>
      <c r="AJ72" s="207"/>
      <c r="AK72" s="207"/>
      <c r="AL72" s="207"/>
      <c r="AM72" s="207"/>
      <c r="AN72" s="207"/>
      <c r="AO72" s="208"/>
    </row>
    <row r="73" customFormat="false" ht="15.75" hidden="false" customHeight="true" outlineLevel="0" collapsed="false">
      <c r="A73" s="22" t="n">
        <v>72</v>
      </c>
      <c r="B73" s="180"/>
      <c r="C73" s="22"/>
      <c r="D73" s="22"/>
      <c r="E73" s="183"/>
      <c r="F73" s="183"/>
      <c r="G73" s="22"/>
      <c r="H73" s="22"/>
      <c r="I73" s="22"/>
      <c r="J73" s="22"/>
      <c r="K73" s="191" t="e">
        <f aca="false">VLOOKUP(Personale!J73,Legenda!$D$1:$F$258,2)</f>
        <v>#N/A</v>
      </c>
      <c r="L73" s="22"/>
      <c r="M73" s="22"/>
      <c r="N73" s="22"/>
      <c r="O73" s="22"/>
      <c r="P73" s="203"/>
      <c r="Q73" s="22"/>
      <c r="R73" s="22"/>
      <c r="S73" s="22"/>
      <c r="T73" s="203"/>
      <c r="U73" s="211"/>
      <c r="V73" s="211"/>
      <c r="W73" s="185" t="n">
        <v>0</v>
      </c>
      <c r="X73" s="185" t="n">
        <v>0</v>
      </c>
      <c r="Y73" s="219" t="n">
        <f aca="false">SUM(W73:X73)</f>
        <v>0</v>
      </c>
      <c r="Z73" s="185" t="n">
        <v>0</v>
      </c>
      <c r="AA73" s="185" t="n">
        <v>0</v>
      </c>
      <c r="AB73" s="220" t="n">
        <f aca="false">SUM(Z73:AA73)</f>
        <v>0</v>
      </c>
      <c r="AC73" s="22"/>
      <c r="AD73" s="22"/>
      <c r="AE73" s="188"/>
      <c r="AF73" s="206" t="n">
        <f aca="false">IF(AE73="SI",N73,0)</f>
        <v>0</v>
      </c>
      <c r="AG73" s="189" t="n">
        <f aca="false">IF(AE73="SI",Y73,0)</f>
        <v>0</v>
      </c>
      <c r="AH73" s="189" t="n">
        <f aca="false">IF(AE73="SI",AB73,0)</f>
        <v>0</v>
      </c>
      <c r="AI73" s="148"/>
      <c r="AJ73" s="207"/>
      <c r="AK73" s="207"/>
      <c r="AL73" s="207"/>
      <c r="AM73" s="207"/>
      <c r="AN73" s="207"/>
      <c r="AO73" s="208"/>
    </row>
    <row r="74" customFormat="false" ht="15.75" hidden="false" customHeight="true" outlineLevel="0" collapsed="false">
      <c r="A74" s="22" t="n">
        <v>73</v>
      </c>
      <c r="B74" s="180"/>
      <c r="C74" s="22"/>
      <c r="D74" s="22"/>
      <c r="E74" s="183"/>
      <c r="F74" s="183"/>
      <c r="G74" s="22"/>
      <c r="H74" s="22"/>
      <c r="I74" s="22"/>
      <c r="J74" s="22"/>
      <c r="K74" s="191" t="e">
        <f aca="false">VLOOKUP(Personale!J74,Legenda!$D$1:$F$258,2)</f>
        <v>#N/A</v>
      </c>
      <c r="L74" s="22"/>
      <c r="M74" s="22"/>
      <c r="N74" s="22"/>
      <c r="O74" s="22"/>
      <c r="P74" s="203"/>
      <c r="Q74" s="22"/>
      <c r="R74" s="22"/>
      <c r="S74" s="22"/>
      <c r="T74" s="203"/>
      <c r="U74" s="211"/>
      <c r="V74" s="211"/>
      <c r="W74" s="185" t="n">
        <v>0</v>
      </c>
      <c r="X74" s="185" t="n">
        <v>0</v>
      </c>
      <c r="Y74" s="219" t="n">
        <f aca="false">SUM(W74:X74)</f>
        <v>0</v>
      </c>
      <c r="Z74" s="185" t="n">
        <v>0</v>
      </c>
      <c r="AA74" s="185" t="n">
        <v>0</v>
      </c>
      <c r="AB74" s="220" t="n">
        <f aca="false">SUM(Z74:AA74)</f>
        <v>0</v>
      </c>
      <c r="AC74" s="22"/>
      <c r="AD74" s="22"/>
      <c r="AE74" s="188"/>
      <c r="AF74" s="206" t="n">
        <f aca="false">IF(AE74="SI",N74,0)</f>
        <v>0</v>
      </c>
      <c r="AG74" s="189" t="n">
        <f aca="false">IF(AE74="SI",Y74,0)</f>
        <v>0</v>
      </c>
      <c r="AH74" s="189" t="n">
        <f aca="false">IF(AE74="SI",AB74,0)</f>
        <v>0</v>
      </c>
      <c r="AI74" s="148"/>
      <c r="AJ74" s="207"/>
      <c r="AK74" s="207"/>
      <c r="AL74" s="207"/>
      <c r="AM74" s="207"/>
      <c r="AN74" s="207"/>
      <c r="AO74" s="208"/>
    </row>
    <row r="75" customFormat="false" ht="15.75" hidden="false" customHeight="true" outlineLevel="0" collapsed="false">
      <c r="A75" s="22" t="n">
        <v>74</v>
      </c>
      <c r="B75" s="180"/>
      <c r="C75" s="22"/>
      <c r="D75" s="22"/>
      <c r="E75" s="183"/>
      <c r="F75" s="183"/>
      <c r="G75" s="22"/>
      <c r="H75" s="22"/>
      <c r="I75" s="22"/>
      <c r="J75" s="22"/>
      <c r="K75" s="191" t="e">
        <f aca="false">VLOOKUP(Personale!J75,Legenda!$D$1:$F$258,2)</f>
        <v>#N/A</v>
      </c>
      <c r="L75" s="22"/>
      <c r="M75" s="22"/>
      <c r="N75" s="22"/>
      <c r="O75" s="22"/>
      <c r="P75" s="203"/>
      <c r="Q75" s="22"/>
      <c r="R75" s="22"/>
      <c r="S75" s="22"/>
      <c r="T75" s="203"/>
      <c r="U75" s="211"/>
      <c r="V75" s="211"/>
      <c r="W75" s="185" t="n">
        <v>0</v>
      </c>
      <c r="X75" s="185" t="n">
        <v>0</v>
      </c>
      <c r="Y75" s="219" t="n">
        <f aca="false">SUM(W75:X75)</f>
        <v>0</v>
      </c>
      <c r="Z75" s="185" t="n">
        <v>0</v>
      </c>
      <c r="AA75" s="185" t="n">
        <v>0</v>
      </c>
      <c r="AB75" s="220" t="n">
        <f aca="false">SUM(Z75:AA75)</f>
        <v>0</v>
      </c>
      <c r="AC75" s="22"/>
      <c r="AD75" s="22"/>
      <c r="AE75" s="188"/>
      <c r="AF75" s="206" t="n">
        <f aca="false">IF(AE75="SI",N75,0)</f>
        <v>0</v>
      </c>
      <c r="AG75" s="189" t="n">
        <f aca="false">IF(AE75="SI",Y75,0)</f>
        <v>0</v>
      </c>
      <c r="AH75" s="189" t="n">
        <f aca="false">IF(AE75="SI",AB75,0)</f>
        <v>0</v>
      </c>
      <c r="AI75" s="148"/>
      <c r="AJ75" s="207"/>
      <c r="AK75" s="207"/>
      <c r="AL75" s="207"/>
      <c r="AM75" s="207"/>
      <c r="AN75" s="207"/>
      <c r="AO75" s="208"/>
    </row>
    <row r="76" customFormat="false" ht="15.75" hidden="false" customHeight="true" outlineLevel="0" collapsed="false">
      <c r="A76" s="22" t="n">
        <v>75</v>
      </c>
      <c r="B76" s="180"/>
      <c r="C76" s="22"/>
      <c r="D76" s="22"/>
      <c r="E76" s="183"/>
      <c r="F76" s="183"/>
      <c r="G76" s="22"/>
      <c r="H76" s="22"/>
      <c r="I76" s="22"/>
      <c r="J76" s="22"/>
      <c r="K76" s="191" t="e">
        <f aca="false">VLOOKUP(Personale!J76,Legenda!$D$1:$F$258,2)</f>
        <v>#N/A</v>
      </c>
      <c r="L76" s="22"/>
      <c r="M76" s="22"/>
      <c r="N76" s="22"/>
      <c r="O76" s="22"/>
      <c r="P76" s="203"/>
      <c r="Q76" s="22"/>
      <c r="R76" s="22"/>
      <c r="S76" s="22"/>
      <c r="T76" s="203"/>
      <c r="U76" s="211"/>
      <c r="V76" s="211"/>
      <c r="W76" s="185" t="n">
        <v>0</v>
      </c>
      <c r="X76" s="185" t="n">
        <v>0</v>
      </c>
      <c r="Y76" s="219" t="n">
        <f aca="false">SUM(W76:X76)</f>
        <v>0</v>
      </c>
      <c r="Z76" s="185" t="n">
        <v>0</v>
      </c>
      <c r="AA76" s="185" t="n">
        <v>0</v>
      </c>
      <c r="AB76" s="220" t="n">
        <f aca="false">SUM(Z76:AA76)</f>
        <v>0</v>
      </c>
      <c r="AC76" s="22"/>
      <c r="AD76" s="22"/>
      <c r="AE76" s="188"/>
      <c r="AF76" s="206" t="n">
        <f aca="false">IF(AE76="SI",N76,0)</f>
        <v>0</v>
      </c>
      <c r="AG76" s="189" t="n">
        <f aca="false">IF(AE76="SI",Y76,0)</f>
        <v>0</v>
      </c>
      <c r="AH76" s="189" t="n">
        <f aca="false">IF(AE76="SI",AB76,0)</f>
        <v>0</v>
      </c>
      <c r="AI76" s="148"/>
      <c r="AJ76" s="207"/>
      <c r="AK76" s="207"/>
      <c r="AL76" s="207"/>
      <c r="AM76" s="207"/>
      <c r="AN76" s="207"/>
      <c r="AO76" s="208"/>
    </row>
    <row r="77" customFormat="false" ht="15.75" hidden="false" customHeight="true" outlineLevel="0" collapsed="false">
      <c r="A77" s="22" t="n">
        <v>76</v>
      </c>
      <c r="B77" s="180"/>
      <c r="C77" s="22"/>
      <c r="D77" s="22"/>
      <c r="E77" s="183"/>
      <c r="F77" s="183"/>
      <c r="G77" s="22"/>
      <c r="H77" s="22"/>
      <c r="I77" s="22"/>
      <c r="J77" s="22"/>
      <c r="K77" s="191" t="e">
        <f aca="false">VLOOKUP(Personale!J77,Legenda!$D$1:$F$258,2)</f>
        <v>#N/A</v>
      </c>
      <c r="L77" s="22"/>
      <c r="M77" s="22"/>
      <c r="N77" s="22"/>
      <c r="O77" s="22"/>
      <c r="P77" s="203"/>
      <c r="Q77" s="22"/>
      <c r="R77" s="22"/>
      <c r="S77" s="22"/>
      <c r="T77" s="203"/>
      <c r="U77" s="211"/>
      <c r="V77" s="211"/>
      <c r="W77" s="185" t="n">
        <v>0</v>
      </c>
      <c r="X77" s="185" t="n">
        <v>0</v>
      </c>
      <c r="Y77" s="219" t="n">
        <f aca="false">SUM(W77:X77)</f>
        <v>0</v>
      </c>
      <c r="Z77" s="185" t="n">
        <v>0</v>
      </c>
      <c r="AA77" s="185" t="n">
        <v>0</v>
      </c>
      <c r="AB77" s="220" t="n">
        <f aca="false">SUM(Z77:AA77)</f>
        <v>0</v>
      </c>
      <c r="AC77" s="22"/>
      <c r="AD77" s="22"/>
      <c r="AE77" s="188"/>
      <c r="AF77" s="206" t="n">
        <f aca="false">IF(AE77="SI",N77,0)</f>
        <v>0</v>
      </c>
      <c r="AG77" s="189" t="n">
        <f aca="false">IF(AE77="SI",Y77,0)</f>
        <v>0</v>
      </c>
      <c r="AH77" s="189" t="n">
        <f aca="false">IF(AE77="SI",AB77,0)</f>
        <v>0</v>
      </c>
      <c r="AI77" s="148"/>
      <c r="AJ77" s="207"/>
      <c r="AK77" s="207"/>
      <c r="AL77" s="207"/>
      <c r="AM77" s="207"/>
      <c r="AN77" s="207"/>
      <c r="AO77" s="208"/>
    </row>
    <row r="78" customFormat="false" ht="15.75" hidden="false" customHeight="true" outlineLevel="0" collapsed="false">
      <c r="A78" s="22" t="n">
        <v>77</v>
      </c>
      <c r="B78" s="180"/>
      <c r="C78" s="22"/>
      <c r="D78" s="22"/>
      <c r="E78" s="183"/>
      <c r="F78" s="183"/>
      <c r="G78" s="22"/>
      <c r="H78" s="22"/>
      <c r="I78" s="22"/>
      <c r="J78" s="22"/>
      <c r="K78" s="191" t="e">
        <f aca="false">VLOOKUP(Personale!J78,Legenda!$D$1:$F$258,2)</f>
        <v>#N/A</v>
      </c>
      <c r="L78" s="22"/>
      <c r="M78" s="22"/>
      <c r="N78" s="22"/>
      <c r="O78" s="22"/>
      <c r="P78" s="203"/>
      <c r="Q78" s="22"/>
      <c r="R78" s="22"/>
      <c r="S78" s="22"/>
      <c r="T78" s="203"/>
      <c r="U78" s="211"/>
      <c r="V78" s="211"/>
      <c r="W78" s="185" t="n">
        <v>0</v>
      </c>
      <c r="X78" s="185" t="n">
        <v>0</v>
      </c>
      <c r="Y78" s="219" t="n">
        <f aca="false">SUM(W78:X78)</f>
        <v>0</v>
      </c>
      <c r="Z78" s="185" t="n">
        <v>0</v>
      </c>
      <c r="AA78" s="185" t="n">
        <v>0</v>
      </c>
      <c r="AB78" s="220" t="n">
        <f aca="false">SUM(Z78:AA78)</f>
        <v>0</v>
      </c>
      <c r="AC78" s="22"/>
      <c r="AD78" s="22"/>
      <c r="AE78" s="188"/>
      <c r="AF78" s="206" t="n">
        <f aca="false">IF(AE78="SI",N78,0)</f>
        <v>0</v>
      </c>
      <c r="AG78" s="189" t="n">
        <f aca="false">IF(AE78="SI",Y78,0)</f>
        <v>0</v>
      </c>
      <c r="AH78" s="189" t="n">
        <f aca="false">IF(AE78="SI",AB78,0)</f>
        <v>0</v>
      </c>
      <c r="AI78" s="148"/>
      <c r="AJ78" s="207"/>
      <c r="AK78" s="207"/>
      <c r="AL78" s="207"/>
      <c r="AM78" s="207"/>
      <c r="AN78" s="207"/>
      <c r="AO78" s="208"/>
    </row>
    <row r="79" customFormat="false" ht="15.75" hidden="false" customHeight="true" outlineLevel="0" collapsed="false">
      <c r="A79" s="22" t="n">
        <v>78</v>
      </c>
      <c r="B79" s="180"/>
      <c r="C79" s="22"/>
      <c r="D79" s="22"/>
      <c r="E79" s="183"/>
      <c r="F79" s="183"/>
      <c r="G79" s="22"/>
      <c r="H79" s="22"/>
      <c r="I79" s="22"/>
      <c r="J79" s="22"/>
      <c r="K79" s="191" t="e">
        <f aca="false">VLOOKUP(Personale!J79,Legenda!$D$1:$F$258,2)</f>
        <v>#N/A</v>
      </c>
      <c r="L79" s="22"/>
      <c r="M79" s="22"/>
      <c r="N79" s="22"/>
      <c r="O79" s="22"/>
      <c r="P79" s="203"/>
      <c r="Q79" s="22"/>
      <c r="R79" s="22"/>
      <c r="S79" s="22"/>
      <c r="T79" s="203"/>
      <c r="U79" s="211"/>
      <c r="V79" s="211"/>
      <c r="W79" s="185" t="n">
        <v>0</v>
      </c>
      <c r="X79" s="185" t="n">
        <v>0</v>
      </c>
      <c r="Y79" s="219" t="n">
        <f aca="false">SUM(W79:X79)</f>
        <v>0</v>
      </c>
      <c r="Z79" s="185" t="n">
        <v>0</v>
      </c>
      <c r="AA79" s="185" t="n">
        <v>0</v>
      </c>
      <c r="AB79" s="220" t="n">
        <f aca="false">SUM(Z79:AA79)</f>
        <v>0</v>
      </c>
      <c r="AC79" s="22"/>
      <c r="AD79" s="22"/>
      <c r="AE79" s="188"/>
      <c r="AF79" s="206" t="n">
        <f aca="false">IF(AE79="SI",N79,0)</f>
        <v>0</v>
      </c>
      <c r="AG79" s="189" t="n">
        <f aca="false">IF(AE79="SI",Y79,0)</f>
        <v>0</v>
      </c>
      <c r="AH79" s="189" t="n">
        <f aca="false">IF(AE79="SI",AB79,0)</f>
        <v>0</v>
      </c>
      <c r="AI79" s="148"/>
      <c r="AJ79" s="207"/>
      <c r="AK79" s="207"/>
      <c r="AL79" s="207"/>
      <c r="AM79" s="207"/>
      <c r="AN79" s="207"/>
      <c r="AO79" s="208"/>
    </row>
    <row r="80" customFormat="false" ht="15.75" hidden="false" customHeight="true" outlineLevel="0" collapsed="false">
      <c r="A80" s="22" t="n">
        <v>79</v>
      </c>
      <c r="B80" s="180"/>
      <c r="C80" s="22"/>
      <c r="D80" s="22"/>
      <c r="E80" s="183"/>
      <c r="F80" s="183"/>
      <c r="G80" s="22"/>
      <c r="H80" s="22"/>
      <c r="I80" s="22"/>
      <c r="J80" s="22"/>
      <c r="K80" s="191" t="e">
        <f aca="false">VLOOKUP(Personale!J80,Legenda!$D$1:$F$258,2)</f>
        <v>#N/A</v>
      </c>
      <c r="L80" s="22"/>
      <c r="M80" s="22"/>
      <c r="N80" s="22"/>
      <c r="O80" s="22"/>
      <c r="P80" s="203"/>
      <c r="Q80" s="22"/>
      <c r="R80" s="22"/>
      <c r="S80" s="22"/>
      <c r="T80" s="203"/>
      <c r="U80" s="211"/>
      <c r="V80" s="211"/>
      <c r="W80" s="185" t="n">
        <v>0</v>
      </c>
      <c r="X80" s="185" t="n">
        <v>0</v>
      </c>
      <c r="Y80" s="219" t="n">
        <f aca="false">SUM(W80:X80)</f>
        <v>0</v>
      </c>
      <c r="Z80" s="185" t="n">
        <v>0</v>
      </c>
      <c r="AA80" s="185" t="n">
        <v>0</v>
      </c>
      <c r="AB80" s="220" t="n">
        <f aca="false">SUM(Z80:AA80)</f>
        <v>0</v>
      </c>
      <c r="AC80" s="22"/>
      <c r="AD80" s="22"/>
      <c r="AE80" s="188"/>
      <c r="AF80" s="206" t="n">
        <f aca="false">IF(AE80="SI",N80,0)</f>
        <v>0</v>
      </c>
      <c r="AG80" s="189" t="n">
        <f aca="false">IF(AE80="SI",Y80,0)</f>
        <v>0</v>
      </c>
      <c r="AH80" s="189" t="n">
        <f aca="false">IF(AE80="SI",AB80,0)</f>
        <v>0</v>
      </c>
      <c r="AI80" s="148"/>
      <c r="AJ80" s="207"/>
      <c r="AK80" s="207"/>
      <c r="AL80" s="207"/>
      <c r="AM80" s="207"/>
      <c r="AN80" s="207"/>
      <c r="AO80" s="208"/>
    </row>
    <row r="81" customFormat="false" ht="15.75" hidden="false" customHeight="true" outlineLevel="0" collapsed="false">
      <c r="A81" s="22" t="n">
        <v>80</v>
      </c>
      <c r="B81" s="180"/>
      <c r="C81" s="22"/>
      <c r="D81" s="22"/>
      <c r="E81" s="183"/>
      <c r="F81" s="183"/>
      <c r="G81" s="22"/>
      <c r="H81" s="22"/>
      <c r="I81" s="22"/>
      <c r="J81" s="22"/>
      <c r="K81" s="191" t="e">
        <f aca="false">VLOOKUP(Personale!J81,Legenda!$D$1:$F$258,2)</f>
        <v>#N/A</v>
      </c>
      <c r="L81" s="22"/>
      <c r="M81" s="22"/>
      <c r="N81" s="22"/>
      <c r="O81" s="22"/>
      <c r="P81" s="203"/>
      <c r="Q81" s="22"/>
      <c r="R81" s="22"/>
      <c r="S81" s="22"/>
      <c r="T81" s="203"/>
      <c r="U81" s="211"/>
      <c r="V81" s="211"/>
      <c r="W81" s="185" t="n">
        <v>0</v>
      </c>
      <c r="X81" s="185" t="n">
        <v>0</v>
      </c>
      <c r="Y81" s="219" t="n">
        <f aca="false">SUM(W81:X81)</f>
        <v>0</v>
      </c>
      <c r="Z81" s="185" t="n">
        <v>0</v>
      </c>
      <c r="AA81" s="185" t="n">
        <v>0</v>
      </c>
      <c r="AB81" s="220" t="n">
        <f aca="false">SUM(Z81:AA81)</f>
        <v>0</v>
      </c>
      <c r="AC81" s="22"/>
      <c r="AD81" s="22"/>
      <c r="AE81" s="188"/>
      <c r="AF81" s="206" t="n">
        <f aca="false">IF(AE81="SI",N81,0)</f>
        <v>0</v>
      </c>
      <c r="AG81" s="189" t="n">
        <f aca="false">IF(AE81="SI",Y81,0)</f>
        <v>0</v>
      </c>
      <c r="AH81" s="189" t="n">
        <f aca="false">IF(AE81="SI",AB81,0)</f>
        <v>0</v>
      </c>
      <c r="AI81" s="148"/>
      <c r="AJ81" s="207"/>
      <c r="AK81" s="207"/>
      <c r="AL81" s="207"/>
      <c r="AM81" s="207"/>
      <c r="AN81" s="207"/>
      <c r="AO81" s="208"/>
    </row>
    <row r="82" customFormat="false" ht="15.75" hidden="false" customHeight="true" outlineLevel="0" collapsed="false">
      <c r="A82" s="22" t="n">
        <v>81</v>
      </c>
      <c r="B82" s="180"/>
      <c r="C82" s="22"/>
      <c r="D82" s="22"/>
      <c r="E82" s="183"/>
      <c r="F82" s="183"/>
      <c r="G82" s="22"/>
      <c r="H82" s="22"/>
      <c r="I82" s="22"/>
      <c r="J82" s="22"/>
      <c r="K82" s="191" t="e">
        <f aca="false">VLOOKUP(Personale!J82,Legenda!$D$1:$F$258,2)</f>
        <v>#N/A</v>
      </c>
      <c r="L82" s="22"/>
      <c r="M82" s="22"/>
      <c r="N82" s="22"/>
      <c r="O82" s="22"/>
      <c r="P82" s="203"/>
      <c r="Q82" s="22"/>
      <c r="R82" s="22"/>
      <c r="S82" s="22"/>
      <c r="T82" s="203"/>
      <c r="U82" s="211"/>
      <c r="V82" s="211"/>
      <c r="W82" s="185" t="n">
        <v>0</v>
      </c>
      <c r="X82" s="185" t="n">
        <v>0</v>
      </c>
      <c r="Y82" s="219" t="n">
        <f aca="false">SUM(W82:X82)</f>
        <v>0</v>
      </c>
      <c r="Z82" s="185" t="n">
        <v>0</v>
      </c>
      <c r="AA82" s="185" t="n">
        <v>0</v>
      </c>
      <c r="AB82" s="220" t="n">
        <f aca="false">SUM(Z82:AA82)</f>
        <v>0</v>
      </c>
      <c r="AC82" s="22"/>
      <c r="AD82" s="22"/>
      <c r="AE82" s="188"/>
      <c r="AF82" s="206" t="n">
        <f aca="false">IF(AE82="SI",N82,0)</f>
        <v>0</v>
      </c>
      <c r="AG82" s="189" t="n">
        <f aca="false">IF(AE82="SI",Y82,0)</f>
        <v>0</v>
      </c>
      <c r="AH82" s="189" t="n">
        <f aca="false">IF(AE82="SI",AB82,0)</f>
        <v>0</v>
      </c>
      <c r="AI82" s="148"/>
      <c r="AJ82" s="207"/>
      <c r="AK82" s="207"/>
      <c r="AL82" s="207"/>
      <c r="AM82" s="207"/>
      <c r="AN82" s="207"/>
      <c r="AO82" s="208"/>
    </row>
    <row r="83" customFormat="false" ht="15.75" hidden="false" customHeight="true" outlineLevel="0" collapsed="false">
      <c r="A83" s="22" t="n">
        <v>82</v>
      </c>
      <c r="B83" s="180"/>
      <c r="C83" s="22"/>
      <c r="D83" s="22"/>
      <c r="E83" s="183"/>
      <c r="F83" s="183"/>
      <c r="G83" s="22"/>
      <c r="H83" s="22"/>
      <c r="I83" s="22"/>
      <c r="J83" s="22"/>
      <c r="K83" s="191" t="e">
        <f aca="false">VLOOKUP(Personale!J83,Legenda!$D$1:$F$258,2)</f>
        <v>#N/A</v>
      </c>
      <c r="L83" s="22"/>
      <c r="M83" s="22"/>
      <c r="N83" s="22"/>
      <c r="O83" s="22"/>
      <c r="P83" s="203"/>
      <c r="Q83" s="22"/>
      <c r="R83" s="22"/>
      <c r="S83" s="22"/>
      <c r="T83" s="203"/>
      <c r="U83" s="211"/>
      <c r="V83" s="211"/>
      <c r="W83" s="185" t="n">
        <v>0</v>
      </c>
      <c r="X83" s="185" t="n">
        <v>0</v>
      </c>
      <c r="Y83" s="219" t="n">
        <f aca="false">SUM(W83:X83)</f>
        <v>0</v>
      </c>
      <c r="Z83" s="185" t="n">
        <v>0</v>
      </c>
      <c r="AA83" s="185" t="n">
        <v>0</v>
      </c>
      <c r="AB83" s="220" t="n">
        <f aca="false">SUM(Z83:AA83)</f>
        <v>0</v>
      </c>
      <c r="AC83" s="22"/>
      <c r="AD83" s="22"/>
      <c r="AE83" s="188"/>
      <c r="AF83" s="206" t="n">
        <f aca="false">IF(AE83="SI",N83,0)</f>
        <v>0</v>
      </c>
      <c r="AG83" s="189" t="n">
        <f aca="false">IF(AE83="SI",Y83,0)</f>
        <v>0</v>
      </c>
      <c r="AH83" s="189" t="n">
        <f aca="false">IF(AE83="SI",AB83,0)</f>
        <v>0</v>
      </c>
      <c r="AI83" s="148"/>
      <c r="AJ83" s="207"/>
      <c r="AK83" s="207"/>
      <c r="AL83" s="207"/>
      <c r="AM83" s="207"/>
      <c r="AN83" s="207"/>
      <c r="AO83" s="208"/>
    </row>
    <row r="84" customFormat="false" ht="15.75" hidden="false" customHeight="true" outlineLevel="0" collapsed="false">
      <c r="A84" s="22" t="n">
        <v>83</v>
      </c>
      <c r="B84" s="180"/>
      <c r="C84" s="22"/>
      <c r="D84" s="22"/>
      <c r="E84" s="183"/>
      <c r="F84" s="183"/>
      <c r="G84" s="22"/>
      <c r="H84" s="22"/>
      <c r="I84" s="22"/>
      <c r="J84" s="22"/>
      <c r="K84" s="191" t="e">
        <f aca="false">VLOOKUP(Personale!J84,Legenda!$D$1:$F$258,2)</f>
        <v>#N/A</v>
      </c>
      <c r="L84" s="22"/>
      <c r="M84" s="22"/>
      <c r="N84" s="22"/>
      <c r="O84" s="22"/>
      <c r="P84" s="203"/>
      <c r="Q84" s="22"/>
      <c r="R84" s="22"/>
      <c r="S84" s="22"/>
      <c r="T84" s="203"/>
      <c r="U84" s="211"/>
      <c r="V84" s="211"/>
      <c r="W84" s="185" t="n">
        <v>0</v>
      </c>
      <c r="X84" s="185" t="n">
        <v>0</v>
      </c>
      <c r="Y84" s="219" t="n">
        <f aca="false">SUM(W84:X84)</f>
        <v>0</v>
      </c>
      <c r="Z84" s="185" t="n">
        <v>0</v>
      </c>
      <c r="AA84" s="185" t="n">
        <v>0</v>
      </c>
      <c r="AB84" s="220" t="n">
        <f aca="false">SUM(Z84:AA84)</f>
        <v>0</v>
      </c>
      <c r="AC84" s="22"/>
      <c r="AD84" s="22"/>
      <c r="AE84" s="188"/>
      <c r="AF84" s="206" t="n">
        <f aca="false">IF(AE84="SI",N84,0)</f>
        <v>0</v>
      </c>
      <c r="AG84" s="189" t="n">
        <f aca="false">IF(AE84="SI",Y84,0)</f>
        <v>0</v>
      </c>
      <c r="AH84" s="189" t="n">
        <f aca="false">IF(AE84="SI",AB84,0)</f>
        <v>0</v>
      </c>
      <c r="AI84" s="148"/>
      <c r="AJ84" s="207"/>
      <c r="AK84" s="207"/>
      <c r="AL84" s="207"/>
      <c r="AM84" s="207"/>
      <c r="AN84" s="207"/>
      <c r="AO84" s="208"/>
    </row>
    <row r="85" customFormat="false" ht="15.75" hidden="false" customHeight="true" outlineLevel="0" collapsed="false">
      <c r="A85" s="22" t="n">
        <v>84</v>
      </c>
      <c r="B85" s="180"/>
      <c r="C85" s="22"/>
      <c r="D85" s="22"/>
      <c r="E85" s="183"/>
      <c r="F85" s="183"/>
      <c r="G85" s="22"/>
      <c r="H85" s="22"/>
      <c r="I85" s="22"/>
      <c r="J85" s="22"/>
      <c r="K85" s="191" t="e">
        <f aca="false">VLOOKUP(Personale!J85,Legenda!$D$1:$F$258,2)</f>
        <v>#N/A</v>
      </c>
      <c r="L85" s="22"/>
      <c r="M85" s="22"/>
      <c r="N85" s="22"/>
      <c r="O85" s="22"/>
      <c r="P85" s="203"/>
      <c r="Q85" s="22"/>
      <c r="R85" s="22"/>
      <c r="S85" s="22"/>
      <c r="T85" s="203"/>
      <c r="U85" s="211"/>
      <c r="V85" s="211"/>
      <c r="W85" s="185" t="n">
        <v>0</v>
      </c>
      <c r="X85" s="185" t="n">
        <v>0</v>
      </c>
      <c r="Y85" s="219" t="n">
        <f aca="false">SUM(W85:X85)</f>
        <v>0</v>
      </c>
      <c r="Z85" s="185" t="n">
        <v>0</v>
      </c>
      <c r="AA85" s="185" t="n">
        <v>0</v>
      </c>
      <c r="AB85" s="220" t="n">
        <f aca="false">SUM(Z85:AA85)</f>
        <v>0</v>
      </c>
      <c r="AC85" s="22"/>
      <c r="AD85" s="22"/>
      <c r="AE85" s="188"/>
      <c r="AF85" s="206" t="n">
        <f aca="false">IF(AE85="SI",N85,0)</f>
        <v>0</v>
      </c>
      <c r="AG85" s="189" t="n">
        <f aca="false">IF(AE85="SI",Y85,0)</f>
        <v>0</v>
      </c>
      <c r="AH85" s="189" t="n">
        <f aca="false">IF(AE85="SI",AB85,0)</f>
        <v>0</v>
      </c>
      <c r="AI85" s="148"/>
      <c r="AJ85" s="207"/>
      <c r="AK85" s="207"/>
      <c r="AL85" s="207"/>
      <c r="AM85" s="207"/>
      <c r="AN85" s="207"/>
      <c r="AO85" s="208"/>
    </row>
    <row r="86" customFormat="false" ht="15.75" hidden="false" customHeight="true" outlineLevel="0" collapsed="false">
      <c r="A86" s="22" t="n">
        <v>85</v>
      </c>
      <c r="B86" s="180"/>
      <c r="C86" s="22"/>
      <c r="D86" s="22"/>
      <c r="E86" s="183"/>
      <c r="F86" s="183"/>
      <c r="G86" s="22"/>
      <c r="H86" s="22"/>
      <c r="I86" s="22"/>
      <c r="J86" s="22"/>
      <c r="K86" s="191" t="e">
        <f aca="false">VLOOKUP(Personale!J86,Legenda!$D$1:$F$258,2)</f>
        <v>#N/A</v>
      </c>
      <c r="L86" s="22"/>
      <c r="M86" s="22"/>
      <c r="N86" s="22"/>
      <c r="O86" s="22"/>
      <c r="P86" s="203"/>
      <c r="Q86" s="22"/>
      <c r="R86" s="22"/>
      <c r="S86" s="22"/>
      <c r="T86" s="203"/>
      <c r="U86" s="211"/>
      <c r="V86" s="211"/>
      <c r="W86" s="185" t="n">
        <v>0</v>
      </c>
      <c r="X86" s="185" t="n">
        <v>0</v>
      </c>
      <c r="Y86" s="219" t="n">
        <f aca="false">SUM(W86:X86)</f>
        <v>0</v>
      </c>
      <c r="Z86" s="185" t="n">
        <v>0</v>
      </c>
      <c r="AA86" s="185" t="n">
        <v>0</v>
      </c>
      <c r="AB86" s="220" t="n">
        <f aca="false">SUM(Z86:AA86)</f>
        <v>0</v>
      </c>
      <c r="AC86" s="22"/>
      <c r="AD86" s="22"/>
      <c r="AE86" s="188"/>
      <c r="AF86" s="206" t="n">
        <f aca="false">IF(AE86="SI",N86,0)</f>
        <v>0</v>
      </c>
      <c r="AG86" s="189" t="n">
        <f aca="false">IF(AE86="SI",Y86,0)</f>
        <v>0</v>
      </c>
      <c r="AH86" s="189" t="n">
        <f aca="false">IF(AE86="SI",AB86,0)</f>
        <v>0</v>
      </c>
      <c r="AI86" s="148"/>
      <c r="AJ86" s="207"/>
      <c r="AK86" s="207"/>
      <c r="AL86" s="207"/>
      <c r="AM86" s="207"/>
      <c r="AN86" s="207"/>
      <c r="AO86" s="208"/>
    </row>
    <row r="87" customFormat="false" ht="15.75" hidden="false" customHeight="true" outlineLevel="0" collapsed="false">
      <c r="A87" s="22" t="n">
        <v>86</v>
      </c>
      <c r="B87" s="180"/>
      <c r="C87" s="22"/>
      <c r="D87" s="22"/>
      <c r="E87" s="183"/>
      <c r="F87" s="183"/>
      <c r="G87" s="22"/>
      <c r="H87" s="22"/>
      <c r="I87" s="22"/>
      <c r="J87" s="22"/>
      <c r="K87" s="191" t="e">
        <f aca="false">VLOOKUP(Personale!J87,Legenda!$D$1:$F$258,2)</f>
        <v>#N/A</v>
      </c>
      <c r="L87" s="22"/>
      <c r="M87" s="22"/>
      <c r="N87" s="22"/>
      <c r="O87" s="22"/>
      <c r="P87" s="203"/>
      <c r="Q87" s="22"/>
      <c r="R87" s="22"/>
      <c r="S87" s="22"/>
      <c r="T87" s="203"/>
      <c r="U87" s="211"/>
      <c r="V87" s="211"/>
      <c r="W87" s="185" t="n">
        <v>0</v>
      </c>
      <c r="X87" s="185" t="n">
        <v>0</v>
      </c>
      <c r="Y87" s="219" t="n">
        <f aca="false">SUM(W87:X87)</f>
        <v>0</v>
      </c>
      <c r="Z87" s="185" t="n">
        <v>0</v>
      </c>
      <c r="AA87" s="185" t="n">
        <v>0</v>
      </c>
      <c r="AB87" s="220" t="n">
        <f aca="false">SUM(Z87:AA87)</f>
        <v>0</v>
      </c>
      <c r="AC87" s="22"/>
      <c r="AD87" s="22"/>
      <c r="AE87" s="188"/>
      <c r="AF87" s="206" t="n">
        <f aca="false">IF(AE87="SI",N87,0)</f>
        <v>0</v>
      </c>
      <c r="AG87" s="189" t="n">
        <f aca="false">IF(AE87="SI",Y87,0)</f>
        <v>0</v>
      </c>
      <c r="AH87" s="189" t="n">
        <f aca="false">IF(AE87="SI",AB87,0)</f>
        <v>0</v>
      </c>
      <c r="AI87" s="148"/>
      <c r="AJ87" s="207"/>
      <c r="AK87" s="207"/>
      <c r="AL87" s="207"/>
      <c r="AM87" s="207"/>
      <c r="AN87" s="207"/>
      <c r="AO87" s="208"/>
    </row>
    <row r="88" customFormat="false" ht="15.75" hidden="false" customHeight="true" outlineLevel="0" collapsed="false">
      <c r="A88" s="22" t="n">
        <v>87</v>
      </c>
      <c r="B88" s="180"/>
      <c r="C88" s="22"/>
      <c r="D88" s="22"/>
      <c r="E88" s="183"/>
      <c r="F88" s="183"/>
      <c r="G88" s="22"/>
      <c r="H88" s="22"/>
      <c r="I88" s="22"/>
      <c r="J88" s="22"/>
      <c r="K88" s="191" t="e">
        <f aca="false">VLOOKUP(Personale!J88,Legenda!$D$1:$F$258,2)</f>
        <v>#N/A</v>
      </c>
      <c r="L88" s="22"/>
      <c r="M88" s="22"/>
      <c r="N88" s="22"/>
      <c r="O88" s="22"/>
      <c r="P88" s="203"/>
      <c r="Q88" s="22"/>
      <c r="R88" s="22"/>
      <c r="S88" s="22"/>
      <c r="T88" s="203"/>
      <c r="U88" s="211"/>
      <c r="V88" s="211"/>
      <c r="W88" s="185" t="n">
        <v>0</v>
      </c>
      <c r="X88" s="185" t="n">
        <v>0</v>
      </c>
      <c r="Y88" s="219" t="n">
        <f aca="false">SUM(W88:X88)</f>
        <v>0</v>
      </c>
      <c r="Z88" s="185" t="n">
        <v>0</v>
      </c>
      <c r="AA88" s="185" t="n">
        <v>0</v>
      </c>
      <c r="AB88" s="220" t="n">
        <f aca="false">SUM(Z88:AA88)</f>
        <v>0</v>
      </c>
      <c r="AC88" s="22"/>
      <c r="AD88" s="22"/>
      <c r="AE88" s="188"/>
      <c r="AF88" s="206" t="n">
        <f aca="false">IF(AE88="SI",N88,0)</f>
        <v>0</v>
      </c>
      <c r="AG88" s="189" t="n">
        <f aca="false">IF(AE88="SI",Y88,0)</f>
        <v>0</v>
      </c>
      <c r="AH88" s="189" t="n">
        <f aca="false">IF(AE88="SI",AB88,0)</f>
        <v>0</v>
      </c>
      <c r="AI88" s="148"/>
      <c r="AJ88" s="207"/>
      <c r="AK88" s="207"/>
      <c r="AL88" s="207"/>
      <c r="AM88" s="207"/>
      <c r="AN88" s="207"/>
      <c r="AO88" s="208"/>
    </row>
    <row r="89" customFormat="false" ht="15.75" hidden="false" customHeight="true" outlineLevel="0" collapsed="false">
      <c r="A89" s="22" t="n">
        <v>88</v>
      </c>
      <c r="B89" s="180"/>
      <c r="C89" s="22"/>
      <c r="D89" s="22"/>
      <c r="E89" s="183"/>
      <c r="F89" s="183"/>
      <c r="G89" s="22"/>
      <c r="H89" s="22"/>
      <c r="I89" s="22"/>
      <c r="J89" s="22"/>
      <c r="K89" s="191" t="e">
        <f aca="false">VLOOKUP(Personale!J89,Legenda!$D$1:$F$258,2)</f>
        <v>#N/A</v>
      </c>
      <c r="L89" s="22"/>
      <c r="M89" s="22"/>
      <c r="N89" s="22"/>
      <c r="O89" s="22"/>
      <c r="P89" s="203"/>
      <c r="Q89" s="22"/>
      <c r="R89" s="22"/>
      <c r="S89" s="22"/>
      <c r="T89" s="203"/>
      <c r="U89" s="211"/>
      <c r="V89" s="211"/>
      <c r="W89" s="185" t="n">
        <v>0</v>
      </c>
      <c r="X89" s="185" t="n">
        <v>0</v>
      </c>
      <c r="Y89" s="219" t="n">
        <f aca="false">SUM(W89:X89)</f>
        <v>0</v>
      </c>
      <c r="Z89" s="185" t="n">
        <v>0</v>
      </c>
      <c r="AA89" s="185" t="n">
        <v>0</v>
      </c>
      <c r="AB89" s="220" t="n">
        <f aca="false">SUM(Z89:AA89)</f>
        <v>0</v>
      </c>
      <c r="AC89" s="22"/>
      <c r="AD89" s="22"/>
      <c r="AE89" s="188"/>
      <c r="AF89" s="206" t="n">
        <f aca="false">IF(AE89="SI",N89,0)</f>
        <v>0</v>
      </c>
      <c r="AG89" s="189" t="n">
        <f aca="false">IF(AE89="SI",Y89,0)</f>
        <v>0</v>
      </c>
      <c r="AH89" s="189" t="n">
        <f aca="false">IF(AE89="SI",AB89,0)</f>
        <v>0</v>
      </c>
      <c r="AI89" s="148"/>
      <c r="AJ89" s="207"/>
      <c r="AK89" s="207"/>
      <c r="AL89" s="207"/>
      <c r="AM89" s="207"/>
      <c r="AN89" s="207"/>
      <c r="AO89" s="208"/>
    </row>
    <row r="90" customFormat="false" ht="15.75" hidden="false" customHeight="true" outlineLevel="0" collapsed="false">
      <c r="A90" s="22" t="n">
        <v>89</v>
      </c>
      <c r="B90" s="180"/>
      <c r="C90" s="22"/>
      <c r="D90" s="22"/>
      <c r="E90" s="183"/>
      <c r="F90" s="183"/>
      <c r="G90" s="22"/>
      <c r="H90" s="22"/>
      <c r="I90" s="22"/>
      <c r="J90" s="22"/>
      <c r="K90" s="191" t="e">
        <f aca="false">VLOOKUP(Personale!J90,Legenda!$D$1:$F$258,2)</f>
        <v>#N/A</v>
      </c>
      <c r="L90" s="22"/>
      <c r="M90" s="22"/>
      <c r="N90" s="22"/>
      <c r="O90" s="22"/>
      <c r="P90" s="203"/>
      <c r="Q90" s="22"/>
      <c r="R90" s="22"/>
      <c r="S90" s="22"/>
      <c r="T90" s="203"/>
      <c r="U90" s="211"/>
      <c r="V90" s="211"/>
      <c r="W90" s="185" t="n">
        <v>0</v>
      </c>
      <c r="X90" s="185" t="n">
        <v>0</v>
      </c>
      <c r="Y90" s="219" t="n">
        <f aca="false">SUM(W90:X90)</f>
        <v>0</v>
      </c>
      <c r="Z90" s="185" t="n">
        <v>0</v>
      </c>
      <c r="AA90" s="185" t="n">
        <v>0</v>
      </c>
      <c r="AB90" s="220" t="n">
        <f aca="false">SUM(Z90:AA90)</f>
        <v>0</v>
      </c>
      <c r="AC90" s="22"/>
      <c r="AD90" s="22"/>
      <c r="AE90" s="188"/>
      <c r="AF90" s="206" t="n">
        <f aca="false">IF(AE90="SI",N90,0)</f>
        <v>0</v>
      </c>
      <c r="AG90" s="189" t="n">
        <f aca="false">IF(AE90="SI",Y90,0)</f>
        <v>0</v>
      </c>
      <c r="AH90" s="189" t="n">
        <f aca="false">IF(AE90="SI",AB90,0)</f>
        <v>0</v>
      </c>
      <c r="AI90" s="148"/>
      <c r="AJ90" s="207"/>
      <c r="AK90" s="207"/>
      <c r="AL90" s="207"/>
      <c r="AM90" s="207"/>
      <c r="AN90" s="207"/>
      <c r="AO90" s="208"/>
    </row>
    <row r="91" customFormat="false" ht="15.75" hidden="false" customHeight="true" outlineLevel="0" collapsed="false">
      <c r="A91" s="22" t="n">
        <v>90</v>
      </c>
      <c r="B91" s="180"/>
      <c r="C91" s="22"/>
      <c r="D91" s="22"/>
      <c r="E91" s="183"/>
      <c r="F91" s="183"/>
      <c r="G91" s="22"/>
      <c r="H91" s="22"/>
      <c r="I91" s="22"/>
      <c r="J91" s="22"/>
      <c r="K91" s="191" t="e">
        <f aca="false">VLOOKUP(Personale!J91,Legenda!$D$1:$F$258,2)</f>
        <v>#N/A</v>
      </c>
      <c r="L91" s="22"/>
      <c r="M91" s="22"/>
      <c r="N91" s="22"/>
      <c r="O91" s="22"/>
      <c r="P91" s="203"/>
      <c r="Q91" s="22"/>
      <c r="R91" s="22"/>
      <c r="S91" s="22"/>
      <c r="T91" s="203"/>
      <c r="U91" s="211"/>
      <c r="V91" s="211"/>
      <c r="W91" s="185" t="n">
        <v>0</v>
      </c>
      <c r="X91" s="185" t="n">
        <v>0</v>
      </c>
      <c r="Y91" s="219" t="n">
        <f aca="false">SUM(W91:X91)</f>
        <v>0</v>
      </c>
      <c r="Z91" s="185" t="n">
        <v>0</v>
      </c>
      <c r="AA91" s="185" t="n">
        <v>0</v>
      </c>
      <c r="AB91" s="220" t="n">
        <f aca="false">SUM(Z91:AA91)</f>
        <v>0</v>
      </c>
      <c r="AC91" s="22"/>
      <c r="AD91" s="22"/>
      <c r="AE91" s="188"/>
      <c r="AF91" s="206" t="n">
        <f aca="false">IF(AE91="SI",N91,0)</f>
        <v>0</v>
      </c>
      <c r="AG91" s="189" t="n">
        <f aca="false">IF(AE91="SI",Y91,0)</f>
        <v>0</v>
      </c>
      <c r="AH91" s="189" t="n">
        <f aca="false">IF(AE91="SI",AB91,0)</f>
        <v>0</v>
      </c>
      <c r="AI91" s="148"/>
      <c r="AJ91" s="207"/>
      <c r="AK91" s="207"/>
      <c r="AL91" s="207"/>
      <c r="AM91" s="207"/>
      <c r="AN91" s="207"/>
      <c r="AO91" s="208"/>
    </row>
    <row r="92" customFormat="false" ht="15.75" hidden="false" customHeight="true" outlineLevel="0" collapsed="false">
      <c r="A92" s="22" t="n">
        <v>91</v>
      </c>
      <c r="B92" s="180"/>
      <c r="C92" s="22"/>
      <c r="D92" s="22"/>
      <c r="E92" s="183"/>
      <c r="F92" s="183"/>
      <c r="G92" s="22"/>
      <c r="H92" s="22"/>
      <c r="I92" s="22"/>
      <c r="J92" s="22"/>
      <c r="K92" s="191" t="e">
        <f aca="false">VLOOKUP(Personale!J92,Legenda!$D$1:$F$258,2)</f>
        <v>#N/A</v>
      </c>
      <c r="L92" s="22"/>
      <c r="M92" s="22"/>
      <c r="N92" s="22"/>
      <c r="O92" s="22"/>
      <c r="P92" s="203"/>
      <c r="Q92" s="22"/>
      <c r="R92" s="22"/>
      <c r="S92" s="22"/>
      <c r="T92" s="203"/>
      <c r="U92" s="211"/>
      <c r="V92" s="211"/>
      <c r="W92" s="185" t="n">
        <v>0</v>
      </c>
      <c r="X92" s="185" t="n">
        <v>0</v>
      </c>
      <c r="Y92" s="219" t="n">
        <f aca="false">SUM(W92:X92)</f>
        <v>0</v>
      </c>
      <c r="Z92" s="185" t="n">
        <v>0</v>
      </c>
      <c r="AA92" s="185" t="n">
        <v>0</v>
      </c>
      <c r="AB92" s="220" t="n">
        <f aca="false">SUM(Z92:AA92)</f>
        <v>0</v>
      </c>
      <c r="AC92" s="22"/>
      <c r="AD92" s="22"/>
      <c r="AE92" s="188" t="s">
        <v>304</v>
      </c>
      <c r="AF92" s="206" t="n">
        <f aca="false">IF(AE92="SI",N92,0)</f>
        <v>0</v>
      </c>
      <c r="AG92" s="189" t="n">
        <f aca="false">IF(AE92="SI",Y92,0)</f>
        <v>0</v>
      </c>
      <c r="AH92" s="189" t="n">
        <f aca="false">IF(AE92="SI",AB92,0)</f>
        <v>0</v>
      </c>
      <c r="AI92" s="148"/>
      <c r="AJ92" s="207"/>
      <c r="AK92" s="207"/>
      <c r="AL92" s="207"/>
      <c r="AM92" s="207"/>
      <c r="AN92" s="207"/>
      <c r="AO92" s="208"/>
    </row>
    <row r="93" customFormat="false" ht="15.75" hidden="false" customHeight="true" outlineLevel="0" collapsed="false">
      <c r="A93" s="22" t="n">
        <v>92</v>
      </c>
      <c r="B93" s="180"/>
      <c r="C93" s="22"/>
      <c r="D93" s="22"/>
      <c r="E93" s="183"/>
      <c r="F93" s="183"/>
      <c r="G93" s="22"/>
      <c r="H93" s="22"/>
      <c r="I93" s="22"/>
      <c r="J93" s="22"/>
      <c r="K93" s="191" t="e">
        <f aca="false">VLOOKUP(Personale!J93,Legenda!$D$1:$F$258,2)</f>
        <v>#N/A</v>
      </c>
      <c r="L93" s="22"/>
      <c r="M93" s="22"/>
      <c r="N93" s="22"/>
      <c r="O93" s="22"/>
      <c r="P93" s="203"/>
      <c r="Q93" s="22"/>
      <c r="R93" s="22"/>
      <c r="S93" s="22"/>
      <c r="T93" s="203"/>
      <c r="U93" s="211"/>
      <c r="V93" s="211"/>
      <c r="W93" s="185" t="n">
        <v>0</v>
      </c>
      <c r="X93" s="185" t="n">
        <v>0</v>
      </c>
      <c r="Y93" s="219" t="n">
        <f aca="false">SUM(W93:X93)</f>
        <v>0</v>
      </c>
      <c r="Z93" s="185" t="n">
        <v>0</v>
      </c>
      <c r="AA93" s="185" t="n">
        <v>0</v>
      </c>
      <c r="AB93" s="220" t="n">
        <f aca="false">SUM(Z93:AA93)</f>
        <v>0</v>
      </c>
      <c r="AC93" s="22"/>
      <c r="AD93" s="22"/>
      <c r="AE93" s="188"/>
      <c r="AF93" s="206" t="n">
        <f aca="false">IF(AE93="SI",N93,0)</f>
        <v>0</v>
      </c>
      <c r="AG93" s="189" t="n">
        <f aca="false">IF(AE93="SI",Y93,0)</f>
        <v>0</v>
      </c>
      <c r="AH93" s="189" t="n">
        <f aca="false">IF(AE93="SI",AB93,0)</f>
        <v>0</v>
      </c>
      <c r="AI93" s="148"/>
      <c r="AJ93" s="207"/>
      <c r="AK93" s="207"/>
      <c r="AL93" s="207"/>
      <c r="AM93" s="207"/>
      <c r="AN93" s="207"/>
      <c r="AO93" s="208"/>
    </row>
    <row r="94" customFormat="false" ht="15.75" hidden="false" customHeight="true" outlineLevel="0" collapsed="false">
      <c r="A94" s="22" t="n">
        <v>93</v>
      </c>
      <c r="B94" s="180"/>
      <c r="C94" s="22"/>
      <c r="D94" s="22"/>
      <c r="E94" s="183"/>
      <c r="F94" s="183"/>
      <c r="G94" s="22"/>
      <c r="H94" s="22"/>
      <c r="I94" s="22"/>
      <c r="J94" s="22"/>
      <c r="K94" s="191" t="e">
        <f aca="false">VLOOKUP(Personale!J94,Legenda!$D$1:$F$258,2)</f>
        <v>#N/A</v>
      </c>
      <c r="L94" s="22"/>
      <c r="M94" s="22"/>
      <c r="N94" s="22"/>
      <c r="O94" s="22"/>
      <c r="P94" s="203"/>
      <c r="Q94" s="22"/>
      <c r="R94" s="22"/>
      <c r="S94" s="22"/>
      <c r="T94" s="203"/>
      <c r="U94" s="211"/>
      <c r="V94" s="211"/>
      <c r="W94" s="185" t="n">
        <v>0</v>
      </c>
      <c r="X94" s="185" t="n">
        <v>0</v>
      </c>
      <c r="Y94" s="219" t="n">
        <f aca="false">SUM(W94:X94)</f>
        <v>0</v>
      </c>
      <c r="Z94" s="185" t="n">
        <v>0</v>
      </c>
      <c r="AA94" s="185" t="n">
        <v>0</v>
      </c>
      <c r="AB94" s="220" t="n">
        <f aca="false">SUM(Z94:AA94)</f>
        <v>0</v>
      </c>
      <c r="AC94" s="22"/>
      <c r="AD94" s="22"/>
      <c r="AE94" s="188"/>
      <c r="AF94" s="206" t="n">
        <f aca="false">IF(AE94="SI",N94,0)</f>
        <v>0</v>
      </c>
      <c r="AG94" s="189" t="n">
        <f aca="false">IF(AE94="SI",Y94,0)</f>
        <v>0</v>
      </c>
      <c r="AH94" s="189" t="n">
        <f aca="false">IF(AE94="SI",AB94,0)</f>
        <v>0</v>
      </c>
      <c r="AI94" s="148"/>
      <c r="AJ94" s="207"/>
      <c r="AK94" s="207"/>
      <c r="AL94" s="207"/>
      <c r="AM94" s="207"/>
      <c r="AN94" s="207"/>
      <c r="AO94" s="208"/>
    </row>
    <row r="95" customFormat="false" ht="15.75" hidden="false" customHeight="true" outlineLevel="0" collapsed="false">
      <c r="A95" s="22" t="n">
        <v>94</v>
      </c>
      <c r="B95" s="180"/>
      <c r="C95" s="22"/>
      <c r="D95" s="22"/>
      <c r="E95" s="183"/>
      <c r="F95" s="183"/>
      <c r="G95" s="22"/>
      <c r="H95" s="22"/>
      <c r="I95" s="22"/>
      <c r="J95" s="22"/>
      <c r="K95" s="191" t="e">
        <f aca="false">VLOOKUP(Personale!J95,Legenda!$D$1:$F$258,2)</f>
        <v>#N/A</v>
      </c>
      <c r="L95" s="22"/>
      <c r="M95" s="22"/>
      <c r="N95" s="22"/>
      <c r="O95" s="22"/>
      <c r="P95" s="203"/>
      <c r="Q95" s="22"/>
      <c r="R95" s="22"/>
      <c r="S95" s="22"/>
      <c r="T95" s="203"/>
      <c r="U95" s="211"/>
      <c r="V95" s="211"/>
      <c r="W95" s="185" t="n">
        <v>0</v>
      </c>
      <c r="X95" s="185" t="n">
        <v>0</v>
      </c>
      <c r="Y95" s="219" t="n">
        <f aca="false">SUM(W95:X95)</f>
        <v>0</v>
      </c>
      <c r="Z95" s="185" t="n">
        <v>0</v>
      </c>
      <c r="AA95" s="185" t="n">
        <v>0</v>
      </c>
      <c r="AB95" s="220" t="n">
        <f aca="false">SUM(Z95:AA95)</f>
        <v>0</v>
      </c>
      <c r="AC95" s="22"/>
      <c r="AD95" s="22"/>
      <c r="AE95" s="188"/>
      <c r="AF95" s="206" t="n">
        <f aca="false">IF(AE95="SI",N95,0)</f>
        <v>0</v>
      </c>
      <c r="AG95" s="189" t="n">
        <f aca="false">IF(AE95="SI",Y95,0)</f>
        <v>0</v>
      </c>
      <c r="AH95" s="189" t="n">
        <f aca="false">IF(AE95="SI",AB95,0)</f>
        <v>0</v>
      </c>
      <c r="AI95" s="148"/>
      <c r="AJ95" s="207"/>
      <c r="AK95" s="207"/>
      <c r="AL95" s="207"/>
      <c r="AM95" s="207"/>
      <c r="AN95" s="207"/>
      <c r="AO95" s="208"/>
    </row>
    <row r="96" customFormat="false" ht="15.75" hidden="false" customHeight="true" outlineLevel="0" collapsed="false">
      <c r="A96" s="22" t="n">
        <v>95</v>
      </c>
      <c r="B96" s="180"/>
      <c r="C96" s="22"/>
      <c r="D96" s="22"/>
      <c r="E96" s="183"/>
      <c r="F96" s="183"/>
      <c r="G96" s="22"/>
      <c r="H96" s="22"/>
      <c r="I96" s="22"/>
      <c r="J96" s="22"/>
      <c r="K96" s="191" t="e">
        <f aca="false">VLOOKUP(Personale!J96,Legenda!$D$1:$F$258,2)</f>
        <v>#N/A</v>
      </c>
      <c r="L96" s="22"/>
      <c r="M96" s="22"/>
      <c r="N96" s="22"/>
      <c r="O96" s="22"/>
      <c r="P96" s="203"/>
      <c r="Q96" s="22"/>
      <c r="R96" s="22"/>
      <c r="S96" s="22"/>
      <c r="T96" s="203"/>
      <c r="U96" s="211"/>
      <c r="V96" s="211"/>
      <c r="W96" s="185" t="n">
        <v>0</v>
      </c>
      <c r="X96" s="185" t="n">
        <v>0</v>
      </c>
      <c r="Y96" s="219" t="n">
        <f aca="false">SUM(W96:X96)</f>
        <v>0</v>
      </c>
      <c r="Z96" s="185" t="n">
        <v>0</v>
      </c>
      <c r="AA96" s="185" t="n">
        <v>0</v>
      </c>
      <c r="AB96" s="220" t="n">
        <f aca="false">SUM(Z96:AA96)</f>
        <v>0</v>
      </c>
      <c r="AC96" s="22"/>
      <c r="AD96" s="22"/>
      <c r="AE96" s="188"/>
      <c r="AF96" s="206" t="n">
        <f aca="false">IF(AE96="SI",N96,0)</f>
        <v>0</v>
      </c>
      <c r="AG96" s="189" t="n">
        <f aca="false">IF(AE96="SI",Y96,0)</f>
        <v>0</v>
      </c>
      <c r="AH96" s="189" t="n">
        <f aca="false">IF(AE96="SI",AB96,0)</f>
        <v>0</v>
      </c>
      <c r="AI96" s="148"/>
      <c r="AJ96" s="207"/>
      <c r="AK96" s="207"/>
      <c r="AL96" s="207"/>
      <c r="AM96" s="207"/>
      <c r="AN96" s="207"/>
      <c r="AO96" s="208"/>
    </row>
    <row r="97" customFormat="false" ht="15.75" hidden="false" customHeight="true" outlineLevel="0" collapsed="false">
      <c r="A97" s="22" t="n">
        <v>96</v>
      </c>
      <c r="B97" s="180"/>
      <c r="C97" s="22"/>
      <c r="D97" s="22"/>
      <c r="E97" s="183"/>
      <c r="F97" s="183"/>
      <c r="G97" s="22"/>
      <c r="H97" s="22"/>
      <c r="I97" s="22"/>
      <c r="J97" s="22"/>
      <c r="K97" s="191" t="e">
        <f aca="false">VLOOKUP(Personale!J97,Legenda!$D$1:$F$258,2)</f>
        <v>#N/A</v>
      </c>
      <c r="L97" s="22"/>
      <c r="M97" s="22"/>
      <c r="N97" s="22"/>
      <c r="O97" s="22"/>
      <c r="P97" s="203"/>
      <c r="Q97" s="22"/>
      <c r="R97" s="22"/>
      <c r="S97" s="22"/>
      <c r="T97" s="203"/>
      <c r="U97" s="211"/>
      <c r="V97" s="211"/>
      <c r="W97" s="185" t="n">
        <v>0</v>
      </c>
      <c r="X97" s="185" t="n">
        <v>0</v>
      </c>
      <c r="Y97" s="219" t="n">
        <f aca="false">SUM(W97:X97)</f>
        <v>0</v>
      </c>
      <c r="Z97" s="185" t="n">
        <v>0</v>
      </c>
      <c r="AA97" s="185" t="n">
        <v>0</v>
      </c>
      <c r="AB97" s="220" t="n">
        <f aca="false">SUM(Z97:AA97)</f>
        <v>0</v>
      </c>
      <c r="AC97" s="22"/>
      <c r="AD97" s="22"/>
      <c r="AE97" s="188"/>
      <c r="AF97" s="206" t="n">
        <f aca="false">IF(AE97="SI",N97,0)</f>
        <v>0</v>
      </c>
      <c r="AG97" s="189" t="n">
        <f aca="false">IF(AE97="SI",Y97,0)</f>
        <v>0</v>
      </c>
      <c r="AH97" s="189" t="n">
        <f aca="false">IF(AE97="SI",AB97,0)</f>
        <v>0</v>
      </c>
      <c r="AI97" s="148"/>
      <c r="AJ97" s="207"/>
      <c r="AK97" s="207"/>
      <c r="AL97" s="207"/>
      <c r="AM97" s="207"/>
      <c r="AN97" s="207"/>
      <c r="AO97" s="208"/>
    </row>
    <row r="98" customFormat="false" ht="15.75" hidden="false" customHeight="true" outlineLevel="0" collapsed="false">
      <c r="A98" s="22" t="n">
        <v>97</v>
      </c>
      <c r="B98" s="180"/>
      <c r="C98" s="22"/>
      <c r="D98" s="22"/>
      <c r="E98" s="183"/>
      <c r="F98" s="183"/>
      <c r="G98" s="22"/>
      <c r="H98" s="22"/>
      <c r="I98" s="22"/>
      <c r="J98" s="22"/>
      <c r="K98" s="191" t="e">
        <f aca="false">VLOOKUP(Personale!J98,Legenda!$D$1:$F$258,2)</f>
        <v>#N/A</v>
      </c>
      <c r="L98" s="22"/>
      <c r="M98" s="22"/>
      <c r="N98" s="22"/>
      <c r="O98" s="22"/>
      <c r="P98" s="203"/>
      <c r="Q98" s="22"/>
      <c r="R98" s="22"/>
      <c r="S98" s="22"/>
      <c r="T98" s="203"/>
      <c r="U98" s="211"/>
      <c r="V98" s="211"/>
      <c r="W98" s="185" t="n">
        <v>0</v>
      </c>
      <c r="X98" s="185" t="n">
        <v>0</v>
      </c>
      <c r="Y98" s="219" t="n">
        <f aca="false">SUM(W98:X98)</f>
        <v>0</v>
      </c>
      <c r="Z98" s="185" t="n">
        <v>0</v>
      </c>
      <c r="AA98" s="185" t="n">
        <v>0</v>
      </c>
      <c r="AB98" s="220" t="n">
        <f aca="false">SUM(Z98:AA98)</f>
        <v>0</v>
      </c>
      <c r="AC98" s="22"/>
      <c r="AD98" s="22"/>
      <c r="AE98" s="188"/>
      <c r="AF98" s="206" t="n">
        <f aca="false">IF(AE98="SI",N98,0)</f>
        <v>0</v>
      </c>
      <c r="AG98" s="189" t="n">
        <f aca="false">IF(AE98="SI",Y98,0)</f>
        <v>0</v>
      </c>
      <c r="AH98" s="189" t="n">
        <f aca="false">IF(AE98="SI",AB98,0)</f>
        <v>0</v>
      </c>
      <c r="AI98" s="148"/>
      <c r="AJ98" s="207"/>
      <c r="AK98" s="207"/>
      <c r="AL98" s="207"/>
      <c r="AM98" s="207"/>
      <c r="AN98" s="207"/>
      <c r="AO98" s="208"/>
    </row>
    <row r="99" customFormat="false" ht="15.75" hidden="false" customHeight="true" outlineLevel="0" collapsed="false">
      <c r="A99" s="22" t="n">
        <v>98</v>
      </c>
      <c r="B99" s="180"/>
      <c r="C99" s="22"/>
      <c r="D99" s="22"/>
      <c r="E99" s="183"/>
      <c r="F99" s="183"/>
      <c r="G99" s="22"/>
      <c r="H99" s="22"/>
      <c r="I99" s="22"/>
      <c r="J99" s="22"/>
      <c r="K99" s="191" t="e">
        <f aca="false">VLOOKUP(Personale!J99,Legenda!$D$1:$F$258,2)</f>
        <v>#N/A</v>
      </c>
      <c r="L99" s="22"/>
      <c r="M99" s="22"/>
      <c r="N99" s="22"/>
      <c r="O99" s="22"/>
      <c r="P99" s="203"/>
      <c r="Q99" s="22"/>
      <c r="R99" s="22"/>
      <c r="S99" s="22"/>
      <c r="T99" s="203"/>
      <c r="U99" s="211"/>
      <c r="V99" s="211"/>
      <c r="W99" s="185" t="n">
        <v>0</v>
      </c>
      <c r="X99" s="185" t="n">
        <v>0</v>
      </c>
      <c r="Y99" s="219" t="n">
        <f aca="false">SUM(W99:X99)</f>
        <v>0</v>
      </c>
      <c r="Z99" s="185" t="n">
        <v>0</v>
      </c>
      <c r="AA99" s="185" t="n">
        <v>0</v>
      </c>
      <c r="AB99" s="220" t="n">
        <f aca="false">SUM(Z99:AA99)</f>
        <v>0</v>
      </c>
      <c r="AC99" s="22"/>
      <c r="AD99" s="22"/>
      <c r="AE99" s="188"/>
      <c r="AF99" s="206" t="n">
        <f aca="false">IF(AE99="SI",N99,0)</f>
        <v>0</v>
      </c>
      <c r="AG99" s="189" t="n">
        <f aca="false">IF(AE99="SI",Y99,0)</f>
        <v>0</v>
      </c>
      <c r="AH99" s="189" t="n">
        <f aca="false">IF(AE99="SI",AB99,0)</f>
        <v>0</v>
      </c>
      <c r="AI99" s="148"/>
      <c r="AJ99" s="207"/>
      <c r="AK99" s="207"/>
      <c r="AL99" s="207"/>
      <c r="AM99" s="207"/>
      <c r="AN99" s="207"/>
      <c r="AO99" s="208"/>
    </row>
    <row r="100" customFormat="false" ht="15.75" hidden="false" customHeight="true" outlineLevel="0" collapsed="false">
      <c r="A100" s="22" t="n">
        <v>99</v>
      </c>
      <c r="B100" s="180"/>
      <c r="C100" s="22"/>
      <c r="D100" s="22"/>
      <c r="E100" s="183"/>
      <c r="F100" s="183"/>
      <c r="G100" s="22"/>
      <c r="H100" s="22"/>
      <c r="I100" s="22"/>
      <c r="J100" s="22"/>
      <c r="K100" s="191" t="e">
        <f aca="false">VLOOKUP(Personale!J100,Legenda!$D$1:$F$258,2)</f>
        <v>#N/A</v>
      </c>
      <c r="L100" s="22"/>
      <c r="M100" s="22"/>
      <c r="N100" s="22"/>
      <c r="O100" s="22"/>
      <c r="P100" s="203"/>
      <c r="Q100" s="22"/>
      <c r="R100" s="22"/>
      <c r="S100" s="22"/>
      <c r="T100" s="203"/>
      <c r="U100" s="211"/>
      <c r="V100" s="211"/>
      <c r="W100" s="185" t="n">
        <v>0</v>
      </c>
      <c r="X100" s="185" t="n">
        <v>0</v>
      </c>
      <c r="Y100" s="219" t="n">
        <f aca="false">SUM(W100:X100)</f>
        <v>0</v>
      </c>
      <c r="Z100" s="185" t="n">
        <v>0</v>
      </c>
      <c r="AA100" s="185" t="n">
        <v>0</v>
      </c>
      <c r="AB100" s="220" t="n">
        <f aca="false">SUM(Z100:AA100)</f>
        <v>0</v>
      </c>
      <c r="AC100" s="22"/>
      <c r="AD100" s="22"/>
      <c r="AE100" s="188"/>
      <c r="AF100" s="206" t="n">
        <f aca="false">IF(AE100="SI",N100,0)</f>
        <v>0</v>
      </c>
      <c r="AG100" s="189" t="n">
        <f aca="false">IF(AE100="SI",Y100,0)</f>
        <v>0</v>
      </c>
      <c r="AH100" s="189" t="n">
        <f aca="false">IF(AE100="SI",AB100,0)</f>
        <v>0</v>
      </c>
      <c r="AI100" s="148"/>
      <c r="AJ100" s="207"/>
      <c r="AK100" s="207"/>
      <c r="AL100" s="207"/>
      <c r="AM100" s="207"/>
      <c r="AN100" s="207"/>
      <c r="AO100" s="208"/>
    </row>
    <row r="101" customFormat="false" ht="15.75" hidden="false" customHeight="true" outlineLevel="0" collapsed="false">
      <c r="A101" s="22" t="n">
        <v>100</v>
      </c>
      <c r="B101" s="180"/>
      <c r="C101" s="22"/>
      <c r="D101" s="22"/>
      <c r="E101" s="183"/>
      <c r="F101" s="183"/>
      <c r="G101" s="22"/>
      <c r="H101" s="22"/>
      <c r="I101" s="22"/>
      <c r="J101" s="22"/>
      <c r="K101" s="191" t="e">
        <f aca="false">VLOOKUP(Personale!J101,Legenda!$D$1:$F$258,2)</f>
        <v>#N/A</v>
      </c>
      <c r="L101" s="22"/>
      <c r="M101" s="22"/>
      <c r="N101" s="22"/>
      <c r="O101" s="22"/>
      <c r="P101" s="203"/>
      <c r="Q101" s="22"/>
      <c r="R101" s="22"/>
      <c r="S101" s="22"/>
      <c r="T101" s="203"/>
      <c r="U101" s="211"/>
      <c r="V101" s="211"/>
      <c r="W101" s="185" t="n">
        <v>0</v>
      </c>
      <c r="X101" s="185" t="n">
        <v>0</v>
      </c>
      <c r="Y101" s="219" t="n">
        <f aca="false">SUM(W101:X101)</f>
        <v>0</v>
      </c>
      <c r="Z101" s="185" t="n">
        <v>0</v>
      </c>
      <c r="AA101" s="185" t="n">
        <v>0</v>
      </c>
      <c r="AB101" s="220" t="n">
        <f aca="false">SUM(Z101:AA101)</f>
        <v>0</v>
      </c>
      <c r="AC101" s="22"/>
      <c r="AD101" s="22"/>
      <c r="AE101" s="188"/>
      <c r="AF101" s="206" t="n">
        <f aca="false">IF(AE101="SI",N101,0)</f>
        <v>0</v>
      </c>
      <c r="AG101" s="189" t="n">
        <f aca="false">IF(AE101="SI",Y101,0)</f>
        <v>0</v>
      </c>
      <c r="AH101" s="189" t="n">
        <f aca="false">IF(AE101="SI",AB101,0)</f>
        <v>0</v>
      </c>
      <c r="AI101" s="148"/>
      <c r="AJ101" s="207"/>
      <c r="AK101" s="207"/>
      <c r="AL101" s="207"/>
      <c r="AM101" s="207"/>
      <c r="AN101" s="207"/>
      <c r="AO101" s="208"/>
    </row>
    <row r="102" customFormat="false" ht="15.75" hidden="false" customHeight="true" outlineLevel="0" collapsed="false">
      <c r="A102" s="22" t="n">
        <v>101</v>
      </c>
      <c r="B102" s="180"/>
      <c r="C102" s="22"/>
      <c r="D102" s="22"/>
      <c r="E102" s="183"/>
      <c r="F102" s="183"/>
      <c r="G102" s="22"/>
      <c r="H102" s="22"/>
      <c r="I102" s="22"/>
      <c r="J102" s="22"/>
      <c r="K102" s="191" t="e">
        <f aca="false">VLOOKUP(Personale!J102,Legenda!$D$1:$F$258,2)</f>
        <v>#N/A</v>
      </c>
      <c r="L102" s="22"/>
      <c r="M102" s="22"/>
      <c r="N102" s="22"/>
      <c r="O102" s="22"/>
      <c r="P102" s="203"/>
      <c r="Q102" s="22"/>
      <c r="R102" s="22"/>
      <c r="S102" s="22"/>
      <c r="T102" s="203"/>
      <c r="U102" s="211"/>
      <c r="V102" s="211"/>
      <c r="W102" s="185" t="n">
        <v>0</v>
      </c>
      <c r="X102" s="185" t="n">
        <v>0</v>
      </c>
      <c r="Y102" s="219" t="n">
        <f aca="false">SUM(W102:X102)</f>
        <v>0</v>
      </c>
      <c r="Z102" s="185" t="n">
        <v>0</v>
      </c>
      <c r="AA102" s="185" t="n">
        <v>0</v>
      </c>
      <c r="AB102" s="220" t="n">
        <f aca="false">SUM(Z102:AA102)</f>
        <v>0</v>
      </c>
      <c r="AC102" s="22"/>
      <c r="AD102" s="22"/>
      <c r="AE102" s="188"/>
      <c r="AF102" s="206" t="n">
        <f aca="false">IF(AE102="SI",N102,0)</f>
        <v>0</v>
      </c>
      <c r="AG102" s="189" t="n">
        <f aca="false">IF(AE102="SI",Y102,0)</f>
        <v>0</v>
      </c>
      <c r="AH102" s="189" t="n">
        <f aca="false">IF(AE102="SI",AB102,0)</f>
        <v>0</v>
      </c>
      <c r="AI102" s="148"/>
      <c r="AJ102" s="207"/>
      <c r="AK102" s="207"/>
      <c r="AL102" s="207"/>
      <c r="AM102" s="207"/>
      <c r="AN102" s="207"/>
      <c r="AO102" s="208"/>
    </row>
    <row r="103" customFormat="false" ht="15.75" hidden="false" customHeight="true" outlineLevel="0" collapsed="false">
      <c r="A103" s="22" t="n">
        <v>102</v>
      </c>
      <c r="B103" s="180"/>
      <c r="C103" s="22"/>
      <c r="D103" s="22"/>
      <c r="E103" s="183"/>
      <c r="F103" s="183"/>
      <c r="G103" s="22"/>
      <c r="H103" s="22"/>
      <c r="I103" s="22"/>
      <c r="J103" s="22"/>
      <c r="K103" s="191" t="e">
        <f aca="false">VLOOKUP(Personale!J103,Legenda!$D$1:$F$258,2)</f>
        <v>#N/A</v>
      </c>
      <c r="L103" s="22"/>
      <c r="M103" s="22"/>
      <c r="N103" s="22"/>
      <c r="O103" s="22"/>
      <c r="P103" s="203"/>
      <c r="Q103" s="22"/>
      <c r="R103" s="22"/>
      <c r="S103" s="22"/>
      <c r="T103" s="203"/>
      <c r="U103" s="211"/>
      <c r="V103" s="211"/>
      <c r="W103" s="185" t="n">
        <v>0</v>
      </c>
      <c r="X103" s="185" t="n">
        <v>0</v>
      </c>
      <c r="Y103" s="219" t="n">
        <f aca="false">SUM(W103:X103)</f>
        <v>0</v>
      </c>
      <c r="Z103" s="185" t="n">
        <v>0</v>
      </c>
      <c r="AA103" s="185" t="n">
        <v>0</v>
      </c>
      <c r="AB103" s="220" t="n">
        <f aca="false">SUM(Z103:AA103)</f>
        <v>0</v>
      </c>
      <c r="AC103" s="22"/>
      <c r="AD103" s="22"/>
      <c r="AE103" s="188"/>
      <c r="AF103" s="206" t="n">
        <f aca="false">IF(AE103="SI",N103,0)</f>
        <v>0</v>
      </c>
      <c r="AG103" s="189" t="n">
        <f aca="false">IF(AE103="SI",Y103,0)</f>
        <v>0</v>
      </c>
      <c r="AH103" s="189" t="n">
        <f aca="false">IF(AE103="SI",AB103,0)</f>
        <v>0</v>
      </c>
      <c r="AI103" s="148"/>
      <c r="AJ103" s="207"/>
      <c r="AK103" s="207"/>
      <c r="AL103" s="207"/>
      <c r="AM103" s="207"/>
      <c r="AN103" s="207"/>
      <c r="AO103" s="208"/>
    </row>
    <row r="104" customFormat="false" ht="15.75" hidden="false" customHeight="true" outlineLevel="0" collapsed="false">
      <c r="A104" s="22" t="n">
        <v>103</v>
      </c>
      <c r="B104" s="180"/>
      <c r="C104" s="22"/>
      <c r="D104" s="22"/>
      <c r="E104" s="183"/>
      <c r="F104" s="183"/>
      <c r="G104" s="22"/>
      <c r="H104" s="22"/>
      <c r="I104" s="22"/>
      <c r="J104" s="22"/>
      <c r="K104" s="191" t="e">
        <f aca="false">VLOOKUP(Personale!J104,Legenda!$D$1:$F$258,2)</f>
        <v>#N/A</v>
      </c>
      <c r="L104" s="22"/>
      <c r="M104" s="22"/>
      <c r="N104" s="22"/>
      <c r="O104" s="22"/>
      <c r="P104" s="203"/>
      <c r="Q104" s="22"/>
      <c r="R104" s="22"/>
      <c r="S104" s="22"/>
      <c r="T104" s="203"/>
      <c r="U104" s="211"/>
      <c r="V104" s="211"/>
      <c r="W104" s="185" t="n">
        <v>0</v>
      </c>
      <c r="X104" s="185" t="n">
        <v>0</v>
      </c>
      <c r="Y104" s="219" t="n">
        <f aca="false">SUM(W104:X104)</f>
        <v>0</v>
      </c>
      <c r="Z104" s="185" t="n">
        <v>0</v>
      </c>
      <c r="AA104" s="185" t="n">
        <v>0</v>
      </c>
      <c r="AB104" s="220" t="n">
        <f aca="false">SUM(Z104:AA104)</f>
        <v>0</v>
      </c>
      <c r="AC104" s="22"/>
      <c r="AD104" s="22"/>
      <c r="AE104" s="188"/>
      <c r="AF104" s="206" t="n">
        <f aca="false">IF(AE104="SI",N104,0)</f>
        <v>0</v>
      </c>
      <c r="AG104" s="189" t="n">
        <f aca="false">IF(AE104="SI",Y104,0)</f>
        <v>0</v>
      </c>
      <c r="AH104" s="189" t="n">
        <f aca="false">IF(AE104="SI",AB104,0)</f>
        <v>0</v>
      </c>
      <c r="AI104" s="148"/>
      <c r="AJ104" s="207"/>
      <c r="AK104" s="207"/>
      <c r="AL104" s="207"/>
      <c r="AM104" s="207"/>
      <c r="AN104" s="207"/>
      <c r="AO104" s="208"/>
    </row>
    <row r="105" customFormat="false" ht="15.75" hidden="false" customHeight="true" outlineLevel="0" collapsed="false">
      <c r="A105" s="22" t="n">
        <v>104</v>
      </c>
      <c r="B105" s="180"/>
      <c r="C105" s="22"/>
      <c r="D105" s="22"/>
      <c r="E105" s="183"/>
      <c r="F105" s="183"/>
      <c r="G105" s="22"/>
      <c r="H105" s="22"/>
      <c r="I105" s="22"/>
      <c r="J105" s="22"/>
      <c r="K105" s="191" t="e">
        <f aca="false">VLOOKUP(Personale!J105,Legenda!$D$1:$F$258,2)</f>
        <v>#N/A</v>
      </c>
      <c r="L105" s="22"/>
      <c r="M105" s="22"/>
      <c r="N105" s="22"/>
      <c r="O105" s="22"/>
      <c r="P105" s="203"/>
      <c r="Q105" s="22"/>
      <c r="R105" s="22"/>
      <c r="S105" s="22"/>
      <c r="T105" s="203"/>
      <c r="U105" s="211"/>
      <c r="V105" s="211"/>
      <c r="W105" s="185" t="n">
        <v>0</v>
      </c>
      <c r="X105" s="185" t="n">
        <v>0</v>
      </c>
      <c r="Y105" s="219" t="n">
        <f aca="false">SUM(W105:X105)</f>
        <v>0</v>
      </c>
      <c r="Z105" s="185" t="n">
        <v>0</v>
      </c>
      <c r="AA105" s="185" t="n">
        <v>0</v>
      </c>
      <c r="AB105" s="220" t="n">
        <f aca="false">SUM(Z105:AA105)</f>
        <v>0</v>
      </c>
      <c r="AC105" s="22"/>
      <c r="AD105" s="22"/>
      <c r="AE105" s="188"/>
      <c r="AF105" s="206" t="n">
        <f aca="false">IF(AE105="SI",N105,0)</f>
        <v>0</v>
      </c>
      <c r="AG105" s="189" t="n">
        <f aca="false">IF(AE105="SI",Y105,0)</f>
        <v>0</v>
      </c>
      <c r="AH105" s="189" t="n">
        <f aca="false">IF(AE105="SI",AB105,0)</f>
        <v>0</v>
      </c>
      <c r="AI105" s="148"/>
      <c r="AJ105" s="207"/>
      <c r="AK105" s="207"/>
      <c r="AL105" s="207"/>
      <c r="AM105" s="207"/>
      <c r="AN105" s="207"/>
      <c r="AO105" s="208"/>
    </row>
    <row r="106" customFormat="false" ht="15.75" hidden="false" customHeight="true" outlineLevel="0" collapsed="false">
      <c r="A106" s="22" t="n">
        <v>105</v>
      </c>
      <c r="B106" s="180"/>
      <c r="C106" s="22"/>
      <c r="D106" s="22"/>
      <c r="E106" s="183"/>
      <c r="F106" s="183"/>
      <c r="G106" s="22"/>
      <c r="H106" s="22"/>
      <c r="I106" s="22"/>
      <c r="J106" s="22"/>
      <c r="K106" s="191" t="e">
        <f aca="false">VLOOKUP(Personale!J106,Legenda!$D$1:$F$258,2)</f>
        <v>#N/A</v>
      </c>
      <c r="L106" s="22"/>
      <c r="M106" s="22"/>
      <c r="N106" s="22"/>
      <c r="O106" s="22"/>
      <c r="P106" s="203"/>
      <c r="Q106" s="22"/>
      <c r="R106" s="22"/>
      <c r="S106" s="22"/>
      <c r="T106" s="203"/>
      <c r="U106" s="211"/>
      <c r="V106" s="211"/>
      <c r="W106" s="185" t="n">
        <v>0</v>
      </c>
      <c r="X106" s="185" t="n">
        <v>0</v>
      </c>
      <c r="Y106" s="219" t="n">
        <f aca="false">SUM(W106:X106)</f>
        <v>0</v>
      </c>
      <c r="Z106" s="185" t="n">
        <v>0</v>
      </c>
      <c r="AA106" s="185" t="n">
        <v>0</v>
      </c>
      <c r="AB106" s="220" t="n">
        <f aca="false">SUM(Z106:AA106)</f>
        <v>0</v>
      </c>
      <c r="AC106" s="22"/>
      <c r="AD106" s="22"/>
      <c r="AE106" s="188"/>
      <c r="AF106" s="206" t="n">
        <f aca="false">IF(AE106="SI",N106,0)</f>
        <v>0</v>
      </c>
      <c r="AG106" s="189" t="n">
        <f aca="false">IF(AE106="SI",Y106,0)</f>
        <v>0</v>
      </c>
      <c r="AH106" s="189" t="n">
        <f aca="false">IF(AE106="SI",AB106,0)</f>
        <v>0</v>
      </c>
      <c r="AI106" s="148"/>
      <c r="AJ106" s="207"/>
      <c r="AK106" s="207"/>
      <c r="AL106" s="207"/>
      <c r="AM106" s="207"/>
      <c r="AN106" s="207"/>
      <c r="AO106" s="208"/>
    </row>
    <row r="107" customFormat="false" ht="15.75" hidden="false" customHeight="true" outlineLevel="0" collapsed="false">
      <c r="A107" s="22" t="n">
        <v>106</v>
      </c>
      <c r="B107" s="180"/>
      <c r="C107" s="22"/>
      <c r="D107" s="22"/>
      <c r="E107" s="183"/>
      <c r="F107" s="183"/>
      <c r="G107" s="22"/>
      <c r="H107" s="22"/>
      <c r="I107" s="22"/>
      <c r="J107" s="22"/>
      <c r="K107" s="191" t="e">
        <f aca="false">VLOOKUP(Personale!J107,Legenda!$D$1:$F$258,2)</f>
        <v>#N/A</v>
      </c>
      <c r="L107" s="22"/>
      <c r="M107" s="22"/>
      <c r="N107" s="22"/>
      <c r="O107" s="22"/>
      <c r="P107" s="203"/>
      <c r="Q107" s="22"/>
      <c r="R107" s="22"/>
      <c r="S107" s="22"/>
      <c r="T107" s="203"/>
      <c r="U107" s="211"/>
      <c r="V107" s="211"/>
      <c r="W107" s="185" t="n">
        <v>0</v>
      </c>
      <c r="X107" s="185" t="n">
        <v>0</v>
      </c>
      <c r="Y107" s="219" t="n">
        <f aca="false">SUM(W107:X107)</f>
        <v>0</v>
      </c>
      <c r="Z107" s="185" t="n">
        <v>0</v>
      </c>
      <c r="AA107" s="185" t="n">
        <v>0</v>
      </c>
      <c r="AB107" s="220" t="n">
        <f aca="false">SUM(Z107:AA107)</f>
        <v>0</v>
      </c>
      <c r="AC107" s="22"/>
      <c r="AD107" s="22"/>
      <c r="AE107" s="188"/>
      <c r="AF107" s="206" t="n">
        <f aca="false">IF(AE107="SI",N107,0)</f>
        <v>0</v>
      </c>
      <c r="AG107" s="189" t="n">
        <f aca="false">IF(AE107="SI",Y107,0)</f>
        <v>0</v>
      </c>
      <c r="AH107" s="189" t="n">
        <f aca="false">IF(AE107="SI",AB107,0)</f>
        <v>0</v>
      </c>
      <c r="AI107" s="148"/>
      <c r="AJ107" s="207"/>
      <c r="AK107" s="207"/>
      <c r="AL107" s="207"/>
      <c r="AM107" s="207"/>
      <c r="AN107" s="207"/>
      <c r="AO107" s="208"/>
    </row>
    <row r="108" customFormat="false" ht="15.75" hidden="false" customHeight="true" outlineLevel="0" collapsed="false">
      <c r="A108" s="22" t="n">
        <v>107</v>
      </c>
      <c r="B108" s="180"/>
      <c r="C108" s="22"/>
      <c r="D108" s="22"/>
      <c r="E108" s="183"/>
      <c r="F108" s="183"/>
      <c r="G108" s="22"/>
      <c r="H108" s="22"/>
      <c r="I108" s="22"/>
      <c r="J108" s="22"/>
      <c r="K108" s="191" t="e">
        <f aca="false">VLOOKUP(Personale!J108,Legenda!$D$1:$F$258,2)</f>
        <v>#N/A</v>
      </c>
      <c r="L108" s="22"/>
      <c r="M108" s="22"/>
      <c r="N108" s="22"/>
      <c r="O108" s="22"/>
      <c r="P108" s="203"/>
      <c r="Q108" s="22"/>
      <c r="R108" s="22"/>
      <c r="S108" s="22"/>
      <c r="T108" s="203"/>
      <c r="U108" s="211"/>
      <c r="V108" s="211"/>
      <c r="W108" s="185" t="n">
        <v>0</v>
      </c>
      <c r="X108" s="185" t="n">
        <v>0</v>
      </c>
      <c r="Y108" s="219" t="n">
        <f aca="false">SUM(W108:X108)</f>
        <v>0</v>
      </c>
      <c r="Z108" s="185" t="n">
        <v>0</v>
      </c>
      <c r="AA108" s="185" t="n">
        <v>0</v>
      </c>
      <c r="AB108" s="220" t="n">
        <f aca="false">SUM(Z108:AA108)</f>
        <v>0</v>
      </c>
      <c r="AC108" s="22"/>
      <c r="AD108" s="22"/>
      <c r="AE108" s="188"/>
      <c r="AF108" s="206" t="n">
        <f aca="false">IF(AE108="SI",N108,0)</f>
        <v>0</v>
      </c>
      <c r="AG108" s="189" t="n">
        <f aca="false">IF(AE108="SI",Y108,0)</f>
        <v>0</v>
      </c>
      <c r="AH108" s="189" t="n">
        <f aca="false">IF(AE108="SI",AB108,0)</f>
        <v>0</v>
      </c>
      <c r="AI108" s="148"/>
      <c r="AJ108" s="207"/>
      <c r="AK108" s="207"/>
      <c r="AL108" s="207"/>
      <c r="AM108" s="207"/>
      <c r="AN108" s="207"/>
      <c r="AO108" s="208"/>
    </row>
    <row r="109" customFormat="false" ht="15.75" hidden="false" customHeight="true" outlineLevel="0" collapsed="false">
      <c r="A109" s="22" t="n">
        <v>108</v>
      </c>
      <c r="B109" s="180"/>
      <c r="C109" s="22"/>
      <c r="D109" s="22"/>
      <c r="E109" s="183"/>
      <c r="F109" s="183"/>
      <c r="G109" s="22"/>
      <c r="H109" s="22"/>
      <c r="I109" s="22"/>
      <c r="J109" s="22"/>
      <c r="K109" s="191" t="e">
        <f aca="false">VLOOKUP(Personale!J109,Legenda!$D$1:$F$258,2)</f>
        <v>#N/A</v>
      </c>
      <c r="L109" s="22"/>
      <c r="M109" s="22"/>
      <c r="N109" s="22"/>
      <c r="O109" s="22"/>
      <c r="P109" s="203"/>
      <c r="Q109" s="22"/>
      <c r="R109" s="22"/>
      <c r="S109" s="22"/>
      <c r="T109" s="203"/>
      <c r="U109" s="211"/>
      <c r="V109" s="211"/>
      <c r="W109" s="185" t="n">
        <v>0</v>
      </c>
      <c r="X109" s="185" t="n">
        <v>0</v>
      </c>
      <c r="Y109" s="219" t="n">
        <f aca="false">SUM(W109:X109)</f>
        <v>0</v>
      </c>
      <c r="Z109" s="185" t="n">
        <v>0</v>
      </c>
      <c r="AA109" s="185" t="n">
        <v>0</v>
      </c>
      <c r="AB109" s="220" t="n">
        <f aca="false">SUM(Z109:AA109)</f>
        <v>0</v>
      </c>
      <c r="AC109" s="22"/>
      <c r="AD109" s="22"/>
      <c r="AE109" s="188"/>
      <c r="AF109" s="206" t="n">
        <f aca="false">IF(AE109="SI",N109,0)</f>
        <v>0</v>
      </c>
      <c r="AG109" s="189" t="n">
        <f aca="false">IF(AE109="SI",Y109,0)</f>
        <v>0</v>
      </c>
      <c r="AH109" s="189" t="n">
        <f aca="false">IF(AE109="SI",AB109,0)</f>
        <v>0</v>
      </c>
      <c r="AI109" s="148"/>
      <c r="AJ109" s="207"/>
      <c r="AK109" s="207"/>
      <c r="AL109" s="207"/>
      <c r="AM109" s="207"/>
      <c r="AN109" s="207"/>
      <c r="AO109" s="208"/>
    </row>
    <row r="110" customFormat="false" ht="15.75" hidden="false" customHeight="true" outlineLevel="0" collapsed="false">
      <c r="A110" s="22" t="n">
        <v>109</v>
      </c>
      <c r="B110" s="180"/>
      <c r="C110" s="22"/>
      <c r="D110" s="22"/>
      <c r="E110" s="183"/>
      <c r="F110" s="183"/>
      <c r="G110" s="22"/>
      <c r="H110" s="22"/>
      <c r="I110" s="22"/>
      <c r="J110" s="22"/>
      <c r="K110" s="191" t="e">
        <f aca="false">VLOOKUP(Personale!J110,Legenda!$D$1:$F$258,2)</f>
        <v>#N/A</v>
      </c>
      <c r="L110" s="22"/>
      <c r="M110" s="22"/>
      <c r="N110" s="22"/>
      <c r="O110" s="22"/>
      <c r="P110" s="203"/>
      <c r="Q110" s="22"/>
      <c r="R110" s="22"/>
      <c r="S110" s="22"/>
      <c r="T110" s="203"/>
      <c r="U110" s="211"/>
      <c r="V110" s="211"/>
      <c r="W110" s="185" t="n">
        <v>0</v>
      </c>
      <c r="X110" s="185" t="n">
        <v>0</v>
      </c>
      <c r="Y110" s="219" t="n">
        <f aca="false">SUM(W110:X110)</f>
        <v>0</v>
      </c>
      <c r="Z110" s="185" t="n">
        <v>0</v>
      </c>
      <c r="AA110" s="185" t="n">
        <v>0</v>
      </c>
      <c r="AB110" s="220" t="n">
        <f aca="false">SUM(Z110:AA110)</f>
        <v>0</v>
      </c>
      <c r="AC110" s="22"/>
      <c r="AD110" s="22"/>
      <c r="AE110" s="188"/>
      <c r="AF110" s="206" t="n">
        <f aca="false">IF(AE110="SI",N110,0)</f>
        <v>0</v>
      </c>
      <c r="AG110" s="189" t="n">
        <f aca="false">IF(AE110="SI",Y110,0)</f>
        <v>0</v>
      </c>
      <c r="AH110" s="189" t="n">
        <f aca="false">IF(AE110="SI",AB110,0)</f>
        <v>0</v>
      </c>
      <c r="AI110" s="148"/>
      <c r="AJ110" s="207"/>
      <c r="AK110" s="207"/>
      <c r="AL110" s="207"/>
      <c r="AM110" s="207"/>
      <c r="AN110" s="207"/>
      <c r="AO110" s="208"/>
    </row>
    <row r="111" customFormat="false" ht="15.75" hidden="false" customHeight="true" outlineLevel="0" collapsed="false">
      <c r="A111" s="22" t="n">
        <v>110</v>
      </c>
      <c r="B111" s="180"/>
      <c r="C111" s="22"/>
      <c r="D111" s="22"/>
      <c r="E111" s="183"/>
      <c r="F111" s="183"/>
      <c r="G111" s="22"/>
      <c r="H111" s="22"/>
      <c r="I111" s="22"/>
      <c r="J111" s="22"/>
      <c r="K111" s="191" t="e">
        <f aca="false">VLOOKUP(Personale!J111,Legenda!$D$1:$F$258,2)</f>
        <v>#N/A</v>
      </c>
      <c r="L111" s="22"/>
      <c r="M111" s="22"/>
      <c r="N111" s="22"/>
      <c r="O111" s="22"/>
      <c r="P111" s="203"/>
      <c r="Q111" s="22"/>
      <c r="R111" s="22"/>
      <c r="S111" s="22"/>
      <c r="T111" s="203"/>
      <c r="U111" s="211"/>
      <c r="V111" s="211"/>
      <c r="W111" s="185" t="n">
        <v>0</v>
      </c>
      <c r="X111" s="185" t="n">
        <v>0</v>
      </c>
      <c r="Y111" s="219" t="n">
        <f aca="false">SUM(W111:X111)</f>
        <v>0</v>
      </c>
      <c r="Z111" s="185" t="n">
        <v>0</v>
      </c>
      <c r="AA111" s="185" t="n">
        <v>0</v>
      </c>
      <c r="AB111" s="220" t="n">
        <f aca="false">SUM(Z111:AA111)</f>
        <v>0</v>
      </c>
      <c r="AC111" s="22"/>
      <c r="AD111" s="22"/>
      <c r="AE111" s="188"/>
      <c r="AF111" s="206" t="n">
        <f aca="false">IF(AE111="SI",N111,0)</f>
        <v>0</v>
      </c>
      <c r="AG111" s="189" t="n">
        <f aca="false">IF(AE111="SI",Y111,0)</f>
        <v>0</v>
      </c>
      <c r="AH111" s="189" t="n">
        <f aca="false">IF(AE111="SI",AB111,0)</f>
        <v>0</v>
      </c>
      <c r="AI111" s="148"/>
      <c r="AJ111" s="207"/>
      <c r="AK111" s="207"/>
      <c r="AL111" s="207"/>
      <c r="AM111" s="207"/>
      <c r="AN111" s="207"/>
      <c r="AO111" s="208"/>
    </row>
    <row r="112" customFormat="false" ht="15.75" hidden="false" customHeight="true" outlineLevel="0" collapsed="false">
      <c r="A112" s="22" t="n">
        <v>111</v>
      </c>
      <c r="B112" s="180"/>
      <c r="C112" s="22"/>
      <c r="D112" s="22"/>
      <c r="E112" s="183"/>
      <c r="F112" s="183"/>
      <c r="G112" s="22"/>
      <c r="H112" s="22"/>
      <c r="I112" s="22"/>
      <c r="J112" s="22"/>
      <c r="K112" s="191" t="e">
        <f aca="false">VLOOKUP(Personale!J112,Legenda!$D$1:$F$258,2)</f>
        <v>#N/A</v>
      </c>
      <c r="L112" s="22"/>
      <c r="M112" s="22"/>
      <c r="N112" s="22"/>
      <c r="O112" s="22"/>
      <c r="P112" s="203"/>
      <c r="Q112" s="22"/>
      <c r="R112" s="22"/>
      <c r="S112" s="22"/>
      <c r="T112" s="203"/>
      <c r="U112" s="211"/>
      <c r="V112" s="211"/>
      <c r="W112" s="185" t="n">
        <v>0</v>
      </c>
      <c r="X112" s="185" t="n">
        <v>0</v>
      </c>
      <c r="Y112" s="219" t="n">
        <f aca="false">SUM(W112:X112)</f>
        <v>0</v>
      </c>
      <c r="Z112" s="185" t="n">
        <v>0</v>
      </c>
      <c r="AA112" s="185" t="n">
        <v>0</v>
      </c>
      <c r="AB112" s="220" t="n">
        <f aca="false">SUM(Z112:AA112)</f>
        <v>0</v>
      </c>
      <c r="AC112" s="22"/>
      <c r="AD112" s="22"/>
      <c r="AE112" s="188"/>
      <c r="AF112" s="206" t="n">
        <f aca="false">IF(AE112="SI",N112,0)</f>
        <v>0</v>
      </c>
      <c r="AG112" s="189" t="n">
        <f aca="false">IF(AE112="SI",Y112,0)</f>
        <v>0</v>
      </c>
      <c r="AH112" s="189" t="n">
        <f aca="false">IF(AE112="SI",AB112,0)</f>
        <v>0</v>
      </c>
      <c r="AI112" s="148"/>
      <c r="AJ112" s="207"/>
      <c r="AK112" s="207"/>
      <c r="AL112" s="207"/>
      <c r="AM112" s="207"/>
      <c r="AN112" s="207"/>
      <c r="AO112" s="208"/>
    </row>
    <row r="113" customFormat="false" ht="15.75" hidden="false" customHeight="true" outlineLevel="0" collapsed="false">
      <c r="A113" s="22" t="n">
        <v>112</v>
      </c>
      <c r="B113" s="180"/>
      <c r="C113" s="22"/>
      <c r="D113" s="22"/>
      <c r="E113" s="183"/>
      <c r="F113" s="183"/>
      <c r="G113" s="22"/>
      <c r="H113" s="22"/>
      <c r="I113" s="22"/>
      <c r="J113" s="22"/>
      <c r="K113" s="191" t="e">
        <f aca="false">VLOOKUP(Personale!J113,Legenda!$D$1:$F$258,2)</f>
        <v>#N/A</v>
      </c>
      <c r="L113" s="22"/>
      <c r="M113" s="22"/>
      <c r="N113" s="22"/>
      <c r="O113" s="22"/>
      <c r="P113" s="203"/>
      <c r="Q113" s="22"/>
      <c r="R113" s="22"/>
      <c r="S113" s="22"/>
      <c r="T113" s="203"/>
      <c r="U113" s="211"/>
      <c r="V113" s="211"/>
      <c r="W113" s="185" t="n">
        <v>0</v>
      </c>
      <c r="X113" s="185" t="n">
        <v>0</v>
      </c>
      <c r="Y113" s="219" t="n">
        <f aca="false">SUM(W113:X113)</f>
        <v>0</v>
      </c>
      <c r="Z113" s="185" t="n">
        <v>0</v>
      </c>
      <c r="AA113" s="185" t="n">
        <v>0</v>
      </c>
      <c r="AB113" s="220" t="n">
        <f aca="false">SUM(Z113:AA113)</f>
        <v>0</v>
      </c>
      <c r="AC113" s="22"/>
      <c r="AD113" s="22"/>
      <c r="AE113" s="188"/>
      <c r="AF113" s="206" t="n">
        <f aca="false">IF(AE113="SI",N113,0)</f>
        <v>0</v>
      </c>
      <c r="AG113" s="189" t="n">
        <f aca="false">IF(AE113="SI",Y113,0)</f>
        <v>0</v>
      </c>
      <c r="AH113" s="189" t="n">
        <f aca="false">IF(AE113="SI",AB113,0)</f>
        <v>0</v>
      </c>
      <c r="AI113" s="148"/>
      <c r="AJ113" s="207"/>
      <c r="AK113" s="207"/>
      <c r="AL113" s="207"/>
      <c r="AM113" s="207"/>
      <c r="AN113" s="207"/>
      <c r="AO113" s="208"/>
    </row>
    <row r="114" customFormat="false" ht="15.75" hidden="false" customHeight="true" outlineLevel="0" collapsed="false">
      <c r="A114" s="22" t="n">
        <v>113</v>
      </c>
      <c r="B114" s="180"/>
      <c r="C114" s="22"/>
      <c r="D114" s="22"/>
      <c r="E114" s="183"/>
      <c r="F114" s="183"/>
      <c r="G114" s="22"/>
      <c r="H114" s="22"/>
      <c r="I114" s="22"/>
      <c r="J114" s="22"/>
      <c r="K114" s="191" t="e">
        <f aca="false">VLOOKUP(Personale!J114,Legenda!$D$1:$F$258,2)</f>
        <v>#N/A</v>
      </c>
      <c r="L114" s="22"/>
      <c r="M114" s="22"/>
      <c r="N114" s="22"/>
      <c r="O114" s="22"/>
      <c r="P114" s="203"/>
      <c r="Q114" s="22"/>
      <c r="R114" s="22"/>
      <c r="S114" s="22"/>
      <c r="T114" s="203"/>
      <c r="U114" s="211"/>
      <c r="V114" s="211"/>
      <c r="W114" s="185" t="n">
        <v>0</v>
      </c>
      <c r="X114" s="185" t="n">
        <v>0</v>
      </c>
      <c r="Y114" s="219" t="n">
        <f aca="false">SUM(W114:X114)</f>
        <v>0</v>
      </c>
      <c r="Z114" s="185" t="n">
        <v>0</v>
      </c>
      <c r="AA114" s="185" t="n">
        <v>0</v>
      </c>
      <c r="AB114" s="220" t="n">
        <f aca="false">SUM(Z114:AA114)</f>
        <v>0</v>
      </c>
      <c r="AC114" s="22"/>
      <c r="AD114" s="22"/>
      <c r="AE114" s="188"/>
      <c r="AF114" s="206" t="n">
        <f aca="false">IF(AE114="SI",N114,0)</f>
        <v>0</v>
      </c>
      <c r="AG114" s="189" t="n">
        <f aca="false">IF(AE114="SI",Y114,0)</f>
        <v>0</v>
      </c>
      <c r="AH114" s="189" t="n">
        <f aca="false">IF(AE114="SI",AB114,0)</f>
        <v>0</v>
      </c>
      <c r="AI114" s="148"/>
      <c r="AJ114" s="207"/>
      <c r="AK114" s="207"/>
      <c r="AL114" s="207"/>
      <c r="AM114" s="207"/>
      <c r="AN114" s="207"/>
      <c r="AO114" s="208"/>
    </row>
    <row r="115" customFormat="false" ht="15.75" hidden="false" customHeight="true" outlineLevel="0" collapsed="false">
      <c r="A115" s="22" t="n">
        <v>114</v>
      </c>
      <c r="B115" s="180"/>
      <c r="C115" s="22"/>
      <c r="D115" s="22"/>
      <c r="E115" s="183"/>
      <c r="F115" s="183"/>
      <c r="G115" s="22"/>
      <c r="H115" s="22"/>
      <c r="I115" s="22"/>
      <c r="J115" s="22"/>
      <c r="K115" s="191" t="e">
        <f aca="false">VLOOKUP(Personale!J115,Legenda!$D$1:$F$258,2)</f>
        <v>#N/A</v>
      </c>
      <c r="L115" s="22"/>
      <c r="M115" s="22"/>
      <c r="N115" s="22"/>
      <c r="O115" s="22"/>
      <c r="P115" s="203"/>
      <c r="Q115" s="22"/>
      <c r="R115" s="22"/>
      <c r="S115" s="22"/>
      <c r="T115" s="203"/>
      <c r="U115" s="211"/>
      <c r="V115" s="211"/>
      <c r="W115" s="185" t="n">
        <v>0</v>
      </c>
      <c r="X115" s="185" t="n">
        <v>0</v>
      </c>
      <c r="Y115" s="219" t="n">
        <f aca="false">SUM(W115:X115)</f>
        <v>0</v>
      </c>
      <c r="Z115" s="185" t="n">
        <v>0</v>
      </c>
      <c r="AA115" s="185" t="n">
        <v>0</v>
      </c>
      <c r="AB115" s="220" t="n">
        <f aca="false">SUM(Z115:AA115)</f>
        <v>0</v>
      </c>
      <c r="AC115" s="22"/>
      <c r="AD115" s="22"/>
      <c r="AE115" s="188"/>
      <c r="AF115" s="206" t="n">
        <f aca="false">IF(AE115="SI",N115,0)</f>
        <v>0</v>
      </c>
      <c r="AG115" s="189" t="n">
        <f aca="false">IF(AE115="SI",Y115,0)</f>
        <v>0</v>
      </c>
      <c r="AH115" s="189" t="n">
        <f aca="false">IF(AE115="SI",AB115,0)</f>
        <v>0</v>
      </c>
      <c r="AI115" s="148"/>
      <c r="AJ115" s="207"/>
      <c r="AK115" s="207"/>
      <c r="AL115" s="207"/>
      <c r="AM115" s="207"/>
      <c r="AN115" s="207"/>
      <c r="AO115" s="208"/>
    </row>
    <row r="116" customFormat="false" ht="15.75" hidden="false" customHeight="true" outlineLevel="0" collapsed="false">
      <c r="A116" s="22" t="n">
        <v>115</v>
      </c>
      <c r="B116" s="180"/>
      <c r="C116" s="22"/>
      <c r="D116" s="22"/>
      <c r="E116" s="183"/>
      <c r="F116" s="183"/>
      <c r="G116" s="22"/>
      <c r="H116" s="22"/>
      <c r="I116" s="22"/>
      <c r="J116" s="22"/>
      <c r="K116" s="191" t="e">
        <f aca="false">VLOOKUP(Personale!J116,Legenda!$D$1:$F$258,2)</f>
        <v>#N/A</v>
      </c>
      <c r="L116" s="22"/>
      <c r="M116" s="22"/>
      <c r="N116" s="22"/>
      <c r="O116" s="22"/>
      <c r="P116" s="203"/>
      <c r="Q116" s="22"/>
      <c r="R116" s="22"/>
      <c r="S116" s="22"/>
      <c r="T116" s="203"/>
      <c r="U116" s="211"/>
      <c r="V116" s="211"/>
      <c r="W116" s="185" t="n">
        <v>0</v>
      </c>
      <c r="X116" s="185" t="n">
        <v>0</v>
      </c>
      <c r="Y116" s="219" t="n">
        <f aca="false">SUM(W116:X116)</f>
        <v>0</v>
      </c>
      <c r="Z116" s="185" t="n">
        <v>0</v>
      </c>
      <c r="AA116" s="185" t="n">
        <v>0</v>
      </c>
      <c r="AB116" s="220" t="n">
        <f aca="false">SUM(Z116:AA116)</f>
        <v>0</v>
      </c>
      <c r="AC116" s="22"/>
      <c r="AD116" s="22"/>
      <c r="AE116" s="188"/>
      <c r="AF116" s="206" t="n">
        <f aca="false">IF(AE116="SI",N116,0)</f>
        <v>0</v>
      </c>
      <c r="AG116" s="189" t="n">
        <f aca="false">IF(AE116="SI",Y116,0)</f>
        <v>0</v>
      </c>
      <c r="AH116" s="189" t="n">
        <f aca="false">IF(AE116="SI",AB116,0)</f>
        <v>0</v>
      </c>
      <c r="AI116" s="148"/>
      <c r="AJ116" s="207"/>
      <c r="AK116" s="207"/>
      <c r="AL116" s="207"/>
      <c r="AM116" s="207"/>
      <c r="AN116" s="207"/>
      <c r="AO116" s="208"/>
    </row>
    <row r="117" customFormat="false" ht="15.75" hidden="false" customHeight="true" outlineLevel="0" collapsed="false">
      <c r="A117" s="22" t="n">
        <v>116</v>
      </c>
      <c r="B117" s="180"/>
      <c r="C117" s="22"/>
      <c r="D117" s="22"/>
      <c r="E117" s="183"/>
      <c r="F117" s="183"/>
      <c r="G117" s="22"/>
      <c r="H117" s="22"/>
      <c r="I117" s="22"/>
      <c r="J117" s="22"/>
      <c r="K117" s="191" t="e">
        <f aca="false">VLOOKUP(Personale!J117,Legenda!$D$1:$F$258,2)</f>
        <v>#N/A</v>
      </c>
      <c r="L117" s="22"/>
      <c r="M117" s="22"/>
      <c r="N117" s="22"/>
      <c r="O117" s="22"/>
      <c r="P117" s="203"/>
      <c r="Q117" s="22"/>
      <c r="R117" s="22"/>
      <c r="S117" s="22"/>
      <c r="T117" s="203"/>
      <c r="U117" s="211"/>
      <c r="V117" s="211"/>
      <c r="W117" s="185" t="n">
        <v>0</v>
      </c>
      <c r="X117" s="185" t="n">
        <v>0</v>
      </c>
      <c r="Y117" s="219" t="n">
        <f aca="false">SUM(W117:X117)</f>
        <v>0</v>
      </c>
      <c r="Z117" s="185" t="n">
        <v>0</v>
      </c>
      <c r="AA117" s="185" t="n">
        <v>0</v>
      </c>
      <c r="AB117" s="220" t="n">
        <f aca="false">SUM(Z117:AA117)</f>
        <v>0</v>
      </c>
      <c r="AC117" s="22"/>
      <c r="AD117" s="22"/>
      <c r="AE117" s="188"/>
      <c r="AF117" s="206" t="n">
        <f aca="false">IF(AE117="SI",N117,0)</f>
        <v>0</v>
      </c>
      <c r="AG117" s="189" t="n">
        <f aca="false">IF(AE117="SI",Y117,0)</f>
        <v>0</v>
      </c>
      <c r="AH117" s="189" t="n">
        <f aca="false">IF(AE117="SI",AB117,0)</f>
        <v>0</v>
      </c>
      <c r="AI117" s="148"/>
      <c r="AJ117" s="207"/>
      <c r="AK117" s="207"/>
      <c r="AL117" s="207"/>
      <c r="AM117" s="207"/>
      <c r="AN117" s="207"/>
      <c r="AO117" s="208"/>
    </row>
    <row r="118" customFormat="false" ht="15.75" hidden="false" customHeight="true" outlineLevel="0" collapsed="false">
      <c r="A118" s="22" t="n">
        <v>117</v>
      </c>
      <c r="B118" s="180"/>
      <c r="C118" s="22"/>
      <c r="D118" s="22"/>
      <c r="E118" s="183"/>
      <c r="F118" s="183"/>
      <c r="G118" s="22"/>
      <c r="H118" s="22"/>
      <c r="I118" s="22"/>
      <c r="J118" s="22"/>
      <c r="K118" s="191" t="e">
        <f aca="false">VLOOKUP(Personale!J118,Legenda!$D$1:$F$258,2)</f>
        <v>#N/A</v>
      </c>
      <c r="L118" s="22"/>
      <c r="M118" s="22"/>
      <c r="N118" s="22"/>
      <c r="O118" s="22"/>
      <c r="P118" s="203"/>
      <c r="Q118" s="22"/>
      <c r="R118" s="22"/>
      <c r="S118" s="22"/>
      <c r="T118" s="203"/>
      <c r="U118" s="211"/>
      <c r="V118" s="211"/>
      <c r="W118" s="185" t="n">
        <v>0</v>
      </c>
      <c r="X118" s="185" t="n">
        <v>0</v>
      </c>
      <c r="Y118" s="219" t="n">
        <f aca="false">SUM(W118:X118)</f>
        <v>0</v>
      </c>
      <c r="Z118" s="185" t="n">
        <v>0</v>
      </c>
      <c r="AA118" s="185" t="n">
        <v>0</v>
      </c>
      <c r="AB118" s="220" t="n">
        <f aca="false">SUM(Z118:AA118)</f>
        <v>0</v>
      </c>
      <c r="AC118" s="22"/>
      <c r="AD118" s="22"/>
      <c r="AE118" s="188"/>
      <c r="AF118" s="206" t="n">
        <f aca="false">IF(AE118="SI",N118,0)</f>
        <v>0</v>
      </c>
      <c r="AG118" s="189" t="n">
        <f aca="false">IF(AE118="SI",Y118,0)</f>
        <v>0</v>
      </c>
      <c r="AH118" s="189" t="n">
        <f aca="false">IF(AE118="SI",AB118,0)</f>
        <v>0</v>
      </c>
      <c r="AI118" s="148"/>
      <c r="AJ118" s="207"/>
      <c r="AK118" s="207"/>
      <c r="AL118" s="207"/>
      <c r="AM118" s="207"/>
      <c r="AN118" s="207"/>
      <c r="AO118" s="208"/>
    </row>
    <row r="119" customFormat="false" ht="15.75" hidden="false" customHeight="true" outlineLevel="0" collapsed="false">
      <c r="A119" s="22" t="n">
        <v>118</v>
      </c>
      <c r="B119" s="180"/>
      <c r="C119" s="22"/>
      <c r="D119" s="22"/>
      <c r="E119" s="183"/>
      <c r="F119" s="183"/>
      <c r="G119" s="22"/>
      <c r="H119" s="22"/>
      <c r="I119" s="22"/>
      <c r="J119" s="22"/>
      <c r="K119" s="191" t="e">
        <f aca="false">VLOOKUP(Personale!J119,Legenda!$D$1:$F$258,2)</f>
        <v>#N/A</v>
      </c>
      <c r="L119" s="22"/>
      <c r="M119" s="22"/>
      <c r="N119" s="22"/>
      <c r="O119" s="22"/>
      <c r="P119" s="203"/>
      <c r="Q119" s="22"/>
      <c r="R119" s="22"/>
      <c r="S119" s="22"/>
      <c r="T119" s="203"/>
      <c r="U119" s="211"/>
      <c r="V119" s="211"/>
      <c r="W119" s="185" t="n">
        <v>0</v>
      </c>
      <c r="X119" s="185" t="n">
        <v>0</v>
      </c>
      <c r="Y119" s="219" t="n">
        <f aca="false">SUM(W119:X119)</f>
        <v>0</v>
      </c>
      <c r="Z119" s="185" t="n">
        <v>0</v>
      </c>
      <c r="AA119" s="185" t="n">
        <v>0</v>
      </c>
      <c r="AB119" s="220" t="n">
        <f aca="false">SUM(Z119:AA119)</f>
        <v>0</v>
      </c>
      <c r="AC119" s="22"/>
      <c r="AD119" s="22"/>
      <c r="AE119" s="188"/>
      <c r="AF119" s="206" t="n">
        <f aca="false">IF(AE119="SI",N119,0)</f>
        <v>0</v>
      </c>
      <c r="AG119" s="189" t="n">
        <f aca="false">IF(AE119="SI",Y119,0)</f>
        <v>0</v>
      </c>
      <c r="AH119" s="189" t="n">
        <f aca="false">IF(AE119="SI",AB119,0)</f>
        <v>0</v>
      </c>
      <c r="AI119" s="148"/>
      <c r="AJ119" s="207"/>
      <c r="AK119" s="207"/>
      <c r="AL119" s="207"/>
      <c r="AM119" s="207"/>
      <c r="AN119" s="207"/>
      <c r="AO119" s="208"/>
    </row>
    <row r="120" customFormat="false" ht="15.75" hidden="false" customHeight="true" outlineLevel="0" collapsed="false">
      <c r="A120" s="22" t="n">
        <v>119</v>
      </c>
      <c r="B120" s="180"/>
      <c r="C120" s="22"/>
      <c r="D120" s="22"/>
      <c r="E120" s="183"/>
      <c r="F120" s="183"/>
      <c r="G120" s="22"/>
      <c r="H120" s="22"/>
      <c r="I120" s="22"/>
      <c r="J120" s="22"/>
      <c r="K120" s="191" t="e">
        <f aca="false">VLOOKUP(Personale!J120,Legenda!$D$1:$F$258,2)</f>
        <v>#N/A</v>
      </c>
      <c r="L120" s="22"/>
      <c r="M120" s="22"/>
      <c r="N120" s="22"/>
      <c r="O120" s="22"/>
      <c r="P120" s="203"/>
      <c r="Q120" s="22"/>
      <c r="R120" s="22"/>
      <c r="S120" s="22"/>
      <c r="T120" s="203"/>
      <c r="U120" s="211"/>
      <c r="V120" s="211"/>
      <c r="W120" s="185" t="n">
        <v>0</v>
      </c>
      <c r="X120" s="185" t="n">
        <v>0</v>
      </c>
      <c r="Y120" s="219" t="n">
        <f aca="false">SUM(W120:X120)</f>
        <v>0</v>
      </c>
      <c r="Z120" s="185" t="n">
        <v>0</v>
      </c>
      <c r="AA120" s="185" t="n">
        <v>0</v>
      </c>
      <c r="AB120" s="220" t="n">
        <f aca="false">SUM(Z120:AA120)</f>
        <v>0</v>
      </c>
      <c r="AC120" s="22"/>
      <c r="AD120" s="22"/>
      <c r="AE120" s="188"/>
      <c r="AF120" s="206" t="n">
        <f aca="false">IF(AE120="SI",N120,0)</f>
        <v>0</v>
      </c>
      <c r="AG120" s="189" t="n">
        <f aca="false">IF(AE120="SI",Y120,0)</f>
        <v>0</v>
      </c>
      <c r="AH120" s="189" t="n">
        <f aca="false">IF(AE120="SI",AB120,0)</f>
        <v>0</v>
      </c>
      <c r="AI120" s="148"/>
      <c r="AJ120" s="207"/>
      <c r="AK120" s="207"/>
      <c r="AL120" s="207"/>
      <c r="AM120" s="207"/>
      <c r="AN120" s="207"/>
      <c r="AO120" s="208"/>
    </row>
    <row r="121" customFormat="false" ht="15.75" hidden="false" customHeight="true" outlineLevel="0" collapsed="false">
      <c r="A121" s="22" t="n">
        <v>120</v>
      </c>
      <c r="B121" s="180"/>
      <c r="C121" s="22"/>
      <c r="D121" s="22"/>
      <c r="E121" s="183"/>
      <c r="F121" s="183"/>
      <c r="G121" s="22"/>
      <c r="H121" s="22"/>
      <c r="I121" s="22"/>
      <c r="J121" s="22"/>
      <c r="K121" s="191" t="e">
        <f aca="false">VLOOKUP(Personale!J121,Legenda!$D$1:$F$258,2)</f>
        <v>#N/A</v>
      </c>
      <c r="L121" s="22"/>
      <c r="M121" s="22"/>
      <c r="N121" s="22"/>
      <c r="O121" s="22"/>
      <c r="P121" s="203"/>
      <c r="Q121" s="22"/>
      <c r="R121" s="22"/>
      <c r="S121" s="22"/>
      <c r="T121" s="203"/>
      <c r="U121" s="211"/>
      <c r="V121" s="211"/>
      <c r="W121" s="185" t="n">
        <v>0</v>
      </c>
      <c r="X121" s="185" t="n">
        <v>0</v>
      </c>
      <c r="Y121" s="219" t="n">
        <f aca="false">SUM(W121:X121)</f>
        <v>0</v>
      </c>
      <c r="Z121" s="185" t="n">
        <v>0</v>
      </c>
      <c r="AA121" s="185" t="n">
        <v>0</v>
      </c>
      <c r="AB121" s="220" t="n">
        <f aca="false">SUM(Z121:AA121)</f>
        <v>0</v>
      </c>
      <c r="AC121" s="22"/>
      <c r="AD121" s="22"/>
      <c r="AE121" s="188"/>
      <c r="AF121" s="206" t="n">
        <f aca="false">IF(AE121="SI",N121,0)</f>
        <v>0</v>
      </c>
      <c r="AG121" s="189" t="n">
        <f aca="false">IF(AE121="SI",Y121,0)</f>
        <v>0</v>
      </c>
      <c r="AH121" s="189" t="n">
        <f aca="false">IF(AE121="SI",AB121,0)</f>
        <v>0</v>
      </c>
      <c r="AI121" s="148"/>
      <c r="AJ121" s="207"/>
      <c r="AK121" s="207"/>
      <c r="AL121" s="207"/>
      <c r="AM121" s="207"/>
      <c r="AN121" s="207"/>
      <c r="AO121" s="208"/>
    </row>
    <row r="122" customFormat="false" ht="15.75" hidden="false" customHeight="true" outlineLevel="0" collapsed="false">
      <c r="A122" s="22" t="n">
        <v>121</v>
      </c>
      <c r="B122" s="180"/>
      <c r="C122" s="22"/>
      <c r="D122" s="22"/>
      <c r="E122" s="183"/>
      <c r="F122" s="183"/>
      <c r="G122" s="22"/>
      <c r="H122" s="22"/>
      <c r="I122" s="22"/>
      <c r="J122" s="22"/>
      <c r="K122" s="191" t="e">
        <f aca="false">VLOOKUP(Personale!J122,Legenda!$D$1:$F$258,2)</f>
        <v>#N/A</v>
      </c>
      <c r="L122" s="22"/>
      <c r="M122" s="22"/>
      <c r="N122" s="22"/>
      <c r="O122" s="22"/>
      <c r="P122" s="203"/>
      <c r="Q122" s="22"/>
      <c r="R122" s="22"/>
      <c r="S122" s="22"/>
      <c r="T122" s="203"/>
      <c r="U122" s="211"/>
      <c r="V122" s="211"/>
      <c r="W122" s="185" t="n">
        <v>0</v>
      </c>
      <c r="X122" s="185" t="n">
        <v>0</v>
      </c>
      <c r="Y122" s="219" t="n">
        <f aca="false">SUM(W122:X122)</f>
        <v>0</v>
      </c>
      <c r="Z122" s="185" t="n">
        <v>0</v>
      </c>
      <c r="AA122" s="185" t="n">
        <v>0</v>
      </c>
      <c r="AB122" s="220" t="n">
        <f aca="false">SUM(Z122:AA122)</f>
        <v>0</v>
      </c>
      <c r="AC122" s="22"/>
      <c r="AD122" s="22"/>
      <c r="AE122" s="188"/>
      <c r="AF122" s="206" t="n">
        <f aca="false">IF(AE122="SI",N122,0)</f>
        <v>0</v>
      </c>
      <c r="AG122" s="189" t="n">
        <f aca="false">IF(AE122="SI",Y122,0)</f>
        <v>0</v>
      </c>
      <c r="AH122" s="189" t="n">
        <f aca="false">IF(AE122="SI",AB122,0)</f>
        <v>0</v>
      </c>
      <c r="AI122" s="148"/>
      <c r="AJ122" s="207"/>
      <c r="AK122" s="207"/>
      <c r="AL122" s="207"/>
      <c r="AM122" s="207"/>
      <c r="AN122" s="207"/>
      <c r="AO122" s="208"/>
    </row>
    <row r="123" customFormat="false" ht="15.75" hidden="false" customHeight="true" outlineLevel="0" collapsed="false">
      <c r="A123" s="22" t="n">
        <v>122</v>
      </c>
      <c r="B123" s="180"/>
      <c r="C123" s="22"/>
      <c r="D123" s="22"/>
      <c r="E123" s="183"/>
      <c r="F123" s="183"/>
      <c r="G123" s="22"/>
      <c r="H123" s="22"/>
      <c r="I123" s="22"/>
      <c r="J123" s="22"/>
      <c r="K123" s="191" t="e">
        <f aca="false">VLOOKUP(Personale!J123,Legenda!$D$1:$F$258,2)</f>
        <v>#N/A</v>
      </c>
      <c r="L123" s="22"/>
      <c r="M123" s="22"/>
      <c r="N123" s="22"/>
      <c r="O123" s="22"/>
      <c r="P123" s="203"/>
      <c r="Q123" s="22"/>
      <c r="R123" s="22"/>
      <c r="S123" s="22"/>
      <c r="T123" s="203"/>
      <c r="U123" s="211"/>
      <c r="V123" s="211"/>
      <c r="W123" s="185" t="n">
        <v>0</v>
      </c>
      <c r="X123" s="185" t="n">
        <v>0</v>
      </c>
      <c r="Y123" s="219" t="n">
        <f aca="false">SUM(W123:X123)</f>
        <v>0</v>
      </c>
      <c r="Z123" s="185" t="n">
        <v>0</v>
      </c>
      <c r="AA123" s="185" t="n">
        <v>0</v>
      </c>
      <c r="AB123" s="220" t="n">
        <f aca="false">SUM(Z123:AA123)</f>
        <v>0</v>
      </c>
      <c r="AC123" s="22"/>
      <c r="AD123" s="22"/>
      <c r="AE123" s="188"/>
      <c r="AF123" s="206" t="n">
        <f aca="false">IF(AE123="SI",N123,0)</f>
        <v>0</v>
      </c>
      <c r="AG123" s="189" t="n">
        <f aca="false">IF(AE123="SI",Y123,0)</f>
        <v>0</v>
      </c>
      <c r="AH123" s="189" t="n">
        <f aca="false">IF(AE123="SI",AB123,0)</f>
        <v>0</v>
      </c>
      <c r="AI123" s="148"/>
      <c r="AJ123" s="207"/>
      <c r="AK123" s="207"/>
      <c r="AL123" s="207"/>
      <c r="AM123" s="207"/>
      <c r="AN123" s="207"/>
      <c r="AO123" s="208"/>
    </row>
    <row r="124" customFormat="false" ht="15.75" hidden="false" customHeight="true" outlineLevel="0" collapsed="false">
      <c r="A124" s="22" t="n">
        <v>123</v>
      </c>
      <c r="B124" s="180"/>
      <c r="C124" s="22"/>
      <c r="D124" s="22"/>
      <c r="E124" s="183"/>
      <c r="F124" s="183"/>
      <c r="G124" s="22"/>
      <c r="H124" s="22"/>
      <c r="I124" s="22"/>
      <c r="J124" s="22"/>
      <c r="K124" s="191" t="e">
        <f aca="false">VLOOKUP(Personale!J124,Legenda!$D$1:$F$258,2)</f>
        <v>#N/A</v>
      </c>
      <c r="L124" s="22"/>
      <c r="M124" s="22"/>
      <c r="N124" s="22"/>
      <c r="O124" s="22"/>
      <c r="P124" s="203"/>
      <c r="Q124" s="22"/>
      <c r="R124" s="22"/>
      <c r="S124" s="22"/>
      <c r="T124" s="203"/>
      <c r="U124" s="211"/>
      <c r="V124" s="211"/>
      <c r="W124" s="185" t="n">
        <v>0</v>
      </c>
      <c r="X124" s="185" t="n">
        <v>0</v>
      </c>
      <c r="Y124" s="219" t="n">
        <f aca="false">SUM(W124:X124)</f>
        <v>0</v>
      </c>
      <c r="Z124" s="185" t="n">
        <v>0</v>
      </c>
      <c r="AA124" s="185" t="n">
        <v>0</v>
      </c>
      <c r="AB124" s="220" t="n">
        <f aca="false">SUM(Z124:AA124)</f>
        <v>0</v>
      </c>
      <c r="AC124" s="22"/>
      <c r="AD124" s="22"/>
      <c r="AE124" s="188"/>
      <c r="AF124" s="206" t="n">
        <f aca="false">IF(AE124="SI",N124,0)</f>
        <v>0</v>
      </c>
      <c r="AG124" s="189" t="n">
        <f aca="false">IF(AE124="SI",Y124,0)</f>
        <v>0</v>
      </c>
      <c r="AH124" s="189" t="n">
        <f aca="false">IF(AE124="SI",AB124,0)</f>
        <v>0</v>
      </c>
      <c r="AI124" s="148"/>
      <c r="AJ124" s="207"/>
      <c r="AK124" s="207"/>
      <c r="AL124" s="207"/>
      <c r="AM124" s="207"/>
      <c r="AN124" s="207"/>
      <c r="AO124" s="208"/>
    </row>
    <row r="125" customFormat="false" ht="15.75" hidden="false" customHeight="true" outlineLevel="0" collapsed="false">
      <c r="A125" s="22" t="n">
        <v>124</v>
      </c>
      <c r="B125" s="180"/>
      <c r="C125" s="22"/>
      <c r="D125" s="22"/>
      <c r="E125" s="183"/>
      <c r="F125" s="183"/>
      <c r="G125" s="22"/>
      <c r="H125" s="22"/>
      <c r="I125" s="22"/>
      <c r="J125" s="22"/>
      <c r="K125" s="191" t="e">
        <f aca="false">VLOOKUP(Personale!J125,Legenda!$D$1:$F$258,2)</f>
        <v>#N/A</v>
      </c>
      <c r="L125" s="22"/>
      <c r="M125" s="22"/>
      <c r="N125" s="22"/>
      <c r="O125" s="22"/>
      <c r="P125" s="203"/>
      <c r="Q125" s="22"/>
      <c r="R125" s="22"/>
      <c r="S125" s="22"/>
      <c r="T125" s="203"/>
      <c r="U125" s="211"/>
      <c r="V125" s="211"/>
      <c r="W125" s="185" t="n">
        <v>0</v>
      </c>
      <c r="X125" s="185" t="n">
        <v>0</v>
      </c>
      <c r="Y125" s="219" t="n">
        <f aca="false">SUM(W125:X125)</f>
        <v>0</v>
      </c>
      <c r="Z125" s="185" t="n">
        <v>0</v>
      </c>
      <c r="AA125" s="185" t="n">
        <v>0</v>
      </c>
      <c r="AB125" s="220" t="n">
        <f aca="false">SUM(Z125:AA125)</f>
        <v>0</v>
      </c>
      <c r="AC125" s="22"/>
      <c r="AD125" s="22"/>
      <c r="AE125" s="188"/>
      <c r="AF125" s="206" t="n">
        <f aca="false">IF(AE125="SI",N125,0)</f>
        <v>0</v>
      </c>
      <c r="AG125" s="189" t="n">
        <f aca="false">IF(AE125="SI",Y125,0)</f>
        <v>0</v>
      </c>
      <c r="AH125" s="189" t="n">
        <f aca="false">IF(AE125="SI",AB125,0)</f>
        <v>0</v>
      </c>
      <c r="AI125" s="148"/>
      <c r="AJ125" s="207"/>
      <c r="AK125" s="207"/>
      <c r="AL125" s="207"/>
      <c r="AM125" s="207"/>
      <c r="AN125" s="207"/>
      <c r="AO125" s="208"/>
    </row>
    <row r="126" customFormat="false" ht="15.75" hidden="false" customHeight="true" outlineLevel="0" collapsed="false">
      <c r="A126" s="22" t="n">
        <v>125</v>
      </c>
      <c r="B126" s="180"/>
      <c r="C126" s="22"/>
      <c r="D126" s="22"/>
      <c r="E126" s="183"/>
      <c r="F126" s="183"/>
      <c r="G126" s="22"/>
      <c r="H126" s="22"/>
      <c r="I126" s="22"/>
      <c r="J126" s="22"/>
      <c r="K126" s="191" t="e">
        <f aca="false">VLOOKUP(Personale!J126,Legenda!$D$1:$F$258,2)</f>
        <v>#N/A</v>
      </c>
      <c r="L126" s="22"/>
      <c r="M126" s="22"/>
      <c r="N126" s="22"/>
      <c r="O126" s="22"/>
      <c r="P126" s="203"/>
      <c r="Q126" s="22"/>
      <c r="R126" s="22"/>
      <c r="S126" s="22"/>
      <c r="T126" s="203"/>
      <c r="U126" s="211"/>
      <c r="V126" s="211"/>
      <c r="W126" s="185" t="n">
        <v>0</v>
      </c>
      <c r="X126" s="185" t="n">
        <v>0</v>
      </c>
      <c r="Y126" s="219" t="n">
        <f aca="false">SUM(W126:X126)</f>
        <v>0</v>
      </c>
      <c r="Z126" s="185" t="n">
        <v>0</v>
      </c>
      <c r="AA126" s="185" t="n">
        <v>0</v>
      </c>
      <c r="AB126" s="220" t="n">
        <f aca="false">SUM(Z126:AA126)</f>
        <v>0</v>
      </c>
      <c r="AC126" s="22"/>
      <c r="AD126" s="22"/>
      <c r="AE126" s="188"/>
      <c r="AF126" s="206" t="n">
        <f aca="false">IF(AE126="SI",N126,0)</f>
        <v>0</v>
      </c>
      <c r="AG126" s="189" t="n">
        <f aca="false">IF(AE126="SI",Y126,0)</f>
        <v>0</v>
      </c>
      <c r="AH126" s="189" t="n">
        <f aca="false">IF(AE126="SI",AB126,0)</f>
        <v>0</v>
      </c>
      <c r="AI126" s="148"/>
      <c r="AJ126" s="207"/>
      <c r="AK126" s="207"/>
      <c r="AL126" s="207"/>
      <c r="AM126" s="207"/>
      <c r="AN126" s="207"/>
      <c r="AO126" s="208"/>
    </row>
    <row r="127" customFormat="false" ht="15.75" hidden="false" customHeight="true" outlineLevel="0" collapsed="false">
      <c r="A127" s="22" t="n">
        <v>126</v>
      </c>
      <c r="B127" s="180"/>
      <c r="C127" s="22"/>
      <c r="D127" s="22"/>
      <c r="E127" s="183"/>
      <c r="F127" s="183"/>
      <c r="G127" s="22"/>
      <c r="H127" s="22"/>
      <c r="I127" s="22"/>
      <c r="J127" s="22"/>
      <c r="K127" s="191" t="e">
        <f aca="false">VLOOKUP(Personale!J127,Legenda!$D$1:$F$258,2)</f>
        <v>#N/A</v>
      </c>
      <c r="L127" s="22"/>
      <c r="M127" s="22"/>
      <c r="N127" s="22"/>
      <c r="O127" s="22"/>
      <c r="P127" s="203"/>
      <c r="Q127" s="22"/>
      <c r="R127" s="22"/>
      <c r="S127" s="22"/>
      <c r="T127" s="203"/>
      <c r="U127" s="211"/>
      <c r="V127" s="211"/>
      <c r="W127" s="185" t="n">
        <v>0</v>
      </c>
      <c r="X127" s="185" t="n">
        <v>0</v>
      </c>
      <c r="Y127" s="219" t="n">
        <f aca="false">SUM(W127:X127)</f>
        <v>0</v>
      </c>
      <c r="Z127" s="185" t="n">
        <v>0</v>
      </c>
      <c r="AA127" s="185" t="n">
        <v>0</v>
      </c>
      <c r="AB127" s="220" t="n">
        <f aca="false">SUM(Z127:AA127)</f>
        <v>0</v>
      </c>
      <c r="AC127" s="22"/>
      <c r="AD127" s="22"/>
      <c r="AE127" s="188"/>
      <c r="AF127" s="206" t="n">
        <f aca="false">IF(AE127="SI",N127,0)</f>
        <v>0</v>
      </c>
      <c r="AG127" s="189" t="n">
        <f aca="false">IF(AE127="SI",Y127,0)</f>
        <v>0</v>
      </c>
      <c r="AH127" s="189" t="n">
        <f aca="false">IF(AE127="SI",AB127,0)</f>
        <v>0</v>
      </c>
      <c r="AI127" s="148"/>
      <c r="AJ127" s="207"/>
      <c r="AK127" s="207"/>
      <c r="AL127" s="207"/>
      <c r="AM127" s="207"/>
      <c r="AN127" s="207"/>
      <c r="AO127" s="208"/>
    </row>
    <row r="128" customFormat="false" ht="15.75" hidden="false" customHeight="true" outlineLevel="0" collapsed="false">
      <c r="A128" s="22" t="n">
        <v>127</v>
      </c>
      <c r="B128" s="180"/>
      <c r="C128" s="22"/>
      <c r="D128" s="22"/>
      <c r="E128" s="183"/>
      <c r="F128" s="183"/>
      <c r="G128" s="22"/>
      <c r="H128" s="22"/>
      <c r="I128" s="22"/>
      <c r="J128" s="22"/>
      <c r="K128" s="191" t="e">
        <f aca="false">VLOOKUP(Personale!J128,Legenda!$D$1:$F$258,2)</f>
        <v>#N/A</v>
      </c>
      <c r="L128" s="22"/>
      <c r="M128" s="22"/>
      <c r="N128" s="22"/>
      <c r="O128" s="22"/>
      <c r="P128" s="203"/>
      <c r="Q128" s="22"/>
      <c r="R128" s="22"/>
      <c r="S128" s="22"/>
      <c r="T128" s="203"/>
      <c r="U128" s="211"/>
      <c r="V128" s="211"/>
      <c r="W128" s="185" t="n">
        <v>0</v>
      </c>
      <c r="X128" s="185" t="n">
        <v>0</v>
      </c>
      <c r="Y128" s="219" t="n">
        <f aca="false">SUM(W128:X128)</f>
        <v>0</v>
      </c>
      <c r="Z128" s="185" t="n">
        <v>0</v>
      </c>
      <c r="AA128" s="185" t="n">
        <v>0</v>
      </c>
      <c r="AB128" s="220" t="n">
        <f aca="false">SUM(Z128:AA128)</f>
        <v>0</v>
      </c>
      <c r="AC128" s="22"/>
      <c r="AD128" s="22"/>
      <c r="AE128" s="188"/>
      <c r="AF128" s="206" t="n">
        <f aca="false">IF(AE128="SI",N128,0)</f>
        <v>0</v>
      </c>
      <c r="AG128" s="189" t="n">
        <f aca="false">IF(AE128="SI",Y128,0)</f>
        <v>0</v>
      </c>
      <c r="AH128" s="189" t="n">
        <f aca="false">IF(AE128="SI",AB128,0)</f>
        <v>0</v>
      </c>
      <c r="AI128" s="148"/>
      <c r="AJ128" s="207"/>
      <c r="AK128" s="207"/>
      <c r="AL128" s="207"/>
      <c r="AM128" s="207"/>
      <c r="AN128" s="207"/>
      <c r="AO128" s="208"/>
    </row>
    <row r="129" customFormat="false" ht="15.75" hidden="false" customHeight="true" outlineLevel="0" collapsed="false">
      <c r="A129" s="22" t="n">
        <v>128</v>
      </c>
      <c r="B129" s="180"/>
      <c r="C129" s="22"/>
      <c r="D129" s="22"/>
      <c r="E129" s="183"/>
      <c r="F129" s="183"/>
      <c r="G129" s="22"/>
      <c r="H129" s="22"/>
      <c r="I129" s="22"/>
      <c r="J129" s="22"/>
      <c r="K129" s="191" t="e">
        <f aca="false">VLOOKUP(Personale!J129,Legenda!$D$1:$F$258,2)</f>
        <v>#N/A</v>
      </c>
      <c r="L129" s="22"/>
      <c r="M129" s="22"/>
      <c r="N129" s="22"/>
      <c r="O129" s="22"/>
      <c r="P129" s="203"/>
      <c r="Q129" s="22"/>
      <c r="R129" s="22"/>
      <c r="S129" s="22"/>
      <c r="T129" s="203"/>
      <c r="U129" s="211"/>
      <c r="V129" s="211"/>
      <c r="W129" s="185" t="n">
        <v>0</v>
      </c>
      <c r="X129" s="185" t="n">
        <v>0</v>
      </c>
      <c r="Y129" s="219" t="n">
        <f aca="false">SUM(W129:X129)</f>
        <v>0</v>
      </c>
      <c r="Z129" s="185" t="n">
        <v>0</v>
      </c>
      <c r="AA129" s="185" t="n">
        <v>0</v>
      </c>
      <c r="AB129" s="220" t="n">
        <f aca="false">SUM(Z129:AA129)</f>
        <v>0</v>
      </c>
      <c r="AC129" s="22"/>
      <c r="AD129" s="22"/>
      <c r="AE129" s="188"/>
      <c r="AF129" s="206" t="n">
        <f aca="false">IF(AE129="SI",N129,0)</f>
        <v>0</v>
      </c>
      <c r="AG129" s="189" t="n">
        <f aca="false">IF(AE129="SI",Y129,0)</f>
        <v>0</v>
      </c>
      <c r="AH129" s="189" t="n">
        <f aca="false">IF(AE129="SI",AB129,0)</f>
        <v>0</v>
      </c>
      <c r="AI129" s="148"/>
      <c r="AJ129" s="207"/>
      <c r="AK129" s="207"/>
      <c r="AL129" s="207"/>
      <c r="AM129" s="207"/>
      <c r="AN129" s="207"/>
      <c r="AO129" s="208"/>
    </row>
    <row r="130" customFormat="false" ht="15.75" hidden="false" customHeight="true" outlineLevel="0" collapsed="false">
      <c r="A130" s="22" t="n">
        <v>129</v>
      </c>
      <c r="B130" s="180"/>
      <c r="C130" s="22"/>
      <c r="D130" s="22"/>
      <c r="E130" s="183"/>
      <c r="F130" s="183"/>
      <c r="G130" s="22"/>
      <c r="H130" s="22"/>
      <c r="I130" s="22"/>
      <c r="J130" s="22"/>
      <c r="K130" s="191" t="e">
        <f aca="false">VLOOKUP(Personale!J130,Legenda!$D$1:$F$258,2)</f>
        <v>#N/A</v>
      </c>
      <c r="L130" s="22"/>
      <c r="M130" s="22"/>
      <c r="N130" s="22"/>
      <c r="O130" s="22"/>
      <c r="P130" s="203"/>
      <c r="Q130" s="22"/>
      <c r="R130" s="22"/>
      <c r="S130" s="22"/>
      <c r="T130" s="203"/>
      <c r="U130" s="211"/>
      <c r="V130" s="211"/>
      <c r="W130" s="185" t="n">
        <v>0</v>
      </c>
      <c r="X130" s="185" t="n">
        <v>0</v>
      </c>
      <c r="Y130" s="219" t="n">
        <f aca="false">SUM(W130:X130)</f>
        <v>0</v>
      </c>
      <c r="Z130" s="185" t="n">
        <v>0</v>
      </c>
      <c r="AA130" s="185" t="n">
        <v>0</v>
      </c>
      <c r="AB130" s="220" t="n">
        <f aca="false">SUM(Z130:AA130)</f>
        <v>0</v>
      </c>
      <c r="AC130" s="22"/>
      <c r="AD130" s="22"/>
      <c r="AE130" s="188"/>
      <c r="AF130" s="206" t="n">
        <f aca="false">IF(AE130="SI",N130,0)</f>
        <v>0</v>
      </c>
      <c r="AG130" s="189" t="n">
        <f aca="false">IF(AE130="SI",Y130,0)</f>
        <v>0</v>
      </c>
      <c r="AH130" s="189" t="n">
        <f aca="false">IF(AE130="SI",AB130,0)</f>
        <v>0</v>
      </c>
      <c r="AI130" s="148"/>
      <c r="AJ130" s="207"/>
      <c r="AK130" s="207"/>
      <c r="AL130" s="207"/>
      <c r="AM130" s="207"/>
      <c r="AN130" s="207"/>
      <c r="AO130" s="208"/>
    </row>
    <row r="131" customFormat="false" ht="15.75" hidden="false" customHeight="true" outlineLevel="0" collapsed="false">
      <c r="A131" s="22" t="n">
        <v>130</v>
      </c>
      <c r="B131" s="180"/>
      <c r="C131" s="22"/>
      <c r="D131" s="22"/>
      <c r="E131" s="183"/>
      <c r="F131" s="183"/>
      <c r="G131" s="22"/>
      <c r="H131" s="22"/>
      <c r="I131" s="22"/>
      <c r="J131" s="22"/>
      <c r="K131" s="191" t="e">
        <f aca="false">VLOOKUP(Personale!J131,Legenda!$D$1:$F$258,2)</f>
        <v>#N/A</v>
      </c>
      <c r="L131" s="22"/>
      <c r="M131" s="22"/>
      <c r="N131" s="22"/>
      <c r="O131" s="22"/>
      <c r="P131" s="203"/>
      <c r="Q131" s="22"/>
      <c r="R131" s="22"/>
      <c r="S131" s="22"/>
      <c r="T131" s="203"/>
      <c r="U131" s="211"/>
      <c r="V131" s="211"/>
      <c r="W131" s="185" t="n">
        <v>0</v>
      </c>
      <c r="X131" s="185" t="n">
        <v>0</v>
      </c>
      <c r="Y131" s="219" t="n">
        <f aca="false">SUM(W131:X131)</f>
        <v>0</v>
      </c>
      <c r="Z131" s="185" t="n">
        <v>0</v>
      </c>
      <c r="AA131" s="185" t="n">
        <v>0</v>
      </c>
      <c r="AB131" s="220" t="n">
        <f aca="false">SUM(Z131:AA131)</f>
        <v>0</v>
      </c>
      <c r="AC131" s="22"/>
      <c r="AD131" s="22"/>
      <c r="AE131" s="188"/>
      <c r="AF131" s="206" t="n">
        <f aca="false">IF(AE131="SI",N131,0)</f>
        <v>0</v>
      </c>
      <c r="AG131" s="189" t="n">
        <f aca="false">IF(AE131="SI",Y131,0)</f>
        <v>0</v>
      </c>
      <c r="AH131" s="189" t="n">
        <f aca="false">IF(AE131="SI",AB131,0)</f>
        <v>0</v>
      </c>
      <c r="AI131" s="148"/>
      <c r="AJ131" s="207"/>
      <c r="AK131" s="207"/>
      <c r="AL131" s="207"/>
      <c r="AM131" s="207"/>
      <c r="AN131" s="207"/>
      <c r="AO131" s="208"/>
    </row>
    <row r="132" customFormat="false" ht="15.75" hidden="false" customHeight="true" outlineLevel="0" collapsed="false">
      <c r="A132" s="22" t="n">
        <v>131</v>
      </c>
      <c r="B132" s="180"/>
      <c r="C132" s="22"/>
      <c r="D132" s="22"/>
      <c r="E132" s="183"/>
      <c r="F132" s="183"/>
      <c r="G132" s="22"/>
      <c r="H132" s="22"/>
      <c r="I132" s="22"/>
      <c r="J132" s="22"/>
      <c r="K132" s="191" t="e">
        <f aca="false">VLOOKUP(Personale!J132,Legenda!$D$1:$F$258,2)</f>
        <v>#N/A</v>
      </c>
      <c r="L132" s="22"/>
      <c r="M132" s="22"/>
      <c r="N132" s="22"/>
      <c r="O132" s="22"/>
      <c r="P132" s="203"/>
      <c r="Q132" s="22"/>
      <c r="R132" s="22"/>
      <c r="S132" s="22"/>
      <c r="T132" s="203"/>
      <c r="U132" s="211"/>
      <c r="V132" s="211"/>
      <c r="W132" s="185" t="n">
        <v>0</v>
      </c>
      <c r="X132" s="185" t="n">
        <v>0</v>
      </c>
      <c r="Y132" s="219" t="n">
        <f aca="false">SUM(W132:X132)</f>
        <v>0</v>
      </c>
      <c r="Z132" s="185" t="n">
        <v>0</v>
      </c>
      <c r="AA132" s="185" t="n">
        <v>0</v>
      </c>
      <c r="AB132" s="220" t="n">
        <f aca="false">SUM(Z132:AA132)</f>
        <v>0</v>
      </c>
      <c r="AC132" s="22"/>
      <c r="AD132" s="22"/>
      <c r="AE132" s="188"/>
      <c r="AF132" s="206" t="n">
        <f aca="false">IF(AE132="SI",N132,0)</f>
        <v>0</v>
      </c>
      <c r="AG132" s="189" t="n">
        <f aca="false">IF(AE132="SI",Y132,0)</f>
        <v>0</v>
      </c>
      <c r="AH132" s="189" t="n">
        <f aca="false">IF(AE132="SI",AB132,0)</f>
        <v>0</v>
      </c>
      <c r="AI132" s="148"/>
      <c r="AJ132" s="207"/>
      <c r="AK132" s="207"/>
      <c r="AL132" s="207"/>
      <c r="AM132" s="207"/>
      <c r="AN132" s="207"/>
      <c r="AO132" s="208"/>
    </row>
    <row r="133" customFormat="false" ht="15.75" hidden="false" customHeight="true" outlineLevel="0" collapsed="false">
      <c r="A133" s="22" t="n">
        <v>132</v>
      </c>
      <c r="B133" s="180"/>
      <c r="C133" s="22"/>
      <c r="D133" s="22"/>
      <c r="E133" s="183"/>
      <c r="F133" s="183"/>
      <c r="G133" s="22"/>
      <c r="H133" s="22"/>
      <c r="I133" s="22"/>
      <c r="J133" s="22"/>
      <c r="K133" s="191" t="e">
        <f aca="false">VLOOKUP(Personale!J133,Legenda!$D$1:$F$258,2)</f>
        <v>#N/A</v>
      </c>
      <c r="L133" s="22"/>
      <c r="M133" s="22"/>
      <c r="N133" s="22"/>
      <c r="O133" s="22"/>
      <c r="P133" s="203"/>
      <c r="Q133" s="22"/>
      <c r="R133" s="22"/>
      <c r="S133" s="22"/>
      <c r="T133" s="203"/>
      <c r="U133" s="211"/>
      <c r="V133" s="211"/>
      <c r="W133" s="185" t="n">
        <v>0</v>
      </c>
      <c r="X133" s="185" t="n">
        <v>0</v>
      </c>
      <c r="Y133" s="219" t="n">
        <f aca="false">SUM(W133:X133)</f>
        <v>0</v>
      </c>
      <c r="Z133" s="185" t="n">
        <v>0</v>
      </c>
      <c r="AA133" s="185" t="n">
        <v>0</v>
      </c>
      <c r="AB133" s="220" t="n">
        <f aca="false">SUM(Z133:AA133)</f>
        <v>0</v>
      </c>
      <c r="AC133" s="22"/>
      <c r="AD133" s="22"/>
      <c r="AE133" s="188"/>
      <c r="AF133" s="206" t="n">
        <f aca="false">IF(AE133="SI",N133,0)</f>
        <v>0</v>
      </c>
      <c r="AG133" s="189" t="n">
        <f aca="false">IF(AE133="SI",Y133,0)</f>
        <v>0</v>
      </c>
      <c r="AH133" s="189" t="n">
        <f aca="false">IF(AE133="SI",AB133,0)</f>
        <v>0</v>
      </c>
      <c r="AI133" s="148"/>
      <c r="AJ133" s="207"/>
      <c r="AK133" s="207"/>
      <c r="AL133" s="207"/>
      <c r="AM133" s="207"/>
      <c r="AN133" s="207"/>
      <c r="AO133" s="208"/>
    </row>
    <row r="134" customFormat="false" ht="15.75" hidden="false" customHeight="true" outlineLevel="0" collapsed="false">
      <c r="A134" s="22" t="n">
        <v>133</v>
      </c>
      <c r="B134" s="180"/>
      <c r="C134" s="22"/>
      <c r="D134" s="22"/>
      <c r="E134" s="183"/>
      <c r="F134" s="183"/>
      <c r="G134" s="22"/>
      <c r="H134" s="22"/>
      <c r="I134" s="22"/>
      <c r="J134" s="22"/>
      <c r="K134" s="191" t="e">
        <f aca="false">VLOOKUP(Personale!J134,Legenda!$D$1:$F$258,2)</f>
        <v>#N/A</v>
      </c>
      <c r="L134" s="22"/>
      <c r="M134" s="22"/>
      <c r="N134" s="22"/>
      <c r="O134" s="22"/>
      <c r="P134" s="203"/>
      <c r="Q134" s="22"/>
      <c r="R134" s="22"/>
      <c r="S134" s="22"/>
      <c r="T134" s="203"/>
      <c r="U134" s="211"/>
      <c r="V134" s="211"/>
      <c r="W134" s="185" t="n">
        <v>0</v>
      </c>
      <c r="X134" s="185" t="n">
        <v>0</v>
      </c>
      <c r="Y134" s="219" t="n">
        <f aca="false">SUM(W134:X134)</f>
        <v>0</v>
      </c>
      <c r="Z134" s="185" t="n">
        <v>0</v>
      </c>
      <c r="AA134" s="185" t="n">
        <v>0</v>
      </c>
      <c r="AB134" s="220" t="n">
        <f aca="false">SUM(Z134:AA134)</f>
        <v>0</v>
      </c>
      <c r="AC134" s="22"/>
      <c r="AD134" s="22"/>
      <c r="AE134" s="188"/>
      <c r="AF134" s="206" t="n">
        <f aca="false">IF(AE134="SI",N134,0)</f>
        <v>0</v>
      </c>
      <c r="AG134" s="189" t="n">
        <f aca="false">IF(AE134="SI",Y134,0)</f>
        <v>0</v>
      </c>
      <c r="AH134" s="189" t="n">
        <f aca="false">IF(AE134="SI",AB134,0)</f>
        <v>0</v>
      </c>
      <c r="AI134" s="148"/>
      <c r="AJ134" s="207"/>
      <c r="AK134" s="207"/>
      <c r="AL134" s="207"/>
      <c r="AM134" s="207"/>
      <c r="AN134" s="207"/>
      <c r="AO134" s="208"/>
    </row>
    <row r="135" customFormat="false" ht="15.75" hidden="false" customHeight="true" outlineLevel="0" collapsed="false">
      <c r="A135" s="22" t="n">
        <v>134</v>
      </c>
      <c r="B135" s="180"/>
      <c r="C135" s="22"/>
      <c r="D135" s="22"/>
      <c r="E135" s="183"/>
      <c r="F135" s="183"/>
      <c r="G135" s="22"/>
      <c r="H135" s="22"/>
      <c r="I135" s="22"/>
      <c r="J135" s="22"/>
      <c r="K135" s="191" t="e">
        <f aca="false">VLOOKUP(Personale!J135,Legenda!$D$1:$F$258,2)</f>
        <v>#N/A</v>
      </c>
      <c r="L135" s="22"/>
      <c r="M135" s="22"/>
      <c r="N135" s="22"/>
      <c r="O135" s="22"/>
      <c r="P135" s="203"/>
      <c r="Q135" s="22"/>
      <c r="R135" s="22"/>
      <c r="S135" s="22"/>
      <c r="T135" s="203"/>
      <c r="U135" s="211"/>
      <c r="V135" s="211"/>
      <c r="W135" s="185" t="n">
        <v>0</v>
      </c>
      <c r="X135" s="185" t="n">
        <v>0</v>
      </c>
      <c r="Y135" s="219" t="n">
        <f aca="false">SUM(W135:X135)</f>
        <v>0</v>
      </c>
      <c r="Z135" s="185" t="n">
        <v>0</v>
      </c>
      <c r="AA135" s="185" t="n">
        <v>0</v>
      </c>
      <c r="AB135" s="220" t="n">
        <f aca="false">SUM(Z135:AA135)</f>
        <v>0</v>
      </c>
      <c r="AC135" s="22"/>
      <c r="AD135" s="22"/>
      <c r="AE135" s="188"/>
      <c r="AF135" s="206" t="n">
        <f aca="false">IF(AE135="SI",N135,0)</f>
        <v>0</v>
      </c>
      <c r="AG135" s="189" t="n">
        <f aca="false">IF(AE135="SI",Y135,0)</f>
        <v>0</v>
      </c>
      <c r="AH135" s="189" t="n">
        <f aca="false">IF(AE135="SI",AB135,0)</f>
        <v>0</v>
      </c>
      <c r="AI135" s="148"/>
      <c r="AJ135" s="207"/>
      <c r="AK135" s="207"/>
      <c r="AL135" s="207"/>
      <c r="AM135" s="207"/>
      <c r="AN135" s="207"/>
      <c r="AO135" s="208"/>
    </row>
    <row r="136" customFormat="false" ht="15.75" hidden="false" customHeight="true" outlineLevel="0" collapsed="false">
      <c r="A136" s="22" t="n">
        <v>135</v>
      </c>
      <c r="B136" s="180"/>
      <c r="C136" s="22"/>
      <c r="D136" s="22"/>
      <c r="E136" s="183"/>
      <c r="F136" s="183"/>
      <c r="G136" s="22"/>
      <c r="H136" s="22"/>
      <c r="I136" s="22"/>
      <c r="J136" s="22"/>
      <c r="K136" s="191" t="e">
        <f aca="false">VLOOKUP(Personale!J136,Legenda!$D$1:$F$258,2)</f>
        <v>#N/A</v>
      </c>
      <c r="L136" s="22"/>
      <c r="M136" s="22"/>
      <c r="N136" s="22"/>
      <c r="O136" s="22"/>
      <c r="P136" s="203"/>
      <c r="Q136" s="22"/>
      <c r="R136" s="22"/>
      <c r="S136" s="22"/>
      <c r="T136" s="203"/>
      <c r="U136" s="211"/>
      <c r="V136" s="211"/>
      <c r="W136" s="185" t="n">
        <v>0</v>
      </c>
      <c r="X136" s="185" t="n">
        <v>0</v>
      </c>
      <c r="Y136" s="219" t="n">
        <f aca="false">SUM(W136:X136)</f>
        <v>0</v>
      </c>
      <c r="Z136" s="185" t="n">
        <v>0</v>
      </c>
      <c r="AA136" s="185" t="n">
        <v>0</v>
      </c>
      <c r="AB136" s="220" t="n">
        <f aca="false">SUM(Z136:AA136)</f>
        <v>0</v>
      </c>
      <c r="AC136" s="22"/>
      <c r="AD136" s="22"/>
      <c r="AE136" s="188"/>
      <c r="AF136" s="206" t="n">
        <f aca="false">IF(AE136="SI",N136,0)</f>
        <v>0</v>
      </c>
      <c r="AG136" s="189" t="n">
        <f aca="false">IF(AE136="SI",Y136,0)</f>
        <v>0</v>
      </c>
      <c r="AH136" s="189" t="n">
        <f aca="false">IF(AE136="SI",AB136,0)</f>
        <v>0</v>
      </c>
      <c r="AI136" s="148"/>
      <c r="AJ136" s="207"/>
      <c r="AK136" s="207"/>
      <c r="AL136" s="207"/>
      <c r="AM136" s="207"/>
      <c r="AN136" s="207"/>
      <c r="AO136" s="208"/>
    </row>
    <row r="137" customFormat="false" ht="15.75" hidden="false" customHeight="true" outlineLevel="0" collapsed="false">
      <c r="A137" s="22" t="n">
        <v>136</v>
      </c>
      <c r="B137" s="180"/>
      <c r="C137" s="22"/>
      <c r="D137" s="22"/>
      <c r="E137" s="183"/>
      <c r="F137" s="183"/>
      <c r="G137" s="22"/>
      <c r="H137" s="22"/>
      <c r="I137" s="22"/>
      <c r="J137" s="22"/>
      <c r="K137" s="191" t="e">
        <f aca="false">VLOOKUP(Personale!J137,Legenda!$D$1:$F$258,2)</f>
        <v>#N/A</v>
      </c>
      <c r="L137" s="22"/>
      <c r="M137" s="22"/>
      <c r="N137" s="22"/>
      <c r="O137" s="22"/>
      <c r="P137" s="203"/>
      <c r="Q137" s="22"/>
      <c r="R137" s="22"/>
      <c r="S137" s="22"/>
      <c r="T137" s="203"/>
      <c r="U137" s="211"/>
      <c r="V137" s="211"/>
      <c r="W137" s="185" t="n">
        <v>0</v>
      </c>
      <c r="X137" s="185" t="n">
        <v>0</v>
      </c>
      <c r="Y137" s="219" t="n">
        <f aca="false">SUM(W137:X137)</f>
        <v>0</v>
      </c>
      <c r="Z137" s="185" t="n">
        <v>0</v>
      </c>
      <c r="AA137" s="185" t="n">
        <v>0</v>
      </c>
      <c r="AB137" s="220" t="n">
        <f aca="false">SUM(Z137:AA137)</f>
        <v>0</v>
      </c>
      <c r="AC137" s="22"/>
      <c r="AD137" s="22"/>
      <c r="AE137" s="188"/>
      <c r="AF137" s="206" t="n">
        <f aca="false">IF(AE137="SI",N137,0)</f>
        <v>0</v>
      </c>
      <c r="AG137" s="189" t="n">
        <f aca="false">IF(AE137="SI",Y137,0)</f>
        <v>0</v>
      </c>
      <c r="AH137" s="189" t="n">
        <f aca="false">IF(AE137="SI",AB137,0)</f>
        <v>0</v>
      </c>
      <c r="AI137" s="148"/>
      <c r="AJ137" s="207"/>
      <c r="AK137" s="207"/>
      <c r="AL137" s="207"/>
      <c r="AM137" s="207"/>
      <c r="AN137" s="207"/>
      <c r="AO137" s="208"/>
    </row>
    <row r="138" customFormat="false" ht="15.75" hidden="false" customHeight="true" outlineLevel="0" collapsed="false">
      <c r="A138" s="22" t="n">
        <v>137</v>
      </c>
      <c r="B138" s="180"/>
      <c r="C138" s="22"/>
      <c r="D138" s="22"/>
      <c r="E138" s="183"/>
      <c r="F138" s="183"/>
      <c r="G138" s="22"/>
      <c r="H138" s="22"/>
      <c r="I138" s="22"/>
      <c r="J138" s="22"/>
      <c r="K138" s="191" t="e">
        <f aca="false">VLOOKUP(Personale!J138,Legenda!$D$1:$F$258,2)</f>
        <v>#N/A</v>
      </c>
      <c r="L138" s="22"/>
      <c r="M138" s="22"/>
      <c r="N138" s="22"/>
      <c r="O138" s="22"/>
      <c r="P138" s="203"/>
      <c r="Q138" s="22"/>
      <c r="R138" s="22"/>
      <c r="S138" s="22"/>
      <c r="T138" s="203"/>
      <c r="U138" s="211"/>
      <c r="V138" s="211"/>
      <c r="W138" s="185" t="n">
        <v>0</v>
      </c>
      <c r="X138" s="185" t="n">
        <v>0</v>
      </c>
      <c r="Y138" s="219" t="n">
        <f aca="false">SUM(W138:X138)</f>
        <v>0</v>
      </c>
      <c r="Z138" s="185" t="n">
        <v>0</v>
      </c>
      <c r="AA138" s="185" t="n">
        <v>0</v>
      </c>
      <c r="AB138" s="220" t="n">
        <f aca="false">SUM(Z138:AA138)</f>
        <v>0</v>
      </c>
      <c r="AC138" s="22"/>
      <c r="AD138" s="22"/>
      <c r="AE138" s="188"/>
      <c r="AF138" s="206" t="n">
        <f aca="false">IF(AE138="SI",N138,0)</f>
        <v>0</v>
      </c>
      <c r="AG138" s="189" t="n">
        <f aca="false">IF(AE138="SI",Y138,0)</f>
        <v>0</v>
      </c>
      <c r="AH138" s="189" t="n">
        <f aca="false">IF(AE138="SI",AB138,0)</f>
        <v>0</v>
      </c>
      <c r="AI138" s="148"/>
      <c r="AJ138" s="207"/>
      <c r="AK138" s="207"/>
      <c r="AL138" s="207"/>
      <c r="AM138" s="207"/>
      <c r="AN138" s="207"/>
      <c r="AO138" s="208"/>
    </row>
    <row r="139" customFormat="false" ht="15.75" hidden="false" customHeight="true" outlineLevel="0" collapsed="false">
      <c r="A139" s="22" t="n">
        <v>138</v>
      </c>
      <c r="B139" s="180"/>
      <c r="C139" s="22"/>
      <c r="D139" s="22"/>
      <c r="E139" s="183"/>
      <c r="F139" s="183"/>
      <c r="G139" s="22"/>
      <c r="H139" s="22"/>
      <c r="I139" s="22"/>
      <c r="J139" s="22"/>
      <c r="K139" s="191" t="e">
        <f aca="false">VLOOKUP(Personale!J139,Legenda!$D$1:$F$258,2)</f>
        <v>#N/A</v>
      </c>
      <c r="L139" s="22"/>
      <c r="M139" s="22"/>
      <c r="N139" s="22"/>
      <c r="O139" s="22"/>
      <c r="P139" s="203"/>
      <c r="Q139" s="22"/>
      <c r="R139" s="22"/>
      <c r="S139" s="22"/>
      <c r="T139" s="203"/>
      <c r="U139" s="211"/>
      <c r="V139" s="211"/>
      <c r="W139" s="185" t="n">
        <v>0</v>
      </c>
      <c r="X139" s="185" t="n">
        <v>0</v>
      </c>
      <c r="Y139" s="219" t="n">
        <f aca="false">SUM(W139:X139)</f>
        <v>0</v>
      </c>
      <c r="Z139" s="185" t="n">
        <v>0</v>
      </c>
      <c r="AA139" s="185" t="n">
        <v>0</v>
      </c>
      <c r="AB139" s="220" t="n">
        <f aca="false">SUM(Z139:AA139)</f>
        <v>0</v>
      </c>
      <c r="AC139" s="22"/>
      <c r="AD139" s="22"/>
      <c r="AE139" s="188"/>
      <c r="AF139" s="206" t="n">
        <f aca="false">IF(AE139="SI",N139,0)</f>
        <v>0</v>
      </c>
      <c r="AG139" s="189" t="n">
        <f aca="false">IF(AE139="SI",Y139,0)</f>
        <v>0</v>
      </c>
      <c r="AH139" s="189" t="n">
        <f aca="false">IF(AE139="SI",AB139,0)</f>
        <v>0</v>
      </c>
      <c r="AI139" s="148"/>
      <c r="AJ139" s="207"/>
      <c r="AK139" s="207"/>
      <c r="AL139" s="207"/>
      <c r="AM139" s="207"/>
      <c r="AN139" s="207"/>
      <c r="AO139" s="208"/>
    </row>
    <row r="140" customFormat="false" ht="15.75" hidden="false" customHeight="true" outlineLevel="0" collapsed="false">
      <c r="A140" s="22" t="n">
        <v>139</v>
      </c>
      <c r="B140" s="180"/>
      <c r="C140" s="22"/>
      <c r="D140" s="22"/>
      <c r="E140" s="183"/>
      <c r="F140" s="183"/>
      <c r="G140" s="22"/>
      <c r="H140" s="22"/>
      <c r="I140" s="22"/>
      <c r="J140" s="22"/>
      <c r="K140" s="191" t="e">
        <f aca="false">VLOOKUP(Personale!J140,Legenda!$D$1:$F$258,2)</f>
        <v>#N/A</v>
      </c>
      <c r="L140" s="22"/>
      <c r="M140" s="22"/>
      <c r="N140" s="22"/>
      <c r="O140" s="22"/>
      <c r="P140" s="203"/>
      <c r="Q140" s="22"/>
      <c r="R140" s="22"/>
      <c r="S140" s="22"/>
      <c r="T140" s="203"/>
      <c r="U140" s="211"/>
      <c r="V140" s="211"/>
      <c r="W140" s="185" t="n">
        <v>0</v>
      </c>
      <c r="X140" s="185" t="n">
        <v>0</v>
      </c>
      <c r="Y140" s="219" t="n">
        <f aca="false">SUM(W140:X140)</f>
        <v>0</v>
      </c>
      <c r="Z140" s="185" t="n">
        <v>0</v>
      </c>
      <c r="AA140" s="185" t="n">
        <v>0</v>
      </c>
      <c r="AB140" s="220" t="n">
        <f aca="false">SUM(Z140:AA140)</f>
        <v>0</v>
      </c>
      <c r="AC140" s="22"/>
      <c r="AD140" s="22"/>
      <c r="AE140" s="188"/>
      <c r="AF140" s="206" t="n">
        <f aca="false">IF(AE140="SI",N140,0)</f>
        <v>0</v>
      </c>
      <c r="AG140" s="189" t="n">
        <f aca="false">IF(AE140="SI",Y140,0)</f>
        <v>0</v>
      </c>
      <c r="AH140" s="189" t="n">
        <f aca="false">IF(AE140="SI",AB140,0)</f>
        <v>0</v>
      </c>
      <c r="AI140" s="148"/>
      <c r="AJ140" s="207"/>
      <c r="AK140" s="207"/>
      <c r="AL140" s="207"/>
      <c r="AM140" s="207"/>
      <c r="AN140" s="207"/>
      <c r="AO140" s="208"/>
    </row>
    <row r="141" customFormat="false" ht="15.75" hidden="false" customHeight="true" outlineLevel="0" collapsed="false">
      <c r="A141" s="22" t="n">
        <v>140</v>
      </c>
      <c r="B141" s="180"/>
      <c r="C141" s="22"/>
      <c r="D141" s="22"/>
      <c r="E141" s="183"/>
      <c r="F141" s="183"/>
      <c r="G141" s="22"/>
      <c r="H141" s="22"/>
      <c r="I141" s="22"/>
      <c r="J141" s="22"/>
      <c r="K141" s="191" t="e">
        <f aca="false">VLOOKUP(Personale!J141,Legenda!$D$1:$F$258,2)</f>
        <v>#N/A</v>
      </c>
      <c r="L141" s="22"/>
      <c r="M141" s="22"/>
      <c r="N141" s="22"/>
      <c r="O141" s="22"/>
      <c r="P141" s="203"/>
      <c r="Q141" s="22"/>
      <c r="R141" s="22"/>
      <c r="S141" s="22"/>
      <c r="T141" s="203"/>
      <c r="U141" s="211"/>
      <c r="V141" s="211"/>
      <c r="W141" s="185" t="n">
        <v>0</v>
      </c>
      <c r="X141" s="185" t="n">
        <v>0</v>
      </c>
      <c r="Y141" s="219" t="n">
        <f aca="false">SUM(W141:X141)</f>
        <v>0</v>
      </c>
      <c r="Z141" s="185" t="n">
        <v>0</v>
      </c>
      <c r="AA141" s="185" t="n">
        <v>0</v>
      </c>
      <c r="AB141" s="220" t="n">
        <f aca="false">SUM(Z141:AA141)</f>
        <v>0</v>
      </c>
      <c r="AC141" s="22"/>
      <c r="AD141" s="22"/>
      <c r="AE141" s="188"/>
      <c r="AF141" s="206" t="n">
        <f aca="false">IF(AE141="SI",N141,0)</f>
        <v>0</v>
      </c>
      <c r="AG141" s="189" t="n">
        <f aca="false">IF(AE141="SI",Y141,0)</f>
        <v>0</v>
      </c>
      <c r="AH141" s="189" t="n">
        <f aca="false">IF(AE141="SI",AB141,0)</f>
        <v>0</v>
      </c>
      <c r="AI141" s="148"/>
      <c r="AJ141" s="207"/>
      <c r="AK141" s="207"/>
      <c r="AL141" s="207"/>
      <c r="AM141" s="207"/>
      <c r="AN141" s="207"/>
      <c r="AO141" s="208"/>
    </row>
    <row r="142" customFormat="false" ht="15.75" hidden="false" customHeight="true" outlineLevel="0" collapsed="false">
      <c r="A142" s="22" t="n">
        <v>141</v>
      </c>
      <c r="B142" s="180"/>
      <c r="C142" s="22"/>
      <c r="D142" s="22"/>
      <c r="E142" s="183"/>
      <c r="F142" s="183"/>
      <c r="G142" s="22"/>
      <c r="H142" s="22"/>
      <c r="I142" s="22"/>
      <c r="J142" s="22"/>
      <c r="K142" s="191" t="e">
        <f aca="false">VLOOKUP(Personale!J142,Legenda!$D$1:$F$258,2)</f>
        <v>#N/A</v>
      </c>
      <c r="L142" s="22"/>
      <c r="M142" s="22"/>
      <c r="N142" s="22"/>
      <c r="O142" s="22"/>
      <c r="P142" s="203"/>
      <c r="Q142" s="22"/>
      <c r="R142" s="22"/>
      <c r="S142" s="22"/>
      <c r="T142" s="203"/>
      <c r="U142" s="211"/>
      <c r="V142" s="211"/>
      <c r="W142" s="185" t="n">
        <v>0</v>
      </c>
      <c r="X142" s="185" t="n">
        <v>0</v>
      </c>
      <c r="Y142" s="219" t="n">
        <f aca="false">SUM(W142:X142)</f>
        <v>0</v>
      </c>
      <c r="Z142" s="185" t="n">
        <v>0</v>
      </c>
      <c r="AA142" s="185" t="n">
        <v>0</v>
      </c>
      <c r="AB142" s="220" t="n">
        <f aca="false">SUM(Z142:AA142)</f>
        <v>0</v>
      </c>
      <c r="AC142" s="22"/>
      <c r="AD142" s="22"/>
      <c r="AE142" s="188"/>
      <c r="AF142" s="206" t="n">
        <f aca="false">IF(AE142="SI",N142,0)</f>
        <v>0</v>
      </c>
      <c r="AG142" s="189" t="n">
        <f aca="false">IF(AE142="SI",Y142,0)</f>
        <v>0</v>
      </c>
      <c r="AH142" s="189" t="n">
        <f aca="false">IF(AE142="SI",AB142,0)</f>
        <v>0</v>
      </c>
      <c r="AI142" s="148"/>
      <c r="AJ142" s="207"/>
      <c r="AK142" s="207"/>
      <c r="AL142" s="207"/>
      <c r="AM142" s="207"/>
      <c r="AN142" s="207"/>
      <c r="AO142" s="208"/>
    </row>
    <row r="143" customFormat="false" ht="15.75" hidden="false" customHeight="true" outlineLevel="0" collapsed="false">
      <c r="A143" s="22" t="n">
        <v>142</v>
      </c>
      <c r="B143" s="180"/>
      <c r="C143" s="22"/>
      <c r="D143" s="22"/>
      <c r="E143" s="183"/>
      <c r="F143" s="183"/>
      <c r="G143" s="22"/>
      <c r="H143" s="22"/>
      <c r="I143" s="22"/>
      <c r="J143" s="22"/>
      <c r="K143" s="191" t="e">
        <f aca="false">VLOOKUP(Personale!J143,Legenda!$D$1:$F$258,2)</f>
        <v>#N/A</v>
      </c>
      <c r="L143" s="22"/>
      <c r="M143" s="22"/>
      <c r="N143" s="22"/>
      <c r="O143" s="22"/>
      <c r="P143" s="203"/>
      <c r="Q143" s="22"/>
      <c r="R143" s="22"/>
      <c r="S143" s="22"/>
      <c r="T143" s="203"/>
      <c r="U143" s="211"/>
      <c r="V143" s="211"/>
      <c r="W143" s="185" t="n">
        <v>0</v>
      </c>
      <c r="X143" s="185" t="n">
        <v>0</v>
      </c>
      <c r="Y143" s="219" t="n">
        <f aca="false">SUM(W143:X143)</f>
        <v>0</v>
      </c>
      <c r="Z143" s="185" t="n">
        <v>0</v>
      </c>
      <c r="AA143" s="185" t="n">
        <v>0</v>
      </c>
      <c r="AB143" s="220" t="n">
        <f aca="false">SUM(Z143:AA143)</f>
        <v>0</v>
      </c>
      <c r="AC143" s="22"/>
      <c r="AD143" s="22"/>
      <c r="AE143" s="188"/>
      <c r="AF143" s="206" t="n">
        <f aca="false">IF(AE143="SI",N143,0)</f>
        <v>0</v>
      </c>
      <c r="AG143" s="189" t="n">
        <f aca="false">IF(AE143="SI",Y143,0)</f>
        <v>0</v>
      </c>
      <c r="AH143" s="189" t="n">
        <f aca="false">IF(AE143="SI",AB143,0)</f>
        <v>0</v>
      </c>
      <c r="AI143" s="148"/>
      <c r="AJ143" s="207"/>
      <c r="AK143" s="207"/>
      <c r="AL143" s="207"/>
      <c r="AM143" s="207"/>
      <c r="AN143" s="207"/>
      <c r="AO143" s="208"/>
    </row>
    <row r="144" customFormat="false" ht="15.75" hidden="false" customHeight="true" outlineLevel="0" collapsed="false">
      <c r="A144" s="22" t="n">
        <v>143</v>
      </c>
      <c r="B144" s="180"/>
      <c r="C144" s="22"/>
      <c r="D144" s="22"/>
      <c r="E144" s="183"/>
      <c r="F144" s="183"/>
      <c r="G144" s="22"/>
      <c r="H144" s="22"/>
      <c r="I144" s="22"/>
      <c r="J144" s="22"/>
      <c r="K144" s="191" t="e">
        <f aca="false">VLOOKUP(Personale!J144,Legenda!$D$1:$F$258,2)</f>
        <v>#N/A</v>
      </c>
      <c r="L144" s="22"/>
      <c r="M144" s="22"/>
      <c r="N144" s="22"/>
      <c r="O144" s="22"/>
      <c r="P144" s="203"/>
      <c r="Q144" s="22"/>
      <c r="R144" s="22"/>
      <c r="S144" s="22"/>
      <c r="T144" s="203"/>
      <c r="U144" s="211"/>
      <c r="V144" s="211"/>
      <c r="W144" s="185" t="n">
        <v>0</v>
      </c>
      <c r="X144" s="185" t="n">
        <v>0</v>
      </c>
      <c r="Y144" s="219" t="n">
        <f aca="false">SUM(W144:X144)</f>
        <v>0</v>
      </c>
      <c r="Z144" s="185" t="n">
        <v>0</v>
      </c>
      <c r="AA144" s="185" t="n">
        <v>0</v>
      </c>
      <c r="AB144" s="220" t="n">
        <f aca="false">SUM(Z144:AA144)</f>
        <v>0</v>
      </c>
      <c r="AC144" s="22"/>
      <c r="AD144" s="22"/>
      <c r="AE144" s="188"/>
      <c r="AF144" s="206" t="n">
        <f aca="false">IF(AE144="SI",N144,0)</f>
        <v>0</v>
      </c>
      <c r="AG144" s="189" t="n">
        <f aca="false">IF(AE144="SI",Y144,0)</f>
        <v>0</v>
      </c>
      <c r="AH144" s="189" t="n">
        <f aca="false">IF(AE144="SI",AB144,0)</f>
        <v>0</v>
      </c>
      <c r="AI144" s="148"/>
      <c r="AJ144" s="207"/>
      <c r="AK144" s="207"/>
      <c r="AL144" s="207"/>
      <c r="AM144" s="207"/>
      <c r="AN144" s="207"/>
      <c r="AO144" s="208"/>
    </row>
    <row r="145" customFormat="false" ht="15.75" hidden="false" customHeight="true" outlineLevel="0" collapsed="false">
      <c r="A145" s="22" t="n">
        <v>144</v>
      </c>
      <c r="B145" s="180"/>
      <c r="C145" s="22"/>
      <c r="D145" s="22"/>
      <c r="E145" s="183"/>
      <c r="F145" s="183"/>
      <c r="G145" s="22"/>
      <c r="H145" s="22"/>
      <c r="I145" s="22"/>
      <c r="J145" s="22"/>
      <c r="K145" s="191" t="e">
        <f aca="false">VLOOKUP(Personale!J145,Legenda!$D$1:$F$258,2)</f>
        <v>#N/A</v>
      </c>
      <c r="L145" s="22"/>
      <c r="M145" s="22"/>
      <c r="N145" s="22"/>
      <c r="O145" s="22"/>
      <c r="P145" s="203"/>
      <c r="Q145" s="22"/>
      <c r="R145" s="22"/>
      <c r="S145" s="22"/>
      <c r="T145" s="203"/>
      <c r="U145" s="211"/>
      <c r="V145" s="211"/>
      <c r="W145" s="185" t="n">
        <v>0</v>
      </c>
      <c r="X145" s="185" t="n">
        <v>0</v>
      </c>
      <c r="Y145" s="219" t="n">
        <f aca="false">SUM(W145:X145)</f>
        <v>0</v>
      </c>
      <c r="Z145" s="185" t="n">
        <v>0</v>
      </c>
      <c r="AA145" s="185" t="n">
        <v>0</v>
      </c>
      <c r="AB145" s="220" t="n">
        <f aca="false">SUM(Z145:AA145)</f>
        <v>0</v>
      </c>
      <c r="AC145" s="22"/>
      <c r="AD145" s="22"/>
      <c r="AE145" s="188"/>
      <c r="AF145" s="206" t="n">
        <f aca="false">IF(AE145="SI",N145,0)</f>
        <v>0</v>
      </c>
      <c r="AG145" s="189" t="n">
        <f aca="false">IF(AE145="SI",Y145,0)</f>
        <v>0</v>
      </c>
      <c r="AH145" s="189" t="n">
        <f aca="false">IF(AE145="SI",AB145,0)</f>
        <v>0</v>
      </c>
      <c r="AI145" s="148"/>
      <c r="AJ145" s="207"/>
      <c r="AK145" s="207"/>
      <c r="AL145" s="207"/>
      <c r="AM145" s="207"/>
      <c r="AN145" s="207"/>
      <c r="AO145" s="208"/>
    </row>
    <row r="146" customFormat="false" ht="15.75" hidden="false" customHeight="true" outlineLevel="0" collapsed="false">
      <c r="A146" s="22" t="n">
        <v>145</v>
      </c>
      <c r="B146" s="180"/>
      <c r="C146" s="22"/>
      <c r="D146" s="22"/>
      <c r="E146" s="183"/>
      <c r="F146" s="183"/>
      <c r="G146" s="22"/>
      <c r="H146" s="22"/>
      <c r="I146" s="22"/>
      <c r="J146" s="22"/>
      <c r="K146" s="191" t="e">
        <f aca="false">VLOOKUP(Personale!J146,Legenda!$D$1:$F$258,2)</f>
        <v>#N/A</v>
      </c>
      <c r="L146" s="22"/>
      <c r="M146" s="22"/>
      <c r="N146" s="22"/>
      <c r="O146" s="22"/>
      <c r="P146" s="203"/>
      <c r="Q146" s="22"/>
      <c r="R146" s="22"/>
      <c r="S146" s="22"/>
      <c r="T146" s="203"/>
      <c r="U146" s="211"/>
      <c r="V146" s="211"/>
      <c r="W146" s="185" t="n">
        <v>0</v>
      </c>
      <c r="X146" s="185" t="n">
        <v>0</v>
      </c>
      <c r="Y146" s="219" t="n">
        <f aca="false">SUM(W146:X146)</f>
        <v>0</v>
      </c>
      <c r="Z146" s="185" t="n">
        <v>0</v>
      </c>
      <c r="AA146" s="185" t="n">
        <v>0</v>
      </c>
      <c r="AB146" s="220" t="n">
        <f aca="false">SUM(Z146:AA146)</f>
        <v>0</v>
      </c>
      <c r="AC146" s="22"/>
      <c r="AD146" s="22"/>
      <c r="AE146" s="188"/>
      <c r="AF146" s="206" t="n">
        <f aca="false">IF(AE146="SI",N146,0)</f>
        <v>0</v>
      </c>
      <c r="AG146" s="189" t="n">
        <f aca="false">IF(AE146="SI",Y146,0)</f>
        <v>0</v>
      </c>
      <c r="AH146" s="189" t="n">
        <f aca="false">IF(AE146="SI",AB146,0)</f>
        <v>0</v>
      </c>
      <c r="AI146" s="148"/>
      <c r="AJ146" s="207"/>
      <c r="AK146" s="207"/>
      <c r="AL146" s="207"/>
      <c r="AM146" s="207"/>
      <c r="AN146" s="207"/>
      <c r="AO146" s="208"/>
    </row>
    <row r="147" customFormat="false" ht="15.75" hidden="false" customHeight="true" outlineLevel="0" collapsed="false">
      <c r="A147" s="22" t="n">
        <v>146</v>
      </c>
      <c r="B147" s="180"/>
      <c r="C147" s="22"/>
      <c r="D147" s="22"/>
      <c r="E147" s="183"/>
      <c r="F147" s="183"/>
      <c r="G147" s="22"/>
      <c r="H147" s="22"/>
      <c r="I147" s="22"/>
      <c r="J147" s="22"/>
      <c r="K147" s="191" t="e">
        <f aca="false">VLOOKUP(Personale!J147,Legenda!$D$1:$F$258,2)</f>
        <v>#N/A</v>
      </c>
      <c r="L147" s="22"/>
      <c r="M147" s="22"/>
      <c r="N147" s="22"/>
      <c r="O147" s="22"/>
      <c r="P147" s="203"/>
      <c r="Q147" s="22"/>
      <c r="R147" s="22"/>
      <c r="S147" s="22"/>
      <c r="T147" s="203"/>
      <c r="U147" s="211"/>
      <c r="V147" s="211"/>
      <c r="W147" s="185" t="n">
        <v>0</v>
      </c>
      <c r="X147" s="185" t="n">
        <v>0</v>
      </c>
      <c r="Y147" s="219" t="n">
        <f aca="false">SUM(W147:X147)</f>
        <v>0</v>
      </c>
      <c r="Z147" s="185" t="n">
        <v>0</v>
      </c>
      <c r="AA147" s="185" t="n">
        <v>0</v>
      </c>
      <c r="AB147" s="220" t="n">
        <f aca="false">SUM(Z147:AA147)</f>
        <v>0</v>
      </c>
      <c r="AC147" s="22"/>
      <c r="AD147" s="22"/>
      <c r="AE147" s="188"/>
      <c r="AF147" s="206" t="n">
        <f aca="false">IF(AE147="SI",N147,0)</f>
        <v>0</v>
      </c>
      <c r="AG147" s="189" t="n">
        <f aca="false">IF(AE147="SI",Y147,0)</f>
        <v>0</v>
      </c>
      <c r="AH147" s="189" t="n">
        <f aca="false">IF(AE147="SI",AB147,0)</f>
        <v>0</v>
      </c>
      <c r="AI147" s="148"/>
      <c r="AJ147" s="207"/>
      <c r="AK147" s="207"/>
      <c r="AL147" s="207"/>
      <c r="AM147" s="207"/>
      <c r="AN147" s="207"/>
      <c r="AO147" s="208"/>
    </row>
    <row r="148" customFormat="false" ht="15.75" hidden="false" customHeight="true" outlineLevel="0" collapsed="false">
      <c r="A148" s="22" t="n">
        <v>147</v>
      </c>
      <c r="B148" s="180"/>
      <c r="C148" s="22"/>
      <c r="D148" s="22"/>
      <c r="E148" s="183"/>
      <c r="F148" s="183"/>
      <c r="G148" s="22"/>
      <c r="H148" s="22"/>
      <c r="I148" s="22"/>
      <c r="J148" s="22"/>
      <c r="K148" s="191" t="e">
        <f aca="false">VLOOKUP(Personale!J148,Legenda!$D$1:$F$258,2)</f>
        <v>#N/A</v>
      </c>
      <c r="L148" s="22"/>
      <c r="M148" s="22"/>
      <c r="N148" s="22"/>
      <c r="O148" s="22"/>
      <c r="P148" s="203"/>
      <c r="Q148" s="22"/>
      <c r="R148" s="22"/>
      <c r="S148" s="22"/>
      <c r="T148" s="203"/>
      <c r="U148" s="211"/>
      <c r="V148" s="211"/>
      <c r="W148" s="185" t="n">
        <v>0</v>
      </c>
      <c r="X148" s="185" t="n">
        <v>0</v>
      </c>
      <c r="Y148" s="219" t="n">
        <f aca="false">SUM(W148:X148)</f>
        <v>0</v>
      </c>
      <c r="Z148" s="185" t="n">
        <v>0</v>
      </c>
      <c r="AA148" s="185" t="n">
        <v>0</v>
      </c>
      <c r="AB148" s="220" t="n">
        <f aca="false">SUM(Z148:AA148)</f>
        <v>0</v>
      </c>
      <c r="AC148" s="22"/>
      <c r="AD148" s="22"/>
      <c r="AE148" s="188"/>
      <c r="AF148" s="206" t="n">
        <f aca="false">IF(AE148="SI",N148,0)</f>
        <v>0</v>
      </c>
      <c r="AG148" s="189" t="n">
        <f aca="false">IF(AE148="SI",Y148,0)</f>
        <v>0</v>
      </c>
      <c r="AH148" s="189" t="n">
        <f aca="false">IF(AE148="SI",AB148,0)</f>
        <v>0</v>
      </c>
      <c r="AI148" s="148"/>
      <c r="AJ148" s="207"/>
      <c r="AK148" s="207"/>
      <c r="AL148" s="207"/>
      <c r="AM148" s="207"/>
      <c r="AN148" s="207"/>
      <c r="AO148" s="208"/>
    </row>
    <row r="149" customFormat="false" ht="15.75" hidden="false" customHeight="true" outlineLevel="0" collapsed="false">
      <c r="A149" s="22" t="n">
        <v>148</v>
      </c>
      <c r="B149" s="180"/>
      <c r="C149" s="22"/>
      <c r="D149" s="22"/>
      <c r="E149" s="183"/>
      <c r="F149" s="183"/>
      <c r="G149" s="22"/>
      <c r="H149" s="22"/>
      <c r="I149" s="22"/>
      <c r="J149" s="22"/>
      <c r="K149" s="191" t="e">
        <f aca="false">VLOOKUP(Personale!J149,Legenda!$D$1:$F$258,2)</f>
        <v>#N/A</v>
      </c>
      <c r="L149" s="22"/>
      <c r="M149" s="22"/>
      <c r="N149" s="22"/>
      <c r="O149" s="22"/>
      <c r="P149" s="203"/>
      <c r="Q149" s="22"/>
      <c r="R149" s="22"/>
      <c r="S149" s="22"/>
      <c r="T149" s="203"/>
      <c r="U149" s="211"/>
      <c r="V149" s="211"/>
      <c r="W149" s="185" t="n">
        <v>0</v>
      </c>
      <c r="X149" s="185" t="n">
        <v>0</v>
      </c>
      <c r="Y149" s="219" t="n">
        <f aca="false">SUM(W149:X149)</f>
        <v>0</v>
      </c>
      <c r="Z149" s="185" t="n">
        <v>0</v>
      </c>
      <c r="AA149" s="185" t="n">
        <v>0</v>
      </c>
      <c r="AB149" s="220" t="n">
        <f aca="false">SUM(Z149:AA149)</f>
        <v>0</v>
      </c>
      <c r="AC149" s="22"/>
      <c r="AD149" s="22"/>
      <c r="AE149" s="188"/>
      <c r="AF149" s="206" t="n">
        <f aca="false">IF(AE149="SI",N149,0)</f>
        <v>0</v>
      </c>
      <c r="AG149" s="189" t="n">
        <f aca="false">IF(AE149="SI",Y149,0)</f>
        <v>0</v>
      </c>
      <c r="AH149" s="189" t="n">
        <f aca="false">IF(AE149="SI",AB149,0)</f>
        <v>0</v>
      </c>
      <c r="AI149" s="148"/>
      <c r="AJ149" s="207"/>
      <c r="AK149" s="207"/>
      <c r="AL149" s="207"/>
      <c r="AM149" s="207"/>
      <c r="AN149" s="207"/>
      <c r="AO149" s="208"/>
    </row>
    <row r="150" customFormat="false" ht="15.75" hidden="false" customHeight="true" outlineLevel="0" collapsed="false">
      <c r="A150" s="22" t="n">
        <v>149</v>
      </c>
      <c r="B150" s="180"/>
      <c r="C150" s="22"/>
      <c r="D150" s="22"/>
      <c r="E150" s="183"/>
      <c r="F150" s="183"/>
      <c r="G150" s="22"/>
      <c r="H150" s="22"/>
      <c r="I150" s="22"/>
      <c r="J150" s="22"/>
      <c r="K150" s="191" t="e">
        <f aca="false">VLOOKUP(Personale!J150,Legenda!$D$1:$F$258,2)</f>
        <v>#N/A</v>
      </c>
      <c r="L150" s="22"/>
      <c r="M150" s="22"/>
      <c r="N150" s="22"/>
      <c r="O150" s="22"/>
      <c r="P150" s="203"/>
      <c r="Q150" s="22"/>
      <c r="R150" s="22"/>
      <c r="S150" s="22"/>
      <c r="T150" s="203"/>
      <c r="U150" s="211"/>
      <c r="V150" s="211"/>
      <c r="W150" s="185" t="n">
        <v>0</v>
      </c>
      <c r="X150" s="185" t="n">
        <v>0</v>
      </c>
      <c r="Y150" s="219" t="n">
        <f aca="false">SUM(W150:X150)</f>
        <v>0</v>
      </c>
      <c r="Z150" s="185" t="n">
        <v>0</v>
      </c>
      <c r="AA150" s="185" t="n">
        <v>0</v>
      </c>
      <c r="AB150" s="220" t="n">
        <f aca="false">SUM(Z150:AA150)</f>
        <v>0</v>
      </c>
      <c r="AC150" s="22"/>
      <c r="AD150" s="22"/>
      <c r="AE150" s="188"/>
      <c r="AF150" s="206" t="n">
        <f aca="false">IF(AE150="SI",N150,0)</f>
        <v>0</v>
      </c>
      <c r="AG150" s="189" t="n">
        <f aca="false">IF(AE150="SI",Y150,0)</f>
        <v>0</v>
      </c>
      <c r="AH150" s="189" t="n">
        <f aca="false">IF(AE150="SI",AB150,0)</f>
        <v>0</v>
      </c>
      <c r="AI150" s="148"/>
      <c r="AJ150" s="207"/>
      <c r="AK150" s="207"/>
      <c r="AL150" s="207"/>
      <c r="AM150" s="207"/>
      <c r="AN150" s="207"/>
      <c r="AO150" s="208"/>
    </row>
    <row r="151" customFormat="false" ht="15.75" hidden="false" customHeight="true" outlineLevel="0" collapsed="false">
      <c r="A151" s="22" t="n">
        <v>150</v>
      </c>
      <c r="B151" s="180"/>
      <c r="C151" s="22"/>
      <c r="D151" s="22"/>
      <c r="E151" s="183"/>
      <c r="F151" s="183"/>
      <c r="G151" s="22"/>
      <c r="H151" s="22"/>
      <c r="I151" s="22"/>
      <c r="J151" s="22"/>
      <c r="K151" s="191" t="e">
        <f aca="false">VLOOKUP(Personale!J151,Legenda!$D$1:$F$258,2)</f>
        <v>#N/A</v>
      </c>
      <c r="L151" s="22"/>
      <c r="M151" s="22"/>
      <c r="N151" s="22"/>
      <c r="O151" s="22"/>
      <c r="P151" s="203"/>
      <c r="Q151" s="22"/>
      <c r="R151" s="22"/>
      <c r="S151" s="22"/>
      <c r="T151" s="203"/>
      <c r="U151" s="211"/>
      <c r="V151" s="211"/>
      <c r="W151" s="185" t="n">
        <v>0</v>
      </c>
      <c r="X151" s="185" t="n">
        <v>0</v>
      </c>
      <c r="Y151" s="219" t="n">
        <f aca="false">SUM(W151:X151)</f>
        <v>0</v>
      </c>
      <c r="Z151" s="185" t="n">
        <v>0</v>
      </c>
      <c r="AA151" s="185" t="n">
        <v>0</v>
      </c>
      <c r="AB151" s="220" t="n">
        <f aca="false">SUM(Z151:AA151)</f>
        <v>0</v>
      </c>
      <c r="AC151" s="22"/>
      <c r="AD151" s="22"/>
      <c r="AE151" s="188"/>
      <c r="AF151" s="206" t="n">
        <f aca="false">IF(AE151="SI",N151,0)</f>
        <v>0</v>
      </c>
      <c r="AG151" s="189" t="n">
        <f aca="false">IF(AE151="SI",Y151,0)</f>
        <v>0</v>
      </c>
      <c r="AH151" s="189" t="n">
        <f aca="false">IF(AE151="SI",AB151,0)</f>
        <v>0</v>
      </c>
      <c r="AI151" s="148"/>
      <c r="AJ151" s="207"/>
      <c r="AK151" s="207"/>
      <c r="AL151" s="207"/>
      <c r="AM151" s="207"/>
      <c r="AN151" s="207"/>
      <c r="AO151" s="208"/>
    </row>
    <row r="152" customFormat="false" ht="15.75" hidden="false" customHeight="true" outlineLevel="0" collapsed="false">
      <c r="A152" s="22" t="n">
        <v>151</v>
      </c>
      <c r="B152" s="180"/>
      <c r="C152" s="22"/>
      <c r="D152" s="22"/>
      <c r="E152" s="183"/>
      <c r="F152" s="183"/>
      <c r="G152" s="22"/>
      <c r="H152" s="22"/>
      <c r="I152" s="22"/>
      <c r="J152" s="22"/>
      <c r="K152" s="191" t="e">
        <f aca="false">VLOOKUP(Personale!J152,Legenda!$D$1:$F$258,2)</f>
        <v>#N/A</v>
      </c>
      <c r="L152" s="22"/>
      <c r="M152" s="22"/>
      <c r="N152" s="22"/>
      <c r="O152" s="22"/>
      <c r="P152" s="203"/>
      <c r="Q152" s="22"/>
      <c r="R152" s="22"/>
      <c r="S152" s="22"/>
      <c r="T152" s="203"/>
      <c r="U152" s="211"/>
      <c r="V152" s="211"/>
      <c r="W152" s="185" t="n">
        <v>0</v>
      </c>
      <c r="X152" s="185" t="n">
        <v>0</v>
      </c>
      <c r="Y152" s="219" t="n">
        <f aca="false">SUM(W152:X152)</f>
        <v>0</v>
      </c>
      <c r="Z152" s="185" t="n">
        <v>0</v>
      </c>
      <c r="AA152" s="185" t="n">
        <v>0</v>
      </c>
      <c r="AB152" s="220" t="n">
        <f aca="false">SUM(Z152:AA152)</f>
        <v>0</v>
      </c>
      <c r="AC152" s="22"/>
      <c r="AD152" s="22"/>
      <c r="AE152" s="188"/>
      <c r="AF152" s="206" t="n">
        <f aca="false">IF(AE152="SI",N152,0)</f>
        <v>0</v>
      </c>
      <c r="AG152" s="189" t="n">
        <f aca="false">IF(AE152="SI",Y152,0)</f>
        <v>0</v>
      </c>
      <c r="AH152" s="189" t="n">
        <f aca="false">IF(AE152="SI",AB152,0)</f>
        <v>0</v>
      </c>
      <c r="AI152" s="148"/>
      <c r="AJ152" s="207"/>
      <c r="AK152" s="207"/>
      <c r="AL152" s="207"/>
      <c r="AM152" s="207"/>
      <c r="AN152" s="207"/>
      <c r="AO152" s="208"/>
    </row>
    <row r="153" customFormat="false" ht="15.75" hidden="false" customHeight="true" outlineLevel="0" collapsed="false">
      <c r="A153" s="22" t="n">
        <v>152</v>
      </c>
      <c r="B153" s="180"/>
      <c r="C153" s="22"/>
      <c r="D153" s="22"/>
      <c r="E153" s="183"/>
      <c r="F153" s="183"/>
      <c r="G153" s="22"/>
      <c r="H153" s="22"/>
      <c r="I153" s="22"/>
      <c r="J153" s="22"/>
      <c r="K153" s="191" t="e">
        <f aca="false">VLOOKUP(Personale!J153,Legenda!$D$1:$F$258,2)</f>
        <v>#N/A</v>
      </c>
      <c r="L153" s="22"/>
      <c r="M153" s="22"/>
      <c r="N153" s="22"/>
      <c r="O153" s="22"/>
      <c r="P153" s="203"/>
      <c r="Q153" s="22"/>
      <c r="R153" s="22"/>
      <c r="S153" s="22"/>
      <c r="T153" s="203"/>
      <c r="U153" s="211"/>
      <c r="V153" s="211"/>
      <c r="W153" s="185" t="n">
        <v>0</v>
      </c>
      <c r="X153" s="185" t="n">
        <v>0</v>
      </c>
      <c r="Y153" s="219" t="n">
        <f aca="false">SUM(W153:X153)</f>
        <v>0</v>
      </c>
      <c r="Z153" s="185" t="n">
        <v>0</v>
      </c>
      <c r="AA153" s="185" t="n">
        <v>0</v>
      </c>
      <c r="AB153" s="220" t="n">
        <f aca="false">SUM(Z153:AA153)</f>
        <v>0</v>
      </c>
      <c r="AC153" s="22"/>
      <c r="AD153" s="22"/>
      <c r="AE153" s="188"/>
      <c r="AF153" s="206" t="n">
        <f aca="false">IF(AE153="SI",N153,0)</f>
        <v>0</v>
      </c>
      <c r="AG153" s="189" t="n">
        <f aca="false">IF(AE153="SI",Y153,0)</f>
        <v>0</v>
      </c>
      <c r="AH153" s="189" t="n">
        <f aca="false">IF(AE153="SI",AB153,0)</f>
        <v>0</v>
      </c>
      <c r="AI153" s="148"/>
      <c r="AJ153" s="207"/>
      <c r="AK153" s="207"/>
      <c r="AL153" s="207"/>
      <c r="AM153" s="207"/>
      <c r="AN153" s="207"/>
      <c r="AO153" s="208"/>
    </row>
    <row r="154" customFormat="false" ht="15.75" hidden="false" customHeight="true" outlineLevel="0" collapsed="false">
      <c r="A154" s="22" t="n">
        <v>153</v>
      </c>
      <c r="B154" s="180"/>
      <c r="C154" s="22"/>
      <c r="D154" s="22"/>
      <c r="E154" s="183"/>
      <c r="F154" s="183"/>
      <c r="G154" s="22"/>
      <c r="H154" s="22"/>
      <c r="I154" s="22"/>
      <c r="J154" s="22"/>
      <c r="K154" s="191" t="e">
        <f aca="false">VLOOKUP(Personale!J154,Legenda!$D$1:$F$258,2)</f>
        <v>#N/A</v>
      </c>
      <c r="L154" s="22"/>
      <c r="M154" s="22"/>
      <c r="N154" s="22"/>
      <c r="O154" s="22"/>
      <c r="P154" s="203"/>
      <c r="Q154" s="22"/>
      <c r="R154" s="22"/>
      <c r="S154" s="22"/>
      <c r="T154" s="203"/>
      <c r="U154" s="211"/>
      <c r="V154" s="211"/>
      <c r="W154" s="185" t="n">
        <v>0</v>
      </c>
      <c r="X154" s="185" t="n">
        <v>0</v>
      </c>
      <c r="Y154" s="219" t="n">
        <f aca="false">SUM(W154:X154)</f>
        <v>0</v>
      </c>
      <c r="Z154" s="185" t="n">
        <v>0</v>
      </c>
      <c r="AA154" s="185" t="n">
        <v>0</v>
      </c>
      <c r="AB154" s="220" t="n">
        <f aca="false">SUM(Z154:AA154)</f>
        <v>0</v>
      </c>
      <c r="AC154" s="22"/>
      <c r="AD154" s="22"/>
      <c r="AE154" s="188"/>
      <c r="AF154" s="206" t="n">
        <f aca="false">IF(AE154="SI",N154,0)</f>
        <v>0</v>
      </c>
      <c r="AG154" s="189" t="n">
        <f aca="false">IF(AE154="SI",Y154,0)</f>
        <v>0</v>
      </c>
      <c r="AH154" s="189" t="n">
        <f aca="false">IF(AE154="SI",AB154,0)</f>
        <v>0</v>
      </c>
      <c r="AI154" s="148"/>
      <c r="AJ154" s="207"/>
      <c r="AK154" s="207"/>
      <c r="AL154" s="207"/>
      <c r="AM154" s="207"/>
      <c r="AN154" s="207"/>
      <c r="AO154" s="208"/>
    </row>
    <row r="155" customFormat="false" ht="15.75" hidden="false" customHeight="true" outlineLevel="0" collapsed="false">
      <c r="A155" s="22" t="n">
        <v>154</v>
      </c>
      <c r="B155" s="180"/>
      <c r="C155" s="22"/>
      <c r="D155" s="22"/>
      <c r="E155" s="183"/>
      <c r="F155" s="183"/>
      <c r="G155" s="22"/>
      <c r="H155" s="22"/>
      <c r="I155" s="22"/>
      <c r="J155" s="22"/>
      <c r="K155" s="191" t="e">
        <f aca="false">VLOOKUP(Personale!J155,Legenda!$D$1:$F$258,2)</f>
        <v>#N/A</v>
      </c>
      <c r="L155" s="22"/>
      <c r="M155" s="22"/>
      <c r="N155" s="22"/>
      <c r="O155" s="22"/>
      <c r="P155" s="203"/>
      <c r="Q155" s="22"/>
      <c r="R155" s="22"/>
      <c r="S155" s="22"/>
      <c r="T155" s="203"/>
      <c r="U155" s="211"/>
      <c r="V155" s="211"/>
      <c r="W155" s="185" t="n">
        <v>0</v>
      </c>
      <c r="X155" s="185" t="n">
        <v>0</v>
      </c>
      <c r="Y155" s="219" t="n">
        <f aca="false">SUM(W155:X155)</f>
        <v>0</v>
      </c>
      <c r="Z155" s="185" t="n">
        <v>0</v>
      </c>
      <c r="AA155" s="185" t="n">
        <v>0</v>
      </c>
      <c r="AB155" s="220" t="n">
        <f aca="false">SUM(Z155:AA155)</f>
        <v>0</v>
      </c>
      <c r="AC155" s="22"/>
      <c r="AD155" s="22"/>
      <c r="AE155" s="188"/>
      <c r="AF155" s="206" t="n">
        <f aca="false">IF(AE155="SI",N155,0)</f>
        <v>0</v>
      </c>
      <c r="AG155" s="189" t="n">
        <f aca="false">IF(AE155="SI",Y155,0)</f>
        <v>0</v>
      </c>
      <c r="AH155" s="189" t="n">
        <f aca="false">IF(AE155="SI",AB155,0)</f>
        <v>0</v>
      </c>
      <c r="AI155" s="148"/>
      <c r="AJ155" s="207"/>
      <c r="AK155" s="207"/>
      <c r="AL155" s="207"/>
      <c r="AM155" s="207"/>
      <c r="AN155" s="207"/>
      <c r="AO155" s="208"/>
    </row>
    <row r="156" customFormat="false" ht="15.75" hidden="false" customHeight="true" outlineLevel="0" collapsed="false">
      <c r="A156" s="22" t="n">
        <v>155</v>
      </c>
      <c r="B156" s="180"/>
      <c r="C156" s="22"/>
      <c r="D156" s="22"/>
      <c r="E156" s="183"/>
      <c r="F156" s="183"/>
      <c r="G156" s="22"/>
      <c r="H156" s="22"/>
      <c r="I156" s="22"/>
      <c r="J156" s="22"/>
      <c r="K156" s="191" t="e">
        <f aca="false">VLOOKUP(Personale!J156,Legenda!$D$1:$F$258,2)</f>
        <v>#N/A</v>
      </c>
      <c r="L156" s="22"/>
      <c r="M156" s="22"/>
      <c r="N156" s="22"/>
      <c r="O156" s="22"/>
      <c r="P156" s="203"/>
      <c r="Q156" s="22"/>
      <c r="R156" s="22"/>
      <c r="S156" s="22"/>
      <c r="T156" s="203"/>
      <c r="U156" s="211"/>
      <c r="V156" s="211"/>
      <c r="W156" s="185" t="n">
        <v>0</v>
      </c>
      <c r="X156" s="185" t="n">
        <v>0</v>
      </c>
      <c r="Y156" s="219" t="n">
        <f aca="false">SUM(W156:X156)</f>
        <v>0</v>
      </c>
      <c r="Z156" s="185" t="n">
        <v>0</v>
      </c>
      <c r="AA156" s="185" t="n">
        <v>0</v>
      </c>
      <c r="AB156" s="220" t="n">
        <f aca="false">SUM(Z156:AA156)</f>
        <v>0</v>
      </c>
      <c r="AC156" s="22"/>
      <c r="AD156" s="22"/>
      <c r="AE156" s="188"/>
      <c r="AF156" s="206" t="n">
        <f aca="false">IF(AE156="SI",N156,0)</f>
        <v>0</v>
      </c>
      <c r="AG156" s="189" t="n">
        <f aca="false">IF(AE156="SI",Y156,0)</f>
        <v>0</v>
      </c>
      <c r="AH156" s="189" t="n">
        <f aca="false">IF(AE156="SI",AB156,0)</f>
        <v>0</v>
      </c>
      <c r="AI156" s="148"/>
      <c r="AJ156" s="207"/>
      <c r="AK156" s="207"/>
      <c r="AL156" s="207"/>
      <c r="AM156" s="207"/>
      <c r="AN156" s="207"/>
      <c r="AO156" s="208"/>
    </row>
    <row r="157" customFormat="false" ht="15.75" hidden="false" customHeight="true" outlineLevel="0" collapsed="false">
      <c r="A157" s="22" t="n">
        <v>156</v>
      </c>
      <c r="B157" s="180"/>
      <c r="C157" s="22"/>
      <c r="D157" s="22"/>
      <c r="E157" s="183"/>
      <c r="F157" s="183"/>
      <c r="G157" s="22"/>
      <c r="H157" s="22"/>
      <c r="I157" s="22"/>
      <c r="J157" s="22"/>
      <c r="K157" s="191" t="e">
        <f aca="false">VLOOKUP(Personale!J157,Legenda!$D$1:$F$258,2)</f>
        <v>#N/A</v>
      </c>
      <c r="L157" s="22"/>
      <c r="M157" s="22"/>
      <c r="N157" s="22"/>
      <c r="O157" s="22"/>
      <c r="P157" s="203"/>
      <c r="Q157" s="22"/>
      <c r="R157" s="22"/>
      <c r="S157" s="22"/>
      <c r="T157" s="203"/>
      <c r="U157" s="211"/>
      <c r="V157" s="211"/>
      <c r="W157" s="185" t="n">
        <v>0</v>
      </c>
      <c r="X157" s="185" t="n">
        <v>0</v>
      </c>
      <c r="Y157" s="219" t="n">
        <f aca="false">SUM(W157:X157)</f>
        <v>0</v>
      </c>
      <c r="Z157" s="185" t="n">
        <v>0</v>
      </c>
      <c r="AA157" s="185" t="n">
        <v>0</v>
      </c>
      <c r="AB157" s="220" t="n">
        <f aca="false">SUM(Z157:AA157)</f>
        <v>0</v>
      </c>
      <c r="AC157" s="22"/>
      <c r="AD157" s="22"/>
      <c r="AE157" s="188"/>
      <c r="AF157" s="206" t="n">
        <f aca="false">IF(AE157="SI",N157,0)</f>
        <v>0</v>
      </c>
      <c r="AG157" s="189" t="n">
        <f aca="false">IF(AE157="SI",Y157,0)</f>
        <v>0</v>
      </c>
      <c r="AH157" s="189" t="n">
        <f aca="false">IF(AE157="SI",AB157,0)</f>
        <v>0</v>
      </c>
      <c r="AI157" s="148"/>
      <c r="AJ157" s="207"/>
      <c r="AK157" s="207"/>
      <c r="AL157" s="207"/>
      <c r="AM157" s="207"/>
      <c r="AN157" s="207"/>
      <c r="AO157" s="208"/>
    </row>
    <row r="158" customFormat="false" ht="15.75" hidden="false" customHeight="true" outlineLevel="0" collapsed="false">
      <c r="A158" s="22" t="n">
        <v>157</v>
      </c>
      <c r="B158" s="180"/>
      <c r="C158" s="22"/>
      <c r="D158" s="22"/>
      <c r="E158" s="183"/>
      <c r="F158" s="183"/>
      <c r="G158" s="22"/>
      <c r="H158" s="22"/>
      <c r="I158" s="22"/>
      <c r="J158" s="22"/>
      <c r="K158" s="191" t="e">
        <f aca="false">VLOOKUP(Personale!J158,Legenda!$D$1:$F$258,2)</f>
        <v>#N/A</v>
      </c>
      <c r="L158" s="22"/>
      <c r="M158" s="22"/>
      <c r="N158" s="22"/>
      <c r="O158" s="22"/>
      <c r="P158" s="203"/>
      <c r="Q158" s="22"/>
      <c r="R158" s="22"/>
      <c r="S158" s="22"/>
      <c r="T158" s="203"/>
      <c r="U158" s="211"/>
      <c r="V158" s="211"/>
      <c r="W158" s="185" t="n">
        <v>0</v>
      </c>
      <c r="X158" s="185" t="n">
        <v>0</v>
      </c>
      <c r="Y158" s="219" t="n">
        <f aca="false">SUM(W158:X158)</f>
        <v>0</v>
      </c>
      <c r="Z158" s="185" t="n">
        <v>0</v>
      </c>
      <c r="AA158" s="185" t="n">
        <v>0</v>
      </c>
      <c r="AB158" s="220" t="n">
        <f aca="false">SUM(Z158:AA158)</f>
        <v>0</v>
      </c>
      <c r="AC158" s="22"/>
      <c r="AD158" s="22"/>
      <c r="AE158" s="188"/>
      <c r="AF158" s="206" t="n">
        <f aca="false">IF(AE158="SI",N158,0)</f>
        <v>0</v>
      </c>
      <c r="AG158" s="189" t="n">
        <f aca="false">IF(AE158="SI",Y158,0)</f>
        <v>0</v>
      </c>
      <c r="AH158" s="189" t="n">
        <f aca="false">IF(AE158="SI",AB158,0)</f>
        <v>0</v>
      </c>
      <c r="AI158" s="148"/>
      <c r="AJ158" s="207"/>
      <c r="AK158" s="207"/>
      <c r="AL158" s="207"/>
      <c r="AM158" s="207"/>
      <c r="AN158" s="207"/>
      <c r="AO158" s="208"/>
    </row>
    <row r="159" customFormat="false" ht="15.75" hidden="false" customHeight="true" outlineLevel="0" collapsed="false">
      <c r="A159" s="22" t="n">
        <v>158</v>
      </c>
      <c r="B159" s="180"/>
      <c r="C159" s="22"/>
      <c r="D159" s="22"/>
      <c r="E159" s="183"/>
      <c r="F159" s="183"/>
      <c r="G159" s="22"/>
      <c r="H159" s="22"/>
      <c r="I159" s="22"/>
      <c r="J159" s="22"/>
      <c r="K159" s="191" t="e">
        <f aca="false">VLOOKUP(Personale!J159,Legenda!$D$1:$F$258,2)</f>
        <v>#N/A</v>
      </c>
      <c r="L159" s="22"/>
      <c r="M159" s="22"/>
      <c r="N159" s="22"/>
      <c r="O159" s="22"/>
      <c r="P159" s="203"/>
      <c r="Q159" s="22"/>
      <c r="R159" s="22"/>
      <c r="S159" s="22"/>
      <c r="T159" s="203"/>
      <c r="U159" s="211"/>
      <c r="V159" s="211"/>
      <c r="W159" s="185" t="n">
        <v>0</v>
      </c>
      <c r="X159" s="185" t="n">
        <v>0</v>
      </c>
      <c r="Y159" s="219" t="n">
        <f aca="false">SUM(W159:X159)</f>
        <v>0</v>
      </c>
      <c r="Z159" s="185" t="n">
        <v>0</v>
      </c>
      <c r="AA159" s="185" t="n">
        <v>0</v>
      </c>
      <c r="AB159" s="220" t="n">
        <f aca="false">SUM(Z159:AA159)</f>
        <v>0</v>
      </c>
      <c r="AC159" s="22"/>
      <c r="AD159" s="22"/>
      <c r="AE159" s="188"/>
      <c r="AF159" s="206" t="n">
        <f aca="false">IF(AE159="SI",N159,0)</f>
        <v>0</v>
      </c>
      <c r="AG159" s="189" t="n">
        <f aca="false">IF(AE159="SI",Y159,0)</f>
        <v>0</v>
      </c>
      <c r="AH159" s="189" t="n">
        <f aca="false">IF(AE159="SI",AB159,0)</f>
        <v>0</v>
      </c>
      <c r="AI159" s="148"/>
      <c r="AJ159" s="207"/>
      <c r="AK159" s="207"/>
      <c r="AL159" s="207"/>
      <c r="AM159" s="207"/>
      <c r="AN159" s="207"/>
      <c r="AO159" s="208"/>
    </row>
    <row r="160" customFormat="false" ht="15.75" hidden="false" customHeight="true" outlineLevel="0" collapsed="false">
      <c r="A160" s="22" t="n">
        <v>159</v>
      </c>
      <c r="B160" s="180"/>
      <c r="C160" s="22"/>
      <c r="D160" s="22"/>
      <c r="E160" s="183"/>
      <c r="F160" s="183"/>
      <c r="G160" s="22"/>
      <c r="H160" s="22"/>
      <c r="I160" s="22"/>
      <c r="J160" s="22"/>
      <c r="K160" s="191" t="e">
        <f aca="false">VLOOKUP(Personale!J160,Legenda!$D$1:$F$258,2)</f>
        <v>#N/A</v>
      </c>
      <c r="L160" s="22"/>
      <c r="M160" s="22"/>
      <c r="N160" s="22"/>
      <c r="O160" s="22"/>
      <c r="P160" s="203"/>
      <c r="Q160" s="22"/>
      <c r="R160" s="22"/>
      <c r="S160" s="22"/>
      <c r="T160" s="203"/>
      <c r="U160" s="211"/>
      <c r="V160" s="211"/>
      <c r="W160" s="185" t="n">
        <v>0</v>
      </c>
      <c r="X160" s="185" t="n">
        <v>0</v>
      </c>
      <c r="Y160" s="219" t="n">
        <f aca="false">SUM(W160:X160)</f>
        <v>0</v>
      </c>
      <c r="Z160" s="185" t="n">
        <v>0</v>
      </c>
      <c r="AA160" s="185" t="n">
        <v>0</v>
      </c>
      <c r="AB160" s="220" t="n">
        <f aca="false">SUM(Z160:AA160)</f>
        <v>0</v>
      </c>
      <c r="AC160" s="22"/>
      <c r="AD160" s="22"/>
      <c r="AE160" s="188"/>
      <c r="AF160" s="206" t="n">
        <f aca="false">IF(AE160="SI",N160,0)</f>
        <v>0</v>
      </c>
      <c r="AG160" s="189" t="n">
        <f aca="false">IF(AE160="SI",Y160,0)</f>
        <v>0</v>
      </c>
      <c r="AH160" s="189" t="n">
        <f aca="false">IF(AE160="SI",AB160,0)</f>
        <v>0</v>
      </c>
      <c r="AI160" s="148"/>
      <c r="AJ160" s="207"/>
      <c r="AK160" s="207"/>
      <c r="AL160" s="207"/>
      <c r="AM160" s="207"/>
      <c r="AN160" s="207"/>
      <c r="AO160" s="208"/>
    </row>
    <row r="161" customFormat="false" ht="15.75" hidden="false" customHeight="true" outlineLevel="0" collapsed="false">
      <c r="A161" s="22" t="n">
        <v>160</v>
      </c>
      <c r="B161" s="180"/>
      <c r="C161" s="22"/>
      <c r="D161" s="22"/>
      <c r="E161" s="183"/>
      <c r="F161" s="183"/>
      <c r="G161" s="22"/>
      <c r="H161" s="22"/>
      <c r="I161" s="22"/>
      <c r="J161" s="22"/>
      <c r="K161" s="191" t="e">
        <f aca="false">VLOOKUP(Personale!J161,Legenda!$D$1:$F$258,2)</f>
        <v>#N/A</v>
      </c>
      <c r="L161" s="22"/>
      <c r="M161" s="22"/>
      <c r="N161" s="22"/>
      <c r="O161" s="22"/>
      <c r="P161" s="203"/>
      <c r="Q161" s="22"/>
      <c r="R161" s="22"/>
      <c r="S161" s="22"/>
      <c r="T161" s="203"/>
      <c r="U161" s="211"/>
      <c r="V161" s="211"/>
      <c r="W161" s="185" t="n">
        <v>0</v>
      </c>
      <c r="X161" s="185" t="n">
        <v>0</v>
      </c>
      <c r="Y161" s="219" t="n">
        <f aca="false">SUM(W161:X161)</f>
        <v>0</v>
      </c>
      <c r="Z161" s="185" t="n">
        <v>0</v>
      </c>
      <c r="AA161" s="185" t="n">
        <v>0</v>
      </c>
      <c r="AB161" s="220" t="n">
        <f aca="false">SUM(Z161:AA161)</f>
        <v>0</v>
      </c>
      <c r="AC161" s="22"/>
      <c r="AD161" s="22"/>
      <c r="AE161" s="188"/>
      <c r="AF161" s="206" t="n">
        <f aca="false">IF(AE161="SI",N161,0)</f>
        <v>0</v>
      </c>
      <c r="AG161" s="189" t="n">
        <f aca="false">IF(AE161="SI",Y161,0)</f>
        <v>0</v>
      </c>
      <c r="AH161" s="189" t="n">
        <f aca="false">IF(AE161="SI",AB161,0)</f>
        <v>0</v>
      </c>
      <c r="AI161" s="148"/>
      <c r="AJ161" s="207"/>
      <c r="AK161" s="207"/>
      <c r="AL161" s="207"/>
      <c r="AM161" s="207"/>
      <c r="AN161" s="207"/>
      <c r="AO161" s="208"/>
    </row>
    <row r="162" customFormat="false" ht="15.75" hidden="false" customHeight="true" outlineLevel="0" collapsed="false">
      <c r="A162" s="22" t="n">
        <v>161</v>
      </c>
      <c r="B162" s="180"/>
      <c r="C162" s="22"/>
      <c r="D162" s="22"/>
      <c r="E162" s="183"/>
      <c r="F162" s="183"/>
      <c r="G162" s="22"/>
      <c r="H162" s="22"/>
      <c r="I162" s="22"/>
      <c r="J162" s="22"/>
      <c r="K162" s="191" t="e">
        <f aca="false">VLOOKUP(Personale!J162,Legenda!$D$1:$F$258,2)</f>
        <v>#N/A</v>
      </c>
      <c r="L162" s="22"/>
      <c r="M162" s="22"/>
      <c r="N162" s="22"/>
      <c r="O162" s="22"/>
      <c r="P162" s="203"/>
      <c r="Q162" s="22"/>
      <c r="R162" s="22"/>
      <c r="S162" s="22"/>
      <c r="T162" s="203"/>
      <c r="U162" s="211"/>
      <c r="V162" s="211"/>
      <c r="W162" s="185" t="n">
        <v>0</v>
      </c>
      <c r="X162" s="185" t="n">
        <v>0</v>
      </c>
      <c r="Y162" s="219" t="n">
        <f aca="false">SUM(W162:X162)</f>
        <v>0</v>
      </c>
      <c r="Z162" s="185" t="n">
        <v>0</v>
      </c>
      <c r="AA162" s="185" t="n">
        <v>0</v>
      </c>
      <c r="AB162" s="220" t="n">
        <f aca="false">SUM(Z162:AA162)</f>
        <v>0</v>
      </c>
      <c r="AC162" s="22"/>
      <c r="AD162" s="22"/>
      <c r="AE162" s="188"/>
      <c r="AF162" s="206" t="n">
        <f aca="false">IF(AE162="SI",N162,0)</f>
        <v>0</v>
      </c>
      <c r="AG162" s="189" t="n">
        <f aca="false">IF(AE162="SI",Y162,0)</f>
        <v>0</v>
      </c>
      <c r="AH162" s="189" t="n">
        <f aca="false">IF(AE162="SI",AB162,0)</f>
        <v>0</v>
      </c>
      <c r="AI162" s="148"/>
      <c r="AJ162" s="207"/>
      <c r="AK162" s="207"/>
      <c r="AL162" s="207"/>
      <c r="AM162" s="207"/>
      <c r="AN162" s="207"/>
      <c r="AO162" s="208"/>
    </row>
    <row r="163" customFormat="false" ht="15.75" hidden="false" customHeight="true" outlineLevel="0" collapsed="false">
      <c r="A163" s="22" t="n">
        <v>162</v>
      </c>
      <c r="B163" s="180"/>
      <c r="C163" s="22"/>
      <c r="D163" s="22"/>
      <c r="E163" s="183"/>
      <c r="F163" s="183"/>
      <c r="G163" s="22"/>
      <c r="H163" s="22"/>
      <c r="I163" s="22"/>
      <c r="J163" s="22"/>
      <c r="K163" s="191" t="e">
        <f aca="false">VLOOKUP(Personale!J163,Legenda!$D$1:$F$258,2)</f>
        <v>#N/A</v>
      </c>
      <c r="L163" s="22"/>
      <c r="M163" s="22"/>
      <c r="N163" s="22"/>
      <c r="O163" s="22"/>
      <c r="P163" s="203"/>
      <c r="Q163" s="22"/>
      <c r="R163" s="22"/>
      <c r="S163" s="22"/>
      <c r="T163" s="203"/>
      <c r="U163" s="211"/>
      <c r="V163" s="211"/>
      <c r="W163" s="185" t="n">
        <v>0</v>
      </c>
      <c r="X163" s="185" t="n">
        <v>0</v>
      </c>
      <c r="Y163" s="219" t="n">
        <f aca="false">SUM(W163:X163)</f>
        <v>0</v>
      </c>
      <c r="Z163" s="185" t="n">
        <v>0</v>
      </c>
      <c r="AA163" s="185" t="n">
        <v>0</v>
      </c>
      <c r="AB163" s="220" t="n">
        <f aca="false">SUM(Z163:AA163)</f>
        <v>0</v>
      </c>
      <c r="AC163" s="22"/>
      <c r="AD163" s="22"/>
      <c r="AE163" s="188"/>
      <c r="AF163" s="206" t="n">
        <f aca="false">IF(AE163="SI",N163,0)</f>
        <v>0</v>
      </c>
      <c r="AG163" s="189" t="n">
        <f aca="false">IF(AE163="SI",Y163,0)</f>
        <v>0</v>
      </c>
      <c r="AH163" s="189" t="n">
        <f aca="false">IF(AE163="SI",AB163,0)</f>
        <v>0</v>
      </c>
      <c r="AI163" s="148"/>
      <c r="AJ163" s="207"/>
      <c r="AK163" s="207"/>
      <c r="AL163" s="207"/>
      <c r="AM163" s="207"/>
      <c r="AN163" s="207"/>
      <c r="AO163" s="208"/>
    </row>
    <row r="164" customFormat="false" ht="15.75" hidden="false" customHeight="true" outlineLevel="0" collapsed="false">
      <c r="A164" s="22" t="n">
        <v>163</v>
      </c>
      <c r="B164" s="180"/>
      <c r="C164" s="22"/>
      <c r="D164" s="22"/>
      <c r="E164" s="183"/>
      <c r="F164" s="183"/>
      <c r="G164" s="22"/>
      <c r="H164" s="22"/>
      <c r="I164" s="22"/>
      <c r="J164" s="22"/>
      <c r="K164" s="191" t="e">
        <f aca="false">VLOOKUP(Personale!J164,Legenda!$D$1:$F$258,2)</f>
        <v>#N/A</v>
      </c>
      <c r="L164" s="22"/>
      <c r="M164" s="22"/>
      <c r="N164" s="22"/>
      <c r="O164" s="22"/>
      <c r="P164" s="203"/>
      <c r="Q164" s="22"/>
      <c r="R164" s="22"/>
      <c r="S164" s="22"/>
      <c r="T164" s="203"/>
      <c r="U164" s="211"/>
      <c r="V164" s="211"/>
      <c r="W164" s="185" t="n">
        <v>0</v>
      </c>
      <c r="X164" s="185" t="n">
        <v>0</v>
      </c>
      <c r="Y164" s="219" t="n">
        <f aca="false">SUM(W164:X164)</f>
        <v>0</v>
      </c>
      <c r="Z164" s="185" t="n">
        <v>0</v>
      </c>
      <c r="AA164" s="185" t="n">
        <v>0</v>
      </c>
      <c r="AB164" s="220" t="n">
        <f aca="false">SUM(Z164:AA164)</f>
        <v>0</v>
      </c>
      <c r="AC164" s="22"/>
      <c r="AD164" s="22"/>
      <c r="AE164" s="188"/>
      <c r="AF164" s="206" t="n">
        <f aca="false">IF(AE164="SI",N164,0)</f>
        <v>0</v>
      </c>
      <c r="AG164" s="189" t="n">
        <f aca="false">IF(AE164="SI",Y164,0)</f>
        <v>0</v>
      </c>
      <c r="AH164" s="189" t="n">
        <f aca="false">IF(AE164="SI",AB164,0)</f>
        <v>0</v>
      </c>
      <c r="AI164" s="148"/>
      <c r="AJ164" s="207"/>
      <c r="AK164" s="207"/>
      <c r="AL164" s="207"/>
      <c r="AM164" s="207"/>
      <c r="AN164" s="207"/>
      <c r="AO164" s="208"/>
    </row>
    <row r="165" customFormat="false" ht="15.75" hidden="false" customHeight="true" outlineLevel="0" collapsed="false">
      <c r="A165" s="22" t="n">
        <v>164</v>
      </c>
      <c r="B165" s="180"/>
      <c r="C165" s="22"/>
      <c r="D165" s="22"/>
      <c r="E165" s="183"/>
      <c r="F165" s="183"/>
      <c r="G165" s="22"/>
      <c r="H165" s="22"/>
      <c r="I165" s="22"/>
      <c r="J165" s="22"/>
      <c r="K165" s="191" t="e">
        <f aca="false">VLOOKUP(Personale!J165,Legenda!$D$1:$F$258,2)</f>
        <v>#N/A</v>
      </c>
      <c r="L165" s="22"/>
      <c r="M165" s="22"/>
      <c r="N165" s="22"/>
      <c r="O165" s="22"/>
      <c r="P165" s="203"/>
      <c r="Q165" s="22"/>
      <c r="R165" s="22"/>
      <c r="S165" s="22"/>
      <c r="T165" s="203"/>
      <c r="U165" s="211"/>
      <c r="V165" s="211"/>
      <c r="W165" s="185" t="n">
        <v>0</v>
      </c>
      <c r="X165" s="185" t="n">
        <v>0</v>
      </c>
      <c r="Y165" s="219" t="n">
        <f aca="false">SUM(W165:X165)</f>
        <v>0</v>
      </c>
      <c r="Z165" s="185" t="n">
        <v>0</v>
      </c>
      <c r="AA165" s="185" t="n">
        <v>0</v>
      </c>
      <c r="AB165" s="220" t="n">
        <f aca="false">SUM(Z165:AA165)</f>
        <v>0</v>
      </c>
      <c r="AC165" s="22"/>
      <c r="AD165" s="22"/>
      <c r="AE165" s="188"/>
      <c r="AF165" s="206" t="n">
        <f aca="false">IF(AE165="SI",N165,0)</f>
        <v>0</v>
      </c>
      <c r="AG165" s="189" t="n">
        <f aca="false">IF(AE165="SI",Y165,0)</f>
        <v>0</v>
      </c>
      <c r="AH165" s="189" t="n">
        <f aca="false">IF(AE165="SI",AB165,0)</f>
        <v>0</v>
      </c>
      <c r="AI165" s="148"/>
      <c r="AJ165" s="207"/>
      <c r="AK165" s="207"/>
      <c r="AL165" s="207"/>
      <c r="AM165" s="207"/>
      <c r="AN165" s="207"/>
      <c r="AO165" s="208"/>
    </row>
    <row r="166" customFormat="false" ht="15.75" hidden="false" customHeight="true" outlineLevel="0" collapsed="false">
      <c r="A166" s="22" t="n">
        <v>165</v>
      </c>
      <c r="B166" s="180"/>
      <c r="C166" s="22"/>
      <c r="D166" s="22"/>
      <c r="E166" s="183"/>
      <c r="F166" s="183"/>
      <c r="G166" s="22"/>
      <c r="H166" s="22"/>
      <c r="I166" s="22"/>
      <c r="J166" s="22"/>
      <c r="K166" s="191" t="e">
        <f aca="false">VLOOKUP(Personale!J166,Legenda!$D$1:$F$258,2)</f>
        <v>#N/A</v>
      </c>
      <c r="L166" s="22"/>
      <c r="M166" s="22"/>
      <c r="N166" s="22"/>
      <c r="O166" s="22"/>
      <c r="P166" s="203"/>
      <c r="Q166" s="22"/>
      <c r="R166" s="22"/>
      <c r="S166" s="22"/>
      <c r="T166" s="203"/>
      <c r="U166" s="211"/>
      <c r="V166" s="211"/>
      <c r="W166" s="185" t="n">
        <v>0</v>
      </c>
      <c r="X166" s="185" t="n">
        <v>0</v>
      </c>
      <c r="Y166" s="219" t="n">
        <f aca="false">SUM(W166:X166)</f>
        <v>0</v>
      </c>
      <c r="Z166" s="185" t="n">
        <v>0</v>
      </c>
      <c r="AA166" s="185" t="n">
        <v>0</v>
      </c>
      <c r="AB166" s="220" t="n">
        <f aca="false">SUM(Z166:AA166)</f>
        <v>0</v>
      </c>
      <c r="AC166" s="22"/>
      <c r="AD166" s="22"/>
      <c r="AE166" s="188"/>
      <c r="AF166" s="206" t="n">
        <f aca="false">IF(AE166="SI",N166,0)</f>
        <v>0</v>
      </c>
      <c r="AG166" s="189" t="n">
        <f aca="false">IF(AE166="SI",Y166,0)</f>
        <v>0</v>
      </c>
      <c r="AH166" s="189" t="n">
        <f aca="false">IF(AE166="SI",AB166,0)</f>
        <v>0</v>
      </c>
      <c r="AI166" s="148"/>
      <c r="AJ166" s="207"/>
      <c r="AK166" s="207"/>
      <c r="AL166" s="207"/>
      <c r="AM166" s="207"/>
      <c r="AN166" s="207"/>
      <c r="AO166" s="208"/>
    </row>
    <row r="167" customFormat="false" ht="15.75" hidden="false" customHeight="true" outlineLevel="0" collapsed="false">
      <c r="A167" s="22" t="n">
        <v>166</v>
      </c>
      <c r="B167" s="180"/>
      <c r="C167" s="22"/>
      <c r="D167" s="22"/>
      <c r="E167" s="183"/>
      <c r="F167" s="183"/>
      <c r="G167" s="22"/>
      <c r="H167" s="22"/>
      <c r="I167" s="22"/>
      <c r="J167" s="22"/>
      <c r="K167" s="191" t="e">
        <f aca="false">VLOOKUP(Personale!J167,Legenda!$D$1:$F$258,2)</f>
        <v>#N/A</v>
      </c>
      <c r="L167" s="22"/>
      <c r="M167" s="22"/>
      <c r="N167" s="22"/>
      <c r="O167" s="22"/>
      <c r="P167" s="203"/>
      <c r="Q167" s="22"/>
      <c r="R167" s="22"/>
      <c r="S167" s="22"/>
      <c r="T167" s="203"/>
      <c r="U167" s="211"/>
      <c r="V167" s="211"/>
      <c r="W167" s="185" t="n">
        <v>0</v>
      </c>
      <c r="X167" s="185" t="n">
        <v>0</v>
      </c>
      <c r="Y167" s="219" t="n">
        <f aca="false">SUM(W167:X167)</f>
        <v>0</v>
      </c>
      <c r="Z167" s="185" t="n">
        <v>0</v>
      </c>
      <c r="AA167" s="185" t="n">
        <v>0</v>
      </c>
      <c r="AB167" s="220" t="n">
        <f aca="false">SUM(Z167:AA167)</f>
        <v>0</v>
      </c>
      <c r="AC167" s="22"/>
      <c r="AD167" s="22"/>
      <c r="AE167" s="188"/>
      <c r="AF167" s="206" t="n">
        <f aca="false">IF(AE167="SI",N167,0)</f>
        <v>0</v>
      </c>
      <c r="AG167" s="189" t="n">
        <f aca="false">IF(AE167="SI",Y167,0)</f>
        <v>0</v>
      </c>
      <c r="AH167" s="189" t="n">
        <f aca="false">IF(AE167="SI",AB167,0)</f>
        <v>0</v>
      </c>
      <c r="AI167" s="148"/>
      <c r="AJ167" s="207"/>
      <c r="AK167" s="207"/>
      <c r="AL167" s="207"/>
      <c r="AM167" s="207"/>
      <c r="AN167" s="207"/>
      <c r="AO167" s="208"/>
    </row>
    <row r="168" customFormat="false" ht="15.75" hidden="false" customHeight="true" outlineLevel="0" collapsed="false">
      <c r="A168" s="22" t="n">
        <v>167</v>
      </c>
      <c r="B168" s="180"/>
      <c r="C168" s="22"/>
      <c r="D168" s="22"/>
      <c r="E168" s="183"/>
      <c r="F168" s="183"/>
      <c r="G168" s="22"/>
      <c r="H168" s="22"/>
      <c r="I168" s="22"/>
      <c r="J168" s="22"/>
      <c r="K168" s="191" t="e">
        <f aca="false">VLOOKUP(Personale!J168,Legenda!$D$1:$F$258,2)</f>
        <v>#N/A</v>
      </c>
      <c r="L168" s="22"/>
      <c r="M168" s="22"/>
      <c r="N168" s="22"/>
      <c r="O168" s="22"/>
      <c r="P168" s="203"/>
      <c r="Q168" s="22"/>
      <c r="R168" s="22"/>
      <c r="S168" s="22"/>
      <c r="T168" s="203"/>
      <c r="U168" s="211"/>
      <c r="V168" s="211"/>
      <c r="W168" s="185" t="n">
        <v>0</v>
      </c>
      <c r="X168" s="185" t="n">
        <v>0</v>
      </c>
      <c r="Y168" s="219" t="n">
        <f aca="false">SUM(W168:X168)</f>
        <v>0</v>
      </c>
      <c r="Z168" s="185" t="n">
        <v>0</v>
      </c>
      <c r="AA168" s="185" t="n">
        <v>0</v>
      </c>
      <c r="AB168" s="220" t="n">
        <f aca="false">SUM(Z168:AA168)</f>
        <v>0</v>
      </c>
      <c r="AC168" s="22"/>
      <c r="AD168" s="22"/>
      <c r="AE168" s="188"/>
      <c r="AF168" s="206" t="n">
        <f aca="false">IF(AE168="SI",N168,0)</f>
        <v>0</v>
      </c>
      <c r="AG168" s="189" t="n">
        <f aca="false">IF(AE168="SI",Y168,0)</f>
        <v>0</v>
      </c>
      <c r="AH168" s="189" t="n">
        <f aca="false">IF(AE168="SI",AB168,0)</f>
        <v>0</v>
      </c>
      <c r="AI168" s="148"/>
      <c r="AJ168" s="207"/>
      <c r="AK168" s="207"/>
      <c r="AL168" s="207"/>
      <c r="AM168" s="207"/>
      <c r="AN168" s="207"/>
      <c r="AO168" s="208"/>
    </row>
    <row r="169" customFormat="false" ht="15.75" hidden="false" customHeight="true" outlineLevel="0" collapsed="false">
      <c r="A169" s="22" t="n">
        <v>168</v>
      </c>
      <c r="B169" s="180"/>
      <c r="C169" s="22"/>
      <c r="D169" s="22"/>
      <c r="E169" s="183"/>
      <c r="F169" s="183"/>
      <c r="G169" s="22"/>
      <c r="H169" s="22"/>
      <c r="I169" s="22"/>
      <c r="J169" s="22"/>
      <c r="K169" s="191" t="e">
        <f aca="false">VLOOKUP(Personale!J169,Legenda!$D$1:$F$258,2)</f>
        <v>#N/A</v>
      </c>
      <c r="L169" s="22"/>
      <c r="M169" s="22"/>
      <c r="N169" s="22"/>
      <c r="O169" s="22"/>
      <c r="P169" s="203"/>
      <c r="Q169" s="22"/>
      <c r="R169" s="22"/>
      <c r="S169" s="22"/>
      <c r="T169" s="203"/>
      <c r="U169" s="211"/>
      <c r="V169" s="211"/>
      <c r="W169" s="185" t="n">
        <v>0</v>
      </c>
      <c r="X169" s="185" t="n">
        <v>0</v>
      </c>
      <c r="Y169" s="219" t="n">
        <f aca="false">SUM(W169:X169)</f>
        <v>0</v>
      </c>
      <c r="Z169" s="185" t="n">
        <v>0</v>
      </c>
      <c r="AA169" s="185" t="n">
        <v>0</v>
      </c>
      <c r="AB169" s="220" t="n">
        <f aca="false">SUM(Z169:AA169)</f>
        <v>0</v>
      </c>
      <c r="AC169" s="22"/>
      <c r="AD169" s="22"/>
      <c r="AE169" s="188"/>
      <c r="AF169" s="206" t="n">
        <f aca="false">IF(AE169="SI",N169,0)</f>
        <v>0</v>
      </c>
      <c r="AG169" s="189" t="n">
        <f aca="false">IF(AE169="SI",Y169,0)</f>
        <v>0</v>
      </c>
      <c r="AH169" s="189" t="n">
        <f aca="false">IF(AE169="SI",AB169,0)</f>
        <v>0</v>
      </c>
      <c r="AI169" s="148"/>
      <c r="AJ169" s="207"/>
      <c r="AK169" s="207"/>
      <c r="AL169" s="207"/>
      <c r="AM169" s="207"/>
      <c r="AN169" s="207"/>
      <c r="AO169" s="208"/>
    </row>
    <row r="170" customFormat="false" ht="15.75" hidden="false" customHeight="true" outlineLevel="0" collapsed="false">
      <c r="A170" s="22" t="n">
        <v>169</v>
      </c>
      <c r="B170" s="180"/>
      <c r="C170" s="22"/>
      <c r="D170" s="22"/>
      <c r="E170" s="183"/>
      <c r="F170" s="183"/>
      <c r="G170" s="22"/>
      <c r="H170" s="22"/>
      <c r="I170" s="22"/>
      <c r="J170" s="22"/>
      <c r="K170" s="191" t="e">
        <f aca="false">VLOOKUP(Personale!J170,Legenda!$D$1:$F$258,2)</f>
        <v>#N/A</v>
      </c>
      <c r="L170" s="22"/>
      <c r="M170" s="22"/>
      <c r="N170" s="22"/>
      <c r="O170" s="22"/>
      <c r="P170" s="203"/>
      <c r="Q170" s="22"/>
      <c r="R170" s="22"/>
      <c r="S170" s="22"/>
      <c r="T170" s="203"/>
      <c r="U170" s="211"/>
      <c r="V170" s="211"/>
      <c r="W170" s="185" t="n">
        <v>0</v>
      </c>
      <c r="X170" s="185" t="n">
        <v>0</v>
      </c>
      <c r="Y170" s="219" t="n">
        <f aca="false">SUM(W170:X170)</f>
        <v>0</v>
      </c>
      <c r="Z170" s="185" t="n">
        <v>0</v>
      </c>
      <c r="AA170" s="185" t="n">
        <v>0</v>
      </c>
      <c r="AB170" s="220" t="n">
        <f aca="false">SUM(Z170:AA170)</f>
        <v>0</v>
      </c>
      <c r="AC170" s="22"/>
      <c r="AD170" s="22"/>
      <c r="AE170" s="188"/>
      <c r="AF170" s="206" t="n">
        <f aca="false">IF(AE170="SI",N170,0)</f>
        <v>0</v>
      </c>
      <c r="AG170" s="189" t="n">
        <f aca="false">IF(AE170="SI",Y170,0)</f>
        <v>0</v>
      </c>
      <c r="AH170" s="189" t="n">
        <f aca="false">IF(AE170="SI",AB170,0)</f>
        <v>0</v>
      </c>
      <c r="AI170" s="148"/>
      <c r="AJ170" s="207"/>
      <c r="AK170" s="207"/>
      <c r="AL170" s="207"/>
      <c r="AM170" s="207"/>
      <c r="AN170" s="207"/>
      <c r="AO170" s="208"/>
    </row>
    <row r="171" customFormat="false" ht="15.75" hidden="false" customHeight="true" outlineLevel="0" collapsed="false">
      <c r="A171" s="22" t="n">
        <v>170</v>
      </c>
      <c r="B171" s="180"/>
      <c r="C171" s="22"/>
      <c r="D171" s="22"/>
      <c r="E171" s="183"/>
      <c r="F171" s="183"/>
      <c r="G171" s="22"/>
      <c r="H171" s="22"/>
      <c r="I171" s="22"/>
      <c r="J171" s="22"/>
      <c r="K171" s="191" t="e">
        <f aca="false">VLOOKUP(Personale!J171,Legenda!$D$1:$F$258,2)</f>
        <v>#N/A</v>
      </c>
      <c r="L171" s="22"/>
      <c r="M171" s="22"/>
      <c r="N171" s="22"/>
      <c r="O171" s="22"/>
      <c r="P171" s="203"/>
      <c r="Q171" s="22"/>
      <c r="R171" s="22"/>
      <c r="S171" s="22"/>
      <c r="T171" s="203"/>
      <c r="U171" s="211"/>
      <c r="V171" s="211"/>
      <c r="W171" s="185" t="n">
        <v>0</v>
      </c>
      <c r="X171" s="185" t="n">
        <v>0</v>
      </c>
      <c r="Y171" s="219" t="n">
        <f aca="false">SUM(W171:X171)</f>
        <v>0</v>
      </c>
      <c r="Z171" s="185" t="n">
        <v>0</v>
      </c>
      <c r="AA171" s="185" t="n">
        <v>0</v>
      </c>
      <c r="AB171" s="220" t="n">
        <f aca="false">SUM(Z171:AA171)</f>
        <v>0</v>
      </c>
      <c r="AC171" s="22"/>
      <c r="AD171" s="22"/>
      <c r="AE171" s="188"/>
      <c r="AF171" s="206" t="n">
        <f aca="false">IF(AE171="SI",N171,0)</f>
        <v>0</v>
      </c>
      <c r="AG171" s="189" t="n">
        <f aca="false">IF(AE171="SI",Y171,0)</f>
        <v>0</v>
      </c>
      <c r="AH171" s="189" t="n">
        <f aca="false">IF(AE171="SI",AB171,0)</f>
        <v>0</v>
      </c>
      <c r="AI171" s="148"/>
      <c r="AJ171" s="207"/>
      <c r="AK171" s="207"/>
      <c r="AL171" s="207"/>
      <c r="AM171" s="207"/>
      <c r="AN171" s="207"/>
      <c r="AO171" s="208"/>
    </row>
    <row r="172" customFormat="false" ht="15.75" hidden="false" customHeight="true" outlineLevel="0" collapsed="false">
      <c r="A172" s="22" t="n">
        <v>171</v>
      </c>
      <c r="B172" s="180"/>
      <c r="C172" s="22"/>
      <c r="D172" s="22"/>
      <c r="E172" s="183"/>
      <c r="F172" s="183"/>
      <c r="G172" s="22"/>
      <c r="H172" s="22"/>
      <c r="I172" s="22"/>
      <c r="J172" s="22"/>
      <c r="K172" s="191" t="e">
        <f aca="false">VLOOKUP(Personale!J172,Legenda!$D$1:$F$258,2)</f>
        <v>#N/A</v>
      </c>
      <c r="L172" s="22"/>
      <c r="M172" s="22"/>
      <c r="N172" s="22"/>
      <c r="O172" s="22"/>
      <c r="P172" s="203"/>
      <c r="Q172" s="22"/>
      <c r="R172" s="22"/>
      <c r="S172" s="22"/>
      <c r="T172" s="203"/>
      <c r="U172" s="211"/>
      <c r="V172" s="211"/>
      <c r="W172" s="185" t="n">
        <v>0</v>
      </c>
      <c r="X172" s="185" t="n">
        <v>0</v>
      </c>
      <c r="Y172" s="219" t="n">
        <f aca="false">SUM(W172:X172)</f>
        <v>0</v>
      </c>
      <c r="Z172" s="185" t="n">
        <v>0</v>
      </c>
      <c r="AA172" s="185" t="n">
        <v>0</v>
      </c>
      <c r="AB172" s="220" t="n">
        <f aca="false">SUM(Z172:AA172)</f>
        <v>0</v>
      </c>
      <c r="AC172" s="22"/>
      <c r="AD172" s="22"/>
      <c r="AE172" s="188"/>
      <c r="AF172" s="206" t="n">
        <f aca="false">IF(AE172="SI",N172,0)</f>
        <v>0</v>
      </c>
      <c r="AG172" s="189" t="n">
        <f aca="false">IF(AE172="SI",Y172,0)</f>
        <v>0</v>
      </c>
      <c r="AH172" s="189" t="n">
        <f aca="false">IF(AE172="SI",AB172,0)</f>
        <v>0</v>
      </c>
      <c r="AI172" s="148"/>
      <c r="AJ172" s="207"/>
      <c r="AK172" s="207"/>
      <c r="AL172" s="207"/>
      <c r="AM172" s="207"/>
      <c r="AN172" s="207"/>
      <c r="AO172" s="208"/>
    </row>
    <row r="173" customFormat="false" ht="15.75" hidden="false" customHeight="true" outlineLevel="0" collapsed="false">
      <c r="A173" s="22" t="n">
        <v>172</v>
      </c>
      <c r="B173" s="180"/>
      <c r="C173" s="22"/>
      <c r="D173" s="22"/>
      <c r="E173" s="183"/>
      <c r="F173" s="183"/>
      <c r="G173" s="22"/>
      <c r="H173" s="22"/>
      <c r="I173" s="22"/>
      <c r="J173" s="22"/>
      <c r="K173" s="191" t="e">
        <f aca="false">VLOOKUP(Personale!J173,Legenda!$D$1:$F$258,2)</f>
        <v>#N/A</v>
      </c>
      <c r="L173" s="22"/>
      <c r="M173" s="22"/>
      <c r="N173" s="22"/>
      <c r="O173" s="22"/>
      <c r="P173" s="203"/>
      <c r="Q173" s="22"/>
      <c r="R173" s="22"/>
      <c r="S173" s="22"/>
      <c r="T173" s="203"/>
      <c r="U173" s="211"/>
      <c r="V173" s="211"/>
      <c r="W173" s="185" t="n">
        <v>0</v>
      </c>
      <c r="X173" s="185" t="n">
        <v>0</v>
      </c>
      <c r="Y173" s="219" t="n">
        <f aca="false">SUM(W173:X173)</f>
        <v>0</v>
      </c>
      <c r="Z173" s="185" t="n">
        <v>0</v>
      </c>
      <c r="AA173" s="185" t="n">
        <v>0</v>
      </c>
      <c r="AB173" s="220" t="n">
        <f aca="false">SUM(Z173:AA173)</f>
        <v>0</v>
      </c>
      <c r="AC173" s="22"/>
      <c r="AD173" s="22"/>
      <c r="AE173" s="188"/>
      <c r="AF173" s="206" t="n">
        <f aca="false">IF(AE173="SI",N173,0)</f>
        <v>0</v>
      </c>
      <c r="AG173" s="189" t="n">
        <f aca="false">IF(AE173="SI",Y173,0)</f>
        <v>0</v>
      </c>
      <c r="AH173" s="189" t="n">
        <f aca="false">IF(AE173="SI",AB173,0)</f>
        <v>0</v>
      </c>
      <c r="AI173" s="148"/>
      <c r="AJ173" s="207"/>
      <c r="AK173" s="207"/>
      <c r="AL173" s="207"/>
      <c r="AM173" s="207"/>
      <c r="AN173" s="207"/>
      <c r="AO173" s="208"/>
    </row>
    <row r="174" customFormat="false" ht="15.75" hidden="false" customHeight="true" outlineLevel="0" collapsed="false">
      <c r="A174" s="22" t="n">
        <v>173</v>
      </c>
      <c r="B174" s="180"/>
      <c r="C174" s="22"/>
      <c r="D174" s="22"/>
      <c r="E174" s="183"/>
      <c r="F174" s="183"/>
      <c r="G174" s="22"/>
      <c r="H174" s="22"/>
      <c r="I174" s="22"/>
      <c r="J174" s="22"/>
      <c r="K174" s="191" t="e">
        <f aca="false">VLOOKUP(Personale!J174,Legenda!$D$1:$F$258,2)</f>
        <v>#N/A</v>
      </c>
      <c r="L174" s="22"/>
      <c r="M174" s="22"/>
      <c r="N174" s="22"/>
      <c r="O174" s="22"/>
      <c r="P174" s="203"/>
      <c r="Q174" s="22"/>
      <c r="R174" s="22"/>
      <c r="S174" s="22"/>
      <c r="T174" s="203"/>
      <c r="U174" s="211"/>
      <c r="V174" s="211"/>
      <c r="W174" s="185" t="n">
        <v>0</v>
      </c>
      <c r="X174" s="185" t="n">
        <v>0</v>
      </c>
      <c r="Y174" s="219" t="n">
        <f aca="false">SUM(W174:X174)</f>
        <v>0</v>
      </c>
      <c r="Z174" s="185" t="n">
        <v>0</v>
      </c>
      <c r="AA174" s="185" t="n">
        <v>0</v>
      </c>
      <c r="AB174" s="220" t="n">
        <f aca="false">SUM(Z174:AA174)</f>
        <v>0</v>
      </c>
      <c r="AC174" s="22"/>
      <c r="AD174" s="22"/>
      <c r="AE174" s="188"/>
      <c r="AF174" s="206" t="n">
        <f aca="false">IF(AE174="SI",N174,0)</f>
        <v>0</v>
      </c>
      <c r="AG174" s="189" t="n">
        <f aca="false">IF(AE174="SI",Y174,0)</f>
        <v>0</v>
      </c>
      <c r="AH174" s="189" t="n">
        <f aca="false">IF(AE174="SI",AB174,0)</f>
        <v>0</v>
      </c>
      <c r="AI174" s="148"/>
      <c r="AJ174" s="207"/>
      <c r="AK174" s="207"/>
      <c r="AL174" s="207"/>
      <c r="AM174" s="207"/>
      <c r="AN174" s="207"/>
      <c r="AO174" s="208"/>
    </row>
    <row r="175" customFormat="false" ht="15.75" hidden="false" customHeight="true" outlineLevel="0" collapsed="false">
      <c r="A175" s="22" t="n">
        <v>174</v>
      </c>
      <c r="B175" s="180"/>
      <c r="C175" s="22"/>
      <c r="D175" s="22"/>
      <c r="E175" s="183"/>
      <c r="F175" s="183"/>
      <c r="G175" s="22"/>
      <c r="H175" s="22"/>
      <c r="I175" s="22"/>
      <c r="J175" s="22"/>
      <c r="K175" s="191" t="e">
        <f aca="false">VLOOKUP(Personale!J175,Legenda!$D$1:$F$258,2)</f>
        <v>#N/A</v>
      </c>
      <c r="L175" s="22"/>
      <c r="M175" s="22"/>
      <c r="N175" s="22"/>
      <c r="O175" s="22"/>
      <c r="P175" s="203"/>
      <c r="Q175" s="22"/>
      <c r="R175" s="22"/>
      <c r="S175" s="22"/>
      <c r="T175" s="203"/>
      <c r="U175" s="211"/>
      <c r="V175" s="211"/>
      <c r="W175" s="185" t="n">
        <v>0</v>
      </c>
      <c r="X175" s="185" t="n">
        <v>0</v>
      </c>
      <c r="Y175" s="219" t="n">
        <f aca="false">SUM(W175:X175)</f>
        <v>0</v>
      </c>
      <c r="Z175" s="185" t="n">
        <v>0</v>
      </c>
      <c r="AA175" s="185" t="n">
        <v>0</v>
      </c>
      <c r="AB175" s="220" t="n">
        <f aca="false">SUM(Z175:AA175)</f>
        <v>0</v>
      </c>
      <c r="AC175" s="22"/>
      <c r="AD175" s="22"/>
      <c r="AE175" s="188"/>
      <c r="AF175" s="206" t="n">
        <f aca="false">IF(AE175="SI",N175,0)</f>
        <v>0</v>
      </c>
      <c r="AG175" s="189" t="n">
        <f aca="false">IF(AE175="SI",Y175,0)</f>
        <v>0</v>
      </c>
      <c r="AH175" s="189" t="n">
        <f aca="false">IF(AE175="SI",AB175,0)</f>
        <v>0</v>
      </c>
      <c r="AI175" s="148"/>
      <c r="AJ175" s="207"/>
      <c r="AK175" s="207"/>
      <c r="AL175" s="207"/>
      <c r="AM175" s="207"/>
      <c r="AN175" s="207"/>
      <c r="AO175" s="208"/>
    </row>
    <row r="176" customFormat="false" ht="15.75" hidden="false" customHeight="true" outlineLevel="0" collapsed="false">
      <c r="A176" s="22" t="n">
        <v>175</v>
      </c>
      <c r="B176" s="180"/>
      <c r="C176" s="22"/>
      <c r="D176" s="22"/>
      <c r="E176" s="183"/>
      <c r="F176" s="183"/>
      <c r="G176" s="22"/>
      <c r="H176" s="22"/>
      <c r="I176" s="22"/>
      <c r="J176" s="22"/>
      <c r="K176" s="191" t="e">
        <f aca="false">VLOOKUP(Personale!J176,Legenda!$D$1:$F$258,2)</f>
        <v>#N/A</v>
      </c>
      <c r="L176" s="22"/>
      <c r="M176" s="22"/>
      <c r="N176" s="22"/>
      <c r="O176" s="22"/>
      <c r="P176" s="203"/>
      <c r="Q176" s="22"/>
      <c r="R176" s="22"/>
      <c r="S176" s="22"/>
      <c r="T176" s="203"/>
      <c r="U176" s="211"/>
      <c r="V176" s="211"/>
      <c r="W176" s="185" t="n">
        <v>0</v>
      </c>
      <c r="X176" s="185" t="n">
        <v>0</v>
      </c>
      <c r="Y176" s="219" t="n">
        <f aca="false">SUM(W176:X176)</f>
        <v>0</v>
      </c>
      <c r="Z176" s="185" t="n">
        <v>0</v>
      </c>
      <c r="AA176" s="185" t="n">
        <v>0</v>
      </c>
      <c r="AB176" s="220" t="n">
        <f aca="false">SUM(Z176:AA176)</f>
        <v>0</v>
      </c>
      <c r="AC176" s="22"/>
      <c r="AD176" s="22"/>
      <c r="AE176" s="188"/>
      <c r="AF176" s="206" t="n">
        <f aca="false">IF(AE176="SI",N176,0)</f>
        <v>0</v>
      </c>
      <c r="AG176" s="189" t="n">
        <f aca="false">IF(AE176="SI",Y176,0)</f>
        <v>0</v>
      </c>
      <c r="AH176" s="189" t="n">
        <f aca="false">IF(AE176="SI",AB176,0)</f>
        <v>0</v>
      </c>
      <c r="AI176" s="148"/>
      <c r="AJ176" s="207"/>
      <c r="AK176" s="207"/>
      <c r="AL176" s="207"/>
      <c r="AM176" s="207"/>
      <c r="AN176" s="207"/>
      <c r="AO176" s="208"/>
    </row>
    <row r="177" customFormat="false" ht="15.75" hidden="false" customHeight="true" outlineLevel="0" collapsed="false">
      <c r="A177" s="22" t="n">
        <v>176</v>
      </c>
      <c r="B177" s="180"/>
      <c r="C177" s="22"/>
      <c r="D177" s="22"/>
      <c r="E177" s="183"/>
      <c r="F177" s="183"/>
      <c r="G177" s="22"/>
      <c r="H177" s="22"/>
      <c r="I177" s="22"/>
      <c r="J177" s="22"/>
      <c r="K177" s="191" t="e">
        <f aca="false">VLOOKUP(Personale!J177,Legenda!$D$1:$F$258,2)</f>
        <v>#N/A</v>
      </c>
      <c r="L177" s="22"/>
      <c r="M177" s="22"/>
      <c r="N177" s="22"/>
      <c r="O177" s="22"/>
      <c r="P177" s="203"/>
      <c r="Q177" s="22"/>
      <c r="R177" s="22"/>
      <c r="S177" s="22"/>
      <c r="T177" s="203"/>
      <c r="U177" s="211"/>
      <c r="V177" s="211"/>
      <c r="W177" s="185" t="n">
        <v>0</v>
      </c>
      <c r="X177" s="185" t="n">
        <v>0</v>
      </c>
      <c r="Y177" s="219" t="n">
        <f aca="false">SUM(W177:X177)</f>
        <v>0</v>
      </c>
      <c r="Z177" s="185" t="n">
        <v>0</v>
      </c>
      <c r="AA177" s="185" t="n">
        <v>0</v>
      </c>
      <c r="AB177" s="220" t="n">
        <f aca="false">SUM(Z177:AA177)</f>
        <v>0</v>
      </c>
      <c r="AC177" s="22"/>
      <c r="AD177" s="22"/>
      <c r="AE177" s="188"/>
      <c r="AF177" s="206" t="n">
        <f aca="false">IF(AE177="SI",N177,0)</f>
        <v>0</v>
      </c>
      <c r="AG177" s="189" t="n">
        <f aca="false">IF(AE177="SI",Y177,0)</f>
        <v>0</v>
      </c>
      <c r="AH177" s="189" t="n">
        <f aca="false">IF(AE177="SI",AB177,0)</f>
        <v>0</v>
      </c>
      <c r="AI177" s="148"/>
      <c r="AJ177" s="207"/>
      <c r="AK177" s="207"/>
      <c r="AL177" s="207"/>
      <c r="AM177" s="207"/>
      <c r="AN177" s="207"/>
      <c r="AO177" s="208"/>
    </row>
    <row r="178" customFormat="false" ht="15.75" hidden="false" customHeight="true" outlineLevel="0" collapsed="false">
      <c r="A178" s="22" t="n">
        <v>177</v>
      </c>
      <c r="B178" s="180"/>
      <c r="C178" s="22"/>
      <c r="D178" s="22"/>
      <c r="E178" s="183"/>
      <c r="F178" s="183"/>
      <c r="G178" s="22"/>
      <c r="H178" s="22"/>
      <c r="I178" s="22"/>
      <c r="J178" s="22"/>
      <c r="K178" s="191" t="e">
        <f aca="false">VLOOKUP(Personale!J178,Legenda!$D$1:$F$258,2)</f>
        <v>#N/A</v>
      </c>
      <c r="L178" s="22"/>
      <c r="M178" s="22"/>
      <c r="N178" s="22"/>
      <c r="O178" s="22"/>
      <c r="P178" s="203"/>
      <c r="Q178" s="22"/>
      <c r="R178" s="22"/>
      <c r="S178" s="22"/>
      <c r="T178" s="203"/>
      <c r="U178" s="211"/>
      <c r="V178" s="211"/>
      <c r="W178" s="185" t="n">
        <v>0</v>
      </c>
      <c r="X178" s="185" t="n">
        <v>0</v>
      </c>
      <c r="Y178" s="219" t="n">
        <f aca="false">SUM(W178:X178)</f>
        <v>0</v>
      </c>
      <c r="Z178" s="185" t="n">
        <v>0</v>
      </c>
      <c r="AA178" s="185" t="n">
        <v>0</v>
      </c>
      <c r="AB178" s="220" t="n">
        <f aca="false">SUM(Z178:AA178)</f>
        <v>0</v>
      </c>
      <c r="AC178" s="22"/>
      <c r="AD178" s="22"/>
      <c r="AE178" s="188"/>
      <c r="AF178" s="206" t="n">
        <f aca="false">IF(AE178="SI",N178,0)</f>
        <v>0</v>
      </c>
      <c r="AG178" s="189" t="n">
        <f aca="false">IF(AE178="SI",Y178,0)</f>
        <v>0</v>
      </c>
      <c r="AH178" s="189" t="n">
        <f aca="false">IF(AE178="SI",AB178,0)</f>
        <v>0</v>
      </c>
      <c r="AI178" s="148"/>
      <c r="AJ178" s="207"/>
      <c r="AK178" s="207"/>
      <c r="AL178" s="207"/>
      <c r="AM178" s="207"/>
      <c r="AN178" s="207"/>
      <c r="AO178" s="208"/>
    </row>
    <row r="179" customFormat="false" ht="15.75" hidden="false" customHeight="true" outlineLevel="0" collapsed="false">
      <c r="A179" s="22" t="n">
        <v>178</v>
      </c>
      <c r="B179" s="180"/>
      <c r="C179" s="22"/>
      <c r="D179" s="22"/>
      <c r="E179" s="183"/>
      <c r="F179" s="183"/>
      <c r="G179" s="22"/>
      <c r="H179" s="22"/>
      <c r="I179" s="22"/>
      <c r="J179" s="22"/>
      <c r="K179" s="191" t="e">
        <f aca="false">VLOOKUP(Personale!J179,Legenda!$D$1:$F$258,2)</f>
        <v>#N/A</v>
      </c>
      <c r="L179" s="22"/>
      <c r="M179" s="22"/>
      <c r="N179" s="22"/>
      <c r="O179" s="22"/>
      <c r="P179" s="203"/>
      <c r="Q179" s="22"/>
      <c r="R179" s="22"/>
      <c r="S179" s="22"/>
      <c r="T179" s="203"/>
      <c r="U179" s="211"/>
      <c r="V179" s="211"/>
      <c r="W179" s="185" t="n">
        <v>0</v>
      </c>
      <c r="X179" s="185" t="n">
        <v>0</v>
      </c>
      <c r="Y179" s="219" t="n">
        <f aca="false">SUM(W179:X179)</f>
        <v>0</v>
      </c>
      <c r="Z179" s="185" t="n">
        <v>0</v>
      </c>
      <c r="AA179" s="185" t="n">
        <v>0</v>
      </c>
      <c r="AB179" s="220" t="n">
        <f aca="false">SUM(Z179:AA179)</f>
        <v>0</v>
      </c>
      <c r="AC179" s="22"/>
      <c r="AD179" s="22"/>
      <c r="AE179" s="188"/>
      <c r="AF179" s="206" t="n">
        <f aca="false">IF(AE179="SI",N179,0)</f>
        <v>0</v>
      </c>
      <c r="AG179" s="189" t="n">
        <f aca="false">IF(AE179="SI",Y179,0)</f>
        <v>0</v>
      </c>
      <c r="AH179" s="189" t="n">
        <f aca="false">IF(AE179="SI",AB179,0)</f>
        <v>0</v>
      </c>
      <c r="AI179" s="148"/>
      <c r="AJ179" s="207"/>
      <c r="AK179" s="207"/>
      <c r="AL179" s="207"/>
      <c r="AM179" s="207"/>
      <c r="AN179" s="207"/>
      <c r="AO179" s="208"/>
    </row>
    <row r="180" customFormat="false" ht="15.75" hidden="false" customHeight="true" outlineLevel="0" collapsed="false">
      <c r="A180" s="22" t="n">
        <v>179</v>
      </c>
      <c r="B180" s="180"/>
      <c r="C180" s="22"/>
      <c r="D180" s="22"/>
      <c r="E180" s="183"/>
      <c r="F180" s="183"/>
      <c r="G180" s="22"/>
      <c r="H180" s="22"/>
      <c r="I180" s="22"/>
      <c r="J180" s="22"/>
      <c r="K180" s="191" t="e">
        <f aca="false">VLOOKUP(Personale!J180,Legenda!$D$1:$F$258,2)</f>
        <v>#N/A</v>
      </c>
      <c r="L180" s="22"/>
      <c r="M180" s="22"/>
      <c r="N180" s="22"/>
      <c r="O180" s="22"/>
      <c r="P180" s="203"/>
      <c r="Q180" s="22"/>
      <c r="R180" s="22"/>
      <c r="S180" s="22"/>
      <c r="T180" s="203"/>
      <c r="U180" s="211"/>
      <c r="V180" s="211"/>
      <c r="W180" s="185" t="n">
        <v>0</v>
      </c>
      <c r="X180" s="185" t="n">
        <v>0</v>
      </c>
      <c r="Y180" s="219" t="n">
        <f aca="false">SUM(W180:X180)</f>
        <v>0</v>
      </c>
      <c r="Z180" s="185" t="n">
        <v>0</v>
      </c>
      <c r="AA180" s="185" t="n">
        <v>0</v>
      </c>
      <c r="AB180" s="220" t="n">
        <f aca="false">SUM(Z180:AA180)</f>
        <v>0</v>
      </c>
      <c r="AC180" s="22"/>
      <c r="AD180" s="22"/>
      <c r="AE180" s="188"/>
      <c r="AF180" s="206" t="n">
        <f aca="false">IF(AE180="SI",N180,0)</f>
        <v>0</v>
      </c>
      <c r="AG180" s="189" t="n">
        <f aca="false">IF(AE180="SI",Y180,0)</f>
        <v>0</v>
      </c>
      <c r="AH180" s="189" t="n">
        <f aca="false">IF(AE180="SI",AB180,0)</f>
        <v>0</v>
      </c>
      <c r="AI180" s="148"/>
      <c r="AJ180" s="207"/>
      <c r="AK180" s="207"/>
      <c r="AL180" s="207"/>
      <c r="AM180" s="207"/>
      <c r="AN180" s="207"/>
      <c r="AO180" s="208"/>
    </row>
    <row r="181" customFormat="false" ht="15.75" hidden="false" customHeight="true" outlineLevel="0" collapsed="false">
      <c r="A181" s="22" t="n">
        <v>180</v>
      </c>
      <c r="B181" s="180"/>
      <c r="C181" s="22"/>
      <c r="D181" s="22"/>
      <c r="E181" s="183"/>
      <c r="F181" s="183"/>
      <c r="G181" s="22"/>
      <c r="H181" s="22"/>
      <c r="I181" s="22"/>
      <c r="J181" s="22"/>
      <c r="K181" s="191" t="e">
        <f aca="false">VLOOKUP(Personale!J181,Legenda!$D$1:$F$258,2)</f>
        <v>#N/A</v>
      </c>
      <c r="L181" s="22"/>
      <c r="M181" s="22"/>
      <c r="N181" s="22"/>
      <c r="O181" s="22"/>
      <c r="P181" s="203"/>
      <c r="Q181" s="22"/>
      <c r="R181" s="22"/>
      <c r="S181" s="22"/>
      <c r="T181" s="203"/>
      <c r="U181" s="211"/>
      <c r="V181" s="211"/>
      <c r="W181" s="185" t="n">
        <v>0</v>
      </c>
      <c r="X181" s="185" t="n">
        <v>0</v>
      </c>
      <c r="Y181" s="219" t="n">
        <f aca="false">SUM(W181:X181)</f>
        <v>0</v>
      </c>
      <c r="Z181" s="185" t="n">
        <v>0</v>
      </c>
      <c r="AA181" s="185" t="n">
        <v>0</v>
      </c>
      <c r="AB181" s="220" t="n">
        <f aca="false">SUM(Z181:AA181)</f>
        <v>0</v>
      </c>
      <c r="AC181" s="22"/>
      <c r="AD181" s="22"/>
      <c r="AE181" s="188"/>
      <c r="AF181" s="206" t="n">
        <f aca="false">IF(AE181="SI",N181,0)</f>
        <v>0</v>
      </c>
      <c r="AG181" s="189" t="n">
        <f aca="false">IF(AE181="SI",Y181,0)</f>
        <v>0</v>
      </c>
      <c r="AH181" s="189" t="n">
        <f aca="false">IF(AE181="SI",AB181,0)</f>
        <v>0</v>
      </c>
      <c r="AI181" s="148"/>
      <c r="AJ181" s="207"/>
      <c r="AK181" s="207"/>
      <c r="AL181" s="207"/>
      <c r="AM181" s="207"/>
      <c r="AN181" s="207"/>
      <c r="AO181" s="208"/>
    </row>
    <row r="182" customFormat="false" ht="15.75" hidden="false" customHeight="true" outlineLevel="0" collapsed="false">
      <c r="A182" s="22" t="n">
        <v>181</v>
      </c>
      <c r="B182" s="180"/>
      <c r="C182" s="22"/>
      <c r="D182" s="22"/>
      <c r="E182" s="183"/>
      <c r="F182" s="183"/>
      <c r="G182" s="22"/>
      <c r="H182" s="22"/>
      <c r="I182" s="22"/>
      <c r="J182" s="22"/>
      <c r="K182" s="191" t="e">
        <f aca="false">VLOOKUP(Personale!J182,Legenda!$D$1:$F$258,2)</f>
        <v>#N/A</v>
      </c>
      <c r="L182" s="22"/>
      <c r="M182" s="22"/>
      <c r="N182" s="22"/>
      <c r="O182" s="22"/>
      <c r="P182" s="203"/>
      <c r="Q182" s="22"/>
      <c r="R182" s="22"/>
      <c r="S182" s="22"/>
      <c r="T182" s="203"/>
      <c r="U182" s="211"/>
      <c r="V182" s="211"/>
      <c r="W182" s="185" t="n">
        <v>0</v>
      </c>
      <c r="X182" s="185" t="n">
        <v>0</v>
      </c>
      <c r="Y182" s="219" t="n">
        <f aca="false">SUM(W182:X182)</f>
        <v>0</v>
      </c>
      <c r="Z182" s="185" t="n">
        <v>0</v>
      </c>
      <c r="AA182" s="185" t="n">
        <v>0</v>
      </c>
      <c r="AB182" s="220" t="n">
        <f aca="false">SUM(Z182:AA182)</f>
        <v>0</v>
      </c>
      <c r="AC182" s="22"/>
      <c r="AD182" s="22"/>
      <c r="AE182" s="188"/>
      <c r="AF182" s="206" t="n">
        <f aca="false">IF(AE182="SI",N182,0)</f>
        <v>0</v>
      </c>
      <c r="AG182" s="189" t="n">
        <f aca="false">IF(AE182="SI",Y182,0)</f>
        <v>0</v>
      </c>
      <c r="AH182" s="189" t="n">
        <f aca="false">IF(AE182="SI",AB182,0)</f>
        <v>0</v>
      </c>
      <c r="AI182" s="148"/>
      <c r="AJ182" s="207"/>
      <c r="AK182" s="207"/>
      <c r="AL182" s="207"/>
      <c r="AM182" s="207"/>
      <c r="AN182" s="207"/>
      <c r="AO182" s="208"/>
    </row>
    <row r="183" customFormat="false" ht="15.75" hidden="false" customHeight="true" outlineLevel="0" collapsed="false">
      <c r="A183" s="22" t="n">
        <v>182</v>
      </c>
      <c r="B183" s="180"/>
      <c r="C183" s="22"/>
      <c r="D183" s="22"/>
      <c r="E183" s="183"/>
      <c r="F183" s="183"/>
      <c r="G183" s="22"/>
      <c r="H183" s="22"/>
      <c r="I183" s="22"/>
      <c r="J183" s="22"/>
      <c r="K183" s="191" t="e">
        <f aca="false">VLOOKUP(Personale!J183,Legenda!$D$1:$F$258,2)</f>
        <v>#N/A</v>
      </c>
      <c r="L183" s="22"/>
      <c r="M183" s="22"/>
      <c r="N183" s="22"/>
      <c r="O183" s="22"/>
      <c r="P183" s="203"/>
      <c r="Q183" s="22"/>
      <c r="R183" s="22"/>
      <c r="S183" s="22"/>
      <c r="T183" s="203"/>
      <c r="U183" s="211"/>
      <c r="V183" s="211"/>
      <c r="W183" s="185" t="n">
        <v>0</v>
      </c>
      <c r="X183" s="185" t="n">
        <v>0</v>
      </c>
      <c r="Y183" s="219" t="n">
        <f aca="false">SUM(W183:X183)</f>
        <v>0</v>
      </c>
      <c r="Z183" s="185" t="n">
        <v>0</v>
      </c>
      <c r="AA183" s="185" t="n">
        <v>0</v>
      </c>
      <c r="AB183" s="220" t="n">
        <f aca="false">SUM(Z183:AA183)</f>
        <v>0</v>
      </c>
      <c r="AC183" s="22"/>
      <c r="AD183" s="22"/>
      <c r="AE183" s="188"/>
      <c r="AF183" s="206" t="n">
        <f aca="false">IF(AE183="SI",N183,0)</f>
        <v>0</v>
      </c>
      <c r="AG183" s="189" t="n">
        <f aca="false">IF(AE183="SI",Y183,0)</f>
        <v>0</v>
      </c>
      <c r="AH183" s="189" t="n">
        <f aca="false">IF(AE183="SI",AB183,0)</f>
        <v>0</v>
      </c>
      <c r="AI183" s="148"/>
      <c r="AJ183" s="207"/>
      <c r="AK183" s="207"/>
      <c r="AL183" s="207"/>
      <c r="AM183" s="207"/>
      <c r="AN183" s="207"/>
      <c r="AO183" s="208"/>
    </row>
    <row r="184" customFormat="false" ht="15.75" hidden="false" customHeight="true" outlineLevel="0" collapsed="false">
      <c r="A184" s="22" t="n">
        <v>183</v>
      </c>
      <c r="B184" s="180"/>
      <c r="C184" s="22"/>
      <c r="D184" s="22"/>
      <c r="E184" s="183"/>
      <c r="F184" s="183"/>
      <c r="G184" s="22"/>
      <c r="H184" s="22"/>
      <c r="I184" s="22"/>
      <c r="J184" s="22"/>
      <c r="K184" s="191" t="e">
        <f aca="false">VLOOKUP(Personale!J184,Legenda!$D$1:$F$258,2)</f>
        <v>#N/A</v>
      </c>
      <c r="L184" s="22"/>
      <c r="M184" s="22"/>
      <c r="N184" s="22"/>
      <c r="O184" s="22"/>
      <c r="P184" s="203"/>
      <c r="Q184" s="22"/>
      <c r="R184" s="22"/>
      <c r="S184" s="22"/>
      <c r="T184" s="203"/>
      <c r="U184" s="211"/>
      <c r="V184" s="211"/>
      <c r="W184" s="185" t="n">
        <v>0</v>
      </c>
      <c r="X184" s="185" t="n">
        <v>0</v>
      </c>
      <c r="Y184" s="219" t="n">
        <f aca="false">SUM(W184:X184)</f>
        <v>0</v>
      </c>
      <c r="Z184" s="185" t="n">
        <v>0</v>
      </c>
      <c r="AA184" s="185" t="n">
        <v>0</v>
      </c>
      <c r="AB184" s="220" t="n">
        <f aca="false">SUM(Z184:AA184)</f>
        <v>0</v>
      </c>
      <c r="AC184" s="22"/>
      <c r="AD184" s="22"/>
      <c r="AE184" s="188"/>
      <c r="AF184" s="206" t="n">
        <f aca="false">IF(AE184="SI",N184,0)</f>
        <v>0</v>
      </c>
      <c r="AG184" s="189" t="n">
        <f aca="false">IF(AE184="SI",Y184,0)</f>
        <v>0</v>
      </c>
      <c r="AH184" s="189" t="n">
        <f aca="false">IF(AE184="SI",AB184,0)</f>
        <v>0</v>
      </c>
      <c r="AI184" s="148"/>
      <c r="AJ184" s="207"/>
      <c r="AK184" s="207"/>
      <c r="AL184" s="207"/>
      <c r="AM184" s="207"/>
      <c r="AN184" s="207"/>
      <c r="AO184" s="208"/>
    </row>
    <row r="185" customFormat="false" ht="15.75" hidden="false" customHeight="true" outlineLevel="0" collapsed="false">
      <c r="A185" s="22" t="n">
        <v>184</v>
      </c>
      <c r="B185" s="180"/>
      <c r="C185" s="22"/>
      <c r="D185" s="22"/>
      <c r="E185" s="183"/>
      <c r="F185" s="183"/>
      <c r="G185" s="22"/>
      <c r="H185" s="22"/>
      <c r="I185" s="22"/>
      <c r="J185" s="22"/>
      <c r="K185" s="191" t="e">
        <f aca="false">VLOOKUP(Personale!J185,Legenda!$D$1:$F$258,2)</f>
        <v>#N/A</v>
      </c>
      <c r="L185" s="22"/>
      <c r="M185" s="22"/>
      <c r="N185" s="22"/>
      <c r="O185" s="22"/>
      <c r="P185" s="203"/>
      <c r="Q185" s="22"/>
      <c r="R185" s="22"/>
      <c r="S185" s="22"/>
      <c r="T185" s="203"/>
      <c r="U185" s="211"/>
      <c r="V185" s="211"/>
      <c r="W185" s="185" t="n">
        <v>0</v>
      </c>
      <c r="X185" s="185" t="n">
        <v>0</v>
      </c>
      <c r="Y185" s="219" t="n">
        <f aca="false">SUM(W185:X185)</f>
        <v>0</v>
      </c>
      <c r="Z185" s="185" t="n">
        <v>0</v>
      </c>
      <c r="AA185" s="185" t="n">
        <v>0</v>
      </c>
      <c r="AB185" s="220" t="n">
        <f aca="false">SUM(Z185:AA185)</f>
        <v>0</v>
      </c>
      <c r="AC185" s="22"/>
      <c r="AD185" s="22"/>
      <c r="AE185" s="188"/>
      <c r="AF185" s="206" t="n">
        <f aca="false">IF(AE185="SI",N185,0)</f>
        <v>0</v>
      </c>
      <c r="AG185" s="189" t="n">
        <f aca="false">IF(AE185="SI",Y185,0)</f>
        <v>0</v>
      </c>
      <c r="AH185" s="189" t="n">
        <f aca="false">IF(AE185="SI",AB185,0)</f>
        <v>0</v>
      </c>
      <c r="AI185" s="148"/>
      <c r="AJ185" s="207"/>
      <c r="AK185" s="207"/>
      <c r="AL185" s="207"/>
      <c r="AM185" s="207"/>
      <c r="AN185" s="207"/>
      <c r="AO185" s="208"/>
    </row>
    <row r="186" customFormat="false" ht="15.75" hidden="false" customHeight="true" outlineLevel="0" collapsed="false">
      <c r="A186" s="22" t="n">
        <v>185</v>
      </c>
      <c r="B186" s="180"/>
      <c r="C186" s="22"/>
      <c r="D186" s="22"/>
      <c r="E186" s="183"/>
      <c r="F186" s="183"/>
      <c r="G186" s="22"/>
      <c r="H186" s="22"/>
      <c r="I186" s="22"/>
      <c r="J186" s="22"/>
      <c r="K186" s="191" t="e">
        <f aca="false">VLOOKUP(Personale!J186,Legenda!$D$1:$F$258,2)</f>
        <v>#N/A</v>
      </c>
      <c r="L186" s="22"/>
      <c r="M186" s="22"/>
      <c r="N186" s="22"/>
      <c r="O186" s="22"/>
      <c r="P186" s="203"/>
      <c r="Q186" s="22"/>
      <c r="R186" s="22"/>
      <c r="S186" s="22"/>
      <c r="T186" s="203"/>
      <c r="U186" s="211"/>
      <c r="V186" s="211"/>
      <c r="W186" s="185" t="n">
        <v>0</v>
      </c>
      <c r="X186" s="185" t="n">
        <v>0</v>
      </c>
      <c r="Y186" s="219" t="n">
        <f aca="false">SUM(W186:X186)</f>
        <v>0</v>
      </c>
      <c r="Z186" s="185" t="n">
        <v>0</v>
      </c>
      <c r="AA186" s="185" t="n">
        <v>0</v>
      </c>
      <c r="AB186" s="220" t="n">
        <f aca="false">SUM(Z186:AA186)</f>
        <v>0</v>
      </c>
      <c r="AC186" s="22"/>
      <c r="AD186" s="22"/>
      <c r="AE186" s="188"/>
      <c r="AF186" s="206" t="n">
        <f aca="false">IF(AE186="SI",N186,0)</f>
        <v>0</v>
      </c>
      <c r="AG186" s="189" t="n">
        <f aca="false">IF(AE186="SI",Y186,0)</f>
        <v>0</v>
      </c>
      <c r="AH186" s="189" t="n">
        <f aca="false">IF(AE186="SI",AB186,0)</f>
        <v>0</v>
      </c>
      <c r="AI186" s="148"/>
      <c r="AJ186" s="207"/>
      <c r="AK186" s="207"/>
      <c r="AL186" s="207"/>
      <c r="AM186" s="207"/>
      <c r="AN186" s="207"/>
      <c r="AO186" s="208"/>
    </row>
    <row r="187" customFormat="false" ht="15.75" hidden="false" customHeight="true" outlineLevel="0" collapsed="false">
      <c r="A187" s="22" t="n">
        <v>186</v>
      </c>
      <c r="B187" s="180"/>
      <c r="C187" s="22"/>
      <c r="D187" s="22"/>
      <c r="E187" s="183"/>
      <c r="F187" s="183"/>
      <c r="G187" s="22"/>
      <c r="H187" s="22"/>
      <c r="I187" s="22"/>
      <c r="J187" s="22"/>
      <c r="K187" s="191" t="e">
        <f aca="false">VLOOKUP(Personale!J187,Legenda!$D$1:$F$258,2)</f>
        <v>#N/A</v>
      </c>
      <c r="L187" s="22"/>
      <c r="M187" s="22"/>
      <c r="N187" s="22"/>
      <c r="O187" s="22"/>
      <c r="P187" s="203"/>
      <c r="Q187" s="22"/>
      <c r="R187" s="22"/>
      <c r="S187" s="22"/>
      <c r="T187" s="203"/>
      <c r="U187" s="211"/>
      <c r="V187" s="211"/>
      <c r="W187" s="185" t="n">
        <v>0</v>
      </c>
      <c r="X187" s="185" t="n">
        <v>0</v>
      </c>
      <c r="Y187" s="219" t="n">
        <f aca="false">SUM(W187:X187)</f>
        <v>0</v>
      </c>
      <c r="Z187" s="185" t="n">
        <v>0</v>
      </c>
      <c r="AA187" s="185" t="n">
        <v>0</v>
      </c>
      <c r="AB187" s="220" t="n">
        <f aca="false">SUM(Z187:AA187)</f>
        <v>0</v>
      </c>
      <c r="AC187" s="22"/>
      <c r="AD187" s="22"/>
      <c r="AE187" s="188"/>
      <c r="AF187" s="206" t="n">
        <f aca="false">IF(AE187="SI",N187,0)</f>
        <v>0</v>
      </c>
      <c r="AG187" s="189" t="n">
        <f aca="false">IF(AE187="SI",Y187,0)</f>
        <v>0</v>
      </c>
      <c r="AH187" s="189" t="n">
        <f aca="false">IF(AE187="SI",AB187,0)</f>
        <v>0</v>
      </c>
      <c r="AI187" s="148"/>
      <c r="AJ187" s="207"/>
      <c r="AK187" s="207"/>
      <c r="AL187" s="207"/>
      <c r="AM187" s="207"/>
      <c r="AN187" s="207"/>
      <c r="AO187" s="208"/>
    </row>
    <row r="188" customFormat="false" ht="15.75" hidden="false" customHeight="true" outlineLevel="0" collapsed="false">
      <c r="A188" s="22" t="n">
        <v>187</v>
      </c>
      <c r="B188" s="180"/>
      <c r="C188" s="22"/>
      <c r="D188" s="22"/>
      <c r="E188" s="183"/>
      <c r="F188" s="183"/>
      <c r="G188" s="22"/>
      <c r="H188" s="22"/>
      <c r="I188" s="22"/>
      <c r="J188" s="22"/>
      <c r="K188" s="191" t="e">
        <f aca="false">VLOOKUP(Personale!J188,Legenda!$D$1:$F$258,2)</f>
        <v>#N/A</v>
      </c>
      <c r="L188" s="22"/>
      <c r="M188" s="22"/>
      <c r="N188" s="22"/>
      <c r="O188" s="22"/>
      <c r="P188" s="203"/>
      <c r="Q188" s="22"/>
      <c r="R188" s="22"/>
      <c r="S188" s="22"/>
      <c r="T188" s="203"/>
      <c r="U188" s="211"/>
      <c r="V188" s="211"/>
      <c r="W188" s="185" t="n">
        <v>0</v>
      </c>
      <c r="X188" s="185" t="n">
        <v>0</v>
      </c>
      <c r="Y188" s="219" t="n">
        <f aca="false">SUM(W188:X188)</f>
        <v>0</v>
      </c>
      <c r="Z188" s="185" t="n">
        <v>0</v>
      </c>
      <c r="AA188" s="185" t="n">
        <v>0</v>
      </c>
      <c r="AB188" s="220" t="n">
        <f aca="false">SUM(Z188:AA188)</f>
        <v>0</v>
      </c>
      <c r="AC188" s="22"/>
      <c r="AD188" s="22"/>
      <c r="AE188" s="188"/>
      <c r="AF188" s="206" t="n">
        <f aca="false">IF(AE188="SI",N188,0)</f>
        <v>0</v>
      </c>
      <c r="AG188" s="189" t="n">
        <f aca="false">IF(AE188="SI",Y188,0)</f>
        <v>0</v>
      </c>
      <c r="AH188" s="189" t="n">
        <f aca="false">IF(AE188="SI",AB188,0)</f>
        <v>0</v>
      </c>
      <c r="AI188" s="148"/>
      <c r="AJ188" s="207"/>
      <c r="AK188" s="207"/>
      <c r="AL188" s="207"/>
      <c r="AM188" s="207"/>
      <c r="AN188" s="207"/>
      <c r="AO188" s="208"/>
    </row>
    <row r="189" customFormat="false" ht="15.75" hidden="false" customHeight="true" outlineLevel="0" collapsed="false">
      <c r="A189" s="22" t="n">
        <v>188</v>
      </c>
      <c r="B189" s="180"/>
      <c r="C189" s="22"/>
      <c r="D189" s="22"/>
      <c r="E189" s="183"/>
      <c r="F189" s="183"/>
      <c r="G189" s="22"/>
      <c r="H189" s="22"/>
      <c r="I189" s="22"/>
      <c r="J189" s="22"/>
      <c r="K189" s="191" t="e">
        <f aca="false">VLOOKUP(Personale!J189,Legenda!$D$1:$F$258,2)</f>
        <v>#N/A</v>
      </c>
      <c r="L189" s="22"/>
      <c r="M189" s="22"/>
      <c r="N189" s="22"/>
      <c r="O189" s="22"/>
      <c r="P189" s="203"/>
      <c r="Q189" s="22"/>
      <c r="R189" s="22"/>
      <c r="S189" s="22"/>
      <c r="T189" s="203"/>
      <c r="U189" s="211"/>
      <c r="V189" s="211"/>
      <c r="W189" s="185" t="n">
        <v>0</v>
      </c>
      <c r="X189" s="185" t="n">
        <v>0</v>
      </c>
      <c r="Y189" s="219" t="n">
        <f aca="false">SUM(W189:X189)</f>
        <v>0</v>
      </c>
      <c r="Z189" s="185" t="n">
        <v>0</v>
      </c>
      <c r="AA189" s="185" t="n">
        <v>0</v>
      </c>
      <c r="AB189" s="220" t="n">
        <f aca="false">SUM(Z189:AA189)</f>
        <v>0</v>
      </c>
      <c r="AC189" s="22"/>
      <c r="AD189" s="22"/>
      <c r="AE189" s="188"/>
      <c r="AF189" s="206" t="n">
        <f aca="false">IF(AE189="SI",N189,0)</f>
        <v>0</v>
      </c>
      <c r="AG189" s="189" t="n">
        <f aca="false">IF(AE189="SI",Y189,0)</f>
        <v>0</v>
      </c>
      <c r="AH189" s="189" t="n">
        <f aca="false">IF(AE189="SI",AB189,0)</f>
        <v>0</v>
      </c>
      <c r="AI189" s="148"/>
      <c r="AJ189" s="207"/>
      <c r="AK189" s="207"/>
      <c r="AL189" s="207"/>
      <c r="AM189" s="207"/>
      <c r="AN189" s="207"/>
      <c r="AO189" s="208"/>
    </row>
    <row r="190" customFormat="false" ht="15.75" hidden="false" customHeight="true" outlineLevel="0" collapsed="false">
      <c r="A190" s="22" t="n">
        <v>189</v>
      </c>
      <c r="B190" s="180"/>
      <c r="C190" s="22"/>
      <c r="D190" s="22"/>
      <c r="E190" s="183"/>
      <c r="F190" s="183"/>
      <c r="G190" s="22"/>
      <c r="H190" s="22"/>
      <c r="I190" s="22"/>
      <c r="J190" s="22"/>
      <c r="K190" s="191" t="e">
        <f aca="false">VLOOKUP(Personale!J190,Legenda!$D$1:$F$258,2)</f>
        <v>#N/A</v>
      </c>
      <c r="L190" s="22"/>
      <c r="M190" s="22"/>
      <c r="N190" s="22"/>
      <c r="O190" s="22"/>
      <c r="P190" s="203"/>
      <c r="Q190" s="22"/>
      <c r="R190" s="22"/>
      <c r="S190" s="22"/>
      <c r="T190" s="203"/>
      <c r="U190" s="211"/>
      <c r="V190" s="211"/>
      <c r="W190" s="185" t="n">
        <v>0</v>
      </c>
      <c r="X190" s="185" t="n">
        <v>0</v>
      </c>
      <c r="Y190" s="219" t="n">
        <f aca="false">SUM(W190:X190)</f>
        <v>0</v>
      </c>
      <c r="Z190" s="185" t="n">
        <v>0</v>
      </c>
      <c r="AA190" s="185" t="n">
        <v>0</v>
      </c>
      <c r="AB190" s="220" t="n">
        <f aca="false">SUM(Z190:AA190)</f>
        <v>0</v>
      </c>
      <c r="AC190" s="22"/>
      <c r="AD190" s="22"/>
      <c r="AE190" s="188"/>
      <c r="AF190" s="206" t="n">
        <f aca="false">IF(AE190="SI",N190,0)</f>
        <v>0</v>
      </c>
      <c r="AG190" s="189" t="n">
        <f aca="false">IF(AE190="SI",Y190,0)</f>
        <v>0</v>
      </c>
      <c r="AH190" s="189" t="n">
        <f aca="false">IF(AE190="SI",AB190,0)</f>
        <v>0</v>
      </c>
      <c r="AI190" s="148"/>
      <c r="AJ190" s="207"/>
      <c r="AK190" s="207"/>
      <c r="AL190" s="207"/>
      <c r="AM190" s="207"/>
      <c r="AN190" s="207"/>
      <c r="AO190" s="208"/>
    </row>
    <row r="191" customFormat="false" ht="15.75" hidden="false" customHeight="true" outlineLevel="0" collapsed="false">
      <c r="A191" s="22" t="n">
        <v>190</v>
      </c>
      <c r="B191" s="180"/>
      <c r="C191" s="22"/>
      <c r="D191" s="22"/>
      <c r="E191" s="183"/>
      <c r="F191" s="183"/>
      <c r="G191" s="22"/>
      <c r="H191" s="22"/>
      <c r="I191" s="22"/>
      <c r="J191" s="22"/>
      <c r="K191" s="191" t="e">
        <f aca="false">VLOOKUP(Personale!J191,Legenda!$D$1:$F$258,2)</f>
        <v>#N/A</v>
      </c>
      <c r="L191" s="22"/>
      <c r="M191" s="22"/>
      <c r="N191" s="22"/>
      <c r="O191" s="22"/>
      <c r="P191" s="203"/>
      <c r="Q191" s="22"/>
      <c r="R191" s="22"/>
      <c r="S191" s="22"/>
      <c r="T191" s="203"/>
      <c r="U191" s="211"/>
      <c r="V191" s="211"/>
      <c r="W191" s="185" t="n">
        <v>0</v>
      </c>
      <c r="X191" s="185" t="n">
        <v>0</v>
      </c>
      <c r="Y191" s="219" t="n">
        <f aca="false">SUM(W191:X191)</f>
        <v>0</v>
      </c>
      <c r="Z191" s="185" t="n">
        <v>0</v>
      </c>
      <c r="AA191" s="185" t="n">
        <v>0</v>
      </c>
      <c r="AB191" s="220" t="n">
        <f aca="false">SUM(Z191:AA191)</f>
        <v>0</v>
      </c>
      <c r="AC191" s="22"/>
      <c r="AD191" s="22"/>
      <c r="AE191" s="188"/>
      <c r="AF191" s="206" t="n">
        <f aca="false">IF(AE191="SI",N191,0)</f>
        <v>0</v>
      </c>
      <c r="AG191" s="189" t="n">
        <f aca="false">IF(AE191="SI",Y191,0)</f>
        <v>0</v>
      </c>
      <c r="AH191" s="189" t="n">
        <f aca="false">IF(AE191="SI",AB191,0)</f>
        <v>0</v>
      </c>
      <c r="AI191" s="148"/>
      <c r="AJ191" s="207"/>
      <c r="AK191" s="207"/>
      <c r="AL191" s="207"/>
      <c r="AM191" s="207"/>
      <c r="AN191" s="207"/>
      <c r="AO191" s="208"/>
    </row>
    <row r="192" customFormat="false" ht="15.75" hidden="false" customHeight="true" outlineLevel="0" collapsed="false">
      <c r="A192" s="22" t="n">
        <v>191</v>
      </c>
      <c r="B192" s="180"/>
      <c r="C192" s="22"/>
      <c r="D192" s="22"/>
      <c r="E192" s="183"/>
      <c r="F192" s="183"/>
      <c r="G192" s="22"/>
      <c r="H192" s="22"/>
      <c r="I192" s="22"/>
      <c r="J192" s="22"/>
      <c r="K192" s="191" t="e">
        <f aca="false">VLOOKUP(Personale!J192,Legenda!$D$1:$F$258,2)</f>
        <v>#N/A</v>
      </c>
      <c r="L192" s="22"/>
      <c r="M192" s="22"/>
      <c r="N192" s="22"/>
      <c r="O192" s="22"/>
      <c r="P192" s="203"/>
      <c r="Q192" s="22"/>
      <c r="R192" s="22"/>
      <c r="S192" s="22"/>
      <c r="T192" s="203"/>
      <c r="U192" s="211"/>
      <c r="V192" s="211"/>
      <c r="W192" s="185" t="n">
        <v>0</v>
      </c>
      <c r="X192" s="185" t="n">
        <v>0</v>
      </c>
      <c r="Y192" s="219" t="n">
        <f aca="false">SUM(W192:X192)</f>
        <v>0</v>
      </c>
      <c r="Z192" s="185" t="n">
        <v>0</v>
      </c>
      <c r="AA192" s="185" t="n">
        <v>0</v>
      </c>
      <c r="AB192" s="220" t="n">
        <f aca="false">SUM(Z192:AA192)</f>
        <v>0</v>
      </c>
      <c r="AC192" s="22"/>
      <c r="AD192" s="22"/>
      <c r="AE192" s="188"/>
      <c r="AF192" s="206" t="n">
        <f aca="false">IF(AE192="SI",N192,0)</f>
        <v>0</v>
      </c>
      <c r="AG192" s="189" t="n">
        <f aca="false">IF(AE192="SI",Y192,0)</f>
        <v>0</v>
      </c>
      <c r="AH192" s="189" t="n">
        <f aca="false">IF(AE192="SI",AB192,0)</f>
        <v>0</v>
      </c>
      <c r="AI192" s="148"/>
      <c r="AJ192" s="207"/>
      <c r="AK192" s="207"/>
      <c r="AL192" s="207"/>
      <c r="AM192" s="207"/>
      <c r="AN192" s="207"/>
      <c r="AO192" s="208"/>
    </row>
    <row r="193" customFormat="false" ht="15.75" hidden="false" customHeight="true" outlineLevel="0" collapsed="false">
      <c r="A193" s="22" t="n">
        <v>192</v>
      </c>
      <c r="B193" s="180"/>
      <c r="C193" s="22"/>
      <c r="D193" s="22"/>
      <c r="E193" s="183"/>
      <c r="F193" s="183"/>
      <c r="G193" s="22"/>
      <c r="H193" s="22"/>
      <c r="I193" s="22"/>
      <c r="J193" s="22"/>
      <c r="K193" s="191" t="e">
        <f aca="false">VLOOKUP(Personale!J193,Legenda!$D$1:$F$258,2)</f>
        <v>#N/A</v>
      </c>
      <c r="L193" s="22"/>
      <c r="M193" s="22"/>
      <c r="N193" s="22"/>
      <c r="O193" s="22"/>
      <c r="P193" s="203"/>
      <c r="Q193" s="22"/>
      <c r="R193" s="22"/>
      <c r="S193" s="22"/>
      <c r="T193" s="203"/>
      <c r="U193" s="211"/>
      <c r="V193" s="211"/>
      <c r="W193" s="185" t="n">
        <v>0</v>
      </c>
      <c r="X193" s="185" t="n">
        <v>0</v>
      </c>
      <c r="Y193" s="219" t="n">
        <f aca="false">SUM(W193:X193)</f>
        <v>0</v>
      </c>
      <c r="Z193" s="185" t="n">
        <v>0</v>
      </c>
      <c r="AA193" s="185" t="n">
        <v>0</v>
      </c>
      <c r="AB193" s="220" t="n">
        <f aca="false">SUM(Z193:AA193)</f>
        <v>0</v>
      </c>
      <c r="AC193" s="22"/>
      <c r="AD193" s="22"/>
      <c r="AE193" s="188"/>
      <c r="AF193" s="206" t="n">
        <f aca="false">IF(AE193="SI",N193,0)</f>
        <v>0</v>
      </c>
      <c r="AG193" s="189" t="n">
        <f aca="false">IF(AE193="SI",Y193,0)</f>
        <v>0</v>
      </c>
      <c r="AH193" s="189" t="n">
        <f aca="false">IF(AE193="SI",AB193,0)</f>
        <v>0</v>
      </c>
      <c r="AI193" s="148"/>
      <c r="AJ193" s="207"/>
      <c r="AK193" s="207"/>
      <c r="AL193" s="207"/>
      <c r="AM193" s="207"/>
      <c r="AN193" s="207"/>
      <c r="AO193" s="208"/>
    </row>
    <row r="194" customFormat="false" ht="15.75" hidden="false" customHeight="true" outlineLevel="0" collapsed="false">
      <c r="A194" s="22" t="n">
        <v>193</v>
      </c>
      <c r="B194" s="180"/>
      <c r="C194" s="22"/>
      <c r="D194" s="22"/>
      <c r="E194" s="183"/>
      <c r="F194" s="183"/>
      <c r="G194" s="22"/>
      <c r="H194" s="22"/>
      <c r="I194" s="22"/>
      <c r="J194" s="22"/>
      <c r="K194" s="191" t="e">
        <f aca="false">VLOOKUP(Personale!J194,Legenda!$D$1:$F$258,2)</f>
        <v>#N/A</v>
      </c>
      <c r="L194" s="22"/>
      <c r="M194" s="22"/>
      <c r="N194" s="22"/>
      <c r="O194" s="22"/>
      <c r="P194" s="203"/>
      <c r="Q194" s="22"/>
      <c r="R194" s="22"/>
      <c r="S194" s="22"/>
      <c r="T194" s="203"/>
      <c r="U194" s="211"/>
      <c r="V194" s="211"/>
      <c r="W194" s="185" t="n">
        <v>0</v>
      </c>
      <c r="X194" s="185" t="n">
        <v>0</v>
      </c>
      <c r="Y194" s="219" t="n">
        <f aca="false">SUM(W194:X194)</f>
        <v>0</v>
      </c>
      <c r="Z194" s="185" t="n">
        <v>0</v>
      </c>
      <c r="AA194" s="185" t="n">
        <v>0</v>
      </c>
      <c r="AB194" s="220" t="n">
        <f aca="false">SUM(Z194:AA194)</f>
        <v>0</v>
      </c>
      <c r="AC194" s="22"/>
      <c r="AD194" s="22"/>
      <c r="AE194" s="188"/>
      <c r="AF194" s="206" t="n">
        <f aca="false">IF(AE194="SI",N194,0)</f>
        <v>0</v>
      </c>
      <c r="AG194" s="189" t="n">
        <f aca="false">IF(AE194="SI",Y194,0)</f>
        <v>0</v>
      </c>
      <c r="AH194" s="189" t="n">
        <f aca="false">IF(AE194="SI",AB194,0)</f>
        <v>0</v>
      </c>
      <c r="AI194" s="148"/>
      <c r="AJ194" s="207"/>
      <c r="AK194" s="207"/>
      <c r="AL194" s="207"/>
      <c r="AM194" s="207"/>
      <c r="AN194" s="207"/>
      <c r="AO194" s="208"/>
    </row>
    <row r="195" customFormat="false" ht="15.75" hidden="false" customHeight="true" outlineLevel="0" collapsed="false">
      <c r="A195" s="22" t="n">
        <v>194</v>
      </c>
      <c r="B195" s="180"/>
      <c r="C195" s="22"/>
      <c r="D195" s="22"/>
      <c r="E195" s="183"/>
      <c r="F195" s="183"/>
      <c r="G195" s="22"/>
      <c r="H195" s="22"/>
      <c r="I195" s="22"/>
      <c r="J195" s="22"/>
      <c r="K195" s="191" t="e">
        <f aca="false">VLOOKUP(Personale!J195,Legenda!$D$1:$F$258,2)</f>
        <v>#N/A</v>
      </c>
      <c r="L195" s="22"/>
      <c r="M195" s="22"/>
      <c r="N195" s="22"/>
      <c r="O195" s="22"/>
      <c r="P195" s="203"/>
      <c r="Q195" s="22"/>
      <c r="R195" s="22"/>
      <c r="S195" s="22"/>
      <c r="T195" s="203"/>
      <c r="U195" s="211"/>
      <c r="V195" s="211"/>
      <c r="W195" s="185" t="n">
        <v>0</v>
      </c>
      <c r="X195" s="185" t="n">
        <v>0</v>
      </c>
      <c r="Y195" s="219" t="n">
        <f aca="false">SUM(W195:X195)</f>
        <v>0</v>
      </c>
      <c r="Z195" s="185" t="n">
        <v>0</v>
      </c>
      <c r="AA195" s="185" t="n">
        <v>0</v>
      </c>
      <c r="AB195" s="220" t="n">
        <f aca="false">SUM(Z195:AA195)</f>
        <v>0</v>
      </c>
      <c r="AC195" s="22"/>
      <c r="AD195" s="22"/>
      <c r="AE195" s="188"/>
      <c r="AF195" s="206" t="n">
        <f aca="false">IF(AE195="SI",N195,0)</f>
        <v>0</v>
      </c>
      <c r="AG195" s="189" t="n">
        <f aca="false">IF(AE195="SI",Y195,0)</f>
        <v>0</v>
      </c>
      <c r="AH195" s="189" t="n">
        <f aca="false">IF(AE195="SI",AB195,0)</f>
        <v>0</v>
      </c>
      <c r="AI195" s="148"/>
      <c r="AJ195" s="207"/>
      <c r="AK195" s="207"/>
      <c r="AL195" s="207"/>
      <c r="AM195" s="207"/>
      <c r="AN195" s="207"/>
      <c r="AO195" s="208"/>
    </row>
    <row r="196" customFormat="false" ht="15.75" hidden="false" customHeight="true" outlineLevel="0" collapsed="false">
      <c r="A196" s="22" t="n">
        <v>195</v>
      </c>
      <c r="B196" s="180"/>
      <c r="C196" s="22"/>
      <c r="D196" s="22"/>
      <c r="E196" s="183"/>
      <c r="F196" s="183"/>
      <c r="G196" s="22"/>
      <c r="H196" s="22"/>
      <c r="I196" s="22"/>
      <c r="J196" s="22"/>
      <c r="K196" s="191" t="e">
        <f aca="false">VLOOKUP(Personale!J196,Legenda!$D$1:$F$258,2)</f>
        <v>#N/A</v>
      </c>
      <c r="L196" s="22"/>
      <c r="M196" s="22"/>
      <c r="N196" s="22"/>
      <c r="O196" s="22"/>
      <c r="P196" s="203"/>
      <c r="Q196" s="22"/>
      <c r="R196" s="22"/>
      <c r="S196" s="22"/>
      <c r="T196" s="203"/>
      <c r="U196" s="211"/>
      <c r="V196" s="211"/>
      <c r="W196" s="185" t="n">
        <v>0</v>
      </c>
      <c r="X196" s="185" t="n">
        <v>0</v>
      </c>
      <c r="Y196" s="219" t="n">
        <f aca="false">SUM(W196:X196)</f>
        <v>0</v>
      </c>
      <c r="Z196" s="185" t="n">
        <v>0</v>
      </c>
      <c r="AA196" s="185" t="n">
        <v>0</v>
      </c>
      <c r="AB196" s="220" t="n">
        <f aca="false">SUM(Z196:AA196)</f>
        <v>0</v>
      </c>
      <c r="AC196" s="22"/>
      <c r="AD196" s="22"/>
      <c r="AE196" s="188"/>
      <c r="AF196" s="206" t="n">
        <f aca="false">IF(AE196="SI",N196,0)</f>
        <v>0</v>
      </c>
      <c r="AG196" s="189" t="n">
        <f aca="false">IF(AE196="SI",Y196,0)</f>
        <v>0</v>
      </c>
      <c r="AH196" s="189" t="n">
        <f aca="false">IF(AE196="SI",AB196,0)</f>
        <v>0</v>
      </c>
      <c r="AI196" s="148"/>
      <c r="AJ196" s="207"/>
      <c r="AK196" s="207"/>
      <c r="AL196" s="207"/>
      <c r="AM196" s="207"/>
      <c r="AN196" s="207"/>
      <c r="AO196" s="208"/>
    </row>
    <row r="197" customFormat="false" ht="15.75" hidden="false" customHeight="true" outlineLevel="0" collapsed="false">
      <c r="A197" s="22" t="n">
        <v>196</v>
      </c>
      <c r="B197" s="180"/>
      <c r="C197" s="22"/>
      <c r="D197" s="22"/>
      <c r="E197" s="183"/>
      <c r="F197" s="183"/>
      <c r="G197" s="22"/>
      <c r="H197" s="22"/>
      <c r="I197" s="22"/>
      <c r="J197" s="22"/>
      <c r="K197" s="191" t="e">
        <f aca="false">VLOOKUP(Personale!J197,Legenda!$D$1:$F$258,2)</f>
        <v>#N/A</v>
      </c>
      <c r="L197" s="22"/>
      <c r="M197" s="22"/>
      <c r="N197" s="22"/>
      <c r="O197" s="22"/>
      <c r="P197" s="203"/>
      <c r="Q197" s="22"/>
      <c r="R197" s="22"/>
      <c r="S197" s="22"/>
      <c r="T197" s="203"/>
      <c r="U197" s="211"/>
      <c r="V197" s="211"/>
      <c r="W197" s="185" t="n">
        <v>0</v>
      </c>
      <c r="X197" s="185" t="n">
        <v>0</v>
      </c>
      <c r="Y197" s="219" t="n">
        <f aca="false">SUM(W197:X197)</f>
        <v>0</v>
      </c>
      <c r="Z197" s="185" t="n">
        <v>0</v>
      </c>
      <c r="AA197" s="185" t="n">
        <v>0</v>
      </c>
      <c r="AB197" s="220" t="n">
        <f aca="false">SUM(Z197:AA197)</f>
        <v>0</v>
      </c>
      <c r="AC197" s="22"/>
      <c r="AD197" s="22"/>
      <c r="AE197" s="188"/>
      <c r="AF197" s="206" t="n">
        <f aca="false">IF(AE197="SI",N197,0)</f>
        <v>0</v>
      </c>
      <c r="AG197" s="189" t="n">
        <f aca="false">IF(AE197="SI",Y197,0)</f>
        <v>0</v>
      </c>
      <c r="AH197" s="189" t="n">
        <f aca="false">IF(AE197="SI",AB197,0)</f>
        <v>0</v>
      </c>
      <c r="AI197" s="148"/>
      <c r="AJ197" s="207"/>
      <c r="AK197" s="207"/>
      <c r="AL197" s="207"/>
      <c r="AM197" s="207"/>
      <c r="AN197" s="207"/>
      <c r="AO197" s="208"/>
    </row>
    <row r="198" customFormat="false" ht="15.75" hidden="false" customHeight="true" outlineLevel="0" collapsed="false">
      <c r="A198" s="22" t="n">
        <v>197</v>
      </c>
      <c r="B198" s="180"/>
      <c r="C198" s="22"/>
      <c r="D198" s="22"/>
      <c r="E198" s="183"/>
      <c r="F198" s="183"/>
      <c r="G198" s="22"/>
      <c r="H198" s="22"/>
      <c r="I198" s="22"/>
      <c r="J198" s="22"/>
      <c r="K198" s="191" t="e">
        <f aca="false">VLOOKUP(Personale!J198,Legenda!$D$1:$F$258,2)</f>
        <v>#N/A</v>
      </c>
      <c r="L198" s="22"/>
      <c r="M198" s="22"/>
      <c r="N198" s="22"/>
      <c r="O198" s="22"/>
      <c r="P198" s="203"/>
      <c r="Q198" s="22"/>
      <c r="R198" s="22"/>
      <c r="S198" s="22"/>
      <c r="T198" s="203"/>
      <c r="U198" s="211"/>
      <c r="V198" s="211"/>
      <c r="W198" s="185" t="n">
        <v>0</v>
      </c>
      <c r="X198" s="185" t="n">
        <v>0</v>
      </c>
      <c r="Y198" s="219" t="n">
        <f aca="false">SUM(W198:X198)</f>
        <v>0</v>
      </c>
      <c r="Z198" s="185" t="n">
        <v>0</v>
      </c>
      <c r="AA198" s="185" t="n">
        <v>0</v>
      </c>
      <c r="AB198" s="220" t="n">
        <f aca="false">SUM(Z198:AA198)</f>
        <v>0</v>
      </c>
      <c r="AC198" s="22"/>
      <c r="AD198" s="22"/>
      <c r="AE198" s="188"/>
      <c r="AF198" s="206" t="n">
        <f aca="false">IF(AE198="SI",N198,0)</f>
        <v>0</v>
      </c>
      <c r="AG198" s="189" t="n">
        <f aca="false">IF(AE198="SI",Y198,0)</f>
        <v>0</v>
      </c>
      <c r="AH198" s="189" t="n">
        <f aca="false">IF(AE198="SI",AB198,0)</f>
        <v>0</v>
      </c>
      <c r="AI198" s="148"/>
      <c r="AJ198" s="207"/>
      <c r="AK198" s="207"/>
      <c r="AL198" s="207"/>
      <c r="AM198" s="207"/>
      <c r="AN198" s="207"/>
      <c r="AO198" s="208"/>
    </row>
    <row r="199" customFormat="false" ht="15.75" hidden="false" customHeight="true" outlineLevel="0" collapsed="false">
      <c r="A199" s="22" t="n">
        <v>198</v>
      </c>
      <c r="B199" s="180"/>
      <c r="C199" s="22"/>
      <c r="D199" s="22"/>
      <c r="E199" s="183"/>
      <c r="F199" s="183"/>
      <c r="G199" s="22"/>
      <c r="H199" s="22"/>
      <c r="I199" s="22"/>
      <c r="J199" s="22"/>
      <c r="K199" s="191" t="e">
        <f aca="false">VLOOKUP(Personale!J199,Legenda!$D$1:$F$258,2)</f>
        <v>#N/A</v>
      </c>
      <c r="L199" s="22"/>
      <c r="M199" s="22"/>
      <c r="N199" s="22"/>
      <c r="O199" s="22"/>
      <c r="P199" s="203"/>
      <c r="Q199" s="22"/>
      <c r="R199" s="22"/>
      <c r="S199" s="22"/>
      <c r="T199" s="203"/>
      <c r="U199" s="211"/>
      <c r="V199" s="211"/>
      <c r="W199" s="185" t="n">
        <v>0</v>
      </c>
      <c r="X199" s="185" t="n">
        <v>0</v>
      </c>
      <c r="Y199" s="219" t="n">
        <f aca="false">SUM(W199:X199)</f>
        <v>0</v>
      </c>
      <c r="Z199" s="185" t="n">
        <v>0</v>
      </c>
      <c r="AA199" s="185" t="n">
        <v>0</v>
      </c>
      <c r="AB199" s="220" t="n">
        <f aca="false">SUM(Z199:AA199)</f>
        <v>0</v>
      </c>
      <c r="AC199" s="22"/>
      <c r="AD199" s="22"/>
      <c r="AE199" s="188"/>
      <c r="AF199" s="206" t="n">
        <f aca="false">IF(AE199="SI",N199,0)</f>
        <v>0</v>
      </c>
      <c r="AG199" s="189" t="n">
        <f aca="false">IF(AE199="SI",Y199,0)</f>
        <v>0</v>
      </c>
      <c r="AH199" s="189" t="n">
        <f aca="false">IF(AE199="SI",AB199,0)</f>
        <v>0</v>
      </c>
      <c r="AI199" s="148"/>
      <c r="AJ199" s="207"/>
      <c r="AK199" s="207"/>
      <c r="AL199" s="207"/>
      <c r="AM199" s="207"/>
      <c r="AN199" s="207"/>
      <c r="AO199" s="208"/>
    </row>
    <row r="200" customFormat="false" ht="15.75" hidden="false" customHeight="true" outlineLevel="0" collapsed="false">
      <c r="A200" s="22" t="n">
        <v>199</v>
      </c>
      <c r="B200" s="180"/>
      <c r="C200" s="22"/>
      <c r="D200" s="22"/>
      <c r="E200" s="183"/>
      <c r="F200" s="183"/>
      <c r="G200" s="22"/>
      <c r="H200" s="22"/>
      <c r="I200" s="22"/>
      <c r="J200" s="22"/>
      <c r="K200" s="191" t="e">
        <f aca="false">VLOOKUP(Personale!J200,Legenda!$D$1:$F$258,2)</f>
        <v>#N/A</v>
      </c>
      <c r="L200" s="22"/>
      <c r="M200" s="22"/>
      <c r="N200" s="22"/>
      <c r="O200" s="22"/>
      <c r="P200" s="203"/>
      <c r="Q200" s="22"/>
      <c r="R200" s="22"/>
      <c r="S200" s="22"/>
      <c r="T200" s="203"/>
      <c r="U200" s="211"/>
      <c r="V200" s="211"/>
      <c r="W200" s="185" t="n">
        <v>0</v>
      </c>
      <c r="X200" s="185" t="n">
        <v>0</v>
      </c>
      <c r="Y200" s="219" t="n">
        <f aca="false">SUM(W200:X200)</f>
        <v>0</v>
      </c>
      <c r="Z200" s="185" t="n">
        <v>0</v>
      </c>
      <c r="AA200" s="185" t="n">
        <v>0</v>
      </c>
      <c r="AB200" s="220" t="n">
        <f aca="false">SUM(Z200:AA200)</f>
        <v>0</v>
      </c>
      <c r="AC200" s="22"/>
      <c r="AD200" s="22"/>
      <c r="AE200" s="188"/>
      <c r="AF200" s="206" t="n">
        <f aca="false">IF(AE200="SI",N200,0)</f>
        <v>0</v>
      </c>
      <c r="AG200" s="189" t="n">
        <f aca="false">IF(AE200="SI",Y200,0)</f>
        <v>0</v>
      </c>
      <c r="AH200" s="189" t="n">
        <f aca="false">IF(AE200="SI",AB200,0)</f>
        <v>0</v>
      </c>
      <c r="AI200" s="148"/>
      <c r="AJ200" s="207"/>
      <c r="AK200" s="207"/>
      <c r="AL200" s="207"/>
      <c r="AM200" s="207"/>
      <c r="AN200" s="207"/>
      <c r="AO200" s="208"/>
    </row>
    <row r="201" customFormat="false" ht="15.75" hidden="false" customHeight="true" outlineLevel="0" collapsed="false">
      <c r="A201" s="22" t="n">
        <v>200</v>
      </c>
      <c r="B201" s="180"/>
      <c r="C201" s="22"/>
      <c r="D201" s="22"/>
      <c r="E201" s="183"/>
      <c r="F201" s="183"/>
      <c r="G201" s="22"/>
      <c r="H201" s="22"/>
      <c r="I201" s="22"/>
      <c r="J201" s="22"/>
      <c r="K201" s="191" t="e">
        <f aca="false">VLOOKUP(Personale!J201,Legenda!$D$1:$F$258,2)</f>
        <v>#N/A</v>
      </c>
      <c r="L201" s="22"/>
      <c r="M201" s="22"/>
      <c r="N201" s="22"/>
      <c r="O201" s="22"/>
      <c r="P201" s="203"/>
      <c r="Q201" s="22"/>
      <c r="R201" s="22"/>
      <c r="S201" s="22"/>
      <c r="T201" s="203"/>
      <c r="U201" s="211"/>
      <c r="V201" s="211"/>
      <c r="W201" s="185" t="n">
        <v>0</v>
      </c>
      <c r="X201" s="185" t="n">
        <v>0</v>
      </c>
      <c r="Y201" s="219" t="n">
        <f aca="false">SUM(W201:X201)</f>
        <v>0</v>
      </c>
      <c r="Z201" s="185" t="n">
        <v>0</v>
      </c>
      <c r="AA201" s="185" t="n">
        <v>0</v>
      </c>
      <c r="AB201" s="220" t="n">
        <f aca="false">SUM(Z201:AA201)</f>
        <v>0</v>
      </c>
      <c r="AC201" s="22"/>
      <c r="AD201" s="22"/>
      <c r="AE201" s="188"/>
      <c r="AF201" s="206" t="n">
        <f aca="false">IF(AE201="SI",N201,0)</f>
        <v>0</v>
      </c>
      <c r="AG201" s="189" t="n">
        <f aca="false">IF(AE201="SI",Y201,0)</f>
        <v>0</v>
      </c>
      <c r="AH201" s="189" t="n">
        <f aca="false">IF(AE201="SI",AB201,0)</f>
        <v>0</v>
      </c>
      <c r="AI201" s="148"/>
      <c r="AJ201" s="207"/>
      <c r="AK201" s="207"/>
      <c r="AL201" s="207"/>
      <c r="AM201" s="207"/>
      <c r="AN201" s="207"/>
      <c r="AO201" s="208"/>
    </row>
    <row r="202" customFormat="false" ht="15.75" hidden="false" customHeight="true" outlineLevel="0" collapsed="false">
      <c r="A202" s="22" t="n">
        <v>201</v>
      </c>
      <c r="B202" s="180"/>
      <c r="C202" s="22"/>
      <c r="D202" s="22"/>
      <c r="E202" s="183"/>
      <c r="F202" s="183"/>
      <c r="G202" s="22"/>
      <c r="H202" s="22"/>
      <c r="I202" s="22"/>
      <c r="J202" s="22"/>
      <c r="K202" s="191" t="e">
        <f aca="false">VLOOKUP(Personale!J202,Legenda!$D$1:$F$258,2)</f>
        <v>#N/A</v>
      </c>
      <c r="L202" s="22"/>
      <c r="M202" s="22"/>
      <c r="N202" s="22"/>
      <c r="O202" s="22"/>
      <c r="P202" s="203"/>
      <c r="Q202" s="22"/>
      <c r="R202" s="22"/>
      <c r="S202" s="22"/>
      <c r="T202" s="203"/>
      <c r="U202" s="211"/>
      <c r="V202" s="211"/>
      <c r="W202" s="185" t="n">
        <v>0</v>
      </c>
      <c r="X202" s="185" t="n">
        <v>0</v>
      </c>
      <c r="Y202" s="219" t="n">
        <f aca="false">SUM(W202:X202)</f>
        <v>0</v>
      </c>
      <c r="Z202" s="185" t="n">
        <v>0</v>
      </c>
      <c r="AA202" s="185" t="n">
        <v>0</v>
      </c>
      <c r="AB202" s="220" t="n">
        <f aca="false">SUM(Z202:AA202)</f>
        <v>0</v>
      </c>
      <c r="AC202" s="22"/>
      <c r="AD202" s="22"/>
      <c r="AE202" s="188"/>
      <c r="AF202" s="206" t="n">
        <f aca="false">IF(AE202="SI",N202,0)</f>
        <v>0</v>
      </c>
      <c r="AG202" s="189" t="n">
        <f aca="false">IF(AE202="SI",Y202,0)</f>
        <v>0</v>
      </c>
      <c r="AH202" s="189" t="n">
        <f aca="false">IF(AE202="SI",AB202,0)</f>
        <v>0</v>
      </c>
      <c r="AI202" s="148"/>
      <c r="AJ202" s="207"/>
      <c r="AK202" s="207"/>
      <c r="AL202" s="207"/>
      <c r="AM202" s="207"/>
      <c r="AN202" s="207"/>
      <c r="AO202" s="208"/>
    </row>
    <row r="203" customFormat="false" ht="15.75" hidden="false" customHeight="true" outlineLevel="0" collapsed="false">
      <c r="A203" s="22" t="n">
        <v>202</v>
      </c>
      <c r="B203" s="180"/>
      <c r="C203" s="22"/>
      <c r="D203" s="22"/>
      <c r="E203" s="183"/>
      <c r="F203" s="183"/>
      <c r="G203" s="22"/>
      <c r="H203" s="22"/>
      <c r="I203" s="22"/>
      <c r="J203" s="22"/>
      <c r="K203" s="191" t="e">
        <f aca="false">VLOOKUP(Personale!J203,Legenda!$D$1:$F$258,2)</f>
        <v>#N/A</v>
      </c>
      <c r="L203" s="22"/>
      <c r="M203" s="22"/>
      <c r="N203" s="22"/>
      <c r="O203" s="22"/>
      <c r="P203" s="203"/>
      <c r="Q203" s="22"/>
      <c r="R203" s="22"/>
      <c r="S203" s="22"/>
      <c r="T203" s="203"/>
      <c r="U203" s="211"/>
      <c r="V203" s="211"/>
      <c r="W203" s="185" t="n">
        <v>0</v>
      </c>
      <c r="X203" s="185" t="n">
        <v>0</v>
      </c>
      <c r="Y203" s="219" t="n">
        <f aca="false">SUM(W203:X203)</f>
        <v>0</v>
      </c>
      <c r="Z203" s="185" t="n">
        <v>0</v>
      </c>
      <c r="AA203" s="185" t="n">
        <v>0</v>
      </c>
      <c r="AB203" s="220" t="n">
        <f aca="false">SUM(Z203:AA203)</f>
        <v>0</v>
      </c>
      <c r="AC203" s="22"/>
      <c r="AD203" s="22"/>
      <c r="AE203" s="188"/>
      <c r="AF203" s="206" t="n">
        <f aca="false">IF(AE203="SI",N203,0)</f>
        <v>0</v>
      </c>
      <c r="AG203" s="189" t="n">
        <f aca="false">IF(AE203="SI",Y203,0)</f>
        <v>0</v>
      </c>
      <c r="AH203" s="189" t="n">
        <f aca="false">IF(AE203="SI",AB203,0)</f>
        <v>0</v>
      </c>
      <c r="AI203" s="148"/>
      <c r="AJ203" s="207"/>
      <c r="AK203" s="207"/>
      <c r="AL203" s="207"/>
      <c r="AM203" s="207"/>
      <c r="AN203" s="207"/>
      <c r="AO203" s="208"/>
    </row>
    <row r="204" customFormat="false" ht="15.75" hidden="false" customHeight="true" outlineLevel="0" collapsed="false">
      <c r="A204" s="22" t="n">
        <v>203</v>
      </c>
      <c r="B204" s="180"/>
      <c r="C204" s="22"/>
      <c r="D204" s="22"/>
      <c r="E204" s="183"/>
      <c r="F204" s="183"/>
      <c r="G204" s="22"/>
      <c r="H204" s="22"/>
      <c r="I204" s="22"/>
      <c r="J204" s="22"/>
      <c r="K204" s="191" t="e">
        <f aca="false">VLOOKUP(Personale!J204,Legenda!$D$1:$F$258,2)</f>
        <v>#N/A</v>
      </c>
      <c r="L204" s="22"/>
      <c r="M204" s="22"/>
      <c r="N204" s="22"/>
      <c r="O204" s="22"/>
      <c r="P204" s="203"/>
      <c r="Q204" s="22"/>
      <c r="R204" s="22"/>
      <c r="S204" s="22"/>
      <c r="T204" s="203"/>
      <c r="U204" s="211"/>
      <c r="V204" s="211"/>
      <c r="W204" s="185" t="n">
        <v>0</v>
      </c>
      <c r="X204" s="185" t="n">
        <v>0</v>
      </c>
      <c r="Y204" s="219" t="n">
        <f aca="false">SUM(W204:X204)</f>
        <v>0</v>
      </c>
      <c r="Z204" s="185" t="n">
        <v>0</v>
      </c>
      <c r="AA204" s="185" t="n">
        <v>0</v>
      </c>
      <c r="AB204" s="220" t="n">
        <f aca="false">SUM(Z204:AA204)</f>
        <v>0</v>
      </c>
      <c r="AC204" s="22"/>
      <c r="AD204" s="22"/>
      <c r="AE204" s="188"/>
      <c r="AF204" s="206" t="n">
        <f aca="false">IF(AE204="SI",N204,0)</f>
        <v>0</v>
      </c>
      <c r="AG204" s="189" t="n">
        <f aca="false">IF(AE204="SI",Y204,0)</f>
        <v>0</v>
      </c>
      <c r="AH204" s="189" t="n">
        <f aca="false">IF(AE204="SI",AB204,0)</f>
        <v>0</v>
      </c>
      <c r="AI204" s="148"/>
      <c r="AJ204" s="207"/>
      <c r="AK204" s="207"/>
      <c r="AL204" s="207"/>
      <c r="AM204" s="207"/>
      <c r="AN204" s="207"/>
      <c r="AO204" s="208"/>
    </row>
    <row r="205" customFormat="false" ht="15.75" hidden="false" customHeight="true" outlineLevel="0" collapsed="false">
      <c r="A205" s="22" t="n">
        <v>204</v>
      </c>
      <c r="B205" s="180"/>
      <c r="C205" s="22"/>
      <c r="D205" s="22"/>
      <c r="E205" s="183"/>
      <c r="F205" s="183"/>
      <c r="G205" s="22"/>
      <c r="H205" s="22"/>
      <c r="I205" s="22"/>
      <c r="J205" s="22"/>
      <c r="K205" s="191" t="e">
        <f aca="false">VLOOKUP(Personale!J205,Legenda!$D$1:$F$258,2)</f>
        <v>#N/A</v>
      </c>
      <c r="L205" s="22"/>
      <c r="M205" s="22"/>
      <c r="N205" s="22"/>
      <c r="O205" s="22"/>
      <c r="P205" s="203"/>
      <c r="Q205" s="22"/>
      <c r="R205" s="22"/>
      <c r="S205" s="22"/>
      <c r="T205" s="203"/>
      <c r="U205" s="211"/>
      <c r="V205" s="211"/>
      <c r="W205" s="185" t="n">
        <v>0</v>
      </c>
      <c r="X205" s="185" t="n">
        <v>0</v>
      </c>
      <c r="Y205" s="219" t="n">
        <f aca="false">SUM(W205:X205)</f>
        <v>0</v>
      </c>
      <c r="Z205" s="185" t="n">
        <v>0</v>
      </c>
      <c r="AA205" s="185" t="n">
        <v>0</v>
      </c>
      <c r="AB205" s="220" t="n">
        <f aca="false">SUM(Z205:AA205)</f>
        <v>0</v>
      </c>
      <c r="AC205" s="22"/>
      <c r="AD205" s="22"/>
      <c r="AE205" s="188"/>
      <c r="AF205" s="206" t="n">
        <f aca="false">IF(AE205="SI",N205,0)</f>
        <v>0</v>
      </c>
      <c r="AG205" s="189" t="n">
        <f aca="false">IF(AE205="SI",Y205,0)</f>
        <v>0</v>
      </c>
      <c r="AH205" s="189" t="n">
        <f aca="false">IF(AE205="SI",AB205,0)</f>
        <v>0</v>
      </c>
      <c r="AI205" s="148"/>
      <c r="AJ205" s="207"/>
      <c r="AK205" s="207"/>
      <c r="AL205" s="207"/>
      <c r="AM205" s="207"/>
      <c r="AN205" s="207"/>
      <c r="AO205" s="208"/>
    </row>
    <row r="206" customFormat="false" ht="15.75" hidden="false" customHeight="true" outlineLevel="0" collapsed="false">
      <c r="A206" s="22" t="n">
        <v>205</v>
      </c>
      <c r="B206" s="180"/>
      <c r="C206" s="22"/>
      <c r="D206" s="22"/>
      <c r="E206" s="183"/>
      <c r="F206" s="183"/>
      <c r="G206" s="22"/>
      <c r="H206" s="22"/>
      <c r="I206" s="22"/>
      <c r="J206" s="22"/>
      <c r="K206" s="191" t="e">
        <f aca="false">VLOOKUP(Personale!J206,Legenda!$D$1:$F$258,2)</f>
        <v>#N/A</v>
      </c>
      <c r="L206" s="22"/>
      <c r="M206" s="22"/>
      <c r="N206" s="22"/>
      <c r="O206" s="22"/>
      <c r="P206" s="203"/>
      <c r="Q206" s="22"/>
      <c r="R206" s="22"/>
      <c r="S206" s="22"/>
      <c r="T206" s="203"/>
      <c r="U206" s="211"/>
      <c r="V206" s="211"/>
      <c r="W206" s="185" t="n">
        <v>0</v>
      </c>
      <c r="X206" s="185" t="n">
        <v>0</v>
      </c>
      <c r="Y206" s="219" t="n">
        <f aca="false">SUM(W206:X206)</f>
        <v>0</v>
      </c>
      <c r="Z206" s="185" t="n">
        <v>0</v>
      </c>
      <c r="AA206" s="185" t="n">
        <v>0</v>
      </c>
      <c r="AB206" s="220" t="n">
        <f aca="false">SUM(Z206:AA206)</f>
        <v>0</v>
      </c>
      <c r="AC206" s="22"/>
      <c r="AD206" s="22"/>
      <c r="AE206" s="188"/>
      <c r="AF206" s="206" t="n">
        <f aca="false">IF(AE206="SI",N206,0)</f>
        <v>0</v>
      </c>
      <c r="AG206" s="189" t="n">
        <f aca="false">IF(AE206="SI",Y206,0)</f>
        <v>0</v>
      </c>
      <c r="AH206" s="189" t="n">
        <f aca="false">IF(AE206="SI",AB206,0)</f>
        <v>0</v>
      </c>
      <c r="AI206" s="148"/>
      <c r="AJ206" s="207"/>
      <c r="AK206" s="207"/>
      <c r="AL206" s="207"/>
      <c r="AM206" s="207"/>
      <c r="AN206" s="207"/>
      <c r="AO206" s="208"/>
    </row>
    <row r="207" customFormat="false" ht="15.75" hidden="false" customHeight="true" outlineLevel="0" collapsed="false">
      <c r="A207" s="22" t="n">
        <v>206</v>
      </c>
      <c r="B207" s="180"/>
      <c r="C207" s="22"/>
      <c r="D207" s="22"/>
      <c r="E207" s="183"/>
      <c r="F207" s="183"/>
      <c r="G207" s="22"/>
      <c r="H207" s="22"/>
      <c r="I207" s="22"/>
      <c r="J207" s="22"/>
      <c r="K207" s="191" t="e">
        <f aca="false">VLOOKUP(Personale!J207,Legenda!$D$1:$F$258,2)</f>
        <v>#N/A</v>
      </c>
      <c r="L207" s="22"/>
      <c r="M207" s="22"/>
      <c r="N207" s="22"/>
      <c r="O207" s="22"/>
      <c r="P207" s="203"/>
      <c r="Q207" s="22"/>
      <c r="R207" s="22"/>
      <c r="S207" s="22"/>
      <c r="T207" s="203"/>
      <c r="U207" s="211"/>
      <c r="V207" s="211"/>
      <c r="W207" s="185" t="n">
        <v>0</v>
      </c>
      <c r="X207" s="185" t="n">
        <v>0</v>
      </c>
      <c r="Y207" s="219" t="n">
        <f aca="false">SUM(W207:X207)</f>
        <v>0</v>
      </c>
      <c r="Z207" s="185" t="n">
        <v>0</v>
      </c>
      <c r="AA207" s="185" t="n">
        <v>0</v>
      </c>
      <c r="AB207" s="220" t="n">
        <f aca="false">SUM(Z207:AA207)</f>
        <v>0</v>
      </c>
      <c r="AC207" s="22"/>
      <c r="AD207" s="22"/>
      <c r="AE207" s="188"/>
      <c r="AF207" s="206" t="n">
        <f aca="false">IF(AE207="SI",N207,0)</f>
        <v>0</v>
      </c>
      <c r="AG207" s="189" t="n">
        <f aca="false">IF(AE207="SI",Y207,0)</f>
        <v>0</v>
      </c>
      <c r="AH207" s="189" t="n">
        <f aca="false">IF(AE207="SI",AB207,0)</f>
        <v>0</v>
      </c>
      <c r="AI207" s="148"/>
      <c r="AJ207" s="207"/>
      <c r="AK207" s="207"/>
      <c r="AL207" s="207"/>
      <c r="AM207" s="207"/>
      <c r="AN207" s="207"/>
      <c r="AO207" s="208"/>
    </row>
    <row r="208" customFormat="false" ht="15.75" hidden="false" customHeight="true" outlineLevel="0" collapsed="false">
      <c r="A208" s="22" t="n">
        <v>207</v>
      </c>
      <c r="B208" s="180"/>
      <c r="C208" s="22"/>
      <c r="D208" s="22"/>
      <c r="E208" s="183"/>
      <c r="F208" s="183"/>
      <c r="G208" s="22"/>
      <c r="H208" s="22"/>
      <c r="I208" s="22"/>
      <c r="J208" s="22"/>
      <c r="K208" s="191" t="e">
        <f aca="false">VLOOKUP(Personale!J208,Legenda!$D$1:$F$258,2)</f>
        <v>#N/A</v>
      </c>
      <c r="L208" s="22"/>
      <c r="M208" s="22"/>
      <c r="N208" s="22"/>
      <c r="O208" s="22"/>
      <c r="P208" s="203"/>
      <c r="Q208" s="22"/>
      <c r="R208" s="22"/>
      <c r="S208" s="22"/>
      <c r="T208" s="203"/>
      <c r="U208" s="211"/>
      <c r="V208" s="211"/>
      <c r="W208" s="185" t="n">
        <v>0</v>
      </c>
      <c r="X208" s="185" t="n">
        <v>0</v>
      </c>
      <c r="Y208" s="219" t="n">
        <f aca="false">SUM(W208:X208)</f>
        <v>0</v>
      </c>
      <c r="Z208" s="185" t="n">
        <v>0</v>
      </c>
      <c r="AA208" s="185" t="n">
        <v>0</v>
      </c>
      <c r="AB208" s="220" t="n">
        <f aca="false">SUM(Z208:AA208)</f>
        <v>0</v>
      </c>
      <c r="AC208" s="22"/>
      <c r="AD208" s="22"/>
      <c r="AE208" s="188"/>
      <c r="AF208" s="206" t="n">
        <f aca="false">IF(AE208="SI",N208,0)</f>
        <v>0</v>
      </c>
      <c r="AG208" s="189" t="n">
        <f aca="false">IF(AE208="SI",Y208,0)</f>
        <v>0</v>
      </c>
      <c r="AH208" s="189" t="n">
        <f aca="false">IF(AE208="SI",AB208,0)</f>
        <v>0</v>
      </c>
      <c r="AI208" s="148"/>
      <c r="AJ208" s="207"/>
      <c r="AK208" s="207"/>
      <c r="AL208" s="207"/>
      <c r="AM208" s="207"/>
      <c r="AN208" s="207"/>
      <c r="AO208" s="208"/>
    </row>
    <row r="209" customFormat="false" ht="15.75" hidden="false" customHeight="true" outlineLevel="0" collapsed="false">
      <c r="A209" s="22" t="n">
        <v>208</v>
      </c>
      <c r="B209" s="180"/>
      <c r="C209" s="22"/>
      <c r="D209" s="22"/>
      <c r="E209" s="183"/>
      <c r="F209" s="183"/>
      <c r="G209" s="22"/>
      <c r="H209" s="22"/>
      <c r="I209" s="22"/>
      <c r="J209" s="22"/>
      <c r="K209" s="191" t="e">
        <f aca="false">VLOOKUP(Personale!J209,Legenda!$D$1:$F$258,2)</f>
        <v>#N/A</v>
      </c>
      <c r="L209" s="22"/>
      <c r="M209" s="22"/>
      <c r="N209" s="22"/>
      <c r="O209" s="22"/>
      <c r="P209" s="203"/>
      <c r="Q209" s="22"/>
      <c r="R209" s="22"/>
      <c r="S209" s="22"/>
      <c r="T209" s="203"/>
      <c r="U209" s="211"/>
      <c r="V209" s="211"/>
      <c r="W209" s="185" t="n">
        <v>0</v>
      </c>
      <c r="X209" s="185" t="n">
        <v>0</v>
      </c>
      <c r="Y209" s="219" t="n">
        <f aca="false">SUM(W209:X209)</f>
        <v>0</v>
      </c>
      <c r="Z209" s="185" t="n">
        <v>0</v>
      </c>
      <c r="AA209" s="185" t="n">
        <v>0</v>
      </c>
      <c r="AB209" s="220" t="n">
        <f aca="false">SUM(Z209:AA209)</f>
        <v>0</v>
      </c>
      <c r="AC209" s="22"/>
      <c r="AD209" s="22"/>
      <c r="AE209" s="188"/>
      <c r="AF209" s="206" t="n">
        <f aca="false">IF(AE209="SI",N209,0)</f>
        <v>0</v>
      </c>
      <c r="AG209" s="189" t="n">
        <f aca="false">IF(AE209="SI",Y209,0)</f>
        <v>0</v>
      </c>
      <c r="AH209" s="189" t="n">
        <f aca="false">IF(AE209="SI",AB209,0)</f>
        <v>0</v>
      </c>
      <c r="AI209" s="148"/>
      <c r="AJ209" s="207"/>
      <c r="AK209" s="207"/>
      <c r="AL209" s="207"/>
      <c r="AM209" s="207"/>
      <c r="AN209" s="207"/>
      <c r="AO209" s="208"/>
    </row>
    <row r="210" customFormat="false" ht="15.75" hidden="false" customHeight="true" outlineLevel="0" collapsed="false">
      <c r="A210" s="22" t="n">
        <v>209</v>
      </c>
      <c r="B210" s="180"/>
      <c r="C210" s="22"/>
      <c r="D210" s="22"/>
      <c r="E210" s="183"/>
      <c r="F210" s="183"/>
      <c r="G210" s="22"/>
      <c r="H210" s="22"/>
      <c r="I210" s="22"/>
      <c r="J210" s="22"/>
      <c r="K210" s="191" t="e">
        <f aca="false">VLOOKUP(Personale!J210,Legenda!$D$1:$F$258,2)</f>
        <v>#N/A</v>
      </c>
      <c r="L210" s="22"/>
      <c r="M210" s="22"/>
      <c r="N210" s="22"/>
      <c r="O210" s="22"/>
      <c r="P210" s="203"/>
      <c r="Q210" s="22"/>
      <c r="R210" s="22"/>
      <c r="S210" s="22"/>
      <c r="T210" s="203"/>
      <c r="U210" s="211"/>
      <c r="V210" s="211"/>
      <c r="W210" s="185" t="n">
        <v>0</v>
      </c>
      <c r="X210" s="185" t="n">
        <v>0</v>
      </c>
      <c r="Y210" s="219" t="n">
        <f aca="false">SUM(W210:X210)</f>
        <v>0</v>
      </c>
      <c r="Z210" s="185" t="n">
        <v>0</v>
      </c>
      <c r="AA210" s="185" t="n">
        <v>0</v>
      </c>
      <c r="AB210" s="220" t="n">
        <f aca="false">SUM(Z210:AA210)</f>
        <v>0</v>
      </c>
      <c r="AC210" s="22"/>
      <c r="AD210" s="22"/>
      <c r="AE210" s="188"/>
      <c r="AF210" s="206" t="n">
        <f aca="false">IF(AE210="SI",N210,0)</f>
        <v>0</v>
      </c>
      <c r="AG210" s="189" t="n">
        <f aca="false">IF(AE210="SI",Y210,0)</f>
        <v>0</v>
      </c>
      <c r="AH210" s="189" t="n">
        <f aca="false">IF(AE210="SI",AB210,0)</f>
        <v>0</v>
      </c>
      <c r="AI210" s="148"/>
      <c r="AJ210" s="207"/>
      <c r="AK210" s="207"/>
      <c r="AL210" s="207"/>
      <c r="AM210" s="207"/>
      <c r="AN210" s="207"/>
      <c r="AO210" s="208"/>
    </row>
    <row r="211" customFormat="false" ht="15.75" hidden="false" customHeight="true" outlineLevel="0" collapsed="false">
      <c r="A211" s="22" t="n">
        <v>210</v>
      </c>
      <c r="B211" s="180"/>
      <c r="C211" s="22"/>
      <c r="D211" s="22"/>
      <c r="E211" s="183"/>
      <c r="F211" s="183"/>
      <c r="G211" s="22"/>
      <c r="H211" s="22"/>
      <c r="I211" s="22"/>
      <c r="J211" s="22"/>
      <c r="K211" s="191" t="e">
        <f aca="false">VLOOKUP(Personale!J211,Legenda!$D$1:$F$258,2)</f>
        <v>#N/A</v>
      </c>
      <c r="L211" s="22"/>
      <c r="M211" s="22"/>
      <c r="N211" s="22"/>
      <c r="O211" s="22"/>
      <c r="P211" s="203"/>
      <c r="Q211" s="22"/>
      <c r="R211" s="22"/>
      <c r="S211" s="22"/>
      <c r="T211" s="203"/>
      <c r="U211" s="211"/>
      <c r="V211" s="211"/>
      <c r="W211" s="185" t="n">
        <v>0</v>
      </c>
      <c r="X211" s="185" t="n">
        <v>0</v>
      </c>
      <c r="Y211" s="219" t="n">
        <f aca="false">SUM(W211:X211)</f>
        <v>0</v>
      </c>
      <c r="Z211" s="185" t="n">
        <v>0</v>
      </c>
      <c r="AA211" s="185" t="n">
        <v>0</v>
      </c>
      <c r="AB211" s="220" t="n">
        <f aca="false">SUM(Z211:AA211)</f>
        <v>0</v>
      </c>
      <c r="AC211" s="22"/>
      <c r="AD211" s="22"/>
      <c r="AE211" s="188"/>
      <c r="AF211" s="206" t="n">
        <f aca="false">IF(AE211="SI",N211,0)</f>
        <v>0</v>
      </c>
      <c r="AG211" s="189" t="n">
        <f aca="false">IF(AE211="SI",Y211,0)</f>
        <v>0</v>
      </c>
      <c r="AH211" s="189" t="n">
        <f aca="false">IF(AE211="SI",AB211,0)</f>
        <v>0</v>
      </c>
      <c r="AI211" s="148"/>
      <c r="AJ211" s="207"/>
      <c r="AK211" s="207"/>
      <c r="AL211" s="207"/>
      <c r="AM211" s="207"/>
      <c r="AN211" s="207"/>
      <c r="AO211" s="208"/>
    </row>
    <row r="212" customFormat="false" ht="15.75" hidden="false" customHeight="true" outlineLevel="0" collapsed="false">
      <c r="A212" s="22" t="n">
        <v>211</v>
      </c>
      <c r="B212" s="180"/>
      <c r="C212" s="22"/>
      <c r="D212" s="22"/>
      <c r="E212" s="183"/>
      <c r="F212" s="183"/>
      <c r="G212" s="22"/>
      <c r="H212" s="22"/>
      <c r="I212" s="22"/>
      <c r="J212" s="22"/>
      <c r="K212" s="191" t="e">
        <f aca="false">VLOOKUP(Personale!J212,Legenda!$D$1:$F$258,2)</f>
        <v>#N/A</v>
      </c>
      <c r="L212" s="22"/>
      <c r="M212" s="22"/>
      <c r="N212" s="22"/>
      <c r="O212" s="22"/>
      <c r="P212" s="203"/>
      <c r="Q212" s="22"/>
      <c r="R212" s="22"/>
      <c r="S212" s="22"/>
      <c r="T212" s="203"/>
      <c r="U212" s="211"/>
      <c r="V212" s="211"/>
      <c r="W212" s="185" t="n">
        <v>0</v>
      </c>
      <c r="X212" s="185" t="n">
        <v>0</v>
      </c>
      <c r="Y212" s="219" t="n">
        <f aca="false">SUM(W212:X212)</f>
        <v>0</v>
      </c>
      <c r="Z212" s="185" t="n">
        <v>0</v>
      </c>
      <c r="AA212" s="185" t="n">
        <v>0</v>
      </c>
      <c r="AB212" s="220" t="n">
        <f aca="false">SUM(Z212:AA212)</f>
        <v>0</v>
      </c>
      <c r="AC212" s="22"/>
      <c r="AD212" s="22"/>
      <c r="AE212" s="188"/>
      <c r="AF212" s="206" t="n">
        <f aca="false">IF(AE212="SI",N212,0)</f>
        <v>0</v>
      </c>
      <c r="AG212" s="189" t="n">
        <f aca="false">IF(AE212="SI",Y212,0)</f>
        <v>0</v>
      </c>
      <c r="AH212" s="189" t="n">
        <f aca="false">IF(AE212="SI",AB212,0)</f>
        <v>0</v>
      </c>
      <c r="AI212" s="148"/>
      <c r="AJ212" s="207"/>
      <c r="AK212" s="207"/>
      <c r="AL212" s="207"/>
      <c r="AM212" s="207"/>
      <c r="AN212" s="207"/>
      <c r="AO212" s="208"/>
    </row>
    <row r="213" customFormat="false" ht="15.75" hidden="false" customHeight="true" outlineLevel="0" collapsed="false">
      <c r="A213" s="22" t="n">
        <v>212</v>
      </c>
      <c r="B213" s="180"/>
      <c r="C213" s="22"/>
      <c r="D213" s="22"/>
      <c r="E213" s="183"/>
      <c r="F213" s="183"/>
      <c r="G213" s="22"/>
      <c r="H213" s="22"/>
      <c r="I213" s="22"/>
      <c r="J213" s="22"/>
      <c r="K213" s="191" t="e">
        <f aca="false">VLOOKUP(Personale!J213,Legenda!$D$1:$F$258,2)</f>
        <v>#N/A</v>
      </c>
      <c r="L213" s="22"/>
      <c r="M213" s="22"/>
      <c r="N213" s="22"/>
      <c r="O213" s="22"/>
      <c r="P213" s="203"/>
      <c r="Q213" s="22"/>
      <c r="R213" s="22"/>
      <c r="S213" s="22"/>
      <c r="T213" s="203"/>
      <c r="U213" s="211"/>
      <c r="V213" s="211"/>
      <c r="W213" s="185" t="n">
        <v>0</v>
      </c>
      <c r="X213" s="185" t="n">
        <v>0</v>
      </c>
      <c r="Y213" s="219" t="n">
        <f aca="false">SUM(W213:X213)</f>
        <v>0</v>
      </c>
      <c r="Z213" s="185" t="n">
        <v>0</v>
      </c>
      <c r="AA213" s="185" t="n">
        <v>0</v>
      </c>
      <c r="AB213" s="220" t="n">
        <f aca="false">SUM(Z213:AA213)</f>
        <v>0</v>
      </c>
      <c r="AC213" s="22"/>
      <c r="AD213" s="22"/>
      <c r="AE213" s="188"/>
      <c r="AF213" s="206" t="n">
        <f aca="false">IF(AE213="SI",N213,0)</f>
        <v>0</v>
      </c>
      <c r="AG213" s="189" t="n">
        <f aca="false">IF(AE213="SI",Y213,0)</f>
        <v>0</v>
      </c>
      <c r="AH213" s="189" t="n">
        <f aca="false">IF(AE213="SI",AB213,0)</f>
        <v>0</v>
      </c>
      <c r="AI213" s="148"/>
      <c r="AJ213" s="207"/>
      <c r="AK213" s="207"/>
      <c r="AL213" s="207"/>
      <c r="AM213" s="207"/>
      <c r="AN213" s="207"/>
      <c r="AO213" s="208"/>
    </row>
    <row r="214" customFormat="false" ht="15.75" hidden="false" customHeight="true" outlineLevel="0" collapsed="false">
      <c r="A214" s="22" t="n">
        <v>213</v>
      </c>
      <c r="B214" s="180"/>
      <c r="C214" s="22"/>
      <c r="D214" s="22"/>
      <c r="E214" s="183"/>
      <c r="F214" s="183"/>
      <c r="G214" s="22"/>
      <c r="H214" s="22"/>
      <c r="I214" s="22"/>
      <c r="J214" s="22"/>
      <c r="K214" s="191" t="e">
        <f aca="false">VLOOKUP(Personale!J214,Legenda!$D$1:$F$258,2)</f>
        <v>#N/A</v>
      </c>
      <c r="L214" s="22"/>
      <c r="M214" s="22"/>
      <c r="N214" s="22"/>
      <c r="O214" s="22"/>
      <c r="P214" s="203"/>
      <c r="Q214" s="22"/>
      <c r="R214" s="22"/>
      <c r="S214" s="22"/>
      <c r="T214" s="203"/>
      <c r="U214" s="211"/>
      <c r="V214" s="211"/>
      <c r="W214" s="185" t="n">
        <v>0</v>
      </c>
      <c r="X214" s="185" t="n">
        <v>0</v>
      </c>
      <c r="Y214" s="219" t="n">
        <f aca="false">SUM(W214:X214)</f>
        <v>0</v>
      </c>
      <c r="Z214" s="185" t="n">
        <v>0</v>
      </c>
      <c r="AA214" s="185" t="n">
        <v>0</v>
      </c>
      <c r="AB214" s="220" t="n">
        <f aca="false">SUM(Z214:AA214)</f>
        <v>0</v>
      </c>
      <c r="AC214" s="22"/>
      <c r="AD214" s="22"/>
      <c r="AE214" s="188"/>
      <c r="AF214" s="206" t="n">
        <f aca="false">IF(AE214="SI",N214,0)</f>
        <v>0</v>
      </c>
      <c r="AG214" s="189" t="n">
        <f aca="false">IF(AE214="SI",Y214,0)</f>
        <v>0</v>
      </c>
      <c r="AH214" s="189" t="n">
        <f aca="false">IF(AE214="SI",AB214,0)</f>
        <v>0</v>
      </c>
      <c r="AI214" s="148"/>
      <c r="AJ214" s="207"/>
      <c r="AK214" s="207"/>
      <c r="AL214" s="207"/>
      <c r="AM214" s="207"/>
      <c r="AN214" s="207"/>
      <c r="AO214" s="208"/>
    </row>
    <row r="215" customFormat="false" ht="15.75" hidden="false" customHeight="true" outlineLevel="0" collapsed="false">
      <c r="A215" s="22" t="n">
        <v>214</v>
      </c>
      <c r="B215" s="180"/>
      <c r="C215" s="22"/>
      <c r="D215" s="22"/>
      <c r="E215" s="183"/>
      <c r="F215" s="183"/>
      <c r="G215" s="22"/>
      <c r="H215" s="22"/>
      <c r="I215" s="22"/>
      <c r="J215" s="22"/>
      <c r="K215" s="191" t="e">
        <f aca="false">VLOOKUP(Personale!J215,Legenda!$D$1:$F$258,2)</f>
        <v>#N/A</v>
      </c>
      <c r="L215" s="22"/>
      <c r="M215" s="22"/>
      <c r="N215" s="22"/>
      <c r="O215" s="22"/>
      <c r="P215" s="203"/>
      <c r="Q215" s="22"/>
      <c r="R215" s="22"/>
      <c r="S215" s="22"/>
      <c r="T215" s="203"/>
      <c r="U215" s="211"/>
      <c r="V215" s="211"/>
      <c r="W215" s="185" t="n">
        <v>0</v>
      </c>
      <c r="X215" s="185" t="n">
        <v>0</v>
      </c>
      <c r="Y215" s="219" t="n">
        <f aca="false">SUM(W215:X215)</f>
        <v>0</v>
      </c>
      <c r="Z215" s="185" t="n">
        <v>0</v>
      </c>
      <c r="AA215" s="185" t="n">
        <v>0</v>
      </c>
      <c r="AB215" s="220" t="n">
        <f aca="false">SUM(Z215:AA215)</f>
        <v>0</v>
      </c>
      <c r="AC215" s="22"/>
      <c r="AD215" s="22"/>
      <c r="AE215" s="188"/>
      <c r="AF215" s="206" t="n">
        <f aca="false">IF(AE215="SI",N215,0)</f>
        <v>0</v>
      </c>
      <c r="AG215" s="189" t="n">
        <f aca="false">IF(AE215="SI",Y215,0)</f>
        <v>0</v>
      </c>
      <c r="AH215" s="189" t="n">
        <f aca="false">IF(AE215="SI",AB215,0)</f>
        <v>0</v>
      </c>
      <c r="AI215" s="148"/>
      <c r="AJ215" s="207"/>
      <c r="AK215" s="207"/>
      <c r="AL215" s="207"/>
      <c r="AM215" s="207"/>
      <c r="AN215" s="207"/>
      <c r="AO215" s="208"/>
    </row>
    <row r="216" customFormat="false" ht="15.75" hidden="false" customHeight="true" outlineLevel="0" collapsed="false">
      <c r="A216" s="22" t="n">
        <v>215</v>
      </c>
      <c r="B216" s="180"/>
      <c r="C216" s="22"/>
      <c r="D216" s="22"/>
      <c r="E216" s="183"/>
      <c r="F216" s="183"/>
      <c r="G216" s="22"/>
      <c r="H216" s="22"/>
      <c r="I216" s="22"/>
      <c r="J216" s="22"/>
      <c r="K216" s="191" t="e">
        <f aca="false">VLOOKUP(Personale!J216,Legenda!$D$1:$F$258,2)</f>
        <v>#N/A</v>
      </c>
      <c r="L216" s="22"/>
      <c r="M216" s="22"/>
      <c r="N216" s="22"/>
      <c r="O216" s="22"/>
      <c r="P216" s="203"/>
      <c r="Q216" s="22"/>
      <c r="R216" s="22"/>
      <c r="S216" s="22"/>
      <c r="T216" s="203"/>
      <c r="U216" s="211"/>
      <c r="V216" s="211"/>
      <c r="W216" s="185" t="n">
        <v>0</v>
      </c>
      <c r="X216" s="185" t="n">
        <v>0</v>
      </c>
      <c r="Y216" s="219" t="n">
        <f aca="false">SUM(W216:X216)</f>
        <v>0</v>
      </c>
      <c r="Z216" s="185" t="n">
        <v>0</v>
      </c>
      <c r="AA216" s="185" t="n">
        <v>0</v>
      </c>
      <c r="AB216" s="220" t="n">
        <f aca="false">SUM(Z216:AA216)</f>
        <v>0</v>
      </c>
      <c r="AC216" s="22"/>
      <c r="AD216" s="22"/>
      <c r="AE216" s="188"/>
      <c r="AF216" s="206" t="n">
        <f aca="false">IF(AE216="SI",N216,0)</f>
        <v>0</v>
      </c>
      <c r="AG216" s="189" t="n">
        <f aca="false">IF(AE216="SI",Y216,0)</f>
        <v>0</v>
      </c>
      <c r="AH216" s="189" t="n">
        <f aca="false">IF(AE216="SI",AB216,0)</f>
        <v>0</v>
      </c>
      <c r="AI216" s="148"/>
      <c r="AJ216" s="207"/>
      <c r="AK216" s="207"/>
      <c r="AL216" s="207"/>
      <c r="AM216" s="207"/>
      <c r="AN216" s="207"/>
      <c r="AO216" s="208"/>
    </row>
    <row r="217" customFormat="false" ht="15.75" hidden="false" customHeight="true" outlineLevel="0" collapsed="false">
      <c r="A217" s="22" t="n">
        <v>216</v>
      </c>
      <c r="B217" s="180"/>
      <c r="C217" s="22"/>
      <c r="D217" s="22"/>
      <c r="E217" s="183"/>
      <c r="F217" s="183"/>
      <c r="G217" s="22"/>
      <c r="H217" s="22"/>
      <c r="I217" s="22"/>
      <c r="J217" s="22"/>
      <c r="K217" s="191" t="e">
        <f aca="false">VLOOKUP(Personale!J217,Legenda!$D$1:$F$258,2)</f>
        <v>#N/A</v>
      </c>
      <c r="L217" s="22"/>
      <c r="M217" s="22"/>
      <c r="N217" s="22"/>
      <c r="O217" s="22"/>
      <c r="P217" s="203"/>
      <c r="Q217" s="22"/>
      <c r="R217" s="22"/>
      <c r="S217" s="22"/>
      <c r="T217" s="203"/>
      <c r="U217" s="211"/>
      <c r="V217" s="211"/>
      <c r="W217" s="185" t="n">
        <v>0</v>
      </c>
      <c r="X217" s="185" t="n">
        <v>0</v>
      </c>
      <c r="Y217" s="219" t="n">
        <f aca="false">SUM(W217:X217)</f>
        <v>0</v>
      </c>
      <c r="Z217" s="185" t="n">
        <v>0</v>
      </c>
      <c r="AA217" s="185" t="n">
        <v>0</v>
      </c>
      <c r="AB217" s="220" t="n">
        <f aca="false">SUM(Z217:AA217)</f>
        <v>0</v>
      </c>
      <c r="AC217" s="22"/>
      <c r="AD217" s="22"/>
      <c r="AE217" s="188"/>
      <c r="AF217" s="206" t="n">
        <f aca="false">IF(AE217="SI",N217,0)</f>
        <v>0</v>
      </c>
      <c r="AG217" s="189" t="n">
        <f aca="false">IF(AE217="SI",Y217,0)</f>
        <v>0</v>
      </c>
      <c r="AH217" s="189" t="n">
        <f aca="false">IF(AE217="SI",AB217,0)</f>
        <v>0</v>
      </c>
      <c r="AI217" s="148"/>
      <c r="AJ217" s="207"/>
      <c r="AK217" s="207"/>
      <c r="AL217" s="207"/>
      <c r="AM217" s="207"/>
      <c r="AN217" s="207"/>
      <c r="AO217" s="208"/>
    </row>
    <row r="218" customFormat="false" ht="15.75" hidden="false" customHeight="true" outlineLevel="0" collapsed="false">
      <c r="A218" s="22" t="n">
        <v>217</v>
      </c>
      <c r="B218" s="180"/>
      <c r="C218" s="22"/>
      <c r="D218" s="22"/>
      <c r="E218" s="183"/>
      <c r="F218" s="183"/>
      <c r="G218" s="22"/>
      <c r="H218" s="22"/>
      <c r="I218" s="22"/>
      <c r="J218" s="22"/>
      <c r="K218" s="191" t="e">
        <f aca="false">VLOOKUP(Personale!J218,Legenda!$D$1:$F$258,2)</f>
        <v>#N/A</v>
      </c>
      <c r="L218" s="22"/>
      <c r="M218" s="22"/>
      <c r="N218" s="22"/>
      <c r="O218" s="22"/>
      <c r="P218" s="203"/>
      <c r="Q218" s="22"/>
      <c r="R218" s="22"/>
      <c r="S218" s="22"/>
      <c r="T218" s="203"/>
      <c r="U218" s="211"/>
      <c r="V218" s="211"/>
      <c r="W218" s="185" t="n">
        <v>0</v>
      </c>
      <c r="X218" s="185" t="n">
        <v>0</v>
      </c>
      <c r="Y218" s="219" t="n">
        <f aca="false">SUM(W218:X218)</f>
        <v>0</v>
      </c>
      <c r="Z218" s="185" t="n">
        <v>0</v>
      </c>
      <c r="AA218" s="185" t="n">
        <v>0</v>
      </c>
      <c r="AB218" s="220" t="n">
        <f aca="false">SUM(Z218:AA218)</f>
        <v>0</v>
      </c>
      <c r="AC218" s="22"/>
      <c r="AD218" s="22"/>
      <c r="AE218" s="188"/>
      <c r="AF218" s="206" t="n">
        <f aca="false">IF(AE218="SI",N218,0)</f>
        <v>0</v>
      </c>
      <c r="AG218" s="189" t="n">
        <f aca="false">IF(AE218="SI",Y218,0)</f>
        <v>0</v>
      </c>
      <c r="AH218" s="189" t="n">
        <f aca="false">IF(AE218="SI",AB218,0)</f>
        <v>0</v>
      </c>
      <c r="AI218" s="148"/>
      <c r="AJ218" s="207"/>
      <c r="AK218" s="207"/>
      <c r="AL218" s="207"/>
      <c r="AM218" s="207"/>
      <c r="AN218" s="207"/>
      <c r="AO218" s="208"/>
    </row>
    <row r="219" customFormat="false" ht="15.75" hidden="false" customHeight="true" outlineLevel="0" collapsed="false">
      <c r="A219" s="22" t="n">
        <v>218</v>
      </c>
      <c r="B219" s="180"/>
      <c r="C219" s="22"/>
      <c r="D219" s="22"/>
      <c r="E219" s="183"/>
      <c r="F219" s="183"/>
      <c r="G219" s="22"/>
      <c r="H219" s="22"/>
      <c r="I219" s="22"/>
      <c r="J219" s="22"/>
      <c r="K219" s="191" t="e">
        <f aca="false">VLOOKUP(Personale!J219,Legenda!$D$1:$F$258,2)</f>
        <v>#N/A</v>
      </c>
      <c r="L219" s="22"/>
      <c r="M219" s="22"/>
      <c r="N219" s="22"/>
      <c r="O219" s="22"/>
      <c r="P219" s="203"/>
      <c r="Q219" s="22"/>
      <c r="R219" s="22"/>
      <c r="S219" s="22"/>
      <c r="T219" s="203"/>
      <c r="U219" s="211"/>
      <c r="V219" s="211"/>
      <c r="W219" s="185" t="n">
        <v>0</v>
      </c>
      <c r="X219" s="185" t="n">
        <v>0</v>
      </c>
      <c r="Y219" s="219" t="n">
        <f aca="false">SUM(W219:X219)</f>
        <v>0</v>
      </c>
      <c r="Z219" s="185" t="n">
        <v>0</v>
      </c>
      <c r="AA219" s="185" t="n">
        <v>0</v>
      </c>
      <c r="AB219" s="220" t="n">
        <f aca="false">SUM(Z219:AA219)</f>
        <v>0</v>
      </c>
      <c r="AC219" s="22"/>
      <c r="AD219" s="22"/>
      <c r="AE219" s="188"/>
      <c r="AF219" s="206" t="n">
        <f aca="false">IF(AE219="SI",N219,0)</f>
        <v>0</v>
      </c>
      <c r="AG219" s="189" t="n">
        <f aca="false">IF(AE219="SI",Y219,0)</f>
        <v>0</v>
      </c>
      <c r="AH219" s="189" t="n">
        <f aca="false">IF(AE219="SI",AB219,0)</f>
        <v>0</v>
      </c>
      <c r="AI219" s="148"/>
      <c r="AJ219" s="207"/>
      <c r="AK219" s="207"/>
      <c r="AL219" s="207"/>
      <c r="AM219" s="207"/>
      <c r="AN219" s="207"/>
      <c r="AO219" s="208"/>
    </row>
    <row r="220" customFormat="false" ht="15.75" hidden="false" customHeight="true" outlineLevel="0" collapsed="false">
      <c r="A220" s="22" t="n">
        <v>219</v>
      </c>
      <c r="B220" s="180"/>
      <c r="C220" s="22"/>
      <c r="D220" s="22"/>
      <c r="E220" s="183"/>
      <c r="F220" s="183"/>
      <c r="G220" s="22"/>
      <c r="H220" s="22"/>
      <c r="I220" s="22"/>
      <c r="J220" s="22"/>
      <c r="K220" s="191" t="e">
        <f aca="false">VLOOKUP(Personale!J220,Legenda!$D$1:$F$258,2)</f>
        <v>#N/A</v>
      </c>
      <c r="L220" s="22"/>
      <c r="M220" s="22"/>
      <c r="N220" s="22"/>
      <c r="O220" s="22"/>
      <c r="P220" s="203"/>
      <c r="Q220" s="22"/>
      <c r="R220" s="22"/>
      <c r="S220" s="22"/>
      <c r="T220" s="203"/>
      <c r="U220" s="211"/>
      <c r="V220" s="211"/>
      <c r="W220" s="185" t="n">
        <v>0</v>
      </c>
      <c r="X220" s="185" t="n">
        <v>0</v>
      </c>
      <c r="Y220" s="219" t="n">
        <f aca="false">SUM(W220:X220)</f>
        <v>0</v>
      </c>
      <c r="Z220" s="185" t="n">
        <v>0</v>
      </c>
      <c r="AA220" s="185" t="n">
        <v>0</v>
      </c>
      <c r="AB220" s="220" t="n">
        <f aca="false">SUM(Z220:AA220)</f>
        <v>0</v>
      </c>
      <c r="AC220" s="22"/>
      <c r="AD220" s="22"/>
      <c r="AE220" s="188"/>
      <c r="AF220" s="206" t="n">
        <f aca="false">IF(AE220="SI",N220,0)</f>
        <v>0</v>
      </c>
      <c r="AG220" s="189" t="n">
        <f aca="false">IF(AE220="SI",Y220,0)</f>
        <v>0</v>
      </c>
      <c r="AH220" s="189" t="n">
        <f aca="false">IF(AE220="SI",AB220,0)</f>
        <v>0</v>
      </c>
      <c r="AI220" s="148"/>
      <c r="AJ220" s="207"/>
      <c r="AK220" s="207"/>
      <c r="AL220" s="207"/>
      <c r="AM220" s="207"/>
      <c r="AN220" s="207"/>
      <c r="AO220" s="208"/>
    </row>
    <row r="221" customFormat="false" ht="15.75" hidden="false" customHeight="true" outlineLevel="0" collapsed="false">
      <c r="A221" s="22" t="n">
        <v>220</v>
      </c>
      <c r="B221" s="180"/>
      <c r="C221" s="22"/>
      <c r="D221" s="22"/>
      <c r="E221" s="183"/>
      <c r="F221" s="183"/>
      <c r="G221" s="22"/>
      <c r="H221" s="22"/>
      <c r="I221" s="22"/>
      <c r="J221" s="22"/>
      <c r="K221" s="191" t="e">
        <f aca="false">VLOOKUP(Personale!J221,Legenda!$D$1:$F$258,2)</f>
        <v>#N/A</v>
      </c>
      <c r="L221" s="22"/>
      <c r="M221" s="22"/>
      <c r="N221" s="22"/>
      <c r="O221" s="22"/>
      <c r="P221" s="203"/>
      <c r="Q221" s="22"/>
      <c r="R221" s="22"/>
      <c r="S221" s="22"/>
      <c r="T221" s="203"/>
      <c r="U221" s="211"/>
      <c r="V221" s="211"/>
      <c r="W221" s="185" t="n">
        <v>0</v>
      </c>
      <c r="X221" s="185" t="n">
        <v>0</v>
      </c>
      <c r="Y221" s="219" t="n">
        <f aca="false">SUM(W221:X221)</f>
        <v>0</v>
      </c>
      <c r="Z221" s="185" t="n">
        <v>0</v>
      </c>
      <c r="AA221" s="185" t="n">
        <v>0</v>
      </c>
      <c r="AB221" s="220" t="n">
        <f aca="false">SUM(Z221:AA221)</f>
        <v>0</v>
      </c>
      <c r="AC221" s="22"/>
      <c r="AD221" s="22"/>
      <c r="AE221" s="188"/>
      <c r="AF221" s="206" t="n">
        <f aca="false">IF(AE221="SI",N221,0)</f>
        <v>0</v>
      </c>
      <c r="AG221" s="189" t="n">
        <f aca="false">IF(AE221="SI",Y221,0)</f>
        <v>0</v>
      </c>
      <c r="AH221" s="189" t="n">
        <f aca="false">IF(AE221="SI",AB221,0)</f>
        <v>0</v>
      </c>
      <c r="AI221" s="148"/>
      <c r="AJ221" s="207"/>
      <c r="AK221" s="207"/>
      <c r="AL221" s="207"/>
      <c r="AM221" s="207"/>
      <c r="AN221" s="207"/>
      <c r="AO221" s="208"/>
    </row>
    <row r="222" customFormat="false" ht="15.75" hidden="false" customHeight="true" outlineLevel="0" collapsed="false">
      <c r="A222" s="22" t="n">
        <v>221</v>
      </c>
      <c r="B222" s="180"/>
      <c r="C222" s="22"/>
      <c r="D222" s="22"/>
      <c r="E222" s="183"/>
      <c r="F222" s="183"/>
      <c r="G222" s="22"/>
      <c r="H222" s="22"/>
      <c r="I222" s="22"/>
      <c r="J222" s="22"/>
      <c r="K222" s="191" t="e">
        <f aca="false">VLOOKUP(Personale!J222,Legenda!$D$1:$F$258,2)</f>
        <v>#N/A</v>
      </c>
      <c r="L222" s="22"/>
      <c r="M222" s="22"/>
      <c r="N222" s="22"/>
      <c r="O222" s="22"/>
      <c r="P222" s="203"/>
      <c r="Q222" s="22"/>
      <c r="R222" s="22"/>
      <c r="S222" s="22"/>
      <c r="T222" s="203"/>
      <c r="U222" s="211"/>
      <c r="V222" s="211"/>
      <c r="W222" s="185" t="n">
        <v>0</v>
      </c>
      <c r="X222" s="185" t="n">
        <v>0</v>
      </c>
      <c r="Y222" s="219" t="n">
        <f aca="false">SUM(W222:X222)</f>
        <v>0</v>
      </c>
      <c r="Z222" s="185" t="n">
        <v>0</v>
      </c>
      <c r="AA222" s="185" t="n">
        <v>0</v>
      </c>
      <c r="AB222" s="220" t="n">
        <f aca="false">SUM(Z222:AA222)</f>
        <v>0</v>
      </c>
      <c r="AC222" s="22"/>
      <c r="AD222" s="22"/>
      <c r="AE222" s="188"/>
      <c r="AF222" s="206" t="n">
        <f aca="false">IF(AE222="SI",N222,0)</f>
        <v>0</v>
      </c>
      <c r="AG222" s="189" t="n">
        <f aca="false">IF(AE222="SI",Y222,0)</f>
        <v>0</v>
      </c>
      <c r="AH222" s="189" t="n">
        <f aca="false">IF(AE222="SI",AB222,0)</f>
        <v>0</v>
      </c>
      <c r="AI222" s="148"/>
      <c r="AJ222" s="207"/>
      <c r="AK222" s="207"/>
      <c r="AL222" s="207"/>
      <c r="AM222" s="207"/>
      <c r="AN222" s="207"/>
      <c r="AO222" s="208"/>
    </row>
    <row r="223" customFormat="false" ht="15.75" hidden="false" customHeight="true" outlineLevel="0" collapsed="false">
      <c r="A223" s="22" t="n">
        <v>222</v>
      </c>
      <c r="B223" s="180"/>
      <c r="C223" s="22"/>
      <c r="D223" s="22"/>
      <c r="E223" s="183"/>
      <c r="F223" s="183"/>
      <c r="G223" s="22"/>
      <c r="H223" s="22"/>
      <c r="I223" s="22"/>
      <c r="J223" s="22"/>
      <c r="K223" s="191" t="e">
        <f aca="false">VLOOKUP(Personale!J223,Legenda!$D$1:$F$258,2)</f>
        <v>#N/A</v>
      </c>
      <c r="L223" s="22"/>
      <c r="M223" s="22"/>
      <c r="N223" s="22"/>
      <c r="O223" s="22"/>
      <c r="P223" s="203"/>
      <c r="Q223" s="22"/>
      <c r="R223" s="22"/>
      <c r="S223" s="22"/>
      <c r="T223" s="203"/>
      <c r="U223" s="211"/>
      <c r="V223" s="211"/>
      <c r="W223" s="185" t="n">
        <v>0</v>
      </c>
      <c r="X223" s="185" t="n">
        <v>0</v>
      </c>
      <c r="Y223" s="219" t="n">
        <f aca="false">SUM(W223:X223)</f>
        <v>0</v>
      </c>
      <c r="Z223" s="185" t="n">
        <v>0</v>
      </c>
      <c r="AA223" s="185" t="n">
        <v>0</v>
      </c>
      <c r="AB223" s="220" t="n">
        <f aca="false">SUM(Z223:AA223)</f>
        <v>0</v>
      </c>
      <c r="AC223" s="22"/>
      <c r="AD223" s="22"/>
      <c r="AE223" s="188"/>
      <c r="AF223" s="206" t="n">
        <f aca="false">IF(AE223="SI",N223,0)</f>
        <v>0</v>
      </c>
      <c r="AG223" s="189" t="n">
        <f aca="false">IF(AE223="SI",Y223,0)</f>
        <v>0</v>
      </c>
      <c r="AH223" s="189" t="n">
        <f aca="false">IF(AE223="SI",AB223,0)</f>
        <v>0</v>
      </c>
      <c r="AI223" s="148"/>
      <c r="AJ223" s="207"/>
      <c r="AK223" s="207"/>
      <c r="AL223" s="207"/>
      <c r="AM223" s="207"/>
      <c r="AN223" s="207"/>
      <c r="AO223" s="208"/>
    </row>
    <row r="224" customFormat="false" ht="15.75" hidden="false" customHeight="true" outlineLevel="0" collapsed="false">
      <c r="A224" s="22" t="n">
        <v>223</v>
      </c>
      <c r="B224" s="180"/>
      <c r="C224" s="22"/>
      <c r="D224" s="22"/>
      <c r="E224" s="183"/>
      <c r="F224" s="183"/>
      <c r="G224" s="22"/>
      <c r="H224" s="22"/>
      <c r="I224" s="22"/>
      <c r="J224" s="22"/>
      <c r="K224" s="191" t="e">
        <f aca="false">VLOOKUP(Personale!J224,Legenda!$D$1:$F$258,2)</f>
        <v>#N/A</v>
      </c>
      <c r="L224" s="22"/>
      <c r="M224" s="22"/>
      <c r="N224" s="22"/>
      <c r="O224" s="22"/>
      <c r="P224" s="203"/>
      <c r="Q224" s="22"/>
      <c r="R224" s="22"/>
      <c r="S224" s="22"/>
      <c r="T224" s="203"/>
      <c r="U224" s="211"/>
      <c r="V224" s="211"/>
      <c r="W224" s="185" t="n">
        <v>0</v>
      </c>
      <c r="X224" s="185" t="n">
        <v>0</v>
      </c>
      <c r="Y224" s="219" t="n">
        <f aca="false">SUM(W224:X224)</f>
        <v>0</v>
      </c>
      <c r="Z224" s="185" t="n">
        <v>0</v>
      </c>
      <c r="AA224" s="185" t="n">
        <v>0</v>
      </c>
      <c r="AB224" s="220" t="n">
        <f aca="false">SUM(Z224:AA224)</f>
        <v>0</v>
      </c>
      <c r="AC224" s="22"/>
      <c r="AD224" s="22"/>
      <c r="AE224" s="188"/>
      <c r="AF224" s="206" t="n">
        <f aca="false">IF(AE224="SI",N224,0)</f>
        <v>0</v>
      </c>
      <c r="AG224" s="189" t="n">
        <f aca="false">IF(AE224="SI",Y224,0)</f>
        <v>0</v>
      </c>
      <c r="AH224" s="189" t="n">
        <f aca="false">IF(AE224="SI",AB224,0)</f>
        <v>0</v>
      </c>
      <c r="AI224" s="148"/>
      <c r="AJ224" s="207"/>
      <c r="AK224" s="207"/>
      <c r="AL224" s="207"/>
      <c r="AM224" s="207"/>
      <c r="AN224" s="207"/>
      <c r="AO224" s="208"/>
    </row>
    <row r="225" customFormat="false" ht="15.75" hidden="false" customHeight="true" outlineLevel="0" collapsed="false">
      <c r="A225" s="22" t="n">
        <v>224</v>
      </c>
      <c r="B225" s="180"/>
      <c r="C225" s="22"/>
      <c r="D225" s="22"/>
      <c r="E225" s="183"/>
      <c r="F225" s="183"/>
      <c r="G225" s="22"/>
      <c r="H225" s="22"/>
      <c r="I225" s="22"/>
      <c r="J225" s="22"/>
      <c r="K225" s="191" t="e">
        <f aca="false">VLOOKUP(Personale!J225,Legenda!$D$1:$F$258,2)</f>
        <v>#N/A</v>
      </c>
      <c r="L225" s="22"/>
      <c r="M225" s="22"/>
      <c r="N225" s="22"/>
      <c r="O225" s="22"/>
      <c r="P225" s="203"/>
      <c r="Q225" s="22"/>
      <c r="R225" s="22"/>
      <c r="S225" s="22"/>
      <c r="T225" s="203"/>
      <c r="U225" s="211"/>
      <c r="V225" s="211"/>
      <c r="W225" s="185" t="n">
        <v>0</v>
      </c>
      <c r="X225" s="185" t="n">
        <v>0</v>
      </c>
      <c r="Y225" s="219" t="n">
        <f aca="false">SUM(W225:X225)</f>
        <v>0</v>
      </c>
      <c r="Z225" s="185" t="n">
        <v>0</v>
      </c>
      <c r="AA225" s="185" t="n">
        <v>0</v>
      </c>
      <c r="AB225" s="220" t="n">
        <f aca="false">SUM(Z225:AA225)</f>
        <v>0</v>
      </c>
      <c r="AC225" s="22"/>
      <c r="AD225" s="22"/>
      <c r="AE225" s="188"/>
      <c r="AF225" s="206" t="n">
        <f aca="false">IF(AE225="SI",N225,0)</f>
        <v>0</v>
      </c>
      <c r="AG225" s="189" t="n">
        <f aca="false">IF(AE225="SI",Y225,0)</f>
        <v>0</v>
      </c>
      <c r="AH225" s="189" t="n">
        <f aca="false">IF(AE225="SI",AB225,0)</f>
        <v>0</v>
      </c>
      <c r="AI225" s="148"/>
      <c r="AJ225" s="207"/>
      <c r="AK225" s="207"/>
      <c r="AL225" s="207"/>
      <c r="AM225" s="207"/>
      <c r="AN225" s="207"/>
      <c r="AO225" s="208"/>
    </row>
    <row r="226" customFormat="false" ht="15.75" hidden="false" customHeight="true" outlineLevel="0" collapsed="false">
      <c r="A226" s="22" t="n">
        <v>225</v>
      </c>
      <c r="B226" s="180"/>
      <c r="C226" s="22"/>
      <c r="D226" s="22"/>
      <c r="E226" s="183"/>
      <c r="F226" s="183"/>
      <c r="G226" s="22"/>
      <c r="H226" s="22"/>
      <c r="I226" s="22"/>
      <c r="J226" s="22"/>
      <c r="K226" s="191" t="e">
        <f aca="false">VLOOKUP(Personale!J226,Legenda!$D$1:$F$258,2)</f>
        <v>#N/A</v>
      </c>
      <c r="L226" s="22"/>
      <c r="M226" s="22"/>
      <c r="N226" s="22"/>
      <c r="O226" s="22"/>
      <c r="P226" s="203"/>
      <c r="Q226" s="22"/>
      <c r="R226" s="22"/>
      <c r="S226" s="22"/>
      <c r="T226" s="203"/>
      <c r="U226" s="211"/>
      <c r="V226" s="211"/>
      <c r="W226" s="185" t="n">
        <v>0</v>
      </c>
      <c r="X226" s="185" t="n">
        <v>0</v>
      </c>
      <c r="Y226" s="219" t="n">
        <f aca="false">SUM(W226:X226)</f>
        <v>0</v>
      </c>
      <c r="Z226" s="185" t="n">
        <v>0</v>
      </c>
      <c r="AA226" s="185" t="n">
        <v>0</v>
      </c>
      <c r="AB226" s="220" t="n">
        <f aca="false">SUM(Z226:AA226)</f>
        <v>0</v>
      </c>
      <c r="AC226" s="22"/>
      <c r="AD226" s="22"/>
      <c r="AE226" s="188"/>
      <c r="AF226" s="206" t="n">
        <f aca="false">IF(AE226="SI",N226,0)</f>
        <v>0</v>
      </c>
      <c r="AG226" s="189" t="n">
        <f aca="false">IF(AE226="SI",Y226,0)</f>
        <v>0</v>
      </c>
      <c r="AH226" s="189" t="n">
        <f aca="false">IF(AE226="SI",AB226,0)</f>
        <v>0</v>
      </c>
      <c r="AI226" s="148"/>
      <c r="AJ226" s="207"/>
      <c r="AK226" s="207"/>
      <c r="AL226" s="207"/>
      <c r="AM226" s="207"/>
      <c r="AN226" s="207"/>
      <c r="AO226" s="208"/>
    </row>
    <row r="227" customFormat="false" ht="15.75" hidden="false" customHeight="true" outlineLevel="0" collapsed="false">
      <c r="A227" s="22" t="n">
        <v>226</v>
      </c>
      <c r="B227" s="180"/>
      <c r="C227" s="22"/>
      <c r="D227" s="22"/>
      <c r="E227" s="183"/>
      <c r="F227" s="183"/>
      <c r="G227" s="22"/>
      <c r="H227" s="22"/>
      <c r="I227" s="22"/>
      <c r="J227" s="22"/>
      <c r="K227" s="191" t="e">
        <f aca="false">VLOOKUP(Personale!J227,Legenda!$D$1:$F$258,2)</f>
        <v>#N/A</v>
      </c>
      <c r="L227" s="22"/>
      <c r="M227" s="22"/>
      <c r="N227" s="22"/>
      <c r="O227" s="22"/>
      <c r="P227" s="203"/>
      <c r="Q227" s="22"/>
      <c r="R227" s="22"/>
      <c r="S227" s="22"/>
      <c r="T227" s="203"/>
      <c r="U227" s="211"/>
      <c r="V227" s="211"/>
      <c r="W227" s="185" t="n">
        <v>0</v>
      </c>
      <c r="X227" s="185" t="n">
        <v>0</v>
      </c>
      <c r="Y227" s="219" t="n">
        <f aca="false">SUM(W227:X227)</f>
        <v>0</v>
      </c>
      <c r="Z227" s="185" t="n">
        <v>0</v>
      </c>
      <c r="AA227" s="185" t="n">
        <v>0</v>
      </c>
      <c r="AB227" s="220" t="n">
        <f aca="false">SUM(Z227:AA227)</f>
        <v>0</v>
      </c>
      <c r="AC227" s="22"/>
      <c r="AD227" s="22"/>
      <c r="AE227" s="188"/>
      <c r="AF227" s="206" t="n">
        <f aca="false">IF(AE227="SI",N227,0)</f>
        <v>0</v>
      </c>
      <c r="AG227" s="189" t="n">
        <f aca="false">IF(AE227="SI",Y227,0)</f>
        <v>0</v>
      </c>
      <c r="AH227" s="189" t="n">
        <f aca="false">IF(AE227="SI",AB227,0)</f>
        <v>0</v>
      </c>
      <c r="AI227" s="148"/>
      <c r="AJ227" s="207"/>
      <c r="AK227" s="207"/>
      <c r="AL227" s="207"/>
      <c r="AM227" s="207"/>
      <c r="AN227" s="207"/>
      <c r="AO227" s="208"/>
    </row>
    <row r="228" customFormat="false" ht="15.75" hidden="false" customHeight="true" outlineLevel="0" collapsed="false">
      <c r="A228" s="22" t="n">
        <v>227</v>
      </c>
      <c r="B228" s="180"/>
      <c r="C228" s="22"/>
      <c r="D228" s="22"/>
      <c r="E228" s="183"/>
      <c r="F228" s="183"/>
      <c r="G228" s="22"/>
      <c r="H228" s="22"/>
      <c r="I228" s="22"/>
      <c r="J228" s="22"/>
      <c r="K228" s="191" t="e">
        <f aca="false">VLOOKUP(Personale!J228,Legenda!$D$1:$F$258,2)</f>
        <v>#N/A</v>
      </c>
      <c r="L228" s="22"/>
      <c r="M228" s="22"/>
      <c r="N228" s="22"/>
      <c r="O228" s="22"/>
      <c r="P228" s="203"/>
      <c r="Q228" s="22"/>
      <c r="R228" s="22"/>
      <c r="S228" s="22"/>
      <c r="T228" s="203"/>
      <c r="U228" s="211"/>
      <c r="V228" s="211"/>
      <c r="W228" s="185" t="n">
        <v>0</v>
      </c>
      <c r="X228" s="185" t="n">
        <v>0</v>
      </c>
      <c r="Y228" s="219" t="n">
        <f aca="false">SUM(W228:X228)</f>
        <v>0</v>
      </c>
      <c r="Z228" s="185" t="n">
        <v>0</v>
      </c>
      <c r="AA228" s="185" t="n">
        <v>0</v>
      </c>
      <c r="AB228" s="220" t="n">
        <f aca="false">SUM(Z228:AA228)</f>
        <v>0</v>
      </c>
      <c r="AC228" s="22"/>
      <c r="AD228" s="22"/>
      <c r="AE228" s="188"/>
      <c r="AF228" s="206" t="n">
        <f aca="false">IF(AE228="SI",N228,0)</f>
        <v>0</v>
      </c>
      <c r="AG228" s="189" t="n">
        <f aca="false">IF(AE228="SI",Y228,0)</f>
        <v>0</v>
      </c>
      <c r="AH228" s="189" t="n">
        <f aca="false">IF(AE228="SI",AB228,0)</f>
        <v>0</v>
      </c>
      <c r="AI228" s="148"/>
      <c r="AJ228" s="207"/>
      <c r="AK228" s="207"/>
      <c r="AL228" s="207"/>
      <c r="AM228" s="207"/>
      <c r="AN228" s="207"/>
      <c r="AO228" s="208"/>
    </row>
    <row r="229" customFormat="false" ht="15.75" hidden="false" customHeight="true" outlineLevel="0" collapsed="false">
      <c r="A229" s="22" t="n">
        <v>228</v>
      </c>
      <c r="B229" s="180"/>
      <c r="C229" s="22"/>
      <c r="D229" s="22"/>
      <c r="E229" s="183"/>
      <c r="F229" s="183"/>
      <c r="G229" s="22"/>
      <c r="H229" s="22"/>
      <c r="I229" s="22"/>
      <c r="J229" s="22"/>
      <c r="K229" s="191" t="e">
        <f aca="false">VLOOKUP(Personale!J229,Legenda!$D$1:$F$258,2)</f>
        <v>#N/A</v>
      </c>
      <c r="L229" s="22"/>
      <c r="M229" s="22"/>
      <c r="N229" s="22"/>
      <c r="O229" s="22"/>
      <c r="P229" s="203"/>
      <c r="Q229" s="22"/>
      <c r="R229" s="22"/>
      <c r="S229" s="22"/>
      <c r="T229" s="203"/>
      <c r="U229" s="211"/>
      <c r="V229" s="211"/>
      <c r="W229" s="185" t="n">
        <v>0</v>
      </c>
      <c r="X229" s="185" t="n">
        <v>0</v>
      </c>
      <c r="Y229" s="219" t="n">
        <f aca="false">SUM(W229:X229)</f>
        <v>0</v>
      </c>
      <c r="Z229" s="185" t="n">
        <v>0</v>
      </c>
      <c r="AA229" s="185" t="n">
        <v>0</v>
      </c>
      <c r="AB229" s="220" t="n">
        <f aca="false">SUM(Z229:AA229)</f>
        <v>0</v>
      </c>
      <c r="AC229" s="22"/>
      <c r="AD229" s="22"/>
      <c r="AE229" s="188"/>
      <c r="AF229" s="206" t="n">
        <f aca="false">IF(AE229="SI",N229,0)</f>
        <v>0</v>
      </c>
      <c r="AG229" s="189" t="n">
        <f aca="false">IF(AE229="SI",Y229,0)</f>
        <v>0</v>
      </c>
      <c r="AH229" s="189" t="n">
        <f aca="false">IF(AE229="SI",AB229,0)</f>
        <v>0</v>
      </c>
      <c r="AI229" s="148"/>
      <c r="AJ229" s="207"/>
      <c r="AK229" s="207"/>
      <c r="AL229" s="207"/>
      <c r="AM229" s="207"/>
      <c r="AN229" s="207"/>
      <c r="AO229" s="208"/>
    </row>
    <row r="230" customFormat="false" ht="15.75" hidden="false" customHeight="true" outlineLevel="0" collapsed="false">
      <c r="A230" s="22" t="n">
        <v>229</v>
      </c>
      <c r="B230" s="180"/>
      <c r="C230" s="22"/>
      <c r="D230" s="22"/>
      <c r="E230" s="183"/>
      <c r="F230" s="183"/>
      <c r="G230" s="22"/>
      <c r="H230" s="22"/>
      <c r="I230" s="22"/>
      <c r="J230" s="22"/>
      <c r="K230" s="191" t="e">
        <f aca="false">VLOOKUP(Personale!J230,Legenda!$D$1:$F$258,2)</f>
        <v>#N/A</v>
      </c>
      <c r="L230" s="22"/>
      <c r="M230" s="22"/>
      <c r="N230" s="22"/>
      <c r="O230" s="22"/>
      <c r="P230" s="203"/>
      <c r="Q230" s="22"/>
      <c r="R230" s="22"/>
      <c r="S230" s="22"/>
      <c r="T230" s="203"/>
      <c r="U230" s="211"/>
      <c r="V230" s="211"/>
      <c r="W230" s="185" t="n">
        <v>0</v>
      </c>
      <c r="X230" s="185" t="n">
        <v>0</v>
      </c>
      <c r="Y230" s="219" t="n">
        <f aca="false">SUM(W230:X230)</f>
        <v>0</v>
      </c>
      <c r="Z230" s="185" t="n">
        <v>0</v>
      </c>
      <c r="AA230" s="185" t="n">
        <v>0</v>
      </c>
      <c r="AB230" s="220" t="n">
        <f aca="false">SUM(Z230:AA230)</f>
        <v>0</v>
      </c>
      <c r="AC230" s="22"/>
      <c r="AD230" s="22"/>
      <c r="AE230" s="188"/>
      <c r="AF230" s="206" t="n">
        <f aca="false">IF(AE230="SI",N230,0)</f>
        <v>0</v>
      </c>
      <c r="AG230" s="189" t="n">
        <f aca="false">IF(AE230="SI",Y230,0)</f>
        <v>0</v>
      </c>
      <c r="AH230" s="189" t="n">
        <f aca="false">IF(AE230="SI",AB230,0)</f>
        <v>0</v>
      </c>
      <c r="AI230" s="148"/>
      <c r="AJ230" s="207"/>
      <c r="AK230" s="207"/>
      <c r="AL230" s="207"/>
      <c r="AM230" s="207"/>
      <c r="AN230" s="207"/>
      <c r="AO230" s="208"/>
    </row>
    <row r="231" customFormat="false" ht="15.75" hidden="false" customHeight="true" outlineLevel="0" collapsed="false">
      <c r="A231" s="22" t="n">
        <v>230</v>
      </c>
      <c r="B231" s="180"/>
      <c r="C231" s="22"/>
      <c r="D231" s="22"/>
      <c r="E231" s="183"/>
      <c r="F231" s="183"/>
      <c r="G231" s="22"/>
      <c r="H231" s="22"/>
      <c r="I231" s="22"/>
      <c r="J231" s="22"/>
      <c r="K231" s="191" t="e">
        <f aca="false">VLOOKUP(Personale!J231,Legenda!$D$1:$F$258,2)</f>
        <v>#N/A</v>
      </c>
      <c r="L231" s="22"/>
      <c r="M231" s="22"/>
      <c r="N231" s="22"/>
      <c r="O231" s="22"/>
      <c r="P231" s="203"/>
      <c r="Q231" s="22"/>
      <c r="R231" s="22"/>
      <c r="S231" s="22"/>
      <c r="T231" s="203"/>
      <c r="U231" s="211"/>
      <c r="V231" s="211"/>
      <c r="W231" s="185" t="n">
        <v>0</v>
      </c>
      <c r="X231" s="185" t="n">
        <v>0</v>
      </c>
      <c r="Y231" s="219" t="n">
        <f aca="false">SUM(W231:X231)</f>
        <v>0</v>
      </c>
      <c r="Z231" s="185" t="n">
        <v>0</v>
      </c>
      <c r="AA231" s="185" t="n">
        <v>0</v>
      </c>
      <c r="AB231" s="220" t="n">
        <f aca="false">SUM(Z231:AA231)</f>
        <v>0</v>
      </c>
      <c r="AC231" s="22"/>
      <c r="AD231" s="22"/>
      <c r="AE231" s="188"/>
      <c r="AF231" s="206" t="n">
        <f aca="false">IF(AE231="SI",N231,0)</f>
        <v>0</v>
      </c>
      <c r="AG231" s="189" t="n">
        <f aca="false">IF(AE231="SI",Y231,0)</f>
        <v>0</v>
      </c>
      <c r="AH231" s="189" t="n">
        <f aca="false">IF(AE231="SI",AB231,0)</f>
        <v>0</v>
      </c>
      <c r="AI231" s="148"/>
      <c r="AJ231" s="207"/>
      <c r="AK231" s="207"/>
      <c r="AL231" s="207"/>
      <c r="AM231" s="207"/>
      <c r="AN231" s="207"/>
      <c r="AO231" s="208"/>
    </row>
    <row r="232" customFormat="false" ht="15.75" hidden="false" customHeight="true" outlineLevel="0" collapsed="false">
      <c r="A232" s="22" t="n">
        <v>231</v>
      </c>
      <c r="B232" s="180"/>
      <c r="C232" s="22"/>
      <c r="D232" s="22"/>
      <c r="E232" s="183"/>
      <c r="F232" s="183"/>
      <c r="G232" s="22"/>
      <c r="H232" s="22"/>
      <c r="I232" s="22"/>
      <c r="J232" s="22"/>
      <c r="K232" s="191" t="e">
        <f aca="false">VLOOKUP(Personale!J232,Legenda!$D$1:$F$258,2)</f>
        <v>#N/A</v>
      </c>
      <c r="L232" s="22"/>
      <c r="M232" s="22"/>
      <c r="N232" s="22"/>
      <c r="O232" s="22"/>
      <c r="P232" s="203"/>
      <c r="Q232" s="22"/>
      <c r="R232" s="22"/>
      <c r="S232" s="22"/>
      <c r="T232" s="203"/>
      <c r="U232" s="211"/>
      <c r="V232" s="211"/>
      <c r="W232" s="185" t="n">
        <v>0</v>
      </c>
      <c r="X232" s="185" t="n">
        <v>0</v>
      </c>
      <c r="Y232" s="219" t="n">
        <f aca="false">SUM(W232:X232)</f>
        <v>0</v>
      </c>
      <c r="Z232" s="185" t="n">
        <v>0</v>
      </c>
      <c r="AA232" s="185" t="n">
        <v>0</v>
      </c>
      <c r="AB232" s="220" t="n">
        <f aca="false">SUM(Z232:AA232)</f>
        <v>0</v>
      </c>
      <c r="AC232" s="22"/>
      <c r="AD232" s="22"/>
      <c r="AE232" s="188"/>
      <c r="AF232" s="206" t="n">
        <f aca="false">IF(AE232="SI",N232,0)</f>
        <v>0</v>
      </c>
      <c r="AG232" s="189" t="n">
        <f aca="false">IF(AE232="SI",Y232,0)</f>
        <v>0</v>
      </c>
      <c r="AH232" s="189" t="n">
        <f aca="false">IF(AE232="SI",AB232,0)</f>
        <v>0</v>
      </c>
      <c r="AI232" s="148"/>
      <c r="AJ232" s="207"/>
      <c r="AK232" s="207"/>
      <c r="AL232" s="207"/>
      <c r="AM232" s="207"/>
      <c r="AN232" s="207"/>
      <c r="AO232" s="208"/>
    </row>
    <row r="233" customFormat="false" ht="15.75" hidden="false" customHeight="true" outlineLevel="0" collapsed="false">
      <c r="A233" s="22" t="n">
        <v>232</v>
      </c>
      <c r="B233" s="180"/>
      <c r="C233" s="22"/>
      <c r="D233" s="22"/>
      <c r="E233" s="183"/>
      <c r="F233" s="183"/>
      <c r="G233" s="22"/>
      <c r="H233" s="22"/>
      <c r="I233" s="22"/>
      <c r="J233" s="22"/>
      <c r="K233" s="191" t="e">
        <f aca="false">VLOOKUP(Personale!J233,Legenda!$D$1:$F$258,2)</f>
        <v>#N/A</v>
      </c>
      <c r="L233" s="22"/>
      <c r="M233" s="22"/>
      <c r="N233" s="22"/>
      <c r="O233" s="22"/>
      <c r="P233" s="203"/>
      <c r="Q233" s="22"/>
      <c r="R233" s="22"/>
      <c r="S233" s="22"/>
      <c r="T233" s="203"/>
      <c r="U233" s="211"/>
      <c r="V233" s="211"/>
      <c r="W233" s="185" t="n">
        <v>0</v>
      </c>
      <c r="X233" s="185" t="n">
        <v>0</v>
      </c>
      <c r="Y233" s="219" t="n">
        <f aca="false">SUM(W233:X233)</f>
        <v>0</v>
      </c>
      <c r="Z233" s="185" t="n">
        <v>0</v>
      </c>
      <c r="AA233" s="185" t="n">
        <v>0</v>
      </c>
      <c r="AB233" s="220" t="n">
        <f aca="false">SUM(Z233:AA233)</f>
        <v>0</v>
      </c>
      <c r="AC233" s="22"/>
      <c r="AD233" s="22"/>
      <c r="AE233" s="188"/>
      <c r="AF233" s="206" t="n">
        <f aca="false">IF(AE233="SI",N233,0)</f>
        <v>0</v>
      </c>
      <c r="AG233" s="189" t="n">
        <f aca="false">IF(AE233="SI",Y233,0)</f>
        <v>0</v>
      </c>
      <c r="AH233" s="189" t="n">
        <f aca="false">IF(AE233="SI",AB233,0)</f>
        <v>0</v>
      </c>
      <c r="AI233" s="148"/>
      <c r="AJ233" s="207"/>
      <c r="AK233" s="207"/>
      <c r="AL233" s="207"/>
      <c r="AM233" s="207"/>
      <c r="AN233" s="207"/>
      <c r="AO233" s="208"/>
    </row>
    <row r="234" customFormat="false" ht="15.75" hidden="false" customHeight="true" outlineLevel="0" collapsed="false">
      <c r="A234" s="22" t="n">
        <v>233</v>
      </c>
      <c r="B234" s="180"/>
      <c r="C234" s="22"/>
      <c r="D234" s="22"/>
      <c r="E234" s="183"/>
      <c r="F234" s="183"/>
      <c r="G234" s="22"/>
      <c r="H234" s="22"/>
      <c r="I234" s="22"/>
      <c r="J234" s="22"/>
      <c r="K234" s="191" t="e">
        <f aca="false">VLOOKUP(Personale!J234,Legenda!$D$1:$F$258,2)</f>
        <v>#N/A</v>
      </c>
      <c r="L234" s="22"/>
      <c r="M234" s="22"/>
      <c r="N234" s="22"/>
      <c r="O234" s="22"/>
      <c r="P234" s="203"/>
      <c r="Q234" s="22"/>
      <c r="R234" s="22"/>
      <c r="S234" s="22"/>
      <c r="T234" s="203"/>
      <c r="U234" s="211"/>
      <c r="V234" s="211"/>
      <c r="W234" s="185" t="n">
        <v>0</v>
      </c>
      <c r="X234" s="185" t="n">
        <v>0</v>
      </c>
      <c r="Y234" s="219" t="n">
        <f aca="false">SUM(W234:X234)</f>
        <v>0</v>
      </c>
      <c r="Z234" s="185" t="n">
        <v>0</v>
      </c>
      <c r="AA234" s="185" t="n">
        <v>0</v>
      </c>
      <c r="AB234" s="220" t="n">
        <f aca="false">SUM(Z234:AA234)</f>
        <v>0</v>
      </c>
      <c r="AC234" s="22"/>
      <c r="AD234" s="22"/>
      <c r="AE234" s="188"/>
      <c r="AF234" s="206" t="n">
        <f aca="false">IF(AE234="SI",N234,0)</f>
        <v>0</v>
      </c>
      <c r="AG234" s="189" t="n">
        <f aca="false">IF(AE234="SI",Y234,0)</f>
        <v>0</v>
      </c>
      <c r="AH234" s="189" t="n">
        <f aca="false">IF(AE234="SI",AB234,0)</f>
        <v>0</v>
      </c>
      <c r="AI234" s="148"/>
      <c r="AJ234" s="207"/>
      <c r="AK234" s="207"/>
      <c r="AL234" s="207"/>
      <c r="AM234" s="207"/>
      <c r="AN234" s="207"/>
      <c r="AO234" s="208"/>
    </row>
    <row r="235" customFormat="false" ht="15.75" hidden="false" customHeight="true" outlineLevel="0" collapsed="false">
      <c r="A235" s="22" t="n">
        <v>234</v>
      </c>
      <c r="B235" s="180"/>
      <c r="C235" s="22"/>
      <c r="D235" s="22"/>
      <c r="E235" s="183"/>
      <c r="F235" s="183"/>
      <c r="G235" s="22"/>
      <c r="H235" s="22"/>
      <c r="I235" s="22"/>
      <c r="J235" s="22"/>
      <c r="K235" s="191" t="e">
        <f aca="false">VLOOKUP(Personale!J235,Legenda!$D$1:$F$258,2)</f>
        <v>#N/A</v>
      </c>
      <c r="L235" s="22"/>
      <c r="M235" s="22"/>
      <c r="N235" s="22"/>
      <c r="O235" s="22"/>
      <c r="P235" s="203"/>
      <c r="Q235" s="22"/>
      <c r="R235" s="22"/>
      <c r="S235" s="22"/>
      <c r="T235" s="203"/>
      <c r="U235" s="211"/>
      <c r="V235" s="211"/>
      <c r="W235" s="185" t="n">
        <v>0</v>
      </c>
      <c r="X235" s="185" t="n">
        <v>0</v>
      </c>
      <c r="Y235" s="219" t="n">
        <f aca="false">SUM(W235:X235)</f>
        <v>0</v>
      </c>
      <c r="Z235" s="185" t="n">
        <v>0</v>
      </c>
      <c r="AA235" s="185" t="n">
        <v>0</v>
      </c>
      <c r="AB235" s="220" t="n">
        <f aca="false">SUM(Z235:AA235)</f>
        <v>0</v>
      </c>
      <c r="AC235" s="22"/>
      <c r="AD235" s="22"/>
      <c r="AE235" s="188"/>
      <c r="AF235" s="206" t="n">
        <f aca="false">IF(AE235="SI",N235,0)</f>
        <v>0</v>
      </c>
      <c r="AG235" s="189" t="n">
        <f aca="false">IF(AE235="SI",Y235,0)</f>
        <v>0</v>
      </c>
      <c r="AH235" s="189" t="n">
        <f aca="false">IF(AE235="SI",AB235,0)</f>
        <v>0</v>
      </c>
      <c r="AI235" s="148"/>
      <c r="AJ235" s="207"/>
      <c r="AK235" s="207"/>
      <c r="AL235" s="207"/>
      <c r="AM235" s="207"/>
      <c r="AN235" s="207"/>
      <c r="AO235" s="208"/>
    </row>
    <row r="236" customFormat="false" ht="15.75" hidden="false" customHeight="true" outlineLevel="0" collapsed="false">
      <c r="A236" s="22" t="n">
        <v>235</v>
      </c>
      <c r="B236" s="180"/>
      <c r="C236" s="22"/>
      <c r="D236" s="22"/>
      <c r="E236" s="183"/>
      <c r="F236" s="183"/>
      <c r="G236" s="22"/>
      <c r="H236" s="22"/>
      <c r="I236" s="22"/>
      <c r="J236" s="22"/>
      <c r="K236" s="191" t="e">
        <f aca="false">VLOOKUP(Personale!J236,Legenda!$D$1:$F$258,2)</f>
        <v>#N/A</v>
      </c>
      <c r="L236" s="22"/>
      <c r="M236" s="22"/>
      <c r="N236" s="22"/>
      <c r="O236" s="22"/>
      <c r="P236" s="203"/>
      <c r="Q236" s="22"/>
      <c r="R236" s="22"/>
      <c r="S236" s="22"/>
      <c r="T236" s="203"/>
      <c r="U236" s="211"/>
      <c r="V236" s="211"/>
      <c r="W236" s="185" t="n">
        <v>0</v>
      </c>
      <c r="X236" s="185" t="n">
        <v>0</v>
      </c>
      <c r="Y236" s="219" t="n">
        <f aca="false">SUM(W236:X236)</f>
        <v>0</v>
      </c>
      <c r="Z236" s="185" t="n">
        <v>0</v>
      </c>
      <c r="AA236" s="185" t="n">
        <v>0</v>
      </c>
      <c r="AB236" s="220" t="n">
        <f aca="false">SUM(Z236:AA236)</f>
        <v>0</v>
      </c>
      <c r="AC236" s="22"/>
      <c r="AD236" s="22"/>
      <c r="AE236" s="188"/>
      <c r="AF236" s="206" t="n">
        <f aca="false">IF(AE236="SI",N236,0)</f>
        <v>0</v>
      </c>
      <c r="AG236" s="189" t="n">
        <f aca="false">IF(AE236="SI",Y236,0)</f>
        <v>0</v>
      </c>
      <c r="AH236" s="189" t="n">
        <f aca="false">IF(AE236="SI",AB236,0)</f>
        <v>0</v>
      </c>
      <c r="AI236" s="148"/>
      <c r="AJ236" s="207"/>
      <c r="AK236" s="207"/>
      <c r="AL236" s="207"/>
      <c r="AM236" s="207"/>
      <c r="AN236" s="207"/>
      <c r="AO236" s="208"/>
    </row>
    <row r="237" customFormat="false" ht="15.75" hidden="false" customHeight="true" outlineLevel="0" collapsed="false">
      <c r="A237" s="22" t="n">
        <v>236</v>
      </c>
      <c r="B237" s="180"/>
      <c r="C237" s="22"/>
      <c r="D237" s="22"/>
      <c r="E237" s="183"/>
      <c r="F237" s="183"/>
      <c r="G237" s="22"/>
      <c r="H237" s="22"/>
      <c r="I237" s="22"/>
      <c r="J237" s="22"/>
      <c r="K237" s="191" t="e">
        <f aca="false">VLOOKUP(Personale!J237,Legenda!$D$1:$F$258,2)</f>
        <v>#N/A</v>
      </c>
      <c r="L237" s="22"/>
      <c r="M237" s="22"/>
      <c r="N237" s="22"/>
      <c r="O237" s="22"/>
      <c r="P237" s="203"/>
      <c r="Q237" s="22"/>
      <c r="R237" s="22"/>
      <c r="S237" s="22"/>
      <c r="T237" s="203"/>
      <c r="U237" s="211"/>
      <c r="V237" s="211"/>
      <c r="W237" s="185" t="n">
        <v>0</v>
      </c>
      <c r="X237" s="185" t="n">
        <v>0</v>
      </c>
      <c r="Y237" s="219" t="n">
        <f aca="false">SUM(W237:X237)</f>
        <v>0</v>
      </c>
      <c r="Z237" s="185" t="n">
        <v>0</v>
      </c>
      <c r="AA237" s="185" t="n">
        <v>0</v>
      </c>
      <c r="AB237" s="220" t="n">
        <f aca="false">SUM(Z237:AA237)</f>
        <v>0</v>
      </c>
      <c r="AC237" s="22"/>
      <c r="AD237" s="22"/>
      <c r="AE237" s="188"/>
      <c r="AF237" s="206" t="n">
        <f aca="false">IF(AE237="SI",N237,0)</f>
        <v>0</v>
      </c>
      <c r="AG237" s="189" t="n">
        <f aca="false">IF(AE237="SI",Y237,0)</f>
        <v>0</v>
      </c>
      <c r="AH237" s="189" t="n">
        <f aca="false">IF(AE237="SI",AB237,0)</f>
        <v>0</v>
      </c>
      <c r="AI237" s="148"/>
      <c r="AJ237" s="207"/>
      <c r="AK237" s="207"/>
      <c r="AL237" s="207"/>
      <c r="AM237" s="207"/>
      <c r="AN237" s="207"/>
      <c r="AO237" s="208"/>
    </row>
    <row r="238" customFormat="false" ht="15.75" hidden="false" customHeight="true" outlineLevel="0" collapsed="false">
      <c r="A238" s="22" t="n">
        <v>237</v>
      </c>
      <c r="B238" s="180"/>
      <c r="C238" s="22"/>
      <c r="D238" s="22"/>
      <c r="E238" s="183"/>
      <c r="F238" s="183"/>
      <c r="G238" s="22"/>
      <c r="H238" s="22"/>
      <c r="I238" s="22"/>
      <c r="J238" s="22"/>
      <c r="K238" s="191" t="e">
        <f aca="false">VLOOKUP(Personale!J238,Legenda!$D$1:$F$258,2)</f>
        <v>#N/A</v>
      </c>
      <c r="L238" s="22"/>
      <c r="M238" s="22"/>
      <c r="N238" s="22"/>
      <c r="O238" s="22"/>
      <c r="P238" s="203"/>
      <c r="Q238" s="22"/>
      <c r="R238" s="22"/>
      <c r="S238" s="22"/>
      <c r="T238" s="203"/>
      <c r="U238" s="211"/>
      <c r="V238" s="211"/>
      <c r="W238" s="185" t="n">
        <v>0</v>
      </c>
      <c r="X238" s="185" t="n">
        <v>0</v>
      </c>
      <c r="Y238" s="219" t="n">
        <f aca="false">SUM(W238:X238)</f>
        <v>0</v>
      </c>
      <c r="Z238" s="185" t="n">
        <v>0</v>
      </c>
      <c r="AA238" s="185" t="n">
        <v>0</v>
      </c>
      <c r="AB238" s="220" t="n">
        <f aca="false">SUM(Z238:AA238)</f>
        <v>0</v>
      </c>
      <c r="AC238" s="22"/>
      <c r="AD238" s="22"/>
      <c r="AE238" s="188"/>
      <c r="AF238" s="206" t="n">
        <f aca="false">IF(AE238="SI",N238,0)</f>
        <v>0</v>
      </c>
      <c r="AG238" s="189" t="n">
        <f aca="false">IF(AE238="SI",Y238,0)</f>
        <v>0</v>
      </c>
      <c r="AH238" s="189" t="n">
        <f aca="false">IF(AE238="SI",AB238,0)</f>
        <v>0</v>
      </c>
      <c r="AI238" s="148"/>
      <c r="AJ238" s="207"/>
      <c r="AK238" s="207"/>
      <c r="AL238" s="207"/>
      <c r="AM238" s="207"/>
      <c r="AN238" s="207"/>
      <c r="AO238" s="208"/>
    </row>
    <row r="239" customFormat="false" ht="15.75" hidden="false" customHeight="true" outlineLevel="0" collapsed="false">
      <c r="A239" s="22" t="n">
        <v>238</v>
      </c>
      <c r="B239" s="180"/>
      <c r="C239" s="22"/>
      <c r="D239" s="22"/>
      <c r="E239" s="183"/>
      <c r="F239" s="183"/>
      <c r="G239" s="22"/>
      <c r="H239" s="22"/>
      <c r="I239" s="22"/>
      <c r="J239" s="22"/>
      <c r="K239" s="191" t="e">
        <f aca="false">VLOOKUP(Personale!J239,Legenda!$D$1:$F$258,2)</f>
        <v>#N/A</v>
      </c>
      <c r="L239" s="22"/>
      <c r="M239" s="22"/>
      <c r="N239" s="22"/>
      <c r="O239" s="22"/>
      <c r="P239" s="203"/>
      <c r="Q239" s="22"/>
      <c r="R239" s="22"/>
      <c r="S239" s="22"/>
      <c r="T239" s="203"/>
      <c r="U239" s="211"/>
      <c r="V239" s="211"/>
      <c r="W239" s="185" t="n">
        <v>0</v>
      </c>
      <c r="X239" s="185" t="n">
        <v>0</v>
      </c>
      <c r="Y239" s="219" t="n">
        <f aca="false">SUM(W239:X239)</f>
        <v>0</v>
      </c>
      <c r="Z239" s="185" t="n">
        <v>0</v>
      </c>
      <c r="AA239" s="185" t="n">
        <v>0</v>
      </c>
      <c r="AB239" s="220" t="n">
        <f aca="false">SUM(Z239:AA239)</f>
        <v>0</v>
      </c>
      <c r="AC239" s="22"/>
      <c r="AD239" s="22"/>
      <c r="AE239" s="188"/>
      <c r="AF239" s="206" t="n">
        <f aca="false">IF(AE239="SI",N239,0)</f>
        <v>0</v>
      </c>
      <c r="AG239" s="189" t="n">
        <f aca="false">IF(AE239="SI",Y239,0)</f>
        <v>0</v>
      </c>
      <c r="AH239" s="189" t="n">
        <f aca="false">IF(AE239="SI",AB239,0)</f>
        <v>0</v>
      </c>
      <c r="AI239" s="148"/>
      <c r="AJ239" s="207"/>
      <c r="AK239" s="207"/>
      <c r="AL239" s="207"/>
      <c r="AM239" s="207"/>
      <c r="AN239" s="207"/>
      <c r="AO239" s="208"/>
    </row>
    <row r="240" customFormat="false" ht="15.75" hidden="false" customHeight="true" outlineLevel="0" collapsed="false">
      <c r="A240" s="22" t="n">
        <v>239</v>
      </c>
      <c r="B240" s="180"/>
      <c r="C240" s="22"/>
      <c r="D240" s="22"/>
      <c r="E240" s="183"/>
      <c r="F240" s="183"/>
      <c r="G240" s="22"/>
      <c r="H240" s="22"/>
      <c r="I240" s="22"/>
      <c r="J240" s="22"/>
      <c r="K240" s="191" t="e">
        <f aca="false">VLOOKUP(Personale!J240,Legenda!$D$1:$F$258,2)</f>
        <v>#N/A</v>
      </c>
      <c r="L240" s="22"/>
      <c r="M240" s="22"/>
      <c r="N240" s="22"/>
      <c r="O240" s="22"/>
      <c r="P240" s="203"/>
      <c r="Q240" s="22"/>
      <c r="R240" s="22"/>
      <c r="S240" s="22"/>
      <c r="T240" s="203"/>
      <c r="U240" s="211"/>
      <c r="V240" s="211"/>
      <c r="W240" s="185" t="n">
        <v>0</v>
      </c>
      <c r="X240" s="185" t="n">
        <v>0</v>
      </c>
      <c r="Y240" s="219" t="n">
        <f aca="false">SUM(W240:X240)</f>
        <v>0</v>
      </c>
      <c r="Z240" s="185" t="n">
        <v>0</v>
      </c>
      <c r="AA240" s="185" t="n">
        <v>0</v>
      </c>
      <c r="AB240" s="220" t="n">
        <f aca="false">SUM(Z240:AA240)</f>
        <v>0</v>
      </c>
      <c r="AC240" s="22"/>
      <c r="AD240" s="22"/>
      <c r="AE240" s="188"/>
      <c r="AF240" s="206" t="n">
        <f aca="false">IF(AE240="SI",N240,0)</f>
        <v>0</v>
      </c>
      <c r="AG240" s="189" t="n">
        <f aca="false">IF(AE240="SI",Y240,0)</f>
        <v>0</v>
      </c>
      <c r="AH240" s="189" t="n">
        <f aca="false">IF(AE240="SI",AB240,0)</f>
        <v>0</v>
      </c>
      <c r="AI240" s="148"/>
      <c r="AJ240" s="207"/>
      <c r="AK240" s="207"/>
      <c r="AL240" s="207"/>
      <c r="AM240" s="207"/>
      <c r="AN240" s="207"/>
      <c r="AO240" s="208"/>
    </row>
    <row r="241" customFormat="false" ht="15.75" hidden="false" customHeight="true" outlineLevel="0" collapsed="false">
      <c r="A241" s="22" t="n">
        <v>240</v>
      </c>
      <c r="B241" s="180"/>
      <c r="C241" s="22"/>
      <c r="D241" s="22"/>
      <c r="E241" s="183"/>
      <c r="F241" s="183"/>
      <c r="G241" s="22"/>
      <c r="H241" s="22"/>
      <c r="I241" s="22"/>
      <c r="J241" s="22"/>
      <c r="K241" s="191" t="e">
        <f aca="false">VLOOKUP(Personale!J241,Legenda!$D$1:$F$258,2)</f>
        <v>#N/A</v>
      </c>
      <c r="L241" s="22"/>
      <c r="M241" s="22"/>
      <c r="N241" s="22"/>
      <c r="O241" s="22"/>
      <c r="P241" s="203"/>
      <c r="Q241" s="22"/>
      <c r="R241" s="22"/>
      <c r="S241" s="22"/>
      <c r="T241" s="203"/>
      <c r="U241" s="211"/>
      <c r="V241" s="211"/>
      <c r="W241" s="185" t="n">
        <v>0</v>
      </c>
      <c r="X241" s="185" t="n">
        <v>0</v>
      </c>
      <c r="Y241" s="219" t="n">
        <f aca="false">SUM(W241:X241)</f>
        <v>0</v>
      </c>
      <c r="Z241" s="185" t="n">
        <v>0</v>
      </c>
      <c r="AA241" s="185" t="n">
        <v>0</v>
      </c>
      <c r="AB241" s="220" t="n">
        <f aca="false">SUM(Z241:AA241)</f>
        <v>0</v>
      </c>
      <c r="AC241" s="22"/>
      <c r="AD241" s="22"/>
      <c r="AE241" s="188"/>
      <c r="AF241" s="206" t="n">
        <f aca="false">IF(AE241="SI",N241,0)</f>
        <v>0</v>
      </c>
      <c r="AG241" s="189" t="n">
        <f aca="false">IF(AE241="SI",Y241,0)</f>
        <v>0</v>
      </c>
      <c r="AH241" s="189" t="n">
        <f aca="false">IF(AE241="SI",AB241,0)</f>
        <v>0</v>
      </c>
      <c r="AI241" s="148"/>
      <c r="AJ241" s="207"/>
      <c r="AK241" s="207"/>
      <c r="AL241" s="207"/>
      <c r="AM241" s="207"/>
      <c r="AN241" s="207"/>
      <c r="AO241" s="208"/>
    </row>
    <row r="242" customFormat="false" ht="15.75" hidden="false" customHeight="true" outlineLevel="0" collapsed="false">
      <c r="A242" s="22" t="n">
        <v>241</v>
      </c>
      <c r="B242" s="180"/>
      <c r="C242" s="22"/>
      <c r="D242" s="22"/>
      <c r="E242" s="183"/>
      <c r="F242" s="183"/>
      <c r="G242" s="22"/>
      <c r="H242" s="22"/>
      <c r="I242" s="22"/>
      <c r="J242" s="22"/>
      <c r="K242" s="191" t="e">
        <f aca="false">VLOOKUP(Personale!J242,Legenda!$D$1:$F$258,2)</f>
        <v>#N/A</v>
      </c>
      <c r="L242" s="22"/>
      <c r="M242" s="22"/>
      <c r="N242" s="22"/>
      <c r="O242" s="22"/>
      <c r="P242" s="203"/>
      <c r="Q242" s="22"/>
      <c r="R242" s="22"/>
      <c r="S242" s="22"/>
      <c r="T242" s="203"/>
      <c r="U242" s="211"/>
      <c r="V242" s="211"/>
      <c r="W242" s="185" t="n">
        <v>0</v>
      </c>
      <c r="X242" s="185" t="n">
        <v>0</v>
      </c>
      <c r="Y242" s="219" t="n">
        <f aca="false">SUM(W242:X242)</f>
        <v>0</v>
      </c>
      <c r="Z242" s="185" t="n">
        <v>0</v>
      </c>
      <c r="AA242" s="185" t="n">
        <v>0</v>
      </c>
      <c r="AB242" s="220" t="n">
        <f aca="false">SUM(Z242:AA242)</f>
        <v>0</v>
      </c>
      <c r="AC242" s="22"/>
      <c r="AD242" s="22"/>
      <c r="AE242" s="188"/>
      <c r="AF242" s="206" t="n">
        <f aca="false">IF(AE242="SI",N242,0)</f>
        <v>0</v>
      </c>
      <c r="AG242" s="189" t="n">
        <f aca="false">IF(AE242="SI",Y242,0)</f>
        <v>0</v>
      </c>
      <c r="AH242" s="189" t="n">
        <f aca="false">IF(AE242="SI",AB242,0)</f>
        <v>0</v>
      </c>
      <c r="AI242" s="148"/>
      <c r="AJ242" s="207"/>
      <c r="AK242" s="207"/>
      <c r="AL242" s="207"/>
      <c r="AM242" s="207"/>
      <c r="AN242" s="207"/>
      <c r="AO242" s="208"/>
    </row>
    <row r="243" customFormat="false" ht="15.75" hidden="false" customHeight="true" outlineLevel="0" collapsed="false">
      <c r="A243" s="22" t="n">
        <v>242</v>
      </c>
      <c r="B243" s="180"/>
      <c r="C243" s="22"/>
      <c r="D243" s="22"/>
      <c r="E243" s="183"/>
      <c r="F243" s="183"/>
      <c r="G243" s="22"/>
      <c r="H243" s="22"/>
      <c r="I243" s="22"/>
      <c r="J243" s="22"/>
      <c r="K243" s="191" t="e">
        <f aca="false">VLOOKUP(Personale!J243,Legenda!$D$1:$F$258,2)</f>
        <v>#N/A</v>
      </c>
      <c r="L243" s="22"/>
      <c r="M243" s="22"/>
      <c r="N243" s="22"/>
      <c r="O243" s="22"/>
      <c r="P243" s="203"/>
      <c r="Q243" s="22"/>
      <c r="R243" s="22"/>
      <c r="S243" s="22"/>
      <c r="T243" s="203"/>
      <c r="U243" s="211"/>
      <c r="V243" s="211"/>
      <c r="W243" s="185" t="n">
        <v>0</v>
      </c>
      <c r="X243" s="185" t="n">
        <v>0</v>
      </c>
      <c r="Y243" s="219" t="n">
        <f aca="false">SUM(W243:X243)</f>
        <v>0</v>
      </c>
      <c r="Z243" s="185" t="n">
        <v>0</v>
      </c>
      <c r="AA243" s="185" t="n">
        <v>0</v>
      </c>
      <c r="AB243" s="220" t="n">
        <f aca="false">SUM(Z243:AA243)</f>
        <v>0</v>
      </c>
      <c r="AC243" s="22"/>
      <c r="AD243" s="22"/>
      <c r="AE243" s="188"/>
      <c r="AF243" s="206" t="n">
        <f aca="false">IF(AE243="SI",N243,0)</f>
        <v>0</v>
      </c>
      <c r="AG243" s="189" t="n">
        <f aca="false">IF(AE243="SI",Y243,0)</f>
        <v>0</v>
      </c>
      <c r="AH243" s="189" t="n">
        <f aca="false">IF(AE243="SI",AB243,0)</f>
        <v>0</v>
      </c>
      <c r="AI243" s="148"/>
      <c r="AJ243" s="207"/>
      <c r="AK243" s="207"/>
      <c r="AL243" s="207"/>
      <c r="AM243" s="207"/>
      <c r="AN243" s="207"/>
      <c r="AO243" s="208"/>
    </row>
    <row r="244" customFormat="false" ht="15.75" hidden="false" customHeight="true" outlineLevel="0" collapsed="false">
      <c r="A244" s="22" t="n">
        <v>243</v>
      </c>
      <c r="B244" s="180"/>
      <c r="C244" s="22"/>
      <c r="D244" s="22"/>
      <c r="E244" s="183"/>
      <c r="F244" s="183"/>
      <c r="G244" s="22"/>
      <c r="H244" s="22"/>
      <c r="I244" s="22"/>
      <c r="J244" s="22"/>
      <c r="K244" s="191" t="e">
        <f aca="false">VLOOKUP(Personale!J244,Legenda!$D$1:$F$258,2)</f>
        <v>#N/A</v>
      </c>
      <c r="L244" s="22"/>
      <c r="M244" s="22"/>
      <c r="N244" s="22"/>
      <c r="O244" s="22"/>
      <c r="P244" s="203"/>
      <c r="Q244" s="22"/>
      <c r="R244" s="22"/>
      <c r="S244" s="22"/>
      <c r="T244" s="203"/>
      <c r="U244" s="211"/>
      <c r="V244" s="211"/>
      <c r="W244" s="185" t="n">
        <v>0</v>
      </c>
      <c r="X244" s="185" t="n">
        <v>0</v>
      </c>
      <c r="Y244" s="219" t="n">
        <f aca="false">SUM(W244:X244)</f>
        <v>0</v>
      </c>
      <c r="Z244" s="185" t="n">
        <v>0</v>
      </c>
      <c r="AA244" s="185" t="n">
        <v>0</v>
      </c>
      <c r="AB244" s="220" t="n">
        <f aca="false">SUM(Z244:AA244)</f>
        <v>0</v>
      </c>
      <c r="AC244" s="22"/>
      <c r="AD244" s="22"/>
      <c r="AE244" s="188"/>
      <c r="AF244" s="206" t="n">
        <f aca="false">IF(AE244="SI",N244,0)</f>
        <v>0</v>
      </c>
      <c r="AG244" s="189" t="n">
        <f aca="false">IF(AE244="SI",Y244,0)</f>
        <v>0</v>
      </c>
      <c r="AH244" s="189" t="n">
        <f aca="false">IF(AE244="SI",AB244,0)</f>
        <v>0</v>
      </c>
      <c r="AI244" s="148"/>
      <c r="AJ244" s="207"/>
      <c r="AK244" s="207"/>
      <c r="AL244" s="207"/>
      <c r="AM244" s="207"/>
      <c r="AN244" s="207"/>
      <c r="AO244" s="208"/>
    </row>
    <row r="245" customFormat="false" ht="15.75" hidden="false" customHeight="true" outlineLevel="0" collapsed="false">
      <c r="A245" s="22" t="n">
        <v>244</v>
      </c>
      <c r="B245" s="180"/>
      <c r="C245" s="22"/>
      <c r="D245" s="22"/>
      <c r="E245" s="183"/>
      <c r="F245" s="183"/>
      <c r="G245" s="22"/>
      <c r="H245" s="22"/>
      <c r="I245" s="22"/>
      <c r="J245" s="22"/>
      <c r="K245" s="191" t="e">
        <f aca="false">VLOOKUP(Personale!J245,Legenda!$D$1:$F$258,2)</f>
        <v>#N/A</v>
      </c>
      <c r="L245" s="22"/>
      <c r="M245" s="22"/>
      <c r="N245" s="22"/>
      <c r="O245" s="22"/>
      <c r="P245" s="203"/>
      <c r="Q245" s="22"/>
      <c r="R245" s="22"/>
      <c r="S245" s="22"/>
      <c r="T245" s="203"/>
      <c r="U245" s="211"/>
      <c r="V245" s="211"/>
      <c r="W245" s="185" t="n">
        <v>0</v>
      </c>
      <c r="X245" s="185" t="n">
        <v>0</v>
      </c>
      <c r="Y245" s="219" t="n">
        <f aca="false">SUM(W245:X245)</f>
        <v>0</v>
      </c>
      <c r="Z245" s="185" t="n">
        <v>0</v>
      </c>
      <c r="AA245" s="185" t="n">
        <v>0</v>
      </c>
      <c r="AB245" s="220" t="n">
        <f aca="false">SUM(Z245:AA245)</f>
        <v>0</v>
      </c>
      <c r="AC245" s="22"/>
      <c r="AD245" s="22"/>
      <c r="AE245" s="188"/>
      <c r="AF245" s="206" t="n">
        <f aca="false">IF(AE245="SI",N245,0)</f>
        <v>0</v>
      </c>
      <c r="AG245" s="189" t="n">
        <f aca="false">IF(AE245="SI",Y245,0)</f>
        <v>0</v>
      </c>
      <c r="AH245" s="189" t="n">
        <f aca="false">IF(AE245="SI",AB245,0)</f>
        <v>0</v>
      </c>
      <c r="AI245" s="148"/>
      <c r="AJ245" s="207"/>
      <c r="AK245" s="207"/>
      <c r="AL245" s="207"/>
      <c r="AM245" s="207"/>
      <c r="AN245" s="207"/>
      <c r="AO245" s="208"/>
    </row>
    <row r="246" customFormat="false" ht="15.75" hidden="false" customHeight="true" outlineLevel="0" collapsed="false">
      <c r="A246" s="22" t="n">
        <v>245</v>
      </c>
      <c r="B246" s="180"/>
      <c r="C246" s="22"/>
      <c r="D246" s="22"/>
      <c r="E246" s="183"/>
      <c r="F246" s="183"/>
      <c r="G246" s="22"/>
      <c r="H246" s="22"/>
      <c r="I246" s="22"/>
      <c r="J246" s="22"/>
      <c r="K246" s="191" t="e">
        <f aca="false">VLOOKUP(Personale!J246,Legenda!$D$1:$F$258,2)</f>
        <v>#N/A</v>
      </c>
      <c r="L246" s="22"/>
      <c r="M246" s="22"/>
      <c r="N246" s="22"/>
      <c r="O246" s="22"/>
      <c r="P246" s="203"/>
      <c r="Q246" s="22"/>
      <c r="R246" s="22"/>
      <c r="S246" s="22"/>
      <c r="T246" s="203"/>
      <c r="U246" s="211"/>
      <c r="V246" s="211"/>
      <c r="W246" s="185" t="n">
        <v>0</v>
      </c>
      <c r="X246" s="185" t="n">
        <v>0</v>
      </c>
      <c r="Y246" s="219" t="n">
        <f aca="false">SUM(W246:X246)</f>
        <v>0</v>
      </c>
      <c r="Z246" s="185" t="n">
        <v>0</v>
      </c>
      <c r="AA246" s="185" t="n">
        <v>0</v>
      </c>
      <c r="AB246" s="220" t="n">
        <f aca="false">SUM(Z246:AA246)</f>
        <v>0</v>
      </c>
      <c r="AC246" s="22"/>
      <c r="AD246" s="22"/>
      <c r="AE246" s="188"/>
      <c r="AF246" s="206" t="n">
        <f aca="false">IF(AE246="SI",N246,0)</f>
        <v>0</v>
      </c>
      <c r="AG246" s="189" t="n">
        <f aca="false">IF(AE246="SI",Y246,0)</f>
        <v>0</v>
      </c>
      <c r="AH246" s="189" t="n">
        <f aca="false">IF(AE246="SI",AB246,0)</f>
        <v>0</v>
      </c>
      <c r="AI246" s="148"/>
      <c r="AJ246" s="207"/>
      <c r="AK246" s="207"/>
      <c r="AL246" s="207"/>
      <c r="AM246" s="207"/>
      <c r="AN246" s="207"/>
      <c r="AO246" s="208"/>
    </row>
    <row r="247" customFormat="false" ht="15.75" hidden="false" customHeight="true" outlineLevel="0" collapsed="false">
      <c r="A247" s="22" t="n">
        <v>246</v>
      </c>
      <c r="B247" s="180"/>
      <c r="C247" s="22"/>
      <c r="D247" s="22"/>
      <c r="E247" s="183"/>
      <c r="F247" s="183"/>
      <c r="G247" s="22"/>
      <c r="H247" s="22"/>
      <c r="I247" s="22"/>
      <c r="J247" s="22"/>
      <c r="K247" s="191" t="e">
        <f aca="false">VLOOKUP(Personale!J247,Legenda!$D$1:$F$258,2)</f>
        <v>#N/A</v>
      </c>
      <c r="L247" s="22"/>
      <c r="M247" s="22"/>
      <c r="N247" s="22"/>
      <c r="O247" s="22"/>
      <c r="P247" s="203"/>
      <c r="Q247" s="22"/>
      <c r="R247" s="22"/>
      <c r="S247" s="22"/>
      <c r="T247" s="203"/>
      <c r="U247" s="211"/>
      <c r="V247" s="211"/>
      <c r="W247" s="185" t="n">
        <v>0</v>
      </c>
      <c r="X247" s="185" t="n">
        <v>0</v>
      </c>
      <c r="Y247" s="219" t="n">
        <f aca="false">SUM(W247:X247)</f>
        <v>0</v>
      </c>
      <c r="Z247" s="185" t="n">
        <v>0</v>
      </c>
      <c r="AA247" s="185" t="n">
        <v>0</v>
      </c>
      <c r="AB247" s="220" t="n">
        <f aca="false">SUM(Z247:AA247)</f>
        <v>0</v>
      </c>
      <c r="AC247" s="22"/>
      <c r="AD247" s="22"/>
      <c r="AE247" s="188"/>
      <c r="AF247" s="206" t="n">
        <f aca="false">IF(AE247="SI",N247,0)</f>
        <v>0</v>
      </c>
      <c r="AG247" s="189" t="n">
        <f aca="false">IF(AE247="SI",Y247,0)</f>
        <v>0</v>
      </c>
      <c r="AH247" s="189" t="n">
        <f aca="false">IF(AE247="SI",AB247,0)</f>
        <v>0</v>
      </c>
      <c r="AI247" s="148"/>
      <c r="AJ247" s="207"/>
      <c r="AK247" s="207"/>
      <c r="AL247" s="207"/>
      <c r="AM247" s="207"/>
      <c r="AN247" s="207"/>
      <c r="AO247" s="208"/>
    </row>
    <row r="248" customFormat="false" ht="15.75" hidden="false" customHeight="true" outlineLevel="0" collapsed="false">
      <c r="A248" s="22" t="n">
        <v>247</v>
      </c>
      <c r="B248" s="180"/>
      <c r="C248" s="22"/>
      <c r="D248" s="22"/>
      <c r="E248" s="183"/>
      <c r="F248" s="183"/>
      <c r="G248" s="22"/>
      <c r="H248" s="22"/>
      <c r="I248" s="22"/>
      <c r="J248" s="22"/>
      <c r="K248" s="191" t="e">
        <f aca="false">VLOOKUP(Personale!J248,Legenda!$D$1:$F$258,2)</f>
        <v>#N/A</v>
      </c>
      <c r="L248" s="22"/>
      <c r="M248" s="22"/>
      <c r="N248" s="22"/>
      <c r="O248" s="22"/>
      <c r="P248" s="203"/>
      <c r="Q248" s="22"/>
      <c r="R248" s="22"/>
      <c r="S248" s="22"/>
      <c r="T248" s="203"/>
      <c r="U248" s="211"/>
      <c r="V248" s="211"/>
      <c r="W248" s="185" t="n">
        <v>0</v>
      </c>
      <c r="X248" s="185" t="n">
        <v>0</v>
      </c>
      <c r="Y248" s="219" t="n">
        <f aca="false">SUM(W248:X248)</f>
        <v>0</v>
      </c>
      <c r="Z248" s="185" t="n">
        <v>0</v>
      </c>
      <c r="AA248" s="185" t="n">
        <v>0</v>
      </c>
      <c r="AB248" s="220" t="n">
        <f aca="false">SUM(Z248:AA248)</f>
        <v>0</v>
      </c>
      <c r="AC248" s="22"/>
      <c r="AD248" s="22"/>
      <c r="AE248" s="188"/>
      <c r="AF248" s="206" t="n">
        <f aca="false">IF(AE248="SI",N248,0)</f>
        <v>0</v>
      </c>
      <c r="AG248" s="189" t="n">
        <f aca="false">IF(AE248="SI",Y248,0)</f>
        <v>0</v>
      </c>
      <c r="AH248" s="189" t="n">
        <f aca="false">IF(AE248="SI",AB248,0)</f>
        <v>0</v>
      </c>
      <c r="AI248" s="148"/>
      <c r="AJ248" s="207"/>
      <c r="AK248" s="207"/>
      <c r="AL248" s="207"/>
      <c r="AM248" s="207"/>
      <c r="AN248" s="207"/>
      <c r="AO248" s="208"/>
    </row>
    <row r="249" customFormat="false" ht="15.75" hidden="false" customHeight="true" outlineLevel="0" collapsed="false">
      <c r="A249" s="22" t="n">
        <v>248</v>
      </c>
      <c r="B249" s="180"/>
      <c r="C249" s="22"/>
      <c r="D249" s="22"/>
      <c r="E249" s="183"/>
      <c r="F249" s="183"/>
      <c r="G249" s="22"/>
      <c r="H249" s="22"/>
      <c r="I249" s="22"/>
      <c r="J249" s="22"/>
      <c r="K249" s="191" t="e">
        <f aca="false">VLOOKUP(Personale!J249,Legenda!$D$1:$F$258,2)</f>
        <v>#N/A</v>
      </c>
      <c r="L249" s="22"/>
      <c r="M249" s="22"/>
      <c r="N249" s="22"/>
      <c r="O249" s="22"/>
      <c r="P249" s="203"/>
      <c r="Q249" s="22"/>
      <c r="R249" s="22"/>
      <c r="S249" s="22"/>
      <c r="T249" s="203"/>
      <c r="U249" s="211"/>
      <c r="V249" s="211"/>
      <c r="W249" s="185" t="n">
        <v>0</v>
      </c>
      <c r="X249" s="185" t="n">
        <v>0</v>
      </c>
      <c r="Y249" s="219" t="n">
        <f aca="false">SUM(W249:X249)</f>
        <v>0</v>
      </c>
      <c r="Z249" s="185" t="n">
        <v>0</v>
      </c>
      <c r="AA249" s="185" t="n">
        <v>0</v>
      </c>
      <c r="AB249" s="220" t="n">
        <f aca="false">SUM(Z249:AA249)</f>
        <v>0</v>
      </c>
      <c r="AC249" s="22"/>
      <c r="AD249" s="22"/>
      <c r="AE249" s="188"/>
      <c r="AF249" s="206" t="n">
        <f aca="false">IF(AE249="SI",N249,0)</f>
        <v>0</v>
      </c>
      <c r="AG249" s="189" t="n">
        <f aca="false">IF(AE249="SI",Y249,0)</f>
        <v>0</v>
      </c>
      <c r="AH249" s="189" t="n">
        <f aca="false">IF(AE249="SI",AB249,0)</f>
        <v>0</v>
      </c>
      <c r="AI249" s="148"/>
      <c r="AJ249" s="207"/>
      <c r="AK249" s="207"/>
      <c r="AL249" s="207"/>
      <c r="AM249" s="207"/>
      <c r="AN249" s="207"/>
      <c r="AO249" s="208"/>
    </row>
    <row r="250" customFormat="false" ht="15.75" hidden="false" customHeight="true" outlineLevel="0" collapsed="false">
      <c r="A250" s="22" t="n">
        <v>249</v>
      </c>
      <c r="B250" s="180"/>
      <c r="C250" s="22"/>
      <c r="D250" s="22"/>
      <c r="E250" s="183"/>
      <c r="F250" s="183"/>
      <c r="G250" s="22"/>
      <c r="H250" s="22"/>
      <c r="I250" s="22"/>
      <c r="J250" s="22"/>
      <c r="K250" s="191" t="e">
        <f aca="false">VLOOKUP(Personale!J250,Legenda!$D$1:$F$258,2)</f>
        <v>#N/A</v>
      </c>
      <c r="L250" s="22"/>
      <c r="M250" s="22"/>
      <c r="N250" s="22"/>
      <c r="O250" s="22"/>
      <c r="P250" s="203"/>
      <c r="Q250" s="22"/>
      <c r="R250" s="22"/>
      <c r="S250" s="22"/>
      <c r="T250" s="203"/>
      <c r="U250" s="211"/>
      <c r="V250" s="211"/>
      <c r="W250" s="185" t="n">
        <v>0</v>
      </c>
      <c r="X250" s="185" t="n">
        <v>0</v>
      </c>
      <c r="Y250" s="219" t="n">
        <f aca="false">SUM(W250:X250)</f>
        <v>0</v>
      </c>
      <c r="Z250" s="185" t="n">
        <v>0</v>
      </c>
      <c r="AA250" s="185" t="n">
        <v>0</v>
      </c>
      <c r="AB250" s="220" t="n">
        <f aca="false">SUM(Z250:AA250)</f>
        <v>0</v>
      </c>
      <c r="AC250" s="22"/>
      <c r="AD250" s="22"/>
      <c r="AE250" s="188"/>
      <c r="AF250" s="206" t="n">
        <f aca="false">IF(AE250="SI",N250,0)</f>
        <v>0</v>
      </c>
      <c r="AG250" s="189" t="n">
        <f aca="false">IF(AE250="SI",Y250,0)</f>
        <v>0</v>
      </c>
      <c r="AH250" s="189" t="n">
        <f aca="false">IF(AE250="SI",AB250,0)</f>
        <v>0</v>
      </c>
      <c r="AI250" s="148"/>
      <c r="AJ250" s="207"/>
      <c r="AK250" s="207"/>
      <c r="AL250" s="207"/>
      <c r="AM250" s="207"/>
      <c r="AN250" s="207"/>
      <c r="AO250" s="208"/>
    </row>
    <row r="251" customFormat="false" ht="15.75" hidden="false" customHeight="true" outlineLevel="0" collapsed="false">
      <c r="A251" s="22" t="n">
        <v>250</v>
      </c>
      <c r="B251" s="180"/>
      <c r="C251" s="22"/>
      <c r="D251" s="22"/>
      <c r="E251" s="183"/>
      <c r="F251" s="183"/>
      <c r="G251" s="22"/>
      <c r="H251" s="22"/>
      <c r="I251" s="22"/>
      <c r="J251" s="22"/>
      <c r="K251" s="191" t="e">
        <f aca="false">VLOOKUP(Personale!J251,Legenda!$D$1:$F$258,2)</f>
        <v>#N/A</v>
      </c>
      <c r="L251" s="22"/>
      <c r="M251" s="22"/>
      <c r="N251" s="22"/>
      <c r="O251" s="22"/>
      <c r="P251" s="203"/>
      <c r="Q251" s="22"/>
      <c r="R251" s="22"/>
      <c r="S251" s="22"/>
      <c r="T251" s="203"/>
      <c r="U251" s="211"/>
      <c r="V251" s="211"/>
      <c r="W251" s="185" t="n">
        <v>0</v>
      </c>
      <c r="X251" s="185" t="n">
        <v>0</v>
      </c>
      <c r="Y251" s="219" t="n">
        <f aca="false">SUM(W251:X251)</f>
        <v>0</v>
      </c>
      <c r="Z251" s="185" t="n">
        <v>0</v>
      </c>
      <c r="AA251" s="185" t="n">
        <v>0</v>
      </c>
      <c r="AB251" s="220" t="n">
        <f aca="false">SUM(Z251:AA251)</f>
        <v>0</v>
      </c>
      <c r="AC251" s="22"/>
      <c r="AD251" s="22"/>
      <c r="AE251" s="188"/>
      <c r="AF251" s="206" t="n">
        <f aca="false">IF(AE251="SI",N251,0)</f>
        <v>0</v>
      </c>
      <c r="AG251" s="189" t="n">
        <f aca="false">IF(AE251="SI",Y251,0)</f>
        <v>0</v>
      </c>
      <c r="AH251" s="189" t="n">
        <f aca="false">IF(AE251="SI",AB251,0)</f>
        <v>0</v>
      </c>
      <c r="AI251" s="148"/>
      <c r="AJ251" s="207"/>
      <c r="AK251" s="207"/>
      <c r="AL251" s="207"/>
      <c r="AM251" s="207"/>
      <c r="AN251" s="207"/>
      <c r="AO251" s="208"/>
    </row>
    <row r="252" customFormat="false" ht="15.75" hidden="false" customHeight="true" outlineLevel="0" collapsed="false">
      <c r="A252" s="22" t="n">
        <v>251</v>
      </c>
      <c r="B252" s="180"/>
      <c r="C252" s="22"/>
      <c r="D252" s="22"/>
      <c r="E252" s="183"/>
      <c r="F252" s="183"/>
      <c r="G252" s="22"/>
      <c r="H252" s="22"/>
      <c r="I252" s="22"/>
      <c r="J252" s="22"/>
      <c r="K252" s="191" t="e">
        <f aca="false">VLOOKUP(Personale!J252,Legenda!$D$1:$F$258,2)</f>
        <v>#N/A</v>
      </c>
      <c r="L252" s="22"/>
      <c r="M252" s="22"/>
      <c r="N252" s="22"/>
      <c r="O252" s="22"/>
      <c r="P252" s="203"/>
      <c r="Q252" s="22"/>
      <c r="R252" s="22"/>
      <c r="S252" s="22"/>
      <c r="T252" s="203"/>
      <c r="U252" s="211"/>
      <c r="V252" s="211"/>
      <c r="W252" s="185" t="n">
        <v>0</v>
      </c>
      <c r="X252" s="185" t="n">
        <v>0</v>
      </c>
      <c r="Y252" s="219" t="n">
        <f aca="false">SUM(W252:X252)</f>
        <v>0</v>
      </c>
      <c r="Z252" s="185" t="n">
        <v>0</v>
      </c>
      <c r="AA252" s="185" t="n">
        <v>0</v>
      </c>
      <c r="AB252" s="220" t="n">
        <f aca="false">SUM(Z252:AA252)</f>
        <v>0</v>
      </c>
      <c r="AC252" s="22"/>
      <c r="AD252" s="22"/>
      <c r="AE252" s="188"/>
      <c r="AF252" s="206" t="n">
        <f aca="false">IF(AE252="SI",N252,0)</f>
        <v>0</v>
      </c>
      <c r="AG252" s="189" t="n">
        <f aca="false">IF(AE252="SI",Y252,0)</f>
        <v>0</v>
      </c>
      <c r="AH252" s="189" t="n">
        <f aca="false">IF(AE252="SI",AB252,0)</f>
        <v>0</v>
      </c>
      <c r="AI252" s="148"/>
      <c r="AJ252" s="207"/>
      <c r="AK252" s="207"/>
      <c r="AL252" s="207"/>
      <c r="AM252" s="207"/>
      <c r="AN252" s="207"/>
      <c r="AO252" s="208"/>
    </row>
    <row r="253" customFormat="false" ht="15.75" hidden="false" customHeight="true" outlineLevel="0" collapsed="false">
      <c r="A253" s="22" t="n">
        <v>252</v>
      </c>
      <c r="B253" s="180"/>
      <c r="C253" s="22"/>
      <c r="D253" s="22"/>
      <c r="E253" s="183"/>
      <c r="F253" s="183"/>
      <c r="G253" s="22"/>
      <c r="H253" s="22"/>
      <c r="I253" s="22"/>
      <c r="J253" s="22"/>
      <c r="K253" s="191" t="e">
        <f aca="false">VLOOKUP(Personale!J253,Legenda!$D$1:$F$258,2)</f>
        <v>#N/A</v>
      </c>
      <c r="L253" s="22"/>
      <c r="M253" s="22"/>
      <c r="N253" s="22"/>
      <c r="O253" s="22"/>
      <c r="P253" s="203"/>
      <c r="Q253" s="22"/>
      <c r="R253" s="22"/>
      <c r="S253" s="22"/>
      <c r="T253" s="203"/>
      <c r="U253" s="211"/>
      <c r="V253" s="211"/>
      <c r="W253" s="185" t="n">
        <v>0</v>
      </c>
      <c r="X253" s="185" t="n">
        <v>0</v>
      </c>
      <c r="Y253" s="219" t="n">
        <f aca="false">SUM(W253:X253)</f>
        <v>0</v>
      </c>
      <c r="Z253" s="185" t="n">
        <v>0</v>
      </c>
      <c r="AA253" s="185" t="n">
        <v>0</v>
      </c>
      <c r="AB253" s="220" t="n">
        <f aca="false">SUM(Z253:AA253)</f>
        <v>0</v>
      </c>
      <c r="AC253" s="22"/>
      <c r="AD253" s="22"/>
      <c r="AE253" s="188"/>
      <c r="AF253" s="206" t="n">
        <f aca="false">IF(AE253="SI",N253,0)</f>
        <v>0</v>
      </c>
      <c r="AG253" s="189" t="n">
        <f aca="false">IF(AE253="SI",Y253,0)</f>
        <v>0</v>
      </c>
      <c r="AH253" s="189" t="n">
        <f aca="false">IF(AE253="SI",AB253,0)</f>
        <v>0</v>
      </c>
      <c r="AI253" s="148"/>
      <c r="AJ253" s="207"/>
      <c r="AK253" s="207"/>
      <c r="AL253" s="207"/>
      <c r="AM253" s="207"/>
      <c r="AN253" s="207"/>
      <c r="AO253" s="208"/>
    </row>
    <row r="254" customFormat="false" ht="15.75" hidden="false" customHeight="true" outlineLevel="0" collapsed="false">
      <c r="A254" s="22" t="n">
        <v>253</v>
      </c>
      <c r="B254" s="180"/>
      <c r="C254" s="22"/>
      <c r="D254" s="22"/>
      <c r="E254" s="183"/>
      <c r="F254" s="183"/>
      <c r="G254" s="22"/>
      <c r="H254" s="22"/>
      <c r="I254" s="22"/>
      <c r="J254" s="22"/>
      <c r="K254" s="191" t="e">
        <f aca="false">VLOOKUP(Personale!J254,Legenda!$D$1:$F$258,2)</f>
        <v>#N/A</v>
      </c>
      <c r="L254" s="22"/>
      <c r="M254" s="22"/>
      <c r="N254" s="22"/>
      <c r="O254" s="22"/>
      <c r="P254" s="203"/>
      <c r="Q254" s="22"/>
      <c r="R254" s="22"/>
      <c r="S254" s="22"/>
      <c r="T254" s="203"/>
      <c r="U254" s="211"/>
      <c r="V254" s="211"/>
      <c r="W254" s="185" t="n">
        <v>0</v>
      </c>
      <c r="X254" s="185" t="n">
        <v>0</v>
      </c>
      <c r="Y254" s="219" t="n">
        <f aca="false">SUM(W254:X254)</f>
        <v>0</v>
      </c>
      <c r="Z254" s="185" t="n">
        <v>0</v>
      </c>
      <c r="AA254" s="185" t="n">
        <v>0</v>
      </c>
      <c r="AB254" s="220" t="n">
        <f aca="false">SUM(Z254:AA254)</f>
        <v>0</v>
      </c>
      <c r="AC254" s="22"/>
      <c r="AD254" s="22"/>
      <c r="AE254" s="188"/>
      <c r="AF254" s="206" t="n">
        <f aca="false">IF(AE254="SI",N254,0)</f>
        <v>0</v>
      </c>
      <c r="AG254" s="189" t="n">
        <f aca="false">IF(AE254="SI",Y254,0)</f>
        <v>0</v>
      </c>
      <c r="AH254" s="189" t="n">
        <f aca="false">IF(AE254="SI",AB254,0)</f>
        <v>0</v>
      </c>
      <c r="AI254" s="148"/>
      <c r="AJ254" s="207"/>
      <c r="AK254" s="207"/>
      <c r="AL254" s="207"/>
      <c r="AM254" s="207"/>
      <c r="AN254" s="207"/>
      <c r="AO254" s="208"/>
    </row>
    <row r="255" customFormat="false" ht="15.75" hidden="false" customHeight="true" outlineLevel="0" collapsed="false">
      <c r="A255" s="22" t="n">
        <v>254</v>
      </c>
      <c r="B255" s="180"/>
      <c r="C255" s="22"/>
      <c r="D255" s="22"/>
      <c r="E255" s="183"/>
      <c r="F255" s="183"/>
      <c r="G255" s="22"/>
      <c r="H255" s="22"/>
      <c r="I255" s="22"/>
      <c r="J255" s="22"/>
      <c r="K255" s="191" t="e">
        <f aca="false">VLOOKUP(Personale!J255,Legenda!$D$1:$F$258,2)</f>
        <v>#N/A</v>
      </c>
      <c r="L255" s="22"/>
      <c r="M255" s="22"/>
      <c r="N255" s="22"/>
      <c r="O255" s="22"/>
      <c r="P255" s="203"/>
      <c r="Q255" s="22"/>
      <c r="R255" s="22"/>
      <c r="S255" s="22"/>
      <c r="T255" s="203"/>
      <c r="U255" s="211"/>
      <c r="V255" s="211"/>
      <c r="W255" s="185" t="n">
        <v>0</v>
      </c>
      <c r="X255" s="185" t="n">
        <v>0</v>
      </c>
      <c r="Y255" s="219" t="n">
        <f aca="false">SUM(W255:X255)</f>
        <v>0</v>
      </c>
      <c r="Z255" s="185" t="n">
        <v>0</v>
      </c>
      <c r="AA255" s="185" t="n">
        <v>0</v>
      </c>
      <c r="AB255" s="220" t="n">
        <f aca="false">SUM(Z255:AA255)</f>
        <v>0</v>
      </c>
      <c r="AC255" s="22"/>
      <c r="AD255" s="22"/>
      <c r="AE255" s="188"/>
      <c r="AF255" s="206" t="n">
        <f aca="false">IF(AE255="SI",N255,0)</f>
        <v>0</v>
      </c>
      <c r="AG255" s="189" t="n">
        <f aca="false">IF(AE255="SI",Y255,0)</f>
        <v>0</v>
      </c>
      <c r="AH255" s="189" t="n">
        <f aca="false">IF(AE255="SI",AB255,0)</f>
        <v>0</v>
      </c>
      <c r="AI255" s="148"/>
      <c r="AJ255" s="207"/>
      <c r="AK255" s="207"/>
      <c r="AL255" s="207"/>
      <c r="AM255" s="207"/>
      <c r="AN255" s="207"/>
      <c r="AO255" s="208"/>
    </row>
    <row r="256" customFormat="false" ht="15.75" hidden="false" customHeight="true" outlineLevel="0" collapsed="false">
      <c r="A256" s="22" t="n">
        <v>255</v>
      </c>
      <c r="B256" s="180"/>
      <c r="C256" s="22"/>
      <c r="D256" s="22"/>
      <c r="E256" s="183"/>
      <c r="F256" s="183"/>
      <c r="G256" s="22"/>
      <c r="H256" s="22"/>
      <c r="I256" s="22"/>
      <c r="J256" s="22"/>
      <c r="K256" s="191" t="e">
        <f aca="false">VLOOKUP(Personale!J256,Legenda!$D$1:$F$258,2)</f>
        <v>#N/A</v>
      </c>
      <c r="L256" s="22"/>
      <c r="M256" s="22"/>
      <c r="N256" s="22"/>
      <c r="O256" s="22"/>
      <c r="P256" s="203"/>
      <c r="Q256" s="22"/>
      <c r="R256" s="22"/>
      <c r="S256" s="22"/>
      <c r="T256" s="203"/>
      <c r="U256" s="211"/>
      <c r="V256" s="211"/>
      <c r="W256" s="185" t="n">
        <v>0</v>
      </c>
      <c r="X256" s="185" t="n">
        <v>0</v>
      </c>
      <c r="Y256" s="219" t="n">
        <f aca="false">SUM(W256:X256)</f>
        <v>0</v>
      </c>
      <c r="Z256" s="185" t="n">
        <v>0</v>
      </c>
      <c r="AA256" s="185" t="n">
        <v>0</v>
      </c>
      <c r="AB256" s="220" t="n">
        <f aca="false">SUM(Z256:AA256)</f>
        <v>0</v>
      </c>
      <c r="AC256" s="22"/>
      <c r="AD256" s="22"/>
      <c r="AE256" s="188"/>
      <c r="AF256" s="206" t="n">
        <f aca="false">IF(AE256="SI",N256,0)</f>
        <v>0</v>
      </c>
      <c r="AG256" s="189" t="n">
        <f aca="false">IF(AE256="SI",Y256,0)</f>
        <v>0</v>
      </c>
      <c r="AH256" s="189" t="n">
        <f aca="false">IF(AE256="SI",AB256,0)</f>
        <v>0</v>
      </c>
      <c r="AI256" s="148"/>
      <c r="AJ256" s="207"/>
      <c r="AK256" s="207"/>
      <c r="AL256" s="207"/>
      <c r="AM256" s="207"/>
      <c r="AN256" s="207"/>
      <c r="AO256" s="208"/>
    </row>
    <row r="257" customFormat="false" ht="15.75" hidden="false" customHeight="true" outlineLevel="0" collapsed="false">
      <c r="A257" s="22" t="n">
        <v>256</v>
      </c>
      <c r="B257" s="180"/>
      <c r="C257" s="22"/>
      <c r="D257" s="22"/>
      <c r="E257" s="183"/>
      <c r="F257" s="183"/>
      <c r="G257" s="22"/>
      <c r="H257" s="22"/>
      <c r="I257" s="22"/>
      <c r="J257" s="22"/>
      <c r="K257" s="191" t="e">
        <f aca="false">VLOOKUP(Personale!J257,Legenda!$D$1:$F$258,2)</f>
        <v>#N/A</v>
      </c>
      <c r="L257" s="22"/>
      <c r="M257" s="22"/>
      <c r="N257" s="22"/>
      <c r="O257" s="22"/>
      <c r="P257" s="203"/>
      <c r="Q257" s="22"/>
      <c r="R257" s="22"/>
      <c r="S257" s="22"/>
      <c r="T257" s="203"/>
      <c r="U257" s="211"/>
      <c r="V257" s="211"/>
      <c r="W257" s="185" t="n">
        <v>0</v>
      </c>
      <c r="X257" s="185" t="n">
        <v>0</v>
      </c>
      <c r="Y257" s="219" t="n">
        <f aca="false">SUM(W257:X257)</f>
        <v>0</v>
      </c>
      <c r="Z257" s="185" t="n">
        <v>0</v>
      </c>
      <c r="AA257" s="185" t="n">
        <v>0</v>
      </c>
      <c r="AB257" s="220" t="n">
        <f aca="false">SUM(Z257:AA257)</f>
        <v>0</v>
      </c>
      <c r="AC257" s="22"/>
      <c r="AD257" s="22"/>
      <c r="AE257" s="188"/>
      <c r="AF257" s="206" t="n">
        <f aca="false">IF(AE257="SI",N257,0)</f>
        <v>0</v>
      </c>
      <c r="AG257" s="189" t="n">
        <f aca="false">IF(AE257="SI",Y257,0)</f>
        <v>0</v>
      </c>
      <c r="AH257" s="189" t="n">
        <f aca="false">IF(AE257="SI",AB257,0)</f>
        <v>0</v>
      </c>
      <c r="AI257" s="148"/>
      <c r="AJ257" s="207"/>
      <c r="AK257" s="207"/>
      <c r="AL257" s="207"/>
      <c r="AM257" s="207"/>
      <c r="AN257" s="207"/>
      <c r="AO257" s="208"/>
    </row>
    <row r="258" customFormat="false" ht="15.75" hidden="false" customHeight="true" outlineLevel="0" collapsed="false">
      <c r="A258" s="22" t="n">
        <v>257</v>
      </c>
      <c r="B258" s="180"/>
      <c r="C258" s="22"/>
      <c r="D258" s="22"/>
      <c r="E258" s="183"/>
      <c r="F258" s="183"/>
      <c r="G258" s="22"/>
      <c r="H258" s="22"/>
      <c r="I258" s="22"/>
      <c r="J258" s="22"/>
      <c r="K258" s="191" t="e">
        <f aca="false">VLOOKUP(Personale!J258,Legenda!$D$1:$F$258,2)</f>
        <v>#N/A</v>
      </c>
      <c r="L258" s="22"/>
      <c r="M258" s="22"/>
      <c r="N258" s="22"/>
      <c r="O258" s="22"/>
      <c r="P258" s="203"/>
      <c r="Q258" s="22"/>
      <c r="R258" s="22"/>
      <c r="S258" s="22"/>
      <c r="T258" s="203"/>
      <c r="U258" s="211"/>
      <c r="V258" s="211"/>
      <c r="W258" s="185" t="n">
        <v>0</v>
      </c>
      <c r="X258" s="185" t="n">
        <v>0</v>
      </c>
      <c r="Y258" s="219" t="n">
        <f aca="false">SUM(W258:X258)</f>
        <v>0</v>
      </c>
      <c r="Z258" s="185" t="n">
        <v>0</v>
      </c>
      <c r="AA258" s="185" t="n">
        <v>0</v>
      </c>
      <c r="AB258" s="220" t="n">
        <f aca="false">SUM(Z258:AA258)</f>
        <v>0</v>
      </c>
      <c r="AC258" s="22"/>
      <c r="AD258" s="22"/>
      <c r="AE258" s="188"/>
      <c r="AF258" s="206" t="n">
        <f aca="false">IF(AE258="SI",N258,0)</f>
        <v>0</v>
      </c>
      <c r="AG258" s="189" t="n">
        <f aca="false">IF(AE258="SI",Y258,0)</f>
        <v>0</v>
      </c>
      <c r="AH258" s="189" t="n">
        <f aca="false">IF(AE258="SI",AB258,0)</f>
        <v>0</v>
      </c>
      <c r="AI258" s="148"/>
      <c r="AJ258" s="207"/>
      <c r="AK258" s="207"/>
      <c r="AL258" s="207"/>
      <c r="AM258" s="207"/>
      <c r="AN258" s="207"/>
      <c r="AO258" s="208"/>
    </row>
    <row r="259" customFormat="false" ht="15.75" hidden="false" customHeight="true" outlineLevel="0" collapsed="false">
      <c r="A259" s="22" t="n">
        <v>258</v>
      </c>
      <c r="B259" s="180"/>
      <c r="C259" s="22"/>
      <c r="D259" s="22"/>
      <c r="E259" s="183"/>
      <c r="F259" s="183"/>
      <c r="G259" s="22"/>
      <c r="H259" s="22"/>
      <c r="I259" s="22"/>
      <c r="J259" s="22"/>
      <c r="K259" s="191" t="e">
        <f aca="false">VLOOKUP(Personale!J259,Legenda!$D$1:$F$258,2)</f>
        <v>#N/A</v>
      </c>
      <c r="L259" s="22"/>
      <c r="M259" s="22"/>
      <c r="N259" s="22"/>
      <c r="O259" s="22"/>
      <c r="P259" s="203"/>
      <c r="Q259" s="22"/>
      <c r="R259" s="22"/>
      <c r="S259" s="22"/>
      <c r="T259" s="203"/>
      <c r="U259" s="211"/>
      <c r="V259" s="211"/>
      <c r="W259" s="185" t="n">
        <v>0</v>
      </c>
      <c r="X259" s="185" t="n">
        <v>0</v>
      </c>
      <c r="Y259" s="219" t="n">
        <f aca="false">SUM(W259:X259)</f>
        <v>0</v>
      </c>
      <c r="Z259" s="185" t="n">
        <v>0</v>
      </c>
      <c r="AA259" s="185" t="n">
        <v>0</v>
      </c>
      <c r="AB259" s="220" t="n">
        <f aca="false">SUM(Z259:AA259)</f>
        <v>0</v>
      </c>
      <c r="AC259" s="22"/>
      <c r="AD259" s="22"/>
      <c r="AE259" s="188"/>
      <c r="AF259" s="206" t="n">
        <f aca="false">IF(AE259="SI",N259,0)</f>
        <v>0</v>
      </c>
      <c r="AG259" s="189" t="n">
        <f aca="false">IF(AE259="SI",Y259,0)</f>
        <v>0</v>
      </c>
      <c r="AH259" s="189" t="n">
        <f aca="false">IF(AE259="SI",AB259,0)</f>
        <v>0</v>
      </c>
      <c r="AI259" s="148"/>
      <c r="AJ259" s="207"/>
      <c r="AK259" s="207"/>
      <c r="AL259" s="207"/>
      <c r="AM259" s="207"/>
      <c r="AN259" s="207"/>
      <c r="AO259" s="208"/>
    </row>
    <row r="260" customFormat="false" ht="15.75" hidden="false" customHeight="true" outlineLevel="0" collapsed="false">
      <c r="A260" s="22" t="n">
        <v>259</v>
      </c>
      <c r="B260" s="180"/>
      <c r="C260" s="22"/>
      <c r="D260" s="22"/>
      <c r="E260" s="183"/>
      <c r="F260" s="183"/>
      <c r="G260" s="22"/>
      <c r="H260" s="22"/>
      <c r="I260" s="22"/>
      <c r="J260" s="22"/>
      <c r="K260" s="191" t="e">
        <f aca="false">VLOOKUP(Personale!J260,Legenda!$D$1:$F$258,2)</f>
        <v>#N/A</v>
      </c>
      <c r="L260" s="22"/>
      <c r="M260" s="22"/>
      <c r="N260" s="22"/>
      <c r="O260" s="22"/>
      <c r="P260" s="203"/>
      <c r="Q260" s="22"/>
      <c r="R260" s="22"/>
      <c r="S260" s="22"/>
      <c r="T260" s="203"/>
      <c r="U260" s="211"/>
      <c r="V260" s="211"/>
      <c r="W260" s="185" t="n">
        <v>0</v>
      </c>
      <c r="X260" s="185" t="n">
        <v>0</v>
      </c>
      <c r="Y260" s="219" t="n">
        <f aca="false">SUM(W260:X260)</f>
        <v>0</v>
      </c>
      <c r="Z260" s="185" t="n">
        <v>0</v>
      </c>
      <c r="AA260" s="185" t="n">
        <v>0</v>
      </c>
      <c r="AB260" s="220" t="n">
        <f aca="false">SUM(Z260:AA260)</f>
        <v>0</v>
      </c>
      <c r="AC260" s="22"/>
      <c r="AD260" s="22"/>
      <c r="AE260" s="188"/>
      <c r="AF260" s="206" t="n">
        <f aca="false">IF(AE260="SI",N260,0)</f>
        <v>0</v>
      </c>
      <c r="AG260" s="189" t="n">
        <f aca="false">IF(AE260="SI",Y260,0)</f>
        <v>0</v>
      </c>
      <c r="AH260" s="189" t="n">
        <f aca="false">IF(AE260="SI",AB260,0)</f>
        <v>0</v>
      </c>
      <c r="AI260" s="148"/>
      <c r="AJ260" s="207"/>
      <c r="AK260" s="207"/>
      <c r="AL260" s="207"/>
      <c r="AM260" s="207"/>
      <c r="AN260" s="207"/>
      <c r="AO260" s="208"/>
    </row>
    <row r="261" customFormat="false" ht="15.75" hidden="false" customHeight="true" outlineLevel="0" collapsed="false">
      <c r="A261" s="22" t="n">
        <v>260</v>
      </c>
      <c r="B261" s="180"/>
      <c r="C261" s="22"/>
      <c r="D261" s="22"/>
      <c r="E261" s="183"/>
      <c r="F261" s="183"/>
      <c r="G261" s="22"/>
      <c r="H261" s="22"/>
      <c r="I261" s="22"/>
      <c r="J261" s="22"/>
      <c r="K261" s="191" t="e">
        <f aca="false">VLOOKUP(Personale!J261,Legenda!$D$1:$F$258,2)</f>
        <v>#N/A</v>
      </c>
      <c r="L261" s="22"/>
      <c r="M261" s="22"/>
      <c r="N261" s="22"/>
      <c r="O261" s="22"/>
      <c r="P261" s="203"/>
      <c r="Q261" s="22"/>
      <c r="R261" s="22"/>
      <c r="S261" s="22"/>
      <c r="T261" s="203"/>
      <c r="U261" s="211"/>
      <c r="V261" s="211"/>
      <c r="W261" s="185" t="n">
        <v>0</v>
      </c>
      <c r="X261" s="185" t="n">
        <v>0</v>
      </c>
      <c r="Y261" s="219" t="n">
        <f aca="false">SUM(W261:X261)</f>
        <v>0</v>
      </c>
      <c r="Z261" s="185" t="n">
        <v>0</v>
      </c>
      <c r="AA261" s="185" t="n">
        <v>0</v>
      </c>
      <c r="AB261" s="220" t="n">
        <f aca="false">SUM(Z261:AA261)</f>
        <v>0</v>
      </c>
      <c r="AC261" s="22"/>
      <c r="AD261" s="22"/>
      <c r="AE261" s="188"/>
      <c r="AF261" s="206" t="n">
        <f aca="false">IF(AE261="SI",N261,0)</f>
        <v>0</v>
      </c>
      <c r="AG261" s="189" t="n">
        <f aca="false">IF(AE261="SI",Y261,0)</f>
        <v>0</v>
      </c>
      <c r="AH261" s="189" t="n">
        <f aca="false">IF(AE261="SI",AB261,0)</f>
        <v>0</v>
      </c>
      <c r="AI261" s="148"/>
      <c r="AJ261" s="207"/>
      <c r="AK261" s="207"/>
      <c r="AL261" s="207"/>
      <c r="AM261" s="207"/>
      <c r="AN261" s="207"/>
      <c r="AO261" s="208"/>
    </row>
    <row r="262" customFormat="false" ht="15.75" hidden="false" customHeight="true" outlineLevel="0" collapsed="false">
      <c r="A262" s="22" t="n">
        <v>261</v>
      </c>
      <c r="B262" s="180"/>
      <c r="C262" s="22"/>
      <c r="D262" s="22"/>
      <c r="E262" s="183"/>
      <c r="F262" s="183"/>
      <c r="G262" s="22"/>
      <c r="H262" s="22"/>
      <c r="I262" s="22"/>
      <c r="J262" s="22"/>
      <c r="K262" s="191" t="e">
        <f aca="false">VLOOKUP(Personale!J262,Legenda!$D$1:$F$258,2)</f>
        <v>#N/A</v>
      </c>
      <c r="L262" s="22"/>
      <c r="M262" s="22"/>
      <c r="N262" s="22"/>
      <c r="O262" s="22"/>
      <c r="P262" s="203"/>
      <c r="Q262" s="22"/>
      <c r="R262" s="22"/>
      <c r="S262" s="22"/>
      <c r="T262" s="203"/>
      <c r="U262" s="211"/>
      <c r="V262" s="211"/>
      <c r="W262" s="185" t="n">
        <v>0</v>
      </c>
      <c r="X262" s="185" t="n">
        <v>0</v>
      </c>
      <c r="Y262" s="219" t="n">
        <f aca="false">SUM(W262:X262)</f>
        <v>0</v>
      </c>
      <c r="Z262" s="185" t="n">
        <v>0</v>
      </c>
      <c r="AA262" s="185" t="n">
        <v>0</v>
      </c>
      <c r="AB262" s="220" t="n">
        <f aca="false">SUM(Z262:AA262)</f>
        <v>0</v>
      </c>
      <c r="AC262" s="22"/>
      <c r="AD262" s="22"/>
      <c r="AE262" s="188"/>
      <c r="AF262" s="206" t="n">
        <f aca="false">IF(AE262="SI",N262,0)</f>
        <v>0</v>
      </c>
      <c r="AG262" s="189" t="n">
        <f aca="false">IF(AE262="SI",Y262,0)</f>
        <v>0</v>
      </c>
      <c r="AH262" s="189" t="n">
        <f aca="false">IF(AE262="SI",AB262,0)</f>
        <v>0</v>
      </c>
      <c r="AI262" s="148"/>
      <c r="AJ262" s="207"/>
      <c r="AK262" s="207"/>
      <c r="AL262" s="207"/>
      <c r="AM262" s="207"/>
      <c r="AN262" s="207"/>
      <c r="AO262" s="208"/>
    </row>
    <row r="263" customFormat="false" ht="15.75" hidden="false" customHeight="true" outlineLevel="0" collapsed="false">
      <c r="A263" s="22" t="n">
        <v>262</v>
      </c>
      <c r="B263" s="180"/>
      <c r="C263" s="22"/>
      <c r="D263" s="22"/>
      <c r="E263" s="183"/>
      <c r="F263" s="183"/>
      <c r="G263" s="22"/>
      <c r="H263" s="22"/>
      <c r="I263" s="22"/>
      <c r="J263" s="22"/>
      <c r="K263" s="191" t="e">
        <f aca="false">VLOOKUP(Personale!J263,Legenda!$D$1:$F$258,2)</f>
        <v>#N/A</v>
      </c>
      <c r="L263" s="22"/>
      <c r="M263" s="22"/>
      <c r="N263" s="22"/>
      <c r="O263" s="22"/>
      <c r="P263" s="203"/>
      <c r="Q263" s="22"/>
      <c r="R263" s="22"/>
      <c r="S263" s="22"/>
      <c r="T263" s="203"/>
      <c r="U263" s="211"/>
      <c r="V263" s="211"/>
      <c r="W263" s="185" t="n">
        <v>0</v>
      </c>
      <c r="X263" s="185" t="n">
        <v>0</v>
      </c>
      <c r="Y263" s="219" t="n">
        <f aca="false">SUM(W263:X263)</f>
        <v>0</v>
      </c>
      <c r="Z263" s="185" t="n">
        <v>0</v>
      </c>
      <c r="AA263" s="185" t="n">
        <v>0</v>
      </c>
      <c r="AB263" s="220" t="n">
        <f aca="false">SUM(Z263:AA263)</f>
        <v>0</v>
      </c>
      <c r="AC263" s="22"/>
      <c r="AD263" s="22"/>
      <c r="AE263" s="188"/>
      <c r="AF263" s="206" t="n">
        <f aca="false">IF(AE263="SI",N263,0)</f>
        <v>0</v>
      </c>
      <c r="AG263" s="189" t="n">
        <f aca="false">IF(AE263="SI",Y263,0)</f>
        <v>0</v>
      </c>
      <c r="AH263" s="189" t="n">
        <f aca="false">IF(AE263="SI",AB263,0)</f>
        <v>0</v>
      </c>
      <c r="AI263" s="148"/>
      <c r="AJ263" s="207"/>
      <c r="AK263" s="207"/>
      <c r="AL263" s="207"/>
      <c r="AM263" s="207"/>
      <c r="AN263" s="207"/>
      <c r="AO263" s="208"/>
    </row>
    <row r="264" customFormat="false" ht="15.75" hidden="false" customHeight="true" outlineLevel="0" collapsed="false">
      <c r="A264" s="22" t="n">
        <v>263</v>
      </c>
      <c r="B264" s="180"/>
      <c r="C264" s="22"/>
      <c r="D264" s="22"/>
      <c r="E264" s="183"/>
      <c r="F264" s="183"/>
      <c r="G264" s="22"/>
      <c r="H264" s="22"/>
      <c r="I264" s="22"/>
      <c r="J264" s="22"/>
      <c r="K264" s="191" t="e">
        <f aca="false">VLOOKUP(Personale!J264,Legenda!$D$1:$F$258,2)</f>
        <v>#N/A</v>
      </c>
      <c r="L264" s="22"/>
      <c r="M264" s="22"/>
      <c r="N264" s="22"/>
      <c r="O264" s="22"/>
      <c r="P264" s="203"/>
      <c r="Q264" s="22"/>
      <c r="R264" s="22"/>
      <c r="S264" s="22"/>
      <c r="T264" s="203"/>
      <c r="U264" s="211"/>
      <c r="V264" s="211"/>
      <c r="W264" s="185" t="n">
        <v>0</v>
      </c>
      <c r="X264" s="185" t="n">
        <v>0</v>
      </c>
      <c r="Y264" s="219" t="n">
        <f aca="false">SUM(W264:X264)</f>
        <v>0</v>
      </c>
      <c r="Z264" s="185" t="n">
        <v>0</v>
      </c>
      <c r="AA264" s="185" t="n">
        <v>0</v>
      </c>
      <c r="AB264" s="220" t="n">
        <f aca="false">SUM(Z264:AA264)</f>
        <v>0</v>
      </c>
      <c r="AC264" s="22"/>
      <c r="AD264" s="22"/>
      <c r="AE264" s="188"/>
      <c r="AF264" s="206" t="n">
        <f aca="false">IF(AE264="SI",N264,0)</f>
        <v>0</v>
      </c>
      <c r="AG264" s="189" t="n">
        <f aca="false">IF(AE264="SI",Y264,0)</f>
        <v>0</v>
      </c>
      <c r="AH264" s="189" t="n">
        <f aca="false">IF(AE264="SI",AB264,0)</f>
        <v>0</v>
      </c>
      <c r="AI264" s="148"/>
      <c r="AJ264" s="207"/>
      <c r="AK264" s="207"/>
      <c r="AL264" s="207"/>
      <c r="AM264" s="207"/>
      <c r="AN264" s="207"/>
      <c r="AO264" s="208"/>
    </row>
    <row r="265" customFormat="false" ht="15.75" hidden="false" customHeight="true" outlineLevel="0" collapsed="false">
      <c r="A265" s="22" t="n">
        <v>264</v>
      </c>
      <c r="B265" s="180"/>
      <c r="C265" s="22"/>
      <c r="D265" s="22"/>
      <c r="E265" s="183"/>
      <c r="F265" s="183"/>
      <c r="G265" s="22"/>
      <c r="H265" s="22"/>
      <c r="I265" s="22"/>
      <c r="J265" s="22"/>
      <c r="K265" s="191" t="e">
        <f aca="false">VLOOKUP(Personale!J265,Legenda!$D$1:$F$258,2)</f>
        <v>#N/A</v>
      </c>
      <c r="L265" s="22"/>
      <c r="M265" s="22"/>
      <c r="N265" s="22"/>
      <c r="O265" s="22"/>
      <c r="P265" s="203"/>
      <c r="Q265" s="22"/>
      <c r="R265" s="22"/>
      <c r="S265" s="22"/>
      <c r="T265" s="203"/>
      <c r="U265" s="211"/>
      <c r="V265" s="211"/>
      <c r="W265" s="185" t="n">
        <v>0</v>
      </c>
      <c r="X265" s="185" t="n">
        <v>0</v>
      </c>
      <c r="Y265" s="219" t="n">
        <f aca="false">SUM(W265:X265)</f>
        <v>0</v>
      </c>
      <c r="Z265" s="185" t="n">
        <v>0</v>
      </c>
      <c r="AA265" s="185" t="n">
        <v>0</v>
      </c>
      <c r="AB265" s="220" t="n">
        <f aca="false">SUM(Z265:AA265)</f>
        <v>0</v>
      </c>
      <c r="AC265" s="22"/>
      <c r="AD265" s="22"/>
      <c r="AE265" s="188"/>
      <c r="AF265" s="206" t="n">
        <f aca="false">IF(AE265="SI",N265,0)</f>
        <v>0</v>
      </c>
      <c r="AG265" s="189" t="n">
        <f aca="false">IF(AE265="SI",Y265,0)</f>
        <v>0</v>
      </c>
      <c r="AH265" s="189" t="n">
        <f aca="false">IF(AE265="SI",AB265,0)</f>
        <v>0</v>
      </c>
      <c r="AI265" s="148"/>
      <c r="AJ265" s="207"/>
      <c r="AK265" s="207"/>
      <c r="AL265" s="207"/>
      <c r="AM265" s="207"/>
      <c r="AN265" s="207"/>
      <c r="AO265" s="208"/>
    </row>
    <row r="266" customFormat="false" ht="15.75" hidden="false" customHeight="true" outlineLevel="0" collapsed="false">
      <c r="A266" s="22" t="n">
        <v>265</v>
      </c>
      <c r="B266" s="180"/>
      <c r="C266" s="22"/>
      <c r="D266" s="22"/>
      <c r="E266" s="183"/>
      <c r="F266" s="183"/>
      <c r="G266" s="22"/>
      <c r="H266" s="22"/>
      <c r="I266" s="22"/>
      <c r="J266" s="22"/>
      <c r="K266" s="191" t="e">
        <f aca="false">VLOOKUP(Personale!J266,Legenda!$D$1:$F$258,2)</f>
        <v>#N/A</v>
      </c>
      <c r="L266" s="22"/>
      <c r="M266" s="22"/>
      <c r="N266" s="22"/>
      <c r="O266" s="22"/>
      <c r="P266" s="203"/>
      <c r="Q266" s="22"/>
      <c r="R266" s="22"/>
      <c r="S266" s="22"/>
      <c r="T266" s="203"/>
      <c r="U266" s="211"/>
      <c r="V266" s="211"/>
      <c r="W266" s="185" t="n">
        <v>0</v>
      </c>
      <c r="X266" s="185" t="n">
        <v>0</v>
      </c>
      <c r="Y266" s="219" t="n">
        <f aca="false">SUM(W266:X266)</f>
        <v>0</v>
      </c>
      <c r="Z266" s="185" t="n">
        <v>0</v>
      </c>
      <c r="AA266" s="185" t="n">
        <v>0</v>
      </c>
      <c r="AB266" s="220" t="n">
        <f aca="false">SUM(Z266:AA266)</f>
        <v>0</v>
      </c>
      <c r="AC266" s="22"/>
      <c r="AD266" s="22"/>
      <c r="AE266" s="188"/>
      <c r="AF266" s="206" t="n">
        <f aca="false">IF(AE266="SI",N266,0)</f>
        <v>0</v>
      </c>
      <c r="AG266" s="189" t="n">
        <f aca="false">IF(AE266="SI",Y266,0)</f>
        <v>0</v>
      </c>
      <c r="AH266" s="189" t="n">
        <f aca="false">IF(AE266="SI",AB266,0)</f>
        <v>0</v>
      </c>
      <c r="AI266" s="148"/>
      <c r="AJ266" s="207"/>
      <c r="AK266" s="207"/>
      <c r="AL266" s="207"/>
      <c r="AM266" s="207"/>
      <c r="AN266" s="207"/>
      <c r="AO266" s="208"/>
    </row>
    <row r="267" customFormat="false" ht="15.75" hidden="false" customHeight="true" outlineLevel="0" collapsed="false">
      <c r="A267" s="22" t="n">
        <v>266</v>
      </c>
      <c r="B267" s="180"/>
      <c r="C267" s="22"/>
      <c r="D267" s="22"/>
      <c r="E267" s="183"/>
      <c r="F267" s="183"/>
      <c r="G267" s="22"/>
      <c r="H267" s="22"/>
      <c r="I267" s="22"/>
      <c r="J267" s="22"/>
      <c r="K267" s="191" t="e">
        <f aca="false">VLOOKUP(Personale!J267,Legenda!$D$1:$F$258,2)</f>
        <v>#N/A</v>
      </c>
      <c r="L267" s="22"/>
      <c r="M267" s="22"/>
      <c r="N267" s="22"/>
      <c r="O267" s="22"/>
      <c r="P267" s="203"/>
      <c r="Q267" s="22"/>
      <c r="R267" s="22"/>
      <c r="S267" s="22"/>
      <c r="T267" s="203"/>
      <c r="U267" s="211"/>
      <c r="V267" s="211"/>
      <c r="W267" s="185" t="n">
        <v>0</v>
      </c>
      <c r="X267" s="185" t="n">
        <v>0</v>
      </c>
      <c r="Y267" s="219" t="n">
        <f aca="false">SUM(W267:X267)</f>
        <v>0</v>
      </c>
      <c r="Z267" s="185" t="n">
        <v>0</v>
      </c>
      <c r="AA267" s="185" t="n">
        <v>0</v>
      </c>
      <c r="AB267" s="220" t="n">
        <f aca="false">SUM(Z267:AA267)</f>
        <v>0</v>
      </c>
      <c r="AC267" s="22"/>
      <c r="AD267" s="22"/>
      <c r="AE267" s="188"/>
      <c r="AF267" s="206" t="n">
        <f aca="false">IF(AE267="SI",N267,0)</f>
        <v>0</v>
      </c>
      <c r="AG267" s="189" t="n">
        <f aca="false">IF(AE267="SI",Y267,0)</f>
        <v>0</v>
      </c>
      <c r="AH267" s="189" t="n">
        <f aca="false">IF(AE267="SI",AB267,0)</f>
        <v>0</v>
      </c>
      <c r="AI267" s="148"/>
      <c r="AJ267" s="207"/>
      <c r="AK267" s="207"/>
      <c r="AL267" s="207"/>
      <c r="AM267" s="207"/>
      <c r="AN267" s="207"/>
      <c r="AO267" s="208"/>
    </row>
    <row r="268" customFormat="false" ht="15.75" hidden="false" customHeight="true" outlineLevel="0" collapsed="false">
      <c r="A268" s="22" t="n">
        <v>267</v>
      </c>
      <c r="B268" s="180"/>
      <c r="C268" s="22"/>
      <c r="D268" s="22"/>
      <c r="E268" s="183"/>
      <c r="F268" s="183"/>
      <c r="G268" s="22"/>
      <c r="H268" s="22"/>
      <c r="I268" s="22"/>
      <c r="J268" s="22"/>
      <c r="K268" s="191" t="e">
        <f aca="false">VLOOKUP(Personale!J268,Legenda!$D$1:$F$258,2)</f>
        <v>#N/A</v>
      </c>
      <c r="L268" s="22"/>
      <c r="M268" s="22"/>
      <c r="N268" s="22"/>
      <c r="O268" s="22"/>
      <c r="P268" s="203"/>
      <c r="Q268" s="22"/>
      <c r="R268" s="22"/>
      <c r="S268" s="22"/>
      <c r="T268" s="203"/>
      <c r="U268" s="211"/>
      <c r="V268" s="211"/>
      <c r="W268" s="185" t="n">
        <v>0</v>
      </c>
      <c r="X268" s="185" t="n">
        <v>0</v>
      </c>
      <c r="Y268" s="219" t="n">
        <f aca="false">SUM(W268:X268)</f>
        <v>0</v>
      </c>
      <c r="Z268" s="185" t="n">
        <v>0</v>
      </c>
      <c r="AA268" s="185" t="n">
        <v>0</v>
      </c>
      <c r="AB268" s="220" t="n">
        <f aca="false">SUM(Z268:AA268)</f>
        <v>0</v>
      </c>
      <c r="AC268" s="22"/>
      <c r="AD268" s="22"/>
      <c r="AE268" s="188"/>
      <c r="AF268" s="206" t="n">
        <f aca="false">IF(AE268="SI",N268,0)</f>
        <v>0</v>
      </c>
      <c r="AG268" s="189" t="n">
        <f aca="false">IF(AE268="SI",Y268,0)</f>
        <v>0</v>
      </c>
      <c r="AH268" s="189" t="n">
        <f aca="false">IF(AE268="SI",AB268,0)</f>
        <v>0</v>
      </c>
      <c r="AI268" s="148"/>
      <c r="AJ268" s="207"/>
      <c r="AK268" s="207"/>
      <c r="AL268" s="207"/>
      <c r="AM268" s="207"/>
      <c r="AN268" s="207"/>
      <c r="AO268" s="208"/>
    </row>
    <row r="269" customFormat="false" ht="15.75" hidden="false" customHeight="true" outlineLevel="0" collapsed="false">
      <c r="A269" s="22" t="n">
        <v>268</v>
      </c>
      <c r="B269" s="180"/>
      <c r="C269" s="22"/>
      <c r="D269" s="22"/>
      <c r="E269" s="183"/>
      <c r="F269" s="183"/>
      <c r="G269" s="22"/>
      <c r="H269" s="22"/>
      <c r="I269" s="22"/>
      <c r="J269" s="22"/>
      <c r="K269" s="191" t="e">
        <f aca="false">VLOOKUP(Personale!J269,Legenda!$D$1:$F$258,2)</f>
        <v>#N/A</v>
      </c>
      <c r="L269" s="22"/>
      <c r="M269" s="22"/>
      <c r="N269" s="22"/>
      <c r="O269" s="22"/>
      <c r="P269" s="203"/>
      <c r="Q269" s="22"/>
      <c r="R269" s="22"/>
      <c r="S269" s="22"/>
      <c r="T269" s="203"/>
      <c r="U269" s="211"/>
      <c r="V269" s="211"/>
      <c r="W269" s="185" t="n">
        <v>0</v>
      </c>
      <c r="X269" s="185" t="n">
        <v>0</v>
      </c>
      <c r="Y269" s="219" t="n">
        <f aca="false">SUM(W269:X269)</f>
        <v>0</v>
      </c>
      <c r="Z269" s="185" t="n">
        <v>0</v>
      </c>
      <c r="AA269" s="185" t="n">
        <v>0</v>
      </c>
      <c r="AB269" s="220" t="n">
        <f aca="false">SUM(Z269:AA269)</f>
        <v>0</v>
      </c>
      <c r="AC269" s="22"/>
      <c r="AD269" s="22"/>
      <c r="AE269" s="188"/>
      <c r="AF269" s="206" t="n">
        <f aca="false">IF(AE269="SI",N269,0)</f>
        <v>0</v>
      </c>
      <c r="AG269" s="189" t="n">
        <f aca="false">IF(AE269="SI",Y269,0)</f>
        <v>0</v>
      </c>
      <c r="AH269" s="189" t="n">
        <f aca="false">IF(AE269="SI",AB269,0)</f>
        <v>0</v>
      </c>
      <c r="AI269" s="148"/>
      <c r="AJ269" s="207"/>
      <c r="AK269" s="207"/>
      <c r="AL269" s="207"/>
      <c r="AM269" s="207"/>
      <c r="AN269" s="207"/>
      <c r="AO269" s="208"/>
    </row>
    <row r="270" customFormat="false" ht="15.75" hidden="false" customHeight="true" outlineLevel="0" collapsed="false">
      <c r="A270" s="22" t="n">
        <v>269</v>
      </c>
      <c r="B270" s="180"/>
      <c r="C270" s="22"/>
      <c r="D270" s="22"/>
      <c r="E270" s="183"/>
      <c r="F270" s="183"/>
      <c r="G270" s="22"/>
      <c r="H270" s="22"/>
      <c r="I270" s="22"/>
      <c r="J270" s="22"/>
      <c r="K270" s="191" t="e">
        <f aca="false">VLOOKUP(Personale!J270,Legenda!$D$1:$F$258,2)</f>
        <v>#N/A</v>
      </c>
      <c r="L270" s="22"/>
      <c r="M270" s="22"/>
      <c r="N270" s="22"/>
      <c r="O270" s="22"/>
      <c r="P270" s="203"/>
      <c r="Q270" s="22"/>
      <c r="R270" s="22"/>
      <c r="S270" s="22"/>
      <c r="T270" s="203"/>
      <c r="U270" s="211"/>
      <c r="V270" s="211"/>
      <c r="W270" s="185" t="n">
        <v>0</v>
      </c>
      <c r="X270" s="185" t="n">
        <v>0</v>
      </c>
      <c r="Y270" s="219" t="n">
        <f aca="false">SUM(W270:X270)</f>
        <v>0</v>
      </c>
      <c r="Z270" s="185" t="n">
        <v>0</v>
      </c>
      <c r="AA270" s="185" t="n">
        <v>0</v>
      </c>
      <c r="AB270" s="220" t="n">
        <f aca="false">SUM(Z270:AA270)</f>
        <v>0</v>
      </c>
      <c r="AC270" s="22"/>
      <c r="AD270" s="22"/>
      <c r="AE270" s="188"/>
      <c r="AF270" s="206" t="n">
        <f aca="false">IF(AE270="SI",N270,0)</f>
        <v>0</v>
      </c>
      <c r="AG270" s="189" t="n">
        <f aca="false">IF(AE270="SI",Y270,0)</f>
        <v>0</v>
      </c>
      <c r="AH270" s="189" t="n">
        <f aca="false">IF(AE270="SI",AB270,0)</f>
        <v>0</v>
      </c>
      <c r="AI270" s="148"/>
      <c r="AJ270" s="207"/>
      <c r="AK270" s="207"/>
      <c r="AL270" s="207"/>
      <c r="AM270" s="207"/>
      <c r="AN270" s="207"/>
      <c r="AO270" s="208"/>
    </row>
    <row r="271" customFormat="false" ht="15.75" hidden="false" customHeight="true" outlineLevel="0" collapsed="false">
      <c r="A271" s="22" t="n">
        <v>270</v>
      </c>
      <c r="B271" s="180"/>
      <c r="C271" s="22"/>
      <c r="D271" s="22"/>
      <c r="E271" s="183"/>
      <c r="F271" s="183"/>
      <c r="G271" s="22"/>
      <c r="H271" s="22"/>
      <c r="I271" s="22"/>
      <c r="J271" s="22"/>
      <c r="K271" s="191" t="e">
        <f aca="false">VLOOKUP(Personale!J271,Legenda!$D$1:$F$258,2)</f>
        <v>#N/A</v>
      </c>
      <c r="L271" s="22"/>
      <c r="M271" s="22"/>
      <c r="N271" s="22"/>
      <c r="O271" s="22"/>
      <c r="P271" s="203"/>
      <c r="Q271" s="22"/>
      <c r="R271" s="22"/>
      <c r="S271" s="22"/>
      <c r="T271" s="203"/>
      <c r="U271" s="211"/>
      <c r="V271" s="211"/>
      <c r="W271" s="185" t="n">
        <v>0</v>
      </c>
      <c r="X271" s="185" t="n">
        <v>0</v>
      </c>
      <c r="Y271" s="219" t="n">
        <f aca="false">SUM(W271:X271)</f>
        <v>0</v>
      </c>
      <c r="Z271" s="185" t="n">
        <v>0</v>
      </c>
      <c r="AA271" s="185" t="n">
        <v>0</v>
      </c>
      <c r="AB271" s="220" t="n">
        <f aca="false">SUM(Z271:AA271)</f>
        <v>0</v>
      </c>
      <c r="AC271" s="22"/>
      <c r="AD271" s="22"/>
      <c r="AE271" s="188"/>
      <c r="AF271" s="206" t="n">
        <f aca="false">IF(AE271="SI",N271,0)</f>
        <v>0</v>
      </c>
      <c r="AG271" s="189" t="n">
        <f aca="false">IF(AE271="SI",Y271,0)</f>
        <v>0</v>
      </c>
      <c r="AH271" s="189" t="n">
        <f aca="false">IF(AE271="SI",AB271,0)</f>
        <v>0</v>
      </c>
      <c r="AI271" s="148"/>
      <c r="AJ271" s="207"/>
      <c r="AK271" s="207"/>
      <c r="AL271" s="207"/>
      <c r="AM271" s="207"/>
      <c r="AN271" s="207"/>
      <c r="AO271" s="208"/>
    </row>
    <row r="272" customFormat="false" ht="15.75" hidden="false" customHeight="true" outlineLevel="0" collapsed="false">
      <c r="A272" s="22" t="n">
        <v>271</v>
      </c>
      <c r="B272" s="180"/>
      <c r="C272" s="22"/>
      <c r="D272" s="22"/>
      <c r="E272" s="183"/>
      <c r="F272" s="183"/>
      <c r="G272" s="22"/>
      <c r="H272" s="22"/>
      <c r="I272" s="22"/>
      <c r="J272" s="22"/>
      <c r="K272" s="191" t="e">
        <f aca="false">VLOOKUP(Personale!J272,Legenda!$D$1:$F$258,2)</f>
        <v>#N/A</v>
      </c>
      <c r="L272" s="22"/>
      <c r="M272" s="22"/>
      <c r="N272" s="22"/>
      <c r="O272" s="22"/>
      <c r="P272" s="203"/>
      <c r="Q272" s="22"/>
      <c r="R272" s="22"/>
      <c r="S272" s="22"/>
      <c r="T272" s="203"/>
      <c r="U272" s="211"/>
      <c r="V272" s="211"/>
      <c r="W272" s="185" t="n">
        <v>0</v>
      </c>
      <c r="X272" s="185" t="n">
        <v>0</v>
      </c>
      <c r="Y272" s="219" t="n">
        <f aca="false">SUM(W272:X272)</f>
        <v>0</v>
      </c>
      <c r="Z272" s="185" t="n">
        <v>0</v>
      </c>
      <c r="AA272" s="185" t="n">
        <v>0</v>
      </c>
      <c r="AB272" s="220" t="n">
        <f aca="false">SUM(Z272:AA272)</f>
        <v>0</v>
      </c>
      <c r="AC272" s="22"/>
      <c r="AD272" s="22"/>
      <c r="AE272" s="188"/>
      <c r="AF272" s="206" t="n">
        <f aca="false">IF(AE272="SI",N272,0)</f>
        <v>0</v>
      </c>
      <c r="AG272" s="189" t="n">
        <f aca="false">IF(AE272="SI",Y272,0)</f>
        <v>0</v>
      </c>
      <c r="AH272" s="189" t="n">
        <f aca="false">IF(AE272="SI",AB272,0)</f>
        <v>0</v>
      </c>
      <c r="AI272" s="148"/>
      <c r="AJ272" s="207"/>
      <c r="AK272" s="207"/>
      <c r="AL272" s="207"/>
      <c r="AM272" s="207"/>
      <c r="AN272" s="207"/>
      <c r="AO272" s="208"/>
    </row>
    <row r="273" customFormat="false" ht="15.75" hidden="false" customHeight="true" outlineLevel="0" collapsed="false">
      <c r="A273" s="22" t="n">
        <v>272</v>
      </c>
      <c r="B273" s="180"/>
      <c r="C273" s="22"/>
      <c r="D273" s="22"/>
      <c r="E273" s="183"/>
      <c r="F273" s="183"/>
      <c r="G273" s="22"/>
      <c r="H273" s="22"/>
      <c r="I273" s="22"/>
      <c r="J273" s="22"/>
      <c r="K273" s="191" t="e">
        <f aca="false">VLOOKUP(Personale!J273,Legenda!$D$1:$F$258,2)</f>
        <v>#N/A</v>
      </c>
      <c r="L273" s="22"/>
      <c r="M273" s="22"/>
      <c r="N273" s="22"/>
      <c r="O273" s="22"/>
      <c r="P273" s="203"/>
      <c r="Q273" s="22"/>
      <c r="R273" s="22"/>
      <c r="S273" s="22"/>
      <c r="T273" s="203"/>
      <c r="U273" s="211"/>
      <c r="V273" s="211"/>
      <c r="W273" s="185" t="n">
        <v>0</v>
      </c>
      <c r="X273" s="185" t="n">
        <v>0</v>
      </c>
      <c r="Y273" s="219" t="n">
        <f aca="false">SUM(W273:X273)</f>
        <v>0</v>
      </c>
      <c r="Z273" s="185" t="n">
        <v>0</v>
      </c>
      <c r="AA273" s="185" t="n">
        <v>0</v>
      </c>
      <c r="AB273" s="220" t="n">
        <f aca="false">SUM(Z273:AA273)</f>
        <v>0</v>
      </c>
      <c r="AC273" s="22"/>
      <c r="AD273" s="22"/>
      <c r="AE273" s="188"/>
      <c r="AF273" s="206" t="n">
        <f aca="false">IF(AE273="SI",N273,0)</f>
        <v>0</v>
      </c>
      <c r="AG273" s="189" t="n">
        <f aca="false">IF(AE273="SI",Y273,0)</f>
        <v>0</v>
      </c>
      <c r="AH273" s="189" t="n">
        <f aca="false">IF(AE273="SI",AB273,0)</f>
        <v>0</v>
      </c>
      <c r="AI273" s="148"/>
      <c r="AJ273" s="207"/>
      <c r="AK273" s="207"/>
      <c r="AL273" s="207"/>
      <c r="AM273" s="207"/>
      <c r="AN273" s="207"/>
      <c r="AO273" s="208"/>
    </row>
    <row r="274" customFormat="false" ht="15.75" hidden="false" customHeight="true" outlineLevel="0" collapsed="false">
      <c r="A274" s="22" t="n">
        <v>273</v>
      </c>
      <c r="B274" s="180"/>
      <c r="C274" s="22"/>
      <c r="D274" s="22"/>
      <c r="E274" s="183"/>
      <c r="F274" s="183"/>
      <c r="G274" s="22"/>
      <c r="H274" s="22"/>
      <c r="I274" s="22"/>
      <c r="J274" s="22"/>
      <c r="K274" s="191" t="e">
        <f aca="false">VLOOKUP(Personale!J274,Legenda!$D$1:$F$258,2)</f>
        <v>#N/A</v>
      </c>
      <c r="L274" s="22"/>
      <c r="M274" s="22"/>
      <c r="N274" s="22"/>
      <c r="O274" s="22"/>
      <c r="P274" s="203"/>
      <c r="Q274" s="22"/>
      <c r="R274" s="22"/>
      <c r="S274" s="22"/>
      <c r="T274" s="203"/>
      <c r="U274" s="211"/>
      <c r="V274" s="211"/>
      <c r="W274" s="185" t="n">
        <v>0</v>
      </c>
      <c r="X274" s="185" t="n">
        <v>0</v>
      </c>
      <c r="Y274" s="219" t="n">
        <f aca="false">SUM(W274:X274)</f>
        <v>0</v>
      </c>
      <c r="Z274" s="185" t="n">
        <v>0</v>
      </c>
      <c r="AA274" s="185" t="n">
        <v>0</v>
      </c>
      <c r="AB274" s="220" t="n">
        <f aca="false">SUM(Z274:AA274)</f>
        <v>0</v>
      </c>
      <c r="AC274" s="22"/>
      <c r="AD274" s="22"/>
      <c r="AE274" s="188"/>
      <c r="AF274" s="206" t="n">
        <f aca="false">IF(AE274="SI",N274,0)</f>
        <v>0</v>
      </c>
      <c r="AG274" s="189" t="n">
        <f aca="false">IF(AE274="SI",Y274,0)</f>
        <v>0</v>
      </c>
      <c r="AH274" s="189" t="n">
        <f aca="false">IF(AE274="SI",AB274,0)</f>
        <v>0</v>
      </c>
      <c r="AI274" s="148"/>
      <c r="AJ274" s="207"/>
      <c r="AK274" s="207"/>
      <c r="AL274" s="207"/>
      <c r="AM274" s="207"/>
      <c r="AN274" s="207"/>
      <c r="AO274" s="208"/>
    </row>
    <row r="275" customFormat="false" ht="15.75" hidden="false" customHeight="true" outlineLevel="0" collapsed="false">
      <c r="A275" s="22" t="n">
        <v>274</v>
      </c>
      <c r="B275" s="180"/>
      <c r="C275" s="22"/>
      <c r="D275" s="22"/>
      <c r="E275" s="183"/>
      <c r="F275" s="183"/>
      <c r="G275" s="22"/>
      <c r="H275" s="22"/>
      <c r="I275" s="22"/>
      <c r="J275" s="22"/>
      <c r="K275" s="191" t="e">
        <f aca="false">VLOOKUP(Personale!J275,Legenda!$D$1:$F$258,2)</f>
        <v>#N/A</v>
      </c>
      <c r="L275" s="22"/>
      <c r="M275" s="22"/>
      <c r="N275" s="22"/>
      <c r="O275" s="22"/>
      <c r="P275" s="203"/>
      <c r="Q275" s="22"/>
      <c r="R275" s="22"/>
      <c r="S275" s="22"/>
      <c r="T275" s="203"/>
      <c r="U275" s="211"/>
      <c r="V275" s="211"/>
      <c r="W275" s="185" t="n">
        <v>0</v>
      </c>
      <c r="X275" s="185" t="n">
        <v>0</v>
      </c>
      <c r="Y275" s="219" t="n">
        <f aca="false">SUM(W275:X275)</f>
        <v>0</v>
      </c>
      <c r="Z275" s="185" t="n">
        <v>0</v>
      </c>
      <c r="AA275" s="185" t="n">
        <v>0</v>
      </c>
      <c r="AB275" s="220" t="n">
        <f aca="false">SUM(Z275:AA275)</f>
        <v>0</v>
      </c>
      <c r="AC275" s="22"/>
      <c r="AD275" s="22"/>
      <c r="AE275" s="188"/>
      <c r="AF275" s="206" t="n">
        <f aca="false">IF(AE275="SI",N275,0)</f>
        <v>0</v>
      </c>
      <c r="AG275" s="189" t="n">
        <f aca="false">IF(AE275="SI",Y275,0)</f>
        <v>0</v>
      </c>
      <c r="AH275" s="189" t="n">
        <f aca="false">IF(AE275="SI",AB275,0)</f>
        <v>0</v>
      </c>
      <c r="AI275" s="148"/>
      <c r="AJ275" s="207"/>
      <c r="AK275" s="207"/>
      <c r="AL275" s="207"/>
      <c r="AM275" s="207"/>
      <c r="AN275" s="207"/>
      <c r="AO275" s="208"/>
    </row>
    <row r="276" customFormat="false" ht="15.75" hidden="false" customHeight="true" outlineLevel="0" collapsed="false">
      <c r="A276" s="22" t="n">
        <v>275</v>
      </c>
      <c r="B276" s="180"/>
      <c r="C276" s="22"/>
      <c r="D276" s="22"/>
      <c r="E276" s="183"/>
      <c r="F276" s="183"/>
      <c r="G276" s="22"/>
      <c r="H276" s="22"/>
      <c r="I276" s="22"/>
      <c r="J276" s="22"/>
      <c r="K276" s="191" t="e">
        <f aca="false">VLOOKUP(Personale!J276,Legenda!$D$1:$F$258,2)</f>
        <v>#N/A</v>
      </c>
      <c r="L276" s="22"/>
      <c r="M276" s="22"/>
      <c r="N276" s="22"/>
      <c r="O276" s="22"/>
      <c r="P276" s="203"/>
      <c r="Q276" s="22"/>
      <c r="R276" s="22"/>
      <c r="S276" s="22"/>
      <c r="T276" s="203"/>
      <c r="U276" s="211"/>
      <c r="V276" s="211"/>
      <c r="W276" s="185" t="n">
        <v>0</v>
      </c>
      <c r="X276" s="185" t="n">
        <v>0</v>
      </c>
      <c r="Y276" s="219" t="n">
        <f aca="false">SUM(W276:X276)</f>
        <v>0</v>
      </c>
      <c r="Z276" s="185" t="n">
        <v>0</v>
      </c>
      <c r="AA276" s="185" t="n">
        <v>0</v>
      </c>
      <c r="AB276" s="220" t="n">
        <f aca="false">SUM(Z276:AA276)</f>
        <v>0</v>
      </c>
      <c r="AC276" s="22"/>
      <c r="AD276" s="22"/>
      <c r="AE276" s="188"/>
      <c r="AF276" s="206" t="n">
        <f aca="false">IF(AE276="SI",N276,0)</f>
        <v>0</v>
      </c>
      <c r="AG276" s="189" t="n">
        <f aca="false">IF(AE276="SI",Y276,0)</f>
        <v>0</v>
      </c>
      <c r="AH276" s="189" t="n">
        <f aca="false">IF(AE276="SI",AB276,0)</f>
        <v>0</v>
      </c>
      <c r="AI276" s="148"/>
      <c r="AJ276" s="207"/>
      <c r="AK276" s="207"/>
      <c r="AL276" s="207"/>
      <c r="AM276" s="207"/>
      <c r="AN276" s="207"/>
      <c r="AO276" s="208"/>
    </row>
    <row r="277" customFormat="false" ht="15.75" hidden="false" customHeight="true" outlineLevel="0" collapsed="false">
      <c r="A277" s="22" t="n">
        <v>276</v>
      </c>
      <c r="B277" s="180"/>
      <c r="C277" s="22"/>
      <c r="D277" s="22"/>
      <c r="E277" s="183"/>
      <c r="F277" s="183"/>
      <c r="G277" s="22"/>
      <c r="H277" s="22"/>
      <c r="I277" s="22"/>
      <c r="J277" s="22"/>
      <c r="K277" s="191" t="e">
        <f aca="false">VLOOKUP(Personale!J277,Legenda!$D$1:$F$258,2)</f>
        <v>#N/A</v>
      </c>
      <c r="L277" s="22"/>
      <c r="M277" s="22"/>
      <c r="N277" s="22"/>
      <c r="O277" s="22"/>
      <c r="P277" s="203"/>
      <c r="Q277" s="22"/>
      <c r="R277" s="22"/>
      <c r="S277" s="22"/>
      <c r="T277" s="203"/>
      <c r="U277" s="211"/>
      <c r="V277" s="211"/>
      <c r="W277" s="185" t="n">
        <v>0</v>
      </c>
      <c r="X277" s="185" t="n">
        <v>0</v>
      </c>
      <c r="Y277" s="219" t="n">
        <f aca="false">SUM(W277:X277)</f>
        <v>0</v>
      </c>
      <c r="Z277" s="185" t="n">
        <v>0</v>
      </c>
      <c r="AA277" s="185" t="n">
        <v>0</v>
      </c>
      <c r="AB277" s="220" t="n">
        <f aca="false">SUM(Z277:AA277)</f>
        <v>0</v>
      </c>
      <c r="AC277" s="22"/>
      <c r="AD277" s="22"/>
      <c r="AE277" s="188"/>
      <c r="AF277" s="206" t="n">
        <f aca="false">IF(AE277="SI",N277,0)</f>
        <v>0</v>
      </c>
      <c r="AG277" s="189" t="n">
        <f aca="false">IF(AE277="SI",Y277,0)</f>
        <v>0</v>
      </c>
      <c r="AH277" s="189" t="n">
        <f aca="false">IF(AE277="SI",AB277,0)</f>
        <v>0</v>
      </c>
      <c r="AI277" s="148"/>
      <c r="AJ277" s="207"/>
      <c r="AK277" s="207"/>
      <c r="AL277" s="207"/>
      <c r="AM277" s="207"/>
      <c r="AN277" s="207"/>
      <c r="AO277" s="208"/>
    </row>
    <row r="278" customFormat="false" ht="15.75" hidden="false" customHeight="true" outlineLevel="0" collapsed="false">
      <c r="A278" s="22" t="n">
        <v>277</v>
      </c>
      <c r="B278" s="180"/>
      <c r="C278" s="22"/>
      <c r="D278" s="22"/>
      <c r="E278" s="183"/>
      <c r="F278" s="183"/>
      <c r="G278" s="22"/>
      <c r="H278" s="22"/>
      <c r="I278" s="22"/>
      <c r="J278" s="22"/>
      <c r="K278" s="191" t="e">
        <f aca="false">VLOOKUP(Personale!J278,Legenda!$D$1:$F$258,2)</f>
        <v>#N/A</v>
      </c>
      <c r="L278" s="22"/>
      <c r="M278" s="22"/>
      <c r="N278" s="22"/>
      <c r="O278" s="22"/>
      <c r="P278" s="203"/>
      <c r="Q278" s="22"/>
      <c r="R278" s="22"/>
      <c r="S278" s="22"/>
      <c r="T278" s="203"/>
      <c r="U278" s="211"/>
      <c r="V278" s="211"/>
      <c r="W278" s="185" t="n">
        <v>0</v>
      </c>
      <c r="X278" s="185" t="n">
        <v>0</v>
      </c>
      <c r="Y278" s="219" t="n">
        <f aca="false">SUM(W278:X278)</f>
        <v>0</v>
      </c>
      <c r="Z278" s="185" t="n">
        <v>0</v>
      </c>
      <c r="AA278" s="185" t="n">
        <v>0</v>
      </c>
      <c r="AB278" s="220" t="n">
        <f aca="false">SUM(Z278:AA278)</f>
        <v>0</v>
      </c>
      <c r="AC278" s="22"/>
      <c r="AD278" s="22"/>
      <c r="AE278" s="188"/>
      <c r="AF278" s="206" t="n">
        <f aca="false">IF(AE278="SI",N278,0)</f>
        <v>0</v>
      </c>
      <c r="AG278" s="189" t="n">
        <f aca="false">IF(AE278="SI",Y278,0)</f>
        <v>0</v>
      </c>
      <c r="AH278" s="189" t="n">
        <f aca="false">IF(AE278="SI",AB278,0)</f>
        <v>0</v>
      </c>
      <c r="AI278" s="148"/>
      <c r="AJ278" s="207"/>
      <c r="AK278" s="207"/>
      <c r="AL278" s="207"/>
      <c r="AM278" s="207"/>
      <c r="AN278" s="207"/>
      <c r="AO278" s="208"/>
    </row>
    <row r="279" customFormat="false" ht="15.75" hidden="false" customHeight="true" outlineLevel="0" collapsed="false">
      <c r="A279" s="22" t="n">
        <v>278</v>
      </c>
      <c r="B279" s="180"/>
      <c r="C279" s="22"/>
      <c r="D279" s="22"/>
      <c r="E279" s="183"/>
      <c r="F279" s="183"/>
      <c r="G279" s="22"/>
      <c r="H279" s="22"/>
      <c r="I279" s="22"/>
      <c r="J279" s="22"/>
      <c r="K279" s="191" t="e">
        <f aca="false">VLOOKUP(Personale!J279,Legenda!$D$1:$F$258,2)</f>
        <v>#N/A</v>
      </c>
      <c r="L279" s="22"/>
      <c r="M279" s="22"/>
      <c r="N279" s="22"/>
      <c r="O279" s="22"/>
      <c r="P279" s="203"/>
      <c r="Q279" s="22"/>
      <c r="R279" s="22"/>
      <c r="S279" s="22"/>
      <c r="T279" s="203"/>
      <c r="U279" s="211"/>
      <c r="V279" s="211"/>
      <c r="W279" s="185" t="n">
        <v>0</v>
      </c>
      <c r="X279" s="185" t="n">
        <v>0</v>
      </c>
      <c r="Y279" s="219" t="n">
        <f aca="false">SUM(W279:X279)</f>
        <v>0</v>
      </c>
      <c r="Z279" s="185" t="n">
        <v>0</v>
      </c>
      <c r="AA279" s="185" t="n">
        <v>0</v>
      </c>
      <c r="AB279" s="220" t="n">
        <f aca="false">SUM(Z279:AA279)</f>
        <v>0</v>
      </c>
      <c r="AC279" s="22"/>
      <c r="AD279" s="22"/>
      <c r="AE279" s="188"/>
      <c r="AF279" s="206" t="n">
        <f aca="false">IF(AE279="SI",N279,0)</f>
        <v>0</v>
      </c>
      <c r="AG279" s="189" t="n">
        <f aca="false">IF(AE279="SI",Y279,0)</f>
        <v>0</v>
      </c>
      <c r="AH279" s="189" t="n">
        <f aca="false">IF(AE279="SI",AB279,0)</f>
        <v>0</v>
      </c>
      <c r="AI279" s="148"/>
      <c r="AJ279" s="207"/>
      <c r="AK279" s="207"/>
      <c r="AL279" s="207"/>
      <c r="AM279" s="207"/>
      <c r="AN279" s="207"/>
      <c r="AO279" s="208"/>
    </row>
    <row r="280" customFormat="false" ht="15.75" hidden="false" customHeight="true" outlineLevel="0" collapsed="false">
      <c r="A280" s="22" t="n">
        <v>279</v>
      </c>
      <c r="B280" s="180"/>
      <c r="C280" s="22"/>
      <c r="D280" s="22"/>
      <c r="E280" s="183"/>
      <c r="F280" s="183"/>
      <c r="G280" s="22"/>
      <c r="H280" s="22"/>
      <c r="I280" s="22"/>
      <c r="J280" s="22"/>
      <c r="K280" s="191" t="e">
        <f aca="false">VLOOKUP(Personale!J280,Legenda!$D$1:$F$258,2)</f>
        <v>#N/A</v>
      </c>
      <c r="L280" s="22"/>
      <c r="M280" s="22"/>
      <c r="N280" s="22"/>
      <c r="O280" s="22"/>
      <c r="P280" s="203"/>
      <c r="Q280" s="22"/>
      <c r="R280" s="22"/>
      <c r="S280" s="22"/>
      <c r="T280" s="203"/>
      <c r="U280" s="211"/>
      <c r="V280" s="211"/>
      <c r="W280" s="185" t="n">
        <v>0</v>
      </c>
      <c r="X280" s="185" t="n">
        <v>0</v>
      </c>
      <c r="Y280" s="219" t="n">
        <f aca="false">SUM(W280:X280)</f>
        <v>0</v>
      </c>
      <c r="Z280" s="185" t="n">
        <v>0</v>
      </c>
      <c r="AA280" s="185" t="n">
        <v>0</v>
      </c>
      <c r="AB280" s="220" t="n">
        <f aca="false">SUM(Z280:AA280)</f>
        <v>0</v>
      </c>
      <c r="AC280" s="22"/>
      <c r="AD280" s="22"/>
      <c r="AE280" s="188"/>
      <c r="AF280" s="206" t="n">
        <f aca="false">IF(AE280="SI",N280,0)</f>
        <v>0</v>
      </c>
      <c r="AG280" s="189" t="n">
        <f aca="false">IF(AE280="SI",Y280,0)</f>
        <v>0</v>
      </c>
      <c r="AH280" s="189" t="n">
        <f aca="false">IF(AE280="SI",AB280,0)</f>
        <v>0</v>
      </c>
      <c r="AI280" s="148"/>
      <c r="AJ280" s="207"/>
      <c r="AK280" s="207"/>
      <c r="AL280" s="207"/>
      <c r="AM280" s="207"/>
      <c r="AN280" s="207"/>
      <c r="AO280" s="208"/>
    </row>
    <row r="281" customFormat="false" ht="15.75" hidden="false" customHeight="true" outlineLevel="0" collapsed="false">
      <c r="A281" s="22" t="n">
        <v>280</v>
      </c>
      <c r="B281" s="180"/>
      <c r="C281" s="22"/>
      <c r="D281" s="22"/>
      <c r="E281" s="183"/>
      <c r="F281" s="183"/>
      <c r="G281" s="22"/>
      <c r="H281" s="22"/>
      <c r="I281" s="22"/>
      <c r="J281" s="22"/>
      <c r="K281" s="191" t="e">
        <f aca="false">VLOOKUP(Personale!J281,Legenda!$D$1:$F$258,2)</f>
        <v>#N/A</v>
      </c>
      <c r="L281" s="22"/>
      <c r="M281" s="22"/>
      <c r="N281" s="22"/>
      <c r="O281" s="22"/>
      <c r="P281" s="203"/>
      <c r="Q281" s="22"/>
      <c r="R281" s="22"/>
      <c r="S281" s="22"/>
      <c r="T281" s="203"/>
      <c r="U281" s="211"/>
      <c r="V281" s="211"/>
      <c r="W281" s="185" t="n">
        <v>0</v>
      </c>
      <c r="X281" s="185" t="n">
        <v>0</v>
      </c>
      <c r="Y281" s="219" t="n">
        <f aca="false">SUM(W281:X281)</f>
        <v>0</v>
      </c>
      <c r="Z281" s="185" t="n">
        <v>0</v>
      </c>
      <c r="AA281" s="185" t="n">
        <v>0</v>
      </c>
      <c r="AB281" s="220" t="n">
        <f aca="false">SUM(Z281:AA281)</f>
        <v>0</v>
      </c>
      <c r="AC281" s="22"/>
      <c r="AD281" s="22"/>
      <c r="AE281" s="188"/>
      <c r="AF281" s="206" t="n">
        <f aca="false">IF(AE281="SI",N281,0)</f>
        <v>0</v>
      </c>
      <c r="AG281" s="189" t="n">
        <f aca="false">IF(AE281="SI",Y281,0)</f>
        <v>0</v>
      </c>
      <c r="AH281" s="189" t="n">
        <f aca="false">IF(AE281="SI",AB281,0)</f>
        <v>0</v>
      </c>
      <c r="AI281" s="148"/>
      <c r="AJ281" s="207"/>
      <c r="AK281" s="207"/>
      <c r="AL281" s="207"/>
      <c r="AM281" s="207"/>
      <c r="AN281" s="207"/>
      <c r="AO281" s="208"/>
    </row>
    <row r="282" customFormat="false" ht="15.75" hidden="false" customHeight="true" outlineLevel="0" collapsed="false">
      <c r="A282" s="22" t="n">
        <v>281</v>
      </c>
      <c r="B282" s="180"/>
      <c r="C282" s="22"/>
      <c r="D282" s="22"/>
      <c r="E282" s="183"/>
      <c r="F282" s="183"/>
      <c r="G282" s="22"/>
      <c r="H282" s="22"/>
      <c r="I282" s="22"/>
      <c r="J282" s="22"/>
      <c r="K282" s="191" t="e">
        <f aca="false">VLOOKUP(Personale!J282,Legenda!$D$1:$F$258,2)</f>
        <v>#N/A</v>
      </c>
      <c r="L282" s="22"/>
      <c r="M282" s="22"/>
      <c r="N282" s="22"/>
      <c r="O282" s="22"/>
      <c r="P282" s="203"/>
      <c r="Q282" s="22"/>
      <c r="R282" s="22"/>
      <c r="S282" s="22"/>
      <c r="T282" s="203"/>
      <c r="U282" s="211"/>
      <c r="V282" s="211"/>
      <c r="W282" s="185" t="n">
        <v>0</v>
      </c>
      <c r="X282" s="185" t="n">
        <v>0</v>
      </c>
      <c r="Y282" s="219" t="n">
        <f aca="false">SUM(W282:X282)</f>
        <v>0</v>
      </c>
      <c r="Z282" s="185" t="n">
        <v>0</v>
      </c>
      <c r="AA282" s="185" t="n">
        <v>0</v>
      </c>
      <c r="AB282" s="220" t="n">
        <f aca="false">SUM(Z282:AA282)</f>
        <v>0</v>
      </c>
      <c r="AC282" s="22"/>
      <c r="AD282" s="22"/>
      <c r="AE282" s="188"/>
      <c r="AF282" s="206" t="n">
        <f aca="false">IF(AE282="SI",N282,0)</f>
        <v>0</v>
      </c>
      <c r="AG282" s="189" t="n">
        <f aca="false">IF(AE282="SI",Y282,0)</f>
        <v>0</v>
      </c>
      <c r="AH282" s="189" t="n">
        <f aca="false">IF(AE282="SI",AB282,0)</f>
        <v>0</v>
      </c>
      <c r="AI282" s="148"/>
      <c r="AJ282" s="207"/>
      <c r="AK282" s="207"/>
      <c r="AL282" s="207"/>
      <c r="AM282" s="207"/>
      <c r="AN282" s="207"/>
      <c r="AO282" s="208"/>
    </row>
    <row r="283" customFormat="false" ht="15.75" hidden="false" customHeight="true" outlineLevel="0" collapsed="false">
      <c r="A283" s="22" t="n">
        <v>282</v>
      </c>
      <c r="B283" s="180"/>
      <c r="C283" s="22"/>
      <c r="D283" s="22"/>
      <c r="E283" s="183"/>
      <c r="F283" s="183"/>
      <c r="G283" s="22"/>
      <c r="H283" s="22"/>
      <c r="I283" s="22"/>
      <c r="J283" s="22"/>
      <c r="K283" s="191" t="e">
        <f aca="false">VLOOKUP(Personale!J283,Legenda!$D$1:$F$258,2)</f>
        <v>#N/A</v>
      </c>
      <c r="L283" s="22"/>
      <c r="M283" s="22"/>
      <c r="N283" s="22"/>
      <c r="O283" s="22"/>
      <c r="P283" s="203"/>
      <c r="Q283" s="22"/>
      <c r="R283" s="22"/>
      <c r="S283" s="22"/>
      <c r="T283" s="203"/>
      <c r="U283" s="211"/>
      <c r="V283" s="211"/>
      <c r="W283" s="185" t="n">
        <v>0</v>
      </c>
      <c r="X283" s="185" t="n">
        <v>0</v>
      </c>
      <c r="Y283" s="219" t="n">
        <f aca="false">SUM(W283:X283)</f>
        <v>0</v>
      </c>
      <c r="Z283" s="185" t="n">
        <v>0</v>
      </c>
      <c r="AA283" s="185" t="n">
        <v>0</v>
      </c>
      <c r="AB283" s="220" t="n">
        <f aca="false">SUM(Z283:AA283)</f>
        <v>0</v>
      </c>
      <c r="AC283" s="22"/>
      <c r="AD283" s="22"/>
      <c r="AE283" s="188"/>
      <c r="AF283" s="206" t="n">
        <f aca="false">IF(AE283="SI",N283,0)</f>
        <v>0</v>
      </c>
      <c r="AG283" s="189" t="n">
        <f aca="false">IF(AE283="SI",Y283,0)</f>
        <v>0</v>
      </c>
      <c r="AH283" s="189" t="n">
        <f aca="false">IF(AE283="SI",AB283,0)</f>
        <v>0</v>
      </c>
      <c r="AI283" s="148"/>
      <c r="AJ283" s="207"/>
      <c r="AK283" s="207"/>
      <c r="AL283" s="207"/>
      <c r="AM283" s="207"/>
      <c r="AN283" s="207"/>
      <c r="AO283" s="208"/>
    </row>
    <row r="284" customFormat="false" ht="15.75" hidden="false" customHeight="true" outlineLevel="0" collapsed="false">
      <c r="A284" s="22" t="n">
        <v>283</v>
      </c>
      <c r="B284" s="180"/>
      <c r="C284" s="22"/>
      <c r="D284" s="22"/>
      <c r="E284" s="183"/>
      <c r="F284" s="183"/>
      <c r="G284" s="22"/>
      <c r="H284" s="22"/>
      <c r="I284" s="22"/>
      <c r="J284" s="22"/>
      <c r="K284" s="191" t="e">
        <f aca="false">VLOOKUP(Personale!J284,Legenda!$D$1:$F$258,2)</f>
        <v>#N/A</v>
      </c>
      <c r="L284" s="22"/>
      <c r="M284" s="22"/>
      <c r="N284" s="22"/>
      <c r="O284" s="22"/>
      <c r="P284" s="203"/>
      <c r="Q284" s="22"/>
      <c r="R284" s="22"/>
      <c r="S284" s="22"/>
      <c r="T284" s="203"/>
      <c r="U284" s="211"/>
      <c r="V284" s="211"/>
      <c r="W284" s="185" t="n">
        <v>0</v>
      </c>
      <c r="X284" s="185" t="n">
        <v>0</v>
      </c>
      <c r="Y284" s="219" t="n">
        <f aca="false">SUM(W284:X284)</f>
        <v>0</v>
      </c>
      <c r="Z284" s="185" t="n">
        <v>0</v>
      </c>
      <c r="AA284" s="185" t="n">
        <v>0</v>
      </c>
      <c r="AB284" s="220" t="n">
        <f aca="false">SUM(Z284:AA284)</f>
        <v>0</v>
      </c>
      <c r="AC284" s="22"/>
      <c r="AD284" s="22"/>
      <c r="AE284" s="188"/>
      <c r="AF284" s="206" t="n">
        <f aca="false">IF(AE284="SI",N284,0)</f>
        <v>0</v>
      </c>
      <c r="AG284" s="189" t="n">
        <f aca="false">IF(AE284="SI",Y284,0)</f>
        <v>0</v>
      </c>
      <c r="AH284" s="189" t="n">
        <f aca="false">IF(AE284="SI",AB284,0)</f>
        <v>0</v>
      </c>
      <c r="AI284" s="148"/>
      <c r="AJ284" s="207"/>
      <c r="AK284" s="207"/>
      <c r="AL284" s="207"/>
      <c r="AM284" s="207"/>
      <c r="AN284" s="207"/>
      <c r="AO284" s="208"/>
    </row>
    <row r="285" customFormat="false" ht="15.75" hidden="false" customHeight="true" outlineLevel="0" collapsed="false">
      <c r="A285" s="22" t="n">
        <v>284</v>
      </c>
      <c r="B285" s="180"/>
      <c r="C285" s="22"/>
      <c r="D285" s="22"/>
      <c r="E285" s="183"/>
      <c r="F285" s="183"/>
      <c r="G285" s="22"/>
      <c r="H285" s="22"/>
      <c r="I285" s="22"/>
      <c r="J285" s="22"/>
      <c r="K285" s="191" t="e">
        <f aca="false">VLOOKUP(Personale!J285,Legenda!$D$1:$F$258,2)</f>
        <v>#N/A</v>
      </c>
      <c r="L285" s="22"/>
      <c r="M285" s="22"/>
      <c r="N285" s="22"/>
      <c r="O285" s="22"/>
      <c r="P285" s="203"/>
      <c r="Q285" s="22"/>
      <c r="R285" s="22"/>
      <c r="S285" s="22"/>
      <c r="T285" s="203"/>
      <c r="U285" s="211"/>
      <c r="V285" s="211"/>
      <c r="W285" s="185" t="n">
        <v>0</v>
      </c>
      <c r="X285" s="185" t="n">
        <v>0</v>
      </c>
      <c r="Y285" s="219" t="n">
        <f aca="false">SUM(W285:X285)</f>
        <v>0</v>
      </c>
      <c r="Z285" s="185" t="n">
        <v>0</v>
      </c>
      <c r="AA285" s="185" t="n">
        <v>0</v>
      </c>
      <c r="AB285" s="220" t="n">
        <f aca="false">SUM(Z285:AA285)</f>
        <v>0</v>
      </c>
      <c r="AC285" s="22"/>
      <c r="AD285" s="22"/>
      <c r="AE285" s="188"/>
      <c r="AF285" s="206" t="n">
        <f aca="false">IF(AE285="SI",N285,0)</f>
        <v>0</v>
      </c>
      <c r="AG285" s="189" t="n">
        <f aca="false">IF(AE285="SI",Y285,0)</f>
        <v>0</v>
      </c>
      <c r="AH285" s="189" t="n">
        <f aca="false">IF(AE285="SI",AB285,0)</f>
        <v>0</v>
      </c>
      <c r="AI285" s="148"/>
      <c r="AJ285" s="207"/>
      <c r="AK285" s="207"/>
      <c r="AL285" s="207"/>
      <c r="AM285" s="207"/>
      <c r="AN285" s="207"/>
      <c r="AO285" s="208"/>
    </row>
    <row r="286" customFormat="false" ht="15.75" hidden="false" customHeight="true" outlineLevel="0" collapsed="false">
      <c r="A286" s="22" t="n">
        <v>285</v>
      </c>
      <c r="B286" s="180"/>
      <c r="C286" s="22"/>
      <c r="D286" s="22"/>
      <c r="E286" s="183"/>
      <c r="F286" s="183"/>
      <c r="G286" s="22"/>
      <c r="H286" s="22"/>
      <c r="I286" s="22"/>
      <c r="J286" s="22"/>
      <c r="K286" s="191" t="e">
        <f aca="false">VLOOKUP(Personale!J286,Legenda!$D$1:$F$258,2)</f>
        <v>#N/A</v>
      </c>
      <c r="L286" s="22"/>
      <c r="M286" s="22"/>
      <c r="N286" s="22"/>
      <c r="O286" s="22"/>
      <c r="P286" s="203"/>
      <c r="Q286" s="22"/>
      <c r="R286" s="22"/>
      <c r="S286" s="22"/>
      <c r="T286" s="203"/>
      <c r="U286" s="211"/>
      <c r="V286" s="211"/>
      <c r="W286" s="185" t="n">
        <v>0</v>
      </c>
      <c r="X286" s="185" t="n">
        <v>0</v>
      </c>
      <c r="Y286" s="219" t="n">
        <f aca="false">SUM(W286:X286)</f>
        <v>0</v>
      </c>
      <c r="Z286" s="185" t="n">
        <v>0</v>
      </c>
      <c r="AA286" s="185" t="n">
        <v>0</v>
      </c>
      <c r="AB286" s="220" t="n">
        <f aca="false">SUM(Z286:AA286)</f>
        <v>0</v>
      </c>
      <c r="AC286" s="22"/>
      <c r="AD286" s="22"/>
      <c r="AE286" s="188"/>
      <c r="AF286" s="206" t="n">
        <f aca="false">IF(AE286="SI",N286,0)</f>
        <v>0</v>
      </c>
      <c r="AG286" s="189" t="n">
        <f aca="false">IF(AE286="SI",Y286,0)</f>
        <v>0</v>
      </c>
      <c r="AH286" s="189" t="n">
        <f aca="false">IF(AE286="SI",AB286,0)</f>
        <v>0</v>
      </c>
      <c r="AI286" s="148"/>
      <c r="AJ286" s="207"/>
      <c r="AK286" s="207"/>
      <c r="AL286" s="207"/>
      <c r="AM286" s="207"/>
      <c r="AN286" s="207"/>
      <c r="AO286" s="208"/>
    </row>
    <row r="287" customFormat="false" ht="15.75" hidden="false" customHeight="true" outlineLevel="0" collapsed="false">
      <c r="A287" s="22" t="n">
        <v>286</v>
      </c>
      <c r="B287" s="180"/>
      <c r="C287" s="22"/>
      <c r="D287" s="22"/>
      <c r="E287" s="183"/>
      <c r="F287" s="183"/>
      <c r="G287" s="22"/>
      <c r="H287" s="22"/>
      <c r="I287" s="22"/>
      <c r="J287" s="22"/>
      <c r="K287" s="191" t="e">
        <f aca="false">VLOOKUP(Personale!J287,Legenda!$D$1:$F$258,2)</f>
        <v>#N/A</v>
      </c>
      <c r="L287" s="22"/>
      <c r="M287" s="22"/>
      <c r="N287" s="22"/>
      <c r="O287" s="22"/>
      <c r="P287" s="203"/>
      <c r="Q287" s="22"/>
      <c r="R287" s="22"/>
      <c r="S287" s="22"/>
      <c r="T287" s="203"/>
      <c r="U287" s="211"/>
      <c r="V287" s="211"/>
      <c r="W287" s="185" t="n">
        <v>0</v>
      </c>
      <c r="X287" s="185" t="n">
        <v>0</v>
      </c>
      <c r="Y287" s="219" t="n">
        <f aca="false">SUM(W287:X287)</f>
        <v>0</v>
      </c>
      <c r="Z287" s="185" t="n">
        <v>0</v>
      </c>
      <c r="AA287" s="185" t="n">
        <v>0</v>
      </c>
      <c r="AB287" s="220" t="n">
        <f aca="false">SUM(Z287:AA287)</f>
        <v>0</v>
      </c>
      <c r="AC287" s="22"/>
      <c r="AD287" s="22"/>
      <c r="AE287" s="188"/>
      <c r="AF287" s="206" t="n">
        <f aca="false">IF(AE287="SI",N287,0)</f>
        <v>0</v>
      </c>
      <c r="AG287" s="189" t="n">
        <f aca="false">IF(AE287="SI",Y287,0)</f>
        <v>0</v>
      </c>
      <c r="AH287" s="189" t="n">
        <f aca="false">IF(AE287="SI",AB287,0)</f>
        <v>0</v>
      </c>
      <c r="AI287" s="148"/>
      <c r="AJ287" s="207"/>
      <c r="AK287" s="207"/>
      <c r="AL287" s="207"/>
      <c r="AM287" s="207"/>
      <c r="AN287" s="207"/>
      <c r="AO287" s="208"/>
    </row>
    <row r="288" customFormat="false" ht="15.75" hidden="false" customHeight="true" outlineLevel="0" collapsed="false">
      <c r="A288" s="22" t="n">
        <v>287</v>
      </c>
      <c r="B288" s="180"/>
      <c r="C288" s="22"/>
      <c r="D288" s="22"/>
      <c r="E288" s="183"/>
      <c r="F288" s="183"/>
      <c r="G288" s="22"/>
      <c r="H288" s="22"/>
      <c r="I288" s="22"/>
      <c r="J288" s="22"/>
      <c r="K288" s="191" t="e">
        <f aca="false">VLOOKUP(Personale!J288,Legenda!$D$1:$F$258,2)</f>
        <v>#N/A</v>
      </c>
      <c r="L288" s="22"/>
      <c r="M288" s="22"/>
      <c r="N288" s="22"/>
      <c r="O288" s="22"/>
      <c r="P288" s="203"/>
      <c r="Q288" s="22"/>
      <c r="R288" s="22"/>
      <c r="S288" s="22"/>
      <c r="T288" s="203"/>
      <c r="U288" s="211"/>
      <c r="V288" s="211"/>
      <c r="W288" s="185" t="n">
        <v>0</v>
      </c>
      <c r="X288" s="185" t="n">
        <v>0</v>
      </c>
      <c r="Y288" s="219" t="n">
        <f aca="false">SUM(W288:X288)</f>
        <v>0</v>
      </c>
      <c r="Z288" s="185" t="n">
        <v>0</v>
      </c>
      <c r="AA288" s="185" t="n">
        <v>0</v>
      </c>
      <c r="AB288" s="220" t="n">
        <f aca="false">SUM(Z288:AA288)</f>
        <v>0</v>
      </c>
      <c r="AC288" s="22"/>
      <c r="AD288" s="22"/>
      <c r="AE288" s="188"/>
      <c r="AF288" s="206" t="n">
        <f aca="false">IF(AE288="SI",N288,0)</f>
        <v>0</v>
      </c>
      <c r="AG288" s="189" t="n">
        <f aca="false">IF(AE288="SI",Y288,0)</f>
        <v>0</v>
      </c>
      <c r="AH288" s="189" t="n">
        <f aca="false">IF(AE288="SI",AB288,0)</f>
        <v>0</v>
      </c>
      <c r="AI288" s="148"/>
      <c r="AJ288" s="207"/>
      <c r="AK288" s="207"/>
      <c r="AL288" s="207"/>
      <c r="AM288" s="207"/>
      <c r="AN288" s="207"/>
      <c r="AO288" s="208"/>
    </row>
    <row r="289" customFormat="false" ht="15.75" hidden="false" customHeight="true" outlineLevel="0" collapsed="false">
      <c r="A289" s="22" t="n">
        <v>288</v>
      </c>
      <c r="B289" s="180"/>
      <c r="C289" s="22"/>
      <c r="D289" s="22"/>
      <c r="E289" s="183"/>
      <c r="F289" s="183"/>
      <c r="G289" s="22"/>
      <c r="H289" s="22"/>
      <c r="I289" s="22"/>
      <c r="J289" s="22"/>
      <c r="K289" s="191" t="e">
        <f aca="false">VLOOKUP(Personale!J289,Legenda!$D$1:$F$258,2)</f>
        <v>#N/A</v>
      </c>
      <c r="L289" s="22"/>
      <c r="M289" s="22"/>
      <c r="N289" s="22"/>
      <c r="O289" s="22"/>
      <c r="P289" s="203"/>
      <c r="Q289" s="22"/>
      <c r="R289" s="22"/>
      <c r="S289" s="22"/>
      <c r="T289" s="203"/>
      <c r="U289" s="211"/>
      <c r="V289" s="211"/>
      <c r="W289" s="185" t="n">
        <v>0</v>
      </c>
      <c r="X289" s="185" t="n">
        <v>0</v>
      </c>
      <c r="Y289" s="219" t="n">
        <f aca="false">SUM(W289:X289)</f>
        <v>0</v>
      </c>
      <c r="Z289" s="185" t="n">
        <v>0</v>
      </c>
      <c r="AA289" s="185" t="n">
        <v>0</v>
      </c>
      <c r="AB289" s="220" t="n">
        <f aca="false">SUM(Z289:AA289)</f>
        <v>0</v>
      </c>
      <c r="AC289" s="22"/>
      <c r="AD289" s="22"/>
      <c r="AE289" s="188"/>
      <c r="AF289" s="206" t="n">
        <f aca="false">IF(AE289="SI",N289,0)</f>
        <v>0</v>
      </c>
      <c r="AG289" s="189" t="n">
        <f aca="false">IF(AE289="SI",Y289,0)</f>
        <v>0</v>
      </c>
      <c r="AH289" s="189" t="n">
        <f aca="false">IF(AE289="SI",AB289,0)</f>
        <v>0</v>
      </c>
      <c r="AI289" s="148"/>
      <c r="AJ289" s="207"/>
      <c r="AK289" s="207"/>
      <c r="AL289" s="207"/>
      <c r="AM289" s="207"/>
      <c r="AN289" s="207"/>
      <c r="AO289" s="208"/>
    </row>
    <row r="290" customFormat="false" ht="15.75" hidden="false" customHeight="true" outlineLevel="0" collapsed="false">
      <c r="A290" s="22" t="n">
        <v>289</v>
      </c>
      <c r="B290" s="180"/>
      <c r="C290" s="22"/>
      <c r="D290" s="22"/>
      <c r="E290" s="183"/>
      <c r="F290" s="183"/>
      <c r="G290" s="22"/>
      <c r="H290" s="22"/>
      <c r="I290" s="22"/>
      <c r="J290" s="22"/>
      <c r="K290" s="191" t="e">
        <f aca="false">VLOOKUP(Personale!J290,Legenda!$D$1:$F$258,2)</f>
        <v>#N/A</v>
      </c>
      <c r="L290" s="22"/>
      <c r="M290" s="22"/>
      <c r="N290" s="22"/>
      <c r="O290" s="22"/>
      <c r="P290" s="203"/>
      <c r="Q290" s="22"/>
      <c r="R290" s="22"/>
      <c r="S290" s="22"/>
      <c r="T290" s="203"/>
      <c r="U290" s="211"/>
      <c r="V290" s="211"/>
      <c r="W290" s="185" t="n">
        <v>0</v>
      </c>
      <c r="X290" s="185" t="n">
        <v>0</v>
      </c>
      <c r="Y290" s="219" t="n">
        <f aca="false">SUM(W290:X290)</f>
        <v>0</v>
      </c>
      <c r="Z290" s="185" t="n">
        <v>0</v>
      </c>
      <c r="AA290" s="185" t="n">
        <v>0</v>
      </c>
      <c r="AB290" s="220" t="n">
        <f aca="false">SUM(Z290:AA290)</f>
        <v>0</v>
      </c>
      <c r="AC290" s="22"/>
      <c r="AD290" s="22"/>
      <c r="AE290" s="188"/>
      <c r="AF290" s="206" t="n">
        <f aca="false">IF(AE290="SI",N290,0)</f>
        <v>0</v>
      </c>
      <c r="AG290" s="189" t="n">
        <f aca="false">IF(AE290="SI",Y290,0)</f>
        <v>0</v>
      </c>
      <c r="AH290" s="189" t="n">
        <f aca="false">IF(AE290="SI",AB290,0)</f>
        <v>0</v>
      </c>
      <c r="AI290" s="148"/>
      <c r="AJ290" s="207"/>
      <c r="AK290" s="207"/>
      <c r="AL290" s="207"/>
      <c r="AM290" s="207"/>
      <c r="AN290" s="207"/>
      <c r="AO290" s="208"/>
    </row>
    <row r="291" customFormat="false" ht="15.75" hidden="false" customHeight="true" outlineLevel="0" collapsed="false">
      <c r="A291" s="22" t="n">
        <v>290</v>
      </c>
      <c r="B291" s="180"/>
      <c r="C291" s="22"/>
      <c r="D291" s="22"/>
      <c r="E291" s="183"/>
      <c r="F291" s="183"/>
      <c r="G291" s="22"/>
      <c r="H291" s="22"/>
      <c r="I291" s="22"/>
      <c r="J291" s="22"/>
      <c r="K291" s="191" t="e">
        <f aca="false">VLOOKUP(Personale!J291,Legenda!$D$1:$F$258,2)</f>
        <v>#N/A</v>
      </c>
      <c r="L291" s="22"/>
      <c r="M291" s="22"/>
      <c r="N291" s="22"/>
      <c r="O291" s="22"/>
      <c r="P291" s="203"/>
      <c r="Q291" s="22"/>
      <c r="R291" s="22"/>
      <c r="S291" s="22"/>
      <c r="T291" s="203"/>
      <c r="U291" s="211"/>
      <c r="V291" s="211"/>
      <c r="W291" s="185" t="n">
        <v>0</v>
      </c>
      <c r="X291" s="185" t="n">
        <v>0</v>
      </c>
      <c r="Y291" s="219" t="n">
        <f aca="false">SUM(W291:X291)</f>
        <v>0</v>
      </c>
      <c r="Z291" s="185" t="n">
        <v>0</v>
      </c>
      <c r="AA291" s="185" t="n">
        <v>0</v>
      </c>
      <c r="AB291" s="220" t="n">
        <f aca="false">SUM(Z291:AA291)</f>
        <v>0</v>
      </c>
      <c r="AC291" s="22"/>
      <c r="AD291" s="22"/>
      <c r="AE291" s="188"/>
      <c r="AF291" s="206" t="n">
        <f aca="false">IF(AE291="SI",N291,0)</f>
        <v>0</v>
      </c>
      <c r="AG291" s="189" t="n">
        <f aca="false">IF(AE291="SI",Y291,0)</f>
        <v>0</v>
      </c>
      <c r="AH291" s="189" t="n">
        <f aca="false">IF(AE291="SI",AB291,0)</f>
        <v>0</v>
      </c>
      <c r="AI291" s="148"/>
      <c r="AJ291" s="207"/>
      <c r="AK291" s="207"/>
      <c r="AL291" s="207"/>
      <c r="AM291" s="207"/>
      <c r="AN291" s="207"/>
      <c r="AO291" s="208"/>
    </row>
    <row r="292" customFormat="false" ht="15.75" hidden="false" customHeight="true" outlineLevel="0" collapsed="false">
      <c r="A292" s="22" t="n">
        <v>291</v>
      </c>
      <c r="B292" s="180"/>
      <c r="C292" s="22"/>
      <c r="D292" s="22"/>
      <c r="E292" s="183"/>
      <c r="F292" s="183"/>
      <c r="G292" s="22"/>
      <c r="H292" s="22"/>
      <c r="I292" s="22"/>
      <c r="J292" s="22"/>
      <c r="K292" s="191" t="e">
        <f aca="false">VLOOKUP(Personale!J292,Legenda!$D$1:$F$258,2)</f>
        <v>#N/A</v>
      </c>
      <c r="L292" s="22"/>
      <c r="M292" s="22"/>
      <c r="N292" s="22"/>
      <c r="O292" s="22"/>
      <c r="P292" s="203"/>
      <c r="Q292" s="22"/>
      <c r="R292" s="22"/>
      <c r="S292" s="22"/>
      <c r="T292" s="203"/>
      <c r="U292" s="211"/>
      <c r="V292" s="211"/>
      <c r="W292" s="185" t="n">
        <v>0</v>
      </c>
      <c r="X292" s="185" t="n">
        <v>0</v>
      </c>
      <c r="Y292" s="219" t="n">
        <f aca="false">SUM(W292:X292)</f>
        <v>0</v>
      </c>
      <c r="Z292" s="185" t="n">
        <v>0</v>
      </c>
      <c r="AA292" s="185" t="n">
        <v>0</v>
      </c>
      <c r="AB292" s="220" t="n">
        <f aca="false">SUM(Z292:AA292)</f>
        <v>0</v>
      </c>
      <c r="AC292" s="22"/>
      <c r="AD292" s="22"/>
      <c r="AE292" s="188"/>
      <c r="AF292" s="206" t="n">
        <f aca="false">IF(AE292="SI",N292,0)</f>
        <v>0</v>
      </c>
      <c r="AG292" s="189" t="n">
        <f aca="false">IF(AE292="SI",Y292,0)</f>
        <v>0</v>
      </c>
      <c r="AH292" s="189" t="n">
        <f aca="false">IF(AE292="SI",AB292,0)</f>
        <v>0</v>
      </c>
      <c r="AI292" s="148"/>
      <c r="AJ292" s="207"/>
      <c r="AK292" s="207"/>
      <c r="AL292" s="207"/>
      <c r="AM292" s="207"/>
      <c r="AN292" s="207"/>
      <c r="AO292" s="208"/>
    </row>
    <row r="293" customFormat="false" ht="15.75" hidden="false" customHeight="true" outlineLevel="0" collapsed="false">
      <c r="A293" s="22" t="n">
        <v>292</v>
      </c>
      <c r="B293" s="180"/>
      <c r="C293" s="22"/>
      <c r="D293" s="22"/>
      <c r="E293" s="183"/>
      <c r="F293" s="183"/>
      <c r="G293" s="22"/>
      <c r="H293" s="22"/>
      <c r="I293" s="22"/>
      <c r="J293" s="22"/>
      <c r="K293" s="191" t="e">
        <f aca="false">VLOOKUP(Personale!J293,Legenda!$D$1:$F$258,2)</f>
        <v>#N/A</v>
      </c>
      <c r="L293" s="22"/>
      <c r="M293" s="22"/>
      <c r="N293" s="22"/>
      <c r="O293" s="22"/>
      <c r="P293" s="203"/>
      <c r="Q293" s="22"/>
      <c r="R293" s="22"/>
      <c r="S293" s="22"/>
      <c r="T293" s="203"/>
      <c r="U293" s="211"/>
      <c r="V293" s="211"/>
      <c r="W293" s="185" t="n">
        <v>0</v>
      </c>
      <c r="X293" s="185" t="n">
        <v>0</v>
      </c>
      <c r="Y293" s="219" t="n">
        <f aca="false">SUM(W293:X293)</f>
        <v>0</v>
      </c>
      <c r="Z293" s="185" t="n">
        <v>0</v>
      </c>
      <c r="AA293" s="185" t="n">
        <v>0</v>
      </c>
      <c r="AB293" s="220" t="n">
        <f aca="false">SUM(Z293:AA293)</f>
        <v>0</v>
      </c>
      <c r="AC293" s="22"/>
      <c r="AD293" s="22"/>
      <c r="AE293" s="188"/>
      <c r="AF293" s="206" t="n">
        <f aca="false">IF(AE293="SI",N293,0)</f>
        <v>0</v>
      </c>
      <c r="AG293" s="189" t="n">
        <f aca="false">IF(AE293="SI",Y293,0)</f>
        <v>0</v>
      </c>
      <c r="AH293" s="189" t="n">
        <f aca="false">IF(AE293="SI",AB293,0)</f>
        <v>0</v>
      </c>
      <c r="AI293" s="148"/>
      <c r="AJ293" s="207"/>
      <c r="AK293" s="207"/>
      <c r="AL293" s="207"/>
      <c r="AM293" s="207"/>
      <c r="AN293" s="207"/>
      <c r="AO293" s="208"/>
    </row>
    <row r="294" customFormat="false" ht="15.75" hidden="false" customHeight="true" outlineLevel="0" collapsed="false">
      <c r="A294" s="22" t="n">
        <v>293</v>
      </c>
      <c r="B294" s="180"/>
      <c r="C294" s="22"/>
      <c r="D294" s="22"/>
      <c r="E294" s="183"/>
      <c r="F294" s="183"/>
      <c r="G294" s="22"/>
      <c r="H294" s="22"/>
      <c r="I294" s="22"/>
      <c r="J294" s="22"/>
      <c r="K294" s="191" t="e">
        <f aca="false">VLOOKUP(Personale!J294,Legenda!$D$1:$F$258,2)</f>
        <v>#N/A</v>
      </c>
      <c r="L294" s="22"/>
      <c r="M294" s="22"/>
      <c r="N294" s="22"/>
      <c r="O294" s="22"/>
      <c r="P294" s="203"/>
      <c r="Q294" s="22"/>
      <c r="R294" s="22"/>
      <c r="S294" s="22"/>
      <c r="T294" s="203"/>
      <c r="U294" s="211"/>
      <c r="V294" s="211"/>
      <c r="W294" s="185" t="n">
        <v>0</v>
      </c>
      <c r="X294" s="185" t="n">
        <v>0</v>
      </c>
      <c r="Y294" s="219" t="n">
        <f aca="false">SUM(W294:X294)</f>
        <v>0</v>
      </c>
      <c r="Z294" s="185" t="n">
        <v>0</v>
      </c>
      <c r="AA294" s="185" t="n">
        <v>0</v>
      </c>
      <c r="AB294" s="220" t="n">
        <f aca="false">SUM(Z294:AA294)</f>
        <v>0</v>
      </c>
      <c r="AC294" s="22"/>
      <c r="AD294" s="22"/>
      <c r="AE294" s="188"/>
      <c r="AF294" s="206" t="n">
        <f aca="false">IF(AE294="SI",N294,0)</f>
        <v>0</v>
      </c>
      <c r="AG294" s="189" t="n">
        <f aca="false">IF(AE294="SI",Y294,0)</f>
        <v>0</v>
      </c>
      <c r="AH294" s="189" t="n">
        <f aca="false">IF(AE294="SI",AB294,0)</f>
        <v>0</v>
      </c>
      <c r="AI294" s="148"/>
      <c r="AJ294" s="207"/>
      <c r="AK294" s="207"/>
      <c r="AL294" s="207"/>
      <c r="AM294" s="207"/>
      <c r="AN294" s="207"/>
      <c r="AO294" s="208"/>
    </row>
    <row r="295" customFormat="false" ht="15.75" hidden="false" customHeight="true" outlineLevel="0" collapsed="false">
      <c r="A295" s="22" t="n">
        <v>294</v>
      </c>
      <c r="B295" s="180"/>
      <c r="C295" s="22"/>
      <c r="D295" s="22"/>
      <c r="E295" s="183"/>
      <c r="F295" s="183"/>
      <c r="G295" s="22"/>
      <c r="H295" s="22"/>
      <c r="I295" s="22"/>
      <c r="J295" s="22"/>
      <c r="K295" s="191" t="e">
        <f aca="false">VLOOKUP(Personale!J295,Legenda!$D$1:$F$258,2)</f>
        <v>#N/A</v>
      </c>
      <c r="L295" s="22"/>
      <c r="M295" s="22"/>
      <c r="N295" s="22"/>
      <c r="O295" s="22"/>
      <c r="P295" s="203"/>
      <c r="Q295" s="22"/>
      <c r="R295" s="22"/>
      <c r="S295" s="22"/>
      <c r="T295" s="203"/>
      <c r="U295" s="211"/>
      <c r="V295" s="211"/>
      <c r="W295" s="185" t="n">
        <v>0</v>
      </c>
      <c r="X295" s="185" t="n">
        <v>0</v>
      </c>
      <c r="Y295" s="219" t="n">
        <f aca="false">SUM(W295:X295)</f>
        <v>0</v>
      </c>
      <c r="Z295" s="185" t="n">
        <v>0</v>
      </c>
      <c r="AA295" s="185" t="n">
        <v>0</v>
      </c>
      <c r="AB295" s="220" t="n">
        <f aca="false">SUM(Z295:AA295)</f>
        <v>0</v>
      </c>
      <c r="AC295" s="22"/>
      <c r="AD295" s="22"/>
      <c r="AE295" s="188"/>
      <c r="AF295" s="206" t="n">
        <f aca="false">IF(AE295="SI",N295,0)</f>
        <v>0</v>
      </c>
      <c r="AG295" s="189" t="n">
        <f aca="false">IF(AE295="SI",Y295,0)</f>
        <v>0</v>
      </c>
      <c r="AH295" s="189" t="n">
        <f aca="false">IF(AE295="SI",AB295,0)</f>
        <v>0</v>
      </c>
      <c r="AI295" s="148"/>
      <c r="AJ295" s="207"/>
      <c r="AK295" s="207"/>
      <c r="AL295" s="207"/>
      <c r="AM295" s="207"/>
      <c r="AN295" s="207"/>
      <c r="AO295" s="208"/>
    </row>
    <row r="296" customFormat="false" ht="15.75" hidden="false" customHeight="true" outlineLevel="0" collapsed="false">
      <c r="A296" s="22" t="n">
        <v>295</v>
      </c>
      <c r="B296" s="180"/>
      <c r="C296" s="22"/>
      <c r="D296" s="22"/>
      <c r="E296" s="183"/>
      <c r="F296" s="183"/>
      <c r="G296" s="22"/>
      <c r="H296" s="22"/>
      <c r="I296" s="22"/>
      <c r="J296" s="22"/>
      <c r="K296" s="191" t="e">
        <f aca="false">VLOOKUP(Personale!J296,Legenda!$D$1:$F$258,2)</f>
        <v>#N/A</v>
      </c>
      <c r="L296" s="22"/>
      <c r="M296" s="22"/>
      <c r="N296" s="22"/>
      <c r="O296" s="22"/>
      <c r="P296" s="203"/>
      <c r="Q296" s="22"/>
      <c r="R296" s="22"/>
      <c r="S296" s="22"/>
      <c r="T296" s="203"/>
      <c r="U296" s="211"/>
      <c r="V296" s="211"/>
      <c r="W296" s="185" t="n">
        <v>0</v>
      </c>
      <c r="X296" s="185" t="n">
        <v>0</v>
      </c>
      <c r="Y296" s="219" t="n">
        <f aca="false">SUM(W296:X296)</f>
        <v>0</v>
      </c>
      <c r="Z296" s="185" t="n">
        <v>0</v>
      </c>
      <c r="AA296" s="185" t="n">
        <v>0</v>
      </c>
      <c r="AB296" s="220" t="n">
        <f aca="false">SUM(Z296:AA296)</f>
        <v>0</v>
      </c>
      <c r="AC296" s="22"/>
      <c r="AD296" s="22"/>
      <c r="AE296" s="188"/>
      <c r="AF296" s="206" t="n">
        <f aca="false">IF(AE296="SI",N296,0)</f>
        <v>0</v>
      </c>
      <c r="AG296" s="189" t="n">
        <f aca="false">IF(AE296="SI",Y296,0)</f>
        <v>0</v>
      </c>
      <c r="AH296" s="189" t="n">
        <f aca="false">IF(AE296="SI",AB296,0)</f>
        <v>0</v>
      </c>
      <c r="AI296" s="148"/>
      <c r="AJ296" s="207"/>
      <c r="AK296" s="207"/>
      <c r="AL296" s="207"/>
      <c r="AM296" s="207"/>
      <c r="AN296" s="207"/>
      <c r="AO296" s="208"/>
    </row>
    <row r="297" customFormat="false" ht="15.75" hidden="false" customHeight="true" outlineLevel="0" collapsed="false">
      <c r="A297" s="22" t="n">
        <v>296</v>
      </c>
      <c r="B297" s="180"/>
      <c r="C297" s="22"/>
      <c r="D297" s="22"/>
      <c r="E297" s="183"/>
      <c r="F297" s="183"/>
      <c r="G297" s="22"/>
      <c r="H297" s="22"/>
      <c r="I297" s="22"/>
      <c r="J297" s="22"/>
      <c r="K297" s="191" t="e">
        <f aca="false">VLOOKUP(Personale!J297,Legenda!$D$1:$F$258,2)</f>
        <v>#N/A</v>
      </c>
      <c r="L297" s="22"/>
      <c r="M297" s="22"/>
      <c r="N297" s="22"/>
      <c r="O297" s="22"/>
      <c r="P297" s="203"/>
      <c r="Q297" s="22"/>
      <c r="R297" s="22"/>
      <c r="S297" s="22"/>
      <c r="T297" s="203"/>
      <c r="U297" s="211"/>
      <c r="V297" s="211"/>
      <c r="W297" s="185" t="n">
        <v>0</v>
      </c>
      <c r="X297" s="185" t="n">
        <v>0</v>
      </c>
      <c r="Y297" s="219" t="n">
        <f aca="false">SUM(W297:X297)</f>
        <v>0</v>
      </c>
      <c r="Z297" s="185" t="n">
        <v>0</v>
      </c>
      <c r="AA297" s="185" t="n">
        <v>0</v>
      </c>
      <c r="AB297" s="220" t="n">
        <f aca="false">SUM(Z297:AA297)</f>
        <v>0</v>
      </c>
      <c r="AC297" s="22"/>
      <c r="AD297" s="22"/>
      <c r="AE297" s="188"/>
      <c r="AF297" s="206" t="n">
        <f aca="false">IF(AE297="SI",N297,0)</f>
        <v>0</v>
      </c>
      <c r="AG297" s="189" t="n">
        <f aca="false">IF(AE297="SI",Y297,0)</f>
        <v>0</v>
      </c>
      <c r="AH297" s="189" t="n">
        <f aca="false">IF(AE297="SI",AB297,0)</f>
        <v>0</v>
      </c>
      <c r="AI297" s="148"/>
      <c r="AJ297" s="207"/>
      <c r="AK297" s="207"/>
      <c r="AL297" s="207"/>
      <c r="AM297" s="207"/>
      <c r="AN297" s="207"/>
      <c r="AO297" s="208"/>
    </row>
    <row r="298" customFormat="false" ht="15.75" hidden="false" customHeight="true" outlineLevel="0" collapsed="false">
      <c r="A298" s="22" t="n">
        <v>297</v>
      </c>
      <c r="B298" s="180"/>
      <c r="C298" s="22"/>
      <c r="D298" s="22"/>
      <c r="E298" s="183"/>
      <c r="F298" s="183"/>
      <c r="G298" s="22"/>
      <c r="H298" s="22"/>
      <c r="I298" s="22"/>
      <c r="J298" s="22"/>
      <c r="K298" s="191" t="e">
        <f aca="false">VLOOKUP(Personale!J298,Legenda!$D$1:$F$258,2)</f>
        <v>#N/A</v>
      </c>
      <c r="L298" s="22"/>
      <c r="M298" s="22"/>
      <c r="N298" s="22"/>
      <c r="O298" s="22"/>
      <c r="P298" s="203"/>
      <c r="Q298" s="22"/>
      <c r="R298" s="22"/>
      <c r="S298" s="22"/>
      <c r="T298" s="203"/>
      <c r="U298" s="211"/>
      <c r="V298" s="211"/>
      <c r="W298" s="185" t="n">
        <v>0</v>
      </c>
      <c r="X298" s="185" t="n">
        <v>0</v>
      </c>
      <c r="Y298" s="219" t="n">
        <f aca="false">SUM(W298:X298)</f>
        <v>0</v>
      </c>
      <c r="Z298" s="185" t="n">
        <v>0</v>
      </c>
      <c r="AA298" s="185" t="n">
        <v>0</v>
      </c>
      <c r="AB298" s="220" t="n">
        <f aca="false">SUM(Z298:AA298)</f>
        <v>0</v>
      </c>
      <c r="AC298" s="22"/>
      <c r="AD298" s="22"/>
      <c r="AE298" s="188"/>
      <c r="AF298" s="206" t="n">
        <f aca="false">IF(AE298="SI",N298,0)</f>
        <v>0</v>
      </c>
      <c r="AG298" s="189" t="n">
        <f aca="false">IF(AE298="SI",Y298,0)</f>
        <v>0</v>
      </c>
      <c r="AH298" s="189" t="n">
        <f aca="false">IF(AE298="SI",AB298,0)</f>
        <v>0</v>
      </c>
      <c r="AI298" s="148"/>
      <c r="AJ298" s="207"/>
      <c r="AK298" s="207"/>
      <c r="AL298" s="207"/>
      <c r="AM298" s="207"/>
      <c r="AN298" s="207"/>
      <c r="AO298" s="208"/>
    </row>
    <row r="299" customFormat="false" ht="15.75" hidden="false" customHeight="true" outlineLevel="0" collapsed="false">
      <c r="A299" s="22" t="n">
        <v>298</v>
      </c>
      <c r="B299" s="180"/>
      <c r="C299" s="22"/>
      <c r="D299" s="22"/>
      <c r="E299" s="183"/>
      <c r="F299" s="183"/>
      <c r="G299" s="22"/>
      <c r="H299" s="22"/>
      <c r="I299" s="22"/>
      <c r="J299" s="22"/>
      <c r="K299" s="191" t="e">
        <f aca="false">VLOOKUP(Personale!J299,Legenda!$D$1:$F$258,2)</f>
        <v>#N/A</v>
      </c>
      <c r="L299" s="22"/>
      <c r="M299" s="22"/>
      <c r="N299" s="22"/>
      <c r="O299" s="22"/>
      <c r="P299" s="203"/>
      <c r="Q299" s="22"/>
      <c r="R299" s="22"/>
      <c r="S299" s="22"/>
      <c r="T299" s="203"/>
      <c r="U299" s="211"/>
      <c r="V299" s="211"/>
      <c r="W299" s="185" t="n">
        <v>0</v>
      </c>
      <c r="X299" s="185" t="n">
        <v>0</v>
      </c>
      <c r="Y299" s="219" t="n">
        <f aca="false">SUM(W299:X299)</f>
        <v>0</v>
      </c>
      <c r="Z299" s="185" t="n">
        <v>0</v>
      </c>
      <c r="AA299" s="185" t="n">
        <v>0</v>
      </c>
      <c r="AB299" s="220" t="n">
        <f aca="false">SUM(Z299:AA299)</f>
        <v>0</v>
      </c>
      <c r="AC299" s="22"/>
      <c r="AD299" s="22"/>
      <c r="AE299" s="188"/>
      <c r="AF299" s="206" t="n">
        <f aca="false">IF(AE299="SI",N299,0)</f>
        <v>0</v>
      </c>
      <c r="AG299" s="189" t="n">
        <f aca="false">IF(AE299="SI",Y299,0)</f>
        <v>0</v>
      </c>
      <c r="AH299" s="189" t="n">
        <f aca="false">IF(AE299="SI",AB299,0)</f>
        <v>0</v>
      </c>
      <c r="AI299" s="148"/>
      <c r="AJ299" s="207"/>
      <c r="AK299" s="207"/>
      <c r="AL299" s="207"/>
      <c r="AM299" s="207"/>
      <c r="AN299" s="207"/>
      <c r="AO299" s="208"/>
    </row>
    <row r="300" customFormat="false" ht="15.75" hidden="false" customHeight="true" outlineLevel="0" collapsed="false">
      <c r="A300" s="22" t="n">
        <v>299</v>
      </c>
      <c r="B300" s="180"/>
      <c r="C300" s="22"/>
      <c r="D300" s="22"/>
      <c r="E300" s="183"/>
      <c r="F300" s="183"/>
      <c r="G300" s="22"/>
      <c r="H300" s="22"/>
      <c r="I300" s="22"/>
      <c r="J300" s="22"/>
      <c r="K300" s="191" t="e">
        <f aca="false">VLOOKUP(Personale!J300,Legenda!$D$1:$F$258,2)</f>
        <v>#N/A</v>
      </c>
      <c r="L300" s="22"/>
      <c r="M300" s="22"/>
      <c r="N300" s="22"/>
      <c r="O300" s="22"/>
      <c r="P300" s="203"/>
      <c r="Q300" s="22"/>
      <c r="R300" s="22"/>
      <c r="S300" s="22"/>
      <c r="T300" s="203"/>
      <c r="U300" s="211"/>
      <c r="V300" s="211"/>
      <c r="W300" s="185" t="n">
        <v>0</v>
      </c>
      <c r="X300" s="185" t="n">
        <v>0</v>
      </c>
      <c r="Y300" s="219" t="n">
        <f aca="false">SUM(W300:X300)</f>
        <v>0</v>
      </c>
      <c r="Z300" s="185" t="n">
        <v>0</v>
      </c>
      <c r="AA300" s="185" t="n">
        <v>0</v>
      </c>
      <c r="AB300" s="220" t="n">
        <f aca="false">SUM(Z300:AA300)</f>
        <v>0</v>
      </c>
      <c r="AC300" s="22"/>
      <c r="AD300" s="22"/>
      <c r="AE300" s="188"/>
      <c r="AF300" s="206" t="n">
        <f aca="false">IF(AE300="SI",N300,0)</f>
        <v>0</v>
      </c>
      <c r="AG300" s="189" t="n">
        <f aca="false">IF(AE300="SI",Y300,0)</f>
        <v>0</v>
      </c>
      <c r="AH300" s="189" t="n">
        <f aca="false">IF(AE300="SI",AB300,0)</f>
        <v>0</v>
      </c>
      <c r="AI300" s="148"/>
      <c r="AJ300" s="207"/>
      <c r="AK300" s="207"/>
      <c r="AL300" s="207"/>
      <c r="AM300" s="207"/>
      <c r="AN300" s="207"/>
      <c r="AO300" s="208"/>
    </row>
    <row r="301" customFormat="false" ht="15.75" hidden="false" customHeight="true" outlineLevel="0" collapsed="false">
      <c r="A301" s="22" t="n">
        <v>300</v>
      </c>
      <c r="B301" s="180"/>
      <c r="C301" s="22"/>
      <c r="D301" s="22"/>
      <c r="E301" s="183"/>
      <c r="F301" s="183"/>
      <c r="G301" s="22"/>
      <c r="H301" s="22"/>
      <c r="I301" s="22"/>
      <c r="J301" s="22"/>
      <c r="K301" s="191" t="e">
        <f aca="false">VLOOKUP(Personale!J301,Legenda!$D$1:$F$258,2)</f>
        <v>#N/A</v>
      </c>
      <c r="L301" s="22"/>
      <c r="M301" s="22"/>
      <c r="N301" s="22"/>
      <c r="O301" s="22"/>
      <c r="P301" s="203"/>
      <c r="Q301" s="22"/>
      <c r="R301" s="22"/>
      <c r="S301" s="22"/>
      <c r="T301" s="203"/>
      <c r="U301" s="211"/>
      <c r="V301" s="211"/>
      <c r="W301" s="185" t="n">
        <v>0</v>
      </c>
      <c r="X301" s="185" t="n">
        <v>0</v>
      </c>
      <c r="Y301" s="219" t="n">
        <f aca="false">SUM(W301:X301)</f>
        <v>0</v>
      </c>
      <c r="Z301" s="185" t="n">
        <v>0</v>
      </c>
      <c r="AA301" s="185" t="n">
        <v>0</v>
      </c>
      <c r="AB301" s="220" t="n">
        <f aca="false">SUM(Z301:AA301)</f>
        <v>0</v>
      </c>
      <c r="AC301" s="22"/>
      <c r="AD301" s="22"/>
      <c r="AE301" s="188"/>
      <c r="AF301" s="206" t="n">
        <f aca="false">IF(AE301="SI",N301,0)</f>
        <v>0</v>
      </c>
      <c r="AG301" s="189" t="n">
        <f aca="false">IF(AE301="SI",Y301,0)</f>
        <v>0</v>
      </c>
      <c r="AH301" s="189" t="n">
        <f aca="false">IF(AE301="SI",AB301,0)</f>
        <v>0</v>
      </c>
      <c r="AI301" s="148"/>
      <c r="AJ301" s="207"/>
      <c r="AK301" s="207"/>
      <c r="AL301" s="207"/>
      <c r="AM301" s="207"/>
      <c r="AN301" s="207"/>
      <c r="AO301" s="208"/>
    </row>
    <row r="302" customFormat="false" ht="15.75" hidden="false" customHeight="true" outlineLevel="0" collapsed="false">
      <c r="A302" s="22" t="n">
        <v>301</v>
      </c>
      <c r="B302" s="180"/>
      <c r="C302" s="22"/>
      <c r="D302" s="22"/>
      <c r="E302" s="183"/>
      <c r="F302" s="183"/>
      <c r="G302" s="22"/>
      <c r="H302" s="22"/>
      <c r="I302" s="22"/>
      <c r="J302" s="22"/>
      <c r="K302" s="191" t="e">
        <f aca="false">VLOOKUP(Personale!J302,Legenda!$D$1:$F$258,2)</f>
        <v>#N/A</v>
      </c>
      <c r="L302" s="22"/>
      <c r="M302" s="22"/>
      <c r="N302" s="22"/>
      <c r="O302" s="22"/>
      <c r="P302" s="203"/>
      <c r="Q302" s="22"/>
      <c r="R302" s="22"/>
      <c r="S302" s="22"/>
      <c r="T302" s="203"/>
      <c r="U302" s="211"/>
      <c r="V302" s="211"/>
      <c r="W302" s="185" t="n">
        <v>0</v>
      </c>
      <c r="X302" s="185" t="n">
        <v>0</v>
      </c>
      <c r="Y302" s="219" t="n">
        <f aca="false">SUM(W302:X302)</f>
        <v>0</v>
      </c>
      <c r="Z302" s="185" t="n">
        <v>0</v>
      </c>
      <c r="AA302" s="185" t="n">
        <v>0</v>
      </c>
      <c r="AB302" s="220" t="n">
        <f aca="false">SUM(Z302:AA302)</f>
        <v>0</v>
      </c>
      <c r="AC302" s="22"/>
      <c r="AD302" s="22"/>
      <c r="AE302" s="188"/>
      <c r="AF302" s="206" t="n">
        <f aca="false">IF(AE302="SI",N302,0)</f>
        <v>0</v>
      </c>
      <c r="AG302" s="189" t="n">
        <f aca="false">IF(AE302="SI",Y302,0)</f>
        <v>0</v>
      </c>
      <c r="AH302" s="189" t="n">
        <f aca="false">IF(AE302="SI",AB302,0)</f>
        <v>0</v>
      </c>
      <c r="AI302" s="148"/>
      <c r="AJ302" s="207"/>
      <c r="AK302" s="207"/>
      <c r="AL302" s="207"/>
      <c r="AM302" s="207"/>
      <c r="AN302" s="207"/>
      <c r="AO302" s="208"/>
    </row>
    <row r="303" customFormat="false" ht="15.75" hidden="false" customHeight="true" outlineLevel="0" collapsed="false">
      <c r="A303" s="22" t="n">
        <v>302</v>
      </c>
      <c r="B303" s="180"/>
      <c r="C303" s="22"/>
      <c r="D303" s="22"/>
      <c r="E303" s="183"/>
      <c r="F303" s="183"/>
      <c r="G303" s="22"/>
      <c r="H303" s="22"/>
      <c r="I303" s="22"/>
      <c r="J303" s="22"/>
      <c r="K303" s="191" t="e">
        <f aca="false">VLOOKUP(Personale!J303,Legenda!$D$1:$F$258,2)</f>
        <v>#N/A</v>
      </c>
      <c r="L303" s="22"/>
      <c r="M303" s="22"/>
      <c r="N303" s="22"/>
      <c r="O303" s="22"/>
      <c r="P303" s="203"/>
      <c r="Q303" s="22"/>
      <c r="R303" s="22"/>
      <c r="S303" s="22"/>
      <c r="T303" s="203"/>
      <c r="U303" s="211"/>
      <c r="V303" s="211"/>
      <c r="W303" s="185" t="n">
        <v>0</v>
      </c>
      <c r="X303" s="185" t="n">
        <v>0</v>
      </c>
      <c r="Y303" s="219" t="n">
        <f aca="false">SUM(W303:X303)</f>
        <v>0</v>
      </c>
      <c r="Z303" s="185" t="n">
        <v>0</v>
      </c>
      <c r="AA303" s="185" t="n">
        <v>0</v>
      </c>
      <c r="AB303" s="220" t="n">
        <f aca="false">SUM(Z303:AA303)</f>
        <v>0</v>
      </c>
      <c r="AC303" s="22"/>
      <c r="AD303" s="22"/>
      <c r="AE303" s="188"/>
      <c r="AF303" s="206" t="n">
        <f aca="false">IF(AE303="SI",N303,0)</f>
        <v>0</v>
      </c>
      <c r="AG303" s="189" t="n">
        <f aca="false">IF(AE303="SI",Y303,0)</f>
        <v>0</v>
      </c>
      <c r="AH303" s="189" t="n">
        <f aca="false">IF(AE303="SI",AB303,0)</f>
        <v>0</v>
      </c>
      <c r="AI303" s="148"/>
      <c r="AJ303" s="207"/>
      <c r="AK303" s="207"/>
      <c r="AL303" s="207"/>
      <c r="AM303" s="207"/>
      <c r="AN303" s="207"/>
      <c r="AO303" s="208"/>
    </row>
    <row r="304" customFormat="false" ht="15.75" hidden="false" customHeight="true" outlineLevel="0" collapsed="false">
      <c r="A304" s="22" t="n">
        <v>303</v>
      </c>
      <c r="B304" s="180"/>
      <c r="C304" s="22"/>
      <c r="D304" s="22"/>
      <c r="E304" s="183"/>
      <c r="F304" s="183"/>
      <c r="G304" s="22"/>
      <c r="H304" s="22"/>
      <c r="I304" s="22"/>
      <c r="J304" s="22"/>
      <c r="K304" s="191" t="e">
        <f aca="false">VLOOKUP(Personale!J304,Legenda!$D$1:$F$258,2)</f>
        <v>#N/A</v>
      </c>
      <c r="L304" s="22"/>
      <c r="M304" s="22"/>
      <c r="N304" s="22"/>
      <c r="O304" s="22"/>
      <c r="P304" s="203"/>
      <c r="Q304" s="22"/>
      <c r="R304" s="22"/>
      <c r="S304" s="22"/>
      <c r="T304" s="203"/>
      <c r="U304" s="211"/>
      <c r="V304" s="211"/>
      <c r="W304" s="185" t="n">
        <v>0</v>
      </c>
      <c r="X304" s="185" t="n">
        <v>0</v>
      </c>
      <c r="Y304" s="219" t="n">
        <f aca="false">SUM(W304:X304)</f>
        <v>0</v>
      </c>
      <c r="Z304" s="185" t="n">
        <v>0</v>
      </c>
      <c r="AA304" s="185" t="n">
        <v>0</v>
      </c>
      <c r="AB304" s="220" t="n">
        <f aca="false">SUM(Z304:AA304)</f>
        <v>0</v>
      </c>
      <c r="AC304" s="22"/>
      <c r="AD304" s="22"/>
      <c r="AE304" s="188"/>
      <c r="AF304" s="206" t="n">
        <f aca="false">IF(AE304="SI",N304,0)</f>
        <v>0</v>
      </c>
      <c r="AG304" s="189" t="n">
        <f aca="false">IF(AE304="SI",Y304,0)</f>
        <v>0</v>
      </c>
      <c r="AH304" s="189" t="n">
        <f aca="false">IF(AE304="SI",AB304,0)</f>
        <v>0</v>
      </c>
      <c r="AI304" s="148"/>
      <c r="AJ304" s="207"/>
      <c r="AK304" s="207"/>
      <c r="AL304" s="207"/>
      <c r="AM304" s="207"/>
      <c r="AN304" s="207"/>
      <c r="AO304" s="208"/>
    </row>
    <row r="305" customFormat="false" ht="15.75" hidden="false" customHeight="true" outlineLevel="0" collapsed="false">
      <c r="A305" s="22" t="n">
        <v>304</v>
      </c>
      <c r="B305" s="180"/>
      <c r="C305" s="22"/>
      <c r="D305" s="22"/>
      <c r="E305" s="183"/>
      <c r="F305" s="183"/>
      <c r="G305" s="22"/>
      <c r="H305" s="22"/>
      <c r="I305" s="22"/>
      <c r="J305" s="22"/>
      <c r="K305" s="191" t="e">
        <f aca="false">VLOOKUP(Personale!J305,Legenda!$D$1:$F$258,2)</f>
        <v>#N/A</v>
      </c>
      <c r="L305" s="22"/>
      <c r="M305" s="22"/>
      <c r="N305" s="22"/>
      <c r="O305" s="22"/>
      <c r="P305" s="203"/>
      <c r="Q305" s="22"/>
      <c r="R305" s="22"/>
      <c r="S305" s="22"/>
      <c r="T305" s="203"/>
      <c r="U305" s="211"/>
      <c r="V305" s="211"/>
      <c r="W305" s="185" t="n">
        <v>0</v>
      </c>
      <c r="X305" s="185" t="n">
        <v>0</v>
      </c>
      <c r="Y305" s="219" t="n">
        <f aca="false">SUM(W305:X305)</f>
        <v>0</v>
      </c>
      <c r="Z305" s="185" t="n">
        <v>0</v>
      </c>
      <c r="AA305" s="185" t="n">
        <v>0</v>
      </c>
      <c r="AB305" s="220" t="n">
        <f aca="false">SUM(Z305:AA305)</f>
        <v>0</v>
      </c>
      <c r="AC305" s="22"/>
      <c r="AD305" s="22"/>
      <c r="AE305" s="188"/>
      <c r="AF305" s="206" t="n">
        <f aca="false">IF(AE305="SI",N305,0)</f>
        <v>0</v>
      </c>
      <c r="AG305" s="189" t="n">
        <f aca="false">IF(AE305="SI",Y305,0)</f>
        <v>0</v>
      </c>
      <c r="AH305" s="189" t="n">
        <f aca="false">IF(AE305="SI",AB305,0)</f>
        <v>0</v>
      </c>
      <c r="AI305" s="148"/>
      <c r="AJ305" s="207"/>
      <c r="AK305" s="207"/>
      <c r="AL305" s="207"/>
      <c r="AM305" s="207"/>
      <c r="AN305" s="207"/>
      <c r="AO305" s="208"/>
    </row>
    <row r="306" customFormat="false" ht="15.75" hidden="false" customHeight="true" outlineLevel="0" collapsed="false">
      <c r="A306" s="22" t="n">
        <v>305</v>
      </c>
      <c r="B306" s="180"/>
      <c r="C306" s="22"/>
      <c r="D306" s="22"/>
      <c r="E306" s="183"/>
      <c r="F306" s="183"/>
      <c r="G306" s="22"/>
      <c r="H306" s="22"/>
      <c r="I306" s="22"/>
      <c r="J306" s="22"/>
      <c r="K306" s="191" t="e">
        <f aca="false">VLOOKUP(Personale!J306,Legenda!$D$1:$F$258,2)</f>
        <v>#N/A</v>
      </c>
      <c r="L306" s="22"/>
      <c r="M306" s="22"/>
      <c r="N306" s="22"/>
      <c r="O306" s="22"/>
      <c r="P306" s="203"/>
      <c r="Q306" s="22"/>
      <c r="R306" s="22"/>
      <c r="S306" s="22"/>
      <c r="T306" s="203"/>
      <c r="U306" s="211"/>
      <c r="V306" s="211"/>
      <c r="W306" s="185" t="n">
        <v>0</v>
      </c>
      <c r="X306" s="185" t="n">
        <v>0</v>
      </c>
      <c r="Y306" s="219" t="n">
        <f aca="false">SUM(W306:X306)</f>
        <v>0</v>
      </c>
      <c r="Z306" s="185" t="n">
        <v>0</v>
      </c>
      <c r="AA306" s="185" t="n">
        <v>0</v>
      </c>
      <c r="AB306" s="220" t="n">
        <f aca="false">SUM(Z306:AA306)</f>
        <v>0</v>
      </c>
      <c r="AC306" s="22"/>
      <c r="AD306" s="22"/>
      <c r="AE306" s="188"/>
      <c r="AF306" s="206" t="n">
        <f aca="false">IF(AE306="SI",N306,0)</f>
        <v>0</v>
      </c>
      <c r="AG306" s="189" t="n">
        <f aca="false">IF(AE306="SI",Y306,0)</f>
        <v>0</v>
      </c>
      <c r="AH306" s="189" t="n">
        <f aca="false">IF(AE306="SI",AB306,0)</f>
        <v>0</v>
      </c>
      <c r="AI306" s="148"/>
      <c r="AJ306" s="207"/>
      <c r="AK306" s="207"/>
      <c r="AL306" s="207"/>
      <c r="AM306" s="207"/>
      <c r="AN306" s="207"/>
      <c r="AO306" s="208"/>
    </row>
    <row r="307" customFormat="false" ht="15.75" hidden="false" customHeight="true" outlineLevel="0" collapsed="false">
      <c r="A307" s="22" t="n">
        <v>306</v>
      </c>
      <c r="B307" s="180"/>
      <c r="C307" s="22"/>
      <c r="D307" s="22"/>
      <c r="E307" s="183"/>
      <c r="F307" s="183"/>
      <c r="G307" s="22"/>
      <c r="H307" s="22"/>
      <c r="I307" s="22"/>
      <c r="J307" s="22"/>
      <c r="K307" s="191" t="e">
        <f aca="false">VLOOKUP(Personale!J307,Legenda!$D$1:$F$258,2)</f>
        <v>#N/A</v>
      </c>
      <c r="L307" s="22"/>
      <c r="M307" s="22"/>
      <c r="N307" s="22"/>
      <c r="O307" s="22"/>
      <c r="P307" s="203"/>
      <c r="Q307" s="22"/>
      <c r="R307" s="22"/>
      <c r="S307" s="22"/>
      <c r="T307" s="203"/>
      <c r="U307" s="211"/>
      <c r="V307" s="211"/>
      <c r="W307" s="185" t="n">
        <v>0</v>
      </c>
      <c r="X307" s="185" t="n">
        <v>0</v>
      </c>
      <c r="Y307" s="219" t="n">
        <f aca="false">SUM(W307:X307)</f>
        <v>0</v>
      </c>
      <c r="Z307" s="185" t="n">
        <v>0</v>
      </c>
      <c r="AA307" s="185" t="n">
        <v>0</v>
      </c>
      <c r="AB307" s="220" t="n">
        <f aca="false">SUM(Z307:AA307)</f>
        <v>0</v>
      </c>
      <c r="AC307" s="22"/>
      <c r="AD307" s="22"/>
      <c r="AE307" s="188"/>
      <c r="AF307" s="206" t="n">
        <f aca="false">IF(AE307="SI",N307,0)</f>
        <v>0</v>
      </c>
      <c r="AG307" s="189" t="n">
        <f aca="false">IF(AE307="SI",Y307,0)</f>
        <v>0</v>
      </c>
      <c r="AH307" s="189" t="n">
        <f aca="false">IF(AE307="SI",AB307,0)</f>
        <v>0</v>
      </c>
      <c r="AI307" s="148"/>
      <c r="AJ307" s="207"/>
      <c r="AK307" s="207"/>
      <c r="AL307" s="207"/>
      <c r="AM307" s="207"/>
      <c r="AN307" s="207"/>
      <c r="AO307" s="208"/>
    </row>
    <row r="308" customFormat="false" ht="15.75" hidden="false" customHeight="true" outlineLevel="0" collapsed="false">
      <c r="A308" s="22" t="n">
        <v>307</v>
      </c>
      <c r="B308" s="180"/>
      <c r="C308" s="22"/>
      <c r="D308" s="22"/>
      <c r="E308" s="183"/>
      <c r="F308" s="183"/>
      <c r="G308" s="22"/>
      <c r="H308" s="22"/>
      <c r="I308" s="22"/>
      <c r="J308" s="22"/>
      <c r="K308" s="191" t="e">
        <f aca="false">VLOOKUP(Personale!J308,Legenda!$D$1:$F$258,2)</f>
        <v>#N/A</v>
      </c>
      <c r="L308" s="22"/>
      <c r="M308" s="22"/>
      <c r="N308" s="22"/>
      <c r="O308" s="22"/>
      <c r="P308" s="203"/>
      <c r="Q308" s="22"/>
      <c r="R308" s="22"/>
      <c r="S308" s="22"/>
      <c r="T308" s="203"/>
      <c r="U308" s="211"/>
      <c r="V308" s="211"/>
      <c r="W308" s="185" t="n">
        <v>0</v>
      </c>
      <c r="X308" s="185" t="n">
        <v>0</v>
      </c>
      <c r="Y308" s="219" t="n">
        <f aca="false">SUM(W308:X308)</f>
        <v>0</v>
      </c>
      <c r="Z308" s="185" t="n">
        <v>0</v>
      </c>
      <c r="AA308" s="185" t="n">
        <v>0</v>
      </c>
      <c r="AB308" s="220" t="n">
        <f aca="false">SUM(Z308:AA308)</f>
        <v>0</v>
      </c>
      <c r="AC308" s="22"/>
      <c r="AD308" s="22"/>
      <c r="AE308" s="188"/>
      <c r="AF308" s="206" t="n">
        <f aca="false">IF(AE308="SI",N308,0)</f>
        <v>0</v>
      </c>
      <c r="AG308" s="189" t="n">
        <f aca="false">IF(AE308="SI",Y308,0)</f>
        <v>0</v>
      </c>
      <c r="AH308" s="189" t="n">
        <f aca="false">IF(AE308="SI",AB308,0)</f>
        <v>0</v>
      </c>
      <c r="AI308" s="148"/>
      <c r="AJ308" s="207"/>
      <c r="AK308" s="207"/>
      <c r="AL308" s="207"/>
      <c r="AM308" s="207"/>
      <c r="AN308" s="207"/>
      <c r="AO308" s="208"/>
    </row>
    <row r="309" customFormat="false" ht="15.75" hidden="false" customHeight="true" outlineLevel="0" collapsed="false">
      <c r="A309" s="22" t="n">
        <v>308</v>
      </c>
      <c r="B309" s="180"/>
      <c r="C309" s="22"/>
      <c r="D309" s="22"/>
      <c r="E309" s="183"/>
      <c r="F309" s="183"/>
      <c r="G309" s="22"/>
      <c r="H309" s="22"/>
      <c r="I309" s="22"/>
      <c r="J309" s="22"/>
      <c r="K309" s="191" t="e">
        <f aca="false">VLOOKUP(Personale!J309,Legenda!$D$1:$F$258,2)</f>
        <v>#N/A</v>
      </c>
      <c r="L309" s="22"/>
      <c r="M309" s="22"/>
      <c r="N309" s="22"/>
      <c r="O309" s="22"/>
      <c r="P309" s="203"/>
      <c r="Q309" s="22"/>
      <c r="R309" s="22"/>
      <c r="S309" s="22"/>
      <c r="T309" s="203"/>
      <c r="U309" s="211"/>
      <c r="V309" s="211"/>
      <c r="W309" s="185" t="n">
        <v>0</v>
      </c>
      <c r="X309" s="185" t="n">
        <v>0</v>
      </c>
      <c r="Y309" s="219" t="n">
        <f aca="false">SUM(W309:X309)</f>
        <v>0</v>
      </c>
      <c r="Z309" s="185" t="n">
        <v>0</v>
      </c>
      <c r="AA309" s="185" t="n">
        <v>0</v>
      </c>
      <c r="AB309" s="220" t="n">
        <f aca="false">SUM(Z309:AA309)</f>
        <v>0</v>
      </c>
      <c r="AC309" s="22"/>
      <c r="AD309" s="22"/>
      <c r="AE309" s="188"/>
      <c r="AF309" s="206" t="n">
        <f aca="false">IF(AE309="SI",N309,0)</f>
        <v>0</v>
      </c>
      <c r="AG309" s="189" t="n">
        <f aca="false">IF(AE309="SI",Y309,0)</f>
        <v>0</v>
      </c>
      <c r="AH309" s="189" t="n">
        <f aca="false">IF(AE309="SI",AB309,0)</f>
        <v>0</v>
      </c>
      <c r="AI309" s="148"/>
      <c r="AJ309" s="207"/>
      <c r="AK309" s="207"/>
      <c r="AL309" s="207"/>
      <c r="AM309" s="207"/>
      <c r="AN309" s="207"/>
      <c r="AO309" s="208"/>
    </row>
    <row r="310" customFormat="false" ht="15.75" hidden="false" customHeight="true" outlineLevel="0" collapsed="false">
      <c r="A310" s="22" t="n">
        <v>309</v>
      </c>
      <c r="B310" s="180"/>
      <c r="C310" s="22"/>
      <c r="D310" s="22"/>
      <c r="E310" s="183"/>
      <c r="F310" s="183"/>
      <c r="G310" s="22"/>
      <c r="H310" s="22"/>
      <c r="I310" s="22"/>
      <c r="J310" s="22"/>
      <c r="K310" s="191" t="e">
        <f aca="false">VLOOKUP(Personale!J310,Legenda!$D$1:$F$258,2)</f>
        <v>#N/A</v>
      </c>
      <c r="L310" s="22"/>
      <c r="M310" s="22"/>
      <c r="N310" s="22"/>
      <c r="O310" s="22"/>
      <c r="P310" s="203"/>
      <c r="Q310" s="22"/>
      <c r="R310" s="22"/>
      <c r="S310" s="22"/>
      <c r="T310" s="203"/>
      <c r="U310" s="211"/>
      <c r="V310" s="211"/>
      <c r="W310" s="185" t="n">
        <v>0</v>
      </c>
      <c r="X310" s="185" t="n">
        <v>0</v>
      </c>
      <c r="Y310" s="219" t="n">
        <f aca="false">SUM(W310:X310)</f>
        <v>0</v>
      </c>
      <c r="Z310" s="185" t="n">
        <v>0</v>
      </c>
      <c r="AA310" s="185" t="n">
        <v>0</v>
      </c>
      <c r="AB310" s="220" t="n">
        <f aca="false">SUM(Z310:AA310)</f>
        <v>0</v>
      </c>
      <c r="AC310" s="22"/>
      <c r="AD310" s="22"/>
      <c r="AE310" s="188"/>
      <c r="AF310" s="206" t="n">
        <f aca="false">IF(AE310="SI",N310,0)</f>
        <v>0</v>
      </c>
      <c r="AG310" s="189" t="n">
        <f aca="false">IF(AE310="SI",Y310,0)</f>
        <v>0</v>
      </c>
      <c r="AH310" s="189" t="n">
        <f aca="false">IF(AE310="SI",AB310,0)</f>
        <v>0</v>
      </c>
      <c r="AI310" s="148"/>
      <c r="AJ310" s="207"/>
      <c r="AK310" s="207"/>
      <c r="AL310" s="207"/>
      <c r="AM310" s="207"/>
      <c r="AN310" s="207"/>
      <c r="AO310" s="208"/>
    </row>
    <row r="311" customFormat="false" ht="15.75" hidden="false" customHeight="true" outlineLevel="0" collapsed="false">
      <c r="A311" s="22" t="n">
        <v>310</v>
      </c>
      <c r="B311" s="180"/>
      <c r="C311" s="22"/>
      <c r="D311" s="22"/>
      <c r="E311" s="183"/>
      <c r="F311" s="183"/>
      <c r="G311" s="22"/>
      <c r="H311" s="22"/>
      <c r="I311" s="22"/>
      <c r="J311" s="22"/>
      <c r="K311" s="191" t="e">
        <f aca="false">VLOOKUP(Personale!J311,Legenda!$D$1:$F$258,2)</f>
        <v>#N/A</v>
      </c>
      <c r="L311" s="22"/>
      <c r="M311" s="22"/>
      <c r="N311" s="22"/>
      <c r="O311" s="22"/>
      <c r="P311" s="203"/>
      <c r="Q311" s="22"/>
      <c r="R311" s="22"/>
      <c r="S311" s="22"/>
      <c r="T311" s="203"/>
      <c r="U311" s="211"/>
      <c r="V311" s="211"/>
      <c r="W311" s="185" t="n">
        <v>0</v>
      </c>
      <c r="X311" s="185" t="n">
        <v>0</v>
      </c>
      <c r="Y311" s="219" t="n">
        <f aca="false">SUM(W311:X311)</f>
        <v>0</v>
      </c>
      <c r="Z311" s="185" t="n">
        <v>0</v>
      </c>
      <c r="AA311" s="185" t="n">
        <v>0</v>
      </c>
      <c r="AB311" s="220" t="n">
        <f aca="false">SUM(Z311:AA311)</f>
        <v>0</v>
      </c>
      <c r="AC311" s="22"/>
      <c r="AD311" s="22"/>
      <c r="AE311" s="188"/>
      <c r="AF311" s="206" t="n">
        <f aca="false">IF(AE311="SI",N311,0)</f>
        <v>0</v>
      </c>
      <c r="AG311" s="189" t="n">
        <f aca="false">IF(AE311="SI",Y311,0)</f>
        <v>0</v>
      </c>
      <c r="AH311" s="189" t="n">
        <f aca="false">IF(AE311="SI",AB311,0)</f>
        <v>0</v>
      </c>
      <c r="AI311" s="148"/>
      <c r="AJ311" s="207"/>
      <c r="AK311" s="207"/>
      <c r="AL311" s="207"/>
      <c r="AM311" s="207"/>
      <c r="AN311" s="207"/>
      <c r="AO311" s="208"/>
    </row>
    <row r="312" customFormat="false" ht="15.75" hidden="false" customHeight="true" outlineLevel="0" collapsed="false">
      <c r="A312" s="22" t="n">
        <v>311</v>
      </c>
      <c r="B312" s="180"/>
      <c r="C312" s="22"/>
      <c r="D312" s="22"/>
      <c r="E312" s="183"/>
      <c r="F312" s="183"/>
      <c r="G312" s="22"/>
      <c r="H312" s="22"/>
      <c r="I312" s="22"/>
      <c r="J312" s="22"/>
      <c r="K312" s="191" t="e">
        <f aca="false">VLOOKUP(Personale!J312,Legenda!$D$1:$F$258,2)</f>
        <v>#N/A</v>
      </c>
      <c r="L312" s="22"/>
      <c r="M312" s="22"/>
      <c r="N312" s="22"/>
      <c r="O312" s="22"/>
      <c r="P312" s="203"/>
      <c r="Q312" s="22"/>
      <c r="R312" s="22"/>
      <c r="S312" s="22"/>
      <c r="T312" s="203"/>
      <c r="U312" s="211"/>
      <c r="V312" s="211"/>
      <c r="W312" s="185" t="n">
        <v>0</v>
      </c>
      <c r="X312" s="185" t="n">
        <v>0</v>
      </c>
      <c r="Y312" s="219" t="n">
        <f aca="false">SUM(W312:X312)</f>
        <v>0</v>
      </c>
      <c r="Z312" s="185" t="n">
        <v>0</v>
      </c>
      <c r="AA312" s="185" t="n">
        <v>0</v>
      </c>
      <c r="AB312" s="220" t="n">
        <f aca="false">SUM(Z312:AA312)</f>
        <v>0</v>
      </c>
      <c r="AC312" s="22"/>
      <c r="AD312" s="22"/>
      <c r="AE312" s="188"/>
      <c r="AF312" s="206" t="n">
        <f aca="false">IF(AE312="SI",N312,0)</f>
        <v>0</v>
      </c>
      <c r="AG312" s="189" t="n">
        <f aca="false">IF(AE312="SI",Y312,0)</f>
        <v>0</v>
      </c>
      <c r="AH312" s="189" t="n">
        <f aca="false">IF(AE312="SI",AB312,0)</f>
        <v>0</v>
      </c>
      <c r="AI312" s="148"/>
      <c r="AJ312" s="207"/>
      <c r="AK312" s="207"/>
      <c r="AL312" s="207"/>
      <c r="AM312" s="207"/>
      <c r="AN312" s="207"/>
      <c r="AO312" s="208"/>
    </row>
    <row r="313" customFormat="false" ht="15.75" hidden="false" customHeight="true" outlineLevel="0" collapsed="false">
      <c r="A313" s="22" t="n">
        <v>312</v>
      </c>
      <c r="B313" s="180"/>
      <c r="C313" s="22"/>
      <c r="D313" s="22"/>
      <c r="E313" s="183"/>
      <c r="F313" s="183"/>
      <c r="G313" s="22"/>
      <c r="H313" s="22"/>
      <c r="I313" s="22"/>
      <c r="J313" s="22"/>
      <c r="K313" s="191" t="e">
        <f aca="false">VLOOKUP(Personale!J313,Legenda!$D$1:$F$258,2)</f>
        <v>#N/A</v>
      </c>
      <c r="L313" s="22"/>
      <c r="M313" s="22"/>
      <c r="N313" s="22"/>
      <c r="O313" s="22"/>
      <c r="P313" s="203"/>
      <c r="Q313" s="22"/>
      <c r="R313" s="22"/>
      <c r="S313" s="22"/>
      <c r="T313" s="203"/>
      <c r="U313" s="211"/>
      <c r="V313" s="211"/>
      <c r="W313" s="185" t="n">
        <v>0</v>
      </c>
      <c r="X313" s="185" t="n">
        <v>0</v>
      </c>
      <c r="Y313" s="219" t="n">
        <f aca="false">SUM(W313:X313)</f>
        <v>0</v>
      </c>
      <c r="Z313" s="185" t="n">
        <v>0</v>
      </c>
      <c r="AA313" s="185" t="n">
        <v>0</v>
      </c>
      <c r="AB313" s="220" t="n">
        <f aca="false">SUM(Z313:AA313)</f>
        <v>0</v>
      </c>
      <c r="AC313" s="22"/>
      <c r="AD313" s="22"/>
      <c r="AE313" s="188"/>
      <c r="AF313" s="206" t="n">
        <f aca="false">IF(AE313="SI",N313,0)</f>
        <v>0</v>
      </c>
      <c r="AG313" s="189" t="n">
        <f aca="false">IF(AE313="SI",Y313,0)</f>
        <v>0</v>
      </c>
      <c r="AH313" s="189" t="n">
        <f aca="false">IF(AE313="SI",AB313,0)</f>
        <v>0</v>
      </c>
      <c r="AI313" s="148"/>
      <c r="AJ313" s="207"/>
      <c r="AK313" s="207"/>
      <c r="AL313" s="207"/>
      <c r="AM313" s="207"/>
      <c r="AN313" s="207"/>
      <c r="AO313" s="208"/>
    </row>
    <row r="314" customFormat="false" ht="15.75" hidden="false" customHeight="true" outlineLevel="0" collapsed="false">
      <c r="A314" s="22" t="n">
        <v>313</v>
      </c>
      <c r="B314" s="180"/>
      <c r="C314" s="22"/>
      <c r="D314" s="22"/>
      <c r="E314" s="183"/>
      <c r="F314" s="183"/>
      <c r="G314" s="22"/>
      <c r="H314" s="22"/>
      <c r="I314" s="22"/>
      <c r="J314" s="22"/>
      <c r="K314" s="191" t="e">
        <f aca="false">VLOOKUP(Personale!J314,Legenda!$D$1:$F$258,2)</f>
        <v>#N/A</v>
      </c>
      <c r="L314" s="22"/>
      <c r="M314" s="22"/>
      <c r="N314" s="22"/>
      <c r="O314" s="22"/>
      <c r="P314" s="203"/>
      <c r="Q314" s="22"/>
      <c r="R314" s="22"/>
      <c r="S314" s="22"/>
      <c r="T314" s="203"/>
      <c r="U314" s="211"/>
      <c r="V314" s="211"/>
      <c r="W314" s="185" t="n">
        <v>0</v>
      </c>
      <c r="X314" s="185" t="n">
        <v>0</v>
      </c>
      <c r="Y314" s="219" t="n">
        <f aca="false">SUM(W314:X314)</f>
        <v>0</v>
      </c>
      <c r="Z314" s="185" t="n">
        <v>0</v>
      </c>
      <c r="AA314" s="185" t="n">
        <v>0</v>
      </c>
      <c r="AB314" s="220" t="n">
        <f aca="false">SUM(Z314:AA314)</f>
        <v>0</v>
      </c>
      <c r="AC314" s="22"/>
      <c r="AD314" s="22"/>
      <c r="AE314" s="188"/>
      <c r="AF314" s="206" t="n">
        <f aca="false">IF(AE314="SI",N314,0)</f>
        <v>0</v>
      </c>
      <c r="AG314" s="189" t="n">
        <f aca="false">IF(AE314="SI",Y314,0)</f>
        <v>0</v>
      </c>
      <c r="AH314" s="189" t="n">
        <f aca="false">IF(AE314="SI",AB314,0)</f>
        <v>0</v>
      </c>
      <c r="AI314" s="148"/>
      <c r="AJ314" s="207"/>
      <c r="AK314" s="207"/>
      <c r="AL314" s="207"/>
      <c r="AM314" s="207"/>
      <c r="AN314" s="207"/>
      <c r="AO314" s="208"/>
    </row>
    <row r="315" customFormat="false" ht="15.75" hidden="false" customHeight="true" outlineLevel="0" collapsed="false">
      <c r="A315" s="22" t="n">
        <v>314</v>
      </c>
      <c r="B315" s="180"/>
      <c r="C315" s="22"/>
      <c r="D315" s="22"/>
      <c r="E315" s="183"/>
      <c r="F315" s="183"/>
      <c r="G315" s="22"/>
      <c r="H315" s="22"/>
      <c r="I315" s="22"/>
      <c r="J315" s="22"/>
      <c r="K315" s="191" t="e">
        <f aca="false">VLOOKUP(Personale!J315,Legenda!$D$1:$F$258,2)</f>
        <v>#N/A</v>
      </c>
      <c r="L315" s="22"/>
      <c r="M315" s="22"/>
      <c r="N315" s="22"/>
      <c r="O315" s="22"/>
      <c r="P315" s="203"/>
      <c r="Q315" s="22"/>
      <c r="R315" s="22"/>
      <c r="S315" s="22"/>
      <c r="T315" s="203"/>
      <c r="U315" s="211"/>
      <c r="V315" s="211"/>
      <c r="W315" s="185" t="n">
        <v>0</v>
      </c>
      <c r="X315" s="185" t="n">
        <v>0</v>
      </c>
      <c r="Y315" s="219" t="n">
        <f aca="false">SUM(W315:X315)</f>
        <v>0</v>
      </c>
      <c r="Z315" s="185" t="n">
        <v>0</v>
      </c>
      <c r="AA315" s="185" t="n">
        <v>0</v>
      </c>
      <c r="AB315" s="220" t="n">
        <f aca="false">SUM(Z315:AA315)</f>
        <v>0</v>
      </c>
      <c r="AC315" s="22"/>
      <c r="AD315" s="22"/>
      <c r="AE315" s="188"/>
      <c r="AF315" s="206" t="n">
        <f aca="false">IF(AE315="SI",N315,0)</f>
        <v>0</v>
      </c>
      <c r="AG315" s="189" t="n">
        <f aca="false">IF(AE315="SI",Y315,0)</f>
        <v>0</v>
      </c>
      <c r="AH315" s="189" t="n">
        <f aca="false">IF(AE315="SI",AB315,0)</f>
        <v>0</v>
      </c>
      <c r="AI315" s="148"/>
      <c r="AJ315" s="207"/>
      <c r="AK315" s="207"/>
      <c r="AL315" s="207"/>
      <c r="AM315" s="207"/>
      <c r="AN315" s="207"/>
      <c r="AO315" s="208"/>
    </row>
    <row r="316" customFormat="false" ht="15.75" hidden="false" customHeight="true" outlineLevel="0" collapsed="false">
      <c r="A316" s="22" t="n">
        <v>315</v>
      </c>
      <c r="B316" s="180"/>
      <c r="C316" s="22"/>
      <c r="D316" s="22"/>
      <c r="E316" s="183"/>
      <c r="F316" s="183"/>
      <c r="G316" s="22"/>
      <c r="H316" s="22"/>
      <c r="I316" s="22"/>
      <c r="J316" s="22"/>
      <c r="K316" s="191" t="e">
        <f aca="false">VLOOKUP(Personale!J316,Legenda!$D$1:$F$258,2)</f>
        <v>#N/A</v>
      </c>
      <c r="L316" s="22"/>
      <c r="M316" s="22"/>
      <c r="N316" s="22"/>
      <c r="O316" s="22"/>
      <c r="P316" s="203"/>
      <c r="Q316" s="22"/>
      <c r="R316" s="22"/>
      <c r="S316" s="22"/>
      <c r="T316" s="203"/>
      <c r="U316" s="211"/>
      <c r="V316" s="211"/>
      <c r="W316" s="185" t="n">
        <v>0</v>
      </c>
      <c r="X316" s="185" t="n">
        <v>0</v>
      </c>
      <c r="Y316" s="219" t="n">
        <f aca="false">SUM(W316:X316)</f>
        <v>0</v>
      </c>
      <c r="Z316" s="185" t="n">
        <v>0</v>
      </c>
      <c r="AA316" s="185" t="n">
        <v>0</v>
      </c>
      <c r="AB316" s="220" t="n">
        <f aca="false">SUM(Z316:AA316)</f>
        <v>0</v>
      </c>
      <c r="AC316" s="22"/>
      <c r="AD316" s="22"/>
      <c r="AE316" s="188"/>
      <c r="AF316" s="206" t="n">
        <f aca="false">IF(AE316="SI",N316,0)</f>
        <v>0</v>
      </c>
      <c r="AG316" s="189" t="n">
        <f aca="false">IF(AE316="SI",Y316,0)</f>
        <v>0</v>
      </c>
      <c r="AH316" s="189" t="n">
        <f aca="false">IF(AE316="SI",AB316,0)</f>
        <v>0</v>
      </c>
      <c r="AI316" s="148"/>
      <c r="AJ316" s="207"/>
      <c r="AK316" s="207"/>
      <c r="AL316" s="207"/>
      <c r="AM316" s="207"/>
      <c r="AN316" s="207"/>
      <c r="AO316" s="208"/>
    </row>
    <row r="317" customFormat="false" ht="15.75" hidden="false" customHeight="true" outlineLevel="0" collapsed="false">
      <c r="A317" s="22" t="n">
        <v>316</v>
      </c>
      <c r="B317" s="180"/>
      <c r="C317" s="22"/>
      <c r="D317" s="22"/>
      <c r="E317" s="183"/>
      <c r="F317" s="183"/>
      <c r="G317" s="22"/>
      <c r="H317" s="22"/>
      <c r="I317" s="22"/>
      <c r="J317" s="22"/>
      <c r="K317" s="191" t="e">
        <f aca="false">VLOOKUP(Personale!J317,Legenda!$D$1:$F$258,2)</f>
        <v>#N/A</v>
      </c>
      <c r="L317" s="22"/>
      <c r="M317" s="22"/>
      <c r="N317" s="22"/>
      <c r="O317" s="22"/>
      <c r="P317" s="203"/>
      <c r="Q317" s="22"/>
      <c r="R317" s="22"/>
      <c r="S317" s="22"/>
      <c r="T317" s="203"/>
      <c r="U317" s="211"/>
      <c r="V317" s="211"/>
      <c r="W317" s="185" t="n">
        <v>0</v>
      </c>
      <c r="X317" s="185" t="n">
        <v>0</v>
      </c>
      <c r="Y317" s="219" t="n">
        <f aca="false">SUM(W317:X317)</f>
        <v>0</v>
      </c>
      <c r="Z317" s="185" t="n">
        <v>0</v>
      </c>
      <c r="AA317" s="185" t="n">
        <v>0</v>
      </c>
      <c r="AB317" s="220" t="n">
        <f aca="false">SUM(Z317:AA317)</f>
        <v>0</v>
      </c>
      <c r="AC317" s="22"/>
      <c r="AD317" s="22"/>
      <c r="AE317" s="188"/>
      <c r="AF317" s="206" t="n">
        <f aca="false">IF(AE317="SI",N317,0)</f>
        <v>0</v>
      </c>
      <c r="AG317" s="189" t="n">
        <f aca="false">IF(AE317="SI",Y317,0)</f>
        <v>0</v>
      </c>
      <c r="AH317" s="189" t="n">
        <f aca="false">IF(AE317="SI",AB317,0)</f>
        <v>0</v>
      </c>
      <c r="AI317" s="148"/>
      <c r="AJ317" s="207"/>
      <c r="AK317" s="207"/>
      <c r="AL317" s="207"/>
      <c r="AM317" s="207"/>
      <c r="AN317" s="207"/>
      <c r="AO317" s="208"/>
    </row>
    <row r="318" customFormat="false" ht="15.75" hidden="false" customHeight="true" outlineLevel="0" collapsed="false">
      <c r="A318" s="22" t="n">
        <v>317</v>
      </c>
      <c r="B318" s="180"/>
      <c r="C318" s="22"/>
      <c r="D318" s="22"/>
      <c r="E318" s="183"/>
      <c r="F318" s="183"/>
      <c r="G318" s="22"/>
      <c r="H318" s="22"/>
      <c r="I318" s="22"/>
      <c r="J318" s="22"/>
      <c r="K318" s="191" t="e">
        <f aca="false">VLOOKUP(Personale!J318,Legenda!$D$1:$F$258,2)</f>
        <v>#N/A</v>
      </c>
      <c r="L318" s="22"/>
      <c r="M318" s="22"/>
      <c r="N318" s="22"/>
      <c r="O318" s="22"/>
      <c r="P318" s="203"/>
      <c r="Q318" s="22"/>
      <c r="R318" s="22"/>
      <c r="S318" s="22"/>
      <c r="T318" s="203"/>
      <c r="U318" s="211"/>
      <c r="V318" s="211"/>
      <c r="W318" s="185" t="n">
        <v>0</v>
      </c>
      <c r="X318" s="185" t="n">
        <v>0</v>
      </c>
      <c r="Y318" s="219" t="n">
        <f aca="false">SUM(W318:X318)</f>
        <v>0</v>
      </c>
      <c r="Z318" s="185" t="n">
        <v>0</v>
      </c>
      <c r="AA318" s="185" t="n">
        <v>0</v>
      </c>
      <c r="AB318" s="220" t="n">
        <f aca="false">SUM(Z318:AA318)</f>
        <v>0</v>
      </c>
      <c r="AC318" s="22"/>
      <c r="AD318" s="22"/>
      <c r="AE318" s="188"/>
      <c r="AF318" s="206" t="n">
        <f aca="false">IF(AE318="SI",N318,0)</f>
        <v>0</v>
      </c>
      <c r="AG318" s="189" t="n">
        <f aca="false">IF(AE318="SI",Y318,0)</f>
        <v>0</v>
      </c>
      <c r="AH318" s="189" t="n">
        <f aca="false">IF(AE318="SI",AB318,0)</f>
        <v>0</v>
      </c>
      <c r="AI318" s="148"/>
      <c r="AJ318" s="207"/>
      <c r="AK318" s="207"/>
      <c r="AL318" s="207"/>
      <c r="AM318" s="207"/>
      <c r="AN318" s="207"/>
      <c r="AO318" s="208"/>
    </row>
    <row r="319" customFormat="false" ht="15.75" hidden="false" customHeight="true" outlineLevel="0" collapsed="false">
      <c r="A319" s="22" t="n">
        <v>318</v>
      </c>
      <c r="B319" s="180"/>
      <c r="C319" s="22"/>
      <c r="D319" s="22"/>
      <c r="E319" s="183"/>
      <c r="F319" s="183"/>
      <c r="G319" s="22"/>
      <c r="H319" s="22"/>
      <c r="I319" s="22"/>
      <c r="J319" s="22"/>
      <c r="K319" s="191" t="e">
        <f aca="false">VLOOKUP(Personale!J319,Legenda!$D$1:$F$258,2)</f>
        <v>#N/A</v>
      </c>
      <c r="L319" s="22"/>
      <c r="M319" s="22"/>
      <c r="N319" s="22"/>
      <c r="O319" s="22"/>
      <c r="P319" s="203"/>
      <c r="Q319" s="22"/>
      <c r="R319" s="22"/>
      <c r="S319" s="22"/>
      <c r="T319" s="203"/>
      <c r="U319" s="211"/>
      <c r="V319" s="211"/>
      <c r="W319" s="185" t="n">
        <v>0</v>
      </c>
      <c r="X319" s="185" t="n">
        <v>0</v>
      </c>
      <c r="Y319" s="219" t="n">
        <f aca="false">SUM(W319:X319)</f>
        <v>0</v>
      </c>
      <c r="Z319" s="185" t="n">
        <v>0</v>
      </c>
      <c r="AA319" s="185" t="n">
        <v>0</v>
      </c>
      <c r="AB319" s="220" t="n">
        <f aca="false">SUM(Z319:AA319)</f>
        <v>0</v>
      </c>
      <c r="AC319" s="22"/>
      <c r="AD319" s="22"/>
      <c r="AE319" s="188"/>
      <c r="AF319" s="206" t="n">
        <f aca="false">IF(AE319="SI",N319,0)</f>
        <v>0</v>
      </c>
      <c r="AG319" s="189" t="n">
        <f aca="false">IF(AE319="SI",Y319,0)</f>
        <v>0</v>
      </c>
      <c r="AH319" s="189" t="n">
        <f aca="false">IF(AE319="SI",AB319,0)</f>
        <v>0</v>
      </c>
      <c r="AI319" s="148"/>
      <c r="AJ319" s="207"/>
      <c r="AK319" s="207"/>
      <c r="AL319" s="207"/>
      <c r="AM319" s="207"/>
      <c r="AN319" s="207"/>
      <c r="AO319" s="208"/>
    </row>
    <row r="320" customFormat="false" ht="15.75" hidden="false" customHeight="true" outlineLevel="0" collapsed="false">
      <c r="A320" s="22" t="n">
        <v>319</v>
      </c>
      <c r="B320" s="180"/>
      <c r="C320" s="22"/>
      <c r="D320" s="22"/>
      <c r="E320" s="183"/>
      <c r="F320" s="183"/>
      <c r="G320" s="22"/>
      <c r="H320" s="22"/>
      <c r="I320" s="22"/>
      <c r="J320" s="22"/>
      <c r="K320" s="191" t="e">
        <f aca="false">VLOOKUP(Personale!J320,Legenda!$D$1:$F$258,2)</f>
        <v>#N/A</v>
      </c>
      <c r="L320" s="22"/>
      <c r="M320" s="22"/>
      <c r="N320" s="22"/>
      <c r="O320" s="22"/>
      <c r="P320" s="203"/>
      <c r="Q320" s="22"/>
      <c r="R320" s="22"/>
      <c r="S320" s="22"/>
      <c r="T320" s="203"/>
      <c r="U320" s="211"/>
      <c r="V320" s="211"/>
      <c r="W320" s="185" t="n">
        <v>0</v>
      </c>
      <c r="X320" s="185" t="n">
        <v>0</v>
      </c>
      <c r="Y320" s="219" t="n">
        <f aca="false">SUM(W320:X320)</f>
        <v>0</v>
      </c>
      <c r="Z320" s="185" t="n">
        <v>0</v>
      </c>
      <c r="AA320" s="185" t="n">
        <v>0</v>
      </c>
      <c r="AB320" s="220" t="n">
        <f aca="false">SUM(Z320:AA320)</f>
        <v>0</v>
      </c>
      <c r="AC320" s="22"/>
      <c r="AD320" s="22"/>
      <c r="AE320" s="188"/>
      <c r="AF320" s="206" t="n">
        <f aca="false">IF(AE320="SI",N320,0)</f>
        <v>0</v>
      </c>
      <c r="AG320" s="189" t="n">
        <f aca="false">IF(AE320="SI",Y320,0)</f>
        <v>0</v>
      </c>
      <c r="AH320" s="189" t="n">
        <f aca="false">IF(AE320="SI",AB320,0)</f>
        <v>0</v>
      </c>
      <c r="AI320" s="148"/>
      <c r="AJ320" s="207"/>
      <c r="AK320" s="207"/>
      <c r="AL320" s="207"/>
      <c r="AM320" s="207"/>
      <c r="AN320" s="207"/>
      <c r="AO320" s="208"/>
    </row>
    <row r="321" customFormat="false" ht="15.75" hidden="false" customHeight="true" outlineLevel="0" collapsed="false">
      <c r="A321" s="22" t="n">
        <v>320</v>
      </c>
      <c r="B321" s="180"/>
      <c r="C321" s="22"/>
      <c r="D321" s="22"/>
      <c r="E321" s="183"/>
      <c r="F321" s="183"/>
      <c r="G321" s="22"/>
      <c r="H321" s="22"/>
      <c r="I321" s="22"/>
      <c r="J321" s="22"/>
      <c r="K321" s="191" t="e">
        <f aca="false">VLOOKUP(Personale!J321,Legenda!$D$1:$F$258,2)</f>
        <v>#N/A</v>
      </c>
      <c r="L321" s="22"/>
      <c r="M321" s="22"/>
      <c r="N321" s="22"/>
      <c r="O321" s="22"/>
      <c r="P321" s="203"/>
      <c r="Q321" s="22"/>
      <c r="R321" s="22"/>
      <c r="S321" s="22"/>
      <c r="T321" s="203"/>
      <c r="U321" s="211"/>
      <c r="V321" s="211"/>
      <c r="W321" s="185" t="n">
        <v>0</v>
      </c>
      <c r="X321" s="185" t="n">
        <v>0</v>
      </c>
      <c r="Y321" s="219" t="n">
        <f aca="false">SUM(W321:X321)</f>
        <v>0</v>
      </c>
      <c r="Z321" s="185" t="n">
        <v>0</v>
      </c>
      <c r="AA321" s="185" t="n">
        <v>0</v>
      </c>
      <c r="AB321" s="220" t="n">
        <f aca="false">SUM(Z321:AA321)</f>
        <v>0</v>
      </c>
      <c r="AC321" s="22"/>
      <c r="AD321" s="22"/>
      <c r="AE321" s="188"/>
      <c r="AF321" s="206" t="n">
        <f aca="false">IF(AE321="SI",N321,0)</f>
        <v>0</v>
      </c>
      <c r="AG321" s="189" t="n">
        <f aca="false">IF(AE321="SI",Y321,0)</f>
        <v>0</v>
      </c>
      <c r="AH321" s="189" t="n">
        <f aca="false">IF(AE321="SI",AB321,0)</f>
        <v>0</v>
      </c>
      <c r="AI321" s="148"/>
      <c r="AJ321" s="207"/>
      <c r="AK321" s="207"/>
      <c r="AL321" s="207"/>
      <c r="AM321" s="207"/>
      <c r="AN321" s="207"/>
      <c r="AO321" s="208"/>
    </row>
    <row r="322" customFormat="false" ht="15.75" hidden="false" customHeight="true" outlineLevel="0" collapsed="false">
      <c r="A322" s="22" t="n">
        <v>321</v>
      </c>
      <c r="B322" s="180"/>
      <c r="C322" s="22"/>
      <c r="D322" s="22"/>
      <c r="E322" s="183"/>
      <c r="F322" s="183"/>
      <c r="G322" s="22"/>
      <c r="H322" s="22"/>
      <c r="I322" s="22"/>
      <c r="J322" s="22"/>
      <c r="K322" s="191" t="e">
        <f aca="false">VLOOKUP(Personale!J322,Legenda!$D$1:$F$258,2)</f>
        <v>#N/A</v>
      </c>
      <c r="L322" s="22"/>
      <c r="M322" s="22"/>
      <c r="N322" s="22"/>
      <c r="O322" s="22"/>
      <c r="P322" s="203"/>
      <c r="Q322" s="22"/>
      <c r="R322" s="22"/>
      <c r="S322" s="22"/>
      <c r="T322" s="203"/>
      <c r="U322" s="211"/>
      <c r="V322" s="211"/>
      <c r="W322" s="185" t="n">
        <v>0</v>
      </c>
      <c r="X322" s="185" t="n">
        <v>0</v>
      </c>
      <c r="Y322" s="219" t="n">
        <f aca="false">SUM(W322:X322)</f>
        <v>0</v>
      </c>
      <c r="Z322" s="185" t="n">
        <v>0</v>
      </c>
      <c r="AA322" s="185" t="n">
        <v>0</v>
      </c>
      <c r="AB322" s="220" t="n">
        <f aca="false">SUM(Z322:AA322)</f>
        <v>0</v>
      </c>
      <c r="AC322" s="22"/>
      <c r="AD322" s="22"/>
      <c r="AE322" s="188"/>
      <c r="AF322" s="206" t="n">
        <f aca="false">IF(AE322="SI",N322,0)</f>
        <v>0</v>
      </c>
      <c r="AG322" s="189" t="n">
        <f aca="false">IF(AE322="SI",Y322,0)</f>
        <v>0</v>
      </c>
      <c r="AH322" s="189" t="n">
        <f aca="false">IF(AE322="SI",AB322,0)</f>
        <v>0</v>
      </c>
      <c r="AI322" s="148"/>
      <c r="AJ322" s="207"/>
      <c r="AK322" s="207"/>
      <c r="AL322" s="207"/>
      <c r="AM322" s="207"/>
      <c r="AN322" s="207"/>
      <c r="AO322" s="208"/>
    </row>
    <row r="323" customFormat="false" ht="15.75" hidden="false" customHeight="true" outlineLevel="0" collapsed="false">
      <c r="A323" s="22" t="n">
        <v>322</v>
      </c>
      <c r="B323" s="180"/>
      <c r="C323" s="22"/>
      <c r="D323" s="22"/>
      <c r="E323" s="183"/>
      <c r="F323" s="183"/>
      <c r="G323" s="22"/>
      <c r="H323" s="22"/>
      <c r="I323" s="22"/>
      <c r="J323" s="22"/>
      <c r="K323" s="191" t="e">
        <f aca="false">VLOOKUP(Personale!J323,Legenda!$D$1:$F$258,2)</f>
        <v>#N/A</v>
      </c>
      <c r="L323" s="22"/>
      <c r="M323" s="22"/>
      <c r="N323" s="22"/>
      <c r="O323" s="22"/>
      <c r="P323" s="203"/>
      <c r="Q323" s="22"/>
      <c r="R323" s="22"/>
      <c r="S323" s="22"/>
      <c r="T323" s="203"/>
      <c r="U323" s="211"/>
      <c r="V323" s="211"/>
      <c r="W323" s="185" t="n">
        <v>0</v>
      </c>
      <c r="X323" s="185" t="n">
        <v>0</v>
      </c>
      <c r="Y323" s="219" t="n">
        <f aca="false">SUM(W323:X323)</f>
        <v>0</v>
      </c>
      <c r="Z323" s="185" t="n">
        <v>0</v>
      </c>
      <c r="AA323" s="185" t="n">
        <v>0</v>
      </c>
      <c r="AB323" s="220" t="n">
        <f aca="false">SUM(Z323:AA323)</f>
        <v>0</v>
      </c>
      <c r="AC323" s="22"/>
      <c r="AD323" s="22"/>
      <c r="AE323" s="188"/>
      <c r="AF323" s="206" t="n">
        <f aca="false">IF(AE323="SI",N323,0)</f>
        <v>0</v>
      </c>
      <c r="AG323" s="189" t="n">
        <f aca="false">IF(AE323="SI",Y323,0)</f>
        <v>0</v>
      </c>
      <c r="AH323" s="189" t="n">
        <f aca="false">IF(AE323="SI",AB323,0)</f>
        <v>0</v>
      </c>
      <c r="AI323" s="148"/>
      <c r="AJ323" s="207"/>
      <c r="AK323" s="207"/>
      <c r="AL323" s="207"/>
      <c r="AM323" s="207"/>
      <c r="AN323" s="207"/>
      <c r="AO323" s="208"/>
    </row>
    <row r="324" customFormat="false" ht="15.75" hidden="false" customHeight="true" outlineLevel="0" collapsed="false">
      <c r="A324" s="22" t="n">
        <v>323</v>
      </c>
      <c r="B324" s="180"/>
      <c r="C324" s="22"/>
      <c r="D324" s="22"/>
      <c r="E324" s="183"/>
      <c r="F324" s="183"/>
      <c r="G324" s="22"/>
      <c r="H324" s="22"/>
      <c r="I324" s="22"/>
      <c r="J324" s="22"/>
      <c r="K324" s="191" t="e">
        <f aca="false">VLOOKUP(Personale!J324,Legenda!$D$1:$F$258,2)</f>
        <v>#N/A</v>
      </c>
      <c r="L324" s="22"/>
      <c r="M324" s="22"/>
      <c r="N324" s="22"/>
      <c r="O324" s="22"/>
      <c r="P324" s="203"/>
      <c r="Q324" s="22"/>
      <c r="R324" s="22"/>
      <c r="S324" s="22"/>
      <c r="T324" s="203"/>
      <c r="U324" s="211"/>
      <c r="V324" s="211"/>
      <c r="W324" s="185" t="n">
        <v>0</v>
      </c>
      <c r="X324" s="185" t="n">
        <v>0</v>
      </c>
      <c r="Y324" s="219" t="n">
        <f aca="false">SUM(W324:X324)</f>
        <v>0</v>
      </c>
      <c r="Z324" s="185" t="n">
        <v>0</v>
      </c>
      <c r="AA324" s="185" t="n">
        <v>0</v>
      </c>
      <c r="AB324" s="220" t="n">
        <f aca="false">SUM(Z324:AA324)</f>
        <v>0</v>
      </c>
      <c r="AC324" s="22"/>
      <c r="AD324" s="22"/>
      <c r="AE324" s="188"/>
      <c r="AF324" s="206" t="n">
        <f aca="false">IF(AE324="SI",N324,0)</f>
        <v>0</v>
      </c>
      <c r="AG324" s="189" t="n">
        <f aca="false">IF(AE324="SI",Y324,0)</f>
        <v>0</v>
      </c>
      <c r="AH324" s="189" t="n">
        <f aca="false">IF(AE324="SI",AB324,0)</f>
        <v>0</v>
      </c>
      <c r="AI324" s="148"/>
      <c r="AJ324" s="207"/>
      <c r="AK324" s="207"/>
      <c r="AL324" s="207"/>
      <c r="AM324" s="207"/>
      <c r="AN324" s="207"/>
      <c r="AO324" s="208"/>
    </row>
    <row r="325" customFormat="false" ht="15.75" hidden="false" customHeight="true" outlineLevel="0" collapsed="false">
      <c r="A325" s="22" t="n">
        <v>324</v>
      </c>
      <c r="B325" s="180"/>
      <c r="C325" s="22"/>
      <c r="D325" s="22"/>
      <c r="E325" s="183"/>
      <c r="F325" s="183"/>
      <c r="G325" s="22"/>
      <c r="H325" s="22"/>
      <c r="I325" s="22"/>
      <c r="J325" s="22"/>
      <c r="K325" s="191" t="e">
        <f aca="false">VLOOKUP(Personale!J325,Legenda!$D$1:$F$258,2)</f>
        <v>#N/A</v>
      </c>
      <c r="L325" s="22"/>
      <c r="M325" s="22"/>
      <c r="N325" s="22"/>
      <c r="O325" s="22"/>
      <c r="P325" s="203"/>
      <c r="Q325" s="22"/>
      <c r="R325" s="22"/>
      <c r="S325" s="22"/>
      <c r="T325" s="203"/>
      <c r="U325" s="211"/>
      <c r="V325" s="211"/>
      <c r="W325" s="185" t="n">
        <v>0</v>
      </c>
      <c r="X325" s="185" t="n">
        <v>0</v>
      </c>
      <c r="Y325" s="219" t="n">
        <f aca="false">SUM(W325:X325)</f>
        <v>0</v>
      </c>
      <c r="Z325" s="185" t="n">
        <v>0</v>
      </c>
      <c r="AA325" s="185" t="n">
        <v>0</v>
      </c>
      <c r="AB325" s="220" t="n">
        <f aca="false">SUM(Z325:AA325)</f>
        <v>0</v>
      </c>
      <c r="AC325" s="22"/>
      <c r="AD325" s="22"/>
      <c r="AE325" s="188"/>
      <c r="AF325" s="206" t="n">
        <f aca="false">IF(AE325="SI",N325,0)</f>
        <v>0</v>
      </c>
      <c r="AG325" s="189" t="n">
        <f aca="false">IF(AE325="SI",Y325,0)</f>
        <v>0</v>
      </c>
      <c r="AH325" s="189" t="n">
        <f aca="false">IF(AE325="SI",AB325,0)</f>
        <v>0</v>
      </c>
      <c r="AI325" s="148"/>
      <c r="AJ325" s="207"/>
      <c r="AK325" s="207"/>
      <c r="AL325" s="207"/>
      <c r="AM325" s="207"/>
      <c r="AN325" s="207"/>
      <c r="AO325" s="208"/>
    </row>
    <row r="326" customFormat="false" ht="15.75" hidden="false" customHeight="true" outlineLevel="0" collapsed="false">
      <c r="A326" s="22" t="n">
        <v>325</v>
      </c>
      <c r="B326" s="180"/>
      <c r="C326" s="22"/>
      <c r="D326" s="22"/>
      <c r="E326" s="183"/>
      <c r="F326" s="183"/>
      <c r="G326" s="22"/>
      <c r="H326" s="22"/>
      <c r="I326" s="22"/>
      <c r="J326" s="22"/>
      <c r="K326" s="191" t="e">
        <f aca="false">VLOOKUP(Personale!J326,Legenda!$D$1:$F$258,2)</f>
        <v>#N/A</v>
      </c>
      <c r="L326" s="22"/>
      <c r="M326" s="22"/>
      <c r="N326" s="22"/>
      <c r="O326" s="22"/>
      <c r="P326" s="203"/>
      <c r="Q326" s="22"/>
      <c r="R326" s="22"/>
      <c r="S326" s="22"/>
      <c r="T326" s="203"/>
      <c r="U326" s="211"/>
      <c r="V326" s="211"/>
      <c r="W326" s="185" t="n">
        <v>0</v>
      </c>
      <c r="X326" s="185" t="n">
        <v>0</v>
      </c>
      <c r="Y326" s="219" t="n">
        <f aca="false">SUM(W326:X326)</f>
        <v>0</v>
      </c>
      <c r="Z326" s="185" t="n">
        <v>0</v>
      </c>
      <c r="AA326" s="185" t="n">
        <v>0</v>
      </c>
      <c r="AB326" s="220" t="n">
        <f aca="false">SUM(Z326:AA326)</f>
        <v>0</v>
      </c>
      <c r="AC326" s="22"/>
      <c r="AD326" s="22"/>
      <c r="AE326" s="188"/>
      <c r="AF326" s="206" t="n">
        <f aca="false">IF(AE326="SI",N326,0)</f>
        <v>0</v>
      </c>
      <c r="AG326" s="189" t="n">
        <f aca="false">IF(AE326="SI",Y326,0)</f>
        <v>0</v>
      </c>
      <c r="AH326" s="189" t="n">
        <f aca="false">IF(AE326="SI",AB326,0)</f>
        <v>0</v>
      </c>
      <c r="AI326" s="148"/>
      <c r="AJ326" s="207"/>
      <c r="AK326" s="207"/>
      <c r="AL326" s="207"/>
      <c r="AM326" s="207"/>
      <c r="AN326" s="207"/>
      <c r="AO326" s="208"/>
    </row>
    <row r="327" customFormat="false" ht="15.75" hidden="false" customHeight="true" outlineLevel="0" collapsed="false">
      <c r="A327" s="22" t="n">
        <v>326</v>
      </c>
      <c r="B327" s="180"/>
      <c r="C327" s="22"/>
      <c r="D327" s="22"/>
      <c r="E327" s="183"/>
      <c r="F327" s="183"/>
      <c r="G327" s="22"/>
      <c r="H327" s="22"/>
      <c r="I327" s="22"/>
      <c r="J327" s="22"/>
      <c r="K327" s="191" t="e">
        <f aca="false">VLOOKUP(Personale!J327,Legenda!$D$1:$F$258,2)</f>
        <v>#N/A</v>
      </c>
      <c r="L327" s="22"/>
      <c r="M327" s="22"/>
      <c r="N327" s="22"/>
      <c r="O327" s="22"/>
      <c r="P327" s="203"/>
      <c r="Q327" s="22"/>
      <c r="R327" s="22"/>
      <c r="S327" s="22"/>
      <c r="T327" s="203"/>
      <c r="U327" s="211"/>
      <c r="V327" s="211"/>
      <c r="W327" s="185" t="n">
        <v>0</v>
      </c>
      <c r="X327" s="185" t="n">
        <v>0</v>
      </c>
      <c r="Y327" s="219" t="n">
        <f aca="false">SUM(W327:X327)</f>
        <v>0</v>
      </c>
      <c r="Z327" s="185" t="n">
        <v>0</v>
      </c>
      <c r="AA327" s="185" t="n">
        <v>0</v>
      </c>
      <c r="AB327" s="220" t="n">
        <f aca="false">SUM(Z327:AA327)</f>
        <v>0</v>
      </c>
      <c r="AC327" s="22"/>
      <c r="AD327" s="22"/>
      <c r="AE327" s="188"/>
      <c r="AF327" s="206" t="n">
        <f aca="false">IF(AE327="SI",N327,0)</f>
        <v>0</v>
      </c>
      <c r="AG327" s="189" t="n">
        <f aca="false">IF(AE327="SI",Y327,0)</f>
        <v>0</v>
      </c>
      <c r="AH327" s="189" t="n">
        <f aca="false">IF(AE327="SI",AB327,0)</f>
        <v>0</v>
      </c>
      <c r="AI327" s="148"/>
      <c r="AJ327" s="207"/>
      <c r="AK327" s="207"/>
      <c r="AL327" s="207"/>
      <c r="AM327" s="207"/>
      <c r="AN327" s="207"/>
      <c r="AO327" s="208"/>
    </row>
    <row r="328" customFormat="false" ht="15.75" hidden="false" customHeight="true" outlineLevel="0" collapsed="false">
      <c r="A328" s="22" t="n">
        <v>327</v>
      </c>
      <c r="B328" s="180"/>
      <c r="C328" s="22"/>
      <c r="D328" s="22"/>
      <c r="E328" s="183"/>
      <c r="F328" s="183"/>
      <c r="G328" s="22"/>
      <c r="H328" s="22"/>
      <c r="I328" s="22"/>
      <c r="J328" s="22"/>
      <c r="K328" s="191" t="e">
        <f aca="false">VLOOKUP(Personale!J328,Legenda!$D$1:$F$258,2)</f>
        <v>#N/A</v>
      </c>
      <c r="L328" s="22"/>
      <c r="M328" s="22"/>
      <c r="N328" s="22"/>
      <c r="O328" s="22"/>
      <c r="P328" s="203"/>
      <c r="Q328" s="22"/>
      <c r="R328" s="22"/>
      <c r="S328" s="22"/>
      <c r="T328" s="203"/>
      <c r="U328" s="211"/>
      <c r="V328" s="211"/>
      <c r="W328" s="185" t="n">
        <v>0</v>
      </c>
      <c r="X328" s="185" t="n">
        <v>0</v>
      </c>
      <c r="Y328" s="219" t="n">
        <f aca="false">SUM(W328:X328)</f>
        <v>0</v>
      </c>
      <c r="Z328" s="185" t="n">
        <v>0</v>
      </c>
      <c r="AA328" s="185" t="n">
        <v>0</v>
      </c>
      <c r="AB328" s="220" t="n">
        <f aca="false">SUM(Z328:AA328)</f>
        <v>0</v>
      </c>
      <c r="AC328" s="22"/>
      <c r="AD328" s="22"/>
      <c r="AE328" s="188"/>
      <c r="AF328" s="206" t="n">
        <f aca="false">IF(AE328="SI",N328,0)</f>
        <v>0</v>
      </c>
      <c r="AG328" s="189" t="n">
        <f aca="false">IF(AE328="SI",Y328,0)</f>
        <v>0</v>
      </c>
      <c r="AH328" s="189" t="n">
        <f aca="false">IF(AE328="SI",AB328,0)</f>
        <v>0</v>
      </c>
      <c r="AI328" s="148"/>
      <c r="AJ328" s="207"/>
      <c r="AK328" s="207"/>
      <c r="AL328" s="207"/>
      <c r="AM328" s="207"/>
      <c r="AN328" s="207"/>
      <c r="AO328" s="208"/>
    </row>
    <row r="329" customFormat="false" ht="15.75" hidden="false" customHeight="true" outlineLevel="0" collapsed="false">
      <c r="A329" s="22" t="n">
        <v>328</v>
      </c>
      <c r="B329" s="180"/>
      <c r="C329" s="22"/>
      <c r="D329" s="22"/>
      <c r="E329" s="183"/>
      <c r="F329" s="183"/>
      <c r="G329" s="22"/>
      <c r="H329" s="22"/>
      <c r="I329" s="22"/>
      <c r="J329" s="22"/>
      <c r="K329" s="191" t="e">
        <f aca="false">VLOOKUP(Personale!J329,Legenda!$D$1:$F$258,2)</f>
        <v>#N/A</v>
      </c>
      <c r="L329" s="22"/>
      <c r="M329" s="22"/>
      <c r="N329" s="22"/>
      <c r="O329" s="22"/>
      <c r="P329" s="203"/>
      <c r="Q329" s="22"/>
      <c r="R329" s="22"/>
      <c r="S329" s="22"/>
      <c r="T329" s="203"/>
      <c r="U329" s="211"/>
      <c r="V329" s="211"/>
      <c r="W329" s="185" t="n">
        <v>0</v>
      </c>
      <c r="X329" s="185" t="n">
        <v>0</v>
      </c>
      <c r="Y329" s="219" t="n">
        <f aca="false">SUM(W329:X329)</f>
        <v>0</v>
      </c>
      <c r="Z329" s="185" t="n">
        <v>0</v>
      </c>
      <c r="AA329" s="185" t="n">
        <v>0</v>
      </c>
      <c r="AB329" s="220" t="n">
        <f aca="false">SUM(Z329:AA329)</f>
        <v>0</v>
      </c>
      <c r="AC329" s="22"/>
      <c r="AD329" s="22"/>
      <c r="AE329" s="188"/>
      <c r="AF329" s="206" t="n">
        <f aca="false">IF(AE329="SI",N329,0)</f>
        <v>0</v>
      </c>
      <c r="AG329" s="189" t="n">
        <f aca="false">IF(AE329="SI",Y329,0)</f>
        <v>0</v>
      </c>
      <c r="AH329" s="189" t="n">
        <f aca="false">IF(AE329="SI",AB329,0)</f>
        <v>0</v>
      </c>
      <c r="AI329" s="148"/>
      <c r="AJ329" s="207"/>
      <c r="AK329" s="207"/>
      <c r="AL329" s="207"/>
      <c r="AM329" s="207"/>
      <c r="AN329" s="207"/>
      <c r="AO329" s="208"/>
    </row>
    <row r="330" customFormat="false" ht="15.75" hidden="false" customHeight="true" outlineLevel="0" collapsed="false">
      <c r="A330" s="22" t="n">
        <v>329</v>
      </c>
      <c r="B330" s="180"/>
      <c r="C330" s="22"/>
      <c r="D330" s="22"/>
      <c r="E330" s="183"/>
      <c r="F330" s="183"/>
      <c r="G330" s="22"/>
      <c r="H330" s="22"/>
      <c r="I330" s="22"/>
      <c r="J330" s="22"/>
      <c r="K330" s="191" t="e">
        <f aca="false">VLOOKUP(Personale!J330,Legenda!$D$1:$F$258,2)</f>
        <v>#N/A</v>
      </c>
      <c r="L330" s="22"/>
      <c r="M330" s="22"/>
      <c r="N330" s="22"/>
      <c r="O330" s="22"/>
      <c r="P330" s="203"/>
      <c r="Q330" s="22"/>
      <c r="R330" s="22"/>
      <c r="S330" s="22"/>
      <c r="T330" s="203"/>
      <c r="U330" s="211"/>
      <c r="V330" s="211"/>
      <c r="W330" s="185" t="n">
        <v>0</v>
      </c>
      <c r="X330" s="185" t="n">
        <v>0</v>
      </c>
      <c r="Y330" s="219" t="n">
        <f aca="false">SUM(W330:X330)</f>
        <v>0</v>
      </c>
      <c r="Z330" s="185" t="n">
        <v>0</v>
      </c>
      <c r="AA330" s="185" t="n">
        <v>0</v>
      </c>
      <c r="AB330" s="220" t="n">
        <f aca="false">SUM(Z330:AA330)</f>
        <v>0</v>
      </c>
      <c r="AC330" s="22"/>
      <c r="AD330" s="22"/>
      <c r="AE330" s="188"/>
      <c r="AF330" s="206" t="n">
        <f aca="false">IF(AE330="SI",N330,0)</f>
        <v>0</v>
      </c>
      <c r="AG330" s="189" t="n">
        <f aca="false">IF(AE330="SI",Y330,0)</f>
        <v>0</v>
      </c>
      <c r="AH330" s="189" t="n">
        <f aca="false">IF(AE330="SI",AB330,0)</f>
        <v>0</v>
      </c>
      <c r="AI330" s="148"/>
      <c r="AJ330" s="207"/>
      <c r="AK330" s="207"/>
      <c r="AL330" s="207"/>
      <c r="AM330" s="207"/>
      <c r="AN330" s="207"/>
      <c r="AO330" s="208"/>
    </row>
    <row r="331" customFormat="false" ht="15.75" hidden="false" customHeight="true" outlineLevel="0" collapsed="false">
      <c r="A331" s="22" t="n">
        <v>330</v>
      </c>
      <c r="B331" s="180"/>
      <c r="C331" s="22"/>
      <c r="D331" s="22"/>
      <c r="E331" s="183"/>
      <c r="F331" s="183"/>
      <c r="G331" s="22"/>
      <c r="H331" s="22"/>
      <c r="I331" s="22"/>
      <c r="J331" s="22"/>
      <c r="K331" s="191" t="e">
        <f aca="false">VLOOKUP(Personale!J331,Legenda!$D$1:$F$258,2)</f>
        <v>#N/A</v>
      </c>
      <c r="L331" s="22"/>
      <c r="M331" s="22"/>
      <c r="N331" s="22"/>
      <c r="O331" s="22"/>
      <c r="P331" s="203"/>
      <c r="Q331" s="22"/>
      <c r="R331" s="22"/>
      <c r="S331" s="22"/>
      <c r="T331" s="203"/>
      <c r="U331" s="211"/>
      <c r="V331" s="211"/>
      <c r="W331" s="185" t="n">
        <v>0</v>
      </c>
      <c r="X331" s="185" t="n">
        <v>0</v>
      </c>
      <c r="Y331" s="219" t="n">
        <f aca="false">SUM(W331:X331)</f>
        <v>0</v>
      </c>
      <c r="Z331" s="185" t="n">
        <v>0</v>
      </c>
      <c r="AA331" s="185" t="n">
        <v>0</v>
      </c>
      <c r="AB331" s="220" t="n">
        <f aca="false">SUM(Z331:AA331)</f>
        <v>0</v>
      </c>
      <c r="AC331" s="22"/>
      <c r="AD331" s="22"/>
      <c r="AE331" s="188"/>
      <c r="AF331" s="206" t="n">
        <f aca="false">IF(AE331="SI",N331,0)</f>
        <v>0</v>
      </c>
      <c r="AG331" s="189" t="n">
        <f aca="false">IF(AE331="SI",Y331,0)</f>
        <v>0</v>
      </c>
      <c r="AH331" s="189" t="n">
        <f aca="false">IF(AE331="SI",AB331,0)</f>
        <v>0</v>
      </c>
      <c r="AI331" s="148"/>
      <c r="AJ331" s="207"/>
      <c r="AK331" s="207"/>
      <c r="AL331" s="207"/>
      <c r="AM331" s="207"/>
      <c r="AN331" s="207"/>
      <c r="AO331" s="208"/>
    </row>
    <row r="332" customFormat="false" ht="15.75" hidden="false" customHeight="true" outlineLevel="0" collapsed="false">
      <c r="A332" s="22" t="n">
        <v>331</v>
      </c>
      <c r="B332" s="180"/>
      <c r="C332" s="22"/>
      <c r="D332" s="22"/>
      <c r="E332" s="183"/>
      <c r="F332" s="183"/>
      <c r="G332" s="22"/>
      <c r="H332" s="22"/>
      <c r="I332" s="22"/>
      <c r="J332" s="22"/>
      <c r="K332" s="191" t="e">
        <f aca="false">VLOOKUP(Personale!J332,Legenda!$D$1:$F$258,2)</f>
        <v>#N/A</v>
      </c>
      <c r="L332" s="22"/>
      <c r="M332" s="22"/>
      <c r="N332" s="22"/>
      <c r="O332" s="22"/>
      <c r="P332" s="203"/>
      <c r="Q332" s="22"/>
      <c r="R332" s="22"/>
      <c r="S332" s="22"/>
      <c r="T332" s="203"/>
      <c r="U332" s="211"/>
      <c r="V332" s="211"/>
      <c r="W332" s="185" t="n">
        <v>0</v>
      </c>
      <c r="X332" s="185" t="n">
        <v>0</v>
      </c>
      <c r="Y332" s="219" t="n">
        <f aca="false">SUM(W332:X332)</f>
        <v>0</v>
      </c>
      <c r="Z332" s="185" t="n">
        <v>0</v>
      </c>
      <c r="AA332" s="185" t="n">
        <v>0</v>
      </c>
      <c r="AB332" s="220" t="n">
        <f aca="false">SUM(Z332:AA332)</f>
        <v>0</v>
      </c>
      <c r="AC332" s="22"/>
      <c r="AD332" s="22"/>
      <c r="AE332" s="188"/>
      <c r="AF332" s="206" t="n">
        <f aca="false">IF(AE332="SI",N332,0)</f>
        <v>0</v>
      </c>
      <c r="AG332" s="189" t="n">
        <f aca="false">IF(AE332="SI",Y332,0)</f>
        <v>0</v>
      </c>
      <c r="AH332" s="189" t="n">
        <f aca="false">IF(AE332="SI",AB332,0)</f>
        <v>0</v>
      </c>
      <c r="AI332" s="148"/>
      <c r="AJ332" s="207"/>
      <c r="AK332" s="207"/>
      <c r="AL332" s="207"/>
      <c r="AM332" s="207"/>
      <c r="AN332" s="207"/>
      <c r="AO332" s="208"/>
    </row>
    <row r="333" customFormat="false" ht="15.75" hidden="false" customHeight="true" outlineLevel="0" collapsed="false">
      <c r="A333" s="22" t="n">
        <v>332</v>
      </c>
      <c r="B333" s="180"/>
      <c r="C333" s="22"/>
      <c r="D333" s="22"/>
      <c r="E333" s="183"/>
      <c r="F333" s="183"/>
      <c r="G333" s="22"/>
      <c r="H333" s="22"/>
      <c r="I333" s="22"/>
      <c r="J333" s="22"/>
      <c r="K333" s="191" t="e">
        <f aca="false">VLOOKUP(Personale!J333,Legenda!$D$1:$F$258,2)</f>
        <v>#N/A</v>
      </c>
      <c r="L333" s="22"/>
      <c r="M333" s="22"/>
      <c r="N333" s="22"/>
      <c r="O333" s="22"/>
      <c r="P333" s="203"/>
      <c r="Q333" s="22"/>
      <c r="R333" s="22"/>
      <c r="S333" s="22"/>
      <c r="T333" s="203"/>
      <c r="U333" s="211"/>
      <c r="V333" s="211"/>
      <c r="W333" s="185" t="n">
        <v>0</v>
      </c>
      <c r="X333" s="185" t="n">
        <v>0</v>
      </c>
      <c r="Y333" s="219" t="n">
        <f aca="false">SUM(W333:X333)</f>
        <v>0</v>
      </c>
      <c r="Z333" s="185" t="n">
        <v>0</v>
      </c>
      <c r="AA333" s="185" t="n">
        <v>0</v>
      </c>
      <c r="AB333" s="220" t="n">
        <f aca="false">SUM(Z333:AA333)</f>
        <v>0</v>
      </c>
      <c r="AC333" s="22"/>
      <c r="AD333" s="22"/>
      <c r="AE333" s="188"/>
      <c r="AF333" s="206" t="n">
        <f aca="false">IF(AE333="SI",N333,0)</f>
        <v>0</v>
      </c>
      <c r="AG333" s="189" t="n">
        <f aca="false">IF(AE333="SI",Y333,0)</f>
        <v>0</v>
      </c>
      <c r="AH333" s="189" t="n">
        <f aca="false">IF(AE333="SI",AB333,0)</f>
        <v>0</v>
      </c>
      <c r="AI333" s="148"/>
      <c r="AJ333" s="207"/>
      <c r="AK333" s="207"/>
      <c r="AL333" s="207"/>
      <c r="AM333" s="207"/>
      <c r="AN333" s="207"/>
      <c r="AO333" s="208"/>
    </row>
    <row r="334" customFormat="false" ht="15.75" hidden="false" customHeight="true" outlineLevel="0" collapsed="false">
      <c r="A334" s="22" t="n">
        <v>333</v>
      </c>
      <c r="B334" s="180"/>
      <c r="C334" s="22"/>
      <c r="D334" s="22"/>
      <c r="E334" s="183"/>
      <c r="F334" s="183"/>
      <c r="G334" s="22"/>
      <c r="H334" s="22"/>
      <c r="I334" s="22"/>
      <c r="J334" s="22"/>
      <c r="K334" s="191" t="e">
        <f aca="false">VLOOKUP(Personale!J334,Legenda!$D$1:$F$258,2)</f>
        <v>#N/A</v>
      </c>
      <c r="L334" s="22"/>
      <c r="M334" s="22"/>
      <c r="N334" s="22"/>
      <c r="O334" s="22"/>
      <c r="P334" s="203"/>
      <c r="Q334" s="22"/>
      <c r="R334" s="22"/>
      <c r="S334" s="22"/>
      <c r="T334" s="203"/>
      <c r="U334" s="211"/>
      <c r="V334" s="211"/>
      <c r="W334" s="185" t="n">
        <v>0</v>
      </c>
      <c r="X334" s="185" t="n">
        <v>0</v>
      </c>
      <c r="Y334" s="219" t="n">
        <f aca="false">SUM(W334:X334)</f>
        <v>0</v>
      </c>
      <c r="Z334" s="185" t="n">
        <v>0</v>
      </c>
      <c r="AA334" s="185" t="n">
        <v>0</v>
      </c>
      <c r="AB334" s="220" t="n">
        <f aca="false">SUM(Z334:AA334)</f>
        <v>0</v>
      </c>
      <c r="AC334" s="22"/>
      <c r="AD334" s="22"/>
      <c r="AE334" s="188"/>
      <c r="AF334" s="206" t="n">
        <f aca="false">IF(AE334="SI",N334,0)</f>
        <v>0</v>
      </c>
      <c r="AG334" s="189" t="n">
        <f aca="false">IF(AE334="SI",Y334,0)</f>
        <v>0</v>
      </c>
      <c r="AH334" s="189" t="n">
        <f aca="false">IF(AE334="SI",AB334,0)</f>
        <v>0</v>
      </c>
      <c r="AI334" s="148"/>
      <c r="AJ334" s="207"/>
      <c r="AK334" s="207"/>
      <c r="AL334" s="207"/>
      <c r="AM334" s="207"/>
      <c r="AN334" s="207"/>
      <c r="AO334" s="208"/>
    </row>
    <row r="335" customFormat="false" ht="15.75" hidden="false" customHeight="true" outlineLevel="0" collapsed="false">
      <c r="A335" s="22" t="n">
        <v>334</v>
      </c>
      <c r="B335" s="180"/>
      <c r="C335" s="22"/>
      <c r="D335" s="22"/>
      <c r="E335" s="183"/>
      <c r="F335" s="183"/>
      <c r="G335" s="22"/>
      <c r="H335" s="22"/>
      <c r="I335" s="22"/>
      <c r="J335" s="22"/>
      <c r="K335" s="191" t="e">
        <f aca="false">VLOOKUP(Personale!J335,Legenda!$D$1:$F$258,2)</f>
        <v>#N/A</v>
      </c>
      <c r="L335" s="22"/>
      <c r="M335" s="22"/>
      <c r="N335" s="22"/>
      <c r="O335" s="22"/>
      <c r="P335" s="203"/>
      <c r="Q335" s="22"/>
      <c r="R335" s="22"/>
      <c r="S335" s="22"/>
      <c r="T335" s="203"/>
      <c r="U335" s="211"/>
      <c r="V335" s="211"/>
      <c r="W335" s="185" t="n">
        <v>0</v>
      </c>
      <c r="X335" s="185" t="n">
        <v>0</v>
      </c>
      <c r="Y335" s="219" t="n">
        <f aca="false">SUM(W335:X335)</f>
        <v>0</v>
      </c>
      <c r="Z335" s="185" t="n">
        <v>0</v>
      </c>
      <c r="AA335" s="185" t="n">
        <v>0</v>
      </c>
      <c r="AB335" s="220" t="n">
        <f aca="false">SUM(Z335:AA335)</f>
        <v>0</v>
      </c>
      <c r="AC335" s="22"/>
      <c r="AD335" s="22"/>
      <c r="AE335" s="188"/>
      <c r="AF335" s="206" t="n">
        <f aca="false">IF(AE335="SI",N335,0)</f>
        <v>0</v>
      </c>
      <c r="AG335" s="189" t="n">
        <f aca="false">IF(AE335="SI",Y335,0)</f>
        <v>0</v>
      </c>
      <c r="AH335" s="189" t="n">
        <f aca="false">IF(AE335="SI",AB335,0)</f>
        <v>0</v>
      </c>
      <c r="AI335" s="148"/>
      <c r="AJ335" s="207"/>
      <c r="AK335" s="207"/>
      <c r="AL335" s="207"/>
      <c r="AM335" s="207"/>
      <c r="AN335" s="207"/>
      <c r="AO335" s="208"/>
    </row>
    <row r="336" customFormat="false" ht="15.75" hidden="false" customHeight="true" outlineLevel="0" collapsed="false">
      <c r="A336" s="22" t="n">
        <v>335</v>
      </c>
      <c r="B336" s="180"/>
      <c r="C336" s="22"/>
      <c r="D336" s="22"/>
      <c r="E336" s="183"/>
      <c r="F336" s="183"/>
      <c r="G336" s="22"/>
      <c r="H336" s="22"/>
      <c r="I336" s="22"/>
      <c r="J336" s="22"/>
      <c r="K336" s="191" t="e">
        <f aca="false">VLOOKUP(Personale!J336,Legenda!$D$1:$F$258,2)</f>
        <v>#N/A</v>
      </c>
      <c r="L336" s="22"/>
      <c r="M336" s="22"/>
      <c r="N336" s="22"/>
      <c r="O336" s="22"/>
      <c r="P336" s="203"/>
      <c r="Q336" s="22"/>
      <c r="R336" s="22"/>
      <c r="S336" s="22"/>
      <c r="T336" s="203"/>
      <c r="U336" s="211"/>
      <c r="V336" s="211"/>
      <c r="W336" s="185" t="n">
        <v>0</v>
      </c>
      <c r="X336" s="185" t="n">
        <v>0</v>
      </c>
      <c r="Y336" s="219" t="n">
        <f aca="false">SUM(W336:X336)</f>
        <v>0</v>
      </c>
      <c r="Z336" s="185" t="n">
        <v>0</v>
      </c>
      <c r="AA336" s="185" t="n">
        <v>0</v>
      </c>
      <c r="AB336" s="220" t="n">
        <f aca="false">SUM(Z336:AA336)</f>
        <v>0</v>
      </c>
      <c r="AC336" s="22"/>
      <c r="AD336" s="22"/>
      <c r="AE336" s="188"/>
      <c r="AF336" s="206" t="n">
        <f aca="false">IF(AE336="SI",N336,0)</f>
        <v>0</v>
      </c>
      <c r="AG336" s="189" t="n">
        <f aca="false">IF(AE336="SI",Y336,0)</f>
        <v>0</v>
      </c>
      <c r="AH336" s="189" t="n">
        <f aca="false">IF(AE336="SI",AB336,0)</f>
        <v>0</v>
      </c>
      <c r="AI336" s="148"/>
      <c r="AJ336" s="207"/>
      <c r="AK336" s="207"/>
      <c r="AL336" s="207"/>
      <c r="AM336" s="207"/>
      <c r="AN336" s="207"/>
      <c r="AO336" s="208"/>
    </row>
    <row r="337" customFormat="false" ht="15.75" hidden="false" customHeight="true" outlineLevel="0" collapsed="false">
      <c r="A337" s="22" t="n">
        <v>336</v>
      </c>
      <c r="B337" s="180"/>
      <c r="C337" s="22"/>
      <c r="D337" s="22"/>
      <c r="E337" s="183"/>
      <c r="F337" s="183"/>
      <c r="G337" s="22"/>
      <c r="H337" s="22"/>
      <c r="I337" s="22"/>
      <c r="J337" s="22"/>
      <c r="K337" s="191" t="e">
        <f aca="false">VLOOKUP(Personale!J337,Legenda!$D$1:$F$258,2)</f>
        <v>#N/A</v>
      </c>
      <c r="L337" s="22"/>
      <c r="M337" s="22"/>
      <c r="N337" s="22"/>
      <c r="O337" s="22"/>
      <c r="P337" s="203"/>
      <c r="Q337" s="22"/>
      <c r="R337" s="22"/>
      <c r="S337" s="22"/>
      <c r="T337" s="203"/>
      <c r="U337" s="211"/>
      <c r="V337" s="211"/>
      <c r="W337" s="185" t="n">
        <v>0</v>
      </c>
      <c r="X337" s="185" t="n">
        <v>0</v>
      </c>
      <c r="Y337" s="219" t="n">
        <f aca="false">SUM(W337:X337)</f>
        <v>0</v>
      </c>
      <c r="Z337" s="185" t="n">
        <v>0</v>
      </c>
      <c r="AA337" s="185" t="n">
        <v>0</v>
      </c>
      <c r="AB337" s="220" t="n">
        <f aca="false">SUM(Z337:AA337)</f>
        <v>0</v>
      </c>
      <c r="AC337" s="22"/>
      <c r="AD337" s="22"/>
      <c r="AE337" s="188"/>
      <c r="AF337" s="206" t="n">
        <f aca="false">IF(AE337="SI",N337,0)</f>
        <v>0</v>
      </c>
      <c r="AG337" s="189" t="n">
        <f aca="false">IF(AE337="SI",Y337,0)</f>
        <v>0</v>
      </c>
      <c r="AH337" s="189" t="n">
        <f aca="false">IF(AE337="SI",AB337,0)</f>
        <v>0</v>
      </c>
      <c r="AI337" s="148"/>
      <c r="AJ337" s="207"/>
      <c r="AK337" s="207"/>
      <c r="AL337" s="207"/>
      <c r="AM337" s="207"/>
      <c r="AN337" s="207"/>
      <c r="AO337" s="208"/>
    </row>
    <row r="338" customFormat="false" ht="15.75" hidden="false" customHeight="true" outlineLevel="0" collapsed="false">
      <c r="A338" s="22" t="n">
        <v>337</v>
      </c>
      <c r="B338" s="180"/>
      <c r="C338" s="22"/>
      <c r="D338" s="22"/>
      <c r="E338" s="183"/>
      <c r="F338" s="183"/>
      <c r="G338" s="22"/>
      <c r="H338" s="22"/>
      <c r="I338" s="22"/>
      <c r="J338" s="22"/>
      <c r="K338" s="191" t="e">
        <f aca="false">VLOOKUP(Personale!J338,Legenda!$D$1:$F$258,2)</f>
        <v>#N/A</v>
      </c>
      <c r="L338" s="22"/>
      <c r="M338" s="22"/>
      <c r="N338" s="22"/>
      <c r="O338" s="22"/>
      <c r="P338" s="203"/>
      <c r="Q338" s="22"/>
      <c r="R338" s="22"/>
      <c r="S338" s="22"/>
      <c r="T338" s="203"/>
      <c r="U338" s="211"/>
      <c r="V338" s="211"/>
      <c r="W338" s="185" t="n">
        <v>0</v>
      </c>
      <c r="X338" s="185" t="n">
        <v>0</v>
      </c>
      <c r="Y338" s="219" t="n">
        <f aca="false">SUM(W338:X338)</f>
        <v>0</v>
      </c>
      <c r="Z338" s="185" t="n">
        <v>0</v>
      </c>
      <c r="AA338" s="185" t="n">
        <v>0</v>
      </c>
      <c r="AB338" s="220" t="n">
        <f aca="false">SUM(Z338:AA338)</f>
        <v>0</v>
      </c>
      <c r="AC338" s="22"/>
      <c r="AD338" s="22"/>
      <c r="AE338" s="188"/>
      <c r="AF338" s="206" t="n">
        <f aca="false">IF(AE338="SI",N338,0)</f>
        <v>0</v>
      </c>
      <c r="AG338" s="189" t="n">
        <f aca="false">IF(AE338="SI",Y338,0)</f>
        <v>0</v>
      </c>
      <c r="AH338" s="189" t="n">
        <f aca="false">IF(AE338="SI",AB338,0)</f>
        <v>0</v>
      </c>
      <c r="AI338" s="148"/>
      <c r="AJ338" s="207"/>
      <c r="AK338" s="207"/>
      <c r="AL338" s="207"/>
      <c r="AM338" s="207"/>
      <c r="AN338" s="207"/>
      <c r="AO338" s="208"/>
    </row>
    <row r="339" customFormat="false" ht="15.75" hidden="false" customHeight="true" outlineLevel="0" collapsed="false">
      <c r="A339" s="22" t="n">
        <v>338</v>
      </c>
      <c r="B339" s="180"/>
      <c r="C339" s="22"/>
      <c r="D339" s="22"/>
      <c r="E339" s="183"/>
      <c r="F339" s="183"/>
      <c r="G339" s="22"/>
      <c r="H339" s="22"/>
      <c r="I339" s="22"/>
      <c r="J339" s="22"/>
      <c r="K339" s="191" t="e">
        <f aca="false">VLOOKUP(Personale!J339,Legenda!$D$1:$F$258,2)</f>
        <v>#N/A</v>
      </c>
      <c r="L339" s="22"/>
      <c r="M339" s="22"/>
      <c r="N339" s="22"/>
      <c r="O339" s="22"/>
      <c r="P339" s="203"/>
      <c r="Q339" s="22"/>
      <c r="R339" s="22"/>
      <c r="S339" s="22"/>
      <c r="T339" s="203"/>
      <c r="U339" s="211"/>
      <c r="V339" s="211"/>
      <c r="W339" s="185" t="n">
        <v>0</v>
      </c>
      <c r="X339" s="185" t="n">
        <v>0</v>
      </c>
      <c r="Y339" s="219" t="n">
        <f aca="false">SUM(W339:X339)</f>
        <v>0</v>
      </c>
      <c r="Z339" s="185" t="n">
        <v>0</v>
      </c>
      <c r="AA339" s="185" t="n">
        <v>0</v>
      </c>
      <c r="AB339" s="220" t="n">
        <f aca="false">SUM(Z339:AA339)</f>
        <v>0</v>
      </c>
      <c r="AC339" s="22"/>
      <c r="AD339" s="22"/>
      <c r="AE339" s="188"/>
      <c r="AF339" s="206" t="n">
        <f aca="false">IF(AE339="SI",N339,0)</f>
        <v>0</v>
      </c>
      <c r="AG339" s="189" t="n">
        <f aca="false">IF(AE339="SI",Y339,0)</f>
        <v>0</v>
      </c>
      <c r="AH339" s="189" t="n">
        <f aca="false">IF(AE339="SI",AB339,0)</f>
        <v>0</v>
      </c>
      <c r="AI339" s="148"/>
      <c r="AJ339" s="207"/>
      <c r="AK339" s="207"/>
      <c r="AL339" s="207"/>
      <c r="AM339" s="207"/>
      <c r="AN339" s="207"/>
      <c r="AO339" s="208"/>
    </row>
    <row r="340" customFormat="false" ht="15.75" hidden="false" customHeight="true" outlineLevel="0" collapsed="false">
      <c r="A340" s="22" t="n">
        <v>339</v>
      </c>
      <c r="B340" s="180"/>
      <c r="C340" s="22"/>
      <c r="D340" s="22"/>
      <c r="E340" s="183"/>
      <c r="F340" s="183"/>
      <c r="G340" s="22"/>
      <c r="H340" s="22"/>
      <c r="I340" s="22"/>
      <c r="J340" s="22"/>
      <c r="K340" s="191" t="e">
        <f aca="false">VLOOKUP(Personale!J340,Legenda!$D$1:$F$258,2)</f>
        <v>#N/A</v>
      </c>
      <c r="L340" s="22"/>
      <c r="M340" s="22"/>
      <c r="N340" s="22"/>
      <c r="O340" s="22"/>
      <c r="P340" s="203"/>
      <c r="Q340" s="22"/>
      <c r="R340" s="22"/>
      <c r="S340" s="22"/>
      <c r="T340" s="203"/>
      <c r="U340" s="211"/>
      <c r="V340" s="211"/>
      <c r="W340" s="185" t="n">
        <v>0</v>
      </c>
      <c r="X340" s="185" t="n">
        <v>0</v>
      </c>
      <c r="Y340" s="219" t="n">
        <f aca="false">SUM(W340:X340)</f>
        <v>0</v>
      </c>
      <c r="Z340" s="185" t="n">
        <v>0</v>
      </c>
      <c r="AA340" s="185" t="n">
        <v>0</v>
      </c>
      <c r="AB340" s="220" t="n">
        <f aca="false">SUM(Z340:AA340)</f>
        <v>0</v>
      </c>
      <c r="AC340" s="22"/>
      <c r="AD340" s="22"/>
      <c r="AE340" s="188"/>
      <c r="AF340" s="206" t="n">
        <f aca="false">IF(AE340="SI",N340,0)</f>
        <v>0</v>
      </c>
      <c r="AG340" s="189" t="n">
        <f aca="false">IF(AE340="SI",Y340,0)</f>
        <v>0</v>
      </c>
      <c r="AH340" s="189" t="n">
        <f aca="false">IF(AE340="SI",AB340,0)</f>
        <v>0</v>
      </c>
      <c r="AI340" s="148"/>
      <c r="AJ340" s="207"/>
      <c r="AK340" s="207"/>
      <c r="AL340" s="207"/>
      <c r="AM340" s="207"/>
      <c r="AN340" s="207"/>
      <c r="AO340" s="208"/>
    </row>
    <row r="341" customFormat="false" ht="15.75" hidden="false" customHeight="true" outlineLevel="0" collapsed="false">
      <c r="A341" s="22" t="n">
        <v>340</v>
      </c>
      <c r="B341" s="180"/>
      <c r="C341" s="22"/>
      <c r="D341" s="22"/>
      <c r="E341" s="183"/>
      <c r="F341" s="183"/>
      <c r="G341" s="22"/>
      <c r="H341" s="22"/>
      <c r="I341" s="22"/>
      <c r="J341" s="22"/>
      <c r="K341" s="191" t="e">
        <f aca="false">VLOOKUP(Personale!J341,Legenda!$D$1:$F$258,2)</f>
        <v>#N/A</v>
      </c>
      <c r="L341" s="22"/>
      <c r="M341" s="22"/>
      <c r="N341" s="22"/>
      <c r="O341" s="22"/>
      <c r="P341" s="203"/>
      <c r="Q341" s="22"/>
      <c r="R341" s="22"/>
      <c r="S341" s="22"/>
      <c r="T341" s="203"/>
      <c r="U341" s="211"/>
      <c r="V341" s="211"/>
      <c r="W341" s="185" t="n">
        <v>0</v>
      </c>
      <c r="X341" s="185" t="n">
        <v>0</v>
      </c>
      <c r="Y341" s="219" t="n">
        <f aca="false">SUM(W341:X341)</f>
        <v>0</v>
      </c>
      <c r="Z341" s="185" t="n">
        <v>0</v>
      </c>
      <c r="AA341" s="185" t="n">
        <v>0</v>
      </c>
      <c r="AB341" s="220" t="n">
        <f aca="false">SUM(Z341:AA341)</f>
        <v>0</v>
      </c>
      <c r="AC341" s="22"/>
      <c r="AD341" s="22"/>
      <c r="AE341" s="188"/>
      <c r="AF341" s="206" t="n">
        <f aca="false">IF(AE341="SI",N341,0)</f>
        <v>0</v>
      </c>
      <c r="AG341" s="189" t="n">
        <f aca="false">IF(AE341="SI",Y341,0)</f>
        <v>0</v>
      </c>
      <c r="AH341" s="189" t="n">
        <f aca="false">IF(AE341="SI",AB341,0)</f>
        <v>0</v>
      </c>
      <c r="AI341" s="148"/>
      <c r="AJ341" s="207"/>
      <c r="AK341" s="207"/>
      <c r="AL341" s="207"/>
      <c r="AM341" s="207"/>
      <c r="AN341" s="207"/>
      <c r="AO341" s="208"/>
    </row>
    <row r="342" customFormat="false" ht="15.75" hidden="false" customHeight="true" outlineLevel="0" collapsed="false">
      <c r="A342" s="22" t="n">
        <v>341</v>
      </c>
      <c r="B342" s="180"/>
      <c r="C342" s="22"/>
      <c r="D342" s="22"/>
      <c r="E342" s="183"/>
      <c r="F342" s="183"/>
      <c r="G342" s="22"/>
      <c r="H342" s="22"/>
      <c r="I342" s="22"/>
      <c r="J342" s="22"/>
      <c r="K342" s="191" t="e">
        <f aca="false">VLOOKUP(Personale!J342,Legenda!$D$1:$F$258,2)</f>
        <v>#N/A</v>
      </c>
      <c r="L342" s="22"/>
      <c r="M342" s="22"/>
      <c r="N342" s="22"/>
      <c r="O342" s="22"/>
      <c r="P342" s="203"/>
      <c r="Q342" s="22"/>
      <c r="R342" s="22"/>
      <c r="S342" s="22"/>
      <c r="T342" s="203"/>
      <c r="U342" s="211"/>
      <c r="V342" s="211"/>
      <c r="W342" s="185" t="n">
        <v>0</v>
      </c>
      <c r="X342" s="185" t="n">
        <v>0</v>
      </c>
      <c r="Y342" s="219" t="n">
        <f aca="false">SUM(W342:X342)</f>
        <v>0</v>
      </c>
      <c r="Z342" s="185" t="n">
        <v>0</v>
      </c>
      <c r="AA342" s="185" t="n">
        <v>0</v>
      </c>
      <c r="AB342" s="220" t="n">
        <f aca="false">SUM(Z342:AA342)</f>
        <v>0</v>
      </c>
      <c r="AC342" s="22"/>
      <c r="AD342" s="22"/>
      <c r="AE342" s="188"/>
      <c r="AF342" s="206" t="n">
        <f aca="false">IF(AE342="SI",N342,0)</f>
        <v>0</v>
      </c>
      <c r="AG342" s="189" t="n">
        <f aca="false">IF(AE342="SI",Y342,0)</f>
        <v>0</v>
      </c>
      <c r="AH342" s="189" t="n">
        <f aca="false">IF(AE342="SI",AB342,0)</f>
        <v>0</v>
      </c>
      <c r="AI342" s="148"/>
      <c r="AJ342" s="207"/>
      <c r="AK342" s="207"/>
      <c r="AL342" s="207"/>
      <c r="AM342" s="207"/>
      <c r="AN342" s="207"/>
      <c r="AO342" s="208"/>
    </row>
    <row r="343" customFormat="false" ht="15.75" hidden="false" customHeight="true" outlineLevel="0" collapsed="false">
      <c r="A343" s="22" t="n">
        <v>342</v>
      </c>
      <c r="B343" s="180"/>
      <c r="C343" s="22"/>
      <c r="D343" s="22"/>
      <c r="E343" s="183"/>
      <c r="F343" s="183"/>
      <c r="G343" s="22"/>
      <c r="H343" s="22"/>
      <c r="I343" s="22"/>
      <c r="J343" s="22"/>
      <c r="K343" s="191" t="e">
        <f aca="false">VLOOKUP(Personale!J343,Legenda!$D$1:$F$258,2)</f>
        <v>#N/A</v>
      </c>
      <c r="L343" s="22"/>
      <c r="M343" s="22"/>
      <c r="N343" s="22"/>
      <c r="O343" s="22"/>
      <c r="P343" s="203"/>
      <c r="Q343" s="22"/>
      <c r="R343" s="22"/>
      <c r="S343" s="22"/>
      <c r="T343" s="203"/>
      <c r="U343" s="211"/>
      <c r="V343" s="211"/>
      <c r="W343" s="185" t="n">
        <v>0</v>
      </c>
      <c r="X343" s="185" t="n">
        <v>0</v>
      </c>
      <c r="Y343" s="219" t="n">
        <f aca="false">SUM(W343:X343)</f>
        <v>0</v>
      </c>
      <c r="Z343" s="185" t="n">
        <v>0</v>
      </c>
      <c r="AA343" s="185" t="n">
        <v>0</v>
      </c>
      <c r="AB343" s="220" t="n">
        <f aca="false">SUM(Z343:AA343)</f>
        <v>0</v>
      </c>
      <c r="AC343" s="22"/>
      <c r="AD343" s="22"/>
      <c r="AE343" s="188"/>
      <c r="AF343" s="206" t="n">
        <f aca="false">IF(AE343="SI",N343,0)</f>
        <v>0</v>
      </c>
      <c r="AG343" s="189" t="n">
        <f aca="false">IF(AE343="SI",Y343,0)</f>
        <v>0</v>
      </c>
      <c r="AH343" s="189" t="n">
        <f aca="false">IF(AE343="SI",AB343,0)</f>
        <v>0</v>
      </c>
      <c r="AI343" s="148"/>
      <c r="AJ343" s="207"/>
      <c r="AK343" s="207"/>
      <c r="AL343" s="207"/>
      <c r="AM343" s="207"/>
      <c r="AN343" s="207"/>
      <c r="AO343" s="208"/>
    </row>
    <row r="344" customFormat="false" ht="15.75" hidden="false" customHeight="true" outlineLevel="0" collapsed="false">
      <c r="A344" s="22" t="n">
        <v>343</v>
      </c>
      <c r="B344" s="180"/>
      <c r="C344" s="22"/>
      <c r="D344" s="22"/>
      <c r="E344" s="183"/>
      <c r="F344" s="183"/>
      <c r="G344" s="22"/>
      <c r="H344" s="22"/>
      <c r="I344" s="22"/>
      <c r="J344" s="22"/>
      <c r="K344" s="191" t="e">
        <f aca="false">VLOOKUP(Personale!J344,Legenda!$D$1:$F$258,2)</f>
        <v>#N/A</v>
      </c>
      <c r="L344" s="22"/>
      <c r="M344" s="22"/>
      <c r="N344" s="22"/>
      <c r="O344" s="22"/>
      <c r="P344" s="203"/>
      <c r="Q344" s="22"/>
      <c r="R344" s="22"/>
      <c r="S344" s="22"/>
      <c r="T344" s="203"/>
      <c r="U344" s="211"/>
      <c r="V344" s="211"/>
      <c r="W344" s="185" t="n">
        <v>0</v>
      </c>
      <c r="X344" s="185" t="n">
        <v>0</v>
      </c>
      <c r="Y344" s="219" t="n">
        <f aca="false">SUM(W344:X344)</f>
        <v>0</v>
      </c>
      <c r="Z344" s="185" t="n">
        <v>0</v>
      </c>
      <c r="AA344" s="185" t="n">
        <v>0</v>
      </c>
      <c r="AB344" s="220" t="n">
        <f aca="false">SUM(Z344:AA344)</f>
        <v>0</v>
      </c>
      <c r="AC344" s="22"/>
      <c r="AD344" s="22"/>
      <c r="AE344" s="188"/>
      <c r="AF344" s="206" t="n">
        <f aca="false">IF(AE344="SI",N344,0)</f>
        <v>0</v>
      </c>
      <c r="AG344" s="189" t="n">
        <f aca="false">IF(AE344="SI",Y344,0)</f>
        <v>0</v>
      </c>
      <c r="AH344" s="189" t="n">
        <f aca="false">IF(AE344="SI",AB344,0)</f>
        <v>0</v>
      </c>
      <c r="AI344" s="148"/>
      <c r="AJ344" s="207"/>
      <c r="AK344" s="207"/>
      <c r="AL344" s="207"/>
      <c r="AM344" s="207"/>
      <c r="AN344" s="207"/>
      <c r="AO344" s="208"/>
    </row>
    <row r="345" customFormat="false" ht="15.75" hidden="false" customHeight="true" outlineLevel="0" collapsed="false">
      <c r="A345" s="22" t="n">
        <v>344</v>
      </c>
      <c r="B345" s="180"/>
      <c r="C345" s="22"/>
      <c r="D345" s="22"/>
      <c r="E345" s="183"/>
      <c r="F345" s="183"/>
      <c r="G345" s="22"/>
      <c r="H345" s="22"/>
      <c r="I345" s="22"/>
      <c r="J345" s="22"/>
      <c r="K345" s="191" t="e">
        <f aca="false">VLOOKUP(Personale!J345,Legenda!$D$1:$F$258,2)</f>
        <v>#N/A</v>
      </c>
      <c r="L345" s="22"/>
      <c r="M345" s="22"/>
      <c r="N345" s="22"/>
      <c r="O345" s="22"/>
      <c r="P345" s="203"/>
      <c r="Q345" s="22"/>
      <c r="R345" s="22"/>
      <c r="S345" s="22"/>
      <c r="T345" s="203"/>
      <c r="U345" s="211"/>
      <c r="V345" s="211"/>
      <c r="W345" s="185" t="n">
        <v>0</v>
      </c>
      <c r="X345" s="185" t="n">
        <v>0</v>
      </c>
      <c r="Y345" s="219" t="n">
        <f aca="false">SUM(W345:X345)</f>
        <v>0</v>
      </c>
      <c r="Z345" s="185" t="n">
        <v>0</v>
      </c>
      <c r="AA345" s="185" t="n">
        <v>0</v>
      </c>
      <c r="AB345" s="220" t="n">
        <f aca="false">SUM(Z345:AA345)</f>
        <v>0</v>
      </c>
      <c r="AC345" s="22"/>
      <c r="AD345" s="22"/>
      <c r="AE345" s="188"/>
      <c r="AF345" s="206" t="n">
        <f aca="false">IF(AE345="SI",N345,0)</f>
        <v>0</v>
      </c>
      <c r="AG345" s="189" t="n">
        <f aca="false">IF(AE345="SI",Y345,0)</f>
        <v>0</v>
      </c>
      <c r="AH345" s="189" t="n">
        <f aca="false">IF(AE345="SI",AB345,0)</f>
        <v>0</v>
      </c>
      <c r="AI345" s="148"/>
      <c r="AJ345" s="207"/>
      <c r="AK345" s="207"/>
      <c r="AL345" s="207"/>
      <c r="AM345" s="207"/>
      <c r="AN345" s="207"/>
      <c r="AO345" s="208"/>
    </row>
    <row r="346" customFormat="false" ht="15.75" hidden="false" customHeight="true" outlineLevel="0" collapsed="false">
      <c r="A346" s="22" t="n">
        <v>345</v>
      </c>
      <c r="B346" s="180"/>
      <c r="C346" s="22"/>
      <c r="D346" s="22"/>
      <c r="E346" s="183"/>
      <c r="F346" s="183"/>
      <c r="G346" s="22"/>
      <c r="H346" s="22"/>
      <c r="I346" s="22"/>
      <c r="J346" s="22"/>
      <c r="K346" s="191" t="e">
        <f aca="false">VLOOKUP(Personale!J346,Legenda!$D$1:$F$258,2)</f>
        <v>#N/A</v>
      </c>
      <c r="L346" s="22"/>
      <c r="M346" s="22"/>
      <c r="N346" s="22"/>
      <c r="O346" s="22"/>
      <c r="P346" s="203"/>
      <c r="Q346" s="22"/>
      <c r="R346" s="22"/>
      <c r="S346" s="22"/>
      <c r="T346" s="203"/>
      <c r="U346" s="211"/>
      <c r="V346" s="211"/>
      <c r="W346" s="185" t="n">
        <v>0</v>
      </c>
      <c r="X346" s="185" t="n">
        <v>0</v>
      </c>
      <c r="Y346" s="219" t="n">
        <f aca="false">SUM(W346:X346)</f>
        <v>0</v>
      </c>
      <c r="Z346" s="185" t="n">
        <v>0</v>
      </c>
      <c r="AA346" s="185" t="n">
        <v>0</v>
      </c>
      <c r="AB346" s="220" t="n">
        <f aca="false">SUM(Z346:AA346)</f>
        <v>0</v>
      </c>
      <c r="AC346" s="22"/>
      <c r="AD346" s="22"/>
      <c r="AE346" s="188"/>
      <c r="AF346" s="206" t="n">
        <f aca="false">IF(AE346="SI",N346,0)</f>
        <v>0</v>
      </c>
      <c r="AG346" s="189" t="n">
        <f aca="false">IF(AE346="SI",Y346,0)</f>
        <v>0</v>
      </c>
      <c r="AH346" s="189" t="n">
        <f aca="false">IF(AE346="SI",AB346,0)</f>
        <v>0</v>
      </c>
      <c r="AI346" s="148"/>
      <c r="AJ346" s="207"/>
      <c r="AK346" s="207"/>
      <c r="AL346" s="207"/>
      <c r="AM346" s="207"/>
      <c r="AN346" s="207"/>
      <c r="AO346" s="208"/>
    </row>
    <row r="347" customFormat="false" ht="15.75" hidden="false" customHeight="true" outlineLevel="0" collapsed="false">
      <c r="A347" s="22" t="n">
        <v>346</v>
      </c>
      <c r="B347" s="180"/>
      <c r="C347" s="22"/>
      <c r="D347" s="22"/>
      <c r="E347" s="183"/>
      <c r="F347" s="183"/>
      <c r="G347" s="22"/>
      <c r="H347" s="22"/>
      <c r="I347" s="22"/>
      <c r="J347" s="22"/>
      <c r="K347" s="191" t="e">
        <f aca="false">VLOOKUP(Personale!J347,Legenda!$D$1:$F$258,2)</f>
        <v>#N/A</v>
      </c>
      <c r="L347" s="22"/>
      <c r="M347" s="22"/>
      <c r="N347" s="22"/>
      <c r="O347" s="22"/>
      <c r="P347" s="203"/>
      <c r="Q347" s="22"/>
      <c r="R347" s="22"/>
      <c r="S347" s="22"/>
      <c r="T347" s="203"/>
      <c r="U347" s="211"/>
      <c r="V347" s="211"/>
      <c r="W347" s="185" t="n">
        <v>0</v>
      </c>
      <c r="X347" s="185" t="n">
        <v>0</v>
      </c>
      <c r="Y347" s="219" t="n">
        <f aca="false">SUM(W347:X347)</f>
        <v>0</v>
      </c>
      <c r="Z347" s="185" t="n">
        <v>0</v>
      </c>
      <c r="AA347" s="185" t="n">
        <v>0</v>
      </c>
      <c r="AB347" s="220" t="n">
        <f aca="false">SUM(Z347:AA347)</f>
        <v>0</v>
      </c>
      <c r="AC347" s="22"/>
      <c r="AD347" s="22"/>
      <c r="AE347" s="188"/>
      <c r="AF347" s="206" t="n">
        <f aca="false">IF(AE347="SI",N347,0)</f>
        <v>0</v>
      </c>
      <c r="AG347" s="189" t="n">
        <f aca="false">IF(AE347="SI",Y347,0)</f>
        <v>0</v>
      </c>
      <c r="AH347" s="189" t="n">
        <f aca="false">IF(AE347="SI",AB347,0)</f>
        <v>0</v>
      </c>
      <c r="AI347" s="148"/>
      <c r="AJ347" s="207"/>
      <c r="AK347" s="207"/>
      <c r="AL347" s="207"/>
      <c r="AM347" s="207"/>
      <c r="AN347" s="207"/>
      <c r="AO347" s="208"/>
    </row>
    <row r="348" customFormat="false" ht="15.75" hidden="false" customHeight="true" outlineLevel="0" collapsed="false">
      <c r="A348" s="22" t="n">
        <v>347</v>
      </c>
      <c r="B348" s="180"/>
      <c r="C348" s="22"/>
      <c r="D348" s="22"/>
      <c r="E348" s="183"/>
      <c r="F348" s="183"/>
      <c r="G348" s="22"/>
      <c r="H348" s="22"/>
      <c r="I348" s="22"/>
      <c r="J348" s="22"/>
      <c r="K348" s="191" t="e">
        <f aca="false">VLOOKUP(Personale!J348,Legenda!$D$1:$F$258,2)</f>
        <v>#N/A</v>
      </c>
      <c r="L348" s="22"/>
      <c r="M348" s="22"/>
      <c r="N348" s="22"/>
      <c r="O348" s="22"/>
      <c r="P348" s="203"/>
      <c r="Q348" s="22"/>
      <c r="R348" s="22"/>
      <c r="S348" s="22"/>
      <c r="T348" s="203"/>
      <c r="U348" s="211"/>
      <c r="V348" s="211"/>
      <c r="W348" s="185" t="n">
        <v>0</v>
      </c>
      <c r="X348" s="185" t="n">
        <v>0</v>
      </c>
      <c r="Y348" s="219" t="n">
        <f aca="false">SUM(W348:X348)</f>
        <v>0</v>
      </c>
      <c r="Z348" s="185" t="n">
        <v>0</v>
      </c>
      <c r="AA348" s="185" t="n">
        <v>0</v>
      </c>
      <c r="AB348" s="220" t="n">
        <f aca="false">SUM(Z348:AA348)</f>
        <v>0</v>
      </c>
      <c r="AC348" s="22"/>
      <c r="AD348" s="22"/>
      <c r="AE348" s="188"/>
      <c r="AF348" s="206" t="n">
        <f aca="false">IF(AE348="SI",N348,0)</f>
        <v>0</v>
      </c>
      <c r="AG348" s="189" t="n">
        <f aca="false">IF(AE348="SI",Y348,0)</f>
        <v>0</v>
      </c>
      <c r="AH348" s="189" t="n">
        <f aca="false">IF(AE348="SI",AB348,0)</f>
        <v>0</v>
      </c>
      <c r="AI348" s="148"/>
      <c r="AJ348" s="207"/>
      <c r="AK348" s="207"/>
      <c r="AL348" s="207"/>
      <c r="AM348" s="207"/>
      <c r="AN348" s="207"/>
      <c r="AO348" s="208"/>
    </row>
    <row r="349" customFormat="false" ht="15.75" hidden="false" customHeight="true" outlineLevel="0" collapsed="false">
      <c r="A349" s="22" t="n">
        <v>348</v>
      </c>
      <c r="B349" s="180"/>
      <c r="C349" s="22"/>
      <c r="D349" s="22"/>
      <c r="E349" s="183"/>
      <c r="F349" s="183"/>
      <c r="G349" s="22"/>
      <c r="H349" s="22"/>
      <c r="I349" s="22"/>
      <c r="J349" s="22"/>
      <c r="K349" s="191" t="e">
        <f aca="false">VLOOKUP(Personale!J349,Legenda!$D$1:$F$258,2)</f>
        <v>#N/A</v>
      </c>
      <c r="L349" s="22"/>
      <c r="M349" s="22"/>
      <c r="N349" s="22"/>
      <c r="O349" s="22"/>
      <c r="P349" s="203"/>
      <c r="Q349" s="22"/>
      <c r="R349" s="22"/>
      <c r="S349" s="22"/>
      <c r="T349" s="203"/>
      <c r="U349" s="211"/>
      <c r="V349" s="211"/>
      <c r="W349" s="185" t="n">
        <v>0</v>
      </c>
      <c r="X349" s="185" t="n">
        <v>0</v>
      </c>
      <c r="Y349" s="219" t="n">
        <f aca="false">SUM(W349:X349)</f>
        <v>0</v>
      </c>
      <c r="Z349" s="185" t="n">
        <v>0</v>
      </c>
      <c r="AA349" s="185" t="n">
        <v>0</v>
      </c>
      <c r="AB349" s="220" t="n">
        <f aca="false">SUM(Z349:AA349)</f>
        <v>0</v>
      </c>
      <c r="AC349" s="22"/>
      <c r="AD349" s="22"/>
      <c r="AE349" s="188"/>
      <c r="AF349" s="206" t="n">
        <f aca="false">IF(AE349="SI",N349,0)</f>
        <v>0</v>
      </c>
      <c r="AG349" s="189" t="n">
        <f aca="false">IF(AE349="SI",Y349,0)</f>
        <v>0</v>
      </c>
      <c r="AH349" s="189" t="n">
        <f aca="false">IF(AE349="SI",AB349,0)</f>
        <v>0</v>
      </c>
      <c r="AI349" s="148"/>
      <c r="AJ349" s="207"/>
      <c r="AK349" s="207"/>
      <c r="AL349" s="207"/>
      <c r="AM349" s="207"/>
      <c r="AN349" s="207"/>
      <c r="AO349" s="208"/>
    </row>
    <row r="350" customFormat="false" ht="15.75" hidden="false" customHeight="true" outlineLevel="0" collapsed="false">
      <c r="A350" s="22" t="n">
        <v>349</v>
      </c>
      <c r="B350" s="180"/>
      <c r="C350" s="22"/>
      <c r="D350" s="22"/>
      <c r="E350" s="183"/>
      <c r="F350" s="183"/>
      <c r="G350" s="22"/>
      <c r="H350" s="22"/>
      <c r="I350" s="22"/>
      <c r="J350" s="22"/>
      <c r="K350" s="191" t="e">
        <f aca="false">VLOOKUP(Personale!J350,Legenda!$D$1:$F$258,2)</f>
        <v>#N/A</v>
      </c>
      <c r="L350" s="22"/>
      <c r="M350" s="22"/>
      <c r="N350" s="22"/>
      <c r="O350" s="22"/>
      <c r="P350" s="203"/>
      <c r="Q350" s="22"/>
      <c r="R350" s="22"/>
      <c r="S350" s="22"/>
      <c r="T350" s="203"/>
      <c r="U350" s="211"/>
      <c r="V350" s="211"/>
      <c r="W350" s="185" t="n">
        <v>0</v>
      </c>
      <c r="X350" s="185" t="n">
        <v>0</v>
      </c>
      <c r="Y350" s="219" t="n">
        <f aca="false">SUM(W350:X350)</f>
        <v>0</v>
      </c>
      <c r="Z350" s="185" t="n">
        <v>0</v>
      </c>
      <c r="AA350" s="185" t="n">
        <v>0</v>
      </c>
      <c r="AB350" s="220" t="n">
        <f aca="false">SUM(Z350:AA350)</f>
        <v>0</v>
      </c>
      <c r="AC350" s="22"/>
      <c r="AD350" s="22"/>
      <c r="AE350" s="188"/>
      <c r="AF350" s="206" t="n">
        <f aca="false">IF(AE350="SI",N350,0)</f>
        <v>0</v>
      </c>
      <c r="AG350" s="189" t="n">
        <f aca="false">IF(AE350="SI",Y350,0)</f>
        <v>0</v>
      </c>
      <c r="AH350" s="189" t="n">
        <f aca="false">IF(AE350="SI",AB350,0)</f>
        <v>0</v>
      </c>
      <c r="AI350" s="148"/>
      <c r="AJ350" s="207"/>
      <c r="AK350" s="207"/>
      <c r="AL350" s="207"/>
      <c r="AM350" s="207"/>
      <c r="AN350" s="207"/>
      <c r="AO350" s="208"/>
    </row>
    <row r="351" customFormat="false" ht="15.75" hidden="false" customHeight="true" outlineLevel="0" collapsed="false">
      <c r="A351" s="22" t="n">
        <v>350</v>
      </c>
      <c r="B351" s="180"/>
      <c r="C351" s="22"/>
      <c r="D351" s="22"/>
      <c r="E351" s="183"/>
      <c r="F351" s="183"/>
      <c r="G351" s="22"/>
      <c r="H351" s="22"/>
      <c r="I351" s="22"/>
      <c r="J351" s="22"/>
      <c r="K351" s="191" t="e">
        <f aca="false">VLOOKUP(Personale!J351,Legenda!$D$1:$F$258,2)</f>
        <v>#N/A</v>
      </c>
      <c r="L351" s="22"/>
      <c r="M351" s="22"/>
      <c r="N351" s="22"/>
      <c r="O351" s="22"/>
      <c r="P351" s="203"/>
      <c r="Q351" s="22"/>
      <c r="R351" s="22"/>
      <c r="S351" s="22"/>
      <c r="T351" s="203"/>
      <c r="U351" s="211"/>
      <c r="V351" s="211"/>
      <c r="W351" s="185" t="n">
        <v>0</v>
      </c>
      <c r="X351" s="185" t="n">
        <v>0</v>
      </c>
      <c r="Y351" s="219" t="n">
        <f aca="false">SUM(W351:X351)</f>
        <v>0</v>
      </c>
      <c r="Z351" s="185" t="n">
        <v>0</v>
      </c>
      <c r="AA351" s="185" t="n">
        <v>0</v>
      </c>
      <c r="AB351" s="220" t="n">
        <f aca="false">SUM(Z351:AA351)</f>
        <v>0</v>
      </c>
      <c r="AC351" s="22"/>
      <c r="AD351" s="22"/>
      <c r="AE351" s="188"/>
      <c r="AF351" s="206" t="n">
        <f aca="false">IF(AE351="SI",N351,0)</f>
        <v>0</v>
      </c>
      <c r="AG351" s="189" t="n">
        <f aca="false">IF(AE351="SI",Y351,0)</f>
        <v>0</v>
      </c>
      <c r="AH351" s="189" t="n">
        <f aca="false">IF(AE351="SI",AB351,0)</f>
        <v>0</v>
      </c>
      <c r="AI351" s="148"/>
      <c r="AJ351" s="207"/>
      <c r="AK351" s="207"/>
      <c r="AL351" s="207"/>
      <c r="AM351" s="207"/>
      <c r="AN351" s="207"/>
      <c r="AO351" s="208"/>
    </row>
    <row r="352" customFormat="false" ht="15.75" hidden="false" customHeight="true" outlineLevel="0" collapsed="false">
      <c r="A352" s="22" t="n">
        <v>351</v>
      </c>
      <c r="B352" s="180"/>
      <c r="C352" s="22"/>
      <c r="D352" s="22"/>
      <c r="E352" s="183"/>
      <c r="F352" s="183"/>
      <c r="G352" s="22"/>
      <c r="H352" s="22"/>
      <c r="I352" s="22"/>
      <c r="J352" s="22"/>
      <c r="K352" s="191" t="e">
        <f aca="false">VLOOKUP(Personale!J352,Legenda!$D$1:$F$258,2)</f>
        <v>#N/A</v>
      </c>
      <c r="L352" s="22"/>
      <c r="M352" s="22"/>
      <c r="N352" s="22"/>
      <c r="O352" s="22"/>
      <c r="P352" s="203"/>
      <c r="Q352" s="22"/>
      <c r="R352" s="22"/>
      <c r="S352" s="22"/>
      <c r="T352" s="203"/>
      <c r="U352" s="211"/>
      <c r="V352" s="211"/>
      <c r="W352" s="185" t="n">
        <v>0</v>
      </c>
      <c r="X352" s="185" t="n">
        <v>0</v>
      </c>
      <c r="Y352" s="219" t="n">
        <f aca="false">SUM(W352:X352)</f>
        <v>0</v>
      </c>
      <c r="Z352" s="185" t="n">
        <v>0</v>
      </c>
      <c r="AA352" s="185" t="n">
        <v>0</v>
      </c>
      <c r="AB352" s="220" t="n">
        <f aca="false">SUM(Z352:AA352)</f>
        <v>0</v>
      </c>
      <c r="AC352" s="22"/>
      <c r="AD352" s="22"/>
      <c r="AE352" s="188"/>
      <c r="AF352" s="206" t="n">
        <f aca="false">IF(AE352="SI",N352,0)</f>
        <v>0</v>
      </c>
      <c r="AG352" s="189" t="n">
        <f aca="false">IF(AE352="SI",Y352,0)</f>
        <v>0</v>
      </c>
      <c r="AH352" s="189" t="n">
        <f aca="false">IF(AE352="SI",AB352,0)</f>
        <v>0</v>
      </c>
      <c r="AI352" s="148"/>
      <c r="AJ352" s="207"/>
      <c r="AK352" s="207"/>
      <c r="AL352" s="207"/>
      <c r="AM352" s="207"/>
      <c r="AN352" s="207"/>
      <c r="AO352" s="208"/>
    </row>
    <row r="353" customFormat="false" ht="15.75" hidden="false" customHeight="true" outlineLevel="0" collapsed="false">
      <c r="A353" s="22" t="n">
        <v>352</v>
      </c>
      <c r="B353" s="180"/>
      <c r="C353" s="22"/>
      <c r="D353" s="22"/>
      <c r="E353" s="183"/>
      <c r="F353" s="183"/>
      <c r="G353" s="22"/>
      <c r="H353" s="22"/>
      <c r="I353" s="22"/>
      <c r="J353" s="22"/>
      <c r="K353" s="191" t="e">
        <f aca="false">VLOOKUP(Personale!J353,Legenda!$D$1:$F$258,2)</f>
        <v>#N/A</v>
      </c>
      <c r="L353" s="22"/>
      <c r="M353" s="22"/>
      <c r="N353" s="22"/>
      <c r="O353" s="22"/>
      <c r="P353" s="203"/>
      <c r="Q353" s="22"/>
      <c r="R353" s="22"/>
      <c r="S353" s="22"/>
      <c r="T353" s="203"/>
      <c r="U353" s="211"/>
      <c r="V353" s="211"/>
      <c r="W353" s="185" t="n">
        <v>0</v>
      </c>
      <c r="X353" s="185" t="n">
        <v>0</v>
      </c>
      <c r="Y353" s="219" t="n">
        <f aca="false">SUM(W353:X353)</f>
        <v>0</v>
      </c>
      <c r="Z353" s="185" t="n">
        <v>0</v>
      </c>
      <c r="AA353" s="185" t="n">
        <v>0</v>
      </c>
      <c r="AB353" s="220" t="n">
        <f aca="false">SUM(Z353:AA353)</f>
        <v>0</v>
      </c>
      <c r="AC353" s="22"/>
      <c r="AD353" s="22"/>
      <c r="AE353" s="188"/>
      <c r="AF353" s="206" t="n">
        <f aca="false">IF(AE353="SI",N353,0)</f>
        <v>0</v>
      </c>
      <c r="AG353" s="189" t="n">
        <f aca="false">IF(AE353="SI",Y353,0)</f>
        <v>0</v>
      </c>
      <c r="AH353" s="189" t="n">
        <f aca="false">IF(AE353="SI",AB353,0)</f>
        <v>0</v>
      </c>
      <c r="AI353" s="148"/>
      <c r="AJ353" s="207"/>
      <c r="AK353" s="207"/>
      <c r="AL353" s="207"/>
      <c r="AM353" s="207"/>
      <c r="AN353" s="207"/>
      <c r="AO353" s="208"/>
    </row>
    <row r="354" customFormat="false" ht="15.75" hidden="false" customHeight="true" outlineLevel="0" collapsed="false">
      <c r="A354" s="22" t="n">
        <v>353</v>
      </c>
      <c r="B354" s="180"/>
      <c r="C354" s="22"/>
      <c r="D354" s="22"/>
      <c r="E354" s="183"/>
      <c r="F354" s="183"/>
      <c r="G354" s="22"/>
      <c r="H354" s="22"/>
      <c r="I354" s="22"/>
      <c r="J354" s="22"/>
      <c r="K354" s="191" t="e">
        <f aca="false">VLOOKUP(Personale!J354,Legenda!$D$1:$F$258,2)</f>
        <v>#N/A</v>
      </c>
      <c r="L354" s="22"/>
      <c r="M354" s="22"/>
      <c r="N354" s="22"/>
      <c r="O354" s="22"/>
      <c r="P354" s="203"/>
      <c r="Q354" s="22"/>
      <c r="R354" s="22"/>
      <c r="S354" s="22"/>
      <c r="T354" s="203"/>
      <c r="U354" s="211"/>
      <c r="V354" s="211"/>
      <c r="W354" s="185" t="n">
        <v>0</v>
      </c>
      <c r="X354" s="185" t="n">
        <v>0</v>
      </c>
      <c r="Y354" s="219" t="n">
        <f aca="false">SUM(W354:X354)</f>
        <v>0</v>
      </c>
      <c r="Z354" s="185" t="n">
        <v>0</v>
      </c>
      <c r="AA354" s="185" t="n">
        <v>0</v>
      </c>
      <c r="AB354" s="220" t="n">
        <f aca="false">SUM(Z354:AA354)</f>
        <v>0</v>
      </c>
      <c r="AC354" s="22"/>
      <c r="AD354" s="22"/>
      <c r="AE354" s="188"/>
      <c r="AF354" s="206" t="n">
        <f aca="false">IF(AE354="SI",N354,0)</f>
        <v>0</v>
      </c>
      <c r="AG354" s="189" t="n">
        <f aca="false">IF(AE354="SI",Y354,0)</f>
        <v>0</v>
      </c>
      <c r="AH354" s="189" t="n">
        <f aca="false">IF(AE354="SI",AB354,0)</f>
        <v>0</v>
      </c>
      <c r="AI354" s="148"/>
      <c r="AJ354" s="207"/>
      <c r="AK354" s="207"/>
      <c r="AL354" s="207"/>
      <c r="AM354" s="207"/>
      <c r="AN354" s="207"/>
      <c r="AO354" s="208"/>
    </row>
    <row r="355" customFormat="false" ht="15.75" hidden="false" customHeight="true" outlineLevel="0" collapsed="false">
      <c r="A355" s="22" t="n">
        <v>354</v>
      </c>
      <c r="B355" s="180"/>
      <c r="C355" s="22"/>
      <c r="D355" s="22"/>
      <c r="E355" s="183"/>
      <c r="F355" s="183"/>
      <c r="G355" s="22"/>
      <c r="H355" s="22"/>
      <c r="I355" s="22"/>
      <c r="J355" s="22"/>
      <c r="K355" s="191" t="e">
        <f aca="false">VLOOKUP(Personale!J355,Legenda!$D$1:$F$258,2)</f>
        <v>#N/A</v>
      </c>
      <c r="L355" s="22"/>
      <c r="M355" s="22"/>
      <c r="N355" s="22"/>
      <c r="O355" s="22"/>
      <c r="P355" s="203"/>
      <c r="Q355" s="22"/>
      <c r="R355" s="22"/>
      <c r="S355" s="22"/>
      <c r="T355" s="203"/>
      <c r="U355" s="211"/>
      <c r="V355" s="211"/>
      <c r="W355" s="185" t="n">
        <v>0</v>
      </c>
      <c r="X355" s="185" t="n">
        <v>0</v>
      </c>
      <c r="Y355" s="219" t="n">
        <f aca="false">SUM(W355:X355)</f>
        <v>0</v>
      </c>
      <c r="Z355" s="185" t="n">
        <v>0</v>
      </c>
      <c r="AA355" s="185" t="n">
        <v>0</v>
      </c>
      <c r="AB355" s="220" t="n">
        <f aca="false">SUM(Z355:AA355)</f>
        <v>0</v>
      </c>
      <c r="AC355" s="22"/>
      <c r="AD355" s="22"/>
      <c r="AE355" s="188"/>
      <c r="AF355" s="206" t="n">
        <f aca="false">IF(AE355="SI",N355,0)</f>
        <v>0</v>
      </c>
      <c r="AG355" s="189" t="n">
        <f aca="false">IF(AE355="SI",Y355,0)</f>
        <v>0</v>
      </c>
      <c r="AH355" s="189" t="n">
        <f aca="false">IF(AE355="SI",AB355,0)</f>
        <v>0</v>
      </c>
      <c r="AI355" s="148"/>
      <c r="AJ355" s="207"/>
      <c r="AK355" s="207"/>
      <c r="AL355" s="207"/>
      <c r="AM355" s="207"/>
      <c r="AN355" s="207"/>
      <c r="AO355" s="208"/>
    </row>
    <row r="356" customFormat="false" ht="15.75" hidden="false" customHeight="true" outlineLevel="0" collapsed="false">
      <c r="A356" s="22" t="n">
        <v>355</v>
      </c>
      <c r="B356" s="180"/>
      <c r="C356" s="22"/>
      <c r="D356" s="22"/>
      <c r="E356" s="183"/>
      <c r="F356" s="183"/>
      <c r="G356" s="22"/>
      <c r="H356" s="22"/>
      <c r="I356" s="22"/>
      <c r="J356" s="22"/>
      <c r="K356" s="191" t="e">
        <f aca="false">VLOOKUP(Personale!J356,Legenda!$D$1:$F$258,2)</f>
        <v>#N/A</v>
      </c>
      <c r="L356" s="22"/>
      <c r="M356" s="22"/>
      <c r="N356" s="22"/>
      <c r="O356" s="22"/>
      <c r="P356" s="203"/>
      <c r="Q356" s="22"/>
      <c r="R356" s="22"/>
      <c r="S356" s="22"/>
      <c r="T356" s="203"/>
      <c r="U356" s="211"/>
      <c r="V356" s="211"/>
      <c r="W356" s="185" t="n">
        <v>0</v>
      </c>
      <c r="X356" s="185" t="n">
        <v>0</v>
      </c>
      <c r="Y356" s="219" t="n">
        <f aca="false">SUM(W356:X356)</f>
        <v>0</v>
      </c>
      <c r="Z356" s="185" t="n">
        <v>0</v>
      </c>
      <c r="AA356" s="185" t="n">
        <v>0</v>
      </c>
      <c r="AB356" s="220" t="n">
        <f aca="false">SUM(Z356:AA356)</f>
        <v>0</v>
      </c>
      <c r="AC356" s="22"/>
      <c r="AD356" s="22"/>
      <c r="AE356" s="188"/>
      <c r="AF356" s="206" t="n">
        <f aca="false">IF(AE356="SI",N356,0)</f>
        <v>0</v>
      </c>
      <c r="AG356" s="189" t="n">
        <f aca="false">IF(AE356="SI",Y356,0)</f>
        <v>0</v>
      </c>
      <c r="AH356" s="189" t="n">
        <f aca="false">IF(AE356="SI",AB356,0)</f>
        <v>0</v>
      </c>
      <c r="AI356" s="148"/>
      <c r="AJ356" s="207"/>
      <c r="AK356" s="207"/>
      <c r="AL356" s="207"/>
      <c r="AM356" s="207"/>
      <c r="AN356" s="207"/>
      <c r="AO356" s="208"/>
    </row>
    <row r="357" customFormat="false" ht="15.75" hidden="false" customHeight="true" outlineLevel="0" collapsed="false">
      <c r="A357" s="22" t="n">
        <v>356</v>
      </c>
      <c r="B357" s="180"/>
      <c r="C357" s="22"/>
      <c r="D357" s="22"/>
      <c r="E357" s="183"/>
      <c r="F357" s="183"/>
      <c r="G357" s="22"/>
      <c r="H357" s="22"/>
      <c r="I357" s="22"/>
      <c r="J357" s="22"/>
      <c r="K357" s="191" t="e">
        <f aca="false">VLOOKUP(Personale!J357,Legenda!$D$1:$F$258,2)</f>
        <v>#N/A</v>
      </c>
      <c r="L357" s="22"/>
      <c r="M357" s="22"/>
      <c r="N357" s="22"/>
      <c r="O357" s="22"/>
      <c r="P357" s="203"/>
      <c r="Q357" s="22"/>
      <c r="R357" s="22"/>
      <c r="S357" s="22"/>
      <c r="T357" s="203"/>
      <c r="U357" s="211"/>
      <c r="V357" s="211"/>
      <c r="W357" s="185" t="n">
        <v>0</v>
      </c>
      <c r="X357" s="185" t="n">
        <v>0</v>
      </c>
      <c r="Y357" s="219" t="n">
        <f aca="false">SUM(W357:X357)</f>
        <v>0</v>
      </c>
      <c r="Z357" s="185" t="n">
        <v>0</v>
      </c>
      <c r="AA357" s="185" t="n">
        <v>0</v>
      </c>
      <c r="AB357" s="220" t="n">
        <f aca="false">SUM(Z357:AA357)</f>
        <v>0</v>
      </c>
      <c r="AC357" s="22"/>
      <c r="AD357" s="22"/>
      <c r="AE357" s="188"/>
      <c r="AF357" s="206" t="n">
        <f aca="false">IF(AE357="SI",N357,0)</f>
        <v>0</v>
      </c>
      <c r="AG357" s="189" t="n">
        <f aca="false">IF(AE357="SI",Y357,0)</f>
        <v>0</v>
      </c>
      <c r="AH357" s="189" t="n">
        <f aca="false">IF(AE357="SI",AB357,0)</f>
        <v>0</v>
      </c>
      <c r="AI357" s="148"/>
      <c r="AJ357" s="207"/>
      <c r="AK357" s="207"/>
      <c r="AL357" s="207"/>
      <c r="AM357" s="207"/>
      <c r="AN357" s="207"/>
      <c r="AO357" s="208"/>
    </row>
    <row r="358" customFormat="false" ht="15.75" hidden="false" customHeight="true" outlineLevel="0" collapsed="false">
      <c r="A358" s="22" t="n">
        <v>357</v>
      </c>
      <c r="B358" s="180"/>
      <c r="C358" s="22"/>
      <c r="D358" s="22"/>
      <c r="E358" s="183"/>
      <c r="F358" s="183"/>
      <c r="G358" s="22"/>
      <c r="H358" s="22"/>
      <c r="I358" s="22"/>
      <c r="J358" s="22"/>
      <c r="K358" s="191" t="e">
        <f aca="false">VLOOKUP(Personale!J358,Legenda!$D$1:$F$258,2)</f>
        <v>#N/A</v>
      </c>
      <c r="L358" s="22"/>
      <c r="M358" s="22"/>
      <c r="N358" s="22"/>
      <c r="O358" s="22"/>
      <c r="P358" s="203"/>
      <c r="Q358" s="22"/>
      <c r="R358" s="22"/>
      <c r="S358" s="22"/>
      <c r="T358" s="203"/>
      <c r="U358" s="211"/>
      <c r="V358" s="211"/>
      <c r="W358" s="185" t="n">
        <v>0</v>
      </c>
      <c r="X358" s="185" t="n">
        <v>0</v>
      </c>
      <c r="Y358" s="219" t="n">
        <f aca="false">SUM(W358:X358)</f>
        <v>0</v>
      </c>
      <c r="Z358" s="185" t="n">
        <v>0</v>
      </c>
      <c r="AA358" s="185" t="n">
        <v>0</v>
      </c>
      <c r="AB358" s="220" t="n">
        <f aca="false">SUM(Z358:AA358)</f>
        <v>0</v>
      </c>
      <c r="AC358" s="22"/>
      <c r="AD358" s="22"/>
      <c r="AE358" s="188"/>
      <c r="AF358" s="206" t="n">
        <f aca="false">IF(AE358="SI",N358,0)</f>
        <v>0</v>
      </c>
      <c r="AG358" s="189" t="n">
        <f aca="false">IF(AE358="SI",Y358,0)</f>
        <v>0</v>
      </c>
      <c r="AH358" s="189" t="n">
        <f aca="false">IF(AE358="SI",AB358,0)</f>
        <v>0</v>
      </c>
      <c r="AI358" s="148"/>
      <c r="AJ358" s="207"/>
      <c r="AK358" s="207"/>
      <c r="AL358" s="207"/>
      <c r="AM358" s="207"/>
      <c r="AN358" s="207"/>
      <c r="AO358" s="208"/>
    </row>
    <row r="359" customFormat="false" ht="15.75" hidden="false" customHeight="true" outlineLevel="0" collapsed="false">
      <c r="A359" s="22" t="n">
        <v>358</v>
      </c>
      <c r="B359" s="180"/>
      <c r="C359" s="22"/>
      <c r="D359" s="22"/>
      <c r="E359" s="183"/>
      <c r="F359" s="183"/>
      <c r="G359" s="22"/>
      <c r="H359" s="22"/>
      <c r="I359" s="22"/>
      <c r="J359" s="22"/>
      <c r="K359" s="191" t="e">
        <f aca="false">VLOOKUP(Personale!J359,Legenda!$D$1:$F$258,2)</f>
        <v>#N/A</v>
      </c>
      <c r="L359" s="22"/>
      <c r="M359" s="22"/>
      <c r="N359" s="22"/>
      <c r="O359" s="22"/>
      <c r="P359" s="203"/>
      <c r="Q359" s="22"/>
      <c r="R359" s="22"/>
      <c r="S359" s="22"/>
      <c r="T359" s="203"/>
      <c r="U359" s="211"/>
      <c r="V359" s="211"/>
      <c r="W359" s="185" t="n">
        <v>0</v>
      </c>
      <c r="X359" s="185" t="n">
        <v>0</v>
      </c>
      <c r="Y359" s="219" t="n">
        <f aca="false">SUM(W359:X359)</f>
        <v>0</v>
      </c>
      <c r="Z359" s="185" t="n">
        <v>0</v>
      </c>
      <c r="AA359" s="185" t="n">
        <v>0</v>
      </c>
      <c r="AB359" s="220" t="n">
        <f aca="false">SUM(Z359:AA359)</f>
        <v>0</v>
      </c>
      <c r="AC359" s="22"/>
      <c r="AD359" s="22"/>
      <c r="AE359" s="188"/>
      <c r="AF359" s="206" t="n">
        <f aca="false">IF(AE359="SI",N359,0)</f>
        <v>0</v>
      </c>
      <c r="AG359" s="189" t="n">
        <f aca="false">IF(AE359="SI",Y359,0)</f>
        <v>0</v>
      </c>
      <c r="AH359" s="189" t="n">
        <f aca="false">IF(AE359="SI",AB359,0)</f>
        <v>0</v>
      </c>
      <c r="AI359" s="148"/>
      <c r="AJ359" s="207"/>
      <c r="AK359" s="207"/>
      <c r="AL359" s="207"/>
      <c r="AM359" s="207"/>
      <c r="AN359" s="207"/>
      <c r="AO359" s="208"/>
    </row>
    <row r="360" customFormat="false" ht="15.75" hidden="false" customHeight="true" outlineLevel="0" collapsed="false">
      <c r="A360" s="22" t="n">
        <v>359</v>
      </c>
      <c r="B360" s="180"/>
      <c r="C360" s="22"/>
      <c r="D360" s="22"/>
      <c r="E360" s="183"/>
      <c r="F360" s="183"/>
      <c r="G360" s="22"/>
      <c r="H360" s="22"/>
      <c r="I360" s="22"/>
      <c r="J360" s="22"/>
      <c r="K360" s="191" t="e">
        <f aca="false">VLOOKUP(Personale!J360,Legenda!$D$1:$F$258,2)</f>
        <v>#N/A</v>
      </c>
      <c r="L360" s="22"/>
      <c r="M360" s="22"/>
      <c r="N360" s="22"/>
      <c r="O360" s="22"/>
      <c r="P360" s="203"/>
      <c r="Q360" s="22"/>
      <c r="R360" s="22"/>
      <c r="S360" s="22"/>
      <c r="T360" s="203"/>
      <c r="U360" s="211"/>
      <c r="V360" s="211"/>
      <c r="W360" s="185" t="n">
        <v>0</v>
      </c>
      <c r="X360" s="185" t="n">
        <v>0</v>
      </c>
      <c r="Y360" s="219" t="n">
        <f aca="false">SUM(W360:X360)</f>
        <v>0</v>
      </c>
      <c r="Z360" s="185" t="n">
        <v>0</v>
      </c>
      <c r="AA360" s="185" t="n">
        <v>0</v>
      </c>
      <c r="AB360" s="220" t="n">
        <f aca="false">SUM(Z360:AA360)</f>
        <v>0</v>
      </c>
      <c r="AC360" s="22"/>
      <c r="AD360" s="22"/>
      <c r="AE360" s="188"/>
      <c r="AF360" s="206" t="n">
        <f aca="false">IF(AE360="SI",N360,0)</f>
        <v>0</v>
      </c>
      <c r="AG360" s="189" t="n">
        <f aca="false">IF(AE360="SI",Y360,0)</f>
        <v>0</v>
      </c>
      <c r="AH360" s="189" t="n">
        <f aca="false">IF(AE360="SI",AB360,0)</f>
        <v>0</v>
      </c>
      <c r="AI360" s="148"/>
      <c r="AJ360" s="207"/>
      <c r="AK360" s="207"/>
      <c r="AL360" s="207"/>
      <c r="AM360" s="207"/>
      <c r="AN360" s="207"/>
      <c r="AO360" s="208"/>
    </row>
    <row r="361" customFormat="false" ht="15.75" hidden="false" customHeight="true" outlineLevel="0" collapsed="false">
      <c r="A361" s="22" t="n">
        <v>360</v>
      </c>
      <c r="B361" s="180"/>
      <c r="C361" s="22"/>
      <c r="D361" s="22"/>
      <c r="E361" s="183"/>
      <c r="F361" s="183"/>
      <c r="G361" s="22"/>
      <c r="H361" s="22"/>
      <c r="I361" s="22"/>
      <c r="J361" s="22"/>
      <c r="K361" s="191" t="e">
        <f aca="false">VLOOKUP(Personale!J361,Legenda!$D$1:$F$258,2)</f>
        <v>#N/A</v>
      </c>
      <c r="L361" s="22"/>
      <c r="M361" s="22"/>
      <c r="N361" s="22"/>
      <c r="O361" s="22"/>
      <c r="P361" s="203"/>
      <c r="Q361" s="22"/>
      <c r="R361" s="22"/>
      <c r="S361" s="22"/>
      <c r="T361" s="203"/>
      <c r="U361" s="211"/>
      <c r="V361" s="211"/>
      <c r="W361" s="185" t="n">
        <v>0</v>
      </c>
      <c r="X361" s="185" t="n">
        <v>0</v>
      </c>
      <c r="Y361" s="219" t="n">
        <f aca="false">SUM(W361:X361)</f>
        <v>0</v>
      </c>
      <c r="Z361" s="185" t="n">
        <v>0</v>
      </c>
      <c r="AA361" s="185" t="n">
        <v>0</v>
      </c>
      <c r="AB361" s="220" t="n">
        <f aca="false">SUM(Z361:AA361)</f>
        <v>0</v>
      </c>
      <c r="AC361" s="22"/>
      <c r="AD361" s="22"/>
      <c r="AE361" s="188"/>
      <c r="AF361" s="206" t="n">
        <f aca="false">IF(AE361="SI",N361,0)</f>
        <v>0</v>
      </c>
      <c r="AG361" s="189" t="n">
        <f aca="false">IF(AE361="SI",Y361,0)</f>
        <v>0</v>
      </c>
      <c r="AH361" s="189" t="n">
        <f aca="false">IF(AE361="SI",AB361,0)</f>
        <v>0</v>
      </c>
      <c r="AI361" s="148"/>
      <c r="AJ361" s="207"/>
      <c r="AK361" s="207"/>
      <c r="AL361" s="207"/>
      <c r="AM361" s="207"/>
      <c r="AN361" s="207"/>
      <c r="AO361" s="208"/>
    </row>
    <row r="362" customFormat="false" ht="15.75" hidden="false" customHeight="true" outlineLevel="0" collapsed="false">
      <c r="A362" s="22" t="n">
        <v>361</v>
      </c>
      <c r="B362" s="180"/>
      <c r="C362" s="22"/>
      <c r="D362" s="22"/>
      <c r="E362" s="183"/>
      <c r="F362" s="183"/>
      <c r="G362" s="22"/>
      <c r="H362" s="22"/>
      <c r="I362" s="22"/>
      <c r="J362" s="22"/>
      <c r="K362" s="191" t="e">
        <f aca="false">VLOOKUP(Personale!J362,Legenda!$D$1:$F$258,2)</f>
        <v>#N/A</v>
      </c>
      <c r="L362" s="22"/>
      <c r="M362" s="22"/>
      <c r="N362" s="22"/>
      <c r="O362" s="22"/>
      <c r="P362" s="203"/>
      <c r="Q362" s="22"/>
      <c r="R362" s="22"/>
      <c r="S362" s="22"/>
      <c r="T362" s="203"/>
      <c r="U362" s="211"/>
      <c r="V362" s="211"/>
      <c r="W362" s="185" t="n">
        <v>0</v>
      </c>
      <c r="X362" s="185" t="n">
        <v>0</v>
      </c>
      <c r="Y362" s="219" t="n">
        <f aca="false">SUM(W362:X362)</f>
        <v>0</v>
      </c>
      <c r="Z362" s="185" t="n">
        <v>0</v>
      </c>
      <c r="AA362" s="185" t="n">
        <v>0</v>
      </c>
      <c r="AB362" s="220" t="n">
        <f aca="false">SUM(Z362:AA362)</f>
        <v>0</v>
      </c>
      <c r="AC362" s="22"/>
      <c r="AD362" s="22"/>
      <c r="AE362" s="188"/>
      <c r="AF362" s="206" t="n">
        <f aca="false">IF(AE362="SI",N362,0)</f>
        <v>0</v>
      </c>
      <c r="AG362" s="189" t="n">
        <f aca="false">IF(AE362="SI",Y362,0)</f>
        <v>0</v>
      </c>
      <c r="AH362" s="189" t="n">
        <f aca="false">IF(AE362="SI",AB362,0)</f>
        <v>0</v>
      </c>
      <c r="AI362" s="148"/>
      <c r="AJ362" s="207"/>
      <c r="AK362" s="207"/>
      <c r="AL362" s="207"/>
      <c r="AM362" s="207"/>
      <c r="AN362" s="207"/>
      <c r="AO362" s="208"/>
    </row>
    <row r="363" customFormat="false" ht="15.75" hidden="false" customHeight="true" outlineLevel="0" collapsed="false">
      <c r="A363" s="22" t="n">
        <v>362</v>
      </c>
      <c r="B363" s="180"/>
      <c r="C363" s="22"/>
      <c r="D363" s="22"/>
      <c r="E363" s="183"/>
      <c r="F363" s="183"/>
      <c r="G363" s="22"/>
      <c r="H363" s="22"/>
      <c r="I363" s="22"/>
      <c r="J363" s="22"/>
      <c r="K363" s="191" t="e">
        <f aca="false">VLOOKUP(Personale!J363,Legenda!$D$1:$F$258,2)</f>
        <v>#N/A</v>
      </c>
      <c r="L363" s="22"/>
      <c r="M363" s="22"/>
      <c r="N363" s="22"/>
      <c r="O363" s="22"/>
      <c r="P363" s="203"/>
      <c r="Q363" s="22"/>
      <c r="R363" s="22"/>
      <c r="S363" s="22"/>
      <c r="T363" s="203"/>
      <c r="U363" s="211"/>
      <c r="V363" s="211"/>
      <c r="W363" s="185" t="n">
        <v>0</v>
      </c>
      <c r="X363" s="185" t="n">
        <v>0</v>
      </c>
      <c r="Y363" s="219" t="n">
        <f aca="false">SUM(W363:X363)</f>
        <v>0</v>
      </c>
      <c r="Z363" s="185" t="n">
        <v>0</v>
      </c>
      <c r="AA363" s="185" t="n">
        <v>0</v>
      </c>
      <c r="AB363" s="220" t="n">
        <f aca="false">SUM(Z363:AA363)</f>
        <v>0</v>
      </c>
      <c r="AC363" s="22"/>
      <c r="AD363" s="22"/>
      <c r="AE363" s="188"/>
      <c r="AF363" s="206" t="n">
        <f aca="false">IF(AE363="SI",N363,0)</f>
        <v>0</v>
      </c>
      <c r="AG363" s="189" t="n">
        <f aca="false">IF(AE363="SI",Y363,0)</f>
        <v>0</v>
      </c>
      <c r="AH363" s="189" t="n">
        <f aca="false">IF(AE363="SI",AB363,0)</f>
        <v>0</v>
      </c>
      <c r="AI363" s="148"/>
      <c r="AJ363" s="207"/>
      <c r="AK363" s="207"/>
      <c r="AL363" s="207"/>
      <c r="AM363" s="207"/>
      <c r="AN363" s="207"/>
      <c r="AO363" s="208"/>
    </row>
    <row r="364" customFormat="false" ht="15.75" hidden="false" customHeight="true" outlineLevel="0" collapsed="false">
      <c r="A364" s="22" t="n">
        <v>363</v>
      </c>
      <c r="B364" s="180"/>
      <c r="C364" s="22"/>
      <c r="D364" s="22"/>
      <c r="E364" s="183"/>
      <c r="F364" s="183"/>
      <c r="G364" s="22"/>
      <c r="H364" s="22"/>
      <c r="I364" s="22"/>
      <c r="J364" s="22"/>
      <c r="K364" s="191" t="e">
        <f aca="false">VLOOKUP(Personale!J364,Legenda!$D$1:$F$258,2)</f>
        <v>#N/A</v>
      </c>
      <c r="L364" s="22"/>
      <c r="M364" s="22"/>
      <c r="N364" s="22"/>
      <c r="O364" s="22"/>
      <c r="P364" s="203"/>
      <c r="Q364" s="22"/>
      <c r="R364" s="22"/>
      <c r="S364" s="22"/>
      <c r="T364" s="203"/>
      <c r="U364" s="211"/>
      <c r="V364" s="211"/>
      <c r="W364" s="185" t="n">
        <v>0</v>
      </c>
      <c r="X364" s="185" t="n">
        <v>0</v>
      </c>
      <c r="Y364" s="219" t="n">
        <f aca="false">SUM(W364:X364)</f>
        <v>0</v>
      </c>
      <c r="Z364" s="185" t="n">
        <v>0</v>
      </c>
      <c r="AA364" s="185" t="n">
        <v>0</v>
      </c>
      <c r="AB364" s="220" t="n">
        <f aca="false">SUM(Z364:AA364)</f>
        <v>0</v>
      </c>
      <c r="AC364" s="22"/>
      <c r="AD364" s="22"/>
      <c r="AE364" s="188"/>
      <c r="AF364" s="206" t="n">
        <f aca="false">IF(AE364="SI",N364,0)</f>
        <v>0</v>
      </c>
      <c r="AG364" s="189" t="n">
        <f aca="false">IF(AE364="SI",Y364,0)</f>
        <v>0</v>
      </c>
      <c r="AH364" s="189" t="n">
        <f aca="false">IF(AE364="SI",AB364,0)</f>
        <v>0</v>
      </c>
      <c r="AI364" s="148"/>
      <c r="AJ364" s="207"/>
      <c r="AK364" s="207"/>
      <c r="AL364" s="207"/>
      <c r="AM364" s="207"/>
      <c r="AN364" s="207"/>
      <c r="AO364" s="208"/>
    </row>
    <row r="365" customFormat="false" ht="15.75" hidden="false" customHeight="true" outlineLevel="0" collapsed="false">
      <c r="A365" s="22" t="n">
        <v>364</v>
      </c>
      <c r="B365" s="180"/>
      <c r="C365" s="22"/>
      <c r="D365" s="22"/>
      <c r="E365" s="183"/>
      <c r="F365" s="183"/>
      <c r="G365" s="22"/>
      <c r="H365" s="22"/>
      <c r="I365" s="22"/>
      <c r="J365" s="22"/>
      <c r="K365" s="191" t="e">
        <f aca="false">VLOOKUP(Personale!J365,Legenda!$D$1:$F$258,2)</f>
        <v>#N/A</v>
      </c>
      <c r="L365" s="22"/>
      <c r="M365" s="22"/>
      <c r="N365" s="22"/>
      <c r="O365" s="22"/>
      <c r="P365" s="203"/>
      <c r="Q365" s="22"/>
      <c r="R365" s="22"/>
      <c r="S365" s="22"/>
      <c r="T365" s="203"/>
      <c r="U365" s="211"/>
      <c r="V365" s="211"/>
      <c r="W365" s="185" t="n">
        <v>0</v>
      </c>
      <c r="X365" s="185" t="n">
        <v>0</v>
      </c>
      <c r="Y365" s="219" t="n">
        <f aca="false">SUM(W365:X365)</f>
        <v>0</v>
      </c>
      <c r="Z365" s="185" t="n">
        <v>0</v>
      </c>
      <c r="AA365" s="185" t="n">
        <v>0</v>
      </c>
      <c r="AB365" s="220" t="n">
        <f aca="false">SUM(Z365:AA365)</f>
        <v>0</v>
      </c>
      <c r="AC365" s="22"/>
      <c r="AD365" s="22"/>
      <c r="AE365" s="188"/>
      <c r="AF365" s="206" t="n">
        <f aca="false">IF(AE365="SI",N365,0)</f>
        <v>0</v>
      </c>
      <c r="AG365" s="189" t="n">
        <f aca="false">IF(AE365="SI",Y365,0)</f>
        <v>0</v>
      </c>
      <c r="AH365" s="189" t="n">
        <f aca="false">IF(AE365="SI",AB365,0)</f>
        <v>0</v>
      </c>
      <c r="AI365" s="148"/>
      <c r="AJ365" s="207"/>
      <c r="AK365" s="207"/>
      <c r="AL365" s="207"/>
      <c r="AM365" s="207"/>
      <c r="AN365" s="207"/>
      <c r="AO365" s="208"/>
    </row>
    <row r="366" customFormat="false" ht="15.75" hidden="false" customHeight="true" outlineLevel="0" collapsed="false">
      <c r="A366" s="22" t="n">
        <v>365</v>
      </c>
      <c r="B366" s="180"/>
      <c r="C366" s="22"/>
      <c r="D366" s="22"/>
      <c r="E366" s="183"/>
      <c r="F366" s="183"/>
      <c r="G366" s="22"/>
      <c r="H366" s="22"/>
      <c r="I366" s="22"/>
      <c r="J366" s="22"/>
      <c r="K366" s="191" t="e">
        <f aca="false">VLOOKUP(Personale!J366,Legenda!$D$1:$F$258,2)</f>
        <v>#N/A</v>
      </c>
      <c r="L366" s="22"/>
      <c r="M366" s="22"/>
      <c r="N366" s="22"/>
      <c r="O366" s="22"/>
      <c r="P366" s="203"/>
      <c r="Q366" s="22"/>
      <c r="R366" s="22"/>
      <c r="S366" s="22"/>
      <c r="T366" s="203"/>
      <c r="U366" s="211"/>
      <c r="V366" s="211"/>
      <c r="W366" s="185" t="n">
        <v>0</v>
      </c>
      <c r="X366" s="185" t="n">
        <v>0</v>
      </c>
      <c r="Y366" s="219" t="n">
        <f aca="false">SUM(W366:X366)</f>
        <v>0</v>
      </c>
      <c r="Z366" s="185" t="n">
        <v>0</v>
      </c>
      <c r="AA366" s="185" t="n">
        <v>0</v>
      </c>
      <c r="AB366" s="220" t="n">
        <f aca="false">SUM(Z366:AA366)</f>
        <v>0</v>
      </c>
      <c r="AC366" s="22"/>
      <c r="AD366" s="22"/>
      <c r="AE366" s="188"/>
      <c r="AF366" s="206" t="n">
        <f aca="false">IF(AE366="SI",N366,0)</f>
        <v>0</v>
      </c>
      <c r="AG366" s="189" t="n">
        <f aca="false">IF(AE366="SI",Y366,0)</f>
        <v>0</v>
      </c>
      <c r="AH366" s="189" t="n">
        <f aca="false">IF(AE366="SI",AB366,0)</f>
        <v>0</v>
      </c>
      <c r="AI366" s="148"/>
      <c r="AJ366" s="207"/>
      <c r="AK366" s="207"/>
      <c r="AL366" s="207"/>
      <c r="AM366" s="207"/>
      <c r="AN366" s="207"/>
      <c r="AO366" s="208"/>
    </row>
    <row r="367" customFormat="false" ht="15.75" hidden="false" customHeight="true" outlineLevel="0" collapsed="false">
      <c r="A367" s="22" t="n">
        <v>366</v>
      </c>
      <c r="B367" s="180"/>
      <c r="C367" s="22"/>
      <c r="D367" s="22"/>
      <c r="E367" s="183"/>
      <c r="F367" s="183"/>
      <c r="G367" s="22"/>
      <c r="H367" s="22"/>
      <c r="I367" s="22"/>
      <c r="J367" s="22"/>
      <c r="K367" s="191" t="e">
        <f aca="false">VLOOKUP(Personale!J367,Legenda!$D$1:$F$258,2)</f>
        <v>#N/A</v>
      </c>
      <c r="L367" s="22"/>
      <c r="M367" s="22"/>
      <c r="N367" s="22"/>
      <c r="O367" s="22"/>
      <c r="P367" s="203"/>
      <c r="Q367" s="22"/>
      <c r="R367" s="22"/>
      <c r="S367" s="22"/>
      <c r="T367" s="203"/>
      <c r="U367" s="211"/>
      <c r="V367" s="211"/>
      <c r="W367" s="185" t="n">
        <v>0</v>
      </c>
      <c r="X367" s="185" t="n">
        <v>0</v>
      </c>
      <c r="Y367" s="219" t="n">
        <f aca="false">SUM(W367:X367)</f>
        <v>0</v>
      </c>
      <c r="Z367" s="185" t="n">
        <v>0</v>
      </c>
      <c r="AA367" s="185" t="n">
        <v>0</v>
      </c>
      <c r="AB367" s="220" t="n">
        <f aca="false">SUM(Z367:AA367)</f>
        <v>0</v>
      </c>
      <c r="AC367" s="22"/>
      <c r="AD367" s="22"/>
      <c r="AE367" s="188"/>
      <c r="AF367" s="206" t="n">
        <f aca="false">IF(AE367="SI",N367,0)</f>
        <v>0</v>
      </c>
      <c r="AG367" s="189" t="n">
        <f aca="false">IF(AE367="SI",Y367,0)</f>
        <v>0</v>
      </c>
      <c r="AH367" s="189" t="n">
        <f aca="false">IF(AE367="SI",AB367,0)</f>
        <v>0</v>
      </c>
      <c r="AI367" s="148"/>
      <c r="AJ367" s="207"/>
      <c r="AK367" s="207"/>
      <c r="AL367" s="207"/>
      <c r="AM367" s="207"/>
      <c r="AN367" s="207"/>
      <c r="AO367" s="208"/>
    </row>
    <row r="368" customFormat="false" ht="15.75" hidden="false" customHeight="true" outlineLevel="0" collapsed="false">
      <c r="A368" s="22" t="n">
        <v>367</v>
      </c>
      <c r="B368" s="180"/>
      <c r="C368" s="22"/>
      <c r="D368" s="22"/>
      <c r="E368" s="183"/>
      <c r="F368" s="183"/>
      <c r="G368" s="22"/>
      <c r="H368" s="22"/>
      <c r="I368" s="22"/>
      <c r="J368" s="22"/>
      <c r="K368" s="191" t="e">
        <f aca="false">VLOOKUP(Personale!J368,Legenda!$D$1:$F$258,2)</f>
        <v>#N/A</v>
      </c>
      <c r="L368" s="22"/>
      <c r="M368" s="22"/>
      <c r="N368" s="22"/>
      <c r="O368" s="22"/>
      <c r="P368" s="203"/>
      <c r="Q368" s="22"/>
      <c r="R368" s="22"/>
      <c r="S368" s="22"/>
      <c r="T368" s="203"/>
      <c r="U368" s="211"/>
      <c r="V368" s="211"/>
      <c r="W368" s="185" t="n">
        <v>0</v>
      </c>
      <c r="X368" s="185" t="n">
        <v>0</v>
      </c>
      <c r="Y368" s="219" t="n">
        <f aca="false">SUM(W368:X368)</f>
        <v>0</v>
      </c>
      <c r="Z368" s="185" t="n">
        <v>0</v>
      </c>
      <c r="AA368" s="185" t="n">
        <v>0</v>
      </c>
      <c r="AB368" s="220" t="n">
        <f aca="false">SUM(Z368:AA368)</f>
        <v>0</v>
      </c>
      <c r="AC368" s="22"/>
      <c r="AD368" s="22"/>
      <c r="AE368" s="188"/>
      <c r="AF368" s="206" t="n">
        <f aca="false">IF(AE368="SI",N368,0)</f>
        <v>0</v>
      </c>
      <c r="AG368" s="189" t="n">
        <f aca="false">IF(AE368="SI",Y368,0)</f>
        <v>0</v>
      </c>
      <c r="AH368" s="189" t="n">
        <f aca="false">IF(AE368="SI",AB368,0)</f>
        <v>0</v>
      </c>
      <c r="AI368" s="148"/>
      <c r="AJ368" s="207"/>
      <c r="AK368" s="207"/>
      <c r="AL368" s="207"/>
      <c r="AM368" s="207"/>
      <c r="AN368" s="207"/>
      <c r="AO368" s="208"/>
    </row>
    <row r="369" customFormat="false" ht="15.75" hidden="false" customHeight="true" outlineLevel="0" collapsed="false">
      <c r="A369" s="22" t="n">
        <v>368</v>
      </c>
      <c r="B369" s="180"/>
      <c r="C369" s="22"/>
      <c r="D369" s="22"/>
      <c r="E369" s="183"/>
      <c r="F369" s="183"/>
      <c r="G369" s="22"/>
      <c r="H369" s="22"/>
      <c r="I369" s="22"/>
      <c r="J369" s="22"/>
      <c r="K369" s="191" t="e">
        <f aca="false">VLOOKUP(Personale!J369,Legenda!$D$1:$F$258,2)</f>
        <v>#N/A</v>
      </c>
      <c r="L369" s="22"/>
      <c r="M369" s="22"/>
      <c r="N369" s="22"/>
      <c r="O369" s="22"/>
      <c r="P369" s="203"/>
      <c r="Q369" s="22"/>
      <c r="R369" s="22"/>
      <c r="S369" s="22"/>
      <c r="T369" s="203"/>
      <c r="U369" s="211"/>
      <c r="V369" s="211"/>
      <c r="W369" s="185" t="n">
        <v>0</v>
      </c>
      <c r="X369" s="185" t="n">
        <v>0</v>
      </c>
      <c r="Y369" s="219" t="n">
        <f aca="false">SUM(W369:X369)</f>
        <v>0</v>
      </c>
      <c r="Z369" s="185" t="n">
        <v>0</v>
      </c>
      <c r="AA369" s="185" t="n">
        <v>0</v>
      </c>
      <c r="AB369" s="220" t="n">
        <f aca="false">SUM(Z369:AA369)</f>
        <v>0</v>
      </c>
      <c r="AC369" s="22"/>
      <c r="AD369" s="22"/>
      <c r="AE369" s="188"/>
      <c r="AF369" s="206" t="n">
        <f aca="false">IF(AE369="SI",N369,0)</f>
        <v>0</v>
      </c>
      <c r="AG369" s="189" t="n">
        <f aca="false">IF(AE369="SI",Y369,0)</f>
        <v>0</v>
      </c>
      <c r="AH369" s="189" t="n">
        <f aca="false">IF(AE369="SI",AB369,0)</f>
        <v>0</v>
      </c>
      <c r="AI369" s="148"/>
      <c r="AJ369" s="207"/>
      <c r="AK369" s="207"/>
      <c r="AL369" s="207"/>
      <c r="AM369" s="207"/>
      <c r="AN369" s="207"/>
      <c r="AO369" s="208"/>
    </row>
    <row r="370" customFormat="false" ht="15.75" hidden="false" customHeight="true" outlineLevel="0" collapsed="false">
      <c r="A370" s="22" t="n">
        <v>369</v>
      </c>
      <c r="B370" s="180"/>
      <c r="C370" s="22"/>
      <c r="D370" s="22"/>
      <c r="E370" s="183"/>
      <c r="F370" s="183"/>
      <c r="G370" s="22"/>
      <c r="H370" s="22"/>
      <c r="I370" s="22"/>
      <c r="J370" s="22"/>
      <c r="K370" s="191" t="e">
        <f aca="false">VLOOKUP(Personale!J370,Legenda!$D$1:$F$258,2)</f>
        <v>#N/A</v>
      </c>
      <c r="L370" s="22"/>
      <c r="M370" s="22"/>
      <c r="N370" s="22"/>
      <c r="O370" s="22"/>
      <c r="P370" s="203"/>
      <c r="Q370" s="22"/>
      <c r="R370" s="22"/>
      <c r="S370" s="22"/>
      <c r="T370" s="203"/>
      <c r="U370" s="211"/>
      <c r="V370" s="211"/>
      <c r="W370" s="185" t="n">
        <v>0</v>
      </c>
      <c r="X370" s="185" t="n">
        <v>0</v>
      </c>
      <c r="Y370" s="219" t="n">
        <f aca="false">SUM(W370:X370)</f>
        <v>0</v>
      </c>
      <c r="Z370" s="185" t="n">
        <v>0</v>
      </c>
      <c r="AA370" s="185" t="n">
        <v>0</v>
      </c>
      <c r="AB370" s="220" t="n">
        <f aca="false">SUM(Z370:AA370)</f>
        <v>0</v>
      </c>
      <c r="AC370" s="22"/>
      <c r="AD370" s="22"/>
      <c r="AE370" s="188"/>
      <c r="AF370" s="206" t="n">
        <f aca="false">IF(AE370="SI",N370,0)</f>
        <v>0</v>
      </c>
      <c r="AG370" s="189" t="n">
        <f aca="false">IF(AE370="SI",Y370,0)</f>
        <v>0</v>
      </c>
      <c r="AH370" s="189" t="n">
        <f aca="false">IF(AE370="SI",AB370,0)</f>
        <v>0</v>
      </c>
      <c r="AI370" s="148"/>
      <c r="AJ370" s="207"/>
      <c r="AK370" s="207"/>
      <c r="AL370" s="207"/>
      <c r="AM370" s="207"/>
      <c r="AN370" s="207"/>
      <c r="AO370" s="208"/>
    </row>
    <row r="371" customFormat="false" ht="15.75" hidden="false" customHeight="true" outlineLevel="0" collapsed="false">
      <c r="A371" s="22" t="n">
        <v>370</v>
      </c>
      <c r="B371" s="180"/>
      <c r="C371" s="22"/>
      <c r="D371" s="22"/>
      <c r="E371" s="183"/>
      <c r="F371" s="183"/>
      <c r="G371" s="22"/>
      <c r="H371" s="22"/>
      <c r="I371" s="22"/>
      <c r="J371" s="22"/>
      <c r="K371" s="191" t="e">
        <f aca="false">VLOOKUP(Personale!J371,Legenda!$D$1:$F$258,2)</f>
        <v>#N/A</v>
      </c>
      <c r="L371" s="22"/>
      <c r="M371" s="22"/>
      <c r="N371" s="22"/>
      <c r="O371" s="22"/>
      <c r="P371" s="203"/>
      <c r="Q371" s="22"/>
      <c r="R371" s="22"/>
      <c r="S371" s="22"/>
      <c r="T371" s="203"/>
      <c r="U371" s="211"/>
      <c r="V371" s="211"/>
      <c r="W371" s="185" t="n">
        <v>0</v>
      </c>
      <c r="X371" s="185" t="n">
        <v>0</v>
      </c>
      <c r="Y371" s="219" t="n">
        <f aca="false">SUM(W371:X371)</f>
        <v>0</v>
      </c>
      <c r="Z371" s="185" t="n">
        <v>0</v>
      </c>
      <c r="AA371" s="185" t="n">
        <v>0</v>
      </c>
      <c r="AB371" s="220" t="n">
        <f aca="false">SUM(Z371:AA371)</f>
        <v>0</v>
      </c>
      <c r="AC371" s="22"/>
      <c r="AD371" s="22"/>
      <c r="AE371" s="188"/>
      <c r="AF371" s="206" t="n">
        <f aca="false">IF(AE371="SI",N371,0)</f>
        <v>0</v>
      </c>
      <c r="AG371" s="189" t="n">
        <f aca="false">IF(AE371="SI",Y371,0)</f>
        <v>0</v>
      </c>
      <c r="AH371" s="189" t="n">
        <f aca="false">IF(AE371="SI",AB371,0)</f>
        <v>0</v>
      </c>
      <c r="AI371" s="148"/>
      <c r="AJ371" s="207"/>
      <c r="AK371" s="207"/>
      <c r="AL371" s="207"/>
      <c r="AM371" s="207"/>
      <c r="AN371" s="207"/>
      <c r="AO371" s="208"/>
    </row>
    <row r="372" customFormat="false" ht="15.75" hidden="false" customHeight="true" outlineLevel="0" collapsed="false">
      <c r="A372" s="22" t="n">
        <v>371</v>
      </c>
      <c r="B372" s="180"/>
      <c r="C372" s="22"/>
      <c r="D372" s="22"/>
      <c r="E372" s="183"/>
      <c r="F372" s="183"/>
      <c r="G372" s="22"/>
      <c r="H372" s="22"/>
      <c r="I372" s="22"/>
      <c r="J372" s="22"/>
      <c r="K372" s="191" t="e">
        <f aca="false">VLOOKUP(Personale!J372,Legenda!$D$1:$F$258,2)</f>
        <v>#N/A</v>
      </c>
      <c r="L372" s="22"/>
      <c r="M372" s="22"/>
      <c r="N372" s="22"/>
      <c r="O372" s="22"/>
      <c r="P372" s="203"/>
      <c r="Q372" s="22"/>
      <c r="R372" s="22"/>
      <c r="S372" s="22"/>
      <c r="T372" s="203"/>
      <c r="U372" s="211"/>
      <c r="V372" s="211"/>
      <c r="W372" s="185" t="n">
        <v>0</v>
      </c>
      <c r="X372" s="185" t="n">
        <v>0</v>
      </c>
      <c r="Y372" s="219" t="n">
        <f aca="false">SUM(W372:X372)</f>
        <v>0</v>
      </c>
      <c r="Z372" s="185" t="n">
        <v>0</v>
      </c>
      <c r="AA372" s="185" t="n">
        <v>0</v>
      </c>
      <c r="AB372" s="220" t="n">
        <f aca="false">SUM(Z372:AA372)</f>
        <v>0</v>
      </c>
      <c r="AC372" s="22"/>
      <c r="AD372" s="22"/>
      <c r="AE372" s="188"/>
      <c r="AF372" s="206" t="n">
        <f aca="false">IF(AE372="SI",N372,0)</f>
        <v>0</v>
      </c>
      <c r="AG372" s="189" t="n">
        <f aca="false">IF(AE372="SI",Y372,0)</f>
        <v>0</v>
      </c>
      <c r="AH372" s="189" t="n">
        <f aca="false">IF(AE372="SI",AB372,0)</f>
        <v>0</v>
      </c>
      <c r="AI372" s="148"/>
      <c r="AJ372" s="207"/>
      <c r="AK372" s="207"/>
      <c r="AL372" s="207"/>
      <c r="AM372" s="207"/>
      <c r="AN372" s="207"/>
      <c r="AO372" s="208"/>
    </row>
    <row r="373" customFormat="false" ht="15.75" hidden="false" customHeight="true" outlineLevel="0" collapsed="false">
      <c r="A373" s="22" t="n">
        <v>372</v>
      </c>
      <c r="B373" s="180"/>
      <c r="C373" s="22"/>
      <c r="D373" s="22"/>
      <c r="E373" s="183"/>
      <c r="F373" s="183"/>
      <c r="G373" s="22"/>
      <c r="H373" s="22"/>
      <c r="I373" s="22"/>
      <c r="J373" s="22"/>
      <c r="K373" s="191" t="e">
        <f aca="false">VLOOKUP(Personale!J373,Legenda!$D$1:$F$258,2)</f>
        <v>#N/A</v>
      </c>
      <c r="L373" s="22"/>
      <c r="M373" s="22"/>
      <c r="N373" s="22"/>
      <c r="O373" s="22"/>
      <c r="P373" s="203"/>
      <c r="Q373" s="22"/>
      <c r="R373" s="22"/>
      <c r="S373" s="22"/>
      <c r="T373" s="203"/>
      <c r="U373" s="211"/>
      <c r="V373" s="211"/>
      <c r="W373" s="185" t="n">
        <v>0</v>
      </c>
      <c r="X373" s="185" t="n">
        <v>0</v>
      </c>
      <c r="Y373" s="219" t="n">
        <f aca="false">SUM(W373:X373)</f>
        <v>0</v>
      </c>
      <c r="Z373" s="185" t="n">
        <v>0</v>
      </c>
      <c r="AA373" s="185" t="n">
        <v>0</v>
      </c>
      <c r="AB373" s="220" t="n">
        <f aca="false">SUM(Z373:AA373)</f>
        <v>0</v>
      </c>
      <c r="AC373" s="22"/>
      <c r="AD373" s="22"/>
      <c r="AE373" s="188"/>
      <c r="AF373" s="206" t="n">
        <f aca="false">IF(AE373="SI",N373,0)</f>
        <v>0</v>
      </c>
      <c r="AG373" s="189" t="n">
        <f aca="false">IF(AE373="SI",Y373,0)</f>
        <v>0</v>
      </c>
      <c r="AH373" s="189" t="n">
        <f aca="false">IF(AE373="SI",AB373,0)</f>
        <v>0</v>
      </c>
      <c r="AI373" s="148"/>
      <c r="AJ373" s="207"/>
      <c r="AK373" s="207"/>
      <c r="AL373" s="207"/>
      <c r="AM373" s="207"/>
      <c r="AN373" s="207"/>
      <c r="AO373" s="208"/>
    </row>
    <row r="374" customFormat="false" ht="15.75" hidden="false" customHeight="true" outlineLevel="0" collapsed="false">
      <c r="A374" s="22" t="n">
        <v>373</v>
      </c>
      <c r="B374" s="180"/>
      <c r="C374" s="22"/>
      <c r="D374" s="22"/>
      <c r="E374" s="183"/>
      <c r="F374" s="183"/>
      <c r="G374" s="22"/>
      <c r="H374" s="22"/>
      <c r="I374" s="22"/>
      <c r="J374" s="22"/>
      <c r="K374" s="191" t="e">
        <f aca="false">VLOOKUP(Personale!J374,Legenda!$D$1:$F$258,2)</f>
        <v>#N/A</v>
      </c>
      <c r="L374" s="22"/>
      <c r="M374" s="22"/>
      <c r="N374" s="22"/>
      <c r="O374" s="22"/>
      <c r="P374" s="203"/>
      <c r="Q374" s="22"/>
      <c r="R374" s="22"/>
      <c r="S374" s="22"/>
      <c r="T374" s="203"/>
      <c r="U374" s="211"/>
      <c r="V374" s="211"/>
      <c r="W374" s="185" t="n">
        <v>0</v>
      </c>
      <c r="X374" s="185" t="n">
        <v>0</v>
      </c>
      <c r="Y374" s="219" t="n">
        <f aca="false">SUM(W374:X374)</f>
        <v>0</v>
      </c>
      <c r="Z374" s="185" t="n">
        <v>0</v>
      </c>
      <c r="AA374" s="185" t="n">
        <v>0</v>
      </c>
      <c r="AB374" s="220" t="n">
        <f aca="false">SUM(Z374:AA374)</f>
        <v>0</v>
      </c>
      <c r="AC374" s="22"/>
      <c r="AD374" s="22"/>
      <c r="AE374" s="188"/>
      <c r="AF374" s="206" t="n">
        <f aca="false">IF(AE374="SI",N374,0)</f>
        <v>0</v>
      </c>
      <c r="AG374" s="189" t="n">
        <f aca="false">IF(AE374="SI",Y374,0)</f>
        <v>0</v>
      </c>
      <c r="AH374" s="189" t="n">
        <f aca="false">IF(AE374="SI",AB374,0)</f>
        <v>0</v>
      </c>
      <c r="AI374" s="148"/>
      <c r="AJ374" s="207"/>
      <c r="AK374" s="207"/>
      <c r="AL374" s="207"/>
      <c r="AM374" s="207"/>
      <c r="AN374" s="207"/>
      <c r="AO374" s="208"/>
    </row>
    <row r="375" customFormat="false" ht="15.75" hidden="false" customHeight="true" outlineLevel="0" collapsed="false">
      <c r="A375" s="22" t="n">
        <v>374</v>
      </c>
      <c r="B375" s="180"/>
      <c r="C375" s="22"/>
      <c r="D375" s="22"/>
      <c r="E375" s="183"/>
      <c r="F375" s="183"/>
      <c r="G375" s="22"/>
      <c r="H375" s="22"/>
      <c r="I375" s="22"/>
      <c r="J375" s="22"/>
      <c r="K375" s="191" t="e">
        <f aca="false">VLOOKUP(Personale!J375,Legenda!$D$1:$F$258,2)</f>
        <v>#N/A</v>
      </c>
      <c r="L375" s="22"/>
      <c r="M375" s="22"/>
      <c r="N375" s="22"/>
      <c r="O375" s="22"/>
      <c r="P375" s="203"/>
      <c r="Q375" s="22"/>
      <c r="R375" s="22"/>
      <c r="S375" s="22"/>
      <c r="T375" s="203"/>
      <c r="U375" s="211"/>
      <c r="V375" s="211"/>
      <c r="W375" s="185" t="n">
        <v>0</v>
      </c>
      <c r="X375" s="185" t="n">
        <v>0</v>
      </c>
      <c r="Y375" s="219" t="n">
        <f aca="false">SUM(W375:X375)</f>
        <v>0</v>
      </c>
      <c r="Z375" s="185" t="n">
        <v>0</v>
      </c>
      <c r="AA375" s="185" t="n">
        <v>0</v>
      </c>
      <c r="AB375" s="220" t="n">
        <f aca="false">SUM(Z375:AA375)</f>
        <v>0</v>
      </c>
      <c r="AC375" s="22"/>
      <c r="AD375" s="22"/>
      <c r="AE375" s="188"/>
      <c r="AF375" s="206" t="n">
        <f aca="false">IF(AE375="SI",N375,0)</f>
        <v>0</v>
      </c>
      <c r="AG375" s="189" t="n">
        <f aca="false">IF(AE375="SI",Y375,0)</f>
        <v>0</v>
      </c>
      <c r="AH375" s="189" t="n">
        <f aca="false">IF(AE375="SI",AB375,0)</f>
        <v>0</v>
      </c>
      <c r="AI375" s="148"/>
      <c r="AJ375" s="207"/>
      <c r="AK375" s="207"/>
      <c r="AL375" s="207"/>
      <c r="AM375" s="207"/>
      <c r="AN375" s="207"/>
      <c r="AO375" s="208"/>
    </row>
    <row r="376" customFormat="false" ht="15.75" hidden="false" customHeight="true" outlineLevel="0" collapsed="false">
      <c r="A376" s="22" t="n">
        <v>375</v>
      </c>
      <c r="B376" s="180"/>
      <c r="C376" s="22"/>
      <c r="D376" s="22"/>
      <c r="E376" s="183"/>
      <c r="F376" s="183"/>
      <c r="G376" s="22"/>
      <c r="H376" s="22"/>
      <c r="I376" s="22"/>
      <c r="J376" s="22"/>
      <c r="K376" s="191" t="e">
        <f aca="false">VLOOKUP(Personale!J376,Legenda!$D$1:$F$258,2)</f>
        <v>#N/A</v>
      </c>
      <c r="L376" s="22"/>
      <c r="M376" s="22"/>
      <c r="N376" s="22"/>
      <c r="O376" s="22"/>
      <c r="P376" s="203"/>
      <c r="Q376" s="22"/>
      <c r="R376" s="22"/>
      <c r="S376" s="22"/>
      <c r="T376" s="203"/>
      <c r="U376" s="211"/>
      <c r="V376" s="211"/>
      <c r="W376" s="185" t="n">
        <v>0</v>
      </c>
      <c r="X376" s="185" t="n">
        <v>0</v>
      </c>
      <c r="Y376" s="219" t="n">
        <f aca="false">SUM(W376:X376)</f>
        <v>0</v>
      </c>
      <c r="Z376" s="185" t="n">
        <v>0</v>
      </c>
      <c r="AA376" s="185" t="n">
        <v>0</v>
      </c>
      <c r="AB376" s="220" t="n">
        <f aca="false">SUM(Z376:AA376)</f>
        <v>0</v>
      </c>
      <c r="AC376" s="22"/>
      <c r="AD376" s="22"/>
      <c r="AE376" s="188"/>
      <c r="AF376" s="206" t="n">
        <f aca="false">IF(AE376="SI",N376,0)</f>
        <v>0</v>
      </c>
      <c r="AG376" s="189" t="n">
        <f aca="false">IF(AE376="SI",Y376,0)</f>
        <v>0</v>
      </c>
      <c r="AH376" s="189" t="n">
        <f aca="false">IF(AE376="SI",AB376,0)</f>
        <v>0</v>
      </c>
      <c r="AI376" s="148"/>
      <c r="AJ376" s="207"/>
      <c r="AK376" s="207"/>
      <c r="AL376" s="207"/>
      <c r="AM376" s="207"/>
      <c r="AN376" s="207"/>
      <c r="AO376" s="208"/>
    </row>
    <row r="377" customFormat="false" ht="15.75" hidden="false" customHeight="true" outlineLevel="0" collapsed="false">
      <c r="A377" s="22" t="n">
        <v>376</v>
      </c>
      <c r="B377" s="180"/>
      <c r="C377" s="22"/>
      <c r="D377" s="22"/>
      <c r="E377" s="183"/>
      <c r="F377" s="183"/>
      <c r="G377" s="22"/>
      <c r="H377" s="22"/>
      <c r="I377" s="22"/>
      <c r="J377" s="22"/>
      <c r="K377" s="191" t="e">
        <f aca="false">VLOOKUP(Personale!J377,Legenda!$D$1:$F$258,2)</f>
        <v>#N/A</v>
      </c>
      <c r="L377" s="22"/>
      <c r="M377" s="22"/>
      <c r="N377" s="22"/>
      <c r="O377" s="22"/>
      <c r="P377" s="203"/>
      <c r="Q377" s="22"/>
      <c r="R377" s="22"/>
      <c r="S377" s="22"/>
      <c r="T377" s="203"/>
      <c r="U377" s="211"/>
      <c r="V377" s="211"/>
      <c r="W377" s="185" t="n">
        <v>0</v>
      </c>
      <c r="X377" s="185" t="n">
        <v>0</v>
      </c>
      <c r="Y377" s="219" t="n">
        <f aca="false">SUM(W377:X377)</f>
        <v>0</v>
      </c>
      <c r="Z377" s="185" t="n">
        <v>0</v>
      </c>
      <c r="AA377" s="185" t="n">
        <v>0</v>
      </c>
      <c r="AB377" s="220" t="n">
        <f aca="false">SUM(Z377:AA377)</f>
        <v>0</v>
      </c>
      <c r="AC377" s="22"/>
      <c r="AD377" s="22"/>
      <c r="AE377" s="188"/>
      <c r="AF377" s="206" t="n">
        <f aca="false">IF(AE377="SI",N377,0)</f>
        <v>0</v>
      </c>
      <c r="AG377" s="189" t="n">
        <f aca="false">IF(AE377="SI",Y377,0)</f>
        <v>0</v>
      </c>
      <c r="AH377" s="189" t="n">
        <f aca="false">IF(AE377="SI",AB377,0)</f>
        <v>0</v>
      </c>
      <c r="AI377" s="148"/>
      <c r="AJ377" s="207"/>
      <c r="AK377" s="207"/>
      <c r="AL377" s="207"/>
      <c r="AM377" s="207"/>
      <c r="AN377" s="207"/>
      <c r="AO377" s="208"/>
    </row>
    <row r="378" customFormat="false" ht="15.75" hidden="false" customHeight="true" outlineLevel="0" collapsed="false">
      <c r="A378" s="22" t="n">
        <v>377</v>
      </c>
      <c r="B378" s="180"/>
      <c r="C378" s="22"/>
      <c r="D378" s="22"/>
      <c r="E378" s="183"/>
      <c r="F378" s="183"/>
      <c r="G378" s="22"/>
      <c r="H378" s="22"/>
      <c r="I378" s="22"/>
      <c r="J378" s="22"/>
      <c r="K378" s="191" t="e">
        <f aca="false">VLOOKUP(Personale!J378,Legenda!$D$1:$F$258,2)</f>
        <v>#N/A</v>
      </c>
      <c r="L378" s="22"/>
      <c r="M378" s="22"/>
      <c r="N378" s="22"/>
      <c r="O378" s="22"/>
      <c r="P378" s="203"/>
      <c r="Q378" s="22"/>
      <c r="R378" s="22"/>
      <c r="S378" s="22"/>
      <c r="T378" s="203"/>
      <c r="U378" s="211"/>
      <c r="V378" s="211"/>
      <c r="W378" s="185" t="n">
        <v>0</v>
      </c>
      <c r="X378" s="185" t="n">
        <v>0</v>
      </c>
      <c r="Y378" s="219" t="n">
        <f aca="false">SUM(W378:X378)</f>
        <v>0</v>
      </c>
      <c r="Z378" s="185" t="n">
        <v>0</v>
      </c>
      <c r="AA378" s="185" t="n">
        <v>0</v>
      </c>
      <c r="AB378" s="220" t="n">
        <f aca="false">SUM(Z378:AA378)</f>
        <v>0</v>
      </c>
      <c r="AC378" s="22"/>
      <c r="AD378" s="22"/>
      <c r="AE378" s="188"/>
      <c r="AF378" s="206" t="n">
        <f aca="false">IF(AE378="SI",N378,0)</f>
        <v>0</v>
      </c>
      <c r="AG378" s="189" t="n">
        <f aca="false">IF(AE378="SI",Y378,0)</f>
        <v>0</v>
      </c>
      <c r="AH378" s="189" t="n">
        <f aca="false">IF(AE378="SI",AB378,0)</f>
        <v>0</v>
      </c>
      <c r="AI378" s="148"/>
      <c r="AJ378" s="207"/>
      <c r="AK378" s="207"/>
      <c r="AL378" s="207"/>
      <c r="AM378" s="207"/>
      <c r="AN378" s="207"/>
      <c r="AO378" s="208"/>
    </row>
    <row r="379" customFormat="false" ht="15.75" hidden="false" customHeight="true" outlineLevel="0" collapsed="false">
      <c r="A379" s="22" t="n">
        <v>378</v>
      </c>
      <c r="B379" s="180"/>
      <c r="C379" s="22"/>
      <c r="D379" s="22"/>
      <c r="E379" s="183"/>
      <c r="F379" s="183"/>
      <c r="G379" s="22"/>
      <c r="H379" s="22"/>
      <c r="I379" s="22"/>
      <c r="J379" s="22"/>
      <c r="K379" s="191" t="e">
        <f aca="false">VLOOKUP(Personale!J379,Legenda!$D$1:$F$258,2)</f>
        <v>#N/A</v>
      </c>
      <c r="L379" s="22"/>
      <c r="M379" s="22"/>
      <c r="N379" s="22"/>
      <c r="O379" s="22"/>
      <c r="P379" s="203"/>
      <c r="Q379" s="22"/>
      <c r="R379" s="22"/>
      <c r="S379" s="22"/>
      <c r="T379" s="203"/>
      <c r="U379" s="211"/>
      <c r="V379" s="211"/>
      <c r="W379" s="185" t="n">
        <v>0</v>
      </c>
      <c r="X379" s="185" t="n">
        <v>0</v>
      </c>
      <c r="Y379" s="219" t="n">
        <f aca="false">SUM(W379:X379)</f>
        <v>0</v>
      </c>
      <c r="Z379" s="185" t="n">
        <v>0</v>
      </c>
      <c r="AA379" s="185" t="n">
        <v>0</v>
      </c>
      <c r="AB379" s="220" t="n">
        <f aca="false">SUM(Z379:AA379)</f>
        <v>0</v>
      </c>
      <c r="AC379" s="22"/>
      <c r="AD379" s="22"/>
      <c r="AE379" s="188"/>
      <c r="AF379" s="206" t="n">
        <f aca="false">IF(AE379="SI",N379,0)</f>
        <v>0</v>
      </c>
      <c r="AG379" s="189" t="n">
        <f aca="false">IF(AE379="SI",Y379,0)</f>
        <v>0</v>
      </c>
      <c r="AH379" s="189" t="n">
        <f aca="false">IF(AE379="SI",AB379,0)</f>
        <v>0</v>
      </c>
      <c r="AI379" s="148"/>
      <c r="AJ379" s="207"/>
      <c r="AK379" s="207"/>
      <c r="AL379" s="207"/>
      <c r="AM379" s="207"/>
      <c r="AN379" s="207"/>
      <c r="AO379" s="208"/>
    </row>
    <row r="380" customFormat="false" ht="15.75" hidden="false" customHeight="true" outlineLevel="0" collapsed="false">
      <c r="A380" s="22" t="n">
        <v>379</v>
      </c>
      <c r="B380" s="180"/>
      <c r="C380" s="22"/>
      <c r="D380" s="22"/>
      <c r="E380" s="183"/>
      <c r="F380" s="183"/>
      <c r="G380" s="22"/>
      <c r="H380" s="22"/>
      <c r="I380" s="22"/>
      <c r="J380" s="22"/>
      <c r="K380" s="191" t="e">
        <f aca="false">VLOOKUP(Personale!J380,Legenda!$D$1:$F$258,2)</f>
        <v>#N/A</v>
      </c>
      <c r="L380" s="22"/>
      <c r="M380" s="22"/>
      <c r="N380" s="22"/>
      <c r="O380" s="22"/>
      <c r="P380" s="203"/>
      <c r="Q380" s="22"/>
      <c r="R380" s="22"/>
      <c r="S380" s="22"/>
      <c r="T380" s="203"/>
      <c r="U380" s="211"/>
      <c r="V380" s="211"/>
      <c r="W380" s="185" t="n">
        <v>0</v>
      </c>
      <c r="X380" s="185" t="n">
        <v>0</v>
      </c>
      <c r="Y380" s="219" t="n">
        <f aca="false">SUM(W380:X380)</f>
        <v>0</v>
      </c>
      <c r="Z380" s="185" t="n">
        <v>0</v>
      </c>
      <c r="AA380" s="185" t="n">
        <v>0</v>
      </c>
      <c r="AB380" s="220" t="n">
        <f aca="false">SUM(Z380:AA380)</f>
        <v>0</v>
      </c>
      <c r="AC380" s="22"/>
      <c r="AD380" s="22"/>
      <c r="AE380" s="188"/>
      <c r="AF380" s="206" t="n">
        <f aca="false">IF(AE380="SI",N380,0)</f>
        <v>0</v>
      </c>
      <c r="AG380" s="189" t="n">
        <f aca="false">IF(AE380="SI",Y380,0)</f>
        <v>0</v>
      </c>
      <c r="AH380" s="189" t="n">
        <f aca="false">IF(AE380="SI",AB380,0)</f>
        <v>0</v>
      </c>
      <c r="AI380" s="148"/>
      <c r="AJ380" s="207"/>
      <c r="AK380" s="207"/>
      <c r="AL380" s="207"/>
      <c r="AM380" s="207"/>
      <c r="AN380" s="207"/>
      <c r="AO380" s="208"/>
    </row>
    <row r="381" customFormat="false" ht="15.75" hidden="false" customHeight="true" outlineLevel="0" collapsed="false">
      <c r="A381" s="22" t="n">
        <v>380</v>
      </c>
      <c r="B381" s="180"/>
      <c r="C381" s="22"/>
      <c r="D381" s="22"/>
      <c r="E381" s="183"/>
      <c r="F381" s="183"/>
      <c r="G381" s="22"/>
      <c r="H381" s="22"/>
      <c r="I381" s="22"/>
      <c r="J381" s="22"/>
      <c r="K381" s="191" t="e">
        <f aca="false">VLOOKUP(Personale!J381,Legenda!$D$1:$F$258,2)</f>
        <v>#N/A</v>
      </c>
      <c r="L381" s="22"/>
      <c r="M381" s="22"/>
      <c r="N381" s="22"/>
      <c r="O381" s="22"/>
      <c r="P381" s="203"/>
      <c r="Q381" s="22"/>
      <c r="R381" s="22"/>
      <c r="S381" s="22"/>
      <c r="T381" s="203"/>
      <c r="U381" s="211"/>
      <c r="V381" s="211"/>
      <c r="W381" s="185" t="n">
        <v>0</v>
      </c>
      <c r="X381" s="185" t="n">
        <v>0</v>
      </c>
      <c r="Y381" s="219" t="n">
        <f aca="false">SUM(W381:X381)</f>
        <v>0</v>
      </c>
      <c r="Z381" s="185" t="n">
        <v>0</v>
      </c>
      <c r="AA381" s="185" t="n">
        <v>0</v>
      </c>
      <c r="AB381" s="220" t="n">
        <f aca="false">SUM(Z381:AA381)</f>
        <v>0</v>
      </c>
      <c r="AC381" s="22"/>
      <c r="AD381" s="22"/>
      <c r="AE381" s="188"/>
      <c r="AF381" s="206" t="n">
        <f aca="false">IF(AE381="SI",N381,0)</f>
        <v>0</v>
      </c>
      <c r="AG381" s="189" t="n">
        <f aca="false">IF(AE381="SI",Y381,0)</f>
        <v>0</v>
      </c>
      <c r="AH381" s="189" t="n">
        <f aca="false">IF(AE381="SI",AB381,0)</f>
        <v>0</v>
      </c>
      <c r="AI381" s="148"/>
      <c r="AJ381" s="207"/>
      <c r="AK381" s="207"/>
      <c r="AL381" s="207"/>
      <c r="AM381" s="207"/>
      <c r="AN381" s="207"/>
      <c r="AO381" s="208"/>
    </row>
    <row r="382" customFormat="false" ht="15.75" hidden="false" customHeight="true" outlineLevel="0" collapsed="false">
      <c r="A382" s="22" t="n">
        <v>381</v>
      </c>
      <c r="B382" s="180"/>
      <c r="C382" s="22"/>
      <c r="D382" s="22"/>
      <c r="E382" s="183"/>
      <c r="F382" s="183"/>
      <c r="G382" s="22"/>
      <c r="H382" s="22"/>
      <c r="I382" s="22"/>
      <c r="J382" s="22"/>
      <c r="K382" s="191" t="e">
        <f aca="false">VLOOKUP(Personale!J382,Legenda!$D$1:$F$258,2)</f>
        <v>#N/A</v>
      </c>
      <c r="L382" s="22"/>
      <c r="M382" s="22"/>
      <c r="N382" s="22"/>
      <c r="O382" s="22"/>
      <c r="P382" s="203"/>
      <c r="Q382" s="22"/>
      <c r="R382" s="22"/>
      <c r="S382" s="22"/>
      <c r="T382" s="203"/>
      <c r="U382" s="211"/>
      <c r="V382" s="211"/>
      <c r="W382" s="185" t="n">
        <v>0</v>
      </c>
      <c r="X382" s="185" t="n">
        <v>0</v>
      </c>
      <c r="Y382" s="219" t="n">
        <f aca="false">SUM(W382:X382)</f>
        <v>0</v>
      </c>
      <c r="Z382" s="185" t="n">
        <v>0</v>
      </c>
      <c r="AA382" s="185" t="n">
        <v>0</v>
      </c>
      <c r="AB382" s="220" t="n">
        <f aca="false">SUM(Z382:AA382)</f>
        <v>0</v>
      </c>
      <c r="AC382" s="22"/>
      <c r="AD382" s="22"/>
      <c r="AE382" s="188"/>
      <c r="AF382" s="206" t="n">
        <f aca="false">IF(AE382="SI",N382,0)</f>
        <v>0</v>
      </c>
      <c r="AG382" s="189" t="n">
        <f aca="false">IF(AE382="SI",Y382,0)</f>
        <v>0</v>
      </c>
      <c r="AH382" s="189" t="n">
        <f aca="false">IF(AE382="SI",AB382,0)</f>
        <v>0</v>
      </c>
      <c r="AI382" s="148"/>
      <c r="AJ382" s="207"/>
      <c r="AK382" s="207"/>
      <c r="AL382" s="207"/>
      <c r="AM382" s="207"/>
      <c r="AN382" s="207"/>
      <c r="AO382" s="208"/>
    </row>
    <row r="383" customFormat="false" ht="15.75" hidden="false" customHeight="true" outlineLevel="0" collapsed="false">
      <c r="A383" s="22" t="n">
        <v>382</v>
      </c>
      <c r="B383" s="180"/>
      <c r="C383" s="22"/>
      <c r="D383" s="22"/>
      <c r="E383" s="183"/>
      <c r="F383" s="183"/>
      <c r="G383" s="22"/>
      <c r="H383" s="22"/>
      <c r="I383" s="22"/>
      <c r="J383" s="22"/>
      <c r="K383" s="191" t="e">
        <f aca="false">VLOOKUP(Personale!J383,Legenda!$D$1:$F$258,2)</f>
        <v>#N/A</v>
      </c>
      <c r="L383" s="22"/>
      <c r="M383" s="22"/>
      <c r="N383" s="22"/>
      <c r="O383" s="22"/>
      <c r="P383" s="203"/>
      <c r="Q383" s="22"/>
      <c r="R383" s="22"/>
      <c r="S383" s="22"/>
      <c r="T383" s="203"/>
      <c r="U383" s="211"/>
      <c r="V383" s="211"/>
      <c r="W383" s="185" t="n">
        <v>0</v>
      </c>
      <c r="X383" s="185" t="n">
        <v>0</v>
      </c>
      <c r="Y383" s="219" t="n">
        <f aca="false">SUM(W383:X383)</f>
        <v>0</v>
      </c>
      <c r="Z383" s="185" t="n">
        <v>0</v>
      </c>
      <c r="AA383" s="185" t="n">
        <v>0</v>
      </c>
      <c r="AB383" s="220" t="n">
        <f aca="false">SUM(Z383:AA383)</f>
        <v>0</v>
      </c>
      <c r="AC383" s="22"/>
      <c r="AD383" s="22"/>
      <c r="AE383" s="188"/>
      <c r="AF383" s="206" t="n">
        <f aca="false">IF(AE383="SI",N383,0)</f>
        <v>0</v>
      </c>
      <c r="AG383" s="189" t="n">
        <f aca="false">IF(AE383="SI",Y383,0)</f>
        <v>0</v>
      </c>
      <c r="AH383" s="189" t="n">
        <f aca="false">IF(AE383="SI",AB383,0)</f>
        <v>0</v>
      </c>
      <c r="AI383" s="148"/>
      <c r="AJ383" s="207"/>
      <c r="AK383" s="207"/>
      <c r="AL383" s="207"/>
      <c r="AM383" s="207"/>
      <c r="AN383" s="207"/>
      <c r="AO383" s="208"/>
    </row>
    <row r="384" customFormat="false" ht="15.75" hidden="false" customHeight="true" outlineLevel="0" collapsed="false">
      <c r="A384" s="22" t="n">
        <v>383</v>
      </c>
      <c r="B384" s="180"/>
      <c r="C384" s="22"/>
      <c r="D384" s="22"/>
      <c r="E384" s="183"/>
      <c r="F384" s="183"/>
      <c r="G384" s="22"/>
      <c r="H384" s="22"/>
      <c r="I384" s="22"/>
      <c r="J384" s="22"/>
      <c r="K384" s="191" t="e">
        <f aca="false">VLOOKUP(Personale!J384,Legenda!$D$1:$F$258,2)</f>
        <v>#N/A</v>
      </c>
      <c r="L384" s="22"/>
      <c r="M384" s="22"/>
      <c r="N384" s="22"/>
      <c r="O384" s="22"/>
      <c r="P384" s="203"/>
      <c r="Q384" s="22"/>
      <c r="R384" s="22"/>
      <c r="S384" s="22"/>
      <c r="T384" s="203"/>
      <c r="U384" s="211"/>
      <c r="V384" s="211"/>
      <c r="W384" s="185" t="n">
        <v>0</v>
      </c>
      <c r="X384" s="185" t="n">
        <v>0</v>
      </c>
      <c r="Y384" s="219" t="n">
        <f aca="false">SUM(W384:X384)</f>
        <v>0</v>
      </c>
      <c r="Z384" s="185" t="n">
        <v>0</v>
      </c>
      <c r="AA384" s="185" t="n">
        <v>0</v>
      </c>
      <c r="AB384" s="220" t="n">
        <f aca="false">SUM(Z384:AA384)</f>
        <v>0</v>
      </c>
      <c r="AC384" s="22"/>
      <c r="AD384" s="22"/>
      <c r="AE384" s="188"/>
      <c r="AF384" s="206" t="n">
        <f aca="false">IF(AE384="SI",N384,0)</f>
        <v>0</v>
      </c>
      <c r="AG384" s="189" t="n">
        <f aca="false">IF(AE384="SI",Y384,0)</f>
        <v>0</v>
      </c>
      <c r="AH384" s="189" t="n">
        <f aca="false">IF(AE384="SI",AB384,0)</f>
        <v>0</v>
      </c>
      <c r="AI384" s="148"/>
      <c r="AJ384" s="207"/>
      <c r="AK384" s="207"/>
      <c r="AL384" s="207"/>
      <c r="AM384" s="207"/>
      <c r="AN384" s="207"/>
      <c r="AO384" s="208"/>
    </row>
    <row r="385" customFormat="false" ht="15.75" hidden="false" customHeight="true" outlineLevel="0" collapsed="false">
      <c r="A385" s="22" t="n">
        <v>384</v>
      </c>
      <c r="B385" s="180"/>
      <c r="C385" s="22"/>
      <c r="D385" s="22"/>
      <c r="E385" s="183"/>
      <c r="F385" s="183"/>
      <c r="G385" s="22"/>
      <c r="H385" s="22"/>
      <c r="I385" s="22"/>
      <c r="J385" s="22"/>
      <c r="K385" s="191" t="e">
        <f aca="false">VLOOKUP(Personale!J385,Legenda!$D$1:$F$258,2)</f>
        <v>#N/A</v>
      </c>
      <c r="L385" s="22"/>
      <c r="M385" s="22"/>
      <c r="N385" s="22"/>
      <c r="O385" s="22"/>
      <c r="P385" s="203"/>
      <c r="Q385" s="22"/>
      <c r="R385" s="22"/>
      <c r="S385" s="22"/>
      <c r="T385" s="203"/>
      <c r="U385" s="211"/>
      <c r="V385" s="211"/>
      <c r="W385" s="185" t="n">
        <v>0</v>
      </c>
      <c r="X385" s="185" t="n">
        <v>0</v>
      </c>
      <c r="Y385" s="219" t="n">
        <f aca="false">SUM(W385:X385)</f>
        <v>0</v>
      </c>
      <c r="Z385" s="185" t="n">
        <v>0</v>
      </c>
      <c r="AA385" s="185" t="n">
        <v>0</v>
      </c>
      <c r="AB385" s="220" t="n">
        <f aca="false">SUM(Z385:AA385)</f>
        <v>0</v>
      </c>
      <c r="AC385" s="22"/>
      <c r="AD385" s="22"/>
      <c r="AE385" s="188"/>
      <c r="AF385" s="206" t="n">
        <f aca="false">IF(AE385="SI",N385,0)</f>
        <v>0</v>
      </c>
      <c r="AG385" s="189" t="n">
        <f aca="false">IF(AE385="SI",Y385,0)</f>
        <v>0</v>
      </c>
      <c r="AH385" s="189" t="n">
        <f aca="false">IF(AE385="SI",AB385,0)</f>
        <v>0</v>
      </c>
      <c r="AI385" s="148"/>
      <c r="AJ385" s="207"/>
      <c r="AK385" s="207"/>
      <c r="AL385" s="207"/>
      <c r="AM385" s="207"/>
      <c r="AN385" s="207"/>
      <c r="AO385" s="208"/>
    </row>
    <row r="386" customFormat="false" ht="15.75" hidden="false" customHeight="true" outlineLevel="0" collapsed="false">
      <c r="A386" s="22" t="n">
        <v>385</v>
      </c>
      <c r="B386" s="180"/>
      <c r="C386" s="22"/>
      <c r="D386" s="22"/>
      <c r="E386" s="183"/>
      <c r="F386" s="183"/>
      <c r="G386" s="22"/>
      <c r="H386" s="22"/>
      <c r="I386" s="22"/>
      <c r="J386" s="22"/>
      <c r="K386" s="191" t="e">
        <f aca="false">VLOOKUP(Personale!J386,Legenda!$D$1:$F$258,2)</f>
        <v>#N/A</v>
      </c>
      <c r="L386" s="22"/>
      <c r="M386" s="22"/>
      <c r="N386" s="22"/>
      <c r="O386" s="22"/>
      <c r="P386" s="203"/>
      <c r="Q386" s="22"/>
      <c r="R386" s="22"/>
      <c r="S386" s="22"/>
      <c r="T386" s="203"/>
      <c r="U386" s="211"/>
      <c r="V386" s="211"/>
      <c r="W386" s="185" t="n">
        <v>0</v>
      </c>
      <c r="X386" s="185" t="n">
        <v>0</v>
      </c>
      <c r="Y386" s="219" t="n">
        <f aca="false">SUM(W386:X386)</f>
        <v>0</v>
      </c>
      <c r="Z386" s="185" t="n">
        <v>0</v>
      </c>
      <c r="AA386" s="185" t="n">
        <v>0</v>
      </c>
      <c r="AB386" s="220" t="n">
        <f aca="false">SUM(Z386:AA386)</f>
        <v>0</v>
      </c>
      <c r="AC386" s="22"/>
      <c r="AD386" s="22"/>
      <c r="AE386" s="188"/>
      <c r="AF386" s="206" t="n">
        <f aca="false">IF(AE386="SI",N386,0)</f>
        <v>0</v>
      </c>
      <c r="AG386" s="189" t="n">
        <f aca="false">IF(AE386="SI",Y386,0)</f>
        <v>0</v>
      </c>
      <c r="AH386" s="189" t="n">
        <f aca="false">IF(AE386="SI",AB386,0)</f>
        <v>0</v>
      </c>
      <c r="AI386" s="148"/>
      <c r="AJ386" s="207"/>
      <c r="AK386" s="207"/>
      <c r="AL386" s="207"/>
      <c r="AM386" s="207"/>
      <c r="AN386" s="207"/>
      <c r="AO386" s="208"/>
    </row>
    <row r="387" customFormat="false" ht="15.75" hidden="false" customHeight="true" outlineLevel="0" collapsed="false">
      <c r="A387" s="22" t="n">
        <v>386</v>
      </c>
      <c r="B387" s="180"/>
      <c r="C387" s="22"/>
      <c r="D387" s="22"/>
      <c r="E387" s="183"/>
      <c r="F387" s="183"/>
      <c r="G387" s="22"/>
      <c r="H387" s="22"/>
      <c r="I387" s="22"/>
      <c r="J387" s="22"/>
      <c r="K387" s="191" t="e">
        <f aca="false">VLOOKUP(Personale!J387,Legenda!$D$1:$F$258,2)</f>
        <v>#N/A</v>
      </c>
      <c r="L387" s="22"/>
      <c r="M387" s="22"/>
      <c r="N387" s="22"/>
      <c r="O387" s="22"/>
      <c r="P387" s="203"/>
      <c r="Q387" s="22"/>
      <c r="R387" s="22"/>
      <c r="S387" s="22"/>
      <c r="T387" s="203"/>
      <c r="U387" s="211"/>
      <c r="V387" s="211"/>
      <c r="W387" s="185" t="n">
        <v>0</v>
      </c>
      <c r="X387" s="185" t="n">
        <v>0</v>
      </c>
      <c r="Y387" s="219" t="n">
        <f aca="false">SUM(W387:X387)</f>
        <v>0</v>
      </c>
      <c r="Z387" s="185" t="n">
        <v>0</v>
      </c>
      <c r="AA387" s="185" t="n">
        <v>0</v>
      </c>
      <c r="AB387" s="220" t="n">
        <f aca="false">SUM(Z387:AA387)</f>
        <v>0</v>
      </c>
      <c r="AC387" s="22"/>
      <c r="AD387" s="22"/>
      <c r="AE387" s="188"/>
      <c r="AF387" s="206" t="n">
        <f aca="false">IF(AE387="SI",N387,0)</f>
        <v>0</v>
      </c>
      <c r="AG387" s="189" t="n">
        <f aca="false">IF(AE387="SI",Y387,0)</f>
        <v>0</v>
      </c>
      <c r="AH387" s="189" t="n">
        <f aca="false">IF(AE387="SI",AB387,0)</f>
        <v>0</v>
      </c>
      <c r="AI387" s="148"/>
      <c r="AJ387" s="207"/>
      <c r="AK387" s="207"/>
      <c r="AL387" s="207"/>
      <c r="AM387" s="207"/>
      <c r="AN387" s="207"/>
      <c r="AO387" s="208"/>
    </row>
    <row r="388" customFormat="false" ht="15.75" hidden="false" customHeight="true" outlineLevel="0" collapsed="false">
      <c r="A388" s="22" t="n">
        <v>387</v>
      </c>
      <c r="B388" s="180"/>
      <c r="C388" s="22"/>
      <c r="D388" s="22"/>
      <c r="E388" s="183"/>
      <c r="F388" s="183"/>
      <c r="G388" s="22"/>
      <c r="H388" s="22"/>
      <c r="I388" s="22"/>
      <c r="J388" s="22"/>
      <c r="K388" s="191" t="e">
        <f aca="false">VLOOKUP(Personale!J388,Legenda!$D$1:$F$258,2)</f>
        <v>#N/A</v>
      </c>
      <c r="L388" s="22"/>
      <c r="M388" s="22"/>
      <c r="N388" s="22"/>
      <c r="O388" s="22"/>
      <c r="P388" s="203"/>
      <c r="Q388" s="22"/>
      <c r="R388" s="22"/>
      <c r="S388" s="22"/>
      <c r="T388" s="203"/>
      <c r="U388" s="211"/>
      <c r="V388" s="211"/>
      <c r="W388" s="185" t="n">
        <v>0</v>
      </c>
      <c r="X388" s="185" t="n">
        <v>0</v>
      </c>
      <c r="Y388" s="219" t="n">
        <f aca="false">SUM(W388:X388)</f>
        <v>0</v>
      </c>
      <c r="Z388" s="185" t="n">
        <v>0</v>
      </c>
      <c r="AA388" s="185" t="n">
        <v>0</v>
      </c>
      <c r="AB388" s="220" t="n">
        <f aca="false">SUM(Z388:AA388)</f>
        <v>0</v>
      </c>
      <c r="AC388" s="22"/>
      <c r="AD388" s="22"/>
      <c r="AE388" s="188"/>
      <c r="AF388" s="206" t="n">
        <f aca="false">IF(AE388="SI",N388,0)</f>
        <v>0</v>
      </c>
      <c r="AG388" s="189" t="n">
        <f aca="false">IF(AE388="SI",Y388,0)</f>
        <v>0</v>
      </c>
      <c r="AH388" s="189" t="n">
        <f aca="false">IF(AE388="SI",AB388,0)</f>
        <v>0</v>
      </c>
      <c r="AI388" s="148"/>
      <c r="AJ388" s="207"/>
      <c r="AK388" s="207"/>
      <c r="AL388" s="207"/>
      <c r="AM388" s="207"/>
      <c r="AN388" s="207"/>
      <c r="AO388" s="208"/>
    </row>
    <row r="389" customFormat="false" ht="15.75" hidden="false" customHeight="true" outlineLevel="0" collapsed="false">
      <c r="A389" s="22" t="n">
        <v>388</v>
      </c>
      <c r="B389" s="180"/>
      <c r="C389" s="22"/>
      <c r="D389" s="22"/>
      <c r="E389" s="183"/>
      <c r="F389" s="183"/>
      <c r="G389" s="22"/>
      <c r="H389" s="22"/>
      <c r="I389" s="22"/>
      <c r="J389" s="22"/>
      <c r="K389" s="191" t="e">
        <f aca="false">VLOOKUP(Personale!J389,Legenda!$D$1:$F$258,2)</f>
        <v>#N/A</v>
      </c>
      <c r="L389" s="22"/>
      <c r="M389" s="22"/>
      <c r="N389" s="22"/>
      <c r="O389" s="22"/>
      <c r="P389" s="203"/>
      <c r="Q389" s="22"/>
      <c r="R389" s="22"/>
      <c r="S389" s="22"/>
      <c r="T389" s="203"/>
      <c r="U389" s="211"/>
      <c r="V389" s="211"/>
      <c r="W389" s="185" t="n">
        <v>0</v>
      </c>
      <c r="X389" s="185" t="n">
        <v>0</v>
      </c>
      <c r="Y389" s="219" t="n">
        <f aca="false">SUM(W389:X389)</f>
        <v>0</v>
      </c>
      <c r="Z389" s="185" t="n">
        <v>0</v>
      </c>
      <c r="AA389" s="185" t="n">
        <v>0</v>
      </c>
      <c r="AB389" s="220" t="n">
        <f aca="false">SUM(Z389:AA389)</f>
        <v>0</v>
      </c>
      <c r="AC389" s="22"/>
      <c r="AD389" s="22"/>
      <c r="AE389" s="188"/>
      <c r="AF389" s="206" t="n">
        <f aca="false">IF(AE389="SI",N389,0)</f>
        <v>0</v>
      </c>
      <c r="AG389" s="189" t="n">
        <f aca="false">IF(AE389="SI",Y389,0)</f>
        <v>0</v>
      </c>
      <c r="AH389" s="189" t="n">
        <f aca="false">IF(AE389="SI",AB389,0)</f>
        <v>0</v>
      </c>
      <c r="AI389" s="148"/>
      <c r="AJ389" s="207"/>
      <c r="AK389" s="207"/>
      <c r="AL389" s="207"/>
      <c r="AM389" s="207"/>
      <c r="AN389" s="207"/>
      <c r="AO389" s="208"/>
    </row>
    <row r="390" customFormat="false" ht="15.75" hidden="false" customHeight="true" outlineLevel="0" collapsed="false">
      <c r="A390" s="22" t="n">
        <v>389</v>
      </c>
      <c r="B390" s="180"/>
      <c r="C390" s="22"/>
      <c r="D390" s="22"/>
      <c r="E390" s="183"/>
      <c r="F390" s="183"/>
      <c r="G390" s="22"/>
      <c r="H390" s="22"/>
      <c r="I390" s="22"/>
      <c r="J390" s="22"/>
      <c r="K390" s="191" t="e">
        <f aca="false">VLOOKUP(Personale!J390,Legenda!$D$1:$F$258,2)</f>
        <v>#N/A</v>
      </c>
      <c r="L390" s="22"/>
      <c r="M390" s="22"/>
      <c r="N390" s="22"/>
      <c r="O390" s="22"/>
      <c r="P390" s="203"/>
      <c r="Q390" s="22"/>
      <c r="R390" s="22"/>
      <c r="S390" s="22"/>
      <c r="T390" s="203"/>
      <c r="U390" s="211"/>
      <c r="V390" s="211"/>
      <c r="W390" s="185" t="n">
        <v>0</v>
      </c>
      <c r="X390" s="185" t="n">
        <v>0</v>
      </c>
      <c r="Y390" s="219" t="n">
        <f aca="false">SUM(W390:X390)</f>
        <v>0</v>
      </c>
      <c r="Z390" s="185" t="n">
        <v>0</v>
      </c>
      <c r="AA390" s="185" t="n">
        <v>0</v>
      </c>
      <c r="AB390" s="220" t="n">
        <f aca="false">SUM(Z390:AA390)</f>
        <v>0</v>
      </c>
      <c r="AC390" s="22"/>
      <c r="AD390" s="22"/>
      <c r="AE390" s="188"/>
      <c r="AF390" s="206" t="n">
        <f aca="false">IF(AE390="SI",N390,0)</f>
        <v>0</v>
      </c>
      <c r="AG390" s="189" t="n">
        <f aca="false">IF(AE390="SI",Y390,0)</f>
        <v>0</v>
      </c>
      <c r="AH390" s="189" t="n">
        <f aca="false">IF(AE390="SI",AB390,0)</f>
        <v>0</v>
      </c>
      <c r="AI390" s="148"/>
      <c r="AJ390" s="207"/>
      <c r="AK390" s="207"/>
      <c r="AL390" s="207"/>
      <c r="AM390" s="207"/>
      <c r="AN390" s="207"/>
      <c r="AO390" s="208"/>
    </row>
    <row r="391" customFormat="false" ht="15.75" hidden="false" customHeight="true" outlineLevel="0" collapsed="false">
      <c r="A391" s="22" t="n">
        <v>390</v>
      </c>
      <c r="B391" s="180"/>
      <c r="C391" s="22"/>
      <c r="D391" s="22"/>
      <c r="E391" s="183"/>
      <c r="F391" s="183"/>
      <c r="G391" s="22"/>
      <c r="H391" s="22"/>
      <c r="I391" s="22"/>
      <c r="J391" s="22"/>
      <c r="K391" s="191" t="e">
        <f aca="false">VLOOKUP(Personale!J391,Legenda!$D$1:$F$258,2)</f>
        <v>#N/A</v>
      </c>
      <c r="L391" s="22"/>
      <c r="M391" s="22"/>
      <c r="N391" s="22"/>
      <c r="O391" s="22"/>
      <c r="P391" s="203"/>
      <c r="Q391" s="22"/>
      <c r="R391" s="22"/>
      <c r="S391" s="22"/>
      <c r="T391" s="203"/>
      <c r="U391" s="211"/>
      <c r="V391" s="211"/>
      <c r="W391" s="185" t="n">
        <v>0</v>
      </c>
      <c r="X391" s="185" t="n">
        <v>0</v>
      </c>
      <c r="Y391" s="219" t="n">
        <f aca="false">SUM(W391:X391)</f>
        <v>0</v>
      </c>
      <c r="Z391" s="185" t="n">
        <v>0</v>
      </c>
      <c r="AA391" s="185" t="n">
        <v>0</v>
      </c>
      <c r="AB391" s="220" t="n">
        <f aca="false">SUM(Z391:AA391)</f>
        <v>0</v>
      </c>
      <c r="AC391" s="22"/>
      <c r="AD391" s="22"/>
      <c r="AE391" s="188"/>
      <c r="AF391" s="206" t="n">
        <f aca="false">IF(AE391="SI",N391,0)</f>
        <v>0</v>
      </c>
      <c r="AG391" s="189" t="n">
        <f aca="false">IF(AE391="SI",Y391,0)</f>
        <v>0</v>
      </c>
      <c r="AH391" s="189" t="n">
        <f aca="false">IF(AE391="SI",AB391,0)</f>
        <v>0</v>
      </c>
      <c r="AI391" s="148"/>
      <c r="AJ391" s="207"/>
      <c r="AK391" s="207"/>
      <c r="AL391" s="207"/>
      <c r="AM391" s="207"/>
      <c r="AN391" s="207"/>
      <c r="AO391" s="208"/>
    </row>
    <row r="392" customFormat="false" ht="15.75" hidden="false" customHeight="true" outlineLevel="0" collapsed="false">
      <c r="A392" s="22" t="n">
        <v>391</v>
      </c>
      <c r="B392" s="180"/>
      <c r="C392" s="22"/>
      <c r="D392" s="22"/>
      <c r="E392" s="183"/>
      <c r="F392" s="183"/>
      <c r="G392" s="22"/>
      <c r="H392" s="22"/>
      <c r="I392" s="22"/>
      <c r="J392" s="22"/>
      <c r="K392" s="191" t="e">
        <f aca="false">VLOOKUP(Personale!J392,Legenda!$D$1:$F$258,2)</f>
        <v>#N/A</v>
      </c>
      <c r="L392" s="22"/>
      <c r="M392" s="22"/>
      <c r="N392" s="22"/>
      <c r="O392" s="22"/>
      <c r="P392" s="203"/>
      <c r="Q392" s="22"/>
      <c r="R392" s="22"/>
      <c r="S392" s="22"/>
      <c r="T392" s="203"/>
      <c r="U392" s="211"/>
      <c r="V392" s="211"/>
      <c r="W392" s="185" t="n">
        <v>0</v>
      </c>
      <c r="X392" s="185" t="n">
        <v>0</v>
      </c>
      <c r="Y392" s="219" t="n">
        <f aca="false">SUM(W392:X392)</f>
        <v>0</v>
      </c>
      <c r="Z392" s="185" t="n">
        <v>0</v>
      </c>
      <c r="AA392" s="185" t="n">
        <v>0</v>
      </c>
      <c r="AB392" s="220" t="n">
        <f aca="false">SUM(Z392:AA392)</f>
        <v>0</v>
      </c>
      <c r="AC392" s="22"/>
      <c r="AD392" s="22"/>
      <c r="AE392" s="188"/>
      <c r="AF392" s="206" t="n">
        <f aca="false">IF(AE392="SI",N392,0)</f>
        <v>0</v>
      </c>
      <c r="AG392" s="189" t="n">
        <f aca="false">IF(AE392="SI",Y392,0)</f>
        <v>0</v>
      </c>
      <c r="AH392" s="189" t="n">
        <f aca="false">IF(AE392="SI",AB392,0)</f>
        <v>0</v>
      </c>
      <c r="AI392" s="148"/>
      <c r="AJ392" s="207"/>
      <c r="AK392" s="207"/>
      <c r="AL392" s="207"/>
      <c r="AM392" s="207"/>
      <c r="AN392" s="207"/>
      <c r="AO392" s="208"/>
    </row>
    <row r="393" customFormat="false" ht="15.75" hidden="false" customHeight="true" outlineLevel="0" collapsed="false">
      <c r="A393" s="22" t="n">
        <v>392</v>
      </c>
      <c r="B393" s="180"/>
      <c r="C393" s="22"/>
      <c r="D393" s="22"/>
      <c r="E393" s="183"/>
      <c r="F393" s="183"/>
      <c r="G393" s="22"/>
      <c r="H393" s="22"/>
      <c r="I393" s="22"/>
      <c r="J393" s="22"/>
      <c r="K393" s="191" t="e">
        <f aca="false">VLOOKUP(Personale!J393,Legenda!$D$1:$F$258,2)</f>
        <v>#N/A</v>
      </c>
      <c r="L393" s="22"/>
      <c r="M393" s="22"/>
      <c r="N393" s="22"/>
      <c r="O393" s="22"/>
      <c r="P393" s="203"/>
      <c r="Q393" s="22"/>
      <c r="R393" s="22"/>
      <c r="S393" s="22"/>
      <c r="T393" s="203"/>
      <c r="U393" s="211"/>
      <c r="V393" s="211"/>
      <c r="W393" s="185" t="n">
        <v>0</v>
      </c>
      <c r="X393" s="185" t="n">
        <v>0</v>
      </c>
      <c r="Y393" s="219" t="n">
        <f aca="false">SUM(W393:X393)</f>
        <v>0</v>
      </c>
      <c r="Z393" s="185" t="n">
        <v>0</v>
      </c>
      <c r="AA393" s="185" t="n">
        <v>0</v>
      </c>
      <c r="AB393" s="220" t="n">
        <f aca="false">SUM(Z393:AA393)</f>
        <v>0</v>
      </c>
      <c r="AC393" s="22"/>
      <c r="AD393" s="22"/>
      <c r="AE393" s="188"/>
      <c r="AF393" s="206" t="n">
        <f aca="false">IF(AE393="SI",N393,0)</f>
        <v>0</v>
      </c>
      <c r="AG393" s="189" t="n">
        <f aca="false">IF(AE393="SI",Y393,0)</f>
        <v>0</v>
      </c>
      <c r="AH393" s="189" t="n">
        <f aca="false">IF(AE393="SI",AB393,0)</f>
        <v>0</v>
      </c>
      <c r="AI393" s="148"/>
      <c r="AJ393" s="207"/>
      <c r="AK393" s="207"/>
      <c r="AL393" s="207"/>
      <c r="AM393" s="207"/>
      <c r="AN393" s="207"/>
      <c r="AO393" s="208"/>
    </row>
    <row r="394" customFormat="false" ht="15.75" hidden="false" customHeight="true" outlineLevel="0" collapsed="false">
      <c r="A394" s="22" t="n">
        <v>393</v>
      </c>
      <c r="B394" s="180"/>
      <c r="C394" s="22"/>
      <c r="D394" s="22"/>
      <c r="E394" s="183"/>
      <c r="F394" s="183"/>
      <c r="G394" s="22"/>
      <c r="H394" s="22"/>
      <c r="I394" s="22"/>
      <c r="J394" s="22"/>
      <c r="K394" s="191" t="e">
        <f aca="false">VLOOKUP(Personale!J394,Legenda!$D$1:$F$258,2)</f>
        <v>#N/A</v>
      </c>
      <c r="L394" s="22"/>
      <c r="M394" s="22"/>
      <c r="N394" s="22"/>
      <c r="O394" s="22"/>
      <c r="P394" s="203"/>
      <c r="Q394" s="22"/>
      <c r="R394" s="22"/>
      <c r="S394" s="22"/>
      <c r="T394" s="203"/>
      <c r="U394" s="211"/>
      <c r="V394" s="211"/>
      <c r="W394" s="185" t="n">
        <v>0</v>
      </c>
      <c r="X394" s="185" t="n">
        <v>0</v>
      </c>
      <c r="Y394" s="219" t="n">
        <f aca="false">SUM(W394:X394)</f>
        <v>0</v>
      </c>
      <c r="Z394" s="185" t="n">
        <v>0</v>
      </c>
      <c r="AA394" s="185" t="n">
        <v>0</v>
      </c>
      <c r="AB394" s="220" t="n">
        <f aca="false">SUM(Z394:AA394)</f>
        <v>0</v>
      </c>
      <c r="AC394" s="22"/>
      <c r="AD394" s="22"/>
      <c r="AE394" s="188"/>
      <c r="AF394" s="206" t="n">
        <f aca="false">IF(AE394="SI",N394,0)</f>
        <v>0</v>
      </c>
      <c r="AG394" s="189" t="n">
        <f aca="false">IF(AE394="SI",Y394,0)</f>
        <v>0</v>
      </c>
      <c r="AH394" s="189" t="n">
        <f aca="false">IF(AE394="SI",AB394,0)</f>
        <v>0</v>
      </c>
      <c r="AI394" s="148"/>
      <c r="AJ394" s="207"/>
      <c r="AK394" s="207"/>
      <c r="AL394" s="207"/>
      <c r="AM394" s="207"/>
      <c r="AN394" s="207"/>
      <c r="AO394" s="208"/>
    </row>
    <row r="395" customFormat="false" ht="15.75" hidden="false" customHeight="true" outlineLevel="0" collapsed="false">
      <c r="A395" s="22" t="n">
        <v>394</v>
      </c>
      <c r="B395" s="180"/>
      <c r="C395" s="22"/>
      <c r="D395" s="22"/>
      <c r="E395" s="183"/>
      <c r="F395" s="183"/>
      <c r="G395" s="22"/>
      <c r="H395" s="22"/>
      <c r="I395" s="22"/>
      <c r="J395" s="22"/>
      <c r="K395" s="191" t="e">
        <f aca="false">VLOOKUP(Personale!J395,Legenda!$D$1:$F$258,2)</f>
        <v>#N/A</v>
      </c>
      <c r="L395" s="22"/>
      <c r="M395" s="22"/>
      <c r="N395" s="22"/>
      <c r="O395" s="22"/>
      <c r="P395" s="203"/>
      <c r="Q395" s="22"/>
      <c r="R395" s="22"/>
      <c r="S395" s="22"/>
      <c r="T395" s="203"/>
      <c r="U395" s="211"/>
      <c r="V395" s="211"/>
      <c r="W395" s="185" t="n">
        <v>0</v>
      </c>
      <c r="X395" s="185" t="n">
        <v>0</v>
      </c>
      <c r="Y395" s="219" t="n">
        <f aca="false">SUM(W395:X395)</f>
        <v>0</v>
      </c>
      <c r="Z395" s="185" t="n">
        <v>0</v>
      </c>
      <c r="AA395" s="185" t="n">
        <v>0</v>
      </c>
      <c r="AB395" s="220" t="n">
        <f aca="false">SUM(Z395:AA395)</f>
        <v>0</v>
      </c>
      <c r="AC395" s="22"/>
      <c r="AD395" s="22"/>
      <c r="AE395" s="188"/>
      <c r="AF395" s="206" t="n">
        <f aca="false">IF(AE395="SI",N395,0)</f>
        <v>0</v>
      </c>
      <c r="AG395" s="189" t="n">
        <f aca="false">IF(AE395="SI",Y395,0)</f>
        <v>0</v>
      </c>
      <c r="AH395" s="189" t="n">
        <f aca="false">IF(AE395="SI",AB395,0)</f>
        <v>0</v>
      </c>
      <c r="AI395" s="148"/>
      <c r="AJ395" s="207"/>
      <c r="AK395" s="207"/>
      <c r="AL395" s="207"/>
      <c r="AM395" s="207"/>
      <c r="AN395" s="207"/>
      <c r="AO395" s="208"/>
    </row>
    <row r="396" customFormat="false" ht="15.75" hidden="false" customHeight="true" outlineLevel="0" collapsed="false">
      <c r="A396" s="22" t="n">
        <v>395</v>
      </c>
      <c r="B396" s="180"/>
      <c r="C396" s="22"/>
      <c r="D396" s="22"/>
      <c r="E396" s="183"/>
      <c r="F396" s="183"/>
      <c r="G396" s="22"/>
      <c r="H396" s="22"/>
      <c r="I396" s="22"/>
      <c r="J396" s="22"/>
      <c r="K396" s="191" t="e">
        <f aca="false">VLOOKUP(Personale!J396,Legenda!$D$1:$F$258,2)</f>
        <v>#N/A</v>
      </c>
      <c r="L396" s="22"/>
      <c r="M396" s="22"/>
      <c r="N396" s="22"/>
      <c r="O396" s="22"/>
      <c r="P396" s="203"/>
      <c r="Q396" s="22"/>
      <c r="R396" s="22"/>
      <c r="S396" s="22"/>
      <c r="T396" s="203"/>
      <c r="U396" s="211"/>
      <c r="V396" s="211"/>
      <c r="W396" s="185" t="n">
        <v>0</v>
      </c>
      <c r="X396" s="185" t="n">
        <v>0</v>
      </c>
      <c r="Y396" s="219" t="n">
        <f aca="false">SUM(W396:X396)</f>
        <v>0</v>
      </c>
      <c r="Z396" s="185" t="n">
        <v>0</v>
      </c>
      <c r="AA396" s="185" t="n">
        <v>0</v>
      </c>
      <c r="AB396" s="220" t="n">
        <f aca="false">SUM(Z396:AA396)</f>
        <v>0</v>
      </c>
      <c r="AC396" s="22"/>
      <c r="AD396" s="22"/>
      <c r="AE396" s="188"/>
      <c r="AF396" s="206" t="n">
        <f aca="false">IF(AE396="SI",N396,0)</f>
        <v>0</v>
      </c>
      <c r="AG396" s="189" t="n">
        <f aca="false">IF(AE396="SI",Y396,0)</f>
        <v>0</v>
      </c>
      <c r="AH396" s="189" t="n">
        <f aca="false">IF(AE396="SI",AB396,0)</f>
        <v>0</v>
      </c>
      <c r="AI396" s="148"/>
      <c r="AJ396" s="207"/>
      <c r="AK396" s="207"/>
      <c r="AL396" s="207"/>
      <c r="AM396" s="207"/>
      <c r="AN396" s="207"/>
      <c r="AO396" s="208"/>
    </row>
    <row r="397" customFormat="false" ht="15.75" hidden="false" customHeight="true" outlineLevel="0" collapsed="false">
      <c r="A397" s="22" t="n">
        <v>396</v>
      </c>
      <c r="B397" s="180"/>
      <c r="C397" s="22"/>
      <c r="D397" s="22"/>
      <c r="E397" s="183"/>
      <c r="F397" s="183"/>
      <c r="G397" s="22"/>
      <c r="H397" s="22"/>
      <c r="I397" s="22"/>
      <c r="J397" s="22"/>
      <c r="K397" s="191" t="e">
        <f aca="false">VLOOKUP(Personale!J397,Legenda!$D$1:$F$258,2)</f>
        <v>#N/A</v>
      </c>
      <c r="L397" s="22"/>
      <c r="M397" s="22"/>
      <c r="N397" s="22"/>
      <c r="O397" s="22"/>
      <c r="P397" s="203"/>
      <c r="Q397" s="22"/>
      <c r="R397" s="22"/>
      <c r="S397" s="22"/>
      <c r="T397" s="203"/>
      <c r="U397" s="211"/>
      <c r="V397" s="211"/>
      <c r="W397" s="185" t="n">
        <v>0</v>
      </c>
      <c r="X397" s="185" t="n">
        <v>0</v>
      </c>
      <c r="Y397" s="219" t="n">
        <f aca="false">SUM(W397:X397)</f>
        <v>0</v>
      </c>
      <c r="Z397" s="185" t="n">
        <v>0</v>
      </c>
      <c r="AA397" s="185" t="n">
        <v>0</v>
      </c>
      <c r="AB397" s="220" t="n">
        <f aca="false">SUM(Z397:AA397)</f>
        <v>0</v>
      </c>
      <c r="AC397" s="22"/>
      <c r="AD397" s="22"/>
      <c r="AE397" s="188"/>
      <c r="AF397" s="206" t="n">
        <f aca="false">IF(AE397="SI",N397,0)</f>
        <v>0</v>
      </c>
      <c r="AG397" s="189" t="n">
        <f aca="false">IF(AE397="SI",Y397,0)</f>
        <v>0</v>
      </c>
      <c r="AH397" s="189" t="n">
        <f aca="false">IF(AE397="SI",AB397,0)</f>
        <v>0</v>
      </c>
      <c r="AI397" s="148"/>
      <c r="AJ397" s="207"/>
      <c r="AK397" s="207"/>
      <c r="AL397" s="207"/>
      <c r="AM397" s="207"/>
      <c r="AN397" s="207"/>
      <c r="AO397" s="208"/>
    </row>
    <row r="398" customFormat="false" ht="15.75" hidden="false" customHeight="true" outlineLevel="0" collapsed="false">
      <c r="A398" s="22" t="n">
        <v>397</v>
      </c>
      <c r="B398" s="180"/>
      <c r="C398" s="22"/>
      <c r="D398" s="22"/>
      <c r="E398" s="183"/>
      <c r="F398" s="183"/>
      <c r="G398" s="22"/>
      <c r="H398" s="22"/>
      <c r="I398" s="22"/>
      <c r="J398" s="22"/>
      <c r="K398" s="191" t="e">
        <f aca="false">VLOOKUP(Personale!J398,Legenda!$D$1:$F$258,2)</f>
        <v>#N/A</v>
      </c>
      <c r="L398" s="22"/>
      <c r="M398" s="22"/>
      <c r="N398" s="22"/>
      <c r="O398" s="22"/>
      <c r="P398" s="203"/>
      <c r="Q398" s="22"/>
      <c r="R398" s="22"/>
      <c r="S398" s="22"/>
      <c r="T398" s="203"/>
      <c r="U398" s="211"/>
      <c r="V398" s="211"/>
      <c r="W398" s="185" t="n">
        <v>0</v>
      </c>
      <c r="X398" s="185" t="n">
        <v>0</v>
      </c>
      <c r="Y398" s="219" t="n">
        <f aca="false">SUM(W398:X398)</f>
        <v>0</v>
      </c>
      <c r="Z398" s="185" t="n">
        <v>0</v>
      </c>
      <c r="AA398" s="185" t="n">
        <v>0</v>
      </c>
      <c r="AB398" s="220" t="n">
        <f aca="false">SUM(Z398:AA398)</f>
        <v>0</v>
      </c>
      <c r="AC398" s="22"/>
      <c r="AD398" s="22"/>
      <c r="AE398" s="188"/>
      <c r="AF398" s="206" t="n">
        <f aca="false">IF(AE398="SI",N398,0)</f>
        <v>0</v>
      </c>
      <c r="AG398" s="189" t="n">
        <f aca="false">IF(AE398="SI",Y398,0)</f>
        <v>0</v>
      </c>
      <c r="AH398" s="189" t="n">
        <f aca="false">IF(AE398="SI",AB398,0)</f>
        <v>0</v>
      </c>
      <c r="AI398" s="148"/>
      <c r="AJ398" s="207"/>
      <c r="AK398" s="207"/>
      <c r="AL398" s="207"/>
      <c r="AM398" s="207"/>
      <c r="AN398" s="207"/>
      <c r="AO398" s="208"/>
    </row>
    <row r="399" customFormat="false" ht="15.75" hidden="false" customHeight="true" outlineLevel="0" collapsed="false">
      <c r="A399" s="22" t="n">
        <v>398</v>
      </c>
      <c r="B399" s="180"/>
      <c r="C399" s="22"/>
      <c r="D399" s="22"/>
      <c r="E399" s="183"/>
      <c r="F399" s="183"/>
      <c r="G399" s="22"/>
      <c r="H399" s="22"/>
      <c r="I399" s="22"/>
      <c r="J399" s="22"/>
      <c r="K399" s="191" t="e">
        <f aca="false">VLOOKUP(Personale!J399,Legenda!$D$1:$F$258,2)</f>
        <v>#N/A</v>
      </c>
      <c r="L399" s="22"/>
      <c r="M399" s="22"/>
      <c r="N399" s="22"/>
      <c r="O399" s="22"/>
      <c r="P399" s="203"/>
      <c r="Q399" s="22"/>
      <c r="R399" s="22"/>
      <c r="S399" s="22"/>
      <c r="T399" s="203"/>
      <c r="U399" s="211"/>
      <c r="V399" s="211"/>
      <c r="W399" s="185" t="n">
        <v>0</v>
      </c>
      <c r="X399" s="185" t="n">
        <v>0</v>
      </c>
      <c r="Y399" s="219" t="n">
        <f aca="false">SUM(W399:X399)</f>
        <v>0</v>
      </c>
      <c r="Z399" s="185" t="n">
        <v>0</v>
      </c>
      <c r="AA399" s="185" t="n">
        <v>0</v>
      </c>
      <c r="AB399" s="220" t="n">
        <f aca="false">SUM(Z399:AA399)</f>
        <v>0</v>
      </c>
      <c r="AC399" s="22"/>
      <c r="AD399" s="22"/>
      <c r="AE399" s="188"/>
      <c r="AF399" s="206" t="n">
        <f aca="false">IF(AE399="SI",N399,0)</f>
        <v>0</v>
      </c>
      <c r="AG399" s="189" t="n">
        <f aca="false">IF(AE399="SI",Y399,0)</f>
        <v>0</v>
      </c>
      <c r="AH399" s="189" t="n">
        <f aca="false">IF(AE399="SI",AB399,0)</f>
        <v>0</v>
      </c>
      <c r="AI399" s="148"/>
      <c r="AJ399" s="207"/>
      <c r="AK399" s="207"/>
      <c r="AL399" s="207"/>
      <c r="AM399" s="207"/>
      <c r="AN399" s="207"/>
      <c r="AO399" s="208"/>
    </row>
    <row r="400" customFormat="false" ht="15.75" hidden="false" customHeight="true" outlineLevel="0" collapsed="false">
      <c r="A400" s="22" t="n">
        <v>399</v>
      </c>
      <c r="B400" s="180"/>
      <c r="C400" s="22"/>
      <c r="D400" s="22"/>
      <c r="E400" s="183"/>
      <c r="F400" s="183"/>
      <c r="G400" s="22"/>
      <c r="H400" s="22"/>
      <c r="I400" s="22"/>
      <c r="J400" s="22"/>
      <c r="K400" s="191" t="e">
        <f aca="false">VLOOKUP(Personale!J400,Legenda!$D$1:$F$258,2)</f>
        <v>#N/A</v>
      </c>
      <c r="L400" s="22"/>
      <c r="M400" s="22"/>
      <c r="N400" s="22"/>
      <c r="O400" s="22"/>
      <c r="P400" s="203"/>
      <c r="Q400" s="22"/>
      <c r="R400" s="22"/>
      <c r="S400" s="22"/>
      <c r="T400" s="203"/>
      <c r="U400" s="211"/>
      <c r="V400" s="211"/>
      <c r="W400" s="185" t="n">
        <v>0</v>
      </c>
      <c r="X400" s="185" t="n">
        <v>0</v>
      </c>
      <c r="Y400" s="219" t="n">
        <f aca="false">SUM(W400:X400)</f>
        <v>0</v>
      </c>
      <c r="Z400" s="185" t="n">
        <v>0</v>
      </c>
      <c r="AA400" s="185" t="n">
        <v>0</v>
      </c>
      <c r="AB400" s="220" t="n">
        <f aca="false">SUM(Z400:AA400)</f>
        <v>0</v>
      </c>
      <c r="AC400" s="22"/>
      <c r="AD400" s="22"/>
      <c r="AE400" s="188"/>
      <c r="AF400" s="206" t="n">
        <f aca="false">IF(AE400="SI",N400,0)</f>
        <v>0</v>
      </c>
      <c r="AG400" s="189" t="n">
        <f aca="false">IF(AE400="SI",Y400,0)</f>
        <v>0</v>
      </c>
      <c r="AH400" s="189" t="n">
        <f aca="false">IF(AE400="SI",AB400,0)</f>
        <v>0</v>
      </c>
      <c r="AI400" s="148"/>
      <c r="AJ400" s="207"/>
      <c r="AK400" s="207"/>
      <c r="AL400" s="207"/>
      <c r="AM400" s="207"/>
      <c r="AN400" s="207"/>
      <c r="AO400" s="208"/>
    </row>
    <row r="401" customFormat="false" ht="15.75" hidden="false" customHeight="true" outlineLevel="0" collapsed="false">
      <c r="A401" s="22" t="n">
        <v>400</v>
      </c>
      <c r="B401" s="180"/>
      <c r="C401" s="22"/>
      <c r="D401" s="22"/>
      <c r="E401" s="183"/>
      <c r="F401" s="183"/>
      <c r="G401" s="22"/>
      <c r="H401" s="22"/>
      <c r="I401" s="22"/>
      <c r="J401" s="22"/>
      <c r="K401" s="191" t="e">
        <f aca="false">VLOOKUP(Personale!J401,Legenda!$D$1:$F$258,2)</f>
        <v>#N/A</v>
      </c>
      <c r="L401" s="22"/>
      <c r="M401" s="22"/>
      <c r="N401" s="22"/>
      <c r="O401" s="22"/>
      <c r="P401" s="203"/>
      <c r="Q401" s="22"/>
      <c r="R401" s="22"/>
      <c r="S401" s="22"/>
      <c r="T401" s="203"/>
      <c r="U401" s="211"/>
      <c r="V401" s="211"/>
      <c r="W401" s="185" t="n">
        <v>0</v>
      </c>
      <c r="X401" s="185" t="n">
        <v>0</v>
      </c>
      <c r="Y401" s="219" t="n">
        <f aca="false">SUM(W401:X401)</f>
        <v>0</v>
      </c>
      <c r="Z401" s="185" t="n">
        <v>0</v>
      </c>
      <c r="AA401" s="185" t="n">
        <v>0</v>
      </c>
      <c r="AB401" s="220" t="n">
        <f aca="false">SUM(Z401:AA401)</f>
        <v>0</v>
      </c>
      <c r="AC401" s="22"/>
      <c r="AD401" s="22"/>
      <c r="AE401" s="188"/>
      <c r="AF401" s="206" t="n">
        <f aca="false">IF(AE401="SI",N401,0)</f>
        <v>0</v>
      </c>
      <c r="AG401" s="189" t="n">
        <f aca="false">IF(AE401="SI",Y401,0)</f>
        <v>0</v>
      </c>
      <c r="AH401" s="189" t="n">
        <f aca="false">IF(AE401="SI",AB401,0)</f>
        <v>0</v>
      </c>
      <c r="AI401" s="148"/>
      <c r="AJ401" s="207"/>
      <c r="AK401" s="207"/>
      <c r="AL401" s="207"/>
      <c r="AM401" s="207"/>
      <c r="AN401" s="207"/>
      <c r="AO401" s="208"/>
    </row>
    <row r="402" customFormat="false" ht="15.75" hidden="false" customHeight="true" outlineLevel="0" collapsed="false">
      <c r="A402" s="22" t="n">
        <v>401</v>
      </c>
      <c r="B402" s="180"/>
      <c r="C402" s="22"/>
      <c r="D402" s="22"/>
      <c r="E402" s="183"/>
      <c r="F402" s="183"/>
      <c r="G402" s="22"/>
      <c r="H402" s="22"/>
      <c r="I402" s="22"/>
      <c r="J402" s="22"/>
      <c r="K402" s="191" t="e">
        <f aca="false">VLOOKUP(Personale!J402,Legenda!$D$1:$F$258,2)</f>
        <v>#N/A</v>
      </c>
      <c r="L402" s="22"/>
      <c r="M402" s="22"/>
      <c r="N402" s="22"/>
      <c r="O402" s="22"/>
      <c r="P402" s="203"/>
      <c r="Q402" s="22"/>
      <c r="R402" s="22"/>
      <c r="S402" s="22"/>
      <c r="T402" s="203"/>
      <c r="U402" s="211"/>
      <c r="V402" s="211"/>
      <c r="W402" s="185" t="n">
        <v>0</v>
      </c>
      <c r="X402" s="185" t="n">
        <v>0</v>
      </c>
      <c r="Y402" s="219" t="n">
        <f aca="false">SUM(W402:X402)</f>
        <v>0</v>
      </c>
      <c r="Z402" s="185" t="n">
        <v>0</v>
      </c>
      <c r="AA402" s="185" t="n">
        <v>0</v>
      </c>
      <c r="AB402" s="220" t="n">
        <f aca="false">SUM(Z402:AA402)</f>
        <v>0</v>
      </c>
      <c r="AC402" s="22"/>
      <c r="AD402" s="22"/>
      <c r="AE402" s="188"/>
      <c r="AF402" s="206" t="n">
        <f aca="false">IF(AE402="SI",N402,0)</f>
        <v>0</v>
      </c>
      <c r="AG402" s="189" t="n">
        <f aca="false">IF(AE402="SI",Y402,0)</f>
        <v>0</v>
      </c>
      <c r="AH402" s="189" t="n">
        <f aca="false">IF(AE402="SI",AB402,0)</f>
        <v>0</v>
      </c>
      <c r="AI402" s="148"/>
      <c r="AJ402" s="207"/>
      <c r="AK402" s="207"/>
      <c r="AL402" s="207"/>
      <c r="AM402" s="207"/>
      <c r="AN402" s="207"/>
      <c r="AO402" s="208"/>
    </row>
    <row r="403" customFormat="false" ht="15.75" hidden="false" customHeight="true" outlineLevel="0" collapsed="false">
      <c r="A403" s="22" t="n">
        <v>402</v>
      </c>
      <c r="B403" s="180"/>
      <c r="C403" s="22"/>
      <c r="D403" s="22"/>
      <c r="E403" s="183"/>
      <c r="F403" s="183"/>
      <c r="G403" s="22"/>
      <c r="H403" s="22"/>
      <c r="I403" s="22"/>
      <c r="J403" s="22"/>
      <c r="K403" s="191" t="e">
        <f aca="false">VLOOKUP(Personale!J403,Legenda!$D$1:$F$258,2)</f>
        <v>#N/A</v>
      </c>
      <c r="L403" s="22"/>
      <c r="M403" s="22"/>
      <c r="N403" s="22"/>
      <c r="O403" s="22"/>
      <c r="P403" s="203"/>
      <c r="Q403" s="22"/>
      <c r="R403" s="22"/>
      <c r="S403" s="22"/>
      <c r="T403" s="203"/>
      <c r="U403" s="211"/>
      <c r="V403" s="211"/>
      <c r="W403" s="185" t="n">
        <v>0</v>
      </c>
      <c r="X403" s="185" t="n">
        <v>0</v>
      </c>
      <c r="Y403" s="219" t="n">
        <f aca="false">SUM(W403:X403)</f>
        <v>0</v>
      </c>
      <c r="Z403" s="185" t="n">
        <v>0</v>
      </c>
      <c r="AA403" s="185" t="n">
        <v>0</v>
      </c>
      <c r="AB403" s="220" t="n">
        <f aca="false">SUM(Z403:AA403)</f>
        <v>0</v>
      </c>
      <c r="AC403" s="22"/>
      <c r="AD403" s="22"/>
      <c r="AE403" s="188"/>
      <c r="AF403" s="206" t="n">
        <f aca="false">IF(AE403="SI",N403,0)</f>
        <v>0</v>
      </c>
      <c r="AG403" s="189" t="n">
        <f aca="false">IF(AE403="SI",Y403,0)</f>
        <v>0</v>
      </c>
      <c r="AH403" s="189" t="n">
        <f aca="false">IF(AE403="SI",AB403,0)</f>
        <v>0</v>
      </c>
      <c r="AI403" s="148"/>
      <c r="AJ403" s="207"/>
      <c r="AK403" s="207"/>
      <c r="AL403" s="207"/>
      <c r="AM403" s="207"/>
      <c r="AN403" s="207"/>
      <c r="AO403" s="208"/>
    </row>
    <row r="404" customFormat="false" ht="15.75" hidden="false" customHeight="true" outlineLevel="0" collapsed="false">
      <c r="A404" s="22" t="n">
        <v>403</v>
      </c>
      <c r="B404" s="180"/>
      <c r="C404" s="22"/>
      <c r="D404" s="22"/>
      <c r="E404" s="183"/>
      <c r="F404" s="183"/>
      <c r="G404" s="22"/>
      <c r="H404" s="22"/>
      <c r="I404" s="22"/>
      <c r="J404" s="22"/>
      <c r="K404" s="191" t="e">
        <f aca="false">VLOOKUP(Personale!J404,Legenda!$D$1:$F$258,2)</f>
        <v>#N/A</v>
      </c>
      <c r="L404" s="22"/>
      <c r="M404" s="22"/>
      <c r="N404" s="22"/>
      <c r="O404" s="22"/>
      <c r="P404" s="203"/>
      <c r="Q404" s="22"/>
      <c r="R404" s="22"/>
      <c r="S404" s="22"/>
      <c r="T404" s="203"/>
      <c r="U404" s="211"/>
      <c r="V404" s="211"/>
      <c r="W404" s="185" t="n">
        <v>0</v>
      </c>
      <c r="X404" s="185" t="n">
        <v>0</v>
      </c>
      <c r="Y404" s="219" t="n">
        <f aca="false">SUM(W404:X404)</f>
        <v>0</v>
      </c>
      <c r="Z404" s="185" t="n">
        <v>0</v>
      </c>
      <c r="AA404" s="185" t="n">
        <v>0</v>
      </c>
      <c r="AB404" s="220" t="n">
        <f aca="false">SUM(Z404:AA404)</f>
        <v>0</v>
      </c>
      <c r="AC404" s="22"/>
      <c r="AD404" s="22"/>
      <c r="AE404" s="188"/>
      <c r="AF404" s="206" t="n">
        <f aca="false">IF(AE404="SI",N404,0)</f>
        <v>0</v>
      </c>
      <c r="AG404" s="189" t="n">
        <f aca="false">IF(AE404="SI",Y404,0)</f>
        <v>0</v>
      </c>
      <c r="AH404" s="189" t="n">
        <f aca="false">IF(AE404="SI",AB404,0)</f>
        <v>0</v>
      </c>
      <c r="AI404" s="148"/>
      <c r="AJ404" s="207"/>
      <c r="AK404" s="207"/>
      <c r="AL404" s="207"/>
      <c r="AM404" s="207"/>
      <c r="AN404" s="207"/>
      <c r="AO404" s="208"/>
    </row>
    <row r="405" customFormat="false" ht="15.75" hidden="false" customHeight="true" outlineLevel="0" collapsed="false">
      <c r="A405" s="22" t="n">
        <v>404</v>
      </c>
      <c r="B405" s="180"/>
      <c r="C405" s="22"/>
      <c r="D405" s="22"/>
      <c r="E405" s="183"/>
      <c r="F405" s="183"/>
      <c r="G405" s="22"/>
      <c r="H405" s="22"/>
      <c r="I405" s="22"/>
      <c r="J405" s="22"/>
      <c r="K405" s="191" t="e">
        <f aca="false">VLOOKUP(Personale!J405,Legenda!$D$1:$F$258,2)</f>
        <v>#N/A</v>
      </c>
      <c r="L405" s="22"/>
      <c r="M405" s="22"/>
      <c r="N405" s="22"/>
      <c r="O405" s="22"/>
      <c r="P405" s="203"/>
      <c r="Q405" s="22"/>
      <c r="R405" s="22"/>
      <c r="S405" s="22"/>
      <c r="T405" s="203"/>
      <c r="U405" s="211"/>
      <c r="V405" s="211"/>
      <c r="W405" s="185" t="n">
        <v>0</v>
      </c>
      <c r="X405" s="185" t="n">
        <v>0</v>
      </c>
      <c r="Y405" s="219" t="n">
        <f aca="false">SUM(W405:X405)</f>
        <v>0</v>
      </c>
      <c r="Z405" s="185" t="n">
        <v>0</v>
      </c>
      <c r="AA405" s="185" t="n">
        <v>0</v>
      </c>
      <c r="AB405" s="220" t="n">
        <f aca="false">SUM(Z405:AA405)</f>
        <v>0</v>
      </c>
      <c r="AC405" s="22"/>
      <c r="AD405" s="22"/>
      <c r="AE405" s="188"/>
      <c r="AF405" s="206" t="n">
        <f aca="false">IF(AE405="SI",N405,0)</f>
        <v>0</v>
      </c>
      <c r="AG405" s="189" t="n">
        <f aca="false">IF(AE405="SI",Y405,0)</f>
        <v>0</v>
      </c>
      <c r="AH405" s="189" t="n">
        <f aca="false">IF(AE405="SI",AB405,0)</f>
        <v>0</v>
      </c>
      <c r="AI405" s="148"/>
      <c r="AJ405" s="207"/>
      <c r="AK405" s="207"/>
      <c r="AL405" s="207"/>
      <c r="AM405" s="207"/>
      <c r="AN405" s="207"/>
      <c r="AO405" s="208"/>
    </row>
    <row r="406" customFormat="false" ht="15.75" hidden="false" customHeight="true" outlineLevel="0" collapsed="false">
      <c r="A406" s="22" t="n">
        <v>405</v>
      </c>
      <c r="B406" s="180"/>
      <c r="C406" s="22"/>
      <c r="D406" s="22"/>
      <c r="E406" s="183"/>
      <c r="F406" s="183"/>
      <c r="G406" s="22"/>
      <c r="H406" s="22"/>
      <c r="I406" s="22"/>
      <c r="J406" s="22"/>
      <c r="K406" s="191" t="e">
        <f aca="false">VLOOKUP(Personale!J406,Legenda!$D$1:$F$258,2)</f>
        <v>#N/A</v>
      </c>
      <c r="L406" s="22"/>
      <c r="M406" s="22"/>
      <c r="N406" s="22"/>
      <c r="O406" s="22"/>
      <c r="P406" s="203"/>
      <c r="Q406" s="22"/>
      <c r="R406" s="22"/>
      <c r="S406" s="22"/>
      <c r="T406" s="203"/>
      <c r="U406" s="211"/>
      <c r="V406" s="211"/>
      <c r="W406" s="185" t="n">
        <v>0</v>
      </c>
      <c r="X406" s="185" t="n">
        <v>0</v>
      </c>
      <c r="Y406" s="219" t="n">
        <f aca="false">SUM(W406:X406)</f>
        <v>0</v>
      </c>
      <c r="Z406" s="185" t="n">
        <v>0</v>
      </c>
      <c r="AA406" s="185" t="n">
        <v>0</v>
      </c>
      <c r="AB406" s="220" t="n">
        <f aca="false">SUM(Z406:AA406)</f>
        <v>0</v>
      </c>
      <c r="AC406" s="22"/>
      <c r="AD406" s="22"/>
      <c r="AE406" s="188"/>
      <c r="AF406" s="206" t="n">
        <f aca="false">IF(AE406="SI",N406,0)</f>
        <v>0</v>
      </c>
      <c r="AG406" s="189" t="n">
        <f aca="false">IF(AE406="SI",Y406,0)</f>
        <v>0</v>
      </c>
      <c r="AH406" s="189" t="n">
        <f aca="false">IF(AE406="SI",AB406,0)</f>
        <v>0</v>
      </c>
      <c r="AI406" s="148"/>
      <c r="AJ406" s="207"/>
      <c r="AK406" s="207"/>
      <c r="AL406" s="207"/>
      <c r="AM406" s="207"/>
      <c r="AN406" s="207"/>
      <c r="AO406" s="208"/>
    </row>
    <row r="407" customFormat="false" ht="15.75" hidden="false" customHeight="true" outlineLevel="0" collapsed="false">
      <c r="A407" s="22" t="n">
        <v>406</v>
      </c>
      <c r="B407" s="180"/>
      <c r="C407" s="22"/>
      <c r="D407" s="22"/>
      <c r="E407" s="183"/>
      <c r="F407" s="183"/>
      <c r="G407" s="22"/>
      <c r="H407" s="22"/>
      <c r="I407" s="22"/>
      <c r="J407" s="22"/>
      <c r="K407" s="191" t="e">
        <f aca="false">VLOOKUP(Personale!J407,Legenda!$D$1:$F$258,2)</f>
        <v>#N/A</v>
      </c>
      <c r="L407" s="22"/>
      <c r="M407" s="22"/>
      <c r="N407" s="22"/>
      <c r="O407" s="22"/>
      <c r="P407" s="203"/>
      <c r="Q407" s="22"/>
      <c r="R407" s="22"/>
      <c r="S407" s="22"/>
      <c r="T407" s="203"/>
      <c r="U407" s="211"/>
      <c r="V407" s="211"/>
      <c r="W407" s="185" t="n">
        <v>0</v>
      </c>
      <c r="X407" s="185" t="n">
        <v>0</v>
      </c>
      <c r="Y407" s="219" t="n">
        <f aca="false">SUM(W407:X407)</f>
        <v>0</v>
      </c>
      <c r="Z407" s="185" t="n">
        <v>0</v>
      </c>
      <c r="AA407" s="185" t="n">
        <v>0</v>
      </c>
      <c r="AB407" s="220" t="n">
        <f aca="false">SUM(Z407:AA407)</f>
        <v>0</v>
      </c>
      <c r="AC407" s="22"/>
      <c r="AD407" s="22"/>
      <c r="AE407" s="188"/>
      <c r="AF407" s="206" t="n">
        <f aca="false">IF(AE407="SI",N407,0)</f>
        <v>0</v>
      </c>
      <c r="AG407" s="189" t="n">
        <f aca="false">IF(AE407="SI",Y407,0)</f>
        <v>0</v>
      </c>
      <c r="AH407" s="189" t="n">
        <f aca="false">IF(AE407="SI",AB407,0)</f>
        <v>0</v>
      </c>
      <c r="AI407" s="148"/>
      <c r="AJ407" s="207"/>
      <c r="AK407" s="207"/>
      <c r="AL407" s="207"/>
      <c r="AM407" s="207"/>
      <c r="AN407" s="207"/>
      <c r="AO407" s="208"/>
    </row>
    <row r="408" customFormat="false" ht="15.75" hidden="false" customHeight="true" outlineLevel="0" collapsed="false">
      <c r="A408" s="22" t="n">
        <v>407</v>
      </c>
      <c r="B408" s="180"/>
      <c r="C408" s="22"/>
      <c r="D408" s="22"/>
      <c r="E408" s="183"/>
      <c r="F408" s="183"/>
      <c r="G408" s="22"/>
      <c r="H408" s="22"/>
      <c r="I408" s="22"/>
      <c r="J408" s="22"/>
      <c r="K408" s="191" t="e">
        <f aca="false">VLOOKUP(Personale!J408,Legenda!$D$1:$F$258,2)</f>
        <v>#N/A</v>
      </c>
      <c r="L408" s="22"/>
      <c r="M408" s="22"/>
      <c r="N408" s="22"/>
      <c r="O408" s="22"/>
      <c r="P408" s="203"/>
      <c r="Q408" s="22"/>
      <c r="R408" s="22"/>
      <c r="S408" s="22"/>
      <c r="T408" s="203"/>
      <c r="U408" s="211"/>
      <c r="V408" s="211"/>
      <c r="W408" s="185" t="n">
        <v>0</v>
      </c>
      <c r="X408" s="185" t="n">
        <v>0</v>
      </c>
      <c r="Y408" s="219" t="n">
        <f aca="false">SUM(W408:X408)</f>
        <v>0</v>
      </c>
      <c r="Z408" s="185" t="n">
        <v>0</v>
      </c>
      <c r="AA408" s="185" t="n">
        <v>0</v>
      </c>
      <c r="AB408" s="220" t="n">
        <f aca="false">SUM(Z408:AA408)</f>
        <v>0</v>
      </c>
      <c r="AC408" s="22"/>
      <c r="AD408" s="22"/>
      <c r="AE408" s="188"/>
      <c r="AF408" s="206" t="n">
        <f aca="false">IF(AE408="SI",N408,0)</f>
        <v>0</v>
      </c>
      <c r="AG408" s="189" t="n">
        <f aca="false">IF(AE408="SI",Y408,0)</f>
        <v>0</v>
      </c>
      <c r="AH408" s="189" t="n">
        <f aca="false">IF(AE408="SI",AB408,0)</f>
        <v>0</v>
      </c>
      <c r="AI408" s="148"/>
      <c r="AJ408" s="207"/>
      <c r="AK408" s="207"/>
      <c r="AL408" s="207"/>
      <c r="AM408" s="207"/>
      <c r="AN408" s="207"/>
      <c r="AO408" s="208"/>
    </row>
    <row r="409" customFormat="false" ht="15.75" hidden="false" customHeight="true" outlineLevel="0" collapsed="false">
      <c r="A409" s="22" t="n">
        <v>408</v>
      </c>
      <c r="B409" s="180"/>
      <c r="C409" s="22"/>
      <c r="D409" s="22"/>
      <c r="E409" s="183"/>
      <c r="F409" s="183"/>
      <c r="G409" s="22"/>
      <c r="H409" s="22"/>
      <c r="I409" s="22"/>
      <c r="J409" s="22"/>
      <c r="K409" s="191" t="e">
        <f aca="false">VLOOKUP(Personale!J409,Legenda!$D$1:$F$258,2)</f>
        <v>#N/A</v>
      </c>
      <c r="L409" s="22"/>
      <c r="M409" s="22"/>
      <c r="N409" s="22"/>
      <c r="O409" s="22"/>
      <c r="P409" s="203"/>
      <c r="Q409" s="22"/>
      <c r="R409" s="22"/>
      <c r="S409" s="22"/>
      <c r="T409" s="203"/>
      <c r="U409" s="211"/>
      <c r="V409" s="211"/>
      <c r="W409" s="185" t="n">
        <v>0</v>
      </c>
      <c r="X409" s="185" t="n">
        <v>0</v>
      </c>
      <c r="Y409" s="219" t="n">
        <f aca="false">SUM(W409:X409)</f>
        <v>0</v>
      </c>
      <c r="Z409" s="185" t="n">
        <v>0</v>
      </c>
      <c r="AA409" s="185" t="n">
        <v>0</v>
      </c>
      <c r="AB409" s="220" t="n">
        <f aca="false">SUM(Z409:AA409)</f>
        <v>0</v>
      </c>
      <c r="AC409" s="22"/>
      <c r="AD409" s="22"/>
      <c r="AE409" s="188"/>
      <c r="AF409" s="206" t="n">
        <f aca="false">IF(AE409="SI",N409,0)</f>
        <v>0</v>
      </c>
      <c r="AG409" s="189" t="n">
        <f aca="false">IF(AE409="SI",Y409,0)</f>
        <v>0</v>
      </c>
      <c r="AH409" s="189" t="n">
        <f aca="false">IF(AE409="SI",AB409,0)</f>
        <v>0</v>
      </c>
      <c r="AI409" s="148"/>
      <c r="AJ409" s="207"/>
      <c r="AK409" s="207"/>
      <c r="AL409" s="207"/>
      <c r="AM409" s="207"/>
      <c r="AN409" s="207"/>
      <c r="AO409" s="208"/>
    </row>
    <row r="410" customFormat="false" ht="15.75" hidden="false" customHeight="true" outlineLevel="0" collapsed="false">
      <c r="A410" s="22" t="n">
        <v>409</v>
      </c>
      <c r="B410" s="180"/>
      <c r="C410" s="22"/>
      <c r="D410" s="22"/>
      <c r="E410" s="183"/>
      <c r="F410" s="183"/>
      <c r="G410" s="22"/>
      <c r="H410" s="22"/>
      <c r="I410" s="22"/>
      <c r="J410" s="22"/>
      <c r="K410" s="191" t="e">
        <f aca="false">VLOOKUP(Personale!J410,Legenda!$D$1:$F$258,2)</f>
        <v>#N/A</v>
      </c>
      <c r="L410" s="22"/>
      <c r="M410" s="22"/>
      <c r="N410" s="22"/>
      <c r="O410" s="22"/>
      <c r="P410" s="203"/>
      <c r="Q410" s="22"/>
      <c r="R410" s="22"/>
      <c r="S410" s="22"/>
      <c r="T410" s="203"/>
      <c r="U410" s="211"/>
      <c r="V410" s="211"/>
      <c r="W410" s="185" t="n">
        <v>0</v>
      </c>
      <c r="X410" s="185" t="n">
        <v>0</v>
      </c>
      <c r="Y410" s="219" t="n">
        <f aca="false">SUM(W410:X410)</f>
        <v>0</v>
      </c>
      <c r="Z410" s="185" t="n">
        <v>0</v>
      </c>
      <c r="AA410" s="185" t="n">
        <v>0</v>
      </c>
      <c r="AB410" s="220" t="n">
        <f aca="false">SUM(Z410:AA410)</f>
        <v>0</v>
      </c>
      <c r="AC410" s="22"/>
      <c r="AD410" s="22"/>
      <c r="AE410" s="188"/>
      <c r="AF410" s="206" t="n">
        <f aca="false">IF(AE410="SI",N410,0)</f>
        <v>0</v>
      </c>
      <c r="AG410" s="189" t="n">
        <f aca="false">IF(AE410="SI",Y410,0)</f>
        <v>0</v>
      </c>
      <c r="AH410" s="189" t="n">
        <f aca="false">IF(AE410="SI",AB410,0)</f>
        <v>0</v>
      </c>
      <c r="AI410" s="148"/>
      <c r="AJ410" s="207"/>
      <c r="AK410" s="207"/>
      <c r="AL410" s="207"/>
      <c r="AM410" s="207"/>
      <c r="AN410" s="207"/>
      <c r="AO410" s="208"/>
    </row>
    <row r="411" customFormat="false" ht="15.75" hidden="false" customHeight="true" outlineLevel="0" collapsed="false">
      <c r="A411" s="22" t="n">
        <v>410</v>
      </c>
      <c r="B411" s="180"/>
      <c r="C411" s="22"/>
      <c r="D411" s="22"/>
      <c r="E411" s="183"/>
      <c r="F411" s="183"/>
      <c r="G411" s="22"/>
      <c r="H411" s="22"/>
      <c r="I411" s="22"/>
      <c r="J411" s="22"/>
      <c r="K411" s="191" t="e">
        <f aca="false">VLOOKUP(Personale!J411,Legenda!$D$1:$F$258,2)</f>
        <v>#N/A</v>
      </c>
      <c r="L411" s="22"/>
      <c r="M411" s="22"/>
      <c r="N411" s="22"/>
      <c r="O411" s="22"/>
      <c r="P411" s="203"/>
      <c r="Q411" s="22"/>
      <c r="R411" s="22"/>
      <c r="S411" s="22"/>
      <c r="T411" s="203"/>
      <c r="U411" s="211"/>
      <c r="V411" s="211"/>
      <c r="W411" s="185" t="n">
        <v>0</v>
      </c>
      <c r="X411" s="185" t="n">
        <v>0</v>
      </c>
      <c r="Y411" s="219" t="n">
        <f aca="false">SUM(W411:X411)</f>
        <v>0</v>
      </c>
      <c r="Z411" s="185" t="n">
        <v>0</v>
      </c>
      <c r="AA411" s="185" t="n">
        <v>0</v>
      </c>
      <c r="AB411" s="220" t="n">
        <f aca="false">SUM(Z411:AA411)</f>
        <v>0</v>
      </c>
      <c r="AC411" s="22"/>
      <c r="AD411" s="22"/>
      <c r="AE411" s="188"/>
      <c r="AF411" s="206" t="n">
        <f aca="false">IF(AE411="SI",N411,0)</f>
        <v>0</v>
      </c>
      <c r="AG411" s="189" t="n">
        <f aca="false">IF(AE411="SI",Y411,0)</f>
        <v>0</v>
      </c>
      <c r="AH411" s="189" t="n">
        <f aca="false">IF(AE411="SI",AB411,0)</f>
        <v>0</v>
      </c>
      <c r="AI411" s="148"/>
      <c r="AJ411" s="207"/>
      <c r="AK411" s="207"/>
      <c r="AL411" s="207"/>
      <c r="AM411" s="207"/>
      <c r="AN411" s="207"/>
      <c r="AO411" s="208"/>
    </row>
    <row r="412" customFormat="false" ht="15.75" hidden="false" customHeight="true" outlineLevel="0" collapsed="false">
      <c r="A412" s="22" t="n">
        <v>411</v>
      </c>
      <c r="B412" s="180"/>
      <c r="C412" s="22"/>
      <c r="D412" s="22"/>
      <c r="E412" s="183"/>
      <c r="F412" s="183"/>
      <c r="G412" s="22"/>
      <c r="H412" s="22"/>
      <c r="I412" s="22"/>
      <c r="J412" s="22"/>
      <c r="K412" s="191" t="e">
        <f aca="false">VLOOKUP(Personale!J412,Legenda!$D$1:$F$258,2)</f>
        <v>#N/A</v>
      </c>
      <c r="L412" s="22"/>
      <c r="M412" s="22"/>
      <c r="N412" s="22"/>
      <c r="O412" s="22"/>
      <c r="P412" s="203"/>
      <c r="Q412" s="22"/>
      <c r="R412" s="22"/>
      <c r="S412" s="22"/>
      <c r="T412" s="203"/>
      <c r="U412" s="211"/>
      <c r="V412" s="211"/>
      <c r="W412" s="185" t="n">
        <v>0</v>
      </c>
      <c r="X412" s="185" t="n">
        <v>0</v>
      </c>
      <c r="Y412" s="219" t="n">
        <f aca="false">SUM(W412:X412)</f>
        <v>0</v>
      </c>
      <c r="Z412" s="185" t="n">
        <v>0</v>
      </c>
      <c r="AA412" s="185" t="n">
        <v>0</v>
      </c>
      <c r="AB412" s="220" t="n">
        <f aca="false">SUM(Z412:AA412)</f>
        <v>0</v>
      </c>
      <c r="AC412" s="22"/>
      <c r="AD412" s="22"/>
      <c r="AE412" s="188"/>
      <c r="AF412" s="206" t="n">
        <f aca="false">IF(AE412="SI",N412,0)</f>
        <v>0</v>
      </c>
      <c r="AG412" s="189" t="n">
        <f aca="false">IF(AE412="SI",Y412,0)</f>
        <v>0</v>
      </c>
      <c r="AH412" s="189" t="n">
        <f aca="false">IF(AE412="SI",AB412,0)</f>
        <v>0</v>
      </c>
      <c r="AI412" s="148"/>
      <c r="AJ412" s="207"/>
      <c r="AK412" s="207"/>
      <c r="AL412" s="207"/>
      <c r="AM412" s="207"/>
      <c r="AN412" s="207"/>
      <c r="AO412" s="208"/>
    </row>
    <row r="413" customFormat="false" ht="15.75" hidden="false" customHeight="true" outlineLevel="0" collapsed="false">
      <c r="A413" s="22" t="n">
        <v>412</v>
      </c>
      <c r="B413" s="180"/>
      <c r="C413" s="22"/>
      <c r="D413" s="22"/>
      <c r="E413" s="183"/>
      <c r="F413" s="183"/>
      <c r="G413" s="22"/>
      <c r="H413" s="22"/>
      <c r="I413" s="22"/>
      <c r="J413" s="22"/>
      <c r="K413" s="191" t="e">
        <f aca="false">VLOOKUP(Personale!J413,Legenda!$D$1:$F$258,2)</f>
        <v>#N/A</v>
      </c>
      <c r="L413" s="22"/>
      <c r="M413" s="22"/>
      <c r="N413" s="22"/>
      <c r="O413" s="22"/>
      <c r="P413" s="203"/>
      <c r="Q413" s="22"/>
      <c r="R413" s="22"/>
      <c r="S413" s="22"/>
      <c r="T413" s="203"/>
      <c r="U413" s="211"/>
      <c r="V413" s="211"/>
      <c r="W413" s="185" t="n">
        <v>0</v>
      </c>
      <c r="X413" s="185" t="n">
        <v>0</v>
      </c>
      <c r="Y413" s="219" t="n">
        <f aca="false">SUM(W413:X413)</f>
        <v>0</v>
      </c>
      <c r="Z413" s="185" t="n">
        <v>0</v>
      </c>
      <c r="AA413" s="185" t="n">
        <v>0</v>
      </c>
      <c r="AB413" s="220" t="n">
        <f aca="false">SUM(Z413:AA413)</f>
        <v>0</v>
      </c>
      <c r="AC413" s="22"/>
      <c r="AD413" s="22"/>
      <c r="AE413" s="188"/>
      <c r="AF413" s="206" t="n">
        <f aca="false">IF(AE413="SI",N413,0)</f>
        <v>0</v>
      </c>
      <c r="AG413" s="189" t="n">
        <f aca="false">IF(AE413="SI",Y413,0)</f>
        <v>0</v>
      </c>
      <c r="AH413" s="189" t="n">
        <f aca="false">IF(AE413="SI",AB413,0)</f>
        <v>0</v>
      </c>
      <c r="AI413" s="148"/>
      <c r="AJ413" s="207"/>
      <c r="AK413" s="207"/>
      <c r="AL413" s="207"/>
      <c r="AM413" s="207"/>
      <c r="AN413" s="207"/>
      <c r="AO413" s="208"/>
    </row>
    <row r="414" customFormat="false" ht="15.75" hidden="false" customHeight="true" outlineLevel="0" collapsed="false">
      <c r="A414" s="22" t="n">
        <v>413</v>
      </c>
      <c r="B414" s="180"/>
      <c r="C414" s="22"/>
      <c r="D414" s="22"/>
      <c r="E414" s="183"/>
      <c r="F414" s="183"/>
      <c r="G414" s="22"/>
      <c r="H414" s="22"/>
      <c r="I414" s="22"/>
      <c r="J414" s="22"/>
      <c r="K414" s="191" t="e">
        <f aca="false">VLOOKUP(Personale!J414,Legenda!$D$1:$F$258,2)</f>
        <v>#N/A</v>
      </c>
      <c r="L414" s="22"/>
      <c r="M414" s="22"/>
      <c r="N414" s="22"/>
      <c r="O414" s="22"/>
      <c r="P414" s="203"/>
      <c r="Q414" s="22"/>
      <c r="R414" s="22"/>
      <c r="S414" s="22"/>
      <c r="T414" s="203"/>
      <c r="U414" s="211"/>
      <c r="V414" s="211"/>
      <c r="W414" s="185" t="n">
        <v>0</v>
      </c>
      <c r="X414" s="185" t="n">
        <v>0</v>
      </c>
      <c r="Y414" s="219" t="n">
        <f aca="false">SUM(W414:X414)</f>
        <v>0</v>
      </c>
      <c r="Z414" s="185" t="n">
        <v>0</v>
      </c>
      <c r="AA414" s="185" t="n">
        <v>0</v>
      </c>
      <c r="AB414" s="220" t="n">
        <f aca="false">SUM(Z414:AA414)</f>
        <v>0</v>
      </c>
      <c r="AC414" s="22"/>
      <c r="AD414" s="22"/>
      <c r="AE414" s="188"/>
      <c r="AF414" s="206" t="n">
        <f aca="false">IF(AE414="SI",N414,0)</f>
        <v>0</v>
      </c>
      <c r="AG414" s="189" t="n">
        <f aca="false">IF(AE414="SI",Y414,0)</f>
        <v>0</v>
      </c>
      <c r="AH414" s="189" t="n">
        <f aca="false">IF(AE414="SI",AB414,0)</f>
        <v>0</v>
      </c>
      <c r="AI414" s="148"/>
      <c r="AJ414" s="207"/>
      <c r="AK414" s="207"/>
      <c r="AL414" s="207"/>
      <c r="AM414" s="207"/>
      <c r="AN414" s="207"/>
      <c r="AO414" s="208"/>
    </row>
    <row r="415" customFormat="false" ht="15.75" hidden="false" customHeight="true" outlineLevel="0" collapsed="false">
      <c r="A415" s="22" t="n">
        <v>414</v>
      </c>
      <c r="B415" s="180"/>
      <c r="C415" s="22"/>
      <c r="D415" s="22"/>
      <c r="E415" s="183"/>
      <c r="F415" s="183"/>
      <c r="G415" s="22"/>
      <c r="H415" s="22"/>
      <c r="I415" s="22"/>
      <c r="J415" s="22"/>
      <c r="K415" s="191" t="e">
        <f aca="false">VLOOKUP(Personale!J415,Legenda!$D$1:$F$258,2)</f>
        <v>#N/A</v>
      </c>
      <c r="L415" s="22"/>
      <c r="M415" s="22"/>
      <c r="N415" s="22"/>
      <c r="O415" s="22"/>
      <c r="P415" s="203"/>
      <c r="Q415" s="22"/>
      <c r="R415" s="22"/>
      <c r="S415" s="22"/>
      <c r="T415" s="203"/>
      <c r="U415" s="211"/>
      <c r="V415" s="211"/>
      <c r="W415" s="185" t="n">
        <v>0</v>
      </c>
      <c r="X415" s="185" t="n">
        <v>0</v>
      </c>
      <c r="Y415" s="219" t="n">
        <f aca="false">SUM(W415:X415)</f>
        <v>0</v>
      </c>
      <c r="Z415" s="185" t="n">
        <v>0</v>
      </c>
      <c r="AA415" s="185" t="n">
        <v>0</v>
      </c>
      <c r="AB415" s="220" t="n">
        <f aca="false">SUM(Z415:AA415)</f>
        <v>0</v>
      </c>
      <c r="AC415" s="22"/>
      <c r="AD415" s="22"/>
      <c r="AE415" s="188"/>
      <c r="AF415" s="206" t="n">
        <f aca="false">IF(AE415="SI",N415,0)</f>
        <v>0</v>
      </c>
      <c r="AG415" s="189" t="n">
        <f aca="false">IF(AE415="SI",Y415,0)</f>
        <v>0</v>
      </c>
      <c r="AH415" s="189" t="n">
        <f aca="false">IF(AE415="SI",AB415,0)</f>
        <v>0</v>
      </c>
      <c r="AI415" s="148"/>
      <c r="AJ415" s="207"/>
      <c r="AK415" s="207"/>
      <c r="AL415" s="207"/>
      <c r="AM415" s="207"/>
      <c r="AN415" s="207"/>
      <c r="AO415" s="208"/>
    </row>
    <row r="416" customFormat="false" ht="15.75" hidden="false" customHeight="true" outlineLevel="0" collapsed="false">
      <c r="A416" s="22" t="n">
        <v>415</v>
      </c>
      <c r="B416" s="180"/>
      <c r="C416" s="22"/>
      <c r="D416" s="22"/>
      <c r="E416" s="183"/>
      <c r="F416" s="183"/>
      <c r="G416" s="22"/>
      <c r="H416" s="22"/>
      <c r="I416" s="22"/>
      <c r="J416" s="22"/>
      <c r="K416" s="191" t="e">
        <f aca="false">VLOOKUP(Personale!J416,Legenda!$D$1:$F$258,2)</f>
        <v>#N/A</v>
      </c>
      <c r="L416" s="22"/>
      <c r="M416" s="22"/>
      <c r="N416" s="22"/>
      <c r="O416" s="22"/>
      <c r="P416" s="203"/>
      <c r="Q416" s="22"/>
      <c r="R416" s="22"/>
      <c r="S416" s="22"/>
      <c r="T416" s="203"/>
      <c r="U416" s="211"/>
      <c r="V416" s="211"/>
      <c r="W416" s="185" t="n">
        <v>0</v>
      </c>
      <c r="X416" s="185" t="n">
        <v>0</v>
      </c>
      <c r="Y416" s="219" t="n">
        <f aca="false">SUM(W416:X416)</f>
        <v>0</v>
      </c>
      <c r="Z416" s="185" t="n">
        <v>0</v>
      </c>
      <c r="AA416" s="185" t="n">
        <v>0</v>
      </c>
      <c r="AB416" s="220" t="n">
        <f aca="false">SUM(Z416:AA416)</f>
        <v>0</v>
      </c>
      <c r="AC416" s="22"/>
      <c r="AD416" s="22"/>
      <c r="AE416" s="188"/>
      <c r="AF416" s="206" t="n">
        <f aca="false">IF(AE416="SI",N416,0)</f>
        <v>0</v>
      </c>
      <c r="AG416" s="189" t="n">
        <f aca="false">IF(AE416="SI",Y416,0)</f>
        <v>0</v>
      </c>
      <c r="AH416" s="189" t="n">
        <f aca="false">IF(AE416="SI",AB416,0)</f>
        <v>0</v>
      </c>
      <c r="AI416" s="148"/>
      <c r="AJ416" s="207"/>
      <c r="AK416" s="207"/>
      <c r="AL416" s="207"/>
      <c r="AM416" s="207"/>
      <c r="AN416" s="207"/>
      <c r="AO416" s="208"/>
    </row>
    <row r="417" customFormat="false" ht="15.75" hidden="false" customHeight="true" outlineLevel="0" collapsed="false">
      <c r="A417" s="22" t="n">
        <v>416</v>
      </c>
      <c r="B417" s="180"/>
      <c r="C417" s="22"/>
      <c r="D417" s="22"/>
      <c r="E417" s="183"/>
      <c r="F417" s="183"/>
      <c r="G417" s="22"/>
      <c r="H417" s="22"/>
      <c r="I417" s="22"/>
      <c r="J417" s="22"/>
      <c r="K417" s="191" t="e">
        <f aca="false">VLOOKUP(Personale!J417,Legenda!$D$1:$F$258,2)</f>
        <v>#N/A</v>
      </c>
      <c r="L417" s="22"/>
      <c r="M417" s="22"/>
      <c r="N417" s="22"/>
      <c r="O417" s="22"/>
      <c r="P417" s="203"/>
      <c r="Q417" s="22"/>
      <c r="R417" s="22"/>
      <c r="S417" s="22"/>
      <c r="T417" s="203"/>
      <c r="U417" s="211"/>
      <c r="V417" s="211"/>
      <c r="W417" s="185" t="n">
        <v>0</v>
      </c>
      <c r="X417" s="185" t="n">
        <v>0</v>
      </c>
      <c r="Y417" s="219" t="n">
        <f aca="false">SUM(W417:X417)</f>
        <v>0</v>
      </c>
      <c r="Z417" s="185" t="n">
        <v>0</v>
      </c>
      <c r="AA417" s="185" t="n">
        <v>0</v>
      </c>
      <c r="AB417" s="220" t="n">
        <f aca="false">SUM(Z417:AA417)</f>
        <v>0</v>
      </c>
      <c r="AC417" s="22"/>
      <c r="AD417" s="22"/>
      <c r="AE417" s="188"/>
      <c r="AF417" s="206" t="n">
        <f aca="false">IF(AE417="SI",N417,0)</f>
        <v>0</v>
      </c>
      <c r="AG417" s="189" t="n">
        <f aca="false">IF(AE417="SI",Y417,0)</f>
        <v>0</v>
      </c>
      <c r="AH417" s="189" t="n">
        <f aca="false">IF(AE417="SI",AB417,0)</f>
        <v>0</v>
      </c>
      <c r="AI417" s="148"/>
      <c r="AJ417" s="207"/>
      <c r="AK417" s="207"/>
      <c r="AL417" s="207"/>
      <c r="AM417" s="207"/>
      <c r="AN417" s="207"/>
      <c r="AO417" s="208"/>
    </row>
    <row r="418" customFormat="false" ht="15.75" hidden="false" customHeight="true" outlineLevel="0" collapsed="false">
      <c r="A418" s="22" t="n">
        <v>417</v>
      </c>
      <c r="B418" s="180"/>
      <c r="C418" s="22"/>
      <c r="D418" s="22"/>
      <c r="E418" s="183"/>
      <c r="F418" s="183"/>
      <c r="G418" s="22"/>
      <c r="H418" s="22"/>
      <c r="I418" s="22"/>
      <c r="J418" s="22"/>
      <c r="K418" s="191" t="e">
        <f aca="false">VLOOKUP(Personale!J418,Legenda!$D$1:$F$258,2)</f>
        <v>#N/A</v>
      </c>
      <c r="L418" s="22"/>
      <c r="M418" s="22"/>
      <c r="N418" s="22"/>
      <c r="O418" s="22"/>
      <c r="P418" s="203"/>
      <c r="Q418" s="22"/>
      <c r="R418" s="22"/>
      <c r="S418" s="22"/>
      <c r="T418" s="203"/>
      <c r="U418" s="211"/>
      <c r="V418" s="211"/>
      <c r="W418" s="185" t="n">
        <v>0</v>
      </c>
      <c r="X418" s="185" t="n">
        <v>0</v>
      </c>
      <c r="Y418" s="219" t="n">
        <f aca="false">SUM(W418:X418)</f>
        <v>0</v>
      </c>
      <c r="Z418" s="185" t="n">
        <v>0</v>
      </c>
      <c r="AA418" s="185" t="n">
        <v>0</v>
      </c>
      <c r="AB418" s="220" t="n">
        <f aca="false">SUM(Z418:AA418)</f>
        <v>0</v>
      </c>
      <c r="AC418" s="22"/>
      <c r="AD418" s="22"/>
      <c r="AE418" s="188"/>
      <c r="AF418" s="206" t="n">
        <f aca="false">IF(AE418="SI",N418,0)</f>
        <v>0</v>
      </c>
      <c r="AG418" s="189" t="n">
        <f aca="false">IF(AE418="SI",Y418,0)</f>
        <v>0</v>
      </c>
      <c r="AH418" s="189" t="n">
        <f aca="false">IF(AE418="SI",AB418,0)</f>
        <v>0</v>
      </c>
      <c r="AI418" s="148"/>
      <c r="AJ418" s="207"/>
      <c r="AK418" s="207"/>
      <c r="AL418" s="207"/>
      <c r="AM418" s="207"/>
      <c r="AN418" s="207"/>
      <c r="AO418" s="208"/>
    </row>
    <row r="419" customFormat="false" ht="15.75" hidden="false" customHeight="true" outlineLevel="0" collapsed="false">
      <c r="A419" s="22" t="n">
        <v>418</v>
      </c>
      <c r="B419" s="180"/>
      <c r="C419" s="22"/>
      <c r="D419" s="22"/>
      <c r="E419" s="183"/>
      <c r="F419" s="183"/>
      <c r="G419" s="22"/>
      <c r="H419" s="22"/>
      <c r="I419" s="22"/>
      <c r="J419" s="22"/>
      <c r="K419" s="191" t="e">
        <f aca="false">VLOOKUP(Personale!J419,Legenda!$D$1:$F$258,2)</f>
        <v>#N/A</v>
      </c>
      <c r="L419" s="22"/>
      <c r="M419" s="22"/>
      <c r="N419" s="22"/>
      <c r="O419" s="22"/>
      <c r="P419" s="203"/>
      <c r="Q419" s="22"/>
      <c r="R419" s="22"/>
      <c r="S419" s="22"/>
      <c r="T419" s="203"/>
      <c r="U419" s="211"/>
      <c r="V419" s="211"/>
      <c r="W419" s="185" t="n">
        <v>0</v>
      </c>
      <c r="X419" s="185" t="n">
        <v>0</v>
      </c>
      <c r="Y419" s="219" t="n">
        <f aca="false">SUM(W419:X419)</f>
        <v>0</v>
      </c>
      <c r="Z419" s="185" t="n">
        <v>0</v>
      </c>
      <c r="AA419" s="185" t="n">
        <v>0</v>
      </c>
      <c r="AB419" s="220" t="n">
        <f aca="false">SUM(Z419:AA419)</f>
        <v>0</v>
      </c>
      <c r="AC419" s="22"/>
      <c r="AD419" s="22"/>
      <c r="AE419" s="188"/>
      <c r="AF419" s="206" t="n">
        <f aca="false">IF(AE419="SI",N419,0)</f>
        <v>0</v>
      </c>
      <c r="AG419" s="189" t="n">
        <f aca="false">IF(AE419="SI",Y419,0)</f>
        <v>0</v>
      </c>
      <c r="AH419" s="189" t="n">
        <f aca="false">IF(AE419="SI",AB419,0)</f>
        <v>0</v>
      </c>
      <c r="AI419" s="148"/>
      <c r="AJ419" s="207"/>
      <c r="AK419" s="207"/>
      <c r="AL419" s="207"/>
      <c r="AM419" s="207"/>
      <c r="AN419" s="207"/>
      <c r="AO419" s="208"/>
    </row>
    <row r="420" customFormat="false" ht="15.75" hidden="false" customHeight="true" outlineLevel="0" collapsed="false">
      <c r="A420" s="22" t="n">
        <v>419</v>
      </c>
      <c r="B420" s="180"/>
      <c r="C420" s="22"/>
      <c r="D420" s="22"/>
      <c r="E420" s="183"/>
      <c r="F420" s="183"/>
      <c r="G420" s="22"/>
      <c r="H420" s="22"/>
      <c r="I420" s="22"/>
      <c r="J420" s="22"/>
      <c r="K420" s="191" t="e">
        <f aca="false">VLOOKUP(Personale!J420,Legenda!$D$1:$F$258,2)</f>
        <v>#N/A</v>
      </c>
      <c r="L420" s="22"/>
      <c r="M420" s="22"/>
      <c r="N420" s="22"/>
      <c r="O420" s="22"/>
      <c r="P420" s="203"/>
      <c r="Q420" s="22"/>
      <c r="R420" s="22"/>
      <c r="S420" s="22"/>
      <c r="T420" s="203"/>
      <c r="U420" s="211"/>
      <c r="V420" s="211"/>
      <c r="W420" s="185" t="n">
        <v>0</v>
      </c>
      <c r="X420" s="185" t="n">
        <v>0</v>
      </c>
      <c r="Y420" s="219" t="n">
        <f aca="false">SUM(W420:X420)</f>
        <v>0</v>
      </c>
      <c r="Z420" s="185" t="n">
        <v>0</v>
      </c>
      <c r="AA420" s="185" t="n">
        <v>0</v>
      </c>
      <c r="AB420" s="220" t="n">
        <f aca="false">SUM(Z420:AA420)</f>
        <v>0</v>
      </c>
      <c r="AC420" s="22"/>
      <c r="AD420" s="22"/>
      <c r="AE420" s="188"/>
      <c r="AF420" s="206" t="n">
        <f aca="false">IF(AE420="SI",N420,0)</f>
        <v>0</v>
      </c>
      <c r="AG420" s="189" t="n">
        <f aca="false">IF(AE420="SI",Y420,0)</f>
        <v>0</v>
      </c>
      <c r="AH420" s="189" t="n">
        <f aca="false">IF(AE420="SI",AB420,0)</f>
        <v>0</v>
      </c>
      <c r="AI420" s="148"/>
      <c r="AJ420" s="207"/>
      <c r="AK420" s="207"/>
      <c r="AL420" s="207"/>
      <c r="AM420" s="207"/>
      <c r="AN420" s="207"/>
      <c r="AO420" s="208"/>
    </row>
    <row r="421" customFormat="false" ht="15.75" hidden="false" customHeight="true" outlineLevel="0" collapsed="false">
      <c r="A421" s="22" t="n">
        <v>420</v>
      </c>
      <c r="B421" s="180"/>
      <c r="C421" s="22"/>
      <c r="D421" s="22"/>
      <c r="E421" s="183"/>
      <c r="F421" s="183"/>
      <c r="G421" s="22"/>
      <c r="H421" s="22"/>
      <c r="I421" s="22"/>
      <c r="J421" s="22"/>
      <c r="K421" s="191" t="e">
        <f aca="false">VLOOKUP(Personale!J421,Legenda!$D$1:$F$258,2)</f>
        <v>#N/A</v>
      </c>
      <c r="L421" s="22"/>
      <c r="M421" s="22"/>
      <c r="N421" s="22"/>
      <c r="O421" s="22"/>
      <c r="P421" s="203"/>
      <c r="Q421" s="22"/>
      <c r="R421" s="22"/>
      <c r="S421" s="22"/>
      <c r="T421" s="203"/>
      <c r="U421" s="211"/>
      <c r="V421" s="211"/>
      <c r="W421" s="185" t="n">
        <v>0</v>
      </c>
      <c r="X421" s="185" t="n">
        <v>0</v>
      </c>
      <c r="Y421" s="219" t="n">
        <f aca="false">SUM(W421:X421)</f>
        <v>0</v>
      </c>
      <c r="Z421" s="185" t="n">
        <v>0</v>
      </c>
      <c r="AA421" s="185" t="n">
        <v>0</v>
      </c>
      <c r="AB421" s="220" t="n">
        <f aca="false">SUM(Z421:AA421)</f>
        <v>0</v>
      </c>
      <c r="AC421" s="22"/>
      <c r="AD421" s="22"/>
      <c r="AE421" s="188"/>
      <c r="AF421" s="206" t="n">
        <f aca="false">IF(AE421="SI",N421,0)</f>
        <v>0</v>
      </c>
      <c r="AG421" s="189" t="n">
        <f aca="false">IF(AE421="SI",Y421,0)</f>
        <v>0</v>
      </c>
      <c r="AH421" s="189" t="n">
        <f aca="false">IF(AE421="SI",AB421,0)</f>
        <v>0</v>
      </c>
      <c r="AI421" s="148"/>
      <c r="AJ421" s="207"/>
      <c r="AK421" s="207"/>
      <c r="AL421" s="207"/>
      <c r="AM421" s="207"/>
      <c r="AN421" s="207"/>
      <c r="AO421" s="208"/>
    </row>
    <row r="422" customFormat="false" ht="15.75" hidden="false" customHeight="true" outlineLevel="0" collapsed="false">
      <c r="A422" s="22" t="n">
        <v>421</v>
      </c>
      <c r="B422" s="180"/>
      <c r="C422" s="22"/>
      <c r="D422" s="22"/>
      <c r="E422" s="183"/>
      <c r="F422" s="183"/>
      <c r="G422" s="22"/>
      <c r="H422" s="22"/>
      <c r="I422" s="22"/>
      <c r="J422" s="22"/>
      <c r="K422" s="191" t="e">
        <f aca="false">VLOOKUP(Personale!J422,Legenda!$D$1:$F$258,2)</f>
        <v>#N/A</v>
      </c>
      <c r="L422" s="22"/>
      <c r="M422" s="22"/>
      <c r="N422" s="22"/>
      <c r="O422" s="22"/>
      <c r="P422" s="203"/>
      <c r="Q422" s="22"/>
      <c r="R422" s="22"/>
      <c r="S422" s="22"/>
      <c r="T422" s="203"/>
      <c r="U422" s="211"/>
      <c r="V422" s="211"/>
      <c r="W422" s="185" t="n">
        <v>0</v>
      </c>
      <c r="X422" s="185" t="n">
        <v>0</v>
      </c>
      <c r="Y422" s="219" t="n">
        <f aca="false">SUM(W422:X422)</f>
        <v>0</v>
      </c>
      <c r="Z422" s="185" t="n">
        <v>0</v>
      </c>
      <c r="AA422" s="185" t="n">
        <v>0</v>
      </c>
      <c r="AB422" s="220" t="n">
        <f aca="false">SUM(Z422:AA422)</f>
        <v>0</v>
      </c>
      <c r="AC422" s="22"/>
      <c r="AD422" s="22"/>
      <c r="AE422" s="188"/>
      <c r="AF422" s="206" t="n">
        <f aca="false">IF(AE422="SI",N422,0)</f>
        <v>0</v>
      </c>
      <c r="AG422" s="189" t="n">
        <f aca="false">IF(AE422="SI",Y422,0)</f>
        <v>0</v>
      </c>
      <c r="AH422" s="189" t="n">
        <f aca="false">IF(AE422="SI",AB422,0)</f>
        <v>0</v>
      </c>
      <c r="AI422" s="148"/>
      <c r="AJ422" s="207"/>
      <c r="AK422" s="207"/>
      <c r="AL422" s="207"/>
      <c r="AM422" s="207"/>
      <c r="AN422" s="207"/>
      <c r="AO422" s="208"/>
    </row>
    <row r="423" customFormat="false" ht="15.75" hidden="false" customHeight="true" outlineLevel="0" collapsed="false">
      <c r="A423" s="22" t="n">
        <v>422</v>
      </c>
      <c r="B423" s="180"/>
      <c r="C423" s="22"/>
      <c r="D423" s="22"/>
      <c r="E423" s="183"/>
      <c r="F423" s="183"/>
      <c r="G423" s="22"/>
      <c r="H423" s="22"/>
      <c r="I423" s="22"/>
      <c r="J423" s="22"/>
      <c r="K423" s="191" t="e">
        <f aca="false">VLOOKUP(Personale!J423,Legenda!$D$1:$F$258,2)</f>
        <v>#N/A</v>
      </c>
      <c r="L423" s="22"/>
      <c r="M423" s="22"/>
      <c r="N423" s="22"/>
      <c r="O423" s="22"/>
      <c r="P423" s="203"/>
      <c r="Q423" s="22"/>
      <c r="R423" s="22"/>
      <c r="S423" s="22"/>
      <c r="T423" s="203"/>
      <c r="U423" s="211"/>
      <c r="V423" s="211"/>
      <c r="W423" s="185" t="n">
        <v>0</v>
      </c>
      <c r="X423" s="185" t="n">
        <v>0</v>
      </c>
      <c r="Y423" s="219" t="n">
        <f aca="false">SUM(W423:X423)</f>
        <v>0</v>
      </c>
      <c r="Z423" s="185" t="n">
        <v>0</v>
      </c>
      <c r="AA423" s="185" t="n">
        <v>0</v>
      </c>
      <c r="AB423" s="220" t="n">
        <f aca="false">SUM(Z423:AA423)</f>
        <v>0</v>
      </c>
      <c r="AC423" s="22"/>
      <c r="AD423" s="22"/>
      <c r="AE423" s="188"/>
      <c r="AF423" s="206" t="n">
        <f aca="false">IF(AE423="SI",N423,0)</f>
        <v>0</v>
      </c>
      <c r="AG423" s="189" t="n">
        <f aca="false">IF(AE423="SI",Y423,0)</f>
        <v>0</v>
      </c>
      <c r="AH423" s="189" t="n">
        <f aca="false">IF(AE423="SI",AB423,0)</f>
        <v>0</v>
      </c>
      <c r="AI423" s="148"/>
      <c r="AJ423" s="207"/>
      <c r="AK423" s="207"/>
      <c r="AL423" s="207"/>
      <c r="AM423" s="207"/>
      <c r="AN423" s="207"/>
      <c r="AO423" s="208"/>
    </row>
    <row r="424" customFormat="false" ht="15.75" hidden="false" customHeight="true" outlineLevel="0" collapsed="false">
      <c r="A424" s="22" t="n">
        <v>423</v>
      </c>
      <c r="B424" s="180"/>
      <c r="C424" s="22"/>
      <c r="D424" s="22"/>
      <c r="E424" s="183"/>
      <c r="F424" s="183"/>
      <c r="G424" s="22"/>
      <c r="H424" s="22"/>
      <c r="I424" s="22"/>
      <c r="J424" s="22"/>
      <c r="K424" s="191" t="e">
        <f aca="false">VLOOKUP(Personale!J424,Legenda!$D$1:$F$258,2)</f>
        <v>#N/A</v>
      </c>
      <c r="L424" s="22"/>
      <c r="M424" s="22"/>
      <c r="N424" s="22"/>
      <c r="O424" s="22"/>
      <c r="P424" s="203"/>
      <c r="Q424" s="22"/>
      <c r="R424" s="22"/>
      <c r="S424" s="22"/>
      <c r="T424" s="203"/>
      <c r="U424" s="211"/>
      <c r="V424" s="211"/>
      <c r="W424" s="185" t="n">
        <v>0</v>
      </c>
      <c r="X424" s="185" t="n">
        <v>0</v>
      </c>
      <c r="Y424" s="219" t="n">
        <f aca="false">SUM(W424:X424)</f>
        <v>0</v>
      </c>
      <c r="Z424" s="185" t="n">
        <v>0</v>
      </c>
      <c r="AA424" s="185" t="n">
        <v>0</v>
      </c>
      <c r="AB424" s="220" t="n">
        <f aca="false">SUM(Z424:AA424)</f>
        <v>0</v>
      </c>
      <c r="AC424" s="22"/>
      <c r="AD424" s="22"/>
      <c r="AE424" s="188"/>
      <c r="AF424" s="206" t="n">
        <f aca="false">IF(AE424="SI",N424,0)</f>
        <v>0</v>
      </c>
      <c r="AG424" s="189" t="n">
        <f aca="false">IF(AE424="SI",Y424,0)</f>
        <v>0</v>
      </c>
      <c r="AH424" s="189" t="n">
        <f aca="false">IF(AE424="SI",AB424,0)</f>
        <v>0</v>
      </c>
      <c r="AI424" s="148"/>
      <c r="AJ424" s="207"/>
      <c r="AK424" s="207"/>
      <c r="AL424" s="207"/>
      <c r="AM424" s="207"/>
      <c r="AN424" s="207"/>
      <c r="AO424" s="208"/>
    </row>
    <row r="425" customFormat="false" ht="15.75" hidden="false" customHeight="true" outlineLevel="0" collapsed="false">
      <c r="A425" s="22" t="n">
        <v>424</v>
      </c>
      <c r="B425" s="180"/>
      <c r="C425" s="22"/>
      <c r="D425" s="22"/>
      <c r="E425" s="183"/>
      <c r="F425" s="183"/>
      <c r="G425" s="22"/>
      <c r="H425" s="22"/>
      <c r="I425" s="22"/>
      <c r="J425" s="22"/>
      <c r="K425" s="191" t="e">
        <f aca="false">VLOOKUP(Personale!J425,Legenda!$D$1:$F$258,2)</f>
        <v>#N/A</v>
      </c>
      <c r="L425" s="22"/>
      <c r="M425" s="22"/>
      <c r="N425" s="22"/>
      <c r="O425" s="22"/>
      <c r="P425" s="203"/>
      <c r="Q425" s="22"/>
      <c r="R425" s="22"/>
      <c r="S425" s="22"/>
      <c r="T425" s="203"/>
      <c r="U425" s="211"/>
      <c r="V425" s="211"/>
      <c r="W425" s="185" t="n">
        <v>0</v>
      </c>
      <c r="X425" s="185" t="n">
        <v>0</v>
      </c>
      <c r="Y425" s="219" t="n">
        <f aca="false">SUM(W425:X425)</f>
        <v>0</v>
      </c>
      <c r="Z425" s="185" t="n">
        <v>0</v>
      </c>
      <c r="AA425" s="185" t="n">
        <v>0</v>
      </c>
      <c r="AB425" s="220" t="n">
        <f aca="false">SUM(Z425:AA425)</f>
        <v>0</v>
      </c>
      <c r="AC425" s="22"/>
      <c r="AD425" s="22"/>
      <c r="AE425" s="188"/>
      <c r="AF425" s="206" t="n">
        <f aca="false">IF(AE425="SI",N425,0)</f>
        <v>0</v>
      </c>
      <c r="AG425" s="189" t="n">
        <f aca="false">IF(AE425="SI",Y425,0)</f>
        <v>0</v>
      </c>
      <c r="AH425" s="189" t="n">
        <f aca="false">IF(AE425="SI",AB425,0)</f>
        <v>0</v>
      </c>
      <c r="AI425" s="148"/>
      <c r="AJ425" s="207"/>
      <c r="AK425" s="207"/>
      <c r="AL425" s="207"/>
      <c r="AM425" s="207"/>
      <c r="AN425" s="207"/>
      <c r="AO425" s="208"/>
    </row>
    <row r="426" customFormat="false" ht="15.75" hidden="false" customHeight="true" outlineLevel="0" collapsed="false">
      <c r="A426" s="22" t="n">
        <v>425</v>
      </c>
      <c r="B426" s="180"/>
      <c r="C426" s="22"/>
      <c r="D426" s="22"/>
      <c r="E426" s="183"/>
      <c r="F426" s="183"/>
      <c r="G426" s="22"/>
      <c r="H426" s="22"/>
      <c r="I426" s="22"/>
      <c r="J426" s="22"/>
      <c r="K426" s="191" t="e">
        <f aca="false">VLOOKUP(Personale!J426,Legenda!$D$1:$F$258,2)</f>
        <v>#N/A</v>
      </c>
      <c r="L426" s="22"/>
      <c r="M426" s="22"/>
      <c r="N426" s="22"/>
      <c r="O426" s="22"/>
      <c r="P426" s="203"/>
      <c r="Q426" s="22"/>
      <c r="R426" s="22"/>
      <c r="S426" s="22"/>
      <c r="T426" s="203"/>
      <c r="U426" s="211"/>
      <c r="V426" s="211"/>
      <c r="W426" s="185" t="n">
        <v>0</v>
      </c>
      <c r="X426" s="185" t="n">
        <v>0</v>
      </c>
      <c r="Y426" s="219" t="n">
        <f aca="false">SUM(W426:X426)</f>
        <v>0</v>
      </c>
      <c r="Z426" s="185" t="n">
        <v>0</v>
      </c>
      <c r="AA426" s="185" t="n">
        <v>0</v>
      </c>
      <c r="AB426" s="220" t="n">
        <f aca="false">SUM(Z426:AA426)</f>
        <v>0</v>
      </c>
      <c r="AC426" s="22"/>
      <c r="AD426" s="22"/>
      <c r="AE426" s="188"/>
      <c r="AF426" s="206" t="n">
        <f aca="false">IF(AE426="SI",N426,0)</f>
        <v>0</v>
      </c>
      <c r="AG426" s="189" t="n">
        <f aca="false">IF(AE426="SI",Y426,0)</f>
        <v>0</v>
      </c>
      <c r="AH426" s="189" t="n">
        <f aca="false">IF(AE426="SI",AB426,0)</f>
        <v>0</v>
      </c>
      <c r="AI426" s="148"/>
      <c r="AJ426" s="207"/>
      <c r="AK426" s="207"/>
      <c r="AL426" s="207"/>
      <c r="AM426" s="207"/>
      <c r="AN426" s="207"/>
      <c r="AO426" s="208"/>
    </row>
    <row r="427" customFormat="false" ht="15.75" hidden="false" customHeight="true" outlineLevel="0" collapsed="false">
      <c r="A427" s="22" t="n">
        <v>426</v>
      </c>
      <c r="B427" s="180"/>
      <c r="C427" s="22"/>
      <c r="D427" s="22"/>
      <c r="E427" s="183"/>
      <c r="F427" s="183"/>
      <c r="G427" s="22"/>
      <c r="H427" s="22"/>
      <c r="I427" s="22"/>
      <c r="J427" s="22"/>
      <c r="K427" s="191" t="e">
        <f aca="false">VLOOKUP(Personale!J427,Legenda!$D$1:$F$258,2)</f>
        <v>#N/A</v>
      </c>
      <c r="L427" s="22"/>
      <c r="M427" s="22"/>
      <c r="N427" s="22"/>
      <c r="O427" s="22"/>
      <c r="P427" s="203"/>
      <c r="Q427" s="22"/>
      <c r="R427" s="22"/>
      <c r="S427" s="22"/>
      <c r="T427" s="203"/>
      <c r="U427" s="211"/>
      <c r="V427" s="211"/>
      <c r="W427" s="185" t="n">
        <v>0</v>
      </c>
      <c r="X427" s="185" t="n">
        <v>0</v>
      </c>
      <c r="Y427" s="219" t="n">
        <f aca="false">SUM(W427:X427)</f>
        <v>0</v>
      </c>
      <c r="Z427" s="185" t="n">
        <v>0</v>
      </c>
      <c r="AA427" s="185" t="n">
        <v>0</v>
      </c>
      <c r="AB427" s="220" t="n">
        <f aca="false">SUM(Z427:AA427)</f>
        <v>0</v>
      </c>
      <c r="AC427" s="22"/>
      <c r="AD427" s="22"/>
      <c r="AE427" s="188"/>
      <c r="AF427" s="206" t="n">
        <f aca="false">IF(AE427="SI",N427,0)</f>
        <v>0</v>
      </c>
      <c r="AG427" s="189" t="n">
        <f aca="false">IF(AE427="SI",Y427,0)</f>
        <v>0</v>
      </c>
      <c r="AH427" s="189" t="n">
        <f aca="false">IF(AE427="SI",AB427,0)</f>
        <v>0</v>
      </c>
      <c r="AI427" s="148"/>
      <c r="AJ427" s="207"/>
      <c r="AK427" s="207"/>
      <c r="AL427" s="207"/>
      <c r="AM427" s="207"/>
      <c r="AN427" s="207"/>
      <c r="AO427" s="208"/>
    </row>
    <row r="428" customFormat="false" ht="15.75" hidden="false" customHeight="true" outlineLevel="0" collapsed="false">
      <c r="A428" s="22" t="n">
        <v>427</v>
      </c>
      <c r="B428" s="180"/>
      <c r="C428" s="22"/>
      <c r="D428" s="22"/>
      <c r="E428" s="183"/>
      <c r="F428" s="183"/>
      <c r="G428" s="22"/>
      <c r="H428" s="22"/>
      <c r="I428" s="22"/>
      <c r="J428" s="22"/>
      <c r="K428" s="191" t="e">
        <f aca="false">VLOOKUP(Personale!J428,Legenda!$D$1:$F$258,2)</f>
        <v>#N/A</v>
      </c>
      <c r="L428" s="22"/>
      <c r="M428" s="22"/>
      <c r="N428" s="22"/>
      <c r="O428" s="22"/>
      <c r="P428" s="203"/>
      <c r="Q428" s="22"/>
      <c r="R428" s="22"/>
      <c r="S428" s="22"/>
      <c r="T428" s="203"/>
      <c r="U428" s="211"/>
      <c r="V428" s="211"/>
      <c r="W428" s="185" t="n">
        <v>0</v>
      </c>
      <c r="X428" s="185" t="n">
        <v>0</v>
      </c>
      <c r="Y428" s="219" t="n">
        <f aca="false">SUM(W428:X428)</f>
        <v>0</v>
      </c>
      <c r="Z428" s="185" t="n">
        <v>0</v>
      </c>
      <c r="AA428" s="185" t="n">
        <v>0</v>
      </c>
      <c r="AB428" s="220" t="n">
        <f aca="false">SUM(Z428:AA428)</f>
        <v>0</v>
      </c>
      <c r="AC428" s="22"/>
      <c r="AD428" s="22"/>
      <c r="AE428" s="188"/>
      <c r="AF428" s="206" t="n">
        <f aca="false">IF(AE428="SI",N428,0)</f>
        <v>0</v>
      </c>
      <c r="AG428" s="189" t="n">
        <f aca="false">IF(AE428="SI",Y428,0)</f>
        <v>0</v>
      </c>
      <c r="AH428" s="189" t="n">
        <f aca="false">IF(AE428="SI",AB428,0)</f>
        <v>0</v>
      </c>
      <c r="AI428" s="148"/>
      <c r="AJ428" s="207"/>
      <c r="AK428" s="207"/>
      <c r="AL428" s="207"/>
      <c r="AM428" s="207"/>
      <c r="AN428" s="207"/>
      <c r="AO428" s="208"/>
    </row>
    <row r="429" customFormat="false" ht="15.75" hidden="false" customHeight="true" outlineLevel="0" collapsed="false">
      <c r="A429" s="22" t="n">
        <v>428</v>
      </c>
      <c r="B429" s="180"/>
      <c r="C429" s="22"/>
      <c r="D429" s="22"/>
      <c r="E429" s="183"/>
      <c r="F429" s="183"/>
      <c r="G429" s="22"/>
      <c r="H429" s="22"/>
      <c r="I429" s="22"/>
      <c r="J429" s="22"/>
      <c r="K429" s="191" t="e">
        <f aca="false">VLOOKUP(Personale!J429,Legenda!$D$1:$F$258,2)</f>
        <v>#N/A</v>
      </c>
      <c r="L429" s="22"/>
      <c r="M429" s="22"/>
      <c r="N429" s="22"/>
      <c r="O429" s="22"/>
      <c r="P429" s="203"/>
      <c r="Q429" s="22"/>
      <c r="R429" s="22"/>
      <c r="S429" s="22"/>
      <c r="T429" s="203"/>
      <c r="U429" s="211"/>
      <c r="V429" s="211"/>
      <c r="W429" s="185" t="n">
        <v>0</v>
      </c>
      <c r="X429" s="185" t="n">
        <v>0</v>
      </c>
      <c r="Y429" s="219" t="n">
        <f aca="false">SUM(W429:X429)</f>
        <v>0</v>
      </c>
      <c r="Z429" s="185" t="n">
        <v>0</v>
      </c>
      <c r="AA429" s="185" t="n">
        <v>0</v>
      </c>
      <c r="AB429" s="220" t="n">
        <f aca="false">SUM(Z429:AA429)</f>
        <v>0</v>
      </c>
      <c r="AC429" s="22"/>
      <c r="AD429" s="22"/>
      <c r="AE429" s="188"/>
      <c r="AF429" s="206" t="n">
        <f aca="false">IF(AE429="SI",N429,0)</f>
        <v>0</v>
      </c>
      <c r="AG429" s="189" t="n">
        <f aca="false">IF(AE429="SI",Y429,0)</f>
        <v>0</v>
      </c>
      <c r="AH429" s="189" t="n">
        <f aca="false">IF(AE429="SI",AB429,0)</f>
        <v>0</v>
      </c>
      <c r="AI429" s="148"/>
      <c r="AJ429" s="207"/>
      <c r="AK429" s="207"/>
      <c r="AL429" s="207"/>
      <c r="AM429" s="207"/>
      <c r="AN429" s="207"/>
      <c r="AO429" s="208"/>
    </row>
    <row r="430" customFormat="false" ht="15.75" hidden="false" customHeight="true" outlineLevel="0" collapsed="false">
      <c r="A430" s="22" t="n">
        <v>429</v>
      </c>
      <c r="B430" s="180"/>
      <c r="C430" s="22"/>
      <c r="D430" s="22"/>
      <c r="E430" s="183"/>
      <c r="F430" s="183"/>
      <c r="G430" s="22"/>
      <c r="H430" s="22"/>
      <c r="I430" s="22"/>
      <c r="J430" s="22"/>
      <c r="K430" s="191" t="e">
        <f aca="false">VLOOKUP(Personale!J430,Legenda!$D$1:$F$258,2)</f>
        <v>#N/A</v>
      </c>
      <c r="L430" s="22"/>
      <c r="M430" s="22"/>
      <c r="N430" s="22"/>
      <c r="O430" s="22"/>
      <c r="P430" s="203"/>
      <c r="Q430" s="22"/>
      <c r="R430" s="22"/>
      <c r="S430" s="22"/>
      <c r="T430" s="203"/>
      <c r="U430" s="211"/>
      <c r="V430" s="211"/>
      <c r="W430" s="185" t="n">
        <v>0</v>
      </c>
      <c r="X430" s="185" t="n">
        <v>0</v>
      </c>
      <c r="Y430" s="219" t="n">
        <f aca="false">SUM(W430:X430)</f>
        <v>0</v>
      </c>
      <c r="Z430" s="185" t="n">
        <v>0</v>
      </c>
      <c r="AA430" s="185" t="n">
        <v>0</v>
      </c>
      <c r="AB430" s="220" t="n">
        <f aca="false">SUM(Z430:AA430)</f>
        <v>0</v>
      </c>
      <c r="AC430" s="22"/>
      <c r="AD430" s="22"/>
      <c r="AE430" s="188"/>
      <c r="AF430" s="206" t="n">
        <f aca="false">IF(AE430="SI",N430,0)</f>
        <v>0</v>
      </c>
      <c r="AG430" s="189" t="n">
        <f aca="false">IF(AE430="SI",Y430,0)</f>
        <v>0</v>
      </c>
      <c r="AH430" s="189" t="n">
        <f aca="false">IF(AE430="SI",AB430,0)</f>
        <v>0</v>
      </c>
      <c r="AI430" s="148"/>
      <c r="AJ430" s="207"/>
      <c r="AK430" s="207"/>
      <c r="AL430" s="207"/>
      <c r="AM430" s="207"/>
      <c r="AN430" s="207"/>
      <c r="AO430" s="208"/>
    </row>
    <row r="431" customFormat="false" ht="15.75" hidden="false" customHeight="true" outlineLevel="0" collapsed="false">
      <c r="A431" s="22" t="n">
        <v>430</v>
      </c>
      <c r="B431" s="180"/>
      <c r="C431" s="22"/>
      <c r="D431" s="22"/>
      <c r="E431" s="183"/>
      <c r="F431" s="183"/>
      <c r="G431" s="22"/>
      <c r="H431" s="22"/>
      <c r="I431" s="22"/>
      <c r="J431" s="22"/>
      <c r="K431" s="191" t="e">
        <f aca="false">VLOOKUP(Personale!J431,Legenda!$D$1:$F$258,2)</f>
        <v>#N/A</v>
      </c>
      <c r="L431" s="22"/>
      <c r="M431" s="22"/>
      <c r="N431" s="22"/>
      <c r="O431" s="22"/>
      <c r="P431" s="203"/>
      <c r="Q431" s="22"/>
      <c r="R431" s="22"/>
      <c r="S431" s="22"/>
      <c r="T431" s="203"/>
      <c r="U431" s="211"/>
      <c r="V431" s="211"/>
      <c r="W431" s="185" t="n">
        <v>0</v>
      </c>
      <c r="X431" s="185" t="n">
        <v>0</v>
      </c>
      <c r="Y431" s="219" t="n">
        <f aca="false">SUM(W431:X431)</f>
        <v>0</v>
      </c>
      <c r="Z431" s="185" t="n">
        <v>0</v>
      </c>
      <c r="AA431" s="185" t="n">
        <v>0</v>
      </c>
      <c r="AB431" s="220" t="n">
        <f aca="false">SUM(Z431:AA431)</f>
        <v>0</v>
      </c>
      <c r="AC431" s="22"/>
      <c r="AD431" s="22"/>
      <c r="AE431" s="188"/>
      <c r="AF431" s="206" t="n">
        <f aca="false">IF(AE431="SI",N431,0)</f>
        <v>0</v>
      </c>
      <c r="AG431" s="189" t="n">
        <f aca="false">IF(AE431="SI",Y431,0)</f>
        <v>0</v>
      </c>
      <c r="AH431" s="189" t="n">
        <f aca="false">IF(AE431="SI",AB431,0)</f>
        <v>0</v>
      </c>
      <c r="AI431" s="148"/>
      <c r="AJ431" s="207"/>
      <c r="AK431" s="207"/>
      <c r="AL431" s="207"/>
      <c r="AM431" s="207"/>
      <c r="AN431" s="207"/>
      <c r="AO431" s="208"/>
    </row>
    <row r="432" customFormat="false" ht="15.75" hidden="false" customHeight="true" outlineLevel="0" collapsed="false">
      <c r="A432" s="22" t="n">
        <v>431</v>
      </c>
      <c r="B432" s="180"/>
      <c r="C432" s="22"/>
      <c r="D432" s="22"/>
      <c r="E432" s="183"/>
      <c r="F432" s="183"/>
      <c r="G432" s="22"/>
      <c r="H432" s="22"/>
      <c r="I432" s="22"/>
      <c r="J432" s="22"/>
      <c r="K432" s="191" t="e">
        <f aca="false">VLOOKUP(Personale!J432,Legenda!$D$1:$F$258,2)</f>
        <v>#N/A</v>
      </c>
      <c r="L432" s="22"/>
      <c r="M432" s="22"/>
      <c r="N432" s="22"/>
      <c r="O432" s="22"/>
      <c r="P432" s="203"/>
      <c r="Q432" s="22"/>
      <c r="R432" s="22"/>
      <c r="S432" s="22"/>
      <c r="T432" s="203"/>
      <c r="U432" s="211"/>
      <c r="V432" s="211"/>
      <c r="W432" s="185" t="n">
        <v>0</v>
      </c>
      <c r="X432" s="185" t="n">
        <v>0</v>
      </c>
      <c r="Y432" s="219" t="n">
        <f aca="false">SUM(W432:X432)</f>
        <v>0</v>
      </c>
      <c r="Z432" s="185" t="n">
        <v>0</v>
      </c>
      <c r="AA432" s="185" t="n">
        <v>0</v>
      </c>
      <c r="AB432" s="220" t="n">
        <f aca="false">SUM(Z432:AA432)</f>
        <v>0</v>
      </c>
      <c r="AC432" s="22"/>
      <c r="AD432" s="22"/>
      <c r="AE432" s="188"/>
      <c r="AF432" s="206" t="n">
        <f aca="false">IF(AE432="SI",N432,0)</f>
        <v>0</v>
      </c>
      <c r="AG432" s="189" t="n">
        <f aca="false">IF(AE432="SI",Y432,0)</f>
        <v>0</v>
      </c>
      <c r="AH432" s="189" t="n">
        <f aca="false">IF(AE432="SI",AB432,0)</f>
        <v>0</v>
      </c>
      <c r="AI432" s="148"/>
      <c r="AJ432" s="207"/>
      <c r="AK432" s="207"/>
      <c r="AL432" s="207"/>
      <c r="AM432" s="207"/>
      <c r="AN432" s="207"/>
      <c r="AO432" s="208"/>
    </row>
    <row r="433" customFormat="false" ht="15.75" hidden="false" customHeight="true" outlineLevel="0" collapsed="false">
      <c r="A433" s="22" t="n">
        <v>432</v>
      </c>
      <c r="B433" s="180"/>
      <c r="C433" s="22"/>
      <c r="D433" s="22"/>
      <c r="E433" s="183"/>
      <c r="F433" s="183"/>
      <c r="G433" s="22"/>
      <c r="H433" s="22"/>
      <c r="I433" s="22"/>
      <c r="J433" s="22"/>
      <c r="K433" s="191" t="e">
        <f aca="false">VLOOKUP(Personale!J433,Legenda!$D$1:$F$258,2)</f>
        <v>#N/A</v>
      </c>
      <c r="L433" s="22"/>
      <c r="M433" s="22"/>
      <c r="N433" s="22"/>
      <c r="O433" s="22"/>
      <c r="P433" s="203"/>
      <c r="Q433" s="22"/>
      <c r="R433" s="22"/>
      <c r="S433" s="22"/>
      <c r="T433" s="203"/>
      <c r="U433" s="211"/>
      <c r="V433" s="211"/>
      <c r="W433" s="185" t="n">
        <v>0</v>
      </c>
      <c r="X433" s="185" t="n">
        <v>0</v>
      </c>
      <c r="Y433" s="219" t="n">
        <f aca="false">SUM(W433:X433)</f>
        <v>0</v>
      </c>
      <c r="Z433" s="185" t="n">
        <v>0</v>
      </c>
      <c r="AA433" s="185" t="n">
        <v>0</v>
      </c>
      <c r="AB433" s="220" t="n">
        <f aca="false">SUM(Z433:AA433)</f>
        <v>0</v>
      </c>
      <c r="AC433" s="22"/>
      <c r="AD433" s="22"/>
      <c r="AE433" s="188"/>
      <c r="AF433" s="206" t="n">
        <f aca="false">IF(AE433="SI",N433,0)</f>
        <v>0</v>
      </c>
      <c r="AG433" s="189" t="n">
        <f aca="false">IF(AE433="SI",Y433,0)</f>
        <v>0</v>
      </c>
      <c r="AH433" s="189" t="n">
        <f aca="false">IF(AE433="SI",AB433,0)</f>
        <v>0</v>
      </c>
      <c r="AI433" s="148"/>
      <c r="AJ433" s="207"/>
      <c r="AK433" s="207"/>
      <c r="AL433" s="207"/>
      <c r="AM433" s="207"/>
      <c r="AN433" s="207"/>
      <c r="AO433" s="208"/>
    </row>
    <row r="434" customFormat="false" ht="15.75" hidden="false" customHeight="true" outlineLevel="0" collapsed="false">
      <c r="A434" s="22" t="n">
        <v>433</v>
      </c>
      <c r="B434" s="180"/>
      <c r="C434" s="22"/>
      <c r="D434" s="22"/>
      <c r="E434" s="183"/>
      <c r="F434" s="183"/>
      <c r="G434" s="22"/>
      <c r="H434" s="22"/>
      <c r="I434" s="22"/>
      <c r="J434" s="22"/>
      <c r="K434" s="191" t="e">
        <f aca="false">VLOOKUP(Personale!J434,Legenda!$D$1:$F$258,2)</f>
        <v>#N/A</v>
      </c>
      <c r="L434" s="22"/>
      <c r="M434" s="22"/>
      <c r="N434" s="22"/>
      <c r="O434" s="22"/>
      <c r="P434" s="203"/>
      <c r="Q434" s="22"/>
      <c r="R434" s="22"/>
      <c r="S434" s="22"/>
      <c r="T434" s="203"/>
      <c r="U434" s="211"/>
      <c r="V434" s="211"/>
      <c r="W434" s="185" t="n">
        <v>0</v>
      </c>
      <c r="X434" s="185" t="n">
        <v>0</v>
      </c>
      <c r="Y434" s="219" t="n">
        <f aca="false">SUM(W434:X434)</f>
        <v>0</v>
      </c>
      <c r="Z434" s="185" t="n">
        <v>0</v>
      </c>
      <c r="AA434" s="185" t="n">
        <v>0</v>
      </c>
      <c r="AB434" s="220" t="n">
        <f aca="false">SUM(Z434:AA434)</f>
        <v>0</v>
      </c>
      <c r="AC434" s="22"/>
      <c r="AD434" s="22"/>
      <c r="AE434" s="188"/>
      <c r="AF434" s="206" t="n">
        <f aca="false">IF(AE434="SI",N434,0)</f>
        <v>0</v>
      </c>
      <c r="AG434" s="189" t="n">
        <f aca="false">IF(AE434="SI",Y434,0)</f>
        <v>0</v>
      </c>
      <c r="AH434" s="189" t="n">
        <f aca="false">IF(AE434="SI",AB434,0)</f>
        <v>0</v>
      </c>
      <c r="AI434" s="148"/>
      <c r="AJ434" s="207"/>
      <c r="AK434" s="207"/>
      <c r="AL434" s="207"/>
      <c r="AM434" s="207"/>
      <c r="AN434" s="207"/>
      <c r="AO434" s="208"/>
    </row>
    <row r="435" customFormat="false" ht="15.75" hidden="false" customHeight="true" outlineLevel="0" collapsed="false">
      <c r="A435" s="22" t="n">
        <v>434</v>
      </c>
      <c r="B435" s="180"/>
      <c r="C435" s="22"/>
      <c r="D435" s="22"/>
      <c r="E435" s="183"/>
      <c r="F435" s="183"/>
      <c r="G435" s="22"/>
      <c r="H435" s="22"/>
      <c r="I435" s="22"/>
      <c r="J435" s="22"/>
      <c r="K435" s="191" t="e">
        <f aca="false">VLOOKUP(Personale!J435,Legenda!$D$1:$F$258,2)</f>
        <v>#N/A</v>
      </c>
      <c r="L435" s="22"/>
      <c r="M435" s="22"/>
      <c r="N435" s="22"/>
      <c r="O435" s="22"/>
      <c r="P435" s="203"/>
      <c r="Q435" s="22"/>
      <c r="R435" s="22"/>
      <c r="S435" s="22"/>
      <c r="T435" s="203"/>
      <c r="U435" s="211"/>
      <c r="V435" s="211"/>
      <c r="W435" s="185" t="n">
        <v>0</v>
      </c>
      <c r="X435" s="185" t="n">
        <v>0</v>
      </c>
      <c r="Y435" s="219" t="n">
        <f aca="false">SUM(W435:X435)</f>
        <v>0</v>
      </c>
      <c r="Z435" s="185" t="n">
        <v>0</v>
      </c>
      <c r="AA435" s="185" t="n">
        <v>0</v>
      </c>
      <c r="AB435" s="220" t="n">
        <f aca="false">SUM(Z435:AA435)</f>
        <v>0</v>
      </c>
      <c r="AC435" s="22"/>
      <c r="AD435" s="22"/>
      <c r="AE435" s="188"/>
      <c r="AF435" s="206" t="n">
        <f aca="false">IF(AE435="SI",N435,0)</f>
        <v>0</v>
      </c>
      <c r="AG435" s="189" t="n">
        <f aca="false">IF(AE435="SI",Y435,0)</f>
        <v>0</v>
      </c>
      <c r="AH435" s="189" t="n">
        <f aca="false">IF(AE435="SI",AB435,0)</f>
        <v>0</v>
      </c>
      <c r="AI435" s="148"/>
      <c r="AJ435" s="207"/>
      <c r="AK435" s="207"/>
      <c r="AL435" s="207"/>
      <c r="AM435" s="207"/>
      <c r="AN435" s="207"/>
      <c r="AO435" s="208"/>
    </row>
    <row r="436" customFormat="false" ht="15.75" hidden="false" customHeight="true" outlineLevel="0" collapsed="false">
      <c r="A436" s="22" t="n">
        <v>435</v>
      </c>
      <c r="B436" s="180"/>
      <c r="C436" s="22"/>
      <c r="D436" s="22"/>
      <c r="E436" s="183"/>
      <c r="F436" s="183"/>
      <c r="G436" s="22"/>
      <c r="H436" s="22"/>
      <c r="I436" s="22"/>
      <c r="J436" s="22"/>
      <c r="K436" s="191" t="e">
        <f aca="false">VLOOKUP(Personale!J436,Legenda!$D$1:$F$258,2)</f>
        <v>#N/A</v>
      </c>
      <c r="L436" s="22"/>
      <c r="M436" s="22"/>
      <c r="N436" s="22"/>
      <c r="O436" s="22"/>
      <c r="P436" s="203"/>
      <c r="Q436" s="22"/>
      <c r="R436" s="22"/>
      <c r="S436" s="22"/>
      <c r="T436" s="203"/>
      <c r="U436" s="211"/>
      <c r="V436" s="211"/>
      <c r="W436" s="185" t="n">
        <v>0</v>
      </c>
      <c r="X436" s="185" t="n">
        <v>0</v>
      </c>
      <c r="Y436" s="219" t="n">
        <f aca="false">SUM(W436:X436)</f>
        <v>0</v>
      </c>
      <c r="Z436" s="185" t="n">
        <v>0</v>
      </c>
      <c r="AA436" s="185" t="n">
        <v>0</v>
      </c>
      <c r="AB436" s="220" t="n">
        <f aca="false">SUM(Z436:AA436)</f>
        <v>0</v>
      </c>
      <c r="AC436" s="22"/>
      <c r="AD436" s="22"/>
      <c r="AE436" s="188"/>
      <c r="AF436" s="206" t="n">
        <f aca="false">IF(AE436="SI",N436,0)</f>
        <v>0</v>
      </c>
      <c r="AG436" s="189" t="n">
        <f aca="false">IF(AE436="SI",Y436,0)</f>
        <v>0</v>
      </c>
      <c r="AH436" s="189" t="n">
        <f aca="false">IF(AE436="SI",AB436,0)</f>
        <v>0</v>
      </c>
      <c r="AI436" s="148"/>
      <c r="AJ436" s="207"/>
      <c r="AK436" s="207"/>
      <c r="AL436" s="207"/>
      <c r="AM436" s="207"/>
      <c r="AN436" s="207"/>
      <c r="AO436" s="208"/>
    </row>
    <row r="437" customFormat="false" ht="15.75" hidden="false" customHeight="true" outlineLevel="0" collapsed="false">
      <c r="A437" s="22" t="n">
        <v>436</v>
      </c>
      <c r="B437" s="180"/>
      <c r="C437" s="22"/>
      <c r="D437" s="22"/>
      <c r="E437" s="183"/>
      <c r="F437" s="183"/>
      <c r="G437" s="22"/>
      <c r="H437" s="22"/>
      <c r="I437" s="22"/>
      <c r="J437" s="22"/>
      <c r="K437" s="191" t="e">
        <f aca="false">VLOOKUP(Personale!J437,Legenda!$D$1:$F$258,2)</f>
        <v>#N/A</v>
      </c>
      <c r="L437" s="22"/>
      <c r="M437" s="22"/>
      <c r="N437" s="22"/>
      <c r="O437" s="22"/>
      <c r="P437" s="203"/>
      <c r="Q437" s="22"/>
      <c r="R437" s="22"/>
      <c r="S437" s="22"/>
      <c r="T437" s="203"/>
      <c r="U437" s="211"/>
      <c r="V437" s="211"/>
      <c r="W437" s="185" t="n">
        <v>0</v>
      </c>
      <c r="X437" s="185" t="n">
        <v>0</v>
      </c>
      <c r="Y437" s="219" t="n">
        <f aca="false">SUM(W437:X437)</f>
        <v>0</v>
      </c>
      <c r="Z437" s="185" t="n">
        <v>0</v>
      </c>
      <c r="AA437" s="185" t="n">
        <v>0</v>
      </c>
      <c r="AB437" s="220" t="n">
        <f aca="false">SUM(Z437:AA437)</f>
        <v>0</v>
      </c>
      <c r="AC437" s="22"/>
      <c r="AD437" s="22"/>
      <c r="AE437" s="188"/>
      <c r="AF437" s="206" t="n">
        <f aca="false">IF(AE437="SI",N437,0)</f>
        <v>0</v>
      </c>
      <c r="AG437" s="189" t="n">
        <f aca="false">IF(AE437="SI",Y437,0)</f>
        <v>0</v>
      </c>
      <c r="AH437" s="189" t="n">
        <f aca="false">IF(AE437="SI",AB437,0)</f>
        <v>0</v>
      </c>
      <c r="AI437" s="148"/>
      <c r="AJ437" s="207"/>
      <c r="AK437" s="207"/>
      <c r="AL437" s="207"/>
      <c r="AM437" s="207"/>
      <c r="AN437" s="207"/>
      <c r="AO437" s="208"/>
    </row>
    <row r="438" customFormat="false" ht="15.75" hidden="false" customHeight="true" outlineLevel="0" collapsed="false">
      <c r="A438" s="22" t="n">
        <v>437</v>
      </c>
      <c r="B438" s="180"/>
      <c r="C438" s="22"/>
      <c r="D438" s="22"/>
      <c r="E438" s="183"/>
      <c r="F438" s="183"/>
      <c r="G438" s="22"/>
      <c r="H438" s="22"/>
      <c r="I438" s="22"/>
      <c r="J438" s="22"/>
      <c r="K438" s="191" t="e">
        <f aca="false">VLOOKUP(Personale!J438,Legenda!$D$1:$F$258,2)</f>
        <v>#N/A</v>
      </c>
      <c r="L438" s="22"/>
      <c r="M438" s="22"/>
      <c r="N438" s="22"/>
      <c r="O438" s="22"/>
      <c r="P438" s="203"/>
      <c r="Q438" s="22"/>
      <c r="R438" s="22"/>
      <c r="S438" s="22"/>
      <c r="T438" s="203"/>
      <c r="U438" s="211"/>
      <c r="V438" s="211"/>
      <c r="W438" s="185" t="n">
        <v>0</v>
      </c>
      <c r="X438" s="185" t="n">
        <v>0</v>
      </c>
      <c r="Y438" s="219" t="n">
        <f aca="false">SUM(W438:X438)</f>
        <v>0</v>
      </c>
      <c r="Z438" s="185" t="n">
        <v>0</v>
      </c>
      <c r="AA438" s="185" t="n">
        <v>0</v>
      </c>
      <c r="AB438" s="220" t="n">
        <f aca="false">SUM(Z438:AA438)</f>
        <v>0</v>
      </c>
      <c r="AC438" s="22"/>
      <c r="AD438" s="22"/>
      <c r="AE438" s="188"/>
      <c r="AF438" s="206" t="n">
        <f aca="false">IF(AE438="SI",N438,0)</f>
        <v>0</v>
      </c>
      <c r="AG438" s="189" t="n">
        <f aca="false">IF(AE438="SI",Y438,0)</f>
        <v>0</v>
      </c>
      <c r="AH438" s="189" t="n">
        <f aca="false">IF(AE438="SI",AB438,0)</f>
        <v>0</v>
      </c>
      <c r="AI438" s="148"/>
      <c r="AJ438" s="207"/>
      <c r="AK438" s="207"/>
      <c r="AL438" s="207"/>
      <c r="AM438" s="207"/>
      <c r="AN438" s="207"/>
      <c r="AO438" s="208"/>
    </row>
    <row r="439" customFormat="false" ht="15.75" hidden="false" customHeight="true" outlineLevel="0" collapsed="false">
      <c r="A439" s="22" t="n">
        <v>438</v>
      </c>
      <c r="B439" s="180"/>
      <c r="C439" s="22"/>
      <c r="D439" s="22"/>
      <c r="E439" s="183"/>
      <c r="F439" s="183"/>
      <c r="G439" s="22"/>
      <c r="H439" s="22"/>
      <c r="I439" s="22"/>
      <c r="J439" s="22"/>
      <c r="K439" s="191" t="e">
        <f aca="false">VLOOKUP(Personale!J439,Legenda!$D$1:$F$258,2)</f>
        <v>#N/A</v>
      </c>
      <c r="L439" s="22"/>
      <c r="M439" s="22"/>
      <c r="N439" s="22"/>
      <c r="O439" s="22"/>
      <c r="P439" s="203"/>
      <c r="Q439" s="22"/>
      <c r="R439" s="22"/>
      <c r="S439" s="22"/>
      <c r="T439" s="203"/>
      <c r="U439" s="211"/>
      <c r="V439" s="211"/>
      <c r="W439" s="185" t="n">
        <v>0</v>
      </c>
      <c r="X439" s="185" t="n">
        <v>0</v>
      </c>
      <c r="Y439" s="219" t="n">
        <f aca="false">SUM(W439:X439)</f>
        <v>0</v>
      </c>
      <c r="Z439" s="185" t="n">
        <v>0</v>
      </c>
      <c r="AA439" s="185" t="n">
        <v>0</v>
      </c>
      <c r="AB439" s="220" t="n">
        <f aca="false">SUM(Z439:AA439)</f>
        <v>0</v>
      </c>
      <c r="AC439" s="22"/>
      <c r="AD439" s="22"/>
      <c r="AE439" s="188"/>
      <c r="AF439" s="206" t="n">
        <f aca="false">IF(AE439="SI",N439,0)</f>
        <v>0</v>
      </c>
      <c r="AG439" s="189" t="n">
        <f aca="false">IF(AE439="SI",Y439,0)</f>
        <v>0</v>
      </c>
      <c r="AH439" s="189" t="n">
        <f aca="false">IF(AE439="SI",AB439,0)</f>
        <v>0</v>
      </c>
      <c r="AI439" s="148"/>
      <c r="AJ439" s="207"/>
      <c r="AK439" s="207"/>
      <c r="AL439" s="207"/>
      <c r="AM439" s="207"/>
      <c r="AN439" s="207"/>
      <c r="AO439" s="208"/>
    </row>
    <row r="440" customFormat="false" ht="15.75" hidden="false" customHeight="true" outlineLevel="0" collapsed="false">
      <c r="A440" s="22" t="n">
        <v>439</v>
      </c>
      <c r="B440" s="180"/>
      <c r="C440" s="22"/>
      <c r="D440" s="22"/>
      <c r="E440" s="183"/>
      <c r="F440" s="183"/>
      <c r="G440" s="22"/>
      <c r="H440" s="22"/>
      <c r="I440" s="22"/>
      <c r="J440" s="22"/>
      <c r="K440" s="191" t="e">
        <f aca="false">VLOOKUP(Personale!J440,Legenda!$D$1:$F$258,2)</f>
        <v>#N/A</v>
      </c>
      <c r="L440" s="22"/>
      <c r="M440" s="22"/>
      <c r="N440" s="22"/>
      <c r="O440" s="22"/>
      <c r="P440" s="203"/>
      <c r="Q440" s="22"/>
      <c r="R440" s="22"/>
      <c r="S440" s="22"/>
      <c r="T440" s="203"/>
      <c r="U440" s="211"/>
      <c r="V440" s="211"/>
      <c r="W440" s="185" t="n">
        <v>0</v>
      </c>
      <c r="X440" s="185" t="n">
        <v>0</v>
      </c>
      <c r="Y440" s="219" t="n">
        <f aca="false">SUM(W440:X440)</f>
        <v>0</v>
      </c>
      <c r="Z440" s="185" t="n">
        <v>0</v>
      </c>
      <c r="AA440" s="185" t="n">
        <v>0</v>
      </c>
      <c r="AB440" s="220" t="n">
        <f aca="false">SUM(Z440:AA440)</f>
        <v>0</v>
      </c>
      <c r="AC440" s="22"/>
      <c r="AD440" s="22"/>
      <c r="AE440" s="188"/>
      <c r="AF440" s="206" t="n">
        <f aca="false">IF(AE440="SI",N440,0)</f>
        <v>0</v>
      </c>
      <c r="AG440" s="189" t="n">
        <f aca="false">IF(AE440="SI",Y440,0)</f>
        <v>0</v>
      </c>
      <c r="AH440" s="189" t="n">
        <f aca="false">IF(AE440="SI",AB440,0)</f>
        <v>0</v>
      </c>
      <c r="AI440" s="148"/>
      <c r="AJ440" s="207"/>
      <c r="AK440" s="207"/>
      <c r="AL440" s="207"/>
      <c r="AM440" s="207"/>
      <c r="AN440" s="207"/>
      <c r="AO440" s="208"/>
    </row>
    <row r="441" customFormat="false" ht="15.75" hidden="false" customHeight="true" outlineLevel="0" collapsed="false">
      <c r="A441" s="22" t="n">
        <v>440</v>
      </c>
      <c r="B441" s="180"/>
      <c r="C441" s="22"/>
      <c r="D441" s="22"/>
      <c r="E441" s="183"/>
      <c r="F441" s="183"/>
      <c r="G441" s="22"/>
      <c r="H441" s="22"/>
      <c r="I441" s="22"/>
      <c r="J441" s="22"/>
      <c r="K441" s="191" t="e">
        <f aca="false">VLOOKUP(Personale!J441,Legenda!$D$1:$F$258,2)</f>
        <v>#N/A</v>
      </c>
      <c r="L441" s="22"/>
      <c r="M441" s="22"/>
      <c r="N441" s="22"/>
      <c r="O441" s="22"/>
      <c r="P441" s="203"/>
      <c r="Q441" s="22"/>
      <c r="R441" s="22"/>
      <c r="S441" s="22"/>
      <c r="T441" s="203"/>
      <c r="U441" s="211"/>
      <c r="V441" s="211"/>
      <c r="W441" s="185" t="n">
        <v>0</v>
      </c>
      <c r="X441" s="185" t="n">
        <v>0</v>
      </c>
      <c r="Y441" s="219" t="n">
        <f aca="false">SUM(W441:X441)</f>
        <v>0</v>
      </c>
      <c r="Z441" s="185" t="n">
        <v>0</v>
      </c>
      <c r="AA441" s="185" t="n">
        <v>0</v>
      </c>
      <c r="AB441" s="220" t="n">
        <f aca="false">SUM(Z441:AA441)</f>
        <v>0</v>
      </c>
      <c r="AC441" s="22"/>
      <c r="AD441" s="22"/>
      <c r="AE441" s="188"/>
      <c r="AF441" s="206" t="n">
        <f aca="false">IF(AE441="SI",N441,0)</f>
        <v>0</v>
      </c>
      <c r="AG441" s="189" t="n">
        <f aca="false">IF(AE441="SI",Y441,0)</f>
        <v>0</v>
      </c>
      <c r="AH441" s="189" t="n">
        <f aca="false">IF(AE441="SI",AB441,0)</f>
        <v>0</v>
      </c>
      <c r="AI441" s="148"/>
      <c r="AJ441" s="207"/>
      <c r="AK441" s="207"/>
      <c r="AL441" s="207"/>
      <c r="AM441" s="207"/>
      <c r="AN441" s="207"/>
      <c r="AO441" s="208"/>
    </row>
    <row r="442" customFormat="false" ht="15.75" hidden="false" customHeight="true" outlineLevel="0" collapsed="false">
      <c r="A442" s="22" t="n">
        <v>441</v>
      </c>
      <c r="B442" s="180"/>
      <c r="C442" s="22"/>
      <c r="D442" s="22"/>
      <c r="E442" s="183"/>
      <c r="F442" s="183"/>
      <c r="G442" s="22"/>
      <c r="H442" s="22"/>
      <c r="I442" s="22"/>
      <c r="J442" s="22"/>
      <c r="K442" s="191" t="e">
        <f aca="false">VLOOKUP(Personale!J442,Legenda!$D$1:$F$258,2)</f>
        <v>#N/A</v>
      </c>
      <c r="L442" s="22"/>
      <c r="M442" s="22"/>
      <c r="N442" s="22"/>
      <c r="O442" s="22"/>
      <c r="P442" s="203"/>
      <c r="Q442" s="22"/>
      <c r="R442" s="22"/>
      <c r="S442" s="22"/>
      <c r="T442" s="203"/>
      <c r="U442" s="211"/>
      <c r="V442" s="211"/>
      <c r="W442" s="185" t="n">
        <v>0</v>
      </c>
      <c r="X442" s="185" t="n">
        <v>0</v>
      </c>
      <c r="Y442" s="219" t="n">
        <f aca="false">SUM(W442:X442)</f>
        <v>0</v>
      </c>
      <c r="Z442" s="185" t="n">
        <v>0</v>
      </c>
      <c r="AA442" s="185" t="n">
        <v>0</v>
      </c>
      <c r="AB442" s="220" t="n">
        <f aca="false">SUM(Z442:AA442)</f>
        <v>0</v>
      </c>
      <c r="AC442" s="22"/>
      <c r="AD442" s="22"/>
      <c r="AE442" s="188"/>
      <c r="AF442" s="206" t="n">
        <f aca="false">IF(AE442="SI",N442,0)</f>
        <v>0</v>
      </c>
      <c r="AG442" s="189" t="n">
        <f aca="false">IF(AE442="SI",Y442,0)</f>
        <v>0</v>
      </c>
      <c r="AH442" s="189" t="n">
        <f aca="false">IF(AE442="SI",AB442,0)</f>
        <v>0</v>
      </c>
      <c r="AI442" s="148"/>
      <c r="AJ442" s="207"/>
      <c r="AK442" s="207"/>
      <c r="AL442" s="207"/>
      <c r="AM442" s="207"/>
      <c r="AN442" s="207"/>
      <c r="AO442" s="208"/>
    </row>
    <row r="443" customFormat="false" ht="15.75" hidden="false" customHeight="true" outlineLevel="0" collapsed="false">
      <c r="A443" s="22" t="n">
        <v>442</v>
      </c>
      <c r="B443" s="180"/>
      <c r="C443" s="22"/>
      <c r="D443" s="22"/>
      <c r="E443" s="183"/>
      <c r="F443" s="183"/>
      <c r="G443" s="22"/>
      <c r="H443" s="22"/>
      <c r="I443" s="22"/>
      <c r="J443" s="22"/>
      <c r="K443" s="191" t="e">
        <f aca="false">VLOOKUP(Personale!J443,Legenda!$D$1:$F$258,2)</f>
        <v>#N/A</v>
      </c>
      <c r="L443" s="22"/>
      <c r="M443" s="22"/>
      <c r="N443" s="22"/>
      <c r="O443" s="22"/>
      <c r="P443" s="203"/>
      <c r="Q443" s="22"/>
      <c r="R443" s="22"/>
      <c r="S443" s="22"/>
      <c r="T443" s="203"/>
      <c r="U443" s="211"/>
      <c r="V443" s="211"/>
      <c r="W443" s="185" t="n">
        <v>0</v>
      </c>
      <c r="X443" s="185" t="n">
        <v>0</v>
      </c>
      <c r="Y443" s="219" t="n">
        <f aca="false">SUM(W443:X443)</f>
        <v>0</v>
      </c>
      <c r="Z443" s="185" t="n">
        <v>0</v>
      </c>
      <c r="AA443" s="185" t="n">
        <v>0</v>
      </c>
      <c r="AB443" s="220" t="n">
        <f aca="false">SUM(Z443:AA443)</f>
        <v>0</v>
      </c>
      <c r="AC443" s="22"/>
      <c r="AD443" s="22"/>
      <c r="AE443" s="188"/>
      <c r="AF443" s="206" t="n">
        <f aca="false">IF(AE443="SI",N443,0)</f>
        <v>0</v>
      </c>
      <c r="AG443" s="189" t="n">
        <f aca="false">IF(AE443="SI",Y443,0)</f>
        <v>0</v>
      </c>
      <c r="AH443" s="189" t="n">
        <f aca="false">IF(AE443="SI",AB443,0)</f>
        <v>0</v>
      </c>
      <c r="AI443" s="148"/>
      <c r="AJ443" s="207"/>
      <c r="AK443" s="207"/>
      <c r="AL443" s="207"/>
      <c r="AM443" s="207"/>
      <c r="AN443" s="207"/>
      <c r="AO443" s="208"/>
    </row>
    <row r="444" customFormat="false" ht="15.75" hidden="false" customHeight="true" outlineLevel="0" collapsed="false">
      <c r="A444" s="22" t="n">
        <v>443</v>
      </c>
      <c r="B444" s="180"/>
      <c r="C444" s="22"/>
      <c r="D444" s="22"/>
      <c r="E444" s="183"/>
      <c r="F444" s="183"/>
      <c r="G444" s="22"/>
      <c r="H444" s="22"/>
      <c r="I444" s="22"/>
      <c r="J444" s="22"/>
      <c r="K444" s="191" t="e">
        <f aca="false">VLOOKUP(Personale!J444,Legenda!$D$1:$F$258,2)</f>
        <v>#N/A</v>
      </c>
      <c r="L444" s="22"/>
      <c r="M444" s="22"/>
      <c r="N444" s="22"/>
      <c r="O444" s="22"/>
      <c r="P444" s="203"/>
      <c r="Q444" s="22"/>
      <c r="R444" s="22"/>
      <c r="S444" s="22"/>
      <c r="T444" s="203"/>
      <c r="U444" s="211"/>
      <c r="V444" s="211"/>
      <c r="W444" s="185" t="n">
        <v>0</v>
      </c>
      <c r="X444" s="185" t="n">
        <v>0</v>
      </c>
      <c r="Y444" s="219" t="n">
        <f aca="false">SUM(W444:X444)</f>
        <v>0</v>
      </c>
      <c r="Z444" s="185" t="n">
        <v>0</v>
      </c>
      <c r="AA444" s="185" t="n">
        <v>0</v>
      </c>
      <c r="AB444" s="220" t="n">
        <f aca="false">SUM(Z444:AA444)</f>
        <v>0</v>
      </c>
      <c r="AC444" s="22"/>
      <c r="AD444" s="22"/>
      <c r="AE444" s="188"/>
      <c r="AF444" s="206" t="n">
        <f aca="false">IF(AE444="SI",N444,0)</f>
        <v>0</v>
      </c>
      <c r="AG444" s="189" t="n">
        <f aca="false">IF(AE444="SI",Y444,0)</f>
        <v>0</v>
      </c>
      <c r="AH444" s="189" t="n">
        <f aca="false">IF(AE444="SI",AB444,0)</f>
        <v>0</v>
      </c>
      <c r="AI444" s="148"/>
      <c r="AJ444" s="207"/>
      <c r="AK444" s="207"/>
      <c r="AL444" s="207"/>
      <c r="AM444" s="207"/>
      <c r="AN444" s="207"/>
      <c r="AO444" s="208"/>
    </row>
    <row r="445" customFormat="false" ht="15.75" hidden="false" customHeight="true" outlineLevel="0" collapsed="false">
      <c r="A445" s="22" t="n">
        <v>444</v>
      </c>
      <c r="B445" s="180"/>
      <c r="C445" s="22"/>
      <c r="D445" s="22"/>
      <c r="E445" s="183"/>
      <c r="F445" s="183"/>
      <c r="G445" s="22"/>
      <c r="H445" s="22"/>
      <c r="I445" s="22"/>
      <c r="J445" s="22"/>
      <c r="K445" s="191" t="e">
        <f aca="false">VLOOKUP(Personale!J445,Legenda!$D$1:$F$258,2)</f>
        <v>#N/A</v>
      </c>
      <c r="L445" s="22"/>
      <c r="M445" s="22"/>
      <c r="N445" s="22"/>
      <c r="O445" s="22"/>
      <c r="P445" s="203"/>
      <c r="Q445" s="22"/>
      <c r="R445" s="22"/>
      <c r="S445" s="22"/>
      <c r="T445" s="203"/>
      <c r="U445" s="211"/>
      <c r="V445" s="211"/>
      <c r="W445" s="185" t="n">
        <v>0</v>
      </c>
      <c r="X445" s="185" t="n">
        <v>0</v>
      </c>
      <c r="Y445" s="219" t="n">
        <f aca="false">SUM(W445:X445)</f>
        <v>0</v>
      </c>
      <c r="Z445" s="185" t="n">
        <v>0</v>
      </c>
      <c r="AA445" s="185" t="n">
        <v>0</v>
      </c>
      <c r="AB445" s="220" t="n">
        <f aca="false">SUM(Z445:AA445)</f>
        <v>0</v>
      </c>
      <c r="AC445" s="22"/>
      <c r="AD445" s="22"/>
      <c r="AE445" s="188"/>
      <c r="AF445" s="206" t="n">
        <f aca="false">IF(AE445="SI",N445,0)</f>
        <v>0</v>
      </c>
      <c r="AG445" s="189" t="n">
        <f aca="false">IF(AE445="SI",Y445,0)</f>
        <v>0</v>
      </c>
      <c r="AH445" s="189" t="n">
        <f aca="false">IF(AE445="SI",AB445,0)</f>
        <v>0</v>
      </c>
      <c r="AI445" s="148"/>
      <c r="AJ445" s="207"/>
      <c r="AK445" s="207"/>
      <c r="AL445" s="207"/>
      <c r="AM445" s="207"/>
      <c r="AN445" s="207"/>
      <c r="AO445" s="208"/>
    </row>
    <row r="446" customFormat="false" ht="15.75" hidden="false" customHeight="true" outlineLevel="0" collapsed="false">
      <c r="A446" s="22" t="n">
        <v>445</v>
      </c>
      <c r="B446" s="180"/>
      <c r="C446" s="22"/>
      <c r="D446" s="22"/>
      <c r="E446" s="183"/>
      <c r="F446" s="183"/>
      <c r="G446" s="22"/>
      <c r="H446" s="22"/>
      <c r="I446" s="22"/>
      <c r="J446" s="22"/>
      <c r="K446" s="191" t="e">
        <f aca="false">VLOOKUP(Personale!J446,Legenda!$D$1:$F$258,2)</f>
        <v>#N/A</v>
      </c>
      <c r="L446" s="22"/>
      <c r="M446" s="22"/>
      <c r="N446" s="22"/>
      <c r="O446" s="22"/>
      <c r="P446" s="203"/>
      <c r="Q446" s="22"/>
      <c r="R446" s="22"/>
      <c r="S446" s="22"/>
      <c r="T446" s="203"/>
      <c r="U446" s="211"/>
      <c r="V446" s="211"/>
      <c r="W446" s="185" t="n">
        <v>0</v>
      </c>
      <c r="X446" s="185" t="n">
        <v>0</v>
      </c>
      <c r="Y446" s="219" t="n">
        <f aca="false">SUM(W446:X446)</f>
        <v>0</v>
      </c>
      <c r="Z446" s="185" t="n">
        <v>0</v>
      </c>
      <c r="AA446" s="185" t="n">
        <v>0</v>
      </c>
      <c r="AB446" s="220" t="n">
        <f aca="false">SUM(Z446:AA446)</f>
        <v>0</v>
      </c>
      <c r="AC446" s="22"/>
      <c r="AD446" s="22"/>
      <c r="AE446" s="188"/>
      <c r="AF446" s="206" t="n">
        <f aca="false">IF(AE446="SI",N446,0)</f>
        <v>0</v>
      </c>
      <c r="AG446" s="189" t="n">
        <f aca="false">IF(AE446="SI",Y446,0)</f>
        <v>0</v>
      </c>
      <c r="AH446" s="189" t="n">
        <f aca="false">IF(AE446="SI",AB446,0)</f>
        <v>0</v>
      </c>
      <c r="AI446" s="148"/>
      <c r="AJ446" s="207"/>
      <c r="AK446" s="207"/>
      <c r="AL446" s="207"/>
      <c r="AM446" s="207"/>
      <c r="AN446" s="207"/>
      <c r="AO446" s="208"/>
    </row>
    <row r="447" customFormat="false" ht="15.75" hidden="false" customHeight="true" outlineLevel="0" collapsed="false">
      <c r="A447" s="22" t="n">
        <v>446</v>
      </c>
      <c r="B447" s="180"/>
      <c r="C447" s="22"/>
      <c r="D447" s="22"/>
      <c r="E447" s="183"/>
      <c r="F447" s="183"/>
      <c r="G447" s="22"/>
      <c r="H447" s="22"/>
      <c r="I447" s="22"/>
      <c r="J447" s="22"/>
      <c r="K447" s="191" t="e">
        <f aca="false">VLOOKUP(Personale!J447,Legenda!$D$1:$F$258,2)</f>
        <v>#N/A</v>
      </c>
      <c r="L447" s="22"/>
      <c r="M447" s="22"/>
      <c r="N447" s="22"/>
      <c r="O447" s="22"/>
      <c r="P447" s="203"/>
      <c r="Q447" s="22"/>
      <c r="R447" s="22"/>
      <c r="S447" s="22"/>
      <c r="T447" s="203"/>
      <c r="U447" s="211"/>
      <c r="V447" s="211"/>
      <c r="W447" s="185" t="n">
        <v>0</v>
      </c>
      <c r="X447" s="185" t="n">
        <v>0</v>
      </c>
      <c r="Y447" s="219" t="n">
        <f aca="false">SUM(W447:X447)</f>
        <v>0</v>
      </c>
      <c r="Z447" s="185" t="n">
        <v>0</v>
      </c>
      <c r="AA447" s="185" t="n">
        <v>0</v>
      </c>
      <c r="AB447" s="220" t="n">
        <f aca="false">SUM(Z447:AA447)</f>
        <v>0</v>
      </c>
      <c r="AC447" s="22"/>
      <c r="AD447" s="22"/>
      <c r="AE447" s="188"/>
      <c r="AF447" s="206" t="n">
        <f aca="false">IF(AE447="SI",N447,0)</f>
        <v>0</v>
      </c>
      <c r="AG447" s="189" t="n">
        <f aca="false">IF(AE447="SI",Y447,0)</f>
        <v>0</v>
      </c>
      <c r="AH447" s="189" t="n">
        <f aca="false">IF(AE447="SI",AB447,0)</f>
        <v>0</v>
      </c>
      <c r="AI447" s="148"/>
      <c r="AJ447" s="207"/>
      <c r="AK447" s="207"/>
      <c r="AL447" s="207"/>
      <c r="AM447" s="207"/>
      <c r="AN447" s="207"/>
      <c r="AO447" s="208"/>
    </row>
    <row r="448" customFormat="false" ht="15.75" hidden="false" customHeight="true" outlineLevel="0" collapsed="false">
      <c r="A448" s="22" t="n">
        <v>447</v>
      </c>
      <c r="B448" s="180"/>
      <c r="C448" s="22"/>
      <c r="D448" s="22"/>
      <c r="E448" s="183"/>
      <c r="F448" s="183"/>
      <c r="G448" s="22"/>
      <c r="H448" s="22"/>
      <c r="I448" s="22"/>
      <c r="J448" s="22"/>
      <c r="K448" s="191" t="e">
        <f aca="false">VLOOKUP(Personale!J448,Legenda!$D$1:$F$258,2)</f>
        <v>#N/A</v>
      </c>
      <c r="L448" s="22"/>
      <c r="M448" s="22"/>
      <c r="N448" s="22"/>
      <c r="O448" s="22"/>
      <c r="P448" s="203"/>
      <c r="Q448" s="22"/>
      <c r="R448" s="22"/>
      <c r="S448" s="22"/>
      <c r="T448" s="203"/>
      <c r="U448" s="211"/>
      <c r="V448" s="211"/>
      <c r="W448" s="185" t="n">
        <v>0</v>
      </c>
      <c r="X448" s="185" t="n">
        <v>0</v>
      </c>
      <c r="Y448" s="219" t="n">
        <f aca="false">SUM(W448:X448)</f>
        <v>0</v>
      </c>
      <c r="Z448" s="185" t="n">
        <v>0</v>
      </c>
      <c r="AA448" s="185" t="n">
        <v>0</v>
      </c>
      <c r="AB448" s="220" t="n">
        <f aca="false">SUM(Z448:AA448)</f>
        <v>0</v>
      </c>
      <c r="AC448" s="22"/>
      <c r="AD448" s="22"/>
      <c r="AE448" s="188"/>
      <c r="AF448" s="206" t="n">
        <f aca="false">IF(AE448="SI",N448,0)</f>
        <v>0</v>
      </c>
      <c r="AG448" s="189" t="n">
        <f aca="false">IF(AE448="SI",Y448,0)</f>
        <v>0</v>
      </c>
      <c r="AH448" s="189" t="n">
        <f aca="false">IF(AE448="SI",AB448,0)</f>
        <v>0</v>
      </c>
      <c r="AI448" s="148"/>
      <c r="AJ448" s="207"/>
      <c r="AK448" s="207"/>
      <c r="AL448" s="207"/>
      <c r="AM448" s="207"/>
      <c r="AN448" s="207"/>
      <c r="AO448" s="208"/>
    </row>
    <row r="449" customFormat="false" ht="15.75" hidden="false" customHeight="true" outlineLevel="0" collapsed="false">
      <c r="A449" s="22" t="n">
        <v>448</v>
      </c>
      <c r="B449" s="180"/>
      <c r="C449" s="22"/>
      <c r="D449" s="22"/>
      <c r="E449" s="183"/>
      <c r="F449" s="183"/>
      <c r="G449" s="22"/>
      <c r="H449" s="22"/>
      <c r="I449" s="22"/>
      <c r="J449" s="22"/>
      <c r="K449" s="191" t="e">
        <f aca="false">VLOOKUP(Personale!J449,Legenda!$D$1:$F$258,2)</f>
        <v>#N/A</v>
      </c>
      <c r="L449" s="22"/>
      <c r="M449" s="22"/>
      <c r="N449" s="22"/>
      <c r="O449" s="22"/>
      <c r="P449" s="203"/>
      <c r="Q449" s="22"/>
      <c r="R449" s="22"/>
      <c r="S449" s="22"/>
      <c r="T449" s="203"/>
      <c r="U449" s="211"/>
      <c r="V449" s="211"/>
      <c r="W449" s="185" t="n">
        <v>0</v>
      </c>
      <c r="X449" s="185" t="n">
        <v>0</v>
      </c>
      <c r="Y449" s="219" t="n">
        <f aca="false">SUM(W449:X449)</f>
        <v>0</v>
      </c>
      <c r="Z449" s="185" t="n">
        <v>0</v>
      </c>
      <c r="AA449" s="185" t="n">
        <v>0</v>
      </c>
      <c r="AB449" s="220" t="n">
        <f aca="false">SUM(Z449:AA449)</f>
        <v>0</v>
      </c>
      <c r="AC449" s="22"/>
      <c r="AD449" s="22"/>
      <c r="AE449" s="188"/>
      <c r="AF449" s="206" t="n">
        <f aca="false">IF(AE449="SI",N449,0)</f>
        <v>0</v>
      </c>
      <c r="AG449" s="189" t="n">
        <f aca="false">IF(AE449="SI",Y449,0)</f>
        <v>0</v>
      </c>
      <c r="AH449" s="189" t="n">
        <f aca="false">IF(AE449="SI",AB449,0)</f>
        <v>0</v>
      </c>
      <c r="AI449" s="148"/>
      <c r="AJ449" s="207"/>
      <c r="AK449" s="207"/>
      <c r="AL449" s="207"/>
      <c r="AM449" s="207"/>
      <c r="AN449" s="207"/>
      <c r="AO449" s="208"/>
    </row>
    <row r="450" customFormat="false" ht="15.75" hidden="false" customHeight="true" outlineLevel="0" collapsed="false">
      <c r="A450" s="22" t="n">
        <v>449</v>
      </c>
      <c r="B450" s="180"/>
      <c r="C450" s="22"/>
      <c r="D450" s="22"/>
      <c r="E450" s="183"/>
      <c r="F450" s="183"/>
      <c r="G450" s="22"/>
      <c r="H450" s="22"/>
      <c r="I450" s="22"/>
      <c r="J450" s="22"/>
      <c r="K450" s="191" t="e">
        <f aca="false">VLOOKUP(Personale!J450,Legenda!$D$1:$F$258,2)</f>
        <v>#N/A</v>
      </c>
      <c r="L450" s="22"/>
      <c r="M450" s="22"/>
      <c r="N450" s="22"/>
      <c r="O450" s="22"/>
      <c r="P450" s="203"/>
      <c r="Q450" s="22"/>
      <c r="R450" s="22"/>
      <c r="S450" s="22"/>
      <c r="T450" s="203"/>
      <c r="U450" s="211"/>
      <c r="V450" s="211"/>
      <c r="W450" s="185" t="n">
        <v>0</v>
      </c>
      <c r="X450" s="185" t="n">
        <v>0</v>
      </c>
      <c r="Y450" s="219" t="n">
        <f aca="false">SUM(W450:X450)</f>
        <v>0</v>
      </c>
      <c r="Z450" s="185" t="n">
        <v>0</v>
      </c>
      <c r="AA450" s="185" t="n">
        <v>0</v>
      </c>
      <c r="AB450" s="220" t="n">
        <f aca="false">SUM(Z450:AA450)</f>
        <v>0</v>
      </c>
      <c r="AC450" s="22"/>
      <c r="AD450" s="22"/>
      <c r="AE450" s="188"/>
      <c r="AF450" s="206" t="n">
        <f aca="false">IF(AE450="SI",N450,0)</f>
        <v>0</v>
      </c>
      <c r="AG450" s="189" t="n">
        <f aca="false">IF(AE450="SI",Y450,0)</f>
        <v>0</v>
      </c>
      <c r="AH450" s="189" t="n">
        <f aca="false">IF(AE450="SI",AB450,0)</f>
        <v>0</v>
      </c>
      <c r="AI450" s="148"/>
      <c r="AJ450" s="207"/>
      <c r="AK450" s="207"/>
      <c r="AL450" s="207"/>
      <c r="AM450" s="207"/>
      <c r="AN450" s="207"/>
      <c r="AO450" s="208"/>
    </row>
    <row r="451" customFormat="false" ht="15.75" hidden="false" customHeight="true" outlineLevel="0" collapsed="false">
      <c r="A451" s="22" t="n">
        <v>450</v>
      </c>
      <c r="B451" s="180"/>
      <c r="C451" s="22"/>
      <c r="D451" s="22"/>
      <c r="E451" s="183"/>
      <c r="F451" s="183"/>
      <c r="G451" s="22"/>
      <c r="H451" s="22"/>
      <c r="I451" s="22"/>
      <c r="J451" s="22"/>
      <c r="K451" s="191" t="e">
        <f aca="false">VLOOKUP(Personale!J451,Legenda!$D$1:$F$258,2)</f>
        <v>#N/A</v>
      </c>
      <c r="L451" s="22"/>
      <c r="M451" s="22"/>
      <c r="N451" s="22"/>
      <c r="O451" s="22"/>
      <c r="P451" s="203"/>
      <c r="Q451" s="22"/>
      <c r="R451" s="22"/>
      <c r="S451" s="22"/>
      <c r="T451" s="203"/>
      <c r="U451" s="211"/>
      <c r="V451" s="211"/>
      <c r="W451" s="185" t="n">
        <v>0</v>
      </c>
      <c r="X451" s="185" t="n">
        <v>0</v>
      </c>
      <c r="Y451" s="219" t="n">
        <f aca="false">SUM(W451:X451)</f>
        <v>0</v>
      </c>
      <c r="Z451" s="185" t="n">
        <v>0</v>
      </c>
      <c r="AA451" s="185" t="n">
        <v>0</v>
      </c>
      <c r="AB451" s="220" t="n">
        <f aca="false">SUM(Z451:AA451)</f>
        <v>0</v>
      </c>
      <c r="AC451" s="22"/>
      <c r="AD451" s="22"/>
      <c r="AE451" s="188"/>
      <c r="AF451" s="206" t="n">
        <f aca="false">IF(AE451="SI",N451,0)</f>
        <v>0</v>
      </c>
      <c r="AG451" s="189" t="n">
        <f aca="false">IF(AE451="SI",Y451,0)</f>
        <v>0</v>
      </c>
      <c r="AH451" s="189" t="n">
        <f aca="false">IF(AE451="SI",AB451,0)</f>
        <v>0</v>
      </c>
      <c r="AI451" s="148"/>
      <c r="AJ451" s="207"/>
      <c r="AK451" s="207"/>
      <c r="AL451" s="207"/>
      <c r="AM451" s="207"/>
      <c r="AN451" s="207"/>
      <c r="AO451" s="208"/>
    </row>
    <row r="452" customFormat="false" ht="15.75" hidden="false" customHeight="true" outlineLevel="0" collapsed="false">
      <c r="A452" s="22" t="n">
        <v>451</v>
      </c>
      <c r="B452" s="180"/>
      <c r="C452" s="22"/>
      <c r="D452" s="22"/>
      <c r="E452" s="183"/>
      <c r="F452" s="183"/>
      <c r="G452" s="22"/>
      <c r="H452" s="22"/>
      <c r="I452" s="22"/>
      <c r="J452" s="22"/>
      <c r="K452" s="191" t="e">
        <f aca="false">VLOOKUP(Personale!J452,Legenda!$D$1:$F$258,2)</f>
        <v>#N/A</v>
      </c>
      <c r="L452" s="22"/>
      <c r="M452" s="22"/>
      <c r="N452" s="22"/>
      <c r="O452" s="22"/>
      <c r="P452" s="203"/>
      <c r="Q452" s="22"/>
      <c r="R452" s="22"/>
      <c r="S452" s="22"/>
      <c r="T452" s="203"/>
      <c r="U452" s="211"/>
      <c r="V452" s="211"/>
      <c r="W452" s="185" t="n">
        <v>0</v>
      </c>
      <c r="X452" s="185" t="n">
        <v>0</v>
      </c>
      <c r="Y452" s="219" t="n">
        <f aca="false">SUM(W452:X452)</f>
        <v>0</v>
      </c>
      <c r="Z452" s="185" t="n">
        <v>0</v>
      </c>
      <c r="AA452" s="185" t="n">
        <v>0</v>
      </c>
      <c r="AB452" s="220" t="n">
        <f aca="false">SUM(Z452:AA452)</f>
        <v>0</v>
      </c>
      <c r="AC452" s="22"/>
      <c r="AD452" s="22"/>
      <c r="AE452" s="188"/>
      <c r="AF452" s="206" t="n">
        <f aca="false">IF(AE452="SI",N452,0)</f>
        <v>0</v>
      </c>
      <c r="AG452" s="189" t="n">
        <f aca="false">IF(AE452="SI",Y452,0)</f>
        <v>0</v>
      </c>
      <c r="AH452" s="189" t="n">
        <f aca="false">IF(AE452="SI",AB452,0)</f>
        <v>0</v>
      </c>
      <c r="AI452" s="148"/>
      <c r="AJ452" s="207"/>
      <c r="AK452" s="207"/>
      <c r="AL452" s="207"/>
      <c r="AM452" s="207"/>
      <c r="AN452" s="207"/>
      <c r="AO452" s="208"/>
    </row>
    <row r="453" customFormat="false" ht="15.75" hidden="false" customHeight="true" outlineLevel="0" collapsed="false">
      <c r="A453" s="22" t="n">
        <v>452</v>
      </c>
      <c r="B453" s="180"/>
      <c r="C453" s="22"/>
      <c r="D453" s="22"/>
      <c r="E453" s="183"/>
      <c r="F453" s="183"/>
      <c r="G453" s="22"/>
      <c r="H453" s="22"/>
      <c r="I453" s="22"/>
      <c r="J453" s="22"/>
      <c r="K453" s="191" t="e">
        <f aca="false">VLOOKUP(Personale!J453,Legenda!$D$1:$F$258,2)</f>
        <v>#N/A</v>
      </c>
      <c r="L453" s="22"/>
      <c r="M453" s="22"/>
      <c r="N453" s="22"/>
      <c r="O453" s="22"/>
      <c r="P453" s="203"/>
      <c r="Q453" s="22"/>
      <c r="R453" s="22"/>
      <c r="S453" s="22"/>
      <c r="T453" s="203"/>
      <c r="U453" s="211"/>
      <c r="V453" s="211"/>
      <c r="W453" s="185" t="n">
        <v>0</v>
      </c>
      <c r="X453" s="185" t="n">
        <v>0</v>
      </c>
      <c r="Y453" s="219" t="n">
        <f aca="false">SUM(W453:X453)</f>
        <v>0</v>
      </c>
      <c r="Z453" s="185" t="n">
        <v>0</v>
      </c>
      <c r="AA453" s="185" t="n">
        <v>0</v>
      </c>
      <c r="AB453" s="220" t="n">
        <f aca="false">SUM(Z453:AA453)</f>
        <v>0</v>
      </c>
      <c r="AC453" s="22"/>
      <c r="AD453" s="22"/>
      <c r="AE453" s="188"/>
      <c r="AF453" s="206" t="n">
        <f aca="false">IF(AE453="SI",N453,0)</f>
        <v>0</v>
      </c>
      <c r="AG453" s="189" t="n">
        <f aca="false">IF(AE453="SI",Y453,0)</f>
        <v>0</v>
      </c>
      <c r="AH453" s="189" t="n">
        <f aca="false">IF(AE453="SI",AB453,0)</f>
        <v>0</v>
      </c>
      <c r="AI453" s="148"/>
      <c r="AJ453" s="207"/>
      <c r="AK453" s="207"/>
      <c r="AL453" s="207"/>
      <c r="AM453" s="207"/>
      <c r="AN453" s="207"/>
      <c r="AO453" s="208"/>
    </row>
    <row r="454" customFormat="false" ht="15.75" hidden="false" customHeight="true" outlineLevel="0" collapsed="false">
      <c r="A454" s="22" t="n">
        <v>453</v>
      </c>
      <c r="B454" s="180"/>
      <c r="C454" s="22"/>
      <c r="D454" s="22"/>
      <c r="E454" s="183"/>
      <c r="F454" s="183"/>
      <c r="G454" s="22"/>
      <c r="H454" s="22"/>
      <c r="I454" s="22"/>
      <c r="J454" s="22"/>
      <c r="K454" s="191" t="e">
        <f aca="false">VLOOKUP(Personale!J454,Legenda!$D$1:$F$258,2)</f>
        <v>#N/A</v>
      </c>
      <c r="L454" s="22"/>
      <c r="M454" s="22"/>
      <c r="N454" s="22"/>
      <c r="O454" s="22"/>
      <c r="P454" s="203"/>
      <c r="Q454" s="22"/>
      <c r="R454" s="22"/>
      <c r="S454" s="22"/>
      <c r="T454" s="203"/>
      <c r="U454" s="211"/>
      <c r="V454" s="211"/>
      <c r="W454" s="185" t="n">
        <v>0</v>
      </c>
      <c r="X454" s="185" t="n">
        <v>0</v>
      </c>
      <c r="Y454" s="219" t="n">
        <f aca="false">SUM(W454:X454)</f>
        <v>0</v>
      </c>
      <c r="Z454" s="185" t="n">
        <v>0</v>
      </c>
      <c r="AA454" s="185" t="n">
        <v>0</v>
      </c>
      <c r="AB454" s="220" t="n">
        <f aca="false">SUM(Z454:AA454)</f>
        <v>0</v>
      </c>
      <c r="AC454" s="22"/>
      <c r="AD454" s="22"/>
      <c r="AE454" s="188"/>
      <c r="AF454" s="206" t="n">
        <f aca="false">IF(AE454="SI",N454,0)</f>
        <v>0</v>
      </c>
      <c r="AG454" s="189" t="n">
        <f aca="false">IF(AE454="SI",Y454,0)</f>
        <v>0</v>
      </c>
      <c r="AH454" s="189" t="n">
        <f aca="false">IF(AE454="SI",AB454,0)</f>
        <v>0</v>
      </c>
      <c r="AI454" s="148"/>
      <c r="AJ454" s="207"/>
      <c r="AK454" s="207"/>
      <c r="AL454" s="207"/>
      <c r="AM454" s="207"/>
      <c r="AN454" s="207"/>
      <c r="AO454" s="208"/>
    </row>
    <row r="455" customFormat="false" ht="15.75" hidden="false" customHeight="true" outlineLevel="0" collapsed="false">
      <c r="A455" s="22" t="n">
        <v>454</v>
      </c>
      <c r="B455" s="180"/>
      <c r="C455" s="22"/>
      <c r="D455" s="22"/>
      <c r="E455" s="183"/>
      <c r="F455" s="183"/>
      <c r="G455" s="22"/>
      <c r="H455" s="22"/>
      <c r="I455" s="22"/>
      <c r="J455" s="22"/>
      <c r="K455" s="191" t="e">
        <f aca="false">VLOOKUP(Personale!J455,Legenda!$D$1:$F$258,2)</f>
        <v>#N/A</v>
      </c>
      <c r="L455" s="22"/>
      <c r="M455" s="22"/>
      <c r="N455" s="22"/>
      <c r="O455" s="22"/>
      <c r="P455" s="203"/>
      <c r="Q455" s="22"/>
      <c r="R455" s="22"/>
      <c r="S455" s="22"/>
      <c r="T455" s="203"/>
      <c r="U455" s="211"/>
      <c r="V455" s="211"/>
      <c r="W455" s="185" t="n">
        <v>0</v>
      </c>
      <c r="X455" s="185" t="n">
        <v>0</v>
      </c>
      <c r="Y455" s="219" t="n">
        <f aca="false">SUM(W455:X455)</f>
        <v>0</v>
      </c>
      <c r="Z455" s="185" t="n">
        <v>0</v>
      </c>
      <c r="AA455" s="185" t="n">
        <v>0</v>
      </c>
      <c r="AB455" s="220" t="n">
        <f aca="false">SUM(Z455:AA455)</f>
        <v>0</v>
      </c>
      <c r="AC455" s="22"/>
      <c r="AD455" s="22"/>
      <c r="AE455" s="188"/>
      <c r="AF455" s="206" t="n">
        <f aca="false">IF(AE455="SI",N455,0)</f>
        <v>0</v>
      </c>
      <c r="AG455" s="189" t="n">
        <f aca="false">IF(AE455="SI",Y455,0)</f>
        <v>0</v>
      </c>
      <c r="AH455" s="189" t="n">
        <f aca="false">IF(AE455="SI",AB455,0)</f>
        <v>0</v>
      </c>
      <c r="AI455" s="148"/>
      <c r="AJ455" s="207"/>
      <c r="AK455" s="207"/>
      <c r="AL455" s="207"/>
      <c r="AM455" s="207"/>
      <c r="AN455" s="207"/>
      <c r="AO455" s="208"/>
    </row>
    <row r="456" customFormat="false" ht="15.75" hidden="false" customHeight="true" outlineLevel="0" collapsed="false">
      <c r="A456" s="22" t="n">
        <v>455</v>
      </c>
      <c r="B456" s="180"/>
      <c r="C456" s="22"/>
      <c r="D456" s="22"/>
      <c r="E456" s="183"/>
      <c r="F456" s="183"/>
      <c r="G456" s="22"/>
      <c r="H456" s="22"/>
      <c r="I456" s="22"/>
      <c r="J456" s="22"/>
      <c r="K456" s="191" t="e">
        <f aca="false">VLOOKUP(Personale!J456,Legenda!$D$1:$F$258,2)</f>
        <v>#N/A</v>
      </c>
      <c r="L456" s="22"/>
      <c r="M456" s="22"/>
      <c r="N456" s="22"/>
      <c r="O456" s="22"/>
      <c r="P456" s="203"/>
      <c r="Q456" s="22"/>
      <c r="R456" s="22"/>
      <c r="S456" s="22"/>
      <c r="T456" s="203"/>
      <c r="U456" s="211"/>
      <c r="V456" s="211"/>
      <c r="W456" s="185" t="n">
        <v>0</v>
      </c>
      <c r="X456" s="185" t="n">
        <v>0</v>
      </c>
      <c r="Y456" s="219" t="n">
        <f aca="false">SUM(W456:X456)</f>
        <v>0</v>
      </c>
      <c r="Z456" s="185" t="n">
        <v>0</v>
      </c>
      <c r="AA456" s="185" t="n">
        <v>0</v>
      </c>
      <c r="AB456" s="220" t="n">
        <f aca="false">SUM(Z456:AA456)</f>
        <v>0</v>
      </c>
      <c r="AC456" s="22"/>
      <c r="AD456" s="22"/>
      <c r="AE456" s="188"/>
      <c r="AF456" s="206" t="n">
        <f aca="false">IF(AE456="SI",N456,0)</f>
        <v>0</v>
      </c>
      <c r="AG456" s="189" t="n">
        <f aca="false">IF(AE456="SI",Y456,0)</f>
        <v>0</v>
      </c>
      <c r="AH456" s="189" t="n">
        <f aca="false">IF(AE456="SI",AB456,0)</f>
        <v>0</v>
      </c>
      <c r="AI456" s="148"/>
      <c r="AJ456" s="207"/>
      <c r="AK456" s="207"/>
      <c r="AL456" s="207"/>
      <c r="AM456" s="207"/>
      <c r="AN456" s="207"/>
      <c r="AO456" s="208"/>
    </row>
    <row r="457" customFormat="false" ht="15.75" hidden="false" customHeight="true" outlineLevel="0" collapsed="false">
      <c r="A457" s="22" t="n">
        <v>456</v>
      </c>
      <c r="B457" s="180"/>
      <c r="C457" s="22"/>
      <c r="D457" s="22"/>
      <c r="E457" s="183"/>
      <c r="F457" s="183"/>
      <c r="G457" s="22"/>
      <c r="H457" s="22"/>
      <c r="I457" s="22"/>
      <c r="J457" s="22"/>
      <c r="K457" s="191" t="e">
        <f aca="false">VLOOKUP(Personale!J457,Legenda!$D$1:$F$258,2)</f>
        <v>#N/A</v>
      </c>
      <c r="L457" s="22"/>
      <c r="M457" s="22"/>
      <c r="N457" s="22"/>
      <c r="O457" s="22"/>
      <c r="P457" s="203"/>
      <c r="Q457" s="22"/>
      <c r="R457" s="22"/>
      <c r="S457" s="22"/>
      <c r="T457" s="203"/>
      <c r="U457" s="211"/>
      <c r="V457" s="211"/>
      <c r="W457" s="185" t="n">
        <v>0</v>
      </c>
      <c r="X457" s="185" t="n">
        <v>0</v>
      </c>
      <c r="Y457" s="219" t="n">
        <f aca="false">SUM(W457:X457)</f>
        <v>0</v>
      </c>
      <c r="Z457" s="185" t="n">
        <v>0</v>
      </c>
      <c r="AA457" s="185" t="n">
        <v>0</v>
      </c>
      <c r="AB457" s="220" t="n">
        <f aca="false">SUM(Z457:AA457)</f>
        <v>0</v>
      </c>
      <c r="AC457" s="22"/>
      <c r="AD457" s="22"/>
      <c r="AE457" s="188"/>
      <c r="AF457" s="206" t="n">
        <f aca="false">IF(AE457="SI",N457,0)</f>
        <v>0</v>
      </c>
      <c r="AG457" s="189" t="n">
        <f aca="false">IF(AE457="SI",Y457,0)</f>
        <v>0</v>
      </c>
      <c r="AH457" s="189" t="n">
        <f aca="false">IF(AE457="SI",AB457,0)</f>
        <v>0</v>
      </c>
      <c r="AI457" s="148"/>
      <c r="AJ457" s="207"/>
      <c r="AK457" s="207"/>
      <c r="AL457" s="207"/>
      <c r="AM457" s="207"/>
      <c r="AN457" s="207"/>
      <c r="AO457" s="208"/>
    </row>
    <row r="458" customFormat="false" ht="15.75" hidden="false" customHeight="true" outlineLevel="0" collapsed="false">
      <c r="A458" s="22" t="n">
        <v>457</v>
      </c>
      <c r="B458" s="180"/>
      <c r="C458" s="22"/>
      <c r="D458" s="22"/>
      <c r="E458" s="183"/>
      <c r="F458" s="183"/>
      <c r="G458" s="22"/>
      <c r="H458" s="22"/>
      <c r="I458" s="22"/>
      <c r="J458" s="22"/>
      <c r="K458" s="191" t="e">
        <f aca="false">VLOOKUP(Personale!J458,Legenda!$D$1:$F$258,2)</f>
        <v>#N/A</v>
      </c>
      <c r="L458" s="22"/>
      <c r="M458" s="22"/>
      <c r="N458" s="22"/>
      <c r="O458" s="22"/>
      <c r="P458" s="203"/>
      <c r="Q458" s="22"/>
      <c r="R458" s="22"/>
      <c r="S458" s="22"/>
      <c r="T458" s="203"/>
      <c r="U458" s="211"/>
      <c r="V458" s="211"/>
      <c r="W458" s="185" t="n">
        <v>0</v>
      </c>
      <c r="X458" s="185" t="n">
        <v>0</v>
      </c>
      <c r="Y458" s="219" t="n">
        <f aca="false">SUM(W458:X458)</f>
        <v>0</v>
      </c>
      <c r="Z458" s="185" t="n">
        <v>0</v>
      </c>
      <c r="AA458" s="185" t="n">
        <v>0</v>
      </c>
      <c r="AB458" s="220" t="n">
        <f aca="false">SUM(Z458:AA458)</f>
        <v>0</v>
      </c>
      <c r="AC458" s="22"/>
      <c r="AD458" s="22"/>
      <c r="AE458" s="188"/>
      <c r="AF458" s="206" t="n">
        <f aca="false">IF(AE458="SI",N458,0)</f>
        <v>0</v>
      </c>
      <c r="AG458" s="189" t="n">
        <f aca="false">IF(AE458="SI",Y458,0)</f>
        <v>0</v>
      </c>
      <c r="AH458" s="189" t="n">
        <f aca="false">IF(AE458="SI",AB458,0)</f>
        <v>0</v>
      </c>
      <c r="AI458" s="148"/>
      <c r="AJ458" s="207"/>
      <c r="AK458" s="207"/>
      <c r="AL458" s="207"/>
      <c r="AM458" s="207"/>
      <c r="AN458" s="207"/>
      <c r="AO458" s="208"/>
    </row>
    <row r="459" customFormat="false" ht="15.75" hidden="false" customHeight="true" outlineLevel="0" collapsed="false">
      <c r="A459" s="22" t="n">
        <v>458</v>
      </c>
      <c r="B459" s="180"/>
      <c r="C459" s="22"/>
      <c r="D459" s="22"/>
      <c r="E459" s="183"/>
      <c r="F459" s="183"/>
      <c r="G459" s="22"/>
      <c r="H459" s="22"/>
      <c r="I459" s="22"/>
      <c r="J459" s="22"/>
      <c r="K459" s="191" t="e">
        <f aca="false">VLOOKUP(Personale!J459,Legenda!$D$1:$F$258,2)</f>
        <v>#N/A</v>
      </c>
      <c r="L459" s="22"/>
      <c r="M459" s="22"/>
      <c r="N459" s="22"/>
      <c r="O459" s="22"/>
      <c r="P459" s="203"/>
      <c r="Q459" s="22"/>
      <c r="R459" s="22"/>
      <c r="S459" s="22"/>
      <c r="T459" s="203"/>
      <c r="U459" s="211"/>
      <c r="V459" s="211"/>
      <c r="W459" s="185" t="n">
        <v>0</v>
      </c>
      <c r="X459" s="185" t="n">
        <v>0</v>
      </c>
      <c r="Y459" s="219" t="n">
        <f aca="false">SUM(W459:X459)</f>
        <v>0</v>
      </c>
      <c r="Z459" s="185" t="n">
        <v>0</v>
      </c>
      <c r="AA459" s="185" t="n">
        <v>0</v>
      </c>
      <c r="AB459" s="220" t="n">
        <f aca="false">SUM(Z459:AA459)</f>
        <v>0</v>
      </c>
      <c r="AC459" s="22"/>
      <c r="AD459" s="22"/>
      <c r="AE459" s="188"/>
      <c r="AF459" s="206" t="n">
        <f aca="false">IF(AE459="SI",N459,0)</f>
        <v>0</v>
      </c>
      <c r="AG459" s="189" t="n">
        <f aca="false">IF(AE459="SI",Y459,0)</f>
        <v>0</v>
      </c>
      <c r="AH459" s="189" t="n">
        <f aca="false">IF(AE459="SI",AB459,0)</f>
        <v>0</v>
      </c>
      <c r="AI459" s="148"/>
      <c r="AJ459" s="207"/>
      <c r="AK459" s="207"/>
      <c r="AL459" s="207"/>
      <c r="AM459" s="207"/>
      <c r="AN459" s="207"/>
      <c r="AO459" s="208"/>
    </row>
    <row r="460" customFormat="false" ht="15.75" hidden="false" customHeight="true" outlineLevel="0" collapsed="false">
      <c r="A460" s="22" t="n">
        <v>459</v>
      </c>
      <c r="B460" s="180"/>
      <c r="C460" s="22"/>
      <c r="D460" s="22"/>
      <c r="E460" s="183"/>
      <c r="F460" s="183"/>
      <c r="G460" s="22"/>
      <c r="H460" s="22"/>
      <c r="I460" s="22"/>
      <c r="J460" s="22"/>
      <c r="K460" s="191" t="e">
        <f aca="false">VLOOKUP(Personale!J460,Legenda!$D$1:$F$258,2)</f>
        <v>#N/A</v>
      </c>
      <c r="L460" s="22"/>
      <c r="M460" s="22"/>
      <c r="N460" s="22"/>
      <c r="O460" s="22"/>
      <c r="P460" s="203"/>
      <c r="Q460" s="22"/>
      <c r="R460" s="22"/>
      <c r="S460" s="22"/>
      <c r="T460" s="203"/>
      <c r="U460" s="211"/>
      <c r="V460" s="211"/>
      <c r="W460" s="185" t="n">
        <v>0</v>
      </c>
      <c r="X460" s="185" t="n">
        <v>0</v>
      </c>
      <c r="Y460" s="219" t="n">
        <f aca="false">SUM(W460:X460)</f>
        <v>0</v>
      </c>
      <c r="Z460" s="185" t="n">
        <v>0</v>
      </c>
      <c r="AA460" s="185" t="n">
        <v>0</v>
      </c>
      <c r="AB460" s="220" t="n">
        <f aca="false">SUM(Z460:AA460)</f>
        <v>0</v>
      </c>
      <c r="AC460" s="22"/>
      <c r="AD460" s="22"/>
      <c r="AE460" s="188"/>
      <c r="AF460" s="206" t="n">
        <f aca="false">IF(AE460="SI",N460,0)</f>
        <v>0</v>
      </c>
      <c r="AG460" s="189" t="n">
        <f aca="false">IF(AE460="SI",Y460,0)</f>
        <v>0</v>
      </c>
      <c r="AH460" s="189" t="n">
        <f aca="false">IF(AE460="SI",AB460,0)</f>
        <v>0</v>
      </c>
      <c r="AI460" s="148"/>
      <c r="AJ460" s="207"/>
      <c r="AK460" s="207"/>
      <c r="AL460" s="207"/>
      <c r="AM460" s="207"/>
      <c r="AN460" s="207"/>
      <c r="AO460" s="208"/>
    </row>
    <row r="461" customFormat="false" ht="15.75" hidden="false" customHeight="true" outlineLevel="0" collapsed="false">
      <c r="A461" s="22" t="n">
        <v>460</v>
      </c>
      <c r="B461" s="180"/>
      <c r="C461" s="22"/>
      <c r="D461" s="22"/>
      <c r="E461" s="183"/>
      <c r="F461" s="183"/>
      <c r="G461" s="22"/>
      <c r="H461" s="22"/>
      <c r="I461" s="22"/>
      <c r="J461" s="22"/>
      <c r="K461" s="191" t="e">
        <f aca="false">VLOOKUP(Personale!J461,Legenda!$D$1:$F$258,2)</f>
        <v>#N/A</v>
      </c>
      <c r="L461" s="22"/>
      <c r="M461" s="22"/>
      <c r="N461" s="22"/>
      <c r="O461" s="22"/>
      <c r="P461" s="203"/>
      <c r="Q461" s="22"/>
      <c r="R461" s="22"/>
      <c r="S461" s="22"/>
      <c r="T461" s="203"/>
      <c r="U461" s="211"/>
      <c r="V461" s="211"/>
      <c r="W461" s="185" t="n">
        <v>0</v>
      </c>
      <c r="X461" s="185" t="n">
        <v>0</v>
      </c>
      <c r="Y461" s="219" t="n">
        <f aca="false">SUM(W461:X461)</f>
        <v>0</v>
      </c>
      <c r="Z461" s="185" t="n">
        <v>0</v>
      </c>
      <c r="AA461" s="185" t="n">
        <v>0</v>
      </c>
      <c r="AB461" s="220" t="n">
        <f aca="false">SUM(Z461:AA461)</f>
        <v>0</v>
      </c>
      <c r="AC461" s="22"/>
      <c r="AD461" s="22"/>
      <c r="AE461" s="188"/>
      <c r="AF461" s="206" t="n">
        <f aca="false">IF(AE461="SI",N461,0)</f>
        <v>0</v>
      </c>
      <c r="AG461" s="189" t="n">
        <f aca="false">IF(AE461="SI",Y461,0)</f>
        <v>0</v>
      </c>
      <c r="AH461" s="189" t="n">
        <f aca="false">IF(AE461="SI",AB461,0)</f>
        <v>0</v>
      </c>
      <c r="AI461" s="148"/>
      <c r="AJ461" s="207"/>
      <c r="AK461" s="207"/>
      <c r="AL461" s="207"/>
      <c r="AM461" s="207"/>
      <c r="AN461" s="207"/>
      <c r="AO461" s="208"/>
    </row>
    <row r="462" customFormat="false" ht="15.75" hidden="false" customHeight="true" outlineLevel="0" collapsed="false">
      <c r="A462" s="22" t="n">
        <v>461</v>
      </c>
      <c r="B462" s="180"/>
      <c r="C462" s="22"/>
      <c r="D462" s="22"/>
      <c r="E462" s="183"/>
      <c r="F462" s="183"/>
      <c r="G462" s="22"/>
      <c r="H462" s="22"/>
      <c r="I462" s="22"/>
      <c r="J462" s="22"/>
      <c r="K462" s="191" t="e">
        <f aca="false">VLOOKUP(Personale!J462,Legenda!$D$1:$F$258,2)</f>
        <v>#N/A</v>
      </c>
      <c r="L462" s="22"/>
      <c r="M462" s="22"/>
      <c r="N462" s="22"/>
      <c r="O462" s="22"/>
      <c r="P462" s="203"/>
      <c r="Q462" s="22"/>
      <c r="R462" s="22"/>
      <c r="S462" s="22"/>
      <c r="T462" s="203"/>
      <c r="U462" s="211"/>
      <c r="V462" s="211"/>
      <c r="W462" s="185" t="n">
        <v>0</v>
      </c>
      <c r="X462" s="185" t="n">
        <v>0</v>
      </c>
      <c r="Y462" s="219" t="n">
        <f aca="false">SUM(W462:X462)</f>
        <v>0</v>
      </c>
      <c r="Z462" s="185" t="n">
        <v>0</v>
      </c>
      <c r="AA462" s="185" t="n">
        <v>0</v>
      </c>
      <c r="AB462" s="220" t="n">
        <f aca="false">SUM(Z462:AA462)</f>
        <v>0</v>
      </c>
      <c r="AC462" s="22"/>
      <c r="AD462" s="22"/>
      <c r="AE462" s="188"/>
      <c r="AF462" s="206" t="n">
        <f aca="false">IF(AE462="SI",N462,0)</f>
        <v>0</v>
      </c>
      <c r="AG462" s="189" t="n">
        <f aca="false">IF(AE462="SI",Y462,0)</f>
        <v>0</v>
      </c>
      <c r="AH462" s="189" t="n">
        <f aca="false">IF(AE462="SI",AB462,0)</f>
        <v>0</v>
      </c>
      <c r="AI462" s="148"/>
      <c r="AJ462" s="207"/>
      <c r="AK462" s="207"/>
      <c r="AL462" s="207"/>
      <c r="AM462" s="207"/>
      <c r="AN462" s="207"/>
      <c r="AO462" s="208"/>
    </row>
    <row r="463" customFormat="false" ht="15.75" hidden="false" customHeight="true" outlineLevel="0" collapsed="false">
      <c r="A463" s="22" t="n">
        <v>462</v>
      </c>
      <c r="B463" s="180"/>
      <c r="C463" s="22"/>
      <c r="D463" s="22"/>
      <c r="E463" s="183"/>
      <c r="F463" s="183"/>
      <c r="G463" s="22"/>
      <c r="H463" s="22"/>
      <c r="I463" s="22"/>
      <c r="J463" s="22"/>
      <c r="K463" s="191" t="e">
        <f aca="false">VLOOKUP(Personale!J463,Legenda!$D$1:$F$258,2)</f>
        <v>#N/A</v>
      </c>
      <c r="L463" s="22"/>
      <c r="M463" s="22"/>
      <c r="N463" s="22"/>
      <c r="O463" s="22"/>
      <c r="P463" s="203"/>
      <c r="Q463" s="22"/>
      <c r="R463" s="22"/>
      <c r="S463" s="22"/>
      <c r="T463" s="203"/>
      <c r="U463" s="211"/>
      <c r="V463" s="211"/>
      <c r="W463" s="185" t="n">
        <v>0</v>
      </c>
      <c r="X463" s="185" t="n">
        <v>0</v>
      </c>
      <c r="Y463" s="219" t="n">
        <f aca="false">SUM(W463:X463)</f>
        <v>0</v>
      </c>
      <c r="Z463" s="185" t="n">
        <v>0</v>
      </c>
      <c r="AA463" s="185" t="n">
        <v>0</v>
      </c>
      <c r="AB463" s="220" t="n">
        <f aca="false">SUM(Z463:AA463)</f>
        <v>0</v>
      </c>
      <c r="AC463" s="22"/>
      <c r="AD463" s="22"/>
      <c r="AE463" s="188"/>
      <c r="AF463" s="206" t="n">
        <f aca="false">IF(AE463="SI",N463,0)</f>
        <v>0</v>
      </c>
      <c r="AG463" s="189" t="n">
        <f aca="false">IF(AE463="SI",Y463,0)</f>
        <v>0</v>
      </c>
      <c r="AH463" s="189" t="n">
        <f aca="false">IF(AE463="SI",AB463,0)</f>
        <v>0</v>
      </c>
      <c r="AI463" s="148"/>
      <c r="AJ463" s="207"/>
      <c r="AK463" s="207"/>
      <c r="AL463" s="207"/>
      <c r="AM463" s="207"/>
      <c r="AN463" s="207"/>
      <c r="AO463" s="208"/>
    </row>
    <row r="464" customFormat="false" ht="15.75" hidden="false" customHeight="true" outlineLevel="0" collapsed="false">
      <c r="A464" s="22" t="n">
        <v>463</v>
      </c>
      <c r="B464" s="180"/>
      <c r="C464" s="22"/>
      <c r="D464" s="22"/>
      <c r="E464" s="183"/>
      <c r="F464" s="183"/>
      <c r="G464" s="22"/>
      <c r="H464" s="22"/>
      <c r="I464" s="22"/>
      <c r="J464" s="22"/>
      <c r="K464" s="191" t="e">
        <f aca="false">VLOOKUP(Personale!J464,Legenda!$D$1:$F$258,2)</f>
        <v>#N/A</v>
      </c>
      <c r="L464" s="22"/>
      <c r="M464" s="22"/>
      <c r="N464" s="22"/>
      <c r="O464" s="22"/>
      <c r="P464" s="203"/>
      <c r="Q464" s="22"/>
      <c r="R464" s="22"/>
      <c r="S464" s="22"/>
      <c r="T464" s="203"/>
      <c r="U464" s="211"/>
      <c r="V464" s="211"/>
      <c r="W464" s="185" t="n">
        <v>0</v>
      </c>
      <c r="X464" s="185" t="n">
        <v>0</v>
      </c>
      <c r="Y464" s="219" t="n">
        <f aca="false">SUM(W464:X464)</f>
        <v>0</v>
      </c>
      <c r="Z464" s="185" t="n">
        <v>0</v>
      </c>
      <c r="AA464" s="185" t="n">
        <v>0</v>
      </c>
      <c r="AB464" s="220" t="n">
        <f aca="false">SUM(Z464:AA464)</f>
        <v>0</v>
      </c>
      <c r="AC464" s="22"/>
      <c r="AD464" s="22"/>
      <c r="AE464" s="188"/>
      <c r="AF464" s="206" t="n">
        <f aca="false">IF(AE464="SI",N464,0)</f>
        <v>0</v>
      </c>
      <c r="AG464" s="189" t="n">
        <f aca="false">IF(AE464="SI",Y464,0)</f>
        <v>0</v>
      </c>
      <c r="AH464" s="189" t="n">
        <f aca="false">IF(AE464="SI",AB464,0)</f>
        <v>0</v>
      </c>
      <c r="AI464" s="148"/>
      <c r="AJ464" s="207"/>
      <c r="AK464" s="207"/>
      <c r="AL464" s="207"/>
      <c r="AM464" s="207"/>
      <c r="AN464" s="207"/>
      <c r="AO464" s="208"/>
    </row>
    <row r="465" customFormat="false" ht="15.75" hidden="false" customHeight="true" outlineLevel="0" collapsed="false">
      <c r="A465" s="22" t="n">
        <v>464</v>
      </c>
      <c r="B465" s="180"/>
      <c r="C465" s="22"/>
      <c r="D465" s="22"/>
      <c r="E465" s="183"/>
      <c r="F465" s="183"/>
      <c r="G465" s="22"/>
      <c r="H465" s="22"/>
      <c r="I465" s="22"/>
      <c r="J465" s="22"/>
      <c r="K465" s="191" t="e">
        <f aca="false">VLOOKUP(Personale!J465,Legenda!$D$1:$F$258,2)</f>
        <v>#N/A</v>
      </c>
      <c r="L465" s="22"/>
      <c r="M465" s="22"/>
      <c r="N465" s="22"/>
      <c r="O465" s="22"/>
      <c r="P465" s="203"/>
      <c r="Q465" s="22"/>
      <c r="R465" s="22"/>
      <c r="S465" s="22"/>
      <c r="T465" s="203"/>
      <c r="U465" s="211"/>
      <c r="V465" s="211"/>
      <c r="W465" s="185" t="n">
        <v>0</v>
      </c>
      <c r="X465" s="185" t="n">
        <v>0</v>
      </c>
      <c r="Y465" s="219" t="n">
        <f aca="false">SUM(W465:X465)</f>
        <v>0</v>
      </c>
      <c r="Z465" s="185" t="n">
        <v>0</v>
      </c>
      <c r="AA465" s="185" t="n">
        <v>0</v>
      </c>
      <c r="AB465" s="220" t="n">
        <f aca="false">SUM(Z465:AA465)</f>
        <v>0</v>
      </c>
      <c r="AC465" s="22"/>
      <c r="AD465" s="22"/>
      <c r="AE465" s="188"/>
      <c r="AF465" s="206" t="n">
        <f aca="false">IF(AE465="SI",N465,0)</f>
        <v>0</v>
      </c>
      <c r="AG465" s="189" t="n">
        <f aca="false">IF(AE465="SI",Y465,0)</f>
        <v>0</v>
      </c>
      <c r="AH465" s="189" t="n">
        <f aca="false">IF(AE465="SI",AB465,0)</f>
        <v>0</v>
      </c>
      <c r="AI465" s="148"/>
      <c r="AJ465" s="207"/>
      <c r="AK465" s="207"/>
      <c r="AL465" s="207"/>
      <c r="AM465" s="207"/>
      <c r="AN465" s="207"/>
      <c r="AO465" s="208"/>
    </row>
    <row r="466" customFormat="false" ht="15.75" hidden="false" customHeight="true" outlineLevel="0" collapsed="false">
      <c r="A466" s="22" t="n">
        <v>465</v>
      </c>
      <c r="B466" s="180"/>
      <c r="C466" s="22"/>
      <c r="D466" s="22"/>
      <c r="E466" s="183"/>
      <c r="F466" s="183"/>
      <c r="G466" s="22"/>
      <c r="H466" s="22"/>
      <c r="I466" s="22"/>
      <c r="J466" s="22"/>
      <c r="K466" s="191" t="e">
        <f aca="false">VLOOKUP(Personale!J466,Legenda!$D$1:$F$258,2)</f>
        <v>#N/A</v>
      </c>
      <c r="L466" s="22"/>
      <c r="M466" s="22"/>
      <c r="N466" s="22"/>
      <c r="O466" s="22"/>
      <c r="P466" s="203"/>
      <c r="Q466" s="22"/>
      <c r="R466" s="22"/>
      <c r="S466" s="22"/>
      <c r="T466" s="203"/>
      <c r="U466" s="211"/>
      <c r="V466" s="211"/>
      <c r="W466" s="185" t="n">
        <v>0</v>
      </c>
      <c r="X466" s="185" t="n">
        <v>0</v>
      </c>
      <c r="Y466" s="219" t="n">
        <f aca="false">SUM(W466:X466)</f>
        <v>0</v>
      </c>
      <c r="Z466" s="185" t="n">
        <v>0</v>
      </c>
      <c r="AA466" s="185" t="n">
        <v>0</v>
      </c>
      <c r="AB466" s="220" t="n">
        <f aca="false">SUM(Z466:AA466)</f>
        <v>0</v>
      </c>
      <c r="AC466" s="22"/>
      <c r="AD466" s="22"/>
      <c r="AE466" s="188"/>
      <c r="AF466" s="206" t="n">
        <f aca="false">IF(AE466="SI",N466,0)</f>
        <v>0</v>
      </c>
      <c r="AG466" s="189" t="n">
        <f aca="false">IF(AE466="SI",Y466,0)</f>
        <v>0</v>
      </c>
      <c r="AH466" s="189" t="n">
        <f aca="false">IF(AE466="SI",AB466,0)</f>
        <v>0</v>
      </c>
      <c r="AI466" s="148"/>
      <c r="AJ466" s="207"/>
      <c r="AK466" s="207"/>
      <c r="AL466" s="207"/>
      <c r="AM466" s="207"/>
      <c r="AN466" s="207"/>
      <c r="AO466" s="208"/>
    </row>
    <row r="467" customFormat="false" ht="15.75" hidden="false" customHeight="true" outlineLevel="0" collapsed="false">
      <c r="A467" s="22" t="n">
        <v>466</v>
      </c>
      <c r="B467" s="180"/>
      <c r="C467" s="22"/>
      <c r="D467" s="22"/>
      <c r="E467" s="183"/>
      <c r="F467" s="183"/>
      <c r="G467" s="22"/>
      <c r="H467" s="22"/>
      <c r="I467" s="22"/>
      <c r="J467" s="22"/>
      <c r="K467" s="191" t="e">
        <f aca="false">VLOOKUP(Personale!J467,Legenda!$D$1:$F$258,2)</f>
        <v>#N/A</v>
      </c>
      <c r="L467" s="22"/>
      <c r="M467" s="22"/>
      <c r="N467" s="22"/>
      <c r="O467" s="22"/>
      <c r="P467" s="203"/>
      <c r="Q467" s="22"/>
      <c r="R467" s="22"/>
      <c r="S467" s="22"/>
      <c r="T467" s="203"/>
      <c r="U467" s="211"/>
      <c r="V467" s="211"/>
      <c r="W467" s="185" t="n">
        <v>0</v>
      </c>
      <c r="X467" s="185" t="n">
        <v>0</v>
      </c>
      <c r="Y467" s="219" t="n">
        <f aca="false">SUM(W467:X467)</f>
        <v>0</v>
      </c>
      <c r="Z467" s="185" t="n">
        <v>0</v>
      </c>
      <c r="AA467" s="185" t="n">
        <v>0</v>
      </c>
      <c r="AB467" s="220" t="n">
        <f aca="false">SUM(Z467:AA467)</f>
        <v>0</v>
      </c>
      <c r="AC467" s="22"/>
      <c r="AD467" s="22"/>
      <c r="AE467" s="188"/>
      <c r="AF467" s="206" t="n">
        <f aca="false">IF(AE467="SI",N467,0)</f>
        <v>0</v>
      </c>
      <c r="AG467" s="189" t="n">
        <f aca="false">IF(AE467="SI",Y467,0)</f>
        <v>0</v>
      </c>
      <c r="AH467" s="189" t="n">
        <f aca="false">IF(AE467="SI",AB467,0)</f>
        <v>0</v>
      </c>
      <c r="AI467" s="148"/>
      <c r="AJ467" s="207"/>
      <c r="AK467" s="207"/>
      <c r="AL467" s="207"/>
      <c r="AM467" s="207"/>
      <c r="AN467" s="207"/>
      <c r="AO467" s="208"/>
    </row>
    <row r="468" customFormat="false" ht="15.75" hidden="false" customHeight="true" outlineLevel="0" collapsed="false">
      <c r="A468" s="22" t="n">
        <v>467</v>
      </c>
      <c r="B468" s="180"/>
      <c r="C468" s="22"/>
      <c r="D468" s="22"/>
      <c r="E468" s="183"/>
      <c r="F468" s="183"/>
      <c r="G468" s="22"/>
      <c r="H468" s="22"/>
      <c r="I468" s="22"/>
      <c r="J468" s="22"/>
      <c r="K468" s="191" t="e">
        <f aca="false">VLOOKUP(Personale!J468,Legenda!$D$1:$F$258,2)</f>
        <v>#N/A</v>
      </c>
      <c r="L468" s="22"/>
      <c r="M468" s="22"/>
      <c r="N468" s="22"/>
      <c r="O468" s="22"/>
      <c r="P468" s="203"/>
      <c r="Q468" s="22"/>
      <c r="R468" s="22"/>
      <c r="S468" s="22"/>
      <c r="T468" s="203"/>
      <c r="U468" s="211"/>
      <c r="V468" s="211"/>
      <c r="W468" s="185" t="n">
        <v>0</v>
      </c>
      <c r="X468" s="185" t="n">
        <v>0</v>
      </c>
      <c r="Y468" s="219" t="n">
        <f aca="false">SUM(W468:X468)</f>
        <v>0</v>
      </c>
      <c r="Z468" s="185" t="n">
        <v>0</v>
      </c>
      <c r="AA468" s="185" t="n">
        <v>0</v>
      </c>
      <c r="AB468" s="220" t="n">
        <f aca="false">SUM(Z468:AA468)</f>
        <v>0</v>
      </c>
      <c r="AC468" s="22"/>
      <c r="AD468" s="22"/>
      <c r="AE468" s="188"/>
      <c r="AF468" s="206" t="n">
        <f aca="false">IF(AE468="SI",N468,0)</f>
        <v>0</v>
      </c>
      <c r="AG468" s="189" t="n">
        <f aca="false">IF(AE468="SI",Y468,0)</f>
        <v>0</v>
      </c>
      <c r="AH468" s="189" t="n">
        <f aca="false">IF(AE468="SI",AB468,0)</f>
        <v>0</v>
      </c>
      <c r="AI468" s="148"/>
      <c r="AJ468" s="207"/>
      <c r="AK468" s="207"/>
      <c r="AL468" s="207"/>
      <c r="AM468" s="207"/>
      <c r="AN468" s="207"/>
      <c r="AO468" s="208"/>
    </row>
    <row r="469" customFormat="false" ht="15.75" hidden="false" customHeight="true" outlineLevel="0" collapsed="false">
      <c r="A469" s="22" t="n">
        <v>468</v>
      </c>
      <c r="B469" s="180"/>
      <c r="C469" s="22"/>
      <c r="D469" s="22"/>
      <c r="E469" s="183"/>
      <c r="F469" s="183"/>
      <c r="G469" s="22"/>
      <c r="H469" s="22"/>
      <c r="I469" s="22"/>
      <c r="J469" s="22"/>
      <c r="K469" s="191" t="e">
        <f aca="false">VLOOKUP(Personale!J469,Legenda!$D$1:$F$258,2)</f>
        <v>#N/A</v>
      </c>
      <c r="L469" s="22"/>
      <c r="M469" s="22"/>
      <c r="N469" s="22"/>
      <c r="O469" s="22"/>
      <c r="P469" s="203"/>
      <c r="Q469" s="22"/>
      <c r="R469" s="22"/>
      <c r="S469" s="22"/>
      <c r="T469" s="203"/>
      <c r="U469" s="211"/>
      <c r="V469" s="211"/>
      <c r="W469" s="185" t="n">
        <v>0</v>
      </c>
      <c r="X469" s="185" t="n">
        <v>0</v>
      </c>
      <c r="Y469" s="219" t="n">
        <f aca="false">SUM(W469:X469)</f>
        <v>0</v>
      </c>
      <c r="Z469" s="185" t="n">
        <v>0</v>
      </c>
      <c r="AA469" s="185" t="n">
        <v>0</v>
      </c>
      <c r="AB469" s="220" t="n">
        <f aca="false">SUM(Z469:AA469)</f>
        <v>0</v>
      </c>
      <c r="AC469" s="22"/>
      <c r="AD469" s="22"/>
      <c r="AE469" s="188"/>
      <c r="AF469" s="206" t="n">
        <f aca="false">IF(AE469="SI",N469,0)</f>
        <v>0</v>
      </c>
      <c r="AG469" s="189" t="n">
        <f aca="false">IF(AE469="SI",Y469,0)</f>
        <v>0</v>
      </c>
      <c r="AH469" s="189" t="n">
        <f aca="false">IF(AE469="SI",AB469,0)</f>
        <v>0</v>
      </c>
      <c r="AI469" s="148"/>
      <c r="AJ469" s="207"/>
      <c r="AK469" s="207"/>
      <c r="AL469" s="207"/>
      <c r="AM469" s="207"/>
      <c r="AN469" s="207"/>
      <c r="AO469" s="208"/>
    </row>
    <row r="470" customFormat="false" ht="15.75" hidden="false" customHeight="true" outlineLevel="0" collapsed="false">
      <c r="A470" s="22" t="n">
        <v>469</v>
      </c>
      <c r="B470" s="180"/>
      <c r="C470" s="22"/>
      <c r="D470" s="22"/>
      <c r="E470" s="183"/>
      <c r="F470" s="183"/>
      <c r="G470" s="22"/>
      <c r="H470" s="22"/>
      <c r="I470" s="22"/>
      <c r="J470" s="22"/>
      <c r="K470" s="191" t="e">
        <f aca="false">VLOOKUP(Personale!J470,Legenda!$D$1:$F$258,2)</f>
        <v>#N/A</v>
      </c>
      <c r="L470" s="22"/>
      <c r="M470" s="22"/>
      <c r="N470" s="22"/>
      <c r="O470" s="22"/>
      <c r="P470" s="203"/>
      <c r="Q470" s="22"/>
      <c r="R470" s="22"/>
      <c r="S470" s="22"/>
      <c r="T470" s="203"/>
      <c r="U470" s="211"/>
      <c r="V470" s="211"/>
      <c r="W470" s="185" t="n">
        <v>0</v>
      </c>
      <c r="X470" s="185" t="n">
        <v>0</v>
      </c>
      <c r="Y470" s="219" t="n">
        <f aca="false">SUM(W470:X470)</f>
        <v>0</v>
      </c>
      <c r="Z470" s="185" t="n">
        <v>0</v>
      </c>
      <c r="AA470" s="185" t="n">
        <v>0</v>
      </c>
      <c r="AB470" s="220" t="n">
        <f aca="false">SUM(Z470:AA470)</f>
        <v>0</v>
      </c>
      <c r="AC470" s="22"/>
      <c r="AD470" s="22"/>
      <c r="AE470" s="188"/>
      <c r="AF470" s="206" t="n">
        <f aca="false">IF(AE470="SI",N470,0)</f>
        <v>0</v>
      </c>
      <c r="AG470" s="189" t="n">
        <f aca="false">IF(AE470="SI",Y470,0)</f>
        <v>0</v>
      </c>
      <c r="AH470" s="189" t="n">
        <f aca="false">IF(AE470="SI",AB470,0)</f>
        <v>0</v>
      </c>
      <c r="AI470" s="148"/>
      <c r="AJ470" s="207"/>
      <c r="AK470" s="207"/>
      <c r="AL470" s="207"/>
      <c r="AM470" s="207"/>
      <c r="AN470" s="207"/>
      <c r="AO470" s="208"/>
    </row>
    <row r="471" customFormat="false" ht="15.75" hidden="false" customHeight="true" outlineLevel="0" collapsed="false">
      <c r="A471" s="22" t="n">
        <v>470</v>
      </c>
      <c r="B471" s="180"/>
      <c r="C471" s="22"/>
      <c r="D471" s="22"/>
      <c r="E471" s="183"/>
      <c r="F471" s="183"/>
      <c r="G471" s="22"/>
      <c r="H471" s="22"/>
      <c r="I471" s="22"/>
      <c r="J471" s="22"/>
      <c r="K471" s="191" t="e">
        <f aca="false">VLOOKUP(Personale!J471,Legenda!$D$1:$F$258,2)</f>
        <v>#N/A</v>
      </c>
      <c r="L471" s="22"/>
      <c r="M471" s="22"/>
      <c r="N471" s="22"/>
      <c r="O471" s="22"/>
      <c r="P471" s="203"/>
      <c r="Q471" s="22"/>
      <c r="R471" s="22"/>
      <c r="S471" s="22"/>
      <c r="T471" s="203"/>
      <c r="U471" s="211"/>
      <c r="V471" s="211"/>
      <c r="W471" s="185" t="n">
        <v>0</v>
      </c>
      <c r="X471" s="185" t="n">
        <v>0</v>
      </c>
      <c r="Y471" s="219" t="n">
        <f aca="false">SUM(W471:X471)</f>
        <v>0</v>
      </c>
      <c r="Z471" s="185" t="n">
        <v>0</v>
      </c>
      <c r="AA471" s="185" t="n">
        <v>0</v>
      </c>
      <c r="AB471" s="220" t="n">
        <f aca="false">SUM(Z471:AA471)</f>
        <v>0</v>
      </c>
      <c r="AC471" s="22"/>
      <c r="AD471" s="22"/>
      <c r="AE471" s="188"/>
      <c r="AF471" s="206" t="n">
        <f aca="false">IF(AE471="SI",N471,0)</f>
        <v>0</v>
      </c>
      <c r="AG471" s="189" t="n">
        <f aca="false">IF(AE471="SI",Y471,0)</f>
        <v>0</v>
      </c>
      <c r="AH471" s="189" t="n">
        <f aca="false">IF(AE471="SI",AB471,0)</f>
        <v>0</v>
      </c>
      <c r="AI471" s="148"/>
      <c r="AJ471" s="207"/>
      <c r="AK471" s="207"/>
      <c r="AL471" s="207"/>
      <c r="AM471" s="207"/>
      <c r="AN471" s="207"/>
      <c r="AO471" s="208"/>
    </row>
    <row r="472" customFormat="false" ht="15.75" hidden="false" customHeight="true" outlineLevel="0" collapsed="false">
      <c r="A472" s="22" t="n">
        <v>471</v>
      </c>
      <c r="B472" s="180"/>
      <c r="C472" s="22"/>
      <c r="D472" s="22"/>
      <c r="E472" s="183"/>
      <c r="F472" s="183"/>
      <c r="G472" s="22"/>
      <c r="H472" s="22"/>
      <c r="I472" s="22"/>
      <c r="J472" s="22"/>
      <c r="K472" s="191" t="e">
        <f aca="false">VLOOKUP(Personale!J472,Legenda!$D$1:$F$258,2)</f>
        <v>#N/A</v>
      </c>
      <c r="L472" s="22"/>
      <c r="M472" s="22"/>
      <c r="N472" s="22"/>
      <c r="O472" s="22"/>
      <c r="P472" s="203"/>
      <c r="Q472" s="22"/>
      <c r="R472" s="22"/>
      <c r="S472" s="22"/>
      <c r="T472" s="203"/>
      <c r="U472" s="211"/>
      <c r="V472" s="211"/>
      <c r="W472" s="185" t="n">
        <v>0</v>
      </c>
      <c r="X472" s="185" t="n">
        <v>0</v>
      </c>
      <c r="Y472" s="219" t="n">
        <f aca="false">SUM(W472:X472)</f>
        <v>0</v>
      </c>
      <c r="Z472" s="185" t="n">
        <v>0</v>
      </c>
      <c r="AA472" s="185" t="n">
        <v>0</v>
      </c>
      <c r="AB472" s="220" t="n">
        <f aca="false">SUM(Z472:AA472)</f>
        <v>0</v>
      </c>
      <c r="AC472" s="22"/>
      <c r="AD472" s="22"/>
      <c r="AE472" s="188"/>
      <c r="AF472" s="206" t="n">
        <f aca="false">IF(AE472="SI",N472,0)</f>
        <v>0</v>
      </c>
      <c r="AG472" s="189" t="n">
        <f aca="false">IF(AE472="SI",Y472,0)</f>
        <v>0</v>
      </c>
      <c r="AH472" s="189" t="n">
        <f aca="false">IF(AE472="SI",AB472,0)</f>
        <v>0</v>
      </c>
      <c r="AI472" s="148"/>
      <c r="AJ472" s="207"/>
      <c r="AK472" s="207"/>
      <c r="AL472" s="207"/>
      <c r="AM472" s="207"/>
      <c r="AN472" s="207"/>
      <c r="AO472" s="208"/>
    </row>
    <row r="473" customFormat="false" ht="15.75" hidden="false" customHeight="true" outlineLevel="0" collapsed="false">
      <c r="A473" s="22" t="n">
        <v>472</v>
      </c>
      <c r="B473" s="180"/>
      <c r="C473" s="22"/>
      <c r="D473" s="22"/>
      <c r="E473" s="183"/>
      <c r="F473" s="183"/>
      <c r="G473" s="22"/>
      <c r="H473" s="22"/>
      <c r="I473" s="22"/>
      <c r="J473" s="22"/>
      <c r="K473" s="191" t="e">
        <f aca="false">VLOOKUP(Personale!J473,Legenda!$D$1:$F$258,2)</f>
        <v>#N/A</v>
      </c>
      <c r="L473" s="22"/>
      <c r="M473" s="22"/>
      <c r="N473" s="22"/>
      <c r="O473" s="22"/>
      <c r="P473" s="203"/>
      <c r="Q473" s="22"/>
      <c r="R473" s="22"/>
      <c r="S473" s="22"/>
      <c r="T473" s="203"/>
      <c r="U473" s="211"/>
      <c r="V473" s="211"/>
      <c r="W473" s="185" t="n">
        <v>0</v>
      </c>
      <c r="X473" s="185" t="n">
        <v>0</v>
      </c>
      <c r="Y473" s="219" t="n">
        <f aca="false">SUM(W473:X473)</f>
        <v>0</v>
      </c>
      <c r="Z473" s="185" t="n">
        <v>0</v>
      </c>
      <c r="AA473" s="185" t="n">
        <v>0</v>
      </c>
      <c r="AB473" s="220" t="n">
        <f aca="false">SUM(Z473:AA473)</f>
        <v>0</v>
      </c>
      <c r="AC473" s="22"/>
      <c r="AD473" s="22"/>
      <c r="AE473" s="188"/>
      <c r="AF473" s="206" t="n">
        <f aca="false">IF(AE473="SI",N473,0)</f>
        <v>0</v>
      </c>
      <c r="AG473" s="189" t="n">
        <f aca="false">IF(AE473="SI",Y473,0)</f>
        <v>0</v>
      </c>
      <c r="AH473" s="189" t="n">
        <f aca="false">IF(AE473="SI",AB473,0)</f>
        <v>0</v>
      </c>
      <c r="AI473" s="148"/>
      <c r="AJ473" s="207"/>
      <c r="AK473" s="207"/>
      <c r="AL473" s="207"/>
      <c r="AM473" s="207"/>
      <c r="AN473" s="207"/>
      <c r="AO473" s="208"/>
    </row>
    <row r="474" customFormat="false" ht="15.75" hidden="false" customHeight="true" outlineLevel="0" collapsed="false">
      <c r="A474" s="22" t="n">
        <v>473</v>
      </c>
      <c r="B474" s="180"/>
      <c r="C474" s="22"/>
      <c r="D474" s="22"/>
      <c r="E474" s="183"/>
      <c r="F474" s="183"/>
      <c r="G474" s="22"/>
      <c r="H474" s="22"/>
      <c r="I474" s="22"/>
      <c r="J474" s="22"/>
      <c r="K474" s="191" t="e">
        <f aca="false">VLOOKUP(Personale!J474,Legenda!$D$1:$F$258,2)</f>
        <v>#N/A</v>
      </c>
      <c r="L474" s="22"/>
      <c r="M474" s="22"/>
      <c r="N474" s="22"/>
      <c r="O474" s="22"/>
      <c r="P474" s="203"/>
      <c r="Q474" s="22"/>
      <c r="R474" s="22"/>
      <c r="S474" s="22"/>
      <c r="T474" s="203"/>
      <c r="U474" s="211"/>
      <c r="V474" s="211"/>
      <c r="W474" s="185" t="n">
        <v>0</v>
      </c>
      <c r="X474" s="185" t="n">
        <v>0</v>
      </c>
      <c r="Y474" s="219" t="n">
        <f aca="false">SUM(W474:X474)</f>
        <v>0</v>
      </c>
      <c r="Z474" s="185" t="n">
        <v>0</v>
      </c>
      <c r="AA474" s="185" t="n">
        <v>0</v>
      </c>
      <c r="AB474" s="220" t="n">
        <f aca="false">SUM(Z474:AA474)</f>
        <v>0</v>
      </c>
      <c r="AC474" s="22"/>
      <c r="AD474" s="22"/>
      <c r="AE474" s="188"/>
      <c r="AF474" s="206" t="n">
        <f aca="false">IF(AE474="SI",N474,0)</f>
        <v>0</v>
      </c>
      <c r="AG474" s="189" t="n">
        <f aca="false">IF(AE474="SI",Y474,0)</f>
        <v>0</v>
      </c>
      <c r="AH474" s="189" t="n">
        <f aca="false">IF(AE474="SI",AB474,0)</f>
        <v>0</v>
      </c>
      <c r="AI474" s="148"/>
      <c r="AJ474" s="207"/>
      <c r="AK474" s="207"/>
      <c r="AL474" s="207"/>
      <c r="AM474" s="207"/>
      <c r="AN474" s="207"/>
      <c r="AO474" s="208"/>
    </row>
    <row r="475" customFormat="false" ht="15.75" hidden="false" customHeight="true" outlineLevel="0" collapsed="false">
      <c r="A475" s="22" t="n">
        <v>474</v>
      </c>
      <c r="B475" s="180"/>
      <c r="C475" s="22"/>
      <c r="D475" s="22"/>
      <c r="E475" s="183"/>
      <c r="F475" s="183"/>
      <c r="G475" s="22"/>
      <c r="H475" s="22"/>
      <c r="I475" s="22"/>
      <c r="J475" s="22"/>
      <c r="K475" s="191" t="e">
        <f aca="false">VLOOKUP(Personale!J475,Legenda!$D$1:$F$258,2)</f>
        <v>#N/A</v>
      </c>
      <c r="L475" s="22"/>
      <c r="M475" s="22"/>
      <c r="N475" s="22"/>
      <c r="O475" s="22"/>
      <c r="P475" s="203"/>
      <c r="Q475" s="22"/>
      <c r="R475" s="22"/>
      <c r="S475" s="22"/>
      <c r="T475" s="203"/>
      <c r="U475" s="211"/>
      <c r="V475" s="211"/>
      <c r="W475" s="185" t="n">
        <v>0</v>
      </c>
      <c r="X475" s="185" t="n">
        <v>0</v>
      </c>
      <c r="Y475" s="219" t="n">
        <f aca="false">SUM(W475:X475)</f>
        <v>0</v>
      </c>
      <c r="Z475" s="185" t="n">
        <v>0</v>
      </c>
      <c r="AA475" s="185" t="n">
        <v>0</v>
      </c>
      <c r="AB475" s="220" t="n">
        <f aca="false">SUM(Z475:AA475)</f>
        <v>0</v>
      </c>
      <c r="AC475" s="22"/>
      <c r="AD475" s="22"/>
      <c r="AE475" s="188"/>
      <c r="AF475" s="206" t="n">
        <f aca="false">IF(AE475="SI",N475,0)</f>
        <v>0</v>
      </c>
      <c r="AG475" s="189" t="n">
        <f aca="false">IF(AE475="SI",Y475,0)</f>
        <v>0</v>
      </c>
      <c r="AH475" s="189" t="n">
        <f aca="false">IF(AE475="SI",AB475,0)</f>
        <v>0</v>
      </c>
      <c r="AI475" s="148"/>
      <c r="AJ475" s="207"/>
      <c r="AK475" s="207"/>
      <c r="AL475" s="207"/>
      <c r="AM475" s="207"/>
      <c r="AN475" s="207"/>
      <c r="AO475" s="208"/>
    </row>
    <row r="476" customFormat="false" ht="15.75" hidden="false" customHeight="true" outlineLevel="0" collapsed="false">
      <c r="A476" s="22" t="n">
        <v>475</v>
      </c>
      <c r="B476" s="180"/>
      <c r="C476" s="22"/>
      <c r="D476" s="22"/>
      <c r="E476" s="183"/>
      <c r="F476" s="183"/>
      <c r="G476" s="22"/>
      <c r="H476" s="22"/>
      <c r="I476" s="22"/>
      <c r="J476" s="22"/>
      <c r="K476" s="191" t="e">
        <f aca="false">VLOOKUP(Personale!J476,Legenda!$D$1:$F$258,2)</f>
        <v>#N/A</v>
      </c>
      <c r="L476" s="22"/>
      <c r="M476" s="22"/>
      <c r="N476" s="22"/>
      <c r="O476" s="22"/>
      <c r="P476" s="203"/>
      <c r="Q476" s="22"/>
      <c r="R476" s="22"/>
      <c r="S476" s="22"/>
      <c r="T476" s="203"/>
      <c r="U476" s="211"/>
      <c r="V476" s="211"/>
      <c r="W476" s="185" t="n">
        <v>0</v>
      </c>
      <c r="X476" s="185" t="n">
        <v>0</v>
      </c>
      <c r="Y476" s="219" t="n">
        <f aca="false">SUM(W476:X476)</f>
        <v>0</v>
      </c>
      <c r="Z476" s="185" t="n">
        <v>0</v>
      </c>
      <c r="AA476" s="185" t="n">
        <v>0</v>
      </c>
      <c r="AB476" s="220" t="n">
        <f aca="false">SUM(Z476:AA476)</f>
        <v>0</v>
      </c>
      <c r="AC476" s="22"/>
      <c r="AD476" s="22"/>
      <c r="AE476" s="188"/>
      <c r="AF476" s="206" t="n">
        <f aca="false">IF(AE476="SI",N476,0)</f>
        <v>0</v>
      </c>
      <c r="AG476" s="189" t="n">
        <f aca="false">IF(AE476="SI",Y476,0)</f>
        <v>0</v>
      </c>
      <c r="AH476" s="189" t="n">
        <f aca="false">IF(AE476="SI",AB476,0)</f>
        <v>0</v>
      </c>
      <c r="AI476" s="148"/>
      <c r="AJ476" s="207"/>
      <c r="AK476" s="207"/>
      <c r="AL476" s="207"/>
      <c r="AM476" s="207"/>
      <c r="AN476" s="207"/>
      <c r="AO476" s="208"/>
    </row>
    <row r="477" customFormat="false" ht="15.75" hidden="false" customHeight="true" outlineLevel="0" collapsed="false">
      <c r="A477" s="22" t="n">
        <v>476</v>
      </c>
      <c r="B477" s="180"/>
      <c r="C477" s="22"/>
      <c r="D477" s="22"/>
      <c r="E477" s="183"/>
      <c r="F477" s="183"/>
      <c r="G477" s="22"/>
      <c r="H477" s="22"/>
      <c r="I477" s="22"/>
      <c r="J477" s="22"/>
      <c r="K477" s="191" t="e">
        <f aca="false">VLOOKUP(Personale!J477,Legenda!$D$1:$F$258,2)</f>
        <v>#N/A</v>
      </c>
      <c r="L477" s="22"/>
      <c r="M477" s="22"/>
      <c r="N477" s="22"/>
      <c r="O477" s="22"/>
      <c r="P477" s="203"/>
      <c r="Q477" s="22"/>
      <c r="R477" s="22"/>
      <c r="S477" s="22"/>
      <c r="T477" s="203"/>
      <c r="U477" s="211"/>
      <c r="V477" s="211"/>
      <c r="W477" s="185" t="n">
        <v>0</v>
      </c>
      <c r="X477" s="185" t="n">
        <v>0</v>
      </c>
      <c r="Y477" s="219" t="n">
        <f aca="false">SUM(W477:X477)</f>
        <v>0</v>
      </c>
      <c r="Z477" s="185" t="n">
        <v>0</v>
      </c>
      <c r="AA477" s="185" t="n">
        <v>0</v>
      </c>
      <c r="AB477" s="220" t="n">
        <f aca="false">SUM(Z477:AA477)</f>
        <v>0</v>
      </c>
      <c r="AC477" s="22"/>
      <c r="AD477" s="22"/>
      <c r="AE477" s="188"/>
      <c r="AF477" s="206" t="n">
        <f aca="false">IF(AE477="SI",N477,0)</f>
        <v>0</v>
      </c>
      <c r="AG477" s="189" t="n">
        <f aca="false">IF(AE477="SI",Y477,0)</f>
        <v>0</v>
      </c>
      <c r="AH477" s="189" t="n">
        <f aca="false">IF(AE477="SI",AB477,0)</f>
        <v>0</v>
      </c>
      <c r="AI477" s="148"/>
      <c r="AJ477" s="207"/>
      <c r="AK477" s="207"/>
      <c r="AL477" s="207"/>
      <c r="AM477" s="207"/>
      <c r="AN477" s="207"/>
      <c r="AO477" s="208"/>
    </row>
    <row r="478" customFormat="false" ht="15.75" hidden="false" customHeight="true" outlineLevel="0" collapsed="false">
      <c r="A478" s="22" t="n">
        <v>477</v>
      </c>
      <c r="B478" s="180"/>
      <c r="C478" s="22"/>
      <c r="D478" s="22"/>
      <c r="E478" s="183"/>
      <c r="F478" s="183"/>
      <c r="G478" s="22"/>
      <c r="H478" s="22"/>
      <c r="I478" s="22"/>
      <c r="J478" s="22"/>
      <c r="K478" s="191" t="e">
        <f aca="false">VLOOKUP(Personale!J478,Legenda!$D$1:$F$258,2)</f>
        <v>#N/A</v>
      </c>
      <c r="L478" s="22"/>
      <c r="M478" s="22"/>
      <c r="N478" s="22"/>
      <c r="O478" s="22"/>
      <c r="P478" s="203"/>
      <c r="Q478" s="22"/>
      <c r="R478" s="22"/>
      <c r="S478" s="22"/>
      <c r="T478" s="203"/>
      <c r="U478" s="211"/>
      <c r="V478" s="211"/>
      <c r="W478" s="185" t="n">
        <v>0</v>
      </c>
      <c r="X478" s="185" t="n">
        <v>0</v>
      </c>
      <c r="Y478" s="219" t="n">
        <f aca="false">SUM(W478:X478)</f>
        <v>0</v>
      </c>
      <c r="Z478" s="185" t="n">
        <v>0</v>
      </c>
      <c r="AA478" s="185" t="n">
        <v>0</v>
      </c>
      <c r="AB478" s="220" t="n">
        <f aca="false">SUM(Z478:AA478)</f>
        <v>0</v>
      </c>
      <c r="AC478" s="22"/>
      <c r="AD478" s="22"/>
      <c r="AE478" s="188"/>
      <c r="AF478" s="206" t="n">
        <f aca="false">IF(AE478="SI",N478,0)</f>
        <v>0</v>
      </c>
      <c r="AG478" s="189" t="n">
        <f aca="false">IF(AE478="SI",Y478,0)</f>
        <v>0</v>
      </c>
      <c r="AH478" s="189" t="n">
        <f aca="false">IF(AE478="SI",AB478,0)</f>
        <v>0</v>
      </c>
      <c r="AI478" s="148"/>
      <c r="AJ478" s="207"/>
      <c r="AK478" s="207"/>
      <c r="AL478" s="207"/>
      <c r="AM478" s="207"/>
      <c r="AN478" s="207"/>
      <c r="AO478" s="208"/>
    </row>
    <row r="479" customFormat="false" ht="15.75" hidden="false" customHeight="true" outlineLevel="0" collapsed="false">
      <c r="A479" s="22" t="n">
        <v>478</v>
      </c>
      <c r="B479" s="180"/>
      <c r="C479" s="22"/>
      <c r="D479" s="22"/>
      <c r="E479" s="183"/>
      <c r="F479" s="183"/>
      <c r="G479" s="22"/>
      <c r="H479" s="22"/>
      <c r="I479" s="22"/>
      <c r="J479" s="22"/>
      <c r="K479" s="191" t="e">
        <f aca="false">VLOOKUP(Personale!J479,Legenda!$D$1:$F$258,2)</f>
        <v>#N/A</v>
      </c>
      <c r="L479" s="22"/>
      <c r="M479" s="22"/>
      <c r="N479" s="22"/>
      <c r="O479" s="22"/>
      <c r="P479" s="203"/>
      <c r="Q479" s="22"/>
      <c r="R479" s="22"/>
      <c r="S479" s="22"/>
      <c r="T479" s="203"/>
      <c r="U479" s="211"/>
      <c r="V479" s="211"/>
      <c r="W479" s="185" t="n">
        <v>0</v>
      </c>
      <c r="X479" s="185" t="n">
        <v>0</v>
      </c>
      <c r="Y479" s="219" t="n">
        <f aca="false">SUM(W479:X479)</f>
        <v>0</v>
      </c>
      <c r="Z479" s="185" t="n">
        <v>0</v>
      </c>
      <c r="AA479" s="185" t="n">
        <v>0</v>
      </c>
      <c r="AB479" s="220" t="n">
        <f aca="false">SUM(Z479:AA479)</f>
        <v>0</v>
      </c>
      <c r="AC479" s="22"/>
      <c r="AD479" s="22"/>
      <c r="AE479" s="188"/>
      <c r="AF479" s="206" t="n">
        <f aca="false">IF(AE479="SI",N479,0)</f>
        <v>0</v>
      </c>
      <c r="AG479" s="189" t="n">
        <f aca="false">IF(AE479="SI",Y479,0)</f>
        <v>0</v>
      </c>
      <c r="AH479" s="189" t="n">
        <f aca="false">IF(AE479="SI",AB479,0)</f>
        <v>0</v>
      </c>
      <c r="AI479" s="148"/>
      <c r="AJ479" s="207"/>
      <c r="AK479" s="207"/>
      <c r="AL479" s="207"/>
      <c r="AM479" s="207"/>
      <c r="AN479" s="207"/>
      <c r="AO479" s="208"/>
    </row>
    <row r="480" customFormat="false" ht="15.75" hidden="false" customHeight="true" outlineLevel="0" collapsed="false">
      <c r="A480" s="22" t="n">
        <v>479</v>
      </c>
      <c r="B480" s="180"/>
      <c r="C480" s="22"/>
      <c r="D480" s="22"/>
      <c r="E480" s="183"/>
      <c r="F480" s="183"/>
      <c r="G480" s="22"/>
      <c r="H480" s="22"/>
      <c r="I480" s="22"/>
      <c r="J480" s="22"/>
      <c r="K480" s="191" t="e">
        <f aca="false">VLOOKUP(Personale!J480,Legenda!$D$1:$F$258,2)</f>
        <v>#N/A</v>
      </c>
      <c r="L480" s="22"/>
      <c r="M480" s="22"/>
      <c r="N480" s="22"/>
      <c r="O480" s="22"/>
      <c r="P480" s="203"/>
      <c r="Q480" s="22"/>
      <c r="R480" s="22"/>
      <c r="S480" s="22"/>
      <c r="T480" s="203"/>
      <c r="U480" s="211"/>
      <c r="V480" s="211"/>
      <c r="W480" s="185" t="n">
        <v>0</v>
      </c>
      <c r="X480" s="185" t="n">
        <v>0</v>
      </c>
      <c r="Y480" s="219" t="n">
        <f aca="false">SUM(W480:X480)</f>
        <v>0</v>
      </c>
      <c r="Z480" s="185" t="n">
        <v>0</v>
      </c>
      <c r="AA480" s="185" t="n">
        <v>0</v>
      </c>
      <c r="AB480" s="220" t="n">
        <f aca="false">SUM(Z480:AA480)</f>
        <v>0</v>
      </c>
      <c r="AC480" s="22"/>
      <c r="AD480" s="22"/>
      <c r="AE480" s="188"/>
      <c r="AF480" s="206" t="n">
        <f aca="false">IF(AE480="SI",N480,0)</f>
        <v>0</v>
      </c>
      <c r="AG480" s="189" t="n">
        <f aca="false">IF(AE480="SI",Y480,0)</f>
        <v>0</v>
      </c>
      <c r="AH480" s="189" t="n">
        <f aca="false">IF(AE480="SI",AB480,0)</f>
        <v>0</v>
      </c>
      <c r="AI480" s="148"/>
      <c r="AJ480" s="207"/>
      <c r="AK480" s="207"/>
      <c r="AL480" s="207"/>
      <c r="AM480" s="207"/>
      <c r="AN480" s="207"/>
      <c r="AO480" s="208"/>
    </row>
    <row r="481" customFormat="false" ht="15.75" hidden="false" customHeight="true" outlineLevel="0" collapsed="false">
      <c r="A481" s="22" t="n">
        <v>480</v>
      </c>
      <c r="B481" s="180"/>
      <c r="C481" s="22"/>
      <c r="D481" s="22"/>
      <c r="E481" s="183"/>
      <c r="F481" s="183"/>
      <c r="G481" s="22"/>
      <c r="H481" s="22"/>
      <c r="I481" s="22"/>
      <c r="J481" s="22"/>
      <c r="K481" s="191" t="e">
        <f aca="false">VLOOKUP(Personale!J481,Legenda!$D$1:$F$258,2)</f>
        <v>#N/A</v>
      </c>
      <c r="L481" s="22"/>
      <c r="M481" s="22"/>
      <c r="N481" s="22"/>
      <c r="O481" s="22"/>
      <c r="P481" s="203"/>
      <c r="Q481" s="22"/>
      <c r="R481" s="22"/>
      <c r="S481" s="22"/>
      <c r="T481" s="203"/>
      <c r="U481" s="211"/>
      <c r="V481" s="211"/>
      <c r="W481" s="185" t="n">
        <v>0</v>
      </c>
      <c r="X481" s="185" t="n">
        <v>0</v>
      </c>
      <c r="Y481" s="219" t="n">
        <f aca="false">SUM(W481:X481)</f>
        <v>0</v>
      </c>
      <c r="Z481" s="185" t="n">
        <v>0</v>
      </c>
      <c r="AA481" s="185" t="n">
        <v>0</v>
      </c>
      <c r="AB481" s="220" t="n">
        <f aca="false">SUM(Z481:AA481)</f>
        <v>0</v>
      </c>
      <c r="AC481" s="22"/>
      <c r="AD481" s="22"/>
      <c r="AE481" s="188"/>
      <c r="AF481" s="206" t="n">
        <f aca="false">IF(AE481="SI",N481,0)</f>
        <v>0</v>
      </c>
      <c r="AG481" s="189" t="n">
        <f aca="false">IF(AE481="SI",Y481,0)</f>
        <v>0</v>
      </c>
      <c r="AH481" s="189" t="n">
        <f aca="false">IF(AE481="SI",AB481,0)</f>
        <v>0</v>
      </c>
      <c r="AI481" s="148"/>
      <c r="AJ481" s="207"/>
      <c r="AK481" s="207"/>
      <c r="AL481" s="207"/>
      <c r="AM481" s="207"/>
      <c r="AN481" s="207"/>
      <c r="AO481" s="208"/>
    </row>
    <row r="482" customFormat="false" ht="15.75" hidden="false" customHeight="true" outlineLevel="0" collapsed="false">
      <c r="A482" s="22" t="n">
        <v>481</v>
      </c>
      <c r="B482" s="180"/>
      <c r="C482" s="22"/>
      <c r="D482" s="22"/>
      <c r="E482" s="183"/>
      <c r="F482" s="183"/>
      <c r="G482" s="22"/>
      <c r="H482" s="22"/>
      <c r="I482" s="22"/>
      <c r="J482" s="22"/>
      <c r="K482" s="191" t="e">
        <f aca="false">VLOOKUP(Personale!J482,Legenda!$D$1:$F$258,2)</f>
        <v>#N/A</v>
      </c>
      <c r="L482" s="22"/>
      <c r="M482" s="22"/>
      <c r="N482" s="22"/>
      <c r="O482" s="22"/>
      <c r="P482" s="203"/>
      <c r="Q482" s="22"/>
      <c r="R482" s="22"/>
      <c r="S482" s="22"/>
      <c r="T482" s="203"/>
      <c r="U482" s="211"/>
      <c r="V482" s="211"/>
      <c r="W482" s="185" t="n">
        <v>0</v>
      </c>
      <c r="X482" s="185" t="n">
        <v>0</v>
      </c>
      <c r="Y482" s="219" t="n">
        <f aca="false">SUM(W482:X482)</f>
        <v>0</v>
      </c>
      <c r="Z482" s="185" t="n">
        <v>0</v>
      </c>
      <c r="AA482" s="185" t="n">
        <v>0</v>
      </c>
      <c r="AB482" s="220" t="n">
        <f aca="false">SUM(Z482:AA482)</f>
        <v>0</v>
      </c>
      <c r="AC482" s="22"/>
      <c r="AD482" s="22"/>
      <c r="AE482" s="188"/>
      <c r="AF482" s="206" t="n">
        <f aca="false">IF(AE482="SI",N482,0)</f>
        <v>0</v>
      </c>
      <c r="AG482" s="189" t="n">
        <f aca="false">IF(AE482="SI",Y482,0)</f>
        <v>0</v>
      </c>
      <c r="AH482" s="189" t="n">
        <f aca="false">IF(AE482="SI",AB482,0)</f>
        <v>0</v>
      </c>
      <c r="AI482" s="148"/>
      <c r="AJ482" s="207"/>
      <c r="AK482" s="207"/>
      <c r="AL482" s="207"/>
      <c r="AM482" s="207"/>
      <c r="AN482" s="207"/>
      <c r="AO482" s="208"/>
    </row>
    <row r="483" customFormat="false" ht="15.75" hidden="false" customHeight="true" outlineLevel="0" collapsed="false">
      <c r="A483" s="22" t="n">
        <v>482</v>
      </c>
      <c r="B483" s="180"/>
      <c r="C483" s="22"/>
      <c r="D483" s="22"/>
      <c r="E483" s="183"/>
      <c r="F483" s="183"/>
      <c r="G483" s="22"/>
      <c r="H483" s="22"/>
      <c r="I483" s="22"/>
      <c r="J483" s="22"/>
      <c r="K483" s="191" t="e">
        <f aca="false">VLOOKUP(Personale!J483,Legenda!$D$1:$F$258,2)</f>
        <v>#N/A</v>
      </c>
      <c r="L483" s="22"/>
      <c r="M483" s="22"/>
      <c r="N483" s="22"/>
      <c r="O483" s="22"/>
      <c r="P483" s="203"/>
      <c r="Q483" s="22"/>
      <c r="R483" s="22"/>
      <c r="S483" s="22"/>
      <c r="T483" s="203"/>
      <c r="U483" s="211"/>
      <c r="V483" s="211"/>
      <c r="W483" s="185" t="n">
        <v>0</v>
      </c>
      <c r="X483" s="185" t="n">
        <v>0</v>
      </c>
      <c r="Y483" s="219" t="n">
        <f aca="false">SUM(W483:X483)</f>
        <v>0</v>
      </c>
      <c r="Z483" s="185" t="n">
        <v>0</v>
      </c>
      <c r="AA483" s="185" t="n">
        <v>0</v>
      </c>
      <c r="AB483" s="220" t="n">
        <f aca="false">SUM(Z483:AA483)</f>
        <v>0</v>
      </c>
      <c r="AC483" s="22"/>
      <c r="AD483" s="22"/>
      <c r="AE483" s="188"/>
      <c r="AF483" s="206" t="n">
        <f aca="false">IF(AE483="SI",N483,0)</f>
        <v>0</v>
      </c>
      <c r="AG483" s="189" t="n">
        <f aca="false">IF(AE483="SI",Y483,0)</f>
        <v>0</v>
      </c>
      <c r="AH483" s="189" t="n">
        <f aca="false">IF(AE483="SI",AB483,0)</f>
        <v>0</v>
      </c>
      <c r="AI483" s="148"/>
      <c r="AJ483" s="207"/>
      <c r="AK483" s="207"/>
      <c r="AL483" s="207"/>
      <c r="AM483" s="207"/>
      <c r="AN483" s="207"/>
      <c r="AO483" s="208"/>
    </row>
    <row r="484" customFormat="false" ht="15.75" hidden="false" customHeight="true" outlineLevel="0" collapsed="false">
      <c r="A484" s="22" t="n">
        <v>483</v>
      </c>
      <c r="B484" s="180"/>
      <c r="C484" s="22"/>
      <c r="D484" s="22"/>
      <c r="E484" s="183"/>
      <c r="F484" s="183"/>
      <c r="G484" s="22"/>
      <c r="H484" s="22"/>
      <c r="I484" s="22"/>
      <c r="J484" s="22"/>
      <c r="K484" s="191" t="e">
        <f aca="false">VLOOKUP(Personale!J484,Legenda!$D$1:$F$258,2)</f>
        <v>#N/A</v>
      </c>
      <c r="L484" s="22"/>
      <c r="M484" s="22"/>
      <c r="N484" s="22"/>
      <c r="O484" s="22"/>
      <c r="P484" s="203"/>
      <c r="Q484" s="22"/>
      <c r="R484" s="22"/>
      <c r="S484" s="22"/>
      <c r="T484" s="203"/>
      <c r="U484" s="211"/>
      <c r="V484" s="211"/>
      <c r="W484" s="185" t="n">
        <v>0</v>
      </c>
      <c r="X484" s="185" t="n">
        <v>0</v>
      </c>
      <c r="Y484" s="219" t="n">
        <f aca="false">SUM(W484:X484)</f>
        <v>0</v>
      </c>
      <c r="Z484" s="185" t="n">
        <v>0</v>
      </c>
      <c r="AA484" s="185" t="n">
        <v>0</v>
      </c>
      <c r="AB484" s="220" t="n">
        <f aca="false">SUM(Z484:AA484)</f>
        <v>0</v>
      </c>
      <c r="AC484" s="22"/>
      <c r="AD484" s="22"/>
      <c r="AE484" s="188"/>
      <c r="AF484" s="206" t="n">
        <f aca="false">IF(AE484="SI",N484,0)</f>
        <v>0</v>
      </c>
      <c r="AG484" s="189" t="n">
        <f aca="false">IF(AE484="SI",Y484,0)</f>
        <v>0</v>
      </c>
      <c r="AH484" s="189" t="n">
        <f aca="false">IF(AE484="SI",AB484,0)</f>
        <v>0</v>
      </c>
      <c r="AI484" s="148"/>
      <c r="AJ484" s="207"/>
      <c r="AK484" s="207"/>
      <c r="AL484" s="207"/>
      <c r="AM484" s="207"/>
      <c r="AN484" s="207"/>
      <c r="AO484" s="208"/>
    </row>
    <row r="485" customFormat="false" ht="15.75" hidden="false" customHeight="true" outlineLevel="0" collapsed="false">
      <c r="A485" s="22" t="n">
        <v>484</v>
      </c>
      <c r="B485" s="180"/>
      <c r="C485" s="22"/>
      <c r="D485" s="22"/>
      <c r="E485" s="183"/>
      <c r="F485" s="183"/>
      <c r="G485" s="22"/>
      <c r="H485" s="22"/>
      <c r="I485" s="22"/>
      <c r="J485" s="22"/>
      <c r="K485" s="191" t="e">
        <f aca="false">VLOOKUP(Personale!J485,Legenda!$D$1:$F$258,2)</f>
        <v>#N/A</v>
      </c>
      <c r="L485" s="22"/>
      <c r="M485" s="22"/>
      <c r="N485" s="22"/>
      <c r="O485" s="22"/>
      <c r="P485" s="203"/>
      <c r="Q485" s="22"/>
      <c r="R485" s="22"/>
      <c r="S485" s="22"/>
      <c r="T485" s="203"/>
      <c r="U485" s="211"/>
      <c r="V485" s="211"/>
      <c r="W485" s="185" t="n">
        <v>0</v>
      </c>
      <c r="X485" s="185" t="n">
        <v>0</v>
      </c>
      <c r="Y485" s="219" t="n">
        <f aca="false">SUM(W485:X485)</f>
        <v>0</v>
      </c>
      <c r="Z485" s="185" t="n">
        <v>0</v>
      </c>
      <c r="AA485" s="185" t="n">
        <v>0</v>
      </c>
      <c r="AB485" s="220" t="n">
        <f aca="false">SUM(Z485:AA485)</f>
        <v>0</v>
      </c>
      <c r="AC485" s="22"/>
      <c r="AD485" s="22"/>
      <c r="AE485" s="188"/>
      <c r="AF485" s="206" t="n">
        <f aca="false">IF(AE485="SI",N485,0)</f>
        <v>0</v>
      </c>
      <c r="AG485" s="189" t="n">
        <f aca="false">IF(AE485="SI",Y485,0)</f>
        <v>0</v>
      </c>
      <c r="AH485" s="189" t="n">
        <f aca="false">IF(AE485="SI",AB485,0)</f>
        <v>0</v>
      </c>
      <c r="AI485" s="148"/>
      <c r="AJ485" s="207"/>
      <c r="AK485" s="207"/>
      <c r="AL485" s="207"/>
      <c r="AM485" s="207"/>
      <c r="AN485" s="207"/>
      <c r="AO485" s="208"/>
    </row>
    <row r="486" customFormat="false" ht="15.75" hidden="false" customHeight="true" outlineLevel="0" collapsed="false">
      <c r="A486" s="22" t="n">
        <v>485</v>
      </c>
      <c r="B486" s="180"/>
      <c r="C486" s="22"/>
      <c r="D486" s="22"/>
      <c r="E486" s="183"/>
      <c r="F486" s="183"/>
      <c r="G486" s="22"/>
      <c r="H486" s="22"/>
      <c r="I486" s="22"/>
      <c r="J486" s="22"/>
      <c r="K486" s="191" t="e">
        <f aca="false">VLOOKUP(Personale!J486,Legenda!$D$1:$F$258,2)</f>
        <v>#N/A</v>
      </c>
      <c r="L486" s="22"/>
      <c r="M486" s="22"/>
      <c r="N486" s="22"/>
      <c r="O486" s="22"/>
      <c r="P486" s="203"/>
      <c r="Q486" s="22"/>
      <c r="R486" s="22"/>
      <c r="S486" s="22"/>
      <c r="T486" s="203"/>
      <c r="U486" s="211"/>
      <c r="V486" s="211"/>
      <c r="W486" s="185" t="n">
        <v>0</v>
      </c>
      <c r="X486" s="185" t="n">
        <v>0</v>
      </c>
      <c r="Y486" s="219" t="n">
        <f aca="false">SUM(W486:X486)</f>
        <v>0</v>
      </c>
      <c r="Z486" s="185" t="n">
        <v>0</v>
      </c>
      <c r="AA486" s="185" t="n">
        <v>0</v>
      </c>
      <c r="AB486" s="220" t="n">
        <f aca="false">SUM(Z486:AA486)</f>
        <v>0</v>
      </c>
      <c r="AC486" s="22"/>
      <c r="AD486" s="22"/>
      <c r="AE486" s="188"/>
      <c r="AF486" s="206" t="n">
        <f aca="false">IF(AE486="SI",N486,0)</f>
        <v>0</v>
      </c>
      <c r="AG486" s="189" t="n">
        <f aca="false">IF(AE486="SI",Y486,0)</f>
        <v>0</v>
      </c>
      <c r="AH486" s="189" t="n">
        <f aca="false">IF(AE486="SI",AB486,0)</f>
        <v>0</v>
      </c>
      <c r="AI486" s="148"/>
      <c r="AJ486" s="207"/>
      <c r="AK486" s="207"/>
      <c r="AL486" s="207"/>
      <c r="AM486" s="207"/>
      <c r="AN486" s="207"/>
      <c r="AO486" s="208"/>
    </row>
    <row r="487" customFormat="false" ht="15.75" hidden="false" customHeight="true" outlineLevel="0" collapsed="false">
      <c r="A487" s="22" t="n">
        <v>486</v>
      </c>
      <c r="B487" s="180"/>
      <c r="C487" s="22"/>
      <c r="D487" s="22"/>
      <c r="E487" s="183"/>
      <c r="F487" s="183"/>
      <c r="G487" s="22"/>
      <c r="H487" s="22"/>
      <c r="I487" s="22"/>
      <c r="J487" s="22"/>
      <c r="K487" s="191" t="e">
        <f aca="false">VLOOKUP(Personale!J487,Legenda!$D$1:$F$258,2)</f>
        <v>#N/A</v>
      </c>
      <c r="L487" s="22"/>
      <c r="M487" s="22"/>
      <c r="N487" s="22"/>
      <c r="O487" s="22"/>
      <c r="P487" s="203"/>
      <c r="Q487" s="22"/>
      <c r="R487" s="22"/>
      <c r="S487" s="22"/>
      <c r="T487" s="203"/>
      <c r="U487" s="211"/>
      <c r="V487" s="211"/>
      <c r="W487" s="185" t="n">
        <v>0</v>
      </c>
      <c r="X487" s="185" t="n">
        <v>0</v>
      </c>
      <c r="Y487" s="219" t="n">
        <f aca="false">SUM(W487:X487)</f>
        <v>0</v>
      </c>
      <c r="Z487" s="185" t="n">
        <v>0</v>
      </c>
      <c r="AA487" s="185" t="n">
        <v>0</v>
      </c>
      <c r="AB487" s="220" t="n">
        <f aca="false">SUM(Z487:AA487)</f>
        <v>0</v>
      </c>
      <c r="AC487" s="22"/>
      <c r="AD487" s="22"/>
      <c r="AE487" s="188"/>
      <c r="AF487" s="206" t="n">
        <f aca="false">IF(AE487="SI",N487,0)</f>
        <v>0</v>
      </c>
      <c r="AG487" s="189" t="n">
        <f aca="false">IF(AE487="SI",Y487,0)</f>
        <v>0</v>
      </c>
      <c r="AH487" s="189" t="n">
        <f aca="false">IF(AE487="SI",AB487,0)</f>
        <v>0</v>
      </c>
      <c r="AI487" s="148"/>
      <c r="AJ487" s="207"/>
      <c r="AK487" s="207"/>
      <c r="AL487" s="207"/>
      <c r="AM487" s="207"/>
      <c r="AN487" s="207"/>
      <c r="AO487" s="208"/>
    </row>
    <row r="488" customFormat="false" ht="15.75" hidden="false" customHeight="true" outlineLevel="0" collapsed="false">
      <c r="A488" s="22" t="n">
        <v>487</v>
      </c>
      <c r="B488" s="180"/>
      <c r="C488" s="22"/>
      <c r="D488" s="22"/>
      <c r="E488" s="183"/>
      <c r="F488" s="183"/>
      <c r="G488" s="22"/>
      <c r="H488" s="22"/>
      <c r="I488" s="22"/>
      <c r="J488" s="22"/>
      <c r="K488" s="191" t="e">
        <f aca="false">VLOOKUP(Personale!J488,Legenda!$D$1:$F$258,2)</f>
        <v>#N/A</v>
      </c>
      <c r="L488" s="22"/>
      <c r="M488" s="22"/>
      <c r="N488" s="22"/>
      <c r="O488" s="22"/>
      <c r="P488" s="203"/>
      <c r="Q488" s="22"/>
      <c r="R488" s="22"/>
      <c r="S488" s="22"/>
      <c r="T488" s="203"/>
      <c r="U488" s="211"/>
      <c r="V488" s="211"/>
      <c r="W488" s="185" t="n">
        <v>0</v>
      </c>
      <c r="X488" s="185" t="n">
        <v>0</v>
      </c>
      <c r="Y488" s="219" t="n">
        <f aca="false">SUM(W488:X488)</f>
        <v>0</v>
      </c>
      <c r="Z488" s="185" t="n">
        <v>0</v>
      </c>
      <c r="AA488" s="185" t="n">
        <v>0</v>
      </c>
      <c r="AB488" s="220" t="n">
        <f aca="false">SUM(Z488:AA488)</f>
        <v>0</v>
      </c>
      <c r="AC488" s="22"/>
      <c r="AD488" s="22"/>
      <c r="AE488" s="188"/>
      <c r="AF488" s="206" t="n">
        <f aca="false">IF(AE488="SI",N488,0)</f>
        <v>0</v>
      </c>
      <c r="AG488" s="189" t="n">
        <f aca="false">IF(AE488="SI",Y488,0)</f>
        <v>0</v>
      </c>
      <c r="AH488" s="189" t="n">
        <f aca="false">IF(AE488="SI",AB488,0)</f>
        <v>0</v>
      </c>
      <c r="AI488" s="148"/>
      <c r="AJ488" s="207"/>
      <c r="AK488" s="207"/>
      <c r="AL488" s="207"/>
      <c r="AM488" s="207"/>
      <c r="AN488" s="207"/>
      <c r="AO488" s="208"/>
    </row>
    <row r="489" customFormat="false" ht="15.75" hidden="false" customHeight="true" outlineLevel="0" collapsed="false">
      <c r="A489" s="22" t="n">
        <v>488</v>
      </c>
      <c r="B489" s="180"/>
      <c r="C489" s="22"/>
      <c r="D489" s="22"/>
      <c r="E489" s="183"/>
      <c r="F489" s="183"/>
      <c r="G489" s="22"/>
      <c r="H489" s="22"/>
      <c r="I489" s="22"/>
      <c r="J489" s="22"/>
      <c r="K489" s="191" t="e">
        <f aca="false">VLOOKUP(Personale!J489,Legenda!$D$1:$F$258,2)</f>
        <v>#N/A</v>
      </c>
      <c r="L489" s="22"/>
      <c r="M489" s="22"/>
      <c r="N489" s="22"/>
      <c r="O489" s="22"/>
      <c r="P489" s="203"/>
      <c r="Q489" s="22"/>
      <c r="R489" s="22"/>
      <c r="S489" s="22"/>
      <c r="T489" s="203"/>
      <c r="U489" s="211"/>
      <c r="V489" s="211"/>
      <c r="W489" s="185" t="n">
        <v>0</v>
      </c>
      <c r="X489" s="185" t="n">
        <v>0</v>
      </c>
      <c r="Y489" s="219" t="n">
        <f aca="false">SUM(W489:X489)</f>
        <v>0</v>
      </c>
      <c r="Z489" s="185" t="n">
        <v>0</v>
      </c>
      <c r="AA489" s="185" t="n">
        <v>0</v>
      </c>
      <c r="AB489" s="220" t="n">
        <f aca="false">SUM(Z489:AA489)</f>
        <v>0</v>
      </c>
      <c r="AC489" s="22"/>
      <c r="AD489" s="22"/>
      <c r="AE489" s="188"/>
      <c r="AF489" s="206" t="n">
        <f aca="false">IF(AE489="SI",N489,0)</f>
        <v>0</v>
      </c>
      <c r="AG489" s="189" t="n">
        <f aca="false">IF(AE489="SI",Y489,0)</f>
        <v>0</v>
      </c>
      <c r="AH489" s="189" t="n">
        <f aca="false">IF(AE489="SI",AB489,0)</f>
        <v>0</v>
      </c>
      <c r="AI489" s="148"/>
      <c r="AJ489" s="207"/>
      <c r="AK489" s="207"/>
      <c r="AL489" s="207"/>
      <c r="AM489" s="207"/>
      <c r="AN489" s="207"/>
      <c r="AO489" s="208"/>
    </row>
    <row r="490" customFormat="false" ht="15.75" hidden="false" customHeight="true" outlineLevel="0" collapsed="false">
      <c r="A490" s="22" t="n">
        <v>489</v>
      </c>
      <c r="B490" s="180"/>
      <c r="C490" s="22"/>
      <c r="D490" s="22"/>
      <c r="E490" s="183"/>
      <c r="F490" s="183"/>
      <c r="G490" s="22"/>
      <c r="H490" s="22"/>
      <c r="I490" s="22"/>
      <c r="J490" s="22"/>
      <c r="K490" s="191" t="e">
        <f aca="false">VLOOKUP(Personale!J490,Legenda!$D$1:$F$258,2)</f>
        <v>#N/A</v>
      </c>
      <c r="L490" s="22"/>
      <c r="M490" s="22"/>
      <c r="N490" s="22"/>
      <c r="O490" s="22"/>
      <c r="P490" s="203"/>
      <c r="Q490" s="22"/>
      <c r="R490" s="22"/>
      <c r="S490" s="22"/>
      <c r="T490" s="203"/>
      <c r="U490" s="211"/>
      <c r="V490" s="211"/>
      <c r="W490" s="185" t="n">
        <v>0</v>
      </c>
      <c r="X490" s="185" t="n">
        <v>0</v>
      </c>
      <c r="Y490" s="219" t="n">
        <f aca="false">SUM(W490:X490)</f>
        <v>0</v>
      </c>
      <c r="Z490" s="185" t="n">
        <v>0</v>
      </c>
      <c r="AA490" s="185" t="n">
        <v>0</v>
      </c>
      <c r="AB490" s="220" t="n">
        <f aca="false">SUM(Z490:AA490)</f>
        <v>0</v>
      </c>
      <c r="AC490" s="22"/>
      <c r="AD490" s="22"/>
      <c r="AE490" s="188"/>
      <c r="AF490" s="206" t="n">
        <f aca="false">IF(AE490="SI",N490,0)</f>
        <v>0</v>
      </c>
      <c r="AG490" s="189" t="n">
        <f aca="false">IF(AE490="SI",Y490,0)</f>
        <v>0</v>
      </c>
      <c r="AH490" s="189" t="n">
        <f aca="false">IF(AE490="SI",AB490,0)</f>
        <v>0</v>
      </c>
      <c r="AI490" s="148"/>
      <c r="AJ490" s="207"/>
      <c r="AK490" s="207"/>
      <c r="AL490" s="207"/>
      <c r="AM490" s="207"/>
      <c r="AN490" s="207"/>
      <c r="AO490" s="208"/>
    </row>
    <row r="491" customFormat="false" ht="15.75" hidden="false" customHeight="true" outlineLevel="0" collapsed="false">
      <c r="A491" s="22" t="n">
        <v>490</v>
      </c>
      <c r="B491" s="180"/>
      <c r="C491" s="22"/>
      <c r="D491" s="22"/>
      <c r="E491" s="183"/>
      <c r="F491" s="183"/>
      <c r="G491" s="22"/>
      <c r="H491" s="22"/>
      <c r="I491" s="22"/>
      <c r="J491" s="22"/>
      <c r="K491" s="191" t="e">
        <f aca="false">VLOOKUP(Personale!J491,Legenda!$D$1:$F$258,2)</f>
        <v>#N/A</v>
      </c>
      <c r="L491" s="22"/>
      <c r="M491" s="22"/>
      <c r="N491" s="22"/>
      <c r="O491" s="22"/>
      <c r="P491" s="203"/>
      <c r="Q491" s="22"/>
      <c r="R491" s="22"/>
      <c r="S491" s="22"/>
      <c r="T491" s="203"/>
      <c r="U491" s="211"/>
      <c r="V491" s="211"/>
      <c r="W491" s="185" t="n">
        <v>0</v>
      </c>
      <c r="X491" s="185" t="n">
        <v>0</v>
      </c>
      <c r="Y491" s="219" t="n">
        <f aca="false">SUM(W491:X491)</f>
        <v>0</v>
      </c>
      <c r="Z491" s="185" t="n">
        <v>0</v>
      </c>
      <c r="AA491" s="185" t="n">
        <v>0</v>
      </c>
      <c r="AB491" s="220" t="n">
        <f aca="false">SUM(Z491:AA491)</f>
        <v>0</v>
      </c>
      <c r="AC491" s="22"/>
      <c r="AD491" s="22"/>
      <c r="AE491" s="188"/>
      <c r="AF491" s="206" t="n">
        <f aca="false">IF(AE491="SI",N491,0)</f>
        <v>0</v>
      </c>
      <c r="AG491" s="189" t="n">
        <f aca="false">IF(AE491="SI",Y491,0)</f>
        <v>0</v>
      </c>
      <c r="AH491" s="189" t="n">
        <f aca="false">IF(AE491="SI",AB491,0)</f>
        <v>0</v>
      </c>
      <c r="AI491" s="148"/>
      <c r="AJ491" s="207"/>
      <c r="AK491" s="207"/>
      <c r="AL491" s="207"/>
      <c r="AM491" s="207"/>
      <c r="AN491" s="207"/>
      <c r="AO491" s="208"/>
    </row>
    <row r="492" customFormat="false" ht="15.75" hidden="false" customHeight="true" outlineLevel="0" collapsed="false">
      <c r="A492" s="22" t="n">
        <v>491</v>
      </c>
      <c r="B492" s="180"/>
      <c r="C492" s="22"/>
      <c r="D492" s="22"/>
      <c r="E492" s="183"/>
      <c r="F492" s="183"/>
      <c r="G492" s="22"/>
      <c r="H492" s="22"/>
      <c r="I492" s="22"/>
      <c r="J492" s="22"/>
      <c r="K492" s="191" t="e">
        <f aca="false">VLOOKUP(Personale!J492,Legenda!$D$1:$F$258,2)</f>
        <v>#N/A</v>
      </c>
      <c r="L492" s="22"/>
      <c r="M492" s="22"/>
      <c r="N492" s="22"/>
      <c r="O492" s="22"/>
      <c r="P492" s="203"/>
      <c r="Q492" s="22"/>
      <c r="R492" s="22"/>
      <c r="S492" s="22"/>
      <c r="T492" s="203"/>
      <c r="U492" s="211"/>
      <c r="V492" s="211"/>
      <c r="W492" s="185" t="n">
        <v>0</v>
      </c>
      <c r="X492" s="185" t="n">
        <v>0</v>
      </c>
      <c r="Y492" s="219" t="n">
        <f aca="false">SUM(W492:X492)</f>
        <v>0</v>
      </c>
      <c r="Z492" s="185" t="n">
        <v>0</v>
      </c>
      <c r="AA492" s="185" t="n">
        <v>0</v>
      </c>
      <c r="AB492" s="220" t="n">
        <f aca="false">SUM(Z492:AA492)</f>
        <v>0</v>
      </c>
      <c r="AC492" s="22"/>
      <c r="AD492" s="22"/>
      <c r="AE492" s="188"/>
      <c r="AF492" s="206" t="n">
        <f aca="false">IF(AE492="SI",N492,0)</f>
        <v>0</v>
      </c>
      <c r="AG492" s="189" t="n">
        <f aca="false">IF(AE492="SI",Y492,0)</f>
        <v>0</v>
      </c>
      <c r="AH492" s="189" t="n">
        <f aca="false">IF(AE492="SI",AB492,0)</f>
        <v>0</v>
      </c>
      <c r="AI492" s="148"/>
      <c r="AJ492" s="207"/>
      <c r="AK492" s="207"/>
      <c r="AL492" s="207"/>
      <c r="AM492" s="207"/>
      <c r="AN492" s="207"/>
      <c r="AO492" s="208"/>
    </row>
    <row r="493" customFormat="false" ht="15.75" hidden="false" customHeight="true" outlineLevel="0" collapsed="false">
      <c r="A493" s="22" t="n">
        <v>492</v>
      </c>
      <c r="B493" s="180"/>
      <c r="C493" s="22"/>
      <c r="D493" s="22"/>
      <c r="E493" s="183"/>
      <c r="F493" s="183"/>
      <c r="G493" s="22"/>
      <c r="H493" s="22"/>
      <c r="I493" s="22"/>
      <c r="J493" s="22"/>
      <c r="K493" s="191" t="e">
        <f aca="false">VLOOKUP(Personale!J493,Legenda!$D$1:$F$258,2)</f>
        <v>#N/A</v>
      </c>
      <c r="L493" s="22"/>
      <c r="M493" s="22"/>
      <c r="N493" s="22"/>
      <c r="O493" s="22"/>
      <c r="P493" s="203"/>
      <c r="Q493" s="22"/>
      <c r="R493" s="22"/>
      <c r="S493" s="22"/>
      <c r="T493" s="203"/>
      <c r="U493" s="211"/>
      <c r="V493" s="211"/>
      <c r="W493" s="185" t="n">
        <v>0</v>
      </c>
      <c r="X493" s="185" t="n">
        <v>0</v>
      </c>
      <c r="Y493" s="219" t="n">
        <f aca="false">SUM(W493:X493)</f>
        <v>0</v>
      </c>
      <c r="Z493" s="185" t="n">
        <v>0</v>
      </c>
      <c r="AA493" s="185" t="n">
        <v>0</v>
      </c>
      <c r="AB493" s="220" t="n">
        <f aca="false">SUM(Z493:AA493)</f>
        <v>0</v>
      </c>
      <c r="AC493" s="22"/>
      <c r="AD493" s="22"/>
      <c r="AE493" s="188"/>
      <c r="AF493" s="206" t="n">
        <f aca="false">IF(AE493="SI",N493,0)</f>
        <v>0</v>
      </c>
      <c r="AG493" s="189" t="n">
        <f aca="false">IF(AE493="SI",Y493,0)</f>
        <v>0</v>
      </c>
      <c r="AH493" s="189" t="n">
        <f aca="false">IF(AE493="SI",AB493,0)</f>
        <v>0</v>
      </c>
      <c r="AI493" s="148"/>
      <c r="AJ493" s="207"/>
      <c r="AK493" s="207"/>
      <c r="AL493" s="207"/>
      <c r="AM493" s="207"/>
      <c r="AN493" s="207"/>
      <c r="AO493" s="208"/>
    </row>
    <row r="494" customFormat="false" ht="15.75" hidden="false" customHeight="true" outlineLevel="0" collapsed="false">
      <c r="A494" s="22" t="n">
        <v>493</v>
      </c>
      <c r="B494" s="180"/>
      <c r="C494" s="22"/>
      <c r="D494" s="22"/>
      <c r="E494" s="183"/>
      <c r="F494" s="183"/>
      <c r="G494" s="22"/>
      <c r="H494" s="22"/>
      <c r="I494" s="22"/>
      <c r="J494" s="22"/>
      <c r="K494" s="191" t="e">
        <f aca="false">VLOOKUP(Personale!J494,Legenda!$D$1:$F$258,2)</f>
        <v>#N/A</v>
      </c>
      <c r="L494" s="22"/>
      <c r="M494" s="22"/>
      <c r="N494" s="22"/>
      <c r="O494" s="22"/>
      <c r="P494" s="203"/>
      <c r="Q494" s="22"/>
      <c r="R494" s="22"/>
      <c r="S494" s="22"/>
      <c r="T494" s="203"/>
      <c r="U494" s="211"/>
      <c r="V494" s="211"/>
      <c r="W494" s="185" t="n">
        <v>0</v>
      </c>
      <c r="X494" s="185" t="n">
        <v>0</v>
      </c>
      <c r="Y494" s="219" t="n">
        <f aca="false">SUM(W494:X494)</f>
        <v>0</v>
      </c>
      <c r="Z494" s="185" t="n">
        <v>0</v>
      </c>
      <c r="AA494" s="185" t="n">
        <v>0</v>
      </c>
      <c r="AB494" s="220" t="n">
        <f aca="false">SUM(Z494:AA494)</f>
        <v>0</v>
      </c>
      <c r="AC494" s="22"/>
      <c r="AD494" s="22"/>
      <c r="AE494" s="188"/>
      <c r="AF494" s="206" t="n">
        <f aca="false">IF(AE494="SI",N494,0)</f>
        <v>0</v>
      </c>
      <c r="AG494" s="189" t="n">
        <f aca="false">IF(AE494="SI",Y494,0)</f>
        <v>0</v>
      </c>
      <c r="AH494" s="189" t="n">
        <f aca="false">IF(AE494="SI",AB494,0)</f>
        <v>0</v>
      </c>
      <c r="AI494" s="148"/>
      <c r="AJ494" s="207"/>
      <c r="AK494" s="207"/>
      <c r="AL494" s="207"/>
      <c r="AM494" s="207"/>
      <c r="AN494" s="207"/>
      <c r="AO494" s="208"/>
    </row>
    <row r="495" customFormat="false" ht="15.75" hidden="false" customHeight="true" outlineLevel="0" collapsed="false">
      <c r="A495" s="22" t="n">
        <v>494</v>
      </c>
      <c r="B495" s="180"/>
      <c r="C495" s="22"/>
      <c r="D495" s="22"/>
      <c r="E495" s="183"/>
      <c r="F495" s="183"/>
      <c r="G495" s="22"/>
      <c r="H495" s="22"/>
      <c r="I495" s="22"/>
      <c r="J495" s="22"/>
      <c r="K495" s="191" t="e">
        <f aca="false">VLOOKUP(Personale!J495,Legenda!$D$1:$F$258,2)</f>
        <v>#N/A</v>
      </c>
      <c r="L495" s="22"/>
      <c r="M495" s="22"/>
      <c r="N495" s="22"/>
      <c r="O495" s="22"/>
      <c r="P495" s="203"/>
      <c r="Q495" s="22"/>
      <c r="R495" s="22"/>
      <c r="S495" s="22"/>
      <c r="T495" s="203"/>
      <c r="U495" s="211"/>
      <c r="V495" s="211"/>
      <c r="W495" s="185" t="n">
        <v>0</v>
      </c>
      <c r="X495" s="185" t="n">
        <v>0</v>
      </c>
      <c r="Y495" s="219" t="n">
        <f aca="false">SUM(W495:X495)</f>
        <v>0</v>
      </c>
      <c r="Z495" s="185" t="n">
        <v>0</v>
      </c>
      <c r="AA495" s="185" t="n">
        <v>0</v>
      </c>
      <c r="AB495" s="220" t="n">
        <f aca="false">SUM(Z495:AA495)</f>
        <v>0</v>
      </c>
      <c r="AC495" s="22"/>
      <c r="AD495" s="22"/>
      <c r="AE495" s="188"/>
      <c r="AF495" s="206" t="n">
        <f aca="false">IF(AE495="SI",N495,0)</f>
        <v>0</v>
      </c>
      <c r="AG495" s="189" t="n">
        <f aca="false">IF(AE495="SI",Y495,0)</f>
        <v>0</v>
      </c>
      <c r="AH495" s="189" t="n">
        <f aca="false">IF(AE495="SI",AB495,0)</f>
        <v>0</v>
      </c>
      <c r="AI495" s="148"/>
      <c r="AJ495" s="207"/>
      <c r="AK495" s="207"/>
      <c r="AL495" s="207"/>
      <c r="AM495" s="207"/>
      <c r="AN495" s="207"/>
      <c r="AO495" s="208"/>
    </row>
    <row r="496" customFormat="false" ht="15.75" hidden="false" customHeight="true" outlineLevel="0" collapsed="false">
      <c r="A496" s="22" t="n">
        <v>495</v>
      </c>
      <c r="B496" s="180"/>
      <c r="C496" s="22"/>
      <c r="D496" s="22"/>
      <c r="E496" s="183"/>
      <c r="F496" s="183"/>
      <c r="G496" s="22"/>
      <c r="H496" s="22"/>
      <c r="I496" s="22"/>
      <c r="J496" s="22"/>
      <c r="K496" s="191" t="e">
        <f aca="false">VLOOKUP(Personale!J496,Legenda!$D$1:$F$258,2)</f>
        <v>#N/A</v>
      </c>
      <c r="L496" s="22"/>
      <c r="M496" s="22"/>
      <c r="N496" s="22"/>
      <c r="O496" s="22"/>
      <c r="P496" s="203"/>
      <c r="Q496" s="22"/>
      <c r="R496" s="22"/>
      <c r="S496" s="22"/>
      <c r="T496" s="203"/>
      <c r="U496" s="211"/>
      <c r="V496" s="211"/>
      <c r="W496" s="185" t="n">
        <v>0</v>
      </c>
      <c r="X496" s="185" t="n">
        <v>0</v>
      </c>
      <c r="Y496" s="219" t="n">
        <f aca="false">SUM(W496:X496)</f>
        <v>0</v>
      </c>
      <c r="Z496" s="185" t="n">
        <v>0</v>
      </c>
      <c r="AA496" s="185" t="n">
        <v>0</v>
      </c>
      <c r="AB496" s="220" t="n">
        <f aca="false">SUM(Z496:AA496)</f>
        <v>0</v>
      </c>
      <c r="AC496" s="22"/>
      <c r="AD496" s="22"/>
      <c r="AE496" s="188"/>
      <c r="AF496" s="206" t="n">
        <f aca="false">IF(AE496="SI",N496,0)</f>
        <v>0</v>
      </c>
      <c r="AG496" s="189" t="n">
        <f aca="false">IF(AE496="SI",Y496,0)</f>
        <v>0</v>
      </c>
      <c r="AH496" s="189" t="n">
        <f aca="false">IF(AE496="SI",AB496,0)</f>
        <v>0</v>
      </c>
      <c r="AI496" s="148"/>
      <c r="AJ496" s="207"/>
      <c r="AK496" s="207"/>
      <c r="AL496" s="207"/>
      <c r="AM496" s="207"/>
      <c r="AN496" s="207"/>
      <c r="AO496" s="208"/>
    </row>
    <row r="497" customFormat="false" ht="15.75" hidden="false" customHeight="true" outlineLevel="0" collapsed="false">
      <c r="A497" s="22" t="n">
        <v>496</v>
      </c>
      <c r="B497" s="180"/>
      <c r="C497" s="22"/>
      <c r="D497" s="22"/>
      <c r="E497" s="183"/>
      <c r="F497" s="183"/>
      <c r="G497" s="22"/>
      <c r="H497" s="22"/>
      <c r="I497" s="22"/>
      <c r="J497" s="22"/>
      <c r="K497" s="191" t="e">
        <f aca="false">VLOOKUP(Personale!J497,Legenda!$D$1:$F$258,2)</f>
        <v>#N/A</v>
      </c>
      <c r="L497" s="22"/>
      <c r="M497" s="22"/>
      <c r="N497" s="22"/>
      <c r="O497" s="22"/>
      <c r="P497" s="203"/>
      <c r="Q497" s="22"/>
      <c r="R497" s="22"/>
      <c r="S497" s="22"/>
      <c r="T497" s="203"/>
      <c r="U497" s="211"/>
      <c r="V497" s="211"/>
      <c r="W497" s="185" t="n">
        <v>0</v>
      </c>
      <c r="X497" s="185" t="n">
        <v>0</v>
      </c>
      <c r="Y497" s="219" t="n">
        <f aca="false">SUM(W497:X497)</f>
        <v>0</v>
      </c>
      <c r="Z497" s="185" t="n">
        <v>0</v>
      </c>
      <c r="AA497" s="185" t="n">
        <v>0</v>
      </c>
      <c r="AB497" s="220" t="n">
        <f aca="false">SUM(Z497:AA497)</f>
        <v>0</v>
      </c>
      <c r="AC497" s="22"/>
      <c r="AD497" s="22"/>
      <c r="AE497" s="188"/>
      <c r="AF497" s="206" t="n">
        <f aca="false">IF(AE497="SI",N497,0)</f>
        <v>0</v>
      </c>
      <c r="AG497" s="189" t="n">
        <f aca="false">IF(AE497="SI",Y497,0)</f>
        <v>0</v>
      </c>
      <c r="AH497" s="189" t="n">
        <f aca="false">IF(AE497="SI",AB497,0)</f>
        <v>0</v>
      </c>
      <c r="AI497" s="148"/>
      <c r="AJ497" s="207"/>
      <c r="AK497" s="207"/>
      <c r="AL497" s="207"/>
      <c r="AM497" s="207"/>
      <c r="AN497" s="207"/>
      <c r="AO497" s="208"/>
    </row>
    <row r="498" customFormat="false" ht="15.75" hidden="false" customHeight="true" outlineLevel="0" collapsed="false">
      <c r="A498" s="22" t="n">
        <v>497</v>
      </c>
      <c r="B498" s="180"/>
      <c r="C498" s="22"/>
      <c r="D498" s="22"/>
      <c r="E498" s="183"/>
      <c r="F498" s="183"/>
      <c r="G498" s="22"/>
      <c r="H498" s="22"/>
      <c r="I498" s="22"/>
      <c r="J498" s="22"/>
      <c r="K498" s="191" t="e">
        <f aca="false">VLOOKUP(Personale!J498,Legenda!$D$1:$F$258,2)</f>
        <v>#N/A</v>
      </c>
      <c r="L498" s="22"/>
      <c r="M498" s="22"/>
      <c r="N498" s="22"/>
      <c r="O498" s="22"/>
      <c r="P498" s="203"/>
      <c r="Q498" s="22"/>
      <c r="R498" s="22"/>
      <c r="S498" s="22"/>
      <c r="T498" s="203"/>
      <c r="U498" s="211"/>
      <c r="V498" s="211"/>
      <c r="W498" s="185" t="n">
        <v>0</v>
      </c>
      <c r="X498" s="185" t="n">
        <v>0</v>
      </c>
      <c r="Y498" s="219" t="n">
        <f aca="false">SUM(W498:X498)</f>
        <v>0</v>
      </c>
      <c r="Z498" s="185" t="n">
        <v>0</v>
      </c>
      <c r="AA498" s="185" t="n">
        <v>0</v>
      </c>
      <c r="AB498" s="220" t="n">
        <f aca="false">SUM(Z498:AA498)</f>
        <v>0</v>
      </c>
      <c r="AC498" s="22"/>
      <c r="AD498" s="22"/>
      <c r="AE498" s="188"/>
      <c r="AF498" s="206" t="n">
        <f aca="false">IF(AE498="SI",N498,0)</f>
        <v>0</v>
      </c>
      <c r="AG498" s="189" t="n">
        <f aca="false">IF(AE498="SI",Y498,0)</f>
        <v>0</v>
      </c>
      <c r="AH498" s="189" t="n">
        <f aca="false">IF(AE498="SI",AB498,0)</f>
        <v>0</v>
      </c>
      <c r="AI498" s="148"/>
      <c r="AJ498" s="207"/>
      <c r="AK498" s="207"/>
      <c r="AL498" s="207"/>
      <c r="AM498" s="207"/>
      <c r="AN498" s="207"/>
      <c r="AO498" s="208"/>
    </row>
    <row r="499" customFormat="false" ht="15.75" hidden="false" customHeight="true" outlineLevel="0" collapsed="false">
      <c r="A499" s="22" t="n">
        <v>498</v>
      </c>
      <c r="B499" s="180"/>
      <c r="C499" s="22"/>
      <c r="D499" s="22"/>
      <c r="E499" s="183"/>
      <c r="F499" s="183"/>
      <c r="G499" s="22"/>
      <c r="H499" s="22"/>
      <c r="I499" s="22"/>
      <c r="J499" s="22"/>
      <c r="K499" s="191" t="e">
        <f aca="false">VLOOKUP(Personale!J499,Legenda!$D$1:$F$258,2)</f>
        <v>#N/A</v>
      </c>
      <c r="L499" s="22"/>
      <c r="M499" s="22"/>
      <c r="N499" s="22"/>
      <c r="O499" s="22"/>
      <c r="P499" s="203"/>
      <c r="Q499" s="22"/>
      <c r="R499" s="22"/>
      <c r="S499" s="22"/>
      <c r="T499" s="203"/>
      <c r="U499" s="211"/>
      <c r="V499" s="211"/>
      <c r="W499" s="185" t="n">
        <v>0</v>
      </c>
      <c r="X499" s="185" t="n">
        <v>0</v>
      </c>
      <c r="Y499" s="219" t="n">
        <f aca="false">SUM(W499:X499)</f>
        <v>0</v>
      </c>
      <c r="Z499" s="185" t="n">
        <v>0</v>
      </c>
      <c r="AA499" s="185" t="n">
        <v>0</v>
      </c>
      <c r="AB499" s="220" t="n">
        <f aca="false">SUM(Z499:AA499)</f>
        <v>0</v>
      </c>
      <c r="AC499" s="22"/>
      <c r="AD499" s="22"/>
      <c r="AE499" s="188"/>
      <c r="AF499" s="206" t="n">
        <f aca="false">IF(AE499="SI",N499,0)</f>
        <v>0</v>
      </c>
      <c r="AG499" s="189" t="n">
        <f aca="false">IF(AE499="SI",Y499,0)</f>
        <v>0</v>
      </c>
      <c r="AH499" s="189" t="n">
        <f aca="false">IF(AE499="SI",AB499,0)</f>
        <v>0</v>
      </c>
      <c r="AI499" s="148"/>
      <c r="AJ499" s="207"/>
      <c r="AK499" s="207"/>
      <c r="AL499" s="207"/>
      <c r="AM499" s="207"/>
      <c r="AN499" s="207"/>
      <c r="AO499" s="208"/>
    </row>
    <row r="500" customFormat="false" ht="15.75" hidden="false" customHeight="true" outlineLevel="0" collapsed="false">
      <c r="A500" s="22" t="n">
        <v>499</v>
      </c>
      <c r="B500" s="180"/>
      <c r="C500" s="22"/>
      <c r="D500" s="22"/>
      <c r="E500" s="183"/>
      <c r="F500" s="183"/>
      <c r="G500" s="22"/>
      <c r="H500" s="22"/>
      <c r="I500" s="22"/>
      <c r="J500" s="22"/>
      <c r="K500" s="191" t="e">
        <f aca="false">VLOOKUP(Personale!J500,Legenda!$D$1:$F$258,2)</f>
        <v>#N/A</v>
      </c>
      <c r="L500" s="22"/>
      <c r="M500" s="22"/>
      <c r="N500" s="22"/>
      <c r="O500" s="22"/>
      <c r="P500" s="203"/>
      <c r="Q500" s="22"/>
      <c r="R500" s="22"/>
      <c r="S500" s="22"/>
      <c r="T500" s="203"/>
      <c r="U500" s="211"/>
      <c r="V500" s="211"/>
      <c r="W500" s="185" t="n">
        <v>0</v>
      </c>
      <c r="X500" s="185" t="n">
        <v>0</v>
      </c>
      <c r="Y500" s="219" t="n">
        <f aca="false">SUM(W500:X500)</f>
        <v>0</v>
      </c>
      <c r="Z500" s="185" t="n">
        <v>0</v>
      </c>
      <c r="AA500" s="185" t="n">
        <v>0</v>
      </c>
      <c r="AB500" s="220" t="n">
        <f aca="false">SUM(Z500:AA500)</f>
        <v>0</v>
      </c>
      <c r="AC500" s="22"/>
      <c r="AD500" s="22"/>
      <c r="AE500" s="188"/>
      <c r="AF500" s="206" t="n">
        <f aca="false">IF(AE500="SI",N500,0)</f>
        <v>0</v>
      </c>
      <c r="AG500" s="189" t="n">
        <f aca="false">IF(AE500="SI",Y500,0)</f>
        <v>0</v>
      </c>
      <c r="AH500" s="189" t="n">
        <f aca="false">IF(AE500="SI",AB500,0)</f>
        <v>0</v>
      </c>
      <c r="AI500" s="148"/>
      <c r="AJ500" s="207"/>
      <c r="AK500" s="207"/>
      <c r="AL500" s="207"/>
      <c r="AM500" s="207"/>
      <c r="AN500" s="207"/>
      <c r="AO500" s="208"/>
    </row>
    <row r="501" customFormat="false" ht="15.75" hidden="false" customHeight="true" outlineLevel="0" collapsed="false">
      <c r="A501" s="22" t="n">
        <v>500</v>
      </c>
      <c r="B501" s="180"/>
      <c r="C501" s="22"/>
      <c r="D501" s="22"/>
      <c r="E501" s="183"/>
      <c r="F501" s="183"/>
      <c r="G501" s="22"/>
      <c r="H501" s="22"/>
      <c r="I501" s="22"/>
      <c r="J501" s="22"/>
      <c r="K501" s="191" t="e">
        <f aca="false">VLOOKUP(Personale!J501,Legenda!$D$1:$F$258,2)</f>
        <v>#N/A</v>
      </c>
      <c r="L501" s="22"/>
      <c r="M501" s="22"/>
      <c r="N501" s="22"/>
      <c r="O501" s="22"/>
      <c r="P501" s="203"/>
      <c r="Q501" s="22"/>
      <c r="R501" s="22"/>
      <c r="S501" s="22"/>
      <c r="T501" s="203"/>
      <c r="U501" s="211"/>
      <c r="V501" s="211"/>
      <c r="W501" s="185" t="n">
        <v>0</v>
      </c>
      <c r="X501" s="185" t="n">
        <v>0</v>
      </c>
      <c r="Y501" s="219" t="n">
        <f aca="false">SUM(W501:X501)</f>
        <v>0</v>
      </c>
      <c r="Z501" s="185" t="n">
        <v>0</v>
      </c>
      <c r="AA501" s="185" t="n">
        <v>0</v>
      </c>
      <c r="AB501" s="220" t="n">
        <f aca="false">SUM(Z501:AA501)</f>
        <v>0</v>
      </c>
      <c r="AC501" s="22"/>
      <c r="AD501" s="22"/>
      <c r="AE501" s="188"/>
      <c r="AF501" s="206" t="n">
        <f aca="false">IF(AE501="SI",N501,0)</f>
        <v>0</v>
      </c>
      <c r="AG501" s="189" t="n">
        <f aca="false">IF(AE501="SI",Y501,0)</f>
        <v>0</v>
      </c>
      <c r="AH501" s="189" t="n">
        <f aca="false">IF(AE501="SI",AB501,0)</f>
        <v>0</v>
      </c>
      <c r="AI501" s="148"/>
      <c r="AJ501" s="207"/>
      <c r="AK501" s="207"/>
      <c r="AL501" s="207"/>
      <c r="AM501" s="207"/>
      <c r="AN501" s="207"/>
      <c r="AO501" s="208"/>
    </row>
    <row r="502" customFormat="false" ht="15.75" hidden="false" customHeight="true" outlineLevel="0" collapsed="false">
      <c r="A502" s="22" t="n">
        <v>501</v>
      </c>
      <c r="B502" s="180"/>
      <c r="C502" s="22"/>
      <c r="D502" s="22"/>
      <c r="E502" s="183"/>
      <c r="F502" s="183"/>
      <c r="G502" s="22"/>
      <c r="H502" s="22"/>
      <c r="I502" s="22"/>
      <c r="J502" s="22"/>
      <c r="K502" s="191" t="e">
        <f aca="false">VLOOKUP(Personale!J502,Legenda!$D$1:$F$258,2)</f>
        <v>#N/A</v>
      </c>
      <c r="L502" s="22"/>
      <c r="M502" s="22"/>
      <c r="N502" s="22"/>
      <c r="O502" s="22"/>
      <c r="P502" s="203"/>
      <c r="Q502" s="22"/>
      <c r="R502" s="22"/>
      <c r="S502" s="22"/>
      <c r="T502" s="203"/>
      <c r="U502" s="211"/>
      <c r="V502" s="211"/>
      <c r="W502" s="185" t="n">
        <v>0</v>
      </c>
      <c r="X502" s="185" t="n">
        <v>0</v>
      </c>
      <c r="Y502" s="219" t="n">
        <f aca="false">SUM(W502:X502)</f>
        <v>0</v>
      </c>
      <c r="Z502" s="185" t="n">
        <v>0</v>
      </c>
      <c r="AA502" s="185" t="n">
        <v>0</v>
      </c>
      <c r="AB502" s="220" t="n">
        <f aca="false">SUM(Z502:AA502)</f>
        <v>0</v>
      </c>
      <c r="AC502" s="22"/>
      <c r="AD502" s="22"/>
      <c r="AE502" s="188"/>
      <c r="AF502" s="206" t="n">
        <f aca="false">IF(AE502="SI",N502,0)</f>
        <v>0</v>
      </c>
      <c r="AG502" s="189" t="n">
        <f aca="false">IF(AE502="SI",Y502,0)</f>
        <v>0</v>
      </c>
      <c r="AH502" s="189" t="n">
        <f aca="false">IF(AE502="SI",AB502,0)</f>
        <v>0</v>
      </c>
      <c r="AI502" s="148"/>
      <c r="AJ502" s="207"/>
      <c r="AK502" s="207"/>
      <c r="AL502" s="207"/>
      <c r="AM502" s="207"/>
      <c r="AN502" s="207"/>
      <c r="AO502" s="208"/>
    </row>
    <row r="503" customFormat="false" ht="15.75" hidden="false" customHeight="true" outlineLevel="0" collapsed="false">
      <c r="A503" s="22" t="n">
        <v>502</v>
      </c>
      <c r="B503" s="180"/>
      <c r="C503" s="22"/>
      <c r="D503" s="22"/>
      <c r="E503" s="183"/>
      <c r="F503" s="183"/>
      <c r="G503" s="22"/>
      <c r="H503" s="22"/>
      <c r="I503" s="22"/>
      <c r="J503" s="22"/>
      <c r="K503" s="191" t="e">
        <f aca="false">VLOOKUP(Personale!J503,Legenda!$D$1:$F$258,2)</f>
        <v>#N/A</v>
      </c>
      <c r="L503" s="22"/>
      <c r="M503" s="22"/>
      <c r="N503" s="22"/>
      <c r="O503" s="22"/>
      <c r="P503" s="203"/>
      <c r="Q503" s="22"/>
      <c r="R503" s="22"/>
      <c r="S503" s="22"/>
      <c r="T503" s="203"/>
      <c r="U503" s="211"/>
      <c r="V503" s="211"/>
      <c r="W503" s="185" t="n">
        <v>0</v>
      </c>
      <c r="X503" s="185" t="n">
        <v>0</v>
      </c>
      <c r="Y503" s="219" t="n">
        <f aca="false">SUM(W503:X503)</f>
        <v>0</v>
      </c>
      <c r="Z503" s="185" t="n">
        <v>0</v>
      </c>
      <c r="AA503" s="185" t="n">
        <v>0</v>
      </c>
      <c r="AB503" s="220" t="n">
        <f aca="false">SUM(Z503:AA503)</f>
        <v>0</v>
      </c>
      <c r="AC503" s="22"/>
      <c r="AD503" s="22"/>
      <c r="AE503" s="188"/>
      <c r="AF503" s="206" t="n">
        <f aca="false">IF(AE503="SI",N503,0)</f>
        <v>0</v>
      </c>
      <c r="AG503" s="189" t="n">
        <f aca="false">IF(AE503="SI",Y503,0)</f>
        <v>0</v>
      </c>
      <c r="AH503" s="189" t="n">
        <f aca="false">IF(AE503="SI",AB503,0)</f>
        <v>0</v>
      </c>
      <c r="AI503" s="148"/>
      <c r="AJ503" s="207"/>
      <c r="AK503" s="207"/>
      <c r="AL503" s="207"/>
      <c r="AM503" s="207"/>
      <c r="AN503" s="207"/>
      <c r="AO503" s="208"/>
    </row>
    <row r="504" customFormat="false" ht="15.75" hidden="false" customHeight="true" outlineLevel="0" collapsed="false">
      <c r="A504" s="22" t="n">
        <v>503</v>
      </c>
      <c r="B504" s="180"/>
      <c r="C504" s="22"/>
      <c r="D504" s="22"/>
      <c r="E504" s="183"/>
      <c r="F504" s="183"/>
      <c r="G504" s="22"/>
      <c r="H504" s="22"/>
      <c r="I504" s="22"/>
      <c r="J504" s="22"/>
      <c r="K504" s="191" t="e">
        <f aca="false">VLOOKUP(Personale!J504,Legenda!$D$1:$F$258,2)</f>
        <v>#N/A</v>
      </c>
      <c r="L504" s="22"/>
      <c r="M504" s="22"/>
      <c r="N504" s="22"/>
      <c r="O504" s="22"/>
      <c r="P504" s="203"/>
      <c r="Q504" s="22"/>
      <c r="R504" s="22"/>
      <c r="S504" s="22"/>
      <c r="T504" s="203"/>
      <c r="U504" s="211"/>
      <c r="V504" s="211"/>
      <c r="W504" s="185" t="n">
        <v>0</v>
      </c>
      <c r="X504" s="185" t="n">
        <v>0</v>
      </c>
      <c r="Y504" s="219" t="n">
        <f aca="false">SUM(W504:X504)</f>
        <v>0</v>
      </c>
      <c r="Z504" s="185" t="n">
        <v>0</v>
      </c>
      <c r="AA504" s="185" t="n">
        <v>0</v>
      </c>
      <c r="AB504" s="220" t="n">
        <f aca="false">SUM(Z504:AA504)</f>
        <v>0</v>
      </c>
      <c r="AC504" s="22"/>
      <c r="AD504" s="22"/>
      <c r="AE504" s="188"/>
      <c r="AF504" s="206" t="n">
        <f aca="false">IF(AE504="SI",N504,0)</f>
        <v>0</v>
      </c>
      <c r="AG504" s="189" t="n">
        <f aca="false">IF(AE504="SI",Y504,0)</f>
        <v>0</v>
      </c>
      <c r="AH504" s="189" t="n">
        <f aca="false">IF(AE504="SI",AB504,0)</f>
        <v>0</v>
      </c>
      <c r="AI504" s="148"/>
      <c r="AJ504" s="207"/>
      <c r="AK504" s="207"/>
      <c r="AL504" s="207"/>
      <c r="AM504" s="207"/>
      <c r="AN504" s="207"/>
      <c r="AO504" s="208"/>
    </row>
    <row r="505" customFormat="false" ht="15.75" hidden="false" customHeight="true" outlineLevel="0" collapsed="false">
      <c r="A505" s="22" t="n">
        <v>504</v>
      </c>
      <c r="B505" s="180"/>
      <c r="C505" s="22"/>
      <c r="D505" s="22"/>
      <c r="E505" s="183"/>
      <c r="F505" s="183"/>
      <c r="G505" s="22"/>
      <c r="H505" s="22"/>
      <c r="I505" s="22"/>
      <c r="J505" s="22"/>
      <c r="K505" s="191" t="e">
        <f aca="false">VLOOKUP(Personale!J505,Legenda!$D$1:$F$258,2)</f>
        <v>#N/A</v>
      </c>
      <c r="L505" s="22"/>
      <c r="M505" s="22"/>
      <c r="N505" s="22"/>
      <c r="O505" s="22"/>
      <c r="P505" s="203"/>
      <c r="Q505" s="22"/>
      <c r="R505" s="22"/>
      <c r="S505" s="22"/>
      <c r="T505" s="203"/>
      <c r="U505" s="211"/>
      <c r="V505" s="211"/>
      <c r="W505" s="185" t="n">
        <v>0</v>
      </c>
      <c r="X505" s="185" t="n">
        <v>0</v>
      </c>
      <c r="Y505" s="219" t="n">
        <f aca="false">SUM(W505:X505)</f>
        <v>0</v>
      </c>
      <c r="Z505" s="185" t="n">
        <v>0</v>
      </c>
      <c r="AA505" s="185" t="n">
        <v>0</v>
      </c>
      <c r="AB505" s="220" t="n">
        <f aca="false">SUM(Z505:AA505)</f>
        <v>0</v>
      </c>
      <c r="AC505" s="22"/>
      <c r="AD505" s="22"/>
      <c r="AE505" s="188"/>
      <c r="AF505" s="206" t="n">
        <f aca="false">IF(AE505="SI",N505,0)</f>
        <v>0</v>
      </c>
      <c r="AG505" s="189" t="n">
        <f aca="false">IF(AE505="SI",Y505,0)</f>
        <v>0</v>
      </c>
      <c r="AH505" s="189" t="n">
        <f aca="false">IF(AE505="SI",AB505,0)</f>
        <v>0</v>
      </c>
      <c r="AI505" s="148"/>
      <c r="AJ505" s="207"/>
      <c r="AK505" s="207"/>
      <c r="AL505" s="207"/>
      <c r="AM505" s="207"/>
      <c r="AN505" s="207"/>
      <c r="AO505" s="208"/>
    </row>
    <row r="506" customFormat="false" ht="15.75" hidden="false" customHeight="true" outlineLevel="0" collapsed="false">
      <c r="A506" s="22" t="n">
        <v>505</v>
      </c>
      <c r="B506" s="180"/>
      <c r="C506" s="22"/>
      <c r="D506" s="22"/>
      <c r="E506" s="183"/>
      <c r="F506" s="183"/>
      <c r="G506" s="22"/>
      <c r="H506" s="22"/>
      <c r="I506" s="22"/>
      <c r="J506" s="22"/>
      <c r="K506" s="191" t="e">
        <f aca="false">VLOOKUP(Personale!J506,Legenda!$D$1:$F$258,2)</f>
        <v>#N/A</v>
      </c>
      <c r="L506" s="22"/>
      <c r="M506" s="22"/>
      <c r="N506" s="22"/>
      <c r="O506" s="22"/>
      <c r="P506" s="203"/>
      <c r="Q506" s="22"/>
      <c r="R506" s="22"/>
      <c r="S506" s="22"/>
      <c r="T506" s="203"/>
      <c r="U506" s="211"/>
      <c r="V506" s="211"/>
      <c r="W506" s="185" t="n">
        <v>0</v>
      </c>
      <c r="X506" s="185" t="n">
        <v>0</v>
      </c>
      <c r="Y506" s="219" t="n">
        <f aca="false">SUM(W506:X506)</f>
        <v>0</v>
      </c>
      <c r="Z506" s="185" t="n">
        <v>0</v>
      </c>
      <c r="AA506" s="185" t="n">
        <v>0</v>
      </c>
      <c r="AB506" s="220" t="n">
        <f aca="false">SUM(Z506:AA506)</f>
        <v>0</v>
      </c>
      <c r="AC506" s="22"/>
      <c r="AD506" s="22"/>
      <c r="AE506" s="188"/>
      <c r="AF506" s="206" t="n">
        <f aca="false">IF(AE506="SI",N506,0)</f>
        <v>0</v>
      </c>
      <c r="AG506" s="189" t="n">
        <f aca="false">IF(AE506="SI",Y506,0)</f>
        <v>0</v>
      </c>
      <c r="AH506" s="189" t="n">
        <f aca="false">IF(AE506="SI",AB506,0)</f>
        <v>0</v>
      </c>
      <c r="AI506" s="148"/>
      <c r="AJ506" s="207"/>
      <c r="AK506" s="207"/>
      <c r="AL506" s="207"/>
      <c r="AM506" s="207"/>
      <c r="AN506" s="207"/>
      <c r="AO506" s="208"/>
    </row>
    <row r="507" customFormat="false" ht="15.75" hidden="false" customHeight="true" outlineLevel="0" collapsed="false">
      <c r="A507" s="22" t="n">
        <v>506</v>
      </c>
      <c r="B507" s="180"/>
      <c r="C507" s="22"/>
      <c r="D507" s="22"/>
      <c r="E507" s="183"/>
      <c r="F507" s="183"/>
      <c r="G507" s="22"/>
      <c r="H507" s="22"/>
      <c r="I507" s="22"/>
      <c r="J507" s="22"/>
      <c r="K507" s="191" t="e">
        <f aca="false">VLOOKUP(Personale!J507,Legenda!$D$1:$F$258,2)</f>
        <v>#N/A</v>
      </c>
      <c r="L507" s="22"/>
      <c r="M507" s="22"/>
      <c r="N507" s="22"/>
      <c r="O507" s="22"/>
      <c r="P507" s="203"/>
      <c r="Q507" s="22"/>
      <c r="R507" s="22"/>
      <c r="S507" s="22"/>
      <c r="T507" s="203"/>
      <c r="U507" s="211"/>
      <c r="V507" s="211"/>
      <c r="W507" s="185" t="n">
        <v>0</v>
      </c>
      <c r="X507" s="185" t="n">
        <v>0</v>
      </c>
      <c r="Y507" s="219" t="n">
        <f aca="false">SUM(W507:X507)</f>
        <v>0</v>
      </c>
      <c r="Z507" s="185" t="n">
        <v>0</v>
      </c>
      <c r="AA507" s="185" t="n">
        <v>0</v>
      </c>
      <c r="AB507" s="220" t="n">
        <f aca="false">SUM(Z507:AA507)</f>
        <v>0</v>
      </c>
      <c r="AC507" s="22"/>
      <c r="AD507" s="22"/>
      <c r="AE507" s="188"/>
      <c r="AF507" s="206" t="n">
        <f aca="false">IF(AE507="SI",N507,0)</f>
        <v>0</v>
      </c>
      <c r="AG507" s="189" t="n">
        <f aca="false">IF(AE507="SI",Y507,0)</f>
        <v>0</v>
      </c>
      <c r="AH507" s="189" t="n">
        <f aca="false">IF(AE507="SI",AB507,0)</f>
        <v>0</v>
      </c>
      <c r="AI507" s="148"/>
      <c r="AJ507" s="207"/>
      <c r="AK507" s="207"/>
      <c r="AL507" s="207"/>
      <c r="AM507" s="207"/>
      <c r="AN507" s="207"/>
      <c r="AO507" s="208"/>
    </row>
    <row r="508" customFormat="false" ht="15.75" hidden="false" customHeight="true" outlineLevel="0" collapsed="false">
      <c r="A508" s="22" t="n">
        <v>507</v>
      </c>
      <c r="B508" s="180"/>
      <c r="C508" s="22"/>
      <c r="D508" s="22"/>
      <c r="E508" s="183"/>
      <c r="F508" s="183"/>
      <c r="G508" s="22"/>
      <c r="H508" s="22"/>
      <c r="I508" s="22"/>
      <c r="J508" s="22"/>
      <c r="K508" s="191" t="e">
        <f aca="false">VLOOKUP(Personale!J508,Legenda!$D$1:$F$258,2)</f>
        <v>#N/A</v>
      </c>
      <c r="L508" s="22"/>
      <c r="M508" s="22"/>
      <c r="N508" s="22"/>
      <c r="O508" s="22"/>
      <c r="P508" s="203"/>
      <c r="Q508" s="22"/>
      <c r="R508" s="22"/>
      <c r="S508" s="22"/>
      <c r="T508" s="203"/>
      <c r="U508" s="211"/>
      <c r="V508" s="211"/>
      <c r="W508" s="185" t="n">
        <v>0</v>
      </c>
      <c r="X508" s="185" t="n">
        <v>0</v>
      </c>
      <c r="Y508" s="219" t="n">
        <f aca="false">SUM(W508:X508)</f>
        <v>0</v>
      </c>
      <c r="Z508" s="185" t="n">
        <v>0</v>
      </c>
      <c r="AA508" s="185" t="n">
        <v>0</v>
      </c>
      <c r="AB508" s="220" t="n">
        <f aca="false">SUM(Z508:AA508)</f>
        <v>0</v>
      </c>
      <c r="AC508" s="22"/>
      <c r="AD508" s="22"/>
      <c r="AE508" s="188"/>
      <c r="AF508" s="206" t="n">
        <f aca="false">IF(AE508="SI",N508,0)</f>
        <v>0</v>
      </c>
      <c r="AG508" s="189" t="n">
        <f aca="false">IF(AE508="SI",Y508,0)</f>
        <v>0</v>
      </c>
      <c r="AH508" s="189" t="n">
        <f aca="false">IF(AE508="SI",AB508,0)</f>
        <v>0</v>
      </c>
      <c r="AI508" s="148"/>
      <c r="AJ508" s="207"/>
      <c r="AK508" s="207"/>
      <c r="AL508" s="207"/>
      <c r="AM508" s="207"/>
      <c r="AN508" s="207"/>
      <c r="AO508" s="208"/>
    </row>
    <row r="509" customFormat="false" ht="15.75" hidden="false" customHeight="true" outlineLevel="0" collapsed="false">
      <c r="A509" s="22" t="n">
        <v>508</v>
      </c>
      <c r="B509" s="180"/>
      <c r="C509" s="22"/>
      <c r="D509" s="22"/>
      <c r="E509" s="183"/>
      <c r="F509" s="183"/>
      <c r="G509" s="22"/>
      <c r="H509" s="22"/>
      <c r="I509" s="22"/>
      <c r="J509" s="22"/>
      <c r="K509" s="191" t="e">
        <f aca="false">VLOOKUP(Personale!J509,Legenda!$D$1:$F$258,2)</f>
        <v>#N/A</v>
      </c>
      <c r="L509" s="22"/>
      <c r="M509" s="22"/>
      <c r="N509" s="22"/>
      <c r="O509" s="22"/>
      <c r="P509" s="203"/>
      <c r="Q509" s="22"/>
      <c r="R509" s="22"/>
      <c r="S509" s="22"/>
      <c r="T509" s="203"/>
      <c r="U509" s="211"/>
      <c r="V509" s="211"/>
      <c r="W509" s="185" t="n">
        <v>0</v>
      </c>
      <c r="X509" s="185" t="n">
        <v>0</v>
      </c>
      <c r="Y509" s="219" t="n">
        <f aca="false">SUM(W509:X509)</f>
        <v>0</v>
      </c>
      <c r="Z509" s="185" t="n">
        <v>0</v>
      </c>
      <c r="AA509" s="185" t="n">
        <v>0</v>
      </c>
      <c r="AB509" s="220" t="n">
        <f aca="false">SUM(Z509:AA509)</f>
        <v>0</v>
      </c>
      <c r="AC509" s="22"/>
      <c r="AD509" s="22"/>
      <c r="AE509" s="188"/>
      <c r="AF509" s="206" t="n">
        <f aca="false">IF(AE509="SI",N509,0)</f>
        <v>0</v>
      </c>
      <c r="AG509" s="189" t="n">
        <f aca="false">IF(AE509="SI",Y509,0)</f>
        <v>0</v>
      </c>
      <c r="AH509" s="189" t="n">
        <f aca="false">IF(AE509="SI",AB509,0)</f>
        <v>0</v>
      </c>
      <c r="AI509" s="148"/>
      <c r="AJ509" s="207"/>
      <c r="AK509" s="207"/>
      <c r="AL509" s="207"/>
      <c r="AM509" s="207"/>
      <c r="AN509" s="207"/>
      <c r="AO509" s="208"/>
    </row>
    <row r="510" customFormat="false" ht="15.75" hidden="false" customHeight="true" outlineLevel="0" collapsed="false">
      <c r="A510" s="22" t="n">
        <v>509</v>
      </c>
      <c r="B510" s="180"/>
      <c r="C510" s="22"/>
      <c r="D510" s="22"/>
      <c r="E510" s="183"/>
      <c r="F510" s="183"/>
      <c r="G510" s="22"/>
      <c r="H510" s="22"/>
      <c r="I510" s="22"/>
      <c r="J510" s="22"/>
      <c r="K510" s="191" t="e">
        <f aca="false">VLOOKUP(Personale!J510,Legenda!$D$1:$F$258,2)</f>
        <v>#N/A</v>
      </c>
      <c r="L510" s="22"/>
      <c r="M510" s="22"/>
      <c r="N510" s="22"/>
      <c r="O510" s="22"/>
      <c r="P510" s="203"/>
      <c r="Q510" s="22"/>
      <c r="R510" s="22"/>
      <c r="S510" s="22"/>
      <c r="T510" s="203"/>
      <c r="U510" s="211"/>
      <c r="V510" s="211"/>
      <c r="W510" s="185" t="n">
        <v>0</v>
      </c>
      <c r="X510" s="185" t="n">
        <v>0</v>
      </c>
      <c r="Y510" s="219" t="n">
        <f aca="false">SUM(W510:X510)</f>
        <v>0</v>
      </c>
      <c r="Z510" s="185" t="n">
        <v>0</v>
      </c>
      <c r="AA510" s="185" t="n">
        <v>0</v>
      </c>
      <c r="AB510" s="220" t="n">
        <f aca="false">SUM(Z510:AA510)</f>
        <v>0</v>
      </c>
      <c r="AC510" s="22"/>
      <c r="AD510" s="22"/>
      <c r="AE510" s="188"/>
      <c r="AF510" s="206" t="n">
        <f aca="false">IF(AE510="SI",N510,0)</f>
        <v>0</v>
      </c>
      <c r="AG510" s="189" t="n">
        <f aca="false">IF(AE510="SI",Y510,0)</f>
        <v>0</v>
      </c>
      <c r="AH510" s="189" t="n">
        <f aca="false">IF(AE510="SI",AB510,0)</f>
        <v>0</v>
      </c>
      <c r="AI510" s="148"/>
      <c r="AJ510" s="207"/>
      <c r="AK510" s="207"/>
      <c r="AL510" s="207"/>
      <c r="AM510" s="207"/>
      <c r="AN510" s="207"/>
      <c r="AO510" s="208"/>
    </row>
    <row r="511" customFormat="false" ht="15.75" hidden="false" customHeight="true" outlineLevel="0" collapsed="false">
      <c r="A511" s="22" t="n">
        <v>510</v>
      </c>
      <c r="B511" s="180"/>
      <c r="C511" s="22"/>
      <c r="D511" s="22"/>
      <c r="E511" s="183"/>
      <c r="F511" s="183"/>
      <c r="G511" s="22"/>
      <c r="H511" s="22"/>
      <c r="I511" s="22"/>
      <c r="J511" s="22"/>
      <c r="K511" s="191" t="e">
        <f aca="false">VLOOKUP(Personale!J511,Legenda!$D$1:$F$258,2)</f>
        <v>#N/A</v>
      </c>
      <c r="L511" s="22"/>
      <c r="M511" s="22"/>
      <c r="N511" s="22"/>
      <c r="O511" s="22"/>
      <c r="P511" s="203"/>
      <c r="Q511" s="22"/>
      <c r="R511" s="22"/>
      <c r="S511" s="22"/>
      <c r="T511" s="203"/>
      <c r="U511" s="211"/>
      <c r="V511" s="211"/>
      <c r="W511" s="185" t="n">
        <v>0</v>
      </c>
      <c r="X511" s="185" t="n">
        <v>0</v>
      </c>
      <c r="Y511" s="219" t="n">
        <f aca="false">SUM(W511:X511)</f>
        <v>0</v>
      </c>
      <c r="Z511" s="185" t="n">
        <v>0</v>
      </c>
      <c r="AA511" s="185" t="n">
        <v>0</v>
      </c>
      <c r="AB511" s="220" t="n">
        <f aca="false">SUM(Z511:AA511)</f>
        <v>0</v>
      </c>
      <c r="AC511" s="22"/>
      <c r="AD511" s="22"/>
      <c r="AE511" s="188"/>
      <c r="AF511" s="206" t="n">
        <f aca="false">IF(AE511="SI",N511,0)</f>
        <v>0</v>
      </c>
      <c r="AG511" s="189" t="n">
        <f aca="false">IF(AE511="SI",Y511,0)</f>
        <v>0</v>
      </c>
      <c r="AH511" s="189" t="n">
        <f aca="false">IF(AE511="SI",AB511,0)</f>
        <v>0</v>
      </c>
      <c r="AI511" s="148"/>
      <c r="AJ511" s="207"/>
      <c r="AK511" s="207"/>
      <c r="AL511" s="207"/>
      <c r="AM511" s="207"/>
      <c r="AN511" s="207"/>
      <c r="AO511" s="208"/>
    </row>
    <row r="512" customFormat="false" ht="15.75" hidden="false" customHeight="true" outlineLevel="0" collapsed="false">
      <c r="A512" s="22" t="n">
        <v>511</v>
      </c>
      <c r="B512" s="180"/>
      <c r="C512" s="22"/>
      <c r="D512" s="22"/>
      <c r="E512" s="183"/>
      <c r="F512" s="183"/>
      <c r="G512" s="22"/>
      <c r="H512" s="22"/>
      <c r="I512" s="22"/>
      <c r="J512" s="22"/>
      <c r="K512" s="191" t="e">
        <f aca="false">VLOOKUP(Personale!J512,Legenda!$D$1:$F$258,2)</f>
        <v>#N/A</v>
      </c>
      <c r="L512" s="22"/>
      <c r="M512" s="22"/>
      <c r="N512" s="22"/>
      <c r="O512" s="22"/>
      <c r="P512" s="203"/>
      <c r="Q512" s="22"/>
      <c r="R512" s="22"/>
      <c r="S512" s="22"/>
      <c r="T512" s="203"/>
      <c r="U512" s="211"/>
      <c r="V512" s="211"/>
      <c r="W512" s="185" t="n">
        <v>0</v>
      </c>
      <c r="X512" s="185" t="n">
        <v>0</v>
      </c>
      <c r="Y512" s="219" t="n">
        <f aca="false">SUM(W512:X512)</f>
        <v>0</v>
      </c>
      <c r="Z512" s="185" t="n">
        <v>0</v>
      </c>
      <c r="AA512" s="185" t="n">
        <v>0</v>
      </c>
      <c r="AB512" s="220" t="n">
        <f aca="false">SUM(Z512:AA512)</f>
        <v>0</v>
      </c>
      <c r="AC512" s="22"/>
      <c r="AD512" s="22"/>
      <c r="AE512" s="188"/>
      <c r="AF512" s="206" t="n">
        <f aca="false">IF(AE512="SI",N512,0)</f>
        <v>0</v>
      </c>
      <c r="AG512" s="189" t="n">
        <f aca="false">IF(AE512="SI",Y512,0)</f>
        <v>0</v>
      </c>
      <c r="AH512" s="189" t="n">
        <f aca="false">IF(AE512="SI",AB512,0)</f>
        <v>0</v>
      </c>
      <c r="AI512" s="148"/>
      <c r="AJ512" s="207"/>
      <c r="AK512" s="207"/>
      <c r="AL512" s="207"/>
      <c r="AM512" s="207"/>
      <c r="AN512" s="207"/>
      <c r="AO512" s="208"/>
    </row>
    <row r="513" customFormat="false" ht="15.75" hidden="false" customHeight="true" outlineLevel="0" collapsed="false">
      <c r="A513" s="22" t="n">
        <v>512</v>
      </c>
      <c r="B513" s="180"/>
      <c r="C513" s="22"/>
      <c r="D513" s="22"/>
      <c r="E513" s="183"/>
      <c r="F513" s="183"/>
      <c r="G513" s="22"/>
      <c r="H513" s="22"/>
      <c r="I513" s="22"/>
      <c r="J513" s="22"/>
      <c r="K513" s="191" t="e">
        <f aca="false">VLOOKUP(Personale!J513,Legenda!$D$1:$F$258,2)</f>
        <v>#N/A</v>
      </c>
      <c r="L513" s="22"/>
      <c r="M513" s="22"/>
      <c r="N513" s="22"/>
      <c r="O513" s="22"/>
      <c r="P513" s="203"/>
      <c r="Q513" s="22"/>
      <c r="R513" s="22"/>
      <c r="S513" s="22"/>
      <c r="T513" s="203"/>
      <c r="U513" s="211"/>
      <c r="V513" s="211"/>
      <c r="W513" s="185" t="n">
        <v>0</v>
      </c>
      <c r="X513" s="185" t="n">
        <v>0</v>
      </c>
      <c r="Y513" s="219" t="n">
        <f aca="false">SUM(W513:X513)</f>
        <v>0</v>
      </c>
      <c r="Z513" s="185" t="n">
        <v>0</v>
      </c>
      <c r="AA513" s="185" t="n">
        <v>0</v>
      </c>
      <c r="AB513" s="220" t="n">
        <f aca="false">SUM(Z513:AA513)</f>
        <v>0</v>
      </c>
      <c r="AC513" s="22"/>
      <c r="AD513" s="22"/>
      <c r="AE513" s="188"/>
      <c r="AF513" s="206" t="n">
        <f aca="false">IF(AE513="SI",N513,0)</f>
        <v>0</v>
      </c>
      <c r="AG513" s="189" t="n">
        <f aca="false">IF(AE513="SI",Y513,0)</f>
        <v>0</v>
      </c>
      <c r="AH513" s="189" t="n">
        <f aca="false">IF(AE513="SI",AB513,0)</f>
        <v>0</v>
      </c>
      <c r="AI513" s="148"/>
      <c r="AJ513" s="207"/>
      <c r="AK513" s="207"/>
      <c r="AL513" s="207"/>
      <c r="AM513" s="207"/>
      <c r="AN513" s="207"/>
      <c r="AO513" s="208"/>
    </row>
    <row r="514" customFormat="false" ht="15.75" hidden="false" customHeight="true" outlineLevel="0" collapsed="false">
      <c r="A514" s="22" t="n">
        <v>513</v>
      </c>
      <c r="B514" s="180"/>
      <c r="C514" s="22"/>
      <c r="D514" s="22"/>
      <c r="E514" s="183"/>
      <c r="F514" s="183"/>
      <c r="G514" s="22"/>
      <c r="H514" s="22"/>
      <c r="I514" s="22"/>
      <c r="J514" s="22"/>
      <c r="K514" s="191" t="e">
        <f aca="false">VLOOKUP(Personale!J514,Legenda!$D$1:$F$258,2)</f>
        <v>#N/A</v>
      </c>
      <c r="L514" s="22"/>
      <c r="M514" s="22"/>
      <c r="N514" s="22"/>
      <c r="O514" s="22"/>
      <c r="P514" s="203"/>
      <c r="Q514" s="22"/>
      <c r="R514" s="22"/>
      <c r="S514" s="22"/>
      <c r="T514" s="203"/>
      <c r="U514" s="211"/>
      <c r="V514" s="211"/>
      <c r="W514" s="185" t="n">
        <v>0</v>
      </c>
      <c r="X514" s="185" t="n">
        <v>0</v>
      </c>
      <c r="Y514" s="219" t="n">
        <f aca="false">SUM(W514:X514)</f>
        <v>0</v>
      </c>
      <c r="Z514" s="185" t="n">
        <v>0</v>
      </c>
      <c r="AA514" s="185" t="n">
        <v>0</v>
      </c>
      <c r="AB514" s="220" t="n">
        <f aca="false">SUM(Z514:AA514)</f>
        <v>0</v>
      </c>
      <c r="AC514" s="22"/>
      <c r="AD514" s="22"/>
      <c r="AE514" s="188"/>
      <c r="AF514" s="206" t="n">
        <f aca="false">IF(AE514="SI",N514,0)</f>
        <v>0</v>
      </c>
      <c r="AG514" s="189" t="n">
        <f aca="false">IF(AE514="SI",Y514,0)</f>
        <v>0</v>
      </c>
      <c r="AH514" s="189" t="n">
        <f aca="false">IF(AE514="SI",AB514,0)</f>
        <v>0</v>
      </c>
      <c r="AI514" s="148"/>
      <c r="AJ514" s="207"/>
      <c r="AK514" s="207"/>
      <c r="AL514" s="207"/>
      <c r="AM514" s="207"/>
      <c r="AN514" s="207"/>
      <c r="AO514" s="208"/>
    </row>
    <row r="515" customFormat="false" ht="15.75" hidden="false" customHeight="true" outlineLevel="0" collapsed="false">
      <c r="A515" s="22" t="n">
        <v>514</v>
      </c>
      <c r="B515" s="180"/>
      <c r="C515" s="22"/>
      <c r="D515" s="22"/>
      <c r="E515" s="183"/>
      <c r="F515" s="183"/>
      <c r="G515" s="22"/>
      <c r="H515" s="22"/>
      <c r="I515" s="22"/>
      <c r="J515" s="22"/>
      <c r="K515" s="191" t="e">
        <f aca="false">VLOOKUP(Personale!J515,Legenda!$D$1:$F$258,2)</f>
        <v>#N/A</v>
      </c>
      <c r="L515" s="22"/>
      <c r="M515" s="22"/>
      <c r="N515" s="22"/>
      <c r="O515" s="22"/>
      <c r="P515" s="203"/>
      <c r="Q515" s="22"/>
      <c r="R515" s="22"/>
      <c r="S515" s="22"/>
      <c r="T515" s="203"/>
      <c r="U515" s="211"/>
      <c r="V515" s="211"/>
      <c r="W515" s="185" t="n">
        <v>0</v>
      </c>
      <c r="X515" s="185" t="n">
        <v>0</v>
      </c>
      <c r="Y515" s="219" t="n">
        <f aca="false">SUM(W515:X515)</f>
        <v>0</v>
      </c>
      <c r="Z515" s="185" t="n">
        <v>0</v>
      </c>
      <c r="AA515" s="185" t="n">
        <v>0</v>
      </c>
      <c r="AB515" s="220" t="n">
        <f aca="false">SUM(Z515:AA515)</f>
        <v>0</v>
      </c>
      <c r="AC515" s="22"/>
      <c r="AD515" s="22"/>
      <c r="AE515" s="188"/>
      <c r="AF515" s="206" t="n">
        <f aca="false">IF(AE515="SI",N515,0)</f>
        <v>0</v>
      </c>
      <c r="AG515" s="189" t="n">
        <f aca="false">IF(AE515="SI",Y515,0)</f>
        <v>0</v>
      </c>
      <c r="AH515" s="189" t="n">
        <f aca="false">IF(AE515="SI",AB515,0)</f>
        <v>0</v>
      </c>
      <c r="AI515" s="148"/>
      <c r="AJ515" s="207"/>
      <c r="AK515" s="207"/>
      <c r="AL515" s="207"/>
      <c r="AM515" s="207"/>
      <c r="AN515" s="207"/>
      <c r="AO515" s="208"/>
    </row>
    <row r="516" customFormat="false" ht="15.75" hidden="false" customHeight="true" outlineLevel="0" collapsed="false">
      <c r="A516" s="22" t="n">
        <v>515</v>
      </c>
      <c r="B516" s="180"/>
      <c r="C516" s="22"/>
      <c r="D516" s="22"/>
      <c r="E516" s="183"/>
      <c r="F516" s="183"/>
      <c r="G516" s="22"/>
      <c r="H516" s="22"/>
      <c r="I516" s="22"/>
      <c r="J516" s="22"/>
      <c r="K516" s="191" t="e">
        <f aca="false">VLOOKUP(Personale!J516,Legenda!$D$1:$F$258,2)</f>
        <v>#N/A</v>
      </c>
      <c r="L516" s="22"/>
      <c r="M516" s="22"/>
      <c r="N516" s="22"/>
      <c r="O516" s="22"/>
      <c r="P516" s="203"/>
      <c r="Q516" s="22"/>
      <c r="R516" s="22"/>
      <c r="S516" s="22"/>
      <c r="T516" s="203"/>
      <c r="U516" s="211"/>
      <c r="V516" s="211"/>
      <c r="W516" s="185" t="n">
        <v>0</v>
      </c>
      <c r="X516" s="185" t="n">
        <v>0</v>
      </c>
      <c r="Y516" s="219" t="n">
        <f aca="false">SUM(W516:X516)</f>
        <v>0</v>
      </c>
      <c r="Z516" s="185" t="n">
        <v>0</v>
      </c>
      <c r="AA516" s="185" t="n">
        <v>0</v>
      </c>
      <c r="AB516" s="220" t="n">
        <f aca="false">SUM(Z516:AA516)</f>
        <v>0</v>
      </c>
      <c r="AC516" s="22"/>
      <c r="AD516" s="22"/>
      <c r="AE516" s="188"/>
      <c r="AF516" s="206" t="n">
        <f aca="false">IF(AE516="SI",N516,0)</f>
        <v>0</v>
      </c>
      <c r="AG516" s="189" t="n">
        <f aca="false">IF(AE516="SI",Y516,0)</f>
        <v>0</v>
      </c>
      <c r="AH516" s="189" t="n">
        <f aca="false">IF(AE516="SI",AB516,0)</f>
        <v>0</v>
      </c>
      <c r="AI516" s="148"/>
      <c r="AJ516" s="207"/>
      <c r="AK516" s="207"/>
      <c r="AL516" s="207"/>
      <c r="AM516" s="207"/>
      <c r="AN516" s="207"/>
      <c r="AO516" s="208"/>
    </row>
    <row r="517" customFormat="false" ht="15.75" hidden="false" customHeight="true" outlineLevel="0" collapsed="false">
      <c r="A517" s="22" t="n">
        <v>516</v>
      </c>
      <c r="B517" s="180"/>
      <c r="C517" s="22"/>
      <c r="D517" s="22"/>
      <c r="E517" s="183"/>
      <c r="F517" s="183"/>
      <c r="G517" s="22"/>
      <c r="H517" s="22"/>
      <c r="I517" s="22"/>
      <c r="J517" s="22"/>
      <c r="K517" s="191" t="e">
        <f aca="false">VLOOKUP(Personale!J517,Legenda!$D$1:$F$258,2)</f>
        <v>#N/A</v>
      </c>
      <c r="L517" s="22"/>
      <c r="M517" s="22"/>
      <c r="N517" s="22"/>
      <c r="O517" s="22"/>
      <c r="P517" s="203"/>
      <c r="Q517" s="22"/>
      <c r="R517" s="22"/>
      <c r="S517" s="22"/>
      <c r="T517" s="203"/>
      <c r="U517" s="211"/>
      <c r="V517" s="211"/>
      <c r="W517" s="185" t="n">
        <v>0</v>
      </c>
      <c r="X517" s="185" t="n">
        <v>0</v>
      </c>
      <c r="Y517" s="219" t="n">
        <f aca="false">SUM(W517:X517)</f>
        <v>0</v>
      </c>
      <c r="Z517" s="185" t="n">
        <v>0</v>
      </c>
      <c r="AA517" s="185" t="n">
        <v>0</v>
      </c>
      <c r="AB517" s="220" t="n">
        <f aca="false">SUM(Z517:AA517)</f>
        <v>0</v>
      </c>
      <c r="AC517" s="22"/>
      <c r="AD517" s="22"/>
      <c r="AE517" s="188"/>
      <c r="AF517" s="206" t="n">
        <f aca="false">IF(AE517="SI",N517,0)</f>
        <v>0</v>
      </c>
      <c r="AG517" s="189" t="n">
        <f aca="false">IF(AE517="SI",Y517,0)</f>
        <v>0</v>
      </c>
      <c r="AH517" s="189" t="n">
        <f aca="false">IF(AE517="SI",AB517,0)</f>
        <v>0</v>
      </c>
      <c r="AI517" s="148"/>
      <c r="AJ517" s="207"/>
      <c r="AK517" s="207"/>
      <c r="AL517" s="207"/>
      <c r="AM517" s="207"/>
      <c r="AN517" s="207"/>
      <c r="AO517" s="208"/>
    </row>
    <row r="518" customFormat="false" ht="15.75" hidden="false" customHeight="true" outlineLevel="0" collapsed="false">
      <c r="A518" s="22" t="n">
        <v>517</v>
      </c>
      <c r="B518" s="180"/>
      <c r="C518" s="22"/>
      <c r="D518" s="22"/>
      <c r="E518" s="183"/>
      <c r="F518" s="183"/>
      <c r="G518" s="22"/>
      <c r="H518" s="22"/>
      <c r="I518" s="22"/>
      <c r="J518" s="22"/>
      <c r="K518" s="191" t="e">
        <f aca="false">VLOOKUP(Personale!J518,Legenda!$D$1:$F$258,2)</f>
        <v>#N/A</v>
      </c>
      <c r="L518" s="22"/>
      <c r="M518" s="22"/>
      <c r="N518" s="22"/>
      <c r="O518" s="22"/>
      <c r="P518" s="203"/>
      <c r="Q518" s="22"/>
      <c r="R518" s="22"/>
      <c r="S518" s="22"/>
      <c r="T518" s="203"/>
      <c r="U518" s="211"/>
      <c r="V518" s="211"/>
      <c r="W518" s="185" t="n">
        <v>0</v>
      </c>
      <c r="X518" s="185" t="n">
        <v>0</v>
      </c>
      <c r="Y518" s="219" t="n">
        <f aca="false">SUM(W518:X518)</f>
        <v>0</v>
      </c>
      <c r="Z518" s="185" t="n">
        <v>0</v>
      </c>
      <c r="AA518" s="185" t="n">
        <v>0</v>
      </c>
      <c r="AB518" s="220" t="n">
        <f aca="false">SUM(Z518:AA518)</f>
        <v>0</v>
      </c>
      <c r="AC518" s="22"/>
      <c r="AD518" s="22"/>
      <c r="AE518" s="188"/>
      <c r="AF518" s="206" t="n">
        <f aca="false">IF(AE518="SI",N518,0)</f>
        <v>0</v>
      </c>
      <c r="AG518" s="189" t="n">
        <f aca="false">IF(AE518="SI",Y518,0)</f>
        <v>0</v>
      </c>
      <c r="AH518" s="189" t="n">
        <f aca="false">IF(AE518="SI",AB518,0)</f>
        <v>0</v>
      </c>
      <c r="AI518" s="148"/>
      <c r="AJ518" s="207"/>
      <c r="AK518" s="207"/>
      <c r="AL518" s="207"/>
      <c r="AM518" s="207"/>
      <c r="AN518" s="207"/>
      <c r="AO518" s="208"/>
    </row>
    <row r="519" customFormat="false" ht="15.75" hidden="false" customHeight="true" outlineLevel="0" collapsed="false">
      <c r="A519" s="22" t="n">
        <v>518</v>
      </c>
      <c r="B519" s="180"/>
      <c r="C519" s="22"/>
      <c r="D519" s="22"/>
      <c r="E519" s="183"/>
      <c r="F519" s="183"/>
      <c r="G519" s="22"/>
      <c r="H519" s="22"/>
      <c r="I519" s="22"/>
      <c r="J519" s="22"/>
      <c r="K519" s="191" t="e">
        <f aca="false">VLOOKUP(Personale!J519,Legenda!$D$1:$F$258,2)</f>
        <v>#N/A</v>
      </c>
      <c r="L519" s="22"/>
      <c r="M519" s="22"/>
      <c r="N519" s="22"/>
      <c r="O519" s="22"/>
      <c r="P519" s="203"/>
      <c r="Q519" s="22"/>
      <c r="R519" s="22"/>
      <c r="S519" s="22"/>
      <c r="T519" s="203"/>
      <c r="U519" s="211"/>
      <c r="V519" s="211"/>
      <c r="W519" s="185" t="n">
        <v>0</v>
      </c>
      <c r="X519" s="185" t="n">
        <v>0</v>
      </c>
      <c r="Y519" s="219" t="n">
        <f aca="false">SUM(W519:X519)</f>
        <v>0</v>
      </c>
      <c r="Z519" s="185" t="n">
        <v>0</v>
      </c>
      <c r="AA519" s="185" t="n">
        <v>0</v>
      </c>
      <c r="AB519" s="220" t="n">
        <f aca="false">SUM(Z519:AA519)</f>
        <v>0</v>
      </c>
      <c r="AC519" s="22"/>
      <c r="AD519" s="22"/>
      <c r="AE519" s="188"/>
      <c r="AF519" s="206" t="n">
        <f aca="false">IF(AE519="SI",N519,0)</f>
        <v>0</v>
      </c>
      <c r="AG519" s="189" t="n">
        <f aca="false">IF(AE519="SI",Y519,0)</f>
        <v>0</v>
      </c>
      <c r="AH519" s="189" t="n">
        <f aca="false">IF(AE519="SI",AB519,0)</f>
        <v>0</v>
      </c>
      <c r="AI519" s="148"/>
      <c r="AJ519" s="207"/>
      <c r="AK519" s="207"/>
      <c r="AL519" s="207"/>
      <c r="AM519" s="207"/>
      <c r="AN519" s="207"/>
      <c r="AO519" s="208"/>
    </row>
    <row r="520" customFormat="false" ht="15.75" hidden="false" customHeight="true" outlineLevel="0" collapsed="false">
      <c r="A520" s="22" t="n">
        <v>519</v>
      </c>
      <c r="B520" s="180"/>
      <c r="C520" s="22"/>
      <c r="D520" s="22"/>
      <c r="E520" s="183"/>
      <c r="F520" s="183"/>
      <c r="G520" s="22"/>
      <c r="H520" s="22"/>
      <c r="I520" s="22"/>
      <c r="J520" s="22"/>
      <c r="K520" s="191" t="e">
        <f aca="false">VLOOKUP(Personale!J520,Legenda!$D$1:$F$258,2)</f>
        <v>#N/A</v>
      </c>
      <c r="L520" s="22"/>
      <c r="M520" s="22"/>
      <c r="N520" s="22"/>
      <c r="O520" s="22"/>
      <c r="P520" s="203"/>
      <c r="Q520" s="22"/>
      <c r="R520" s="22"/>
      <c r="S520" s="22"/>
      <c r="T520" s="203"/>
      <c r="U520" s="211"/>
      <c r="V520" s="211"/>
      <c r="W520" s="185" t="n">
        <v>0</v>
      </c>
      <c r="X520" s="185" t="n">
        <v>0</v>
      </c>
      <c r="Y520" s="219" t="n">
        <f aca="false">SUM(W520:X520)</f>
        <v>0</v>
      </c>
      <c r="Z520" s="185" t="n">
        <v>0</v>
      </c>
      <c r="AA520" s="185" t="n">
        <v>0</v>
      </c>
      <c r="AB520" s="220" t="n">
        <f aca="false">SUM(Z520:AA520)</f>
        <v>0</v>
      </c>
      <c r="AC520" s="22"/>
      <c r="AD520" s="22"/>
      <c r="AE520" s="188"/>
      <c r="AF520" s="206" t="n">
        <f aca="false">IF(AE520="SI",N520,0)</f>
        <v>0</v>
      </c>
      <c r="AG520" s="189" t="n">
        <f aca="false">IF(AE520="SI",Y520,0)</f>
        <v>0</v>
      </c>
      <c r="AH520" s="189" t="n">
        <f aca="false">IF(AE520="SI",AB520,0)</f>
        <v>0</v>
      </c>
      <c r="AI520" s="148"/>
      <c r="AJ520" s="207"/>
      <c r="AK520" s="207"/>
      <c r="AL520" s="207"/>
      <c r="AM520" s="207"/>
      <c r="AN520" s="207"/>
      <c r="AO520" s="208"/>
    </row>
    <row r="521" customFormat="false" ht="15.75" hidden="false" customHeight="true" outlineLevel="0" collapsed="false">
      <c r="A521" s="22" t="n">
        <v>520</v>
      </c>
      <c r="B521" s="180"/>
      <c r="C521" s="22"/>
      <c r="D521" s="22"/>
      <c r="E521" s="183"/>
      <c r="F521" s="183"/>
      <c r="G521" s="22"/>
      <c r="H521" s="22"/>
      <c r="I521" s="22"/>
      <c r="J521" s="22"/>
      <c r="K521" s="191" t="e">
        <f aca="false">VLOOKUP(Personale!J521,Legenda!$D$1:$F$258,2)</f>
        <v>#N/A</v>
      </c>
      <c r="L521" s="22"/>
      <c r="M521" s="22"/>
      <c r="N521" s="22"/>
      <c r="O521" s="22"/>
      <c r="P521" s="203"/>
      <c r="Q521" s="22"/>
      <c r="R521" s="22"/>
      <c r="S521" s="22"/>
      <c r="T521" s="203"/>
      <c r="U521" s="211"/>
      <c r="V521" s="211"/>
      <c r="W521" s="185" t="n">
        <v>0</v>
      </c>
      <c r="X521" s="185" t="n">
        <v>0</v>
      </c>
      <c r="Y521" s="219" t="n">
        <f aca="false">SUM(W521:X521)</f>
        <v>0</v>
      </c>
      <c r="Z521" s="185" t="n">
        <v>0</v>
      </c>
      <c r="AA521" s="185" t="n">
        <v>0</v>
      </c>
      <c r="AB521" s="220" t="n">
        <f aca="false">SUM(Z521:AA521)</f>
        <v>0</v>
      </c>
      <c r="AC521" s="22"/>
      <c r="AD521" s="22"/>
      <c r="AE521" s="188"/>
      <c r="AF521" s="206" t="n">
        <f aca="false">IF(AE521="SI",N521,0)</f>
        <v>0</v>
      </c>
      <c r="AG521" s="189" t="n">
        <f aca="false">IF(AE521="SI",Y521,0)</f>
        <v>0</v>
      </c>
      <c r="AH521" s="189" t="n">
        <f aca="false">IF(AE521="SI",AB521,0)</f>
        <v>0</v>
      </c>
      <c r="AI521" s="148"/>
      <c r="AJ521" s="207"/>
      <c r="AK521" s="207"/>
      <c r="AL521" s="207"/>
      <c r="AM521" s="207"/>
      <c r="AN521" s="207"/>
      <c r="AO521" s="208"/>
    </row>
    <row r="522" customFormat="false" ht="15.75" hidden="false" customHeight="true" outlineLevel="0" collapsed="false">
      <c r="A522" s="22" t="n">
        <v>521</v>
      </c>
      <c r="B522" s="180"/>
      <c r="C522" s="22"/>
      <c r="D522" s="22"/>
      <c r="E522" s="183"/>
      <c r="F522" s="183"/>
      <c r="G522" s="22"/>
      <c r="H522" s="22"/>
      <c r="I522" s="22"/>
      <c r="J522" s="22"/>
      <c r="K522" s="191" t="e">
        <f aca="false">VLOOKUP(Personale!J522,Legenda!$D$1:$F$258,2)</f>
        <v>#N/A</v>
      </c>
      <c r="L522" s="22"/>
      <c r="M522" s="22"/>
      <c r="N522" s="22"/>
      <c r="O522" s="22"/>
      <c r="P522" s="203"/>
      <c r="Q522" s="22"/>
      <c r="R522" s="22"/>
      <c r="S522" s="22"/>
      <c r="T522" s="203"/>
      <c r="U522" s="211"/>
      <c r="V522" s="211"/>
      <c r="W522" s="185" t="n">
        <v>0</v>
      </c>
      <c r="X522" s="185" t="n">
        <v>0</v>
      </c>
      <c r="Y522" s="219" t="n">
        <f aca="false">SUM(W522:X522)</f>
        <v>0</v>
      </c>
      <c r="Z522" s="185" t="n">
        <v>0</v>
      </c>
      <c r="AA522" s="185" t="n">
        <v>0</v>
      </c>
      <c r="AB522" s="220" t="n">
        <f aca="false">SUM(Z522:AA522)</f>
        <v>0</v>
      </c>
      <c r="AC522" s="22"/>
      <c r="AD522" s="22"/>
      <c r="AE522" s="188"/>
      <c r="AF522" s="206" t="n">
        <f aca="false">IF(AE522="SI",N522,0)</f>
        <v>0</v>
      </c>
      <c r="AG522" s="189" t="n">
        <f aca="false">IF(AE522="SI",Y522,0)</f>
        <v>0</v>
      </c>
      <c r="AH522" s="189" t="n">
        <f aca="false">IF(AE522="SI",AB522,0)</f>
        <v>0</v>
      </c>
      <c r="AI522" s="148"/>
      <c r="AJ522" s="207"/>
      <c r="AK522" s="207"/>
      <c r="AL522" s="207"/>
      <c r="AM522" s="207"/>
      <c r="AN522" s="207"/>
      <c r="AO522" s="208"/>
    </row>
    <row r="523" customFormat="false" ht="15.75" hidden="false" customHeight="true" outlineLevel="0" collapsed="false">
      <c r="A523" s="22" t="n">
        <v>522</v>
      </c>
      <c r="B523" s="180"/>
      <c r="C523" s="22"/>
      <c r="D523" s="22"/>
      <c r="E523" s="183"/>
      <c r="F523" s="183"/>
      <c r="G523" s="22"/>
      <c r="H523" s="22"/>
      <c r="I523" s="22"/>
      <c r="J523" s="22"/>
      <c r="K523" s="191" t="e">
        <f aca="false">VLOOKUP(Personale!J523,Legenda!$D$1:$F$258,2)</f>
        <v>#N/A</v>
      </c>
      <c r="L523" s="22"/>
      <c r="M523" s="22"/>
      <c r="N523" s="22"/>
      <c r="O523" s="22"/>
      <c r="P523" s="203"/>
      <c r="Q523" s="22"/>
      <c r="R523" s="22"/>
      <c r="S523" s="22"/>
      <c r="T523" s="203"/>
      <c r="U523" s="211"/>
      <c r="V523" s="211"/>
      <c r="W523" s="185" t="n">
        <v>0</v>
      </c>
      <c r="X523" s="185" t="n">
        <v>0</v>
      </c>
      <c r="Y523" s="219" t="n">
        <f aca="false">SUM(W523:X523)</f>
        <v>0</v>
      </c>
      <c r="Z523" s="185" t="n">
        <v>0</v>
      </c>
      <c r="AA523" s="185" t="n">
        <v>0</v>
      </c>
      <c r="AB523" s="220" t="n">
        <f aca="false">SUM(Z523:AA523)</f>
        <v>0</v>
      </c>
      <c r="AC523" s="22"/>
      <c r="AD523" s="22"/>
      <c r="AE523" s="188"/>
      <c r="AF523" s="206" t="n">
        <f aca="false">IF(AE523="SI",N523,0)</f>
        <v>0</v>
      </c>
      <c r="AG523" s="189" t="n">
        <f aca="false">IF(AE523="SI",Y523,0)</f>
        <v>0</v>
      </c>
      <c r="AH523" s="189" t="n">
        <f aca="false">IF(AE523="SI",AB523,0)</f>
        <v>0</v>
      </c>
      <c r="AI523" s="148"/>
      <c r="AJ523" s="207"/>
      <c r="AK523" s="207"/>
      <c r="AL523" s="207"/>
      <c r="AM523" s="207"/>
      <c r="AN523" s="207"/>
      <c r="AO523" s="208"/>
    </row>
    <row r="524" customFormat="false" ht="15.75" hidden="false" customHeight="true" outlineLevel="0" collapsed="false">
      <c r="A524" s="22" t="n">
        <v>523</v>
      </c>
      <c r="B524" s="180"/>
      <c r="C524" s="22"/>
      <c r="D524" s="22"/>
      <c r="E524" s="183"/>
      <c r="F524" s="183"/>
      <c r="G524" s="22"/>
      <c r="H524" s="22"/>
      <c r="I524" s="22"/>
      <c r="J524" s="22"/>
      <c r="K524" s="191" t="e">
        <f aca="false">VLOOKUP(Personale!J524,Legenda!$D$1:$F$258,2)</f>
        <v>#N/A</v>
      </c>
      <c r="L524" s="22"/>
      <c r="M524" s="22"/>
      <c r="N524" s="22"/>
      <c r="O524" s="22"/>
      <c r="P524" s="203"/>
      <c r="Q524" s="22"/>
      <c r="R524" s="22"/>
      <c r="S524" s="22"/>
      <c r="T524" s="203"/>
      <c r="U524" s="211"/>
      <c r="V524" s="211"/>
      <c r="W524" s="185" t="n">
        <v>0</v>
      </c>
      <c r="X524" s="185" t="n">
        <v>0</v>
      </c>
      <c r="Y524" s="219" t="n">
        <f aca="false">SUM(W524:X524)</f>
        <v>0</v>
      </c>
      <c r="Z524" s="185" t="n">
        <v>0</v>
      </c>
      <c r="AA524" s="185" t="n">
        <v>0</v>
      </c>
      <c r="AB524" s="220" t="n">
        <f aca="false">SUM(Z524:AA524)</f>
        <v>0</v>
      </c>
      <c r="AC524" s="22"/>
      <c r="AD524" s="22"/>
      <c r="AE524" s="188"/>
      <c r="AF524" s="206" t="n">
        <f aca="false">IF(AE524="SI",N524,0)</f>
        <v>0</v>
      </c>
      <c r="AG524" s="189" t="n">
        <f aca="false">IF(AE524="SI",Y524,0)</f>
        <v>0</v>
      </c>
      <c r="AH524" s="189" t="n">
        <f aca="false">IF(AE524="SI",AB524,0)</f>
        <v>0</v>
      </c>
      <c r="AI524" s="148"/>
      <c r="AJ524" s="207"/>
      <c r="AK524" s="207"/>
      <c r="AL524" s="207"/>
      <c r="AM524" s="207"/>
      <c r="AN524" s="207"/>
      <c r="AO524" s="208"/>
    </row>
    <row r="525" customFormat="false" ht="15.75" hidden="false" customHeight="true" outlineLevel="0" collapsed="false">
      <c r="A525" s="22" t="n">
        <v>524</v>
      </c>
      <c r="B525" s="180"/>
      <c r="C525" s="22"/>
      <c r="D525" s="22"/>
      <c r="E525" s="183"/>
      <c r="F525" s="183"/>
      <c r="G525" s="22"/>
      <c r="H525" s="22"/>
      <c r="I525" s="22"/>
      <c r="J525" s="22"/>
      <c r="K525" s="191" t="e">
        <f aca="false">VLOOKUP(Personale!J525,Legenda!$D$1:$F$258,2)</f>
        <v>#N/A</v>
      </c>
      <c r="L525" s="22"/>
      <c r="M525" s="22"/>
      <c r="N525" s="22"/>
      <c r="O525" s="22"/>
      <c r="P525" s="203"/>
      <c r="Q525" s="22"/>
      <c r="R525" s="22"/>
      <c r="S525" s="22"/>
      <c r="T525" s="203"/>
      <c r="U525" s="211"/>
      <c r="V525" s="211"/>
      <c r="W525" s="185" t="n">
        <v>0</v>
      </c>
      <c r="X525" s="185" t="n">
        <v>0</v>
      </c>
      <c r="Y525" s="219" t="n">
        <f aca="false">SUM(W525:X525)</f>
        <v>0</v>
      </c>
      <c r="Z525" s="185" t="n">
        <v>0</v>
      </c>
      <c r="AA525" s="185" t="n">
        <v>0</v>
      </c>
      <c r="AB525" s="220" t="n">
        <f aca="false">SUM(Z525:AA525)</f>
        <v>0</v>
      </c>
      <c r="AC525" s="22"/>
      <c r="AD525" s="22"/>
      <c r="AE525" s="188"/>
      <c r="AF525" s="206" t="n">
        <f aca="false">IF(AE525="SI",N525,0)</f>
        <v>0</v>
      </c>
      <c r="AG525" s="189" t="n">
        <f aca="false">IF(AE525="SI",Y525,0)</f>
        <v>0</v>
      </c>
      <c r="AH525" s="189" t="n">
        <f aca="false">IF(AE525="SI",AB525,0)</f>
        <v>0</v>
      </c>
      <c r="AI525" s="148"/>
      <c r="AJ525" s="207"/>
      <c r="AK525" s="207"/>
      <c r="AL525" s="207"/>
      <c r="AM525" s="207"/>
      <c r="AN525" s="207"/>
      <c r="AO525" s="208"/>
    </row>
    <row r="526" customFormat="false" ht="15.75" hidden="false" customHeight="true" outlineLevel="0" collapsed="false">
      <c r="A526" s="22" t="n">
        <v>525</v>
      </c>
      <c r="B526" s="180"/>
      <c r="C526" s="22"/>
      <c r="D526" s="22"/>
      <c r="E526" s="183"/>
      <c r="F526" s="183"/>
      <c r="G526" s="22"/>
      <c r="H526" s="22"/>
      <c r="I526" s="22"/>
      <c r="J526" s="22"/>
      <c r="K526" s="191" t="e">
        <f aca="false">VLOOKUP(Personale!J526,Legenda!$D$1:$F$258,2)</f>
        <v>#N/A</v>
      </c>
      <c r="L526" s="22"/>
      <c r="M526" s="22"/>
      <c r="N526" s="22"/>
      <c r="O526" s="22"/>
      <c r="P526" s="203"/>
      <c r="Q526" s="22"/>
      <c r="R526" s="22"/>
      <c r="S526" s="22"/>
      <c r="T526" s="203"/>
      <c r="U526" s="211"/>
      <c r="V526" s="211"/>
      <c r="W526" s="185" t="n">
        <v>0</v>
      </c>
      <c r="X526" s="185" t="n">
        <v>0</v>
      </c>
      <c r="Y526" s="219" t="n">
        <f aca="false">SUM(W526:X526)</f>
        <v>0</v>
      </c>
      <c r="Z526" s="185" t="n">
        <v>0</v>
      </c>
      <c r="AA526" s="185" t="n">
        <v>0</v>
      </c>
      <c r="AB526" s="220" t="n">
        <f aca="false">SUM(Z526:AA526)</f>
        <v>0</v>
      </c>
      <c r="AC526" s="22"/>
      <c r="AD526" s="22"/>
      <c r="AE526" s="188"/>
      <c r="AF526" s="206" t="n">
        <f aca="false">IF(AE526="SI",N526,0)</f>
        <v>0</v>
      </c>
      <c r="AG526" s="189" t="n">
        <f aca="false">IF(AE526="SI",Y526,0)</f>
        <v>0</v>
      </c>
      <c r="AH526" s="189" t="n">
        <f aca="false">IF(AE526="SI",AB526,0)</f>
        <v>0</v>
      </c>
      <c r="AI526" s="148"/>
      <c r="AJ526" s="207"/>
      <c r="AK526" s="207"/>
      <c r="AL526" s="207"/>
      <c r="AM526" s="207"/>
      <c r="AN526" s="207"/>
      <c r="AO526" s="208"/>
    </row>
    <row r="527" customFormat="false" ht="15.75" hidden="false" customHeight="true" outlineLevel="0" collapsed="false">
      <c r="A527" s="22" t="n">
        <v>526</v>
      </c>
      <c r="B527" s="180"/>
      <c r="C527" s="22"/>
      <c r="D527" s="22"/>
      <c r="E527" s="183"/>
      <c r="F527" s="183"/>
      <c r="G527" s="22"/>
      <c r="H527" s="22"/>
      <c r="I527" s="22"/>
      <c r="J527" s="22"/>
      <c r="K527" s="191" t="e">
        <f aca="false">VLOOKUP(Personale!J527,Legenda!$D$1:$F$258,2)</f>
        <v>#N/A</v>
      </c>
      <c r="L527" s="22"/>
      <c r="M527" s="22"/>
      <c r="N527" s="22"/>
      <c r="O527" s="22"/>
      <c r="P527" s="203"/>
      <c r="Q527" s="22"/>
      <c r="R527" s="22"/>
      <c r="S527" s="22"/>
      <c r="T527" s="203"/>
      <c r="U527" s="211"/>
      <c r="V527" s="211"/>
      <c r="W527" s="185" t="n">
        <v>0</v>
      </c>
      <c r="X527" s="185" t="n">
        <v>0</v>
      </c>
      <c r="Y527" s="219" t="n">
        <f aca="false">SUM(W527:X527)</f>
        <v>0</v>
      </c>
      <c r="Z527" s="185" t="n">
        <v>0</v>
      </c>
      <c r="AA527" s="185" t="n">
        <v>0</v>
      </c>
      <c r="AB527" s="220" t="n">
        <f aca="false">SUM(Z527:AA527)</f>
        <v>0</v>
      </c>
      <c r="AC527" s="22"/>
      <c r="AD527" s="22"/>
      <c r="AE527" s="188"/>
      <c r="AF527" s="206" t="n">
        <f aca="false">IF(AE527="SI",N527,0)</f>
        <v>0</v>
      </c>
      <c r="AG527" s="189" t="n">
        <f aca="false">IF(AE527="SI",Y527,0)</f>
        <v>0</v>
      </c>
      <c r="AH527" s="189" t="n">
        <f aca="false">IF(AE527="SI",AB527,0)</f>
        <v>0</v>
      </c>
      <c r="AI527" s="148"/>
      <c r="AJ527" s="207"/>
      <c r="AK527" s="207"/>
      <c r="AL527" s="207"/>
      <c r="AM527" s="207"/>
      <c r="AN527" s="207"/>
      <c r="AO527" s="208"/>
    </row>
    <row r="528" customFormat="false" ht="15.75" hidden="false" customHeight="true" outlineLevel="0" collapsed="false">
      <c r="A528" s="22" t="n">
        <v>527</v>
      </c>
      <c r="B528" s="180"/>
      <c r="C528" s="22"/>
      <c r="D528" s="22"/>
      <c r="E528" s="183"/>
      <c r="F528" s="183"/>
      <c r="G528" s="22"/>
      <c r="H528" s="22"/>
      <c r="I528" s="22"/>
      <c r="J528" s="22"/>
      <c r="K528" s="191" t="e">
        <f aca="false">VLOOKUP(Personale!J528,Legenda!$D$1:$F$258,2)</f>
        <v>#N/A</v>
      </c>
      <c r="L528" s="22"/>
      <c r="M528" s="22"/>
      <c r="N528" s="22"/>
      <c r="O528" s="22"/>
      <c r="P528" s="203"/>
      <c r="Q528" s="22"/>
      <c r="R528" s="22"/>
      <c r="S528" s="22"/>
      <c r="T528" s="203"/>
      <c r="U528" s="211"/>
      <c r="V528" s="211"/>
      <c r="W528" s="185" t="n">
        <v>0</v>
      </c>
      <c r="X528" s="185" t="n">
        <v>0</v>
      </c>
      <c r="Y528" s="219" t="n">
        <f aca="false">SUM(W528:X528)</f>
        <v>0</v>
      </c>
      <c r="Z528" s="185" t="n">
        <v>0</v>
      </c>
      <c r="AA528" s="185" t="n">
        <v>0</v>
      </c>
      <c r="AB528" s="220" t="n">
        <f aca="false">SUM(Z528:AA528)</f>
        <v>0</v>
      </c>
      <c r="AC528" s="22"/>
      <c r="AD528" s="22"/>
      <c r="AE528" s="188"/>
      <c r="AF528" s="206" t="n">
        <f aca="false">IF(AE528="SI",N528,0)</f>
        <v>0</v>
      </c>
      <c r="AG528" s="189" t="n">
        <f aca="false">IF(AE528="SI",Y528,0)</f>
        <v>0</v>
      </c>
      <c r="AH528" s="189" t="n">
        <f aca="false">IF(AE528="SI",AB528,0)</f>
        <v>0</v>
      </c>
      <c r="AI528" s="148"/>
      <c r="AJ528" s="207"/>
      <c r="AK528" s="207"/>
      <c r="AL528" s="207"/>
      <c r="AM528" s="207"/>
      <c r="AN528" s="207"/>
      <c r="AO528" s="208"/>
    </row>
    <row r="529" customFormat="false" ht="15.75" hidden="false" customHeight="true" outlineLevel="0" collapsed="false">
      <c r="A529" s="22" t="n">
        <v>528</v>
      </c>
      <c r="B529" s="180"/>
      <c r="C529" s="22"/>
      <c r="D529" s="22"/>
      <c r="E529" s="183"/>
      <c r="F529" s="183"/>
      <c r="G529" s="22"/>
      <c r="H529" s="22"/>
      <c r="I529" s="22"/>
      <c r="J529" s="22"/>
      <c r="K529" s="191" t="e">
        <f aca="false">VLOOKUP(Personale!J529,Legenda!$D$1:$F$258,2)</f>
        <v>#N/A</v>
      </c>
      <c r="L529" s="22"/>
      <c r="M529" s="22"/>
      <c r="N529" s="22"/>
      <c r="O529" s="22"/>
      <c r="P529" s="203"/>
      <c r="Q529" s="22"/>
      <c r="R529" s="22"/>
      <c r="S529" s="22"/>
      <c r="T529" s="203"/>
      <c r="U529" s="211"/>
      <c r="V529" s="211"/>
      <c r="W529" s="185" t="n">
        <v>0</v>
      </c>
      <c r="X529" s="185" t="n">
        <v>0</v>
      </c>
      <c r="Y529" s="219" t="n">
        <f aca="false">SUM(W529:X529)</f>
        <v>0</v>
      </c>
      <c r="Z529" s="185" t="n">
        <v>0</v>
      </c>
      <c r="AA529" s="185" t="n">
        <v>0</v>
      </c>
      <c r="AB529" s="220" t="n">
        <f aca="false">SUM(Z529:AA529)</f>
        <v>0</v>
      </c>
      <c r="AC529" s="22"/>
      <c r="AD529" s="22"/>
      <c r="AE529" s="188"/>
      <c r="AF529" s="206" t="n">
        <f aca="false">IF(AE529="SI",N529,0)</f>
        <v>0</v>
      </c>
      <c r="AG529" s="189" t="n">
        <f aca="false">IF(AE529="SI",Y529,0)</f>
        <v>0</v>
      </c>
      <c r="AH529" s="189" t="n">
        <f aca="false">IF(AE529="SI",AB529,0)</f>
        <v>0</v>
      </c>
      <c r="AI529" s="148"/>
      <c r="AJ529" s="207"/>
      <c r="AK529" s="207"/>
      <c r="AL529" s="207"/>
      <c r="AM529" s="207"/>
      <c r="AN529" s="207"/>
      <c r="AO529" s="208"/>
    </row>
    <row r="530" customFormat="false" ht="15.75" hidden="false" customHeight="true" outlineLevel="0" collapsed="false">
      <c r="A530" s="22" t="n">
        <v>529</v>
      </c>
      <c r="B530" s="180"/>
      <c r="C530" s="22"/>
      <c r="D530" s="22"/>
      <c r="E530" s="183"/>
      <c r="F530" s="183"/>
      <c r="G530" s="22"/>
      <c r="H530" s="22"/>
      <c r="I530" s="22"/>
      <c r="J530" s="22"/>
      <c r="K530" s="191" t="e">
        <f aca="false">VLOOKUP(Personale!J530,Legenda!$D$1:$F$258,2)</f>
        <v>#N/A</v>
      </c>
      <c r="L530" s="22"/>
      <c r="M530" s="22"/>
      <c r="N530" s="22"/>
      <c r="O530" s="22"/>
      <c r="P530" s="203"/>
      <c r="Q530" s="22"/>
      <c r="R530" s="22"/>
      <c r="S530" s="22"/>
      <c r="T530" s="203"/>
      <c r="U530" s="211"/>
      <c r="V530" s="211"/>
      <c r="W530" s="185" t="n">
        <v>0</v>
      </c>
      <c r="X530" s="185" t="n">
        <v>0</v>
      </c>
      <c r="Y530" s="219" t="n">
        <f aca="false">SUM(W530:X530)</f>
        <v>0</v>
      </c>
      <c r="Z530" s="185" t="n">
        <v>0</v>
      </c>
      <c r="AA530" s="185" t="n">
        <v>0</v>
      </c>
      <c r="AB530" s="220" t="n">
        <f aca="false">SUM(Z530:AA530)</f>
        <v>0</v>
      </c>
      <c r="AC530" s="22"/>
      <c r="AD530" s="22"/>
      <c r="AE530" s="188"/>
      <c r="AF530" s="206" t="n">
        <f aca="false">IF(AE530="SI",N530,0)</f>
        <v>0</v>
      </c>
      <c r="AG530" s="189" t="n">
        <f aca="false">IF(AE530="SI",Y530,0)</f>
        <v>0</v>
      </c>
      <c r="AH530" s="189" t="n">
        <f aca="false">IF(AE530="SI",AB530,0)</f>
        <v>0</v>
      </c>
      <c r="AI530" s="148"/>
      <c r="AJ530" s="207"/>
      <c r="AK530" s="207"/>
      <c r="AL530" s="207"/>
      <c r="AM530" s="207"/>
      <c r="AN530" s="207"/>
      <c r="AO530" s="208"/>
    </row>
    <row r="531" customFormat="false" ht="15.75" hidden="false" customHeight="true" outlineLevel="0" collapsed="false">
      <c r="A531" s="22" t="n">
        <v>530</v>
      </c>
      <c r="B531" s="180"/>
      <c r="C531" s="22"/>
      <c r="D531" s="22"/>
      <c r="E531" s="183"/>
      <c r="F531" s="183"/>
      <c r="G531" s="22"/>
      <c r="H531" s="22"/>
      <c r="I531" s="22"/>
      <c r="J531" s="22"/>
      <c r="K531" s="191" t="e">
        <f aca="false">VLOOKUP(Personale!J531,Legenda!$D$1:$F$258,2)</f>
        <v>#N/A</v>
      </c>
      <c r="L531" s="22"/>
      <c r="M531" s="22"/>
      <c r="N531" s="22"/>
      <c r="O531" s="22"/>
      <c r="P531" s="203"/>
      <c r="Q531" s="22"/>
      <c r="R531" s="22"/>
      <c r="S531" s="22"/>
      <c r="T531" s="203"/>
      <c r="U531" s="211"/>
      <c r="V531" s="211"/>
      <c r="W531" s="185" t="n">
        <v>0</v>
      </c>
      <c r="X531" s="185" t="n">
        <v>0</v>
      </c>
      <c r="Y531" s="219" t="n">
        <f aca="false">SUM(W531:X531)</f>
        <v>0</v>
      </c>
      <c r="Z531" s="185" t="n">
        <v>0</v>
      </c>
      <c r="AA531" s="185" t="n">
        <v>0</v>
      </c>
      <c r="AB531" s="220" t="n">
        <f aca="false">SUM(Z531:AA531)</f>
        <v>0</v>
      </c>
      <c r="AC531" s="22"/>
      <c r="AD531" s="22"/>
      <c r="AE531" s="188"/>
      <c r="AF531" s="206" t="n">
        <f aca="false">IF(AE531="SI",N531,0)</f>
        <v>0</v>
      </c>
      <c r="AG531" s="189" t="n">
        <f aca="false">IF(AE531="SI",Y531,0)</f>
        <v>0</v>
      </c>
      <c r="AH531" s="189" t="n">
        <f aca="false">IF(AE531="SI",AB531,0)</f>
        <v>0</v>
      </c>
      <c r="AI531" s="148"/>
      <c r="AJ531" s="207"/>
      <c r="AK531" s="207"/>
      <c r="AL531" s="207"/>
      <c r="AM531" s="207"/>
      <c r="AN531" s="207"/>
      <c r="AO531" s="208"/>
    </row>
    <row r="532" customFormat="false" ht="15.75" hidden="false" customHeight="true" outlineLevel="0" collapsed="false">
      <c r="A532" s="22" t="n">
        <v>531</v>
      </c>
      <c r="B532" s="180"/>
      <c r="C532" s="22"/>
      <c r="D532" s="22"/>
      <c r="E532" s="183"/>
      <c r="F532" s="183"/>
      <c r="G532" s="22"/>
      <c r="H532" s="22"/>
      <c r="I532" s="22"/>
      <c r="J532" s="22"/>
      <c r="K532" s="191" t="e">
        <f aca="false">VLOOKUP(Personale!J532,Legenda!$D$1:$F$258,2)</f>
        <v>#N/A</v>
      </c>
      <c r="L532" s="22"/>
      <c r="M532" s="22"/>
      <c r="N532" s="22"/>
      <c r="O532" s="22"/>
      <c r="P532" s="203"/>
      <c r="Q532" s="22"/>
      <c r="R532" s="22"/>
      <c r="S532" s="22"/>
      <c r="T532" s="203"/>
      <c r="U532" s="211"/>
      <c r="V532" s="211"/>
      <c r="W532" s="185" t="n">
        <v>0</v>
      </c>
      <c r="X532" s="185" t="n">
        <v>0</v>
      </c>
      <c r="Y532" s="219" t="n">
        <f aca="false">SUM(W532:X532)</f>
        <v>0</v>
      </c>
      <c r="Z532" s="185" t="n">
        <v>0</v>
      </c>
      <c r="AA532" s="185" t="n">
        <v>0</v>
      </c>
      <c r="AB532" s="220" t="n">
        <f aca="false">SUM(Z532:AA532)</f>
        <v>0</v>
      </c>
      <c r="AC532" s="22"/>
      <c r="AD532" s="22"/>
      <c r="AE532" s="188"/>
      <c r="AF532" s="206" t="n">
        <f aca="false">IF(AE532="SI",N532,0)</f>
        <v>0</v>
      </c>
      <c r="AG532" s="189" t="n">
        <f aca="false">IF(AE532="SI",Y532,0)</f>
        <v>0</v>
      </c>
      <c r="AH532" s="189" t="n">
        <f aca="false">IF(AE532="SI",AB532,0)</f>
        <v>0</v>
      </c>
      <c r="AI532" s="148"/>
      <c r="AJ532" s="207"/>
      <c r="AK532" s="207"/>
      <c r="AL532" s="207"/>
      <c r="AM532" s="207"/>
      <c r="AN532" s="207"/>
      <c r="AO532" s="208"/>
    </row>
    <row r="533" customFormat="false" ht="15.75" hidden="false" customHeight="true" outlineLevel="0" collapsed="false">
      <c r="A533" s="22" t="n">
        <v>532</v>
      </c>
      <c r="B533" s="180"/>
      <c r="C533" s="22"/>
      <c r="D533" s="22"/>
      <c r="E533" s="183"/>
      <c r="F533" s="183"/>
      <c r="G533" s="22"/>
      <c r="H533" s="22"/>
      <c r="I533" s="22"/>
      <c r="J533" s="22"/>
      <c r="K533" s="191" t="e">
        <f aca="false">VLOOKUP(Personale!J533,Legenda!$D$1:$F$258,2)</f>
        <v>#N/A</v>
      </c>
      <c r="L533" s="22"/>
      <c r="M533" s="22"/>
      <c r="N533" s="22"/>
      <c r="O533" s="22"/>
      <c r="P533" s="203"/>
      <c r="Q533" s="22"/>
      <c r="R533" s="22"/>
      <c r="S533" s="22"/>
      <c r="T533" s="203"/>
      <c r="U533" s="211"/>
      <c r="V533" s="211"/>
      <c r="W533" s="185" t="n">
        <v>0</v>
      </c>
      <c r="X533" s="185" t="n">
        <v>0</v>
      </c>
      <c r="Y533" s="219" t="n">
        <f aca="false">SUM(W533:X533)</f>
        <v>0</v>
      </c>
      <c r="Z533" s="185" t="n">
        <v>0</v>
      </c>
      <c r="AA533" s="185" t="n">
        <v>0</v>
      </c>
      <c r="AB533" s="220" t="n">
        <f aca="false">SUM(Z533:AA533)</f>
        <v>0</v>
      </c>
      <c r="AC533" s="22"/>
      <c r="AD533" s="22"/>
      <c r="AE533" s="188"/>
      <c r="AF533" s="206" t="n">
        <f aca="false">IF(AE533="SI",N533,0)</f>
        <v>0</v>
      </c>
      <c r="AG533" s="189" t="n">
        <f aca="false">IF(AE533="SI",Y533,0)</f>
        <v>0</v>
      </c>
      <c r="AH533" s="189" t="n">
        <f aca="false">IF(AE533="SI",AB533,0)</f>
        <v>0</v>
      </c>
      <c r="AI533" s="148"/>
      <c r="AJ533" s="207"/>
      <c r="AK533" s="207"/>
      <c r="AL533" s="207"/>
      <c r="AM533" s="207"/>
      <c r="AN533" s="207"/>
      <c r="AO533" s="208"/>
    </row>
    <row r="534" customFormat="false" ht="15.75" hidden="false" customHeight="true" outlineLevel="0" collapsed="false">
      <c r="A534" s="22" t="n">
        <v>533</v>
      </c>
      <c r="B534" s="180"/>
      <c r="C534" s="22"/>
      <c r="D534" s="22"/>
      <c r="E534" s="183"/>
      <c r="F534" s="183"/>
      <c r="G534" s="22"/>
      <c r="H534" s="22"/>
      <c r="I534" s="22"/>
      <c r="J534" s="22"/>
      <c r="K534" s="191" t="e">
        <f aca="false">VLOOKUP(Personale!J534,Legenda!$D$1:$F$258,2)</f>
        <v>#N/A</v>
      </c>
      <c r="L534" s="22"/>
      <c r="M534" s="22"/>
      <c r="N534" s="22"/>
      <c r="O534" s="22"/>
      <c r="P534" s="203"/>
      <c r="Q534" s="22"/>
      <c r="R534" s="22"/>
      <c r="S534" s="22"/>
      <c r="T534" s="203"/>
      <c r="U534" s="211"/>
      <c r="V534" s="211"/>
      <c r="W534" s="185" t="n">
        <v>0</v>
      </c>
      <c r="X534" s="185" t="n">
        <v>0</v>
      </c>
      <c r="Y534" s="219" t="n">
        <f aca="false">SUM(W534:X534)</f>
        <v>0</v>
      </c>
      <c r="Z534" s="185" t="n">
        <v>0</v>
      </c>
      <c r="AA534" s="185" t="n">
        <v>0</v>
      </c>
      <c r="AB534" s="220" t="n">
        <f aca="false">SUM(Z534:AA534)</f>
        <v>0</v>
      </c>
      <c r="AC534" s="22"/>
      <c r="AD534" s="22"/>
      <c r="AE534" s="188"/>
      <c r="AF534" s="206" t="n">
        <f aca="false">IF(AE534="SI",N534,0)</f>
        <v>0</v>
      </c>
      <c r="AG534" s="189" t="n">
        <f aca="false">IF(AE534="SI",Y534,0)</f>
        <v>0</v>
      </c>
      <c r="AH534" s="189" t="n">
        <f aca="false">IF(AE534="SI",AB534,0)</f>
        <v>0</v>
      </c>
      <c r="AI534" s="148"/>
      <c r="AJ534" s="207"/>
      <c r="AK534" s="207"/>
      <c r="AL534" s="207"/>
      <c r="AM534" s="207"/>
      <c r="AN534" s="207"/>
      <c r="AO534" s="208"/>
    </row>
    <row r="535" customFormat="false" ht="15.75" hidden="false" customHeight="true" outlineLevel="0" collapsed="false">
      <c r="A535" s="22" t="n">
        <v>534</v>
      </c>
      <c r="B535" s="180"/>
      <c r="C535" s="22"/>
      <c r="D535" s="22"/>
      <c r="E535" s="183"/>
      <c r="F535" s="183"/>
      <c r="G535" s="22"/>
      <c r="H535" s="22"/>
      <c r="I535" s="22"/>
      <c r="J535" s="22"/>
      <c r="K535" s="191" t="e">
        <f aca="false">VLOOKUP(Personale!J535,Legenda!$D$1:$F$258,2)</f>
        <v>#N/A</v>
      </c>
      <c r="L535" s="22"/>
      <c r="M535" s="22"/>
      <c r="N535" s="22"/>
      <c r="O535" s="22"/>
      <c r="P535" s="203"/>
      <c r="Q535" s="22"/>
      <c r="R535" s="22"/>
      <c r="S535" s="22"/>
      <c r="T535" s="203"/>
      <c r="U535" s="211"/>
      <c r="V535" s="211"/>
      <c r="W535" s="185" t="n">
        <v>0</v>
      </c>
      <c r="X535" s="185" t="n">
        <v>0</v>
      </c>
      <c r="Y535" s="219" t="n">
        <f aca="false">SUM(W535:X535)</f>
        <v>0</v>
      </c>
      <c r="Z535" s="185" t="n">
        <v>0</v>
      </c>
      <c r="AA535" s="185" t="n">
        <v>0</v>
      </c>
      <c r="AB535" s="220" t="n">
        <f aca="false">SUM(Z535:AA535)</f>
        <v>0</v>
      </c>
      <c r="AC535" s="22"/>
      <c r="AD535" s="22"/>
      <c r="AE535" s="188"/>
      <c r="AF535" s="206" t="n">
        <f aca="false">IF(AE535="SI",N535,0)</f>
        <v>0</v>
      </c>
      <c r="AG535" s="189" t="n">
        <f aca="false">IF(AE535="SI",Y535,0)</f>
        <v>0</v>
      </c>
      <c r="AH535" s="189" t="n">
        <f aca="false">IF(AE535="SI",AB535,0)</f>
        <v>0</v>
      </c>
      <c r="AI535" s="148"/>
      <c r="AJ535" s="207"/>
      <c r="AK535" s="207"/>
      <c r="AL535" s="207"/>
      <c r="AM535" s="207"/>
      <c r="AN535" s="207"/>
      <c r="AO535" s="208"/>
    </row>
    <row r="536" customFormat="false" ht="15.75" hidden="false" customHeight="true" outlineLevel="0" collapsed="false">
      <c r="A536" s="22" t="n">
        <v>535</v>
      </c>
      <c r="B536" s="180"/>
      <c r="C536" s="22"/>
      <c r="D536" s="22"/>
      <c r="E536" s="183"/>
      <c r="F536" s="183"/>
      <c r="G536" s="22"/>
      <c r="H536" s="22"/>
      <c r="I536" s="22"/>
      <c r="J536" s="22"/>
      <c r="K536" s="191" t="e">
        <f aca="false">VLOOKUP(Personale!J536,Legenda!$D$1:$F$258,2)</f>
        <v>#N/A</v>
      </c>
      <c r="L536" s="22"/>
      <c r="M536" s="22"/>
      <c r="N536" s="22"/>
      <c r="O536" s="22"/>
      <c r="P536" s="203"/>
      <c r="Q536" s="22"/>
      <c r="R536" s="22"/>
      <c r="S536" s="22"/>
      <c r="T536" s="203"/>
      <c r="U536" s="211"/>
      <c r="V536" s="211"/>
      <c r="W536" s="185" t="n">
        <v>0</v>
      </c>
      <c r="X536" s="185" t="n">
        <v>0</v>
      </c>
      <c r="Y536" s="219" t="n">
        <f aca="false">SUM(W536:X536)</f>
        <v>0</v>
      </c>
      <c r="Z536" s="185" t="n">
        <v>0</v>
      </c>
      <c r="AA536" s="185" t="n">
        <v>0</v>
      </c>
      <c r="AB536" s="220" t="n">
        <f aca="false">SUM(Z536:AA536)</f>
        <v>0</v>
      </c>
      <c r="AC536" s="22"/>
      <c r="AD536" s="22"/>
      <c r="AE536" s="188"/>
      <c r="AF536" s="206" t="n">
        <f aca="false">IF(AE536="SI",N536,0)</f>
        <v>0</v>
      </c>
      <c r="AG536" s="189" t="n">
        <f aca="false">IF(AE536="SI",Y536,0)</f>
        <v>0</v>
      </c>
      <c r="AH536" s="189" t="n">
        <f aca="false">IF(AE536="SI",AB536,0)</f>
        <v>0</v>
      </c>
      <c r="AI536" s="148"/>
      <c r="AJ536" s="207"/>
      <c r="AK536" s="207"/>
      <c r="AL536" s="207"/>
      <c r="AM536" s="207"/>
      <c r="AN536" s="207"/>
      <c r="AO536" s="208"/>
    </row>
    <row r="537" customFormat="false" ht="15.75" hidden="false" customHeight="true" outlineLevel="0" collapsed="false">
      <c r="A537" s="22" t="n">
        <v>536</v>
      </c>
      <c r="B537" s="180"/>
      <c r="C537" s="22"/>
      <c r="D537" s="22"/>
      <c r="E537" s="183"/>
      <c r="F537" s="183"/>
      <c r="G537" s="22"/>
      <c r="H537" s="22"/>
      <c r="I537" s="22"/>
      <c r="J537" s="22"/>
      <c r="K537" s="191" t="e">
        <f aca="false">VLOOKUP(Personale!J537,Legenda!$D$1:$F$258,2)</f>
        <v>#N/A</v>
      </c>
      <c r="L537" s="22"/>
      <c r="M537" s="22"/>
      <c r="N537" s="22"/>
      <c r="O537" s="22"/>
      <c r="P537" s="203"/>
      <c r="Q537" s="22"/>
      <c r="R537" s="22"/>
      <c r="S537" s="22"/>
      <c r="T537" s="203"/>
      <c r="U537" s="211"/>
      <c r="V537" s="211"/>
      <c r="W537" s="185" t="n">
        <v>0</v>
      </c>
      <c r="X537" s="185" t="n">
        <v>0</v>
      </c>
      <c r="Y537" s="219" t="n">
        <f aca="false">SUM(W537:X537)</f>
        <v>0</v>
      </c>
      <c r="Z537" s="185" t="n">
        <v>0</v>
      </c>
      <c r="AA537" s="185" t="n">
        <v>0</v>
      </c>
      <c r="AB537" s="220" t="n">
        <f aca="false">SUM(Z537:AA537)</f>
        <v>0</v>
      </c>
      <c r="AC537" s="22"/>
      <c r="AD537" s="22"/>
      <c r="AE537" s="188"/>
      <c r="AF537" s="206" t="n">
        <f aca="false">IF(AE537="SI",N537,0)</f>
        <v>0</v>
      </c>
      <c r="AG537" s="189" t="n">
        <f aca="false">IF(AE537="SI",Y537,0)</f>
        <v>0</v>
      </c>
      <c r="AH537" s="189" t="n">
        <f aca="false">IF(AE537="SI",AB537,0)</f>
        <v>0</v>
      </c>
      <c r="AI537" s="148"/>
      <c r="AJ537" s="207"/>
      <c r="AK537" s="207"/>
      <c r="AL537" s="207"/>
      <c r="AM537" s="207"/>
      <c r="AN537" s="207"/>
      <c r="AO537" s="208"/>
    </row>
    <row r="538" customFormat="false" ht="15.75" hidden="false" customHeight="true" outlineLevel="0" collapsed="false">
      <c r="A538" s="22" t="n">
        <v>537</v>
      </c>
      <c r="B538" s="180"/>
      <c r="C538" s="22"/>
      <c r="D538" s="22"/>
      <c r="E538" s="183"/>
      <c r="F538" s="183"/>
      <c r="G538" s="22"/>
      <c r="H538" s="22"/>
      <c r="I538" s="22"/>
      <c r="J538" s="22"/>
      <c r="K538" s="191" t="e">
        <f aca="false">VLOOKUP(Personale!J538,Legenda!$D$1:$F$258,2)</f>
        <v>#N/A</v>
      </c>
      <c r="L538" s="22"/>
      <c r="M538" s="22"/>
      <c r="N538" s="22"/>
      <c r="O538" s="22"/>
      <c r="P538" s="203"/>
      <c r="Q538" s="22"/>
      <c r="R538" s="22"/>
      <c r="S538" s="22"/>
      <c r="T538" s="203"/>
      <c r="U538" s="211"/>
      <c r="V538" s="211"/>
      <c r="W538" s="185" t="n">
        <v>0</v>
      </c>
      <c r="X538" s="185" t="n">
        <v>0</v>
      </c>
      <c r="Y538" s="219" t="n">
        <f aca="false">SUM(W538:X538)</f>
        <v>0</v>
      </c>
      <c r="Z538" s="185" t="n">
        <v>0</v>
      </c>
      <c r="AA538" s="185" t="n">
        <v>0</v>
      </c>
      <c r="AB538" s="220" t="n">
        <f aca="false">SUM(Z538:AA538)</f>
        <v>0</v>
      </c>
      <c r="AC538" s="22"/>
      <c r="AD538" s="22"/>
      <c r="AE538" s="188"/>
      <c r="AF538" s="206" t="n">
        <f aca="false">IF(AE538="SI",N538,0)</f>
        <v>0</v>
      </c>
      <c r="AG538" s="189" t="n">
        <f aca="false">IF(AE538="SI",Y538,0)</f>
        <v>0</v>
      </c>
      <c r="AH538" s="189" t="n">
        <f aca="false">IF(AE538="SI",AB538,0)</f>
        <v>0</v>
      </c>
      <c r="AI538" s="148"/>
      <c r="AJ538" s="207"/>
      <c r="AK538" s="207"/>
      <c r="AL538" s="207"/>
      <c r="AM538" s="207"/>
      <c r="AN538" s="207"/>
      <c r="AO538" s="208"/>
    </row>
    <row r="539" customFormat="false" ht="15.75" hidden="false" customHeight="true" outlineLevel="0" collapsed="false">
      <c r="A539" s="22" t="n">
        <v>538</v>
      </c>
      <c r="B539" s="180"/>
      <c r="C539" s="22"/>
      <c r="D539" s="22"/>
      <c r="E539" s="183"/>
      <c r="F539" s="183"/>
      <c r="G539" s="22"/>
      <c r="H539" s="22"/>
      <c r="I539" s="22"/>
      <c r="J539" s="22"/>
      <c r="K539" s="191" t="e">
        <f aca="false">VLOOKUP(Personale!J539,Legenda!$D$1:$F$258,2)</f>
        <v>#N/A</v>
      </c>
      <c r="L539" s="22"/>
      <c r="M539" s="22"/>
      <c r="N539" s="22"/>
      <c r="O539" s="22"/>
      <c r="P539" s="203"/>
      <c r="Q539" s="22"/>
      <c r="R539" s="22"/>
      <c r="S539" s="22"/>
      <c r="T539" s="203"/>
      <c r="U539" s="211"/>
      <c r="V539" s="211"/>
      <c r="W539" s="185" t="n">
        <v>0</v>
      </c>
      <c r="X539" s="185" t="n">
        <v>0</v>
      </c>
      <c r="Y539" s="219" t="n">
        <f aca="false">SUM(W539:X539)</f>
        <v>0</v>
      </c>
      <c r="Z539" s="185" t="n">
        <v>0</v>
      </c>
      <c r="AA539" s="185" t="n">
        <v>0</v>
      </c>
      <c r="AB539" s="220" t="n">
        <f aca="false">SUM(Z539:AA539)</f>
        <v>0</v>
      </c>
      <c r="AC539" s="22"/>
      <c r="AD539" s="22"/>
      <c r="AE539" s="188"/>
      <c r="AF539" s="206" t="n">
        <f aca="false">IF(AE539="SI",N539,0)</f>
        <v>0</v>
      </c>
      <c r="AG539" s="189" t="n">
        <f aca="false">IF(AE539="SI",Y539,0)</f>
        <v>0</v>
      </c>
      <c r="AH539" s="189" t="n">
        <f aca="false">IF(AE539="SI",AB539,0)</f>
        <v>0</v>
      </c>
      <c r="AI539" s="148"/>
      <c r="AJ539" s="207"/>
      <c r="AK539" s="207"/>
      <c r="AL539" s="207"/>
      <c r="AM539" s="207"/>
      <c r="AN539" s="207"/>
      <c r="AO539" s="208"/>
    </row>
    <row r="540" customFormat="false" ht="15.75" hidden="false" customHeight="true" outlineLevel="0" collapsed="false">
      <c r="A540" s="22" t="n">
        <v>539</v>
      </c>
      <c r="B540" s="180"/>
      <c r="C540" s="22"/>
      <c r="D540" s="22"/>
      <c r="E540" s="183"/>
      <c r="F540" s="183"/>
      <c r="G540" s="22"/>
      <c r="H540" s="22"/>
      <c r="I540" s="22"/>
      <c r="J540" s="22"/>
      <c r="K540" s="191" t="e">
        <f aca="false">VLOOKUP(Personale!J540,Legenda!$D$1:$F$258,2)</f>
        <v>#N/A</v>
      </c>
      <c r="L540" s="22"/>
      <c r="M540" s="22"/>
      <c r="N540" s="22"/>
      <c r="O540" s="22"/>
      <c r="P540" s="203"/>
      <c r="Q540" s="22"/>
      <c r="R540" s="22"/>
      <c r="S540" s="22"/>
      <c r="T540" s="203"/>
      <c r="U540" s="211"/>
      <c r="V540" s="211"/>
      <c r="W540" s="185" t="n">
        <v>0</v>
      </c>
      <c r="X540" s="185" t="n">
        <v>0</v>
      </c>
      <c r="Y540" s="219" t="n">
        <f aca="false">SUM(W540:X540)</f>
        <v>0</v>
      </c>
      <c r="Z540" s="185" t="n">
        <v>0</v>
      </c>
      <c r="AA540" s="185" t="n">
        <v>0</v>
      </c>
      <c r="AB540" s="220" t="n">
        <f aca="false">SUM(Z540:AA540)</f>
        <v>0</v>
      </c>
      <c r="AC540" s="22"/>
      <c r="AD540" s="22"/>
      <c r="AE540" s="188"/>
      <c r="AF540" s="206" t="n">
        <f aca="false">IF(AE540="SI",N540,0)</f>
        <v>0</v>
      </c>
      <c r="AG540" s="189" t="n">
        <f aca="false">IF(AE540="SI",Y540,0)</f>
        <v>0</v>
      </c>
      <c r="AH540" s="189" t="n">
        <f aca="false">IF(AE540="SI",AB540,0)</f>
        <v>0</v>
      </c>
      <c r="AI540" s="148"/>
      <c r="AJ540" s="207"/>
      <c r="AK540" s="207"/>
      <c r="AL540" s="207"/>
      <c r="AM540" s="207"/>
      <c r="AN540" s="207"/>
      <c r="AO540" s="208"/>
    </row>
    <row r="541" customFormat="false" ht="15.75" hidden="false" customHeight="true" outlineLevel="0" collapsed="false">
      <c r="A541" s="22" t="n">
        <v>540</v>
      </c>
      <c r="B541" s="180"/>
      <c r="C541" s="22"/>
      <c r="D541" s="22"/>
      <c r="E541" s="183"/>
      <c r="F541" s="183"/>
      <c r="G541" s="22"/>
      <c r="H541" s="22"/>
      <c r="I541" s="22"/>
      <c r="J541" s="22"/>
      <c r="K541" s="191" t="e">
        <f aca="false">VLOOKUP(Personale!J541,Legenda!$D$1:$F$258,2)</f>
        <v>#N/A</v>
      </c>
      <c r="L541" s="22"/>
      <c r="M541" s="22"/>
      <c r="N541" s="22"/>
      <c r="O541" s="22"/>
      <c r="P541" s="203"/>
      <c r="Q541" s="22"/>
      <c r="R541" s="22"/>
      <c r="S541" s="22"/>
      <c r="T541" s="203"/>
      <c r="U541" s="211"/>
      <c r="V541" s="211"/>
      <c r="W541" s="185" t="n">
        <v>0</v>
      </c>
      <c r="X541" s="185" t="n">
        <v>0</v>
      </c>
      <c r="Y541" s="219" t="n">
        <f aca="false">SUM(W541:X541)</f>
        <v>0</v>
      </c>
      <c r="Z541" s="185" t="n">
        <v>0</v>
      </c>
      <c r="AA541" s="185" t="n">
        <v>0</v>
      </c>
      <c r="AB541" s="220" t="n">
        <f aca="false">SUM(Z541:AA541)</f>
        <v>0</v>
      </c>
      <c r="AC541" s="22"/>
      <c r="AD541" s="22"/>
      <c r="AE541" s="188"/>
      <c r="AF541" s="206" t="n">
        <f aca="false">IF(AE541="SI",N541,0)</f>
        <v>0</v>
      </c>
      <c r="AG541" s="189" t="n">
        <f aca="false">IF(AE541="SI",Y541,0)</f>
        <v>0</v>
      </c>
      <c r="AH541" s="189" t="n">
        <f aca="false">IF(AE541="SI",AB541,0)</f>
        <v>0</v>
      </c>
      <c r="AI541" s="148"/>
      <c r="AJ541" s="207"/>
      <c r="AK541" s="207"/>
      <c r="AL541" s="207"/>
      <c r="AM541" s="207"/>
      <c r="AN541" s="207"/>
      <c r="AO541" s="208"/>
    </row>
    <row r="542" customFormat="false" ht="15.75" hidden="false" customHeight="true" outlineLevel="0" collapsed="false">
      <c r="A542" s="22" t="n">
        <v>541</v>
      </c>
      <c r="B542" s="180"/>
      <c r="C542" s="22"/>
      <c r="D542" s="22"/>
      <c r="E542" s="183"/>
      <c r="F542" s="183"/>
      <c r="G542" s="22"/>
      <c r="H542" s="22"/>
      <c r="I542" s="22"/>
      <c r="J542" s="22"/>
      <c r="K542" s="191" t="e">
        <f aca="false">VLOOKUP(Personale!J542,Legenda!$D$1:$F$258,2)</f>
        <v>#N/A</v>
      </c>
      <c r="L542" s="22"/>
      <c r="M542" s="22"/>
      <c r="N542" s="22"/>
      <c r="O542" s="22"/>
      <c r="P542" s="203"/>
      <c r="Q542" s="22"/>
      <c r="R542" s="22"/>
      <c r="S542" s="22"/>
      <c r="T542" s="203"/>
      <c r="U542" s="211"/>
      <c r="V542" s="211"/>
      <c r="W542" s="185" t="n">
        <v>0</v>
      </c>
      <c r="X542" s="185" t="n">
        <v>0</v>
      </c>
      <c r="Y542" s="219" t="n">
        <f aca="false">SUM(W542:X542)</f>
        <v>0</v>
      </c>
      <c r="Z542" s="185" t="n">
        <v>0</v>
      </c>
      <c r="AA542" s="185" t="n">
        <v>0</v>
      </c>
      <c r="AB542" s="220" t="n">
        <f aca="false">SUM(Z542:AA542)</f>
        <v>0</v>
      </c>
      <c r="AC542" s="22"/>
      <c r="AD542" s="22"/>
      <c r="AE542" s="188"/>
      <c r="AF542" s="206" t="n">
        <f aca="false">IF(AE542="SI",N542,0)</f>
        <v>0</v>
      </c>
      <c r="AG542" s="189" t="n">
        <f aca="false">IF(AE542="SI",Y542,0)</f>
        <v>0</v>
      </c>
      <c r="AH542" s="189" t="n">
        <f aca="false">IF(AE542="SI",AB542,0)</f>
        <v>0</v>
      </c>
      <c r="AI542" s="148"/>
      <c r="AJ542" s="207"/>
      <c r="AK542" s="207"/>
      <c r="AL542" s="207"/>
      <c r="AM542" s="207"/>
      <c r="AN542" s="207"/>
      <c r="AO542" s="208"/>
    </row>
    <row r="543" customFormat="false" ht="15.75" hidden="false" customHeight="true" outlineLevel="0" collapsed="false">
      <c r="A543" s="22" t="n">
        <v>542</v>
      </c>
      <c r="B543" s="180"/>
      <c r="C543" s="22"/>
      <c r="D543" s="22"/>
      <c r="E543" s="183"/>
      <c r="F543" s="183"/>
      <c r="G543" s="22"/>
      <c r="H543" s="22"/>
      <c r="I543" s="22"/>
      <c r="J543" s="22"/>
      <c r="K543" s="191" t="e">
        <f aca="false">VLOOKUP(Personale!J543,Legenda!$D$1:$F$258,2)</f>
        <v>#N/A</v>
      </c>
      <c r="L543" s="22"/>
      <c r="M543" s="22"/>
      <c r="N543" s="22"/>
      <c r="O543" s="22"/>
      <c r="P543" s="203"/>
      <c r="Q543" s="22"/>
      <c r="R543" s="22"/>
      <c r="S543" s="22"/>
      <c r="T543" s="203"/>
      <c r="U543" s="211"/>
      <c r="V543" s="211"/>
      <c r="W543" s="185" t="n">
        <v>0</v>
      </c>
      <c r="X543" s="185" t="n">
        <v>0</v>
      </c>
      <c r="Y543" s="219" t="n">
        <f aca="false">SUM(W543:X543)</f>
        <v>0</v>
      </c>
      <c r="Z543" s="185" t="n">
        <v>0</v>
      </c>
      <c r="AA543" s="185" t="n">
        <v>0</v>
      </c>
      <c r="AB543" s="220" t="n">
        <f aca="false">SUM(Z543:AA543)</f>
        <v>0</v>
      </c>
      <c r="AC543" s="22"/>
      <c r="AD543" s="22"/>
      <c r="AE543" s="188"/>
      <c r="AF543" s="206" t="n">
        <f aca="false">IF(AE543="SI",N543,0)</f>
        <v>0</v>
      </c>
      <c r="AG543" s="189" t="n">
        <f aca="false">IF(AE543="SI",Y543,0)</f>
        <v>0</v>
      </c>
      <c r="AH543" s="189" t="n">
        <f aca="false">IF(AE543="SI",AB543,0)</f>
        <v>0</v>
      </c>
      <c r="AI543" s="148"/>
      <c r="AJ543" s="207"/>
      <c r="AK543" s="207"/>
      <c r="AL543" s="207"/>
      <c r="AM543" s="207"/>
      <c r="AN543" s="207"/>
      <c r="AO543" s="208"/>
    </row>
    <row r="544" customFormat="false" ht="15.75" hidden="false" customHeight="true" outlineLevel="0" collapsed="false">
      <c r="A544" s="22" t="n">
        <v>543</v>
      </c>
      <c r="B544" s="180"/>
      <c r="C544" s="22"/>
      <c r="D544" s="22"/>
      <c r="E544" s="183"/>
      <c r="F544" s="183"/>
      <c r="G544" s="22"/>
      <c r="H544" s="22"/>
      <c r="I544" s="22"/>
      <c r="J544" s="22"/>
      <c r="K544" s="191" t="e">
        <f aca="false">VLOOKUP(Personale!J544,Legenda!$D$1:$F$258,2)</f>
        <v>#N/A</v>
      </c>
      <c r="L544" s="22"/>
      <c r="M544" s="22"/>
      <c r="N544" s="22"/>
      <c r="O544" s="22"/>
      <c r="P544" s="203"/>
      <c r="Q544" s="22"/>
      <c r="R544" s="22"/>
      <c r="S544" s="22"/>
      <c r="T544" s="203"/>
      <c r="U544" s="211"/>
      <c r="V544" s="211"/>
      <c r="W544" s="185" t="n">
        <v>0</v>
      </c>
      <c r="X544" s="185" t="n">
        <v>0</v>
      </c>
      <c r="Y544" s="219" t="n">
        <f aca="false">SUM(W544:X544)</f>
        <v>0</v>
      </c>
      <c r="Z544" s="185" t="n">
        <v>0</v>
      </c>
      <c r="AA544" s="185" t="n">
        <v>0</v>
      </c>
      <c r="AB544" s="220" t="n">
        <f aca="false">SUM(Z544:AA544)</f>
        <v>0</v>
      </c>
      <c r="AC544" s="22"/>
      <c r="AD544" s="22"/>
      <c r="AE544" s="188"/>
      <c r="AF544" s="206" t="n">
        <f aca="false">IF(AE544="SI",N544,0)</f>
        <v>0</v>
      </c>
      <c r="AG544" s="189" t="n">
        <f aca="false">IF(AE544="SI",Y544,0)</f>
        <v>0</v>
      </c>
      <c r="AH544" s="189" t="n">
        <f aca="false">IF(AE544="SI",AB544,0)</f>
        <v>0</v>
      </c>
      <c r="AI544" s="148"/>
      <c r="AJ544" s="207"/>
      <c r="AK544" s="207"/>
      <c r="AL544" s="207"/>
      <c r="AM544" s="207"/>
      <c r="AN544" s="207"/>
      <c r="AO544" s="208"/>
    </row>
    <row r="545" customFormat="false" ht="15.75" hidden="false" customHeight="true" outlineLevel="0" collapsed="false">
      <c r="A545" s="22" t="n">
        <v>544</v>
      </c>
      <c r="B545" s="180"/>
      <c r="C545" s="22"/>
      <c r="D545" s="22"/>
      <c r="E545" s="183"/>
      <c r="F545" s="183"/>
      <c r="G545" s="22"/>
      <c r="H545" s="22"/>
      <c r="I545" s="22"/>
      <c r="J545" s="22"/>
      <c r="K545" s="191" t="e">
        <f aca="false">VLOOKUP(Personale!J545,Legenda!$D$1:$F$258,2)</f>
        <v>#N/A</v>
      </c>
      <c r="L545" s="22"/>
      <c r="M545" s="22"/>
      <c r="N545" s="22"/>
      <c r="O545" s="22"/>
      <c r="P545" s="203"/>
      <c r="Q545" s="22"/>
      <c r="R545" s="22"/>
      <c r="S545" s="22"/>
      <c r="T545" s="203"/>
      <c r="U545" s="211"/>
      <c r="V545" s="211"/>
      <c r="W545" s="185" t="n">
        <v>0</v>
      </c>
      <c r="X545" s="185" t="n">
        <v>0</v>
      </c>
      <c r="Y545" s="219" t="n">
        <f aca="false">SUM(W545:X545)</f>
        <v>0</v>
      </c>
      <c r="Z545" s="185" t="n">
        <v>0</v>
      </c>
      <c r="AA545" s="185" t="n">
        <v>0</v>
      </c>
      <c r="AB545" s="220" t="n">
        <f aca="false">SUM(Z545:AA545)</f>
        <v>0</v>
      </c>
      <c r="AC545" s="22"/>
      <c r="AD545" s="22"/>
      <c r="AE545" s="188"/>
      <c r="AF545" s="206" t="n">
        <f aca="false">IF(AE545="SI",N545,0)</f>
        <v>0</v>
      </c>
      <c r="AG545" s="189" t="n">
        <f aca="false">IF(AE545="SI",Y545,0)</f>
        <v>0</v>
      </c>
      <c r="AH545" s="189" t="n">
        <f aca="false">IF(AE545="SI",AB545,0)</f>
        <v>0</v>
      </c>
      <c r="AI545" s="148"/>
      <c r="AJ545" s="207"/>
      <c r="AK545" s="207"/>
      <c r="AL545" s="207"/>
      <c r="AM545" s="207"/>
      <c r="AN545" s="207"/>
      <c r="AO545" s="208"/>
    </row>
    <row r="546" customFormat="false" ht="15.75" hidden="false" customHeight="true" outlineLevel="0" collapsed="false">
      <c r="A546" s="22" t="n">
        <v>545</v>
      </c>
      <c r="B546" s="180"/>
      <c r="C546" s="22"/>
      <c r="D546" s="22"/>
      <c r="E546" s="183"/>
      <c r="F546" s="183"/>
      <c r="G546" s="22"/>
      <c r="H546" s="22"/>
      <c r="I546" s="22"/>
      <c r="J546" s="22"/>
      <c r="K546" s="191" t="e">
        <f aca="false">VLOOKUP(Personale!J546,Legenda!$D$1:$F$258,2)</f>
        <v>#N/A</v>
      </c>
      <c r="L546" s="22"/>
      <c r="M546" s="22"/>
      <c r="N546" s="22"/>
      <c r="O546" s="22"/>
      <c r="P546" s="203"/>
      <c r="Q546" s="22"/>
      <c r="R546" s="22"/>
      <c r="S546" s="22"/>
      <c r="T546" s="203"/>
      <c r="U546" s="211"/>
      <c r="V546" s="211"/>
      <c r="W546" s="185" t="n">
        <v>0</v>
      </c>
      <c r="X546" s="185" t="n">
        <v>0</v>
      </c>
      <c r="Y546" s="219" t="n">
        <f aca="false">SUM(W546:X546)</f>
        <v>0</v>
      </c>
      <c r="Z546" s="185" t="n">
        <v>0</v>
      </c>
      <c r="AA546" s="185" t="n">
        <v>0</v>
      </c>
      <c r="AB546" s="220" t="n">
        <f aca="false">SUM(Z546:AA546)</f>
        <v>0</v>
      </c>
      <c r="AC546" s="22"/>
      <c r="AD546" s="22"/>
      <c r="AE546" s="188"/>
      <c r="AF546" s="206" t="n">
        <f aca="false">IF(AE546="SI",N546,0)</f>
        <v>0</v>
      </c>
      <c r="AG546" s="189" t="n">
        <f aca="false">IF(AE546="SI",Y546,0)</f>
        <v>0</v>
      </c>
      <c r="AH546" s="189" t="n">
        <f aca="false">IF(AE546="SI",AB546,0)</f>
        <v>0</v>
      </c>
      <c r="AI546" s="148"/>
      <c r="AJ546" s="207"/>
      <c r="AK546" s="207"/>
      <c r="AL546" s="207"/>
      <c r="AM546" s="207"/>
      <c r="AN546" s="207"/>
      <c r="AO546" s="208"/>
    </row>
    <row r="547" customFormat="false" ht="15.75" hidden="false" customHeight="true" outlineLevel="0" collapsed="false">
      <c r="A547" s="22" t="n">
        <v>546</v>
      </c>
      <c r="B547" s="180"/>
      <c r="C547" s="22"/>
      <c r="D547" s="22"/>
      <c r="E547" s="183"/>
      <c r="F547" s="183"/>
      <c r="G547" s="22"/>
      <c r="H547" s="22"/>
      <c r="I547" s="22"/>
      <c r="J547" s="22"/>
      <c r="K547" s="191" t="e">
        <f aca="false">VLOOKUP(Personale!J547,Legenda!$D$1:$F$258,2)</f>
        <v>#N/A</v>
      </c>
      <c r="L547" s="22"/>
      <c r="M547" s="22"/>
      <c r="N547" s="22"/>
      <c r="O547" s="22"/>
      <c r="P547" s="203"/>
      <c r="Q547" s="22"/>
      <c r="R547" s="22"/>
      <c r="S547" s="22"/>
      <c r="T547" s="203"/>
      <c r="U547" s="211"/>
      <c r="V547" s="211"/>
      <c r="W547" s="185" t="n">
        <v>0</v>
      </c>
      <c r="X547" s="185" t="n">
        <v>0</v>
      </c>
      <c r="Y547" s="219" t="n">
        <f aca="false">SUM(W547:X547)</f>
        <v>0</v>
      </c>
      <c r="Z547" s="185" t="n">
        <v>0</v>
      </c>
      <c r="AA547" s="185" t="n">
        <v>0</v>
      </c>
      <c r="AB547" s="220" t="n">
        <f aca="false">SUM(Z547:AA547)</f>
        <v>0</v>
      </c>
      <c r="AC547" s="22"/>
      <c r="AD547" s="22"/>
      <c r="AE547" s="188"/>
      <c r="AF547" s="206" t="n">
        <f aca="false">IF(AE547="SI",N547,0)</f>
        <v>0</v>
      </c>
      <c r="AG547" s="189" t="n">
        <f aca="false">IF(AE547="SI",Y547,0)</f>
        <v>0</v>
      </c>
      <c r="AH547" s="189" t="n">
        <f aca="false">IF(AE547="SI",AB547,0)</f>
        <v>0</v>
      </c>
      <c r="AI547" s="148"/>
      <c r="AJ547" s="207"/>
      <c r="AK547" s="207"/>
      <c r="AL547" s="207"/>
      <c r="AM547" s="207"/>
      <c r="AN547" s="207"/>
      <c r="AO547" s="208"/>
    </row>
    <row r="548" customFormat="false" ht="15.75" hidden="false" customHeight="true" outlineLevel="0" collapsed="false">
      <c r="A548" s="22" t="n">
        <v>547</v>
      </c>
      <c r="B548" s="180"/>
      <c r="C548" s="22"/>
      <c r="D548" s="22"/>
      <c r="E548" s="183"/>
      <c r="F548" s="183"/>
      <c r="G548" s="22"/>
      <c r="H548" s="22"/>
      <c r="I548" s="22"/>
      <c r="J548" s="22"/>
      <c r="K548" s="191" t="e">
        <f aca="false">VLOOKUP(Personale!J548,Legenda!$D$1:$F$258,2)</f>
        <v>#N/A</v>
      </c>
      <c r="L548" s="22"/>
      <c r="M548" s="22"/>
      <c r="N548" s="22"/>
      <c r="O548" s="22"/>
      <c r="P548" s="203"/>
      <c r="Q548" s="22"/>
      <c r="R548" s="22"/>
      <c r="S548" s="22"/>
      <c r="T548" s="203"/>
      <c r="U548" s="211"/>
      <c r="V548" s="211"/>
      <c r="W548" s="185" t="n">
        <v>0</v>
      </c>
      <c r="X548" s="185" t="n">
        <v>0</v>
      </c>
      <c r="Y548" s="219" t="n">
        <f aca="false">SUM(W548:X548)</f>
        <v>0</v>
      </c>
      <c r="Z548" s="185" t="n">
        <v>0</v>
      </c>
      <c r="AA548" s="185" t="n">
        <v>0</v>
      </c>
      <c r="AB548" s="220" t="n">
        <f aca="false">SUM(Z548:AA548)</f>
        <v>0</v>
      </c>
      <c r="AC548" s="22"/>
      <c r="AD548" s="22"/>
      <c r="AE548" s="188"/>
      <c r="AF548" s="206" t="n">
        <f aca="false">IF(AE548="SI",N548,0)</f>
        <v>0</v>
      </c>
      <c r="AG548" s="189" t="n">
        <f aca="false">IF(AE548="SI",Y548,0)</f>
        <v>0</v>
      </c>
      <c r="AH548" s="189" t="n">
        <f aca="false">IF(AE548="SI",AB548,0)</f>
        <v>0</v>
      </c>
      <c r="AI548" s="148"/>
      <c r="AJ548" s="207"/>
      <c r="AK548" s="207"/>
      <c r="AL548" s="207"/>
      <c r="AM548" s="207"/>
      <c r="AN548" s="207"/>
      <c r="AO548" s="208"/>
    </row>
    <row r="549" customFormat="false" ht="15.75" hidden="false" customHeight="true" outlineLevel="0" collapsed="false">
      <c r="A549" s="22" t="n">
        <v>548</v>
      </c>
      <c r="B549" s="180"/>
      <c r="C549" s="22"/>
      <c r="D549" s="22"/>
      <c r="E549" s="183"/>
      <c r="F549" s="183"/>
      <c r="G549" s="22"/>
      <c r="H549" s="22"/>
      <c r="I549" s="22"/>
      <c r="J549" s="22"/>
      <c r="K549" s="191" t="e">
        <f aca="false">VLOOKUP(Personale!J549,Legenda!$D$1:$F$258,2)</f>
        <v>#N/A</v>
      </c>
      <c r="L549" s="22"/>
      <c r="M549" s="22"/>
      <c r="N549" s="22"/>
      <c r="O549" s="22"/>
      <c r="P549" s="203"/>
      <c r="Q549" s="22"/>
      <c r="R549" s="22"/>
      <c r="S549" s="22"/>
      <c r="T549" s="203"/>
      <c r="U549" s="211"/>
      <c r="V549" s="211"/>
      <c r="W549" s="185" t="n">
        <v>0</v>
      </c>
      <c r="X549" s="185" t="n">
        <v>0</v>
      </c>
      <c r="Y549" s="219" t="n">
        <f aca="false">SUM(W549:X549)</f>
        <v>0</v>
      </c>
      <c r="Z549" s="185" t="n">
        <v>0</v>
      </c>
      <c r="AA549" s="185" t="n">
        <v>0</v>
      </c>
      <c r="AB549" s="220" t="n">
        <f aca="false">SUM(Z549:AA549)</f>
        <v>0</v>
      </c>
      <c r="AC549" s="22"/>
      <c r="AD549" s="22"/>
      <c r="AE549" s="188"/>
      <c r="AF549" s="206" t="n">
        <f aca="false">IF(AE549="SI",N549,0)</f>
        <v>0</v>
      </c>
      <c r="AG549" s="189" t="n">
        <f aca="false">IF(AE549="SI",Y549,0)</f>
        <v>0</v>
      </c>
      <c r="AH549" s="189" t="n">
        <f aca="false">IF(AE549="SI",AB549,0)</f>
        <v>0</v>
      </c>
      <c r="AI549" s="148"/>
      <c r="AJ549" s="207"/>
      <c r="AK549" s="207"/>
      <c r="AL549" s="207"/>
      <c r="AM549" s="207"/>
      <c r="AN549" s="207"/>
      <c r="AO549" s="208"/>
    </row>
    <row r="550" customFormat="false" ht="15.75" hidden="false" customHeight="true" outlineLevel="0" collapsed="false">
      <c r="A550" s="22" t="n">
        <v>549</v>
      </c>
      <c r="B550" s="180"/>
      <c r="C550" s="22"/>
      <c r="D550" s="22"/>
      <c r="E550" s="183"/>
      <c r="F550" s="183"/>
      <c r="G550" s="22"/>
      <c r="H550" s="22"/>
      <c r="I550" s="22"/>
      <c r="J550" s="22"/>
      <c r="K550" s="191" t="e">
        <f aca="false">VLOOKUP(Personale!J550,Legenda!$D$1:$F$258,2)</f>
        <v>#N/A</v>
      </c>
      <c r="L550" s="22"/>
      <c r="M550" s="22"/>
      <c r="N550" s="22"/>
      <c r="O550" s="22"/>
      <c r="P550" s="203"/>
      <c r="Q550" s="22"/>
      <c r="R550" s="22"/>
      <c r="S550" s="22"/>
      <c r="T550" s="203"/>
      <c r="U550" s="211"/>
      <c r="V550" s="211"/>
      <c r="W550" s="185" t="n">
        <v>0</v>
      </c>
      <c r="X550" s="185" t="n">
        <v>0</v>
      </c>
      <c r="Y550" s="219" t="n">
        <f aca="false">SUM(W550:X550)</f>
        <v>0</v>
      </c>
      <c r="Z550" s="185" t="n">
        <v>0</v>
      </c>
      <c r="AA550" s="185" t="n">
        <v>0</v>
      </c>
      <c r="AB550" s="220" t="n">
        <f aca="false">SUM(Z550:AA550)</f>
        <v>0</v>
      </c>
      <c r="AC550" s="22"/>
      <c r="AD550" s="22"/>
      <c r="AE550" s="188"/>
      <c r="AF550" s="206" t="n">
        <f aca="false">IF(AE550="SI",N550,0)</f>
        <v>0</v>
      </c>
      <c r="AG550" s="189" t="n">
        <f aca="false">IF(AE550="SI",Y550,0)</f>
        <v>0</v>
      </c>
      <c r="AH550" s="189" t="n">
        <f aca="false">IF(AE550="SI",AB550,0)</f>
        <v>0</v>
      </c>
      <c r="AI550" s="148"/>
      <c r="AJ550" s="207"/>
      <c r="AK550" s="207"/>
      <c r="AL550" s="207"/>
      <c r="AM550" s="207"/>
      <c r="AN550" s="207"/>
      <c r="AO550" s="208"/>
    </row>
    <row r="551" customFormat="false" ht="15.75" hidden="false" customHeight="true" outlineLevel="0" collapsed="false">
      <c r="A551" s="22" t="n">
        <v>550</v>
      </c>
      <c r="B551" s="180"/>
      <c r="C551" s="22"/>
      <c r="D551" s="22"/>
      <c r="E551" s="183"/>
      <c r="F551" s="183"/>
      <c r="G551" s="22"/>
      <c r="H551" s="22"/>
      <c r="I551" s="22"/>
      <c r="J551" s="22"/>
      <c r="K551" s="191" t="e">
        <f aca="false">VLOOKUP(Personale!J551,Legenda!$D$1:$F$258,2)</f>
        <v>#N/A</v>
      </c>
      <c r="L551" s="22"/>
      <c r="M551" s="22"/>
      <c r="N551" s="22"/>
      <c r="O551" s="22"/>
      <c r="P551" s="203"/>
      <c r="Q551" s="22"/>
      <c r="R551" s="22"/>
      <c r="S551" s="22"/>
      <c r="T551" s="203"/>
      <c r="U551" s="211"/>
      <c r="V551" s="211"/>
      <c r="W551" s="185" t="n">
        <v>0</v>
      </c>
      <c r="X551" s="185" t="n">
        <v>0</v>
      </c>
      <c r="Y551" s="219" t="n">
        <f aca="false">SUM(W551:X551)</f>
        <v>0</v>
      </c>
      <c r="Z551" s="185" t="n">
        <v>0</v>
      </c>
      <c r="AA551" s="185" t="n">
        <v>0</v>
      </c>
      <c r="AB551" s="220" t="n">
        <f aca="false">SUM(Z551:AA551)</f>
        <v>0</v>
      </c>
      <c r="AC551" s="22"/>
      <c r="AD551" s="22"/>
      <c r="AE551" s="188"/>
      <c r="AF551" s="206" t="n">
        <f aca="false">IF(AE551="SI",N551,0)</f>
        <v>0</v>
      </c>
      <c r="AG551" s="189" t="n">
        <f aca="false">IF(AE551="SI",Y551,0)</f>
        <v>0</v>
      </c>
      <c r="AH551" s="189" t="n">
        <f aca="false">IF(AE551="SI",AB551,0)</f>
        <v>0</v>
      </c>
      <c r="AI551" s="148"/>
      <c r="AJ551" s="207"/>
      <c r="AK551" s="207"/>
      <c r="AL551" s="207"/>
      <c r="AM551" s="207"/>
      <c r="AN551" s="207"/>
      <c r="AO551" s="208"/>
    </row>
    <row r="552" customFormat="false" ht="15.75" hidden="false" customHeight="true" outlineLevel="0" collapsed="false">
      <c r="A552" s="22" t="n">
        <v>551</v>
      </c>
      <c r="B552" s="180"/>
      <c r="C552" s="22"/>
      <c r="D552" s="22"/>
      <c r="E552" s="183"/>
      <c r="F552" s="183"/>
      <c r="G552" s="22"/>
      <c r="H552" s="22"/>
      <c r="I552" s="22"/>
      <c r="J552" s="22"/>
      <c r="K552" s="191" t="e">
        <f aca="false">VLOOKUP(Personale!J552,Legenda!$D$1:$F$258,2)</f>
        <v>#N/A</v>
      </c>
      <c r="L552" s="22"/>
      <c r="M552" s="22"/>
      <c r="N552" s="22"/>
      <c r="O552" s="22"/>
      <c r="P552" s="203"/>
      <c r="Q552" s="22"/>
      <c r="R552" s="22"/>
      <c r="S552" s="22"/>
      <c r="T552" s="203"/>
      <c r="U552" s="211"/>
      <c r="V552" s="211"/>
      <c r="W552" s="185" t="n">
        <v>0</v>
      </c>
      <c r="X552" s="185" t="n">
        <v>0</v>
      </c>
      <c r="Y552" s="219" t="n">
        <f aca="false">SUM(W552:X552)</f>
        <v>0</v>
      </c>
      <c r="Z552" s="185" t="n">
        <v>0</v>
      </c>
      <c r="AA552" s="185" t="n">
        <v>0</v>
      </c>
      <c r="AB552" s="220" t="n">
        <f aca="false">SUM(Z552:AA552)</f>
        <v>0</v>
      </c>
      <c r="AC552" s="22"/>
      <c r="AD552" s="22"/>
      <c r="AE552" s="188"/>
      <c r="AF552" s="206" t="n">
        <f aca="false">IF(AE552="SI",N552,0)</f>
        <v>0</v>
      </c>
      <c r="AG552" s="189" t="n">
        <f aca="false">IF(AE552="SI",Y552,0)</f>
        <v>0</v>
      </c>
      <c r="AH552" s="189" t="n">
        <f aca="false">IF(AE552="SI",AB552,0)</f>
        <v>0</v>
      </c>
      <c r="AI552" s="148"/>
      <c r="AJ552" s="207"/>
      <c r="AK552" s="207"/>
      <c r="AL552" s="207"/>
      <c r="AM552" s="207"/>
      <c r="AN552" s="207"/>
      <c r="AO552" s="208"/>
    </row>
    <row r="553" customFormat="false" ht="15.75" hidden="false" customHeight="true" outlineLevel="0" collapsed="false">
      <c r="A553" s="22" t="n">
        <v>552</v>
      </c>
      <c r="B553" s="180"/>
      <c r="C553" s="22"/>
      <c r="D553" s="22"/>
      <c r="E553" s="183"/>
      <c r="F553" s="183"/>
      <c r="G553" s="22"/>
      <c r="H553" s="22"/>
      <c r="I553" s="22"/>
      <c r="J553" s="22"/>
      <c r="K553" s="191" t="e">
        <f aca="false">VLOOKUP(Personale!J553,Legenda!$D$1:$F$258,2)</f>
        <v>#N/A</v>
      </c>
      <c r="L553" s="22"/>
      <c r="M553" s="22"/>
      <c r="N553" s="22"/>
      <c r="O553" s="22"/>
      <c r="P553" s="203"/>
      <c r="Q553" s="22"/>
      <c r="R553" s="22"/>
      <c r="S553" s="22"/>
      <c r="T553" s="203"/>
      <c r="U553" s="211"/>
      <c r="V553" s="211"/>
      <c r="W553" s="185" t="n">
        <v>0</v>
      </c>
      <c r="X553" s="185" t="n">
        <v>0</v>
      </c>
      <c r="Y553" s="219" t="n">
        <f aca="false">SUM(W553:X553)</f>
        <v>0</v>
      </c>
      <c r="Z553" s="185" t="n">
        <v>0</v>
      </c>
      <c r="AA553" s="185" t="n">
        <v>0</v>
      </c>
      <c r="AB553" s="220" t="n">
        <f aca="false">SUM(Z553:AA553)</f>
        <v>0</v>
      </c>
      <c r="AC553" s="22"/>
      <c r="AD553" s="22"/>
      <c r="AE553" s="188"/>
      <c r="AF553" s="206" t="n">
        <f aca="false">IF(AE553="SI",N553,0)</f>
        <v>0</v>
      </c>
      <c r="AG553" s="189" t="n">
        <f aca="false">IF(AE553="SI",Y553,0)</f>
        <v>0</v>
      </c>
      <c r="AH553" s="189" t="n">
        <f aca="false">IF(AE553="SI",AB553,0)</f>
        <v>0</v>
      </c>
      <c r="AI553" s="148"/>
      <c r="AJ553" s="207"/>
      <c r="AK553" s="207"/>
      <c r="AL553" s="207"/>
      <c r="AM553" s="207"/>
      <c r="AN553" s="207"/>
      <c r="AO553" s="208"/>
    </row>
    <row r="554" customFormat="false" ht="15.75" hidden="false" customHeight="true" outlineLevel="0" collapsed="false">
      <c r="A554" s="22" t="n">
        <v>553</v>
      </c>
      <c r="B554" s="180"/>
      <c r="C554" s="22"/>
      <c r="D554" s="22"/>
      <c r="E554" s="183"/>
      <c r="F554" s="183"/>
      <c r="G554" s="22"/>
      <c r="H554" s="22"/>
      <c r="I554" s="22"/>
      <c r="J554" s="22"/>
      <c r="K554" s="191" t="e">
        <f aca="false">VLOOKUP(Personale!J554,Legenda!$D$1:$F$258,2)</f>
        <v>#N/A</v>
      </c>
      <c r="L554" s="22"/>
      <c r="M554" s="22"/>
      <c r="N554" s="22"/>
      <c r="O554" s="22"/>
      <c r="P554" s="203"/>
      <c r="Q554" s="22"/>
      <c r="R554" s="22"/>
      <c r="S554" s="22"/>
      <c r="T554" s="203"/>
      <c r="U554" s="211"/>
      <c r="V554" s="211"/>
      <c r="W554" s="185" t="n">
        <v>0</v>
      </c>
      <c r="X554" s="185" t="n">
        <v>0</v>
      </c>
      <c r="Y554" s="219" t="n">
        <f aca="false">SUM(W554:X554)</f>
        <v>0</v>
      </c>
      <c r="Z554" s="185" t="n">
        <v>0</v>
      </c>
      <c r="AA554" s="185" t="n">
        <v>0</v>
      </c>
      <c r="AB554" s="220" t="n">
        <f aca="false">SUM(Z554:AA554)</f>
        <v>0</v>
      </c>
      <c r="AC554" s="22"/>
      <c r="AD554" s="22"/>
      <c r="AE554" s="188"/>
      <c r="AF554" s="206" t="n">
        <f aca="false">IF(AE554="SI",N554,0)</f>
        <v>0</v>
      </c>
      <c r="AG554" s="189" t="n">
        <f aca="false">IF(AE554="SI",Y554,0)</f>
        <v>0</v>
      </c>
      <c r="AH554" s="189" t="n">
        <f aca="false">IF(AE554="SI",AB554,0)</f>
        <v>0</v>
      </c>
      <c r="AI554" s="148"/>
      <c r="AJ554" s="207"/>
      <c r="AK554" s="207"/>
      <c r="AL554" s="207"/>
      <c r="AM554" s="207"/>
      <c r="AN554" s="207"/>
      <c r="AO554" s="208"/>
    </row>
    <row r="555" customFormat="false" ht="15.75" hidden="false" customHeight="true" outlineLevel="0" collapsed="false">
      <c r="A555" s="22" t="n">
        <v>554</v>
      </c>
      <c r="B555" s="180"/>
      <c r="C555" s="22"/>
      <c r="D555" s="22"/>
      <c r="E555" s="183"/>
      <c r="F555" s="183"/>
      <c r="G555" s="22"/>
      <c r="H555" s="22"/>
      <c r="I555" s="22"/>
      <c r="J555" s="22"/>
      <c r="K555" s="191" t="e">
        <f aca="false">VLOOKUP(Personale!J555,Legenda!$D$1:$F$258,2)</f>
        <v>#N/A</v>
      </c>
      <c r="L555" s="22"/>
      <c r="M555" s="22"/>
      <c r="N555" s="22"/>
      <c r="O555" s="22"/>
      <c r="P555" s="203"/>
      <c r="Q555" s="22"/>
      <c r="R555" s="22"/>
      <c r="S555" s="22"/>
      <c r="T555" s="203"/>
      <c r="U555" s="211"/>
      <c r="V555" s="211"/>
      <c r="W555" s="185" t="n">
        <v>0</v>
      </c>
      <c r="X555" s="185" t="n">
        <v>0</v>
      </c>
      <c r="Y555" s="219" t="n">
        <f aca="false">SUM(W555:X555)</f>
        <v>0</v>
      </c>
      <c r="Z555" s="185" t="n">
        <v>0</v>
      </c>
      <c r="AA555" s="185" t="n">
        <v>0</v>
      </c>
      <c r="AB555" s="220" t="n">
        <f aca="false">SUM(Z555:AA555)</f>
        <v>0</v>
      </c>
      <c r="AC555" s="22"/>
      <c r="AD555" s="22"/>
      <c r="AE555" s="188"/>
      <c r="AF555" s="206" t="n">
        <f aca="false">IF(AE555="SI",N555,0)</f>
        <v>0</v>
      </c>
      <c r="AG555" s="189" t="n">
        <f aca="false">IF(AE555="SI",Y555,0)</f>
        <v>0</v>
      </c>
      <c r="AH555" s="189" t="n">
        <f aca="false">IF(AE555="SI",AB555,0)</f>
        <v>0</v>
      </c>
      <c r="AI555" s="148"/>
      <c r="AJ555" s="207"/>
      <c r="AK555" s="207"/>
      <c r="AL555" s="207"/>
      <c r="AM555" s="207"/>
      <c r="AN555" s="207"/>
      <c r="AO555" s="208"/>
    </row>
    <row r="556" customFormat="false" ht="15.75" hidden="false" customHeight="true" outlineLevel="0" collapsed="false">
      <c r="A556" s="22" t="n">
        <v>555</v>
      </c>
      <c r="B556" s="180"/>
      <c r="C556" s="22"/>
      <c r="D556" s="22"/>
      <c r="E556" s="183"/>
      <c r="F556" s="183"/>
      <c r="G556" s="22"/>
      <c r="H556" s="22"/>
      <c r="I556" s="22"/>
      <c r="J556" s="22"/>
      <c r="K556" s="191" t="e">
        <f aca="false">VLOOKUP(Personale!J556,Legenda!$D$1:$F$258,2)</f>
        <v>#N/A</v>
      </c>
      <c r="L556" s="22"/>
      <c r="M556" s="22"/>
      <c r="N556" s="22"/>
      <c r="O556" s="22"/>
      <c r="P556" s="203"/>
      <c r="Q556" s="22"/>
      <c r="R556" s="22"/>
      <c r="S556" s="22"/>
      <c r="T556" s="203"/>
      <c r="U556" s="211"/>
      <c r="V556" s="211"/>
      <c r="W556" s="185" t="n">
        <v>0</v>
      </c>
      <c r="X556" s="185" t="n">
        <v>0</v>
      </c>
      <c r="Y556" s="219" t="n">
        <f aca="false">SUM(W556:X556)</f>
        <v>0</v>
      </c>
      <c r="Z556" s="185" t="n">
        <v>0</v>
      </c>
      <c r="AA556" s="185" t="n">
        <v>0</v>
      </c>
      <c r="AB556" s="220" t="n">
        <f aca="false">SUM(Z556:AA556)</f>
        <v>0</v>
      </c>
      <c r="AC556" s="22"/>
      <c r="AD556" s="22"/>
      <c r="AE556" s="188"/>
      <c r="AF556" s="206" t="n">
        <f aca="false">IF(AE556="SI",N556,0)</f>
        <v>0</v>
      </c>
      <c r="AG556" s="189" t="n">
        <f aca="false">IF(AE556="SI",Y556,0)</f>
        <v>0</v>
      </c>
      <c r="AH556" s="189" t="n">
        <f aca="false">IF(AE556="SI",AB556,0)</f>
        <v>0</v>
      </c>
      <c r="AI556" s="148"/>
      <c r="AJ556" s="207"/>
      <c r="AK556" s="207"/>
      <c r="AL556" s="207"/>
      <c r="AM556" s="207"/>
      <c r="AN556" s="207"/>
      <c r="AO556" s="208"/>
    </row>
    <row r="557" customFormat="false" ht="15.75" hidden="false" customHeight="true" outlineLevel="0" collapsed="false">
      <c r="A557" s="22" t="n">
        <v>556</v>
      </c>
      <c r="B557" s="180"/>
      <c r="C557" s="22"/>
      <c r="D557" s="22"/>
      <c r="E557" s="183"/>
      <c r="F557" s="183"/>
      <c r="G557" s="22"/>
      <c r="H557" s="22"/>
      <c r="I557" s="22"/>
      <c r="J557" s="22"/>
      <c r="K557" s="191" t="e">
        <f aca="false">VLOOKUP(Personale!J557,Legenda!$D$1:$F$258,2)</f>
        <v>#N/A</v>
      </c>
      <c r="L557" s="22"/>
      <c r="M557" s="22"/>
      <c r="N557" s="22"/>
      <c r="O557" s="22"/>
      <c r="P557" s="203"/>
      <c r="Q557" s="22"/>
      <c r="R557" s="22"/>
      <c r="S557" s="22"/>
      <c r="T557" s="203"/>
      <c r="U557" s="211"/>
      <c r="V557" s="211"/>
      <c r="W557" s="185" t="n">
        <v>0</v>
      </c>
      <c r="X557" s="185" t="n">
        <v>0</v>
      </c>
      <c r="Y557" s="219" t="n">
        <f aca="false">SUM(W557:X557)</f>
        <v>0</v>
      </c>
      <c r="Z557" s="185" t="n">
        <v>0</v>
      </c>
      <c r="AA557" s="185" t="n">
        <v>0</v>
      </c>
      <c r="AB557" s="220" t="n">
        <f aca="false">SUM(Z557:AA557)</f>
        <v>0</v>
      </c>
      <c r="AC557" s="22"/>
      <c r="AD557" s="22"/>
      <c r="AE557" s="188"/>
      <c r="AF557" s="206" t="n">
        <f aca="false">IF(AE557="SI",N557,0)</f>
        <v>0</v>
      </c>
      <c r="AG557" s="189" t="n">
        <f aca="false">IF(AE557="SI",Y557,0)</f>
        <v>0</v>
      </c>
      <c r="AH557" s="189" t="n">
        <f aca="false">IF(AE557="SI",AB557,0)</f>
        <v>0</v>
      </c>
      <c r="AI557" s="148"/>
      <c r="AJ557" s="207"/>
      <c r="AK557" s="207"/>
      <c r="AL557" s="207"/>
      <c r="AM557" s="207"/>
      <c r="AN557" s="207"/>
      <c r="AO557" s="208"/>
    </row>
    <row r="558" customFormat="false" ht="15.75" hidden="false" customHeight="true" outlineLevel="0" collapsed="false">
      <c r="A558" s="22" t="n">
        <v>557</v>
      </c>
      <c r="B558" s="180"/>
      <c r="C558" s="22"/>
      <c r="D558" s="22"/>
      <c r="E558" s="183"/>
      <c r="F558" s="183"/>
      <c r="G558" s="22"/>
      <c r="H558" s="22"/>
      <c r="I558" s="22"/>
      <c r="J558" s="22"/>
      <c r="K558" s="191" t="e">
        <f aca="false">VLOOKUP(Personale!J558,Legenda!$D$1:$F$258,2)</f>
        <v>#N/A</v>
      </c>
      <c r="L558" s="22"/>
      <c r="M558" s="22"/>
      <c r="N558" s="22"/>
      <c r="O558" s="22"/>
      <c r="P558" s="203"/>
      <c r="Q558" s="22"/>
      <c r="R558" s="22"/>
      <c r="S558" s="22"/>
      <c r="T558" s="203"/>
      <c r="U558" s="211"/>
      <c r="V558" s="211"/>
      <c r="W558" s="185" t="n">
        <v>0</v>
      </c>
      <c r="X558" s="185" t="n">
        <v>0</v>
      </c>
      <c r="Y558" s="219" t="n">
        <f aca="false">SUM(W558:X558)</f>
        <v>0</v>
      </c>
      <c r="Z558" s="185" t="n">
        <v>0</v>
      </c>
      <c r="AA558" s="185" t="n">
        <v>0</v>
      </c>
      <c r="AB558" s="220" t="n">
        <f aca="false">SUM(Z558:AA558)</f>
        <v>0</v>
      </c>
      <c r="AC558" s="22"/>
      <c r="AD558" s="22"/>
      <c r="AE558" s="188"/>
      <c r="AF558" s="206" t="n">
        <f aca="false">IF(AE558="SI",N558,0)</f>
        <v>0</v>
      </c>
      <c r="AG558" s="189" t="n">
        <f aca="false">IF(AE558="SI",Y558,0)</f>
        <v>0</v>
      </c>
      <c r="AH558" s="189" t="n">
        <f aca="false">IF(AE558="SI",AB558,0)</f>
        <v>0</v>
      </c>
      <c r="AI558" s="148"/>
      <c r="AJ558" s="207"/>
      <c r="AK558" s="207"/>
      <c r="AL558" s="207"/>
      <c r="AM558" s="207"/>
      <c r="AN558" s="207"/>
      <c r="AO558" s="208"/>
    </row>
    <row r="559" customFormat="false" ht="15.75" hidden="false" customHeight="true" outlineLevel="0" collapsed="false">
      <c r="A559" s="22" t="n">
        <v>558</v>
      </c>
      <c r="B559" s="180"/>
      <c r="C559" s="22"/>
      <c r="D559" s="22"/>
      <c r="E559" s="183"/>
      <c r="F559" s="183"/>
      <c r="G559" s="22"/>
      <c r="H559" s="22"/>
      <c r="I559" s="22"/>
      <c r="J559" s="22"/>
      <c r="K559" s="191" t="e">
        <f aca="false">VLOOKUP(Personale!J559,Legenda!$D$1:$F$258,2)</f>
        <v>#N/A</v>
      </c>
      <c r="L559" s="22"/>
      <c r="M559" s="22"/>
      <c r="N559" s="22"/>
      <c r="O559" s="22"/>
      <c r="P559" s="203"/>
      <c r="Q559" s="22"/>
      <c r="R559" s="22"/>
      <c r="S559" s="22"/>
      <c r="T559" s="203"/>
      <c r="U559" s="211"/>
      <c r="V559" s="211"/>
      <c r="W559" s="185" t="n">
        <v>0</v>
      </c>
      <c r="X559" s="185" t="n">
        <v>0</v>
      </c>
      <c r="Y559" s="219" t="n">
        <f aca="false">SUM(W559:X559)</f>
        <v>0</v>
      </c>
      <c r="Z559" s="185" t="n">
        <v>0</v>
      </c>
      <c r="AA559" s="185" t="n">
        <v>0</v>
      </c>
      <c r="AB559" s="220" t="n">
        <f aca="false">SUM(Z559:AA559)</f>
        <v>0</v>
      </c>
      <c r="AC559" s="22"/>
      <c r="AD559" s="22"/>
      <c r="AE559" s="188"/>
      <c r="AF559" s="206" t="n">
        <f aca="false">IF(AE559="SI",N559,0)</f>
        <v>0</v>
      </c>
      <c r="AG559" s="189" t="n">
        <f aca="false">IF(AE559="SI",Y559,0)</f>
        <v>0</v>
      </c>
      <c r="AH559" s="189" t="n">
        <f aca="false">IF(AE559="SI",AB559,0)</f>
        <v>0</v>
      </c>
      <c r="AI559" s="148"/>
      <c r="AJ559" s="207"/>
      <c r="AK559" s="207"/>
      <c r="AL559" s="207"/>
      <c r="AM559" s="207"/>
      <c r="AN559" s="207"/>
      <c r="AO559" s="208"/>
    </row>
    <row r="560" customFormat="false" ht="15.75" hidden="false" customHeight="true" outlineLevel="0" collapsed="false">
      <c r="A560" s="22" t="n">
        <v>559</v>
      </c>
      <c r="B560" s="180"/>
      <c r="C560" s="22"/>
      <c r="D560" s="22"/>
      <c r="E560" s="183"/>
      <c r="F560" s="183"/>
      <c r="G560" s="22"/>
      <c r="H560" s="22"/>
      <c r="I560" s="22"/>
      <c r="J560" s="22"/>
      <c r="K560" s="191" t="e">
        <f aca="false">VLOOKUP(Personale!J560,Legenda!$D$1:$F$258,2)</f>
        <v>#N/A</v>
      </c>
      <c r="L560" s="22"/>
      <c r="M560" s="22"/>
      <c r="N560" s="22"/>
      <c r="O560" s="22"/>
      <c r="P560" s="203"/>
      <c r="Q560" s="22"/>
      <c r="R560" s="22"/>
      <c r="S560" s="22"/>
      <c r="T560" s="203"/>
      <c r="U560" s="211"/>
      <c r="V560" s="211"/>
      <c r="W560" s="185" t="n">
        <v>0</v>
      </c>
      <c r="X560" s="185" t="n">
        <v>0</v>
      </c>
      <c r="Y560" s="219" t="n">
        <f aca="false">SUM(W560:X560)</f>
        <v>0</v>
      </c>
      <c r="Z560" s="185" t="n">
        <v>0</v>
      </c>
      <c r="AA560" s="185" t="n">
        <v>0</v>
      </c>
      <c r="AB560" s="220" t="n">
        <f aca="false">SUM(Z560:AA560)</f>
        <v>0</v>
      </c>
      <c r="AC560" s="22"/>
      <c r="AD560" s="22"/>
      <c r="AE560" s="188"/>
      <c r="AF560" s="206" t="n">
        <f aca="false">IF(AE560="SI",N560,0)</f>
        <v>0</v>
      </c>
      <c r="AG560" s="189" t="n">
        <f aca="false">IF(AE560="SI",Y560,0)</f>
        <v>0</v>
      </c>
      <c r="AH560" s="189" t="n">
        <f aca="false">IF(AE560="SI",AB560,0)</f>
        <v>0</v>
      </c>
      <c r="AI560" s="148"/>
      <c r="AJ560" s="207"/>
      <c r="AK560" s="207"/>
      <c r="AL560" s="207"/>
      <c r="AM560" s="207"/>
      <c r="AN560" s="207"/>
      <c r="AO560" s="208"/>
    </row>
    <row r="561" customFormat="false" ht="15.75" hidden="false" customHeight="true" outlineLevel="0" collapsed="false">
      <c r="A561" s="22" t="n">
        <v>560</v>
      </c>
      <c r="B561" s="180"/>
      <c r="C561" s="22"/>
      <c r="D561" s="22"/>
      <c r="E561" s="183"/>
      <c r="F561" s="183"/>
      <c r="G561" s="22"/>
      <c r="H561" s="22"/>
      <c r="I561" s="22"/>
      <c r="J561" s="22"/>
      <c r="K561" s="191" t="e">
        <f aca="false">VLOOKUP(Personale!J561,Legenda!$D$1:$F$258,2)</f>
        <v>#N/A</v>
      </c>
      <c r="L561" s="22"/>
      <c r="M561" s="22"/>
      <c r="N561" s="22"/>
      <c r="O561" s="22"/>
      <c r="P561" s="203"/>
      <c r="Q561" s="22"/>
      <c r="R561" s="22"/>
      <c r="S561" s="22"/>
      <c r="T561" s="203"/>
      <c r="U561" s="211"/>
      <c r="V561" s="211"/>
      <c r="W561" s="185" t="n">
        <v>0</v>
      </c>
      <c r="X561" s="185" t="n">
        <v>0</v>
      </c>
      <c r="Y561" s="219" t="n">
        <f aca="false">SUM(W561:X561)</f>
        <v>0</v>
      </c>
      <c r="Z561" s="185" t="n">
        <v>0</v>
      </c>
      <c r="AA561" s="185" t="n">
        <v>0</v>
      </c>
      <c r="AB561" s="220" t="n">
        <f aca="false">SUM(Z561:AA561)</f>
        <v>0</v>
      </c>
      <c r="AC561" s="22"/>
      <c r="AD561" s="22"/>
      <c r="AE561" s="188"/>
      <c r="AF561" s="206" t="n">
        <f aca="false">IF(AE561="SI",N561,0)</f>
        <v>0</v>
      </c>
      <c r="AG561" s="189" t="n">
        <f aca="false">IF(AE561="SI",Y561,0)</f>
        <v>0</v>
      </c>
      <c r="AH561" s="189" t="n">
        <f aca="false">IF(AE561="SI",AB561,0)</f>
        <v>0</v>
      </c>
      <c r="AI561" s="148"/>
      <c r="AJ561" s="207"/>
      <c r="AK561" s="207"/>
      <c r="AL561" s="207"/>
      <c r="AM561" s="207"/>
      <c r="AN561" s="207"/>
      <c r="AO561" s="208"/>
    </row>
    <row r="562" customFormat="false" ht="15.75" hidden="false" customHeight="true" outlineLevel="0" collapsed="false">
      <c r="A562" s="22" t="n">
        <v>561</v>
      </c>
      <c r="B562" s="180"/>
      <c r="C562" s="22"/>
      <c r="D562" s="22"/>
      <c r="E562" s="183"/>
      <c r="F562" s="183"/>
      <c r="G562" s="22"/>
      <c r="H562" s="22"/>
      <c r="I562" s="22"/>
      <c r="J562" s="22"/>
      <c r="K562" s="191" t="e">
        <f aca="false">VLOOKUP(Personale!J562,Legenda!$D$1:$F$258,2)</f>
        <v>#N/A</v>
      </c>
      <c r="L562" s="22"/>
      <c r="M562" s="22"/>
      <c r="N562" s="22"/>
      <c r="O562" s="22"/>
      <c r="P562" s="203"/>
      <c r="Q562" s="22"/>
      <c r="R562" s="22"/>
      <c r="S562" s="22"/>
      <c r="T562" s="203"/>
      <c r="U562" s="211"/>
      <c r="V562" s="211"/>
      <c r="W562" s="185" t="n">
        <v>0</v>
      </c>
      <c r="X562" s="185" t="n">
        <v>0</v>
      </c>
      <c r="Y562" s="219" t="n">
        <f aca="false">SUM(W562:X562)</f>
        <v>0</v>
      </c>
      <c r="Z562" s="185" t="n">
        <v>0</v>
      </c>
      <c r="AA562" s="185" t="n">
        <v>0</v>
      </c>
      <c r="AB562" s="220" t="n">
        <f aca="false">SUM(Z562:AA562)</f>
        <v>0</v>
      </c>
      <c r="AC562" s="22"/>
      <c r="AD562" s="22"/>
      <c r="AE562" s="188"/>
      <c r="AF562" s="206" t="n">
        <f aca="false">IF(AE562="SI",N562,0)</f>
        <v>0</v>
      </c>
      <c r="AG562" s="189" t="n">
        <f aca="false">IF(AE562="SI",Y562,0)</f>
        <v>0</v>
      </c>
      <c r="AH562" s="189" t="n">
        <f aca="false">IF(AE562="SI",AB562,0)</f>
        <v>0</v>
      </c>
      <c r="AI562" s="148"/>
      <c r="AJ562" s="207"/>
      <c r="AK562" s="207"/>
      <c r="AL562" s="207"/>
      <c r="AM562" s="207"/>
      <c r="AN562" s="207"/>
      <c r="AO562" s="208"/>
    </row>
    <row r="563" customFormat="false" ht="15.75" hidden="false" customHeight="true" outlineLevel="0" collapsed="false">
      <c r="A563" s="22" t="n">
        <v>562</v>
      </c>
      <c r="B563" s="180"/>
      <c r="C563" s="22"/>
      <c r="D563" s="22"/>
      <c r="E563" s="183"/>
      <c r="F563" s="183"/>
      <c r="G563" s="22"/>
      <c r="H563" s="22"/>
      <c r="I563" s="22"/>
      <c r="J563" s="22"/>
      <c r="K563" s="191" t="e">
        <f aca="false">VLOOKUP(Personale!J563,Legenda!$D$1:$F$258,2)</f>
        <v>#N/A</v>
      </c>
      <c r="L563" s="22"/>
      <c r="M563" s="22"/>
      <c r="N563" s="22"/>
      <c r="O563" s="22"/>
      <c r="P563" s="203"/>
      <c r="Q563" s="22"/>
      <c r="R563" s="22"/>
      <c r="S563" s="22"/>
      <c r="T563" s="203"/>
      <c r="U563" s="211"/>
      <c r="V563" s="211"/>
      <c r="W563" s="185" t="n">
        <v>0</v>
      </c>
      <c r="X563" s="185" t="n">
        <v>0</v>
      </c>
      <c r="Y563" s="219" t="n">
        <f aca="false">SUM(W563:X563)</f>
        <v>0</v>
      </c>
      <c r="Z563" s="185" t="n">
        <v>0</v>
      </c>
      <c r="AA563" s="185" t="n">
        <v>0</v>
      </c>
      <c r="AB563" s="220" t="n">
        <f aca="false">SUM(Z563:AA563)</f>
        <v>0</v>
      </c>
      <c r="AC563" s="22"/>
      <c r="AD563" s="22"/>
      <c r="AE563" s="188"/>
      <c r="AF563" s="206" t="n">
        <f aca="false">IF(AE563="SI",N563,0)</f>
        <v>0</v>
      </c>
      <c r="AG563" s="189" t="n">
        <f aca="false">IF(AE563="SI",Y563,0)</f>
        <v>0</v>
      </c>
      <c r="AH563" s="189" t="n">
        <f aca="false">IF(AE563="SI",AB563,0)</f>
        <v>0</v>
      </c>
      <c r="AI563" s="148"/>
      <c r="AJ563" s="207"/>
      <c r="AK563" s="207"/>
      <c r="AL563" s="207"/>
      <c r="AM563" s="207"/>
      <c r="AN563" s="207"/>
      <c r="AO563" s="208"/>
    </row>
    <row r="564" customFormat="false" ht="15.75" hidden="false" customHeight="true" outlineLevel="0" collapsed="false">
      <c r="A564" s="22" t="n">
        <v>563</v>
      </c>
      <c r="B564" s="180"/>
      <c r="C564" s="22"/>
      <c r="D564" s="22"/>
      <c r="E564" s="183"/>
      <c r="F564" s="183"/>
      <c r="G564" s="22"/>
      <c r="H564" s="22"/>
      <c r="I564" s="22"/>
      <c r="J564" s="22"/>
      <c r="K564" s="191" t="e">
        <f aca="false">VLOOKUP(Personale!J564,Legenda!$D$1:$F$258,2)</f>
        <v>#N/A</v>
      </c>
      <c r="L564" s="22"/>
      <c r="M564" s="22"/>
      <c r="N564" s="22"/>
      <c r="O564" s="22"/>
      <c r="P564" s="203"/>
      <c r="Q564" s="22"/>
      <c r="R564" s="22"/>
      <c r="S564" s="22"/>
      <c r="T564" s="203"/>
      <c r="U564" s="211"/>
      <c r="V564" s="211"/>
      <c r="W564" s="185" t="n">
        <v>0</v>
      </c>
      <c r="X564" s="185" t="n">
        <v>0</v>
      </c>
      <c r="Y564" s="219" t="n">
        <f aca="false">SUM(W564:X564)</f>
        <v>0</v>
      </c>
      <c r="Z564" s="185" t="n">
        <v>0</v>
      </c>
      <c r="AA564" s="185" t="n">
        <v>0</v>
      </c>
      <c r="AB564" s="220" t="n">
        <f aca="false">SUM(Z564:AA564)</f>
        <v>0</v>
      </c>
      <c r="AC564" s="22"/>
      <c r="AD564" s="22"/>
      <c r="AE564" s="188"/>
      <c r="AF564" s="206" t="n">
        <f aca="false">IF(AE564="SI",N564,0)</f>
        <v>0</v>
      </c>
      <c r="AG564" s="189" t="n">
        <f aca="false">IF(AE564="SI",Y564,0)</f>
        <v>0</v>
      </c>
      <c r="AH564" s="189" t="n">
        <f aca="false">IF(AE564="SI",AB564,0)</f>
        <v>0</v>
      </c>
      <c r="AI564" s="148"/>
      <c r="AJ564" s="207"/>
      <c r="AK564" s="207"/>
      <c r="AL564" s="207"/>
      <c r="AM564" s="207"/>
      <c r="AN564" s="207"/>
      <c r="AO564" s="208"/>
    </row>
    <row r="565" customFormat="false" ht="15.75" hidden="false" customHeight="true" outlineLevel="0" collapsed="false">
      <c r="A565" s="22" t="n">
        <v>564</v>
      </c>
      <c r="B565" s="180"/>
      <c r="C565" s="22"/>
      <c r="D565" s="22"/>
      <c r="E565" s="183"/>
      <c r="F565" s="183"/>
      <c r="G565" s="22"/>
      <c r="H565" s="22"/>
      <c r="I565" s="22"/>
      <c r="J565" s="22"/>
      <c r="K565" s="191" t="e">
        <f aca="false">VLOOKUP(Personale!J565,Legenda!$D$1:$F$258,2)</f>
        <v>#N/A</v>
      </c>
      <c r="L565" s="22"/>
      <c r="M565" s="22"/>
      <c r="N565" s="22"/>
      <c r="O565" s="22"/>
      <c r="P565" s="203"/>
      <c r="Q565" s="22"/>
      <c r="R565" s="22"/>
      <c r="S565" s="22"/>
      <c r="T565" s="203"/>
      <c r="U565" s="211"/>
      <c r="V565" s="211"/>
      <c r="W565" s="185" t="n">
        <v>0</v>
      </c>
      <c r="X565" s="185" t="n">
        <v>0</v>
      </c>
      <c r="Y565" s="219" t="n">
        <f aca="false">SUM(W565:X565)</f>
        <v>0</v>
      </c>
      <c r="Z565" s="185" t="n">
        <v>0</v>
      </c>
      <c r="AA565" s="185" t="n">
        <v>0</v>
      </c>
      <c r="AB565" s="220" t="n">
        <f aca="false">SUM(Z565:AA565)</f>
        <v>0</v>
      </c>
      <c r="AC565" s="22"/>
      <c r="AD565" s="22"/>
      <c r="AE565" s="188"/>
      <c r="AF565" s="206" t="n">
        <f aca="false">IF(AE565="SI",N565,0)</f>
        <v>0</v>
      </c>
      <c r="AG565" s="189" t="n">
        <f aca="false">IF(AE565="SI",Y565,0)</f>
        <v>0</v>
      </c>
      <c r="AH565" s="189" t="n">
        <f aca="false">IF(AE565="SI",AB565,0)</f>
        <v>0</v>
      </c>
      <c r="AI565" s="148"/>
      <c r="AJ565" s="207"/>
      <c r="AK565" s="207"/>
      <c r="AL565" s="207"/>
      <c r="AM565" s="207"/>
      <c r="AN565" s="207"/>
      <c r="AO565" s="208"/>
    </row>
    <row r="566" customFormat="false" ht="15.75" hidden="false" customHeight="true" outlineLevel="0" collapsed="false">
      <c r="A566" s="22" t="n">
        <v>565</v>
      </c>
      <c r="B566" s="180"/>
      <c r="C566" s="22"/>
      <c r="D566" s="22"/>
      <c r="E566" s="183"/>
      <c r="F566" s="183"/>
      <c r="G566" s="22"/>
      <c r="H566" s="22"/>
      <c r="I566" s="22"/>
      <c r="J566" s="22"/>
      <c r="K566" s="191" t="e">
        <f aca="false">VLOOKUP(Personale!J566,Legenda!$D$1:$F$258,2)</f>
        <v>#N/A</v>
      </c>
      <c r="L566" s="22"/>
      <c r="M566" s="22"/>
      <c r="N566" s="22"/>
      <c r="O566" s="22"/>
      <c r="P566" s="203"/>
      <c r="Q566" s="22"/>
      <c r="R566" s="22"/>
      <c r="S566" s="22"/>
      <c r="T566" s="203"/>
      <c r="U566" s="211"/>
      <c r="V566" s="211"/>
      <c r="W566" s="185" t="n">
        <v>0</v>
      </c>
      <c r="X566" s="185" t="n">
        <v>0</v>
      </c>
      <c r="Y566" s="219" t="n">
        <f aca="false">SUM(W566:X566)</f>
        <v>0</v>
      </c>
      <c r="Z566" s="185" t="n">
        <v>0</v>
      </c>
      <c r="AA566" s="185" t="n">
        <v>0</v>
      </c>
      <c r="AB566" s="220" t="n">
        <f aca="false">SUM(Z566:AA566)</f>
        <v>0</v>
      </c>
      <c r="AC566" s="22"/>
      <c r="AD566" s="22"/>
      <c r="AE566" s="188"/>
      <c r="AF566" s="206" t="n">
        <f aca="false">IF(AE566="SI",N566,0)</f>
        <v>0</v>
      </c>
      <c r="AG566" s="189" t="n">
        <f aca="false">IF(AE566="SI",Y566,0)</f>
        <v>0</v>
      </c>
      <c r="AH566" s="189" t="n">
        <f aca="false">IF(AE566="SI",AB566,0)</f>
        <v>0</v>
      </c>
      <c r="AI566" s="148"/>
      <c r="AJ566" s="207"/>
      <c r="AK566" s="207"/>
      <c r="AL566" s="207"/>
      <c r="AM566" s="207"/>
      <c r="AN566" s="207"/>
      <c r="AO566" s="208"/>
    </row>
    <row r="567" customFormat="false" ht="15.75" hidden="false" customHeight="true" outlineLevel="0" collapsed="false">
      <c r="A567" s="22" t="n">
        <v>566</v>
      </c>
      <c r="B567" s="180"/>
      <c r="C567" s="22"/>
      <c r="D567" s="22"/>
      <c r="E567" s="183"/>
      <c r="F567" s="183"/>
      <c r="G567" s="22"/>
      <c r="H567" s="22"/>
      <c r="I567" s="22"/>
      <c r="J567" s="22"/>
      <c r="K567" s="191" t="e">
        <f aca="false">VLOOKUP(Personale!J567,Legenda!$D$1:$F$258,2)</f>
        <v>#N/A</v>
      </c>
      <c r="L567" s="22"/>
      <c r="M567" s="22"/>
      <c r="N567" s="22"/>
      <c r="O567" s="22"/>
      <c r="P567" s="203"/>
      <c r="Q567" s="22"/>
      <c r="R567" s="22"/>
      <c r="S567" s="22"/>
      <c r="T567" s="203"/>
      <c r="U567" s="211"/>
      <c r="V567" s="211"/>
      <c r="W567" s="185" t="n">
        <v>0</v>
      </c>
      <c r="X567" s="185" t="n">
        <v>0</v>
      </c>
      <c r="Y567" s="219" t="n">
        <f aca="false">SUM(W567:X567)</f>
        <v>0</v>
      </c>
      <c r="Z567" s="185" t="n">
        <v>0</v>
      </c>
      <c r="AA567" s="185" t="n">
        <v>0</v>
      </c>
      <c r="AB567" s="220" t="n">
        <f aca="false">SUM(Z567:AA567)</f>
        <v>0</v>
      </c>
      <c r="AC567" s="22"/>
      <c r="AD567" s="22"/>
      <c r="AE567" s="188"/>
      <c r="AF567" s="206" t="n">
        <f aca="false">IF(AE567="SI",N567,0)</f>
        <v>0</v>
      </c>
      <c r="AG567" s="189" t="n">
        <f aca="false">IF(AE567="SI",Y567,0)</f>
        <v>0</v>
      </c>
      <c r="AH567" s="189" t="n">
        <f aca="false">IF(AE567="SI",AB567,0)</f>
        <v>0</v>
      </c>
      <c r="AI567" s="148"/>
      <c r="AJ567" s="207"/>
      <c r="AK567" s="207"/>
      <c r="AL567" s="207"/>
      <c r="AM567" s="207"/>
      <c r="AN567" s="207"/>
      <c r="AO567" s="208"/>
    </row>
    <row r="568" customFormat="false" ht="15.75" hidden="false" customHeight="true" outlineLevel="0" collapsed="false">
      <c r="A568" s="22" t="n">
        <v>567</v>
      </c>
      <c r="B568" s="180"/>
      <c r="C568" s="22"/>
      <c r="D568" s="22"/>
      <c r="E568" s="183"/>
      <c r="F568" s="183"/>
      <c r="G568" s="22"/>
      <c r="H568" s="22"/>
      <c r="I568" s="22"/>
      <c r="J568" s="22"/>
      <c r="K568" s="191" t="e">
        <f aca="false">VLOOKUP(Personale!J568,Legenda!$D$1:$F$258,2)</f>
        <v>#N/A</v>
      </c>
      <c r="L568" s="22"/>
      <c r="M568" s="22"/>
      <c r="N568" s="22"/>
      <c r="O568" s="22"/>
      <c r="P568" s="203"/>
      <c r="Q568" s="22"/>
      <c r="R568" s="22"/>
      <c r="S568" s="22"/>
      <c r="T568" s="203"/>
      <c r="U568" s="211"/>
      <c r="V568" s="211"/>
      <c r="W568" s="185" t="n">
        <v>0</v>
      </c>
      <c r="X568" s="185" t="n">
        <v>0</v>
      </c>
      <c r="Y568" s="219" t="n">
        <f aca="false">SUM(W568:X568)</f>
        <v>0</v>
      </c>
      <c r="Z568" s="185" t="n">
        <v>0</v>
      </c>
      <c r="AA568" s="185" t="n">
        <v>0</v>
      </c>
      <c r="AB568" s="220" t="n">
        <f aca="false">SUM(Z568:AA568)</f>
        <v>0</v>
      </c>
      <c r="AC568" s="22"/>
      <c r="AD568" s="22"/>
      <c r="AE568" s="188"/>
      <c r="AF568" s="206" t="n">
        <f aca="false">IF(AE568="SI",N568,0)</f>
        <v>0</v>
      </c>
      <c r="AG568" s="189" t="n">
        <f aca="false">IF(AE568="SI",Y568,0)</f>
        <v>0</v>
      </c>
      <c r="AH568" s="189" t="n">
        <f aca="false">IF(AE568="SI",AB568,0)</f>
        <v>0</v>
      </c>
      <c r="AI568" s="148"/>
      <c r="AJ568" s="207"/>
      <c r="AK568" s="207"/>
      <c r="AL568" s="207"/>
      <c r="AM568" s="207"/>
      <c r="AN568" s="207"/>
      <c r="AO568" s="208"/>
    </row>
    <row r="569" customFormat="false" ht="15.75" hidden="false" customHeight="true" outlineLevel="0" collapsed="false">
      <c r="A569" s="22" t="n">
        <v>568</v>
      </c>
      <c r="B569" s="180"/>
      <c r="C569" s="22"/>
      <c r="D569" s="22"/>
      <c r="E569" s="183"/>
      <c r="F569" s="183"/>
      <c r="G569" s="22"/>
      <c r="H569" s="22"/>
      <c r="I569" s="22"/>
      <c r="J569" s="22"/>
      <c r="K569" s="191" t="e">
        <f aca="false">VLOOKUP(Personale!J569,Legenda!$D$1:$F$258,2)</f>
        <v>#N/A</v>
      </c>
      <c r="L569" s="22"/>
      <c r="M569" s="22"/>
      <c r="N569" s="22"/>
      <c r="O569" s="22"/>
      <c r="P569" s="203"/>
      <c r="Q569" s="22"/>
      <c r="R569" s="22"/>
      <c r="S569" s="22"/>
      <c r="T569" s="203"/>
      <c r="U569" s="211"/>
      <c r="V569" s="211"/>
      <c r="W569" s="185" t="n">
        <v>0</v>
      </c>
      <c r="X569" s="185" t="n">
        <v>0</v>
      </c>
      <c r="Y569" s="219" t="n">
        <f aca="false">SUM(W569:X569)</f>
        <v>0</v>
      </c>
      <c r="Z569" s="185" t="n">
        <v>0</v>
      </c>
      <c r="AA569" s="185" t="n">
        <v>0</v>
      </c>
      <c r="AB569" s="220" t="n">
        <f aca="false">SUM(Z569:AA569)</f>
        <v>0</v>
      </c>
      <c r="AC569" s="22"/>
      <c r="AD569" s="22"/>
      <c r="AE569" s="188"/>
      <c r="AF569" s="206" t="n">
        <f aca="false">IF(AE569="SI",N569,0)</f>
        <v>0</v>
      </c>
      <c r="AG569" s="189" t="n">
        <f aca="false">IF(AE569="SI",Y569,0)</f>
        <v>0</v>
      </c>
      <c r="AH569" s="189" t="n">
        <f aca="false">IF(AE569="SI",AB569,0)</f>
        <v>0</v>
      </c>
      <c r="AI569" s="148"/>
      <c r="AJ569" s="207"/>
      <c r="AK569" s="207"/>
      <c r="AL569" s="207"/>
      <c r="AM569" s="207"/>
      <c r="AN569" s="207"/>
      <c r="AO569" s="208"/>
    </row>
    <row r="570" customFormat="false" ht="15.75" hidden="false" customHeight="true" outlineLevel="0" collapsed="false">
      <c r="A570" s="22" t="n">
        <v>569</v>
      </c>
      <c r="B570" s="180"/>
      <c r="C570" s="22"/>
      <c r="D570" s="22"/>
      <c r="E570" s="183"/>
      <c r="F570" s="183"/>
      <c r="G570" s="22"/>
      <c r="H570" s="22"/>
      <c r="I570" s="22"/>
      <c r="J570" s="22"/>
      <c r="K570" s="191" t="e">
        <f aca="false">VLOOKUP(Personale!J570,Legenda!$D$1:$F$258,2)</f>
        <v>#N/A</v>
      </c>
      <c r="L570" s="22"/>
      <c r="M570" s="22"/>
      <c r="N570" s="22"/>
      <c r="O570" s="22"/>
      <c r="P570" s="203"/>
      <c r="Q570" s="22"/>
      <c r="R570" s="22"/>
      <c r="S570" s="22"/>
      <c r="T570" s="203"/>
      <c r="U570" s="211"/>
      <c r="V570" s="211"/>
      <c r="W570" s="185" t="n">
        <v>0</v>
      </c>
      <c r="X570" s="185" t="n">
        <v>0</v>
      </c>
      <c r="Y570" s="219" t="n">
        <f aca="false">SUM(W570:X570)</f>
        <v>0</v>
      </c>
      <c r="Z570" s="185" t="n">
        <v>0</v>
      </c>
      <c r="AA570" s="185" t="n">
        <v>0</v>
      </c>
      <c r="AB570" s="220" t="n">
        <f aca="false">SUM(Z570:AA570)</f>
        <v>0</v>
      </c>
      <c r="AC570" s="22"/>
      <c r="AD570" s="22"/>
      <c r="AE570" s="188"/>
      <c r="AF570" s="206" t="n">
        <f aca="false">IF(AE570="SI",N570,0)</f>
        <v>0</v>
      </c>
      <c r="AG570" s="189" t="n">
        <f aca="false">IF(AE570="SI",Y570,0)</f>
        <v>0</v>
      </c>
      <c r="AH570" s="189" t="n">
        <f aca="false">IF(AE570="SI",AB570,0)</f>
        <v>0</v>
      </c>
      <c r="AI570" s="148"/>
      <c r="AJ570" s="207"/>
      <c r="AK570" s="207"/>
      <c r="AL570" s="207"/>
      <c r="AM570" s="207"/>
      <c r="AN570" s="207"/>
      <c r="AO570" s="208"/>
    </row>
    <row r="571" customFormat="false" ht="15.75" hidden="false" customHeight="true" outlineLevel="0" collapsed="false">
      <c r="A571" s="22" t="n">
        <v>570</v>
      </c>
      <c r="B571" s="180"/>
      <c r="C571" s="22"/>
      <c r="D571" s="22"/>
      <c r="E571" s="183"/>
      <c r="F571" s="183"/>
      <c r="G571" s="22"/>
      <c r="H571" s="22"/>
      <c r="I571" s="22"/>
      <c r="J571" s="22"/>
      <c r="K571" s="191" t="e">
        <f aca="false">VLOOKUP(Personale!J571,Legenda!$D$1:$F$258,2)</f>
        <v>#N/A</v>
      </c>
      <c r="L571" s="22"/>
      <c r="M571" s="22"/>
      <c r="N571" s="22"/>
      <c r="O571" s="22"/>
      <c r="P571" s="203"/>
      <c r="Q571" s="22"/>
      <c r="R571" s="22"/>
      <c r="S571" s="22"/>
      <c r="T571" s="203"/>
      <c r="U571" s="211"/>
      <c r="V571" s="211"/>
      <c r="W571" s="185" t="n">
        <v>0</v>
      </c>
      <c r="X571" s="185" t="n">
        <v>0</v>
      </c>
      <c r="Y571" s="219" t="n">
        <f aca="false">SUM(W571:X571)</f>
        <v>0</v>
      </c>
      <c r="Z571" s="185" t="n">
        <v>0</v>
      </c>
      <c r="AA571" s="185" t="n">
        <v>0</v>
      </c>
      <c r="AB571" s="220" t="n">
        <f aca="false">SUM(Z571:AA571)</f>
        <v>0</v>
      </c>
      <c r="AC571" s="22"/>
      <c r="AD571" s="22"/>
      <c r="AE571" s="188"/>
      <c r="AF571" s="206" t="n">
        <f aca="false">IF(AE571="SI",N571,0)</f>
        <v>0</v>
      </c>
      <c r="AG571" s="189" t="n">
        <f aca="false">IF(AE571="SI",Y571,0)</f>
        <v>0</v>
      </c>
      <c r="AH571" s="189" t="n">
        <f aca="false">IF(AE571="SI",AB571,0)</f>
        <v>0</v>
      </c>
      <c r="AI571" s="148"/>
      <c r="AJ571" s="207"/>
      <c r="AK571" s="207"/>
      <c r="AL571" s="207"/>
      <c r="AM571" s="207"/>
      <c r="AN571" s="207"/>
      <c r="AO571" s="208"/>
    </row>
    <row r="572" customFormat="false" ht="15.75" hidden="false" customHeight="true" outlineLevel="0" collapsed="false">
      <c r="A572" s="22" t="n">
        <v>571</v>
      </c>
      <c r="B572" s="180"/>
      <c r="C572" s="22"/>
      <c r="D572" s="22"/>
      <c r="E572" s="183"/>
      <c r="F572" s="183"/>
      <c r="G572" s="22"/>
      <c r="H572" s="22"/>
      <c r="I572" s="22"/>
      <c r="J572" s="22"/>
      <c r="K572" s="191" t="e">
        <f aca="false">VLOOKUP(Personale!J572,Legenda!$D$1:$F$258,2)</f>
        <v>#N/A</v>
      </c>
      <c r="L572" s="22"/>
      <c r="M572" s="22"/>
      <c r="N572" s="22"/>
      <c r="O572" s="22"/>
      <c r="P572" s="203"/>
      <c r="Q572" s="22"/>
      <c r="R572" s="22"/>
      <c r="S572" s="22"/>
      <c r="T572" s="203"/>
      <c r="U572" s="211"/>
      <c r="V572" s="211"/>
      <c r="W572" s="185" t="n">
        <v>0</v>
      </c>
      <c r="X572" s="185" t="n">
        <v>0</v>
      </c>
      <c r="Y572" s="219" t="n">
        <f aca="false">SUM(W572:X572)</f>
        <v>0</v>
      </c>
      <c r="Z572" s="185" t="n">
        <v>0</v>
      </c>
      <c r="AA572" s="185" t="n">
        <v>0</v>
      </c>
      <c r="AB572" s="220" t="n">
        <f aca="false">SUM(Z572:AA572)</f>
        <v>0</v>
      </c>
      <c r="AC572" s="22"/>
      <c r="AD572" s="22"/>
      <c r="AE572" s="188"/>
      <c r="AF572" s="206" t="n">
        <f aca="false">IF(AE572="SI",N572,0)</f>
        <v>0</v>
      </c>
      <c r="AG572" s="189" t="n">
        <f aca="false">IF(AE572="SI",Y572,0)</f>
        <v>0</v>
      </c>
      <c r="AH572" s="189" t="n">
        <f aca="false">IF(AE572="SI",AB572,0)</f>
        <v>0</v>
      </c>
      <c r="AI572" s="148"/>
      <c r="AJ572" s="207"/>
      <c r="AK572" s="207"/>
      <c r="AL572" s="207"/>
      <c r="AM572" s="207"/>
      <c r="AN572" s="207"/>
      <c r="AO572" s="208"/>
    </row>
    <row r="573" customFormat="false" ht="15.75" hidden="false" customHeight="true" outlineLevel="0" collapsed="false">
      <c r="A573" s="22" t="n">
        <v>572</v>
      </c>
      <c r="B573" s="180"/>
      <c r="C573" s="22"/>
      <c r="D573" s="22"/>
      <c r="E573" s="183"/>
      <c r="F573" s="183"/>
      <c r="G573" s="22"/>
      <c r="H573" s="22"/>
      <c r="I573" s="22"/>
      <c r="J573" s="22"/>
      <c r="K573" s="191" t="e">
        <f aca="false">VLOOKUP(Personale!J573,Legenda!$D$1:$F$258,2)</f>
        <v>#N/A</v>
      </c>
      <c r="L573" s="22"/>
      <c r="M573" s="22"/>
      <c r="N573" s="22"/>
      <c r="O573" s="22"/>
      <c r="P573" s="203"/>
      <c r="Q573" s="22"/>
      <c r="R573" s="22"/>
      <c r="S573" s="22"/>
      <c r="T573" s="203"/>
      <c r="U573" s="211"/>
      <c r="V573" s="211"/>
      <c r="W573" s="185" t="n">
        <v>0</v>
      </c>
      <c r="X573" s="185" t="n">
        <v>0</v>
      </c>
      <c r="Y573" s="219" t="n">
        <f aca="false">SUM(W573:X573)</f>
        <v>0</v>
      </c>
      <c r="Z573" s="185" t="n">
        <v>0</v>
      </c>
      <c r="AA573" s="185" t="n">
        <v>0</v>
      </c>
      <c r="AB573" s="220" t="n">
        <f aca="false">SUM(Z573:AA573)</f>
        <v>0</v>
      </c>
      <c r="AC573" s="22"/>
      <c r="AD573" s="22"/>
      <c r="AE573" s="188"/>
      <c r="AF573" s="206" t="n">
        <f aca="false">IF(AE573="SI",N573,0)</f>
        <v>0</v>
      </c>
      <c r="AG573" s="189" t="n">
        <f aca="false">IF(AE573="SI",Y573,0)</f>
        <v>0</v>
      </c>
      <c r="AH573" s="189" t="n">
        <f aca="false">IF(AE573="SI",AB573,0)</f>
        <v>0</v>
      </c>
      <c r="AI573" s="148"/>
      <c r="AJ573" s="207"/>
      <c r="AK573" s="207"/>
      <c r="AL573" s="207"/>
      <c r="AM573" s="207"/>
      <c r="AN573" s="207"/>
      <c r="AO573" s="208"/>
    </row>
    <row r="574" customFormat="false" ht="15.75" hidden="false" customHeight="true" outlineLevel="0" collapsed="false">
      <c r="A574" s="22" t="n">
        <v>573</v>
      </c>
      <c r="B574" s="180"/>
      <c r="C574" s="22"/>
      <c r="D574" s="22"/>
      <c r="E574" s="183"/>
      <c r="F574" s="183"/>
      <c r="G574" s="22"/>
      <c r="H574" s="22"/>
      <c r="I574" s="22"/>
      <c r="J574" s="22"/>
      <c r="K574" s="191" t="e">
        <f aca="false">VLOOKUP(Personale!J574,Legenda!$D$1:$F$258,2)</f>
        <v>#N/A</v>
      </c>
      <c r="L574" s="22"/>
      <c r="M574" s="22"/>
      <c r="N574" s="22"/>
      <c r="O574" s="22"/>
      <c r="P574" s="203"/>
      <c r="Q574" s="22"/>
      <c r="R574" s="22"/>
      <c r="S574" s="22"/>
      <c r="T574" s="203"/>
      <c r="U574" s="211"/>
      <c r="V574" s="211"/>
      <c r="W574" s="185" t="n">
        <v>0</v>
      </c>
      <c r="X574" s="185" t="n">
        <v>0</v>
      </c>
      <c r="Y574" s="219" t="n">
        <f aca="false">SUM(W574:X574)</f>
        <v>0</v>
      </c>
      <c r="Z574" s="185" t="n">
        <v>0</v>
      </c>
      <c r="AA574" s="185" t="n">
        <v>0</v>
      </c>
      <c r="AB574" s="220" t="n">
        <f aca="false">SUM(Z574:AA574)</f>
        <v>0</v>
      </c>
      <c r="AC574" s="22"/>
      <c r="AD574" s="22"/>
      <c r="AE574" s="188"/>
      <c r="AF574" s="206" t="n">
        <f aca="false">IF(AE574="SI",N574,0)</f>
        <v>0</v>
      </c>
      <c r="AG574" s="189" t="n">
        <f aca="false">IF(AE574="SI",Y574,0)</f>
        <v>0</v>
      </c>
      <c r="AH574" s="189" t="n">
        <f aca="false">IF(AE574="SI",AB574,0)</f>
        <v>0</v>
      </c>
      <c r="AI574" s="148"/>
      <c r="AJ574" s="207"/>
      <c r="AK574" s="207"/>
      <c r="AL574" s="207"/>
      <c r="AM574" s="207"/>
      <c r="AN574" s="207"/>
      <c r="AO574" s="208"/>
    </row>
    <row r="575" customFormat="false" ht="15.75" hidden="false" customHeight="true" outlineLevel="0" collapsed="false">
      <c r="A575" s="22" t="n">
        <v>574</v>
      </c>
      <c r="B575" s="180"/>
      <c r="C575" s="22"/>
      <c r="D575" s="22"/>
      <c r="E575" s="183"/>
      <c r="F575" s="183"/>
      <c r="G575" s="22"/>
      <c r="H575" s="22"/>
      <c r="I575" s="22"/>
      <c r="J575" s="22"/>
      <c r="K575" s="191" t="e">
        <f aca="false">VLOOKUP(Personale!J575,Legenda!$D$1:$F$258,2)</f>
        <v>#N/A</v>
      </c>
      <c r="L575" s="22"/>
      <c r="M575" s="22"/>
      <c r="N575" s="22"/>
      <c r="O575" s="22"/>
      <c r="P575" s="203"/>
      <c r="Q575" s="22"/>
      <c r="R575" s="22"/>
      <c r="S575" s="22"/>
      <c r="T575" s="203"/>
      <c r="U575" s="211"/>
      <c r="V575" s="211"/>
      <c r="W575" s="185" t="n">
        <v>0</v>
      </c>
      <c r="X575" s="185" t="n">
        <v>0</v>
      </c>
      <c r="Y575" s="219" t="n">
        <f aca="false">SUM(W575:X575)</f>
        <v>0</v>
      </c>
      <c r="Z575" s="185" t="n">
        <v>0</v>
      </c>
      <c r="AA575" s="185" t="n">
        <v>0</v>
      </c>
      <c r="AB575" s="220" t="n">
        <f aca="false">SUM(Z575:AA575)</f>
        <v>0</v>
      </c>
      <c r="AC575" s="22"/>
      <c r="AD575" s="22"/>
      <c r="AE575" s="188"/>
      <c r="AF575" s="206" t="n">
        <f aca="false">IF(AE575="SI",N575,0)</f>
        <v>0</v>
      </c>
      <c r="AG575" s="189" t="n">
        <f aca="false">IF(AE575="SI",Y575,0)</f>
        <v>0</v>
      </c>
      <c r="AH575" s="189" t="n">
        <f aca="false">IF(AE575="SI",AB575,0)</f>
        <v>0</v>
      </c>
      <c r="AI575" s="148"/>
      <c r="AJ575" s="207"/>
      <c r="AK575" s="207"/>
      <c r="AL575" s="207"/>
      <c r="AM575" s="207"/>
      <c r="AN575" s="207"/>
      <c r="AO575" s="208"/>
    </row>
    <row r="576" customFormat="false" ht="15.75" hidden="false" customHeight="true" outlineLevel="0" collapsed="false">
      <c r="A576" s="22" t="n">
        <v>575</v>
      </c>
      <c r="B576" s="180"/>
      <c r="C576" s="22"/>
      <c r="D576" s="22"/>
      <c r="E576" s="183"/>
      <c r="F576" s="183"/>
      <c r="G576" s="22"/>
      <c r="H576" s="22"/>
      <c r="I576" s="22"/>
      <c r="J576" s="22"/>
      <c r="K576" s="191" t="e">
        <f aca="false">VLOOKUP(Personale!J576,Legenda!$D$1:$F$258,2)</f>
        <v>#N/A</v>
      </c>
      <c r="L576" s="22"/>
      <c r="M576" s="22"/>
      <c r="N576" s="22"/>
      <c r="O576" s="22"/>
      <c r="P576" s="203"/>
      <c r="Q576" s="22"/>
      <c r="R576" s="22"/>
      <c r="S576" s="22"/>
      <c r="T576" s="203"/>
      <c r="U576" s="211"/>
      <c r="V576" s="211"/>
      <c r="W576" s="185" t="n">
        <v>0</v>
      </c>
      <c r="X576" s="185" t="n">
        <v>0</v>
      </c>
      <c r="Y576" s="219" t="n">
        <f aca="false">SUM(W576:X576)</f>
        <v>0</v>
      </c>
      <c r="Z576" s="185" t="n">
        <v>0</v>
      </c>
      <c r="AA576" s="185" t="n">
        <v>0</v>
      </c>
      <c r="AB576" s="220" t="n">
        <f aca="false">SUM(Z576:AA576)</f>
        <v>0</v>
      </c>
      <c r="AC576" s="22"/>
      <c r="AD576" s="22"/>
      <c r="AE576" s="188"/>
      <c r="AF576" s="206" t="n">
        <f aca="false">IF(AE576="SI",N576,0)</f>
        <v>0</v>
      </c>
      <c r="AG576" s="189" t="n">
        <f aca="false">IF(AE576="SI",Y576,0)</f>
        <v>0</v>
      </c>
      <c r="AH576" s="189" t="n">
        <f aca="false">IF(AE576="SI",AB576,0)</f>
        <v>0</v>
      </c>
      <c r="AI576" s="148"/>
      <c r="AJ576" s="207"/>
      <c r="AK576" s="207"/>
      <c r="AL576" s="207"/>
      <c r="AM576" s="207"/>
      <c r="AN576" s="207"/>
      <c r="AO576" s="208"/>
    </row>
    <row r="577" customFormat="false" ht="15.75" hidden="false" customHeight="true" outlineLevel="0" collapsed="false">
      <c r="A577" s="22" t="n">
        <v>576</v>
      </c>
      <c r="B577" s="180"/>
      <c r="C577" s="22"/>
      <c r="D577" s="22"/>
      <c r="E577" s="183"/>
      <c r="F577" s="183"/>
      <c r="G577" s="22"/>
      <c r="H577" s="22"/>
      <c r="I577" s="22"/>
      <c r="J577" s="22"/>
      <c r="K577" s="191" t="e">
        <f aca="false">VLOOKUP(Personale!J577,Legenda!$D$1:$F$258,2)</f>
        <v>#N/A</v>
      </c>
      <c r="L577" s="22"/>
      <c r="M577" s="22"/>
      <c r="N577" s="22"/>
      <c r="O577" s="22"/>
      <c r="P577" s="203"/>
      <c r="Q577" s="22"/>
      <c r="R577" s="22"/>
      <c r="S577" s="22"/>
      <c r="T577" s="203"/>
      <c r="U577" s="211"/>
      <c r="V577" s="211"/>
      <c r="W577" s="185" t="n">
        <v>0</v>
      </c>
      <c r="X577" s="185" t="n">
        <v>0</v>
      </c>
      <c r="Y577" s="219" t="n">
        <f aca="false">SUM(W577:X577)</f>
        <v>0</v>
      </c>
      <c r="Z577" s="185" t="n">
        <v>0</v>
      </c>
      <c r="AA577" s="185" t="n">
        <v>0</v>
      </c>
      <c r="AB577" s="220" t="n">
        <f aca="false">SUM(Z577:AA577)</f>
        <v>0</v>
      </c>
      <c r="AC577" s="22"/>
      <c r="AD577" s="22"/>
      <c r="AE577" s="188"/>
      <c r="AF577" s="206" t="n">
        <f aca="false">IF(AE577="SI",N577,0)</f>
        <v>0</v>
      </c>
      <c r="AG577" s="189" t="n">
        <f aca="false">IF(AE577="SI",Y577,0)</f>
        <v>0</v>
      </c>
      <c r="AH577" s="189" t="n">
        <f aca="false">IF(AE577="SI",AB577,0)</f>
        <v>0</v>
      </c>
      <c r="AI577" s="148"/>
      <c r="AJ577" s="207"/>
      <c r="AK577" s="207"/>
      <c r="AL577" s="207"/>
      <c r="AM577" s="207"/>
      <c r="AN577" s="207"/>
      <c r="AO577" s="208"/>
    </row>
    <row r="578" customFormat="false" ht="15.75" hidden="false" customHeight="true" outlineLevel="0" collapsed="false">
      <c r="A578" s="22" t="n">
        <v>577</v>
      </c>
      <c r="B578" s="180"/>
      <c r="C578" s="22"/>
      <c r="D578" s="22"/>
      <c r="E578" s="183"/>
      <c r="F578" s="183"/>
      <c r="G578" s="22"/>
      <c r="H578" s="22"/>
      <c r="I578" s="22"/>
      <c r="J578" s="22"/>
      <c r="K578" s="191" t="e">
        <f aca="false">VLOOKUP(Personale!J578,Legenda!$D$1:$F$258,2)</f>
        <v>#N/A</v>
      </c>
      <c r="L578" s="22"/>
      <c r="M578" s="22"/>
      <c r="N578" s="22"/>
      <c r="O578" s="22"/>
      <c r="P578" s="203"/>
      <c r="Q578" s="22"/>
      <c r="R578" s="22"/>
      <c r="S578" s="22"/>
      <c r="T578" s="203"/>
      <c r="U578" s="211"/>
      <c r="V578" s="211"/>
      <c r="W578" s="185" t="n">
        <v>0</v>
      </c>
      <c r="X578" s="185" t="n">
        <v>0</v>
      </c>
      <c r="Y578" s="219" t="n">
        <f aca="false">SUM(W578:X578)</f>
        <v>0</v>
      </c>
      <c r="Z578" s="185" t="n">
        <v>0</v>
      </c>
      <c r="AA578" s="185" t="n">
        <v>0</v>
      </c>
      <c r="AB578" s="220" t="n">
        <f aca="false">SUM(Z578:AA578)</f>
        <v>0</v>
      </c>
      <c r="AC578" s="22"/>
      <c r="AD578" s="22"/>
      <c r="AE578" s="188"/>
      <c r="AF578" s="206" t="n">
        <f aca="false">IF(AE578="SI",N578,0)</f>
        <v>0</v>
      </c>
      <c r="AG578" s="189" t="n">
        <f aca="false">IF(AE578="SI",Y578,0)</f>
        <v>0</v>
      </c>
      <c r="AH578" s="189" t="n">
        <f aca="false">IF(AE578="SI",AB578,0)</f>
        <v>0</v>
      </c>
      <c r="AI578" s="148"/>
      <c r="AJ578" s="207"/>
      <c r="AK578" s="207"/>
      <c r="AL578" s="207"/>
      <c r="AM578" s="207"/>
      <c r="AN578" s="207"/>
      <c r="AO578" s="208"/>
    </row>
    <row r="579" customFormat="false" ht="15.75" hidden="false" customHeight="true" outlineLevel="0" collapsed="false">
      <c r="A579" s="22" t="n">
        <v>578</v>
      </c>
      <c r="B579" s="180"/>
      <c r="C579" s="22"/>
      <c r="D579" s="22"/>
      <c r="E579" s="183"/>
      <c r="F579" s="183"/>
      <c r="G579" s="22"/>
      <c r="H579" s="22"/>
      <c r="I579" s="22"/>
      <c r="J579" s="22"/>
      <c r="K579" s="191" t="e">
        <f aca="false">VLOOKUP(Personale!J579,Legenda!$D$1:$F$258,2)</f>
        <v>#N/A</v>
      </c>
      <c r="L579" s="22"/>
      <c r="M579" s="22"/>
      <c r="N579" s="22"/>
      <c r="O579" s="22"/>
      <c r="P579" s="203"/>
      <c r="Q579" s="22"/>
      <c r="R579" s="22"/>
      <c r="S579" s="22"/>
      <c r="T579" s="203"/>
      <c r="U579" s="211"/>
      <c r="V579" s="211"/>
      <c r="W579" s="185" t="n">
        <v>0</v>
      </c>
      <c r="X579" s="185" t="n">
        <v>0</v>
      </c>
      <c r="Y579" s="219" t="n">
        <f aca="false">SUM(W579:X579)</f>
        <v>0</v>
      </c>
      <c r="Z579" s="185" t="n">
        <v>0</v>
      </c>
      <c r="AA579" s="185" t="n">
        <v>0</v>
      </c>
      <c r="AB579" s="220" t="n">
        <f aca="false">SUM(Z579:AA579)</f>
        <v>0</v>
      </c>
      <c r="AC579" s="22"/>
      <c r="AD579" s="22"/>
      <c r="AE579" s="188"/>
      <c r="AF579" s="206" t="n">
        <f aca="false">IF(AE579="SI",N579,0)</f>
        <v>0</v>
      </c>
      <c r="AG579" s="189" t="n">
        <f aca="false">IF(AE579="SI",Y579,0)</f>
        <v>0</v>
      </c>
      <c r="AH579" s="189" t="n">
        <f aca="false">IF(AE579="SI",AB579,0)</f>
        <v>0</v>
      </c>
      <c r="AI579" s="148"/>
      <c r="AJ579" s="207"/>
      <c r="AK579" s="207"/>
      <c r="AL579" s="207"/>
      <c r="AM579" s="207"/>
      <c r="AN579" s="207"/>
      <c r="AO579" s="208"/>
    </row>
    <row r="580" customFormat="false" ht="15.75" hidden="false" customHeight="true" outlineLevel="0" collapsed="false">
      <c r="A580" s="22" t="n">
        <v>579</v>
      </c>
      <c r="B580" s="180"/>
      <c r="C580" s="22"/>
      <c r="D580" s="22"/>
      <c r="E580" s="183"/>
      <c r="F580" s="183"/>
      <c r="G580" s="22"/>
      <c r="H580" s="22"/>
      <c r="I580" s="22"/>
      <c r="J580" s="22"/>
      <c r="K580" s="191" t="e">
        <f aca="false">VLOOKUP(Personale!J580,Legenda!$D$1:$F$258,2)</f>
        <v>#N/A</v>
      </c>
      <c r="L580" s="22"/>
      <c r="M580" s="22"/>
      <c r="N580" s="22"/>
      <c r="O580" s="22"/>
      <c r="P580" s="203"/>
      <c r="Q580" s="22"/>
      <c r="R580" s="22"/>
      <c r="S580" s="22"/>
      <c r="T580" s="203"/>
      <c r="U580" s="211"/>
      <c r="V580" s="211"/>
      <c r="W580" s="185" t="n">
        <v>0</v>
      </c>
      <c r="X580" s="185" t="n">
        <v>0</v>
      </c>
      <c r="Y580" s="219" t="n">
        <f aca="false">SUM(W580:X580)</f>
        <v>0</v>
      </c>
      <c r="Z580" s="185" t="n">
        <v>0</v>
      </c>
      <c r="AA580" s="185" t="n">
        <v>0</v>
      </c>
      <c r="AB580" s="220" t="n">
        <f aca="false">SUM(Z580:AA580)</f>
        <v>0</v>
      </c>
      <c r="AC580" s="22"/>
      <c r="AD580" s="22"/>
      <c r="AE580" s="188"/>
      <c r="AF580" s="206" t="n">
        <f aca="false">IF(AE580="SI",N580,0)</f>
        <v>0</v>
      </c>
      <c r="AG580" s="189" t="n">
        <f aca="false">IF(AE580="SI",Y580,0)</f>
        <v>0</v>
      </c>
      <c r="AH580" s="189" t="n">
        <f aca="false">IF(AE580="SI",AB580,0)</f>
        <v>0</v>
      </c>
      <c r="AI580" s="148"/>
      <c r="AJ580" s="207"/>
      <c r="AK580" s="207"/>
      <c r="AL580" s="207"/>
      <c r="AM580" s="207"/>
      <c r="AN580" s="207"/>
      <c r="AO580" s="208"/>
    </row>
    <row r="581" customFormat="false" ht="15.75" hidden="false" customHeight="true" outlineLevel="0" collapsed="false">
      <c r="A581" s="22" t="n">
        <v>580</v>
      </c>
      <c r="B581" s="180"/>
      <c r="C581" s="22"/>
      <c r="D581" s="22"/>
      <c r="E581" s="183"/>
      <c r="F581" s="183"/>
      <c r="G581" s="22"/>
      <c r="H581" s="22"/>
      <c r="I581" s="22"/>
      <c r="J581" s="22"/>
      <c r="K581" s="191" t="e">
        <f aca="false">VLOOKUP(Personale!J581,Legenda!$D$1:$F$258,2)</f>
        <v>#N/A</v>
      </c>
      <c r="L581" s="22"/>
      <c r="M581" s="22"/>
      <c r="N581" s="22"/>
      <c r="O581" s="22"/>
      <c r="P581" s="203"/>
      <c r="Q581" s="22"/>
      <c r="R581" s="22"/>
      <c r="S581" s="22"/>
      <c r="T581" s="203"/>
      <c r="U581" s="211"/>
      <c r="V581" s="211"/>
      <c r="W581" s="185" t="n">
        <v>0</v>
      </c>
      <c r="X581" s="185" t="n">
        <v>0</v>
      </c>
      <c r="Y581" s="219" t="n">
        <f aca="false">SUM(W581:X581)</f>
        <v>0</v>
      </c>
      <c r="Z581" s="185" t="n">
        <v>0</v>
      </c>
      <c r="AA581" s="185" t="n">
        <v>0</v>
      </c>
      <c r="AB581" s="220" t="n">
        <f aca="false">SUM(Z581:AA581)</f>
        <v>0</v>
      </c>
      <c r="AC581" s="22"/>
      <c r="AD581" s="22"/>
      <c r="AE581" s="188"/>
      <c r="AF581" s="206" t="n">
        <f aca="false">IF(AE581="SI",N581,0)</f>
        <v>0</v>
      </c>
      <c r="AG581" s="189" t="n">
        <f aca="false">IF(AE581="SI",Y581,0)</f>
        <v>0</v>
      </c>
      <c r="AH581" s="189" t="n">
        <f aca="false">IF(AE581="SI",AB581,0)</f>
        <v>0</v>
      </c>
      <c r="AI581" s="148"/>
      <c r="AJ581" s="207"/>
      <c r="AK581" s="207"/>
      <c r="AL581" s="207"/>
      <c r="AM581" s="207"/>
      <c r="AN581" s="207"/>
      <c r="AO581" s="208"/>
    </row>
    <row r="582" customFormat="false" ht="15.75" hidden="false" customHeight="true" outlineLevel="0" collapsed="false">
      <c r="A582" s="22" t="n">
        <v>581</v>
      </c>
      <c r="B582" s="180"/>
      <c r="C582" s="22"/>
      <c r="D582" s="22"/>
      <c r="E582" s="183"/>
      <c r="F582" s="183"/>
      <c r="G582" s="22"/>
      <c r="H582" s="22"/>
      <c r="I582" s="22"/>
      <c r="J582" s="22"/>
      <c r="K582" s="191" t="e">
        <f aca="false">VLOOKUP(Personale!J582,Legenda!$D$1:$F$258,2)</f>
        <v>#N/A</v>
      </c>
      <c r="L582" s="22"/>
      <c r="M582" s="22"/>
      <c r="N582" s="22"/>
      <c r="O582" s="22"/>
      <c r="P582" s="203"/>
      <c r="Q582" s="22"/>
      <c r="R582" s="22"/>
      <c r="S582" s="22"/>
      <c r="T582" s="203"/>
      <c r="U582" s="211"/>
      <c r="V582" s="211"/>
      <c r="W582" s="185" t="n">
        <v>0</v>
      </c>
      <c r="X582" s="185" t="n">
        <v>0</v>
      </c>
      <c r="Y582" s="219" t="n">
        <f aca="false">SUM(W582:X582)</f>
        <v>0</v>
      </c>
      <c r="Z582" s="185" t="n">
        <v>0</v>
      </c>
      <c r="AA582" s="185" t="n">
        <v>0</v>
      </c>
      <c r="AB582" s="220" t="n">
        <f aca="false">SUM(Z582:AA582)</f>
        <v>0</v>
      </c>
      <c r="AC582" s="22"/>
      <c r="AD582" s="22"/>
      <c r="AE582" s="188"/>
      <c r="AF582" s="206" t="n">
        <f aca="false">IF(AE582="SI",N582,0)</f>
        <v>0</v>
      </c>
      <c r="AG582" s="189" t="n">
        <f aca="false">IF(AE582="SI",Y582,0)</f>
        <v>0</v>
      </c>
      <c r="AH582" s="189" t="n">
        <f aca="false">IF(AE582="SI",AB582,0)</f>
        <v>0</v>
      </c>
      <c r="AI582" s="148"/>
      <c r="AJ582" s="207"/>
      <c r="AK582" s="207"/>
      <c r="AL582" s="207"/>
      <c r="AM582" s="207"/>
      <c r="AN582" s="207"/>
      <c r="AO582" s="208"/>
    </row>
    <row r="583" customFormat="false" ht="15.75" hidden="false" customHeight="true" outlineLevel="0" collapsed="false">
      <c r="A583" s="22" t="n">
        <v>582</v>
      </c>
      <c r="B583" s="180"/>
      <c r="C583" s="22"/>
      <c r="D583" s="22"/>
      <c r="E583" s="183"/>
      <c r="F583" s="183"/>
      <c r="G583" s="22"/>
      <c r="H583" s="22"/>
      <c r="I583" s="22"/>
      <c r="J583" s="22"/>
      <c r="K583" s="191" t="e">
        <f aca="false">VLOOKUP(Personale!J583,Legenda!$D$1:$F$258,2)</f>
        <v>#N/A</v>
      </c>
      <c r="L583" s="22"/>
      <c r="M583" s="22"/>
      <c r="N583" s="22"/>
      <c r="O583" s="22"/>
      <c r="P583" s="203"/>
      <c r="Q583" s="22"/>
      <c r="R583" s="22"/>
      <c r="S583" s="22"/>
      <c r="T583" s="203"/>
      <c r="U583" s="211"/>
      <c r="V583" s="211"/>
      <c r="W583" s="185" t="n">
        <v>0</v>
      </c>
      <c r="X583" s="185" t="n">
        <v>0</v>
      </c>
      <c r="Y583" s="219" t="n">
        <f aca="false">SUM(W583:X583)</f>
        <v>0</v>
      </c>
      <c r="Z583" s="185" t="n">
        <v>0</v>
      </c>
      <c r="AA583" s="185" t="n">
        <v>0</v>
      </c>
      <c r="AB583" s="220" t="n">
        <f aca="false">SUM(Z583:AA583)</f>
        <v>0</v>
      </c>
      <c r="AC583" s="22"/>
      <c r="AD583" s="22"/>
      <c r="AE583" s="188"/>
      <c r="AF583" s="206" t="n">
        <f aca="false">IF(AE583="SI",N583,0)</f>
        <v>0</v>
      </c>
      <c r="AG583" s="189" t="n">
        <f aca="false">IF(AE583="SI",Y583,0)</f>
        <v>0</v>
      </c>
      <c r="AH583" s="189" t="n">
        <f aca="false">IF(AE583="SI",AB583,0)</f>
        <v>0</v>
      </c>
      <c r="AI583" s="148"/>
      <c r="AJ583" s="207"/>
      <c r="AK583" s="207"/>
      <c r="AL583" s="207"/>
      <c r="AM583" s="207"/>
      <c r="AN583" s="207"/>
      <c r="AO583" s="208"/>
    </row>
    <row r="584" customFormat="false" ht="15.75" hidden="false" customHeight="true" outlineLevel="0" collapsed="false">
      <c r="A584" s="22" t="n">
        <v>583</v>
      </c>
      <c r="B584" s="180"/>
      <c r="C584" s="22"/>
      <c r="D584" s="22"/>
      <c r="E584" s="183"/>
      <c r="F584" s="183"/>
      <c r="G584" s="22"/>
      <c r="H584" s="22"/>
      <c r="I584" s="22"/>
      <c r="J584" s="22"/>
      <c r="K584" s="191" t="e">
        <f aca="false">VLOOKUP(Personale!J584,Legenda!$D$1:$F$258,2)</f>
        <v>#N/A</v>
      </c>
      <c r="L584" s="22"/>
      <c r="M584" s="22"/>
      <c r="N584" s="22"/>
      <c r="O584" s="22"/>
      <c r="P584" s="203"/>
      <c r="Q584" s="22"/>
      <c r="R584" s="22"/>
      <c r="S584" s="22"/>
      <c r="T584" s="203"/>
      <c r="U584" s="211"/>
      <c r="V584" s="211"/>
      <c r="W584" s="185" t="n">
        <v>0</v>
      </c>
      <c r="X584" s="185" t="n">
        <v>0</v>
      </c>
      <c r="Y584" s="219" t="n">
        <f aca="false">SUM(W584:X584)</f>
        <v>0</v>
      </c>
      <c r="Z584" s="185" t="n">
        <v>0</v>
      </c>
      <c r="AA584" s="185" t="n">
        <v>0</v>
      </c>
      <c r="AB584" s="220" t="n">
        <f aca="false">SUM(Z584:AA584)</f>
        <v>0</v>
      </c>
      <c r="AC584" s="22"/>
      <c r="AD584" s="22"/>
      <c r="AE584" s="188"/>
      <c r="AF584" s="206" t="n">
        <f aca="false">IF(AE584="SI",N584,0)</f>
        <v>0</v>
      </c>
      <c r="AG584" s="189" t="n">
        <f aca="false">IF(AE584="SI",Y584,0)</f>
        <v>0</v>
      </c>
      <c r="AH584" s="189" t="n">
        <f aca="false">IF(AE584="SI",AB584,0)</f>
        <v>0</v>
      </c>
      <c r="AI584" s="148"/>
      <c r="AJ584" s="207"/>
      <c r="AK584" s="207"/>
      <c r="AL584" s="207"/>
      <c r="AM584" s="207"/>
      <c r="AN584" s="207"/>
      <c r="AO584" s="208"/>
    </row>
    <row r="585" customFormat="false" ht="15.75" hidden="false" customHeight="true" outlineLevel="0" collapsed="false">
      <c r="A585" s="22" t="n">
        <v>584</v>
      </c>
      <c r="B585" s="180"/>
      <c r="C585" s="22"/>
      <c r="D585" s="22"/>
      <c r="E585" s="183"/>
      <c r="F585" s="183"/>
      <c r="G585" s="22"/>
      <c r="H585" s="22"/>
      <c r="I585" s="22"/>
      <c r="J585" s="22"/>
      <c r="K585" s="191" t="e">
        <f aca="false">VLOOKUP(Personale!J585,Legenda!$D$1:$F$258,2)</f>
        <v>#N/A</v>
      </c>
      <c r="L585" s="22"/>
      <c r="M585" s="22"/>
      <c r="N585" s="22"/>
      <c r="O585" s="22"/>
      <c r="P585" s="203"/>
      <c r="Q585" s="22"/>
      <c r="R585" s="22"/>
      <c r="S585" s="22"/>
      <c r="T585" s="203"/>
      <c r="U585" s="211"/>
      <c r="V585" s="211"/>
      <c r="W585" s="185" t="n">
        <v>0</v>
      </c>
      <c r="X585" s="185" t="n">
        <v>0</v>
      </c>
      <c r="Y585" s="219" t="n">
        <f aca="false">SUM(W585:X585)</f>
        <v>0</v>
      </c>
      <c r="Z585" s="185" t="n">
        <v>0</v>
      </c>
      <c r="AA585" s="185" t="n">
        <v>0</v>
      </c>
      <c r="AB585" s="220" t="n">
        <f aca="false">SUM(Z585:AA585)</f>
        <v>0</v>
      </c>
      <c r="AC585" s="22"/>
      <c r="AD585" s="22"/>
      <c r="AE585" s="188"/>
      <c r="AF585" s="206" t="n">
        <f aca="false">IF(AE585="SI",N585,0)</f>
        <v>0</v>
      </c>
      <c r="AG585" s="189" t="n">
        <f aca="false">IF(AE585="SI",Y585,0)</f>
        <v>0</v>
      </c>
      <c r="AH585" s="189" t="n">
        <f aca="false">IF(AE585="SI",AB585,0)</f>
        <v>0</v>
      </c>
      <c r="AI585" s="148"/>
      <c r="AJ585" s="207"/>
      <c r="AK585" s="207"/>
      <c r="AL585" s="207"/>
      <c r="AM585" s="207"/>
      <c r="AN585" s="207"/>
      <c r="AO585" s="208"/>
    </row>
    <row r="586" customFormat="false" ht="15.75" hidden="false" customHeight="true" outlineLevel="0" collapsed="false">
      <c r="A586" s="22" t="n">
        <v>585</v>
      </c>
      <c r="B586" s="180"/>
      <c r="C586" s="22"/>
      <c r="D586" s="22"/>
      <c r="E586" s="183"/>
      <c r="F586" s="183"/>
      <c r="G586" s="22"/>
      <c r="H586" s="22"/>
      <c r="I586" s="22"/>
      <c r="J586" s="22"/>
      <c r="K586" s="191" t="e">
        <f aca="false">VLOOKUP(Personale!J586,Legenda!$D$1:$F$258,2)</f>
        <v>#N/A</v>
      </c>
      <c r="L586" s="22"/>
      <c r="M586" s="22"/>
      <c r="N586" s="22"/>
      <c r="O586" s="22"/>
      <c r="P586" s="203"/>
      <c r="Q586" s="22"/>
      <c r="R586" s="22"/>
      <c r="S586" s="22"/>
      <c r="T586" s="203"/>
      <c r="U586" s="211"/>
      <c r="V586" s="211"/>
      <c r="W586" s="185" t="n">
        <v>0</v>
      </c>
      <c r="X586" s="185" t="n">
        <v>0</v>
      </c>
      <c r="Y586" s="219" t="n">
        <f aca="false">SUM(W586:X586)</f>
        <v>0</v>
      </c>
      <c r="Z586" s="185" t="n">
        <v>0</v>
      </c>
      <c r="AA586" s="185" t="n">
        <v>0</v>
      </c>
      <c r="AB586" s="220" t="n">
        <f aca="false">SUM(Z586:AA586)</f>
        <v>0</v>
      </c>
      <c r="AC586" s="22"/>
      <c r="AD586" s="22"/>
      <c r="AE586" s="188"/>
      <c r="AF586" s="206" t="n">
        <f aca="false">IF(AE586="SI",N586,0)</f>
        <v>0</v>
      </c>
      <c r="AG586" s="189" t="n">
        <f aca="false">IF(AE586="SI",Y586,0)</f>
        <v>0</v>
      </c>
      <c r="AH586" s="189" t="n">
        <f aca="false">IF(AE586="SI",AB586,0)</f>
        <v>0</v>
      </c>
      <c r="AI586" s="148"/>
      <c r="AJ586" s="207"/>
      <c r="AK586" s="207"/>
      <c r="AL586" s="207"/>
      <c r="AM586" s="207"/>
      <c r="AN586" s="207"/>
      <c r="AO586" s="208"/>
    </row>
    <row r="587" customFormat="false" ht="15.75" hidden="false" customHeight="true" outlineLevel="0" collapsed="false">
      <c r="A587" s="22" t="n">
        <v>586</v>
      </c>
      <c r="B587" s="180"/>
      <c r="C587" s="22"/>
      <c r="D587" s="22"/>
      <c r="E587" s="183"/>
      <c r="F587" s="183"/>
      <c r="G587" s="22"/>
      <c r="H587" s="22"/>
      <c r="I587" s="22"/>
      <c r="J587" s="22"/>
      <c r="K587" s="191" t="e">
        <f aca="false">VLOOKUP(Personale!J587,Legenda!$D$1:$F$258,2)</f>
        <v>#N/A</v>
      </c>
      <c r="L587" s="22"/>
      <c r="M587" s="22"/>
      <c r="N587" s="22"/>
      <c r="O587" s="22"/>
      <c r="P587" s="203"/>
      <c r="Q587" s="22"/>
      <c r="R587" s="22"/>
      <c r="S587" s="22"/>
      <c r="T587" s="203"/>
      <c r="U587" s="211"/>
      <c r="V587" s="211"/>
      <c r="W587" s="185" t="n">
        <v>0</v>
      </c>
      <c r="X587" s="185" t="n">
        <v>0</v>
      </c>
      <c r="Y587" s="219" t="n">
        <f aca="false">SUM(W587:X587)</f>
        <v>0</v>
      </c>
      <c r="Z587" s="185" t="n">
        <v>0</v>
      </c>
      <c r="AA587" s="185" t="n">
        <v>0</v>
      </c>
      <c r="AB587" s="220" t="n">
        <f aca="false">SUM(Z587:AA587)</f>
        <v>0</v>
      </c>
      <c r="AC587" s="22"/>
      <c r="AD587" s="22"/>
      <c r="AE587" s="188"/>
      <c r="AF587" s="206" t="n">
        <f aca="false">IF(AE587="SI",N587,0)</f>
        <v>0</v>
      </c>
      <c r="AG587" s="189" t="n">
        <f aca="false">IF(AE587="SI",Y587,0)</f>
        <v>0</v>
      </c>
      <c r="AH587" s="189" t="n">
        <f aca="false">IF(AE587="SI",AB587,0)</f>
        <v>0</v>
      </c>
      <c r="AI587" s="148"/>
      <c r="AJ587" s="207"/>
      <c r="AK587" s="207"/>
      <c r="AL587" s="207"/>
      <c r="AM587" s="207"/>
      <c r="AN587" s="207"/>
      <c r="AO587" s="208"/>
    </row>
    <row r="588" customFormat="false" ht="15.75" hidden="false" customHeight="true" outlineLevel="0" collapsed="false">
      <c r="A588" s="22" t="n">
        <v>587</v>
      </c>
      <c r="B588" s="180"/>
      <c r="C588" s="22"/>
      <c r="D588" s="22"/>
      <c r="E588" s="183"/>
      <c r="F588" s="183"/>
      <c r="G588" s="22"/>
      <c r="H588" s="22"/>
      <c r="I588" s="22"/>
      <c r="J588" s="22"/>
      <c r="K588" s="191" t="e">
        <f aca="false">VLOOKUP(Personale!J588,Legenda!$D$1:$F$258,2)</f>
        <v>#N/A</v>
      </c>
      <c r="L588" s="22"/>
      <c r="M588" s="22"/>
      <c r="N588" s="22"/>
      <c r="O588" s="22"/>
      <c r="P588" s="203"/>
      <c r="Q588" s="22"/>
      <c r="R588" s="22"/>
      <c r="S588" s="22"/>
      <c r="T588" s="203"/>
      <c r="U588" s="211"/>
      <c r="V588" s="211"/>
      <c r="W588" s="185" t="n">
        <v>0</v>
      </c>
      <c r="X588" s="185" t="n">
        <v>0</v>
      </c>
      <c r="Y588" s="219" t="n">
        <f aca="false">SUM(W588:X588)</f>
        <v>0</v>
      </c>
      <c r="Z588" s="185" t="n">
        <v>0</v>
      </c>
      <c r="AA588" s="185" t="n">
        <v>0</v>
      </c>
      <c r="AB588" s="220" t="n">
        <f aca="false">SUM(Z588:AA588)</f>
        <v>0</v>
      </c>
      <c r="AC588" s="22"/>
      <c r="AD588" s="22"/>
      <c r="AE588" s="188"/>
      <c r="AF588" s="206" t="n">
        <f aca="false">IF(AE588="SI",N588,0)</f>
        <v>0</v>
      </c>
      <c r="AG588" s="189" t="n">
        <f aca="false">IF(AE588="SI",Y588,0)</f>
        <v>0</v>
      </c>
      <c r="AH588" s="189" t="n">
        <f aca="false">IF(AE588="SI",AB588,0)</f>
        <v>0</v>
      </c>
      <c r="AI588" s="148"/>
      <c r="AJ588" s="207"/>
      <c r="AK588" s="207"/>
      <c r="AL588" s="207"/>
      <c r="AM588" s="207"/>
      <c r="AN588" s="207"/>
      <c r="AO588" s="208"/>
    </row>
    <row r="589" customFormat="false" ht="15.75" hidden="false" customHeight="true" outlineLevel="0" collapsed="false">
      <c r="A589" s="22" t="n">
        <v>588</v>
      </c>
      <c r="B589" s="180"/>
      <c r="C589" s="22"/>
      <c r="D589" s="22"/>
      <c r="E589" s="183"/>
      <c r="F589" s="183"/>
      <c r="G589" s="22"/>
      <c r="H589" s="22"/>
      <c r="I589" s="22"/>
      <c r="J589" s="22"/>
      <c r="K589" s="191" t="e">
        <f aca="false">VLOOKUP(Personale!J589,Legenda!$D$1:$F$258,2)</f>
        <v>#N/A</v>
      </c>
      <c r="L589" s="22"/>
      <c r="M589" s="22"/>
      <c r="N589" s="22"/>
      <c r="O589" s="22"/>
      <c r="P589" s="203"/>
      <c r="Q589" s="22"/>
      <c r="R589" s="22"/>
      <c r="S589" s="22"/>
      <c r="T589" s="203"/>
      <c r="U589" s="211"/>
      <c r="V589" s="211"/>
      <c r="W589" s="185" t="n">
        <v>0</v>
      </c>
      <c r="X589" s="185" t="n">
        <v>0</v>
      </c>
      <c r="Y589" s="219" t="n">
        <f aca="false">SUM(W589:X589)</f>
        <v>0</v>
      </c>
      <c r="Z589" s="185" t="n">
        <v>0</v>
      </c>
      <c r="AA589" s="185" t="n">
        <v>0</v>
      </c>
      <c r="AB589" s="220" t="n">
        <f aca="false">SUM(Z589:AA589)</f>
        <v>0</v>
      </c>
      <c r="AC589" s="22"/>
      <c r="AD589" s="22"/>
      <c r="AE589" s="188"/>
      <c r="AF589" s="206" t="n">
        <f aca="false">IF(AE589="SI",N589,0)</f>
        <v>0</v>
      </c>
      <c r="AG589" s="189" t="n">
        <f aca="false">IF(AE589="SI",Y589,0)</f>
        <v>0</v>
      </c>
      <c r="AH589" s="189" t="n">
        <f aca="false">IF(AE589="SI",AB589,0)</f>
        <v>0</v>
      </c>
      <c r="AI589" s="148"/>
      <c r="AJ589" s="207"/>
      <c r="AK589" s="207"/>
      <c r="AL589" s="207"/>
      <c r="AM589" s="207"/>
      <c r="AN589" s="207"/>
      <c r="AO589" s="208"/>
    </row>
    <row r="590" customFormat="false" ht="15.75" hidden="false" customHeight="true" outlineLevel="0" collapsed="false">
      <c r="A590" s="22" t="n">
        <v>589</v>
      </c>
      <c r="B590" s="180"/>
      <c r="C590" s="22"/>
      <c r="D590" s="22"/>
      <c r="E590" s="183"/>
      <c r="F590" s="183"/>
      <c r="G590" s="22"/>
      <c r="H590" s="22"/>
      <c r="I590" s="22"/>
      <c r="J590" s="22"/>
      <c r="K590" s="191" t="e">
        <f aca="false">VLOOKUP(Personale!J590,Legenda!$D$1:$F$258,2)</f>
        <v>#N/A</v>
      </c>
      <c r="L590" s="22"/>
      <c r="M590" s="22"/>
      <c r="N590" s="22"/>
      <c r="O590" s="22"/>
      <c r="P590" s="203"/>
      <c r="Q590" s="22"/>
      <c r="R590" s="22"/>
      <c r="S590" s="22"/>
      <c r="T590" s="203"/>
      <c r="U590" s="211"/>
      <c r="V590" s="211"/>
      <c r="W590" s="185" t="n">
        <v>0</v>
      </c>
      <c r="X590" s="185" t="n">
        <v>0</v>
      </c>
      <c r="Y590" s="219" t="n">
        <f aca="false">SUM(W590:X590)</f>
        <v>0</v>
      </c>
      <c r="Z590" s="185" t="n">
        <v>0</v>
      </c>
      <c r="AA590" s="185" t="n">
        <v>0</v>
      </c>
      <c r="AB590" s="220" t="n">
        <f aca="false">SUM(Z590:AA590)</f>
        <v>0</v>
      </c>
      <c r="AC590" s="22"/>
      <c r="AD590" s="22"/>
      <c r="AE590" s="188"/>
      <c r="AF590" s="206" t="n">
        <f aca="false">IF(AE590="SI",N590,0)</f>
        <v>0</v>
      </c>
      <c r="AG590" s="189" t="n">
        <f aca="false">IF(AE590="SI",Y590,0)</f>
        <v>0</v>
      </c>
      <c r="AH590" s="189" t="n">
        <f aca="false">IF(AE590="SI",AB590,0)</f>
        <v>0</v>
      </c>
      <c r="AI590" s="148"/>
      <c r="AJ590" s="207"/>
      <c r="AK590" s="207"/>
      <c r="AL590" s="207"/>
      <c r="AM590" s="207"/>
      <c r="AN590" s="207"/>
      <c r="AO590" s="208"/>
    </row>
    <row r="591" customFormat="false" ht="15.75" hidden="false" customHeight="true" outlineLevel="0" collapsed="false">
      <c r="A591" s="22" t="n">
        <v>590</v>
      </c>
      <c r="B591" s="180"/>
      <c r="C591" s="22"/>
      <c r="D591" s="22"/>
      <c r="E591" s="183"/>
      <c r="F591" s="183"/>
      <c r="G591" s="22"/>
      <c r="H591" s="22"/>
      <c r="I591" s="22"/>
      <c r="J591" s="22"/>
      <c r="K591" s="191" t="e">
        <f aca="false">VLOOKUP(Personale!J591,Legenda!$D$1:$F$258,2)</f>
        <v>#N/A</v>
      </c>
      <c r="L591" s="22"/>
      <c r="M591" s="22"/>
      <c r="N591" s="22"/>
      <c r="O591" s="22"/>
      <c r="P591" s="203"/>
      <c r="Q591" s="22"/>
      <c r="R591" s="22"/>
      <c r="S591" s="22"/>
      <c r="T591" s="203"/>
      <c r="U591" s="211"/>
      <c r="V591" s="211"/>
      <c r="W591" s="185" t="n">
        <v>0</v>
      </c>
      <c r="X591" s="185" t="n">
        <v>0</v>
      </c>
      <c r="Y591" s="219" t="n">
        <f aca="false">SUM(W591:X591)</f>
        <v>0</v>
      </c>
      <c r="Z591" s="185" t="n">
        <v>0</v>
      </c>
      <c r="AA591" s="185" t="n">
        <v>0</v>
      </c>
      <c r="AB591" s="220" t="n">
        <f aca="false">SUM(Z591:AA591)</f>
        <v>0</v>
      </c>
      <c r="AC591" s="22"/>
      <c r="AD591" s="22"/>
      <c r="AE591" s="188"/>
      <c r="AF591" s="206" t="n">
        <f aca="false">IF(AE591="SI",N591,0)</f>
        <v>0</v>
      </c>
      <c r="AG591" s="189" t="n">
        <f aca="false">IF(AE591="SI",Y591,0)</f>
        <v>0</v>
      </c>
      <c r="AH591" s="189" t="n">
        <f aca="false">IF(AE591="SI",AB591,0)</f>
        <v>0</v>
      </c>
      <c r="AI591" s="148"/>
      <c r="AJ591" s="207"/>
      <c r="AK591" s="207"/>
      <c r="AL591" s="207"/>
      <c r="AM591" s="207"/>
      <c r="AN591" s="207"/>
      <c r="AO591" s="208"/>
    </row>
    <row r="592" customFormat="false" ht="15.75" hidden="false" customHeight="true" outlineLevel="0" collapsed="false">
      <c r="A592" s="22" t="n">
        <v>591</v>
      </c>
      <c r="B592" s="180"/>
      <c r="C592" s="22"/>
      <c r="D592" s="22"/>
      <c r="E592" s="183"/>
      <c r="F592" s="183"/>
      <c r="G592" s="22"/>
      <c r="H592" s="22"/>
      <c r="I592" s="22"/>
      <c r="J592" s="22"/>
      <c r="K592" s="191" t="e">
        <f aca="false">VLOOKUP(Personale!J592,Legenda!$D$1:$F$258,2)</f>
        <v>#N/A</v>
      </c>
      <c r="L592" s="22"/>
      <c r="M592" s="22"/>
      <c r="N592" s="22"/>
      <c r="O592" s="22"/>
      <c r="P592" s="203"/>
      <c r="Q592" s="22"/>
      <c r="R592" s="22"/>
      <c r="S592" s="22"/>
      <c r="T592" s="203"/>
      <c r="U592" s="211"/>
      <c r="V592" s="211"/>
      <c r="W592" s="185" t="n">
        <v>0</v>
      </c>
      <c r="X592" s="185" t="n">
        <v>0</v>
      </c>
      <c r="Y592" s="219" t="n">
        <f aca="false">SUM(W592:X592)</f>
        <v>0</v>
      </c>
      <c r="Z592" s="185" t="n">
        <v>0</v>
      </c>
      <c r="AA592" s="185" t="n">
        <v>0</v>
      </c>
      <c r="AB592" s="220" t="n">
        <f aca="false">SUM(Z592:AA592)</f>
        <v>0</v>
      </c>
      <c r="AC592" s="22"/>
      <c r="AD592" s="22"/>
      <c r="AE592" s="188"/>
      <c r="AF592" s="206" t="n">
        <f aca="false">IF(AE592="SI",N592,0)</f>
        <v>0</v>
      </c>
      <c r="AG592" s="189" t="n">
        <f aca="false">IF(AE592="SI",Y592,0)</f>
        <v>0</v>
      </c>
      <c r="AH592" s="189" t="n">
        <f aca="false">IF(AE592="SI",AB592,0)</f>
        <v>0</v>
      </c>
      <c r="AI592" s="148"/>
      <c r="AJ592" s="207"/>
      <c r="AK592" s="207"/>
      <c r="AL592" s="207"/>
      <c r="AM592" s="207"/>
      <c r="AN592" s="207"/>
      <c r="AO592" s="208"/>
    </row>
    <row r="593" customFormat="false" ht="15.75" hidden="false" customHeight="true" outlineLevel="0" collapsed="false">
      <c r="A593" s="22" t="n">
        <v>592</v>
      </c>
      <c r="B593" s="180"/>
      <c r="C593" s="22"/>
      <c r="D593" s="22"/>
      <c r="E593" s="183"/>
      <c r="F593" s="183"/>
      <c r="G593" s="22"/>
      <c r="H593" s="22"/>
      <c r="I593" s="22"/>
      <c r="J593" s="22"/>
      <c r="K593" s="191" t="e">
        <f aca="false">VLOOKUP(Personale!J593,Legenda!$D$1:$F$258,2)</f>
        <v>#N/A</v>
      </c>
      <c r="L593" s="22"/>
      <c r="M593" s="22"/>
      <c r="N593" s="22"/>
      <c r="O593" s="22"/>
      <c r="P593" s="203"/>
      <c r="Q593" s="22"/>
      <c r="R593" s="22"/>
      <c r="S593" s="22"/>
      <c r="T593" s="203"/>
      <c r="U593" s="211"/>
      <c r="V593" s="211"/>
      <c r="W593" s="185" t="n">
        <v>0</v>
      </c>
      <c r="X593" s="185" t="n">
        <v>0</v>
      </c>
      <c r="Y593" s="219" t="n">
        <f aca="false">SUM(W593:X593)</f>
        <v>0</v>
      </c>
      <c r="Z593" s="185" t="n">
        <v>0</v>
      </c>
      <c r="AA593" s="185" t="n">
        <v>0</v>
      </c>
      <c r="AB593" s="220" t="n">
        <f aca="false">SUM(Z593:AA593)</f>
        <v>0</v>
      </c>
      <c r="AC593" s="22"/>
      <c r="AD593" s="22"/>
      <c r="AE593" s="188"/>
      <c r="AF593" s="206" t="n">
        <f aca="false">IF(AE593="SI",N593,0)</f>
        <v>0</v>
      </c>
      <c r="AG593" s="189" t="n">
        <f aca="false">IF(AE593="SI",Y593,0)</f>
        <v>0</v>
      </c>
      <c r="AH593" s="189" t="n">
        <f aca="false">IF(AE593="SI",AB593,0)</f>
        <v>0</v>
      </c>
      <c r="AI593" s="148"/>
      <c r="AJ593" s="207"/>
      <c r="AK593" s="207"/>
      <c r="AL593" s="207"/>
      <c r="AM593" s="207"/>
      <c r="AN593" s="207"/>
      <c r="AO593" s="208"/>
    </row>
    <row r="594" customFormat="false" ht="15.75" hidden="false" customHeight="true" outlineLevel="0" collapsed="false">
      <c r="A594" s="22" t="n">
        <v>593</v>
      </c>
      <c r="B594" s="180"/>
      <c r="C594" s="22"/>
      <c r="D594" s="22"/>
      <c r="E594" s="183"/>
      <c r="F594" s="183"/>
      <c r="G594" s="22"/>
      <c r="H594" s="22"/>
      <c r="I594" s="22"/>
      <c r="J594" s="22"/>
      <c r="K594" s="191" t="e">
        <f aca="false">VLOOKUP(Personale!J594,Legenda!$D$1:$F$258,2)</f>
        <v>#N/A</v>
      </c>
      <c r="L594" s="22"/>
      <c r="M594" s="22"/>
      <c r="N594" s="22"/>
      <c r="O594" s="22"/>
      <c r="P594" s="203"/>
      <c r="Q594" s="22"/>
      <c r="R594" s="22"/>
      <c r="S594" s="22"/>
      <c r="T594" s="203"/>
      <c r="U594" s="211"/>
      <c r="V594" s="211"/>
      <c r="W594" s="185" t="n">
        <v>0</v>
      </c>
      <c r="X594" s="185" t="n">
        <v>0</v>
      </c>
      <c r="Y594" s="219" t="n">
        <f aca="false">SUM(W594:X594)</f>
        <v>0</v>
      </c>
      <c r="Z594" s="185" t="n">
        <v>0</v>
      </c>
      <c r="AA594" s="185" t="n">
        <v>0</v>
      </c>
      <c r="AB594" s="220" t="n">
        <f aca="false">SUM(Z594:AA594)</f>
        <v>0</v>
      </c>
      <c r="AC594" s="22"/>
      <c r="AD594" s="22"/>
      <c r="AE594" s="188"/>
      <c r="AF594" s="206" t="n">
        <f aca="false">IF(AE594="SI",N594,0)</f>
        <v>0</v>
      </c>
      <c r="AG594" s="189" t="n">
        <f aca="false">IF(AE594="SI",Y594,0)</f>
        <v>0</v>
      </c>
      <c r="AH594" s="189" t="n">
        <f aca="false">IF(AE594="SI",AB594,0)</f>
        <v>0</v>
      </c>
      <c r="AI594" s="148"/>
      <c r="AJ594" s="207"/>
      <c r="AK594" s="207"/>
      <c r="AL594" s="207"/>
      <c r="AM594" s="207"/>
      <c r="AN594" s="207"/>
      <c r="AO594" s="208"/>
    </row>
    <row r="595" customFormat="false" ht="15.75" hidden="false" customHeight="true" outlineLevel="0" collapsed="false">
      <c r="A595" s="22" t="n">
        <v>594</v>
      </c>
      <c r="B595" s="180"/>
      <c r="C595" s="22"/>
      <c r="D595" s="22"/>
      <c r="E595" s="183"/>
      <c r="F595" s="183"/>
      <c r="G595" s="22"/>
      <c r="H595" s="22"/>
      <c r="I595" s="22"/>
      <c r="J595" s="22"/>
      <c r="K595" s="191" t="e">
        <f aca="false">VLOOKUP(Personale!J595,Legenda!$D$1:$F$258,2)</f>
        <v>#N/A</v>
      </c>
      <c r="L595" s="22"/>
      <c r="M595" s="22"/>
      <c r="N595" s="22"/>
      <c r="O595" s="22"/>
      <c r="P595" s="203"/>
      <c r="Q595" s="22"/>
      <c r="R595" s="22"/>
      <c r="S595" s="22"/>
      <c r="T595" s="203"/>
      <c r="U595" s="211"/>
      <c r="V595" s="211"/>
      <c r="W595" s="185" t="n">
        <v>0</v>
      </c>
      <c r="X595" s="185" t="n">
        <v>0</v>
      </c>
      <c r="Y595" s="219" t="n">
        <f aca="false">SUM(W595:X595)</f>
        <v>0</v>
      </c>
      <c r="Z595" s="185" t="n">
        <v>0</v>
      </c>
      <c r="AA595" s="185" t="n">
        <v>0</v>
      </c>
      <c r="AB595" s="220" t="n">
        <f aca="false">SUM(Z595:AA595)</f>
        <v>0</v>
      </c>
      <c r="AC595" s="22"/>
      <c r="AD595" s="22"/>
      <c r="AE595" s="188"/>
      <c r="AF595" s="206" t="n">
        <f aca="false">IF(AE595="SI",N595,0)</f>
        <v>0</v>
      </c>
      <c r="AG595" s="189" t="n">
        <f aca="false">IF(AE595="SI",Y595,0)</f>
        <v>0</v>
      </c>
      <c r="AH595" s="189" t="n">
        <f aca="false">IF(AE595="SI",AB595,0)</f>
        <v>0</v>
      </c>
      <c r="AI595" s="148"/>
      <c r="AJ595" s="207"/>
      <c r="AK595" s="207"/>
      <c r="AL595" s="207"/>
      <c r="AM595" s="207"/>
      <c r="AN595" s="207"/>
      <c r="AO595" s="208"/>
    </row>
    <row r="596" customFormat="false" ht="15.75" hidden="false" customHeight="true" outlineLevel="0" collapsed="false">
      <c r="A596" s="22" t="n">
        <v>595</v>
      </c>
      <c r="B596" s="180"/>
      <c r="C596" s="22"/>
      <c r="D596" s="22"/>
      <c r="E596" s="183"/>
      <c r="F596" s="183"/>
      <c r="G596" s="22"/>
      <c r="H596" s="22"/>
      <c r="I596" s="22"/>
      <c r="J596" s="22"/>
      <c r="K596" s="191" t="e">
        <f aca="false">VLOOKUP(Personale!J596,Legenda!$D$1:$F$258,2)</f>
        <v>#N/A</v>
      </c>
      <c r="L596" s="22"/>
      <c r="M596" s="22"/>
      <c r="N596" s="22"/>
      <c r="O596" s="22"/>
      <c r="P596" s="203"/>
      <c r="Q596" s="22"/>
      <c r="R596" s="22"/>
      <c r="S596" s="22"/>
      <c r="T596" s="203"/>
      <c r="U596" s="211"/>
      <c r="V596" s="211"/>
      <c r="W596" s="185" t="n">
        <v>0</v>
      </c>
      <c r="X596" s="185" t="n">
        <v>0</v>
      </c>
      <c r="Y596" s="219" t="n">
        <f aca="false">SUM(W596:X596)</f>
        <v>0</v>
      </c>
      <c r="Z596" s="185" t="n">
        <v>0</v>
      </c>
      <c r="AA596" s="185" t="n">
        <v>0</v>
      </c>
      <c r="AB596" s="220" t="n">
        <f aca="false">SUM(Z596:AA596)</f>
        <v>0</v>
      </c>
      <c r="AC596" s="22"/>
      <c r="AD596" s="22"/>
      <c r="AE596" s="188"/>
      <c r="AF596" s="206" t="n">
        <f aca="false">IF(AE596="SI",N596,0)</f>
        <v>0</v>
      </c>
      <c r="AG596" s="189" t="n">
        <f aca="false">IF(AE596="SI",Y596,0)</f>
        <v>0</v>
      </c>
      <c r="AH596" s="189" t="n">
        <f aca="false">IF(AE596="SI",AB596,0)</f>
        <v>0</v>
      </c>
      <c r="AI596" s="148"/>
      <c r="AJ596" s="207"/>
      <c r="AK596" s="207"/>
      <c r="AL596" s="207"/>
      <c r="AM596" s="207"/>
      <c r="AN596" s="207"/>
      <c r="AO596" s="208"/>
    </row>
    <row r="597" customFormat="false" ht="15.75" hidden="false" customHeight="true" outlineLevel="0" collapsed="false">
      <c r="A597" s="22" t="n">
        <v>596</v>
      </c>
      <c r="B597" s="180"/>
      <c r="C597" s="22"/>
      <c r="D597" s="22"/>
      <c r="E597" s="183"/>
      <c r="F597" s="183"/>
      <c r="G597" s="22"/>
      <c r="H597" s="22"/>
      <c r="I597" s="22"/>
      <c r="J597" s="22"/>
      <c r="K597" s="191" t="e">
        <f aca="false">VLOOKUP(Personale!J597,Legenda!$D$1:$F$258,2)</f>
        <v>#N/A</v>
      </c>
      <c r="L597" s="22"/>
      <c r="M597" s="22"/>
      <c r="N597" s="22"/>
      <c r="O597" s="22"/>
      <c r="P597" s="203"/>
      <c r="Q597" s="22"/>
      <c r="R597" s="22"/>
      <c r="S597" s="22"/>
      <c r="T597" s="203"/>
      <c r="U597" s="211"/>
      <c r="V597" s="211"/>
      <c r="W597" s="185" t="n">
        <v>0</v>
      </c>
      <c r="X597" s="185" t="n">
        <v>0</v>
      </c>
      <c r="Y597" s="219" t="n">
        <f aca="false">SUM(W597:X597)</f>
        <v>0</v>
      </c>
      <c r="Z597" s="185" t="n">
        <v>0</v>
      </c>
      <c r="AA597" s="185" t="n">
        <v>0</v>
      </c>
      <c r="AB597" s="220" t="n">
        <f aca="false">SUM(Z597:AA597)</f>
        <v>0</v>
      </c>
      <c r="AC597" s="22"/>
      <c r="AD597" s="22"/>
      <c r="AE597" s="188"/>
      <c r="AF597" s="206" t="n">
        <f aca="false">IF(AE597="SI",N597,0)</f>
        <v>0</v>
      </c>
      <c r="AG597" s="189" t="n">
        <f aca="false">IF(AE597="SI",Y597,0)</f>
        <v>0</v>
      </c>
      <c r="AH597" s="189" t="n">
        <f aca="false">IF(AE597="SI",AB597,0)</f>
        <v>0</v>
      </c>
      <c r="AI597" s="148"/>
      <c r="AJ597" s="207"/>
      <c r="AK597" s="207"/>
      <c r="AL597" s="207"/>
      <c r="AM597" s="207"/>
      <c r="AN597" s="207"/>
      <c r="AO597" s="208"/>
    </row>
    <row r="598" customFormat="false" ht="15.75" hidden="false" customHeight="true" outlineLevel="0" collapsed="false">
      <c r="A598" s="22" t="n">
        <v>597</v>
      </c>
      <c r="B598" s="180"/>
      <c r="C598" s="22"/>
      <c r="D598" s="22"/>
      <c r="E598" s="183"/>
      <c r="F598" s="183"/>
      <c r="G598" s="22"/>
      <c r="H598" s="22"/>
      <c r="I598" s="22"/>
      <c r="J598" s="22"/>
      <c r="K598" s="191" t="e">
        <f aca="false">VLOOKUP(Personale!J598,Legenda!$D$1:$F$258,2)</f>
        <v>#N/A</v>
      </c>
      <c r="L598" s="22"/>
      <c r="M598" s="22"/>
      <c r="N598" s="22"/>
      <c r="O598" s="22"/>
      <c r="P598" s="203"/>
      <c r="Q598" s="22"/>
      <c r="R598" s="22"/>
      <c r="S598" s="22"/>
      <c r="T598" s="203"/>
      <c r="U598" s="211"/>
      <c r="V598" s="211"/>
      <c r="W598" s="185" t="n">
        <v>0</v>
      </c>
      <c r="X598" s="185" t="n">
        <v>0</v>
      </c>
      <c r="Y598" s="219" t="n">
        <f aca="false">SUM(W598:X598)</f>
        <v>0</v>
      </c>
      <c r="Z598" s="185" t="n">
        <v>0</v>
      </c>
      <c r="AA598" s="185" t="n">
        <v>0</v>
      </c>
      <c r="AB598" s="220" t="n">
        <f aca="false">SUM(Z598:AA598)</f>
        <v>0</v>
      </c>
      <c r="AC598" s="22"/>
      <c r="AD598" s="22"/>
      <c r="AE598" s="188"/>
      <c r="AF598" s="206" t="n">
        <f aca="false">IF(AE598="SI",N598,0)</f>
        <v>0</v>
      </c>
      <c r="AG598" s="189" t="n">
        <f aca="false">IF(AE598="SI",Y598,0)</f>
        <v>0</v>
      </c>
      <c r="AH598" s="189" t="n">
        <f aca="false">IF(AE598="SI",AB598,0)</f>
        <v>0</v>
      </c>
      <c r="AI598" s="148"/>
      <c r="AJ598" s="207"/>
      <c r="AK598" s="207"/>
      <c r="AL598" s="207"/>
      <c r="AM598" s="207"/>
      <c r="AN598" s="207"/>
      <c r="AO598" s="208"/>
    </row>
    <row r="599" customFormat="false" ht="15.75" hidden="false" customHeight="true" outlineLevel="0" collapsed="false">
      <c r="A599" s="22" t="n">
        <v>598</v>
      </c>
      <c r="B599" s="180"/>
      <c r="C599" s="22"/>
      <c r="D599" s="22"/>
      <c r="E599" s="183"/>
      <c r="F599" s="183"/>
      <c r="G599" s="22"/>
      <c r="H599" s="22"/>
      <c r="I599" s="22"/>
      <c r="J599" s="22"/>
      <c r="K599" s="191" t="e">
        <f aca="false">VLOOKUP(Personale!J599,Legenda!$D$1:$F$258,2)</f>
        <v>#N/A</v>
      </c>
      <c r="L599" s="22"/>
      <c r="M599" s="22"/>
      <c r="N599" s="22"/>
      <c r="O599" s="22"/>
      <c r="P599" s="203"/>
      <c r="Q599" s="22"/>
      <c r="R599" s="22"/>
      <c r="S599" s="22"/>
      <c r="T599" s="203"/>
      <c r="U599" s="211"/>
      <c r="V599" s="211"/>
      <c r="W599" s="185" t="n">
        <v>0</v>
      </c>
      <c r="X599" s="185" t="n">
        <v>0</v>
      </c>
      <c r="Y599" s="219" t="n">
        <f aca="false">SUM(W599:X599)</f>
        <v>0</v>
      </c>
      <c r="Z599" s="185" t="n">
        <v>0</v>
      </c>
      <c r="AA599" s="185" t="n">
        <v>0</v>
      </c>
      <c r="AB599" s="220" t="n">
        <f aca="false">SUM(Z599:AA599)</f>
        <v>0</v>
      </c>
      <c r="AC599" s="22"/>
      <c r="AD599" s="22"/>
      <c r="AE599" s="188"/>
      <c r="AF599" s="206" t="n">
        <f aca="false">IF(AE599="SI",N599,0)</f>
        <v>0</v>
      </c>
      <c r="AG599" s="189" t="n">
        <f aca="false">IF(AE599="SI",Y599,0)</f>
        <v>0</v>
      </c>
      <c r="AH599" s="189" t="n">
        <f aca="false">IF(AE599="SI",AB599,0)</f>
        <v>0</v>
      </c>
      <c r="AI599" s="148"/>
      <c r="AJ599" s="207"/>
      <c r="AK599" s="207"/>
      <c r="AL599" s="207"/>
      <c r="AM599" s="207"/>
      <c r="AN599" s="207"/>
      <c r="AO599" s="208"/>
    </row>
    <row r="600" customFormat="false" ht="15.75" hidden="false" customHeight="true" outlineLevel="0" collapsed="false">
      <c r="A600" s="22" t="n">
        <v>599</v>
      </c>
      <c r="B600" s="180"/>
      <c r="C600" s="22"/>
      <c r="D600" s="22"/>
      <c r="E600" s="183"/>
      <c r="F600" s="183"/>
      <c r="G600" s="22"/>
      <c r="H600" s="22"/>
      <c r="I600" s="22"/>
      <c r="J600" s="22"/>
      <c r="K600" s="191" t="e">
        <f aca="false">VLOOKUP(Personale!J600,Legenda!$D$1:$F$258,2)</f>
        <v>#N/A</v>
      </c>
      <c r="L600" s="22"/>
      <c r="M600" s="22"/>
      <c r="N600" s="22"/>
      <c r="O600" s="22"/>
      <c r="P600" s="203"/>
      <c r="Q600" s="22"/>
      <c r="R600" s="22"/>
      <c r="S600" s="22"/>
      <c r="T600" s="203"/>
      <c r="U600" s="211"/>
      <c r="V600" s="211"/>
      <c r="W600" s="185" t="n">
        <v>0</v>
      </c>
      <c r="X600" s="185" t="n">
        <v>0</v>
      </c>
      <c r="Y600" s="219" t="n">
        <f aca="false">SUM(W600:X600)</f>
        <v>0</v>
      </c>
      <c r="Z600" s="185" t="n">
        <v>0</v>
      </c>
      <c r="AA600" s="185" t="n">
        <v>0</v>
      </c>
      <c r="AB600" s="220" t="n">
        <f aca="false">SUM(Z600:AA600)</f>
        <v>0</v>
      </c>
      <c r="AC600" s="22"/>
      <c r="AD600" s="22"/>
      <c r="AE600" s="188"/>
      <c r="AF600" s="206" t="n">
        <f aca="false">IF(AE600="SI",N600,0)</f>
        <v>0</v>
      </c>
      <c r="AG600" s="189" t="n">
        <f aca="false">IF(AE600="SI",Y600,0)</f>
        <v>0</v>
      </c>
      <c r="AH600" s="189" t="n">
        <f aca="false">IF(AE600="SI",AB600,0)</f>
        <v>0</v>
      </c>
      <c r="AI600" s="148"/>
      <c r="AJ600" s="207"/>
      <c r="AK600" s="207"/>
      <c r="AL600" s="207"/>
      <c r="AM600" s="207"/>
      <c r="AN600" s="207"/>
      <c r="AO600" s="208"/>
    </row>
    <row r="601" customFormat="false" ht="15.75" hidden="false" customHeight="true" outlineLevel="0" collapsed="false">
      <c r="A601" s="22" t="n">
        <v>600</v>
      </c>
      <c r="B601" s="180"/>
      <c r="C601" s="22"/>
      <c r="D601" s="22"/>
      <c r="E601" s="183"/>
      <c r="F601" s="183"/>
      <c r="G601" s="22"/>
      <c r="H601" s="22"/>
      <c r="I601" s="22"/>
      <c r="J601" s="22"/>
      <c r="K601" s="191" t="e">
        <f aca="false">VLOOKUP(Personale!J601,Legenda!$D$1:$F$258,2)</f>
        <v>#N/A</v>
      </c>
      <c r="L601" s="22"/>
      <c r="M601" s="22"/>
      <c r="N601" s="22"/>
      <c r="O601" s="22"/>
      <c r="P601" s="203"/>
      <c r="Q601" s="22"/>
      <c r="R601" s="22"/>
      <c r="S601" s="22"/>
      <c r="T601" s="203"/>
      <c r="U601" s="211"/>
      <c r="V601" s="211"/>
      <c r="W601" s="185" t="n">
        <v>0</v>
      </c>
      <c r="X601" s="185" t="n">
        <v>0</v>
      </c>
      <c r="Y601" s="219" t="n">
        <f aca="false">SUM(W601:X601)</f>
        <v>0</v>
      </c>
      <c r="Z601" s="185" t="n">
        <v>0</v>
      </c>
      <c r="AA601" s="185" t="n">
        <v>0</v>
      </c>
      <c r="AB601" s="220" t="n">
        <f aca="false">SUM(Z601:AA601)</f>
        <v>0</v>
      </c>
      <c r="AC601" s="22"/>
      <c r="AD601" s="22"/>
      <c r="AE601" s="188"/>
      <c r="AF601" s="206" t="n">
        <f aca="false">IF(AE601="SI",N601,0)</f>
        <v>0</v>
      </c>
      <c r="AG601" s="189" t="n">
        <f aca="false">IF(AE601="SI",Y601,0)</f>
        <v>0</v>
      </c>
      <c r="AH601" s="189" t="n">
        <f aca="false">IF(AE601="SI",AB601,0)</f>
        <v>0</v>
      </c>
      <c r="AI601" s="148"/>
      <c r="AJ601" s="207"/>
      <c r="AK601" s="207"/>
      <c r="AL601" s="207"/>
      <c r="AM601" s="207"/>
      <c r="AN601" s="207"/>
      <c r="AO601" s="208"/>
    </row>
    <row r="602" customFormat="false" ht="15.75" hidden="false" customHeight="true" outlineLevel="0" collapsed="false">
      <c r="A602" s="22" t="n">
        <v>601</v>
      </c>
      <c r="B602" s="180"/>
      <c r="C602" s="22"/>
      <c r="D602" s="22"/>
      <c r="E602" s="183"/>
      <c r="F602" s="183"/>
      <c r="G602" s="22"/>
      <c r="H602" s="22"/>
      <c r="I602" s="22"/>
      <c r="J602" s="22"/>
      <c r="K602" s="191" t="e">
        <f aca="false">VLOOKUP(Personale!J602,Legenda!$D$1:$F$258,2)</f>
        <v>#N/A</v>
      </c>
      <c r="L602" s="22"/>
      <c r="M602" s="22"/>
      <c r="N602" s="22"/>
      <c r="O602" s="22"/>
      <c r="P602" s="203"/>
      <c r="Q602" s="22"/>
      <c r="R602" s="22"/>
      <c r="S602" s="22"/>
      <c r="T602" s="203"/>
      <c r="U602" s="211"/>
      <c r="V602" s="211"/>
      <c r="W602" s="185" t="n">
        <v>0</v>
      </c>
      <c r="X602" s="185" t="n">
        <v>0</v>
      </c>
      <c r="Y602" s="219" t="n">
        <f aca="false">SUM(W602:X602)</f>
        <v>0</v>
      </c>
      <c r="Z602" s="185" t="n">
        <v>0</v>
      </c>
      <c r="AA602" s="185" t="n">
        <v>0</v>
      </c>
      <c r="AB602" s="220" t="n">
        <f aca="false">SUM(Z602:AA602)</f>
        <v>0</v>
      </c>
      <c r="AC602" s="22"/>
      <c r="AD602" s="22"/>
      <c r="AE602" s="188"/>
      <c r="AF602" s="206" t="n">
        <f aca="false">IF(AE602="SI",N602,0)</f>
        <v>0</v>
      </c>
      <c r="AG602" s="189" t="n">
        <f aca="false">IF(AE602="SI",Y602,0)</f>
        <v>0</v>
      </c>
      <c r="AH602" s="189" t="n">
        <f aca="false">IF(AE602="SI",AB602,0)</f>
        <v>0</v>
      </c>
      <c r="AI602" s="148"/>
      <c r="AJ602" s="207"/>
      <c r="AK602" s="207"/>
      <c r="AL602" s="207"/>
      <c r="AM602" s="207"/>
      <c r="AN602" s="207"/>
      <c r="AO602" s="208"/>
    </row>
    <row r="603" customFormat="false" ht="15.75" hidden="false" customHeight="true" outlineLevel="0" collapsed="false">
      <c r="A603" s="22" t="n">
        <v>602</v>
      </c>
      <c r="B603" s="180"/>
      <c r="C603" s="22"/>
      <c r="D603" s="22"/>
      <c r="E603" s="183"/>
      <c r="F603" s="183"/>
      <c r="G603" s="22"/>
      <c r="H603" s="22"/>
      <c r="I603" s="22"/>
      <c r="J603" s="22"/>
      <c r="K603" s="191" t="e">
        <f aca="false">VLOOKUP(Personale!J603,Legenda!$D$1:$F$258,2)</f>
        <v>#N/A</v>
      </c>
      <c r="L603" s="22"/>
      <c r="M603" s="22"/>
      <c r="N603" s="22"/>
      <c r="O603" s="22"/>
      <c r="P603" s="203"/>
      <c r="Q603" s="22"/>
      <c r="R603" s="22"/>
      <c r="S603" s="22"/>
      <c r="T603" s="203"/>
      <c r="U603" s="211"/>
      <c r="V603" s="211"/>
      <c r="W603" s="185" t="n">
        <v>0</v>
      </c>
      <c r="X603" s="185" t="n">
        <v>0</v>
      </c>
      <c r="Y603" s="219" t="n">
        <f aca="false">SUM(W603:X603)</f>
        <v>0</v>
      </c>
      <c r="Z603" s="185" t="n">
        <v>0</v>
      </c>
      <c r="AA603" s="185" t="n">
        <v>0</v>
      </c>
      <c r="AB603" s="220" t="n">
        <f aca="false">SUM(Z603:AA603)</f>
        <v>0</v>
      </c>
      <c r="AC603" s="22"/>
      <c r="AD603" s="22"/>
      <c r="AE603" s="188"/>
      <c r="AF603" s="206" t="n">
        <f aca="false">IF(AE603="SI",N603,0)</f>
        <v>0</v>
      </c>
      <c r="AG603" s="189" t="n">
        <f aca="false">IF(AE603="SI",Y603,0)</f>
        <v>0</v>
      </c>
      <c r="AH603" s="189" t="n">
        <f aca="false">IF(AE603="SI",AB603,0)</f>
        <v>0</v>
      </c>
      <c r="AI603" s="148"/>
      <c r="AJ603" s="207"/>
      <c r="AK603" s="207"/>
      <c r="AL603" s="207"/>
      <c r="AM603" s="207"/>
      <c r="AN603" s="207"/>
      <c r="AO603" s="208"/>
    </row>
    <row r="604" customFormat="false" ht="15.75" hidden="false" customHeight="true" outlineLevel="0" collapsed="false">
      <c r="A604" s="22" t="n">
        <v>603</v>
      </c>
      <c r="B604" s="180"/>
      <c r="C604" s="22"/>
      <c r="D604" s="22"/>
      <c r="E604" s="183"/>
      <c r="F604" s="183"/>
      <c r="G604" s="22"/>
      <c r="H604" s="22"/>
      <c r="I604" s="22"/>
      <c r="J604" s="22"/>
      <c r="K604" s="191" t="e">
        <f aca="false">VLOOKUP(Personale!J604,Legenda!$D$1:$F$258,2)</f>
        <v>#N/A</v>
      </c>
      <c r="L604" s="22"/>
      <c r="M604" s="22"/>
      <c r="N604" s="22"/>
      <c r="O604" s="22"/>
      <c r="P604" s="203"/>
      <c r="Q604" s="22"/>
      <c r="R604" s="22"/>
      <c r="S604" s="22"/>
      <c r="T604" s="203"/>
      <c r="U604" s="211"/>
      <c r="V604" s="211"/>
      <c r="W604" s="185" t="n">
        <v>0</v>
      </c>
      <c r="X604" s="185" t="n">
        <v>0</v>
      </c>
      <c r="Y604" s="219" t="n">
        <f aca="false">SUM(W604:X604)</f>
        <v>0</v>
      </c>
      <c r="Z604" s="185" t="n">
        <v>0</v>
      </c>
      <c r="AA604" s="185" t="n">
        <v>0</v>
      </c>
      <c r="AB604" s="220" t="n">
        <f aca="false">SUM(Z604:AA604)</f>
        <v>0</v>
      </c>
      <c r="AC604" s="22"/>
      <c r="AD604" s="22"/>
      <c r="AE604" s="188"/>
      <c r="AF604" s="206" t="n">
        <f aca="false">IF(AE604="SI",N604,0)</f>
        <v>0</v>
      </c>
      <c r="AG604" s="189" t="n">
        <f aca="false">IF(AE604="SI",Y604,0)</f>
        <v>0</v>
      </c>
      <c r="AH604" s="189" t="n">
        <f aca="false">IF(AE604="SI",AB604,0)</f>
        <v>0</v>
      </c>
      <c r="AI604" s="148"/>
      <c r="AJ604" s="207"/>
      <c r="AK604" s="207"/>
      <c r="AL604" s="207"/>
      <c r="AM604" s="207"/>
      <c r="AN604" s="207"/>
      <c r="AO604" s="208"/>
    </row>
    <row r="605" customFormat="false" ht="15.75" hidden="false" customHeight="true" outlineLevel="0" collapsed="false">
      <c r="A605" s="22" t="n">
        <v>604</v>
      </c>
      <c r="B605" s="180"/>
      <c r="C605" s="22"/>
      <c r="D605" s="22"/>
      <c r="E605" s="183"/>
      <c r="F605" s="183"/>
      <c r="G605" s="22"/>
      <c r="H605" s="22"/>
      <c r="I605" s="22"/>
      <c r="J605" s="22"/>
      <c r="K605" s="191" t="e">
        <f aca="false">VLOOKUP(Personale!J605,Legenda!$D$1:$F$258,2)</f>
        <v>#N/A</v>
      </c>
      <c r="L605" s="22"/>
      <c r="M605" s="22"/>
      <c r="N605" s="22"/>
      <c r="O605" s="22"/>
      <c r="P605" s="203"/>
      <c r="Q605" s="22"/>
      <c r="R605" s="22"/>
      <c r="S605" s="22"/>
      <c r="T605" s="203"/>
      <c r="U605" s="211"/>
      <c r="V605" s="211"/>
      <c r="W605" s="185" t="n">
        <v>0</v>
      </c>
      <c r="X605" s="185" t="n">
        <v>0</v>
      </c>
      <c r="Y605" s="219" t="n">
        <f aca="false">SUM(W605:X605)</f>
        <v>0</v>
      </c>
      <c r="Z605" s="185" t="n">
        <v>0</v>
      </c>
      <c r="AA605" s="185" t="n">
        <v>0</v>
      </c>
      <c r="AB605" s="220" t="n">
        <f aca="false">SUM(Z605:AA605)</f>
        <v>0</v>
      </c>
      <c r="AC605" s="22"/>
      <c r="AD605" s="22"/>
      <c r="AE605" s="188"/>
      <c r="AF605" s="206" t="n">
        <f aca="false">IF(AE605="SI",N605,0)</f>
        <v>0</v>
      </c>
      <c r="AG605" s="189" t="n">
        <f aca="false">IF(AE605="SI",Y605,0)</f>
        <v>0</v>
      </c>
      <c r="AH605" s="189" t="n">
        <f aca="false">IF(AE605="SI",AB605,0)</f>
        <v>0</v>
      </c>
      <c r="AI605" s="148"/>
      <c r="AJ605" s="207"/>
      <c r="AK605" s="207"/>
      <c r="AL605" s="207"/>
      <c r="AM605" s="207"/>
      <c r="AN605" s="207"/>
      <c r="AO605" s="208"/>
    </row>
    <row r="606" customFormat="false" ht="15.75" hidden="false" customHeight="true" outlineLevel="0" collapsed="false">
      <c r="A606" s="22" t="n">
        <v>605</v>
      </c>
      <c r="B606" s="180"/>
      <c r="C606" s="22"/>
      <c r="D606" s="22"/>
      <c r="E606" s="183"/>
      <c r="F606" s="183"/>
      <c r="G606" s="22"/>
      <c r="H606" s="22"/>
      <c r="I606" s="22"/>
      <c r="J606" s="22"/>
      <c r="K606" s="191" t="e">
        <f aca="false">VLOOKUP(Personale!J606,Legenda!$D$1:$F$258,2)</f>
        <v>#N/A</v>
      </c>
      <c r="L606" s="22"/>
      <c r="M606" s="22"/>
      <c r="N606" s="22"/>
      <c r="O606" s="22"/>
      <c r="P606" s="203"/>
      <c r="Q606" s="22"/>
      <c r="R606" s="22"/>
      <c r="S606" s="22"/>
      <c r="T606" s="203"/>
      <c r="U606" s="211"/>
      <c r="V606" s="211"/>
      <c r="W606" s="185" t="n">
        <v>0</v>
      </c>
      <c r="X606" s="185" t="n">
        <v>0</v>
      </c>
      <c r="Y606" s="219" t="n">
        <f aca="false">SUM(W606:X606)</f>
        <v>0</v>
      </c>
      <c r="Z606" s="185" t="n">
        <v>0</v>
      </c>
      <c r="AA606" s="185" t="n">
        <v>0</v>
      </c>
      <c r="AB606" s="220" t="n">
        <f aca="false">SUM(Z606:AA606)</f>
        <v>0</v>
      </c>
      <c r="AC606" s="22"/>
      <c r="AD606" s="22"/>
      <c r="AE606" s="188"/>
      <c r="AF606" s="206" t="n">
        <f aca="false">IF(AE606="SI",N606,0)</f>
        <v>0</v>
      </c>
      <c r="AG606" s="189" t="n">
        <f aca="false">IF(AE606="SI",Y606,0)</f>
        <v>0</v>
      </c>
      <c r="AH606" s="189" t="n">
        <f aca="false">IF(AE606="SI",AB606,0)</f>
        <v>0</v>
      </c>
      <c r="AI606" s="148"/>
      <c r="AJ606" s="207"/>
      <c r="AK606" s="207"/>
      <c r="AL606" s="207"/>
      <c r="AM606" s="207"/>
      <c r="AN606" s="207"/>
      <c r="AO606" s="208"/>
    </row>
    <row r="607" customFormat="false" ht="15.75" hidden="false" customHeight="true" outlineLevel="0" collapsed="false">
      <c r="A607" s="22" t="n">
        <v>606</v>
      </c>
      <c r="B607" s="180"/>
      <c r="C607" s="22"/>
      <c r="D607" s="22"/>
      <c r="E607" s="183"/>
      <c r="F607" s="183"/>
      <c r="G607" s="22"/>
      <c r="H607" s="22"/>
      <c r="I607" s="22"/>
      <c r="J607" s="22"/>
      <c r="K607" s="191" t="e">
        <f aca="false">VLOOKUP(Personale!J607,Legenda!$D$1:$F$258,2)</f>
        <v>#N/A</v>
      </c>
      <c r="L607" s="22"/>
      <c r="M607" s="22"/>
      <c r="N607" s="22"/>
      <c r="O607" s="22"/>
      <c r="P607" s="203"/>
      <c r="Q607" s="22"/>
      <c r="R607" s="22"/>
      <c r="S607" s="22"/>
      <c r="T607" s="203"/>
      <c r="U607" s="211"/>
      <c r="V607" s="211"/>
      <c r="W607" s="185" t="n">
        <v>0</v>
      </c>
      <c r="X607" s="185" t="n">
        <v>0</v>
      </c>
      <c r="Y607" s="219" t="n">
        <f aca="false">SUM(W607:X607)</f>
        <v>0</v>
      </c>
      <c r="Z607" s="185" t="n">
        <v>0</v>
      </c>
      <c r="AA607" s="185" t="n">
        <v>0</v>
      </c>
      <c r="AB607" s="220" t="n">
        <f aca="false">SUM(Z607:AA607)</f>
        <v>0</v>
      </c>
      <c r="AC607" s="22"/>
      <c r="AD607" s="22"/>
      <c r="AE607" s="188"/>
      <c r="AF607" s="206" t="n">
        <f aca="false">IF(AE607="SI",N607,0)</f>
        <v>0</v>
      </c>
      <c r="AG607" s="189" t="n">
        <f aca="false">IF(AE607="SI",Y607,0)</f>
        <v>0</v>
      </c>
      <c r="AH607" s="189" t="n">
        <f aca="false">IF(AE607="SI",AB607,0)</f>
        <v>0</v>
      </c>
      <c r="AI607" s="148"/>
      <c r="AJ607" s="207"/>
      <c r="AK607" s="207"/>
      <c r="AL607" s="207"/>
      <c r="AM607" s="207"/>
      <c r="AN607" s="207"/>
      <c r="AO607" s="208"/>
    </row>
    <row r="608" customFormat="false" ht="15.75" hidden="false" customHeight="true" outlineLevel="0" collapsed="false">
      <c r="A608" s="22" t="n">
        <v>607</v>
      </c>
      <c r="B608" s="180"/>
      <c r="C608" s="22"/>
      <c r="D608" s="22"/>
      <c r="E608" s="183"/>
      <c r="F608" s="183"/>
      <c r="G608" s="22"/>
      <c r="H608" s="22"/>
      <c r="I608" s="22"/>
      <c r="J608" s="22"/>
      <c r="K608" s="191" t="e">
        <f aca="false">VLOOKUP(Personale!J608,Legenda!$D$1:$F$258,2)</f>
        <v>#N/A</v>
      </c>
      <c r="L608" s="22"/>
      <c r="M608" s="22"/>
      <c r="N608" s="22"/>
      <c r="O608" s="22"/>
      <c r="P608" s="203"/>
      <c r="Q608" s="22"/>
      <c r="R608" s="22"/>
      <c r="S608" s="22"/>
      <c r="T608" s="203"/>
      <c r="U608" s="211"/>
      <c r="V608" s="211"/>
      <c r="W608" s="185" t="n">
        <v>0</v>
      </c>
      <c r="X608" s="185" t="n">
        <v>0</v>
      </c>
      <c r="Y608" s="219" t="n">
        <f aca="false">SUM(W608:X608)</f>
        <v>0</v>
      </c>
      <c r="Z608" s="185" t="n">
        <v>0</v>
      </c>
      <c r="AA608" s="185" t="n">
        <v>0</v>
      </c>
      <c r="AB608" s="220" t="n">
        <f aca="false">SUM(Z608:AA608)</f>
        <v>0</v>
      </c>
      <c r="AC608" s="22"/>
      <c r="AD608" s="22"/>
      <c r="AE608" s="188"/>
      <c r="AF608" s="206" t="n">
        <f aca="false">IF(AE608="SI",N608,0)</f>
        <v>0</v>
      </c>
      <c r="AG608" s="189" t="n">
        <f aca="false">IF(AE608="SI",Y608,0)</f>
        <v>0</v>
      </c>
      <c r="AH608" s="189" t="n">
        <f aca="false">IF(AE608="SI",AB608,0)</f>
        <v>0</v>
      </c>
      <c r="AI608" s="148"/>
      <c r="AJ608" s="207"/>
      <c r="AK608" s="207"/>
      <c r="AL608" s="207"/>
      <c r="AM608" s="207"/>
      <c r="AN608" s="207"/>
      <c r="AO608" s="208"/>
    </row>
    <row r="609" customFormat="false" ht="15.75" hidden="false" customHeight="true" outlineLevel="0" collapsed="false">
      <c r="A609" s="22" t="n">
        <v>608</v>
      </c>
      <c r="B609" s="180"/>
      <c r="C609" s="22"/>
      <c r="D609" s="22"/>
      <c r="E609" s="183"/>
      <c r="F609" s="183"/>
      <c r="G609" s="22"/>
      <c r="H609" s="22"/>
      <c r="I609" s="22"/>
      <c r="J609" s="22"/>
      <c r="K609" s="191" t="e">
        <f aca="false">VLOOKUP(Personale!J609,Legenda!$D$1:$F$258,2)</f>
        <v>#N/A</v>
      </c>
      <c r="L609" s="22"/>
      <c r="M609" s="22"/>
      <c r="N609" s="22"/>
      <c r="O609" s="22"/>
      <c r="P609" s="203"/>
      <c r="Q609" s="22"/>
      <c r="R609" s="22"/>
      <c r="S609" s="22"/>
      <c r="T609" s="203"/>
      <c r="U609" s="211"/>
      <c r="V609" s="211"/>
      <c r="W609" s="185" t="n">
        <v>0</v>
      </c>
      <c r="X609" s="185" t="n">
        <v>0</v>
      </c>
      <c r="Y609" s="219" t="n">
        <f aca="false">SUM(W609:X609)</f>
        <v>0</v>
      </c>
      <c r="Z609" s="185" t="n">
        <v>0</v>
      </c>
      <c r="AA609" s="185" t="n">
        <v>0</v>
      </c>
      <c r="AB609" s="220" t="n">
        <f aca="false">SUM(Z609:AA609)</f>
        <v>0</v>
      </c>
      <c r="AC609" s="22"/>
      <c r="AD609" s="22"/>
      <c r="AE609" s="188"/>
      <c r="AF609" s="206" t="n">
        <f aca="false">IF(AE609="SI",N609,0)</f>
        <v>0</v>
      </c>
      <c r="AG609" s="189" t="n">
        <f aca="false">IF(AE609="SI",Y609,0)</f>
        <v>0</v>
      </c>
      <c r="AH609" s="189" t="n">
        <f aca="false">IF(AE609="SI",AB609,0)</f>
        <v>0</v>
      </c>
      <c r="AI609" s="148"/>
      <c r="AJ609" s="207"/>
      <c r="AK609" s="207"/>
      <c r="AL609" s="207"/>
      <c r="AM609" s="207"/>
      <c r="AN609" s="207"/>
      <c r="AO609" s="208"/>
    </row>
    <row r="610" customFormat="false" ht="15.75" hidden="false" customHeight="true" outlineLevel="0" collapsed="false">
      <c r="A610" s="22" t="n">
        <v>609</v>
      </c>
      <c r="B610" s="180"/>
      <c r="C610" s="22"/>
      <c r="D610" s="22"/>
      <c r="E610" s="183"/>
      <c r="F610" s="183"/>
      <c r="G610" s="22"/>
      <c r="H610" s="22"/>
      <c r="I610" s="22"/>
      <c r="J610" s="22"/>
      <c r="K610" s="191" t="e">
        <f aca="false">VLOOKUP(Personale!J610,Legenda!$D$1:$F$258,2)</f>
        <v>#N/A</v>
      </c>
      <c r="L610" s="22"/>
      <c r="M610" s="22"/>
      <c r="N610" s="22"/>
      <c r="O610" s="22"/>
      <c r="P610" s="203"/>
      <c r="Q610" s="22"/>
      <c r="R610" s="22"/>
      <c r="S610" s="22"/>
      <c r="T610" s="203"/>
      <c r="U610" s="211"/>
      <c r="V610" s="211"/>
      <c r="W610" s="185" t="n">
        <v>0</v>
      </c>
      <c r="X610" s="185" t="n">
        <v>0</v>
      </c>
      <c r="Y610" s="219" t="n">
        <f aca="false">SUM(W610:X610)</f>
        <v>0</v>
      </c>
      <c r="Z610" s="185" t="n">
        <v>0</v>
      </c>
      <c r="AA610" s="185" t="n">
        <v>0</v>
      </c>
      <c r="AB610" s="220" t="n">
        <f aca="false">SUM(Z610:AA610)</f>
        <v>0</v>
      </c>
      <c r="AC610" s="22"/>
      <c r="AD610" s="22"/>
      <c r="AE610" s="188"/>
      <c r="AF610" s="206" t="n">
        <f aca="false">IF(AE610="SI",N610,0)</f>
        <v>0</v>
      </c>
      <c r="AG610" s="189" t="n">
        <f aca="false">IF(AE610="SI",Y610,0)</f>
        <v>0</v>
      </c>
      <c r="AH610" s="189" t="n">
        <f aca="false">IF(AE610="SI",AB610,0)</f>
        <v>0</v>
      </c>
      <c r="AI610" s="148"/>
      <c r="AJ610" s="207"/>
      <c r="AK610" s="207"/>
      <c r="AL610" s="207"/>
      <c r="AM610" s="207"/>
      <c r="AN610" s="207"/>
      <c r="AO610" s="208"/>
    </row>
    <row r="611" customFormat="false" ht="15.75" hidden="false" customHeight="true" outlineLevel="0" collapsed="false">
      <c r="A611" s="22" t="n">
        <v>610</v>
      </c>
      <c r="B611" s="180"/>
      <c r="C611" s="22"/>
      <c r="D611" s="22"/>
      <c r="E611" s="183"/>
      <c r="F611" s="183"/>
      <c r="G611" s="22"/>
      <c r="H611" s="22"/>
      <c r="I611" s="22"/>
      <c r="J611" s="22"/>
      <c r="K611" s="191" t="e">
        <f aca="false">VLOOKUP(Personale!J611,Legenda!$D$1:$F$258,2)</f>
        <v>#N/A</v>
      </c>
      <c r="L611" s="22"/>
      <c r="M611" s="22"/>
      <c r="N611" s="22"/>
      <c r="O611" s="22"/>
      <c r="P611" s="203"/>
      <c r="Q611" s="22"/>
      <c r="R611" s="22"/>
      <c r="S611" s="22"/>
      <c r="T611" s="203"/>
      <c r="U611" s="211"/>
      <c r="V611" s="211"/>
      <c r="W611" s="185" t="n">
        <v>0</v>
      </c>
      <c r="X611" s="185" t="n">
        <v>0</v>
      </c>
      <c r="Y611" s="219" t="n">
        <f aca="false">SUM(W611:X611)</f>
        <v>0</v>
      </c>
      <c r="Z611" s="185" t="n">
        <v>0</v>
      </c>
      <c r="AA611" s="185" t="n">
        <v>0</v>
      </c>
      <c r="AB611" s="220" t="n">
        <f aca="false">SUM(Z611:AA611)</f>
        <v>0</v>
      </c>
      <c r="AC611" s="22"/>
      <c r="AD611" s="22"/>
      <c r="AE611" s="188"/>
      <c r="AF611" s="206" t="n">
        <f aca="false">IF(AE611="SI",N611,0)</f>
        <v>0</v>
      </c>
      <c r="AG611" s="189" t="n">
        <f aca="false">IF(AE611="SI",Y611,0)</f>
        <v>0</v>
      </c>
      <c r="AH611" s="189" t="n">
        <f aca="false">IF(AE611="SI",AB611,0)</f>
        <v>0</v>
      </c>
      <c r="AI611" s="148"/>
      <c r="AJ611" s="207"/>
      <c r="AK611" s="207"/>
      <c r="AL611" s="207"/>
      <c r="AM611" s="207"/>
      <c r="AN611" s="207"/>
      <c r="AO611" s="208"/>
    </row>
    <row r="612" customFormat="false" ht="15.75" hidden="false" customHeight="true" outlineLevel="0" collapsed="false">
      <c r="A612" s="22" t="n">
        <v>611</v>
      </c>
      <c r="B612" s="180"/>
      <c r="C612" s="22"/>
      <c r="D612" s="22"/>
      <c r="E612" s="183"/>
      <c r="F612" s="183"/>
      <c r="G612" s="22"/>
      <c r="H612" s="22"/>
      <c r="I612" s="22"/>
      <c r="J612" s="22"/>
      <c r="K612" s="191" t="e">
        <f aca="false">VLOOKUP(Personale!J612,Legenda!$D$1:$F$258,2)</f>
        <v>#N/A</v>
      </c>
      <c r="L612" s="22"/>
      <c r="M612" s="22"/>
      <c r="N612" s="22"/>
      <c r="O612" s="22"/>
      <c r="P612" s="203"/>
      <c r="Q612" s="22"/>
      <c r="R612" s="22"/>
      <c r="S612" s="22"/>
      <c r="T612" s="203"/>
      <c r="U612" s="211"/>
      <c r="V612" s="211"/>
      <c r="W612" s="185" t="n">
        <v>0</v>
      </c>
      <c r="X612" s="185" t="n">
        <v>0</v>
      </c>
      <c r="Y612" s="219" t="n">
        <f aca="false">SUM(W612:X612)</f>
        <v>0</v>
      </c>
      <c r="Z612" s="185" t="n">
        <v>0</v>
      </c>
      <c r="AA612" s="185" t="n">
        <v>0</v>
      </c>
      <c r="AB612" s="220" t="n">
        <f aca="false">SUM(Z612:AA612)</f>
        <v>0</v>
      </c>
      <c r="AC612" s="22"/>
      <c r="AD612" s="22"/>
      <c r="AE612" s="188"/>
      <c r="AF612" s="206" t="n">
        <f aca="false">IF(AE612="SI",N612,0)</f>
        <v>0</v>
      </c>
      <c r="AG612" s="189" t="n">
        <f aca="false">IF(AE612="SI",Y612,0)</f>
        <v>0</v>
      </c>
      <c r="AH612" s="189" t="n">
        <f aca="false">IF(AE612="SI",AB612,0)</f>
        <v>0</v>
      </c>
      <c r="AI612" s="148"/>
      <c r="AJ612" s="207"/>
      <c r="AK612" s="207"/>
      <c r="AL612" s="207"/>
      <c r="AM612" s="207"/>
      <c r="AN612" s="207"/>
      <c r="AO612" s="208"/>
    </row>
    <row r="613" customFormat="false" ht="15.75" hidden="false" customHeight="true" outlineLevel="0" collapsed="false">
      <c r="A613" s="22" t="n">
        <v>612</v>
      </c>
      <c r="B613" s="180"/>
      <c r="C613" s="22"/>
      <c r="D613" s="22"/>
      <c r="E613" s="183"/>
      <c r="F613" s="183"/>
      <c r="G613" s="22"/>
      <c r="H613" s="22"/>
      <c r="I613" s="22"/>
      <c r="J613" s="22"/>
      <c r="K613" s="191" t="e">
        <f aca="false">VLOOKUP(Personale!J613,Legenda!$D$1:$F$258,2)</f>
        <v>#N/A</v>
      </c>
      <c r="L613" s="22"/>
      <c r="M613" s="22"/>
      <c r="N613" s="22"/>
      <c r="O613" s="22"/>
      <c r="P613" s="203"/>
      <c r="Q613" s="22"/>
      <c r="R613" s="22"/>
      <c r="S613" s="22"/>
      <c r="T613" s="203"/>
      <c r="U613" s="211"/>
      <c r="V613" s="211"/>
      <c r="W613" s="185" t="n">
        <v>0</v>
      </c>
      <c r="X613" s="185" t="n">
        <v>0</v>
      </c>
      <c r="Y613" s="219" t="n">
        <f aca="false">SUM(W613:X613)</f>
        <v>0</v>
      </c>
      <c r="Z613" s="185" t="n">
        <v>0</v>
      </c>
      <c r="AA613" s="185" t="n">
        <v>0</v>
      </c>
      <c r="AB613" s="220" t="n">
        <f aca="false">SUM(Z613:AA613)</f>
        <v>0</v>
      </c>
      <c r="AC613" s="22"/>
      <c r="AD613" s="22"/>
      <c r="AE613" s="188"/>
      <c r="AF613" s="206" t="n">
        <f aca="false">IF(AE613="SI",N613,0)</f>
        <v>0</v>
      </c>
      <c r="AG613" s="189" t="n">
        <f aca="false">IF(AE613="SI",Y613,0)</f>
        <v>0</v>
      </c>
      <c r="AH613" s="189" t="n">
        <f aca="false">IF(AE613="SI",AB613,0)</f>
        <v>0</v>
      </c>
      <c r="AI613" s="148"/>
      <c r="AJ613" s="207"/>
      <c r="AK613" s="207"/>
      <c r="AL613" s="207"/>
      <c r="AM613" s="207"/>
      <c r="AN613" s="207"/>
      <c r="AO613" s="208"/>
    </row>
    <row r="614" customFormat="false" ht="15.75" hidden="false" customHeight="true" outlineLevel="0" collapsed="false">
      <c r="A614" s="22" t="n">
        <v>613</v>
      </c>
      <c r="B614" s="180"/>
      <c r="C614" s="22"/>
      <c r="D614" s="22"/>
      <c r="E614" s="183"/>
      <c r="F614" s="183"/>
      <c r="G614" s="22"/>
      <c r="H614" s="22"/>
      <c r="I614" s="22"/>
      <c r="J614" s="22"/>
      <c r="K614" s="191" t="e">
        <f aca="false">VLOOKUP(Personale!J614,Legenda!$D$1:$F$258,2)</f>
        <v>#N/A</v>
      </c>
      <c r="L614" s="22"/>
      <c r="M614" s="22"/>
      <c r="N614" s="22"/>
      <c r="O614" s="22"/>
      <c r="P614" s="203"/>
      <c r="Q614" s="22"/>
      <c r="R614" s="22"/>
      <c r="S614" s="22"/>
      <c r="T614" s="203"/>
      <c r="U614" s="211"/>
      <c r="V614" s="211"/>
      <c r="W614" s="185" t="n">
        <v>0</v>
      </c>
      <c r="X614" s="185" t="n">
        <v>0</v>
      </c>
      <c r="Y614" s="219" t="n">
        <f aca="false">SUM(W614:X614)</f>
        <v>0</v>
      </c>
      <c r="Z614" s="185" t="n">
        <v>0</v>
      </c>
      <c r="AA614" s="185" t="n">
        <v>0</v>
      </c>
      <c r="AB614" s="220" t="n">
        <f aca="false">SUM(Z614:AA614)</f>
        <v>0</v>
      </c>
      <c r="AC614" s="22"/>
      <c r="AD614" s="22"/>
      <c r="AE614" s="188"/>
      <c r="AF614" s="206" t="n">
        <f aca="false">IF(AE614="SI",N614,0)</f>
        <v>0</v>
      </c>
      <c r="AG614" s="189" t="n">
        <f aca="false">IF(AE614="SI",Y614,0)</f>
        <v>0</v>
      </c>
      <c r="AH614" s="189" t="n">
        <f aca="false">IF(AE614="SI",AB614,0)</f>
        <v>0</v>
      </c>
      <c r="AI614" s="148"/>
      <c r="AJ614" s="207"/>
      <c r="AK614" s="207"/>
      <c r="AL614" s="207"/>
      <c r="AM614" s="207"/>
      <c r="AN614" s="207"/>
      <c r="AO614" s="208"/>
    </row>
    <row r="615" customFormat="false" ht="15.75" hidden="false" customHeight="true" outlineLevel="0" collapsed="false">
      <c r="A615" s="22" t="n">
        <v>614</v>
      </c>
      <c r="B615" s="180"/>
      <c r="C615" s="22"/>
      <c r="D615" s="22"/>
      <c r="E615" s="183"/>
      <c r="F615" s="183"/>
      <c r="G615" s="22"/>
      <c r="H615" s="22"/>
      <c r="I615" s="22"/>
      <c r="J615" s="22"/>
      <c r="K615" s="191" t="e">
        <f aca="false">VLOOKUP(Personale!J615,Legenda!$D$1:$F$258,2)</f>
        <v>#N/A</v>
      </c>
      <c r="L615" s="22"/>
      <c r="M615" s="22"/>
      <c r="N615" s="22"/>
      <c r="O615" s="22"/>
      <c r="P615" s="203"/>
      <c r="Q615" s="22"/>
      <c r="R615" s="22"/>
      <c r="S615" s="22"/>
      <c r="T615" s="203"/>
      <c r="U615" s="211"/>
      <c r="V615" s="211"/>
      <c r="W615" s="185" t="n">
        <v>0</v>
      </c>
      <c r="X615" s="185" t="n">
        <v>0</v>
      </c>
      <c r="Y615" s="219" t="n">
        <f aca="false">SUM(W615:X615)</f>
        <v>0</v>
      </c>
      <c r="Z615" s="185" t="n">
        <v>0</v>
      </c>
      <c r="AA615" s="185" t="n">
        <v>0</v>
      </c>
      <c r="AB615" s="220" t="n">
        <f aca="false">SUM(Z615:AA615)</f>
        <v>0</v>
      </c>
      <c r="AC615" s="22"/>
      <c r="AD615" s="22"/>
      <c r="AE615" s="188"/>
      <c r="AF615" s="206" t="n">
        <f aca="false">IF(AE615="SI",N615,0)</f>
        <v>0</v>
      </c>
      <c r="AG615" s="189" t="n">
        <f aca="false">IF(AE615="SI",Y615,0)</f>
        <v>0</v>
      </c>
      <c r="AH615" s="189" t="n">
        <f aca="false">IF(AE615="SI",AB615,0)</f>
        <v>0</v>
      </c>
      <c r="AI615" s="148"/>
      <c r="AJ615" s="207"/>
      <c r="AK615" s="207"/>
      <c r="AL615" s="207"/>
      <c r="AM615" s="207"/>
      <c r="AN615" s="207"/>
      <c r="AO615" s="208"/>
    </row>
    <row r="616" customFormat="false" ht="15.75" hidden="false" customHeight="true" outlineLevel="0" collapsed="false">
      <c r="A616" s="22" t="n">
        <v>615</v>
      </c>
      <c r="B616" s="180"/>
      <c r="C616" s="22"/>
      <c r="D616" s="22"/>
      <c r="E616" s="183"/>
      <c r="F616" s="183"/>
      <c r="G616" s="22"/>
      <c r="H616" s="22"/>
      <c r="I616" s="22"/>
      <c r="J616" s="22"/>
      <c r="K616" s="191" t="e">
        <f aca="false">VLOOKUP(Personale!J616,Legenda!$D$1:$F$258,2)</f>
        <v>#N/A</v>
      </c>
      <c r="L616" s="22"/>
      <c r="M616" s="22"/>
      <c r="N616" s="22"/>
      <c r="O616" s="22"/>
      <c r="P616" s="203"/>
      <c r="Q616" s="22"/>
      <c r="R616" s="22"/>
      <c r="S616" s="22"/>
      <c r="T616" s="203"/>
      <c r="U616" s="211"/>
      <c r="V616" s="211"/>
      <c r="W616" s="185" t="n">
        <v>0</v>
      </c>
      <c r="X616" s="185" t="n">
        <v>0</v>
      </c>
      <c r="Y616" s="219" t="n">
        <f aca="false">SUM(W616:X616)</f>
        <v>0</v>
      </c>
      <c r="Z616" s="185" t="n">
        <v>0</v>
      </c>
      <c r="AA616" s="185" t="n">
        <v>0</v>
      </c>
      <c r="AB616" s="220" t="n">
        <f aca="false">SUM(Z616:AA616)</f>
        <v>0</v>
      </c>
      <c r="AC616" s="22"/>
      <c r="AD616" s="22"/>
      <c r="AE616" s="188"/>
      <c r="AF616" s="206" t="n">
        <f aca="false">IF(AE616="SI",N616,0)</f>
        <v>0</v>
      </c>
      <c r="AG616" s="189" t="n">
        <f aca="false">IF(AE616="SI",Y616,0)</f>
        <v>0</v>
      </c>
      <c r="AH616" s="189" t="n">
        <f aca="false">IF(AE616="SI",AB616,0)</f>
        <v>0</v>
      </c>
      <c r="AI616" s="148"/>
      <c r="AJ616" s="207"/>
      <c r="AK616" s="207"/>
      <c r="AL616" s="207"/>
      <c r="AM616" s="207"/>
      <c r="AN616" s="207"/>
      <c r="AO616" s="208"/>
    </row>
    <row r="617" customFormat="false" ht="15.75" hidden="false" customHeight="true" outlineLevel="0" collapsed="false">
      <c r="A617" s="22" t="n">
        <v>616</v>
      </c>
      <c r="B617" s="180"/>
      <c r="C617" s="22"/>
      <c r="D617" s="22"/>
      <c r="E617" s="183"/>
      <c r="F617" s="183"/>
      <c r="G617" s="22"/>
      <c r="H617" s="22"/>
      <c r="I617" s="22"/>
      <c r="J617" s="22"/>
      <c r="K617" s="191" t="e">
        <f aca="false">VLOOKUP(Personale!J617,Legenda!$D$1:$F$258,2)</f>
        <v>#N/A</v>
      </c>
      <c r="L617" s="22"/>
      <c r="M617" s="22"/>
      <c r="N617" s="22"/>
      <c r="O617" s="22"/>
      <c r="P617" s="203"/>
      <c r="Q617" s="22"/>
      <c r="R617" s="22"/>
      <c r="S617" s="22"/>
      <c r="T617" s="203"/>
      <c r="U617" s="211"/>
      <c r="V617" s="211"/>
      <c r="W617" s="185" t="n">
        <v>0</v>
      </c>
      <c r="X617" s="185" t="n">
        <v>0</v>
      </c>
      <c r="Y617" s="219" t="n">
        <f aca="false">SUM(W617:X617)</f>
        <v>0</v>
      </c>
      <c r="Z617" s="185" t="n">
        <v>0</v>
      </c>
      <c r="AA617" s="185" t="n">
        <v>0</v>
      </c>
      <c r="AB617" s="220" t="n">
        <f aca="false">SUM(Z617:AA617)</f>
        <v>0</v>
      </c>
      <c r="AC617" s="22"/>
      <c r="AD617" s="22"/>
      <c r="AE617" s="188"/>
      <c r="AF617" s="206" t="n">
        <f aca="false">IF(AE617="SI",N617,0)</f>
        <v>0</v>
      </c>
      <c r="AG617" s="189" t="n">
        <f aca="false">IF(AE617="SI",Y617,0)</f>
        <v>0</v>
      </c>
      <c r="AH617" s="189" t="n">
        <f aca="false">IF(AE617="SI",AB617,0)</f>
        <v>0</v>
      </c>
      <c r="AI617" s="148"/>
      <c r="AJ617" s="207"/>
      <c r="AK617" s="207"/>
      <c r="AL617" s="207"/>
      <c r="AM617" s="207"/>
      <c r="AN617" s="207"/>
      <c r="AO617" s="208"/>
    </row>
    <row r="618" customFormat="false" ht="15.75" hidden="false" customHeight="true" outlineLevel="0" collapsed="false">
      <c r="A618" s="22" t="n">
        <v>617</v>
      </c>
      <c r="B618" s="180"/>
      <c r="C618" s="22"/>
      <c r="D618" s="22"/>
      <c r="E618" s="183"/>
      <c r="F618" s="183"/>
      <c r="G618" s="22"/>
      <c r="H618" s="22"/>
      <c r="I618" s="22"/>
      <c r="J618" s="22"/>
      <c r="K618" s="191" t="e">
        <f aca="false">VLOOKUP(Personale!J618,Legenda!$D$1:$F$258,2)</f>
        <v>#N/A</v>
      </c>
      <c r="L618" s="22"/>
      <c r="M618" s="22"/>
      <c r="N618" s="22"/>
      <c r="O618" s="22"/>
      <c r="P618" s="203"/>
      <c r="Q618" s="22"/>
      <c r="R618" s="22"/>
      <c r="S618" s="22"/>
      <c r="T618" s="203"/>
      <c r="U618" s="211"/>
      <c r="V618" s="211"/>
      <c r="W618" s="185" t="n">
        <v>0</v>
      </c>
      <c r="X618" s="185" t="n">
        <v>0</v>
      </c>
      <c r="Y618" s="219" t="n">
        <f aca="false">SUM(W618:X618)</f>
        <v>0</v>
      </c>
      <c r="Z618" s="185" t="n">
        <v>0</v>
      </c>
      <c r="AA618" s="185" t="n">
        <v>0</v>
      </c>
      <c r="AB618" s="220" t="n">
        <f aca="false">SUM(Z618:AA618)</f>
        <v>0</v>
      </c>
      <c r="AC618" s="22"/>
      <c r="AD618" s="22"/>
      <c r="AE618" s="188"/>
      <c r="AF618" s="206" t="n">
        <f aca="false">IF(AE618="SI",N618,0)</f>
        <v>0</v>
      </c>
      <c r="AG618" s="189" t="n">
        <f aca="false">IF(AE618="SI",Y618,0)</f>
        <v>0</v>
      </c>
      <c r="AH618" s="189" t="n">
        <f aca="false">IF(AE618="SI",AB618,0)</f>
        <v>0</v>
      </c>
      <c r="AI618" s="148"/>
      <c r="AJ618" s="207"/>
      <c r="AK618" s="207"/>
      <c r="AL618" s="207"/>
      <c r="AM618" s="207"/>
      <c r="AN618" s="207"/>
      <c r="AO618" s="208"/>
    </row>
    <row r="619" customFormat="false" ht="15.75" hidden="false" customHeight="true" outlineLevel="0" collapsed="false">
      <c r="A619" s="22" t="n">
        <v>618</v>
      </c>
      <c r="B619" s="180"/>
      <c r="C619" s="22"/>
      <c r="D619" s="22"/>
      <c r="E619" s="183"/>
      <c r="F619" s="183"/>
      <c r="G619" s="22"/>
      <c r="H619" s="22"/>
      <c r="I619" s="22"/>
      <c r="J619" s="22"/>
      <c r="K619" s="191" t="e">
        <f aca="false">VLOOKUP(Personale!J619,Legenda!$D$1:$F$258,2)</f>
        <v>#N/A</v>
      </c>
      <c r="L619" s="22"/>
      <c r="M619" s="22"/>
      <c r="N619" s="22"/>
      <c r="O619" s="22"/>
      <c r="P619" s="203"/>
      <c r="Q619" s="22"/>
      <c r="R619" s="22"/>
      <c r="S619" s="22"/>
      <c r="T619" s="203"/>
      <c r="U619" s="211"/>
      <c r="V619" s="211"/>
      <c r="W619" s="185" t="n">
        <v>0</v>
      </c>
      <c r="X619" s="185" t="n">
        <v>0</v>
      </c>
      <c r="Y619" s="219" t="n">
        <f aca="false">SUM(W619:X619)</f>
        <v>0</v>
      </c>
      <c r="Z619" s="185" t="n">
        <v>0</v>
      </c>
      <c r="AA619" s="185" t="n">
        <v>0</v>
      </c>
      <c r="AB619" s="220" t="n">
        <f aca="false">SUM(Z619:AA619)</f>
        <v>0</v>
      </c>
      <c r="AC619" s="22"/>
      <c r="AD619" s="22"/>
      <c r="AE619" s="188"/>
      <c r="AF619" s="206" t="n">
        <f aca="false">IF(AE619="SI",N619,0)</f>
        <v>0</v>
      </c>
      <c r="AG619" s="189" t="n">
        <f aca="false">IF(AE619="SI",Y619,0)</f>
        <v>0</v>
      </c>
      <c r="AH619" s="189" t="n">
        <f aca="false">IF(AE619="SI",AB619,0)</f>
        <v>0</v>
      </c>
      <c r="AI619" s="148"/>
      <c r="AJ619" s="207"/>
      <c r="AK619" s="207"/>
      <c r="AL619" s="207"/>
      <c r="AM619" s="207"/>
      <c r="AN619" s="207"/>
      <c r="AO619" s="208"/>
    </row>
    <row r="620" customFormat="false" ht="15.75" hidden="false" customHeight="true" outlineLevel="0" collapsed="false">
      <c r="A620" s="22" t="n">
        <v>619</v>
      </c>
      <c r="B620" s="180"/>
      <c r="C620" s="22"/>
      <c r="D620" s="22"/>
      <c r="E620" s="183"/>
      <c r="F620" s="183"/>
      <c r="G620" s="22"/>
      <c r="H620" s="22"/>
      <c r="I620" s="22"/>
      <c r="J620" s="22"/>
      <c r="K620" s="191" t="e">
        <f aca="false">VLOOKUP(Personale!J620,Legenda!$D$1:$F$258,2)</f>
        <v>#N/A</v>
      </c>
      <c r="L620" s="22"/>
      <c r="M620" s="22"/>
      <c r="N620" s="22"/>
      <c r="O620" s="22"/>
      <c r="P620" s="203"/>
      <c r="Q620" s="22"/>
      <c r="R620" s="22"/>
      <c r="S620" s="22"/>
      <c r="T620" s="203"/>
      <c r="U620" s="211"/>
      <c r="V620" s="211"/>
      <c r="W620" s="185" t="n">
        <v>0</v>
      </c>
      <c r="X620" s="185" t="n">
        <v>0</v>
      </c>
      <c r="Y620" s="219" t="n">
        <f aca="false">SUM(W620:X620)</f>
        <v>0</v>
      </c>
      <c r="Z620" s="185" t="n">
        <v>0</v>
      </c>
      <c r="AA620" s="185" t="n">
        <v>0</v>
      </c>
      <c r="AB620" s="220" t="n">
        <f aca="false">SUM(Z620:AA620)</f>
        <v>0</v>
      </c>
      <c r="AC620" s="22"/>
      <c r="AD620" s="22"/>
      <c r="AE620" s="188"/>
      <c r="AF620" s="206" t="n">
        <f aca="false">IF(AE620="SI",N620,0)</f>
        <v>0</v>
      </c>
      <c r="AG620" s="189" t="n">
        <f aca="false">IF(AE620="SI",Y620,0)</f>
        <v>0</v>
      </c>
      <c r="AH620" s="189" t="n">
        <f aca="false">IF(AE620="SI",AB620,0)</f>
        <v>0</v>
      </c>
      <c r="AI620" s="148"/>
      <c r="AJ620" s="207"/>
      <c r="AK620" s="207"/>
      <c r="AL620" s="207"/>
      <c r="AM620" s="207"/>
      <c r="AN620" s="207"/>
      <c r="AO620" s="208"/>
    </row>
    <row r="621" customFormat="false" ht="15.75" hidden="false" customHeight="true" outlineLevel="0" collapsed="false">
      <c r="A621" s="22" t="n">
        <v>620</v>
      </c>
      <c r="B621" s="180"/>
      <c r="C621" s="22"/>
      <c r="D621" s="22"/>
      <c r="E621" s="183"/>
      <c r="F621" s="183"/>
      <c r="G621" s="22"/>
      <c r="H621" s="22"/>
      <c r="I621" s="22"/>
      <c r="J621" s="22"/>
      <c r="K621" s="191" t="e">
        <f aca="false">VLOOKUP(Personale!J621,Legenda!$D$1:$F$258,2)</f>
        <v>#N/A</v>
      </c>
      <c r="L621" s="22"/>
      <c r="M621" s="22"/>
      <c r="N621" s="22"/>
      <c r="O621" s="22"/>
      <c r="P621" s="203"/>
      <c r="Q621" s="22"/>
      <c r="R621" s="22"/>
      <c r="S621" s="22"/>
      <c r="T621" s="203"/>
      <c r="U621" s="211"/>
      <c r="V621" s="211"/>
      <c r="W621" s="185" t="n">
        <v>0</v>
      </c>
      <c r="X621" s="185" t="n">
        <v>0</v>
      </c>
      <c r="Y621" s="219" t="n">
        <f aca="false">SUM(W621:X621)</f>
        <v>0</v>
      </c>
      <c r="Z621" s="185" t="n">
        <v>0</v>
      </c>
      <c r="AA621" s="185" t="n">
        <v>0</v>
      </c>
      <c r="AB621" s="220" t="n">
        <f aca="false">SUM(Z621:AA621)</f>
        <v>0</v>
      </c>
      <c r="AC621" s="22"/>
      <c r="AD621" s="22"/>
      <c r="AE621" s="188"/>
      <c r="AF621" s="206" t="n">
        <f aca="false">IF(AE621="SI",N621,0)</f>
        <v>0</v>
      </c>
      <c r="AG621" s="189" t="n">
        <f aca="false">IF(AE621="SI",Y621,0)</f>
        <v>0</v>
      </c>
      <c r="AH621" s="189" t="n">
        <f aca="false">IF(AE621="SI",AB621,0)</f>
        <v>0</v>
      </c>
      <c r="AI621" s="148"/>
      <c r="AJ621" s="207"/>
      <c r="AK621" s="207"/>
      <c r="AL621" s="207"/>
      <c r="AM621" s="207"/>
      <c r="AN621" s="207"/>
      <c r="AO621" s="208"/>
    </row>
    <row r="622" customFormat="false" ht="15.75" hidden="false" customHeight="true" outlineLevel="0" collapsed="false">
      <c r="A622" s="22" t="n">
        <v>621</v>
      </c>
      <c r="B622" s="180"/>
      <c r="C622" s="22"/>
      <c r="D622" s="22"/>
      <c r="E622" s="183"/>
      <c r="F622" s="183"/>
      <c r="G622" s="22"/>
      <c r="H622" s="22"/>
      <c r="I622" s="22"/>
      <c r="J622" s="22"/>
      <c r="K622" s="191" t="e">
        <f aca="false">VLOOKUP(Personale!J622,Legenda!$D$1:$F$258,2)</f>
        <v>#N/A</v>
      </c>
      <c r="L622" s="22"/>
      <c r="M622" s="22"/>
      <c r="N622" s="22"/>
      <c r="O622" s="22"/>
      <c r="P622" s="203"/>
      <c r="Q622" s="22"/>
      <c r="R622" s="22"/>
      <c r="S622" s="22"/>
      <c r="T622" s="203"/>
      <c r="U622" s="211"/>
      <c r="V622" s="211"/>
      <c r="W622" s="185" t="n">
        <v>0</v>
      </c>
      <c r="X622" s="185" t="n">
        <v>0</v>
      </c>
      <c r="Y622" s="219" t="n">
        <f aca="false">SUM(W622:X622)</f>
        <v>0</v>
      </c>
      <c r="Z622" s="185" t="n">
        <v>0</v>
      </c>
      <c r="AA622" s="185" t="n">
        <v>0</v>
      </c>
      <c r="AB622" s="220" t="n">
        <f aca="false">SUM(Z622:AA622)</f>
        <v>0</v>
      </c>
      <c r="AC622" s="22"/>
      <c r="AD622" s="22"/>
      <c r="AE622" s="188"/>
      <c r="AF622" s="206" t="n">
        <f aca="false">IF(AE622="SI",N622,0)</f>
        <v>0</v>
      </c>
      <c r="AG622" s="189" t="n">
        <f aca="false">IF(AE622="SI",Y622,0)</f>
        <v>0</v>
      </c>
      <c r="AH622" s="189" t="n">
        <f aca="false">IF(AE622="SI",AB622,0)</f>
        <v>0</v>
      </c>
      <c r="AI622" s="148"/>
      <c r="AJ622" s="207"/>
      <c r="AK622" s="207"/>
      <c r="AL622" s="207"/>
      <c r="AM622" s="207"/>
      <c r="AN622" s="207"/>
      <c r="AO622" s="208"/>
    </row>
    <row r="623" customFormat="false" ht="15.75" hidden="false" customHeight="true" outlineLevel="0" collapsed="false">
      <c r="A623" s="22" t="n">
        <v>622</v>
      </c>
      <c r="B623" s="180"/>
      <c r="C623" s="22"/>
      <c r="D623" s="22"/>
      <c r="E623" s="183"/>
      <c r="F623" s="183"/>
      <c r="G623" s="22"/>
      <c r="H623" s="22"/>
      <c r="I623" s="22"/>
      <c r="J623" s="22"/>
      <c r="K623" s="191" t="e">
        <f aca="false">VLOOKUP(Personale!J623,Legenda!$D$1:$F$258,2)</f>
        <v>#N/A</v>
      </c>
      <c r="L623" s="22"/>
      <c r="M623" s="22"/>
      <c r="N623" s="22"/>
      <c r="O623" s="22"/>
      <c r="P623" s="203"/>
      <c r="Q623" s="22"/>
      <c r="R623" s="22"/>
      <c r="S623" s="22"/>
      <c r="T623" s="203"/>
      <c r="U623" s="211"/>
      <c r="V623" s="211"/>
      <c r="W623" s="185" t="n">
        <v>0</v>
      </c>
      <c r="X623" s="185" t="n">
        <v>0</v>
      </c>
      <c r="Y623" s="219" t="n">
        <f aca="false">SUM(W623:X623)</f>
        <v>0</v>
      </c>
      <c r="Z623" s="185" t="n">
        <v>0</v>
      </c>
      <c r="AA623" s="185" t="n">
        <v>0</v>
      </c>
      <c r="AB623" s="220" t="n">
        <f aca="false">SUM(Z623:AA623)</f>
        <v>0</v>
      </c>
      <c r="AC623" s="22"/>
      <c r="AD623" s="22"/>
      <c r="AE623" s="188"/>
      <c r="AF623" s="206" t="n">
        <f aca="false">IF(AE623="SI",N623,0)</f>
        <v>0</v>
      </c>
      <c r="AG623" s="189" t="n">
        <f aca="false">IF(AE623="SI",Y623,0)</f>
        <v>0</v>
      </c>
      <c r="AH623" s="189" t="n">
        <f aca="false">IF(AE623="SI",AB623,0)</f>
        <v>0</v>
      </c>
      <c r="AI623" s="148"/>
      <c r="AJ623" s="207"/>
      <c r="AK623" s="207"/>
      <c r="AL623" s="207"/>
      <c r="AM623" s="207"/>
      <c r="AN623" s="207"/>
      <c r="AO623" s="208"/>
    </row>
    <row r="624" customFormat="false" ht="15.75" hidden="false" customHeight="true" outlineLevel="0" collapsed="false">
      <c r="A624" s="22" t="n">
        <v>623</v>
      </c>
      <c r="B624" s="180"/>
      <c r="C624" s="22"/>
      <c r="D624" s="22"/>
      <c r="E624" s="183"/>
      <c r="F624" s="183"/>
      <c r="G624" s="22"/>
      <c r="H624" s="22"/>
      <c r="I624" s="22"/>
      <c r="J624" s="22"/>
      <c r="K624" s="191" t="e">
        <f aca="false">VLOOKUP(Personale!J624,Legenda!$D$1:$F$258,2)</f>
        <v>#N/A</v>
      </c>
      <c r="L624" s="22"/>
      <c r="M624" s="22"/>
      <c r="N624" s="22"/>
      <c r="O624" s="22"/>
      <c r="P624" s="203"/>
      <c r="Q624" s="22"/>
      <c r="R624" s="22"/>
      <c r="S624" s="22"/>
      <c r="T624" s="203"/>
      <c r="U624" s="211"/>
      <c r="V624" s="211"/>
      <c r="W624" s="185" t="n">
        <v>0</v>
      </c>
      <c r="X624" s="185" t="n">
        <v>0</v>
      </c>
      <c r="Y624" s="219" t="n">
        <f aca="false">SUM(W624:X624)</f>
        <v>0</v>
      </c>
      <c r="Z624" s="185" t="n">
        <v>0</v>
      </c>
      <c r="AA624" s="185" t="n">
        <v>0</v>
      </c>
      <c r="AB624" s="220" t="n">
        <f aca="false">SUM(Z624:AA624)</f>
        <v>0</v>
      </c>
      <c r="AC624" s="22"/>
      <c r="AD624" s="22"/>
      <c r="AE624" s="188"/>
      <c r="AF624" s="206" t="n">
        <f aca="false">IF(AE624="SI",N624,0)</f>
        <v>0</v>
      </c>
      <c r="AG624" s="189" t="n">
        <f aca="false">IF(AE624="SI",Y624,0)</f>
        <v>0</v>
      </c>
      <c r="AH624" s="189" t="n">
        <f aca="false">IF(AE624="SI",AB624,0)</f>
        <v>0</v>
      </c>
      <c r="AI624" s="148"/>
      <c r="AJ624" s="207"/>
      <c r="AK624" s="207"/>
      <c r="AL624" s="207"/>
      <c r="AM624" s="207"/>
      <c r="AN624" s="207"/>
      <c r="AO624" s="208"/>
    </row>
    <row r="625" customFormat="false" ht="15.75" hidden="false" customHeight="true" outlineLevel="0" collapsed="false">
      <c r="A625" s="22" t="n">
        <v>624</v>
      </c>
      <c r="B625" s="180"/>
      <c r="C625" s="22"/>
      <c r="D625" s="22"/>
      <c r="E625" s="183"/>
      <c r="F625" s="183"/>
      <c r="G625" s="22"/>
      <c r="H625" s="22"/>
      <c r="I625" s="22"/>
      <c r="J625" s="22"/>
      <c r="K625" s="191" t="e">
        <f aca="false">VLOOKUP(Personale!J625,Legenda!$D$1:$F$258,2)</f>
        <v>#N/A</v>
      </c>
      <c r="L625" s="22"/>
      <c r="M625" s="22"/>
      <c r="N625" s="22"/>
      <c r="O625" s="22"/>
      <c r="P625" s="203"/>
      <c r="Q625" s="22"/>
      <c r="R625" s="22"/>
      <c r="S625" s="22"/>
      <c r="T625" s="203"/>
      <c r="U625" s="211"/>
      <c r="V625" s="211"/>
      <c r="W625" s="185" t="n">
        <v>0</v>
      </c>
      <c r="X625" s="185" t="n">
        <v>0</v>
      </c>
      <c r="Y625" s="219" t="n">
        <f aca="false">SUM(W625:X625)</f>
        <v>0</v>
      </c>
      <c r="Z625" s="185" t="n">
        <v>0</v>
      </c>
      <c r="AA625" s="185" t="n">
        <v>0</v>
      </c>
      <c r="AB625" s="220" t="n">
        <f aca="false">SUM(Z625:AA625)</f>
        <v>0</v>
      </c>
      <c r="AC625" s="22"/>
      <c r="AD625" s="22"/>
      <c r="AE625" s="188"/>
      <c r="AF625" s="206" t="n">
        <f aca="false">IF(AE625="SI",N625,0)</f>
        <v>0</v>
      </c>
      <c r="AG625" s="189" t="n">
        <f aca="false">IF(AE625="SI",Y625,0)</f>
        <v>0</v>
      </c>
      <c r="AH625" s="189" t="n">
        <f aca="false">IF(AE625="SI",AB625,0)</f>
        <v>0</v>
      </c>
      <c r="AI625" s="148"/>
      <c r="AJ625" s="207"/>
      <c r="AK625" s="207"/>
      <c r="AL625" s="207"/>
      <c r="AM625" s="207"/>
      <c r="AN625" s="207"/>
      <c r="AO625" s="208"/>
    </row>
    <row r="626" customFormat="false" ht="15.75" hidden="false" customHeight="true" outlineLevel="0" collapsed="false">
      <c r="A626" s="22" t="n">
        <v>625</v>
      </c>
      <c r="B626" s="180"/>
      <c r="C626" s="22"/>
      <c r="D626" s="22"/>
      <c r="E626" s="183"/>
      <c r="F626" s="183"/>
      <c r="G626" s="22"/>
      <c r="H626" s="22"/>
      <c r="I626" s="22"/>
      <c r="J626" s="22"/>
      <c r="K626" s="191" t="e">
        <f aca="false">VLOOKUP(Personale!J626,Legenda!$D$1:$F$258,2)</f>
        <v>#N/A</v>
      </c>
      <c r="L626" s="22"/>
      <c r="M626" s="22"/>
      <c r="N626" s="22"/>
      <c r="O626" s="22"/>
      <c r="P626" s="203"/>
      <c r="Q626" s="22"/>
      <c r="R626" s="22"/>
      <c r="S626" s="22"/>
      <c r="T626" s="203"/>
      <c r="U626" s="211"/>
      <c r="V626" s="211"/>
      <c r="W626" s="185" t="n">
        <v>0</v>
      </c>
      <c r="X626" s="185" t="n">
        <v>0</v>
      </c>
      <c r="Y626" s="219" t="n">
        <f aca="false">SUM(W626:X626)</f>
        <v>0</v>
      </c>
      <c r="Z626" s="185" t="n">
        <v>0</v>
      </c>
      <c r="AA626" s="185" t="n">
        <v>0</v>
      </c>
      <c r="AB626" s="220" t="n">
        <f aca="false">SUM(Z626:AA626)</f>
        <v>0</v>
      </c>
      <c r="AC626" s="22"/>
      <c r="AD626" s="22"/>
      <c r="AE626" s="188"/>
      <c r="AF626" s="206" t="n">
        <f aca="false">IF(AE626="SI",N626,0)</f>
        <v>0</v>
      </c>
      <c r="AG626" s="189" t="n">
        <f aca="false">IF(AE626="SI",Y626,0)</f>
        <v>0</v>
      </c>
      <c r="AH626" s="189" t="n">
        <f aca="false">IF(AE626="SI",AB626,0)</f>
        <v>0</v>
      </c>
      <c r="AI626" s="148"/>
      <c r="AJ626" s="207"/>
      <c r="AK626" s="207"/>
      <c r="AL626" s="207"/>
      <c r="AM626" s="207"/>
      <c r="AN626" s="207"/>
      <c r="AO626" s="208"/>
    </row>
    <row r="627" customFormat="false" ht="15.75" hidden="false" customHeight="true" outlineLevel="0" collapsed="false">
      <c r="A627" s="22" t="n">
        <v>626</v>
      </c>
      <c r="B627" s="180"/>
      <c r="C627" s="22"/>
      <c r="D627" s="22"/>
      <c r="E627" s="183"/>
      <c r="F627" s="183"/>
      <c r="G627" s="22"/>
      <c r="H627" s="22"/>
      <c r="I627" s="22"/>
      <c r="J627" s="22"/>
      <c r="K627" s="191" t="e">
        <f aca="false">VLOOKUP(Personale!J627,Legenda!$D$1:$F$258,2)</f>
        <v>#N/A</v>
      </c>
      <c r="L627" s="22"/>
      <c r="M627" s="22"/>
      <c r="N627" s="22"/>
      <c r="O627" s="22"/>
      <c r="P627" s="203"/>
      <c r="Q627" s="22"/>
      <c r="R627" s="22"/>
      <c r="S627" s="22"/>
      <c r="T627" s="203"/>
      <c r="U627" s="211"/>
      <c r="V627" s="211"/>
      <c r="W627" s="185" t="n">
        <v>0</v>
      </c>
      <c r="X627" s="185" t="n">
        <v>0</v>
      </c>
      <c r="Y627" s="219" t="n">
        <f aca="false">SUM(W627:X627)</f>
        <v>0</v>
      </c>
      <c r="Z627" s="185" t="n">
        <v>0</v>
      </c>
      <c r="AA627" s="185" t="n">
        <v>0</v>
      </c>
      <c r="AB627" s="220" t="n">
        <f aca="false">SUM(Z627:AA627)</f>
        <v>0</v>
      </c>
      <c r="AC627" s="22"/>
      <c r="AD627" s="22"/>
      <c r="AE627" s="188"/>
      <c r="AF627" s="206" t="n">
        <f aca="false">IF(AE627="SI",N627,0)</f>
        <v>0</v>
      </c>
      <c r="AG627" s="189" t="n">
        <f aca="false">IF(AE627="SI",Y627,0)</f>
        <v>0</v>
      </c>
      <c r="AH627" s="189" t="n">
        <f aca="false">IF(AE627="SI",AB627,0)</f>
        <v>0</v>
      </c>
      <c r="AI627" s="148"/>
      <c r="AJ627" s="207"/>
      <c r="AK627" s="207"/>
      <c r="AL627" s="207"/>
      <c r="AM627" s="207"/>
      <c r="AN627" s="207"/>
      <c r="AO627" s="208"/>
    </row>
    <row r="628" customFormat="false" ht="15.75" hidden="false" customHeight="true" outlineLevel="0" collapsed="false">
      <c r="A628" s="22" t="n">
        <v>627</v>
      </c>
      <c r="B628" s="180"/>
      <c r="C628" s="22"/>
      <c r="D628" s="22"/>
      <c r="E628" s="183"/>
      <c r="F628" s="183"/>
      <c r="G628" s="22"/>
      <c r="H628" s="22"/>
      <c r="I628" s="22"/>
      <c r="J628" s="22"/>
      <c r="K628" s="191" t="e">
        <f aca="false">VLOOKUP(Personale!J628,Legenda!$D$1:$F$258,2)</f>
        <v>#N/A</v>
      </c>
      <c r="L628" s="22"/>
      <c r="M628" s="22"/>
      <c r="N628" s="22"/>
      <c r="O628" s="22"/>
      <c r="P628" s="203"/>
      <c r="Q628" s="22"/>
      <c r="R628" s="22"/>
      <c r="S628" s="22"/>
      <c r="T628" s="203"/>
      <c r="U628" s="211"/>
      <c r="V628" s="211"/>
      <c r="W628" s="185" t="n">
        <v>0</v>
      </c>
      <c r="X628" s="185" t="n">
        <v>0</v>
      </c>
      <c r="Y628" s="219" t="n">
        <f aca="false">SUM(W628:X628)</f>
        <v>0</v>
      </c>
      <c r="Z628" s="185" t="n">
        <v>0</v>
      </c>
      <c r="AA628" s="185" t="n">
        <v>0</v>
      </c>
      <c r="AB628" s="220" t="n">
        <f aca="false">SUM(Z628:AA628)</f>
        <v>0</v>
      </c>
      <c r="AC628" s="22"/>
      <c r="AD628" s="22"/>
      <c r="AE628" s="188"/>
      <c r="AF628" s="206" t="n">
        <f aca="false">IF(AE628="SI",N628,0)</f>
        <v>0</v>
      </c>
      <c r="AG628" s="189" t="n">
        <f aca="false">IF(AE628="SI",Y628,0)</f>
        <v>0</v>
      </c>
      <c r="AH628" s="189" t="n">
        <f aca="false">IF(AE628="SI",AB628,0)</f>
        <v>0</v>
      </c>
      <c r="AI628" s="148"/>
      <c r="AJ628" s="207"/>
      <c r="AK628" s="207"/>
      <c r="AL628" s="207"/>
      <c r="AM628" s="207"/>
      <c r="AN628" s="207"/>
      <c r="AO628" s="208"/>
    </row>
    <row r="629" customFormat="false" ht="15.75" hidden="false" customHeight="true" outlineLevel="0" collapsed="false">
      <c r="A629" s="22" t="n">
        <v>628</v>
      </c>
      <c r="B629" s="180"/>
      <c r="C629" s="22"/>
      <c r="D629" s="22"/>
      <c r="E629" s="183"/>
      <c r="F629" s="183"/>
      <c r="G629" s="22"/>
      <c r="H629" s="22"/>
      <c r="I629" s="22"/>
      <c r="J629" s="22"/>
      <c r="K629" s="191" t="e">
        <f aca="false">VLOOKUP(Personale!J629,Legenda!$D$1:$F$258,2)</f>
        <v>#N/A</v>
      </c>
      <c r="L629" s="22"/>
      <c r="M629" s="22"/>
      <c r="N629" s="22"/>
      <c r="O629" s="22"/>
      <c r="P629" s="203"/>
      <c r="Q629" s="22"/>
      <c r="R629" s="22"/>
      <c r="S629" s="22"/>
      <c r="T629" s="203"/>
      <c r="U629" s="211"/>
      <c r="V629" s="211"/>
      <c r="W629" s="185" t="n">
        <v>0</v>
      </c>
      <c r="X629" s="185" t="n">
        <v>0</v>
      </c>
      <c r="Y629" s="219" t="n">
        <f aca="false">SUM(W629:X629)</f>
        <v>0</v>
      </c>
      <c r="Z629" s="185" t="n">
        <v>0</v>
      </c>
      <c r="AA629" s="185" t="n">
        <v>0</v>
      </c>
      <c r="AB629" s="220" t="n">
        <f aca="false">SUM(Z629:AA629)</f>
        <v>0</v>
      </c>
      <c r="AC629" s="22"/>
      <c r="AD629" s="22"/>
      <c r="AE629" s="188"/>
      <c r="AF629" s="206" t="n">
        <f aca="false">IF(AE629="SI",N629,0)</f>
        <v>0</v>
      </c>
      <c r="AG629" s="189" t="n">
        <f aca="false">IF(AE629="SI",Y629,0)</f>
        <v>0</v>
      </c>
      <c r="AH629" s="189" t="n">
        <f aca="false">IF(AE629="SI",AB629,0)</f>
        <v>0</v>
      </c>
      <c r="AI629" s="148"/>
      <c r="AJ629" s="207"/>
      <c r="AK629" s="207"/>
      <c r="AL629" s="207"/>
      <c r="AM629" s="207"/>
      <c r="AN629" s="207"/>
      <c r="AO629" s="208"/>
    </row>
    <row r="630" customFormat="false" ht="15.75" hidden="false" customHeight="true" outlineLevel="0" collapsed="false">
      <c r="A630" s="22" t="n">
        <v>629</v>
      </c>
      <c r="B630" s="180"/>
      <c r="C630" s="22"/>
      <c r="D630" s="22"/>
      <c r="E630" s="183"/>
      <c r="F630" s="183"/>
      <c r="G630" s="22"/>
      <c r="H630" s="22"/>
      <c r="I630" s="22"/>
      <c r="J630" s="22"/>
      <c r="K630" s="191" t="e">
        <f aca="false">VLOOKUP(Personale!J630,Legenda!$D$1:$F$258,2)</f>
        <v>#N/A</v>
      </c>
      <c r="L630" s="22"/>
      <c r="M630" s="22"/>
      <c r="N630" s="22"/>
      <c r="O630" s="22"/>
      <c r="P630" s="203"/>
      <c r="Q630" s="22"/>
      <c r="R630" s="22"/>
      <c r="S630" s="22"/>
      <c r="T630" s="203"/>
      <c r="U630" s="211"/>
      <c r="V630" s="211"/>
      <c r="W630" s="185" t="n">
        <v>0</v>
      </c>
      <c r="X630" s="185" t="n">
        <v>0</v>
      </c>
      <c r="Y630" s="219" t="n">
        <f aca="false">SUM(W630:X630)</f>
        <v>0</v>
      </c>
      <c r="Z630" s="185" t="n">
        <v>0</v>
      </c>
      <c r="AA630" s="185" t="n">
        <v>0</v>
      </c>
      <c r="AB630" s="220" t="n">
        <f aca="false">SUM(Z630:AA630)</f>
        <v>0</v>
      </c>
      <c r="AC630" s="22"/>
      <c r="AD630" s="22"/>
      <c r="AE630" s="188"/>
      <c r="AF630" s="206" t="n">
        <f aca="false">IF(AE630="SI",N630,0)</f>
        <v>0</v>
      </c>
      <c r="AG630" s="189" t="n">
        <f aca="false">IF(AE630="SI",Y630,0)</f>
        <v>0</v>
      </c>
      <c r="AH630" s="189" t="n">
        <f aca="false">IF(AE630="SI",AB630,0)</f>
        <v>0</v>
      </c>
      <c r="AI630" s="148"/>
      <c r="AJ630" s="207"/>
      <c r="AK630" s="207"/>
      <c r="AL630" s="207"/>
      <c r="AM630" s="207"/>
      <c r="AN630" s="207"/>
      <c r="AO630" s="208"/>
    </row>
    <row r="631" customFormat="false" ht="15.75" hidden="false" customHeight="true" outlineLevel="0" collapsed="false">
      <c r="A631" s="22" t="n">
        <v>630</v>
      </c>
      <c r="B631" s="180"/>
      <c r="C631" s="22"/>
      <c r="D631" s="22"/>
      <c r="E631" s="183"/>
      <c r="F631" s="183"/>
      <c r="G631" s="22"/>
      <c r="H631" s="22"/>
      <c r="I631" s="22"/>
      <c r="J631" s="22"/>
      <c r="K631" s="191" t="e">
        <f aca="false">VLOOKUP(Personale!J631,Legenda!$D$1:$F$258,2)</f>
        <v>#N/A</v>
      </c>
      <c r="L631" s="22"/>
      <c r="M631" s="22"/>
      <c r="N631" s="22"/>
      <c r="O631" s="22"/>
      <c r="P631" s="203"/>
      <c r="Q631" s="22"/>
      <c r="R631" s="22"/>
      <c r="S631" s="22"/>
      <c r="T631" s="203"/>
      <c r="U631" s="211"/>
      <c r="V631" s="211"/>
      <c r="W631" s="185" t="n">
        <v>0</v>
      </c>
      <c r="X631" s="185" t="n">
        <v>0</v>
      </c>
      <c r="Y631" s="219" t="n">
        <f aca="false">SUM(W631:X631)</f>
        <v>0</v>
      </c>
      <c r="Z631" s="185" t="n">
        <v>0</v>
      </c>
      <c r="AA631" s="185" t="n">
        <v>0</v>
      </c>
      <c r="AB631" s="220" t="n">
        <f aca="false">SUM(Z631:AA631)</f>
        <v>0</v>
      </c>
      <c r="AC631" s="22"/>
      <c r="AD631" s="22"/>
      <c r="AE631" s="188"/>
      <c r="AF631" s="206" t="n">
        <f aca="false">IF(AE631="SI",N631,0)</f>
        <v>0</v>
      </c>
      <c r="AG631" s="189" t="n">
        <f aca="false">IF(AE631="SI",Y631,0)</f>
        <v>0</v>
      </c>
      <c r="AH631" s="189" t="n">
        <f aca="false">IF(AE631="SI",AB631,0)</f>
        <v>0</v>
      </c>
      <c r="AI631" s="148"/>
      <c r="AJ631" s="207"/>
      <c r="AK631" s="207"/>
      <c r="AL631" s="207"/>
      <c r="AM631" s="207"/>
      <c r="AN631" s="207"/>
      <c r="AO631" s="208"/>
    </row>
    <row r="632" customFormat="false" ht="15.75" hidden="false" customHeight="true" outlineLevel="0" collapsed="false">
      <c r="A632" s="22" t="n">
        <v>631</v>
      </c>
      <c r="B632" s="180"/>
      <c r="C632" s="22"/>
      <c r="D632" s="22"/>
      <c r="E632" s="183"/>
      <c r="F632" s="183"/>
      <c r="G632" s="22"/>
      <c r="H632" s="22"/>
      <c r="I632" s="22"/>
      <c r="J632" s="22"/>
      <c r="K632" s="191" t="e">
        <f aca="false">VLOOKUP(Personale!J632,Legenda!$D$1:$F$258,2)</f>
        <v>#N/A</v>
      </c>
      <c r="L632" s="22"/>
      <c r="M632" s="22"/>
      <c r="N632" s="22"/>
      <c r="O632" s="22"/>
      <c r="P632" s="203"/>
      <c r="Q632" s="22"/>
      <c r="R632" s="22"/>
      <c r="S632" s="22"/>
      <c r="T632" s="203"/>
      <c r="U632" s="211"/>
      <c r="V632" s="211"/>
      <c r="W632" s="185" t="n">
        <v>0</v>
      </c>
      <c r="X632" s="185" t="n">
        <v>0</v>
      </c>
      <c r="Y632" s="219" t="n">
        <f aca="false">SUM(W632:X632)</f>
        <v>0</v>
      </c>
      <c r="Z632" s="185" t="n">
        <v>0</v>
      </c>
      <c r="AA632" s="185" t="n">
        <v>0</v>
      </c>
      <c r="AB632" s="220" t="n">
        <f aca="false">SUM(Z632:AA632)</f>
        <v>0</v>
      </c>
      <c r="AC632" s="22"/>
      <c r="AD632" s="22"/>
      <c r="AE632" s="188"/>
      <c r="AF632" s="206" t="n">
        <f aca="false">IF(AE632="SI",N632,0)</f>
        <v>0</v>
      </c>
      <c r="AG632" s="189" t="n">
        <f aca="false">IF(AE632="SI",Y632,0)</f>
        <v>0</v>
      </c>
      <c r="AH632" s="189" t="n">
        <f aca="false">IF(AE632="SI",AB632,0)</f>
        <v>0</v>
      </c>
      <c r="AI632" s="148"/>
      <c r="AJ632" s="207"/>
      <c r="AK632" s="207"/>
      <c r="AL632" s="207"/>
      <c r="AM632" s="207"/>
      <c r="AN632" s="207"/>
      <c r="AO632" s="208"/>
    </row>
    <row r="633" customFormat="false" ht="15.75" hidden="false" customHeight="true" outlineLevel="0" collapsed="false">
      <c r="A633" s="22" t="n">
        <v>632</v>
      </c>
      <c r="B633" s="180"/>
      <c r="C633" s="22"/>
      <c r="D633" s="22"/>
      <c r="E633" s="183"/>
      <c r="F633" s="183"/>
      <c r="G633" s="22"/>
      <c r="H633" s="22"/>
      <c r="I633" s="22"/>
      <c r="J633" s="22"/>
      <c r="K633" s="191" t="e">
        <f aca="false">VLOOKUP(Personale!J633,Legenda!$D$1:$F$258,2)</f>
        <v>#N/A</v>
      </c>
      <c r="L633" s="22"/>
      <c r="M633" s="22"/>
      <c r="N633" s="22"/>
      <c r="O633" s="22"/>
      <c r="P633" s="203"/>
      <c r="Q633" s="22"/>
      <c r="R633" s="22"/>
      <c r="S633" s="22"/>
      <c r="T633" s="203"/>
      <c r="U633" s="211"/>
      <c r="V633" s="211"/>
      <c r="W633" s="185" t="n">
        <v>0</v>
      </c>
      <c r="X633" s="185" t="n">
        <v>0</v>
      </c>
      <c r="Y633" s="219" t="n">
        <f aca="false">SUM(W633:X633)</f>
        <v>0</v>
      </c>
      <c r="Z633" s="185" t="n">
        <v>0</v>
      </c>
      <c r="AA633" s="185" t="n">
        <v>0</v>
      </c>
      <c r="AB633" s="220" t="n">
        <f aca="false">SUM(Z633:AA633)</f>
        <v>0</v>
      </c>
      <c r="AC633" s="22"/>
      <c r="AD633" s="22"/>
      <c r="AE633" s="188"/>
      <c r="AF633" s="206" t="n">
        <f aca="false">IF(AE633="SI",N633,0)</f>
        <v>0</v>
      </c>
      <c r="AG633" s="189" t="n">
        <f aca="false">IF(AE633="SI",Y633,0)</f>
        <v>0</v>
      </c>
      <c r="AH633" s="189" t="n">
        <f aca="false">IF(AE633="SI",AB633,0)</f>
        <v>0</v>
      </c>
      <c r="AI633" s="148"/>
      <c r="AJ633" s="207"/>
      <c r="AK633" s="207"/>
      <c r="AL633" s="207"/>
      <c r="AM633" s="207"/>
      <c r="AN633" s="207"/>
      <c r="AO633" s="208"/>
    </row>
    <row r="634" customFormat="false" ht="15.75" hidden="false" customHeight="true" outlineLevel="0" collapsed="false">
      <c r="A634" s="22" t="n">
        <v>633</v>
      </c>
      <c r="B634" s="180"/>
      <c r="C634" s="22"/>
      <c r="D634" s="22"/>
      <c r="E634" s="183"/>
      <c r="F634" s="183"/>
      <c r="G634" s="22"/>
      <c r="H634" s="22"/>
      <c r="I634" s="22"/>
      <c r="J634" s="22"/>
      <c r="K634" s="191" t="e">
        <f aca="false">VLOOKUP(Personale!J634,Legenda!$D$1:$F$258,2)</f>
        <v>#N/A</v>
      </c>
      <c r="L634" s="22"/>
      <c r="M634" s="22"/>
      <c r="N634" s="22"/>
      <c r="O634" s="22"/>
      <c r="P634" s="203"/>
      <c r="Q634" s="22"/>
      <c r="R634" s="22"/>
      <c r="S634" s="22"/>
      <c r="T634" s="203"/>
      <c r="U634" s="211"/>
      <c r="V634" s="211"/>
      <c r="W634" s="185" t="n">
        <v>0</v>
      </c>
      <c r="X634" s="185" t="n">
        <v>0</v>
      </c>
      <c r="Y634" s="219" t="n">
        <f aca="false">SUM(W634:X634)</f>
        <v>0</v>
      </c>
      <c r="Z634" s="185" t="n">
        <v>0</v>
      </c>
      <c r="AA634" s="185" t="n">
        <v>0</v>
      </c>
      <c r="AB634" s="220" t="n">
        <f aca="false">SUM(Z634:AA634)</f>
        <v>0</v>
      </c>
      <c r="AC634" s="22"/>
      <c r="AD634" s="22"/>
      <c r="AE634" s="188"/>
      <c r="AF634" s="206" t="n">
        <f aca="false">IF(AE634="SI",N634,0)</f>
        <v>0</v>
      </c>
      <c r="AG634" s="189" t="n">
        <f aca="false">IF(AE634="SI",Y634,0)</f>
        <v>0</v>
      </c>
      <c r="AH634" s="189" t="n">
        <f aca="false">IF(AE634="SI",AB634,0)</f>
        <v>0</v>
      </c>
      <c r="AI634" s="148"/>
      <c r="AJ634" s="207"/>
      <c r="AK634" s="207"/>
      <c r="AL634" s="207"/>
      <c r="AM634" s="207"/>
      <c r="AN634" s="207"/>
      <c r="AO634" s="208"/>
    </row>
    <row r="635" customFormat="false" ht="15.75" hidden="false" customHeight="true" outlineLevel="0" collapsed="false">
      <c r="A635" s="22" t="n">
        <v>634</v>
      </c>
      <c r="B635" s="180"/>
      <c r="C635" s="22"/>
      <c r="D635" s="22"/>
      <c r="E635" s="183"/>
      <c r="F635" s="183"/>
      <c r="G635" s="22"/>
      <c r="H635" s="22"/>
      <c r="I635" s="22"/>
      <c r="J635" s="22"/>
      <c r="K635" s="191" t="e">
        <f aca="false">VLOOKUP(Personale!J635,Legenda!$D$1:$F$258,2)</f>
        <v>#N/A</v>
      </c>
      <c r="L635" s="22"/>
      <c r="M635" s="22"/>
      <c r="N635" s="22"/>
      <c r="O635" s="22"/>
      <c r="P635" s="203"/>
      <c r="Q635" s="22"/>
      <c r="R635" s="22"/>
      <c r="S635" s="22"/>
      <c r="T635" s="203"/>
      <c r="U635" s="211"/>
      <c r="V635" s="211"/>
      <c r="W635" s="185" t="n">
        <v>0</v>
      </c>
      <c r="X635" s="185" t="n">
        <v>0</v>
      </c>
      <c r="Y635" s="219" t="n">
        <f aca="false">SUM(W635:X635)</f>
        <v>0</v>
      </c>
      <c r="Z635" s="185" t="n">
        <v>0</v>
      </c>
      <c r="AA635" s="185" t="n">
        <v>0</v>
      </c>
      <c r="AB635" s="220" t="n">
        <f aca="false">SUM(Z635:AA635)</f>
        <v>0</v>
      </c>
      <c r="AC635" s="22"/>
      <c r="AD635" s="22"/>
      <c r="AE635" s="188"/>
      <c r="AF635" s="206" t="n">
        <f aca="false">IF(AE635="SI",N635,0)</f>
        <v>0</v>
      </c>
      <c r="AG635" s="189" t="n">
        <f aca="false">IF(AE635="SI",Y635,0)</f>
        <v>0</v>
      </c>
      <c r="AH635" s="189" t="n">
        <f aca="false">IF(AE635="SI",AB635,0)</f>
        <v>0</v>
      </c>
      <c r="AI635" s="148"/>
      <c r="AJ635" s="207"/>
      <c r="AK635" s="207"/>
      <c r="AL635" s="207"/>
      <c r="AM635" s="207"/>
      <c r="AN635" s="207"/>
      <c r="AO635" s="208"/>
    </row>
    <row r="636" customFormat="false" ht="15.75" hidden="false" customHeight="true" outlineLevel="0" collapsed="false">
      <c r="A636" s="22" t="n">
        <v>635</v>
      </c>
      <c r="B636" s="180"/>
      <c r="C636" s="22"/>
      <c r="D636" s="22"/>
      <c r="E636" s="183"/>
      <c r="F636" s="183"/>
      <c r="G636" s="22"/>
      <c r="H636" s="22"/>
      <c r="I636" s="22"/>
      <c r="J636" s="22"/>
      <c r="K636" s="191" t="e">
        <f aca="false">VLOOKUP(Personale!J636,Legenda!$D$1:$F$258,2)</f>
        <v>#N/A</v>
      </c>
      <c r="L636" s="22"/>
      <c r="M636" s="22"/>
      <c r="N636" s="22"/>
      <c r="O636" s="22"/>
      <c r="P636" s="203"/>
      <c r="Q636" s="22"/>
      <c r="R636" s="22"/>
      <c r="S636" s="22"/>
      <c r="T636" s="203"/>
      <c r="U636" s="211"/>
      <c r="V636" s="211"/>
      <c r="W636" s="185" t="n">
        <v>0</v>
      </c>
      <c r="X636" s="185" t="n">
        <v>0</v>
      </c>
      <c r="Y636" s="219" t="n">
        <f aca="false">SUM(W636:X636)</f>
        <v>0</v>
      </c>
      <c r="Z636" s="185" t="n">
        <v>0</v>
      </c>
      <c r="AA636" s="185" t="n">
        <v>0</v>
      </c>
      <c r="AB636" s="220" t="n">
        <f aca="false">SUM(Z636:AA636)</f>
        <v>0</v>
      </c>
      <c r="AC636" s="22"/>
      <c r="AD636" s="22"/>
      <c r="AE636" s="188"/>
      <c r="AF636" s="206" t="n">
        <f aca="false">IF(AE636="SI",N636,0)</f>
        <v>0</v>
      </c>
      <c r="AG636" s="189" t="n">
        <f aca="false">IF(AE636="SI",Y636,0)</f>
        <v>0</v>
      </c>
      <c r="AH636" s="189" t="n">
        <f aca="false">IF(AE636="SI",AB636,0)</f>
        <v>0</v>
      </c>
      <c r="AI636" s="148"/>
      <c r="AJ636" s="207"/>
      <c r="AK636" s="207"/>
      <c r="AL636" s="207"/>
      <c r="AM636" s="207"/>
      <c r="AN636" s="207"/>
      <c r="AO636" s="208"/>
    </row>
    <row r="637" customFormat="false" ht="15.75" hidden="false" customHeight="true" outlineLevel="0" collapsed="false">
      <c r="A637" s="22" t="n">
        <v>636</v>
      </c>
      <c r="B637" s="180"/>
      <c r="C637" s="22"/>
      <c r="D637" s="22"/>
      <c r="E637" s="183"/>
      <c r="F637" s="183"/>
      <c r="G637" s="22"/>
      <c r="H637" s="22"/>
      <c r="I637" s="22"/>
      <c r="J637" s="22"/>
      <c r="K637" s="191" t="e">
        <f aca="false">VLOOKUP(Personale!J637,Legenda!$D$1:$F$258,2)</f>
        <v>#N/A</v>
      </c>
      <c r="L637" s="22"/>
      <c r="M637" s="22"/>
      <c r="N637" s="22"/>
      <c r="O637" s="22"/>
      <c r="P637" s="203"/>
      <c r="Q637" s="22"/>
      <c r="R637" s="22"/>
      <c r="S637" s="22"/>
      <c r="T637" s="203"/>
      <c r="U637" s="211"/>
      <c r="V637" s="211"/>
      <c r="W637" s="185" t="n">
        <v>0</v>
      </c>
      <c r="X637" s="185" t="n">
        <v>0</v>
      </c>
      <c r="Y637" s="219" t="n">
        <f aca="false">SUM(W637:X637)</f>
        <v>0</v>
      </c>
      <c r="Z637" s="185" t="n">
        <v>0</v>
      </c>
      <c r="AA637" s="185" t="n">
        <v>0</v>
      </c>
      <c r="AB637" s="220" t="n">
        <f aca="false">SUM(Z637:AA637)</f>
        <v>0</v>
      </c>
      <c r="AC637" s="22"/>
      <c r="AD637" s="22"/>
      <c r="AE637" s="188"/>
      <c r="AF637" s="206" t="n">
        <f aca="false">IF(AE637="SI",N637,0)</f>
        <v>0</v>
      </c>
      <c r="AG637" s="189" t="n">
        <f aca="false">IF(AE637="SI",Y637,0)</f>
        <v>0</v>
      </c>
      <c r="AH637" s="189" t="n">
        <f aca="false">IF(AE637="SI",AB637,0)</f>
        <v>0</v>
      </c>
      <c r="AI637" s="148"/>
      <c r="AJ637" s="207"/>
      <c r="AK637" s="207"/>
      <c r="AL637" s="207"/>
      <c r="AM637" s="207"/>
      <c r="AN637" s="207"/>
      <c r="AO637" s="208"/>
    </row>
    <row r="638" customFormat="false" ht="15.75" hidden="false" customHeight="true" outlineLevel="0" collapsed="false">
      <c r="A638" s="22" t="n">
        <v>637</v>
      </c>
      <c r="B638" s="180"/>
      <c r="C638" s="22"/>
      <c r="D638" s="22"/>
      <c r="E638" s="183"/>
      <c r="F638" s="183"/>
      <c r="G638" s="22"/>
      <c r="H638" s="22"/>
      <c r="I638" s="22"/>
      <c r="J638" s="22"/>
      <c r="K638" s="191" t="e">
        <f aca="false">VLOOKUP(Personale!J638,Legenda!$D$1:$F$258,2)</f>
        <v>#N/A</v>
      </c>
      <c r="L638" s="22"/>
      <c r="M638" s="22"/>
      <c r="N638" s="22"/>
      <c r="O638" s="22"/>
      <c r="P638" s="203"/>
      <c r="Q638" s="22"/>
      <c r="R638" s="22"/>
      <c r="S638" s="22"/>
      <c r="T638" s="203"/>
      <c r="U638" s="211"/>
      <c r="V638" s="211"/>
      <c r="W638" s="185" t="n">
        <v>0</v>
      </c>
      <c r="X638" s="185" t="n">
        <v>0</v>
      </c>
      <c r="Y638" s="219" t="n">
        <f aca="false">SUM(W638:X638)</f>
        <v>0</v>
      </c>
      <c r="Z638" s="185" t="n">
        <v>0</v>
      </c>
      <c r="AA638" s="185" t="n">
        <v>0</v>
      </c>
      <c r="AB638" s="220" t="n">
        <f aca="false">SUM(Z638:AA638)</f>
        <v>0</v>
      </c>
      <c r="AC638" s="22"/>
      <c r="AD638" s="22"/>
      <c r="AE638" s="188"/>
      <c r="AF638" s="206" t="n">
        <f aca="false">IF(AE638="SI",N638,0)</f>
        <v>0</v>
      </c>
      <c r="AG638" s="189" t="n">
        <f aca="false">IF(AE638="SI",Y638,0)</f>
        <v>0</v>
      </c>
      <c r="AH638" s="189" t="n">
        <f aca="false">IF(AE638="SI",AB638,0)</f>
        <v>0</v>
      </c>
      <c r="AI638" s="148"/>
      <c r="AJ638" s="207"/>
      <c r="AK638" s="207"/>
      <c r="AL638" s="207"/>
      <c r="AM638" s="207"/>
      <c r="AN638" s="207"/>
      <c r="AO638" s="208"/>
    </row>
    <row r="639" customFormat="false" ht="15.75" hidden="false" customHeight="true" outlineLevel="0" collapsed="false">
      <c r="A639" s="22" t="n">
        <v>638</v>
      </c>
      <c r="B639" s="180"/>
      <c r="C639" s="22"/>
      <c r="D639" s="22"/>
      <c r="E639" s="183"/>
      <c r="F639" s="183"/>
      <c r="G639" s="22"/>
      <c r="H639" s="22"/>
      <c r="I639" s="22"/>
      <c r="J639" s="22"/>
      <c r="K639" s="191" t="e">
        <f aca="false">VLOOKUP(Personale!J639,Legenda!$D$1:$F$258,2)</f>
        <v>#N/A</v>
      </c>
      <c r="L639" s="22"/>
      <c r="M639" s="22"/>
      <c r="N639" s="22"/>
      <c r="O639" s="22"/>
      <c r="P639" s="203"/>
      <c r="Q639" s="22"/>
      <c r="R639" s="22"/>
      <c r="S639" s="22"/>
      <c r="T639" s="203"/>
      <c r="U639" s="211"/>
      <c r="V639" s="211"/>
      <c r="W639" s="185" t="n">
        <v>0</v>
      </c>
      <c r="X639" s="185" t="n">
        <v>0</v>
      </c>
      <c r="Y639" s="219" t="n">
        <f aca="false">SUM(W639:X639)</f>
        <v>0</v>
      </c>
      <c r="Z639" s="185" t="n">
        <v>0</v>
      </c>
      <c r="AA639" s="185" t="n">
        <v>0</v>
      </c>
      <c r="AB639" s="220" t="n">
        <f aca="false">SUM(Z639:AA639)</f>
        <v>0</v>
      </c>
      <c r="AC639" s="22"/>
      <c r="AD639" s="22"/>
      <c r="AE639" s="188"/>
      <c r="AF639" s="206" t="n">
        <f aca="false">IF(AE639="SI",N639,0)</f>
        <v>0</v>
      </c>
      <c r="AG639" s="189" t="n">
        <f aca="false">IF(AE639="SI",Y639,0)</f>
        <v>0</v>
      </c>
      <c r="AH639" s="189" t="n">
        <f aca="false">IF(AE639="SI",AB639,0)</f>
        <v>0</v>
      </c>
      <c r="AI639" s="148"/>
      <c r="AJ639" s="207"/>
      <c r="AK639" s="207"/>
      <c r="AL639" s="207"/>
      <c r="AM639" s="207"/>
      <c r="AN639" s="207"/>
      <c r="AO639" s="208"/>
    </row>
    <row r="640" customFormat="false" ht="15.75" hidden="false" customHeight="true" outlineLevel="0" collapsed="false">
      <c r="A640" s="22" t="n">
        <v>639</v>
      </c>
      <c r="B640" s="180"/>
      <c r="C640" s="22"/>
      <c r="D640" s="22"/>
      <c r="E640" s="183"/>
      <c r="F640" s="183"/>
      <c r="G640" s="22"/>
      <c r="H640" s="22"/>
      <c r="I640" s="22"/>
      <c r="J640" s="22"/>
      <c r="K640" s="191" t="e">
        <f aca="false">VLOOKUP(Personale!J640,Legenda!$D$1:$F$258,2)</f>
        <v>#N/A</v>
      </c>
      <c r="L640" s="22"/>
      <c r="M640" s="22"/>
      <c r="N640" s="22"/>
      <c r="O640" s="22"/>
      <c r="P640" s="203"/>
      <c r="Q640" s="22"/>
      <c r="R640" s="22"/>
      <c r="S640" s="22"/>
      <c r="T640" s="203"/>
      <c r="U640" s="211"/>
      <c r="V640" s="211"/>
      <c r="W640" s="185" t="n">
        <v>0</v>
      </c>
      <c r="X640" s="185" t="n">
        <v>0</v>
      </c>
      <c r="Y640" s="219" t="n">
        <f aca="false">SUM(W640:X640)</f>
        <v>0</v>
      </c>
      <c r="Z640" s="185" t="n">
        <v>0</v>
      </c>
      <c r="AA640" s="185" t="n">
        <v>0</v>
      </c>
      <c r="AB640" s="220" t="n">
        <f aca="false">SUM(Z640:AA640)</f>
        <v>0</v>
      </c>
      <c r="AC640" s="22"/>
      <c r="AD640" s="22"/>
      <c r="AE640" s="188"/>
      <c r="AF640" s="206" t="n">
        <f aca="false">IF(AE640="SI",N640,0)</f>
        <v>0</v>
      </c>
      <c r="AG640" s="189" t="n">
        <f aca="false">IF(AE640="SI",Y640,0)</f>
        <v>0</v>
      </c>
      <c r="AH640" s="189" t="n">
        <f aca="false">IF(AE640="SI",AB640,0)</f>
        <v>0</v>
      </c>
      <c r="AI640" s="148"/>
      <c r="AJ640" s="207"/>
      <c r="AK640" s="207"/>
      <c r="AL640" s="207"/>
      <c r="AM640" s="207"/>
      <c r="AN640" s="207"/>
      <c r="AO640" s="208"/>
    </row>
    <row r="641" customFormat="false" ht="15.75" hidden="false" customHeight="true" outlineLevel="0" collapsed="false">
      <c r="A641" s="22" t="n">
        <v>640</v>
      </c>
      <c r="B641" s="180"/>
      <c r="C641" s="22"/>
      <c r="D641" s="22"/>
      <c r="E641" s="183"/>
      <c r="F641" s="183"/>
      <c r="G641" s="22"/>
      <c r="H641" s="22"/>
      <c r="I641" s="22"/>
      <c r="J641" s="22"/>
      <c r="K641" s="191" t="e">
        <f aca="false">VLOOKUP(Personale!J641,Legenda!$D$1:$F$258,2)</f>
        <v>#N/A</v>
      </c>
      <c r="L641" s="22"/>
      <c r="M641" s="22"/>
      <c r="N641" s="22"/>
      <c r="O641" s="22"/>
      <c r="P641" s="203"/>
      <c r="Q641" s="22"/>
      <c r="R641" s="22"/>
      <c r="S641" s="22"/>
      <c r="T641" s="203"/>
      <c r="U641" s="211"/>
      <c r="V641" s="211"/>
      <c r="W641" s="185" t="n">
        <v>0</v>
      </c>
      <c r="X641" s="185" t="n">
        <v>0</v>
      </c>
      <c r="Y641" s="219" t="n">
        <f aca="false">SUM(W641:X641)</f>
        <v>0</v>
      </c>
      <c r="Z641" s="185" t="n">
        <v>0</v>
      </c>
      <c r="AA641" s="185" t="n">
        <v>0</v>
      </c>
      <c r="AB641" s="220" t="n">
        <f aca="false">SUM(Z641:AA641)</f>
        <v>0</v>
      </c>
      <c r="AC641" s="22"/>
      <c r="AD641" s="22"/>
      <c r="AE641" s="188"/>
      <c r="AF641" s="206" t="n">
        <f aca="false">IF(AE641="SI",N641,0)</f>
        <v>0</v>
      </c>
      <c r="AG641" s="189" t="n">
        <f aca="false">IF(AE641="SI",Y641,0)</f>
        <v>0</v>
      </c>
      <c r="AH641" s="189" t="n">
        <f aca="false">IF(AE641="SI",AB641,0)</f>
        <v>0</v>
      </c>
      <c r="AI641" s="148"/>
      <c r="AJ641" s="207"/>
      <c r="AK641" s="207"/>
      <c r="AL641" s="207"/>
      <c r="AM641" s="207"/>
      <c r="AN641" s="207"/>
      <c r="AO641" s="208"/>
    </row>
    <row r="642" customFormat="false" ht="15.75" hidden="false" customHeight="true" outlineLevel="0" collapsed="false">
      <c r="A642" s="22" t="n">
        <v>641</v>
      </c>
      <c r="B642" s="180"/>
      <c r="C642" s="22"/>
      <c r="D642" s="22"/>
      <c r="E642" s="183"/>
      <c r="F642" s="183"/>
      <c r="G642" s="22"/>
      <c r="H642" s="22"/>
      <c r="I642" s="22"/>
      <c r="J642" s="22"/>
      <c r="K642" s="191" t="e">
        <f aca="false">VLOOKUP(Personale!J642,Legenda!$D$1:$F$258,2)</f>
        <v>#N/A</v>
      </c>
      <c r="L642" s="22"/>
      <c r="M642" s="22"/>
      <c r="N642" s="22"/>
      <c r="O642" s="22"/>
      <c r="P642" s="203"/>
      <c r="Q642" s="22"/>
      <c r="R642" s="22"/>
      <c r="S642" s="22"/>
      <c r="T642" s="203"/>
      <c r="U642" s="211"/>
      <c r="V642" s="211"/>
      <c r="W642" s="185" t="n">
        <v>0</v>
      </c>
      <c r="X642" s="185" t="n">
        <v>0</v>
      </c>
      <c r="Y642" s="219" t="n">
        <f aca="false">SUM(W642:X642)</f>
        <v>0</v>
      </c>
      <c r="Z642" s="185" t="n">
        <v>0</v>
      </c>
      <c r="AA642" s="185" t="n">
        <v>0</v>
      </c>
      <c r="AB642" s="220" t="n">
        <f aca="false">SUM(Z642:AA642)</f>
        <v>0</v>
      </c>
      <c r="AC642" s="22"/>
      <c r="AD642" s="22"/>
      <c r="AE642" s="188"/>
      <c r="AF642" s="206" t="n">
        <f aca="false">IF(AE642="SI",N642,0)</f>
        <v>0</v>
      </c>
      <c r="AG642" s="189" t="n">
        <f aca="false">IF(AE642="SI",Y642,0)</f>
        <v>0</v>
      </c>
      <c r="AH642" s="189" t="n">
        <f aca="false">IF(AE642="SI",AB642,0)</f>
        <v>0</v>
      </c>
      <c r="AI642" s="148"/>
      <c r="AJ642" s="207"/>
      <c r="AK642" s="207"/>
      <c r="AL642" s="207"/>
      <c r="AM642" s="207"/>
      <c r="AN642" s="207"/>
      <c r="AO642" s="208"/>
    </row>
    <row r="643" customFormat="false" ht="15.75" hidden="false" customHeight="true" outlineLevel="0" collapsed="false">
      <c r="A643" s="22" t="n">
        <v>642</v>
      </c>
      <c r="B643" s="180"/>
      <c r="C643" s="22"/>
      <c r="D643" s="22"/>
      <c r="E643" s="183"/>
      <c r="F643" s="183"/>
      <c r="G643" s="22"/>
      <c r="H643" s="22"/>
      <c r="I643" s="22"/>
      <c r="J643" s="22"/>
      <c r="K643" s="191" t="e">
        <f aca="false">VLOOKUP(Personale!J643,Legenda!$D$1:$F$258,2)</f>
        <v>#N/A</v>
      </c>
      <c r="L643" s="22"/>
      <c r="M643" s="22"/>
      <c r="N643" s="22"/>
      <c r="O643" s="22"/>
      <c r="P643" s="203"/>
      <c r="Q643" s="22"/>
      <c r="R643" s="22"/>
      <c r="S643" s="22"/>
      <c r="T643" s="203"/>
      <c r="U643" s="211"/>
      <c r="V643" s="211"/>
      <c r="W643" s="185" t="n">
        <v>0</v>
      </c>
      <c r="X643" s="185" t="n">
        <v>0</v>
      </c>
      <c r="Y643" s="219" t="n">
        <f aca="false">SUM(W643:X643)</f>
        <v>0</v>
      </c>
      <c r="Z643" s="185" t="n">
        <v>0</v>
      </c>
      <c r="AA643" s="185" t="n">
        <v>0</v>
      </c>
      <c r="AB643" s="220" t="n">
        <f aca="false">SUM(Z643:AA643)</f>
        <v>0</v>
      </c>
      <c r="AC643" s="22"/>
      <c r="AD643" s="22"/>
      <c r="AE643" s="188"/>
      <c r="AF643" s="206" t="n">
        <f aca="false">IF(AE643="SI",N643,0)</f>
        <v>0</v>
      </c>
      <c r="AG643" s="189" t="n">
        <f aca="false">IF(AE643="SI",Y643,0)</f>
        <v>0</v>
      </c>
      <c r="AH643" s="189" t="n">
        <f aca="false">IF(AE643="SI",AB643,0)</f>
        <v>0</v>
      </c>
      <c r="AI643" s="148"/>
      <c r="AJ643" s="207"/>
      <c r="AK643" s="207"/>
      <c r="AL643" s="207"/>
      <c r="AM643" s="207"/>
      <c r="AN643" s="207"/>
      <c r="AO643" s="208"/>
    </row>
    <row r="644" customFormat="false" ht="15.75" hidden="false" customHeight="true" outlineLevel="0" collapsed="false">
      <c r="A644" s="22" t="n">
        <v>643</v>
      </c>
      <c r="B644" s="180"/>
      <c r="C644" s="22"/>
      <c r="D644" s="22"/>
      <c r="E644" s="183"/>
      <c r="F644" s="183"/>
      <c r="G644" s="22"/>
      <c r="H644" s="22"/>
      <c r="I644" s="22"/>
      <c r="J644" s="22"/>
      <c r="K644" s="191" t="e">
        <f aca="false">VLOOKUP(Personale!J644,Legenda!$D$1:$F$258,2)</f>
        <v>#N/A</v>
      </c>
      <c r="L644" s="22"/>
      <c r="M644" s="22"/>
      <c r="N644" s="22"/>
      <c r="O644" s="22"/>
      <c r="P644" s="203"/>
      <c r="Q644" s="22"/>
      <c r="R644" s="22"/>
      <c r="S644" s="22"/>
      <c r="T644" s="203"/>
      <c r="U644" s="211"/>
      <c r="V644" s="211"/>
      <c r="W644" s="185" t="n">
        <v>0</v>
      </c>
      <c r="X644" s="185" t="n">
        <v>0</v>
      </c>
      <c r="Y644" s="219" t="n">
        <f aca="false">SUM(W644:X644)</f>
        <v>0</v>
      </c>
      <c r="Z644" s="185" t="n">
        <v>0</v>
      </c>
      <c r="AA644" s="185" t="n">
        <v>0</v>
      </c>
      <c r="AB644" s="220" t="n">
        <f aca="false">SUM(Z644:AA644)</f>
        <v>0</v>
      </c>
      <c r="AC644" s="22"/>
      <c r="AD644" s="22"/>
      <c r="AE644" s="188"/>
      <c r="AF644" s="206" t="n">
        <f aca="false">IF(AE644="SI",N644,0)</f>
        <v>0</v>
      </c>
      <c r="AG644" s="189" t="n">
        <f aca="false">IF(AE644="SI",Y644,0)</f>
        <v>0</v>
      </c>
      <c r="AH644" s="189" t="n">
        <f aca="false">IF(AE644="SI",AB644,0)</f>
        <v>0</v>
      </c>
      <c r="AI644" s="148"/>
      <c r="AJ644" s="207"/>
      <c r="AK644" s="207"/>
      <c r="AL644" s="207"/>
      <c r="AM644" s="207"/>
      <c r="AN644" s="207"/>
      <c r="AO644" s="208"/>
    </row>
    <row r="645" customFormat="false" ht="15.75" hidden="false" customHeight="true" outlineLevel="0" collapsed="false">
      <c r="A645" s="22" t="n">
        <v>644</v>
      </c>
      <c r="B645" s="180"/>
      <c r="C645" s="22"/>
      <c r="D645" s="22"/>
      <c r="E645" s="183"/>
      <c r="F645" s="183"/>
      <c r="G645" s="22"/>
      <c r="H645" s="22"/>
      <c r="I645" s="22"/>
      <c r="J645" s="22"/>
      <c r="K645" s="191" t="e">
        <f aca="false">VLOOKUP(Personale!J645,Legenda!$D$1:$F$258,2)</f>
        <v>#N/A</v>
      </c>
      <c r="L645" s="22"/>
      <c r="M645" s="22"/>
      <c r="N645" s="22"/>
      <c r="O645" s="22"/>
      <c r="P645" s="203"/>
      <c r="Q645" s="22"/>
      <c r="R645" s="22"/>
      <c r="S645" s="22"/>
      <c r="T645" s="203"/>
      <c r="U645" s="211"/>
      <c r="V645" s="211"/>
      <c r="W645" s="185" t="n">
        <v>0</v>
      </c>
      <c r="X645" s="185" t="n">
        <v>0</v>
      </c>
      <c r="Y645" s="219" t="n">
        <f aca="false">SUM(W645:X645)</f>
        <v>0</v>
      </c>
      <c r="Z645" s="185" t="n">
        <v>0</v>
      </c>
      <c r="AA645" s="185" t="n">
        <v>0</v>
      </c>
      <c r="AB645" s="220" t="n">
        <f aca="false">SUM(Z645:AA645)</f>
        <v>0</v>
      </c>
      <c r="AC645" s="22"/>
      <c r="AD645" s="22"/>
      <c r="AE645" s="188"/>
      <c r="AF645" s="206" t="n">
        <f aca="false">IF(AE645="SI",N645,0)</f>
        <v>0</v>
      </c>
      <c r="AG645" s="189" t="n">
        <f aca="false">IF(AE645="SI",Y645,0)</f>
        <v>0</v>
      </c>
      <c r="AH645" s="189" t="n">
        <f aca="false">IF(AE645="SI",AB645,0)</f>
        <v>0</v>
      </c>
      <c r="AI645" s="148"/>
      <c r="AJ645" s="207"/>
      <c r="AK645" s="207"/>
      <c r="AL645" s="207"/>
      <c r="AM645" s="207"/>
      <c r="AN645" s="207"/>
      <c r="AO645" s="208"/>
    </row>
    <row r="646" customFormat="false" ht="15.75" hidden="false" customHeight="true" outlineLevel="0" collapsed="false">
      <c r="A646" s="22" t="n">
        <v>645</v>
      </c>
      <c r="B646" s="180"/>
      <c r="C646" s="22"/>
      <c r="D646" s="22"/>
      <c r="E646" s="183"/>
      <c r="F646" s="183"/>
      <c r="G646" s="22"/>
      <c r="H646" s="22"/>
      <c r="I646" s="22"/>
      <c r="J646" s="22"/>
      <c r="K646" s="191" t="e">
        <f aca="false">VLOOKUP(Personale!J646,Legenda!$D$1:$F$258,2)</f>
        <v>#N/A</v>
      </c>
      <c r="L646" s="22"/>
      <c r="M646" s="22"/>
      <c r="N646" s="22"/>
      <c r="O646" s="22"/>
      <c r="P646" s="203"/>
      <c r="Q646" s="22"/>
      <c r="R646" s="22"/>
      <c r="S646" s="22"/>
      <c r="T646" s="203"/>
      <c r="U646" s="211"/>
      <c r="V646" s="211"/>
      <c r="W646" s="185" t="n">
        <v>0</v>
      </c>
      <c r="X646" s="185" t="n">
        <v>0</v>
      </c>
      <c r="Y646" s="219" t="n">
        <f aca="false">SUM(W646:X646)</f>
        <v>0</v>
      </c>
      <c r="Z646" s="185" t="n">
        <v>0</v>
      </c>
      <c r="AA646" s="185" t="n">
        <v>0</v>
      </c>
      <c r="AB646" s="220" t="n">
        <f aca="false">SUM(Z646:AA646)</f>
        <v>0</v>
      </c>
      <c r="AC646" s="22"/>
      <c r="AD646" s="22"/>
      <c r="AE646" s="188"/>
      <c r="AF646" s="206" t="n">
        <f aca="false">IF(AE646="SI",N646,0)</f>
        <v>0</v>
      </c>
      <c r="AG646" s="189" t="n">
        <f aca="false">IF(AE646="SI",Y646,0)</f>
        <v>0</v>
      </c>
      <c r="AH646" s="189" t="n">
        <f aca="false">IF(AE646="SI",AB646,0)</f>
        <v>0</v>
      </c>
      <c r="AI646" s="148"/>
      <c r="AJ646" s="207"/>
      <c r="AK646" s="207"/>
      <c r="AL646" s="207"/>
      <c r="AM646" s="207"/>
      <c r="AN646" s="207"/>
      <c r="AO646" s="208"/>
    </row>
    <row r="647" customFormat="false" ht="15.75" hidden="false" customHeight="true" outlineLevel="0" collapsed="false">
      <c r="A647" s="22" t="n">
        <v>646</v>
      </c>
      <c r="B647" s="180"/>
      <c r="C647" s="22"/>
      <c r="D647" s="22"/>
      <c r="E647" s="183"/>
      <c r="F647" s="183"/>
      <c r="G647" s="22"/>
      <c r="H647" s="22"/>
      <c r="I647" s="22"/>
      <c r="J647" s="22"/>
      <c r="K647" s="191" t="e">
        <f aca="false">VLOOKUP(Personale!J647,Legenda!$D$1:$F$258,2)</f>
        <v>#N/A</v>
      </c>
      <c r="L647" s="22"/>
      <c r="M647" s="22"/>
      <c r="N647" s="22"/>
      <c r="O647" s="22"/>
      <c r="P647" s="203"/>
      <c r="Q647" s="22"/>
      <c r="R647" s="22"/>
      <c r="S647" s="22"/>
      <c r="T647" s="203"/>
      <c r="U647" s="211"/>
      <c r="V647" s="211"/>
      <c r="W647" s="185" t="n">
        <v>0</v>
      </c>
      <c r="X647" s="185" t="n">
        <v>0</v>
      </c>
      <c r="Y647" s="219" t="n">
        <f aca="false">SUM(W647:X647)</f>
        <v>0</v>
      </c>
      <c r="Z647" s="185" t="n">
        <v>0</v>
      </c>
      <c r="AA647" s="185" t="n">
        <v>0</v>
      </c>
      <c r="AB647" s="220" t="n">
        <f aca="false">SUM(Z647:AA647)</f>
        <v>0</v>
      </c>
      <c r="AC647" s="22"/>
      <c r="AD647" s="22"/>
      <c r="AE647" s="188"/>
      <c r="AF647" s="206" t="n">
        <f aca="false">IF(AE647="SI",N647,0)</f>
        <v>0</v>
      </c>
      <c r="AG647" s="189" t="n">
        <f aca="false">IF(AE647="SI",Y647,0)</f>
        <v>0</v>
      </c>
      <c r="AH647" s="189" t="n">
        <f aca="false">IF(AE647="SI",AB647,0)</f>
        <v>0</v>
      </c>
      <c r="AI647" s="148"/>
      <c r="AJ647" s="207"/>
      <c r="AK647" s="207"/>
      <c r="AL647" s="207"/>
      <c r="AM647" s="207"/>
      <c r="AN647" s="207"/>
      <c r="AO647" s="208"/>
    </row>
    <row r="648" customFormat="false" ht="15.75" hidden="false" customHeight="true" outlineLevel="0" collapsed="false">
      <c r="A648" s="22" t="n">
        <v>647</v>
      </c>
      <c r="B648" s="180"/>
      <c r="C648" s="22"/>
      <c r="D648" s="22"/>
      <c r="E648" s="183"/>
      <c r="F648" s="183"/>
      <c r="G648" s="22"/>
      <c r="H648" s="22"/>
      <c r="I648" s="22"/>
      <c r="J648" s="22"/>
      <c r="K648" s="191" t="e">
        <f aca="false">VLOOKUP(Personale!J648,Legenda!$D$1:$F$258,2)</f>
        <v>#N/A</v>
      </c>
      <c r="L648" s="22"/>
      <c r="M648" s="22"/>
      <c r="N648" s="22"/>
      <c r="O648" s="22"/>
      <c r="P648" s="203"/>
      <c r="Q648" s="22"/>
      <c r="R648" s="22"/>
      <c r="S648" s="22"/>
      <c r="T648" s="203"/>
      <c r="U648" s="211"/>
      <c r="V648" s="211"/>
      <c r="W648" s="185" t="n">
        <v>0</v>
      </c>
      <c r="X648" s="185" t="n">
        <v>0</v>
      </c>
      <c r="Y648" s="219" t="n">
        <f aca="false">SUM(W648:X648)</f>
        <v>0</v>
      </c>
      <c r="Z648" s="185" t="n">
        <v>0</v>
      </c>
      <c r="AA648" s="185" t="n">
        <v>0</v>
      </c>
      <c r="AB648" s="220" t="n">
        <f aca="false">SUM(Z648:AA648)</f>
        <v>0</v>
      </c>
      <c r="AC648" s="22"/>
      <c r="AD648" s="22"/>
      <c r="AE648" s="188"/>
      <c r="AF648" s="206" t="n">
        <f aca="false">IF(AE648="SI",N648,0)</f>
        <v>0</v>
      </c>
      <c r="AG648" s="189" t="n">
        <f aca="false">IF(AE648="SI",Y648,0)</f>
        <v>0</v>
      </c>
      <c r="AH648" s="189" t="n">
        <f aca="false">IF(AE648="SI",AB648,0)</f>
        <v>0</v>
      </c>
      <c r="AI648" s="148"/>
      <c r="AJ648" s="207"/>
      <c r="AK648" s="207"/>
      <c r="AL648" s="207"/>
      <c r="AM648" s="207"/>
      <c r="AN648" s="207"/>
      <c r="AO648" s="208"/>
    </row>
    <row r="649" customFormat="false" ht="15.75" hidden="false" customHeight="true" outlineLevel="0" collapsed="false">
      <c r="A649" s="22" t="n">
        <v>648</v>
      </c>
      <c r="B649" s="180"/>
      <c r="C649" s="22"/>
      <c r="D649" s="22"/>
      <c r="E649" s="183"/>
      <c r="F649" s="183"/>
      <c r="G649" s="22"/>
      <c r="H649" s="22"/>
      <c r="I649" s="22"/>
      <c r="J649" s="22"/>
      <c r="K649" s="191" t="e">
        <f aca="false">VLOOKUP(Personale!J649,Legenda!$D$1:$F$258,2)</f>
        <v>#N/A</v>
      </c>
      <c r="L649" s="22"/>
      <c r="M649" s="22"/>
      <c r="N649" s="22"/>
      <c r="O649" s="22"/>
      <c r="P649" s="203"/>
      <c r="Q649" s="22"/>
      <c r="R649" s="22"/>
      <c r="S649" s="22"/>
      <c r="T649" s="203"/>
      <c r="U649" s="211"/>
      <c r="V649" s="211"/>
      <c r="W649" s="185" t="n">
        <v>0</v>
      </c>
      <c r="X649" s="185" t="n">
        <v>0</v>
      </c>
      <c r="Y649" s="219" t="n">
        <f aca="false">SUM(W649:X649)</f>
        <v>0</v>
      </c>
      <c r="Z649" s="185" t="n">
        <v>0</v>
      </c>
      <c r="AA649" s="185" t="n">
        <v>0</v>
      </c>
      <c r="AB649" s="220" t="n">
        <f aca="false">SUM(Z649:AA649)</f>
        <v>0</v>
      </c>
      <c r="AC649" s="22"/>
      <c r="AD649" s="22"/>
      <c r="AE649" s="188"/>
      <c r="AF649" s="206" t="n">
        <f aca="false">IF(AE649="SI",N649,0)</f>
        <v>0</v>
      </c>
      <c r="AG649" s="189" t="n">
        <f aca="false">IF(AE649="SI",Y649,0)</f>
        <v>0</v>
      </c>
      <c r="AH649" s="189" t="n">
        <f aca="false">IF(AE649="SI",AB649,0)</f>
        <v>0</v>
      </c>
      <c r="AI649" s="148"/>
      <c r="AJ649" s="207"/>
      <c r="AK649" s="207"/>
      <c r="AL649" s="207"/>
      <c r="AM649" s="207"/>
      <c r="AN649" s="207"/>
      <c r="AO649" s="208"/>
    </row>
    <row r="650" customFormat="false" ht="15.75" hidden="false" customHeight="true" outlineLevel="0" collapsed="false">
      <c r="A650" s="22" t="n">
        <v>649</v>
      </c>
      <c r="B650" s="180"/>
      <c r="C650" s="22"/>
      <c r="D650" s="22"/>
      <c r="E650" s="183"/>
      <c r="F650" s="183"/>
      <c r="G650" s="22"/>
      <c r="H650" s="22"/>
      <c r="I650" s="22"/>
      <c r="J650" s="22"/>
      <c r="K650" s="191" t="e">
        <f aca="false">VLOOKUP(Personale!J650,Legenda!$D$1:$F$258,2)</f>
        <v>#N/A</v>
      </c>
      <c r="L650" s="22"/>
      <c r="M650" s="22"/>
      <c r="N650" s="22"/>
      <c r="O650" s="22"/>
      <c r="P650" s="203"/>
      <c r="Q650" s="22"/>
      <c r="R650" s="22"/>
      <c r="S650" s="22"/>
      <c r="T650" s="203"/>
      <c r="U650" s="211"/>
      <c r="V650" s="211"/>
      <c r="W650" s="185" t="n">
        <v>0</v>
      </c>
      <c r="X650" s="185" t="n">
        <v>0</v>
      </c>
      <c r="Y650" s="219" t="n">
        <f aca="false">SUM(W650:X650)</f>
        <v>0</v>
      </c>
      <c r="Z650" s="185" t="n">
        <v>0</v>
      </c>
      <c r="AA650" s="185" t="n">
        <v>0</v>
      </c>
      <c r="AB650" s="220" t="n">
        <f aca="false">SUM(Z650:AA650)</f>
        <v>0</v>
      </c>
      <c r="AC650" s="22"/>
      <c r="AD650" s="22"/>
      <c r="AE650" s="188"/>
      <c r="AF650" s="206" t="n">
        <f aca="false">IF(AE650="SI",N650,0)</f>
        <v>0</v>
      </c>
      <c r="AG650" s="189" t="n">
        <f aca="false">IF(AE650="SI",Y650,0)</f>
        <v>0</v>
      </c>
      <c r="AH650" s="189" t="n">
        <f aca="false">IF(AE650="SI",AB650,0)</f>
        <v>0</v>
      </c>
      <c r="AI650" s="148"/>
      <c r="AJ650" s="207"/>
      <c r="AK650" s="207"/>
      <c r="AL650" s="207"/>
      <c r="AM650" s="207"/>
      <c r="AN650" s="207"/>
      <c r="AO650" s="208"/>
    </row>
    <row r="651" customFormat="false" ht="15.75" hidden="false" customHeight="true" outlineLevel="0" collapsed="false">
      <c r="A651" s="22" t="n">
        <v>650</v>
      </c>
      <c r="B651" s="180"/>
      <c r="C651" s="22"/>
      <c r="D651" s="22"/>
      <c r="E651" s="183"/>
      <c r="F651" s="183"/>
      <c r="G651" s="22"/>
      <c r="H651" s="22"/>
      <c r="I651" s="22"/>
      <c r="J651" s="22"/>
      <c r="K651" s="191" t="e">
        <f aca="false">VLOOKUP(Personale!J651,Legenda!$D$1:$F$258,2)</f>
        <v>#N/A</v>
      </c>
      <c r="L651" s="22"/>
      <c r="M651" s="22"/>
      <c r="N651" s="22"/>
      <c r="O651" s="22"/>
      <c r="P651" s="203"/>
      <c r="Q651" s="22"/>
      <c r="R651" s="22"/>
      <c r="S651" s="22"/>
      <c r="T651" s="203"/>
      <c r="U651" s="211"/>
      <c r="V651" s="211"/>
      <c r="W651" s="185" t="n">
        <v>0</v>
      </c>
      <c r="X651" s="185" t="n">
        <v>0</v>
      </c>
      <c r="Y651" s="219" t="n">
        <f aca="false">SUM(W651:X651)</f>
        <v>0</v>
      </c>
      <c r="Z651" s="185" t="n">
        <v>0</v>
      </c>
      <c r="AA651" s="185" t="n">
        <v>0</v>
      </c>
      <c r="AB651" s="220" t="n">
        <f aca="false">SUM(Z651:AA651)</f>
        <v>0</v>
      </c>
      <c r="AC651" s="22"/>
      <c r="AD651" s="22"/>
      <c r="AE651" s="188"/>
      <c r="AF651" s="206" t="n">
        <f aca="false">IF(AE651="SI",N651,0)</f>
        <v>0</v>
      </c>
      <c r="AG651" s="189" t="n">
        <f aca="false">IF(AE651="SI",Y651,0)</f>
        <v>0</v>
      </c>
      <c r="AH651" s="189" t="n">
        <f aca="false">IF(AE651="SI",AB651,0)</f>
        <v>0</v>
      </c>
      <c r="AI651" s="148"/>
      <c r="AJ651" s="207"/>
      <c r="AK651" s="207"/>
      <c r="AL651" s="207"/>
      <c r="AM651" s="207"/>
      <c r="AN651" s="207"/>
      <c r="AO651" s="208"/>
    </row>
    <row r="652" customFormat="false" ht="15.75" hidden="false" customHeight="true" outlineLevel="0" collapsed="false">
      <c r="A652" s="22" t="n">
        <v>651</v>
      </c>
      <c r="B652" s="180"/>
      <c r="C652" s="22"/>
      <c r="D652" s="22"/>
      <c r="E652" s="183"/>
      <c r="F652" s="183"/>
      <c r="G652" s="22"/>
      <c r="H652" s="22"/>
      <c r="I652" s="22"/>
      <c r="J652" s="22"/>
      <c r="K652" s="191" t="e">
        <f aca="false">VLOOKUP(Personale!J652,Legenda!$D$1:$F$258,2)</f>
        <v>#N/A</v>
      </c>
      <c r="L652" s="22"/>
      <c r="M652" s="22"/>
      <c r="N652" s="22"/>
      <c r="O652" s="22"/>
      <c r="P652" s="203"/>
      <c r="Q652" s="22"/>
      <c r="R652" s="22"/>
      <c r="S652" s="22"/>
      <c r="T652" s="203"/>
      <c r="U652" s="211"/>
      <c r="V652" s="211"/>
      <c r="W652" s="185" t="n">
        <v>0</v>
      </c>
      <c r="X652" s="185" t="n">
        <v>0</v>
      </c>
      <c r="Y652" s="219" t="n">
        <f aca="false">SUM(W652:X652)</f>
        <v>0</v>
      </c>
      <c r="Z652" s="185" t="n">
        <v>0</v>
      </c>
      <c r="AA652" s="185" t="n">
        <v>0</v>
      </c>
      <c r="AB652" s="220" t="n">
        <f aca="false">SUM(Z652:AA652)</f>
        <v>0</v>
      </c>
      <c r="AC652" s="22"/>
      <c r="AD652" s="22"/>
      <c r="AE652" s="188"/>
      <c r="AF652" s="206" t="n">
        <f aca="false">IF(AE652="SI",N652,0)</f>
        <v>0</v>
      </c>
      <c r="AG652" s="189" t="n">
        <f aca="false">IF(AE652="SI",Y652,0)</f>
        <v>0</v>
      </c>
      <c r="AH652" s="189" t="n">
        <f aca="false">IF(AE652="SI",AB652,0)</f>
        <v>0</v>
      </c>
      <c r="AI652" s="148"/>
      <c r="AJ652" s="207"/>
      <c r="AK652" s="207"/>
      <c r="AL652" s="207"/>
      <c r="AM652" s="207"/>
      <c r="AN652" s="207"/>
      <c r="AO652" s="208"/>
    </row>
    <row r="653" customFormat="false" ht="15.75" hidden="false" customHeight="true" outlineLevel="0" collapsed="false">
      <c r="A653" s="22" t="n">
        <v>652</v>
      </c>
      <c r="B653" s="180"/>
      <c r="C653" s="22"/>
      <c r="D653" s="22"/>
      <c r="E653" s="183"/>
      <c r="F653" s="183"/>
      <c r="G653" s="22"/>
      <c r="H653" s="22"/>
      <c r="I653" s="22"/>
      <c r="J653" s="22"/>
      <c r="K653" s="191" t="e">
        <f aca="false">VLOOKUP(Personale!J653,Legenda!$D$1:$F$258,2)</f>
        <v>#N/A</v>
      </c>
      <c r="L653" s="22"/>
      <c r="M653" s="22"/>
      <c r="N653" s="22"/>
      <c r="O653" s="22"/>
      <c r="P653" s="203"/>
      <c r="Q653" s="22"/>
      <c r="R653" s="22"/>
      <c r="S653" s="22"/>
      <c r="T653" s="203"/>
      <c r="U653" s="211"/>
      <c r="V653" s="211"/>
      <c r="W653" s="185" t="n">
        <v>0</v>
      </c>
      <c r="X653" s="185" t="n">
        <v>0</v>
      </c>
      <c r="Y653" s="219" t="n">
        <f aca="false">SUM(W653:X653)</f>
        <v>0</v>
      </c>
      <c r="Z653" s="185" t="n">
        <v>0</v>
      </c>
      <c r="AA653" s="185" t="n">
        <v>0</v>
      </c>
      <c r="AB653" s="220" t="n">
        <f aca="false">SUM(Z653:AA653)</f>
        <v>0</v>
      </c>
      <c r="AC653" s="22"/>
      <c r="AD653" s="22"/>
      <c r="AE653" s="188"/>
      <c r="AF653" s="206" t="n">
        <f aca="false">IF(AE653="SI",N653,0)</f>
        <v>0</v>
      </c>
      <c r="AG653" s="189" t="n">
        <f aca="false">IF(AE653="SI",Y653,0)</f>
        <v>0</v>
      </c>
      <c r="AH653" s="189" t="n">
        <f aca="false">IF(AE653="SI",AB653,0)</f>
        <v>0</v>
      </c>
      <c r="AI653" s="148"/>
      <c r="AJ653" s="207"/>
      <c r="AK653" s="207"/>
      <c r="AL653" s="207"/>
      <c r="AM653" s="207"/>
      <c r="AN653" s="207"/>
      <c r="AO653" s="208"/>
    </row>
    <row r="654" customFormat="false" ht="15.75" hidden="false" customHeight="true" outlineLevel="0" collapsed="false">
      <c r="A654" s="22" t="n">
        <v>653</v>
      </c>
      <c r="B654" s="180"/>
      <c r="C654" s="22"/>
      <c r="D654" s="22"/>
      <c r="E654" s="183"/>
      <c r="F654" s="183"/>
      <c r="G654" s="22"/>
      <c r="H654" s="22"/>
      <c r="I654" s="22"/>
      <c r="J654" s="22"/>
      <c r="K654" s="191" t="e">
        <f aca="false">VLOOKUP(Personale!J654,Legenda!$D$1:$F$258,2)</f>
        <v>#N/A</v>
      </c>
      <c r="L654" s="22"/>
      <c r="M654" s="22"/>
      <c r="N654" s="22"/>
      <c r="O654" s="22"/>
      <c r="P654" s="203"/>
      <c r="Q654" s="22"/>
      <c r="R654" s="22"/>
      <c r="S654" s="22"/>
      <c r="T654" s="203"/>
      <c r="U654" s="211"/>
      <c r="V654" s="211"/>
      <c r="W654" s="185" t="n">
        <v>0</v>
      </c>
      <c r="X654" s="185" t="n">
        <v>0</v>
      </c>
      <c r="Y654" s="219" t="n">
        <f aca="false">SUM(W654:X654)</f>
        <v>0</v>
      </c>
      <c r="Z654" s="185" t="n">
        <v>0</v>
      </c>
      <c r="AA654" s="185" t="n">
        <v>0</v>
      </c>
      <c r="AB654" s="220" t="n">
        <f aca="false">SUM(Z654:AA654)</f>
        <v>0</v>
      </c>
      <c r="AC654" s="22"/>
      <c r="AD654" s="22"/>
      <c r="AE654" s="188"/>
      <c r="AF654" s="206" t="n">
        <f aca="false">IF(AE654="SI",N654,0)</f>
        <v>0</v>
      </c>
      <c r="AG654" s="189" t="n">
        <f aca="false">IF(AE654="SI",Y654,0)</f>
        <v>0</v>
      </c>
      <c r="AH654" s="189" t="n">
        <f aca="false">IF(AE654="SI",AB654,0)</f>
        <v>0</v>
      </c>
      <c r="AI654" s="148"/>
      <c r="AJ654" s="207"/>
      <c r="AK654" s="207"/>
      <c r="AL654" s="207"/>
      <c r="AM654" s="207"/>
      <c r="AN654" s="207"/>
      <c r="AO654" s="208"/>
    </row>
    <row r="655" customFormat="false" ht="15.75" hidden="false" customHeight="true" outlineLevel="0" collapsed="false">
      <c r="A655" s="22" t="n">
        <v>654</v>
      </c>
      <c r="B655" s="180"/>
      <c r="C655" s="22"/>
      <c r="D655" s="22"/>
      <c r="E655" s="183"/>
      <c r="F655" s="183"/>
      <c r="G655" s="22"/>
      <c r="H655" s="22"/>
      <c r="I655" s="22"/>
      <c r="J655" s="22"/>
      <c r="K655" s="191" t="e">
        <f aca="false">VLOOKUP(Personale!J655,Legenda!$D$1:$F$258,2)</f>
        <v>#N/A</v>
      </c>
      <c r="L655" s="22"/>
      <c r="M655" s="22"/>
      <c r="N655" s="22"/>
      <c r="O655" s="22"/>
      <c r="P655" s="203"/>
      <c r="Q655" s="22"/>
      <c r="R655" s="22"/>
      <c r="S655" s="22"/>
      <c r="T655" s="203"/>
      <c r="U655" s="211"/>
      <c r="V655" s="211"/>
      <c r="W655" s="185" t="n">
        <v>0</v>
      </c>
      <c r="X655" s="185" t="n">
        <v>0</v>
      </c>
      <c r="Y655" s="219" t="n">
        <f aca="false">SUM(W655:X655)</f>
        <v>0</v>
      </c>
      <c r="Z655" s="185" t="n">
        <v>0</v>
      </c>
      <c r="AA655" s="185" t="n">
        <v>0</v>
      </c>
      <c r="AB655" s="220" t="n">
        <f aca="false">SUM(Z655:AA655)</f>
        <v>0</v>
      </c>
      <c r="AC655" s="22"/>
      <c r="AD655" s="22"/>
      <c r="AE655" s="188"/>
      <c r="AF655" s="206" t="n">
        <f aca="false">IF(AE655="SI",N655,0)</f>
        <v>0</v>
      </c>
      <c r="AG655" s="189" t="n">
        <f aca="false">IF(AE655="SI",Y655,0)</f>
        <v>0</v>
      </c>
      <c r="AH655" s="189" t="n">
        <f aca="false">IF(AE655="SI",AB655,0)</f>
        <v>0</v>
      </c>
      <c r="AI655" s="148"/>
      <c r="AJ655" s="207"/>
      <c r="AK655" s="207"/>
      <c r="AL655" s="207"/>
      <c r="AM655" s="207"/>
      <c r="AN655" s="207"/>
      <c r="AO655" s="208"/>
    </row>
    <row r="656" customFormat="false" ht="15.75" hidden="false" customHeight="true" outlineLevel="0" collapsed="false">
      <c r="A656" s="22" t="n">
        <v>655</v>
      </c>
      <c r="B656" s="180"/>
      <c r="C656" s="22"/>
      <c r="D656" s="22"/>
      <c r="E656" s="183"/>
      <c r="F656" s="183"/>
      <c r="G656" s="22"/>
      <c r="H656" s="22"/>
      <c r="I656" s="22"/>
      <c r="J656" s="22"/>
      <c r="K656" s="191" t="e">
        <f aca="false">VLOOKUP(Personale!J656,Legenda!$D$1:$F$258,2)</f>
        <v>#N/A</v>
      </c>
      <c r="L656" s="22"/>
      <c r="M656" s="22"/>
      <c r="N656" s="22"/>
      <c r="O656" s="22"/>
      <c r="P656" s="203"/>
      <c r="Q656" s="22"/>
      <c r="R656" s="22"/>
      <c r="S656" s="22"/>
      <c r="T656" s="203"/>
      <c r="U656" s="211"/>
      <c r="V656" s="211"/>
      <c r="W656" s="185" t="n">
        <v>0</v>
      </c>
      <c r="X656" s="185" t="n">
        <v>0</v>
      </c>
      <c r="Y656" s="219" t="n">
        <f aca="false">SUM(W656:X656)</f>
        <v>0</v>
      </c>
      <c r="Z656" s="185" t="n">
        <v>0</v>
      </c>
      <c r="AA656" s="185" t="n">
        <v>0</v>
      </c>
      <c r="AB656" s="220" t="n">
        <f aca="false">SUM(Z656:AA656)</f>
        <v>0</v>
      </c>
      <c r="AC656" s="22"/>
      <c r="AD656" s="22"/>
      <c r="AE656" s="188"/>
      <c r="AF656" s="206" t="n">
        <f aca="false">IF(AE656="SI",N656,0)</f>
        <v>0</v>
      </c>
      <c r="AG656" s="189" t="n">
        <f aca="false">IF(AE656="SI",Y656,0)</f>
        <v>0</v>
      </c>
      <c r="AH656" s="189" t="n">
        <f aca="false">IF(AE656="SI",AB656,0)</f>
        <v>0</v>
      </c>
      <c r="AI656" s="148"/>
      <c r="AJ656" s="207"/>
      <c r="AK656" s="207"/>
      <c r="AL656" s="207"/>
      <c r="AM656" s="207"/>
      <c r="AN656" s="207"/>
      <c r="AO656" s="208"/>
    </row>
    <row r="657" customFormat="false" ht="15.75" hidden="false" customHeight="true" outlineLevel="0" collapsed="false">
      <c r="A657" s="22" t="n">
        <v>656</v>
      </c>
      <c r="B657" s="180"/>
      <c r="C657" s="22"/>
      <c r="D657" s="22"/>
      <c r="E657" s="183"/>
      <c r="F657" s="183"/>
      <c r="G657" s="22"/>
      <c r="H657" s="22"/>
      <c r="I657" s="22"/>
      <c r="J657" s="22"/>
      <c r="K657" s="191" t="e">
        <f aca="false">VLOOKUP(Personale!J657,Legenda!$D$1:$F$258,2)</f>
        <v>#N/A</v>
      </c>
      <c r="L657" s="22"/>
      <c r="M657" s="22"/>
      <c r="N657" s="22"/>
      <c r="O657" s="22"/>
      <c r="P657" s="203"/>
      <c r="Q657" s="22"/>
      <c r="R657" s="22"/>
      <c r="S657" s="22"/>
      <c r="T657" s="203"/>
      <c r="U657" s="211"/>
      <c r="V657" s="211"/>
      <c r="W657" s="185" t="n">
        <v>0</v>
      </c>
      <c r="X657" s="185" t="n">
        <v>0</v>
      </c>
      <c r="Y657" s="219" t="n">
        <f aca="false">SUM(W657:X657)</f>
        <v>0</v>
      </c>
      <c r="Z657" s="185" t="n">
        <v>0</v>
      </c>
      <c r="AA657" s="185" t="n">
        <v>0</v>
      </c>
      <c r="AB657" s="220" t="n">
        <f aca="false">SUM(Z657:AA657)</f>
        <v>0</v>
      </c>
      <c r="AC657" s="22"/>
      <c r="AD657" s="22"/>
      <c r="AE657" s="188"/>
      <c r="AF657" s="206" t="n">
        <f aca="false">IF(AE657="SI",N657,0)</f>
        <v>0</v>
      </c>
      <c r="AG657" s="189" t="n">
        <f aca="false">IF(AE657="SI",Y657,0)</f>
        <v>0</v>
      </c>
      <c r="AH657" s="189" t="n">
        <f aca="false">IF(AE657="SI",AB657,0)</f>
        <v>0</v>
      </c>
      <c r="AI657" s="148"/>
      <c r="AJ657" s="207"/>
      <c r="AK657" s="207"/>
      <c r="AL657" s="207"/>
      <c r="AM657" s="207"/>
      <c r="AN657" s="207"/>
      <c r="AO657" s="208"/>
    </row>
    <row r="658" customFormat="false" ht="15.75" hidden="false" customHeight="true" outlineLevel="0" collapsed="false">
      <c r="A658" s="22" t="n">
        <v>657</v>
      </c>
      <c r="B658" s="180"/>
      <c r="C658" s="22"/>
      <c r="D658" s="22"/>
      <c r="E658" s="183"/>
      <c r="F658" s="183"/>
      <c r="G658" s="22"/>
      <c r="H658" s="22"/>
      <c r="I658" s="22"/>
      <c r="J658" s="22"/>
      <c r="K658" s="191" t="e">
        <f aca="false">VLOOKUP(Personale!J658,Legenda!$D$1:$F$258,2)</f>
        <v>#N/A</v>
      </c>
      <c r="L658" s="22"/>
      <c r="M658" s="22"/>
      <c r="N658" s="22"/>
      <c r="O658" s="22"/>
      <c r="P658" s="203"/>
      <c r="Q658" s="22"/>
      <c r="R658" s="22"/>
      <c r="S658" s="22"/>
      <c r="T658" s="203"/>
      <c r="U658" s="211"/>
      <c r="V658" s="211"/>
      <c r="W658" s="185" t="n">
        <v>0</v>
      </c>
      <c r="X658" s="185" t="n">
        <v>0</v>
      </c>
      <c r="Y658" s="219" t="n">
        <f aca="false">SUM(W658:X658)</f>
        <v>0</v>
      </c>
      <c r="Z658" s="185" t="n">
        <v>0</v>
      </c>
      <c r="AA658" s="185" t="n">
        <v>0</v>
      </c>
      <c r="AB658" s="220" t="n">
        <f aca="false">SUM(Z658:AA658)</f>
        <v>0</v>
      </c>
      <c r="AC658" s="22"/>
      <c r="AD658" s="22"/>
      <c r="AE658" s="188"/>
      <c r="AF658" s="206" t="n">
        <f aca="false">IF(AE658="SI",N658,0)</f>
        <v>0</v>
      </c>
      <c r="AG658" s="189" t="n">
        <f aca="false">IF(AE658="SI",Y658,0)</f>
        <v>0</v>
      </c>
      <c r="AH658" s="189" t="n">
        <f aca="false">IF(AE658="SI",AB658,0)</f>
        <v>0</v>
      </c>
      <c r="AI658" s="148"/>
      <c r="AJ658" s="207"/>
      <c r="AK658" s="207"/>
      <c r="AL658" s="207"/>
      <c r="AM658" s="207"/>
      <c r="AN658" s="207"/>
      <c r="AO658" s="208"/>
    </row>
    <row r="659" customFormat="false" ht="15.75" hidden="false" customHeight="true" outlineLevel="0" collapsed="false">
      <c r="A659" s="22" t="n">
        <v>658</v>
      </c>
      <c r="B659" s="180"/>
      <c r="C659" s="22"/>
      <c r="D659" s="22"/>
      <c r="E659" s="183"/>
      <c r="F659" s="183"/>
      <c r="G659" s="22"/>
      <c r="H659" s="22"/>
      <c r="I659" s="22"/>
      <c r="J659" s="22"/>
      <c r="K659" s="191" t="e">
        <f aca="false">VLOOKUP(Personale!J659,Legenda!$D$1:$F$258,2)</f>
        <v>#N/A</v>
      </c>
      <c r="L659" s="22"/>
      <c r="M659" s="22"/>
      <c r="N659" s="22"/>
      <c r="O659" s="22"/>
      <c r="P659" s="203"/>
      <c r="Q659" s="22"/>
      <c r="R659" s="22"/>
      <c r="S659" s="22"/>
      <c r="T659" s="203"/>
      <c r="U659" s="211"/>
      <c r="V659" s="211"/>
      <c r="W659" s="185" t="n">
        <v>0</v>
      </c>
      <c r="X659" s="185" t="n">
        <v>0</v>
      </c>
      <c r="Y659" s="219" t="n">
        <f aca="false">SUM(W659:X659)</f>
        <v>0</v>
      </c>
      <c r="Z659" s="185" t="n">
        <v>0</v>
      </c>
      <c r="AA659" s="185" t="n">
        <v>0</v>
      </c>
      <c r="AB659" s="220" t="n">
        <f aca="false">SUM(Z659:AA659)</f>
        <v>0</v>
      </c>
      <c r="AC659" s="22"/>
      <c r="AD659" s="22"/>
      <c r="AE659" s="188"/>
      <c r="AF659" s="206" t="n">
        <f aca="false">IF(AE659="SI",N659,0)</f>
        <v>0</v>
      </c>
      <c r="AG659" s="189" t="n">
        <f aca="false">IF(AE659="SI",Y659,0)</f>
        <v>0</v>
      </c>
      <c r="AH659" s="189" t="n">
        <f aca="false">IF(AE659="SI",AB659,0)</f>
        <v>0</v>
      </c>
      <c r="AI659" s="148"/>
      <c r="AJ659" s="207"/>
      <c r="AK659" s="207"/>
      <c r="AL659" s="207"/>
      <c r="AM659" s="207"/>
      <c r="AN659" s="207"/>
      <c r="AO659" s="208"/>
    </row>
    <row r="660" customFormat="false" ht="15.75" hidden="false" customHeight="true" outlineLevel="0" collapsed="false">
      <c r="A660" s="22" t="n">
        <v>659</v>
      </c>
      <c r="B660" s="180"/>
      <c r="C660" s="22"/>
      <c r="D660" s="22"/>
      <c r="E660" s="183"/>
      <c r="F660" s="183"/>
      <c r="G660" s="22"/>
      <c r="H660" s="22"/>
      <c r="I660" s="22"/>
      <c r="J660" s="22"/>
      <c r="K660" s="191" t="e">
        <f aca="false">VLOOKUP(Personale!J660,Legenda!$D$1:$F$258,2)</f>
        <v>#N/A</v>
      </c>
      <c r="L660" s="22"/>
      <c r="M660" s="22"/>
      <c r="N660" s="22"/>
      <c r="O660" s="22"/>
      <c r="P660" s="203"/>
      <c r="Q660" s="22"/>
      <c r="R660" s="22"/>
      <c r="S660" s="22"/>
      <c r="T660" s="203"/>
      <c r="U660" s="211"/>
      <c r="V660" s="211"/>
      <c r="W660" s="185" t="n">
        <v>0</v>
      </c>
      <c r="X660" s="185" t="n">
        <v>0</v>
      </c>
      <c r="Y660" s="219" t="n">
        <f aca="false">SUM(W660:X660)</f>
        <v>0</v>
      </c>
      <c r="Z660" s="185" t="n">
        <v>0</v>
      </c>
      <c r="AA660" s="185" t="n">
        <v>0</v>
      </c>
      <c r="AB660" s="220" t="n">
        <f aca="false">SUM(Z660:AA660)</f>
        <v>0</v>
      </c>
      <c r="AC660" s="22"/>
      <c r="AD660" s="22"/>
      <c r="AE660" s="188"/>
      <c r="AF660" s="206" t="n">
        <f aca="false">IF(AE660="SI",N660,0)</f>
        <v>0</v>
      </c>
      <c r="AG660" s="189" t="n">
        <f aca="false">IF(AE660="SI",Y660,0)</f>
        <v>0</v>
      </c>
      <c r="AH660" s="189" t="n">
        <f aca="false">IF(AE660="SI",AB660,0)</f>
        <v>0</v>
      </c>
      <c r="AI660" s="148"/>
      <c r="AJ660" s="207"/>
      <c r="AK660" s="207"/>
      <c r="AL660" s="207"/>
      <c r="AM660" s="207"/>
      <c r="AN660" s="207"/>
      <c r="AO660" s="208"/>
    </row>
    <row r="661" customFormat="false" ht="15.75" hidden="false" customHeight="true" outlineLevel="0" collapsed="false">
      <c r="A661" s="22" t="n">
        <v>660</v>
      </c>
      <c r="B661" s="180"/>
      <c r="C661" s="22"/>
      <c r="D661" s="22"/>
      <c r="E661" s="183"/>
      <c r="F661" s="183"/>
      <c r="G661" s="22"/>
      <c r="H661" s="22"/>
      <c r="I661" s="22"/>
      <c r="J661" s="22"/>
      <c r="K661" s="191" t="e">
        <f aca="false">VLOOKUP(Personale!J661,Legenda!$D$1:$F$258,2)</f>
        <v>#N/A</v>
      </c>
      <c r="L661" s="22"/>
      <c r="M661" s="22"/>
      <c r="N661" s="22"/>
      <c r="O661" s="22"/>
      <c r="P661" s="203"/>
      <c r="Q661" s="22"/>
      <c r="R661" s="22"/>
      <c r="S661" s="22"/>
      <c r="T661" s="203"/>
      <c r="U661" s="211"/>
      <c r="V661" s="211"/>
      <c r="W661" s="185" t="n">
        <v>0</v>
      </c>
      <c r="X661" s="185" t="n">
        <v>0</v>
      </c>
      <c r="Y661" s="219" t="n">
        <f aca="false">SUM(W661:X661)</f>
        <v>0</v>
      </c>
      <c r="Z661" s="185" t="n">
        <v>0</v>
      </c>
      <c r="AA661" s="185" t="n">
        <v>0</v>
      </c>
      <c r="AB661" s="220" t="n">
        <f aca="false">SUM(Z661:AA661)</f>
        <v>0</v>
      </c>
      <c r="AC661" s="22"/>
      <c r="AD661" s="22"/>
      <c r="AE661" s="188"/>
      <c r="AF661" s="206" t="n">
        <f aca="false">IF(AE661="SI",N661,0)</f>
        <v>0</v>
      </c>
      <c r="AG661" s="189" t="n">
        <f aca="false">IF(AE661="SI",Y661,0)</f>
        <v>0</v>
      </c>
      <c r="AH661" s="189" t="n">
        <f aca="false">IF(AE661="SI",AB661,0)</f>
        <v>0</v>
      </c>
      <c r="AI661" s="148"/>
      <c r="AJ661" s="207"/>
      <c r="AK661" s="207"/>
      <c r="AL661" s="207"/>
      <c r="AM661" s="207"/>
      <c r="AN661" s="207"/>
      <c r="AO661" s="208"/>
    </row>
    <row r="662" customFormat="false" ht="15.75" hidden="false" customHeight="true" outlineLevel="0" collapsed="false">
      <c r="A662" s="22" t="n">
        <v>661</v>
      </c>
      <c r="B662" s="180"/>
      <c r="C662" s="22"/>
      <c r="D662" s="22"/>
      <c r="E662" s="183"/>
      <c r="F662" s="183"/>
      <c r="G662" s="22"/>
      <c r="H662" s="22"/>
      <c r="I662" s="22"/>
      <c r="J662" s="22"/>
      <c r="K662" s="191" t="e">
        <f aca="false">VLOOKUP(Personale!J662,Legenda!$D$1:$F$258,2)</f>
        <v>#N/A</v>
      </c>
      <c r="L662" s="22"/>
      <c r="M662" s="22"/>
      <c r="N662" s="22"/>
      <c r="O662" s="22"/>
      <c r="P662" s="203"/>
      <c r="Q662" s="22"/>
      <c r="R662" s="22"/>
      <c r="S662" s="22"/>
      <c r="T662" s="203"/>
      <c r="U662" s="211"/>
      <c r="V662" s="211"/>
      <c r="W662" s="185" t="n">
        <v>0</v>
      </c>
      <c r="X662" s="185" t="n">
        <v>0</v>
      </c>
      <c r="Y662" s="219" t="n">
        <f aca="false">SUM(W662:X662)</f>
        <v>0</v>
      </c>
      <c r="Z662" s="185" t="n">
        <v>0</v>
      </c>
      <c r="AA662" s="185" t="n">
        <v>0</v>
      </c>
      <c r="AB662" s="220" t="n">
        <f aca="false">SUM(Z662:AA662)</f>
        <v>0</v>
      </c>
      <c r="AC662" s="22"/>
      <c r="AD662" s="22"/>
      <c r="AE662" s="188"/>
      <c r="AF662" s="206" t="n">
        <f aca="false">IF(AE662="SI",N662,0)</f>
        <v>0</v>
      </c>
      <c r="AG662" s="189" t="n">
        <f aca="false">IF(AE662="SI",Y662,0)</f>
        <v>0</v>
      </c>
      <c r="AH662" s="189" t="n">
        <f aca="false">IF(AE662="SI",AB662,0)</f>
        <v>0</v>
      </c>
      <c r="AI662" s="148"/>
      <c r="AJ662" s="207"/>
      <c r="AK662" s="207"/>
      <c r="AL662" s="207"/>
      <c r="AM662" s="207"/>
      <c r="AN662" s="207"/>
      <c r="AO662" s="208"/>
    </row>
    <row r="663" customFormat="false" ht="15.75" hidden="false" customHeight="true" outlineLevel="0" collapsed="false">
      <c r="A663" s="22" t="n">
        <v>662</v>
      </c>
      <c r="B663" s="180"/>
      <c r="C663" s="22"/>
      <c r="D663" s="22"/>
      <c r="E663" s="183"/>
      <c r="F663" s="183"/>
      <c r="G663" s="22"/>
      <c r="H663" s="22"/>
      <c r="I663" s="22"/>
      <c r="J663" s="22"/>
      <c r="K663" s="191" t="e">
        <f aca="false">VLOOKUP(Personale!J663,Legenda!$D$1:$F$258,2)</f>
        <v>#N/A</v>
      </c>
      <c r="L663" s="22"/>
      <c r="M663" s="22"/>
      <c r="N663" s="22"/>
      <c r="O663" s="22"/>
      <c r="P663" s="203"/>
      <c r="Q663" s="22"/>
      <c r="R663" s="22"/>
      <c r="S663" s="22"/>
      <c r="T663" s="203"/>
      <c r="U663" s="211"/>
      <c r="V663" s="211"/>
      <c r="W663" s="185" t="n">
        <v>0</v>
      </c>
      <c r="X663" s="185" t="n">
        <v>0</v>
      </c>
      <c r="Y663" s="219" t="n">
        <f aca="false">SUM(W663:X663)</f>
        <v>0</v>
      </c>
      <c r="Z663" s="185" t="n">
        <v>0</v>
      </c>
      <c r="AA663" s="185" t="n">
        <v>0</v>
      </c>
      <c r="AB663" s="220" t="n">
        <f aca="false">SUM(Z663:AA663)</f>
        <v>0</v>
      </c>
      <c r="AC663" s="22"/>
      <c r="AD663" s="22"/>
      <c r="AE663" s="188"/>
      <c r="AF663" s="206" t="n">
        <f aca="false">IF(AE663="SI",N663,0)</f>
        <v>0</v>
      </c>
      <c r="AG663" s="189" t="n">
        <f aca="false">IF(AE663="SI",Y663,0)</f>
        <v>0</v>
      </c>
      <c r="AH663" s="189" t="n">
        <f aca="false">IF(AE663="SI",AB663,0)</f>
        <v>0</v>
      </c>
      <c r="AI663" s="148"/>
      <c r="AJ663" s="207"/>
      <c r="AK663" s="207"/>
      <c r="AL663" s="207"/>
      <c r="AM663" s="207"/>
      <c r="AN663" s="207"/>
      <c r="AO663" s="208"/>
    </row>
    <row r="664" customFormat="false" ht="15.75" hidden="false" customHeight="true" outlineLevel="0" collapsed="false">
      <c r="A664" s="22" t="n">
        <v>663</v>
      </c>
      <c r="B664" s="180"/>
      <c r="C664" s="22"/>
      <c r="D664" s="22"/>
      <c r="E664" s="183"/>
      <c r="F664" s="183"/>
      <c r="G664" s="22"/>
      <c r="H664" s="22"/>
      <c r="I664" s="22"/>
      <c r="J664" s="22"/>
      <c r="K664" s="191" t="e">
        <f aca="false">VLOOKUP(Personale!J664,Legenda!$D$1:$F$258,2)</f>
        <v>#N/A</v>
      </c>
      <c r="L664" s="22"/>
      <c r="M664" s="22"/>
      <c r="N664" s="22"/>
      <c r="O664" s="22"/>
      <c r="P664" s="203"/>
      <c r="Q664" s="22"/>
      <c r="R664" s="22"/>
      <c r="S664" s="22"/>
      <c r="T664" s="203"/>
      <c r="U664" s="211"/>
      <c r="V664" s="211"/>
      <c r="W664" s="185" t="n">
        <v>0</v>
      </c>
      <c r="X664" s="185" t="n">
        <v>0</v>
      </c>
      <c r="Y664" s="219" t="n">
        <f aca="false">SUM(W664:X664)</f>
        <v>0</v>
      </c>
      <c r="Z664" s="185" t="n">
        <v>0</v>
      </c>
      <c r="AA664" s="185" t="n">
        <v>0</v>
      </c>
      <c r="AB664" s="220" t="n">
        <f aca="false">SUM(Z664:AA664)</f>
        <v>0</v>
      </c>
      <c r="AC664" s="22"/>
      <c r="AD664" s="22"/>
      <c r="AE664" s="188"/>
      <c r="AF664" s="206" t="n">
        <f aca="false">IF(AE664="SI",N664,0)</f>
        <v>0</v>
      </c>
      <c r="AG664" s="189" t="n">
        <f aca="false">IF(AE664="SI",Y664,0)</f>
        <v>0</v>
      </c>
      <c r="AH664" s="189" t="n">
        <f aca="false">IF(AE664="SI",AB664,0)</f>
        <v>0</v>
      </c>
      <c r="AI664" s="148"/>
      <c r="AJ664" s="207"/>
      <c r="AK664" s="207"/>
      <c r="AL664" s="207"/>
      <c r="AM664" s="207"/>
      <c r="AN664" s="207"/>
      <c r="AO664" s="208"/>
    </row>
    <row r="665" customFormat="false" ht="15.75" hidden="false" customHeight="true" outlineLevel="0" collapsed="false">
      <c r="A665" s="22" t="n">
        <v>664</v>
      </c>
      <c r="B665" s="180"/>
      <c r="C665" s="22"/>
      <c r="D665" s="22"/>
      <c r="E665" s="183"/>
      <c r="F665" s="183"/>
      <c r="G665" s="22"/>
      <c r="H665" s="22"/>
      <c r="I665" s="22"/>
      <c r="J665" s="22"/>
      <c r="K665" s="191" t="e">
        <f aca="false">VLOOKUP(Personale!J665,Legenda!$D$1:$F$258,2)</f>
        <v>#N/A</v>
      </c>
      <c r="L665" s="22"/>
      <c r="M665" s="22"/>
      <c r="N665" s="22"/>
      <c r="O665" s="22"/>
      <c r="P665" s="203"/>
      <c r="Q665" s="22"/>
      <c r="R665" s="22"/>
      <c r="S665" s="22"/>
      <c r="T665" s="203"/>
      <c r="U665" s="211"/>
      <c r="V665" s="211"/>
      <c r="W665" s="185" t="n">
        <v>0</v>
      </c>
      <c r="X665" s="185" t="n">
        <v>0</v>
      </c>
      <c r="Y665" s="219" t="n">
        <f aca="false">SUM(W665:X665)</f>
        <v>0</v>
      </c>
      <c r="Z665" s="185" t="n">
        <v>0</v>
      </c>
      <c r="AA665" s="185" t="n">
        <v>0</v>
      </c>
      <c r="AB665" s="220" t="n">
        <f aca="false">SUM(Z665:AA665)</f>
        <v>0</v>
      </c>
      <c r="AC665" s="22"/>
      <c r="AD665" s="22"/>
      <c r="AE665" s="188"/>
      <c r="AF665" s="206" t="n">
        <f aca="false">IF(AE665="SI",N665,0)</f>
        <v>0</v>
      </c>
      <c r="AG665" s="189" t="n">
        <f aca="false">IF(AE665="SI",Y665,0)</f>
        <v>0</v>
      </c>
      <c r="AH665" s="189" t="n">
        <f aca="false">IF(AE665="SI",AB665,0)</f>
        <v>0</v>
      </c>
      <c r="AI665" s="148"/>
      <c r="AJ665" s="207"/>
      <c r="AK665" s="207"/>
      <c r="AL665" s="207"/>
      <c r="AM665" s="207"/>
      <c r="AN665" s="207"/>
      <c r="AO665" s="208"/>
    </row>
    <row r="666" customFormat="false" ht="15.75" hidden="false" customHeight="true" outlineLevel="0" collapsed="false">
      <c r="A666" s="22" t="n">
        <v>665</v>
      </c>
      <c r="B666" s="180"/>
      <c r="C666" s="22"/>
      <c r="D666" s="22"/>
      <c r="E666" s="183"/>
      <c r="F666" s="183"/>
      <c r="G666" s="22"/>
      <c r="H666" s="22"/>
      <c r="I666" s="22"/>
      <c r="J666" s="22"/>
      <c r="K666" s="191" t="e">
        <f aca="false">VLOOKUP(Personale!J666,Legenda!$D$1:$F$258,2)</f>
        <v>#N/A</v>
      </c>
      <c r="L666" s="22"/>
      <c r="M666" s="22"/>
      <c r="N666" s="22"/>
      <c r="O666" s="22"/>
      <c r="P666" s="203"/>
      <c r="Q666" s="22"/>
      <c r="R666" s="22"/>
      <c r="S666" s="22"/>
      <c r="T666" s="203"/>
      <c r="U666" s="211"/>
      <c r="V666" s="211"/>
      <c r="W666" s="185" t="n">
        <v>0</v>
      </c>
      <c r="X666" s="185" t="n">
        <v>0</v>
      </c>
      <c r="Y666" s="219" t="n">
        <f aca="false">SUM(W666:X666)</f>
        <v>0</v>
      </c>
      <c r="Z666" s="185" t="n">
        <v>0</v>
      </c>
      <c r="AA666" s="185" t="n">
        <v>0</v>
      </c>
      <c r="AB666" s="220" t="n">
        <f aca="false">SUM(Z666:AA666)</f>
        <v>0</v>
      </c>
      <c r="AC666" s="22"/>
      <c r="AD666" s="22"/>
      <c r="AE666" s="188"/>
      <c r="AF666" s="206" t="n">
        <f aca="false">IF(AE666="SI",N666,0)</f>
        <v>0</v>
      </c>
      <c r="AG666" s="189" t="n">
        <f aca="false">IF(AE666="SI",Y666,0)</f>
        <v>0</v>
      </c>
      <c r="AH666" s="189" t="n">
        <f aca="false">IF(AE666="SI",AB666,0)</f>
        <v>0</v>
      </c>
      <c r="AI666" s="148"/>
      <c r="AJ666" s="207"/>
      <c r="AK666" s="207"/>
      <c r="AL666" s="207"/>
      <c r="AM666" s="207"/>
      <c r="AN666" s="207"/>
      <c r="AO666" s="208"/>
    </row>
    <row r="667" customFormat="false" ht="15.75" hidden="false" customHeight="true" outlineLevel="0" collapsed="false">
      <c r="A667" s="22" t="n">
        <v>666</v>
      </c>
      <c r="B667" s="180"/>
      <c r="C667" s="22"/>
      <c r="D667" s="22"/>
      <c r="E667" s="183"/>
      <c r="F667" s="183"/>
      <c r="G667" s="22"/>
      <c r="H667" s="22"/>
      <c r="I667" s="22"/>
      <c r="J667" s="22"/>
      <c r="K667" s="191" t="e">
        <f aca="false">VLOOKUP(Personale!J667,Legenda!$D$1:$F$258,2)</f>
        <v>#N/A</v>
      </c>
      <c r="L667" s="22"/>
      <c r="M667" s="22"/>
      <c r="N667" s="22"/>
      <c r="O667" s="22"/>
      <c r="P667" s="203"/>
      <c r="Q667" s="22"/>
      <c r="R667" s="22"/>
      <c r="S667" s="22"/>
      <c r="T667" s="203"/>
      <c r="U667" s="211"/>
      <c r="V667" s="211"/>
      <c r="W667" s="185" t="n">
        <v>0</v>
      </c>
      <c r="X667" s="185" t="n">
        <v>0</v>
      </c>
      <c r="Y667" s="219" t="n">
        <f aca="false">SUM(W667:X667)</f>
        <v>0</v>
      </c>
      <c r="Z667" s="185" t="n">
        <v>0</v>
      </c>
      <c r="AA667" s="185" t="n">
        <v>0</v>
      </c>
      <c r="AB667" s="220" t="n">
        <f aca="false">SUM(Z667:AA667)</f>
        <v>0</v>
      </c>
      <c r="AC667" s="22"/>
      <c r="AD667" s="22"/>
      <c r="AE667" s="188"/>
      <c r="AF667" s="206" t="n">
        <f aca="false">IF(AE667="SI",N667,0)</f>
        <v>0</v>
      </c>
      <c r="AG667" s="189" t="n">
        <f aca="false">IF(AE667="SI",Y667,0)</f>
        <v>0</v>
      </c>
      <c r="AH667" s="189" t="n">
        <f aca="false">IF(AE667="SI",AB667,0)</f>
        <v>0</v>
      </c>
      <c r="AI667" s="148"/>
      <c r="AJ667" s="207"/>
      <c r="AK667" s="207"/>
      <c r="AL667" s="207"/>
      <c r="AM667" s="207"/>
      <c r="AN667" s="207"/>
      <c r="AO667" s="208"/>
    </row>
    <row r="668" customFormat="false" ht="15.75" hidden="false" customHeight="true" outlineLevel="0" collapsed="false">
      <c r="A668" s="22" t="n">
        <v>667</v>
      </c>
      <c r="B668" s="180"/>
      <c r="C668" s="22"/>
      <c r="D668" s="22"/>
      <c r="E668" s="183"/>
      <c r="F668" s="183"/>
      <c r="G668" s="22"/>
      <c r="H668" s="22"/>
      <c r="I668" s="22"/>
      <c r="J668" s="22"/>
      <c r="K668" s="191" t="e">
        <f aca="false">VLOOKUP(Personale!J668,Legenda!$D$1:$F$258,2)</f>
        <v>#N/A</v>
      </c>
      <c r="L668" s="22"/>
      <c r="M668" s="22"/>
      <c r="N668" s="22"/>
      <c r="O668" s="22"/>
      <c r="P668" s="203"/>
      <c r="Q668" s="22"/>
      <c r="R668" s="22"/>
      <c r="S668" s="22"/>
      <c r="T668" s="203"/>
      <c r="U668" s="211"/>
      <c r="V668" s="211"/>
      <c r="W668" s="185" t="n">
        <v>0</v>
      </c>
      <c r="X668" s="185" t="n">
        <v>0</v>
      </c>
      <c r="Y668" s="219" t="n">
        <f aca="false">SUM(W668:X668)</f>
        <v>0</v>
      </c>
      <c r="Z668" s="185" t="n">
        <v>0</v>
      </c>
      <c r="AA668" s="185" t="n">
        <v>0</v>
      </c>
      <c r="AB668" s="220" t="n">
        <f aca="false">SUM(Z668:AA668)</f>
        <v>0</v>
      </c>
      <c r="AC668" s="22"/>
      <c r="AD668" s="22"/>
      <c r="AE668" s="188"/>
      <c r="AF668" s="206" t="n">
        <f aca="false">IF(AE668="SI",N668,0)</f>
        <v>0</v>
      </c>
      <c r="AG668" s="189" t="n">
        <f aca="false">IF(AE668="SI",Y668,0)</f>
        <v>0</v>
      </c>
      <c r="AH668" s="189" t="n">
        <f aca="false">IF(AE668="SI",AB668,0)</f>
        <v>0</v>
      </c>
      <c r="AI668" s="148"/>
      <c r="AJ668" s="207"/>
      <c r="AK668" s="207"/>
      <c r="AL668" s="207"/>
      <c r="AM668" s="207"/>
      <c r="AN668" s="207"/>
      <c r="AO668" s="208"/>
    </row>
    <row r="669" customFormat="false" ht="15.75" hidden="false" customHeight="true" outlineLevel="0" collapsed="false">
      <c r="A669" s="22" t="n">
        <v>668</v>
      </c>
      <c r="B669" s="180"/>
      <c r="C669" s="22"/>
      <c r="D669" s="22"/>
      <c r="E669" s="183"/>
      <c r="F669" s="183"/>
      <c r="G669" s="22"/>
      <c r="H669" s="22"/>
      <c r="I669" s="22"/>
      <c r="J669" s="22"/>
      <c r="K669" s="191" t="e">
        <f aca="false">VLOOKUP(Personale!J669,Legenda!$D$1:$F$258,2)</f>
        <v>#N/A</v>
      </c>
      <c r="L669" s="22"/>
      <c r="M669" s="22"/>
      <c r="N669" s="22"/>
      <c r="O669" s="22"/>
      <c r="P669" s="203"/>
      <c r="Q669" s="22"/>
      <c r="R669" s="22"/>
      <c r="S669" s="22"/>
      <c r="T669" s="203"/>
      <c r="U669" s="211"/>
      <c r="V669" s="211"/>
      <c r="W669" s="185" t="n">
        <v>0</v>
      </c>
      <c r="X669" s="185" t="n">
        <v>0</v>
      </c>
      <c r="Y669" s="219" t="n">
        <f aca="false">SUM(W669:X669)</f>
        <v>0</v>
      </c>
      <c r="Z669" s="185" t="n">
        <v>0</v>
      </c>
      <c r="AA669" s="185" t="n">
        <v>0</v>
      </c>
      <c r="AB669" s="220" t="n">
        <f aca="false">SUM(Z669:AA669)</f>
        <v>0</v>
      </c>
      <c r="AC669" s="22"/>
      <c r="AD669" s="22"/>
      <c r="AE669" s="188"/>
      <c r="AF669" s="206" t="n">
        <f aca="false">IF(AE669="SI",N669,0)</f>
        <v>0</v>
      </c>
      <c r="AG669" s="189" t="n">
        <f aca="false">IF(AE669="SI",Y669,0)</f>
        <v>0</v>
      </c>
      <c r="AH669" s="189" t="n">
        <f aca="false">IF(AE669="SI",AB669,0)</f>
        <v>0</v>
      </c>
      <c r="AI669" s="148"/>
      <c r="AJ669" s="207"/>
      <c r="AK669" s="207"/>
      <c r="AL669" s="207"/>
      <c r="AM669" s="207"/>
      <c r="AN669" s="207"/>
      <c r="AO669" s="208"/>
    </row>
    <row r="670" customFormat="false" ht="15.75" hidden="false" customHeight="true" outlineLevel="0" collapsed="false">
      <c r="A670" s="22" t="n">
        <v>669</v>
      </c>
      <c r="B670" s="180"/>
      <c r="C670" s="22"/>
      <c r="D670" s="22"/>
      <c r="E670" s="183"/>
      <c r="F670" s="183"/>
      <c r="G670" s="22"/>
      <c r="H670" s="22"/>
      <c r="I670" s="22"/>
      <c r="J670" s="22"/>
      <c r="K670" s="191" t="e">
        <f aca="false">VLOOKUP(Personale!J670,Legenda!$D$1:$F$258,2)</f>
        <v>#N/A</v>
      </c>
      <c r="L670" s="22"/>
      <c r="M670" s="22"/>
      <c r="N670" s="22"/>
      <c r="O670" s="22"/>
      <c r="P670" s="203"/>
      <c r="Q670" s="22"/>
      <c r="R670" s="22"/>
      <c r="S670" s="22"/>
      <c r="T670" s="203"/>
      <c r="U670" s="211"/>
      <c r="V670" s="211"/>
      <c r="W670" s="185" t="n">
        <v>0</v>
      </c>
      <c r="X670" s="185" t="n">
        <v>0</v>
      </c>
      <c r="Y670" s="219" t="n">
        <f aca="false">SUM(W670:X670)</f>
        <v>0</v>
      </c>
      <c r="Z670" s="185" t="n">
        <v>0</v>
      </c>
      <c r="AA670" s="185" t="n">
        <v>0</v>
      </c>
      <c r="AB670" s="220" t="n">
        <f aca="false">SUM(Z670:AA670)</f>
        <v>0</v>
      </c>
      <c r="AC670" s="22"/>
      <c r="AD670" s="22"/>
      <c r="AE670" s="188"/>
      <c r="AF670" s="206" t="n">
        <f aca="false">IF(AE670="SI",N670,0)</f>
        <v>0</v>
      </c>
      <c r="AG670" s="189" t="n">
        <f aca="false">IF(AE670="SI",Y670,0)</f>
        <v>0</v>
      </c>
      <c r="AH670" s="189" t="n">
        <f aca="false">IF(AE670="SI",AB670,0)</f>
        <v>0</v>
      </c>
      <c r="AI670" s="148"/>
      <c r="AJ670" s="207"/>
      <c r="AK670" s="207"/>
      <c r="AL670" s="207"/>
      <c r="AM670" s="207"/>
      <c r="AN670" s="207"/>
      <c r="AO670" s="208"/>
    </row>
    <row r="671" customFormat="false" ht="15.75" hidden="false" customHeight="true" outlineLevel="0" collapsed="false">
      <c r="A671" s="22" t="n">
        <v>670</v>
      </c>
      <c r="B671" s="180"/>
      <c r="C671" s="22"/>
      <c r="D671" s="22"/>
      <c r="E671" s="183"/>
      <c r="F671" s="183"/>
      <c r="G671" s="22"/>
      <c r="H671" s="22"/>
      <c r="I671" s="22"/>
      <c r="J671" s="22"/>
      <c r="K671" s="191" t="e">
        <f aca="false">VLOOKUP(Personale!J671,Legenda!$D$1:$F$258,2)</f>
        <v>#N/A</v>
      </c>
      <c r="L671" s="22"/>
      <c r="M671" s="22"/>
      <c r="N671" s="22"/>
      <c r="O671" s="22"/>
      <c r="P671" s="203"/>
      <c r="Q671" s="22"/>
      <c r="R671" s="22"/>
      <c r="S671" s="22"/>
      <c r="T671" s="203"/>
      <c r="U671" s="211"/>
      <c r="V671" s="211"/>
      <c r="W671" s="185" t="n">
        <v>0</v>
      </c>
      <c r="X671" s="185" t="n">
        <v>0</v>
      </c>
      <c r="Y671" s="219" t="n">
        <f aca="false">SUM(W671:X671)</f>
        <v>0</v>
      </c>
      <c r="Z671" s="185" t="n">
        <v>0</v>
      </c>
      <c r="AA671" s="185" t="n">
        <v>0</v>
      </c>
      <c r="AB671" s="220" t="n">
        <f aca="false">SUM(Z671:AA671)</f>
        <v>0</v>
      </c>
      <c r="AC671" s="22"/>
      <c r="AD671" s="22"/>
      <c r="AE671" s="188"/>
      <c r="AF671" s="206" t="n">
        <f aca="false">IF(AE671="SI",N671,0)</f>
        <v>0</v>
      </c>
      <c r="AG671" s="189" t="n">
        <f aca="false">IF(AE671="SI",Y671,0)</f>
        <v>0</v>
      </c>
      <c r="AH671" s="189" t="n">
        <f aca="false">IF(AE671="SI",AB671,0)</f>
        <v>0</v>
      </c>
      <c r="AI671" s="148"/>
      <c r="AJ671" s="207"/>
      <c r="AK671" s="207"/>
      <c r="AL671" s="207"/>
      <c r="AM671" s="207"/>
      <c r="AN671" s="207"/>
      <c r="AO671" s="208"/>
    </row>
    <row r="672" customFormat="false" ht="15.75" hidden="false" customHeight="true" outlineLevel="0" collapsed="false">
      <c r="A672" s="22" t="n">
        <v>671</v>
      </c>
      <c r="B672" s="180"/>
      <c r="C672" s="22"/>
      <c r="D672" s="22"/>
      <c r="E672" s="183"/>
      <c r="F672" s="183"/>
      <c r="G672" s="22"/>
      <c r="H672" s="22"/>
      <c r="I672" s="22"/>
      <c r="J672" s="22"/>
      <c r="K672" s="191" t="e">
        <f aca="false">VLOOKUP(Personale!J672,Legenda!$D$1:$F$258,2)</f>
        <v>#N/A</v>
      </c>
      <c r="L672" s="22"/>
      <c r="M672" s="22"/>
      <c r="N672" s="22"/>
      <c r="O672" s="22"/>
      <c r="P672" s="203"/>
      <c r="Q672" s="22"/>
      <c r="R672" s="22"/>
      <c r="S672" s="22"/>
      <c r="T672" s="203"/>
      <c r="U672" s="211"/>
      <c r="V672" s="211"/>
      <c r="W672" s="185" t="n">
        <v>0</v>
      </c>
      <c r="X672" s="185" t="n">
        <v>0</v>
      </c>
      <c r="Y672" s="219" t="n">
        <f aca="false">SUM(W672:X672)</f>
        <v>0</v>
      </c>
      <c r="Z672" s="185" t="n">
        <v>0</v>
      </c>
      <c r="AA672" s="185" t="n">
        <v>0</v>
      </c>
      <c r="AB672" s="220" t="n">
        <f aca="false">SUM(Z672:AA672)</f>
        <v>0</v>
      </c>
      <c r="AC672" s="22"/>
      <c r="AD672" s="22"/>
      <c r="AE672" s="188"/>
      <c r="AF672" s="206" t="n">
        <f aca="false">IF(AE672="SI",N672,0)</f>
        <v>0</v>
      </c>
      <c r="AG672" s="189" t="n">
        <f aca="false">IF(AE672="SI",Y672,0)</f>
        <v>0</v>
      </c>
      <c r="AH672" s="189" t="n">
        <f aca="false">IF(AE672="SI",AB672,0)</f>
        <v>0</v>
      </c>
      <c r="AI672" s="148"/>
      <c r="AJ672" s="207"/>
      <c r="AK672" s="207"/>
      <c r="AL672" s="207"/>
      <c r="AM672" s="207"/>
      <c r="AN672" s="207"/>
      <c r="AO672" s="208"/>
    </row>
    <row r="673" customFormat="false" ht="15.75" hidden="false" customHeight="true" outlineLevel="0" collapsed="false">
      <c r="A673" s="22" t="n">
        <v>672</v>
      </c>
      <c r="B673" s="180"/>
      <c r="C673" s="22"/>
      <c r="D673" s="22"/>
      <c r="E673" s="183"/>
      <c r="F673" s="183"/>
      <c r="G673" s="22"/>
      <c r="H673" s="22"/>
      <c r="I673" s="22"/>
      <c r="J673" s="22"/>
      <c r="K673" s="191" t="e">
        <f aca="false">VLOOKUP(Personale!J673,Legenda!$D$1:$F$258,2)</f>
        <v>#N/A</v>
      </c>
      <c r="L673" s="22"/>
      <c r="M673" s="22"/>
      <c r="N673" s="22"/>
      <c r="O673" s="22"/>
      <c r="P673" s="203"/>
      <c r="Q673" s="22"/>
      <c r="R673" s="22"/>
      <c r="S673" s="22"/>
      <c r="T673" s="203"/>
      <c r="U673" s="211"/>
      <c r="V673" s="211"/>
      <c r="W673" s="185" t="n">
        <v>0</v>
      </c>
      <c r="X673" s="185" t="n">
        <v>0</v>
      </c>
      <c r="Y673" s="219" t="n">
        <f aca="false">SUM(W673:X673)</f>
        <v>0</v>
      </c>
      <c r="Z673" s="185" t="n">
        <v>0</v>
      </c>
      <c r="AA673" s="185" t="n">
        <v>0</v>
      </c>
      <c r="AB673" s="220" t="n">
        <f aca="false">SUM(Z673:AA673)</f>
        <v>0</v>
      </c>
      <c r="AC673" s="22"/>
      <c r="AD673" s="22"/>
      <c r="AE673" s="188"/>
      <c r="AF673" s="206" t="n">
        <f aca="false">IF(AE673="SI",N673,0)</f>
        <v>0</v>
      </c>
      <c r="AG673" s="189" t="n">
        <f aca="false">IF(AE673="SI",Y673,0)</f>
        <v>0</v>
      </c>
      <c r="AH673" s="189" t="n">
        <f aca="false">IF(AE673="SI",AB673,0)</f>
        <v>0</v>
      </c>
      <c r="AI673" s="148"/>
      <c r="AJ673" s="207"/>
      <c r="AK673" s="207"/>
      <c r="AL673" s="207"/>
      <c r="AM673" s="207"/>
      <c r="AN673" s="207"/>
      <c r="AO673" s="208"/>
    </row>
    <row r="674" customFormat="false" ht="15.75" hidden="false" customHeight="true" outlineLevel="0" collapsed="false">
      <c r="A674" s="22" t="n">
        <v>673</v>
      </c>
      <c r="B674" s="180"/>
      <c r="C674" s="22"/>
      <c r="D674" s="22"/>
      <c r="E674" s="183"/>
      <c r="F674" s="183"/>
      <c r="G674" s="22"/>
      <c r="H674" s="22"/>
      <c r="I674" s="22"/>
      <c r="J674" s="22"/>
      <c r="K674" s="191" t="e">
        <f aca="false">VLOOKUP(Personale!J674,Legenda!$D$1:$F$258,2)</f>
        <v>#N/A</v>
      </c>
      <c r="L674" s="22"/>
      <c r="M674" s="22"/>
      <c r="N674" s="22"/>
      <c r="O674" s="22"/>
      <c r="P674" s="203"/>
      <c r="Q674" s="22"/>
      <c r="R674" s="22"/>
      <c r="S674" s="22"/>
      <c r="T674" s="203"/>
      <c r="U674" s="211"/>
      <c r="V674" s="211"/>
      <c r="W674" s="185" t="n">
        <v>0</v>
      </c>
      <c r="X674" s="185" t="n">
        <v>0</v>
      </c>
      <c r="Y674" s="219" t="n">
        <f aca="false">SUM(W674:X674)</f>
        <v>0</v>
      </c>
      <c r="Z674" s="185" t="n">
        <v>0</v>
      </c>
      <c r="AA674" s="185" t="n">
        <v>0</v>
      </c>
      <c r="AB674" s="220" t="n">
        <f aca="false">SUM(Z674:AA674)</f>
        <v>0</v>
      </c>
      <c r="AC674" s="22"/>
      <c r="AD674" s="22"/>
      <c r="AE674" s="188"/>
      <c r="AF674" s="206" t="n">
        <f aca="false">IF(AE674="SI",N674,0)</f>
        <v>0</v>
      </c>
      <c r="AG674" s="189" t="n">
        <f aca="false">IF(AE674="SI",Y674,0)</f>
        <v>0</v>
      </c>
      <c r="AH674" s="189" t="n">
        <f aca="false">IF(AE674="SI",AB674,0)</f>
        <v>0</v>
      </c>
      <c r="AI674" s="148"/>
      <c r="AJ674" s="207"/>
      <c r="AK674" s="207"/>
      <c r="AL674" s="207"/>
      <c r="AM674" s="207"/>
      <c r="AN674" s="207"/>
      <c r="AO674" s="208"/>
    </row>
    <row r="675" customFormat="false" ht="15.75" hidden="false" customHeight="true" outlineLevel="0" collapsed="false">
      <c r="A675" s="22" t="n">
        <v>674</v>
      </c>
      <c r="B675" s="180"/>
      <c r="C675" s="22"/>
      <c r="D675" s="22"/>
      <c r="E675" s="183"/>
      <c r="F675" s="183"/>
      <c r="G675" s="22"/>
      <c r="H675" s="22"/>
      <c r="I675" s="22"/>
      <c r="J675" s="22"/>
      <c r="K675" s="191" t="e">
        <f aca="false">VLOOKUP(Personale!J675,Legenda!$D$1:$F$258,2)</f>
        <v>#N/A</v>
      </c>
      <c r="L675" s="22"/>
      <c r="M675" s="22"/>
      <c r="N675" s="22"/>
      <c r="O675" s="22"/>
      <c r="P675" s="203"/>
      <c r="Q675" s="22"/>
      <c r="R675" s="22"/>
      <c r="S675" s="22"/>
      <c r="T675" s="203"/>
      <c r="U675" s="211"/>
      <c r="V675" s="211"/>
      <c r="W675" s="185" t="n">
        <v>0</v>
      </c>
      <c r="X675" s="185" t="n">
        <v>0</v>
      </c>
      <c r="Y675" s="219" t="n">
        <f aca="false">SUM(W675:X675)</f>
        <v>0</v>
      </c>
      <c r="Z675" s="185" t="n">
        <v>0</v>
      </c>
      <c r="AA675" s="185" t="n">
        <v>0</v>
      </c>
      <c r="AB675" s="220" t="n">
        <f aca="false">SUM(Z675:AA675)</f>
        <v>0</v>
      </c>
      <c r="AC675" s="22"/>
      <c r="AD675" s="22"/>
      <c r="AE675" s="188"/>
      <c r="AF675" s="206" t="n">
        <f aca="false">IF(AE675="SI",N675,0)</f>
        <v>0</v>
      </c>
      <c r="AG675" s="189" t="n">
        <f aca="false">IF(AE675="SI",Y675,0)</f>
        <v>0</v>
      </c>
      <c r="AH675" s="189" t="n">
        <f aca="false">IF(AE675="SI",AB675,0)</f>
        <v>0</v>
      </c>
      <c r="AI675" s="148"/>
      <c r="AJ675" s="207"/>
      <c r="AK675" s="207"/>
      <c r="AL675" s="207"/>
      <c r="AM675" s="207"/>
      <c r="AN675" s="207"/>
      <c r="AO675" s="208"/>
    </row>
    <row r="676" customFormat="false" ht="15.75" hidden="false" customHeight="true" outlineLevel="0" collapsed="false">
      <c r="A676" s="22" t="n">
        <v>675</v>
      </c>
      <c r="B676" s="180"/>
      <c r="C676" s="22"/>
      <c r="D676" s="22"/>
      <c r="E676" s="183"/>
      <c r="F676" s="183"/>
      <c r="G676" s="22"/>
      <c r="H676" s="22"/>
      <c r="I676" s="22"/>
      <c r="J676" s="22"/>
      <c r="K676" s="191" t="e">
        <f aca="false">VLOOKUP(Personale!J676,Legenda!$D$1:$F$258,2)</f>
        <v>#N/A</v>
      </c>
      <c r="L676" s="22"/>
      <c r="M676" s="22"/>
      <c r="N676" s="22"/>
      <c r="O676" s="22"/>
      <c r="P676" s="203"/>
      <c r="Q676" s="22"/>
      <c r="R676" s="22"/>
      <c r="S676" s="22"/>
      <c r="T676" s="203"/>
      <c r="U676" s="211"/>
      <c r="V676" s="211"/>
      <c r="W676" s="185" t="n">
        <v>0</v>
      </c>
      <c r="X676" s="185" t="n">
        <v>0</v>
      </c>
      <c r="Y676" s="219" t="n">
        <f aca="false">SUM(W676:X676)</f>
        <v>0</v>
      </c>
      <c r="Z676" s="185" t="n">
        <v>0</v>
      </c>
      <c r="AA676" s="185" t="n">
        <v>0</v>
      </c>
      <c r="AB676" s="220" t="n">
        <f aca="false">SUM(Z676:AA676)</f>
        <v>0</v>
      </c>
      <c r="AC676" s="22"/>
      <c r="AD676" s="22"/>
      <c r="AE676" s="188"/>
      <c r="AF676" s="206" t="n">
        <f aca="false">IF(AE676="SI",N676,0)</f>
        <v>0</v>
      </c>
      <c r="AG676" s="189" t="n">
        <f aca="false">IF(AE676="SI",Y676,0)</f>
        <v>0</v>
      </c>
      <c r="AH676" s="189" t="n">
        <f aca="false">IF(AE676="SI",AB676,0)</f>
        <v>0</v>
      </c>
      <c r="AI676" s="148"/>
      <c r="AJ676" s="207"/>
      <c r="AK676" s="207"/>
      <c r="AL676" s="207"/>
      <c r="AM676" s="207"/>
      <c r="AN676" s="207"/>
      <c r="AO676" s="208"/>
    </row>
    <row r="677" customFormat="false" ht="15.75" hidden="false" customHeight="true" outlineLevel="0" collapsed="false">
      <c r="A677" s="22" t="n">
        <v>676</v>
      </c>
      <c r="B677" s="180"/>
      <c r="C677" s="22"/>
      <c r="D677" s="22"/>
      <c r="E677" s="183"/>
      <c r="F677" s="183"/>
      <c r="G677" s="22"/>
      <c r="H677" s="22"/>
      <c r="I677" s="22"/>
      <c r="J677" s="22"/>
      <c r="K677" s="191" t="e">
        <f aca="false">VLOOKUP(Personale!J677,Legenda!$D$1:$F$258,2)</f>
        <v>#N/A</v>
      </c>
      <c r="L677" s="22"/>
      <c r="M677" s="22"/>
      <c r="N677" s="22"/>
      <c r="O677" s="22"/>
      <c r="P677" s="203"/>
      <c r="Q677" s="22"/>
      <c r="R677" s="22"/>
      <c r="S677" s="22"/>
      <c r="T677" s="203"/>
      <c r="U677" s="211"/>
      <c r="V677" s="211"/>
      <c r="W677" s="185" t="n">
        <v>0</v>
      </c>
      <c r="X677" s="185" t="n">
        <v>0</v>
      </c>
      <c r="Y677" s="219" t="n">
        <f aca="false">SUM(W677:X677)</f>
        <v>0</v>
      </c>
      <c r="Z677" s="185" t="n">
        <v>0</v>
      </c>
      <c r="AA677" s="185" t="n">
        <v>0</v>
      </c>
      <c r="AB677" s="220" t="n">
        <f aca="false">SUM(Z677:AA677)</f>
        <v>0</v>
      </c>
      <c r="AC677" s="22"/>
      <c r="AD677" s="22"/>
      <c r="AE677" s="188"/>
      <c r="AF677" s="206" t="n">
        <f aca="false">IF(AE677="SI",N677,0)</f>
        <v>0</v>
      </c>
      <c r="AG677" s="189" t="n">
        <f aca="false">IF(AE677="SI",Y677,0)</f>
        <v>0</v>
      </c>
      <c r="AH677" s="189" t="n">
        <f aca="false">IF(AE677="SI",AB677,0)</f>
        <v>0</v>
      </c>
      <c r="AI677" s="148"/>
      <c r="AJ677" s="207"/>
      <c r="AK677" s="207"/>
      <c r="AL677" s="207"/>
      <c r="AM677" s="207"/>
      <c r="AN677" s="207"/>
      <c r="AO677" s="208"/>
    </row>
    <row r="678" customFormat="false" ht="15.75" hidden="false" customHeight="true" outlineLevel="0" collapsed="false">
      <c r="A678" s="22" t="n">
        <v>677</v>
      </c>
      <c r="B678" s="180"/>
      <c r="C678" s="22"/>
      <c r="D678" s="22"/>
      <c r="E678" s="183"/>
      <c r="F678" s="183"/>
      <c r="G678" s="22"/>
      <c r="H678" s="22"/>
      <c r="I678" s="22"/>
      <c r="J678" s="22"/>
      <c r="K678" s="191" t="e">
        <f aca="false">VLOOKUP(Personale!J678,Legenda!$D$1:$F$258,2)</f>
        <v>#N/A</v>
      </c>
      <c r="L678" s="22"/>
      <c r="M678" s="22"/>
      <c r="N678" s="22"/>
      <c r="O678" s="22"/>
      <c r="P678" s="203"/>
      <c r="Q678" s="22"/>
      <c r="R678" s="22"/>
      <c r="S678" s="22"/>
      <c r="T678" s="203"/>
      <c r="U678" s="211"/>
      <c r="V678" s="211"/>
      <c r="W678" s="185" t="n">
        <v>0</v>
      </c>
      <c r="X678" s="185" t="n">
        <v>0</v>
      </c>
      <c r="Y678" s="219" t="n">
        <f aca="false">SUM(W678:X678)</f>
        <v>0</v>
      </c>
      <c r="Z678" s="185" t="n">
        <v>0</v>
      </c>
      <c r="AA678" s="185" t="n">
        <v>0</v>
      </c>
      <c r="AB678" s="220" t="n">
        <f aca="false">SUM(Z678:AA678)</f>
        <v>0</v>
      </c>
      <c r="AC678" s="22"/>
      <c r="AD678" s="22"/>
      <c r="AE678" s="188"/>
      <c r="AF678" s="206" t="n">
        <f aca="false">IF(AE678="SI",N678,0)</f>
        <v>0</v>
      </c>
      <c r="AG678" s="189" t="n">
        <f aca="false">IF(AE678="SI",Y678,0)</f>
        <v>0</v>
      </c>
      <c r="AH678" s="189" t="n">
        <f aca="false">IF(AE678="SI",AB678,0)</f>
        <v>0</v>
      </c>
      <c r="AI678" s="148"/>
      <c r="AJ678" s="207"/>
      <c r="AK678" s="207"/>
      <c r="AL678" s="207"/>
      <c r="AM678" s="207"/>
      <c r="AN678" s="207"/>
      <c r="AO678" s="208"/>
    </row>
    <row r="679" customFormat="false" ht="15.75" hidden="false" customHeight="true" outlineLevel="0" collapsed="false">
      <c r="A679" s="22" t="n">
        <v>678</v>
      </c>
      <c r="B679" s="180"/>
      <c r="C679" s="22"/>
      <c r="D679" s="22"/>
      <c r="E679" s="183"/>
      <c r="F679" s="183"/>
      <c r="G679" s="22"/>
      <c r="H679" s="22"/>
      <c r="I679" s="22"/>
      <c r="J679" s="22"/>
      <c r="K679" s="191" t="e">
        <f aca="false">VLOOKUP(Personale!J679,Legenda!$D$1:$F$258,2)</f>
        <v>#N/A</v>
      </c>
      <c r="L679" s="22"/>
      <c r="M679" s="22"/>
      <c r="N679" s="22"/>
      <c r="O679" s="22"/>
      <c r="P679" s="203"/>
      <c r="Q679" s="22"/>
      <c r="R679" s="22"/>
      <c r="S679" s="22"/>
      <c r="T679" s="203"/>
      <c r="U679" s="211"/>
      <c r="V679" s="211"/>
      <c r="W679" s="185" t="n">
        <v>0</v>
      </c>
      <c r="X679" s="185" t="n">
        <v>0</v>
      </c>
      <c r="Y679" s="219" t="n">
        <f aca="false">SUM(W679:X679)</f>
        <v>0</v>
      </c>
      <c r="Z679" s="185" t="n">
        <v>0</v>
      </c>
      <c r="AA679" s="185" t="n">
        <v>0</v>
      </c>
      <c r="AB679" s="220" t="n">
        <f aca="false">SUM(Z679:AA679)</f>
        <v>0</v>
      </c>
      <c r="AC679" s="22"/>
      <c r="AD679" s="22"/>
      <c r="AE679" s="188"/>
      <c r="AF679" s="206" t="n">
        <f aca="false">IF(AE679="SI",N679,0)</f>
        <v>0</v>
      </c>
      <c r="AG679" s="189" t="n">
        <f aca="false">IF(AE679="SI",Y679,0)</f>
        <v>0</v>
      </c>
      <c r="AH679" s="189" t="n">
        <f aca="false">IF(AE679="SI",AB679,0)</f>
        <v>0</v>
      </c>
      <c r="AI679" s="148"/>
      <c r="AJ679" s="207"/>
      <c r="AK679" s="207"/>
      <c r="AL679" s="207"/>
      <c r="AM679" s="207"/>
      <c r="AN679" s="207"/>
      <c r="AO679" s="208"/>
    </row>
    <row r="680" customFormat="false" ht="15.75" hidden="false" customHeight="true" outlineLevel="0" collapsed="false">
      <c r="A680" s="22" t="n">
        <v>679</v>
      </c>
      <c r="B680" s="180"/>
      <c r="C680" s="22"/>
      <c r="D680" s="22"/>
      <c r="E680" s="183"/>
      <c r="F680" s="183"/>
      <c r="G680" s="22"/>
      <c r="H680" s="22"/>
      <c r="I680" s="22"/>
      <c r="J680" s="22"/>
      <c r="K680" s="191" t="e">
        <f aca="false">VLOOKUP(Personale!J680,Legenda!$D$1:$F$258,2)</f>
        <v>#N/A</v>
      </c>
      <c r="L680" s="22"/>
      <c r="M680" s="22"/>
      <c r="N680" s="22"/>
      <c r="O680" s="22"/>
      <c r="P680" s="203"/>
      <c r="Q680" s="22"/>
      <c r="R680" s="22"/>
      <c r="S680" s="22"/>
      <c r="T680" s="203"/>
      <c r="U680" s="211"/>
      <c r="V680" s="211"/>
      <c r="W680" s="185" t="n">
        <v>0</v>
      </c>
      <c r="X680" s="185" t="n">
        <v>0</v>
      </c>
      <c r="Y680" s="219" t="n">
        <f aca="false">SUM(W680:X680)</f>
        <v>0</v>
      </c>
      <c r="Z680" s="185" t="n">
        <v>0</v>
      </c>
      <c r="AA680" s="185" t="n">
        <v>0</v>
      </c>
      <c r="AB680" s="220" t="n">
        <f aca="false">SUM(Z680:AA680)</f>
        <v>0</v>
      </c>
      <c r="AC680" s="22"/>
      <c r="AD680" s="22"/>
      <c r="AE680" s="188"/>
      <c r="AF680" s="206" t="n">
        <f aca="false">IF(AE680="SI",N680,0)</f>
        <v>0</v>
      </c>
      <c r="AG680" s="189" t="n">
        <f aca="false">IF(AE680="SI",Y680,0)</f>
        <v>0</v>
      </c>
      <c r="AH680" s="189" t="n">
        <f aca="false">IF(AE680="SI",AB680,0)</f>
        <v>0</v>
      </c>
      <c r="AI680" s="148"/>
      <c r="AJ680" s="207"/>
      <c r="AK680" s="207"/>
      <c r="AL680" s="207"/>
      <c r="AM680" s="207"/>
      <c r="AN680" s="207"/>
      <c r="AO680" s="208"/>
    </row>
    <row r="681" customFormat="false" ht="15.75" hidden="false" customHeight="true" outlineLevel="0" collapsed="false">
      <c r="A681" s="22" t="n">
        <v>680</v>
      </c>
      <c r="B681" s="180"/>
      <c r="C681" s="22"/>
      <c r="D681" s="22"/>
      <c r="E681" s="183"/>
      <c r="F681" s="183"/>
      <c r="G681" s="22"/>
      <c r="H681" s="22"/>
      <c r="I681" s="22"/>
      <c r="J681" s="22"/>
      <c r="K681" s="191" t="e">
        <f aca="false">VLOOKUP(Personale!J681,Legenda!$D$1:$F$258,2)</f>
        <v>#N/A</v>
      </c>
      <c r="L681" s="22"/>
      <c r="M681" s="22"/>
      <c r="N681" s="22"/>
      <c r="O681" s="22"/>
      <c r="P681" s="203"/>
      <c r="Q681" s="22"/>
      <c r="R681" s="22"/>
      <c r="S681" s="22"/>
      <c r="T681" s="203"/>
      <c r="U681" s="211"/>
      <c r="V681" s="211"/>
      <c r="W681" s="185" t="n">
        <v>0</v>
      </c>
      <c r="X681" s="185" t="n">
        <v>0</v>
      </c>
      <c r="Y681" s="219" t="n">
        <f aca="false">SUM(W681:X681)</f>
        <v>0</v>
      </c>
      <c r="Z681" s="185" t="n">
        <v>0</v>
      </c>
      <c r="AA681" s="185" t="n">
        <v>0</v>
      </c>
      <c r="AB681" s="220" t="n">
        <f aca="false">SUM(Z681:AA681)</f>
        <v>0</v>
      </c>
      <c r="AC681" s="22"/>
      <c r="AD681" s="22"/>
      <c r="AE681" s="188"/>
      <c r="AF681" s="206" t="n">
        <f aca="false">IF(AE681="SI",N681,0)</f>
        <v>0</v>
      </c>
      <c r="AG681" s="189" t="n">
        <f aca="false">IF(AE681="SI",Y681,0)</f>
        <v>0</v>
      </c>
      <c r="AH681" s="189" t="n">
        <f aca="false">IF(AE681="SI",AB681,0)</f>
        <v>0</v>
      </c>
      <c r="AI681" s="148"/>
      <c r="AJ681" s="207"/>
      <c r="AK681" s="207"/>
      <c r="AL681" s="207"/>
      <c r="AM681" s="207"/>
      <c r="AN681" s="207"/>
      <c r="AO681" s="208"/>
    </row>
    <row r="682" customFormat="false" ht="15.75" hidden="false" customHeight="true" outlineLevel="0" collapsed="false">
      <c r="A682" s="22" t="n">
        <v>681</v>
      </c>
      <c r="B682" s="180"/>
      <c r="C682" s="22"/>
      <c r="D682" s="22"/>
      <c r="E682" s="183"/>
      <c r="F682" s="183"/>
      <c r="G682" s="22"/>
      <c r="H682" s="22"/>
      <c r="I682" s="22"/>
      <c r="J682" s="22"/>
      <c r="K682" s="191" t="e">
        <f aca="false">VLOOKUP(Personale!J682,Legenda!$D$1:$F$258,2)</f>
        <v>#N/A</v>
      </c>
      <c r="L682" s="22"/>
      <c r="M682" s="22"/>
      <c r="N682" s="22"/>
      <c r="O682" s="22"/>
      <c r="P682" s="203"/>
      <c r="Q682" s="22"/>
      <c r="R682" s="22"/>
      <c r="S682" s="22"/>
      <c r="T682" s="203"/>
      <c r="U682" s="211"/>
      <c r="V682" s="211"/>
      <c r="W682" s="185" t="n">
        <v>0</v>
      </c>
      <c r="X682" s="185" t="n">
        <v>0</v>
      </c>
      <c r="Y682" s="219" t="n">
        <f aca="false">SUM(W682:X682)</f>
        <v>0</v>
      </c>
      <c r="Z682" s="185" t="n">
        <v>0</v>
      </c>
      <c r="AA682" s="185" t="n">
        <v>0</v>
      </c>
      <c r="AB682" s="220" t="n">
        <f aca="false">SUM(Z682:AA682)</f>
        <v>0</v>
      </c>
      <c r="AC682" s="22"/>
      <c r="AD682" s="22"/>
      <c r="AE682" s="188"/>
      <c r="AF682" s="206" t="n">
        <f aca="false">IF(AE682="SI",N682,0)</f>
        <v>0</v>
      </c>
      <c r="AG682" s="189" t="n">
        <f aca="false">IF(AE682="SI",Y682,0)</f>
        <v>0</v>
      </c>
      <c r="AH682" s="189" t="n">
        <f aca="false">IF(AE682="SI",AB682,0)</f>
        <v>0</v>
      </c>
      <c r="AI682" s="148"/>
      <c r="AJ682" s="207"/>
      <c r="AK682" s="207"/>
      <c r="AL682" s="207"/>
      <c r="AM682" s="207"/>
      <c r="AN682" s="207"/>
      <c r="AO682" s="208"/>
    </row>
    <row r="683" customFormat="false" ht="15.75" hidden="false" customHeight="true" outlineLevel="0" collapsed="false">
      <c r="A683" s="22" t="n">
        <v>682</v>
      </c>
      <c r="B683" s="180"/>
      <c r="C683" s="22"/>
      <c r="D683" s="22"/>
      <c r="E683" s="183"/>
      <c r="F683" s="183"/>
      <c r="G683" s="22"/>
      <c r="H683" s="22"/>
      <c r="I683" s="22"/>
      <c r="J683" s="22"/>
      <c r="K683" s="191" t="e">
        <f aca="false">VLOOKUP(Personale!J683,Legenda!$D$1:$F$258,2)</f>
        <v>#N/A</v>
      </c>
      <c r="L683" s="22"/>
      <c r="M683" s="22"/>
      <c r="N683" s="22"/>
      <c r="O683" s="22"/>
      <c r="P683" s="203"/>
      <c r="Q683" s="22"/>
      <c r="R683" s="22"/>
      <c r="S683" s="22"/>
      <c r="T683" s="203"/>
      <c r="U683" s="211"/>
      <c r="V683" s="211"/>
      <c r="W683" s="185" t="n">
        <v>0</v>
      </c>
      <c r="X683" s="185" t="n">
        <v>0</v>
      </c>
      <c r="Y683" s="219" t="n">
        <f aca="false">SUM(W683:X683)</f>
        <v>0</v>
      </c>
      <c r="Z683" s="185" t="n">
        <v>0</v>
      </c>
      <c r="AA683" s="185" t="n">
        <v>0</v>
      </c>
      <c r="AB683" s="220" t="n">
        <f aca="false">SUM(Z683:AA683)</f>
        <v>0</v>
      </c>
      <c r="AC683" s="22"/>
      <c r="AD683" s="22"/>
      <c r="AE683" s="188"/>
      <c r="AF683" s="206" t="n">
        <f aca="false">IF(AE683="SI",N683,0)</f>
        <v>0</v>
      </c>
      <c r="AG683" s="189" t="n">
        <f aca="false">IF(AE683="SI",Y683,0)</f>
        <v>0</v>
      </c>
      <c r="AH683" s="189" t="n">
        <f aca="false">IF(AE683="SI",AB683,0)</f>
        <v>0</v>
      </c>
      <c r="AI683" s="148"/>
      <c r="AJ683" s="207"/>
      <c r="AK683" s="207"/>
      <c r="AL683" s="207"/>
      <c r="AM683" s="207"/>
      <c r="AN683" s="207"/>
      <c r="AO683" s="208"/>
    </row>
    <row r="684" customFormat="false" ht="15.75" hidden="false" customHeight="true" outlineLevel="0" collapsed="false">
      <c r="A684" s="22" t="n">
        <v>683</v>
      </c>
      <c r="B684" s="180"/>
      <c r="C684" s="22"/>
      <c r="D684" s="22"/>
      <c r="E684" s="183"/>
      <c r="F684" s="183"/>
      <c r="G684" s="22"/>
      <c r="H684" s="22"/>
      <c r="I684" s="22"/>
      <c r="J684" s="22"/>
      <c r="K684" s="191" t="e">
        <f aca="false">VLOOKUP(Personale!J684,Legenda!$D$1:$F$258,2)</f>
        <v>#N/A</v>
      </c>
      <c r="L684" s="22"/>
      <c r="M684" s="22"/>
      <c r="N684" s="22"/>
      <c r="O684" s="22"/>
      <c r="P684" s="203"/>
      <c r="Q684" s="22"/>
      <c r="R684" s="22"/>
      <c r="S684" s="22"/>
      <c r="T684" s="203"/>
      <c r="U684" s="211"/>
      <c r="V684" s="211"/>
      <c r="W684" s="185" t="n">
        <v>0</v>
      </c>
      <c r="X684" s="185" t="n">
        <v>0</v>
      </c>
      <c r="Y684" s="219" t="n">
        <f aca="false">SUM(W684:X684)</f>
        <v>0</v>
      </c>
      <c r="Z684" s="185" t="n">
        <v>0</v>
      </c>
      <c r="AA684" s="185" t="n">
        <v>0</v>
      </c>
      <c r="AB684" s="220" t="n">
        <f aca="false">SUM(Z684:AA684)</f>
        <v>0</v>
      </c>
      <c r="AC684" s="22"/>
      <c r="AD684" s="22"/>
      <c r="AE684" s="188"/>
      <c r="AF684" s="206" t="n">
        <f aca="false">IF(AE684="SI",N684,0)</f>
        <v>0</v>
      </c>
      <c r="AG684" s="189" t="n">
        <f aca="false">IF(AE684="SI",Y684,0)</f>
        <v>0</v>
      </c>
      <c r="AH684" s="189" t="n">
        <f aca="false">IF(AE684="SI",AB684,0)</f>
        <v>0</v>
      </c>
      <c r="AI684" s="148"/>
      <c r="AJ684" s="207"/>
      <c r="AK684" s="207"/>
      <c r="AL684" s="207"/>
      <c r="AM684" s="207"/>
      <c r="AN684" s="207"/>
      <c r="AO684" s="208"/>
    </row>
    <row r="685" customFormat="false" ht="15.75" hidden="false" customHeight="true" outlineLevel="0" collapsed="false">
      <c r="A685" s="22" t="n">
        <v>684</v>
      </c>
      <c r="B685" s="180"/>
      <c r="C685" s="22"/>
      <c r="D685" s="22"/>
      <c r="E685" s="183"/>
      <c r="F685" s="183"/>
      <c r="G685" s="22"/>
      <c r="H685" s="22"/>
      <c r="I685" s="22"/>
      <c r="J685" s="22"/>
      <c r="K685" s="191" t="e">
        <f aca="false">VLOOKUP(Personale!J685,Legenda!$D$1:$F$258,2)</f>
        <v>#N/A</v>
      </c>
      <c r="L685" s="22"/>
      <c r="M685" s="22"/>
      <c r="N685" s="22"/>
      <c r="O685" s="22"/>
      <c r="P685" s="203"/>
      <c r="Q685" s="22"/>
      <c r="R685" s="22"/>
      <c r="S685" s="22"/>
      <c r="T685" s="203"/>
      <c r="U685" s="211"/>
      <c r="V685" s="211"/>
      <c r="W685" s="185" t="n">
        <v>0</v>
      </c>
      <c r="X685" s="185" t="n">
        <v>0</v>
      </c>
      <c r="Y685" s="219" t="n">
        <f aca="false">SUM(W685:X685)</f>
        <v>0</v>
      </c>
      <c r="Z685" s="185" t="n">
        <v>0</v>
      </c>
      <c r="AA685" s="185" t="n">
        <v>0</v>
      </c>
      <c r="AB685" s="220" t="n">
        <f aca="false">SUM(Z685:AA685)</f>
        <v>0</v>
      </c>
      <c r="AC685" s="22"/>
      <c r="AD685" s="22"/>
      <c r="AE685" s="188"/>
      <c r="AF685" s="206" t="n">
        <f aca="false">IF(AE685="SI",N685,0)</f>
        <v>0</v>
      </c>
      <c r="AG685" s="189" t="n">
        <f aca="false">IF(AE685="SI",Y685,0)</f>
        <v>0</v>
      </c>
      <c r="AH685" s="189" t="n">
        <f aca="false">IF(AE685="SI",AB685,0)</f>
        <v>0</v>
      </c>
      <c r="AI685" s="148"/>
      <c r="AJ685" s="207"/>
      <c r="AK685" s="207"/>
      <c r="AL685" s="207"/>
      <c r="AM685" s="207"/>
      <c r="AN685" s="207"/>
      <c r="AO685" s="208"/>
    </row>
    <row r="686" customFormat="false" ht="15.75" hidden="false" customHeight="true" outlineLevel="0" collapsed="false">
      <c r="A686" s="22" t="n">
        <v>685</v>
      </c>
      <c r="B686" s="180"/>
      <c r="C686" s="22"/>
      <c r="D686" s="22"/>
      <c r="E686" s="183"/>
      <c r="F686" s="183"/>
      <c r="G686" s="22"/>
      <c r="H686" s="22"/>
      <c r="I686" s="22"/>
      <c r="J686" s="22"/>
      <c r="K686" s="191" t="e">
        <f aca="false">VLOOKUP(Personale!J686,Legenda!$D$1:$F$258,2)</f>
        <v>#N/A</v>
      </c>
      <c r="L686" s="22"/>
      <c r="M686" s="22"/>
      <c r="N686" s="22"/>
      <c r="O686" s="22"/>
      <c r="P686" s="203"/>
      <c r="Q686" s="22"/>
      <c r="R686" s="22"/>
      <c r="S686" s="22"/>
      <c r="T686" s="203"/>
      <c r="U686" s="211"/>
      <c r="V686" s="211"/>
      <c r="W686" s="185" t="n">
        <v>0</v>
      </c>
      <c r="X686" s="185" t="n">
        <v>0</v>
      </c>
      <c r="Y686" s="219" t="n">
        <f aca="false">SUM(W686:X686)</f>
        <v>0</v>
      </c>
      <c r="Z686" s="185" t="n">
        <v>0</v>
      </c>
      <c r="AA686" s="185" t="n">
        <v>0</v>
      </c>
      <c r="AB686" s="220" t="n">
        <f aca="false">SUM(Z686:AA686)</f>
        <v>0</v>
      </c>
      <c r="AC686" s="22"/>
      <c r="AD686" s="22"/>
      <c r="AE686" s="188"/>
      <c r="AF686" s="206" t="n">
        <f aca="false">IF(AE686="SI",N686,0)</f>
        <v>0</v>
      </c>
      <c r="AG686" s="189" t="n">
        <f aca="false">IF(AE686="SI",Y686,0)</f>
        <v>0</v>
      </c>
      <c r="AH686" s="189" t="n">
        <f aca="false">IF(AE686="SI",AB686,0)</f>
        <v>0</v>
      </c>
      <c r="AI686" s="148"/>
      <c r="AJ686" s="207"/>
      <c r="AK686" s="207"/>
      <c r="AL686" s="207"/>
      <c r="AM686" s="207"/>
      <c r="AN686" s="207"/>
      <c r="AO686" s="208"/>
    </row>
    <row r="687" customFormat="false" ht="15.75" hidden="false" customHeight="true" outlineLevel="0" collapsed="false">
      <c r="A687" s="22" t="n">
        <v>686</v>
      </c>
      <c r="B687" s="180"/>
      <c r="C687" s="22"/>
      <c r="D687" s="22"/>
      <c r="E687" s="183"/>
      <c r="F687" s="183"/>
      <c r="G687" s="22"/>
      <c r="H687" s="22"/>
      <c r="I687" s="22"/>
      <c r="J687" s="22"/>
      <c r="K687" s="191" t="e">
        <f aca="false">VLOOKUP(Personale!J687,Legenda!$D$1:$F$258,2)</f>
        <v>#N/A</v>
      </c>
      <c r="L687" s="22"/>
      <c r="M687" s="22"/>
      <c r="N687" s="22"/>
      <c r="O687" s="22"/>
      <c r="P687" s="203"/>
      <c r="Q687" s="22"/>
      <c r="R687" s="22"/>
      <c r="S687" s="22"/>
      <c r="T687" s="203"/>
      <c r="U687" s="211"/>
      <c r="V687" s="211"/>
      <c r="W687" s="185" t="n">
        <v>0</v>
      </c>
      <c r="X687" s="185" t="n">
        <v>0</v>
      </c>
      <c r="Y687" s="219" t="n">
        <f aca="false">SUM(W687:X687)</f>
        <v>0</v>
      </c>
      <c r="Z687" s="185" t="n">
        <v>0</v>
      </c>
      <c r="AA687" s="185" t="n">
        <v>0</v>
      </c>
      <c r="AB687" s="220" t="n">
        <f aca="false">SUM(Z687:AA687)</f>
        <v>0</v>
      </c>
      <c r="AC687" s="22"/>
      <c r="AD687" s="22"/>
      <c r="AE687" s="188"/>
      <c r="AF687" s="206" t="n">
        <f aca="false">IF(AE687="SI",N687,0)</f>
        <v>0</v>
      </c>
      <c r="AG687" s="189" t="n">
        <f aca="false">IF(AE687="SI",Y687,0)</f>
        <v>0</v>
      </c>
      <c r="AH687" s="189" t="n">
        <f aca="false">IF(AE687="SI",AB687,0)</f>
        <v>0</v>
      </c>
      <c r="AI687" s="148"/>
      <c r="AJ687" s="207"/>
      <c r="AK687" s="207"/>
      <c r="AL687" s="207"/>
      <c r="AM687" s="207"/>
      <c r="AN687" s="207"/>
      <c r="AO687" s="208"/>
    </row>
    <row r="688" customFormat="false" ht="15.75" hidden="false" customHeight="true" outlineLevel="0" collapsed="false">
      <c r="A688" s="22" t="n">
        <v>687</v>
      </c>
      <c r="B688" s="180"/>
      <c r="C688" s="22"/>
      <c r="D688" s="22"/>
      <c r="E688" s="183"/>
      <c r="F688" s="183"/>
      <c r="G688" s="22"/>
      <c r="H688" s="22"/>
      <c r="I688" s="22"/>
      <c r="J688" s="22"/>
      <c r="K688" s="191" t="e">
        <f aca="false">VLOOKUP(Personale!J688,Legenda!$D$1:$F$258,2)</f>
        <v>#N/A</v>
      </c>
      <c r="L688" s="22"/>
      <c r="M688" s="22"/>
      <c r="N688" s="22"/>
      <c r="O688" s="22"/>
      <c r="P688" s="203"/>
      <c r="Q688" s="22"/>
      <c r="R688" s="22"/>
      <c r="S688" s="22"/>
      <c r="T688" s="203"/>
      <c r="U688" s="211"/>
      <c r="V688" s="211"/>
      <c r="W688" s="185" t="n">
        <v>0</v>
      </c>
      <c r="X688" s="185" t="n">
        <v>0</v>
      </c>
      <c r="Y688" s="219" t="n">
        <f aca="false">SUM(W688:X688)</f>
        <v>0</v>
      </c>
      <c r="Z688" s="185" t="n">
        <v>0</v>
      </c>
      <c r="AA688" s="185" t="n">
        <v>0</v>
      </c>
      <c r="AB688" s="220" t="n">
        <f aca="false">SUM(Z688:AA688)</f>
        <v>0</v>
      </c>
      <c r="AC688" s="22"/>
      <c r="AD688" s="22"/>
      <c r="AE688" s="188"/>
      <c r="AF688" s="206" t="n">
        <f aca="false">IF(AE688="SI",N688,0)</f>
        <v>0</v>
      </c>
      <c r="AG688" s="189" t="n">
        <f aca="false">IF(AE688="SI",Y688,0)</f>
        <v>0</v>
      </c>
      <c r="AH688" s="189" t="n">
        <f aca="false">IF(AE688="SI",AB688,0)</f>
        <v>0</v>
      </c>
      <c r="AI688" s="148"/>
      <c r="AJ688" s="207"/>
      <c r="AK688" s="207"/>
      <c r="AL688" s="207"/>
      <c r="AM688" s="207"/>
      <c r="AN688" s="207"/>
      <c r="AO688" s="208"/>
    </row>
    <row r="689" customFormat="false" ht="15.75" hidden="false" customHeight="true" outlineLevel="0" collapsed="false">
      <c r="A689" s="22" t="n">
        <v>688</v>
      </c>
      <c r="B689" s="180"/>
      <c r="C689" s="22"/>
      <c r="D689" s="22"/>
      <c r="E689" s="183"/>
      <c r="F689" s="183"/>
      <c r="G689" s="22"/>
      <c r="H689" s="22"/>
      <c r="I689" s="22"/>
      <c r="J689" s="22"/>
      <c r="K689" s="191" t="e">
        <f aca="false">VLOOKUP(Personale!J689,Legenda!$D$1:$F$258,2)</f>
        <v>#N/A</v>
      </c>
      <c r="L689" s="22"/>
      <c r="M689" s="22"/>
      <c r="N689" s="22"/>
      <c r="O689" s="22"/>
      <c r="P689" s="203"/>
      <c r="Q689" s="22"/>
      <c r="R689" s="22"/>
      <c r="S689" s="22"/>
      <c r="T689" s="203"/>
      <c r="U689" s="211"/>
      <c r="V689" s="211"/>
      <c r="W689" s="185" t="n">
        <v>0</v>
      </c>
      <c r="X689" s="185" t="n">
        <v>0</v>
      </c>
      <c r="Y689" s="219" t="n">
        <f aca="false">SUM(W689:X689)</f>
        <v>0</v>
      </c>
      <c r="Z689" s="185" t="n">
        <v>0</v>
      </c>
      <c r="AA689" s="185" t="n">
        <v>0</v>
      </c>
      <c r="AB689" s="220" t="n">
        <f aca="false">SUM(Z689:AA689)</f>
        <v>0</v>
      </c>
      <c r="AC689" s="22"/>
      <c r="AD689" s="22"/>
      <c r="AE689" s="188"/>
      <c r="AF689" s="206" t="n">
        <f aca="false">IF(AE689="SI",N689,0)</f>
        <v>0</v>
      </c>
      <c r="AG689" s="189" t="n">
        <f aca="false">IF(AE689="SI",Y689,0)</f>
        <v>0</v>
      </c>
      <c r="AH689" s="189" t="n">
        <f aca="false">IF(AE689="SI",AB689,0)</f>
        <v>0</v>
      </c>
      <c r="AI689" s="148"/>
      <c r="AJ689" s="207"/>
      <c r="AK689" s="207"/>
      <c r="AL689" s="207"/>
      <c r="AM689" s="207"/>
      <c r="AN689" s="207"/>
      <c r="AO689" s="208"/>
    </row>
    <row r="690" customFormat="false" ht="15.75" hidden="false" customHeight="true" outlineLevel="0" collapsed="false">
      <c r="A690" s="22" t="n">
        <v>689</v>
      </c>
      <c r="B690" s="180"/>
      <c r="C690" s="22"/>
      <c r="D690" s="22"/>
      <c r="E690" s="183"/>
      <c r="F690" s="183"/>
      <c r="G690" s="22"/>
      <c r="H690" s="22"/>
      <c r="I690" s="22"/>
      <c r="J690" s="22"/>
      <c r="K690" s="191" t="e">
        <f aca="false">VLOOKUP(Personale!J690,Legenda!$D$1:$F$258,2)</f>
        <v>#N/A</v>
      </c>
      <c r="L690" s="22"/>
      <c r="M690" s="22"/>
      <c r="N690" s="22"/>
      <c r="O690" s="22"/>
      <c r="P690" s="203"/>
      <c r="Q690" s="22"/>
      <c r="R690" s="22"/>
      <c r="S690" s="22"/>
      <c r="T690" s="203"/>
      <c r="U690" s="211"/>
      <c r="V690" s="211"/>
      <c r="W690" s="185" t="n">
        <v>0</v>
      </c>
      <c r="X690" s="185" t="n">
        <v>0</v>
      </c>
      <c r="Y690" s="219" t="n">
        <f aca="false">SUM(W690:X690)</f>
        <v>0</v>
      </c>
      <c r="Z690" s="185" t="n">
        <v>0</v>
      </c>
      <c r="AA690" s="185" t="n">
        <v>0</v>
      </c>
      <c r="AB690" s="220" t="n">
        <f aca="false">SUM(Z690:AA690)</f>
        <v>0</v>
      </c>
      <c r="AC690" s="22"/>
      <c r="AD690" s="22"/>
      <c r="AE690" s="188"/>
      <c r="AF690" s="206" t="n">
        <f aca="false">IF(AE690="SI",N690,0)</f>
        <v>0</v>
      </c>
      <c r="AG690" s="189" t="n">
        <f aca="false">IF(AE690="SI",Y690,0)</f>
        <v>0</v>
      </c>
      <c r="AH690" s="189" t="n">
        <f aca="false">IF(AE690="SI",AB690,0)</f>
        <v>0</v>
      </c>
      <c r="AI690" s="148"/>
      <c r="AJ690" s="207"/>
      <c r="AK690" s="207"/>
      <c r="AL690" s="207"/>
      <c r="AM690" s="207"/>
      <c r="AN690" s="207"/>
      <c r="AO690" s="208"/>
    </row>
    <row r="691" customFormat="false" ht="15.75" hidden="false" customHeight="true" outlineLevel="0" collapsed="false">
      <c r="A691" s="22" t="n">
        <v>690</v>
      </c>
      <c r="B691" s="180"/>
      <c r="C691" s="22"/>
      <c r="D691" s="22"/>
      <c r="E691" s="183"/>
      <c r="F691" s="183"/>
      <c r="G691" s="22"/>
      <c r="H691" s="22"/>
      <c r="I691" s="22"/>
      <c r="J691" s="22"/>
      <c r="K691" s="191" t="e">
        <f aca="false">VLOOKUP(Personale!J691,Legenda!$D$1:$F$258,2)</f>
        <v>#N/A</v>
      </c>
      <c r="L691" s="22"/>
      <c r="M691" s="22"/>
      <c r="N691" s="22"/>
      <c r="O691" s="22"/>
      <c r="P691" s="203"/>
      <c r="Q691" s="22"/>
      <c r="R691" s="22"/>
      <c r="S691" s="22"/>
      <c r="T691" s="203"/>
      <c r="U691" s="211"/>
      <c r="V691" s="211"/>
      <c r="W691" s="185" t="n">
        <v>0</v>
      </c>
      <c r="X691" s="185" t="n">
        <v>0</v>
      </c>
      <c r="Y691" s="219" t="n">
        <f aca="false">SUM(W691:X691)</f>
        <v>0</v>
      </c>
      <c r="Z691" s="185" t="n">
        <v>0</v>
      </c>
      <c r="AA691" s="185" t="n">
        <v>0</v>
      </c>
      <c r="AB691" s="220" t="n">
        <f aca="false">SUM(Z691:AA691)</f>
        <v>0</v>
      </c>
      <c r="AC691" s="22"/>
      <c r="AD691" s="22"/>
      <c r="AE691" s="188"/>
      <c r="AF691" s="206" t="n">
        <f aca="false">IF(AE691="SI",N691,0)</f>
        <v>0</v>
      </c>
      <c r="AG691" s="189" t="n">
        <f aca="false">IF(AE691="SI",Y691,0)</f>
        <v>0</v>
      </c>
      <c r="AH691" s="189" t="n">
        <f aca="false">IF(AE691="SI",AB691,0)</f>
        <v>0</v>
      </c>
      <c r="AI691" s="148"/>
      <c r="AJ691" s="207"/>
      <c r="AK691" s="207"/>
      <c r="AL691" s="207"/>
      <c r="AM691" s="207"/>
      <c r="AN691" s="207"/>
      <c r="AO691" s="208"/>
    </row>
    <row r="692" customFormat="false" ht="15.75" hidden="false" customHeight="true" outlineLevel="0" collapsed="false">
      <c r="A692" s="22" t="n">
        <v>691</v>
      </c>
      <c r="B692" s="180"/>
      <c r="C692" s="22"/>
      <c r="D692" s="22"/>
      <c r="E692" s="183"/>
      <c r="F692" s="183"/>
      <c r="G692" s="22"/>
      <c r="H692" s="22"/>
      <c r="I692" s="22"/>
      <c r="J692" s="22"/>
      <c r="K692" s="191" t="e">
        <f aca="false">VLOOKUP(Personale!J692,Legenda!$D$1:$F$258,2)</f>
        <v>#N/A</v>
      </c>
      <c r="L692" s="22"/>
      <c r="M692" s="22"/>
      <c r="N692" s="22"/>
      <c r="O692" s="22"/>
      <c r="P692" s="203"/>
      <c r="Q692" s="22"/>
      <c r="R692" s="22"/>
      <c r="S692" s="22"/>
      <c r="T692" s="203"/>
      <c r="U692" s="211"/>
      <c r="V692" s="211"/>
      <c r="W692" s="185" t="n">
        <v>0</v>
      </c>
      <c r="X692" s="185" t="n">
        <v>0</v>
      </c>
      <c r="Y692" s="219" t="n">
        <f aca="false">SUM(W692:X692)</f>
        <v>0</v>
      </c>
      <c r="Z692" s="185" t="n">
        <v>0</v>
      </c>
      <c r="AA692" s="185" t="n">
        <v>0</v>
      </c>
      <c r="AB692" s="220" t="n">
        <f aca="false">SUM(Z692:AA692)</f>
        <v>0</v>
      </c>
      <c r="AC692" s="22"/>
      <c r="AD692" s="22"/>
      <c r="AE692" s="188"/>
      <c r="AF692" s="206" t="n">
        <f aca="false">IF(AE692="SI",N692,0)</f>
        <v>0</v>
      </c>
      <c r="AG692" s="189" t="n">
        <f aca="false">IF(AE692="SI",Y692,0)</f>
        <v>0</v>
      </c>
      <c r="AH692" s="189" t="n">
        <f aca="false">IF(AE692="SI",AB692,0)</f>
        <v>0</v>
      </c>
      <c r="AI692" s="148"/>
      <c r="AJ692" s="207"/>
      <c r="AK692" s="207"/>
      <c r="AL692" s="207"/>
      <c r="AM692" s="207"/>
      <c r="AN692" s="207"/>
      <c r="AO692" s="208"/>
    </row>
    <row r="693" customFormat="false" ht="15.75" hidden="false" customHeight="true" outlineLevel="0" collapsed="false">
      <c r="A693" s="22" t="n">
        <v>692</v>
      </c>
      <c r="B693" s="180"/>
      <c r="C693" s="22"/>
      <c r="D693" s="22"/>
      <c r="E693" s="183"/>
      <c r="F693" s="183"/>
      <c r="G693" s="22"/>
      <c r="H693" s="22"/>
      <c r="I693" s="22"/>
      <c r="J693" s="22"/>
      <c r="K693" s="191" t="e">
        <f aca="false">VLOOKUP(Personale!J693,Legenda!$D$1:$F$258,2)</f>
        <v>#N/A</v>
      </c>
      <c r="L693" s="22"/>
      <c r="M693" s="22"/>
      <c r="N693" s="22"/>
      <c r="O693" s="22"/>
      <c r="P693" s="203"/>
      <c r="Q693" s="22"/>
      <c r="R693" s="22"/>
      <c r="S693" s="22"/>
      <c r="T693" s="203"/>
      <c r="U693" s="211"/>
      <c r="V693" s="211"/>
      <c r="W693" s="185" t="n">
        <v>0</v>
      </c>
      <c r="X693" s="185" t="n">
        <v>0</v>
      </c>
      <c r="Y693" s="219" t="n">
        <f aca="false">SUM(W693:X693)</f>
        <v>0</v>
      </c>
      <c r="Z693" s="185" t="n">
        <v>0</v>
      </c>
      <c r="AA693" s="185" t="n">
        <v>0</v>
      </c>
      <c r="AB693" s="220" t="n">
        <f aca="false">SUM(Z693:AA693)</f>
        <v>0</v>
      </c>
      <c r="AC693" s="22"/>
      <c r="AD693" s="22"/>
      <c r="AE693" s="188"/>
      <c r="AF693" s="206" t="n">
        <f aca="false">IF(AE693="SI",N693,0)</f>
        <v>0</v>
      </c>
      <c r="AG693" s="189" t="n">
        <f aca="false">IF(AE693="SI",Y693,0)</f>
        <v>0</v>
      </c>
      <c r="AH693" s="189" t="n">
        <f aca="false">IF(AE693="SI",AB693,0)</f>
        <v>0</v>
      </c>
      <c r="AI693" s="148"/>
      <c r="AJ693" s="207"/>
      <c r="AK693" s="207"/>
      <c r="AL693" s="207"/>
      <c r="AM693" s="207"/>
      <c r="AN693" s="207"/>
      <c r="AO693" s="208"/>
    </row>
    <row r="694" customFormat="false" ht="15.75" hidden="false" customHeight="true" outlineLevel="0" collapsed="false">
      <c r="A694" s="22" t="n">
        <v>693</v>
      </c>
      <c r="B694" s="180"/>
      <c r="C694" s="22"/>
      <c r="D694" s="22"/>
      <c r="E694" s="183"/>
      <c r="F694" s="183"/>
      <c r="G694" s="22"/>
      <c r="H694" s="22"/>
      <c r="I694" s="22"/>
      <c r="J694" s="22"/>
      <c r="K694" s="191" t="e">
        <f aca="false">VLOOKUP(Personale!J694,Legenda!$D$1:$F$258,2)</f>
        <v>#N/A</v>
      </c>
      <c r="L694" s="22"/>
      <c r="M694" s="22"/>
      <c r="N694" s="22"/>
      <c r="O694" s="22"/>
      <c r="P694" s="203"/>
      <c r="Q694" s="22"/>
      <c r="R694" s="22"/>
      <c r="S694" s="22"/>
      <c r="T694" s="203"/>
      <c r="U694" s="211"/>
      <c r="V694" s="211"/>
      <c r="W694" s="185" t="n">
        <v>0</v>
      </c>
      <c r="X694" s="185" t="n">
        <v>0</v>
      </c>
      <c r="Y694" s="219" t="n">
        <f aca="false">SUM(W694:X694)</f>
        <v>0</v>
      </c>
      <c r="Z694" s="185" t="n">
        <v>0</v>
      </c>
      <c r="AA694" s="185" t="n">
        <v>0</v>
      </c>
      <c r="AB694" s="220" t="n">
        <f aca="false">SUM(Z694:AA694)</f>
        <v>0</v>
      </c>
      <c r="AC694" s="22"/>
      <c r="AD694" s="22"/>
      <c r="AE694" s="188"/>
      <c r="AF694" s="206" t="n">
        <f aca="false">IF(AE694="SI",N694,0)</f>
        <v>0</v>
      </c>
      <c r="AG694" s="189" t="n">
        <f aca="false">IF(AE694="SI",Y694,0)</f>
        <v>0</v>
      </c>
      <c r="AH694" s="189" t="n">
        <f aca="false">IF(AE694="SI",AB694,0)</f>
        <v>0</v>
      </c>
      <c r="AI694" s="148"/>
      <c r="AJ694" s="207"/>
      <c r="AK694" s="207"/>
      <c r="AL694" s="207"/>
      <c r="AM694" s="207"/>
      <c r="AN694" s="207"/>
      <c r="AO694" s="208"/>
    </row>
    <row r="695" customFormat="false" ht="15.75" hidden="false" customHeight="true" outlineLevel="0" collapsed="false">
      <c r="A695" s="22" t="n">
        <v>694</v>
      </c>
      <c r="B695" s="180"/>
      <c r="C695" s="22"/>
      <c r="D695" s="22"/>
      <c r="E695" s="183"/>
      <c r="F695" s="183"/>
      <c r="G695" s="22"/>
      <c r="H695" s="22"/>
      <c r="I695" s="22"/>
      <c r="J695" s="22"/>
      <c r="K695" s="191" t="e">
        <f aca="false">VLOOKUP(Personale!J695,Legenda!$D$1:$F$258,2)</f>
        <v>#N/A</v>
      </c>
      <c r="L695" s="22"/>
      <c r="M695" s="22"/>
      <c r="N695" s="22"/>
      <c r="O695" s="22"/>
      <c r="P695" s="203"/>
      <c r="Q695" s="22"/>
      <c r="R695" s="22"/>
      <c r="S695" s="22"/>
      <c r="T695" s="203"/>
      <c r="U695" s="211"/>
      <c r="V695" s="211"/>
      <c r="W695" s="185" t="n">
        <v>0</v>
      </c>
      <c r="X695" s="185" t="n">
        <v>0</v>
      </c>
      <c r="Y695" s="219" t="n">
        <f aca="false">SUM(W695:X695)</f>
        <v>0</v>
      </c>
      <c r="Z695" s="185" t="n">
        <v>0</v>
      </c>
      <c r="AA695" s="185" t="n">
        <v>0</v>
      </c>
      <c r="AB695" s="220" t="n">
        <f aca="false">SUM(Z695:AA695)</f>
        <v>0</v>
      </c>
      <c r="AC695" s="22"/>
      <c r="AD695" s="22"/>
      <c r="AE695" s="188"/>
      <c r="AF695" s="206" t="n">
        <f aca="false">IF(AE695="SI",N695,0)</f>
        <v>0</v>
      </c>
      <c r="AG695" s="189" t="n">
        <f aca="false">IF(AE695="SI",Y695,0)</f>
        <v>0</v>
      </c>
      <c r="AH695" s="189" t="n">
        <f aca="false">IF(AE695="SI",AB695,0)</f>
        <v>0</v>
      </c>
      <c r="AI695" s="148"/>
      <c r="AJ695" s="207"/>
      <c r="AK695" s="207"/>
      <c r="AL695" s="207"/>
      <c r="AM695" s="207"/>
      <c r="AN695" s="207"/>
      <c r="AO695" s="208"/>
    </row>
    <row r="696" customFormat="false" ht="15.75" hidden="false" customHeight="true" outlineLevel="0" collapsed="false">
      <c r="A696" s="22" t="n">
        <v>695</v>
      </c>
      <c r="B696" s="180"/>
      <c r="C696" s="22"/>
      <c r="D696" s="22"/>
      <c r="E696" s="183"/>
      <c r="F696" s="183"/>
      <c r="G696" s="22"/>
      <c r="H696" s="22"/>
      <c r="I696" s="22"/>
      <c r="J696" s="22"/>
      <c r="K696" s="191" t="e">
        <f aca="false">VLOOKUP(Personale!J696,Legenda!$D$1:$F$258,2)</f>
        <v>#N/A</v>
      </c>
      <c r="L696" s="22"/>
      <c r="M696" s="22"/>
      <c r="N696" s="22"/>
      <c r="O696" s="22"/>
      <c r="P696" s="203"/>
      <c r="Q696" s="22"/>
      <c r="R696" s="22"/>
      <c r="S696" s="22"/>
      <c r="T696" s="203"/>
      <c r="U696" s="211"/>
      <c r="V696" s="211"/>
      <c r="W696" s="185" t="n">
        <v>0</v>
      </c>
      <c r="X696" s="185" t="n">
        <v>0</v>
      </c>
      <c r="Y696" s="219" t="n">
        <f aca="false">SUM(W696:X696)</f>
        <v>0</v>
      </c>
      <c r="Z696" s="185" t="n">
        <v>0</v>
      </c>
      <c r="AA696" s="185" t="n">
        <v>0</v>
      </c>
      <c r="AB696" s="220" t="n">
        <f aca="false">SUM(Z696:AA696)</f>
        <v>0</v>
      </c>
      <c r="AC696" s="22"/>
      <c r="AD696" s="22"/>
      <c r="AE696" s="188"/>
      <c r="AF696" s="206" t="n">
        <f aca="false">IF(AE696="SI",N696,0)</f>
        <v>0</v>
      </c>
      <c r="AG696" s="189" t="n">
        <f aca="false">IF(AE696="SI",Y696,0)</f>
        <v>0</v>
      </c>
      <c r="AH696" s="189" t="n">
        <f aca="false">IF(AE696="SI",AB696,0)</f>
        <v>0</v>
      </c>
      <c r="AI696" s="148"/>
      <c r="AJ696" s="207"/>
      <c r="AK696" s="207"/>
      <c r="AL696" s="207"/>
      <c r="AM696" s="207"/>
      <c r="AN696" s="207"/>
      <c r="AO696" s="208"/>
    </row>
    <row r="697" customFormat="false" ht="15.75" hidden="false" customHeight="true" outlineLevel="0" collapsed="false">
      <c r="A697" s="22" t="n">
        <v>696</v>
      </c>
      <c r="B697" s="180"/>
      <c r="C697" s="22"/>
      <c r="D697" s="22"/>
      <c r="E697" s="183"/>
      <c r="F697" s="183"/>
      <c r="G697" s="22"/>
      <c r="H697" s="22"/>
      <c r="I697" s="22"/>
      <c r="J697" s="22"/>
      <c r="K697" s="191" t="e">
        <f aca="false">VLOOKUP(Personale!J697,Legenda!$D$1:$F$258,2)</f>
        <v>#N/A</v>
      </c>
      <c r="L697" s="22"/>
      <c r="M697" s="22"/>
      <c r="N697" s="22"/>
      <c r="O697" s="22"/>
      <c r="P697" s="203"/>
      <c r="Q697" s="22"/>
      <c r="R697" s="22"/>
      <c r="S697" s="22"/>
      <c r="T697" s="203"/>
      <c r="U697" s="211"/>
      <c r="V697" s="211"/>
      <c r="W697" s="185" t="n">
        <v>0</v>
      </c>
      <c r="X697" s="185" t="n">
        <v>0</v>
      </c>
      <c r="Y697" s="219" t="n">
        <f aca="false">SUM(W697:X697)</f>
        <v>0</v>
      </c>
      <c r="Z697" s="185" t="n">
        <v>0</v>
      </c>
      <c r="AA697" s="185" t="n">
        <v>0</v>
      </c>
      <c r="AB697" s="220" t="n">
        <f aca="false">SUM(Z697:AA697)</f>
        <v>0</v>
      </c>
      <c r="AC697" s="22"/>
      <c r="AD697" s="22"/>
      <c r="AE697" s="188"/>
      <c r="AF697" s="206" t="n">
        <f aca="false">IF(AE697="SI",N697,0)</f>
        <v>0</v>
      </c>
      <c r="AG697" s="189" t="n">
        <f aca="false">IF(AE697="SI",Y697,0)</f>
        <v>0</v>
      </c>
      <c r="AH697" s="189" t="n">
        <f aca="false">IF(AE697="SI",AB697,0)</f>
        <v>0</v>
      </c>
      <c r="AI697" s="148"/>
      <c r="AJ697" s="207"/>
      <c r="AK697" s="207"/>
      <c r="AL697" s="207"/>
      <c r="AM697" s="207"/>
      <c r="AN697" s="207"/>
      <c r="AO697" s="208"/>
    </row>
    <row r="698" customFormat="false" ht="15.75" hidden="false" customHeight="true" outlineLevel="0" collapsed="false">
      <c r="A698" s="22" t="n">
        <v>697</v>
      </c>
      <c r="B698" s="180"/>
      <c r="C698" s="22"/>
      <c r="D698" s="22"/>
      <c r="E698" s="183"/>
      <c r="F698" s="183"/>
      <c r="G698" s="22"/>
      <c r="H698" s="22"/>
      <c r="I698" s="22"/>
      <c r="J698" s="22"/>
      <c r="K698" s="191" t="e">
        <f aca="false">VLOOKUP(Personale!J698,Legenda!$D$1:$F$258,2)</f>
        <v>#N/A</v>
      </c>
      <c r="L698" s="22"/>
      <c r="M698" s="22"/>
      <c r="N698" s="22"/>
      <c r="O698" s="22"/>
      <c r="P698" s="203"/>
      <c r="Q698" s="22"/>
      <c r="R698" s="22"/>
      <c r="S698" s="22"/>
      <c r="T698" s="203"/>
      <c r="U698" s="211"/>
      <c r="V698" s="211"/>
      <c r="W698" s="185" t="n">
        <v>0</v>
      </c>
      <c r="X698" s="185" t="n">
        <v>0</v>
      </c>
      <c r="Y698" s="219" t="n">
        <f aca="false">SUM(W698:X698)</f>
        <v>0</v>
      </c>
      <c r="Z698" s="185" t="n">
        <v>0</v>
      </c>
      <c r="AA698" s="185" t="n">
        <v>0</v>
      </c>
      <c r="AB698" s="220" t="n">
        <f aca="false">SUM(Z698:AA698)</f>
        <v>0</v>
      </c>
      <c r="AC698" s="22"/>
      <c r="AD698" s="22"/>
      <c r="AE698" s="188"/>
      <c r="AF698" s="206" t="n">
        <f aca="false">IF(AE698="SI",N698,0)</f>
        <v>0</v>
      </c>
      <c r="AG698" s="189" t="n">
        <f aca="false">IF(AE698="SI",Y698,0)</f>
        <v>0</v>
      </c>
      <c r="AH698" s="189" t="n">
        <f aca="false">IF(AE698="SI",AB698,0)</f>
        <v>0</v>
      </c>
      <c r="AI698" s="148"/>
      <c r="AJ698" s="207"/>
      <c r="AK698" s="207"/>
      <c r="AL698" s="207"/>
      <c r="AM698" s="207"/>
      <c r="AN698" s="207"/>
      <c r="AO698" s="208"/>
    </row>
    <row r="699" customFormat="false" ht="15.75" hidden="false" customHeight="true" outlineLevel="0" collapsed="false">
      <c r="A699" s="22" t="n">
        <v>698</v>
      </c>
      <c r="B699" s="180"/>
      <c r="C699" s="22"/>
      <c r="D699" s="22"/>
      <c r="E699" s="183"/>
      <c r="F699" s="183"/>
      <c r="G699" s="22"/>
      <c r="H699" s="22"/>
      <c r="I699" s="22"/>
      <c r="J699" s="22"/>
      <c r="K699" s="191" t="e">
        <f aca="false">VLOOKUP(Personale!J699,Legenda!$D$1:$F$258,2)</f>
        <v>#N/A</v>
      </c>
      <c r="L699" s="22"/>
      <c r="M699" s="22"/>
      <c r="N699" s="22"/>
      <c r="O699" s="22"/>
      <c r="P699" s="203"/>
      <c r="Q699" s="22"/>
      <c r="R699" s="22"/>
      <c r="S699" s="22"/>
      <c r="T699" s="203"/>
      <c r="U699" s="211"/>
      <c r="V699" s="211"/>
      <c r="W699" s="185" t="n">
        <v>0</v>
      </c>
      <c r="X699" s="185" t="n">
        <v>0</v>
      </c>
      <c r="Y699" s="219" t="n">
        <f aca="false">SUM(W699:X699)</f>
        <v>0</v>
      </c>
      <c r="Z699" s="185" t="n">
        <v>0</v>
      </c>
      <c r="AA699" s="185" t="n">
        <v>0</v>
      </c>
      <c r="AB699" s="220" t="n">
        <f aca="false">SUM(Z699:AA699)</f>
        <v>0</v>
      </c>
      <c r="AC699" s="22"/>
      <c r="AD699" s="22"/>
      <c r="AE699" s="188"/>
      <c r="AF699" s="206" t="n">
        <f aca="false">IF(AE699="SI",N699,0)</f>
        <v>0</v>
      </c>
      <c r="AG699" s="189" t="n">
        <f aca="false">IF(AE699="SI",Y699,0)</f>
        <v>0</v>
      </c>
      <c r="AH699" s="189" t="n">
        <f aca="false">IF(AE699="SI",AB699,0)</f>
        <v>0</v>
      </c>
      <c r="AI699" s="148"/>
      <c r="AJ699" s="207"/>
      <c r="AK699" s="207"/>
      <c r="AL699" s="207"/>
      <c r="AM699" s="207"/>
      <c r="AN699" s="207"/>
      <c r="AO699" s="208"/>
    </row>
    <row r="700" customFormat="false" ht="15.75" hidden="false" customHeight="true" outlineLevel="0" collapsed="false">
      <c r="A700" s="22" t="n">
        <v>699</v>
      </c>
      <c r="B700" s="180"/>
      <c r="C700" s="22"/>
      <c r="D700" s="22"/>
      <c r="E700" s="183"/>
      <c r="F700" s="183"/>
      <c r="G700" s="22"/>
      <c r="H700" s="22"/>
      <c r="I700" s="22"/>
      <c r="J700" s="22"/>
      <c r="K700" s="191" t="e">
        <f aca="false">VLOOKUP(Personale!J700,Legenda!$D$1:$F$258,2)</f>
        <v>#N/A</v>
      </c>
      <c r="L700" s="22"/>
      <c r="M700" s="22"/>
      <c r="N700" s="22"/>
      <c r="O700" s="22"/>
      <c r="P700" s="203"/>
      <c r="Q700" s="22"/>
      <c r="R700" s="22"/>
      <c r="S700" s="22"/>
      <c r="T700" s="203"/>
      <c r="U700" s="211"/>
      <c r="V700" s="211"/>
      <c r="W700" s="185" t="n">
        <v>0</v>
      </c>
      <c r="X700" s="185" t="n">
        <v>0</v>
      </c>
      <c r="Y700" s="219" t="n">
        <f aca="false">SUM(W700:X700)</f>
        <v>0</v>
      </c>
      <c r="Z700" s="185" t="n">
        <v>0</v>
      </c>
      <c r="AA700" s="185" t="n">
        <v>0</v>
      </c>
      <c r="AB700" s="220" t="n">
        <f aca="false">SUM(Z700:AA700)</f>
        <v>0</v>
      </c>
      <c r="AC700" s="22"/>
      <c r="AD700" s="22"/>
      <c r="AE700" s="188"/>
      <c r="AF700" s="206" t="n">
        <f aca="false">IF(AE700="SI",N700,0)</f>
        <v>0</v>
      </c>
      <c r="AG700" s="189" t="n">
        <f aca="false">IF(AE700="SI",Y700,0)</f>
        <v>0</v>
      </c>
      <c r="AH700" s="189" t="n">
        <f aca="false">IF(AE700="SI",AB700,0)</f>
        <v>0</v>
      </c>
      <c r="AI700" s="148"/>
      <c r="AJ700" s="207"/>
      <c r="AK700" s="207"/>
      <c r="AL700" s="207"/>
      <c r="AM700" s="207"/>
      <c r="AN700" s="207"/>
      <c r="AO700" s="208"/>
    </row>
    <row r="701" customFormat="false" ht="15.75" hidden="false" customHeight="true" outlineLevel="0" collapsed="false">
      <c r="A701" s="22" t="n">
        <v>700</v>
      </c>
      <c r="B701" s="180"/>
      <c r="C701" s="22"/>
      <c r="D701" s="22"/>
      <c r="E701" s="183"/>
      <c r="F701" s="183"/>
      <c r="G701" s="22"/>
      <c r="H701" s="22"/>
      <c r="I701" s="22"/>
      <c r="J701" s="22"/>
      <c r="K701" s="191" t="e">
        <f aca="false">VLOOKUP(Personale!J701,Legenda!$D$1:$F$258,2)</f>
        <v>#N/A</v>
      </c>
      <c r="L701" s="22"/>
      <c r="M701" s="22"/>
      <c r="N701" s="22"/>
      <c r="O701" s="22"/>
      <c r="P701" s="203"/>
      <c r="Q701" s="22"/>
      <c r="R701" s="22"/>
      <c r="S701" s="22"/>
      <c r="T701" s="203"/>
      <c r="U701" s="211"/>
      <c r="V701" s="211"/>
      <c r="W701" s="185" t="n">
        <v>0</v>
      </c>
      <c r="X701" s="185" t="n">
        <v>0</v>
      </c>
      <c r="Y701" s="219" t="n">
        <f aca="false">SUM(W701:X701)</f>
        <v>0</v>
      </c>
      <c r="Z701" s="185" t="n">
        <v>0</v>
      </c>
      <c r="AA701" s="185" t="n">
        <v>0</v>
      </c>
      <c r="AB701" s="220" t="n">
        <f aca="false">SUM(Z701:AA701)</f>
        <v>0</v>
      </c>
      <c r="AC701" s="22"/>
      <c r="AD701" s="22"/>
      <c r="AE701" s="188"/>
      <c r="AF701" s="206" t="n">
        <f aca="false">IF(AE701="SI",N701,0)</f>
        <v>0</v>
      </c>
      <c r="AG701" s="189" t="n">
        <f aca="false">IF(AE701="SI",Y701,0)</f>
        <v>0</v>
      </c>
      <c r="AH701" s="189" t="n">
        <f aca="false">IF(AE701="SI",AB701,0)</f>
        <v>0</v>
      </c>
      <c r="AI701" s="148"/>
      <c r="AJ701" s="207"/>
      <c r="AK701" s="207"/>
      <c r="AL701" s="207"/>
      <c r="AM701" s="207"/>
      <c r="AN701" s="207"/>
      <c r="AO701" s="208"/>
    </row>
    <row r="702" customFormat="false" ht="15.75" hidden="false" customHeight="true" outlineLevel="0" collapsed="false">
      <c r="A702" s="22" t="n">
        <v>701</v>
      </c>
      <c r="B702" s="180"/>
      <c r="C702" s="22"/>
      <c r="D702" s="22"/>
      <c r="E702" s="183"/>
      <c r="F702" s="183"/>
      <c r="G702" s="22"/>
      <c r="H702" s="22"/>
      <c r="I702" s="22"/>
      <c r="J702" s="22"/>
      <c r="K702" s="191" t="e">
        <f aca="false">VLOOKUP(Personale!J702,Legenda!$D$1:$F$258,2)</f>
        <v>#N/A</v>
      </c>
      <c r="L702" s="22"/>
      <c r="M702" s="22"/>
      <c r="N702" s="22"/>
      <c r="O702" s="22"/>
      <c r="P702" s="203"/>
      <c r="Q702" s="22"/>
      <c r="R702" s="22"/>
      <c r="S702" s="22"/>
      <c r="T702" s="203"/>
      <c r="U702" s="211"/>
      <c r="V702" s="211"/>
      <c r="W702" s="185" t="n">
        <v>0</v>
      </c>
      <c r="X702" s="185" t="n">
        <v>0</v>
      </c>
      <c r="Y702" s="219" t="n">
        <f aca="false">SUM(W702:X702)</f>
        <v>0</v>
      </c>
      <c r="Z702" s="185" t="n">
        <v>0</v>
      </c>
      <c r="AA702" s="185" t="n">
        <v>0</v>
      </c>
      <c r="AB702" s="220" t="n">
        <f aca="false">SUM(Z702:AA702)</f>
        <v>0</v>
      </c>
      <c r="AC702" s="22"/>
      <c r="AD702" s="22"/>
      <c r="AE702" s="188"/>
      <c r="AF702" s="206" t="n">
        <f aca="false">IF(AE702="SI",N702,0)</f>
        <v>0</v>
      </c>
      <c r="AG702" s="189" t="n">
        <f aca="false">IF(AE702="SI",Y702,0)</f>
        <v>0</v>
      </c>
      <c r="AH702" s="189" t="n">
        <f aca="false">IF(AE702="SI",AB702,0)</f>
        <v>0</v>
      </c>
      <c r="AI702" s="148"/>
      <c r="AJ702" s="207"/>
      <c r="AK702" s="207"/>
      <c r="AL702" s="207"/>
      <c r="AM702" s="207"/>
      <c r="AN702" s="207"/>
      <c r="AO702" s="208"/>
    </row>
    <row r="703" customFormat="false" ht="15.75" hidden="false" customHeight="true" outlineLevel="0" collapsed="false">
      <c r="A703" s="22" t="n">
        <v>702</v>
      </c>
      <c r="B703" s="180"/>
      <c r="C703" s="22"/>
      <c r="D703" s="22"/>
      <c r="E703" s="183"/>
      <c r="F703" s="183"/>
      <c r="G703" s="22"/>
      <c r="H703" s="22"/>
      <c r="I703" s="22"/>
      <c r="J703" s="22"/>
      <c r="K703" s="191" t="e">
        <f aca="false">VLOOKUP(Personale!J703,Legenda!$D$1:$F$258,2)</f>
        <v>#N/A</v>
      </c>
      <c r="L703" s="22"/>
      <c r="M703" s="22"/>
      <c r="N703" s="22"/>
      <c r="O703" s="22"/>
      <c r="P703" s="203"/>
      <c r="Q703" s="22"/>
      <c r="R703" s="22"/>
      <c r="S703" s="22"/>
      <c r="T703" s="203"/>
      <c r="U703" s="211"/>
      <c r="V703" s="211"/>
      <c r="W703" s="185" t="n">
        <v>0</v>
      </c>
      <c r="X703" s="185" t="n">
        <v>0</v>
      </c>
      <c r="Y703" s="219" t="n">
        <f aca="false">SUM(W703:X703)</f>
        <v>0</v>
      </c>
      <c r="Z703" s="185" t="n">
        <v>0</v>
      </c>
      <c r="AA703" s="185" t="n">
        <v>0</v>
      </c>
      <c r="AB703" s="220" t="n">
        <f aca="false">SUM(Z703:AA703)</f>
        <v>0</v>
      </c>
      <c r="AC703" s="22"/>
      <c r="AD703" s="22"/>
      <c r="AE703" s="188"/>
      <c r="AF703" s="206" t="n">
        <f aca="false">IF(AE703="SI",N703,0)</f>
        <v>0</v>
      </c>
      <c r="AG703" s="189" t="n">
        <f aca="false">IF(AE703="SI",Y703,0)</f>
        <v>0</v>
      </c>
      <c r="AH703" s="189" t="n">
        <f aca="false">IF(AE703="SI",AB703,0)</f>
        <v>0</v>
      </c>
      <c r="AI703" s="148"/>
      <c r="AJ703" s="207"/>
      <c r="AK703" s="207"/>
      <c r="AL703" s="207"/>
      <c r="AM703" s="207"/>
      <c r="AN703" s="207"/>
      <c r="AO703" s="208"/>
    </row>
    <row r="704" customFormat="false" ht="15.75" hidden="false" customHeight="true" outlineLevel="0" collapsed="false">
      <c r="A704" s="22" t="n">
        <v>703</v>
      </c>
      <c r="B704" s="180"/>
      <c r="C704" s="22"/>
      <c r="D704" s="22"/>
      <c r="E704" s="183"/>
      <c r="F704" s="183"/>
      <c r="G704" s="22"/>
      <c r="H704" s="22"/>
      <c r="I704" s="22"/>
      <c r="J704" s="22"/>
      <c r="K704" s="191" t="e">
        <f aca="false">VLOOKUP(Personale!J704,Legenda!$D$1:$F$258,2)</f>
        <v>#N/A</v>
      </c>
      <c r="L704" s="22"/>
      <c r="M704" s="22"/>
      <c r="N704" s="22"/>
      <c r="O704" s="22"/>
      <c r="P704" s="203"/>
      <c r="Q704" s="22"/>
      <c r="R704" s="22"/>
      <c r="S704" s="22"/>
      <c r="T704" s="203"/>
      <c r="U704" s="211"/>
      <c r="V704" s="211"/>
      <c r="W704" s="185" t="n">
        <v>0</v>
      </c>
      <c r="X704" s="185" t="n">
        <v>0</v>
      </c>
      <c r="Y704" s="219" t="n">
        <f aca="false">SUM(W704:X704)</f>
        <v>0</v>
      </c>
      <c r="Z704" s="185" t="n">
        <v>0</v>
      </c>
      <c r="AA704" s="185" t="n">
        <v>0</v>
      </c>
      <c r="AB704" s="220" t="n">
        <f aca="false">SUM(Z704:AA704)</f>
        <v>0</v>
      </c>
      <c r="AC704" s="22"/>
      <c r="AD704" s="22"/>
      <c r="AE704" s="188"/>
      <c r="AF704" s="206" t="n">
        <f aca="false">IF(AE704="SI",N704,0)</f>
        <v>0</v>
      </c>
      <c r="AG704" s="189" t="n">
        <f aca="false">IF(AE704="SI",Y704,0)</f>
        <v>0</v>
      </c>
      <c r="AH704" s="189" t="n">
        <f aca="false">IF(AE704="SI",AB704,0)</f>
        <v>0</v>
      </c>
      <c r="AI704" s="148"/>
      <c r="AJ704" s="207"/>
      <c r="AK704" s="207"/>
      <c r="AL704" s="207"/>
      <c r="AM704" s="207"/>
      <c r="AN704" s="207"/>
      <c r="AO704" s="208"/>
    </row>
    <row r="705" customFormat="false" ht="15.75" hidden="false" customHeight="true" outlineLevel="0" collapsed="false">
      <c r="A705" s="22" t="n">
        <v>704</v>
      </c>
      <c r="B705" s="180"/>
      <c r="C705" s="22"/>
      <c r="D705" s="22"/>
      <c r="E705" s="183"/>
      <c r="F705" s="183"/>
      <c r="G705" s="22"/>
      <c r="H705" s="22"/>
      <c r="I705" s="22"/>
      <c r="J705" s="22"/>
      <c r="K705" s="191" t="e">
        <f aca="false">VLOOKUP(Personale!J705,Legenda!$D$1:$F$258,2)</f>
        <v>#N/A</v>
      </c>
      <c r="L705" s="22"/>
      <c r="M705" s="22"/>
      <c r="N705" s="22"/>
      <c r="O705" s="22"/>
      <c r="P705" s="203"/>
      <c r="Q705" s="22"/>
      <c r="R705" s="22"/>
      <c r="S705" s="22"/>
      <c r="T705" s="203"/>
      <c r="U705" s="211"/>
      <c r="V705" s="211"/>
      <c r="W705" s="185" t="n">
        <v>0</v>
      </c>
      <c r="X705" s="185" t="n">
        <v>0</v>
      </c>
      <c r="Y705" s="219" t="n">
        <f aca="false">SUM(W705:X705)</f>
        <v>0</v>
      </c>
      <c r="Z705" s="185" t="n">
        <v>0</v>
      </c>
      <c r="AA705" s="185" t="n">
        <v>0</v>
      </c>
      <c r="AB705" s="220" t="n">
        <f aca="false">SUM(Z705:AA705)</f>
        <v>0</v>
      </c>
      <c r="AC705" s="22"/>
      <c r="AD705" s="22"/>
      <c r="AE705" s="188"/>
      <c r="AF705" s="206" t="n">
        <f aca="false">IF(AE705="SI",N705,0)</f>
        <v>0</v>
      </c>
      <c r="AG705" s="189" t="n">
        <f aca="false">IF(AE705="SI",Y705,0)</f>
        <v>0</v>
      </c>
      <c r="AH705" s="189" t="n">
        <f aca="false">IF(AE705="SI",AB705,0)</f>
        <v>0</v>
      </c>
      <c r="AI705" s="148"/>
      <c r="AJ705" s="207"/>
      <c r="AK705" s="207"/>
      <c r="AL705" s="207"/>
      <c r="AM705" s="207"/>
      <c r="AN705" s="207"/>
      <c r="AO705" s="208"/>
    </row>
    <row r="706" customFormat="false" ht="15.75" hidden="false" customHeight="true" outlineLevel="0" collapsed="false">
      <c r="A706" s="22" t="n">
        <v>705</v>
      </c>
      <c r="B706" s="180"/>
      <c r="C706" s="22"/>
      <c r="D706" s="22"/>
      <c r="E706" s="183"/>
      <c r="F706" s="183"/>
      <c r="G706" s="22"/>
      <c r="H706" s="22"/>
      <c r="I706" s="22"/>
      <c r="J706" s="22"/>
      <c r="K706" s="191" t="e">
        <f aca="false">VLOOKUP(Personale!J706,Legenda!$D$1:$F$258,2)</f>
        <v>#N/A</v>
      </c>
      <c r="L706" s="22"/>
      <c r="M706" s="22"/>
      <c r="N706" s="22"/>
      <c r="O706" s="22"/>
      <c r="P706" s="203"/>
      <c r="Q706" s="22"/>
      <c r="R706" s="22"/>
      <c r="S706" s="22"/>
      <c r="T706" s="203"/>
      <c r="U706" s="211"/>
      <c r="V706" s="211"/>
      <c r="W706" s="185" t="n">
        <v>0</v>
      </c>
      <c r="X706" s="185" t="n">
        <v>0</v>
      </c>
      <c r="Y706" s="219" t="n">
        <f aca="false">SUM(W706:X706)</f>
        <v>0</v>
      </c>
      <c r="Z706" s="185" t="n">
        <v>0</v>
      </c>
      <c r="AA706" s="185" t="n">
        <v>0</v>
      </c>
      <c r="AB706" s="220" t="n">
        <f aca="false">SUM(Z706:AA706)</f>
        <v>0</v>
      </c>
      <c r="AC706" s="22"/>
      <c r="AD706" s="22"/>
      <c r="AE706" s="188"/>
      <c r="AF706" s="206" t="n">
        <f aca="false">IF(AE706="SI",N706,0)</f>
        <v>0</v>
      </c>
      <c r="AG706" s="189" t="n">
        <f aca="false">IF(AE706="SI",Y706,0)</f>
        <v>0</v>
      </c>
      <c r="AH706" s="189" t="n">
        <f aca="false">IF(AE706="SI",AB706,0)</f>
        <v>0</v>
      </c>
      <c r="AI706" s="148"/>
      <c r="AJ706" s="207"/>
      <c r="AK706" s="207"/>
      <c r="AL706" s="207"/>
      <c r="AM706" s="207"/>
      <c r="AN706" s="207"/>
      <c r="AO706" s="208"/>
    </row>
    <row r="707" customFormat="false" ht="15.75" hidden="false" customHeight="true" outlineLevel="0" collapsed="false">
      <c r="A707" s="22" t="n">
        <v>706</v>
      </c>
      <c r="B707" s="180"/>
      <c r="C707" s="22"/>
      <c r="D707" s="22"/>
      <c r="E707" s="183"/>
      <c r="F707" s="183"/>
      <c r="G707" s="22"/>
      <c r="H707" s="22"/>
      <c r="I707" s="22"/>
      <c r="J707" s="22"/>
      <c r="K707" s="191" t="e">
        <f aca="false">VLOOKUP(Personale!J707,Legenda!$D$1:$F$258,2)</f>
        <v>#N/A</v>
      </c>
      <c r="L707" s="22"/>
      <c r="M707" s="22"/>
      <c r="N707" s="22"/>
      <c r="O707" s="22"/>
      <c r="P707" s="203"/>
      <c r="Q707" s="22"/>
      <c r="R707" s="22"/>
      <c r="S707" s="22"/>
      <c r="T707" s="203"/>
      <c r="U707" s="211"/>
      <c r="V707" s="211"/>
      <c r="W707" s="185" t="n">
        <v>0</v>
      </c>
      <c r="X707" s="185" t="n">
        <v>0</v>
      </c>
      <c r="Y707" s="219" t="n">
        <f aca="false">SUM(W707:X707)</f>
        <v>0</v>
      </c>
      <c r="Z707" s="185" t="n">
        <v>0</v>
      </c>
      <c r="AA707" s="185" t="n">
        <v>0</v>
      </c>
      <c r="AB707" s="220" t="n">
        <f aca="false">SUM(Z707:AA707)</f>
        <v>0</v>
      </c>
      <c r="AC707" s="22"/>
      <c r="AD707" s="22"/>
      <c r="AE707" s="188"/>
      <c r="AF707" s="206" t="n">
        <f aca="false">IF(AE707="SI",N707,0)</f>
        <v>0</v>
      </c>
      <c r="AG707" s="189" t="n">
        <f aca="false">IF(AE707="SI",Y707,0)</f>
        <v>0</v>
      </c>
      <c r="AH707" s="189" t="n">
        <f aca="false">IF(AE707="SI",AB707,0)</f>
        <v>0</v>
      </c>
      <c r="AI707" s="148"/>
      <c r="AJ707" s="207"/>
      <c r="AK707" s="207"/>
      <c r="AL707" s="207"/>
      <c r="AM707" s="207"/>
      <c r="AN707" s="207"/>
      <c r="AO707" s="208"/>
    </row>
    <row r="708" customFormat="false" ht="15.75" hidden="false" customHeight="true" outlineLevel="0" collapsed="false">
      <c r="A708" s="22" t="n">
        <v>707</v>
      </c>
      <c r="B708" s="180"/>
      <c r="C708" s="22"/>
      <c r="D708" s="22"/>
      <c r="E708" s="183"/>
      <c r="F708" s="183"/>
      <c r="G708" s="22"/>
      <c r="H708" s="22"/>
      <c r="I708" s="22"/>
      <c r="J708" s="22"/>
      <c r="K708" s="191" t="e">
        <f aca="false">VLOOKUP(Personale!J708,Legenda!$D$1:$F$258,2)</f>
        <v>#N/A</v>
      </c>
      <c r="L708" s="22"/>
      <c r="M708" s="22"/>
      <c r="N708" s="22"/>
      <c r="O708" s="22"/>
      <c r="P708" s="203"/>
      <c r="Q708" s="22"/>
      <c r="R708" s="22"/>
      <c r="S708" s="22"/>
      <c r="T708" s="203"/>
      <c r="U708" s="211"/>
      <c r="V708" s="211"/>
      <c r="W708" s="185" t="n">
        <v>0</v>
      </c>
      <c r="X708" s="185" t="n">
        <v>0</v>
      </c>
      <c r="Y708" s="219" t="n">
        <f aca="false">SUM(W708:X708)</f>
        <v>0</v>
      </c>
      <c r="Z708" s="185" t="n">
        <v>0</v>
      </c>
      <c r="AA708" s="185" t="n">
        <v>0</v>
      </c>
      <c r="AB708" s="220" t="n">
        <f aca="false">SUM(Z708:AA708)</f>
        <v>0</v>
      </c>
      <c r="AC708" s="22"/>
      <c r="AD708" s="22"/>
      <c r="AE708" s="188"/>
      <c r="AF708" s="206" t="n">
        <f aca="false">IF(AE708="SI",N708,0)</f>
        <v>0</v>
      </c>
      <c r="AG708" s="189" t="n">
        <f aca="false">IF(AE708="SI",Y708,0)</f>
        <v>0</v>
      </c>
      <c r="AH708" s="189" t="n">
        <f aca="false">IF(AE708="SI",AB708,0)</f>
        <v>0</v>
      </c>
      <c r="AI708" s="148"/>
      <c r="AJ708" s="207"/>
      <c r="AK708" s="207"/>
      <c r="AL708" s="207"/>
      <c r="AM708" s="207"/>
      <c r="AN708" s="207"/>
      <c r="AO708" s="208"/>
    </row>
    <row r="709" customFormat="false" ht="15.75" hidden="false" customHeight="true" outlineLevel="0" collapsed="false">
      <c r="A709" s="22" t="n">
        <v>708</v>
      </c>
      <c r="B709" s="180"/>
      <c r="C709" s="22"/>
      <c r="D709" s="22"/>
      <c r="E709" s="183"/>
      <c r="F709" s="183"/>
      <c r="G709" s="22"/>
      <c r="H709" s="22"/>
      <c r="I709" s="22"/>
      <c r="J709" s="22"/>
      <c r="K709" s="191" t="e">
        <f aca="false">VLOOKUP(Personale!J709,Legenda!$D$1:$F$258,2)</f>
        <v>#N/A</v>
      </c>
      <c r="L709" s="22"/>
      <c r="M709" s="22"/>
      <c r="N709" s="22"/>
      <c r="O709" s="22"/>
      <c r="P709" s="203"/>
      <c r="Q709" s="22"/>
      <c r="R709" s="22"/>
      <c r="S709" s="22"/>
      <c r="T709" s="203"/>
      <c r="U709" s="211"/>
      <c r="V709" s="211"/>
      <c r="W709" s="185" t="n">
        <v>0</v>
      </c>
      <c r="X709" s="185" t="n">
        <v>0</v>
      </c>
      <c r="Y709" s="219" t="n">
        <f aca="false">SUM(W709:X709)</f>
        <v>0</v>
      </c>
      <c r="Z709" s="185" t="n">
        <v>0</v>
      </c>
      <c r="AA709" s="185" t="n">
        <v>0</v>
      </c>
      <c r="AB709" s="220" t="n">
        <f aca="false">SUM(Z709:AA709)</f>
        <v>0</v>
      </c>
      <c r="AC709" s="22"/>
      <c r="AD709" s="22"/>
      <c r="AE709" s="188"/>
      <c r="AF709" s="206" t="n">
        <f aca="false">IF(AE709="SI",N709,0)</f>
        <v>0</v>
      </c>
      <c r="AG709" s="189" t="n">
        <f aca="false">IF(AE709="SI",Y709,0)</f>
        <v>0</v>
      </c>
      <c r="AH709" s="189" t="n">
        <f aca="false">IF(AE709="SI",AB709,0)</f>
        <v>0</v>
      </c>
      <c r="AI709" s="148"/>
      <c r="AJ709" s="207"/>
      <c r="AK709" s="207"/>
      <c r="AL709" s="207"/>
      <c r="AM709" s="207"/>
      <c r="AN709" s="207"/>
      <c r="AO709" s="208"/>
    </row>
    <row r="710" customFormat="false" ht="15.75" hidden="false" customHeight="true" outlineLevel="0" collapsed="false">
      <c r="A710" s="22" t="n">
        <v>709</v>
      </c>
      <c r="B710" s="180"/>
      <c r="C710" s="22"/>
      <c r="D710" s="22"/>
      <c r="E710" s="183"/>
      <c r="F710" s="183"/>
      <c r="G710" s="22"/>
      <c r="H710" s="22"/>
      <c r="I710" s="22"/>
      <c r="J710" s="22"/>
      <c r="K710" s="191" t="e">
        <f aca="false">VLOOKUP(Personale!J710,Legenda!$D$1:$F$258,2)</f>
        <v>#N/A</v>
      </c>
      <c r="L710" s="22"/>
      <c r="M710" s="22"/>
      <c r="N710" s="22"/>
      <c r="O710" s="22"/>
      <c r="P710" s="203"/>
      <c r="Q710" s="22"/>
      <c r="R710" s="22"/>
      <c r="S710" s="22"/>
      <c r="T710" s="203"/>
      <c r="U710" s="211"/>
      <c r="V710" s="211"/>
      <c r="W710" s="185" t="n">
        <v>0</v>
      </c>
      <c r="X710" s="185" t="n">
        <v>0</v>
      </c>
      <c r="Y710" s="219" t="n">
        <f aca="false">SUM(W710:X710)</f>
        <v>0</v>
      </c>
      <c r="Z710" s="185" t="n">
        <v>0</v>
      </c>
      <c r="AA710" s="185" t="n">
        <v>0</v>
      </c>
      <c r="AB710" s="220" t="n">
        <f aca="false">SUM(Z710:AA710)</f>
        <v>0</v>
      </c>
      <c r="AC710" s="22"/>
      <c r="AD710" s="22"/>
      <c r="AE710" s="188"/>
      <c r="AF710" s="206" t="n">
        <f aca="false">IF(AE710="SI",N710,0)</f>
        <v>0</v>
      </c>
      <c r="AG710" s="189" t="n">
        <f aca="false">IF(AE710="SI",Y710,0)</f>
        <v>0</v>
      </c>
      <c r="AH710" s="189" t="n">
        <f aca="false">IF(AE710="SI",AB710,0)</f>
        <v>0</v>
      </c>
      <c r="AI710" s="148"/>
      <c r="AJ710" s="207"/>
      <c r="AK710" s="207"/>
      <c r="AL710" s="207"/>
      <c r="AM710" s="207"/>
      <c r="AN710" s="207"/>
      <c r="AO710" s="208"/>
    </row>
    <row r="711" customFormat="false" ht="15.75" hidden="false" customHeight="true" outlineLevel="0" collapsed="false">
      <c r="A711" s="22" t="n">
        <v>710</v>
      </c>
      <c r="B711" s="180"/>
      <c r="C711" s="22"/>
      <c r="D711" s="22"/>
      <c r="E711" s="183"/>
      <c r="F711" s="183"/>
      <c r="G711" s="22"/>
      <c r="H711" s="22"/>
      <c r="I711" s="22"/>
      <c r="J711" s="22"/>
      <c r="K711" s="191" t="e">
        <f aca="false">VLOOKUP(Personale!J711,Legenda!$D$1:$F$258,2)</f>
        <v>#N/A</v>
      </c>
      <c r="L711" s="22"/>
      <c r="M711" s="22"/>
      <c r="N711" s="22"/>
      <c r="O711" s="22"/>
      <c r="P711" s="203"/>
      <c r="Q711" s="22"/>
      <c r="R711" s="22"/>
      <c r="S711" s="22"/>
      <c r="T711" s="203"/>
      <c r="U711" s="211"/>
      <c r="V711" s="211"/>
      <c r="W711" s="185" t="n">
        <v>0</v>
      </c>
      <c r="X711" s="185" t="n">
        <v>0</v>
      </c>
      <c r="Y711" s="219" t="n">
        <f aca="false">SUM(W711:X711)</f>
        <v>0</v>
      </c>
      <c r="Z711" s="185" t="n">
        <v>0</v>
      </c>
      <c r="AA711" s="185" t="n">
        <v>0</v>
      </c>
      <c r="AB711" s="220" t="n">
        <f aca="false">SUM(Z711:AA711)</f>
        <v>0</v>
      </c>
      <c r="AC711" s="22"/>
      <c r="AD711" s="22"/>
      <c r="AE711" s="188"/>
      <c r="AF711" s="206" t="n">
        <f aca="false">IF(AE711="SI",N711,0)</f>
        <v>0</v>
      </c>
      <c r="AG711" s="189" t="n">
        <f aca="false">IF(AE711="SI",Y711,0)</f>
        <v>0</v>
      </c>
      <c r="AH711" s="189" t="n">
        <f aca="false">IF(AE711="SI",AB711,0)</f>
        <v>0</v>
      </c>
      <c r="AI711" s="148"/>
      <c r="AJ711" s="207"/>
      <c r="AK711" s="207"/>
      <c r="AL711" s="207"/>
      <c r="AM711" s="207"/>
      <c r="AN711" s="207"/>
      <c r="AO711" s="208"/>
    </row>
    <row r="712" customFormat="false" ht="15.75" hidden="false" customHeight="true" outlineLevel="0" collapsed="false">
      <c r="A712" s="22" t="n">
        <v>711</v>
      </c>
      <c r="B712" s="180"/>
      <c r="C712" s="22"/>
      <c r="D712" s="22"/>
      <c r="E712" s="183"/>
      <c r="F712" s="183"/>
      <c r="G712" s="22"/>
      <c r="H712" s="22"/>
      <c r="I712" s="22"/>
      <c r="J712" s="22"/>
      <c r="K712" s="191" t="e">
        <f aca="false">VLOOKUP(Personale!J712,Legenda!$D$1:$F$258,2)</f>
        <v>#N/A</v>
      </c>
      <c r="L712" s="22"/>
      <c r="M712" s="22"/>
      <c r="N712" s="22"/>
      <c r="O712" s="22"/>
      <c r="P712" s="203"/>
      <c r="Q712" s="22"/>
      <c r="R712" s="22"/>
      <c r="S712" s="22"/>
      <c r="T712" s="203"/>
      <c r="U712" s="211"/>
      <c r="V712" s="211"/>
      <c r="W712" s="185" t="n">
        <v>0</v>
      </c>
      <c r="X712" s="185" t="n">
        <v>0</v>
      </c>
      <c r="Y712" s="219" t="n">
        <f aca="false">SUM(W712:X712)</f>
        <v>0</v>
      </c>
      <c r="Z712" s="185" t="n">
        <v>0</v>
      </c>
      <c r="AA712" s="185" t="n">
        <v>0</v>
      </c>
      <c r="AB712" s="220" t="n">
        <f aca="false">SUM(Z712:AA712)</f>
        <v>0</v>
      </c>
      <c r="AC712" s="22"/>
      <c r="AD712" s="22"/>
      <c r="AE712" s="188"/>
      <c r="AF712" s="206" t="n">
        <f aca="false">IF(AE712="SI",N712,0)</f>
        <v>0</v>
      </c>
      <c r="AG712" s="189" t="n">
        <f aca="false">IF(AE712="SI",Y712,0)</f>
        <v>0</v>
      </c>
      <c r="AH712" s="189" t="n">
        <f aca="false">IF(AE712="SI",AB712,0)</f>
        <v>0</v>
      </c>
      <c r="AI712" s="148"/>
      <c r="AJ712" s="207"/>
      <c r="AK712" s="207"/>
      <c r="AL712" s="207"/>
      <c r="AM712" s="207"/>
      <c r="AN712" s="207"/>
      <c r="AO712" s="208"/>
    </row>
    <row r="713" customFormat="false" ht="15.75" hidden="false" customHeight="true" outlineLevel="0" collapsed="false">
      <c r="A713" s="22" t="n">
        <v>712</v>
      </c>
      <c r="B713" s="180"/>
      <c r="C713" s="22"/>
      <c r="D713" s="22"/>
      <c r="E713" s="183"/>
      <c r="F713" s="183"/>
      <c r="G713" s="22"/>
      <c r="H713" s="22"/>
      <c r="I713" s="22"/>
      <c r="J713" s="22"/>
      <c r="K713" s="191" t="e">
        <f aca="false">VLOOKUP(Personale!J713,Legenda!$D$1:$F$258,2)</f>
        <v>#N/A</v>
      </c>
      <c r="L713" s="22"/>
      <c r="M713" s="22"/>
      <c r="N713" s="22"/>
      <c r="O713" s="22"/>
      <c r="P713" s="203"/>
      <c r="Q713" s="22"/>
      <c r="R713" s="22"/>
      <c r="S713" s="22"/>
      <c r="T713" s="203"/>
      <c r="U713" s="211"/>
      <c r="V713" s="211"/>
      <c r="W713" s="185" t="n">
        <v>0</v>
      </c>
      <c r="X713" s="185" t="n">
        <v>0</v>
      </c>
      <c r="Y713" s="219" t="n">
        <f aca="false">SUM(W713:X713)</f>
        <v>0</v>
      </c>
      <c r="Z713" s="185" t="n">
        <v>0</v>
      </c>
      <c r="AA713" s="185" t="n">
        <v>0</v>
      </c>
      <c r="AB713" s="220" t="n">
        <f aca="false">SUM(Z713:AA713)</f>
        <v>0</v>
      </c>
      <c r="AC713" s="22"/>
      <c r="AD713" s="22"/>
      <c r="AE713" s="188"/>
      <c r="AF713" s="206" t="n">
        <f aca="false">IF(AE713="SI",N713,0)</f>
        <v>0</v>
      </c>
      <c r="AG713" s="189" t="n">
        <f aca="false">IF(AE713="SI",Y713,0)</f>
        <v>0</v>
      </c>
      <c r="AH713" s="189" t="n">
        <f aca="false">IF(AE713="SI",AB713,0)</f>
        <v>0</v>
      </c>
      <c r="AI713" s="148"/>
      <c r="AJ713" s="207"/>
      <c r="AK713" s="207"/>
      <c r="AL713" s="207"/>
      <c r="AM713" s="207"/>
      <c r="AN713" s="207"/>
      <c r="AO713" s="208"/>
    </row>
    <row r="714" customFormat="false" ht="15.75" hidden="false" customHeight="true" outlineLevel="0" collapsed="false">
      <c r="A714" s="22" t="n">
        <v>713</v>
      </c>
      <c r="B714" s="180"/>
      <c r="C714" s="22"/>
      <c r="D714" s="22"/>
      <c r="E714" s="183"/>
      <c r="F714" s="183"/>
      <c r="G714" s="22"/>
      <c r="H714" s="22"/>
      <c r="I714" s="22"/>
      <c r="J714" s="22"/>
      <c r="K714" s="191" t="e">
        <f aca="false">VLOOKUP(Personale!J714,Legenda!$D$1:$F$258,2)</f>
        <v>#N/A</v>
      </c>
      <c r="L714" s="22"/>
      <c r="M714" s="22"/>
      <c r="N714" s="22"/>
      <c r="O714" s="22"/>
      <c r="P714" s="203"/>
      <c r="Q714" s="22"/>
      <c r="R714" s="22"/>
      <c r="S714" s="22"/>
      <c r="T714" s="203"/>
      <c r="U714" s="211"/>
      <c r="V714" s="211"/>
      <c r="W714" s="185" t="n">
        <v>0</v>
      </c>
      <c r="X714" s="185" t="n">
        <v>0</v>
      </c>
      <c r="Y714" s="219" t="n">
        <f aca="false">SUM(W714:X714)</f>
        <v>0</v>
      </c>
      <c r="Z714" s="185" t="n">
        <v>0</v>
      </c>
      <c r="AA714" s="185" t="n">
        <v>0</v>
      </c>
      <c r="AB714" s="220" t="n">
        <f aca="false">SUM(Z714:AA714)</f>
        <v>0</v>
      </c>
      <c r="AC714" s="22"/>
      <c r="AD714" s="22"/>
      <c r="AE714" s="188"/>
      <c r="AF714" s="206" t="n">
        <f aca="false">IF(AE714="SI",N714,0)</f>
        <v>0</v>
      </c>
      <c r="AG714" s="189" t="n">
        <f aca="false">IF(AE714="SI",Y714,0)</f>
        <v>0</v>
      </c>
      <c r="AH714" s="189" t="n">
        <f aca="false">IF(AE714="SI",AB714,0)</f>
        <v>0</v>
      </c>
      <c r="AI714" s="148"/>
      <c r="AJ714" s="207"/>
      <c r="AK714" s="207"/>
      <c r="AL714" s="207"/>
      <c r="AM714" s="207"/>
      <c r="AN714" s="207"/>
      <c r="AO714" s="208"/>
    </row>
    <row r="715" customFormat="false" ht="15.75" hidden="false" customHeight="true" outlineLevel="0" collapsed="false">
      <c r="A715" s="22" t="n">
        <v>714</v>
      </c>
      <c r="B715" s="180"/>
      <c r="C715" s="22"/>
      <c r="D715" s="22"/>
      <c r="E715" s="183"/>
      <c r="F715" s="183"/>
      <c r="G715" s="22"/>
      <c r="H715" s="22"/>
      <c r="I715" s="22"/>
      <c r="J715" s="22"/>
      <c r="K715" s="191" t="e">
        <f aca="false">VLOOKUP(Personale!J715,Legenda!$D$1:$F$258,2)</f>
        <v>#N/A</v>
      </c>
      <c r="L715" s="22"/>
      <c r="M715" s="22"/>
      <c r="N715" s="22"/>
      <c r="O715" s="22"/>
      <c r="P715" s="203"/>
      <c r="Q715" s="22"/>
      <c r="R715" s="22"/>
      <c r="S715" s="22"/>
      <c r="T715" s="203"/>
      <c r="U715" s="211"/>
      <c r="V715" s="211"/>
      <c r="W715" s="185" t="n">
        <v>0</v>
      </c>
      <c r="X715" s="185" t="n">
        <v>0</v>
      </c>
      <c r="Y715" s="219" t="n">
        <f aca="false">SUM(W715:X715)</f>
        <v>0</v>
      </c>
      <c r="Z715" s="185" t="n">
        <v>0</v>
      </c>
      <c r="AA715" s="185" t="n">
        <v>0</v>
      </c>
      <c r="AB715" s="220" t="n">
        <f aca="false">SUM(Z715:AA715)</f>
        <v>0</v>
      </c>
      <c r="AC715" s="22"/>
      <c r="AD715" s="22"/>
      <c r="AE715" s="188"/>
      <c r="AF715" s="206" t="n">
        <f aca="false">IF(AE715="SI",N715,0)</f>
        <v>0</v>
      </c>
      <c r="AG715" s="189" t="n">
        <f aca="false">IF(AE715="SI",Y715,0)</f>
        <v>0</v>
      </c>
      <c r="AH715" s="189" t="n">
        <f aca="false">IF(AE715="SI",AB715,0)</f>
        <v>0</v>
      </c>
      <c r="AI715" s="148"/>
      <c r="AJ715" s="207"/>
      <c r="AK715" s="207"/>
      <c r="AL715" s="207"/>
      <c r="AM715" s="207"/>
      <c r="AN715" s="207"/>
      <c r="AO715" s="208"/>
    </row>
    <row r="716" customFormat="false" ht="15.75" hidden="false" customHeight="true" outlineLevel="0" collapsed="false">
      <c r="A716" s="22" t="n">
        <v>715</v>
      </c>
      <c r="B716" s="180"/>
      <c r="C716" s="22"/>
      <c r="D716" s="22"/>
      <c r="E716" s="183"/>
      <c r="F716" s="183"/>
      <c r="G716" s="22"/>
      <c r="H716" s="22"/>
      <c r="I716" s="22"/>
      <c r="J716" s="22"/>
      <c r="K716" s="191" t="e">
        <f aca="false">VLOOKUP(Personale!J716,Legenda!$D$1:$F$258,2)</f>
        <v>#N/A</v>
      </c>
      <c r="L716" s="22"/>
      <c r="M716" s="22"/>
      <c r="N716" s="22"/>
      <c r="O716" s="22"/>
      <c r="P716" s="203"/>
      <c r="Q716" s="22"/>
      <c r="R716" s="22"/>
      <c r="S716" s="22"/>
      <c r="T716" s="203"/>
      <c r="U716" s="211"/>
      <c r="V716" s="211"/>
      <c r="W716" s="185" t="n">
        <v>0</v>
      </c>
      <c r="X716" s="185" t="n">
        <v>0</v>
      </c>
      <c r="Y716" s="219" t="n">
        <f aca="false">SUM(W716:X716)</f>
        <v>0</v>
      </c>
      <c r="Z716" s="185" t="n">
        <v>0</v>
      </c>
      <c r="AA716" s="185" t="n">
        <v>0</v>
      </c>
      <c r="AB716" s="220" t="n">
        <f aca="false">SUM(Z716:AA716)</f>
        <v>0</v>
      </c>
      <c r="AC716" s="22"/>
      <c r="AD716" s="22"/>
      <c r="AE716" s="188"/>
      <c r="AF716" s="206" t="n">
        <f aca="false">IF(AE716="SI",N716,0)</f>
        <v>0</v>
      </c>
      <c r="AG716" s="189" t="n">
        <f aca="false">IF(AE716="SI",Y716,0)</f>
        <v>0</v>
      </c>
      <c r="AH716" s="189" t="n">
        <f aca="false">IF(AE716="SI",AB716,0)</f>
        <v>0</v>
      </c>
      <c r="AI716" s="148"/>
      <c r="AJ716" s="207"/>
      <c r="AK716" s="207"/>
      <c r="AL716" s="207"/>
      <c r="AM716" s="207"/>
      <c r="AN716" s="207"/>
      <c r="AO716" s="208"/>
    </row>
    <row r="717" customFormat="false" ht="15.75" hidden="false" customHeight="true" outlineLevel="0" collapsed="false">
      <c r="A717" s="22" t="n">
        <v>716</v>
      </c>
      <c r="B717" s="180"/>
      <c r="C717" s="22"/>
      <c r="D717" s="22"/>
      <c r="E717" s="183"/>
      <c r="F717" s="183"/>
      <c r="G717" s="22"/>
      <c r="H717" s="22"/>
      <c r="I717" s="22"/>
      <c r="J717" s="22"/>
      <c r="K717" s="191" t="e">
        <f aca="false">VLOOKUP(Personale!J717,Legenda!$D$1:$F$258,2)</f>
        <v>#N/A</v>
      </c>
      <c r="L717" s="22"/>
      <c r="M717" s="22"/>
      <c r="N717" s="22"/>
      <c r="O717" s="22"/>
      <c r="P717" s="203"/>
      <c r="Q717" s="22"/>
      <c r="R717" s="22"/>
      <c r="S717" s="22"/>
      <c r="T717" s="203"/>
      <c r="U717" s="211"/>
      <c r="V717" s="211"/>
      <c r="W717" s="185" t="n">
        <v>0</v>
      </c>
      <c r="X717" s="185" t="n">
        <v>0</v>
      </c>
      <c r="Y717" s="219" t="n">
        <f aca="false">SUM(W717:X717)</f>
        <v>0</v>
      </c>
      <c r="Z717" s="185" t="n">
        <v>0</v>
      </c>
      <c r="AA717" s="185" t="n">
        <v>0</v>
      </c>
      <c r="AB717" s="220" t="n">
        <f aca="false">SUM(Z717:AA717)</f>
        <v>0</v>
      </c>
      <c r="AC717" s="22"/>
      <c r="AD717" s="22"/>
      <c r="AE717" s="188"/>
      <c r="AF717" s="206" t="n">
        <f aca="false">IF(AE717="SI",N717,0)</f>
        <v>0</v>
      </c>
      <c r="AG717" s="189" t="n">
        <f aca="false">IF(AE717="SI",Y717,0)</f>
        <v>0</v>
      </c>
      <c r="AH717" s="189" t="n">
        <f aca="false">IF(AE717="SI",AB717,0)</f>
        <v>0</v>
      </c>
      <c r="AI717" s="148"/>
      <c r="AJ717" s="207"/>
      <c r="AK717" s="207"/>
      <c r="AL717" s="207"/>
      <c r="AM717" s="207"/>
      <c r="AN717" s="207"/>
      <c r="AO717" s="208"/>
    </row>
    <row r="718" customFormat="false" ht="15.75" hidden="false" customHeight="true" outlineLevel="0" collapsed="false">
      <c r="A718" s="22" t="n">
        <v>717</v>
      </c>
      <c r="B718" s="180"/>
      <c r="C718" s="22"/>
      <c r="D718" s="22"/>
      <c r="E718" s="183"/>
      <c r="F718" s="183"/>
      <c r="G718" s="22"/>
      <c r="H718" s="22"/>
      <c r="I718" s="22"/>
      <c r="J718" s="22"/>
      <c r="K718" s="191" t="e">
        <f aca="false">VLOOKUP(Personale!J718,Legenda!$D$1:$F$258,2)</f>
        <v>#N/A</v>
      </c>
      <c r="L718" s="22"/>
      <c r="M718" s="22"/>
      <c r="N718" s="22"/>
      <c r="O718" s="22"/>
      <c r="P718" s="203"/>
      <c r="Q718" s="22"/>
      <c r="R718" s="22"/>
      <c r="S718" s="22"/>
      <c r="T718" s="203"/>
      <c r="U718" s="211"/>
      <c r="V718" s="211"/>
      <c r="W718" s="185" t="n">
        <v>0</v>
      </c>
      <c r="X718" s="185" t="n">
        <v>0</v>
      </c>
      <c r="Y718" s="219" t="n">
        <f aca="false">SUM(W718:X718)</f>
        <v>0</v>
      </c>
      <c r="Z718" s="185" t="n">
        <v>0</v>
      </c>
      <c r="AA718" s="185" t="n">
        <v>0</v>
      </c>
      <c r="AB718" s="220" t="n">
        <f aca="false">SUM(Z718:AA718)</f>
        <v>0</v>
      </c>
      <c r="AC718" s="22"/>
      <c r="AD718" s="22"/>
      <c r="AE718" s="188"/>
      <c r="AF718" s="206" t="n">
        <f aca="false">IF(AE718="SI",N718,0)</f>
        <v>0</v>
      </c>
      <c r="AG718" s="189" t="n">
        <f aca="false">IF(AE718="SI",Y718,0)</f>
        <v>0</v>
      </c>
      <c r="AH718" s="189" t="n">
        <f aca="false">IF(AE718="SI",AB718,0)</f>
        <v>0</v>
      </c>
      <c r="AI718" s="148"/>
      <c r="AJ718" s="207"/>
      <c r="AK718" s="207"/>
      <c r="AL718" s="207"/>
      <c r="AM718" s="207"/>
      <c r="AN718" s="207"/>
      <c r="AO718" s="208"/>
    </row>
    <row r="719" customFormat="false" ht="15.75" hidden="false" customHeight="true" outlineLevel="0" collapsed="false">
      <c r="A719" s="22" t="n">
        <v>718</v>
      </c>
      <c r="B719" s="180"/>
      <c r="C719" s="22"/>
      <c r="D719" s="22"/>
      <c r="E719" s="183"/>
      <c r="F719" s="183"/>
      <c r="G719" s="22"/>
      <c r="H719" s="22"/>
      <c r="I719" s="22"/>
      <c r="J719" s="22"/>
      <c r="K719" s="191" t="e">
        <f aca="false">VLOOKUP(Personale!J719,Legenda!$D$1:$F$258,2)</f>
        <v>#N/A</v>
      </c>
      <c r="L719" s="22"/>
      <c r="M719" s="22"/>
      <c r="N719" s="22"/>
      <c r="O719" s="22"/>
      <c r="P719" s="203"/>
      <c r="Q719" s="22"/>
      <c r="R719" s="22"/>
      <c r="S719" s="22"/>
      <c r="T719" s="203"/>
      <c r="U719" s="211"/>
      <c r="V719" s="211"/>
      <c r="W719" s="185" t="n">
        <v>0</v>
      </c>
      <c r="X719" s="185" t="n">
        <v>0</v>
      </c>
      <c r="Y719" s="219" t="n">
        <f aca="false">SUM(W719:X719)</f>
        <v>0</v>
      </c>
      <c r="Z719" s="185" t="n">
        <v>0</v>
      </c>
      <c r="AA719" s="185" t="n">
        <v>0</v>
      </c>
      <c r="AB719" s="220" t="n">
        <f aca="false">SUM(Z719:AA719)</f>
        <v>0</v>
      </c>
      <c r="AC719" s="22"/>
      <c r="AD719" s="22"/>
      <c r="AE719" s="188"/>
      <c r="AF719" s="206" t="n">
        <f aca="false">IF(AE719="SI",N719,0)</f>
        <v>0</v>
      </c>
      <c r="AG719" s="189" t="n">
        <f aca="false">IF(AE719="SI",Y719,0)</f>
        <v>0</v>
      </c>
      <c r="AH719" s="189" t="n">
        <f aca="false">IF(AE719="SI",AB719,0)</f>
        <v>0</v>
      </c>
      <c r="AI719" s="148"/>
      <c r="AJ719" s="207"/>
      <c r="AK719" s="207"/>
      <c r="AL719" s="207"/>
      <c r="AM719" s="207"/>
      <c r="AN719" s="207"/>
      <c r="AO719" s="208"/>
    </row>
    <row r="720" customFormat="false" ht="15.75" hidden="false" customHeight="true" outlineLevel="0" collapsed="false">
      <c r="A720" s="22" t="n">
        <v>719</v>
      </c>
      <c r="B720" s="180"/>
      <c r="C720" s="22"/>
      <c r="D720" s="22"/>
      <c r="E720" s="183"/>
      <c r="F720" s="183"/>
      <c r="G720" s="22"/>
      <c r="H720" s="22"/>
      <c r="I720" s="22"/>
      <c r="J720" s="22"/>
      <c r="K720" s="191" t="e">
        <f aca="false">VLOOKUP(Personale!J720,Legenda!$D$1:$F$258,2)</f>
        <v>#N/A</v>
      </c>
      <c r="L720" s="22"/>
      <c r="M720" s="22"/>
      <c r="N720" s="22"/>
      <c r="O720" s="22"/>
      <c r="P720" s="203"/>
      <c r="Q720" s="22"/>
      <c r="R720" s="22"/>
      <c r="S720" s="22"/>
      <c r="T720" s="203"/>
      <c r="U720" s="211"/>
      <c r="V720" s="211"/>
      <c r="W720" s="185" t="n">
        <v>0</v>
      </c>
      <c r="X720" s="185" t="n">
        <v>0</v>
      </c>
      <c r="Y720" s="219" t="n">
        <f aca="false">SUM(W720:X720)</f>
        <v>0</v>
      </c>
      <c r="Z720" s="185" t="n">
        <v>0</v>
      </c>
      <c r="AA720" s="185" t="n">
        <v>0</v>
      </c>
      <c r="AB720" s="220" t="n">
        <f aca="false">SUM(Z720:AA720)</f>
        <v>0</v>
      </c>
      <c r="AC720" s="22"/>
      <c r="AD720" s="22"/>
      <c r="AE720" s="188"/>
      <c r="AF720" s="206" t="n">
        <f aca="false">IF(AE720="SI",N720,0)</f>
        <v>0</v>
      </c>
      <c r="AG720" s="189" t="n">
        <f aca="false">IF(AE720="SI",Y720,0)</f>
        <v>0</v>
      </c>
      <c r="AH720" s="189" t="n">
        <f aca="false">IF(AE720="SI",AB720,0)</f>
        <v>0</v>
      </c>
      <c r="AI720" s="148"/>
      <c r="AJ720" s="207"/>
      <c r="AK720" s="207"/>
      <c r="AL720" s="207"/>
      <c r="AM720" s="207"/>
      <c r="AN720" s="207"/>
      <c r="AO720" s="208"/>
    </row>
    <row r="721" customFormat="false" ht="15.75" hidden="false" customHeight="true" outlineLevel="0" collapsed="false">
      <c r="A721" s="22" t="n">
        <v>720</v>
      </c>
      <c r="B721" s="180"/>
      <c r="C721" s="22"/>
      <c r="D721" s="22"/>
      <c r="E721" s="183"/>
      <c r="F721" s="183"/>
      <c r="G721" s="22"/>
      <c r="H721" s="22"/>
      <c r="I721" s="22"/>
      <c r="J721" s="22"/>
      <c r="K721" s="191" t="e">
        <f aca="false">VLOOKUP(Personale!J721,Legenda!$D$1:$F$258,2)</f>
        <v>#N/A</v>
      </c>
      <c r="L721" s="22"/>
      <c r="M721" s="22"/>
      <c r="N721" s="22"/>
      <c r="O721" s="22"/>
      <c r="P721" s="203"/>
      <c r="Q721" s="22"/>
      <c r="R721" s="22"/>
      <c r="S721" s="22"/>
      <c r="T721" s="203"/>
      <c r="U721" s="211"/>
      <c r="V721" s="211"/>
      <c r="W721" s="185" t="n">
        <v>0</v>
      </c>
      <c r="X721" s="185" t="n">
        <v>0</v>
      </c>
      <c r="Y721" s="219" t="n">
        <f aca="false">SUM(W721:X721)</f>
        <v>0</v>
      </c>
      <c r="Z721" s="185" t="n">
        <v>0</v>
      </c>
      <c r="AA721" s="185" t="n">
        <v>0</v>
      </c>
      <c r="AB721" s="220" t="n">
        <f aca="false">SUM(Z721:AA721)</f>
        <v>0</v>
      </c>
      <c r="AC721" s="22"/>
      <c r="AD721" s="22"/>
      <c r="AE721" s="188"/>
      <c r="AF721" s="206" t="n">
        <f aca="false">IF(AE721="SI",N721,0)</f>
        <v>0</v>
      </c>
      <c r="AG721" s="189" t="n">
        <f aca="false">IF(AE721="SI",Y721,0)</f>
        <v>0</v>
      </c>
      <c r="AH721" s="189" t="n">
        <f aca="false">IF(AE721="SI",AB721,0)</f>
        <v>0</v>
      </c>
      <c r="AI721" s="148"/>
      <c r="AJ721" s="207"/>
      <c r="AK721" s="207"/>
      <c r="AL721" s="207"/>
      <c r="AM721" s="207"/>
      <c r="AN721" s="207"/>
      <c r="AO721" s="208"/>
    </row>
    <row r="722" customFormat="false" ht="15.75" hidden="false" customHeight="true" outlineLevel="0" collapsed="false">
      <c r="A722" s="22" t="n">
        <v>721</v>
      </c>
      <c r="B722" s="180"/>
      <c r="C722" s="22"/>
      <c r="D722" s="22"/>
      <c r="E722" s="183"/>
      <c r="F722" s="183"/>
      <c r="G722" s="22"/>
      <c r="H722" s="22"/>
      <c r="I722" s="22"/>
      <c r="J722" s="22"/>
      <c r="K722" s="191" t="e">
        <f aca="false">VLOOKUP(Personale!J722,Legenda!$D$1:$F$258,2)</f>
        <v>#N/A</v>
      </c>
      <c r="L722" s="22"/>
      <c r="M722" s="22"/>
      <c r="N722" s="22"/>
      <c r="O722" s="22"/>
      <c r="P722" s="203"/>
      <c r="Q722" s="22"/>
      <c r="R722" s="22"/>
      <c r="S722" s="22"/>
      <c r="T722" s="203"/>
      <c r="U722" s="211"/>
      <c r="V722" s="211"/>
      <c r="W722" s="185" t="n">
        <v>0</v>
      </c>
      <c r="X722" s="185" t="n">
        <v>0</v>
      </c>
      <c r="Y722" s="219" t="n">
        <f aca="false">SUM(W722:X722)</f>
        <v>0</v>
      </c>
      <c r="Z722" s="185" t="n">
        <v>0</v>
      </c>
      <c r="AA722" s="185" t="n">
        <v>0</v>
      </c>
      <c r="AB722" s="220" t="n">
        <f aca="false">SUM(Z722:AA722)</f>
        <v>0</v>
      </c>
      <c r="AC722" s="22"/>
      <c r="AD722" s="22"/>
      <c r="AE722" s="188"/>
      <c r="AF722" s="206" t="n">
        <f aca="false">IF(AE722="SI",N722,0)</f>
        <v>0</v>
      </c>
      <c r="AG722" s="189" t="n">
        <f aca="false">IF(AE722="SI",Y722,0)</f>
        <v>0</v>
      </c>
      <c r="AH722" s="189" t="n">
        <f aca="false">IF(AE722="SI",AB722,0)</f>
        <v>0</v>
      </c>
      <c r="AI722" s="148"/>
      <c r="AJ722" s="207"/>
      <c r="AK722" s="207"/>
      <c r="AL722" s="207"/>
      <c r="AM722" s="207"/>
      <c r="AN722" s="207"/>
      <c r="AO722" s="208"/>
    </row>
    <row r="723" customFormat="false" ht="15.75" hidden="false" customHeight="true" outlineLevel="0" collapsed="false">
      <c r="A723" s="22" t="n">
        <v>722</v>
      </c>
      <c r="B723" s="180"/>
      <c r="C723" s="22"/>
      <c r="D723" s="22"/>
      <c r="E723" s="183"/>
      <c r="F723" s="183"/>
      <c r="G723" s="22"/>
      <c r="H723" s="22"/>
      <c r="I723" s="22"/>
      <c r="J723" s="22"/>
      <c r="K723" s="191" t="e">
        <f aca="false">VLOOKUP(Personale!J723,Legenda!$D$1:$F$258,2)</f>
        <v>#N/A</v>
      </c>
      <c r="L723" s="22"/>
      <c r="M723" s="22"/>
      <c r="N723" s="22"/>
      <c r="O723" s="22"/>
      <c r="P723" s="203"/>
      <c r="Q723" s="22"/>
      <c r="R723" s="22"/>
      <c r="S723" s="22"/>
      <c r="T723" s="203"/>
      <c r="U723" s="211"/>
      <c r="V723" s="211"/>
      <c r="W723" s="185" t="n">
        <v>0</v>
      </c>
      <c r="X723" s="185" t="n">
        <v>0</v>
      </c>
      <c r="Y723" s="219" t="n">
        <f aca="false">SUM(W723:X723)</f>
        <v>0</v>
      </c>
      <c r="Z723" s="185" t="n">
        <v>0</v>
      </c>
      <c r="AA723" s="185" t="n">
        <v>0</v>
      </c>
      <c r="AB723" s="220" t="n">
        <f aca="false">SUM(Z723:AA723)</f>
        <v>0</v>
      </c>
      <c r="AC723" s="22"/>
      <c r="AD723" s="22"/>
      <c r="AE723" s="188"/>
      <c r="AF723" s="206" t="n">
        <f aca="false">IF(AE723="SI",N723,0)</f>
        <v>0</v>
      </c>
      <c r="AG723" s="189" t="n">
        <f aca="false">IF(AE723="SI",Y723,0)</f>
        <v>0</v>
      </c>
      <c r="AH723" s="189" t="n">
        <f aca="false">IF(AE723="SI",AB723,0)</f>
        <v>0</v>
      </c>
      <c r="AI723" s="148"/>
      <c r="AJ723" s="207"/>
      <c r="AK723" s="207"/>
      <c r="AL723" s="207"/>
      <c r="AM723" s="207"/>
      <c r="AN723" s="207"/>
      <c r="AO723" s="208"/>
    </row>
    <row r="724" customFormat="false" ht="15.75" hidden="false" customHeight="true" outlineLevel="0" collapsed="false">
      <c r="A724" s="22" t="n">
        <v>723</v>
      </c>
      <c r="B724" s="180"/>
      <c r="C724" s="22"/>
      <c r="D724" s="22"/>
      <c r="E724" s="183"/>
      <c r="F724" s="183"/>
      <c r="G724" s="22"/>
      <c r="H724" s="22"/>
      <c r="I724" s="22"/>
      <c r="J724" s="22"/>
      <c r="K724" s="191" t="e">
        <f aca="false">VLOOKUP(Personale!J724,Legenda!$D$1:$F$258,2)</f>
        <v>#N/A</v>
      </c>
      <c r="L724" s="22"/>
      <c r="M724" s="22"/>
      <c r="N724" s="22"/>
      <c r="O724" s="22"/>
      <c r="P724" s="203"/>
      <c r="Q724" s="22"/>
      <c r="R724" s="22"/>
      <c r="S724" s="22"/>
      <c r="T724" s="203"/>
      <c r="U724" s="211"/>
      <c r="V724" s="211"/>
      <c r="W724" s="185" t="n">
        <v>0</v>
      </c>
      <c r="X724" s="185" t="n">
        <v>0</v>
      </c>
      <c r="Y724" s="219" t="n">
        <f aca="false">SUM(W724:X724)</f>
        <v>0</v>
      </c>
      <c r="Z724" s="185" t="n">
        <v>0</v>
      </c>
      <c r="AA724" s="185" t="n">
        <v>0</v>
      </c>
      <c r="AB724" s="220" t="n">
        <f aca="false">SUM(Z724:AA724)</f>
        <v>0</v>
      </c>
      <c r="AC724" s="22"/>
      <c r="AD724" s="22"/>
      <c r="AE724" s="188"/>
      <c r="AF724" s="206" t="n">
        <f aca="false">IF(AE724="SI",N724,0)</f>
        <v>0</v>
      </c>
      <c r="AG724" s="189" t="n">
        <f aca="false">IF(AE724="SI",Y724,0)</f>
        <v>0</v>
      </c>
      <c r="AH724" s="189" t="n">
        <f aca="false">IF(AE724="SI",AB724,0)</f>
        <v>0</v>
      </c>
      <c r="AI724" s="148"/>
      <c r="AJ724" s="207"/>
      <c r="AK724" s="207"/>
      <c r="AL724" s="207"/>
      <c r="AM724" s="207"/>
      <c r="AN724" s="207"/>
      <c r="AO724" s="208"/>
    </row>
    <row r="725" customFormat="false" ht="15.75" hidden="false" customHeight="true" outlineLevel="0" collapsed="false">
      <c r="A725" s="22" t="n">
        <v>724</v>
      </c>
      <c r="B725" s="180"/>
      <c r="C725" s="22"/>
      <c r="D725" s="22"/>
      <c r="E725" s="183"/>
      <c r="F725" s="183"/>
      <c r="G725" s="22"/>
      <c r="H725" s="22"/>
      <c r="I725" s="22"/>
      <c r="J725" s="22"/>
      <c r="K725" s="191" t="e">
        <f aca="false">VLOOKUP(Personale!J725,Legenda!$D$1:$F$258,2)</f>
        <v>#N/A</v>
      </c>
      <c r="L725" s="22"/>
      <c r="M725" s="22"/>
      <c r="N725" s="22"/>
      <c r="O725" s="22"/>
      <c r="P725" s="203"/>
      <c r="Q725" s="22"/>
      <c r="R725" s="22"/>
      <c r="S725" s="22"/>
      <c r="T725" s="203"/>
      <c r="U725" s="211"/>
      <c r="V725" s="211"/>
      <c r="W725" s="185" t="n">
        <v>0</v>
      </c>
      <c r="X725" s="185" t="n">
        <v>0</v>
      </c>
      <c r="Y725" s="219" t="n">
        <f aca="false">SUM(W725:X725)</f>
        <v>0</v>
      </c>
      <c r="Z725" s="185" t="n">
        <v>0</v>
      </c>
      <c r="AA725" s="185" t="n">
        <v>0</v>
      </c>
      <c r="AB725" s="220" t="n">
        <f aca="false">SUM(Z725:AA725)</f>
        <v>0</v>
      </c>
      <c r="AC725" s="22"/>
      <c r="AD725" s="22"/>
      <c r="AE725" s="188"/>
      <c r="AF725" s="206" t="n">
        <f aca="false">IF(AE725="SI",N725,0)</f>
        <v>0</v>
      </c>
      <c r="AG725" s="189" t="n">
        <f aca="false">IF(AE725="SI",Y725,0)</f>
        <v>0</v>
      </c>
      <c r="AH725" s="189" t="n">
        <f aca="false">IF(AE725="SI",AB725,0)</f>
        <v>0</v>
      </c>
      <c r="AI725" s="148"/>
      <c r="AJ725" s="207"/>
      <c r="AK725" s="207"/>
      <c r="AL725" s="207"/>
      <c r="AM725" s="207"/>
      <c r="AN725" s="207"/>
      <c r="AO725" s="208"/>
    </row>
    <row r="726" customFormat="false" ht="15.75" hidden="false" customHeight="true" outlineLevel="0" collapsed="false">
      <c r="A726" s="22" t="n">
        <v>725</v>
      </c>
      <c r="B726" s="180"/>
      <c r="C726" s="22"/>
      <c r="D726" s="22"/>
      <c r="E726" s="183"/>
      <c r="F726" s="183"/>
      <c r="G726" s="22"/>
      <c r="H726" s="22"/>
      <c r="I726" s="22"/>
      <c r="J726" s="22"/>
      <c r="K726" s="191" t="e">
        <f aca="false">VLOOKUP(Personale!J726,Legenda!$D$1:$F$258,2)</f>
        <v>#N/A</v>
      </c>
      <c r="L726" s="22"/>
      <c r="M726" s="22"/>
      <c r="N726" s="22"/>
      <c r="O726" s="22"/>
      <c r="P726" s="203"/>
      <c r="Q726" s="22"/>
      <c r="R726" s="22"/>
      <c r="S726" s="22"/>
      <c r="T726" s="203"/>
      <c r="U726" s="211"/>
      <c r="V726" s="211"/>
      <c r="W726" s="185" t="n">
        <v>0</v>
      </c>
      <c r="X726" s="185" t="n">
        <v>0</v>
      </c>
      <c r="Y726" s="219" t="n">
        <f aca="false">SUM(W726:X726)</f>
        <v>0</v>
      </c>
      <c r="Z726" s="185" t="n">
        <v>0</v>
      </c>
      <c r="AA726" s="185" t="n">
        <v>0</v>
      </c>
      <c r="AB726" s="220" t="n">
        <f aca="false">SUM(Z726:AA726)</f>
        <v>0</v>
      </c>
      <c r="AC726" s="22"/>
      <c r="AD726" s="22"/>
      <c r="AE726" s="188"/>
      <c r="AF726" s="206" t="n">
        <f aca="false">IF(AE726="SI",N726,0)</f>
        <v>0</v>
      </c>
      <c r="AG726" s="189" t="n">
        <f aca="false">IF(AE726="SI",Y726,0)</f>
        <v>0</v>
      </c>
      <c r="AH726" s="189" t="n">
        <f aca="false">IF(AE726="SI",AB726,0)</f>
        <v>0</v>
      </c>
      <c r="AI726" s="148"/>
      <c r="AJ726" s="207"/>
      <c r="AK726" s="207"/>
      <c r="AL726" s="207"/>
      <c r="AM726" s="207"/>
      <c r="AN726" s="207"/>
      <c r="AO726" s="208"/>
    </row>
    <row r="727" customFormat="false" ht="15.75" hidden="false" customHeight="true" outlineLevel="0" collapsed="false">
      <c r="A727" s="22" t="n">
        <v>726</v>
      </c>
      <c r="B727" s="180"/>
      <c r="C727" s="22"/>
      <c r="D727" s="22"/>
      <c r="E727" s="183"/>
      <c r="F727" s="183"/>
      <c r="G727" s="22"/>
      <c r="H727" s="22"/>
      <c r="I727" s="22"/>
      <c r="J727" s="22"/>
      <c r="K727" s="191" t="e">
        <f aca="false">VLOOKUP(Personale!J727,Legenda!$D$1:$F$258,2)</f>
        <v>#N/A</v>
      </c>
      <c r="L727" s="22"/>
      <c r="M727" s="22"/>
      <c r="N727" s="22"/>
      <c r="O727" s="22"/>
      <c r="P727" s="203"/>
      <c r="Q727" s="22"/>
      <c r="R727" s="22"/>
      <c r="S727" s="22"/>
      <c r="T727" s="203"/>
      <c r="U727" s="211"/>
      <c r="V727" s="211"/>
      <c r="W727" s="185" t="n">
        <v>0</v>
      </c>
      <c r="X727" s="185" t="n">
        <v>0</v>
      </c>
      <c r="Y727" s="219" t="n">
        <f aca="false">SUM(W727:X727)</f>
        <v>0</v>
      </c>
      <c r="Z727" s="185" t="n">
        <v>0</v>
      </c>
      <c r="AA727" s="185" t="n">
        <v>0</v>
      </c>
      <c r="AB727" s="220" t="n">
        <f aca="false">SUM(Z727:AA727)</f>
        <v>0</v>
      </c>
      <c r="AC727" s="22"/>
      <c r="AD727" s="22"/>
      <c r="AE727" s="188"/>
      <c r="AF727" s="206" t="n">
        <f aca="false">IF(AE727="SI",N727,0)</f>
        <v>0</v>
      </c>
      <c r="AG727" s="189" t="n">
        <f aca="false">IF(AE727="SI",Y727,0)</f>
        <v>0</v>
      </c>
      <c r="AH727" s="189" t="n">
        <f aca="false">IF(AE727="SI",AB727,0)</f>
        <v>0</v>
      </c>
      <c r="AI727" s="148"/>
      <c r="AJ727" s="207"/>
      <c r="AK727" s="207"/>
      <c r="AL727" s="207"/>
      <c r="AM727" s="207"/>
      <c r="AN727" s="207"/>
      <c r="AO727" s="208"/>
    </row>
    <row r="728" customFormat="false" ht="15.75" hidden="false" customHeight="true" outlineLevel="0" collapsed="false">
      <c r="A728" s="22" t="n">
        <v>727</v>
      </c>
      <c r="B728" s="180"/>
      <c r="C728" s="22"/>
      <c r="D728" s="22"/>
      <c r="E728" s="183"/>
      <c r="F728" s="183"/>
      <c r="G728" s="22"/>
      <c r="H728" s="22"/>
      <c r="I728" s="22"/>
      <c r="J728" s="22"/>
      <c r="K728" s="191" t="e">
        <f aca="false">VLOOKUP(Personale!J728,Legenda!$D$1:$F$258,2)</f>
        <v>#N/A</v>
      </c>
      <c r="L728" s="22"/>
      <c r="M728" s="22"/>
      <c r="N728" s="22"/>
      <c r="O728" s="22"/>
      <c r="P728" s="203"/>
      <c r="Q728" s="22"/>
      <c r="R728" s="22"/>
      <c r="S728" s="22"/>
      <c r="T728" s="203"/>
      <c r="U728" s="211"/>
      <c r="V728" s="211"/>
      <c r="W728" s="185" t="n">
        <v>0</v>
      </c>
      <c r="X728" s="185" t="n">
        <v>0</v>
      </c>
      <c r="Y728" s="219" t="n">
        <f aca="false">SUM(W728:X728)</f>
        <v>0</v>
      </c>
      <c r="Z728" s="185" t="n">
        <v>0</v>
      </c>
      <c r="AA728" s="185" t="n">
        <v>0</v>
      </c>
      <c r="AB728" s="220" t="n">
        <f aca="false">SUM(Z728:AA728)</f>
        <v>0</v>
      </c>
      <c r="AC728" s="22"/>
      <c r="AD728" s="22"/>
      <c r="AE728" s="188"/>
      <c r="AF728" s="206" t="n">
        <f aca="false">IF(AE728="SI",N728,0)</f>
        <v>0</v>
      </c>
      <c r="AG728" s="189" t="n">
        <f aca="false">IF(AE728="SI",Y728,0)</f>
        <v>0</v>
      </c>
      <c r="AH728" s="189" t="n">
        <f aca="false">IF(AE728="SI",AB728,0)</f>
        <v>0</v>
      </c>
      <c r="AI728" s="148"/>
      <c r="AJ728" s="207"/>
      <c r="AK728" s="207"/>
      <c r="AL728" s="207"/>
      <c r="AM728" s="207"/>
      <c r="AN728" s="207"/>
      <c r="AO728" s="208"/>
    </row>
    <row r="729" customFormat="false" ht="15.75" hidden="false" customHeight="true" outlineLevel="0" collapsed="false">
      <c r="A729" s="22" t="n">
        <v>728</v>
      </c>
      <c r="B729" s="180"/>
      <c r="C729" s="22"/>
      <c r="D729" s="22"/>
      <c r="E729" s="183"/>
      <c r="F729" s="183"/>
      <c r="G729" s="22"/>
      <c r="H729" s="22"/>
      <c r="I729" s="22"/>
      <c r="J729" s="22"/>
      <c r="K729" s="191" t="e">
        <f aca="false">VLOOKUP(Personale!J729,Legenda!$D$1:$F$258,2)</f>
        <v>#N/A</v>
      </c>
      <c r="L729" s="22"/>
      <c r="M729" s="22"/>
      <c r="N729" s="22"/>
      <c r="O729" s="22"/>
      <c r="P729" s="203"/>
      <c r="Q729" s="22"/>
      <c r="R729" s="22"/>
      <c r="S729" s="22"/>
      <c r="T729" s="203"/>
      <c r="U729" s="211"/>
      <c r="V729" s="211"/>
      <c r="W729" s="185" t="n">
        <v>0</v>
      </c>
      <c r="X729" s="185" t="n">
        <v>0</v>
      </c>
      <c r="Y729" s="219" t="n">
        <f aca="false">SUM(W729:X729)</f>
        <v>0</v>
      </c>
      <c r="Z729" s="185" t="n">
        <v>0</v>
      </c>
      <c r="AA729" s="185" t="n">
        <v>0</v>
      </c>
      <c r="AB729" s="220" t="n">
        <f aca="false">SUM(Z729:AA729)</f>
        <v>0</v>
      </c>
      <c r="AC729" s="22"/>
      <c r="AD729" s="22"/>
      <c r="AE729" s="188"/>
      <c r="AF729" s="206" t="n">
        <f aca="false">IF(AE729="SI",N729,0)</f>
        <v>0</v>
      </c>
      <c r="AG729" s="189" t="n">
        <f aca="false">IF(AE729="SI",Y729,0)</f>
        <v>0</v>
      </c>
      <c r="AH729" s="189" t="n">
        <f aca="false">IF(AE729="SI",AB729,0)</f>
        <v>0</v>
      </c>
      <c r="AI729" s="148"/>
      <c r="AJ729" s="207"/>
      <c r="AK729" s="207"/>
      <c r="AL729" s="207"/>
      <c r="AM729" s="207"/>
      <c r="AN729" s="207"/>
      <c r="AO729" s="208"/>
    </row>
    <row r="730" customFormat="false" ht="15.75" hidden="false" customHeight="true" outlineLevel="0" collapsed="false">
      <c r="A730" s="22" t="n">
        <v>729</v>
      </c>
      <c r="B730" s="180"/>
      <c r="C730" s="22"/>
      <c r="D730" s="22"/>
      <c r="E730" s="183"/>
      <c r="F730" s="183"/>
      <c r="G730" s="22"/>
      <c r="H730" s="22"/>
      <c r="I730" s="22"/>
      <c r="J730" s="22"/>
      <c r="K730" s="191" t="e">
        <f aca="false">VLOOKUP(Personale!J730,Legenda!$D$1:$F$258,2)</f>
        <v>#N/A</v>
      </c>
      <c r="L730" s="22"/>
      <c r="M730" s="22"/>
      <c r="N730" s="22"/>
      <c r="O730" s="22"/>
      <c r="P730" s="203"/>
      <c r="Q730" s="22"/>
      <c r="R730" s="22"/>
      <c r="S730" s="22"/>
      <c r="T730" s="203"/>
      <c r="U730" s="211"/>
      <c r="V730" s="211"/>
      <c r="W730" s="185" t="n">
        <v>0</v>
      </c>
      <c r="X730" s="185" t="n">
        <v>0</v>
      </c>
      <c r="Y730" s="219" t="n">
        <f aca="false">SUM(W730:X730)</f>
        <v>0</v>
      </c>
      <c r="Z730" s="185" t="n">
        <v>0</v>
      </c>
      <c r="AA730" s="185" t="n">
        <v>0</v>
      </c>
      <c r="AB730" s="220" t="n">
        <f aca="false">SUM(Z730:AA730)</f>
        <v>0</v>
      </c>
      <c r="AC730" s="22"/>
      <c r="AD730" s="22"/>
      <c r="AE730" s="188"/>
      <c r="AF730" s="206" t="n">
        <f aca="false">IF(AE730="SI",N730,0)</f>
        <v>0</v>
      </c>
      <c r="AG730" s="189" t="n">
        <f aca="false">IF(AE730="SI",Y730,0)</f>
        <v>0</v>
      </c>
      <c r="AH730" s="189" t="n">
        <f aca="false">IF(AE730="SI",AB730,0)</f>
        <v>0</v>
      </c>
      <c r="AI730" s="148"/>
      <c r="AJ730" s="207"/>
      <c r="AK730" s="207"/>
      <c r="AL730" s="207"/>
      <c r="AM730" s="207"/>
      <c r="AN730" s="207"/>
      <c r="AO730" s="208"/>
    </row>
    <row r="731" customFormat="false" ht="15.75" hidden="false" customHeight="true" outlineLevel="0" collapsed="false">
      <c r="A731" s="22" t="n">
        <v>730</v>
      </c>
      <c r="B731" s="180"/>
      <c r="C731" s="22"/>
      <c r="D731" s="22"/>
      <c r="E731" s="183"/>
      <c r="F731" s="183"/>
      <c r="G731" s="22"/>
      <c r="H731" s="22"/>
      <c r="I731" s="22"/>
      <c r="J731" s="22"/>
      <c r="K731" s="191" t="e">
        <f aca="false">VLOOKUP(Personale!J731,Legenda!$D$1:$F$258,2)</f>
        <v>#N/A</v>
      </c>
      <c r="L731" s="22"/>
      <c r="M731" s="22"/>
      <c r="N731" s="22"/>
      <c r="O731" s="22"/>
      <c r="P731" s="203"/>
      <c r="Q731" s="22"/>
      <c r="R731" s="22"/>
      <c r="S731" s="22"/>
      <c r="T731" s="203"/>
      <c r="U731" s="211"/>
      <c r="V731" s="211"/>
      <c r="W731" s="185" t="n">
        <v>0</v>
      </c>
      <c r="X731" s="185" t="n">
        <v>0</v>
      </c>
      <c r="Y731" s="219" t="n">
        <f aca="false">SUM(W731:X731)</f>
        <v>0</v>
      </c>
      <c r="Z731" s="185" t="n">
        <v>0</v>
      </c>
      <c r="AA731" s="185" t="n">
        <v>0</v>
      </c>
      <c r="AB731" s="220" t="n">
        <f aca="false">SUM(Z731:AA731)</f>
        <v>0</v>
      </c>
      <c r="AC731" s="22"/>
      <c r="AD731" s="22"/>
      <c r="AE731" s="188"/>
      <c r="AF731" s="206" t="n">
        <f aca="false">IF(AE731="SI",N731,0)</f>
        <v>0</v>
      </c>
      <c r="AG731" s="189" t="n">
        <f aca="false">IF(AE731="SI",Y731,0)</f>
        <v>0</v>
      </c>
      <c r="AH731" s="189" t="n">
        <f aca="false">IF(AE731="SI",AB731,0)</f>
        <v>0</v>
      </c>
      <c r="AI731" s="148"/>
      <c r="AJ731" s="207"/>
      <c r="AK731" s="207"/>
      <c r="AL731" s="207"/>
      <c r="AM731" s="207"/>
      <c r="AN731" s="207"/>
      <c r="AO731" s="208"/>
    </row>
    <row r="732" customFormat="false" ht="15.75" hidden="false" customHeight="true" outlineLevel="0" collapsed="false">
      <c r="A732" s="22" t="n">
        <v>731</v>
      </c>
      <c r="B732" s="180"/>
      <c r="C732" s="22"/>
      <c r="D732" s="22"/>
      <c r="E732" s="183"/>
      <c r="F732" s="183"/>
      <c r="G732" s="22"/>
      <c r="H732" s="22"/>
      <c r="I732" s="22"/>
      <c r="J732" s="22"/>
      <c r="K732" s="191" t="e">
        <f aca="false">VLOOKUP(Personale!J732,Legenda!$D$1:$F$258,2)</f>
        <v>#N/A</v>
      </c>
      <c r="L732" s="22"/>
      <c r="M732" s="22"/>
      <c r="N732" s="22"/>
      <c r="O732" s="22"/>
      <c r="P732" s="203"/>
      <c r="Q732" s="22"/>
      <c r="R732" s="22"/>
      <c r="S732" s="22"/>
      <c r="T732" s="203"/>
      <c r="U732" s="211"/>
      <c r="V732" s="211"/>
      <c r="W732" s="185" t="n">
        <v>0</v>
      </c>
      <c r="X732" s="185" t="n">
        <v>0</v>
      </c>
      <c r="Y732" s="219" t="n">
        <f aca="false">SUM(W732:X732)</f>
        <v>0</v>
      </c>
      <c r="Z732" s="185" t="n">
        <v>0</v>
      </c>
      <c r="AA732" s="185" t="n">
        <v>0</v>
      </c>
      <c r="AB732" s="220" t="n">
        <f aca="false">SUM(Z732:AA732)</f>
        <v>0</v>
      </c>
      <c r="AC732" s="22"/>
      <c r="AD732" s="22"/>
      <c r="AE732" s="188"/>
      <c r="AF732" s="206" t="n">
        <f aca="false">IF(AE732="SI",N732,0)</f>
        <v>0</v>
      </c>
      <c r="AG732" s="189" t="n">
        <f aca="false">IF(AE732="SI",Y732,0)</f>
        <v>0</v>
      </c>
      <c r="AH732" s="189" t="n">
        <f aca="false">IF(AE732="SI",AB732,0)</f>
        <v>0</v>
      </c>
      <c r="AI732" s="148"/>
      <c r="AJ732" s="207"/>
      <c r="AK732" s="207"/>
      <c r="AL732" s="207"/>
      <c r="AM732" s="207"/>
      <c r="AN732" s="207"/>
      <c r="AO732" s="208"/>
    </row>
    <row r="733" customFormat="false" ht="15.75" hidden="false" customHeight="true" outlineLevel="0" collapsed="false">
      <c r="A733" s="22" t="n">
        <v>732</v>
      </c>
      <c r="B733" s="180"/>
      <c r="C733" s="22"/>
      <c r="D733" s="22"/>
      <c r="E733" s="183"/>
      <c r="F733" s="183"/>
      <c r="G733" s="22"/>
      <c r="H733" s="22"/>
      <c r="I733" s="22"/>
      <c r="J733" s="22"/>
      <c r="K733" s="191" t="e">
        <f aca="false">VLOOKUP(Personale!J733,Legenda!$D$1:$F$258,2)</f>
        <v>#N/A</v>
      </c>
      <c r="L733" s="22"/>
      <c r="M733" s="22"/>
      <c r="N733" s="22"/>
      <c r="O733" s="22"/>
      <c r="P733" s="203"/>
      <c r="Q733" s="22"/>
      <c r="R733" s="22"/>
      <c r="S733" s="22"/>
      <c r="T733" s="203"/>
      <c r="U733" s="211"/>
      <c r="V733" s="211"/>
      <c r="W733" s="185" t="n">
        <v>0</v>
      </c>
      <c r="X733" s="185" t="n">
        <v>0</v>
      </c>
      <c r="Y733" s="219" t="n">
        <f aca="false">SUM(W733:X733)</f>
        <v>0</v>
      </c>
      <c r="Z733" s="185" t="n">
        <v>0</v>
      </c>
      <c r="AA733" s="185" t="n">
        <v>0</v>
      </c>
      <c r="AB733" s="220" t="n">
        <f aca="false">SUM(Z733:AA733)</f>
        <v>0</v>
      </c>
      <c r="AC733" s="22"/>
      <c r="AD733" s="22"/>
      <c r="AE733" s="188"/>
      <c r="AF733" s="206" t="n">
        <f aca="false">IF(AE733="SI",N733,0)</f>
        <v>0</v>
      </c>
      <c r="AG733" s="189" t="n">
        <f aca="false">IF(AE733="SI",Y733,0)</f>
        <v>0</v>
      </c>
      <c r="AH733" s="189" t="n">
        <f aca="false">IF(AE733="SI",AB733,0)</f>
        <v>0</v>
      </c>
      <c r="AI733" s="148"/>
      <c r="AJ733" s="207"/>
      <c r="AK733" s="207"/>
      <c r="AL733" s="207"/>
      <c r="AM733" s="207"/>
      <c r="AN733" s="207"/>
      <c r="AO733" s="208"/>
    </row>
    <row r="734" customFormat="false" ht="15.75" hidden="false" customHeight="true" outlineLevel="0" collapsed="false">
      <c r="A734" s="22" t="n">
        <v>733</v>
      </c>
      <c r="B734" s="180"/>
      <c r="C734" s="22"/>
      <c r="D734" s="22"/>
      <c r="E734" s="183"/>
      <c r="F734" s="183"/>
      <c r="G734" s="22"/>
      <c r="H734" s="22"/>
      <c r="I734" s="22"/>
      <c r="J734" s="22"/>
      <c r="K734" s="191" t="e">
        <f aca="false">VLOOKUP(Personale!J734,Legenda!$D$1:$F$258,2)</f>
        <v>#N/A</v>
      </c>
      <c r="L734" s="22"/>
      <c r="M734" s="22"/>
      <c r="N734" s="22"/>
      <c r="O734" s="22"/>
      <c r="P734" s="203"/>
      <c r="Q734" s="22"/>
      <c r="R734" s="22"/>
      <c r="S734" s="22"/>
      <c r="T734" s="203"/>
      <c r="U734" s="211"/>
      <c r="V734" s="211"/>
      <c r="W734" s="185" t="n">
        <v>0</v>
      </c>
      <c r="X734" s="185" t="n">
        <v>0</v>
      </c>
      <c r="Y734" s="219" t="n">
        <f aca="false">SUM(W734:X734)</f>
        <v>0</v>
      </c>
      <c r="Z734" s="185" t="n">
        <v>0</v>
      </c>
      <c r="AA734" s="185" t="n">
        <v>0</v>
      </c>
      <c r="AB734" s="220" t="n">
        <f aca="false">SUM(Z734:AA734)</f>
        <v>0</v>
      </c>
      <c r="AC734" s="22"/>
      <c r="AD734" s="22"/>
      <c r="AE734" s="188"/>
      <c r="AF734" s="206" t="n">
        <f aca="false">IF(AE734="SI",N734,0)</f>
        <v>0</v>
      </c>
      <c r="AG734" s="189" t="n">
        <f aca="false">IF(AE734="SI",Y734,0)</f>
        <v>0</v>
      </c>
      <c r="AH734" s="189" t="n">
        <f aca="false">IF(AE734="SI",AB734,0)</f>
        <v>0</v>
      </c>
      <c r="AI734" s="148"/>
      <c r="AJ734" s="207"/>
      <c r="AK734" s="207"/>
      <c r="AL734" s="207"/>
      <c r="AM734" s="207"/>
      <c r="AN734" s="207"/>
      <c r="AO734" s="208"/>
    </row>
    <row r="735" customFormat="false" ht="15.75" hidden="false" customHeight="true" outlineLevel="0" collapsed="false">
      <c r="A735" s="22" t="n">
        <v>734</v>
      </c>
      <c r="B735" s="180"/>
      <c r="C735" s="22"/>
      <c r="D735" s="22"/>
      <c r="E735" s="183"/>
      <c r="F735" s="183"/>
      <c r="G735" s="22"/>
      <c r="H735" s="22"/>
      <c r="I735" s="22"/>
      <c r="J735" s="22"/>
      <c r="K735" s="191" t="e">
        <f aca="false">VLOOKUP(Personale!J735,Legenda!$D$1:$F$258,2)</f>
        <v>#N/A</v>
      </c>
      <c r="L735" s="22"/>
      <c r="M735" s="22"/>
      <c r="N735" s="22"/>
      <c r="O735" s="22"/>
      <c r="P735" s="203"/>
      <c r="Q735" s="22"/>
      <c r="R735" s="22"/>
      <c r="S735" s="22"/>
      <c r="T735" s="203"/>
      <c r="U735" s="211"/>
      <c r="V735" s="211"/>
      <c r="W735" s="185" t="n">
        <v>0</v>
      </c>
      <c r="X735" s="185" t="n">
        <v>0</v>
      </c>
      <c r="Y735" s="219" t="n">
        <f aca="false">SUM(W735:X735)</f>
        <v>0</v>
      </c>
      <c r="Z735" s="185" t="n">
        <v>0</v>
      </c>
      <c r="AA735" s="185" t="n">
        <v>0</v>
      </c>
      <c r="AB735" s="220" t="n">
        <f aca="false">SUM(Z735:AA735)</f>
        <v>0</v>
      </c>
      <c r="AC735" s="22"/>
      <c r="AD735" s="22"/>
      <c r="AE735" s="188"/>
      <c r="AF735" s="206" t="n">
        <f aca="false">IF(AE735="SI",N735,0)</f>
        <v>0</v>
      </c>
      <c r="AG735" s="189" t="n">
        <f aca="false">IF(AE735="SI",Y735,0)</f>
        <v>0</v>
      </c>
      <c r="AH735" s="189" t="n">
        <f aca="false">IF(AE735="SI",AB735,0)</f>
        <v>0</v>
      </c>
      <c r="AI735" s="148"/>
      <c r="AJ735" s="207"/>
      <c r="AK735" s="207"/>
      <c r="AL735" s="207"/>
      <c r="AM735" s="207"/>
      <c r="AN735" s="207"/>
      <c r="AO735" s="208"/>
    </row>
    <row r="736" customFormat="false" ht="15.75" hidden="false" customHeight="true" outlineLevel="0" collapsed="false">
      <c r="A736" s="22" t="n">
        <v>735</v>
      </c>
      <c r="B736" s="180"/>
      <c r="C736" s="22"/>
      <c r="D736" s="22"/>
      <c r="E736" s="183"/>
      <c r="F736" s="183"/>
      <c r="G736" s="22"/>
      <c r="H736" s="22"/>
      <c r="I736" s="22"/>
      <c r="J736" s="22"/>
      <c r="K736" s="191" t="e">
        <f aca="false">VLOOKUP(Personale!J736,Legenda!$D$1:$F$258,2)</f>
        <v>#N/A</v>
      </c>
      <c r="L736" s="22"/>
      <c r="M736" s="22"/>
      <c r="N736" s="22"/>
      <c r="O736" s="22"/>
      <c r="P736" s="203"/>
      <c r="Q736" s="22"/>
      <c r="R736" s="22"/>
      <c r="S736" s="22"/>
      <c r="T736" s="203"/>
      <c r="U736" s="211"/>
      <c r="V736" s="211"/>
      <c r="W736" s="185" t="n">
        <v>0</v>
      </c>
      <c r="X736" s="185" t="n">
        <v>0</v>
      </c>
      <c r="Y736" s="219" t="n">
        <f aca="false">SUM(W736:X736)</f>
        <v>0</v>
      </c>
      <c r="Z736" s="185" t="n">
        <v>0</v>
      </c>
      <c r="AA736" s="185" t="n">
        <v>0</v>
      </c>
      <c r="AB736" s="220" t="n">
        <f aca="false">SUM(Z736:AA736)</f>
        <v>0</v>
      </c>
      <c r="AC736" s="22"/>
      <c r="AD736" s="22"/>
      <c r="AE736" s="188"/>
      <c r="AF736" s="206" t="n">
        <f aca="false">IF(AE736="SI",N736,0)</f>
        <v>0</v>
      </c>
      <c r="AG736" s="189" t="n">
        <f aca="false">IF(AE736="SI",Y736,0)</f>
        <v>0</v>
      </c>
      <c r="AH736" s="189" t="n">
        <f aca="false">IF(AE736="SI",AB736,0)</f>
        <v>0</v>
      </c>
      <c r="AI736" s="148"/>
      <c r="AJ736" s="207"/>
      <c r="AK736" s="207"/>
      <c r="AL736" s="207"/>
      <c r="AM736" s="207"/>
      <c r="AN736" s="207"/>
      <c r="AO736" s="208"/>
    </row>
    <row r="737" customFormat="false" ht="15.75" hidden="false" customHeight="true" outlineLevel="0" collapsed="false">
      <c r="A737" s="22" t="n">
        <v>736</v>
      </c>
      <c r="B737" s="180"/>
      <c r="C737" s="22"/>
      <c r="D737" s="22"/>
      <c r="E737" s="183"/>
      <c r="F737" s="183"/>
      <c r="G737" s="22"/>
      <c r="H737" s="22"/>
      <c r="I737" s="22"/>
      <c r="J737" s="22"/>
      <c r="K737" s="191" t="e">
        <f aca="false">VLOOKUP(Personale!J737,Legenda!$D$1:$F$258,2)</f>
        <v>#N/A</v>
      </c>
      <c r="L737" s="22"/>
      <c r="M737" s="22"/>
      <c r="N737" s="22"/>
      <c r="O737" s="22"/>
      <c r="P737" s="203"/>
      <c r="Q737" s="22"/>
      <c r="R737" s="22"/>
      <c r="S737" s="22"/>
      <c r="T737" s="203"/>
      <c r="U737" s="211"/>
      <c r="V737" s="211"/>
      <c r="W737" s="185" t="n">
        <v>0</v>
      </c>
      <c r="X737" s="185" t="n">
        <v>0</v>
      </c>
      <c r="Y737" s="219" t="n">
        <f aca="false">SUM(W737:X737)</f>
        <v>0</v>
      </c>
      <c r="Z737" s="185" t="n">
        <v>0</v>
      </c>
      <c r="AA737" s="185" t="n">
        <v>0</v>
      </c>
      <c r="AB737" s="220" t="n">
        <f aca="false">SUM(Z737:AA737)</f>
        <v>0</v>
      </c>
      <c r="AC737" s="22"/>
      <c r="AD737" s="22"/>
      <c r="AE737" s="188"/>
      <c r="AF737" s="206" t="n">
        <f aca="false">IF(AE737="SI",N737,0)</f>
        <v>0</v>
      </c>
      <c r="AG737" s="189" t="n">
        <f aca="false">IF(AE737="SI",Y737,0)</f>
        <v>0</v>
      </c>
      <c r="AH737" s="189" t="n">
        <f aca="false">IF(AE737="SI",AB737,0)</f>
        <v>0</v>
      </c>
      <c r="AI737" s="148"/>
      <c r="AJ737" s="207"/>
      <c r="AK737" s="207"/>
      <c r="AL737" s="207"/>
      <c r="AM737" s="207"/>
      <c r="AN737" s="207"/>
      <c r="AO737" s="208"/>
    </row>
    <row r="738" customFormat="false" ht="15.75" hidden="false" customHeight="true" outlineLevel="0" collapsed="false">
      <c r="A738" s="22" t="n">
        <v>737</v>
      </c>
      <c r="B738" s="180"/>
      <c r="C738" s="22"/>
      <c r="D738" s="22"/>
      <c r="E738" s="183"/>
      <c r="F738" s="183"/>
      <c r="G738" s="22"/>
      <c r="H738" s="22"/>
      <c r="I738" s="22"/>
      <c r="J738" s="22"/>
      <c r="K738" s="191" t="e">
        <f aca="false">VLOOKUP(Personale!J738,Legenda!$D$1:$F$258,2)</f>
        <v>#N/A</v>
      </c>
      <c r="L738" s="22"/>
      <c r="M738" s="22"/>
      <c r="N738" s="22"/>
      <c r="O738" s="22"/>
      <c r="P738" s="203"/>
      <c r="Q738" s="22"/>
      <c r="R738" s="22"/>
      <c r="S738" s="22"/>
      <c r="T738" s="203"/>
      <c r="U738" s="211"/>
      <c r="V738" s="211"/>
      <c r="W738" s="185" t="n">
        <v>0</v>
      </c>
      <c r="X738" s="185" t="n">
        <v>0</v>
      </c>
      <c r="Y738" s="219" t="n">
        <f aca="false">SUM(W738:X738)</f>
        <v>0</v>
      </c>
      <c r="Z738" s="185" t="n">
        <v>0</v>
      </c>
      <c r="AA738" s="185" t="n">
        <v>0</v>
      </c>
      <c r="AB738" s="220" t="n">
        <f aca="false">SUM(Z738:AA738)</f>
        <v>0</v>
      </c>
      <c r="AC738" s="22"/>
      <c r="AD738" s="22"/>
      <c r="AE738" s="188"/>
      <c r="AF738" s="206" t="n">
        <f aca="false">IF(AE738="SI",N738,0)</f>
        <v>0</v>
      </c>
      <c r="AG738" s="189" t="n">
        <f aca="false">IF(AE738="SI",Y738,0)</f>
        <v>0</v>
      </c>
      <c r="AH738" s="189" t="n">
        <f aca="false">IF(AE738="SI",AB738,0)</f>
        <v>0</v>
      </c>
      <c r="AI738" s="148"/>
      <c r="AJ738" s="207"/>
      <c r="AK738" s="207"/>
      <c r="AL738" s="207"/>
      <c r="AM738" s="207"/>
      <c r="AN738" s="207"/>
      <c r="AO738" s="208"/>
    </row>
    <row r="739" customFormat="false" ht="15.75" hidden="false" customHeight="true" outlineLevel="0" collapsed="false">
      <c r="A739" s="22" t="n">
        <v>738</v>
      </c>
      <c r="B739" s="180"/>
      <c r="C739" s="22"/>
      <c r="D739" s="22"/>
      <c r="E739" s="183"/>
      <c r="F739" s="183"/>
      <c r="G739" s="22"/>
      <c r="H739" s="22"/>
      <c r="I739" s="22"/>
      <c r="J739" s="22"/>
      <c r="K739" s="191" t="e">
        <f aca="false">VLOOKUP(Personale!J739,Legenda!$D$1:$F$258,2)</f>
        <v>#N/A</v>
      </c>
      <c r="L739" s="22"/>
      <c r="M739" s="22"/>
      <c r="N739" s="22"/>
      <c r="O739" s="22"/>
      <c r="P739" s="203"/>
      <c r="Q739" s="22"/>
      <c r="R739" s="22"/>
      <c r="S739" s="22"/>
      <c r="T739" s="203"/>
      <c r="U739" s="211"/>
      <c r="V739" s="211"/>
      <c r="W739" s="185" t="n">
        <v>0</v>
      </c>
      <c r="X739" s="185" t="n">
        <v>0</v>
      </c>
      <c r="Y739" s="219" t="n">
        <f aca="false">SUM(W739:X739)</f>
        <v>0</v>
      </c>
      <c r="Z739" s="185" t="n">
        <v>0</v>
      </c>
      <c r="AA739" s="185" t="n">
        <v>0</v>
      </c>
      <c r="AB739" s="220" t="n">
        <f aca="false">SUM(Z739:AA739)</f>
        <v>0</v>
      </c>
      <c r="AC739" s="22"/>
      <c r="AD739" s="22"/>
      <c r="AE739" s="188"/>
      <c r="AF739" s="206" t="n">
        <f aca="false">IF(AE739="SI",N739,0)</f>
        <v>0</v>
      </c>
      <c r="AG739" s="189" t="n">
        <f aca="false">IF(AE739="SI",Y739,0)</f>
        <v>0</v>
      </c>
      <c r="AH739" s="189" t="n">
        <f aca="false">IF(AE739="SI",AB739,0)</f>
        <v>0</v>
      </c>
      <c r="AI739" s="148"/>
      <c r="AJ739" s="207"/>
      <c r="AK739" s="207"/>
      <c r="AL739" s="207"/>
      <c r="AM739" s="207"/>
      <c r="AN739" s="207"/>
      <c r="AO739" s="208"/>
    </row>
    <row r="740" customFormat="false" ht="15.75" hidden="false" customHeight="true" outlineLevel="0" collapsed="false">
      <c r="A740" s="22" t="n">
        <v>739</v>
      </c>
      <c r="B740" s="180"/>
      <c r="C740" s="22"/>
      <c r="D740" s="22"/>
      <c r="E740" s="183"/>
      <c r="F740" s="183"/>
      <c r="G740" s="22"/>
      <c r="H740" s="22"/>
      <c r="I740" s="22"/>
      <c r="J740" s="22"/>
      <c r="K740" s="191" t="e">
        <f aca="false">VLOOKUP(Personale!J740,Legenda!$D$1:$F$258,2)</f>
        <v>#N/A</v>
      </c>
      <c r="L740" s="22"/>
      <c r="M740" s="22"/>
      <c r="N740" s="22"/>
      <c r="O740" s="22"/>
      <c r="P740" s="203"/>
      <c r="Q740" s="22"/>
      <c r="R740" s="22"/>
      <c r="S740" s="22"/>
      <c r="T740" s="203"/>
      <c r="U740" s="211"/>
      <c r="V740" s="211"/>
      <c r="W740" s="185" t="n">
        <v>0</v>
      </c>
      <c r="X740" s="185" t="n">
        <v>0</v>
      </c>
      <c r="Y740" s="219" t="n">
        <f aca="false">SUM(W740:X740)</f>
        <v>0</v>
      </c>
      <c r="Z740" s="185" t="n">
        <v>0</v>
      </c>
      <c r="AA740" s="185" t="n">
        <v>0</v>
      </c>
      <c r="AB740" s="220" t="n">
        <f aca="false">SUM(Z740:AA740)</f>
        <v>0</v>
      </c>
      <c r="AC740" s="22"/>
      <c r="AD740" s="22"/>
      <c r="AE740" s="188"/>
      <c r="AF740" s="206" t="n">
        <f aca="false">IF(AE740="SI",N740,0)</f>
        <v>0</v>
      </c>
      <c r="AG740" s="189" t="n">
        <f aca="false">IF(AE740="SI",Y740,0)</f>
        <v>0</v>
      </c>
      <c r="AH740" s="189" t="n">
        <f aca="false">IF(AE740="SI",AB740,0)</f>
        <v>0</v>
      </c>
      <c r="AI740" s="148"/>
      <c r="AJ740" s="207"/>
      <c r="AK740" s="207"/>
      <c r="AL740" s="207"/>
      <c r="AM740" s="207"/>
      <c r="AN740" s="207"/>
      <c r="AO740" s="208"/>
    </row>
    <row r="741" customFormat="false" ht="15.75" hidden="false" customHeight="true" outlineLevel="0" collapsed="false">
      <c r="A741" s="22" t="n">
        <v>740</v>
      </c>
      <c r="B741" s="180"/>
      <c r="C741" s="22"/>
      <c r="D741" s="22"/>
      <c r="E741" s="183"/>
      <c r="F741" s="183"/>
      <c r="G741" s="22"/>
      <c r="H741" s="22"/>
      <c r="I741" s="22"/>
      <c r="J741" s="22"/>
      <c r="K741" s="191" t="e">
        <f aca="false">VLOOKUP(Personale!J741,Legenda!$D$1:$F$258,2)</f>
        <v>#N/A</v>
      </c>
      <c r="L741" s="22"/>
      <c r="M741" s="22"/>
      <c r="N741" s="22"/>
      <c r="O741" s="22"/>
      <c r="P741" s="203"/>
      <c r="Q741" s="22"/>
      <c r="R741" s="22"/>
      <c r="S741" s="22"/>
      <c r="T741" s="203"/>
      <c r="U741" s="211"/>
      <c r="V741" s="211"/>
      <c r="W741" s="185" t="n">
        <v>0</v>
      </c>
      <c r="X741" s="185" t="n">
        <v>0</v>
      </c>
      <c r="Y741" s="219" t="n">
        <f aca="false">SUM(W741:X741)</f>
        <v>0</v>
      </c>
      <c r="Z741" s="185" t="n">
        <v>0</v>
      </c>
      <c r="AA741" s="185" t="n">
        <v>0</v>
      </c>
      <c r="AB741" s="220" t="n">
        <f aca="false">SUM(Z741:AA741)</f>
        <v>0</v>
      </c>
      <c r="AC741" s="22"/>
      <c r="AD741" s="22"/>
      <c r="AE741" s="188"/>
      <c r="AF741" s="206" t="n">
        <f aca="false">IF(AE741="SI",N741,0)</f>
        <v>0</v>
      </c>
      <c r="AG741" s="189" t="n">
        <f aca="false">IF(AE741="SI",Y741,0)</f>
        <v>0</v>
      </c>
      <c r="AH741" s="189" t="n">
        <f aca="false">IF(AE741="SI",AB741,0)</f>
        <v>0</v>
      </c>
      <c r="AI741" s="148"/>
      <c r="AJ741" s="207"/>
      <c r="AK741" s="207"/>
      <c r="AL741" s="207"/>
      <c r="AM741" s="207"/>
      <c r="AN741" s="207"/>
      <c r="AO741" s="208"/>
    </row>
    <row r="742" customFormat="false" ht="15.75" hidden="false" customHeight="true" outlineLevel="0" collapsed="false">
      <c r="A742" s="22" t="n">
        <v>741</v>
      </c>
      <c r="B742" s="180"/>
      <c r="C742" s="22"/>
      <c r="D742" s="22"/>
      <c r="E742" s="183"/>
      <c r="F742" s="183"/>
      <c r="G742" s="22"/>
      <c r="H742" s="22"/>
      <c r="I742" s="22"/>
      <c r="J742" s="22"/>
      <c r="K742" s="191" t="e">
        <f aca="false">VLOOKUP(Personale!J742,Legenda!$D$1:$F$258,2)</f>
        <v>#N/A</v>
      </c>
      <c r="L742" s="22"/>
      <c r="M742" s="22"/>
      <c r="N742" s="22"/>
      <c r="O742" s="22"/>
      <c r="P742" s="203"/>
      <c r="Q742" s="22"/>
      <c r="R742" s="22"/>
      <c r="S742" s="22"/>
      <c r="T742" s="203"/>
      <c r="U742" s="211"/>
      <c r="V742" s="211"/>
      <c r="W742" s="185" t="n">
        <v>0</v>
      </c>
      <c r="X742" s="185" t="n">
        <v>0</v>
      </c>
      <c r="Y742" s="219" t="n">
        <f aca="false">SUM(W742:X742)</f>
        <v>0</v>
      </c>
      <c r="Z742" s="185" t="n">
        <v>0</v>
      </c>
      <c r="AA742" s="185" t="n">
        <v>0</v>
      </c>
      <c r="AB742" s="220" t="n">
        <f aca="false">SUM(Z742:AA742)</f>
        <v>0</v>
      </c>
      <c r="AC742" s="22"/>
      <c r="AD742" s="22"/>
      <c r="AE742" s="188"/>
      <c r="AF742" s="206" t="n">
        <f aca="false">IF(AE742="SI",N742,0)</f>
        <v>0</v>
      </c>
      <c r="AG742" s="189" t="n">
        <f aca="false">IF(AE742="SI",Y742,0)</f>
        <v>0</v>
      </c>
      <c r="AH742" s="189" t="n">
        <f aca="false">IF(AE742="SI",AB742,0)</f>
        <v>0</v>
      </c>
      <c r="AI742" s="148"/>
      <c r="AJ742" s="207"/>
      <c r="AK742" s="207"/>
      <c r="AL742" s="207"/>
      <c r="AM742" s="207"/>
      <c r="AN742" s="207"/>
      <c r="AO742" s="208"/>
    </row>
    <row r="743" customFormat="false" ht="15.75" hidden="false" customHeight="true" outlineLevel="0" collapsed="false">
      <c r="A743" s="22" t="n">
        <v>742</v>
      </c>
      <c r="B743" s="180"/>
      <c r="C743" s="22"/>
      <c r="D743" s="22"/>
      <c r="E743" s="183"/>
      <c r="F743" s="183"/>
      <c r="G743" s="22"/>
      <c r="H743" s="22"/>
      <c r="I743" s="22"/>
      <c r="J743" s="22"/>
      <c r="K743" s="191" t="e">
        <f aca="false">VLOOKUP(Personale!J743,Legenda!$D$1:$F$258,2)</f>
        <v>#N/A</v>
      </c>
      <c r="L743" s="22"/>
      <c r="M743" s="22"/>
      <c r="N743" s="22"/>
      <c r="O743" s="22"/>
      <c r="P743" s="203"/>
      <c r="Q743" s="22"/>
      <c r="R743" s="22"/>
      <c r="S743" s="22"/>
      <c r="T743" s="203"/>
      <c r="U743" s="211"/>
      <c r="V743" s="211"/>
      <c r="W743" s="185" t="n">
        <v>0</v>
      </c>
      <c r="X743" s="185" t="n">
        <v>0</v>
      </c>
      <c r="Y743" s="219" t="n">
        <f aca="false">SUM(W743:X743)</f>
        <v>0</v>
      </c>
      <c r="Z743" s="185" t="n">
        <v>0</v>
      </c>
      <c r="AA743" s="185" t="n">
        <v>0</v>
      </c>
      <c r="AB743" s="220" t="n">
        <f aca="false">SUM(Z743:AA743)</f>
        <v>0</v>
      </c>
      <c r="AC743" s="22"/>
      <c r="AD743" s="22"/>
      <c r="AE743" s="188"/>
      <c r="AF743" s="206" t="n">
        <f aca="false">IF(AE743="SI",N743,0)</f>
        <v>0</v>
      </c>
      <c r="AG743" s="189" t="n">
        <f aca="false">IF(AE743="SI",Y743,0)</f>
        <v>0</v>
      </c>
      <c r="AH743" s="189" t="n">
        <f aca="false">IF(AE743="SI",AB743,0)</f>
        <v>0</v>
      </c>
      <c r="AI743" s="148"/>
      <c r="AJ743" s="207"/>
      <c r="AK743" s="207"/>
      <c r="AL743" s="207"/>
      <c r="AM743" s="207"/>
      <c r="AN743" s="207"/>
      <c r="AO743" s="208"/>
    </row>
    <row r="744" customFormat="false" ht="15.75" hidden="false" customHeight="true" outlineLevel="0" collapsed="false">
      <c r="A744" s="22" t="n">
        <v>743</v>
      </c>
      <c r="B744" s="180"/>
      <c r="C744" s="22"/>
      <c r="D744" s="22"/>
      <c r="E744" s="183"/>
      <c r="F744" s="183"/>
      <c r="G744" s="22"/>
      <c r="H744" s="22"/>
      <c r="I744" s="22"/>
      <c r="J744" s="22"/>
      <c r="K744" s="191" t="e">
        <f aca="false">VLOOKUP(Personale!J744,Legenda!$D$1:$F$258,2)</f>
        <v>#N/A</v>
      </c>
      <c r="L744" s="22"/>
      <c r="M744" s="22"/>
      <c r="N744" s="22"/>
      <c r="O744" s="22"/>
      <c r="P744" s="203"/>
      <c r="Q744" s="22"/>
      <c r="R744" s="22"/>
      <c r="S744" s="22"/>
      <c r="T744" s="203"/>
      <c r="U744" s="211"/>
      <c r="V744" s="211"/>
      <c r="W744" s="185" t="n">
        <v>0</v>
      </c>
      <c r="X744" s="185" t="n">
        <v>0</v>
      </c>
      <c r="Y744" s="219" t="n">
        <f aca="false">SUM(W744:X744)</f>
        <v>0</v>
      </c>
      <c r="Z744" s="185" t="n">
        <v>0</v>
      </c>
      <c r="AA744" s="185" t="n">
        <v>0</v>
      </c>
      <c r="AB744" s="220" t="n">
        <f aca="false">SUM(Z744:AA744)</f>
        <v>0</v>
      </c>
      <c r="AC744" s="22"/>
      <c r="AD744" s="22"/>
      <c r="AE744" s="188"/>
      <c r="AF744" s="206" t="n">
        <f aca="false">IF(AE744="SI",N744,0)</f>
        <v>0</v>
      </c>
      <c r="AG744" s="189" t="n">
        <f aca="false">IF(AE744="SI",Y744,0)</f>
        <v>0</v>
      </c>
      <c r="AH744" s="189" t="n">
        <f aca="false">IF(AE744="SI",AB744,0)</f>
        <v>0</v>
      </c>
      <c r="AI744" s="148"/>
      <c r="AJ744" s="207"/>
      <c r="AK744" s="207"/>
      <c r="AL744" s="207"/>
      <c r="AM744" s="207"/>
      <c r="AN744" s="207"/>
      <c r="AO744" s="208"/>
    </row>
    <row r="745" customFormat="false" ht="15.75" hidden="false" customHeight="true" outlineLevel="0" collapsed="false">
      <c r="A745" s="22" t="n">
        <v>744</v>
      </c>
      <c r="B745" s="180"/>
      <c r="C745" s="22"/>
      <c r="D745" s="22"/>
      <c r="E745" s="183"/>
      <c r="F745" s="183"/>
      <c r="G745" s="22"/>
      <c r="H745" s="22"/>
      <c r="I745" s="22"/>
      <c r="J745" s="22"/>
      <c r="K745" s="191" t="e">
        <f aca="false">VLOOKUP(Personale!J745,Legenda!$D$1:$F$258,2)</f>
        <v>#N/A</v>
      </c>
      <c r="L745" s="22"/>
      <c r="M745" s="22"/>
      <c r="N745" s="22"/>
      <c r="O745" s="22"/>
      <c r="P745" s="203"/>
      <c r="Q745" s="22"/>
      <c r="R745" s="22"/>
      <c r="S745" s="22"/>
      <c r="T745" s="203"/>
      <c r="U745" s="211"/>
      <c r="V745" s="211"/>
      <c r="W745" s="185" t="n">
        <v>0</v>
      </c>
      <c r="X745" s="185" t="n">
        <v>0</v>
      </c>
      <c r="Y745" s="219" t="n">
        <f aca="false">SUM(W745:X745)</f>
        <v>0</v>
      </c>
      <c r="Z745" s="185" t="n">
        <v>0</v>
      </c>
      <c r="AA745" s="185" t="n">
        <v>0</v>
      </c>
      <c r="AB745" s="220" t="n">
        <f aca="false">SUM(Z745:AA745)</f>
        <v>0</v>
      </c>
      <c r="AC745" s="22"/>
      <c r="AD745" s="22"/>
      <c r="AE745" s="188"/>
      <c r="AF745" s="206" t="n">
        <f aca="false">IF(AE745="SI",N745,0)</f>
        <v>0</v>
      </c>
      <c r="AG745" s="189" t="n">
        <f aca="false">IF(AE745="SI",Y745,0)</f>
        <v>0</v>
      </c>
      <c r="AH745" s="189" t="n">
        <f aca="false">IF(AE745="SI",AB745,0)</f>
        <v>0</v>
      </c>
      <c r="AI745" s="148"/>
      <c r="AJ745" s="207"/>
      <c r="AK745" s="207"/>
      <c r="AL745" s="207"/>
      <c r="AM745" s="207"/>
      <c r="AN745" s="207"/>
      <c r="AO745" s="208"/>
    </row>
    <row r="746" customFormat="false" ht="15.75" hidden="false" customHeight="true" outlineLevel="0" collapsed="false">
      <c r="A746" s="22" t="n">
        <v>745</v>
      </c>
      <c r="B746" s="180"/>
      <c r="C746" s="22"/>
      <c r="D746" s="22"/>
      <c r="E746" s="183"/>
      <c r="F746" s="183"/>
      <c r="G746" s="22"/>
      <c r="H746" s="22"/>
      <c r="I746" s="22"/>
      <c r="J746" s="22"/>
      <c r="K746" s="191" t="e">
        <f aca="false">VLOOKUP(Personale!J746,Legenda!$D$1:$F$258,2)</f>
        <v>#N/A</v>
      </c>
      <c r="L746" s="22"/>
      <c r="M746" s="22"/>
      <c r="N746" s="22"/>
      <c r="O746" s="22"/>
      <c r="P746" s="203"/>
      <c r="Q746" s="22"/>
      <c r="R746" s="22"/>
      <c r="S746" s="22"/>
      <c r="T746" s="203"/>
      <c r="U746" s="211"/>
      <c r="V746" s="211"/>
      <c r="W746" s="185" t="n">
        <v>0</v>
      </c>
      <c r="X746" s="185" t="n">
        <v>0</v>
      </c>
      <c r="Y746" s="219" t="n">
        <f aca="false">SUM(W746:X746)</f>
        <v>0</v>
      </c>
      <c r="Z746" s="185" t="n">
        <v>0</v>
      </c>
      <c r="AA746" s="185" t="n">
        <v>0</v>
      </c>
      <c r="AB746" s="220" t="n">
        <f aca="false">SUM(Z746:AA746)</f>
        <v>0</v>
      </c>
      <c r="AC746" s="22"/>
      <c r="AD746" s="22"/>
      <c r="AE746" s="188"/>
      <c r="AF746" s="206" t="n">
        <f aca="false">IF(AE746="SI",N746,0)</f>
        <v>0</v>
      </c>
      <c r="AG746" s="189" t="n">
        <f aca="false">IF(AE746="SI",Y746,0)</f>
        <v>0</v>
      </c>
      <c r="AH746" s="189" t="n">
        <f aca="false">IF(AE746="SI",AB746,0)</f>
        <v>0</v>
      </c>
      <c r="AI746" s="148"/>
      <c r="AJ746" s="207"/>
      <c r="AK746" s="207"/>
      <c r="AL746" s="207"/>
      <c r="AM746" s="207"/>
      <c r="AN746" s="207"/>
      <c r="AO746" s="208"/>
    </row>
    <row r="747" customFormat="false" ht="15.75" hidden="false" customHeight="true" outlineLevel="0" collapsed="false">
      <c r="A747" s="22" t="n">
        <v>746</v>
      </c>
      <c r="B747" s="180"/>
      <c r="C747" s="22"/>
      <c r="D747" s="22"/>
      <c r="E747" s="183"/>
      <c r="F747" s="183"/>
      <c r="G747" s="22"/>
      <c r="H747" s="22"/>
      <c r="I747" s="22"/>
      <c r="J747" s="22"/>
      <c r="K747" s="191" t="e">
        <f aca="false">VLOOKUP(Personale!J747,Legenda!$D$1:$F$258,2)</f>
        <v>#N/A</v>
      </c>
      <c r="L747" s="22"/>
      <c r="M747" s="22"/>
      <c r="N747" s="22"/>
      <c r="O747" s="22"/>
      <c r="P747" s="203"/>
      <c r="Q747" s="22"/>
      <c r="R747" s="22"/>
      <c r="S747" s="22"/>
      <c r="T747" s="203"/>
      <c r="U747" s="211"/>
      <c r="V747" s="211"/>
      <c r="W747" s="185" t="n">
        <v>0</v>
      </c>
      <c r="X747" s="185" t="n">
        <v>0</v>
      </c>
      <c r="Y747" s="219" t="n">
        <f aca="false">SUM(W747:X747)</f>
        <v>0</v>
      </c>
      <c r="Z747" s="185" t="n">
        <v>0</v>
      </c>
      <c r="AA747" s="185" t="n">
        <v>0</v>
      </c>
      <c r="AB747" s="220" t="n">
        <f aca="false">SUM(Z747:AA747)</f>
        <v>0</v>
      </c>
      <c r="AC747" s="22"/>
      <c r="AD747" s="22"/>
      <c r="AE747" s="188"/>
      <c r="AF747" s="206" t="n">
        <f aca="false">IF(AE747="SI",N747,0)</f>
        <v>0</v>
      </c>
      <c r="AG747" s="189" t="n">
        <f aca="false">IF(AE747="SI",Y747,0)</f>
        <v>0</v>
      </c>
      <c r="AH747" s="189" t="n">
        <f aca="false">IF(AE747="SI",AB747,0)</f>
        <v>0</v>
      </c>
      <c r="AI747" s="148"/>
      <c r="AJ747" s="207"/>
      <c r="AK747" s="207"/>
      <c r="AL747" s="207"/>
      <c r="AM747" s="207"/>
      <c r="AN747" s="207"/>
      <c r="AO747" s="208"/>
    </row>
    <row r="748" customFormat="false" ht="15.75" hidden="false" customHeight="true" outlineLevel="0" collapsed="false">
      <c r="A748" s="22" t="n">
        <v>747</v>
      </c>
      <c r="B748" s="180"/>
      <c r="C748" s="22"/>
      <c r="D748" s="22"/>
      <c r="E748" s="183"/>
      <c r="F748" s="183"/>
      <c r="G748" s="22"/>
      <c r="H748" s="22"/>
      <c r="I748" s="22"/>
      <c r="J748" s="22"/>
      <c r="K748" s="191" t="e">
        <f aca="false">VLOOKUP(Personale!J748,Legenda!$D$1:$F$258,2)</f>
        <v>#N/A</v>
      </c>
      <c r="L748" s="22"/>
      <c r="M748" s="22"/>
      <c r="N748" s="22"/>
      <c r="O748" s="22"/>
      <c r="P748" s="203"/>
      <c r="Q748" s="22"/>
      <c r="R748" s="22"/>
      <c r="S748" s="22"/>
      <c r="T748" s="203"/>
      <c r="U748" s="211"/>
      <c r="V748" s="211"/>
      <c r="W748" s="185" t="n">
        <v>0</v>
      </c>
      <c r="X748" s="185" t="n">
        <v>0</v>
      </c>
      <c r="Y748" s="219" t="n">
        <f aca="false">SUM(W748:X748)</f>
        <v>0</v>
      </c>
      <c r="Z748" s="185" t="n">
        <v>0</v>
      </c>
      <c r="AA748" s="185" t="n">
        <v>0</v>
      </c>
      <c r="AB748" s="220" t="n">
        <f aca="false">SUM(Z748:AA748)</f>
        <v>0</v>
      </c>
      <c r="AC748" s="22"/>
      <c r="AD748" s="22"/>
      <c r="AE748" s="188"/>
      <c r="AF748" s="206" t="n">
        <f aca="false">IF(AE748="SI",N748,0)</f>
        <v>0</v>
      </c>
      <c r="AG748" s="189" t="n">
        <f aca="false">IF(AE748="SI",Y748,0)</f>
        <v>0</v>
      </c>
      <c r="AH748" s="189" t="n">
        <f aca="false">IF(AE748="SI",AB748,0)</f>
        <v>0</v>
      </c>
      <c r="AI748" s="148"/>
      <c r="AJ748" s="207"/>
      <c r="AK748" s="207"/>
      <c r="AL748" s="207"/>
      <c r="AM748" s="207"/>
      <c r="AN748" s="207"/>
      <c r="AO748" s="208"/>
    </row>
    <row r="749" customFormat="false" ht="15.75" hidden="false" customHeight="true" outlineLevel="0" collapsed="false">
      <c r="A749" s="22" t="n">
        <v>748</v>
      </c>
      <c r="B749" s="180"/>
      <c r="C749" s="22"/>
      <c r="D749" s="22"/>
      <c r="E749" s="183"/>
      <c r="F749" s="183"/>
      <c r="G749" s="22"/>
      <c r="H749" s="22"/>
      <c r="I749" s="22"/>
      <c r="J749" s="22"/>
      <c r="K749" s="191" t="e">
        <f aca="false">VLOOKUP(Personale!J749,Legenda!$D$1:$F$258,2)</f>
        <v>#N/A</v>
      </c>
      <c r="L749" s="22"/>
      <c r="M749" s="22"/>
      <c r="N749" s="22"/>
      <c r="O749" s="22"/>
      <c r="P749" s="203"/>
      <c r="Q749" s="22"/>
      <c r="R749" s="22"/>
      <c r="S749" s="22"/>
      <c r="T749" s="203"/>
      <c r="U749" s="211"/>
      <c r="V749" s="211"/>
      <c r="W749" s="185" t="n">
        <v>0</v>
      </c>
      <c r="X749" s="185" t="n">
        <v>0</v>
      </c>
      <c r="Y749" s="219" t="n">
        <f aca="false">SUM(W749:X749)</f>
        <v>0</v>
      </c>
      <c r="Z749" s="185" t="n">
        <v>0</v>
      </c>
      <c r="AA749" s="185" t="n">
        <v>0</v>
      </c>
      <c r="AB749" s="220" t="n">
        <f aca="false">SUM(Z749:AA749)</f>
        <v>0</v>
      </c>
      <c r="AC749" s="22"/>
      <c r="AD749" s="22"/>
      <c r="AE749" s="188"/>
      <c r="AF749" s="206" t="n">
        <f aca="false">IF(AE749="SI",N749,0)</f>
        <v>0</v>
      </c>
      <c r="AG749" s="189" t="n">
        <f aca="false">IF(AE749="SI",Y749,0)</f>
        <v>0</v>
      </c>
      <c r="AH749" s="189" t="n">
        <f aca="false">IF(AE749="SI",AB749,0)</f>
        <v>0</v>
      </c>
      <c r="AI749" s="148"/>
      <c r="AJ749" s="207"/>
      <c r="AK749" s="207"/>
      <c r="AL749" s="207"/>
      <c r="AM749" s="207"/>
      <c r="AN749" s="207"/>
      <c r="AO749" s="208"/>
    </row>
    <row r="750" customFormat="false" ht="15.75" hidden="false" customHeight="true" outlineLevel="0" collapsed="false">
      <c r="A750" s="22" t="n">
        <v>749</v>
      </c>
      <c r="B750" s="180"/>
      <c r="C750" s="22"/>
      <c r="D750" s="22"/>
      <c r="E750" s="183"/>
      <c r="F750" s="183"/>
      <c r="G750" s="22"/>
      <c r="H750" s="22"/>
      <c r="I750" s="22"/>
      <c r="J750" s="22"/>
      <c r="K750" s="191" t="e">
        <f aca="false">VLOOKUP(Personale!J750,Legenda!$D$1:$F$258,2)</f>
        <v>#N/A</v>
      </c>
      <c r="L750" s="22"/>
      <c r="M750" s="22"/>
      <c r="N750" s="22"/>
      <c r="O750" s="22"/>
      <c r="P750" s="203"/>
      <c r="Q750" s="22"/>
      <c r="R750" s="22"/>
      <c r="S750" s="22"/>
      <c r="T750" s="203"/>
      <c r="U750" s="211"/>
      <c r="V750" s="211"/>
      <c r="W750" s="185" t="n">
        <v>0</v>
      </c>
      <c r="X750" s="185" t="n">
        <v>0</v>
      </c>
      <c r="Y750" s="219" t="n">
        <f aca="false">SUM(W750:X750)</f>
        <v>0</v>
      </c>
      <c r="Z750" s="185" t="n">
        <v>0</v>
      </c>
      <c r="AA750" s="185" t="n">
        <v>0</v>
      </c>
      <c r="AB750" s="220" t="n">
        <f aca="false">SUM(Z750:AA750)</f>
        <v>0</v>
      </c>
      <c r="AC750" s="22"/>
      <c r="AD750" s="22"/>
      <c r="AE750" s="188"/>
      <c r="AF750" s="206" t="n">
        <f aca="false">IF(AE750="SI",N750,0)</f>
        <v>0</v>
      </c>
      <c r="AG750" s="189" t="n">
        <f aca="false">IF(AE750="SI",Y750,0)</f>
        <v>0</v>
      </c>
      <c r="AH750" s="189" t="n">
        <f aca="false">IF(AE750="SI",AB750,0)</f>
        <v>0</v>
      </c>
      <c r="AI750" s="148"/>
      <c r="AJ750" s="207"/>
      <c r="AK750" s="207"/>
      <c r="AL750" s="207"/>
      <c r="AM750" s="207"/>
      <c r="AN750" s="207"/>
      <c r="AO750" s="208"/>
    </row>
    <row r="751" customFormat="false" ht="15.75" hidden="false" customHeight="true" outlineLevel="0" collapsed="false">
      <c r="A751" s="22" t="n">
        <v>750</v>
      </c>
      <c r="B751" s="180"/>
      <c r="C751" s="22"/>
      <c r="D751" s="22"/>
      <c r="E751" s="183"/>
      <c r="F751" s="183"/>
      <c r="G751" s="22"/>
      <c r="H751" s="22"/>
      <c r="I751" s="22"/>
      <c r="J751" s="22"/>
      <c r="K751" s="191" t="e">
        <f aca="false">VLOOKUP(Personale!J751,Legenda!$D$1:$F$258,2)</f>
        <v>#N/A</v>
      </c>
      <c r="L751" s="22"/>
      <c r="M751" s="22"/>
      <c r="N751" s="22"/>
      <c r="O751" s="22"/>
      <c r="P751" s="203"/>
      <c r="Q751" s="22"/>
      <c r="R751" s="22"/>
      <c r="S751" s="22"/>
      <c r="T751" s="203"/>
      <c r="U751" s="211"/>
      <c r="V751" s="211"/>
      <c r="W751" s="185" t="n">
        <v>0</v>
      </c>
      <c r="X751" s="185" t="n">
        <v>0</v>
      </c>
      <c r="Y751" s="219" t="n">
        <f aca="false">SUM(W751:X751)</f>
        <v>0</v>
      </c>
      <c r="Z751" s="185" t="n">
        <v>0</v>
      </c>
      <c r="AA751" s="185" t="n">
        <v>0</v>
      </c>
      <c r="AB751" s="220" t="n">
        <f aca="false">SUM(Z751:AA751)</f>
        <v>0</v>
      </c>
      <c r="AC751" s="22"/>
      <c r="AD751" s="22"/>
      <c r="AE751" s="188"/>
      <c r="AF751" s="206" t="n">
        <f aca="false">IF(AE751="SI",N751,0)</f>
        <v>0</v>
      </c>
      <c r="AG751" s="189" t="n">
        <f aca="false">IF(AE751="SI",Y751,0)</f>
        <v>0</v>
      </c>
      <c r="AH751" s="189" t="n">
        <f aca="false">IF(AE751="SI",AB751,0)</f>
        <v>0</v>
      </c>
      <c r="AI751" s="148"/>
      <c r="AJ751" s="207"/>
      <c r="AK751" s="207"/>
      <c r="AL751" s="207"/>
      <c r="AM751" s="207"/>
      <c r="AN751" s="207"/>
      <c r="AO751" s="208"/>
    </row>
    <row r="752" customFormat="false" ht="15.75" hidden="false" customHeight="true" outlineLevel="0" collapsed="false">
      <c r="A752" s="22" t="n">
        <v>751</v>
      </c>
      <c r="B752" s="180"/>
      <c r="C752" s="22"/>
      <c r="D752" s="22"/>
      <c r="E752" s="183"/>
      <c r="F752" s="183"/>
      <c r="G752" s="22"/>
      <c r="H752" s="22"/>
      <c r="I752" s="22"/>
      <c r="J752" s="22"/>
      <c r="K752" s="191" t="e">
        <f aca="false">VLOOKUP(Personale!J752,Legenda!$D$1:$F$258,2)</f>
        <v>#N/A</v>
      </c>
      <c r="L752" s="22"/>
      <c r="M752" s="22"/>
      <c r="N752" s="22"/>
      <c r="O752" s="22"/>
      <c r="P752" s="203"/>
      <c r="Q752" s="22"/>
      <c r="R752" s="22"/>
      <c r="S752" s="22"/>
      <c r="T752" s="203"/>
      <c r="U752" s="211"/>
      <c r="V752" s="211"/>
      <c r="W752" s="185" t="n">
        <v>0</v>
      </c>
      <c r="X752" s="185" t="n">
        <v>0</v>
      </c>
      <c r="Y752" s="219" t="n">
        <f aca="false">SUM(W752:X752)</f>
        <v>0</v>
      </c>
      <c r="Z752" s="185" t="n">
        <v>0</v>
      </c>
      <c r="AA752" s="185" t="n">
        <v>0</v>
      </c>
      <c r="AB752" s="220" t="n">
        <f aca="false">SUM(Z752:AA752)</f>
        <v>0</v>
      </c>
      <c r="AC752" s="22"/>
      <c r="AD752" s="22"/>
      <c r="AE752" s="188"/>
      <c r="AF752" s="206" t="n">
        <f aca="false">IF(AE752="SI",N752,0)</f>
        <v>0</v>
      </c>
      <c r="AG752" s="189" t="n">
        <f aca="false">IF(AE752="SI",Y752,0)</f>
        <v>0</v>
      </c>
      <c r="AH752" s="189" t="n">
        <f aca="false">IF(AE752="SI",AB752,0)</f>
        <v>0</v>
      </c>
      <c r="AI752" s="148"/>
      <c r="AJ752" s="207"/>
      <c r="AK752" s="207"/>
      <c r="AL752" s="207"/>
      <c r="AM752" s="207"/>
      <c r="AN752" s="207"/>
      <c r="AO752" s="208"/>
    </row>
    <row r="753" customFormat="false" ht="15.75" hidden="false" customHeight="true" outlineLevel="0" collapsed="false">
      <c r="A753" s="22" t="n">
        <v>752</v>
      </c>
      <c r="B753" s="180"/>
      <c r="C753" s="22"/>
      <c r="D753" s="22"/>
      <c r="E753" s="183"/>
      <c r="F753" s="183"/>
      <c r="G753" s="22"/>
      <c r="H753" s="22"/>
      <c r="I753" s="22"/>
      <c r="J753" s="22"/>
      <c r="K753" s="191" t="e">
        <f aca="false">VLOOKUP(Personale!J753,Legenda!$D$1:$F$258,2)</f>
        <v>#N/A</v>
      </c>
      <c r="L753" s="22"/>
      <c r="M753" s="22"/>
      <c r="N753" s="22"/>
      <c r="O753" s="22"/>
      <c r="P753" s="203"/>
      <c r="Q753" s="22"/>
      <c r="R753" s="22"/>
      <c r="S753" s="22"/>
      <c r="T753" s="203"/>
      <c r="U753" s="211"/>
      <c r="V753" s="211"/>
      <c r="W753" s="185" t="n">
        <v>0</v>
      </c>
      <c r="X753" s="185" t="n">
        <v>0</v>
      </c>
      <c r="Y753" s="219" t="n">
        <f aca="false">SUM(W753:X753)</f>
        <v>0</v>
      </c>
      <c r="Z753" s="185" t="n">
        <v>0</v>
      </c>
      <c r="AA753" s="185" t="n">
        <v>0</v>
      </c>
      <c r="AB753" s="220" t="n">
        <f aca="false">SUM(Z753:AA753)</f>
        <v>0</v>
      </c>
      <c r="AC753" s="22"/>
      <c r="AD753" s="22"/>
      <c r="AE753" s="188"/>
      <c r="AF753" s="206" t="n">
        <f aca="false">IF(AE753="SI",N753,0)</f>
        <v>0</v>
      </c>
      <c r="AG753" s="189" t="n">
        <f aca="false">IF(AE753="SI",Y753,0)</f>
        <v>0</v>
      </c>
      <c r="AH753" s="189" t="n">
        <f aca="false">IF(AE753="SI",AB753,0)</f>
        <v>0</v>
      </c>
      <c r="AI753" s="148"/>
      <c r="AJ753" s="207"/>
      <c r="AK753" s="207"/>
      <c r="AL753" s="207"/>
      <c r="AM753" s="207"/>
      <c r="AN753" s="207"/>
      <c r="AO753" s="208"/>
    </row>
    <row r="754" customFormat="false" ht="15.75" hidden="false" customHeight="true" outlineLevel="0" collapsed="false">
      <c r="A754" s="22" t="n">
        <v>753</v>
      </c>
      <c r="B754" s="180"/>
      <c r="C754" s="22"/>
      <c r="D754" s="22"/>
      <c r="E754" s="183"/>
      <c r="F754" s="183"/>
      <c r="G754" s="22"/>
      <c r="H754" s="22"/>
      <c r="I754" s="22"/>
      <c r="J754" s="22"/>
      <c r="K754" s="191" t="e">
        <f aca="false">VLOOKUP(Personale!J754,Legenda!$D$1:$F$258,2)</f>
        <v>#N/A</v>
      </c>
      <c r="L754" s="22"/>
      <c r="M754" s="22"/>
      <c r="N754" s="22"/>
      <c r="O754" s="22"/>
      <c r="P754" s="203"/>
      <c r="Q754" s="22"/>
      <c r="R754" s="22"/>
      <c r="S754" s="22"/>
      <c r="T754" s="203"/>
      <c r="U754" s="211"/>
      <c r="V754" s="211"/>
      <c r="W754" s="185" t="n">
        <v>0</v>
      </c>
      <c r="X754" s="185" t="n">
        <v>0</v>
      </c>
      <c r="Y754" s="219" t="n">
        <f aca="false">SUM(W754:X754)</f>
        <v>0</v>
      </c>
      <c r="Z754" s="185" t="n">
        <v>0</v>
      </c>
      <c r="AA754" s="185" t="n">
        <v>0</v>
      </c>
      <c r="AB754" s="220" t="n">
        <f aca="false">SUM(Z754:AA754)</f>
        <v>0</v>
      </c>
      <c r="AC754" s="22"/>
      <c r="AD754" s="22"/>
      <c r="AE754" s="188"/>
      <c r="AF754" s="206" t="n">
        <f aca="false">IF(AE754="SI",N754,0)</f>
        <v>0</v>
      </c>
      <c r="AG754" s="189" t="n">
        <f aca="false">IF(AE754="SI",Y754,0)</f>
        <v>0</v>
      </c>
      <c r="AH754" s="189" t="n">
        <f aca="false">IF(AE754="SI",AB754,0)</f>
        <v>0</v>
      </c>
      <c r="AI754" s="148"/>
      <c r="AJ754" s="207"/>
      <c r="AK754" s="207"/>
      <c r="AL754" s="207"/>
      <c r="AM754" s="207"/>
      <c r="AN754" s="207"/>
      <c r="AO754" s="208"/>
    </row>
    <row r="755" customFormat="false" ht="15.75" hidden="false" customHeight="true" outlineLevel="0" collapsed="false">
      <c r="A755" s="22" t="n">
        <v>754</v>
      </c>
      <c r="B755" s="180"/>
      <c r="C755" s="22"/>
      <c r="D755" s="22"/>
      <c r="E755" s="183"/>
      <c r="F755" s="183"/>
      <c r="G755" s="22"/>
      <c r="H755" s="22"/>
      <c r="I755" s="22"/>
      <c r="J755" s="22"/>
      <c r="K755" s="191" t="e">
        <f aca="false">VLOOKUP(Personale!J755,Legenda!$D$1:$F$258,2)</f>
        <v>#N/A</v>
      </c>
      <c r="L755" s="22"/>
      <c r="M755" s="22"/>
      <c r="N755" s="22"/>
      <c r="O755" s="22"/>
      <c r="P755" s="203"/>
      <c r="Q755" s="22"/>
      <c r="R755" s="22"/>
      <c r="S755" s="22"/>
      <c r="T755" s="203"/>
      <c r="U755" s="211"/>
      <c r="V755" s="211"/>
      <c r="W755" s="185" t="n">
        <v>0</v>
      </c>
      <c r="X755" s="185" t="n">
        <v>0</v>
      </c>
      <c r="Y755" s="219" t="n">
        <f aca="false">SUM(W755:X755)</f>
        <v>0</v>
      </c>
      <c r="Z755" s="185" t="n">
        <v>0</v>
      </c>
      <c r="AA755" s="185" t="n">
        <v>0</v>
      </c>
      <c r="AB755" s="220" t="n">
        <f aca="false">SUM(Z755:AA755)</f>
        <v>0</v>
      </c>
      <c r="AC755" s="22"/>
      <c r="AD755" s="22"/>
      <c r="AE755" s="188"/>
      <c r="AF755" s="206" t="n">
        <f aca="false">IF(AE755="SI",N755,0)</f>
        <v>0</v>
      </c>
      <c r="AG755" s="189" t="n">
        <f aca="false">IF(AE755="SI",Y755,0)</f>
        <v>0</v>
      </c>
      <c r="AH755" s="189" t="n">
        <f aca="false">IF(AE755="SI",AB755,0)</f>
        <v>0</v>
      </c>
      <c r="AI755" s="148"/>
      <c r="AJ755" s="207"/>
      <c r="AK755" s="207"/>
      <c r="AL755" s="207"/>
      <c r="AM755" s="207"/>
      <c r="AN755" s="207"/>
      <c r="AO755" s="208"/>
    </row>
    <row r="756" customFormat="false" ht="15.75" hidden="false" customHeight="true" outlineLevel="0" collapsed="false">
      <c r="A756" s="22" t="n">
        <v>755</v>
      </c>
      <c r="B756" s="180"/>
      <c r="C756" s="22"/>
      <c r="D756" s="22"/>
      <c r="E756" s="183"/>
      <c r="F756" s="183"/>
      <c r="G756" s="22"/>
      <c r="H756" s="22"/>
      <c r="I756" s="22"/>
      <c r="J756" s="22"/>
      <c r="K756" s="191" t="e">
        <f aca="false">VLOOKUP(Personale!J756,Legenda!$D$1:$F$258,2)</f>
        <v>#N/A</v>
      </c>
      <c r="L756" s="22"/>
      <c r="M756" s="22"/>
      <c r="N756" s="22"/>
      <c r="O756" s="22"/>
      <c r="P756" s="203"/>
      <c r="Q756" s="22"/>
      <c r="R756" s="22"/>
      <c r="S756" s="22"/>
      <c r="T756" s="203"/>
      <c r="U756" s="211"/>
      <c r="V756" s="211"/>
      <c r="W756" s="185" t="n">
        <v>0</v>
      </c>
      <c r="X756" s="185" t="n">
        <v>0</v>
      </c>
      <c r="Y756" s="219" t="n">
        <f aca="false">SUM(W756:X756)</f>
        <v>0</v>
      </c>
      <c r="Z756" s="185" t="n">
        <v>0</v>
      </c>
      <c r="AA756" s="185" t="n">
        <v>0</v>
      </c>
      <c r="AB756" s="220" t="n">
        <f aca="false">SUM(Z756:AA756)</f>
        <v>0</v>
      </c>
      <c r="AC756" s="22"/>
      <c r="AD756" s="22"/>
      <c r="AE756" s="188"/>
      <c r="AF756" s="206" t="n">
        <f aca="false">IF(AE756="SI",N756,0)</f>
        <v>0</v>
      </c>
      <c r="AG756" s="189" t="n">
        <f aca="false">IF(AE756="SI",Y756,0)</f>
        <v>0</v>
      </c>
      <c r="AH756" s="189" t="n">
        <f aca="false">IF(AE756="SI",AB756,0)</f>
        <v>0</v>
      </c>
      <c r="AI756" s="148"/>
      <c r="AJ756" s="207"/>
      <c r="AK756" s="207"/>
      <c r="AL756" s="207"/>
      <c r="AM756" s="207"/>
      <c r="AN756" s="207"/>
      <c r="AO756" s="208"/>
    </row>
    <row r="757" customFormat="false" ht="15.75" hidden="false" customHeight="true" outlineLevel="0" collapsed="false">
      <c r="A757" s="22" t="n">
        <v>756</v>
      </c>
      <c r="B757" s="180"/>
      <c r="C757" s="22"/>
      <c r="D757" s="22"/>
      <c r="E757" s="183"/>
      <c r="F757" s="183"/>
      <c r="G757" s="22"/>
      <c r="H757" s="22"/>
      <c r="I757" s="22"/>
      <c r="J757" s="22"/>
      <c r="K757" s="191" t="e">
        <f aca="false">VLOOKUP(Personale!J757,Legenda!$D$1:$F$258,2)</f>
        <v>#N/A</v>
      </c>
      <c r="L757" s="22"/>
      <c r="M757" s="22"/>
      <c r="N757" s="22"/>
      <c r="O757" s="22"/>
      <c r="P757" s="203"/>
      <c r="Q757" s="22"/>
      <c r="R757" s="22"/>
      <c r="S757" s="22"/>
      <c r="T757" s="203"/>
      <c r="U757" s="211"/>
      <c r="V757" s="211"/>
      <c r="W757" s="185" t="n">
        <v>0</v>
      </c>
      <c r="X757" s="185" t="n">
        <v>0</v>
      </c>
      <c r="Y757" s="219" t="n">
        <f aca="false">SUM(W757:X757)</f>
        <v>0</v>
      </c>
      <c r="Z757" s="185" t="n">
        <v>0</v>
      </c>
      <c r="AA757" s="185" t="n">
        <v>0</v>
      </c>
      <c r="AB757" s="220" t="n">
        <f aca="false">SUM(Z757:AA757)</f>
        <v>0</v>
      </c>
      <c r="AC757" s="22"/>
      <c r="AD757" s="22"/>
      <c r="AE757" s="188"/>
      <c r="AF757" s="206" t="n">
        <f aca="false">IF(AE757="SI",N757,0)</f>
        <v>0</v>
      </c>
      <c r="AG757" s="189" t="n">
        <f aca="false">IF(AE757="SI",Y757,0)</f>
        <v>0</v>
      </c>
      <c r="AH757" s="189" t="n">
        <f aca="false">IF(AE757="SI",AB757,0)</f>
        <v>0</v>
      </c>
      <c r="AI757" s="148"/>
      <c r="AJ757" s="207"/>
      <c r="AK757" s="207"/>
      <c r="AL757" s="207"/>
      <c r="AM757" s="207"/>
      <c r="AN757" s="207"/>
      <c r="AO757" s="208"/>
    </row>
    <row r="758" customFormat="false" ht="15.75" hidden="false" customHeight="true" outlineLevel="0" collapsed="false">
      <c r="A758" s="22" t="n">
        <v>757</v>
      </c>
      <c r="B758" s="180"/>
      <c r="C758" s="22"/>
      <c r="D758" s="22"/>
      <c r="E758" s="183"/>
      <c r="F758" s="183"/>
      <c r="G758" s="22"/>
      <c r="H758" s="22"/>
      <c r="I758" s="22"/>
      <c r="J758" s="22"/>
      <c r="K758" s="191" t="e">
        <f aca="false">VLOOKUP(Personale!J758,Legenda!$D$1:$F$258,2)</f>
        <v>#N/A</v>
      </c>
      <c r="L758" s="22"/>
      <c r="M758" s="22"/>
      <c r="N758" s="22"/>
      <c r="O758" s="22"/>
      <c r="P758" s="203"/>
      <c r="Q758" s="22"/>
      <c r="R758" s="22"/>
      <c r="S758" s="22"/>
      <c r="T758" s="203"/>
      <c r="U758" s="211"/>
      <c r="V758" s="211"/>
      <c r="W758" s="185" t="n">
        <v>0</v>
      </c>
      <c r="X758" s="185" t="n">
        <v>0</v>
      </c>
      <c r="Y758" s="219" t="n">
        <f aca="false">SUM(W758:X758)</f>
        <v>0</v>
      </c>
      <c r="Z758" s="185" t="n">
        <v>0</v>
      </c>
      <c r="AA758" s="185" t="n">
        <v>0</v>
      </c>
      <c r="AB758" s="220" t="n">
        <f aca="false">SUM(Z758:AA758)</f>
        <v>0</v>
      </c>
      <c r="AC758" s="22"/>
      <c r="AD758" s="22"/>
      <c r="AE758" s="188"/>
      <c r="AF758" s="206" t="n">
        <f aca="false">IF(AE758="SI",N758,0)</f>
        <v>0</v>
      </c>
      <c r="AG758" s="189" t="n">
        <f aca="false">IF(AE758="SI",Y758,0)</f>
        <v>0</v>
      </c>
      <c r="AH758" s="189" t="n">
        <f aca="false">IF(AE758="SI",AB758,0)</f>
        <v>0</v>
      </c>
      <c r="AI758" s="148"/>
      <c r="AJ758" s="207"/>
      <c r="AK758" s="207"/>
      <c r="AL758" s="207"/>
      <c r="AM758" s="207"/>
      <c r="AN758" s="207"/>
      <c r="AO758" s="208"/>
    </row>
    <row r="759" customFormat="false" ht="15.75" hidden="false" customHeight="true" outlineLevel="0" collapsed="false">
      <c r="A759" s="22" t="n">
        <v>758</v>
      </c>
      <c r="B759" s="180"/>
      <c r="C759" s="22"/>
      <c r="D759" s="22"/>
      <c r="E759" s="183"/>
      <c r="F759" s="183"/>
      <c r="G759" s="22"/>
      <c r="H759" s="22"/>
      <c r="I759" s="22"/>
      <c r="J759" s="22"/>
      <c r="K759" s="191" t="e">
        <f aca="false">VLOOKUP(Personale!J759,Legenda!$D$1:$F$258,2)</f>
        <v>#N/A</v>
      </c>
      <c r="L759" s="22"/>
      <c r="M759" s="22"/>
      <c r="N759" s="22"/>
      <c r="O759" s="22"/>
      <c r="P759" s="203"/>
      <c r="Q759" s="22"/>
      <c r="R759" s="22"/>
      <c r="S759" s="22"/>
      <c r="T759" s="203"/>
      <c r="U759" s="211"/>
      <c r="V759" s="211"/>
      <c r="W759" s="185" t="n">
        <v>0</v>
      </c>
      <c r="X759" s="185" t="n">
        <v>0</v>
      </c>
      <c r="Y759" s="219" t="n">
        <f aca="false">SUM(W759:X759)</f>
        <v>0</v>
      </c>
      <c r="Z759" s="185" t="n">
        <v>0</v>
      </c>
      <c r="AA759" s="185" t="n">
        <v>0</v>
      </c>
      <c r="AB759" s="220" t="n">
        <f aca="false">SUM(Z759:AA759)</f>
        <v>0</v>
      </c>
      <c r="AC759" s="22"/>
      <c r="AD759" s="22"/>
      <c r="AE759" s="188"/>
      <c r="AF759" s="206" t="n">
        <f aca="false">IF(AE759="SI",N759,0)</f>
        <v>0</v>
      </c>
      <c r="AG759" s="189" t="n">
        <f aca="false">IF(AE759="SI",Y759,0)</f>
        <v>0</v>
      </c>
      <c r="AH759" s="189" t="n">
        <f aca="false">IF(AE759="SI",AB759,0)</f>
        <v>0</v>
      </c>
      <c r="AI759" s="148"/>
      <c r="AJ759" s="207"/>
      <c r="AK759" s="207"/>
      <c r="AL759" s="207"/>
      <c r="AM759" s="207"/>
      <c r="AN759" s="207"/>
      <c r="AO759" s="208"/>
    </row>
    <row r="760" customFormat="false" ht="15.75" hidden="false" customHeight="true" outlineLevel="0" collapsed="false">
      <c r="A760" s="22" t="n">
        <v>759</v>
      </c>
      <c r="B760" s="180"/>
      <c r="C760" s="22"/>
      <c r="D760" s="22"/>
      <c r="E760" s="183"/>
      <c r="F760" s="183"/>
      <c r="G760" s="22"/>
      <c r="H760" s="22"/>
      <c r="I760" s="22"/>
      <c r="J760" s="22"/>
      <c r="K760" s="191" t="e">
        <f aca="false">VLOOKUP(Personale!J760,Legenda!$D$1:$F$258,2)</f>
        <v>#N/A</v>
      </c>
      <c r="L760" s="22"/>
      <c r="M760" s="22"/>
      <c r="N760" s="22"/>
      <c r="O760" s="22"/>
      <c r="P760" s="203"/>
      <c r="Q760" s="22"/>
      <c r="R760" s="22"/>
      <c r="S760" s="22"/>
      <c r="T760" s="203"/>
      <c r="U760" s="211"/>
      <c r="V760" s="211"/>
      <c r="W760" s="185" t="n">
        <v>0</v>
      </c>
      <c r="X760" s="185" t="n">
        <v>0</v>
      </c>
      <c r="Y760" s="219" t="n">
        <f aca="false">SUM(W760:X760)</f>
        <v>0</v>
      </c>
      <c r="Z760" s="185" t="n">
        <v>0</v>
      </c>
      <c r="AA760" s="185" t="n">
        <v>0</v>
      </c>
      <c r="AB760" s="220" t="n">
        <f aca="false">SUM(Z760:AA760)</f>
        <v>0</v>
      </c>
      <c r="AC760" s="22"/>
      <c r="AD760" s="22"/>
      <c r="AE760" s="188"/>
      <c r="AF760" s="206" t="n">
        <f aca="false">IF(AE760="SI",N760,0)</f>
        <v>0</v>
      </c>
      <c r="AG760" s="189" t="n">
        <f aca="false">IF(AE760="SI",Y760,0)</f>
        <v>0</v>
      </c>
      <c r="AH760" s="189" t="n">
        <f aca="false">IF(AE760="SI",AB760,0)</f>
        <v>0</v>
      </c>
      <c r="AI760" s="148"/>
      <c r="AJ760" s="207"/>
      <c r="AK760" s="207"/>
      <c r="AL760" s="207"/>
      <c r="AM760" s="207"/>
      <c r="AN760" s="207"/>
      <c r="AO760" s="208"/>
    </row>
    <row r="761" customFormat="false" ht="15.75" hidden="false" customHeight="true" outlineLevel="0" collapsed="false">
      <c r="A761" s="22" t="n">
        <v>760</v>
      </c>
      <c r="B761" s="180"/>
      <c r="C761" s="22"/>
      <c r="D761" s="22"/>
      <c r="E761" s="183"/>
      <c r="F761" s="183"/>
      <c r="G761" s="22"/>
      <c r="H761" s="22"/>
      <c r="I761" s="22"/>
      <c r="J761" s="22"/>
      <c r="K761" s="191" t="e">
        <f aca="false">VLOOKUP(Personale!J761,Legenda!$D$1:$F$258,2)</f>
        <v>#N/A</v>
      </c>
      <c r="L761" s="22"/>
      <c r="M761" s="22"/>
      <c r="N761" s="22"/>
      <c r="O761" s="22"/>
      <c r="P761" s="203"/>
      <c r="Q761" s="22"/>
      <c r="R761" s="22"/>
      <c r="S761" s="22"/>
      <c r="T761" s="203"/>
      <c r="U761" s="211"/>
      <c r="V761" s="211"/>
      <c r="W761" s="185" t="n">
        <v>0</v>
      </c>
      <c r="X761" s="185" t="n">
        <v>0</v>
      </c>
      <c r="Y761" s="219" t="n">
        <f aca="false">SUM(W761:X761)</f>
        <v>0</v>
      </c>
      <c r="Z761" s="185" t="n">
        <v>0</v>
      </c>
      <c r="AA761" s="185" t="n">
        <v>0</v>
      </c>
      <c r="AB761" s="220" t="n">
        <f aca="false">SUM(Z761:AA761)</f>
        <v>0</v>
      </c>
      <c r="AC761" s="22"/>
      <c r="AD761" s="22"/>
      <c r="AE761" s="188"/>
      <c r="AF761" s="206" t="n">
        <f aca="false">IF(AE761="SI",N761,0)</f>
        <v>0</v>
      </c>
      <c r="AG761" s="189" t="n">
        <f aca="false">IF(AE761="SI",Y761,0)</f>
        <v>0</v>
      </c>
      <c r="AH761" s="189" t="n">
        <f aca="false">IF(AE761="SI",AB761,0)</f>
        <v>0</v>
      </c>
      <c r="AI761" s="148"/>
      <c r="AJ761" s="207"/>
      <c r="AK761" s="207"/>
      <c r="AL761" s="207"/>
      <c r="AM761" s="207"/>
      <c r="AN761" s="207"/>
      <c r="AO761" s="208"/>
    </row>
    <row r="762" customFormat="false" ht="15.75" hidden="false" customHeight="true" outlineLevel="0" collapsed="false">
      <c r="A762" s="22" t="n">
        <v>761</v>
      </c>
      <c r="B762" s="180"/>
      <c r="C762" s="22"/>
      <c r="D762" s="22"/>
      <c r="E762" s="183"/>
      <c r="F762" s="183"/>
      <c r="G762" s="22"/>
      <c r="H762" s="22"/>
      <c r="I762" s="22"/>
      <c r="J762" s="22"/>
      <c r="K762" s="191" t="e">
        <f aca="false">VLOOKUP(Personale!J762,Legenda!$D$1:$F$258,2)</f>
        <v>#N/A</v>
      </c>
      <c r="L762" s="22"/>
      <c r="M762" s="22"/>
      <c r="N762" s="22"/>
      <c r="O762" s="22"/>
      <c r="P762" s="203"/>
      <c r="Q762" s="22"/>
      <c r="R762" s="22"/>
      <c r="S762" s="22"/>
      <c r="T762" s="203"/>
      <c r="U762" s="211"/>
      <c r="V762" s="211"/>
      <c r="W762" s="185" t="n">
        <v>0</v>
      </c>
      <c r="X762" s="185" t="n">
        <v>0</v>
      </c>
      <c r="Y762" s="219" t="n">
        <f aca="false">SUM(W762:X762)</f>
        <v>0</v>
      </c>
      <c r="Z762" s="185" t="n">
        <v>0</v>
      </c>
      <c r="AA762" s="185" t="n">
        <v>0</v>
      </c>
      <c r="AB762" s="220" t="n">
        <f aca="false">SUM(Z762:AA762)</f>
        <v>0</v>
      </c>
      <c r="AC762" s="22"/>
      <c r="AD762" s="22"/>
      <c r="AE762" s="188"/>
      <c r="AF762" s="206" t="n">
        <f aca="false">IF(AE762="SI",N762,0)</f>
        <v>0</v>
      </c>
      <c r="AG762" s="189" t="n">
        <f aca="false">IF(AE762="SI",Y762,0)</f>
        <v>0</v>
      </c>
      <c r="AH762" s="189" t="n">
        <f aca="false">IF(AE762="SI",AB762,0)</f>
        <v>0</v>
      </c>
      <c r="AI762" s="148"/>
      <c r="AJ762" s="207"/>
      <c r="AK762" s="207"/>
      <c r="AL762" s="207"/>
      <c r="AM762" s="207"/>
      <c r="AN762" s="207"/>
      <c r="AO762" s="208"/>
    </row>
    <row r="763" customFormat="false" ht="15.75" hidden="false" customHeight="true" outlineLevel="0" collapsed="false">
      <c r="A763" s="22" t="n">
        <v>762</v>
      </c>
      <c r="B763" s="180"/>
      <c r="C763" s="22"/>
      <c r="D763" s="22"/>
      <c r="E763" s="183"/>
      <c r="F763" s="183"/>
      <c r="G763" s="22"/>
      <c r="H763" s="22"/>
      <c r="I763" s="22"/>
      <c r="J763" s="22"/>
      <c r="K763" s="191" t="e">
        <f aca="false">VLOOKUP(Personale!J763,Legenda!$D$1:$F$258,2)</f>
        <v>#N/A</v>
      </c>
      <c r="L763" s="22"/>
      <c r="M763" s="22"/>
      <c r="N763" s="22"/>
      <c r="O763" s="22"/>
      <c r="P763" s="203"/>
      <c r="Q763" s="22"/>
      <c r="R763" s="22"/>
      <c r="S763" s="22"/>
      <c r="T763" s="203"/>
      <c r="U763" s="211"/>
      <c r="V763" s="211"/>
      <c r="W763" s="185" t="n">
        <v>0</v>
      </c>
      <c r="X763" s="185" t="n">
        <v>0</v>
      </c>
      <c r="Y763" s="219" t="n">
        <f aca="false">SUM(W763:X763)</f>
        <v>0</v>
      </c>
      <c r="Z763" s="185" t="n">
        <v>0</v>
      </c>
      <c r="AA763" s="185" t="n">
        <v>0</v>
      </c>
      <c r="AB763" s="220" t="n">
        <f aca="false">SUM(Z763:AA763)</f>
        <v>0</v>
      </c>
      <c r="AC763" s="22"/>
      <c r="AD763" s="22"/>
      <c r="AE763" s="188"/>
      <c r="AF763" s="206" t="n">
        <f aca="false">IF(AE763="SI",N763,0)</f>
        <v>0</v>
      </c>
      <c r="AG763" s="189" t="n">
        <f aca="false">IF(AE763="SI",Y763,0)</f>
        <v>0</v>
      </c>
      <c r="AH763" s="189" t="n">
        <f aca="false">IF(AE763="SI",AB763,0)</f>
        <v>0</v>
      </c>
      <c r="AI763" s="148"/>
      <c r="AJ763" s="207"/>
      <c r="AK763" s="207"/>
      <c r="AL763" s="207"/>
      <c r="AM763" s="207"/>
      <c r="AN763" s="207"/>
      <c r="AO763" s="208"/>
    </row>
    <row r="764" customFormat="false" ht="15.75" hidden="false" customHeight="true" outlineLevel="0" collapsed="false">
      <c r="A764" s="22" t="n">
        <v>763</v>
      </c>
      <c r="B764" s="180"/>
      <c r="C764" s="22"/>
      <c r="D764" s="22"/>
      <c r="E764" s="183"/>
      <c r="F764" s="183"/>
      <c r="G764" s="22"/>
      <c r="H764" s="22"/>
      <c r="I764" s="22"/>
      <c r="J764" s="22"/>
      <c r="K764" s="191" t="e">
        <f aca="false">VLOOKUP(Personale!J764,Legenda!$D$1:$F$258,2)</f>
        <v>#N/A</v>
      </c>
      <c r="L764" s="22"/>
      <c r="M764" s="22"/>
      <c r="N764" s="22"/>
      <c r="O764" s="22"/>
      <c r="P764" s="203"/>
      <c r="Q764" s="22"/>
      <c r="R764" s="22"/>
      <c r="S764" s="22"/>
      <c r="T764" s="203"/>
      <c r="U764" s="211"/>
      <c r="V764" s="211"/>
      <c r="W764" s="185" t="n">
        <v>0</v>
      </c>
      <c r="X764" s="185" t="n">
        <v>0</v>
      </c>
      <c r="Y764" s="219" t="n">
        <f aca="false">SUM(W764:X764)</f>
        <v>0</v>
      </c>
      <c r="Z764" s="185" t="n">
        <v>0</v>
      </c>
      <c r="AA764" s="185" t="n">
        <v>0</v>
      </c>
      <c r="AB764" s="220" t="n">
        <f aca="false">SUM(Z764:AA764)</f>
        <v>0</v>
      </c>
      <c r="AC764" s="22"/>
      <c r="AD764" s="22"/>
      <c r="AE764" s="188"/>
      <c r="AF764" s="206" t="n">
        <f aca="false">IF(AE764="SI",N764,0)</f>
        <v>0</v>
      </c>
      <c r="AG764" s="189" t="n">
        <f aca="false">IF(AE764="SI",Y764,0)</f>
        <v>0</v>
      </c>
      <c r="AH764" s="189" t="n">
        <f aca="false">IF(AE764="SI",AB764,0)</f>
        <v>0</v>
      </c>
      <c r="AI764" s="148"/>
      <c r="AJ764" s="207"/>
      <c r="AK764" s="207"/>
      <c r="AL764" s="207"/>
      <c r="AM764" s="207"/>
      <c r="AN764" s="207"/>
      <c r="AO764" s="208"/>
    </row>
    <row r="765" customFormat="false" ht="15.75" hidden="false" customHeight="true" outlineLevel="0" collapsed="false">
      <c r="A765" s="22" t="n">
        <v>764</v>
      </c>
      <c r="B765" s="180"/>
      <c r="C765" s="22"/>
      <c r="D765" s="22"/>
      <c r="E765" s="183"/>
      <c r="F765" s="183"/>
      <c r="G765" s="22"/>
      <c r="H765" s="22"/>
      <c r="I765" s="22"/>
      <c r="J765" s="22"/>
      <c r="K765" s="191" t="e">
        <f aca="false">VLOOKUP(Personale!J765,Legenda!$D$1:$F$258,2)</f>
        <v>#N/A</v>
      </c>
      <c r="L765" s="22"/>
      <c r="M765" s="22"/>
      <c r="N765" s="22"/>
      <c r="O765" s="22"/>
      <c r="P765" s="203"/>
      <c r="Q765" s="22"/>
      <c r="R765" s="22"/>
      <c r="S765" s="22"/>
      <c r="T765" s="203"/>
      <c r="U765" s="211"/>
      <c r="V765" s="211"/>
      <c r="W765" s="185" t="n">
        <v>0</v>
      </c>
      <c r="X765" s="185" t="n">
        <v>0</v>
      </c>
      <c r="Y765" s="219" t="n">
        <f aca="false">SUM(W765:X765)</f>
        <v>0</v>
      </c>
      <c r="Z765" s="185" t="n">
        <v>0</v>
      </c>
      <c r="AA765" s="185" t="n">
        <v>0</v>
      </c>
      <c r="AB765" s="220" t="n">
        <f aca="false">SUM(Z765:AA765)</f>
        <v>0</v>
      </c>
      <c r="AC765" s="22"/>
      <c r="AD765" s="22"/>
      <c r="AE765" s="188"/>
      <c r="AF765" s="206" t="n">
        <f aca="false">IF(AE765="SI",N765,0)</f>
        <v>0</v>
      </c>
      <c r="AG765" s="189" t="n">
        <f aca="false">IF(AE765="SI",Y765,0)</f>
        <v>0</v>
      </c>
      <c r="AH765" s="189" t="n">
        <f aca="false">IF(AE765="SI",AB765,0)</f>
        <v>0</v>
      </c>
      <c r="AI765" s="148"/>
      <c r="AJ765" s="207"/>
      <c r="AK765" s="207"/>
      <c r="AL765" s="207"/>
      <c r="AM765" s="207"/>
      <c r="AN765" s="207"/>
      <c r="AO765" s="208"/>
    </row>
    <row r="766" customFormat="false" ht="15.75" hidden="false" customHeight="true" outlineLevel="0" collapsed="false">
      <c r="A766" s="22" t="n">
        <v>765</v>
      </c>
      <c r="B766" s="180"/>
      <c r="C766" s="22"/>
      <c r="D766" s="22"/>
      <c r="E766" s="183"/>
      <c r="F766" s="183"/>
      <c r="G766" s="22"/>
      <c r="H766" s="22"/>
      <c r="I766" s="22"/>
      <c r="J766" s="22"/>
      <c r="K766" s="191" t="e">
        <f aca="false">VLOOKUP(Personale!J766,Legenda!$D$1:$F$258,2)</f>
        <v>#N/A</v>
      </c>
      <c r="L766" s="22"/>
      <c r="M766" s="22"/>
      <c r="N766" s="22"/>
      <c r="O766" s="22"/>
      <c r="P766" s="203"/>
      <c r="Q766" s="22"/>
      <c r="R766" s="22"/>
      <c r="S766" s="22"/>
      <c r="T766" s="203"/>
      <c r="U766" s="211"/>
      <c r="V766" s="211"/>
      <c r="W766" s="185" t="n">
        <v>0</v>
      </c>
      <c r="X766" s="185" t="n">
        <v>0</v>
      </c>
      <c r="Y766" s="219" t="n">
        <f aca="false">SUM(W766:X766)</f>
        <v>0</v>
      </c>
      <c r="Z766" s="185" t="n">
        <v>0</v>
      </c>
      <c r="AA766" s="185" t="n">
        <v>0</v>
      </c>
      <c r="AB766" s="220" t="n">
        <f aca="false">SUM(Z766:AA766)</f>
        <v>0</v>
      </c>
      <c r="AC766" s="22"/>
      <c r="AD766" s="22"/>
      <c r="AE766" s="188"/>
      <c r="AF766" s="206" t="n">
        <f aca="false">IF(AE766="SI",N766,0)</f>
        <v>0</v>
      </c>
      <c r="AG766" s="189" t="n">
        <f aca="false">IF(AE766="SI",Y766,0)</f>
        <v>0</v>
      </c>
      <c r="AH766" s="189" t="n">
        <f aca="false">IF(AE766="SI",AB766,0)</f>
        <v>0</v>
      </c>
      <c r="AI766" s="148"/>
      <c r="AJ766" s="207"/>
      <c r="AK766" s="207"/>
      <c r="AL766" s="207"/>
      <c r="AM766" s="207"/>
      <c r="AN766" s="207"/>
      <c r="AO766" s="208"/>
    </row>
    <row r="767" customFormat="false" ht="15.75" hidden="false" customHeight="true" outlineLevel="0" collapsed="false">
      <c r="A767" s="22" t="n">
        <v>766</v>
      </c>
      <c r="B767" s="180"/>
      <c r="C767" s="22"/>
      <c r="D767" s="22"/>
      <c r="E767" s="183"/>
      <c r="F767" s="183"/>
      <c r="G767" s="22"/>
      <c r="H767" s="22"/>
      <c r="I767" s="22"/>
      <c r="J767" s="22"/>
      <c r="K767" s="191" t="e">
        <f aca="false">VLOOKUP(Personale!J767,Legenda!$D$1:$F$258,2)</f>
        <v>#N/A</v>
      </c>
      <c r="L767" s="22"/>
      <c r="M767" s="22"/>
      <c r="N767" s="22"/>
      <c r="O767" s="22"/>
      <c r="P767" s="203"/>
      <c r="Q767" s="22"/>
      <c r="R767" s="22"/>
      <c r="S767" s="22"/>
      <c r="T767" s="203"/>
      <c r="U767" s="211"/>
      <c r="V767" s="211"/>
      <c r="W767" s="185" t="n">
        <v>0</v>
      </c>
      <c r="X767" s="185" t="n">
        <v>0</v>
      </c>
      <c r="Y767" s="219" t="n">
        <f aca="false">SUM(W767:X767)</f>
        <v>0</v>
      </c>
      <c r="Z767" s="185" t="n">
        <v>0</v>
      </c>
      <c r="AA767" s="185" t="n">
        <v>0</v>
      </c>
      <c r="AB767" s="220" t="n">
        <f aca="false">SUM(Z767:AA767)</f>
        <v>0</v>
      </c>
      <c r="AC767" s="22"/>
      <c r="AD767" s="22"/>
      <c r="AE767" s="188"/>
      <c r="AF767" s="206" t="n">
        <f aca="false">IF(AE767="SI",N767,0)</f>
        <v>0</v>
      </c>
      <c r="AG767" s="189" t="n">
        <f aca="false">IF(AE767="SI",Y767,0)</f>
        <v>0</v>
      </c>
      <c r="AH767" s="189" t="n">
        <f aca="false">IF(AE767="SI",AB767,0)</f>
        <v>0</v>
      </c>
      <c r="AI767" s="148"/>
      <c r="AJ767" s="207"/>
      <c r="AK767" s="207"/>
      <c r="AL767" s="207"/>
      <c r="AM767" s="207"/>
      <c r="AN767" s="207"/>
      <c r="AO767" s="208"/>
    </row>
    <row r="768" customFormat="false" ht="15.75" hidden="false" customHeight="true" outlineLevel="0" collapsed="false">
      <c r="A768" s="22" t="n">
        <v>767</v>
      </c>
      <c r="B768" s="180"/>
      <c r="C768" s="22"/>
      <c r="D768" s="22"/>
      <c r="E768" s="183"/>
      <c r="F768" s="183"/>
      <c r="G768" s="22"/>
      <c r="H768" s="22"/>
      <c r="I768" s="22"/>
      <c r="J768" s="22"/>
      <c r="K768" s="191" t="e">
        <f aca="false">VLOOKUP(Personale!J768,Legenda!$D$1:$F$258,2)</f>
        <v>#N/A</v>
      </c>
      <c r="L768" s="22"/>
      <c r="M768" s="22"/>
      <c r="N768" s="22"/>
      <c r="O768" s="22"/>
      <c r="P768" s="203"/>
      <c r="Q768" s="22"/>
      <c r="R768" s="22"/>
      <c r="S768" s="22"/>
      <c r="T768" s="203"/>
      <c r="U768" s="211"/>
      <c r="V768" s="211"/>
      <c r="W768" s="185" t="n">
        <v>0</v>
      </c>
      <c r="X768" s="185" t="n">
        <v>0</v>
      </c>
      <c r="Y768" s="219" t="n">
        <f aca="false">SUM(W768:X768)</f>
        <v>0</v>
      </c>
      <c r="Z768" s="185" t="n">
        <v>0</v>
      </c>
      <c r="AA768" s="185" t="n">
        <v>0</v>
      </c>
      <c r="AB768" s="220" t="n">
        <f aca="false">SUM(Z768:AA768)</f>
        <v>0</v>
      </c>
      <c r="AC768" s="22"/>
      <c r="AD768" s="22"/>
      <c r="AE768" s="188"/>
      <c r="AF768" s="206" t="n">
        <f aca="false">IF(AE768="SI",N768,0)</f>
        <v>0</v>
      </c>
      <c r="AG768" s="189" t="n">
        <f aca="false">IF(AE768="SI",Y768,0)</f>
        <v>0</v>
      </c>
      <c r="AH768" s="189" t="n">
        <f aca="false">IF(AE768="SI",AB768,0)</f>
        <v>0</v>
      </c>
      <c r="AI768" s="148"/>
      <c r="AJ768" s="207"/>
      <c r="AK768" s="207"/>
      <c r="AL768" s="207"/>
      <c r="AM768" s="207"/>
      <c r="AN768" s="207"/>
      <c r="AO768" s="208"/>
    </row>
    <row r="769" customFormat="false" ht="15.75" hidden="false" customHeight="true" outlineLevel="0" collapsed="false">
      <c r="A769" s="22" t="n">
        <v>768</v>
      </c>
      <c r="B769" s="180"/>
      <c r="C769" s="22"/>
      <c r="D769" s="22"/>
      <c r="E769" s="183"/>
      <c r="F769" s="183"/>
      <c r="G769" s="22"/>
      <c r="H769" s="22"/>
      <c r="I769" s="22"/>
      <c r="J769" s="22"/>
      <c r="K769" s="191" t="e">
        <f aca="false">VLOOKUP(Personale!J769,Legenda!$D$1:$F$258,2)</f>
        <v>#N/A</v>
      </c>
      <c r="L769" s="22"/>
      <c r="M769" s="22"/>
      <c r="N769" s="22"/>
      <c r="O769" s="22"/>
      <c r="P769" s="203"/>
      <c r="Q769" s="22"/>
      <c r="R769" s="22"/>
      <c r="S769" s="22"/>
      <c r="T769" s="203"/>
      <c r="U769" s="211"/>
      <c r="V769" s="211"/>
      <c r="W769" s="185" t="n">
        <v>0</v>
      </c>
      <c r="X769" s="185" t="n">
        <v>0</v>
      </c>
      <c r="Y769" s="219" t="n">
        <f aca="false">SUM(W769:X769)</f>
        <v>0</v>
      </c>
      <c r="Z769" s="185" t="n">
        <v>0</v>
      </c>
      <c r="AA769" s="185" t="n">
        <v>0</v>
      </c>
      <c r="AB769" s="220" t="n">
        <f aca="false">SUM(Z769:AA769)</f>
        <v>0</v>
      </c>
      <c r="AC769" s="22"/>
      <c r="AD769" s="22"/>
      <c r="AE769" s="188"/>
      <c r="AF769" s="206" t="n">
        <f aca="false">IF(AE769="SI",N769,0)</f>
        <v>0</v>
      </c>
      <c r="AG769" s="189" t="n">
        <f aca="false">IF(AE769="SI",Y769,0)</f>
        <v>0</v>
      </c>
      <c r="AH769" s="189" t="n">
        <f aca="false">IF(AE769="SI",AB769,0)</f>
        <v>0</v>
      </c>
      <c r="AI769" s="148"/>
      <c r="AJ769" s="207"/>
      <c r="AK769" s="207"/>
      <c r="AL769" s="207"/>
      <c r="AM769" s="207"/>
      <c r="AN769" s="207"/>
      <c r="AO769" s="208"/>
    </row>
    <row r="770" customFormat="false" ht="15.75" hidden="false" customHeight="true" outlineLevel="0" collapsed="false">
      <c r="A770" s="22" t="n">
        <v>769</v>
      </c>
      <c r="B770" s="180"/>
      <c r="C770" s="22"/>
      <c r="D770" s="22"/>
      <c r="E770" s="183"/>
      <c r="F770" s="183"/>
      <c r="G770" s="22"/>
      <c r="H770" s="22"/>
      <c r="I770" s="22"/>
      <c r="J770" s="22"/>
      <c r="K770" s="191" t="e">
        <f aca="false">VLOOKUP(Personale!J770,Legenda!$D$1:$F$258,2)</f>
        <v>#N/A</v>
      </c>
      <c r="L770" s="22"/>
      <c r="M770" s="22"/>
      <c r="N770" s="22"/>
      <c r="O770" s="22"/>
      <c r="P770" s="203"/>
      <c r="Q770" s="22"/>
      <c r="R770" s="22"/>
      <c r="S770" s="22"/>
      <c r="T770" s="203"/>
      <c r="U770" s="211"/>
      <c r="V770" s="211"/>
      <c r="W770" s="185" t="n">
        <v>0</v>
      </c>
      <c r="X770" s="185" t="n">
        <v>0</v>
      </c>
      <c r="Y770" s="219" t="n">
        <f aca="false">SUM(W770:X770)</f>
        <v>0</v>
      </c>
      <c r="Z770" s="185" t="n">
        <v>0</v>
      </c>
      <c r="AA770" s="185" t="n">
        <v>0</v>
      </c>
      <c r="AB770" s="220" t="n">
        <f aca="false">SUM(Z770:AA770)</f>
        <v>0</v>
      </c>
      <c r="AC770" s="22"/>
      <c r="AD770" s="22"/>
      <c r="AE770" s="188"/>
      <c r="AF770" s="206" t="n">
        <f aca="false">IF(AE770="SI",N770,0)</f>
        <v>0</v>
      </c>
      <c r="AG770" s="189" t="n">
        <f aca="false">IF(AE770="SI",Y770,0)</f>
        <v>0</v>
      </c>
      <c r="AH770" s="189" t="n">
        <f aca="false">IF(AE770="SI",AB770,0)</f>
        <v>0</v>
      </c>
      <c r="AI770" s="148"/>
      <c r="AJ770" s="207"/>
      <c r="AK770" s="207"/>
      <c r="AL770" s="207"/>
      <c r="AM770" s="207"/>
      <c r="AN770" s="207"/>
      <c r="AO770" s="208"/>
    </row>
    <row r="771" customFormat="false" ht="15.75" hidden="false" customHeight="true" outlineLevel="0" collapsed="false">
      <c r="A771" s="22" t="n">
        <v>770</v>
      </c>
      <c r="B771" s="180"/>
      <c r="C771" s="22"/>
      <c r="D771" s="22"/>
      <c r="E771" s="183"/>
      <c r="F771" s="183"/>
      <c r="G771" s="22"/>
      <c r="H771" s="22"/>
      <c r="I771" s="22"/>
      <c r="J771" s="22"/>
      <c r="K771" s="191" t="e">
        <f aca="false">VLOOKUP(Personale!J771,Legenda!$D$1:$F$258,2)</f>
        <v>#N/A</v>
      </c>
      <c r="L771" s="22"/>
      <c r="M771" s="22"/>
      <c r="N771" s="22"/>
      <c r="O771" s="22"/>
      <c r="P771" s="203"/>
      <c r="Q771" s="22"/>
      <c r="R771" s="22"/>
      <c r="S771" s="22"/>
      <c r="T771" s="203"/>
      <c r="U771" s="211"/>
      <c r="V771" s="211"/>
      <c r="W771" s="185" t="n">
        <v>0</v>
      </c>
      <c r="X771" s="185" t="n">
        <v>0</v>
      </c>
      <c r="Y771" s="219" t="n">
        <f aca="false">SUM(W771:X771)</f>
        <v>0</v>
      </c>
      <c r="Z771" s="185" t="n">
        <v>0</v>
      </c>
      <c r="AA771" s="185" t="n">
        <v>0</v>
      </c>
      <c r="AB771" s="220" t="n">
        <f aca="false">SUM(Z771:AA771)</f>
        <v>0</v>
      </c>
      <c r="AC771" s="22"/>
      <c r="AD771" s="22"/>
      <c r="AE771" s="188"/>
      <c r="AF771" s="206" t="n">
        <f aca="false">IF(AE771="SI",N771,0)</f>
        <v>0</v>
      </c>
      <c r="AG771" s="189" t="n">
        <f aca="false">IF(AE771="SI",Y771,0)</f>
        <v>0</v>
      </c>
      <c r="AH771" s="189" t="n">
        <f aca="false">IF(AE771="SI",AB771,0)</f>
        <v>0</v>
      </c>
      <c r="AI771" s="148"/>
      <c r="AJ771" s="207"/>
      <c r="AK771" s="207"/>
      <c r="AL771" s="207"/>
      <c r="AM771" s="207"/>
      <c r="AN771" s="207"/>
      <c r="AO771" s="208"/>
    </row>
    <row r="772" customFormat="false" ht="15.75" hidden="false" customHeight="true" outlineLevel="0" collapsed="false">
      <c r="A772" s="22" t="n">
        <v>771</v>
      </c>
      <c r="B772" s="180"/>
      <c r="C772" s="22"/>
      <c r="D772" s="22"/>
      <c r="E772" s="183"/>
      <c r="F772" s="183"/>
      <c r="G772" s="22"/>
      <c r="H772" s="22"/>
      <c r="I772" s="22"/>
      <c r="J772" s="22"/>
      <c r="K772" s="191" t="e">
        <f aca="false">VLOOKUP(Personale!J772,Legenda!$D$1:$F$258,2)</f>
        <v>#N/A</v>
      </c>
      <c r="L772" s="22"/>
      <c r="M772" s="22"/>
      <c r="N772" s="22"/>
      <c r="O772" s="22"/>
      <c r="P772" s="203"/>
      <c r="Q772" s="22"/>
      <c r="R772" s="22"/>
      <c r="S772" s="22"/>
      <c r="T772" s="203"/>
      <c r="U772" s="211"/>
      <c r="V772" s="211"/>
      <c r="W772" s="185" t="n">
        <v>0</v>
      </c>
      <c r="X772" s="185" t="n">
        <v>0</v>
      </c>
      <c r="Y772" s="219" t="n">
        <f aca="false">SUM(W772:X772)</f>
        <v>0</v>
      </c>
      <c r="Z772" s="185" t="n">
        <v>0</v>
      </c>
      <c r="AA772" s="185" t="n">
        <v>0</v>
      </c>
      <c r="AB772" s="220" t="n">
        <f aca="false">SUM(Z772:AA772)</f>
        <v>0</v>
      </c>
      <c r="AC772" s="22"/>
      <c r="AD772" s="22"/>
      <c r="AE772" s="188"/>
      <c r="AF772" s="206" t="n">
        <f aca="false">IF(AE772="SI",N772,0)</f>
        <v>0</v>
      </c>
      <c r="AG772" s="189" t="n">
        <f aca="false">IF(AE772="SI",Y772,0)</f>
        <v>0</v>
      </c>
      <c r="AH772" s="189" t="n">
        <f aca="false">IF(AE772="SI",AB772,0)</f>
        <v>0</v>
      </c>
      <c r="AI772" s="148"/>
      <c r="AJ772" s="207"/>
      <c r="AK772" s="207"/>
      <c r="AL772" s="207"/>
      <c r="AM772" s="207"/>
      <c r="AN772" s="207"/>
      <c r="AO772" s="208"/>
    </row>
    <row r="773" customFormat="false" ht="15.75" hidden="false" customHeight="true" outlineLevel="0" collapsed="false">
      <c r="A773" s="22" t="n">
        <v>772</v>
      </c>
      <c r="B773" s="180"/>
      <c r="C773" s="22"/>
      <c r="D773" s="22"/>
      <c r="E773" s="183"/>
      <c r="F773" s="183"/>
      <c r="G773" s="22"/>
      <c r="H773" s="22"/>
      <c r="I773" s="22"/>
      <c r="J773" s="22"/>
      <c r="K773" s="191" t="e">
        <f aca="false">VLOOKUP(Personale!J773,Legenda!$D$1:$F$258,2)</f>
        <v>#N/A</v>
      </c>
      <c r="L773" s="22"/>
      <c r="M773" s="22"/>
      <c r="N773" s="22"/>
      <c r="O773" s="22"/>
      <c r="P773" s="203"/>
      <c r="Q773" s="22"/>
      <c r="R773" s="22"/>
      <c r="S773" s="22"/>
      <c r="T773" s="203"/>
      <c r="U773" s="211"/>
      <c r="V773" s="211"/>
      <c r="W773" s="185" t="n">
        <v>0</v>
      </c>
      <c r="X773" s="185" t="n">
        <v>0</v>
      </c>
      <c r="Y773" s="219" t="n">
        <f aca="false">SUM(W773:X773)</f>
        <v>0</v>
      </c>
      <c r="Z773" s="185" t="n">
        <v>0</v>
      </c>
      <c r="AA773" s="185" t="n">
        <v>0</v>
      </c>
      <c r="AB773" s="220" t="n">
        <f aca="false">SUM(Z773:AA773)</f>
        <v>0</v>
      </c>
      <c r="AC773" s="22"/>
      <c r="AD773" s="22"/>
      <c r="AE773" s="188"/>
      <c r="AF773" s="206" t="n">
        <f aca="false">IF(AE773="SI",N773,0)</f>
        <v>0</v>
      </c>
      <c r="AG773" s="189" t="n">
        <f aca="false">IF(AE773="SI",Y773,0)</f>
        <v>0</v>
      </c>
      <c r="AH773" s="189" t="n">
        <f aca="false">IF(AE773="SI",AB773,0)</f>
        <v>0</v>
      </c>
      <c r="AI773" s="148"/>
      <c r="AJ773" s="207"/>
      <c r="AK773" s="207"/>
      <c r="AL773" s="207"/>
      <c r="AM773" s="207"/>
      <c r="AN773" s="207"/>
      <c r="AO773" s="208"/>
    </row>
    <row r="774" customFormat="false" ht="15.75" hidden="false" customHeight="true" outlineLevel="0" collapsed="false">
      <c r="A774" s="22" t="n">
        <v>773</v>
      </c>
      <c r="B774" s="180"/>
      <c r="C774" s="22"/>
      <c r="D774" s="22"/>
      <c r="E774" s="183"/>
      <c r="F774" s="183"/>
      <c r="G774" s="22"/>
      <c r="H774" s="22"/>
      <c r="I774" s="22"/>
      <c r="J774" s="22"/>
      <c r="K774" s="191" t="e">
        <f aca="false">VLOOKUP(Personale!J774,Legenda!$D$1:$F$258,2)</f>
        <v>#N/A</v>
      </c>
      <c r="L774" s="22"/>
      <c r="M774" s="22"/>
      <c r="N774" s="22"/>
      <c r="O774" s="22"/>
      <c r="P774" s="203"/>
      <c r="Q774" s="22"/>
      <c r="R774" s="22"/>
      <c r="S774" s="22"/>
      <c r="T774" s="203"/>
      <c r="U774" s="211"/>
      <c r="V774" s="211"/>
      <c r="W774" s="185" t="n">
        <v>0</v>
      </c>
      <c r="X774" s="185" t="n">
        <v>0</v>
      </c>
      <c r="Y774" s="219" t="n">
        <f aca="false">SUM(W774:X774)</f>
        <v>0</v>
      </c>
      <c r="Z774" s="185" t="n">
        <v>0</v>
      </c>
      <c r="AA774" s="185" t="n">
        <v>0</v>
      </c>
      <c r="AB774" s="220" t="n">
        <f aca="false">SUM(Z774:AA774)</f>
        <v>0</v>
      </c>
      <c r="AC774" s="22"/>
      <c r="AD774" s="22"/>
      <c r="AE774" s="188"/>
      <c r="AF774" s="206" t="n">
        <f aca="false">IF(AE774="SI",N774,0)</f>
        <v>0</v>
      </c>
      <c r="AG774" s="189" t="n">
        <f aca="false">IF(AE774="SI",Y774,0)</f>
        <v>0</v>
      </c>
      <c r="AH774" s="189" t="n">
        <f aca="false">IF(AE774="SI",AB774,0)</f>
        <v>0</v>
      </c>
      <c r="AI774" s="148"/>
      <c r="AJ774" s="207"/>
      <c r="AK774" s="207"/>
      <c r="AL774" s="207"/>
      <c r="AM774" s="207"/>
      <c r="AN774" s="207"/>
      <c r="AO774" s="208"/>
    </row>
    <row r="775" customFormat="false" ht="15.75" hidden="false" customHeight="true" outlineLevel="0" collapsed="false">
      <c r="A775" s="22" t="n">
        <v>774</v>
      </c>
      <c r="B775" s="180"/>
      <c r="C775" s="22"/>
      <c r="D775" s="22"/>
      <c r="E775" s="183"/>
      <c r="F775" s="183"/>
      <c r="G775" s="22"/>
      <c r="H775" s="22"/>
      <c r="I775" s="22"/>
      <c r="J775" s="22"/>
      <c r="K775" s="191" t="e">
        <f aca="false">VLOOKUP(Personale!J775,Legenda!$D$1:$F$258,2)</f>
        <v>#N/A</v>
      </c>
      <c r="L775" s="22"/>
      <c r="M775" s="22"/>
      <c r="N775" s="22"/>
      <c r="O775" s="22"/>
      <c r="P775" s="203"/>
      <c r="Q775" s="22"/>
      <c r="R775" s="22"/>
      <c r="S775" s="22"/>
      <c r="T775" s="203"/>
      <c r="U775" s="211"/>
      <c r="V775" s="211"/>
      <c r="W775" s="185" t="n">
        <v>0</v>
      </c>
      <c r="X775" s="185" t="n">
        <v>0</v>
      </c>
      <c r="Y775" s="219" t="n">
        <f aca="false">SUM(W775:X775)</f>
        <v>0</v>
      </c>
      <c r="Z775" s="185" t="n">
        <v>0</v>
      </c>
      <c r="AA775" s="185" t="n">
        <v>0</v>
      </c>
      <c r="AB775" s="220" t="n">
        <f aca="false">SUM(Z775:AA775)</f>
        <v>0</v>
      </c>
      <c r="AC775" s="22"/>
      <c r="AD775" s="22"/>
      <c r="AE775" s="188"/>
      <c r="AF775" s="206" t="n">
        <f aca="false">IF(AE775="SI",N775,0)</f>
        <v>0</v>
      </c>
      <c r="AG775" s="189" t="n">
        <f aca="false">IF(AE775="SI",Y775,0)</f>
        <v>0</v>
      </c>
      <c r="AH775" s="189" t="n">
        <f aca="false">IF(AE775="SI",AB775,0)</f>
        <v>0</v>
      </c>
      <c r="AI775" s="148"/>
      <c r="AJ775" s="207"/>
      <c r="AK775" s="207"/>
      <c r="AL775" s="207"/>
      <c r="AM775" s="207"/>
      <c r="AN775" s="207"/>
      <c r="AO775" s="208"/>
    </row>
    <row r="776" customFormat="false" ht="15.75" hidden="false" customHeight="true" outlineLevel="0" collapsed="false">
      <c r="A776" s="22" t="n">
        <v>775</v>
      </c>
      <c r="B776" s="180"/>
      <c r="C776" s="22"/>
      <c r="D776" s="22"/>
      <c r="E776" s="183"/>
      <c r="F776" s="183"/>
      <c r="G776" s="22"/>
      <c r="H776" s="22"/>
      <c r="I776" s="22"/>
      <c r="J776" s="22"/>
      <c r="K776" s="191" t="e">
        <f aca="false">VLOOKUP(Personale!J776,Legenda!$D$1:$F$258,2)</f>
        <v>#N/A</v>
      </c>
      <c r="L776" s="22"/>
      <c r="M776" s="22"/>
      <c r="N776" s="22"/>
      <c r="O776" s="22"/>
      <c r="P776" s="203"/>
      <c r="Q776" s="22"/>
      <c r="R776" s="22"/>
      <c r="S776" s="22"/>
      <c r="T776" s="203"/>
      <c r="U776" s="211"/>
      <c r="V776" s="211"/>
      <c r="W776" s="185" t="n">
        <v>0</v>
      </c>
      <c r="X776" s="185" t="n">
        <v>0</v>
      </c>
      <c r="Y776" s="219" t="n">
        <f aca="false">SUM(W776:X776)</f>
        <v>0</v>
      </c>
      <c r="Z776" s="185" t="n">
        <v>0</v>
      </c>
      <c r="AA776" s="185" t="n">
        <v>0</v>
      </c>
      <c r="AB776" s="220" t="n">
        <f aca="false">SUM(Z776:AA776)</f>
        <v>0</v>
      </c>
      <c r="AC776" s="22"/>
      <c r="AD776" s="22"/>
      <c r="AE776" s="188"/>
      <c r="AF776" s="206" t="n">
        <f aca="false">IF(AE776="SI",N776,0)</f>
        <v>0</v>
      </c>
      <c r="AG776" s="189" t="n">
        <f aca="false">IF(AE776="SI",Y776,0)</f>
        <v>0</v>
      </c>
      <c r="AH776" s="189" t="n">
        <f aca="false">IF(AE776="SI",AB776,0)</f>
        <v>0</v>
      </c>
      <c r="AI776" s="148"/>
      <c r="AJ776" s="207"/>
      <c r="AK776" s="207"/>
      <c r="AL776" s="207"/>
      <c r="AM776" s="207"/>
      <c r="AN776" s="207"/>
      <c r="AO776" s="208"/>
    </row>
    <row r="777" customFormat="false" ht="15.75" hidden="false" customHeight="true" outlineLevel="0" collapsed="false">
      <c r="A777" s="22" t="n">
        <v>776</v>
      </c>
      <c r="B777" s="180"/>
      <c r="C777" s="22"/>
      <c r="D777" s="22"/>
      <c r="E777" s="183"/>
      <c r="F777" s="183"/>
      <c r="G777" s="22"/>
      <c r="H777" s="22"/>
      <c r="I777" s="22"/>
      <c r="J777" s="22"/>
      <c r="K777" s="191" t="e">
        <f aca="false">VLOOKUP(Personale!J777,Legenda!$D$1:$F$258,2)</f>
        <v>#N/A</v>
      </c>
      <c r="L777" s="22"/>
      <c r="M777" s="22"/>
      <c r="N777" s="22"/>
      <c r="O777" s="22"/>
      <c r="P777" s="203"/>
      <c r="Q777" s="22"/>
      <c r="R777" s="22"/>
      <c r="S777" s="22"/>
      <c r="T777" s="203"/>
      <c r="U777" s="211"/>
      <c r="V777" s="211"/>
      <c r="W777" s="185" t="n">
        <v>0</v>
      </c>
      <c r="X777" s="185" t="n">
        <v>0</v>
      </c>
      <c r="Y777" s="219" t="n">
        <f aca="false">SUM(W777:X777)</f>
        <v>0</v>
      </c>
      <c r="Z777" s="185" t="n">
        <v>0</v>
      </c>
      <c r="AA777" s="185" t="n">
        <v>0</v>
      </c>
      <c r="AB777" s="220" t="n">
        <f aca="false">SUM(Z777:AA777)</f>
        <v>0</v>
      </c>
      <c r="AC777" s="22"/>
      <c r="AD777" s="22"/>
      <c r="AE777" s="188"/>
      <c r="AF777" s="206" t="n">
        <f aca="false">IF(AE777="SI",N777,0)</f>
        <v>0</v>
      </c>
      <c r="AG777" s="189" t="n">
        <f aca="false">IF(AE777="SI",Y777,0)</f>
        <v>0</v>
      </c>
      <c r="AH777" s="189" t="n">
        <f aca="false">IF(AE777="SI",AB777,0)</f>
        <v>0</v>
      </c>
      <c r="AI777" s="148"/>
      <c r="AJ777" s="207"/>
      <c r="AK777" s="207"/>
      <c r="AL777" s="207"/>
      <c r="AM777" s="207"/>
      <c r="AN777" s="207"/>
      <c r="AO777" s="208"/>
    </row>
    <row r="778" customFormat="false" ht="15.75" hidden="false" customHeight="true" outlineLevel="0" collapsed="false">
      <c r="A778" s="22" t="n">
        <v>777</v>
      </c>
      <c r="B778" s="180"/>
      <c r="C778" s="22"/>
      <c r="D778" s="22"/>
      <c r="E778" s="183"/>
      <c r="F778" s="183"/>
      <c r="G778" s="22"/>
      <c r="H778" s="22"/>
      <c r="I778" s="22"/>
      <c r="J778" s="22"/>
      <c r="K778" s="191" t="e">
        <f aca="false">VLOOKUP(Personale!J778,Legenda!$D$1:$F$258,2)</f>
        <v>#N/A</v>
      </c>
      <c r="L778" s="22"/>
      <c r="M778" s="22"/>
      <c r="N778" s="22"/>
      <c r="O778" s="22"/>
      <c r="P778" s="203"/>
      <c r="Q778" s="22"/>
      <c r="R778" s="22"/>
      <c r="S778" s="22"/>
      <c r="T778" s="203"/>
      <c r="U778" s="211"/>
      <c r="V778" s="211"/>
      <c r="W778" s="185" t="n">
        <v>0</v>
      </c>
      <c r="X778" s="185" t="n">
        <v>0</v>
      </c>
      <c r="Y778" s="219" t="n">
        <f aca="false">SUM(W778:X778)</f>
        <v>0</v>
      </c>
      <c r="Z778" s="185" t="n">
        <v>0</v>
      </c>
      <c r="AA778" s="185" t="n">
        <v>0</v>
      </c>
      <c r="AB778" s="220" t="n">
        <f aca="false">SUM(Z778:AA778)</f>
        <v>0</v>
      </c>
      <c r="AC778" s="22"/>
      <c r="AD778" s="22"/>
      <c r="AE778" s="188"/>
      <c r="AF778" s="206" t="n">
        <f aca="false">IF(AE778="SI",N778,0)</f>
        <v>0</v>
      </c>
      <c r="AG778" s="189" t="n">
        <f aca="false">IF(AE778="SI",Y778,0)</f>
        <v>0</v>
      </c>
      <c r="AH778" s="189" t="n">
        <f aca="false">IF(AE778="SI",AB778,0)</f>
        <v>0</v>
      </c>
      <c r="AI778" s="148"/>
      <c r="AJ778" s="207"/>
      <c r="AK778" s="207"/>
      <c r="AL778" s="207"/>
      <c r="AM778" s="207"/>
      <c r="AN778" s="207"/>
      <c r="AO778" s="208"/>
    </row>
    <row r="779" customFormat="false" ht="15.75" hidden="false" customHeight="true" outlineLevel="0" collapsed="false">
      <c r="A779" s="22" t="n">
        <v>778</v>
      </c>
      <c r="B779" s="180"/>
      <c r="C779" s="22"/>
      <c r="D779" s="22"/>
      <c r="E779" s="183"/>
      <c r="F779" s="183"/>
      <c r="G779" s="22"/>
      <c r="H779" s="22"/>
      <c r="I779" s="22"/>
      <c r="J779" s="22"/>
      <c r="K779" s="191" t="e">
        <f aca="false">VLOOKUP(Personale!J779,Legenda!$D$1:$F$258,2)</f>
        <v>#N/A</v>
      </c>
      <c r="L779" s="22"/>
      <c r="M779" s="22"/>
      <c r="N779" s="22"/>
      <c r="O779" s="22"/>
      <c r="P779" s="203"/>
      <c r="Q779" s="22"/>
      <c r="R779" s="22"/>
      <c r="S779" s="22"/>
      <c r="T779" s="203"/>
      <c r="U779" s="211"/>
      <c r="V779" s="211"/>
      <c r="W779" s="185" t="n">
        <v>0</v>
      </c>
      <c r="X779" s="185" t="n">
        <v>0</v>
      </c>
      <c r="Y779" s="219" t="n">
        <f aca="false">SUM(W779:X779)</f>
        <v>0</v>
      </c>
      <c r="Z779" s="185" t="n">
        <v>0</v>
      </c>
      <c r="AA779" s="185" t="n">
        <v>0</v>
      </c>
      <c r="AB779" s="220" t="n">
        <f aca="false">SUM(Z779:AA779)</f>
        <v>0</v>
      </c>
      <c r="AC779" s="22"/>
      <c r="AD779" s="22"/>
      <c r="AE779" s="188"/>
      <c r="AF779" s="206" t="n">
        <f aca="false">IF(AE779="SI",N779,0)</f>
        <v>0</v>
      </c>
      <c r="AG779" s="189" t="n">
        <f aca="false">IF(AE779="SI",Y779,0)</f>
        <v>0</v>
      </c>
      <c r="AH779" s="189" t="n">
        <f aca="false">IF(AE779="SI",AB779,0)</f>
        <v>0</v>
      </c>
      <c r="AI779" s="148"/>
      <c r="AJ779" s="207"/>
      <c r="AK779" s="207"/>
      <c r="AL779" s="207"/>
      <c r="AM779" s="207"/>
      <c r="AN779" s="207"/>
      <c r="AO779" s="208"/>
    </row>
    <row r="780" customFormat="false" ht="15.75" hidden="false" customHeight="true" outlineLevel="0" collapsed="false">
      <c r="A780" s="22" t="n">
        <v>779</v>
      </c>
      <c r="B780" s="180"/>
      <c r="C780" s="22"/>
      <c r="D780" s="22"/>
      <c r="E780" s="183"/>
      <c r="F780" s="183"/>
      <c r="G780" s="22"/>
      <c r="H780" s="22"/>
      <c r="I780" s="22"/>
      <c r="J780" s="22"/>
      <c r="K780" s="191" t="e">
        <f aca="false">VLOOKUP(Personale!J780,Legenda!$D$1:$F$258,2)</f>
        <v>#N/A</v>
      </c>
      <c r="L780" s="22"/>
      <c r="M780" s="22"/>
      <c r="N780" s="22"/>
      <c r="O780" s="22"/>
      <c r="P780" s="203"/>
      <c r="Q780" s="22"/>
      <c r="R780" s="22"/>
      <c r="S780" s="22"/>
      <c r="T780" s="203"/>
      <c r="U780" s="211"/>
      <c r="V780" s="211"/>
      <c r="W780" s="185" t="n">
        <v>0</v>
      </c>
      <c r="X780" s="185" t="n">
        <v>0</v>
      </c>
      <c r="Y780" s="219" t="n">
        <f aca="false">SUM(W780:X780)</f>
        <v>0</v>
      </c>
      <c r="Z780" s="185" t="n">
        <v>0</v>
      </c>
      <c r="AA780" s="185" t="n">
        <v>0</v>
      </c>
      <c r="AB780" s="220" t="n">
        <f aca="false">SUM(Z780:AA780)</f>
        <v>0</v>
      </c>
      <c r="AC780" s="22"/>
      <c r="AD780" s="22"/>
      <c r="AE780" s="188"/>
      <c r="AF780" s="206" t="n">
        <f aca="false">IF(AE780="SI",N780,0)</f>
        <v>0</v>
      </c>
      <c r="AG780" s="189" t="n">
        <f aca="false">IF(AE780="SI",Y780,0)</f>
        <v>0</v>
      </c>
      <c r="AH780" s="189" t="n">
        <f aca="false">IF(AE780="SI",AB780,0)</f>
        <v>0</v>
      </c>
      <c r="AI780" s="148"/>
      <c r="AJ780" s="207"/>
      <c r="AK780" s="207"/>
      <c r="AL780" s="207"/>
      <c r="AM780" s="207"/>
      <c r="AN780" s="207"/>
      <c r="AO780" s="208"/>
    </row>
    <row r="781" customFormat="false" ht="15.75" hidden="false" customHeight="true" outlineLevel="0" collapsed="false">
      <c r="A781" s="22" t="n">
        <v>780</v>
      </c>
      <c r="B781" s="180"/>
      <c r="C781" s="22"/>
      <c r="D781" s="22"/>
      <c r="E781" s="183"/>
      <c r="F781" s="183"/>
      <c r="G781" s="22"/>
      <c r="H781" s="22"/>
      <c r="I781" s="22"/>
      <c r="J781" s="22"/>
      <c r="K781" s="191" t="e">
        <f aca="false">VLOOKUP(Personale!J781,Legenda!$D$1:$F$258,2)</f>
        <v>#N/A</v>
      </c>
      <c r="L781" s="22"/>
      <c r="M781" s="22"/>
      <c r="N781" s="22"/>
      <c r="O781" s="22"/>
      <c r="P781" s="203"/>
      <c r="Q781" s="22"/>
      <c r="R781" s="22"/>
      <c r="S781" s="22"/>
      <c r="T781" s="203"/>
      <c r="U781" s="211"/>
      <c r="V781" s="211"/>
      <c r="W781" s="185" t="n">
        <v>0</v>
      </c>
      <c r="X781" s="185" t="n">
        <v>0</v>
      </c>
      <c r="Y781" s="219" t="n">
        <f aca="false">SUM(W781:X781)</f>
        <v>0</v>
      </c>
      <c r="Z781" s="185" t="n">
        <v>0</v>
      </c>
      <c r="AA781" s="185" t="n">
        <v>0</v>
      </c>
      <c r="AB781" s="220" t="n">
        <f aca="false">SUM(Z781:AA781)</f>
        <v>0</v>
      </c>
      <c r="AC781" s="22"/>
      <c r="AD781" s="22"/>
      <c r="AE781" s="188"/>
      <c r="AF781" s="206" t="n">
        <f aca="false">IF(AE781="SI",N781,0)</f>
        <v>0</v>
      </c>
      <c r="AG781" s="189" t="n">
        <f aca="false">IF(AE781="SI",Y781,0)</f>
        <v>0</v>
      </c>
      <c r="AH781" s="189" t="n">
        <f aca="false">IF(AE781="SI",AB781,0)</f>
        <v>0</v>
      </c>
      <c r="AI781" s="148"/>
      <c r="AJ781" s="207"/>
      <c r="AK781" s="207"/>
      <c r="AL781" s="207"/>
      <c r="AM781" s="207"/>
      <c r="AN781" s="207"/>
      <c r="AO781" s="208"/>
    </row>
    <row r="782" customFormat="false" ht="15.75" hidden="false" customHeight="true" outlineLevel="0" collapsed="false">
      <c r="A782" s="22" t="n">
        <v>781</v>
      </c>
      <c r="B782" s="180"/>
      <c r="C782" s="22"/>
      <c r="D782" s="22"/>
      <c r="E782" s="183"/>
      <c r="F782" s="183"/>
      <c r="G782" s="22"/>
      <c r="H782" s="22"/>
      <c r="I782" s="22"/>
      <c r="J782" s="22"/>
      <c r="K782" s="191" t="e">
        <f aca="false">VLOOKUP(Personale!J782,Legenda!$D$1:$F$258,2)</f>
        <v>#N/A</v>
      </c>
      <c r="L782" s="22"/>
      <c r="M782" s="22"/>
      <c r="N782" s="22"/>
      <c r="O782" s="22"/>
      <c r="P782" s="203"/>
      <c r="Q782" s="22"/>
      <c r="R782" s="22"/>
      <c r="S782" s="22"/>
      <c r="T782" s="203"/>
      <c r="U782" s="211"/>
      <c r="V782" s="211"/>
      <c r="W782" s="185" t="n">
        <v>0</v>
      </c>
      <c r="X782" s="185" t="n">
        <v>0</v>
      </c>
      <c r="Y782" s="219" t="n">
        <f aca="false">SUM(W782:X782)</f>
        <v>0</v>
      </c>
      <c r="Z782" s="185" t="n">
        <v>0</v>
      </c>
      <c r="AA782" s="185" t="n">
        <v>0</v>
      </c>
      <c r="AB782" s="220" t="n">
        <f aca="false">SUM(Z782:AA782)</f>
        <v>0</v>
      </c>
      <c r="AC782" s="22"/>
      <c r="AD782" s="22"/>
      <c r="AE782" s="188"/>
      <c r="AF782" s="206" t="n">
        <f aca="false">IF(AE782="SI",N782,0)</f>
        <v>0</v>
      </c>
      <c r="AG782" s="189" t="n">
        <f aca="false">IF(AE782="SI",Y782,0)</f>
        <v>0</v>
      </c>
      <c r="AH782" s="189" t="n">
        <f aca="false">IF(AE782="SI",AB782,0)</f>
        <v>0</v>
      </c>
      <c r="AI782" s="148"/>
      <c r="AJ782" s="207"/>
      <c r="AK782" s="207"/>
      <c r="AL782" s="207"/>
      <c r="AM782" s="207"/>
      <c r="AN782" s="207"/>
      <c r="AO782" s="208"/>
    </row>
    <row r="783" customFormat="false" ht="15.75" hidden="false" customHeight="true" outlineLevel="0" collapsed="false">
      <c r="A783" s="22" t="n">
        <v>782</v>
      </c>
      <c r="B783" s="180"/>
      <c r="C783" s="22"/>
      <c r="D783" s="22"/>
      <c r="E783" s="183"/>
      <c r="F783" s="183"/>
      <c r="G783" s="22"/>
      <c r="H783" s="22"/>
      <c r="I783" s="22"/>
      <c r="J783" s="22"/>
      <c r="K783" s="191" t="e">
        <f aca="false">VLOOKUP(Personale!J783,Legenda!$D$1:$F$258,2)</f>
        <v>#N/A</v>
      </c>
      <c r="L783" s="22"/>
      <c r="M783" s="22"/>
      <c r="N783" s="22"/>
      <c r="O783" s="22"/>
      <c r="P783" s="203"/>
      <c r="Q783" s="22"/>
      <c r="R783" s="22"/>
      <c r="S783" s="22"/>
      <c r="T783" s="203"/>
      <c r="U783" s="211"/>
      <c r="V783" s="211"/>
      <c r="W783" s="185" t="n">
        <v>0</v>
      </c>
      <c r="X783" s="185" t="n">
        <v>0</v>
      </c>
      <c r="Y783" s="219" t="n">
        <f aca="false">SUM(W783:X783)</f>
        <v>0</v>
      </c>
      <c r="Z783" s="185" t="n">
        <v>0</v>
      </c>
      <c r="AA783" s="185" t="n">
        <v>0</v>
      </c>
      <c r="AB783" s="220" t="n">
        <f aca="false">SUM(Z783:AA783)</f>
        <v>0</v>
      </c>
      <c r="AC783" s="22"/>
      <c r="AD783" s="22"/>
      <c r="AE783" s="188"/>
      <c r="AF783" s="206" t="n">
        <f aca="false">IF(AE783="SI",N783,0)</f>
        <v>0</v>
      </c>
      <c r="AG783" s="189" t="n">
        <f aca="false">IF(AE783="SI",Y783,0)</f>
        <v>0</v>
      </c>
      <c r="AH783" s="189" t="n">
        <f aca="false">IF(AE783="SI",AB783,0)</f>
        <v>0</v>
      </c>
      <c r="AI783" s="148"/>
      <c r="AJ783" s="207"/>
      <c r="AK783" s="207"/>
      <c r="AL783" s="207"/>
      <c r="AM783" s="207"/>
      <c r="AN783" s="207"/>
      <c r="AO783" s="208"/>
    </row>
    <row r="784" customFormat="false" ht="15.75" hidden="false" customHeight="true" outlineLevel="0" collapsed="false">
      <c r="A784" s="22" t="n">
        <v>783</v>
      </c>
      <c r="B784" s="180"/>
      <c r="C784" s="22"/>
      <c r="D784" s="22"/>
      <c r="E784" s="183"/>
      <c r="F784" s="183"/>
      <c r="G784" s="22"/>
      <c r="H784" s="22"/>
      <c r="I784" s="22"/>
      <c r="J784" s="22"/>
      <c r="K784" s="191" t="e">
        <f aca="false">VLOOKUP(Personale!J784,Legenda!$D$1:$F$258,2)</f>
        <v>#N/A</v>
      </c>
      <c r="L784" s="22"/>
      <c r="M784" s="22"/>
      <c r="N784" s="22"/>
      <c r="O784" s="22"/>
      <c r="P784" s="203"/>
      <c r="Q784" s="22"/>
      <c r="R784" s="22"/>
      <c r="S784" s="22"/>
      <c r="T784" s="203"/>
      <c r="U784" s="211"/>
      <c r="V784" s="211"/>
      <c r="W784" s="185" t="n">
        <v>0</v>
      </c>
      <c r="X784" s="185" t="n">
        <v>0</v>
      </c>
      <c r="Y784" s="219" t="n">
        <f aca="false">SUM(W784:X784)</f>
        <v>0</v>
      </c>
      <c r="Z784" s="185" t="n">
        <v>0</v>
      </c>
      <c r="AA784" s="185" t="n">
        <v>0</v>
      </c>
      <c r="AB784" s="220" t="n">
        <f aca="false">SUM(Z784:AA784)</f>
        <v>0</v>
      </c>
      <c r="AC784" s="22"/>
      <c r="AD784" s="22"/>
      <c r="AE784" s="188"/>
      <c r="AF784" s="206" t="n">
        <f aca="false">IF(AE784="SI",N784,0)</f>
        <v>0</v>
      </c>
      <c r="AG784" s="189" t="n">
        <f aca="false">IF(AE784="SI",Y784,0)</f>
        <v>0</v>
      </c>
      <c r="AH784" s="189" t="n">
        <f aca="false">IF(AE784="SI",AB784,0)</f>
        <v>0</v>
      </c>
      <c r="AI784" s="148"/>
      <c r="AJ784" s="207"/>
      <c r="AK784" s="207"/>
      <c r="AL784" s="207"/>
      <c r="AM784" s="207"/>
      <c r="AN784" s="207"/>
      <c r="AO784" s="208"/>
    </row>
    <row r="785" customFormat="false" ht="15.75" hidden="false" customHeight="true" outlineLevel="0" collapsed="false">
      <c r="A785" s="22" t="n">
        <v>784</v>
      </c>
      <c r="B785" s="180"/>
      <c r="C785" s="22"/>
      <c r="D785" s="22"/>
      <c r="E785" s="183"/>
      <c r="F785" s="183"/>
      <c r="G785" s="22"/>
      <c r="H785" s="22"/>
      <c r="I785" s="22"/>
      <c r="J785" s="22"/>
      <c r="K785" s="191" t="e">
        <f aca="false">VLOOKUP(Personale!J785,Legenda!$D$1:$F$258,2)</f>
        <v>#N/A</v>
      </c>
      <c r="L785" s="22"/>
      <c r="M785" s="22"/>
      <c r="N785" s="22"/>
      <c r="O785" s="22"/>
      <c r="P785" s="203"/>
      <c r="Q785" s="22"/>
      <c r="R785" s="22"/>
      <c r="S785" s="22"/>
      <c r="T785" s="203"/>
      <c r="U785" s="211"/>
      <c r="V785" s="211"/>
      <c r="W785" s="185" t="n">
        <v>0</v>
      </c>
      <c r="X785" s="185" t="n">
        <v>0</v>
      </c>
      <c r="Y785" s="219" t="n">
        <f aca="false">SUM(W785:X785)</f>
        <v>0</v>
      </c>
      <c r="Z785" s="185" t="n">
        <v>0</v>
      </c>
      <c r="AA785" s="185" t="n">
        <v>0</v>
      </c>
      <c r="AB785" s="220" t="n">
        <f aca="false">SUM(Z785:AA785)</f>
        <v>0</v>
      </c>
      <c r="AC785" s="22"/>
      <c r="AD785" s="22"/>
      <c r="AE785" s="188"/>
      <c r="AF785" s="206" t="n">
        <f aca="false">IF(AE785="SI",N785,0)</f>
        <v>0</v>
      </c>
      <c r="AG785" s="189" t="n">
        <f aca="false">IF(AE785="SI",Y785,0)</f>
        <v>0</v>
      </c>
      <c r="AH785" s="189" t="n">
        <f aca="false">IF(AE785="SI",AB785,0)</f>
        <v>0</v>
      </c>
      <c r="AI785" s="148"/>
      <c r="AJ785" s="207"/>
      <c r="AK785" s="207"/>
      <c r="AL785" s="207"/>
      <c r="AM785" s="207"/>
      <c r="AN785" s="207"/>
      <c r="AO785" s="208"/>
    </row>
    <row r="786" customFormat="false" ht="15.75" hidden="false" customHeight="true" outlineLevel="0" collapsed="false">
      <c r="A786" s="22" t="n">
        <v>785</v>
      </c>
      <c r="B786" s="180"/>
      <c r="C786" s="22"/>
      <c r="D786" s="22"/>
      <c r="E786" s="183"/>
      <c r="F786" s="183"/>
      <c r="G786" s="22"/>
      <c r="H786" s="22"/>
      <c r="I786" s="22"/>
      <c r="J786" s="22"/>
      <c r="K786" s="191" t="e">
        <f aca="false">VLOOKUP(Personale!J786,Legenda!$D$1:$F$258,2)</f>
        <v>#N/A</v>
      </c>
      <c r="L786" s="22"/>
      <c r="M786" s="22"/>
      <c r="N786" s="22"/>
      <c r="O786" s="22"/>
      <c r="P786" s="203"/>
      <c r="Q786" s="22"/>
      <c r="R786" s="22"/>
      <c r="S786" s="22"/>
      <c r="T786" s="203"/>
      <c r="U786" s="211"/>
      <c r="V786" s="211"/>
      <c r="W786" s="185" t="n">
        <v>0</v>
      </c>
      <c r="X786" s="185" t="n">
        <v>0</v>
      </c>
      <c r="Y786" s="219" t="n">
        <f aca="false">SUM(W786:X786)</f>
        <v>0</v>
      </c>
      <c r="Z786" s="185" t="n">
        <v>0</v>
      </c>
      <c r="AA786" s="185" t="n">
        <v>0</v>
      </c>
      <c r="AB786" s="220" t="n">
        <f aca="false">SUM(Z786:AA786)</f>
        <v>0</v>
      </c>
      <c r="AC786" s="22"/>
      <c r="AD786" s="22"/>
      <c r="AE786" s="188"/>
      <c r="AF786" s="206" t="n">
        <f aca="false">IF(AE786="SI",N786,0)</f>
        <v>0</v>
      </c>
      <c r="AG786" s="189" t="n">
        <f aca="false">IF(AE786="SI",Y786,0)</f>
        <v>0</v>
      </c>
      <c r="AH786" s="189" t="n">
        <f aca="false">IF(AE786="SI",AB786,0)</f>
        <v>0</v>
      </c>
      <c r="AI786" s="148"/>
      <c r="AJ786" s="207"/>
      <c r="AK786" s="207"/>
      <c r="AL786" s="207"/>
      <c r="AM786" s="207"/>
      <c r="AN786" s="207"/>
      <c r="AO786" s="208"/>
    </row>
    <row r="787" customFormat="false" ht="15.75" hidden="false" customHeight="true" outlineLevel="0" collapsed="false">
      <c r="A787" s="22" t="n">
        <v>786</v>
      </c>
      <c r="B787" s="180"/>
      <c r="C787" s="22"/>
      <c r="D787" s="22"/>
      <c r="E787" s="183"/>
      <c r="F787" s="183"/>
      <c r="G787" s="22"/>
      <c r="H787" s="22"/>
      <c r="I787" s="22"/>
      <c r="J787" s="22"/>
      <c r="K787" s="191" t="e">
        <f aca="false">VLOOKUP(Personale!J787,Legenda!$D$1:$F$258,2)</f>
        <v>#N/A</v>
      </c>
      <c r="L787" s="22"/>
      <c r="M787" s="22"/>
      <c r="N787" s="22"/>
      <c r="O787" s="22"/>
      <c r="P787" s="203"/>
      <c r="Q787" s="22"/>
      <c r="R787" s="22"/>
      <c r="S787" s="22"/>
      <c r="T787" s="203"/>
      <c r="U787" s="211"/>
      <c r="V787" s="211"/>
      <c r="W787" s="185" t="n">
        <v>0</v>
      </c>
      <c r="X787" s="185" t="n">
        <v>0</v>
      </c>
      <c r="Y787" s="219" t="n">
        <f aca="false">SUM(W787:X787)</f>
        <v>0</v>
      </c>
      <c r="Z787" s="185" t="n">
        <v>0</v>
      </c>
      <c r="AA787" s="185" t="n">
        <v>0</v>
      </c>
      <c r="AB787" s="220" t="n">
        <f aca="false">SUM(Z787:AA787)</f>
        <v>0</v>
      </c>
      <c r="AC787" s="22"/>
      <c r="AD787" s="22"/>
      <c r="AE787" s="188"/>
      <c r="AF787" s="206" t="n">
        <f aca="false">IF(AE787="SI",N787,0)</f>
        <v>0</v>
      </c>
      <c r="AG787" s="189" t="n">
        <f aca="false">IF(AE787="SI",Y787,0)</f>
        <v>0</v>
      </c>
      <c r="AH787" s="189" t="n">
        <f aca="false">IF(AE787="SI",AB787,0)</f>
        <v>0</v>
      </c>
      <c r="AI787" s="148"/>
      <c r="AJ787" s="207"/>
      <c r="AK787" s="207"/>
      <c r="AL787" s="207"/>
      <c r="AM787" s="207"/>
      <c r="AN787" s="207"/>
      <c r="AO787" s="208"/>
    </row>
    <row r="788" customFormat="false" ht="15.75" hidden="false" customHeight="true" outlineLevel="0" collapsed="false">
      <c r="A788" s="22" t="n">
        <v>787</v>
      </c>
      <c r="B788" s="180"/>
      <c r="C788" s="22"/>
      <c r="D788" s="22"/>
      <c r="E788" s="183"/>
      <c r="F788" s="183"/>
      <c r="G788" s="22"/>
      <c r="H788" s="22"/>
      <c r="I788" s="22"/>
      <c r="J788" s="22"/>
      <c r="K788" s="191" t="e">
        <f aca="false">VLOOKUP(Personale!J788,Legenda!$D$1:$F$258,2)</f>
        <v>#N/A</v>
      </c>
      <c r="L788" s="22"/>
      <c r="M788" s="22"/>
      <c r="N788" s="22"/>
      <c r="O788" s="22"/>
      <c r="P788" s="203"/>
      <c r="Q788" s="22"/>
      <c r="R788" s="22"/>
      <c r="S788" s="22"/>
      <c r="T788" s="203"/>
      <c r="U788" s="211"/>
      <c r="V788" s="211"/>
      <c r="W788" s="185" t="n">
        <v>0</v>
      </c>
      <c r="X788" s="185" t="n">
        <v>0</v>
      </c>
      <c r="Y788" s="219" t="n">
        <f aca="false">SUM(W788:X788)</f>
        <v>0</v>
      </c>
      <c r="Z788" s="185" t="n">
        <v>0</v>
      </c>
      <c r="AA788" s="185" t="n">
        <v>0</v>
      </c>
      <c r="AB788" s="220" t="n">
        <f aca="false">SUM(Z788:AA788)</f>
        <v>0</v>
      </c>
      <c r="AC788" s="22"/>
      <c r="AD788" s="22"/>
      <c r="AE788" s="188"/>
      <c r="AF788" s="206" t="n">
        <f aca="false">IF(AE788="SI",N788,0)</f>
        <v>0</v>
      </c>
      <c r="AG788" s="189" t="n">
        <f aca="false">IF(AE788="SI",Y788,0)</f>
        <v>0</v>
      </c>
      <c r="AH788" s="189" t="n">
        <f aca="false">IF(AE788="SI",AB788,0)</f>
        <v>0</v>
      </c>
      <c r="AI788" s="148"/>
      <c r="AJ788" s="207"/>
      <c r="AK788" s="207"/>
      <c r="AL788" s="207"/>
      <c r="AM788" s="207"/>
      <c r="AN788" s="207"/>
      <c r="AO788" s="208"/>
    </row>
    <row r="789" customFormat="false" ht="15.75" hidden="false" customHeight="true" outlineLevel="0" collapsed="false">
      <c r="A789" s="22" t="n">
        <v>788</v>
      </c>
      <c r="B789" s="180"/>
      <c r="C789" s="22"/>
      <c r="D789" s="22"/>
      <c r="E789" s="183"/>
      <c r="F789" s="183"/>
      <c r="G789" s="22"/>
      <c r="H789" s="22"/>
      <c r="I789" s="22"/>
      <c r="J789" s="22"/>
      <c r="K789" s="191" t="e">
        <f aca="false">VLOOKUP(Personale!J789,Legenda!$D$1:$F$258,2)</f>
        <v>#N/A</v>
      </c>
      <c r="L789" s="22"/>
      <c r="M789" s="22"/>
      <c r="N789" s="22"/>
      <c r="O789" s="22"/>
      <c r="P789" s="203"/>
      <c r="Q789" s="22"/>
      <c r="R789" s="22"/>
      <c r="S789" s="22"/>
      <c r="T789" s="203"/>
      <c r="U789" s="211"/>
      <c r="V789" s="211"/>
      <c r="W789" s="185" t="n">
        <v>0</v>
      </c>
      <c r="X789" s="185" t="n">
        <v>0</v>
      </c>
      <c r="Y789" s="219" t="n">
        <f aca="false">SUM(W789:X789)</f>
        <v>0</v>
      </c>
      <c r="Z789" s="185" t="n">
        <v>0</v>
      </c>
      <c r="AA789" s="185" t="n">
        <v>0</v>
      </c>
      <c r="AB789" s="220" t="n">
        <f aca="false">SUM(Z789:AA789)</f>
        <v>0</v>
      </c>
      <c r="AC789" s="22"/>
      <c r="AD789" s="22"/>
      <c r="AE789" s="188"/>
      <c r="AF789" s="206" t="n">
        <f aca="false">IF(AE789="SI",N789,0)</f>
        <v>0</v>
      </c>
      <c r="AG789" s="189" t="n">
        <f aca="false">IF(AE789="SI",Y789,0)</f>
        <v>0</v>
      </c>
      <c r="AH789" s="189" t="n">
        <f aca="false">IF(AE789="SI",AB789,0)</f>
        <v>0</v>
      </c>
      <c r="AI789" s="148"/>
      <c r="AJ789" s="207"/>
      <c r="AK789" s="207"/>
      <c r="AL789" s="207"/>
      <c r="AM789" s="207"/>
      <c r="AN789" s="207"/>
      <c r="AO789" s="208"/>
    </row>
    <row r="790" customFormat="false" ht="15.75" hidden="false" customHeight="true" outlineLevel="0" collapsed="false">
      <c r="A790" s="22" t="n">
        <v>789</v>
      </c>
      <c r="B790" s="180"/>
      <c r="C790" s="22"/>
      <c r="D790" s="22"/>
      <c r="E790" s="183"/>
      <c r="F790" s="183"/>
      <c r="G790" s="22"/>
      <c r="H790" s="22"/>
      <c r="I790" s="22"/>
      <c r="J790" s="22"/>
      <c r="K790" s="191" t="e">
        <f aca="false">VLOOKUP(Personale!J790,Legenda!$D$1:$F$258,2)</f>
        <v>#N/A</v>
      </c>
      <c r="L790" s="22"/>
      <c r="M790" s="22"/>
      <c r="N790" s="22"/>
      <c r="O790" s="22"/>
      <c r="P790" s="203"/>
      <c r="Q790" s="22"/>
      <c r="R790" s="22"/>
      <c r="S790" s="22"/>
      <c r="T790" s="203"/>
      <c r="U790" s="211"/>
      <c r="V790" s="211"/>
      <c r="W790" s="185" t="n">
        <v>0</v>
      </c>
      <c r="X790" s="185" t="n">
        <v>0</v>
      </c>
      <c r="Y790" s="219" t="n">
        <f aca="false">SUM(W790:X790)</f>
        <v>0</v>
      </c>
      <c r="Z790" s="185" t="n">
        <v>0</v>
      </c>
      <c r="AA790" s="185" t="n">
        <v>0</v>
      </c>
      <c r="AB790" s="220" t="n">
        <f aca="false">SUM(Z790:AA790)</f>
        <v>0</v>
      </c>
      <c r="AC790" s="22"/>
      <c r="AD790" s="22"/>
      <c r="AE790" s="188"/>
      <c r="AF790" s="206" t="n">
        <f aca="false">IF(AE790="SI",N790,0)</f>
        <v>0</v>
      </c>
      <c r="AG790" s="189" t="n">
        <f aca="false">IF(AE790="SI",Y790,0)</f>
        <v>0</v>
      </c>
      <c r="AH790" s="189" t="n">
        <f aca="false">IF(AE790="SI",AB790,0)</f>
        <v>0</v>
      </c>
      <c r="AI790" s="148"/>
      <c r="AJ790" s="207"/>
      <c r="AK790" s="207"/>
      <c r="AL790" s="207"/>
      <c r="AM790" s="207"/>
      <c r="AN790" s="207"/>
      <c r="AO790" s="208"/>
    </row>
    <row r="791" customFormat="false" ht="15.75" hidden="false" customHeight="true" outlineLevel="0" collapsed="false">
      <c r="A791" s="22" t="n">
        <v>790</v>
      </c>
      <c r="B791" s="180"/>
      <c r="C791" s="22"/>
      <c r="D791" s="22"/>
      <c r="E791" s="183"/>
      <c r="F791" s="183"/>
      <c r="G791" s="22"/>
      <c r="H791" s="22"/>
      <c r="I791" s="22"/>
      <c r="J791" s="22"/>
      <c r="K791" s="191" t="e">
        <f aca="false">VLOOKUP(Personale!J791,Legenda!$D$1:$F$258,2)</f>
        <v>#N/A</v>
      </c>
      <c r="L791" s="22"/>
      <c r="M791" s="22"/>
      <c r="N791" s="22"/>
      <c r="O791" s="22"/>
      <c r="P791" s="203"/>
      <c r="Q791" s="22"/>
      <c r="R791" s="22"/>
      <c r="S791" s="22"/>
      <c r="T791" s="203"/>
      <c r="U791" s="211"/>
      <c r="V791" s="211"/>
      <c r="W791" s="185" t="n">
        <v>0</v>
      </c>
      <c r="X791" s="185" t="n">
        <v>0</v>
      </c>
      <c r="Y791" s="219" t="n">
        <f aca="false">SUM(W791:X791)</f>
        <v>0</v>
      </c>
      <c r="Z791" s="185" t="n">
        <v>0</v>
      </c>
      <c r="AA791" s="185" t="n">
        <v>0</v>
      </c>
      <c r="AB791" s="220" t="n">
        <f aca="false">SUM(Z791:AA791)</f>
        <v>0</v>
      </c>
      <c r="AC791" s="22"/>
      <c r="AD791" s="22"/>
      <c r="AE791" s="188"/>
      <c r="AF791" s="206" t="n">
        <f aca="false">IF(AE791="SI",N791,0)</f>
        <v>0</v>
      </c>
      <c r="AG791" s="189" t="n">
        <f aca="false">IF(AE791="SI",Y791,0)</f>
        <v>0</v>
      </c>
      <c r="AH791" s="189" t="n">
        <f aca="false">IF(AE791="SI",AB791,0)</f>
        <v>0</v>
      </c>
      <c r="AI791" s="148"/>
      <c r="AJ791" s="207"/>
      <c r="AK791" s="207"/>
      <c r="AL791" s="207"/>
      <c r="AM791" s="207"/>
      <c r="AN791" s="207"/>
      <c r="AO791" s="208"/>
    </row>
    <row r="792" customFormat="false" ht="15.75" hidden="false" customHeight="true" outlineLevel="0" collapsed="false">
      <c r="A792" s="22" t="n">
        <v>791</v>
      </c>
      <c r="B792" s="180"/>
      <c r="C792" s="22"/>
      <c r="D792" s="22"/>
      <c r="E792" s="183"/>
      <c r="F792" s="183"/>
      <c r="G792" s="22"/>
      <c r="H792" s="22"/>
      <c r="I792" s="22"/>
      <c r="J792" s="22"/>
      <c r="K792" s="191" t="e">
        <f aca="false">VLOOKUP(Personale!J792,Legenda!$D$1:$F$258,2)</f>
        <v>#N/A</v>
      </c>
      <c r="L792" s="22"/>
      <c r="M792" s="22"/>
      <c r="N792" s="22"/>
      <c r="O792" s="22"/>
      <c r="P792" s="203"/>
      <c r="Q792" s="22"/>
      <c r="R792" s="22"/>
      <c r="S792" s="22"/>
      <c r="T792" s="203"/>
      <c r="U792" s="211"/>
      <c r="V792" s="211"/>
      <c r="W792" s="185" t="n">
        <v>0</v>
      </c>
      <c r="X792" s="185" t="n">
        <v>0</v>
      </c>
      <c r="Y792" s="219" t="n">
        <f aca="false">SUM(W792:X792)</f>
        <v>0</v>
      </c>
      <c r="Z792" s="185" t="n">
        <v>0</v>
      </c>
      <c r="AA792" s="185" t="n">
        <v>0</v>
      </c>
      <c r="AB792" s="220" t="n">
        <f aca="false">SUM(Z792:AA792)</f>
        <v>0</v>
      </c>
      <c r="AC792" s="22"/>
      <c r="AD792" s="22"/>
      <c r="AE792" s="188"/>
      <c r="AF792" s="206" t="n">
        <f aca="false">IF(AE792="SI",N792,0)</f>
        <v>0</v>
      </c>
      <c r="AG792" s="189" t="n">
        <f aca="false">IF(AE792="SI",Y792,0)</f>
        <v>0</v>
      </c>
      <c r="AH792" s="189" t="n">
        <f aca="false">IF(AE792="SI",AB792,0)</f>
        <v>0</v>
      </c>
      <c r="AI792" s="148"/>
      <c r="AJ792" s="207"/>
      <c r="AK792" s="207"/>
      <c r="AL792" s="207"/>
      <c r="AM792" s="207"/>
      <c r="AN792" s="207"/>
      <c r="AO792" s="208"/>
    </row>
    <row r="793" customFormat="false" ht="15.75" hidden="false" customHeight="true" outlineLevel="0" collapsed="false">
      <c r="A793" s="22" t="n">
        <v>792</v>
      </c>
      <c r="B793" s="180"/>
      <c r="C793" s="22"/>
      <c r="D793" s="22"/>
      <c r="E793" s="183"/>
      <c r="F793" s="183"/>
      <c r="G793" s="22"/>
      <c r="H793" s="22"/>
      <c r="I793" s="22"/>
      <c r="J793" s="22"/>
      <c r="K793" s="191" t="e">
        <f aca="false">VLOOKUP(Personale!J793,Legenda!$D$1:$F$258,2)</f>
        <v>#N/A</v>
      </c>
      <c r="L793" s="22"/>
      <c r="M793" s="22"/>
      <c r="N793" s="22"/>
      <c r="O793" s="22"/>
      <c r="P793" s="203"/>
      <c r="Q793" s="22"/>
      <c r="R793" s="22"/>
      <c r="S793" s="22"/>
      <c r="T793" s="203"/>
      <c r="U793" s="211"/>
      <c r="V793" s="211"/>
      <c r="W793" s="185" t="n">
        <v>0</v>
      </c>
      <c r="X793" s="185" t="n">
        <v>0</v>
      </c>
      <c r="Y793" s="219" t="n">
        <f aca="false">SUM(W793:X793)</f>
        <v>0</v>
      </c>
      <c r="Z793" s="185" t="n">
        <v>0</v>
      </c>
      <c r="AA793" s="185" t="n">
        <v>0</v>
      </c>
      <c r="AB793" s="220" t="n">
        <f aca="false">SUM(Z793:AA793)</f>
        <v>0</v>
      </c>
      <c r="AC793" s="22"/>
      <c r="AD793" s="22"/>
      <c r="AE793" s="188"/>
      <c r="AF793" s="206" t="n">
        <f aca="false">IF(AE793="SI",N793,0)</f>
        <v>0</v>
      </c>
      <c r="AG793" s="189" t="n">
        <f aca="false">IF(AE793="SI",Y793,0)</f>
        <v>0</v>
      </c>
      <c r="AH793" s="189" t="n">
        <f aca="false">IF(AE793="SI",AB793,0)</f>
        <v>0</v>
      </c>
      <c r="AI793" s="148"/>
      <c r="AJ793" s="207"/>
      <c r="AK793" s="207"/>
      <c r="AL793" s="207"/>
      <c r="AM793" s="207"/>
      <c r="AN793" s="207"/>
      <c r="AO793" s="208"/>
    </row>
    <row r="794" customFormat="false" ht="15.75" hidden="false" customHeight="true" outlineLevel="0" collapsed="false">
      <c r="A794" s="22" t="n">
        <v>793</v>
      </c>
      <c r="B794" s="180"/>
      <c r="C794" s="22"/>
      <c r="D794" s="22"/>
      <c r="E794" s="183"/>
      <c r="F794" s="183"/>
      <c r="G794" s="22"/>
      <c r="H794" s="22"/>
      <c r="I794" s="22"/>
      <c r="J794" s="22"/>
      <c r="K794" s="191" t="e">
        <f aca="false">VLOOKUP(Personale!J794,Legenda!$D$1:$F$258,2)</f>
        <v>#N/A</v>
      </c>
      <c r="L794" s="22"/>
      <c r="M794" s="22"/>
      <c r="N794" s="22"/>
      <c r="O794" s="22"/>
      <c r="P794" s="203"/>
      <c r="Q794" s="22"/>
      <c r="R794" s="22"/>
      <c r="S794" s="22"/>
      <c r="T794" s="203"/>
      <c r="U794" s="211"/>
      <c r="V794" s="211"/>
      <c r="W794" s="185" t="n">
        <v>0</v>
      </c>
      <c r="X794" s="185" t="n">
        <v>0</v>
      </c>
      <c r="Y794" s="219" t="n">
        <f aca="false">SUM(W794:X794)</f>
        <v>0</v>
      </c>
      <c r="Z794" s="185" t="n">
        <v>0</v>
      </c>
      <c r="AA794" s="185" t="n">
        <v>0</v>
      </c>
      <c r="AB794" s="220" t="n">
        <f aca="false">SUM(Z794:AA794)</f>
        <v>0</v>
      </c>
      <c r="AC794" s="22"/>
      <c r="AD794" s="22"/>
      <c r="AE794" s="188"/>
      <c r="AF794" s="206" t="n">
        <f aca="false">IF(AE794="SI",N794,0)</f>
        <v>0</v>
      </c>
      <c r="AG794" s="189" t="n">
        <f aca="false">IF(AE794="SI",Y794,0)</f>
        <v>0</v>
      </c>
      <c r="AH794" s="189" t="n">
        <f aca="false">IF(AE794="SI",AB794,0)</f>
        <v>0</v>
      </c>
      <c r="AI794" s="148"/>
      <c r="AJ794" s="207"/>
      <c r="AK794" s="207"/>
      <c r="AL794" s="207"/>
      <c r="AM794" s="207"/>
      <c r="AN794" s="207"/>
      <c r="AO794" s="208"/>
    </row>
    <row r="795" customFormat="false" ht="15.75" hidden="false" customHeight="true" outlineLevel="0" collapsed="false">
      <c r="A795" s="22" t="n">
        <v>794</v>
      </c>
      <c r="B795" s="180"/>
      <c r="C795" s="22"/>
      <c r="D795" s="22"/>
      <c r="E795" s="183"/>
      <c r="F795" s="183"/>
      <c r="G795" s="22"/>
      <c r="H795" s="22"/>
      <c r="I795" s="22"/>
      <c r="J795" s="22"/>
      <c r="K795" s="191" t="e">
        <f aca="false">VLOOKUP(Personale!J795,Legenda!$D$1:$F$258,2)</f>
        <v>#N/A</v>
      </c>
      <c r="L795" s="22"/>
      <c r="M795" s="22"/>
      <c r="N795" s="22"/>
      <c r="O795" s="22"/>
      <c r="P795" s="203"/>
      <c r="Q795" s="22"/>
      <c r="R795" s="22"/>
      <c r="S795" s="22"/>
      <c r="T795" s="203"/>
      <c r="U795" s="211"/>
      <c r="V795" s="211"/>
      <c r="W795" s="185" t="n">
        <v>0</v>
      </c>
      <c r="X795" s="185" t="n">
        <v>0</v>
      </c>
      <c r="Y795" s="219" t="n">
        <f aca="false">SUM(W795:X795)</f>
        <v>0</v>
      </c>
      <c r="Z795" s="185" t="n">
        <v>0</v>
      </c>
      <c r="AA795" s="185" t="n">
        <v>0</v>
      </c>
      <c r="AB795" s="220" t="n">
        <f aca="false">SUM(Z795:AA795)</f>
        <v>0</v>
      </c>
      <c r="AC795" s="22"/>
      <c r="AD795" s="22"/>
      <c r="AE795" s="188"/>
      <c r="AF795" s="206" t="n">
        <f aca="false">IF(AE795="SI",N795,0)</f>
        <v>0</v>
      </c>
      <c r="AG795" s="189" t="n">
        <f aca="false">IF(AE795="SI",Y795,0)</f>
        <v>0</v>
      </c>
      <c r="AH795" s="189" t="n">
        <f aca="false">IF(AE795="SI",AB795,0)</f>
        <v>0</v>
      </c>
      <c r="AI795" s="148"/>
      <c r="AJ795" s="207"/>
      <c r="AK795" s="207"/>
      <c r="AL795" s="207"/>
      <c r="AM795" s="207"/>
      <c r="AN795" s="207"/>
      <c r="AO795" s="208"/>
    </row>
    <row r="796" customFormat="false" ht="15.75" hidden="false" customHeight="true" outlineLevel="0" collapsed="false">
      <c r="A796" s="22" t="n">
        <v>795</v>
      </c>
      <c r="B796" s="180"/>
      <c r="C796" s="22"/>
      <c r="D796" s="22"/>
      <c r="E796" s="183"/>
      <c r="F796" s="183"/>
      <c r="G796" s="22"/>
      <c r="H796" s="22"/>
      <c r="I796" s="22"/>
      <c r="J796" s="22"/>
      <c r="K796" s="191" t="e">
        <f aca="false">VLOOKUP(Personale!J796,Legenda!$D$1:$F$258,2)</f>
        <v>#N/A</v>
      </c>
      <c r="L796" s="22"/>
      <c r="M796" s="22"/>
      <c r="N796" s="22"/>
      <c r="O796" s="22"/>
      <c r="P796" s="203"/>
      <c r="Q796" s="22"/>
      <c r="R796" s="22"/>
      <c r="S796" s="22"/>
      <c r="T796" s="203"/>
      <c r="U796" s="211"/>
      <c r="V796" s="211"/>
      <c r="W796" s="185" t="n">
        <v>0</v>
      </c>
      <c r="X796" s="185" t="n">
        <v>0</v>
      </c>
      <c r="Y796" s="219" t="n">
        <f aca="false">SUM(W796:X796)</f>
        <v>0</v>
      </c>
      <c r="Z796" s="185" t="n">
        <v>0</v>
      </c>
      <c r="AA796" s="185" t="n">
        <v>0</v>
      </c>
      <c r="AB796" s="220" t="n">
        <f aca="false">SUM(Z796:AA796)</f>
        <v>0</v>
      </c>
      <c r="AC796" s="22"/>
      <c r="AD796" s="22"/>
      <c r="AE796" s="188"/>
      <c r="AF796" s="206" t="n">
        <f aca="false">IF(AE796="SI",N796,0)</f>
        <v>0</v>
      </c>
      <c r="AG796" s="189" t="n">
        <f aca="false">IF(AE796="SI",Y796,0)</f>
        <v>0</v>
      </c>
      <c r="AH796" s="189" t="n">
        <f aca="false">IF(AE796="SI",AB796,0)</f>
        <v>0</v>
      </c>
      <c r="AI796" s="148"/>
      <c r="AJ796" s="207"/>
      <c r="AK796" s="207"/>
      <c r="AL796" s="207"/>
      <c r="AM796" s="207"/>
      <c r="AN796" s="207"/>
      <c r="AO796" s="208"/>
    </row>
    <row r="797" customFormat="false" ht="15.75" hidden="false" customHeight="true" outlineLevel="0" collapsed="false">
      <c r="A797" s="22" t="n">
        <v>796</v>
      </c>
      <c r="B797" s="180"/>
      <c r="C797" s="22"/>
      <c r="D797" s="22"/>
      <c r="E797" s="183"/>
      <c r="F797" s="183"/>
      <c r="G797" s="22"/>
      <c r="H797" s="22"/>
      <c r="I797" s="22"/>
      <c r="J797" s="22"/>
      <c r="K797" s="191" t="e">
        <f aca="false">VLOOKUP(Personale!J797,Legenda!$D$1:$F$258,2)</f>
        <v>#N/A</v>
      </c>
      <c r="L797" s="22"/>
      <c r="M797" s="22"/>
      <c r="N797" s="22"/>
      <c r="O797" s="22"/>
      <c r="P797" s="203"/>
      <c r="Q797" s="22"/>
      <c r="R797" s="22"/>
      <c r="S797" s="22"/>
      <c r="T797" s="203"/>
      <c r="U797" s="211"/>
      <c r="V797" s="211"/>
      <c r="W797" s="185" t="n">
        <v>0</v>
      </c>
      <c r="X797" s="185" t="n">
        <v>0</v>
      </c>
      <c r="Y797" s="219" t="n">
        <f aca="false">SUM(W797:X797)</f>
        <v>0</v>
      </c>
      <c r="Z797" s="185" t="n">
        <v>0</v>
      </c>
      <c r="AA797" s="185" t="n">
        <v>0</v>
      </c>
      <c r="AB797" s="220" t="n">
        <f aca="false">SUM(Z797:AA797)</f>
        <v>0</v>
      </c>
      <c r="AC797" s="22"/>
      <c r="AD797" s="22"/>
      <c r="AE797" s="188"/>
      <c r="AF797" s="206" t="n">
        <f aca="false">IF(AE797="SI",N797,0)</f>
        <v>0</v>
      </c>
      <c r="AG797" s="189" t="n">
        <f aca="false">IF(AE797="SI",Y797,0)</f>
        <v>0</v>
      </c>
      <c r="AH797" s="189" t="n">
        <f aca="false">IF(AE797="SI",AB797,0)</f>
        <v>0</v>
      </c>
      <c r="AI797" s="148"/>
      <c r="AJ797" s="207"/>
      <c r="AK797" s="207"/>
      <c r="AL797" s="207"/>
      <c r="AM797" s="207"/>
      <c r="AN797" s="207"/>
      <c r="AO797" s="208"/>
    </row>
    <row r="798" customFormat="false" ht="15.75" hidden="false" customHeight="true" outlineLevel="0" collapsed="false">
      <c r="A798" s="22" t="n">
        <v>797</v>
      </c>
      <c r="B798" s="180"/>
      <c r="C798" s="22"/>
      <c r="D798" s="22"/>
      <c r="E798" s="183"/>
      <c r="F798" s="183"/>
      <c r="G798" s="22"/>
      <c r="H798" s="22"/>
      <c r="I798" s="22"/>
      <c r="J798" s="22"/>
      <c r="K798" s="191" t="e">
        <f aca="false">VLOOKUP(Personale!J798,Legenda!$D$1:$F$258,2)</f>
        <v>#N/A</v>
      </c>
      <c r="L798" s="22"/>
      <c r="M798" s="22"/>
      <c r="N798" s="22"/>
      <c r="O798" s="22"/>
      <c r="P798" s="203"/>
      <c r="Q798" s="22"/>
      <c r="R798" s="22"/>
      <c r="S798" s="22"/>
      <c r="T798" s="203"/>
      <c r="U798" s="211"/>
      <c r="V798" s="211"/>
      <c r="W798" s="185" t="n">
        <v>0</v>
      </c>
      <c r="X798" s="185" t="n">
        <v>0</v>
      </c>
      <c r="Y798" s="219" t="n">
        <f aca="false">SUM(W798:X798)</f>
        <v>0</v>
      </c>
      <c r="Z798" s="185" t="n">
        <v>0</v>
      </c>
      <c r="AA798" s="185" t="n">
        <v>0</v>
      </c>
      <c r="AB798" s="220" t="n">
        <f aca="false">SUM(Z798:AA798)</f>
        <v>0</v>
      </c>
      <c r="AC798" s="22"/>
      <c r="AD798" s="22"/>
      <c r="AE798" s="188"/>
      <c r="AF798" s="206" t="n">
        <f aca="false">IF(AE798="SI",N798,0)</f>
        <v>0</v>
      </c>
      <c r="AG798" s="189" t="n">
        <f aca="false">IF(AE798="SI",Y798,0)</f>
        <v>0</v>
      </c>
      <c r="AH798" s="189" t="n">
        <f aca="false">IF(AE798="SI",AB798,0)</f>
        <v>0</v>
      </c>
      <c r="AI798" s="148"/>
      <c r="AJ798" s="207"/>
      <c r="AK798" s="207"/>
      <c r="AL798" s="207"/>
      <c r="AM798" s="207"/>
      <c r="AN798" s="207"/>
      <c r="AO798" s="208"/>
    </row>
    <row r="799" customFormat="false" ht="15.75" hidden="false" customHeight="true" outlineLevel="0" collapsed="false">
      <c r="A799" s="22" t="n">
        <v>798</v>
      </c>
      <c r="B799" s="180"/>
      <c r="C799" s="22"/>
      <c r="D799" s="22"/>
      <c r="E799" s="183"/>
      <c r="F799" s="183"/>
      <c r="G799" s="22"/>
      <c r="H799" s="22"/>
      <c r="I799" s="22"/>
      <c r="J799" s="22"/>
      <c r="K799" s="191" t="e">
        <f aca="false">VLOOKUP(Personale!J799,Legenda!$D$1:$F$258,2)</f>
        <v>#N/A</v>
      </c>
      <c r="L799" s="22"/>
      <c r="M799" s="22"/>
      <c r="N799" s="22"/>
      <c r="O799" s="22"/>
      <c r="P799" s="203"/>
      <c r="Q799" s="22"/>
      <c r="R799" s="22"/>
      <c r="S799" s="22"/>
      <c r="T799" s="203"/>
      <c r="U799" s="211"/>
      <c r="V799" s="211"/>
      <c r="W799" s="185" t="n">
        <v>0</v>
      </c>
      <c r="X799" s="185" t="n">
        <v>0</v>
      </c>
      <c r="Y799" s="219" t="n">
        <f aca="false">SUM(W799:X799)</f>
        <v>0</v>
      </c>
      <c r="Z799" s="185" t="n">
        <v>0</v>
      </c>
      <c r="AA799" s="185" t="n">
        <v>0</v>
      </c>
      <c r="AB799" s="220" t="n">
        <f aca="false">SUM(Z799:AA799)</f>
        <v>0</v>
      </c>
      <c r="AC799" s="22"/>
      <c r="AD799" s="22"/>
      <c r="AE799" s="188"/>
      <c r="AF799" s="206" t="n">
        <f aca="false">IF(AE799="SI",N799,0)</f>
        <v>0</v>
      </c>
      <c r="AG799" s="189" t="n">
        <f aca="false">IF(AE799="SI",Y799,0)</f>
        <v>0</v>
      </c>
      <c r="AH799" s="189" t="n">
        <f aca="false">IF(AE799="SI",AB799,0)</f>
        <v>0</v>
      </c>
      <c r="AI799" s="148"/>
      <c r="AJ799" s="207"/>
      <c r="AK799" s="207"/>
      <c r="AL799" s="207"/>
      <c r="AM799" s="207"/>
      <c r="AN799" s="207"/>
      <c r="AO799" s="208"/>
    </row>
    <row r="800" customFormat="false" ht="15.75" hidden="false" customHeight="true" outlineLevel="0" collapsed="false">
      <c r="A800" s="22" t="n">
        <v>799</v>
      </c>
      <c r="B800" s="180"/>
      <c r="C800" s="22"/>
      <c r="D800" s="22"/>
      <c r="E800" s="183"/>
      <c r="F800" s="183"/>
      <c r="G800" s="22"/>
      <c r="H800" s="22"/>
      <c r="I800" s="22"/>
      <c r="J800" s="22"/>
      <c r="K800" s="191" t="e">
        <f aca="false">VLOOKUP(Personale!J800,Legenda!$D$1:$F$258,2)</f>
        <v>#N/A</v>
      </c>
      <c r="L800" s="22"/>
      <c r="M800" s="22"/>
      <c r="N800" s="22"/>
      <c r="O800" s="22"/>
      <c r="P800" s="203"/>
      <c r="Q800" s="22"/>
      <c r="R800" s="22"/>
      <c r="S800" s="22"/>
      <c r="T800" s="203"/>
      <c r="U800" s="211"/>
      <c r="V800" s="211"/>
      <c r="W800" s="185" t="n">
        <v>0</v>
      </c>
      <c r="X800" s="185" t="n">
        <v>0</v>
      </c>
      <c r="Y800" s="219" t="n">
        <f aca="false">SUM(W800:X800)</f>
        <v>0</v>
      </c>
      <c r="Z800" s="185" t="n">
        <v>0</v>
      </c>
      <c r="AA800" s="185" t="n">
        <v>0</v>
      </c>
      <c r="AB800" s="220" t="n">
        <f aca="false">SUM(Z800:AA800)</f>
        <v>0</v>
      </c>
      <c r="AC800" s="22"/>
      <c r="AD800" s="22"/>
      <c r="AE800" s="188"/>
      <c r="AF800" s="206" t="n">
        <f aca="false">IF(AE800="SI",N800,0)</f>
        <v>0</v>
      </c>
      <c r="AG800" s="189" t="n">
        <f aca="false">IF(AE800="SI",Y800,0)</f>
        <v>0</v>
      </c>
      <c r="AH800" s="189" t="n">
        <f aca="false">IF(AE800="SI",AB800,0)</f>
        <v>0</v>
      </c>
      <c r="AI800" s="148"/>
      <c r="AJ800" s="207"/>
      <c r="AK800" s="207"/>
      <c r="AL800" s="207"/>
      <c r="AM800" s="207"/>
      <c r="AN800" s="207"/>
      <c r="AO800" s="208"/>
    </row>
    <row r="801" customFormat="false" ht="15.75" hidden="false" customHeight="true" outlineLevel="0" collapsed="false">
      <c r="A801" s="22" t="n">
        <v>800</v>
      </c>
      <c r="B801" s="180"/>
      <c r="C801" s="22"/>
      <c r="D801" s="22"/>
      <c r="E801" s="183"/>
      <c r="F801" s="183"/>
      <c r="G801" s="22"/>
      <c r="H801" s="22"/>
      <c r="I801" s="22"/>
      <c r="J801" s="22"/>
      <c r="K801" s="191" t="e">
        <f aca="false">VLOOKUP(Personale!J801,Legenda!$D$1:$F$258,2)</f>
        <v>#N/A</v>
      </c>
      <c r="L801" s="22"/>
      <c r="M801" s="22"/>
      <c r="N801" s="22"/>
      <c r="O801" s="22"/>
      <c r="P801" s="203"/>
      <c r="Q801" s="22"/>
      <c r="R801" s="22"/>
      <c r="S801" s="22"/>
      <c r="T801" s="203"/>
      <c r="U801" s="211"/>
      <c r="V801" s="211"/>
      <c r="W801" s="185" t="n">
        <v>0</v>
      </c>
      <c r="X801" s="185" t="n">
        <v>0</v>
      </c>
      <c r="Y801" s="219" t="n">
        <f aca="false">SUM(W801:X801)</f>
        <v>0</v>
      </c>
      <c r="Z801" s="185" t="n">
        <v>0</v>
      </c>
      <c r="AA801" s="185" t="n">
        <v>0</v>
      </c>
      <c r="AB801" s="220" t="n">
        <f aca="false">SUM(Z801:AA801)</f>
        <v>0</v>
      </c>
      <c r="AC801" s="22"/>
      <c r="AD801" s="22"/>
      <c r="AE801" s="188"/>
      <c r="AF801" s="206" t="n">
        <f aca="false">IF(AE801="SI",N801,0)</f>
        <v>0</v>
      </c>
      <c r="AG801" s="189" t="n">
        <f aca="false">IF(AE801="SI",Y801,0)</f>
        <v>0</v>
      </c>
      <c r="AH801" s="189" t="n">
        <f aca="false">IF(AE801="SI",AB801,0)</f>
        <v>0</v>
      </c>
      <c r="AI801" s="148"/>
      <c r="AJ801" s="207"/>
      <c r="AK801" s="207"/>
      <c r="AL801" s="207"/>
      <c r="AM801" s="207"/>
      <c r="AN801" s="207"/>
      <c r="AO801" s="208"/>
    </row>
    <row r="802" customFormat="false" ht="15.75" hidden="false" customHeight="true" outlineLevel="0" collapsed="false">
      <c r="A802" s="22" t="n">
        <v>801</v>
      </c>
      <c r="B802" s="180"/>
      <c r="C802" s="22"/>
      <c r="D802" s="22"/>
      <c r="E802" s="183"/>
      <c r="F802" s="183"/>
      <c r="G802" s="22"/>
      <c r="H802" s="22"/>
      <c r="I802" s="22"/>
      <c r="J802" s="22"/>
      <c r="K802" s="191" t="e">
        <f aca="false">VLOOKUP(Personale!J802,Legenda!$D$1:$F$258,2)</f>
        <v>#N/A</v>
      </c>
      <c r="L802" s="22"/>
      <c r="M802" s="22"/>
      <c r="N802" s="22"/>
      <c r="O802" s="22"/>
      <c r="P802" s="203"/>
      <c r="Q802" s="22"/>
      <c r="R802" s="22"/>
      <c r="S802" s="22"/>
      <c r="T802" s="203"/>
      <c r="U802" s="211"/>
      <c r="V802" s="211"/>
      <c r="W802" s="185" t="n">
        <v>0</v>
      </c>
      <c r="X802" s="185" t="n">
        <v>0</v>
      </c>
      <c r="Y802" s="219" t="n">
        <f aca="false">SUM(W802:X802)</f>
        <v>0</v>
      </c>
      <c r="Z802" s="185" t="n">
        <v>0</v>
      </c>
      <c r="AA802" s="185" t="n">
        <v>0</v>
      </c>
      <c r="AB802" s="220" t="n">
        <f aca="false">SUM(Z802:AA802)</f>
        <v>0</v>
      </c>
      <c r="AC802" s="22"/>
      <c r="AD802" s="22"/>
      <c r="AE802" s="188"/>
      <c r="AF802" s="206" t="n">
        <f aca="false">IF(AE802="SI",N802,0)</f>
        <v>0</v>
      </c>
      <c r="AG802" s="189" t="n">
        <f aca="false">IF(AE802="SI",Y802,0)</f>
        <v>0</v>
      </c>
      <c r="AH802" s="189" t="n">
        <f aca="false">IF(AE802="SI",AB802,0)</f>
        <v>0</v>
      </c>
      <c r="AI802" s="148"/>
      <c r="AJ802" s="207"/>
      <c r="AK802" s="207"/>
      <c r="AL802" s="207"/>
      <c r="AM802" s="207"/>
      <c r="AN802" s="207"/>
      <c r="AO802" s="208"/>
    </row>
    <row r="803" customFormat="false" ht="15.75" hidden="false" customHeight="true" outlineLevel="0" collapsed="false">
      <c r="A803" s="22" t="n">
        <v>802</v>
      </c>
      <c r="B803" s="180"/>
      <c r="C803" s="22"/>
      <c r="D803" s="22"/>
      <c r="E803" s="183"/>
      <c r="F803" s="183"/>
      <c r="G803" s="22"/>
      <c r="H803" s="22"/>
      <c r="I803" s="22"/>
      <c r="J803" s="22"/>
      <c r="K803" s="191" t="e">
        <f aca="false">VLOOKUP(Personale!J803,Legenda!$D$1:$F$258,2)</f>
        <v>#N/A</v>
      </c>
      <c r="L803" s="22"/>
      <c r="M803" s="22"/>
      <c r="N803" s="22"/>
      <c r="O803" s="22"/>
      <c r="P803" s="203"/>
      <c r="Q803" s="22"/>
      <c r="R803" s="22"/>
      <c r="S803" s="22"/>
      <c r="T803" s="203"/>
      <c r="U803" s="211"/>
      <c r="V803" s="211"/>
      <c r="W803" s="185" t="n">
        <v>0</v>
      </c>
      <c r="X803" s="185" t="n">
        <v>0</v>
      </c>
      <c r="Y803" s="219" t="n">
        <f aca="false">SUM(W803:X803)</f>
        <v>0</v>
      </c>
      <c r="Z803" s="185" t="n">
        <v>0</v>
      </c>
      <c r="AA803" s="185" t="n">
        <v>0</v>
      </c>
      <c r="AB803" s="220" t="n">
        <f aca="false">SUM(Z803:AA803)</f>
        <v>0</v>
      </c>
      <c r="AC803" s="22"/>
      <c r="AD803" s="22"/>
      <c r="AE803" s="188"/>
      <c r="AF803" s="206" t="n">
        <f aca="false">IF(AE803="SI",N803,0)</f>
        <v>0</v>
      </c>
      <c r="AG803" s="189" t="n">
        <f aca="false">IF(AE803="SI",Y803,0)</f>
        <v>0</v>
      </c>
      <c r="AH803" s="189" t="n">
        <f aca="false">IF(AE803="SI",AB803,0)</f>
        <v>0</v>
      </c>
      <c r="AI803" s="148"/>
      <c r="AJ803" s="207"/>
      <c r="AK803" s="207"/>
      <c r="AL803" s="207"/>
      <c r="AM803" s="207"/>
      <c r="AN803" s="207"/>
      <c r="AO803" s="208"/>
    </row>
    <row r="804" customFormat="false" ht="15.75" hidden="false" customHeight="true" outlineLevel="0" collapsed="false">
      <c r="A804" s="22" t="n">
        <v>803</v>
      </c>
      <c r="B804" s="180"/>
      <c r="C804" s="22"/>
      <c r="D804" s="22"/>
      <c r="E804" s="183"/>
      <c r="F804" s="183"/>
      <c r="G804" s="22"/>
      <c r="H804" s="22"/>
      <c r="I804" s="22"/>
      <c r="J804" s="22"/>
      <c r="K804" s="191" t="e">
        <f aca="false">VLOOKUP(Personale!J804,Legenda!$D$1:$F$258,2)</f>
        <v>#N/A</v>
      </c>
      <c r="L804" s="22"/>
      <c r="M804" s="22"/>
      <c r="N804" s="22"/>
      <c r="O804" s="22"/>
      <c r="P804" s="203"/>
      <c r="Q804" s="22"/>
      <c r="R804" s="22"/>
      <c r="S804" s="22"/>
      <c r="T804" s="203"/>
      <c r="U804" s="211"/>
      <c r="V804" s="211"/>
      <c r="W804" s="185" t="n">
        <v>0</v>
      </c>
      <c r="X804" s="185" t="n">
        <v>0</v>
      </c>
      <c r="Y804" s="219" t="n">
        <f aca="false">SUM(W804:X804)</f>
        <v>0</v>
      </c>
      <c r="Z804" s="185" t="n">
        <v>0</v>
      </c>
      <c r="AA804" s="185" t="n">
        <v>0</v>
      </c>
      <c r="AB804" s="220" t="n">
        <f aca="false">SUM(Z804:AA804)</f>
        <v>0</v>
      </c>
      <c r="AC804" s="22"/>
      <c r="AD804" s="22"/>
      <c r="AE804" s="188"/>
      <c r="AF804" s="206" t="n">
        <f aca="false">IF(AE804="SI",N804,0)</f>
        <v>0</v>
      </c>
      <c r="AG804" s="189" t="n">
        <f aca="false">IF(AE804="SI",Y804,0)</f>
        <v>0</v>
      </c>
      <c r="AH804" s="189" t="n">
        <f aca="false">IF(AE804="SI",AB804,0)</f>
        <v>0</v>
      </c>
      <c r="AI804" s="148"/>
      <c r="AJ804" s="207"/>
      <c r="AK804" s="207"/>
      <c r="AL804" s="207"/>
      <c r="AM804" s="207"/>
      <c r="AN804" s="207"/>
      <c r="AO804" s="208"/>
    </row>
    <row r="805" customFormat="false" ht="15.75" hidden="false" customHeight="true" outlineLevel="0" collapsed="false">
      <c r="A805" s="22" t="n">
        <v>804</v>
      </c>
      <c r="B805" s="180"/>
      <c r="C805" s="22"/>
      <c r="D805" s="22"/>
      <c r="E805" s="183"/>
      <c r="F805" s="183"/>
      <c r="G805" s="22"/>
      <c r="H805" s="22"/>
      <c r="I805" s="22"/>
      <c r="J805" s="22"/>
      <c r="K805" s="191" t="e">
        <f aca="false">VLOOKUP(Personale!J805,Legenda!$D$1:$F$258,2)</f>
        <v>#N/A</v>
      </c>
      <c r="L805" s="22"/>
      <c r="M805" s="22"/>
      <c r="N805" s="22"/>
      <c r="O805" s="22"/>
      <c r="P805" s="203"/>
      <c r="Q805" s="22"/>
      <c r="R805" s="22"/>
      <c r="S805" s="22"/>
      <c r="T805" s="203"/>
      <c r="U805" s="211"/>
      <c r="V805" s="211"/>
      <c r="W805" s="185" t="n">
        <v>0</v>
      </c>
      <c r="X805" s="185" t="n">
        <v>0</v>
      </c>
      <c r="Y805" s="219" t="n">
        <f aca="false">SUM(W805:X805)</f>
        <v>0</v>
      </c>
      <c r="Z805" s="185" t="n">
        <v>0</v>
      </c>
      <c r="AA805" s="185" t="n">
        <v>0</v>
      </c>
      <c r="AB805" s="220" t="n">
        <f aca="false">SUM(Z805:AA805)</f>
        <v>0</v>
      </c>
      <c r="AC805" s="22"/>
      <c r="AD805" s="22"/>
      <c r="AE805" s="188"/>
      <c r="AF805" s="206" t="n">
        <f aca="false">IF(AE805="SI",N805,0)</f>
        <v>0</v>
      </c>
      <c r="AG805" s="189" t="n">
        <f aca="false">IF(AE805="SI",Y805,0)</f>
        <v>0</v>
      </c>
      <c r="AH805" s="189" t="n">
        <f aca="false">IF(AE805="SI",AB805,0)</f>
        <v>0</v>
      </c>
      <c r="AI805" s="148"/>
      <c r="AJ805" s="207"/>
      <c r="AK805" s="207"/>
      <c r="AL805" s="207"/>
      <c r="AM805" s="207"/>
      <c r="AN805" s="207"/>
      <c r="AO805" s="208"/>
    </row>
    <row r="806" customFormat="false" ht="15.75" hidden="false" customHeight="true" outlineLevel="0" collapsed="false">
      <c r="A806" s="22" t="n">
        <v>805</v>
      </c>
      <c r="B806" s="180"/>
      <c r="C806" s="22"/>
      <c r="D806" s="22"/>
      <c r="E806" s="183"/>
      <c r="F806" s="183"/>
      <c r="G806" s="22"/>
      <c r="H806" s="22"/>
      <c r="I806" s="22"/>
      <c r="J806" s="22"/>
      <c r="K806" s="191" t="e">
        <f aca="false">VLOOKUP(Personale!J806,Legenda!$D$1:$F$258,2)</f>
        <v>#N/A</v>
      </c>
      <c r="L806" s="22"/>
      <c r="M806" s="22"/>
      <c r="N806" s="22"/>
      <c r="O806" s="22"/>
      <c r="P806" s="203"/>
      <c r="Q806" s="22"/>
      <c r="R806" s="22"/>
      <c r="S806" s="22"/>
      <c r="T806" s="203"/>
      <c r="U806" s="211"/>
      <c r="V806" s="211"/>
      <c r="W806" s="185" t="n">
        <v>0</v>
      </c>
      <c r="X806" s="185" t="n">
        <v>0</v>
      </c>
      <c r="Y806" s="219" t="n">
        <f aca="false">SUM(W806:X806)</f>
        <v>0</v>
      </c>
      <c r="Z806" s="185" t="n">
        <v>0</v>
      </c>
      <c r="AA806" s="185" t="n">
        <v>0</v>
      </c>
      <c r="AB806" s="220" t="n">
        <f aca="false">SUM(Z806:AA806)</f>
        <v>0</v>
      </c>
      <c r="AC806" s="22"/>
      <c r="AD806" s="22"/>
      <c r="AE806" s="188"/>
      <c r="AF806" s="206" t="n">
        <f aca="false">IF(AE806="SI",N806,0)</f>
        <v>0</v>
      </c>
      <c r="AG806" s="189" t="n">
        <f aca="false">IF(AE806="SI",Y806,0)</f>
        <v>0</v>
      </c>
      <c r="AH806" s="189" t="n">
        <f aca="false">IF(AE806="SI",AB806,0)</f>
        <v>0</v>
      </c>
      <c r="AI806" s="148"/>
      <c r="AJ806" s="207"/>
      <c r="AK806" s="207"/>
      <c r="AL806" s="207"/>
      <c r="AM806" s="207"/>
      <c r="AN806" s="207"/>
      <c r="AO806" s="208"/>
    </row>
    <row r="807" customFormat="false" ht="15.75" hidden="false" customHeight="true" outlineLevel="0" collapsed="false">
      <c r="A807" s="22" t="n">
        <v>806</v>
      </c>
      <c r="B807" s="180"/>
      <c r="C807" s="22"/>
      <c r="D807" s="22"/>
      <c r="E807" s="183"/>
      <c r="F807" s="183"/>
      <c r="G807" s="22"/>
      <c r="H807" s="22"/>
      <c r="I807" s="22"/>
      <c r="J807" s="22"/>
      <c r="K807" s="191" t="e">
        <f aca="false">VLOOKUP(Personale!J807,Legenda!$D$1:$F$258,2)</f>
        <v>#N/A</v>
      </c>
      <c r="L807" s="22"/>
      <c r="M807" s="22"/>
      <c r="N807" s="22"/>
      <c r="O807" s="22"/>
      <c r="P807" s="203"/>
      <c r="Q807" s="22"/>
      <c r="R807" s="22"/>
      <c r="S807" s="22"/>
      <c r="T807" s="203"/>
      <c r="U807" s="211"/>
      <c r="V807" s="211"/>
      <c r="W807" s="185" t="n">
        <v>0</v>
      </c>
      <c r="X807" s="185" t="n">
        <v>0</v>
      </c>
      <c r="Y807" s="219" t="n">
        <f aca="false">SUM(W807:X807)</f>
        <v>0</v>
      </c>
      <c r="Z807" s="185" t="n">
        <v>0</v>
      </c>
      <c r="AA807" s="185" t="n">
        <v>0</v>
      </c>
      <c r="AB807" s="220" t="n">
        <f aca="false">SUM(Z807:AA807)</f>
        <v>0</v>
      </c>
      <c r="AC807" s="22"/>
      <c r="AD807" s="22"/>
      <c r="AE807" s="188"/>
      <c r="AF807" s="206" t="n">
        <f aca="false">IF(AE807="SI",N807,0)</f>
        <v>0</v>
      </c>
      <c r="AG807" s="189" t="n">
        <f aca="false">IF(AE807="SI",Y807,0)</f>
        <v>0</v>
      </c>
      <c r="AH807" s="189" t="n">
        <f aca="false">IF(AE807="SI",AB807,0)</f>
        <v>0</v>
      </c>
      <c r="AI807" s="148"/>
      <c r="AJ807" s="207"/>
      <c r="AK807" s="207"/>
      <c r="AL807" s="207"/>
      <c r="AM807" s="207"/>
      <c r="AN807" s="207"/>
      <c r="AO807" s="208"/>
    </row>
    <row r="808" customFormat="false" ht="15.75" hidden="false" customHeight="true" outlineLevel="0" collapsed="false">
      <c r="A808" s="22" t="n">
        <v>807</v>
      </c>
      <c r="B808" s="180"/>
      <c r="C808" s="22"/>
      <c r="D808" s="22"/>
      <c r="E808" s="183"/>
      <c r="F808" s="183"/>
      <c r="G808" s="22"/>
      <c r="H808" s="22"/>
      <c r="I808" s="22"/>
      <c r="J808" s="22"/>
      <c r="K808" s="191" t="e">
        <f aca="false">VLOOKUP(Personale!J808,Legenda!$D$1:$F$258,2)</f>
        <v>#N/A</v>
      </c>
      <c r="L808" s="22"/>
      <c r="M808" s="22"/>
      <c r="N808" s="22"/>
      <c r="O808" s="22"/>
      <c r="P808" s="203"/>
      <c r="Q808" s="22"/>
      <c r="R808" s="22"/>
      <c r="S808" s="22"/>
      <c r="T808" s="203"/>
      <c r="U808" s="211"/>
      <c r="V808" s="211"/>
      <c r="W808" s="185" t="n">
        <v>0</v>
      </c>
      <c r="X808" s="185" t="n">
        <v>0</v>
      </c>
      <c r="Y808" s="219" t="n">
        <f aca="false">SUM(W808:X808)</f>
        <v>0</v>
      </c>
      <c r="Z808" s="185" t="n">
        <v>0</v>
      </c>
      <c r="AA808" s="185" t="n">
        <v>0</v>
      </c>
      <c r="AB808" s="220" t="n">
        <f aca="false">SUM(Z808:AA808)</f>
        <v>0</v>
      </c>
      <c r="AC808" s="22"/>
      <c r="AD808" s="22"/>
      <c r="AE808" s="188"/>
      <c r="AF808" s="206" t="n">
        <f aca="false">IF(AE808="SI",N808,0)</f>
        <v>0</v>
      </c>
      <c r="AG808" s="189" t="n">
        <f aca="false">IF(AE808="SI",Y808,0)</f>
        <v>0</v>
      </c>
      <c r="AH808" s="189" t="n">
        <f aca="false">IF(AE808="SI",AB808,0)</f>
        <v>0</v>
      </c>
      <c r="AI808" s="148"/>
      <c r="AJ808" s="207"/>
      <c r="AK808" s="207"/>
      <c r="AL808" s="207"/>
      <c r="AM808" s="207"/>
      <c r="AN808" s="207"/>
      <c r="AO808" s="208"/>
    </row>
    <row r="809" customFormat="false" ht="15.75" hidden="false" customHeight="true" outlineLevel="0" collapsed="false">
      <c r="A809" s="22" t="n">
        <v>808</v>
      </c>
      <c r="B809" s="180"/>
      <c r="C809" s="22"/>
      <c r="D809" s="22"/>
      <c r="E809" s="183"/>
      <c r="F809" s="183"/>
      <c r="G809" s="22"/>
      <c r="H809" s="22"/>
      <c r="I809" s="22"/>
      <c r="J809" s="22"/>
      <c r="K809" s="191" t="e">
        <f aca="false">VLOOKUP(Personale!J809,Legenda!$D$1:$F$258,2)</f>
        <v>#N/A</v>
      </c>
      <c r="L809" s="22"/>
      <c r="M809" s="22"/>
      <c r="N809" s="22"/>
      <c r="O809" s="22"/>
      <c r="P809" s="203"/>
      <c r="Q809" s="22"/>
      <c r="R809" s="22"/>
      <c r="S809" s="22"/>
      <c r="T809" s="203"/>
      <c r="U809" s="211"/>
      <c r="V809" s="211"/>
      <c r="W809" s="185" t="n">
        <v>0</v>
      </c>
      <c r="X809" s="185" t="n">
        <v>0</v>
      </c>
      <c r="Y809" s="219" t="n">
        <f aca="false">SUM(W809:X809)</f>
        <v>0</v>
      </c>
      <c r="Z809" s="185" t="n">
        <v>0</v>
      </c>
      <c r="AA809" s="185" t="n">
        <v>0</v>
      </c>
      <c r="AB809" s="220" t="n">
        <f aca="false">SUM(Z809:AA809)</f>
        <v>0</v>
      </c>
      <c r="AC809" s="22"/>
      <c r="AD809" s="22"/>
      <c r="AE809" s="188"/>
      <c r="AF809" s="206" t="n">
        <f aca="false">IF(AE809="SI",N809,0)</f>
        <v>0</v>
      </c>
      <c r="AG809" s="189" t="n">
        <f aca="false">IF(AE809="SI",Y809,0)</f>
        <v>0</v>
      </c>
      <c r="AH809" s="189" t="n">
        <f aca="false">IF(AE809="SI",AB809,0)</f>
        <v>0</v>
      </c>
      <c r="AI809" s="148"/>
      <c r="AJ809" s="207"/>
      <c r="AK809" s="207"/>
      <c r="AL809" s="207"/>
      <c r="AM809" s="207"/>
      <c r="AN809" s="207"/>
      <c r="AO809" s="208"/>
    </row>
    <row r="810" customFormat="false" ht="15.75" hidden="false" customHeight="true" outlineLevel="0" collapsed="false">
      <c r="A810" s="22" t="n">
        <v>809</v>
      </c>
      <c r="B810" s="180"/>
      <c r="C810" s="22"/>
      <c r="D810" s="22"/>
      <c r="E810" s="183"/>
      <c r="F810" s="183"/>
      <c r="G810" s="22"/>
      <c r="H810" s="22"/>
      <c r="I810" s="22"/>
      <c r="J810" s="22"/>
      <c r="K810" s="191" t="e">
        <f aca="false">VLOOKUP(Personale!J810,Legenda!$D$1:$F$258,2)</f>
        <v>#N/A</v>
      </c>
      <c r="L810" s="22"/>
      <c r="M810" s="22"/>
      <c r="N810" s="22"/>
      <c r="O810" s="22"/>
      <c r="P810" s="203"/>
      <c r="Q810" s="22"/>
      <c r="R810" s="22"/>
      <c r="S810" s="22"/>
      <c r="T810" s="203"/>
      <c r="U810" s="211"/>
      <c r="V810" s="211"/>
      <c r="W810" s="185" t="n">
        <v>0</v>
      </c>
      <c r="X810" s="185" t="n">
        <v>0</v>
      </c>
      <c r="Y810" s="219" t="n">
        <f aca="false">SUM(W810:X810)</f>
        <v>0</v>
      </c>
      <c r="Z810" s="185" t="n">
        <v>0</v>
      </c>
      <c r="AA810" s="185" t="n">
        <v>0</v>
      </c>
      <c r="AB810" s="220" t="n">
        <f aca="false">SUM(Z810:AA810)</f>
        <v>0</v>
      </c>
      <c r="AC810" s="22"/>
      <c r="AD810" s="22"/>
      <c r="AE810" s="188"/>
      <c r="AF810" s="206" t="n">
        <f aca="false">IF(AE810="SI",N810,0)</f>
        <v>0</v>
      </c>
      <c r="AG810" s="189" t="n">
        <f aca="false">IF(AE810="SI",Y810,0)</f>
        <v>0</v>
      </c>
      <c r="AH810" s="189" t="n">
        <f aca="false">IF(AE810="SI",AB810,0)</f>
        <v>0</v>
      </c>
      <c r="AI810" s="148"/>
      <c r="AJ810" s="207"/>
      <c r="AK810" s="207"/>
      <c r="AL810" s="207"/>
      <c r="AM810" s="207"/>
      <c r="AN810" s="207"/>
      <c r="AO810" s="208"/>
    </row>
    <row r="811" customFormat="false" ht="15.75" hidden="false" customHeight="true" outlineLevel="0" collapsed="false">
      <c r="A811" s="22" t="n">
        <v>810</v>
      </c>
      <c r="B811" s="180"/>
      <c r="C811" s="22"/>
      <c r="D811" s="22"/>
      <c r="E811" s="183"/>
      <c r="F811" s="183"/>
      <c r="G811" s="22"/>
      <c r="H811" s="22"/>
      <c r="I811" s="22"/>
      <c r="J811" s="22"/>
      <c r="K811" s="191" t="e">
        <f aca="false">VLOOKUP(Personale!J811,Legenda!$D$1:$F$258,2)</f>
        <v>#N/A</v>
      </c>
      <c r="L811" s="22"/>
      <c r="M811" s="22"/>
      <c r="N811" s="22"/>
      <c r="O811" s="22"/>
      <c r="P811" s="203"/>
      <c r="Q811" s="22"/>
      <c r="R811" s="22"/>
      <c r="S811" s="22"/>
      <c r="T811" s="203"/>
      <c r="U811" s="211"/>
      <c r="V811" s="211"/>
      <c r="W811" s="185" t="n">
        <v>0</v>
      </c>
      <c r="X811" s="185" t="n">
        <v>0</v>
      </c>
      <c r="Y811" s="219" t="n">
        <f aca="false">SUM(W811:X811)</f>
        <v>0</v>
      </c>
      <c r="Z811" s="185" t="n">
        <v>0</v>
      </c>
      <c r="AA811" s="185" t="n">
        <v>0</v>
      </c>
      <c r="AB811" s="220" t="n">
        <f aca="false">SUM(Z811:AA811)</f>
        <v>0</v>
      </c>
      <c r="AC811" s="22"/>
      <c r="AD811" s="22"/>
      <c r="AE811" s="188"/>
      <c r="AF811" s="206" t="n">
        <f aca="false">IF(AE811="SI",N811,0)</f>
        <v>0</v>
      </c>
      <c r="AG811" s="189" t="n">
        <f aca="false">IF(AE811="SI",Y811,0)</f>
        <v>0</v>
      </c>
      <c r="AH811" s="189" t="n">
        <f aca="false">IF(AE811="SI",AB811,0)</f>
        <v>0</v>
      </c>
      <c r="AI811" s="148"/>
      <c r="AJ811" s="207"/>
      <c r="AK811" s="207"/>
      <c r="AL811" s="207"/>
      <c r="AM811" s="207"/>
      <c r="AN811" s="207"/>
      <c r="AO811" s="208"/>
    </row>
    <row r="812" customFormat="false" ht="15.75" hidden="false" customHeight="true" outlineLevel="0" collapsed="false">
      <c r="A812" s="22" t="n">
        <v>811</v>
      </c>
      <c r="B812" s="180"/>
      <c r="C812" s="22"/>
      <c r="D812" s="22"/>
      <c r="E812" s="183"/>
      <c r="F812" s="183"/>
      <c r="G812" s="22"/>
      <c r="H812" s="22"/>
      <c r="I812" s="22"/>
      <c r="J812" s="22"/>
      <c r="K812" s="191" t="e">
        <f aca="false">VLOOKUP(Personale!J812,Legenda!$D$1:$F$258,2)</f>
        <v>#N/A</v>
      </c>
      <c r="L812" s="22"/>
      <c r="M812" s="22"/>
      <c r="N812" s="22"/>
      <c r="O812" s="22"/>
      <c r="P812" s="203"/>
      <c r="Q812" s="22"/>
      <c r="R812" s="22"/>
      <c r="S812" s="22"/>
      <c r="T812" s="203"/>
      <c r="U812" s="211"/>
      <c r="V812" s="211"/>
      <c r="W812" s="185" t="n">
        <v>0</v>
      </c>
      <c r="X812" s="185" t="n">
        <v>0</v>
      </c>
      <c r="Y812" s="219" t="n">
        <f aca="false">SUM(W812:X812)</f>
        <v>0</v>
      </c>
      <c r="Z812" s="185" t="n">
        <v>0</v>
      </c>
      <c r="AA812" s="185" t="n">
        <v>0</v>
      </c>
      <c r="AB812" s="220" t="n">
        <f aca="false">SUM(Z812:AA812)</f>
        <v>0</v>
      </c>
      <c r="AC812" s="22"/>
      <c r="AD812" s="22"/>
      <c r="AE812" s="188"/>
      <c r="AF812" s="206" t="n">
        <f aca="false">IF(AE812="SI",N812,0)</f>
        <v>0</v>
      </c>
      <c r="AG812" s="189" t="n">
        <f aca="false">IF(AE812="SI",Y812,0)</f>
        <v>0</v>
      </c>
      <c r="AH812" s="189" t="n">
        <f aca="false">IF(AE812="SI",AB812,0)</f>
        <v>0</v>
      </c>
      <c r="AI812" s="148"/>
      <c r="AJ812" s="207"/>
      <c r="AK812" s="207"/>
      <c r="AL812" s="207"/>
      <c r="AM812" s="207"/>
      <c r="AN812" s="207"/>
      <c r="AO812" s="208"/>
    </row>
    <row r="813" customFormat="false" ht="15.75" hidden="false" customHeight="true" outlineLevel="0" collapsed="false">
      <c r="A813" s="22" t="n">
        <v>812</v>
      </c>
      <c r="B813" s="180"/>
      <c r="C813" s="22"/>
      <c r="D813" s="22"/>
      <c r="E813" s="183"/>
      <c r="F813" s="183"/>
      <c r="G813" s="22"/>
      <c r="H813" s="22"/>
      <c r="I813" s="22"/>
      <c r="J813" s="22"/>
      <c r="K813" s="191" t="e">
        <f aca="false">VLOOKUP(Personale!J813,Legenda!$D$1:$F$258,2)</f>
        <v>#N/A</v>
      </c>
      <c r="L813" s="22"/>
      <c r="M813" s="22"/>
      <c r="N813" s="22"/>
      <c r="O813" s="22"/>
      <c r="P813" s="203"/>
      <c r="Q813" s="22"/>
      <c r="R813" s="22"/>
      <c r="S813" s="22"/>
      <c r="T813" s="203"/>
      <c r="U813" s="211"/>
      <c r="V813" s="211"/>
      <c r="W813" s="185" t="n">
        <v>0</v>
      </c>
      <c r="X813" s="185" t="n">
        <v>0</v>
      </c>
      <c r="Y813" s="219" t="n">
        <f aca="false">SUM(W813:X813)</f>
        <v>0</v>
      </c>
      <c r="Z813" s="185" t="n">
        <v>0</v>
      </c>
      <c r="AA813" s="185" t="n">
        <v>0</v>
      </c>
      <c r="AB813" s="220" t="n">
        <f aca="false">SUM(Z813:AA813)</f>
        <v>0</v>
      </c>
      <c r="AC813" s="22"/>
      <c r="AD813" s="22"/>
      <c r="AE813" s="188"/>
      <c r="AF813" s="206" t="n">
        <f aca="false">IF(AE813="SI",N813,0)</f>
        <v>0</v>
      </c>
      <c r="AG813" s="189" t="n">
        <f aca="false">IF(AE813="SI",Y813,0)</f>
        <v>0</v>
      </c>
      <c r="AH813" s="189" t="n">
        <f aca="false">IF(AE813="SI",AB813,0)</f>
        <v>0</v>
      </c>
      <c r="AI813" s="148"/>
      <c r="AJ813" s="207"/>
      <c r="AK813" s="207"/>
      <c r="AL813" s="207"/>
      <c r="AM813" s="207"/>
      <c r="AN813" s="207"/>
      <c r="AO813" s="208"/>
    </row>
    <row r="814" customFormat="false" ht="15.75" hidden="false" customHeight="true" outlineLevel="0" collapsed="false">
      <c r="A814" s="22" t="n">
        <v>813</v>
      </c>
      <c r="B814" s="180"/>
      <c r="C814" s="22"/>
      <c r="D814" s="22"/>
      <c r="E814" s="183"/>
      <c r="F814" s="183"/>
      <c r="G814" s="22"/>
      <c r="H814" s="22"/>
      <c r="I814" s="22"/>
      <c r="J814" s="22"/>
      <c r="K814" s="191" t="e">
        <f aca="false">VLOOKUP(Personale!J814,Legenda!$D$1:$F$258,2)</f>
        <v>#N/A</v>
      </c>
      <c r="L814" s="22"/>
      <c r="M814" s="22"/>
      <c r="N814" s="22"/>
      <c r="O814" s="22"/>
      <c r="P814" s="203"/>
      <c r="Q814" s="22"/>
      <c r="R814" s="22"/>
      <c r="S814" s="22"/>
      <c r="T814" s="203"/>
      <c r="U814" s="211"/>
      <c r="V814" s="211"/>
      <c r="W814" s="185" t="n">
        <v>0</v>
      </c>
      <c r="X814" s="185" t="n">
        <v>0</v>
      </c>
      <c r="Y814" s="219" t="n">
        <f aca="false">SUM(W814:X814)</f>
        <v>0</v>
      </c>
      <c r="Z814" s="185" t="n">
        <v>0</v>
      </c>
      <c r="AA814" s="185" t="n">
        <v>0</v>
      </c>
      <c r="AB814" s="220" t="n">
        <f aca="false">SUM(Z814:AA814)</f>
        <v>0</v>
      </c>
      <c r="AC814" s="22"/>
      <c r="AD814" s="22"/>
      <c r="AE814" s="188"/>
      <c r="AF814" s="206" t="n">
        <f aca="false">IF(AE814="SI",N814,0)</f>
        <v>0</v>
      </c>
      <c r="AG814" s="189" t="n">
        <f aca="false">IF(AE814="SI",Y814,0)</f>
        <v>0</v>
      </c>
      <c r="AH814" s="189" t="n">
        <f aca="false">IF(AE814="SI",AB814,0)</f>
        <v>0</v>
      </c>
      <c r="AI814" s="148"/>
      <c r="AJ814" s="207"/>
      <c r="AK814" s="207"/>
      <c r="AL814" s="207"/>
      <c r="AM814" s="207"/>
      <c r="AN814" s="207"/>
      <c r="AO814" s="208"/>
    </row>
    <row r="815" customFormat="false" ht="15.75" hidden="false" customHeight="true" outlineLevel="0" collapsed="false">
      <c r="A815" s="22" t="n">
        <v>814</v>
      </c>
      <c r="B815" s="180"/>
      <c r="C815" s="22"/>
      <c r="D815" s="22"/>
      <c r="E815" s="183"/>
      <c r="F815" s="183"/>
      <c r="G815" s="22"/>
      <c r="H815" s="22"/>
      <c r="I815" s="22"/>
      <c r="J815" s="22"/>
      <c r="K815" s="191" t="e">
        <f aca="false">VLOOKUP(Personale!J815,Legenda!$D$1:$F$258,2)</f>
        <v>#N/A</v>
      </c>
      <c r="L815" s="22"/>
      <c r="M815" s="22"/>
      <c r="N815" s="22"/>
      <c r="O815" s="22"/>
      <c r="P815" s="203"/>
      <c r="Q815" s="22"/>
      <c r="R815" s="22"/>
      <c r="S815" s="22"/>
      <c r="T815" s="203"/>
      <c r="U815" s="211"/>
      <c r="V815" s="211"/>
      <c r="W815" s="185" t="n">
        <v>0</v>
      </c>
      <c r="X815" s="185" t="n">
        <v>0</v>
      </c>
      <c r="Y815" s="219" t="n">
        <f aca="false">SUM(W815:X815)</f>
        <v>0</v>
      </c>
      <c r="Z815" s="185" t="n">
        <v>0</v>
      </c>
      <c r="AA815" s="185" t="n">
        <v>0</v>
      </c>
      <c r="AB815" s="220" t="n">
        <f aca="false">SUM(Z815:AA815)</f>
        <v>0</v>
      </c>
      <c r="AC815" s="22"/>
      <c r="AD815" s="22"/>
      <c r="AE815" s="188"/>
      <c r="AF815" s="206" t="n">
        <f aca="false">IF(AE815="SI",N815,0)</f>
        <v>0</v>
      </c>
      <c r="AG815" s="189" t="n">
        <f aca="false">IF(AE815="SI",Y815,0)</f>
        <v>0</v>
      </c>
      <c r="AH815" s="189" t="n">
        <f aca="false">IF(AE815="SI",AB815,0)</f>
        <v>0</v>
      </c>
      <c r="AI815" s="148"/>
      <c r="AJ815" s="207"/>
      <c r="AK815" s="207"/>
      <c r="AL815" s="207"/>
      <c r="AM815" s="207"/>
      <c r="AN815" s="207"/>
      <c r="AO815" s="208"/>
    </row>
    <row r="816" customFormat="false" ht="15.75" hidden="false" customHeight="true" outlineLevel="0" collapsed="false">
      <c r="A816" s="22" t="n">
        <v>815</v>
      </c>
      <c r="B816" s="180"/>
      <c r="C816" s="22"/>
      <c r="D816" s="22"/>
      <c r="E816" s="183"/>
      <c r="F816" s="183"/>
      <c r="G816" s="22"/>
      <c r="H816" s="22"/>
      <c r="I816" s="22"/>
      <c r="J816" s="22"/>
      <c r="K816" s="191" t="e">
        <f aca="false">VLOOKUP(Personale!J816,Legenda!$D$1:$F$258,2)</f>
        <v>#N/A</v>
      </c>
      <c r="L816" s="22"/>
      <c r="M816" s="22"/>
      <c r="N816" s="22"/>
      <c r="O816" s="22"/>
      <c r="P816" s="203"/>
      <c r="Q816" s="22"/>
      <c r="R816" s="22"/>
      <c r="S816" s="22"/>
      <c r="T816" s="203"/>
      <c r="U816" s="211"/>
      <c r="V816" s="211"/>
      <c r="W816" s="185" t="n">
        <v>0</v>
      </c>
      <c r="X816" s="185" t="n">
        <v>0</v>
      </c>
      <c r="Y816" s="219" t="n">
        <f aca="false">SUM(W816:X816)</f>
        <v>0</v>
      </c>
      <c r="Z816" s="185" t="n">
        <v>0</v>
      </c>
      <c r="AA816" s="185" t="n">
        <v>0</v>
      </c>
      <c r="AB816" s="220" t="n">
        <f aca="false">SUM(Z816:AA816)</f>
        <v>0</v>
      </c>
      <c r="AC816" s="22"/>
      <c r="AD816" s="22"/>
      <c r="AE816" s="188"/>
      <c r="AF816" s="206" t="n">
        <f aca="false">IF(AE816="SI",N816,0)</f>
        <v>0</v>
      </c>
      <c r="AG816" s="189" t="n">
        <f aca="false">IF(AE816="SI",Y816,0)</f>
        <v>0</v>
      </c>
      <c r="AH816" s="189" t="n">
        <f aca="false">IF(AE816="SI",AB816,0)</f>
        <v>0</v>
      </c>
      <c r="AI816" s="148"/>
      <c r="AJ816" s="207"/>
      <c r="AK816" s="207"/>
      <c r="AL816" s="207"/>
      <c r="AM816" s="207"/>
      <c r="AN816" s="207"/>
      <c r="AO816" s="208"/>
    </row>
    <row r="817" customFormat="false" ht="15.75" hidden="false" customHeight="true" outlineLevel="0" collapsed="false">
      <c r="A817" s="22" t="n">
        <v>816</v>
      </c>
      <c r="B817" s="180"/>
      <c r="C817" s="22"/>
      <c r="D817" s="22"/>
      <c r="E817" s="183"/>
      <c r="F817" s="183"/>
      <c r="G817" s="22"/>
      <c r="H817" s="22"/>
      <c r="I817" s="22"/>
      <c r="J817" s="22"/>
      <c r="K817" s="191" t="e">
        <f aca="false">VLOOKUP(Personale!J817,Legenda!$D$1:$F$258,2)</f>
        <v>#N/A</v>
      </c>
      <c r="L817" s="22"/>
      <c r="M817" s="22"/>
      <c r="N817" s="22"/>
      <c r="O817" s="22"/>
      <c r="P817" s="203"/>
      <c r="Q817" s="22"/>
      <c r="R817" s="22"/>
      <c r="S817" s="22"/>
      <c r="T817" s="203"/>
      <c r="U817" s="211"/>
      <c r="V817" s="211"/>
      <c r="W817" s="185" t="n">
        <v>0</v>
      </c>
      <c r="X817" s="185" t="n">
        <v>0</v>
      </c>
      <c r="Y817" s="219" t="n">
        <f aca="false">SUM(W817:X817)</f>
        <v>0</v>
      </c>
      <c r="Z817" s="185" t="n">
        <v>0</v>
      </c>
      <c r="AA817" s="185" t="n">
        <v>0</v>
      </c>
      <c r="AB817" s="220" t="n">
        <f aca="false">SUM(Z817:AA817)</f>
        <v>0</v>
      </c>
      <c r="AC817" s="22"/>
      <c r="AD817" s="22"/>
      <c r="AE817" s="188"/>
      <c r="AF817" s="206" t="n">
        <f aca="false">IF(AE817="SI",N817,0)</f>
        <v>0</v>
      </c>
      <c r="AG817" s="189" t="n">
        <f aca="false">IF(AE817="SI",Y817,0)</f>
        <v>0</v>
      </c>
      <c r="AH817" s="189" t="n">
        <f aca="false">IF(AE817="SI",AB817,0)</f>
        <v>0</v>
      </c>
      <c r="AI817" s="148"/>
      <c r="AJ817" s="207"/>
      <c r="AK817" s="207"/>
      <c r="AL817" s="207"/>
      <c r="AM817" s="207"/>
      <c r="AN817" s="207"/>
      <c r="AO817" s="208"/>
    </row>
    <row r="818" customFormat="false" ht="15.75" hidden="false" customHeight="true" outlineLevel="0" collapsed="false">
      <c r="A818" s="22" t="n">
        <v>817</v>
      </c>
      <c r="B818" s="180"/>
      <c r="C818" s="22"/>
      <c r="D818" s="22"/>
      <c r="E818" s="183"/>
      <c r="F818" s="183"/>
      <c r="G818" s="22"/>
      <c r="H818" s="22"/>
      <c r="I818" s="22"/>
      <c r="J818" s="22"/>
      <c r="K818" s="191" t="e">
        <f aca="false">VLOOKUP(Personale!J818,Legenda!$D$1:$F$258,2)</f>
        <v>#N/A</v>
      </c>
      <c r="L818" s="22"/>
      <c r="M818" s="22"/>
      <c r="N818" s="22"/>
      <c r="O818" s="22"/>
      <c r="P818" s="203"/>
      <c r="Q818" s="22"/>
      <c r="R818" s="22"/>
      <c r="S818" s="22"/>
      <c r="T818" s="203"/>
      <c r="U818" s="211"/>
      <c r="V818" s="211"/>
      <c r="W818" s="185" t="n">
        <v>0</v>
      </c>
      <c r="X818" s="185" t="n">
        <v>0</v>
      </c>
      <c r="Y818" s="219" t="n">
        <f aca="false">SUM(W818:X818)</f>
        <v>0</v>
      </c>
      <c r="Z818" s="185" t="n">
        <v>0</v>
      </c>
      <c r="AA818" s="185" t="n">
        <v>0</v>
      </c>
      <c r="AB818" s="220" t="n">
        <f aca="false">SUM(Z818:AA818)</f>
        <v>0</v>
      </c>
      <c r="AC818" s="22"/>
      <c r="AD818" s="22"/>
      <c r="AE818" s="188"/>
      <c r="AF818" s="206" t="n">
        <f aca="false">IF(AE818="SI",N818,0)</f>
        <v>0</v>
      </c>
      <c r="AG818" s="189" t="n">
        <f aca="false">IF(AE818="SI",Y818,0)</f>
        <v>0</v>
      </c>
      <c r="AH818" s="189" t="n">
        <f aca="false">IF(AE818="SI",AB818,0)</f>
        <v>0</v>
      </c>
      <c r="AI818" s="148"/>
      <c r="AJ818" s="207"/>
      <c r="AK818" s="207"/>
      <c r="AL818" s="207"/>
      <c r="AM818" s="207"/>
      <c r="AN818" s="207"/>
      <c r="AO818" s="208"/>
    </row>
    <row r="819" customFormat="false" ht="15.75" hidden="false" customHeight="true" outlineLevel="0" collapsed="false">
      <c r="A819" s="22" t="n">
        <v>818</v>
      </c>
      <c r="B819" s="180"/>
      <c r="C819" s="22"/>
      <c r="D819" s="22"/>
      <c r="E819" s="183"/>
      <c r="F819" s="183"/>
      <c r="G819" s="22"/>
      <c r="H819" s="22"/>
      <c r="I819" s="22"/>
      <c r="J819" s="22"/>
      <c r="K819" s="191" t="e">
        <f aca="false">VLOOKUP(Personale!J819,Legenda!$D$1:$F$258,2)</f>
        <v>#N/A</v>
      </c>
      <c r="L819" s="22"/>
      <c r="M819" s="22"/>
      <c r="N819" s="22"/>
      <c r="O819" s="22"/>
      <c r="P819" s="203"/>
      <c r="Q819" s="22"/>
      <c r="R819" s="22"/>
      <c r="S819" s="22"/>
      <c r="T819" s="203"/>
      <c r="U819" s="211"/>
      <c r="V819" s="211"/>
      <c r="W819" s="185" t="n">
        <v>0</v>
      </c>
      <c r="X819" s="185" t="n">
        <v>0</v>
      </c>
      <c r="Y819" s="219" t="n">
        <f aca="false">SUM(W819:X819)</f>
        <v>0</v>
      </c>
      <c r="Z819" s="185" t="n">
        <v>0</v>
      </c>
      <c r="AA819" s="185" t="n">
        <v>0</v>
      </c>
      <c r="AB819" s="220" t="n">
        <f aca="false">SUM(Z819:AA819)</f>
        <v>0</v>
      </c>
      <c r="AC819" s="22"/>
      <c r="AD819" s="22"/>
      <c r="AE819" s="188"/>
      <c r="AF819" s="206" t="n">
        <f aca="false">IF(AE819="SI",N819,0)</f>
        <v>0</v>
      </c>
      <c r="AG819" s="189" t="n">
        <f aca="false">IF(AE819="SI",Y819,0)</f>
        <v>0</v>
      </c>
      <c r="AH819" s="189" t="n">
        <f aca="false">IF(AE819="SI",AB819,0)</f>
        <v>0</v>
      </c>
      <c r="AI819" s="148"/>
      <c r="AJ819" s="207"/>
      <c r="AK819" s="207"/>
      <c r="AL819" s="207"/>
      <c r="AM819" s="207"/>
      <c r="AN819" s="207"/>
      <c r="AO819" s="208"/>
    </row>
    <row r="820" customFormat="false" ht="15.75" hidden="false" customHeight="true" outlineLevel="0" collapsed="false">
      <c r="A820" s="22" t="n">
        <v>819</v>
      </c>
      <c r="B820" s="180"/>
      <c r="C820" s="22"/>
      <c r="D820" s="22"/>
      <c r="E820" s="183"/>
      <c r="F820" s="183"/>
      <c r="G820" s="22"/>
      <c r="H820" s="22"/>
      <c r="I820" s="22"/>
      <c r="J820" s="22"/>
      <c r="K820" s="191" t="e">
        <f aca="false">VLOOKUP(Personale!J820,Legenda!$D$1:$F$258,2)</f>
        <v>#N/A</v>
      </c>
      <c r="L820" s="22"/>
      <c r="M820" s="22"/>
      <c r="N820" s="22"/>
      <c r="O820" s="22"/>
      <c r="P820" s="203"/>
      <c r="Q820" s="22"/>
      <c r="R820" s="22"/>
      <c r="S820" s="22"/>
      <c r="T820" s="203"/>
      <c r="U820" s="211"/>
      <c r="V820" s="211"/>
      <c r="W820" s="185" t="n">
        <v>0</v>
      </c>
      <c r="X820" s="185" t="n">
        <v>0</v>
      </c>
      <c r="Y820" s="219" t="n">
        <f aca="false">SUM(W820:X820)</f>
        <v>0</v>
      </c>
      <c r="Z820" s="185" t="n">
        <v>0</v>
      </c>
      <c r="AA820" s="185" t="n">
        <v>0</v>
      </c>
      <c r="AB820" s="220" t="n">
        <f aca="false">SUM(Z820:AA820)</f>
        <v>0</v>
      </c>
      <c r="AC820" s="22"/>
      <c r="AD820" s="22"/>
      <c r="AE820" s="188"/>
      <c r="AF820" s="206" t="n">
        <f aca="false">IF(AE820="SI",N820,0)</f>
        <v>0</v>
      </c>
      <c r="AG820" s="189" t="n">
        <f aca="false">IF(AE820="SI",Y820,0)</f>
        <v>0</v>
      </c>
      <c r="AH820" s="189" t="n">
        <f aca="false">IF(AE820="SI",AB820,0)</f>
        <v>0</v>
      </c>
      <c r="AI820" s="148"/>
      <c r="AJ820" s="207"/>
      <c r="AK820" s="207"/>
      <c r="AL820" s="207"/>
      <c r="AM820" s="207"/>
      <c r="AN820" s="207"/>
      <c r="AO820" s="208"/>
    </row>
    <row r="821" customFormat="false" ht="15.75" hidden="false" customHeight="true" outlineLevel="0" collapsed="false">
      <c r="A821" s="22" t="n">
        <v>820</v>
      </c>
      <c r="B821" s="180"/>
      <c r="C821" s="22"/>
      <c r="D821" s="22"/>
      <c r="E821" s="183"/>
      <c r="F821" s="183"/>
      <c r="G821" s="22"/>
      <c r="H821" s="22"/>
      <c r="I821" s="22"/>
      <c r="J821" s="22"/>
      <c r="K821" s="191" t="e">
        <f aca="false">VLOOKUP(Personale!J821,Legenda!$D$1:$F$258,2)</f>
        <v>#N/A</v>
      </c>
      <c r="L821" s="22"/>
      <c r="M821" s="22"/>
      <c r="N821" s="22"/>
      <c r="O821" s="22"/>
      <c r="P821" s="203"/>
      <c r="Q821" s="22"/>
      <c r="R821" s="22"/>
      <c r="S821" s="22"/>
      <c r="T821" s="203"/>
      <c r="U821" s="211"/>
      <c r="V821" s="211"/>
      <c r="W821" s="185" t="n">
        <v>0</v>
      </c>
      <c r="X821" s="185" t="n">
        <v>0</v>
      </c>
      <c r="Y821" s="219" t="n">
        <f aca="false">SUM(W821:X821)</f>
        <v>0</v>
      </c>
      <c r="Z821" s="185" t="n">
        <v>0</v>
      </c>
      <c r="AA821" s="185" t="n">
        <v>0</v>
      </c>
      <c r="AB821" s="220" t="n">
        <f aca="false">SUM(Z821:AA821)</f>
        <v>0</v>
      </c>
      <c r="AC821" s="22"/>
      <c r="AD821" s="22"/>
      <c r="AE821" s="188"/>
      <c r="AF821" s="206" t="n">
        <f aca="false">IF(AE821="SI",N821,0)</f>
        <v>0</v>
      </c>
      <c r="AG821" s="189" t="n">
        <f aca="false">IF(AE821="SI",Y821,0)</f>
        <v>0</v>
      </c>
      <c r="AH821" s="189" t="n">
        <f aca="false">IF(AE821="SI",AB821,0)</f>
        <v>0</v>
      </c>
      <c r="AI821" s="148"/>
      <c r="AJ821" s="207"/>
      <c r="AK821" s="207"/>
      <c r="AL821" s="207"/>
      <c r="AM821" s="207"/>
      <c r="AN821" s="207"/>
      <c r="AO821" s="208"/>
    </row>
    <row r="822" customFormat="false" ht="15.75" hidden="false" customHeight="true" outlineLevel="0" collapsed="false">
      <c r="A822" s="22" t="n">
        <v>821</v>
      </c>
      <c r="B822" s="180"/>
      <c r="C822" s="22"/>
      <c r="D822" s="22"/>
      <c r="E822" s="183"/>
      <c r="F822" s="183"/>
      <c r="G822" s="22"/>
      <c r="H822" s="22"/>
      <c r="I822" s="22"/>
      <c r="J822" s="22"/>
      <c r="K822" s="191" t="e">
        <f aca="false">VLOOKUP(Personale!J822,Legenda!$D$1:$F$258,2)</f>
        <v>#N/A</v>
      </c>
      <c r="L822" s="22"/>
      <c r="M822" s="22"/>
      <c r="N822" s="22"/>
      <c r="O822" s="22"/>
      <c r="P822" s="203"/>
      <c r="Q822" s="22"/>
      <c r="R822" s="22"/>
      <c r="S822" s="22"/>
      <c r="T822" s="203"/>
      <c r="U822" s="211"/>
      <c r="V822" s="211"/>
      <c r="W822" s="185" t="n">
        <v>0</v>
      </c>
      <c r="X822" s="185" t="n">
        <v>0</v>
      </c>
      <c r="Y822" s="219" t="n">
        <f aca="false">SUM(W822:X822)</f>
        <v>0</v>
      </c>
      <c r="Z822" s="185" t="n">
        <v>0</v>
      </c>
      <c r="AA822" s="185" t="n">
        <v>0</v>
      </c>
      <c r="AB822" s="220" t="n">
        <f aca="false">SUM(Z822:AA822)</f>
        <v>0</v>
      </c>
      <c r="AC822" s="22"/>
      <c r="AD822" s="22"/>
      <c r="AE822" s="188"/>
      <c r="AF822" s="206" t="n">
        <f aca="false">IF(AE822="SI",N822,0)</f>
        <v>0</v>
      </c>
      <c r="AG822" s="189" t="n">
        <f aca="false">IF(AE822="SI",Y822,0)</f>
        <v>0</v>
      </c>
      <c r="AH822" s="189" t="n">
        <f aca="false">IF(AE822="SI",AB822,0)</f>
        <v>0</v>
      </c>
      <c r="AI822" s="148"/>
      <c r="AJ822" s="207"/>
      <c r="AK822" s="207"/>
      <c r="AL822" s="207"/>
      <c r="AM822" s="207"/>
      <c r="AN822" s="207"/>
      <c r="AO822" s="208"/>
    </row>
    <row r="823" customFormat="false" ht="15.75" hidden="false" customHeight="true" outlineLevel="0" collapsed="false">
      <c r="A823" s="22" t="n">
        <v>822</v>
      </c>
      <c r="B823" s="180"/>
      <c r="C823" s="22"/>
      <c r="D823" s="22"/>
      <c r="E823" s="183"/>
      <c r="F823" s="183"/>
      <c r="G823" s="22"/>
      <c r="H823" s="22"/>
      <c r="I823" s="22"/>
      <c r="J823" s="22"/>
      <c r="K823" s="191" t="e">
        <f aca="false">VLOOKUP(Personale!J823,Legenda!$D$1:$F$258,2)</f>
        <v>#N/A</v>
      </c>
      <c r="L823" s="22"/>
      <c r="M823" s="22"/>
      <c r="N823" s="22"/>
      <c r="O823" s="22"/>
      <c r="P823" s="203"/>
      <c r="Q823" s="22"/>
      <c r="R823" s="22"/>
      <c r="S823" s="22"/>
      <c r="T823" s="203"/>
      <c r="U823" s="211"/>
      <c r="V823" s="211"/>
      <c r="W823" s="185" t="n">
        <v>0</v>
      </c>
      <c r="X823" s="185" t="n">
        <v>0</v>
      </c>
      <c r="Y823" s="219" t="n">
        <f aca="false">SUM(W823:X823)</f>
        <v>0</v>
      </c>
      <c r="Z823" s="185" t="n">
        <v>0</v>
      </c>
      <c r="AA823" s="185" t="n">
        <v>0</v>
      </c>
      <c r="AB823" s="220" t="n">
        <f aca="false">SUM(Z823:AA823)</f>
        <v>0</v>
      </c>
      <c r="AC823" s="22"/>
      <c r="AD823" s="22"/>
      <c r="AE823" s="188"/>
      <c r="AF823" s="206" t="n">
        <f aca="false">IF(AE823="SI",N823,0)</f>
        <v>0</v>
      </c>
      <c r="AG823" s="189" t="n">
        <f aca="false">IF(AE823="SI",Y823,0)</f>
        <v>0</v>
      </c>
      <c r="AH823" s="189" t="n">
        <f aca="false">IF(AE823="SI",AB823,0)</f>
        <v>0</v>
      </c>
      <c r="AI823" s="148"/>
      <c r="AJ823" s="207"/>
      <c r="AK823" s="207"/>
      <c r="AL823" s="207"/>
      <c r="AM823" s="207"/>
      <c r="AN823" s="207"/>
      <c r="AO823" s="208"/>
    </row>
    <row r="824" customFormat="false" ht="15.75" hidden="false" customHeight="true" outlineLevel="0" collapsed="false">
      <c r="A824" s="22" t="n">
        <v>823</v>
      </c>
      <c r="B824" s="180"/>
      <c r="C824" s="22"/>
      <c r="D824" s="22"/>
      <c r="E824" s="183"/>
      <c r="F824" s="183"/>
      <c r="G824" s="22"/>
      <c r="H824" s="22"/>
      <c r="I824" s="22"/>
      <c r="J824" s="22"/>
      <c r="K824" s="191" t="e">
        <f aca="false">VLOOKUP(Personale!J824,Legenda!$D$1:$F$258,2)</f>
        <v>#N/A</v>
      </c>
      <c r="L824" s="22"/>
      <c r="M824" s="22"/>
      <c r="N824" s="22"/>
      <c r="O824" s="22"/>
      <c r="P824" s="203"/>
      <c r="Q824" s="22"/>
      <c r="R824" s="22"/>
      <c r="S824" s="22"/>
      <c r="T824" s="203"/>
      <c r="U824" s="211"/>
      <c r="V824" s="211"/>
      <c r="W824" s="185" t="n">
        <v>0</v>
      </c>
      <c r="X824" s="185" t="n">
        <v>0</v>
      </c>
      <c r="Y824" s="219" t="n">
        <f aca="false">SUM(W824:X824)</f>
        <v>0</v>
      </c>
      <c r="Z824" s="185" t="n">
        <v>0</v>
      </c>
      <c r="AA824" s="185" t="n">
        <v>0</v>
      </c>
      <c r="AB824" s="220" t="n">
        <f aca="false">SUM(Z824:AA824)</f>
        <v>0</v>
      </c>
      <c r="AC824" s="22"/>
      <c r="AD824" s="22"/>
      <c r="AE824" s="188"/>
      <c r="AF824" s="206" t="n">
        <f aca="false">IF(AE824="SI",N824,0)</f>
        <v>0</v>
      </c>
      <c r="AG824" s="189" t="n">
        <f aca="false">IF(AE824="SI",Y824,0)</f>
        <v>0</v>
      </c>
      <c r="AH824" s="189" t="n">
        <f aca="false">IF(AE824="SI",AB824,0)</f>
        <v>0</v>
      </c>
      <c r="AI824" s="148"/>
      <c r="AJ824" s="207"/>
      <c r="AK824" s="207"/>
      <c r="AL824" s="207"/>
      <c r="AM824" s="207"/>
      <c r="AN824" s="207"/>
      <c r="AO824" s="208"/>
    </row>
    <row r="825" customFormat="false" ht="15.75" hidden="false" customHeight="true" outlineLevel="0" collapsed="false">
      <c r="A825" s="22" t="n">
        <v>824</v>
      </c>
      <c r="B825" s="180"/>
      <c r="C825" s="22"/>
      <c r="D825" s="22"/>
      <c r="E825" s="183"/>
      <c r="F825" s="183"/>
      <c r="G825" s="22"/>
      <c r="H825" s="22"/>
      <c r="I825" s="22"/>
      <c r="J825" s="22"/>
      <c r="K825" s="191" t="e">
        <f aca="false">VLOOKUP(Personale!J825,Legenda!$D$1:$F$258,2)</f>
        <v>#N/A</v>
      </c>
      <c r="L825" s="22"/>
      <c r="M825" s="22"/>
      <c r="N825" s="22"/>
      <c r="O825" s="22"/>
      <c r="P825" s="203"/>
      <c r="Q825" s="22"/>
      <c r="R825" s="22"/>
      <c r="S825" s="22"/>
      <c r="T825" s="203"/>
      <c r="U825" s="211"/>
      <c r="V825" s="211"/>
      <c r="W825" s="185" t="n">
        <v>0</v>
      </c>
      <c r="X825" s="185" t="n">
        <v>0</v>
      </c>
      <c r="Y825" s="219" t="n">
        <f aca="false">SUM(W825:X825)</f>
        <v>0</v>
      </c>
      <c r="Z825" s="185" t="n">
        <v>0</v>
      </c>
      <c r="AA825" s="185" t="n">
        <v>0</v>
      </c>
      <c r="AB825" s="220" t="n">
        <f aca="false">SUM(Z825:AA825)</f>
        <v>0</v>
      </c>
      <c r="AC825" s="22"/>
      <c r="AD825" s="22"/>
      <c r="AE825" s="188"/>
      <c r="AF825" s="206" t="n">
        <f aca="false">IF(AE825="SI",N825,0)</f>
        <v>0</v>
      </c>
      <c r="AG825" s="189" t="n">
        <f aca="false">IF(AE825="SI",Y825,0)</f>
        <v>0</v>
      </c>
      <c r="AH825" s="189" t="n">
        <f aca="false">IF(AE825="SI",AB825,0)</f>
        <v>0</v>
      </c>
      <c r="AI825" s="148"/>
      <c r="AJ825" s="207"/>
      <c r="AK825" s="207"/>
      <c r="AL825" s="207"/>
      <c r="AM825" s="207"/>
      <c r="AN825" s="207"/>
      <c r="AO825" s="208"/>
    </row>
    <row r="826" customFormat="false" ht="15.75" hidden="false" customHeight="true" outlineLevel="0" collapsed="false">
      <c r="A826" s="22" t="n">
        <v>825</v>
      </c>
      <c r="B826" s="180"/>
      <c r="C826" s="22"/>
      <c r="D826" s="22"/>
      <c r="E826" s="183"/>
      <c r="F826" s="183"/>
      <c r="G826" s="22"/>
      <c r="H826" s="22"/>
      <c r="I826" s="22"/>
      <c r="J826" s="22"/>
      <c r="K826" s="191" t="e">
        <f aca="false">VLOOKUP(Personale!J826,Legenda!$D$1:$F$258,2)</f>
        <v>#N/A</v>
      </c>
      <c r="L826" s="22"/>
      <c r="M826" s="22"/>
      <c r="N826" s="22"/>
      <c r="O826" s="22"/>
      <c r="P826" s="203"/>
      <c r="Q826" s="22"/>
      <c r="R826" s="22"/>
      <c r="S826" s="22"/>
      <c r="T826" s="203"/>
      <c r="U826" s="211"/>
      <c r="V826" s="211"/>
      <c r="W826" s="185" t="n">
        <v>0</v>
      </c>
      <c r="X826" s="185" t="n">
        <v>0</v>
      </c>
      <c r="Y826" s="219" t="n">
        <f aca="false">SUM(W826:X826)</f>
        <v>0</v>
      </c>
      <c r="Z826" s="185" t="n">
        <v>0</v>
      </c>
      <c r="AA826" s="185" t="n">
        <v>0</v>
      </c>
      <c r="AB826" s="220" t="n">
        <f aca="false">SUM(Z826:AA826)</f>
        <v>0</v>
      </c>
      <c r="AC826" s="22"/>
      <c r="AD826" s="22"/>
      <c r="AE826" s="188"/>
      <c r="AF826" s="206" t="n">
        <f aca="false">IF(AE826="SI",N826,0)</f>
        <v>0</v>
      </c>
      <c r="AG826" s="189" t="n">
        <f aca="false">IF(AE826="SI",Y826,0)</f>
        <v>0</v>
      </c>
      <c r="AH826" s="189" t="n">
        <f aca="false">IF(AE826="SI",AB826,0)</f>
        <v>0</v>
      </c>
      <c r="AI826" s="148"/>
      <c r="AJ826" s="207"/>
      <c r="AK826" s="207"/>
      <c r="AL826" s="207"/>
      <c r="AM826" s="207"/>
      <c r="AN826" s="207"/>
      <c r="AO826" s="208"/>
    </row>
    <row r="827" customFormat="false" ht="15.75" hidden="false" customHeight="true" outlineLevel="0" collapsed="false">
      <c r="A827" s="22" t="n">
        <v>826</v>
      </c>
      <c r="B827" s="180"/>
      <c r="C827" s="22"/>
      <c r="D827" s="22"/>
      <c r="E827" s="183"/>
      <c r="F827" s="183"/>
      <c r="G827" s="22"/>
      <c r="H827" s="22"/>
      <c r="I827" s="22"/>
      <c r="J827" s="22"/>
      <c r="K827" s="191" t="e">
        <f aca="false">VLOOKUP(Personale!J827,Legenda!$D$1:$F$258,2)</f>
        <v>#N/A</v>
      </c>
      <c r="L827" s="22"/>
      <c r="M827" s="22"/>
      <c r="N827" s="22"/>
      <c r="O827" s="22"/>
      <c r="P827" s="203"/>
      <c r="Q827" s="22"/>
      <c r="R827" s="22"/>
      <c r="S827" s="22"/>
      <c r="T827" s="203"/>
      <c r="U827" s="211"/>
      <c r="V827" s="211"/>
      <c r="W827" s="185" t="n">
        <v>0</v>
      </c>
      <c r="X827" s="185" t="n">
        <v>0</v>
      </c>
      <c r="Y827" s="219" t="n">
        <f aca="false">SUM(W827:X827)</f>
        <v>0</v>
      </c>
      <c r="Z827" s="185" t="n">
        <v>0</v>
      </c>
      <c r="AA827" s="185" t="n">
        <v>0</v>
      </c>
      <c r="AB827" s="220" t="n">
        <f aca="false">SUM(Z827:AA827)</f>
        <v>0</v>
      </c>
      <c r="AC827" s="22"/>
      <c r="AD827" s="22"/>
      <c r="AE827" s="188"/>
      <c r="AF827" s="206" t="n">
        <f aca="false">IF(AE827="SI",N827,0)</f>
        <v>0</v>
      </c>
      <c r="AG827" s="189" t="n">
        <f aca="false">IF(AE827="SI",Y827,0)</f>
        <v>0</v>
      </c>
      <c r="AH827" s="189" t="n">
        <f aca="false">IF(AE827="SI",AB827,0)</f>
        <v>0</v>
      </c>
      <c r="AI827" s="148"/>
      <c r="AJ827" s="207"/>
      <c r="AK827" s="207"/>
      <c r="AL827" s="207"/>
      <c r="AM827" s="207"/>
      <c r="AN827" s="207"/>
      <c r="AO827" s="208"/>
    </row>
    <row r="828" customFormat="false" ht="15.75" hidden="false" customHeight="true" outlineLevel="0" collapsed="false">
      <c r="A828" s="22" t="n">
        <v>827</v>
      </c>
      <c r="B828" s="180"/>
      <c r="C828" s="22"/>
      <c r="D828" s="22"/>
      <c r="E828" s="183"/>
      <c r="F828" s="183"/>
      <c r="G828" s="22"/>
      <c r="H828" s="22"/>
      <c r="I828" s="22"/>
      <c r="J828" s="22"/>
      <c r="K828" s="191" t="e">
        <f aca="false">VLOOKUP(Personale!J828,Legenda!$D$1:$F$258,2)</f>
        <v>#N/A</v>
      </c>
      <c r="L828" s="22"/>
      <c r="M828" s="22"/>
      <c r="N828" s="22"/>
      <c r="O828" s="22"/>
      <c r="P828" s="203"/>
      <c r="Q828" s="22"/>
      <c r="R828" s="22"/>
      <c r="S828" s="22"/>
      <c r="T828" s="203"/>
      <c r="U828" s="211"/>
      <c r="V828" s="211"/>
      <c r="W828" s="185" t="n">
        <v>0</v>
      </c>
      <c r="X828" s="185" t="n">
        <v>0</v>
      </c>
      <c r="Y828" s="219" t="n">
        <f aca="false">SUM(W828:X828)</f>
        <v>0</v>
      </c>
      <c r="Z828" s="185" t="n">
        <v>0</v>
      </c>
      <c r="AA828" s="185" t="n">
        <v>0</v>
      </c>
      <c r="AB828" s="220" t="n">
        <f aca="false">SUM(Z828:AA828)</f>
        <v>0</v>
      </c>
      <c r="AC828" s="22"/>
      <c r="AD828" s="22"/>
      <c r="AE828" s="188"/>
      <c r="AF828" s="206" t="n">
        <f aca="false">IF(AE828="SI",N828,0)</f>
        <v>0</v>
      </c>
      <c r="AG828" s="189" t="n">
        <f aca="false">IF(AE828="SI",Y828,0)</f>
        <v>0</v>
      </c>
      <c r="AH828" s="189" t="n">
        <f aca="false">IF(AE828="SI",AB828,0)</f>
        <v>0</v>
      </c>
      <c r="AI828" s="148"/>
      <c r="AJ828" s="207"/>
      <c r="AK828" s="207"/>
      <c r="AL828" s="207"/>
      <c r="AM828" s="207"/>
      <c r="AN828" s="207"/>
      <c r="AO828" s="208"/>
    </row>
    <row r="829" customFormat="false" ht="15.75" hidden="false" customHeight="true" outlineLevel="0" collapsed="false">
      <c r="A829" s="22" t="n">
        <v>828</v>
      </c>
      <c r="B829" s="180"/>
      <c r="C829" s="22"/>
      <c r="D829" s="22"/>
      <c r="E829" s="183"/>
      <c r="F829" s="183"/>
      <c r="G829" s="22"/>
      <c r="H829" s="22"/>
      <c r="I829" s="22"/>
      <c r="J829" s="22"/>
      <c r="K829" s="191" t="e">
        <f aca="false">VLOOKUP(Personale!J829,Legenda!$D$1:$F$258,2)</f>
        <v>#N/A</v>
      </c>
      <c r="L829" s="22"/>
      <c r="M829" s="22"/>
      <c r="N829" s="22"/>
      <c r="O829" s="22"/>
      <c r="P829" s="203"/>
      <c r="Q829" s="22"/>
      <c r="R829" s="22"/>
      <c r="S829" s="22"/>
      <c r="T829" s="203"/>
      <c r="U829" s="211"/>
      <c r="V829" s="211"/>
      <c r="W829" s="185" t="n">
        <v>0</v>
      </c>
      <c r="X829" s="185" t="n">
        <v>0</v>
      </c>
      <c r="Y829" s="219" t="n">
        <f aca="false">SUM(W829:X829)</f>
        <v>0</v>
      </c>
      <c r="Z829" s="185" t="n">
        <v>0</v>
      </c>
      <c r="AA829" s="185" t="n">
        <v>0</v>
      </c>
      <c r="AB829" s="220" t="n">
        <f aca="false">SUM(Z829:AA829)</f>
        <v>0</v>
      </c>
      <c r="AC829" s="22"/>
      <c r="AD829" s="22"/>
      <c r="AE829" s="188"/>
      <c r="AF829" s="206" t="n">
        <f aca="false">IF(AE829="SI",N829,0)</f>
        <v>0</v>
      </c>
      <c r="AG829" s="189" t="n">
        <f aca="false">IF(AE829="SI",Y829,0)</f>
        <v>0</v>
      </c>
      <c r="AH829" s="189" t="n">
        <f aca="false">IF(AE829="SI",AB829,0)</f>
        <v>0</v>
      </c>
      <c r="AI829" s="148"/>
      <c r="AJ829" s="207"/>
      <c r="AK829" s="207"/>
      <c r="AL829" s="207"/>
      <c r="AM829" s="207"/>
      <c r="AN829" s="207"/>
      <c r="AO829" s="208"/>
    </row>
    <row r="830" customFormat="false" ht="15.75" hidden="false" customHeight="true" outlineLevel="0" collapsed="false">
      <c r="A830" s="22" t="n">
        <v>829</v>
      </c>
      <c r="B830" s="180"/>
      <c r="C830" s="22"/>
      <c r="D830" s="22"/>
      <c r="E830" s="183"/>
      <c r="F830" s="183"/>
      <c r="G830" s="22"/>
      <c r="H830" s="22"/>
      <c r="I830" s="22"/>
      <c r="J830" s="22"/>
      <c r="K830" s="191" t="e">
        <f aca="false">VLOOKUP(Personale!J830,Legenda!$D$1:$F$258,2)</f>
        <v>#N/A</v>
      </c>
      <c r="L830" s="22"/>
      <c r="M830" s="22"/>
      <c r="N830" s="22"/>
      <c r="O830" s="22"/>
      <c r="P830" s="203"/>
      <c r="Q830" s="22"/>
      <c r="R830" s="22"/>
      <c r="S830" s="22"/>
      <c r="T830" s="203"/>
      <c r="U830" s="211"/>
      <c r="V830" s="211"/>
      <c r="W830" s="185" t="n">
        <v>0</v>
      </c>
      <c r="X830" s="185" t="n">
        <v>0</v>
      </c>
      <c r="Y830" s="219" t="n">
        <f aca="false">SUM(W830:X830)</f>
        <v>0</v>
      </c>
      <c r="Z830" s="185" t="n">
        <v>0</v>
      </c>
      <c r="AA830" s="185" t="n">
        <v>0</v>
      </c>
      <c r="AB830" s="220" t="n">
        <f aca="false">SUM(Z830:AA830)</f>
        <v>0</v>
      </c>
      <c r="AC830" s="22"/>
      <c r="AD830" s="22"/>
      <c r="AE830" s="188"/>
      <c r="AF830" s="206" t="n">
        <f aca="false">IF(AE830="SI",N830,0)</f>
        <v>0</v>
      </c>
      <c r="AG830" s="189" t="n">
        <f aca="false">IF(AE830="SI",Y830,0)</f>
        <v>0</v>
      </c>
      <c r="AH830" s="189" t="n">
        <f aca="false">IF(AE830="SI",AB830,0)</f>
        <v>0</v>
      </c>
      <c r="AI830" s="148"/>
      <c r="AJ830" s="207"/>
      <c r="AK830" s="207"/>
      <c r="AL830" s="207"/>
      <c r="AM830" s="207"/>
      <c r="AN830" s="207"/>
      <c r="AO830" s="208"/>
    </row>
    <row r="831" customFormat="false" ht="15.75" hidden="false" customHeight="true" outlineLevel="0" collapsed="false">
      <c r="A831" s="22" t="n">
        <v>830</v>
      </c>
      <c r="B831" s="180"/>
      <c r="C831" s="22"/>
      <c r="D831" s="22"/>
      <c r="E831" s="183"/>
      <c r="F831" s="183"/>
      <c r="G831" s="22"/>
      <c r="H831" s="22"/>
      <c r="I831" s="22"/>
      <c r="J831" s="22"/>
      <c r="K831" s="191" t="e">
        <f aca="false">VLOOKUP(Personale!J831,Legenda!$D$1:$F$258,2)</f>
        <v>#N/A</v>
      </c>
      <c r="L831" s="22"/>
      <c r="M831" s="22"/>
      <c r="N831" s="22"/>
      <c r="O831" s="22"/>
      <c r="P831" s="203"/>
      <c r="Q831" s="22"/>
      <c r="R831" s="22"/>
      <c r="S831" s="22"/>
      <c r="T831" s="203"/>
      <c r="U831" s="211"/>
      <c r="V831" s="211"/>
      <c r="W831" s="185" t="n">
        <v>0</v>
      </c>
      <c r="X831" s="185" t="n">
        <v>0</v>
      </c>
      <c r="Y831" s="219" t="n">
        <f aca="false">SUM(W831:X831)</f>
        <v>0</v>
      </c>
      <c r="Z831" s="185" t="n">
        <v>0</v>
      </c>
      <c r="AA831" s="185" t="n">
        <v>0</v>
      </c>
      <c r="AB831" s="220" t="n">
        <f aca="false">SUM(Z831:AA831)</f>
        <v>0</v>
      </c>
      <c r="AC831" s="22"/>
      <c r="AD831" s="22"/>
      <c r="AE831" s="188"/>
      <c r="AF831" s="206" t="n">
        <f aca="false">IF(AE831="SI",N831,0)</f>
        <v>0</v>
      </c>
      <c r="AG831" s="189" t="n">
        <f aca="false">IF(AE831="SI",Y831,0)</f>
        <v>0</v>
      </c>
      <c r="AH831" s="189" t="n">
        <f aca="false">IF(AE831="SI",AB831,0)</f>
        <v>0</v>
      </c>
      <c r="AI831" s="148"/>
      <c r="AJ831" s="207"/>
      <c r="AK831" s="207"/>
      <c r="AL831" s="207"/>
      <c r="AM831" s="207"/>
      <c r="AN831" s="207"/>
      <c r="AO831" s="208"/>
    </row>
    <row r="832" customFormat="false" ht="15.75" hidden="false" customHeight="true" outlineLevel="0" collapsed="false">
      <c r="A832" s="22" t="n">
        <v>831</v>
      </c>
      <c r="B832" s="180"/>
      <c r="C832" s="22"/>
      <c r="D832" s="22"/>
      <c r="E832" s="183"/>
      <c r="F832" s="183"/>
      <c r="G832" s="22"/>
      <c r="H832" s="22"/>
      <c r="I832" s="22"/>
      <c r="J832" s="22"/>
      <c r="K832" s="191" t="e">
        <f aca="false">VLOOKUP(Personale!J832,Legenda!$D$1:$F$258,2)</f>
        <v>#N/A</v>
      </c>
      <c r="L832" s="22"/>
      <c r="M832" s="22"/>
      <c r="N832" s="22"/>
      <c r="O832" s="22"/>
      <c r="P832" s="203"/>
      <c r="Q832" s="22"/>
      <c r="R832" s="22"/>
      <c r="S832" s="22"/>
      <c r="T832" s="203"/>
      <c r="U832" s="211"/>
      <c r="V832" s="211"/>
      <c r="W832" s="185" t="n">
        <v>0</v>
      </c>
      <c r="X832" s="185" t="n">
        <v>0</v>
      </c>
      <c r="Y832" s="219" t="n">
        <f aca="false">SUM(W832:X832)</f>
        <v>0</v>
      </c>
      <c r="Z832" s="185" t="n">
        <v>0</v>
      </c>
      <c r="AA832" s="185" t="n">
        <v>0</v>
      </c>
      <c r="AB832" s="220" t="n">
        <f aca="false">SUM(Z832:AA832)</f>
        <v>0</v>
      </c>
      <c r="AC832" s="22"/>
      <c r="AD832" s="22"/>
      <c r="AE832" s="188"/>
      <c r="AF832" s="206" t="n">
        <f aca="false">IF(AE832="SI",N832,0)</f>
        <v>0</v>
      </c>
      <c r="AG832" s="189" t="n">
        <f aca="false">IF(AE832="SI",Y832,0)</f>
        <v>0</v>
      </c>
      <c r="AH832" s="189" t="n">
        <f aca="false">IF(AE832="SI",AB832,0)</f>
        <v>0</v>
      </c>
      <c r="AI832" s="148"/>
      <c r="AJ832" s="207"/>
      <c r="AK832" s="207"/>
      <c r="AL832" s="207"/>
      <c r="AM832" s="207"/>
      <c r="AN832" s="207"/>
      <c r="AO832" s="208"/>
    </row>
    <row r="833" customFormat="false" ht="15.75" hidden="false" customHeight="true" outlineLevel="0" collapsed="false">
      <c r="A833" s="22" t="n">
        <v>832</v>
      </c>
      <c r="B833" s="180"/>
      <c r="C833" s="22"/>
      <c r="D833" s="22"/>
      <c r="E833" s="183"/>
      <c r="F833" s="183"/>
      <c r="G833" s="22"/>
      <c r="H833" s="22"/>
      <c r="I833" s="22"/>
      <c r="J833" s="22"/>
      <c r="K833" s="191" t="e">
        <f aca="false">VLOOKUP(Personale!J833,Legenda!$D$1:$F$258,2)</f>
        <v>#N/A</v>
      </c>
      <c r="L833" s="22"/>
      <c r="M833" s="22"/>
      <c r="N833" s="22"/>
      <c r="O833" s="22"/>
      <c r="P833" s="203"/>
      <c r="Q833" s="22"/>
      <c r="R833" s="22"/>
      <c r="S833" s="22"/>
      <c r="T833" s="203"/>
      <c r="U833" s="211"/>
      <c r="V833" s="211"/>
      <c r="W833" s="185" t="n">
        <v>0</v>
      </c>
      <c r="X833" s="185" t="n">
        <v>0</v>
      </c>
      <c r="Y833" s="219" t="n">
        <f aca="false">SUM(W833:X833)</f>
        <v>0</v>
      </c>
      <c r="Z833" s="185" t="n">
        <v>0</v>
      </c>
      <c r="AA833" s="185" t="n">
        <v>0</v>
      </c>
      <c r="AB833" s="220" t="n">
        <f aca="false">SUM(Z833:AA833)</f>
        <v>0</v>
      </c>
      <c r="AC833" s="22"/>
      <c r="AD833" s="22"/>
      <c r="AE833" s="188"/>
      <c r="AF833" s="206" t="n">
        <f aca="false">IF(AE833="SI",N833,0)</f>
        <v>0</v>
      </c>
      <c r="AG833" s="189" t="n">
        <f aca="false">IF(AE833="SI",Y833,0)</f>
        <v>0</v>
      </c>
      <c r="AH833" s="189" t="n">
        <f aca="false">IF(AE833="SI",AB833,0)</f>
        <v>0</v>
      </c>
      <c r="AI833" s="148"/>
      <c r="AJ833" s="207"/>
      <c r="AK833" s="207"/>
      <c r="AL833" s="207"/>
      <c r="AM833" s="207"/>
      <c r="AN833" s="207"/>
      <c r="AO833" s="208"/>
    </row>
    <row r="834" customFormat="false" ht="15.75" hidden="false" customHeight="true" outlineLevel="0" collapsed="false">
      <c r="A834" s="22" t="n">
        <v>833</v>
      </c>
      <c r="B834" s="180"/>
      <c r="C834" s="22"/>
      <c r="D834" s="22"/>
      <c r="E834" s="183"/>
      <c r="F834" s="183"/>
      <c r="G834" s="22"/>
      <c r="H834" s="22"/>
      <c r="I834" s="22"/>
      <c r="J834" s="22"/>
      <c r="K834" s="191" t="e">
        <f aca="false">VLOOKUP(Personale!J834,Legenda!$D$1:$F$258,2)</f>
        <v>#N/A</v>
      </c>
      <c r="L834" s="22"/>
      <c r="M834" s="22"/>
      <c r="N834" s="22"/>
      <c r="O834" s="22"/>
      <c r="P834" s="203"/>
      <c r="Q834" s="22"/>
      <c r="R834" s="22"/>
      <c r="S834" s="22"/>
      <c r="T834" s="203"/>
      <c r="U834" s="211"/>
      <c r="V834" s="211"/>
      <c r="W834" s="185" t="n">
        <v>0</v>
      </c>
      <c r="X834" s="185" t="n">
        <v>0</v>
      </c>
      <c r="Y834" s="219" t="n">
        <f aca="false">SUM(W834:X834)</f>
        <v>0</v>
      </c>
      <c r="Z834" s="185" t="n">
        <v>0</v>
      </c>
      <c r="AA834" s="185" t="n">
        <v>0</v>
      </c>
      <c r="AB834" s="220" t="n">
        <f aca="false">SUM(Z834:AA834)</f>
        <v>0</v>
      </c>
      <c r="AC834" s="22"/>
      <c r="AD834" s="22"/>
      <c r="AE834" s="188"/>
      <c r="AF834" s="206" t="n">
        <f aca="false">IF(AE834="SI",N834,0)</f>
        <v>0</v>
      </c>
      <c r="AG834" s="189" t="n">
        <f aca="false">IF(AE834="SI",Y834,0)</f>
        <v>0</v>
      </c>
      <c r="AH834" s="189" t="n">
        <f aca="false">IF(AE834="SI",AB834,0)</f>
        <v>0</v>
      </c>
      <c r="AI834" s="148"/>
      <c r="AJ834" s="207"/>
      <c r="AK834" s="207"/>
      <c r="AL834" s="207"/>
      <c r="AM834" s="207"/>
      <c r="AN834" s="207"/>
      <c r="AO834" s="208"/>
    </row>
    <row r="835" customFormat="false" ht="15.75" hidden="false" customHeight="true" outlineLevel="0" collapsed="false">
      <c r="A835" s="22" t="n">
        <v>834</v>
      </c>
      <c r="B835" s="180"/>
      <c r="C835" s="22"/>
      <c r="D835" s="22"/>
      <c r="E835" s="183"/>
      <c r="F835" s="183"/>
      <c r="G835" s="22"/>
      <c r="H835" s="22"/>
      <c r="I835" s="22"/>
      <c r="J835" s="22"/>
      <c r="K835" s="191" t="e">
        <f aca="false">VLOOKUP(Personale!J835,Legenda!$D$1:$F$258,2)</f>
        <v>#N/A</v>
      </c>
      <c r="L835" s="22"/>
      <c r="M835" s="22"/>
      <c r="N835" s="22"/>
      <c r="O835" s="22"/>
      <c r="P835" s="203"/>
      <c r="Q835" s="22"/>
      <c r="R835" s="22"/>
      <c r="S835" s="22"/>
      <c r="T835" s="203"/>
      <c r="U835" s="211"/>
      <c r="V835" s="211"/>
      <c r="W835" s="185" t="n">
        <v>0</v>
      </c>
      <c r="X835" s="185" t="n">
        <v>0</v>
      </c>
      <c r="Y835" s="219" t="n">
        <f aca="false">SUM(W835:X835)</f>
        <v>0</v>
      </c>
      <c r="Z835" s="185" t="n">
        <v>0</v>
      </c>
      <c r="AA835" s="185" t="n">
        <v>0</v>
      </c>
      <c r="AB835" s="220" t="n">
        <f aca="false">SUM(Z835:AA835)</f>
        <v>0</v>
      </c>
      <c r="AC835" s="22"/>
      <c r="AD835" s="22"/>
      <c r="AE835" s="188"/>
      <c r="AF835" s="206" t="n">
        <f aca="false">IF(AE835="SI",N835,0)</f>
        <v>0</v>
      </c>
      <c r="AG835" s="189" t="n">
        <f aca="false">IF(AE835="SI",Y835,0)</f>
        <v>0</v>
      </c>
      <c r="AH835" s="189" t="n">
        <f aca="false">IF(AE835="SI",AB835,0)</f>
        <v>0</v>
      </c>
      <c r="AI835" s="148"/>
      <c r="AJ835" s="207"/>
      <c r="AK835" s="207"/>
      <c r="AL835" s="207"/>
      <c r="AM835" s="207"/>
      <c r="AN835" s="207"/>
      <c r="AO835" s="208"/>
    </row>
    <row r="836" customFormat="false" ht="15.75" hidden="false" customHeight="true" outlineLevel="0" collapsed="false">
      <c r="A836" s="22" t="n">
        <v>835</v>
      </c>
      <c r="B836" s="180"/>
      <c r="C836" s="22"/>
      <c r="D836" s="22"/>
      <c r="E836" s="183"/>
      <c r="F836" s="183"/>
      <c r="G836" s="22"/>
      <c r="H836" s="22"/>
      <c r="I836" s="22"/>
      <c r="J836" s="22"/>
      <c r="K836" s="191" t="e">
        <f aca="false">VLOOKUP(Personale!J836,Legenda!$D$1:$F$258,2)</f>
        <v>#N/A</v>
      </c>
      <c r="L836" s="22"/>
      <c r="M836" s="22"/>
      <c r="N836" s="22"/>
      <c r="O836" s="22"/>
      <c r="P836" s="203"/>
      <c r="Q836" s="22"/>
      <c r="R836" s="22"/>
      <c r="S836" s="22"/>
      <c r="T836" s="203"/>
      <c r="U836" s="211"/>
      <c r="V836" s="211"/>
      <c r="W836" s="185" t="n">
        <v>0</v>
      </c>
      <c r="X836" s="185" t="n">
        <v>0</v>
      </c>
      <c r="Y836" s="219" t="n">
        <f aca="false">SUM(W836:X836)</f>
        <v>0</v>
      </c>
      <c r="Z836" s="185" t="n">
        <v>0</v>
      </c>
      <c r="AA836" s="185" t="n">
        <v>0</v>
      </c>
      <c r="AB836" s="220" t="n">
        <f aca="false">SUM(Z836:AA836)</f>
        <v>0</v>
      </c>
      <c r="AC836" s="22"/>
      <c r="AD836" s="22"/>
      <c r="AE836" s="188"/>
      <c r="AF836" s="206" t="n">
        <f aca="false">IF(AE836="SI",N836,0)</f>
        <v>0</v>
      </c>
      <c r="AG836" s="189" t="n">
        <f aca="false">IF(AE836="SI",Y836,0)</f>
        <v>0</v>
      </c>
      <c r="AH836" s="189" t="n">
        <f aca="false">IF(AE836="SI",AB836,0)</f>
        <v>0</v>
      </c>
      <c r="AI836" s="148"/>
      <c r="AJ836" s="207"/>
      <c r="AK836" s="207"/>
      <c r="AL836" s="207"/>
      <c r="AM836" s="207"/>
      <c r="AN836" s="207"/>
      <c r="AO836" s="208"/>
    </row>
    <row r="837" customFormat="false" ht="15.75" hidden="false" customHeight="true" outlineLevel="0" collapsed="false">
      <c r="A837" s="22" t="n">
        <v>836</v>
      </c>
      <c r="B837" s="180"/>
      <c r="C837" s="22"/>
      <c r="D837" s="22"/>
      <c r="E837" s="183"/>
      <c r="F837" s="183"/>
      <c r="G837" s="22"/>
      <c r="H837" s="22"/>
      <c r="I837" s="22"/>
      <c r="J837" s="22"/>
      <c r="K837" s="191" t="e">
        <f aca="false">VLOOKUP(Personale!J837,Legenda!$D$1:$F$258,2)</f>
        <v>#N/A</v>
      </c>
      <c r="L837" s="22"/>
      <c r="M837" s="22"/>
      <c r="N837" s="22"/>
      <c r="O837" s="22"/>
      <c r="P837" s="203"/>
      <c r="Q837" s="22"/>
      <c r="R837" s="22"/>
      <c r="S837" s="22"/>
      <c r="T837" s="203"/>
      <c r="U837" s="211"/>
      <c r="V837" s="211"/>
      <c r="W837" s="185" t="n">
        <v>0</v>
      </c>
      <c r="X837" s="185" t="n">
        <v>0</v>
      </c>
      <c r="Y837" s="219" t="n">
        <f aca="false">SUM(W837:X837)</f>
        <v>0</v>
      </c>
      <c r="Z837" s="185" t="n">
        <v>0</v>
      </c>
      <c r="AA837" s="185" t="n">
        <v>0</v>
      </c>
      <c r="AB837" s="220" t="n">
        <f aca="false">SUM(Z837:AA837)</f>
        <v>0</v>
      </c>
      <c r="AC837" s="22"/>
      <c r="AD837" s="22"/>
      <c r="AE837" s="188"/>
      <c r="AF837" s="206" t="n">
        <f aca="false">IF(AE837="SI",N837,0)</f>
        <v>0</v>
      </c>
      <c r="AG837" s="189" t="n">
        <f aca="false">IF(AE837="SI",Y837,0)</f>
        <v>0</v>
      </c>
      <c r="AH837" s="189" t="n">
        <f aca="false">IF(AE837="SI",AB837,0)</f>
        <v>0</v>
      </c>
      <c r="AI837" s="148"/>
      <c r="AJ837" s="207"/>
      <c r="AK837" s="207"/>
      <c r="AL837" s="207"/>
      <c r="AM837" s="207"/>
      <c r="AN837" s="207"/>
      <c r="AO837" s="208"/>
    </row>
    <row r="838" customFormat="false" ht="15.75" hidden="false" customHeight="true" outlineLevel="0" collapsed="false">
      <c r="A838" s="22" t="n">
        <v>837</v>
      </c>
      <c r="B838" s="180"/>
      <c r="C838" s="22"/>
      <c r="D838" s="22"/>
      <c r="E838" s="183"/>
      <c r="F838" s="183"/>
      <c r="G838" s="22"/>
      <c r="H838" s="22"/>
      <c r="I838" s="22"/>
      <c r="J838" s="22"/>
      <c r="K838" s="191" t="e">
        <f aca="false">VLOOKUP(Personale!J838,Legenda!$D$1:$F$258,2)</f>
        <v>#N/A</v>
      </c>
      <c r="L838" s="22"/>
      <c r="M838" s="22"/>
      <c r="N838" s="22"/>
      <c r="O838" s="22"/>
      <c r="P838" s="203"/>
      <c r="Q838" s="22"/>
      <c r="R838" s="22"/>
      <c r="S838" s="22"/>
      <c r="T838" s="203"/>
      <c r="U838" s="211"/>
      <c r="V838" s="211"/>
      <c r="W838" s="185" t="n">
        <v>0</v>
      </c>
      <c r="X838" s="185" t="n">
        <v>0</v>
      </c>
      <c r="Y838" s="219" t="n">
        <f aca="false">SUM(W838:X838)</f>
        <v>0</v>
      </c>
      <c r="Z838" s="185" t="n">
        <v>0</v>
      </c>
      <c r="AA838" s="185" t="n">
        <v>0</v>
      </c>
      <c r="AB838" s="220" t="n">
        <f aca="false">SUM(Z838:AA838)</f>
        <v>0</v>
      </c>
      <c r="AC838" s="22"/>
      <c r="AD838" s="22"/>
      <c r="AE838" s="188"/>
      <c r="AF838" s="206" t="n">
        <f aca="false">IF(AE838="SI",N838,0)</f>
        <v>0</v>
      </c>
      <c r="AG838" s="189" t="n">
        <f aca="false">IF(AE838="SI",Y838,0)</f>
        <v>0</v>
      </c>
      <c r="AH838" s="189" t="n">
        <f aca="false">IF(AE838="SI",AB838,0)</f>
        <v>0</v>
      </c>
      <c r="AI838" s="148"/>
      <c r="AJ838" s="207"/>
      <c r="AK838" s="207"/>
      <c r="AL838" s="207"/>
      <c r="AM838" s="207"/>
      <c r="AN838" s="207"/>
      <c r="AO838" s="208"/>
    </row>
    <row r="839" customFormat="false" ht="15.75" hidden="false" customHeight="true" outlineLevel="0" collapsed="false">
      <c r="A839" s="22" t="n">
        <v>838</v>
      </c>
      <c r="B839" s="180"/>
      <c r="C839" s="22"/>
      <c r="D839" s="22"/>
      <c r="E839" s="183"/>
      <c r="F839" s="183"/>
      <c r="G839" s="22"/>
      <c r="H839" s="22"/>
      <c r="I839" s="22"/>
      <c r="J839" s="22"/>
      <c r="K839" s="191" t="e">
        <f aca="false">VLOOKUP(Personale!J839,Legenda!$D$1:$F$258,2)</f>
        <v>#N/A</v>
      </c>
      <c r="L839" s="22"/>
      <c r="M839" s="22"/>
      <c r="N839" s="22"/>
      <c r="O839" s="22"/>
      <c r="P839" s="203"/>
      <c r="Q839" s="22"/>
      <c r="R839" s="22"/>
      <c r="S839" s="22"/>
      <c r="T839" s="203"/>
      <c r="U839" s="211"/>
      <c r="V839" s="211"/>
      <c r="W839" s="185" t="n">
        <v>0</v>
      </c>
      <c r="X839" s="185" t="n">
        <v>0</v>
      </c>
      <c r="Y839" s="219" t="n">
        <f aca="false">SUM(W839:X839)</f>
        <v>0</v>
      </c>
      <c r="Z839" s="185" t="n">
        <v>0</v>
      </c>
      <c r="AA839" s="185" t="n">
        <v>0</v>
      </c>
      <c r="AB839" s="220" t="n">
        <f aca="false">SUM(Z839:AA839)</f>
        <v>0</v>
      </c>
      <c r="AC839" s="22"/>
      <c r="AD839" s="22"/>
      <c r="AE839" s="188"/>
      <c r="AF839" s="206" t="n">
        <f aca="false">IF(AE839="SI",N839,0)</f>
        <v>0</v>
      </c>
      <c r="AG839" s="189" t="n">
        <f aca="false">IF(AE839="SI",Y839,0)</f>
        <v>0</v>
      </c>
      <c r="AH839" s="189" t="n">
        <f aca="false">IF(AE839="SI",AB839,0)</f>
        <v>0</v>
      </c>
      <c r="AI839" s="148"/>
      <c r="AJ839" s="207"/>
      <c r="AK839" s="207"/>
      <c r="AL839" s="207"/>
      <c r="AM839" s="207"/>
      <c r="AN839" s="207"/>
      <c r="AO839" s="208"/>
    </row>
    <row r="840" customFormat="false" ht="15.75" hidden="false" customHeight="true" outlineLevel="0" collapsed="false">
      <c r="A840" s="22" t="n">
        <v>839</v>
      </c>
      <c r="B840" s="180"/>
      <c r="C840" s="22"/>
      <c r="D840" s="22"/>
      <c r="E840" s="183"/>
      <c r="F840" s="183"/>
      <c r="G840" s="22"/>
      <c r="H840" s="22"/>
      <c r="I840" s="22"/>
      <c r="J840" s="22"/>
      <c r="K840" s="191" t="e">
        <f aca="false">VLOOKUP(Personale!J840,Legenda!$D$1:$F$258,2)</f>
        <v>#N/A</v>
      </c>
      <c r="L840" s="22"/>
      <c r="M840" s="22"/>
      <c r="N840" s="22"/>
      <c r="O840" s="22"/>
      <c r="P840" s="203"/>
      <c r="Q840" s="22"/>
      <c r="R840" s="22"/>
      <c r="S840" s="22"/>
      <c r="T840" s="203"/>
      <c r="U840" s="211"/>
      <c r="V840" s="211"/>
      <c r="W840" s="185" t="n">
        <v>0</v>
      </c>
      <c r="X840" s="185" t="n">
        <v>0</v>
      </c>
      <c r="Y840" s="219" t="n">
        <f aca="false">SUM(W840:X840)</f>
        <v>0</v>
      </c>
      <c r="Z840" s="185" t="n">
        <v>0</v>
      </c>
      <c r="AA840" s="185" t="n">
        <v>0</v>
      </c>
      <c r="AB840" s="220" t="n">
        <f aca="false">SUM(Z840:AA840)</f>
        <v>0</v>
      </c>
      <c r="AC840" s="22"/>
      <c r="AD840" s="22"/>
      <c r="AE840" s="188"/>
      <c r="AF840" s="206" t="n">
        <f aca="false">IF(AE840="SI",N840,0)</f>
        <v>0</v>
      </c>
      <c r="AG840" s="189" t="n">
        <f aca="false">IF(AE840="SI",Y840,0)</f>
        <v>0</v>
      </c>
      <c r="AH840" s="189" t="n">
        <f aca="false">IF(AE840="SI",AB840,0)</f>
        <v>0</v>
      </c>
      <c r="AI840" s="148"/>
      <c r="AJ840" s="207"/>
      <c r="AK840" s="207"/>
      <c r="AL840" s="207"/>
      <c r="AM840" s="207"/>
      <c r="AN840" s="207"/>
      <c r="AO840" s="208"/>
    </row>
    <row r="841" customFormat="false" ht="15.75" hidden="false" customHeight="true" outlineLevel="0" collapsed="false">
      <c r="A841" s="22" t="n">
        <v>840</v>
      </c>
      <c r="B841" s="180"/>
      <c r="C841" s="22"/>
      <c r="D841" s="22"/>
      <c r="E841" s="183"/>
      <c r="F841" s="183"/>
      <c r="G841" s="22"/>
      <c r="H841" s="22"/>
      <c r="I841" s="22"/>
      <c r="J841" s="22"/>
      <c r="K841" s="191" t="e">
        <f aca="false">VLOOKUP(Personale!J841,Legenda!$D$1:$F$258,2)</f>
        <v>#N/A</v>
      </c>
      <c r="L841" s="22"/>
      <c r="M841" s="22"/>
      <c r="N841" s="22"/>
      <c r="O841" s="22"/>
      <c r="P841" s="203"/>
      <c r="Q841" s="22"/>
      <c r="R841" s="22"/>
      <c r="S841" s="22"/>
      <c r="T841" s="203"/>
      <c r="U841" s="211"/>
      <c r="V841" s="211"/>
      <c r="W841" s="185" t="n">
        <v>0</v>
      </c>
      <c r="X841" s="185" t="n">
        <v>0</v>
      </c>
      <c r="Y841" s="219" t="n">
        <f aca="false">SUM(W841:X841)</f>
        <v>0</v>
      </c>
      <c r="Z841" s="185" t="n">
        <v>0</v>
      </c>
      <c r="AA841" s="185" t="n">
        <v>0</v>
      </c>
      <c r="AB841" s="220" t="n">
        <f aca="false">SUM(Z841:AA841)</f>
        <v>0</v>
      </c>
      <c r="AC841" s="22"/>
      <c r="AD841" s="22"/>
      <c r="AE841" s="188"/>
      <c r="AF841" s="206" t="n">
        <f aca="false">IF(AE841="SI",N841,0)</f>
        <v>0</v>
      </c>
      <c r="AG841" s="189" t="n">
        <f aca="false">IF(AE841="SI",Y841,0)</f>
        <v>0</v>
      </c>
      <c r="AH841" s="189" t="n">
        <f aca="false">IF(AE841="SI",AB841,0)</f>
        <v>0</v>
      </c>
      <c r="AI841" s="148"/>
      <c r="AJ841" s="207"/>
      <c r="AK841" s="207"/>
      <c r="AL841" s="207"/>
      <c r="AM841" s="207"/>
      <c r="AN841" s="207"/>
      <c r="AO841" s="208"/>
    </row>
    <row r="842" customFormat="false" ht="15.75" hidden="false" customHeight="true" outlineLevel="0" collapsed="false">
      <c r="A842" s="22" t="n">
        <v>841</v>
      </c>
      <c r="B842" s="180"/>
      <c r="C842" s="22"/>
      <c r="D842" s="22"/>
      <c r="E842" s="183"/>
      <c r="F842" s="183"/>
      <c r="G842" s="22"/>
      <c r="H842" s="22"/>
      <c r="I842" s="22"/>
      <c r="J842" s="22"/>
      <c r="K842" s="191" t="e">
        <f aca="false">VLOOKUP(Personale!J842,Legenda!$D$1:$F$258,2)</f>
        <v>#N/A</v>
      </c>
      <c r="L842" s="22"/>
      <c r="M842" s="22"/>
      <c r="N842" s="22"/>
      <c r="O842" s="22"/>
      <c r="P842" s="203"/>
      <c r="Q842" s="22"/>
      <c r="R842" s="22"/>
      <c r="S842" s="22"/>
      <c r="T842" s="203"/>
      <c r="U842" s="211"/>
      <c r="V842" s="211"/>
      <c r="W842" s="185" t="n">
        <v>0</v>
      </c>
      <c r="X842" s="185" t="n">
        <v>0</v>
      </c>
      <c r="Y842" s="219" t="n">
        <f aca="false">SUM(W842:X842)</f>
        <v>0</v>
      </c>
      <c r="Z842" s="185" t="n">
        <v>0</v>
      </c>
      <c r="AA842" s="185" t="n">
        <v>0</v>
      </c>
      <c r="AB842" s="220" t="n">
        <f aca="false">SUM(Z842:AA842)</f>
        <v>0</v>
      </c>
      <c r="AC842" s="22"/>
      <c r="AD842" s="22"/>
      <c r="AE842" s="188"/>
      <c r="AF842" s="206" t="n">
        <f aca="false">IF(AE842="SI",N842,0)</f>
        <v>0</v>
      </c>
      <c r="AG842" s="189" t="n">
        <f aca="false">IF(AE842="SI",Y842,0)</f>
        <v>0</v>
      </c>
      <c r="AH842" s="189" t="n">
        <f aca="false">IF(AE842="SI",AB842,0)</f>
        <v>0</v>
      </c>
      <c r="AI842" s="148"/>
      <c r="AJ842" s="207"/>
      <c r="AK842" s="207"/>
      <c r="AL842" s="207"/>
      <c r="AM842" s="207"/>
      <c r="AN842" s="207"/>
      <c r="AO842" s="208"/>
    </row>
    <row r="843" customFormat="false" ht="15.75" hidden="false" customHeight="true" outlineLevel="0" collapsed="false">
      <c r="A843" s="22" t="n">
        <v>842</v>
      </c>
      <c r="B843" s="180"/>
      <c r="C843" s="22"/>
      <c r="D843" s="22"/>
      <c r="E843" s="183"/>
      <c r="F843" s="183"/>
      <c r="G843" s="22"/>
      <c r="H843" s="22"/>
      <c r="I843" s="22"/>
      <c r="J843" s="22"/>
      <c r="K843" s="191" t="e">
        <f aca="false">VLOOKUP(Personale!J843,Legenda!$D$1:$F$258,2)</f>
        <v>#N/A</v>
      </c>
      <c r="L843" s="22"/>
      <c r="M843" s="22"/>
      <c r="N843" s="22"/>
      <c r="O843" s="22"/>
      <c r="P843" s="203"/>
      <c r="Q843" s="22"/>
      <c r="R843" s="22"/>
      <c r="S843" s="22"/>
      <c r="T843" s="203"/>
      <c r="U843" s="211"/>
      <c r="V843" s="211"/>
      <c r="W843" s="185" t="n">
        <v>0</v>
      </c>
      <c r="X843" s="185" t="n">
        <v>0</v>
      </c>
      <c r="Y843" s="219" t="n">
        <f aca="false">SUM(W843:X843)</f>
        <v>0</v>
      </c>
      <c r="Z843" s="185" t="n">
        <v>0</v>
      </c>
      <c r="AA843" s="185" t="n">
        <v>0</v>
      </c>
      <c r="AB843" s="220" t="n">
        <f aca="false">SUM(Z843:AA843)</f>
        <v>0</v>
      </c>
      <c r="AC843" s="22"/>
      <c r="AD843" s="22"/>
      <c r="AE843" s="188"/>
      <c r="AF843" s="206" t="n">
        <f aca="false">IF(AE843="SI",N843,0)</f>
        <v>0</v>
      </c>
      <c r="AG843" s="189" t="n">
        <f aca="false">IF(AE843="SI",Y843,0)</f>
        <v>0</v>
      </c>
      <c r="AH843" s="189" t="n">
        <f aca="false">IF(AE843="SI",AB843,0)</f>
        <v>0</v>
      </c>
      <c r="AI843" s="148"/>
      <c r="AJ843" s="207"/>
      <c r="AK843" s="207"/>
      <c r="AL843" s="207"/>
      <c r="AM843" s="207"/>
      <c r="AN843" s="207"/>
      <c r="AO843" s="208"/>
    </row>
    <row r="844" customFormat="false" ht="15.75" hidden="false" customHeight="true" outlineLevel="0" collapsed="false">
      <c r="A844" s="22" t="n">
        <v>843</v>
      </c>
      <c r="B844" s="180"/>
      <c r="C844" s="22"/>
      <c r="D844" s="22"/>
      <c r="E844" s="183"/>
      <c r="F844" s="183"/>
      <c r="G844" s="22"/>
      <c r="H844" s="22"/>
      <c r="I844" s="22"/>
      <c r="J844" s="22"/>
      <c r="K844" s="191" t="e">
        <f aca="false">VLOOKUP(Personale!J844,Legenda!$D$1:$F$258,2)</f>
        <v>#N/A</v>
      </c>
      <c r="L844" s="22"/>
      <c r="M844" s="22"/>
      <c r="N844" s="22"/>
      <c r="O844" s="22"/>
      <c r="P844" s="203"/>
      <c r="Q844" s="22"/>
      <c r="R844" s="22"/>
      <c r="S844" s="22"/>
      <c r="T844" s="203"/>
      <c r="U844" s="211"/>
      <c r="V844" s="211"/>
      <c r="W844" s="185" t="n">
        <v>0</v>
      </c>
      <c r="X844" s="185" t="n">
        <v>0</v>
      </c>
      <c r="Y844" s="219" t="n">
        <f aca="false">SUM(W844:X844)</f>
        <v>0</v>
      </c>
      <c r="Z844" s="185" t="n">
        <v>0</v>
      </c>
      <c r="AA844" s="185" t="n">
        <v>0</v>
      </c>
      <c r="AB844" s="220" t="n">
        <f aca="false">SUM(Z844:AA844)</f>
        <v>0</v>
      </c>
      <c r="AC844" s="22"/>
      <c r="AD844" s="22"/>
      <c r="AE844" s="188"/>
      <c r="AF844" s="206" t="n">
        <f aca="false">IF(AE844="SI",N844,0)</f>
        <v>0</v>
      </c>
      <c r="AG844" s="189" t="n">
        <f aca="false">IF(AE844="SI",Y844,0)</f>
        <v>0</v>
      </c>
      <c r="AH844" s="189" t="n">
        <f aca="false">IF(AE844="SI",AB844,0)</f>
        <v>0</v>
      </c>
      <c r="AI844" s="148"/>
      <c r="AJ844" s="207"/>
      <c r="AK844" s="207"/>
      <c r="AL844" s="207"/>
      <c r="AM844" s="207"/>
      <c r="AN844" s="207"/>
      <c r="AO844" s="208"/>
    </row>
    <row r="845" customFormat="false" ht="15.75" hidden="false" customHeight="true" outlineLevel="0" collapsed="false">
      <c r="A845" s="22" t="n">
        <v>844</v>
      </c>
      <c r="B845" s="180"/>
      <c r="C845" s="22"/>
      <c r="D845" s="22"/>
      <c r="E845" s="183"/>
      <c r="F845" s="183"/>
      <c r="G845" s="22"/>
      <c r="H845" s="22"/>
      <c r="I845" s="22"/>
      <c r="J845" s="22"/>
      <c r="K845" s="191" t="e">
        <f aca="false">VLOOKUP(Personale!J845,Legenda!$D$1:$F$258,2)</f>
        <v>#N/A</v>
      </c>
      <c r="L845" s="22"/>
      <c r="M845" s="22"/>
      <c r="N845" s="22"/>
      <c r="O845" s="22"/>
      <c r="P845" s="203"/>
      <c r="Q845" s="22"/>
      <c r="R845" s="22"/>
      <c r="S845" s="22"/>
      <c r="T845" s="203"/>
      <c r="U845" s="211"/>
      <c r="V845" s="211"/>
      <c r="W845" s="185" t="n">
        <v>0</v>
      </c>
      <c r="X845" s="185" t="n">
        <v>0</v>
      </c>
      <c r="Y845" s="219" t="n">
        <f aca="false">SUM(W845:X845)</f>
        <v>0</v>
      </c>
      <c r="Z845" s="185" t="n">
        <v>0</v>
      </c>
      <c r="AA845" s="185" t="n">
        <v>0</v>
      </c>
      <c r="AB845" s="220" t="n">
        <f aca="false">SUM(Z845:AA845)</f>
        <v>0</v>
      </c>
      <c r="AC845" s="22"/>
      <c r="AD845" s="22"/>
      <c r="AE845" s="188"/>
      <c r="AF845" s="206" t="n">
        <f aca="false">IF(AE845="SI",N845,0)</f>
        <v>0</v>
      </c>
      <c r="AG845" s="189" t="n">
        <f aca="false">IF(AE845="SI",Y845,0)</f>
        <v>0</v>
      </c>
      <c r="AH845" s="189" t="n">
        <f aca="false">IF(AE845="SI",AB845,0)</f>
        <v>0</v>
      </c>
      <c r="AI845" s="148"/>
      <c r="AJ845" s="207"/>
      <c r="AK845" s="207"/>
      <c r="AL845" s="207"/>
      <c r="AM845" s="207"/>
      <c r="AN845" s="207"/>
      <c r="AO845" s="208"/>
    </row>
    <row r="846" customFormat="false" ht="15.75" hidden="false" customHeight="true" outlineLevel="0" collapsed="false">
      <c r="A846" s="22" t="n">
        <v>845</v>
      </c>
      <c r="B846" s="180"/>
      <c r="C846" s="22"/>
      <c r="D846" s="22"/>
      <c r="E846" s="183"/>
      <c r="F846" s="183"/>
      <c r="G846" s="22"/>
      <c r="H846" s="22"/>
      <c r="I846" s="22"/>
      <c r="J846" s="22"/>
      <c r="K846" s="191" t="e">
        <f aca="false">VLOOKUP(Personale!J846,Legenda!$D$1:$F$258,2)</f>
        <v>#N/A</v>
      </c>
      <c r="L846" s="22"/>
      <c r="M846" s="22"/>
      <c r="N846" s="22"/>
      <c r="O846" s="22"/>
      <c r="P846" s="203"/>
      <c r="Q846" s="22"/>
      <c r="R846" s="22"/>
      <c r="S846" s="22"/>
      <c r="T846" s="203"/>
      <c r="U846" s="211"/>
      <c r="V846" s="211"/>
      <c r="W846" s="185" t="n">
        <v>0</v>
      </c>
      <c r="X846" s="185" t="n">
        <v>0</v>
      </c>
      <c r="Y846" s="219" t="n">
        <f aca="false">SUM(W846:X846)</f>
        <v>0</v>
      </c>
      <c r="Z846" s="185" t="n">
        <v>0</v>
      </c>
      <c r="AA846" s="185" t="n">
        <v>0</v>
      </c>
      <c r="AB846" s="220" t="n">
        <f aca="false">SUM(Z846:AA846)</f>
        <v>0</v>
      </c>
      <c r="AC846" s="22"/>
      <c r="AD846" s="22"/>
      <c r="AE846" s="188"/>
      <c r="AF846" s="206" t="n">
        <f aca="false">IF(AE846="SI",N846,0)</f>
        <v>0</v>
      </c>
      <c r="AG846" s="189" t="n">
        <f aca="false">IF(AE846="SI",Y846,0)</f>
        <v>0</v>
      </c>
      <c r="AH846" s="189" t="n">
        <f aca="false">IF(AE846="SI",AB846,0)</f>
        <v>0</v>
      </c>
      <c r="AI846" s="148"/>
      <c r="AJ846" s="207"/>
      <c r="AK846" s="207"/>
      <c r="AL846" s="207"/>
      <c r="AM846" s="207"/>
      <c r="AN846" s="207"/>
      <c r="AO846" s="208"/>
    </row>
    <row r="847" customFormat="false" ht="15.75" hidden="false" customHeight="true" outlineLevel="0" collapsed="false">
      <c r="A847" s="22" t="n">
        <v>846</v>
      </c>
      <c r="B847" s="180"/>
      <c r="C847" s="22"/>
      <c r="D847" s="22"/>
      <c r="E847" s="183"/>
      <c r="F847" s="183"/>
      <c r="G847" s="22"/>
      <c r="H847" s="22"/>
      <c r="I847" s="22"/>
      <c r="J847" s="22"/>
      <c r="K847" s="191" t="e">
        <f aca="false">VLOOKUP(Personale!J847,Legenda!$D$1:$F$258,2)</f>
        <v>#N/A</v>
      </c>
      <c r="L847" s="22"/>
      <c r="M847" s="22"/>
      <c r="N847" s="22"/>
      <c r="O847" s="22"/>
      <c r="P847" s="203"/>
      <c r="Q847" s="22"/>
      <c r="R847" s="22"/>
      <c r="S847" s="22"/>
      <c r="T847" s="203"/>
      <c r="U847" s="211"/>
      <c r="V847" s="211"/>
      <c r="W847" s="185" t="n">
        <v>0</v>
      </c>
      <c r="X847" s="185" t="n">
        <v>0</v>
      </c>
      <c r="Y847" s="219" t="n">
        <f aca="false">SUM(W847:X847)</f>
        <v>0</v>
      </c>
      <c r="Z847" s="185" t="n">
        <v>0</v>
      </c>
      <c r="AA847" s="185" t="n">
        <v>0</v>
      </c>
      <c r="AB847" s="220" t="n">
        <f aca="false">SUM(Z847:AA847)</f>
        <v>0</v>
      </c>
      <c r="AC847" s="22"/>
      <c r="AD847" s="22"/>
      <c r="AE847" s="188"/>
      <c r="AF847" s="206" t="n">
        <f aca="false">IF(AE847="SI",N847,0)</f>
        <v>0</v>
      </c>
      <c r="AG847" s="189" t="n">
        <f aca="false">IF(AE847="SI",Y847,0)</f>
        <v>0</v>
      </c>
      <c r="AH847" s="189" t="n">
        <f aca="false">IF(AE847="SI",AB847,0)</f>
        <v>0</v>
      </c>
      <c r="AI847" s="148"/>
      <c r="AJ847" s="207"/>
      <c r="AK847" s="207"/>
      <c r="AL847" s="207"/>
      <c r="AM847" s="207"/>
      <c r="AN847" s="207"/>
      <c r="AO847" s="208"/>
    </row>
    <row r="848" customFormat="false" ht="15.75" hidden="false" customHeight="true" outlineLevel="0" collapsed="false">
      <c r="A848" s="22" t="n">
        <v>847</v>
      </c>
      <c r="B848" s="180"/>
      <c r="C848" s="22"/>
      <c r="D848" s="22"/>
      <c r="E848" s="183"/>
      <c r="F848" s="183"/>
      <c r="G848" s="22"/>
      <c r="H848" s="22"/>
      <c r="I848" s="22"/>
      <c r="J848" s="22"/>
      <c r="K848" s="191" t="e">
        <f aca="false">VLOOKUP(Personale!J848,Legenda!$D$1:$F$258,2)</f>
        <v>#N/A</v>
      </c>
      <c r="L848" s="22"/>
      <c r="M848" s="22"/>
      <c r="N848" s="22"/>
      <c r="O848" s="22"/>
      <c r="P848" s="203"/>
      <c r="Q848" s="22"/>
      <c r="R848" s="22"/>
      <c r="S848" s="22"/>
      <c r="T848" s="203"/>
      <c r="U848" s="211"/>
      <c r="V848" s="211"/>
      <c r="W848" s="185" t="n">
        <v>0</v>
      </c>
      <c r="X848" s="185" t="n">
        <v>0</v>
      </c>
      <c r="Y848" s="219" t="n">
        <f aca="false">SUM(W848:X848)</f>
        <v>0</v>
      </c>
      <c r="Z848" s="185" t="n">
        <v>0</v>
      </c>
      <c r="AA848" s="185" t="n">
        <v>0</v>
      </c>
      <c r="AB848" s="220" t="n">
        <f aca="false">SUM(Z848:AA848)</f>
        <v>0</v>
      </c>
      <c r="AC848" s="22"/>
      <c r="AD848" s="22"/>
      <c r="AE848" s="188"/>
      <c r="AF848" s="206" t="n">
        <f aca="false">IF(AE848="SI",N848,0)</f>
        <v>0</v>
      </c>
      <c r="AG848" s="189" t="n">
        <f aca="false">IF(AE848="SI",Y848,0)</f>
        <v>0</v>
      </c>
      <c r="AH848" s="189" t="n">
        <f aca="false">IF(AE848="SI",AB848,0)</f>
        <v>0</v>
      </c>
      <c r="AI848" s="148"/>
      <c r="AJ848" s="207"/>
      <c r="AK848" s="207"/>
      <c r="AL848" s="207"/>
      <c r="AM848" s="207"/>
      <c r="AN848" s="207"/>
      <c r="AO848" s="208"/>
    </row>
    <row r="849" customFormat="false" ht="15.75" hidden="false" customHeight="true" outlineLevel="0" collapsed="false">
      <c r="A849" s="22" t="n">
        <v>848</v>
      </c>
      <c r="B849" s="180"/>
      <c r="C849" s="22"/>
      <c r="D849" s="22"/>
      <c r="E849" s="183"/>
      <c r="F849" s="183"/>
      <c r="G849" s="22"/>
      <c r="H849" s="22"/>
      <c r="I849" s="22"/>
      <c r="J849" s="22"/>
      <c r="K849" s="191" t="e">
        <f aca="false">VLOOKUP(Personale!J849,Legenda!$D$1:$F$258,2)</f>
        <v>#N/A</v>
      </c>
      <c r="L849" s="22"/>
      <c r="M849" s="22"/>
      <c r="N849" s="22"/>
      <c r="O849" s="22"/>
      <c r="P849" s="203"/>
      <c r="Q849" s="22"/>
      <c r="R849" s="22"/>
      <c r="S849" s="22"/>
      <c r="T849" s="203"/>
      <c r="U849" s="211"/>
      <c r="V849" s="211"/>
      <c r="W849" s="185" t="n">
        <v>0</v>
      </c>
      <c r="X849" s="185" t="n">
        <v>0</v>
      </c>
      <c r="Y849" s="219" t="n">
        <f aca="false">SUM(W849:X849)</f>
        <v>0</v>
      </c>
      <c r="Z849" s="185" t="n">
        <v>0</v>
      </c>
      <c r="AA849" s="185" t="n">
        <v>0</v>
      </c>
      <c r="AB849" s="220" t="n">
        <f aca="false">SUM(Z849:AA849)</f>
        <v>0</v>
      </c>
      <c r="AC849" s="22"/>
      <c r="AD849" s="22"/>
      <c r="AE849" s="188"/>
      <c r="AF849" s="206" t="n">
        <f aca="false">IF(AE849="SI",N849,0)</f>
        <v>0</v>
      </c>
      <c r="AG849" s="189" t="n">
        <f aca="false">IF(AE849="SI",Y849,0)</f>
        <v>0</v>
      </c>
      <c r="AH849" s="189" t="n">
        <f aca="false">IF(AE849="SI",AB849,0)</f>
        <v>0</v>
      </c>
      <c r="AI849" s="148"/>
      <c r="AJ849" s="207"/>
      <c r="AK849" s="207"/>
      <c r="AL849" s="207"/>
      <c r="AM849" s="207"/>
      <c r="AN849" s="207"/>
      <c r="AO849" s="208"/>
    </row>
    <row r="850" customFormat="false" ht="15.75" hidden="false" customHeight="true" outlineLevel="0" collapsed="false">
      <c r="A850" s="22" t="n">
        <v>849</v>
      </c>
      <c r="B850" s="180"/>
      <c r="C850" s="22"/>
      <c r="D850" s="22"/>
      <c r="E850" s="183"/>
      <c r="F850" s="183"/>
      <c r="G850" s="22"/>
      <c r="H850" s="22"/>
      <c r="I850" s="22"/>
      <c r="J850" s="22"/>
      <c r="K850" s="191" t="e">
        <f aca="false">VLOOKUP(Personale!J850,Legenda!$D$1:$F$258,2)</f>
        <v>#N/A</v>
      </c>
      <c r="L850" s="22"/>
      <c r="M850" s="22"/>
      <c r="N850" s="22"/>
      <c r="O850" s="22"/>
      <c r="P850" s="203"/>
      <c r="Q850" s="22"/>
      <c r="R850" s="22"/>
      <c r="S850" s="22"/>
      <c r="T850" s="203"/>
      <c r="U850" s="211"/>
      <c r="V850" s="211"/>
      <c r="W850" s="185" t="n">
        <v>0</v>
      </c>
      <c r="X850" s="185" t="n">
        <v>0</v>
      </c>
      <c r="Y850" s="219" t="n">
        <f aca="false">SUM(W850:X850)</f>
        <v>0</v>
      </c>
      <c r="Z850" s="185" t="n">
        <v>0</v>
      </c>
      <c r="AA850" s="185" t="n">
        <v>0</v>
      </c>
      <c r="AB850" s="220" t="n">
        <f aca="false">SUM(Z850:AA850)</f>
        <v>0</v>
      </c>
      <c r="AC850" s="22"/>
      <c r="AD850" s="22"/>
      <c r="AE850" s="188"/>
      <c r="AF850" s="206" t="n">
        <f aca="false">IF(AE850="SI",N850,0)</f>
        <v>0</v>
      </c>
      <c r="AG850" s="189" t="n">
        <f aca="false">IF(AE850="SI",Y850,0)</f>
        <v>0</v>
      </c>
      <c r="AH850" s="189" t="n">
        <f aca="false">IF(AE850="SI",AB850,0)</f>
        <v>0</v>
      </c>
      <c r="AI850" s="148"/>
      <c r="AJ850" s="207"/>
      <c r="AK850" s="207"/>
      <c r="AL850" s="207"/>
      <c r="AM850" s="207"/>
      <c r="AN850" s="207"/>
      <c r="AO850" s="208"/>
    </row>
    <row r="851" customFormat="false" ht="15.75" hidden="false" customHeight="true" outlineLevel="0" collapsed="false">
      <c r="A851" s="22" t="n">
        <v>850</v>
      </c>
      <c r="B851" s="180"/>
      <c r="C851" s="22"/>
      <c r="D851" s="22"/>
      <c r="E851" s="183"/>
      <c r="F851" s="183"/>
      <c r="G851" s="22"/>
      <c r="H851" s="22"/>
      <c r="I851" s="22"/>
      <c r="J851" s="22"/>
      <c r="K851" s="191" t="e">
        <f aca="false">VLOOKUP(Personale!J851,Legenda!$D$1:$F$258,2)</f>
        <v>#N/A</v>
      </c>
      <c r="L851" s="22"/>
      <c r="M851" s="22"/>
      <c r="N851" s="22"/>
      <c r="O851" s="22"/>
      <c r="P851" s="203"/>
      <c r="Q851" s="22"/>
      <c r="R851" s="22"/>
      <c r="S851" s="22"/>
      <c r="T851" s="203"/>
      <c r="U851" s="211"/>
      <c r="V851" s="211"/>
      <c r="W851" s="185" t="n">
        <v>0</v>
      </c>
      <c r="X851" s="185" t="n">
        <v>0</v>
      </c>
      <c r="Y851" s="219" t="n">
        <f aca="false">SUM(W851:X851)</f>
        <v>0</v>
      </c>
      <c r="Z851" s="185" t="n">
        <v>0</v>
      </c>
      <c r="AA851" s="185" t="n">
        <v>0</v>
      </c>
      <c r="AB851" s="220" t="n">
        <f aca="false">SUM(Z851:AA851)</f>
        <v>0</v>
      </c>
      <c r="AC851" s="22"/>
      <c r="AD851" s="22"/>
      <c r="AE851" s="188"/>
      <c r="AF851" s="206" t="n">
        <f aca="false">IF(AE851="SI",N851,0)</f>
        <v>0</v>
      </c>
      <c r="AG851" s="189" t="n">
        <f aca="false">IF(AE851="SI",Y851,0)</f>
        <v>0</v>
      </c>
      <c r="AH851" s="189" t="n">
        <f aca="false">IF(AE851="SI",AB851,0)</f>
        <v>0</v>
      </c>
      <c r="AI851" s="148"/>
      <c r="AJ851" s="207"/>
      <c r="AK851" s="207"/>
      <c r="AL851" s="207"/>
      <c r="AM851" s="207"/>
      <c r="AN851" s="207"/>
      <c r="AO851" s="208"/>
    </row>
    <row r="852" customFormat="false" ht="15.75" hidden="false" customHeight="true" outlineLevel="0" collapsed="false">
      <c r="A852" s="22" t="n">
        <v>851</v>
      </c>
      <c r="B852" s="180"/>
      <c r="C852" s="22"/>
      <c r="D852" s="22"/>
      <c r="E852" s="183"/>
      <c r="F852" s="183"/>
      <c r="G852" s="22"/>
      <c r="H852" s="22"/>
      <c r="I852" s="22"/>
      <c r="J852" s="22"/>
      <c r="K852" s="191" t="e">
        <f aca="false">VLOOKUP(Personale!J852,Legenda!$D$1:$F$258,2)</f>
        <v>#N/A</v>
      </c>
      <c r="L852" s="22"/>
      <c r="M852" s="22"/>
      <c r="N852" s="22"/>
      <c r="O852" s="22"/>
      <c r="P852" s="203"/>
      <c r="Q852" s="22"/>
      <c r="R852" s="22"/>
      <c r="S852" s="22"/>
      <c r="T852" s="203"/>
      <c r="U852" s="211"/>
      <c r="V852" s="211"/>
      <c r="W852" s="185" t="n">
        <v>0</v>
      </c>
      <c r="X852" s="185" t="n">
        <v>0</v>
      </c>
      <c r="Y852" s="219" t="n">
        <f aca="false">SUM(W852:X852)</f>
        <v>0</v>
      </c>
      <c r="Z852" s="185" t="n">
        <v>0</v>
      </c>
      <c r="AA852" s="185" t="n">
        <v>0</v>
      </c>
      <c r="AB852" s="220" t="n">
        <f aca="false">SUM(Z852:AA852)</f>
        <v>0</v>
      </c>
      <c r="AC852" s="22"/>
      <c r="AD852" s="22"/>
      <c r="AE852" s="188"/>
      <c r="AF852" s="206" t="n">
        <f aca="false">IF(AE852="SI",N852,0)</f>
        <v>0</v>
      </c>
      <c r="AG852" s="189" t="n">
        <f aca="false">IF(AE852="SI",Y852,0)</f>
        <v>0</v>
      </c>
      <c r="AH852" s="189" t="n">
        <f aca="false">IF(AE852="SI",AB852,0)</f>
        <v>0</v>
      </c>
      <c r="AI852" s="148"/>
      <c r="AJ852" s="207"/>
      <c r="AK852" s="207"/>
      <c r="AL852" s="207"/>
      <c r="AM852" s="207"/>
      <c r="AN852" s="207"/>
      <c r="AO852" s="208"/>
    </row>
    <row r="853" customFormat="false" ht="15.75" hidden="false" customHeight="true" outlineLevel="0" collapsed="false">
      <c r="A853" s="22" t="n">
        <v>852</v>
      </c>
      <c r="B853" s="180"/>
      <c r="C853" s="22"/>
      <c r="D853" s="22"/>
      <c r="E853" s="183"/>
      <c r="F853" s="183"/>
      <c r="G853" s="22"/>
      <c r="H853" s="22"/>
      <c r="I853" s="22"/>
      <c r="J853" s="22"/>
      <c r="K853" s="191" t="e">
        <f aca="false">VLOOKUP(Personale!J853,Legenda!$D$1:$F$258,2)</f>
        <v>#N/A</v>
      </c>
      <c r="L853" s="22"/>
      <c r="M853" s="22"/>
      <c r="N853" s="22"/>
      <c r="O853" s="22"/>
      <c r="P853" s="203"/>
      <c r="Q853" s="22"/>
      <c r="R853" s="22"/>
      <c r="S853" s="22"/>
      <c r="T853" s="203"/>
      <c r="U853" s="211"/>
      <c r="V853" s="211"/>
      <c r="W853" s="185" t="n">
        <v>0</v>
      </c>
      <c r="X853" s="185" t="n">
        <v>0</v>
      </c>
      <c r="Y853" s="219" t="n">
        <f aca="false">SUM(W853:X853)</f>
        <v>0</v>
      </c>
      <c r="Z853" s="185" t="n">
        <v>0</v>
      </c>
      <c r="AA853" s="185" t="n">
        <v>0</v>
      </c>
      <c r="AB853" s="220" t="n">
        <f aca="false">SUM(Z853:AA853)</f>
        <v>0</v>
      </c>
      <c r="AC853" s="22"/>
      <c r="AD853" s="22"/>
      <c r="AE853" s="188"/>
      <c r="AF853" s="206" t="n">
        <f aca="false">IF(AE853="SI",N853,0)</f>
        <v>0</v>
      </c>
      <c r="AG853" s="189" t="n">
        <f aca="false">IF(AE853="SI",Y853,0)</f>
        <v>0</v>
      </c>
      <c r="AH853" s="189" t="n">
        <f aca="false">IF(AE853="SI",AB853,0)</f>
        <v>0</v>
      </c>
      <c r="AI853" s="148"/>
      <c r="AJ853" s="207"/>
      <c r="AK853" s="207"/>
      <c r="AL853" s="207"/>
      <c r="AM853" s="207"/>
      <c r="AN853" s="207"/>
      <c r="AO853" s="208"/>
    </row>
    <row r="854" customFormat="false" ht="15.75" hidden="false" customHeight="true" outlineLevel="0" collapsed="false">
      <c r="A854" s="22" t="n">
        <v>853</v>
      </c>
      <c r="B854" s="180"/>
      <c r="C854" s="22"/>
      <c r="D854" s="22"/>
      <c r="E854" s="183"/>
      <c r="F854" s="183"/>
      <c r="G854" s="22"/>
      <c r="H854" s="22"/>
      <c r="I854" s="22"/>
      <c r="J854" s="22"/>
      <c r="K854" s="191" t="e">
        <f aca="false">VLOOKUP(Personale!J854,Legenda!$D$1:$F$258,2)</f>
        <v>#N/A</v>
      </c>
      <c r="L854" s="22"/>
      <c r="M854" s="22"/>
      <c r="N854" s="22"/>
      <c r="O854" s="22"/>
      <c r="P854" s="203"/>
      <c r="Q854" s="22"/>
      <c r="R854" s="22"/>
      <c r="S854" s="22"/>
      <c r="T854" s="203"/>
      <c r="U854" s="211"/>
      <c r="V854" s="211"/>
      <c r="W854" s="185" t="n">
        <v>0</v>
      </c>
      <c r="X854" s="185" t="n">
        <v>0</v>
      </c>
      <c r="Y854" s="219" t="n">
        <f aca="false">SUM(W854:X854)</f>
        <v>0</v>
      </c>
      <c r="Z854" s="185" t="n">
        <v>0</v>
      </c>
      <c r="AA854" s="185" t="n">
        <v>0</v>
      </c>
      <c r="AB854" s="220" t="n">
        <f aca="false">SUM(Z854:AA854)</f>
        <v>0</v>
      </c>
      <c r="AC854" s="22"/>
      <c r="AD854" s="22"/>
      <c r="AE854" s="188"/>
      <c r="AF854" s="206" t="n">
        <f aca="false">IF(AE854="SI",N854,0)</f>
        <v>0</v>
      </c>
      <c r="AG854" s="189" t="n">
        <f aca="false">IF(AE854="SI",Y854,0)</f>
        <v>0</v>
      </c>
      <c r="AH854" s="189" t="n">
        <f aca="false">IF(AE854="SI",AB854,0)</f>
        <v>0</v>
      </c>
      <c r="AI854" s="148"/>
      <c r="AJ854" s="207"/>
      <c r="AK854" s="207"/>
      <c r="AL854" s="207"/>
      <c r="AM854" s="207"/>
      <c r="AN854" s="207"/>
      <c r="AO854" s="208"/>
    </row>
    <row r="855" customFormat="false" ht="15.75" hidden="false" customHeight="true" outlineLevel="0" collapsed="false">
      <c r="A855" s="22" t="n">
        <v>854</v>
      </c>
      <c r="B855" s="180"/>
      <c r="C855" s="22"/>
      <c r="D855" s="22"/>
      <c r="E855" s="183"/>
      <c r="F855" s="183"/>
      <c r="G855" s="22"/>
      <c r="H855" s="22"/>
      <c r="I855" s="22"/>
      <c r="J855" s="22"/>
      <c r="K855" s="191" t="e">
        <f aca="false">VLOOKUP(Personale!J855,Legenda!$D$1:$F$258,2)</f>
        <v>#N/A</v>
      </c>
      <c r="L855" s="22"/>
      <c r="M855" s="22"/>
      <c r="N855" s="22"/>
      <c r="O855" s="22"/>
      <c r="P855" s="203"/>
      <c r="Q855" s="22"/>
      <c r="R855" s="22"/>
      <c r="S855" s="22"/>
      <c r="T855" s="203"/>
      <c r="U855" s="211"/>
      <c r="V855" s="211"/>
      <c r="W855" s="185" t="n">
        <v>0</v>
      </c>
      <c r="X855" s="185" t="n">
        <v>0</v>
      </c>
      <c r="Y855" s="219" t="n">
        <f aca="false">SUM(W855:X855)</f>
        <v>0</v>
      </c>
      <c r="Z855" s="185" t="n">
        <v>0</v>
      </c>
      <c r="AA855" s="185" t="n">
        <v>0</v>
      </c>
      <c r="AB855" s="220" t="n">
        <f aca="false">SUM(Z855:AA855)</f>
        <v>0</v>
      </c>
      <c r="AC855" s="22"/>
      <c r="AD855" s="22"/>
      <c r="AE855" s="188"/>
      <c r="AF855" s="206" t="n">
        <f aca="false">IF(AE855="SI",N855,0)</f>
        <v>0</v>
      </c>
      <c r="AG855" s="189" t="n">
        <f aca="false">IF(AE855="SI",Y855,0)</f>
        <v>0</v>
      </c>
      <c r="AH855" s="189" t="n">
        <f aca="false">IF(AE855="SI",AB855,0)</f>
        <v>0</v>
      </c>
      <c r="AI855" s="148"/>
      <c r="AJ855" s="207"/>
      <c r="AK855" s="207"/>
      <c r="AL855" s="207"/>
      <c r="AM855" s="207"/>
      <c r="AN855" s="207"/>
      <c r="AO855" s="208"/>
    </row>
    <row r="856" customFormat="false" ht="15.75" hidden="false" customHeight="true" outlineLevel="0" collapsed="false">
      <c r="A856" s="22" t="n">
        <v>855</v>
      </c>
      <c r="B856" s="180"/>
      <c r="C856" s="22"/>
      <c r="D856" s="22"/>
      <c r="E856" s="183"/>
      <c r="F856" s="183"/>
      <c r="G856" s="22"/>
      <c r="H856" s="22"/>
      <c r="I856" s="22"/>
      <c r="J856" s="22"/>
      <c r="K856" s="191" t="e">
        <f aca="false">VLOOKUP(Personale!J856,Legenda!$D$1:$F$258,2)</f>
        <v>#N/A</v>
      </c>
      <c r="L856" s="22"/>
      <c r="M856" s="22"/>
      <c r="N856" s="22"/>
      <c r="O856" s="22"/>
      <c r="P856" s="203"/>
      <c r="Q856" s="22"/>
      <c r="R856" s="22"/>
      <c r="S856" s="22"/>
      <c r="T856" s="203"/>
      <c r="U856" s="211"/>
      <c r="V856" s="211"/>
      <c r="W856" s="185" t="n">
        <v>0</v>
      </c>
      <c r="X856" s="185" t="n">
        <v>0</v>
      </c>
      <c r="Y856" s="219" t="n">
        <f aca="false">SUM(W856:X856)</f>
        <v>0</v>
      </c>
      <c r="Z856" s="185" t="n">
        <v>0</v>
      </c>
      <c r="AA856" s="185" t="n">
        <v>0</v>
      </c>
      <c r="AB856" s="220" t="n">
        <f aca="false">SUM(Z856:AA856)</f>
        <v>0</v>
      </c>
      <c r="AC856" s="22"/>
      <c r="AD856" s="22"/>
      <c r="AE856" s="188"/>
      <c r="AF856" s="206" t="n">
        <f aca="false">IF(AE856="SI",N856,0)</f>
        <v>0</v>
      </c>
      <c r="AG856" s="189" t="n">
        <f aca="false">IF(AE856="SI",Y856,0)</f>
        <v>0</v>
      </c>
      <c r="AH856" s="189" t="n">
        <f aca="false">IF(AE856="SI",AB856,0)</f>
        <v>0</v>
      </c>
      <c r="AI856" s="148"/>
      <c r="AJ856" s="207"/>
      <c r="AK856" s="207"/>
      <c r="AL856" s="207"/>
      <c r="AM856" s="207"/>
      <c r="AN856" s="207"/>
      <c r="AO856" s="208"/>
    </row>
    <row r="857" customFormat="false" ht="15.75" hidden="false" customHeight="true" outlineLevel="0" collapsed="false">
      <c r="A857" s="22" t="n">
        <v>856</v>
      </c>
      <c r="B857" s="180"/>
      <c r="C857" s="22"/>
      <c r="D857" s="22"/>
      <c r="E857" s="183"/>
      <c r="F857" s="183"/>
      <c r="G857" s="22"/>
      <c r="H857" s="22"/>
      <c r="I857" s="22"/>
      <c r="J857" s="22"/>
      <c r="K857" s="191" t="e">
        <f aca="false">VLOOKUP(Personale!J857,Legenda!$D$1:$F$258,2)</f>
        <v>#N/A</v>
      </c>
      <c r="L857" s="22"/>
      <c r="M857" s="22"/>
      <c r="N857" s="22"/>
      <c r="O857" s="22"/>
      <c r="P857" s="203"/>
      <c r="Q857" s="22"/>
      <c r="R857" s="22"/>
      <c r="S857" s="22"/>
      <c r="T857" s="203"/>
      <c r="U857" s="211"/>
      <c r="V857" s="211"/>
      <c r="W857" s="185" t="n">
        <v>0</v>
      </c>
      <c r="X857" s="185" t="n">
        <v>0</v>
      </c>
      <c r="Y857" s="219" t="n">
        <f aca="false">SUM(W857:X857)</f>
        <v>0</v>
      </c>
      <c r="Z857" s="185" t="n">
        <v>0</v>
      </c>
      <c r="AA857" s="185" t="n">
        <v>0</v>
      </c>
      <c r="AB857" s="220" t="n">
        <f aca="false">SUM(Z857:AA857)</f>
        <v>0</v>
      </c>
      <c r="AC857" s="22"/>
      <c r="AD857" s="22"/>
      <c r="AE857" s="188"/>
      <c r="AF857" s="206" t="n">
        <f aca="false">IF(AE857="SI",N857,0)</f>
        <v>0</v>
      </c>
      <c r="AG857" s="189" t="n">
        <f aca="false">IF(AE857="SI",Y857,0)</f>
        <v>0</v>
      </c>
      <c r="AH857" s="189" t="n">
        <f aca="false">IF(AE857="SI",AB857,0)</f>
        <v>0</v>
      </c>
      <c r="AI857" s="148"/>
      <c r="AJ857" s="207"/>
      <c r="AK857" s="207"/>
      <c r="AL857" s="207"/>
      <c r="AM857" s="207"/>
      <c r="AN857" s="207"/>
      <c r="AO857" s="208"/>
    </row>
    <row r="858" customFormat="false" ht="15.75" hidden="false" customHeight="true" outlineLevel="0" collapsed="false">
      <c r="A858" s="22" t="n">
        <v>857</v>
      </c>
      <c r="B858" s="180"/>
      <c r="C858" s="22"/>
      <c r="D858" s="22"/>
      <c r="E858" s="183"/>
      <c r="F858" s="183"/>
      <c r="G858" s="22"/>
      <c r="H858" s="22"/>
      <c r="I858" s="22"/>
      <c r="J858" s="22"/>
      <c r="K858" s="191" t="e">
        <f aca="false">VLOOKUP(Personale!J858,Legenda!$D$1:$F$258,2)</f>
        <v>#N/A</v>
      </c>
      <c r="L858" s="22"/>
      <c r="M858" s="22"/>
      <c r="N858" s="22"/>
      <c r="O858" s="22"/>
      <c r="P858" s="203"/>
      <c r="Q858" s="22"/>
      <c r="R858" s="22"/>
      <c r="S858" s="22"/>
      <c r="T858" s="203"/>
      <c r="U858" s="211"/>
      <c r="V858" s="211"/>
      <c r="W858" s="185" t="n">
        <v>0</v>
      </c>
      <c r="X858" s="185" t="n">
        <v>0</v>
      </c>
      <c r="Y858" s="219" t="n">
        <f aca="false">SUM(W858:X858)</f>
        <v>0</v>
      </c>
      <c r="Z858" s="185" t="n">
        <v>0</v>
      </c>
      <c r="AA858" s="185" t="n">
        <v>0</v>
      </c>
      <c r="AB858" s="220" t="n">
        <f aca="false">SUM(Z858:AA858)</f>
        <v>0</v>
      </c>
      <c r="AC858" s="22"/>
      <c r="AD858" s="22"/>
      <c r="AE858" s="188"/>
      <c r="AF858" s="206" t="n">
        <f aca="false">IF(AE858="SI",N858,0)</f>
        <v>0</v>
      </c>
      <c r="AG858" s="189" t="n">
        <f aca="false">IF(AE858="SI",Y858,0)</f>
        <v>0</v>
      </c>
      <c r="AH858" s="189" t="n">
        <f aca="false">IF(AE858="SI",AB858,0)</f>
        <v>0</v>
      </c>
      <c r="AI858" s="148"/>
      <c r="AJ858" s="207"/>
      <c r="AK858" s="207"/>
      <c r="AL858" s="207"/>
      <c r="AM858" s="207"/>
      <c r="AN858" s="207"/>
      <c r="AO858" s="208"/>
    </row>
    <row r="859" customFormat="false" ht="15.75" hidden="false" customHeight="true" outlineLevel="0" collapsed="false">
      <c r="A859" s="22" t="n">
        <v>858</v>
      </c>
      <c r="B859" s="180"/>
      <c r="C859" s="22"/>
      <c r="D859" s="22"/>
      <c r="E859" s="183"/>
      <c r="F859" s="183"/>
      <c r="G859" s="22"/>
      <c r="H859" s="22"/>
      <c r="I859" s="22"/>
      <c r="J859" s="22"/>
      <c r="K859" s="191" t="e">
        <f aca="false">VLOOKUP(Personale!J859,Legenda!$D$1:$F$258,2)</f>
        <v>#N/A</v>
      </c>
      <c r="L859" s="22"/>
      <c r="M859" s="22"/>
      <c r="N859" s="22"/>
      <c r="O859" s="22"/>
      <c r="P859" s="203"/>
      <c r="Q859" s="22"/>
      <c r="R859" s="22"/>
      <c r="S859" s="22"/>
      <c r="T859" s="203"/>
      <c r="U859" s="211"/>
      <c r="V859" s="211"/>
      <c r="W859" s="185" t="n">
        <v>0</v>
      </c>
      <c r="X859" s="185" t="n">
        <v>0</v>
      </c>
      <c r="Y859" s="219" t="n">
        <f aca="false">SUM(W859:X859)</f>
        <v>0</v>
      </c>
      <c r="Z859" s="185" t="n">
        <v>0</v>
      </c>
      <c r="AA859" s="185" t="n">
        <v>0</v>
      </c>
      <c r="AB859" s="220" t="n">
        <f aca="false">SUM(Z859:AA859)</f>
        <v>0</v>
      </c>
      <c r="AC859" s="22"/>
      <c r="AD859" s="22"/>
      <c r="AE859" s="188"/>
      <c r="AF859" s="206" t="n">
        <f aca="false">IF(AE859="SI",N859,0)</f>
        <v>0</v>
      </c>
      <c r="AG859" s="189" t="n">
        <f aca="false">IF(AE859="SI",Y859,0)</f>
        <v>0</v>
      </c>
      <c r="AH859" s="189" t="n">
        <f aca="false">IF(AE859="SI",AB859,0)</f>
        <v>0</v>
      </c>
      <c r="AI859" s="148"/>
      <c r="AJ859" s="207"/>
      <c r="AK859" s="207"/>
      <c r="AL859" s="207"/>
      <c r="AM859" s="207"/>
      <c r="AN859" s="207"/>
      <c r="AO859" s="208"/>
    </row>
    <row r="860" customFormat="false" ht="15.75" hidden="false" customHeight="true" outlineLevel="0" collapsed="false">
      <c r="A860" s="22" t="n">
        <v>859</v>
      </c>
      <c r="B860" s="180"/>
      <c r="C860" s="22"/>
      <c r="D860" s="22"/>
      <c r="E860" s="183"/>
      <c r="F860" s="183"/>
      <c r="G860" s="22"/>
      <c r="H860" s="22"/>
      <c r="I860" s="22"/>
      <c r="J860" s="22"/>
      <c r="K860" s="191" t="e">
        <f aca="false">VLOOKUP(Personale!J860,Legenda!$D$1:$F$258,2)</f>
        <v>#N/A</v>
      </c>
      <c r="L860" s="22"/>
      <c r="M860" s="22"/>
      <c r="N860" s="22"/>
      <c r="O860" s="22"/>
      <c r="P860" s="203"/>
      <c r="Q860" s="22"/>
      <c r="R860" s="22"/>
      <c r="S860" s="22"/>
      <c r="T860" s="203"/>
      <c r="U860" s="211"/>
      <c r="V860" s="211"/>
      <c r="W860" s="185" t="n">
        <v>0</v>
      </c>
      <c r="X860" s="185" t="n">
        <v>0</v>
      </c>
      <c r="Y860" s="219" t="n">
        <f aca="false">SUM(W860:X860)</f>
        <v>0</v>
      </c>
      <c r="Z860" s="185" t="n">
        <v>0</v>
      </c>
      <c r="AA860" s="185" t="n">
        <v>0</v>
      </c>
      <c r="AB860" s="220" t="n">
        <f aca="false">SUM(Z860:AA860)</f>
        <v>0</v>
      </c>
      <c r="AC860" s="22"/>
      <c r="AD860" s="22"/>
      <c r="AE860" s="188"/>
      <c r="AF860" s="206" t="n">
        <f aca="false">IF(AE860="SI",N860,0)</f>
        <v>0</v>
      </c>
      <c r="AG860" s="189" t="n">
        <f aca="false">IF(AE860="SI",Y860,0)</f>
        <v>0</v>
      </c>
      <c r="AH860" s="189" t="n">
        <f aca="false">IF(AE860="SI",AB860,0)</f>
        <v>0</v>
      </c>
      <c r="AI860" s="148"/>
      <c r="AJ860" s="207"/>
      <c r="AK860" s="207"/>
      <c r="AL860" s="207"/>
      <c r="AM860" s="207"/>
      <c r="AN860" s="207"/>
      <c r="AO860" s="208"/>
    </row>
    <row r="861" customFormat="false" ht="15.75" hidden="false" customHeight="true" outlineLevel="0" collapsed="false">
      <c r="A861" s="22" t="n">
        <v>860</v>
      </c>
      <c r="B861" s="180"/>
      <c r="C861" s="22"/>
      <c r="D861" s="22"/>
      <c r="E861" s="183"/>
      <c r="F861" s="183"/>
      <c r="G861" s="22"/>
      <c r="H861" s="22"/>
      <c r="I861" s="22"/>
      <c r="J861" s="22"/>
      <c r="K861" s="191" t="e">
        <f aca="false">VLOOKUP(Personale!J861,Legenda!$D$1:$F$258,2)</f>
        <v>#N/A</v>
      </c>
      <c r="L861" s="22"/>
      <c r="M861" s="22"/>
      <c r="N861" s="22"/>
      <c r="O861" s="22"/>
      <c r="P861" s="203"/>
      <c r="Q861" s="22"/>
      <c r="R861" s="22"/>
      <c r="S861" s="22"/>
      <c r="T861" s="203"/>
      <c r="U861" s="211"/>
      <c r="V861" s="211"/>
      <c r="W861" s="185" t="n">
        <v>0</v>
      </c>
      <c r="X861" s="185" t="n">
        <v>0</v>
      </c>
      <c r="Y861" s="219" t="n">
        <f aca="false">SUM(W861:X861)</f>
        <v>0</v>
      </c>
      <c r="Z861" s="185" t="n">
        <v>0</v>
      </c>
      <c r="AA861" s="185" t="n">
        <v>0</v>
      </c>
      <c r="AB861" s="220" t="n">
        <f aca="false">SUM(Z861:AA861)</f>
        <v>0</v>
      </c>
      <c r="AC861" s="22"/>
      <c r="AD861" s="22"/>
      <c r="AE861" s="188"/>
      <c r="AF861" s="206" t="n">
        <f aca="false">IF(AE861="SI",N861,0)</f>
        <v>0</v>
      </c>
      <c r="AG861" s="189" t="n">
        <f aca="false">IF(AE861="SI",Y861,0)</f>
        <v>0</v>
      </c>
      <c r="AH861" s="189" t="n">
        <f aca="false">IF(AE861="SI",AB861,0)</f>
        <v>0</v>
      </c>
      <c r="AI861" s="148"/>
      <c r="AJ861" s="207"/>
      <c r="AK861" s="207"/>
      <c r="AL861" s="207"/>
      <c r="AM861" s="207"/>
      <c r="AN861" s="207"/>
      <c r="AO861" s="208"/>
    </row>
    <row r="862" customFormat="false" ht="15.75" hidden="false" customHeight="true" outlineLevel="0" collapsed="false">
      <c r="A862" s="22" t="n">
        <v>861</v>
      </c>
      <c r="B862" s="180"/>
      <c r="C862" s="22"/>
      <c r="D862" s="22"/>
      <c r="E862" s="183"/>
      <c r="F862" s="183"/>
      <c r="G862" s="22"/>
      <c r="H862" s="22"/>
      <c r="I862" s="22"/>
      <c r="J862" s="22"/>
      <c r="K862" s="191" t="e">
        <f aca="false">VLOOKUP(Personale!J862,Legenda!$D$1:$F$258,2)</f>
        <v>#N/A</v>
      </c>
      <c r="L862" s="22"/>
      <c r="M862" s="22"/>
      <c r="N862" s="22"/>
      <c r="O862" s="22"/>
      <c r="P862" s="203"/>
      <c r="Q862" s="22"/>
      <c r="R862" s="22"/>
      <c r="S862" s="22"/>
      <c r="T862" s="203"/>
      <c r="U862" s="211"/>
      <c r="V862" s="211"/>
      <c r="W862" s="185" t="n">
        <v>0</v>
      </c>
      <c r="X862" s="185" t="n">
        <v>0</v>
      </c>
      <c r="Y862" s="219" t="n">
        <f aca="false">SUM(W862:X862)</f>
        <v>0</v>
      </c>
      <c r="Z862" s="185" t="n">
        <v>0</v>
      </c>
      <c r="AA862" s="185" t="n">
        <v>0</v>
      </c>
      <c r="AB862" s="220" t="n">
        <f aca="false">SUM(Z862:AA862)</f>
        <v>0</v>
      </c>
      <c r="AC862" s="22"/>
      <c r="AD862" s="22"/>
      <c r="AE862" s="188"/>
      <c r="AF862" s="206" t="n">
        <f aca="false">IF(AE862="SI",N862,0)</f>
        <v>0</v>
      </c>
      <c r="AG862" s="189" t="n">
        <f aca="false">IF(AE862="SI",Y862,0)</f>
        <v>0</v>
      </c>
      <c r="AH862" s="189" t="n">
        <f aca="false">IF(AE862="SI",AB862,0)</f>
        <v>0</v>
      </c>
      <c r="AI862" s="148"/>
      <c r="AJ862" s="207"/>
      <c r="AK862" s="207"/>
      <c r="AL862" s="207"/>
      <c r="AM862" s="207"/>
      <c r="AN862" s="207"/>
      <c r="AO862" s="208"/>
    </row>
    <row r="863" customFormat="false" ht="15.75" hidden="false" customHeight="true" outlineLevel="0" collapsed="false">
      <c r="A863" s="22" t="n">
        <v>862</v>
      </c>
      <c r="B863" s="180"/>
      <c r="C863" s="22"/>
      <c r="D863" s="22"/>
      <c r="E863" s="183"/>
      <c r="F863" s="183"/>
      <c r="G863" s="22"/>
      <c r="H863" s="22"/>
      <c r="I863" s="22"/>
      <c r="J863" s="22"/>
      <c r="K863" s="191" t="e">
        <f aca="false">VLOOKUP(Personale!J863,Legenda!$D$1:$F$258,2)</f>
        <v>#N/A</v>
      </c>
      <c r="L863" s="22"/>
      <c r="M863" s="22"/>
      <c r="N863" s="22"/>
      <c r="O863" s="22"/>
      <c r="P863" s="203"/>
      <c r="Q863" s="22"/>
      <c r="R863" s="22"/>
      <c r="S863" s="22"/>
      <c r="T863" s="203"/>
      <c r="U863" s="211"/>
      <c r="V863" s="211"/>
      <c r="W863" s="185" t="n">
        <v>0</v>
      </c>
      <c r="X863" s="185" t="n">
        <v>0</v>
      </c>
      <c r="Y863" s="219" t="n">
        <f aca="false">SUM(W863:X863)</f>
        <v>0</v>
      </c>
      <c r="Z863" s="185" t="n">
        <v>0</v>
      </c>
      <c r="AA863" s="185" t="n">
        <v>0</v>
      </c>
      <c r="AB863" s="220" t="n">
        <f aca="false">SUM(Z863:AA863)</f>
        <v>0</v>
      </c>
      <c r="AC863" s="22"/>
      <c r="AD863" s="22"/>
      <c r="AE863" s="188"/>
      <c r="AF863" s="206" t="n">
        <f aca="false">IF(AE863="SI",N863,0)</f>
        <v>0</v>
      </c>
      <c r="AG863" s="189" t="n">
        <f aca="false">IF(AE863="SI",Y863,0)</f>
        <v>0</v>
      </c>
      <c r="AH863" s="189" t="n">
        <f aca="false">IF(AE863="SI",AB863,0)</f>
        <v>0</v>
      </c>
      <c r="AI863" s="148"/>
      <c r="AJ863" s="207"/>
      <c r="AK863" s="207"/>
      <c r="AL863" s="207"/>
      <c r="AM863" s="207"/>
      <c r="AN863" s="207"/>
      <c r="AO863" s="208"/>
    </row>
    <row r="864" customFormat="false" ht="15.75" hidden="false" customHeight="true" outlineLevel="0" collapsed="false">
      <c r="A864" s="22" t="n">
        <v>863</v>
      </c>
      <c r="B864" s="180"/>
      <c r="C864" s="22"/>
      <c r="D864" s="22"/>
      <c r="E864" s="183"/>
      <c r="F864" s="183"/>
      <c r="G864" s="22"/>
      <c r="H864" s="22"/>
      <c r="I864" s="22"/>
      <c r="J864" s="22"/>
      <c r="K864" s="191" t="e">
        <f aca="false">VLOOKUP(Personale!J864,Legenda!$D$1:$F$258,2)</f>
        <v>#N/A</v>
      </c>
      <c r="L864" s="22"/>
      <c r="M864" s="22"/>
      <c r="N864" s="22"/>
      <c r="O864" s="22"/>
      <c r="P864" s="203"/>
      <c r="Q864" s="22"/>
      <c r="R864" s="22"/>
      <c r="S864" s="22"/>
      <c r="T864" s="203"/>
      <c r="U864" s="211"/>
      <c r="V864" s="211"/>
      <c r="W864" s="185" t="n">
        <v>0</v>
      </c>
      <c r="X864" s="185" t="n">
        <v>0</v>
      </c>
      <c r="Y864" s="219" t="n">
        <f aca="false">SUM(W864:X864)</f>
        <v>0</v>
      </c>
      <c r="Z864" s="185" t="n">
        <v>0</v>
      </c>
      <c r="AA864" s="185" t="n">
        <v>0</v>
      </c>
      <c r="AB864" s="220" t="n">
        <f aca="false">SUM(Z864:AA864)</f>
        <v>0</v>
      </c>
      <c r="AC864" s="22"/>
      <c r="AD864" s="22"/>
      <c r="AE864" s="188"/>
      <c r="AF864" s="206" t="n">
        <f aca="false">IF(AE864="SI",N864,0)</f>
        <v>0</v>
      </c>
      <c r="AG864" s="189" t="n">
        <f aca="false">IF(AE864="SI",Y864,0)</f>
        <v>0</v>
      </c>
      <c r="AH864" s="189" t="n">
        <f aca="false">IF(AE864="SI",AB864,0)</f>
        <v>0</v>
      </c>
      <c r="AI864" s="148"/>
      <c r="AJ864" s="207"/>
      <c r="AK864" s="207"/>
      <c r="AL864" s="207"/>
      <c r="AM864" s="207"/>
      <c r="AN864" s="207"/>
      <c r="AO864" s="208"/>
    </row>
    <row r="865" customFormat="false" ht="15.75" hidden="false" customHeight="true" outlineLevel="0" collapsed="false">
      <c r="A865" s="22" t="n">
        <v>864</v>
      </c>
      <c r="B865" s="180"/>
      <c r="C865" s="22"/>
      <c r="D865" s="22"/>
      <c r="E865" s="183"/>
      <c r="F865" s="183"/>
      <c r="G865" s="22"/>
      <c r="H865" s="22"/>
      <c r="I865" s="22"/>
      <c r="J865" s="22"/>
      <c r="K865" s="191" t="e">
        <f aca="false">VLOOKUP(Personale!J865,Legenda!$D$1:$F$258,2)</f>
        <v>#N/A</v>
      </c>
      <c r="L865" s="22"/>
      <c r="M865" s="22"/>
      <c r="N865" s="22"/>
      <c r="O865" s="22"/>
      <c r="P865" s="203"/>
      <c r="Q865" s="22"/>
      <c r="R865" s="22"/>
      <c r="S865" s="22"/>
      <c r="T865" s="203"/>
      <c r="U865" s="211"/>
      <c r="V865" s="211"/>
      <c r="W865" s="185" t="n">
        <v>0</v>
      </c>
      <c r="X865" s="185" t="n">
        <v>0</v>
      </c>
      <c r="Y865" s="219" t="n">
        <f aca="false">SUM(W865:X865)</f>
        <v>0</v>
      </c>
      <c r="Z865" s="185" t="n">
        <v>0</v>
      </c>
      <c r="AA865" s="185" t="n">
        <v>0</v>
      </c>
      <c r="AB865" s="220" t="n">
        <f aca="false">SUM(Z865:AA865)</f>
        <v>0</v>
      </c>
      <c r="AC865" s="22"/>
      <c r="AD865" s="22"/>
      <c r="AE865" s="188"/>
      <c r="AF865" s="206" t="n">
        <f aca="false">IF(AE865="SI",N865,0)</f>
        <v>0</v>
      </c>
      <c r="AG865" s="189" t="n">
        <f aca="false">IF(AE865="SI",Y865,0)</f>
        <v>0</v>
      </c>
      <c r="AH865" s="189" t="n">
        <f aca="false">IF(AE865="SI",AB865,0)</f>
        <v>0</v>
      </c>
      <c r="AI865" s="148"/>
      <c r="AJ865" s="207"/>
      <c r="AK865" s="207"/>
      <c r="AL865" s="207"/>
      <c r="AM865" s="207"/>
      <c r="AN865" s="207"/>
      <c r="AO865" s="208"/>
    </row>
    <row r="866" customFormat="false" ht="15.75" hidden="false" customHeight="true" outlineLevel="0" collapsed="false">
      <c r="A866" s="22" t="n">
        <v>865</v>
      </c>
      <c r="B866" s="180"/>
      <c r="C866" s="22"/>
      <c r="D866" s="22"/>
      <c r="E866" s="183"/>
      <c r="F866" s="183"/>
      <c r="G866" s="22"/>
      <c r="H866" s="22"/>
      <c r="I866" s="22"/>
      <c r="J866" s="22"/>
      <c r="K866" s="191" t="e">
        <f aca="false">VLOOKUP(Personale!J866,Legenda!$D$1:$F$258,2)</f>
        <v>#N/A</v>
      </c>
      <c r="L866" s="22"/>
      <c r="M866" s="22"/>
      <c r="N866" s="22"/>
      <c r="O866" s="22"/>
      <c r="P866" s="203"/>
      <c r="Q866" s="22"/>
      <c r="R866" s="22"/>
      <c r="S866" s="22"/>
      <c r="T866" s="203"/>
      <c r="U866" s="211"/>
      <c r="V866" s="211"/>
      <c r="W866" s="185" t="n">
        <v>0</v>
      </c>
      <c r="X866" s="185" t="n">
        <v>0</v>
      </c>
      <c r="Y866" s="219" t="n">
        <f aca="false">SUM(W866:X866)</f>
        <v>0</v>
      </c>
      <c r="Z866" s="185" t="n">
        <v>0</v>
      </c>
      <c r="AA866" s="185" t="n">
        <v>0</v>
      </c>
      <c r="AB866" s="220" t="n">
        <f aca="false">SUM(Z866:AA866)</f>
        <v>0</v>
      </c>
      <c r="AC866" s="22"/>
      <c r="AD866" s="22"/>
      <c r="AE866" s="188"/>
      <c r="AF866" s="206" t="n">
        <f aca="false">IF(AE866="SI",N866,0)</f>
        <v>0</v>
      </c>
      <c r="AG866" s="189" t="n">
        <f aca="false">IF(AE866="SI",Y866,0)</f>
        <v>0</v>
      </c>
      <c r="AH866" s="189" t="n">
        <f aca="false">IF(AE866="SI",AB866,0)</f>
        <v>0</v>
      </c>
      <c r="AI866" s="148"/>
      <c r="AJ866" s="207"/>
      <c r="AK866" s="207"/>
      <c r="AL866" s="207"/>
      <c r="AM866" s="207"/>
      <c r="AN866" s="207"/>
      <c r="AO866" s="208"/>
    </row>
    <row r="867" customFormat="false" ht="15.75" hidden="false" customHeight="true" outlineLevel="0" collapsed="false">
      <c r="A867" s="22" t="n">
        <v>866</v>
      </c>
      <c r="B867" s="180"/>
      <c r="C867" s="22"/>
      <c r="D867" s="22"/>
      <c r="E867" s="183"/>
      <c r="F867" s="183"/>
      <c r="G867" s="22"/>
      <c r="H867" s="22"/>
      <c r="I867" s="22"/>
      <c r="J867" s="22"/>
      <c r="K867" s="191" t="e">
        <f aca="false">VLOOKUP(Personale!J867,Legenda!$D$1:$F$258,2)</f>
        <v>#N/A</v>
      </c>
      <c r="L867" s="22"/>
      <c r="M867" s="22"/>
      <c r="N867" s="22"/>
      <c r="O867" s="22"/>
      <c r="P867" s="203"/>
      <c r="Q867" s="22"/>
      <c r="R867" s="22"/>
      <c r="S867" s="22"/>
      <c r="T867" s="203"/>
      <c r="U867" s="211"/>
      <c r="V867" s="211"/>
      <c r="W867" s="185" t="n">
        <v>0</v>
      </c>
      <c r="X867" s="185" t="n">
        <v>0</v>
      </c>
      <c r="Y867" s="219" t="n">
        <f aca="false">SUM(W867:X867)</f>
        <v>0</v>
      </c>
      <c r="Z867" s="185" t="n">
        <v>0</v>
      </c>
      <c r="AA867" s="185" t="n">
        <v>0</v>
      </c>
      <c r="AB867" s="220" t="n">
        <f aca="false">SUM(Z867:AA867)</f>
        <v>0</v>
      </c>
      <c r="AC867" s="22"/>
      <c r="AD867" s="22"/>
      <c r="AE867" s="188"/>
      <c r="AF867" s="206" t="n">
        <f aca="false">IF(AE867="SI",N867,0)</f>
        <v>0</v>
      </c>
      <c r="AG867" s="189" t="n">
        <f aca="false">IF(AE867="SI",Y867,0)</f>
        <v>0</v>
      </c>
      <c r="AH867" s="189" t="n">
        <f aca="false">IF(AE867="SI",AB867,0)</f>
        <v>0</v>
      </c>
      <c r="AI867" s="148"/>
      <c r="AJ867" s="207"/>
      <c r="AK867" s="207"/>
      <c r="AL867" s="207"/>
      <c r="AM867" s="207"/>
      <c r="AN867" s="207"/>
      <c r="AO867" s="208"/>
    </row>
    <row r="868" customFormat="false" ht="15.75" hidden="false" customHeight="true" outlineLevel="0" collapsed="false">
      <c r="A868" s="22" t="n">
        <v>867</v>
      </c>
      <c r="B868" s="180"/>
      <c r="C868" s="22"/>
      <c r="D868" s="22"/>
      <c r="E868" s="183"/>
      <c r="F868" s="183"/>
      <c r="G868" s="22"/>
      <c r="H868" s="22"/>
      <c r="I868" s="22"/>
      <c r="J868" s="22"/>
      <c r="K868" s="191" t="e">
        <f aca="false">VLOOKUP(Personale!J868,Legenda!$D$1:$F$258,2)</f>
        <v>#N/A</v>
      </c>
      <c r="L868" s="22"/>
      <c r="M868" s="22"/>
      <c r="N868" s="22"/>
      <c r="O868" s="22"/>
      <c r="P868" s="203"/>
      <c r="Q868" s="22"/>
      <c r="R868" s="22"/>
      <c r="S868" s="22"/>
      <c r="T868" s="203"/>
      <c r="U868" s="211"/>
      <c r="V868" s="211"/>
      <c r="W868" s="185" t="n">
        <v>0</v>
      </c>
      <c r="X868" s="185" t="n">
        <v>0</v>
      </c>
      <c r="Y868" s="219" t="n">
        <f aca="false">SUM(W868:X868)</f>
        <v>0</v>
      </c>
      <c r="Z868" s="185" t="n">
        <v>0</v>
      </c>
      <c r="AA868" s="185" t="n">
        <v>0</v>
      </c>
      <c r="AB868" s="220" t="n">
        <f aca="false">SUM(Z868:AA868)</f>
        <v>0</v>
      </c>
      <c r="AC868" s="22"/>
      <c r="AD868" s="22"/>
      <c r="AE868" s="188"/>
      <c r="AF868" s="206" t="n">
        <f aca="false">IF(AE868="SI",N868,0)</f>
        <v>0</v>
      </c>
      <c r="AG868" s="189" t="n">
        <f aca="false">IF(AE868="SI",Y868,0)</f>
        <v>0</v>
      </c>
      <c r="AH868" s="189" t="n">
        <f aca="false">IF(AE868="SI",AB868,0)</f>
        <v>0</v>
      </c>
      <c r="AI868" s="148"/>
      <c r="AJ868" s="207"/>
      <c r="AK868" s="207"/>
      <c r="AL868" s="207"/>
      <c r="AM868" s="207"/>
      <c r="AN868" s="207"/>
      <c r="AO868" s="208"/>
    </row>
    <row r="869" customFormat="false" ht="15.75" hidden="false" customHeight="true" outlineLevel="0" collapsed="false">
      <c r="A869" s="22" t="n">
        <v>868</v>
      </c>
      <c r="B869" s="180"/>
      <c r="C869" s="22"/>
      <c r="D869" s="22"/>
      <c r="E869" s="183"/>
      <c r="F869" s="183"/>
      <c r="G869" s="22"/>
      <c r="H869" s="22"/>
      <c r="I869" s="22"/>
      <c r="J869" s="22"/>
      <c r="K869" s="191" t="e">
        <f aca="false">VLOOKUP(Personale!J869,Legenda!$D$1:$F$258,2)</f>
        <v>#N/A</v>
      </c>
      <c r="L869" s="22"/>
      <c r="M869" s="22"/>
      <c r="N869" s="22"/>
      <c r="O869" s="22"/>
      <c r="P869" s="203"/>
      <c r="Q869" s="22"/>
      <c r="R869" s="22"/>
      <c r="S869" s="22"/>
      <c r="T869" s="203"/>
      <c r="U869" s="211"/>
      <c r="V869" s="211"/>
      <c r="W869" s="185" t="n">
        <v>0</v>
      </c>
      <c r="X869" s="185" t="n">
        <v>0</v>
      </c>
      <c r="Y869" s="219" t="n">
        <f aca="false">SUM(W869:X869)</f>
        <v>0</v>
      </c>
      <c r="Z869" s="185" t="n">
        <v>0</v>
      </c>
      <c r="AA869" s="185" t="n">
        <v>0</v>
      </c>
      <c r="AB869" s="220" t="n">
        <f aca="false">SUM(Z869:AA869)</f>
        <v>0</v>
      </c>
      <c r="AC869" s="22"/>
      <c r="AD869" s="22"/>
      <c r="AE869" s="188"/>
      <c r="AF869" s="206" t="n">
        <f aca="false">IF(AE869="SI",N869,0)</f>
        <v>0</v>
      </c>
      <c r="AG869" s="189" t="n">
        <f aca="false">IF(AE869="SI",Y869,0)</f>
        <v>0</v>
      </c>
      <c r="AH869" s="189" t="n">
        <f aca="false">IF(AE869="SI",AB869,0)</f>
        <v>0</v>
      </c>
      <c r="AI869" s="148"/>
      <c r="AJ869" s="207"/>
      <c r="AK869" s="207"/>
      <c r="AL869" s="207"/>
      <c r="AM869" s="207"/>
      <c r="AN869" s="207"/>
      <c r="AO869" s="208"/>
    </row>
    <row r="870" customFormat="false" ht="15.75" hidden="false" customHeight="true" outlineLevel="0" collapsed="false">
      <c r="A870" s="22" t="n">
        <v>869</v>
      </c>
      <c r="B870" s="180"/>
      <c r="C870" s="22"/>
      <c r="D870" s="22"/>
      <c r="E870" s="183"/>
      <c r="F870" s="183"/>
      <c r="G870" s="22"/>
      <c r="H870" s="22"/>
      <c r="I870" s="22"/>
      <c r="J870" s="22"/>
      <c r="K870" s="191" t="e">
        <f aca="false">VLOOKUP(Personale!J870,Legenda!$D$1:$F$258,2)</f>
        <v>#N/A</v>
      </c>
      <c r="L870" s="22"/>
      <c r="M870" s="22"/>
      <c r="N870" s="22"/>
      <c r="O870" s="22"/>
      <c r="P870" s="203"/>
      <c r="Q870" s="22"/>
      <c r="R870" s="22"/>
      <c r="S870" s="22"/>
      <c r="T870" s="203"/>
      <c r="U870" s="211"/>
      <c r="V870" s="211"/>
      <c r="W870" s="185" t="n">
        <v>0</v>
      </c>
      <c r="X870" s="185" t="n">
        <v>0</v>
      </c>
      <c r="Y870" s="219" t="n">
        <f aca="false">SUM(W870:X870)</f>
        <v>0</v>
      </c>
      <c r="Z870" s="185" t="n">
        <v>0</v>
      </c>
      <c r="AA870" s="185" t="n">
        <v>0</v>
      </c>
      <c r="AB870" s="220" t="n">
        <f aca="false">SUM(Z870:AA870)</f>
        <v>0</v>
      </c>
      <c r="AC870" s="22"/>
      <c r="AD870" s="22"/>
      <c r="AE870" s="188"/>
      <c r="AF870" s="206" t="n">
        <f aca="false">IF(AE870="SI",N870,0)</f>
        <v>0</v>
      </c>
      <c r="AG870" s="189" t="n">
        <f aca="false">IF(AE870="SI",Y870,0)</f>
        <v>0</v>
      </c>
      <c r="AH870" s="189" t="n">
        <f aca="false">IF(AE870="SI",AB870,0)</f>
        <v>0</v>
      </c>
      <c r="AI870" s="148"/>
      <c r="AJ870" s="207"/>
      <c r="AK870" s="207"/>
      <c r="AL870" s="207"/>
      <c r="AM870" s="207"/>
      <c r="AN870" s="207"/>
      <c r="AO870" s="208"/>
    </row>
    <row r="871" customFormat="false" ht="15.75" hidden="false" customHeight="true" outlineLevel="0" collapsed="false">
      <c r="A871" s="22" t="n">
        <v>870</v>
      </c>
      <c r="B871" s="180"/>
      <c r="C871" s="22"/>
      <c r="D871" s="22"/>
      <c r="E871" s="183"/>
      <c r="F871" s="183"/>
      <c r="G871" s="22"/>
      <c r="H871" s="22"/>
      <c r="I871" s="22"/>
      <c r="J871" s="22"/>
      <c r="K871" s="191" t="e">
        <f aca="false">VLOOKUP(Personale!J871,Legenda!$D$1:$F$258,2)</f>
        <v>#N/A</v>
      </c>
      <c r="L871" s="22"/>
      <c r="M871" s="22"/>
      <c r="N871" s="22"/>
      <c r="O871" s="22"/>
      <c r="P871" s="203"/>
      <c r="Q871" s="22"/>
      <c r="R871" s="22"/>
      <c r="S871" s="22"/>
      <c r="T871" s="203"/>
      <c r="U871" s="211"/>
      <c r="V871" s="211"/>
      <c r="W871" s="185" t="n">
        <v>0</v>
      </c>
      <c r="X871" s="185" t="n">
        <v>0</v>
      </c>
      <c r="Y871" s="219" t="n">
        <f aca="false">SUM(W871:X871)</f>
        <v>0</v>
      </c>
      <c r="Z871" s="185" t="n">
        <v>0</v>
      </c>
      <c r="AA871" s="185" t="n">
        <v>0</v>
      </c>
      <c r="AB871" s="220" t="n">
        <f aca="false">SUM(Z871:AA871)</f>
        <v>0</v>
      </c>
      <c r="AC871" s="22"/>
      <c r="AD871" s="22"/>
      <c r="AE871" s="188"/>
      <c r="AF871" s="206" t="n">
        <f aca="false">IF(AE871="SI",N871,0)</f>
        <v>0</v>
      </c>
      <c r="AG871" s="189" t="n">
        <f aca="false">IF(AE871="SI",Y871,0)</f>
        <v>0</v>
      </c>
      <c r="AH871" s="189" t="n">
        <f aca="false">IF(AE871="SI",AB871,0)</f>
        <v>0</v>
      </c>
      <c r="AI871" s="148"/>
      <c r="AJ871" s="207"/>
      <c r="AK871" s="207"/>
      <c r="AL871" s="207"/>
      <c r="AM871" s="207"/>
      <c r="AN871" s="207"/>
      <c r="AO871" s="208"/>
    </row>
    <row r="872" customFormat="false" ht="15.75" hidden="false" customHeight="true" outlineLevel="0" collapsed="false">
      <c r="A872" s="22" t="n">
        <v>871</v>
      </c>
      <c r="B872" s="180"/>
      <c r="C872" s="22"/>
      <c r="D872" s="22"/>
      <c r="E872" s="183"/>
      <c r="F872" s="183"/>
      <c r="G872" s="22"/>
      <c r="H872" s="22"/>
      <c r="I872" s="22"/>
      <c r="J872" s="22"/>
      <c r="K872" s="191" t="e">
        <f aca="false">VLOOKUP(Personale!J872,Legenda!$D$1:$F$258,2)</f>
        <v>#N/A</v>
      </c>
      <c r="L872" s="22"/>
      <c r="M872" s="22"/>
      <c r="N872" s="22"/>
      <c r="O872" s="22"/>
      <c r="P872" s="203"/>
      <c r="Q872" s="22"/>
      <c r="R872" s="22"/>
      <c r="S872" s="22"/>
      <c r="T872" s="203"/>
      <c r="U872" s="211"/>
      <c r="V872" s="211"/>
      <c r="W872" s="185" t="n">
        <v>0</v>
      </c>
      <c r="X872" s="185" t="n">
        <v>0</v>
      </c>
      <c r="Y872" s="219" t="n">
        <f aca="false">SUM(W872:X872)</f>
        <v>0</v>
      </c>
      <c r="Z872" s="185" t="n">
        <v>0</v>
      </c>
      <c r="AA872" s="185" t="n">
        <v>0</v>
      </c>
      <c r="AB872" s="220" t="n">
        <f aca="false">SUM(Z872:AA872)</f>
        <v>0</v>
      </c>
      <c r="AC872" s="22"/>
      <c r="AD872" s="22"/>
      <c r="AE872" s="188"/>
      <c r="AF872" s="206" t="n">
        <f aca="false">IF(AE872="SI",N872,0)</f>
        <v>0</v>
      </c>
      <c r="AG872" s="189" t="n">
        <f aca="false">IF(AE872="SI",Y872,0)</f>
        <v>0</v>
      </c>
      <c r="AH872" s="189" t="n">
        <f aca="false">IF(AE872="SI",AB872,0)</f>
        <v>0</v>
      </c>
      <c r="AI872" s="148"/>
      <c r="AJ872" s="207"/>
      <c r="AK872" s="207"/>
      <c r="AL872" s="207"/>
      <c r="AM872" s="207"/>
      <c r="AN872" s="207"/>
      <c r="AO872" s="208"/>
    </row>
    <row r="873" customFormat="false" ht="15.75" hidden="false" customHeight="true" outlineLevel="0" collapsed="false">
      <c r="A873" s="22" t="n">
        <v>872</v>
      </c>
      <c r="B873" s="180"/>
      <c r="C873" s="22"/>
      <c r="D873" s="22"/>
      <c r="E873" s="183"/>
      <c r="F873" s="183"/>
      <c r="G873" s="22"/>
      <c r="H873" s="22"/>
      <c r="I873" s="22"/>
      <c r="J873" s="22"/>
      <c r="K873" s="191" t="e">
        <f aca="false">VLOOKUP(Personale!J873,Legenda!$D$1:$F$258,2)</f>
        <v>#N/A</v>
      </c>
      <c r="L873" s="22"/>
      <c r="M873" s="22"/>
      <c r="N873" s="22"/>
      <c r="O873" s="22"/>
      <c r="P873" s="203"/>
      <c r="Q873" s="22"/>
      <c r="R873" s="22"/>
      <c r="S873" s="22"/>
      <c r="T873" s="203"/>
      <c r="U873" s="211"/>
      <c r="V873" s="211"/>
      <c r="W873" s="185" t="n">
        <v>0</v>
      </c>
      <c r="X873" s="185" t="n">
        <v>0</v>
      </c>
      <c r="Y873" s="219" t="n">
        <f aca="false">SUM(W873:X873)</f>
        <v>0</v>
      </c>
      <c r="Z873" s="185" t="n">
        <v>0</v>
      </c>
      <c r="AA873" s="185" t="n">
        <v>0</v>
      </c>
      <c r="AB873" s="220" t="n">
        <f aca="false">SUM(Z873:AA873)</f>
        <v>0</v>
      </c>
      <c r="AC873" s="22"/>
      <c r="AD873" s="22"/>
      <c r="AE873" s="188"/>
      <c r="AF873" s="206" t="n">
        <f aca="false">IF(AE873="SI",N873,0)</f>
        <v>0</v>
      </c>
      <c r="AG873" s="189" t="n">
        <f aca="false">IF(AE873="SI",Y873,0)</f>
        <v>0</v>
      </c>
      <c r="AH873" s="189" t="n">
        <f aca="false">IF(AE873="SI",AB873,0)</f>
        <v>0</v>
      </c>
      <c r="AI873" s="148"/>
      <c r="AJ873" s="207"/>
      <c r="AK873" s="207"/>
      <c r="AL873" s="207"/>
      <c r="AM873" s="207"/>
      <c r="AN873" s="207"/>
      <c r="AO873" s="208"/>
    </row>
    <row r="874" customFormat="false" ht="15.75" hidden="false" customHeight="true" outlineLevel="0" collapsed="false">
      <c r="A874" s="22" t="n">
        <v>873</v>
      </c>
      <c r="B874" s="180"/>
      <c r="C874" s="22"/>
      <c r="D874" s="22"/>
      <c r="E874" s="183"/>
      <c r="F874" s="183"/>
      <c r="G874" s="22"/>
      <c r="H874" s="22"/>
      <c r="I874" s="22"/>
      <c r="J874" s="22"/>
      <c r="K874" s="191" t="e">
        <f aca="false">VLOOKUP(Personale!J874,Legenda!$D$1:$F$258,2)</f>
        <v>#N/A</v>
      </c>
      <c r="L874" s="22"/>
      <c r="M874" s="22"/>
      <c r="N874" s="22"/>
      <c r="O874" s="22"/>
      <c r="P874" s="203"/>
      <c r="Q874" s="22"/>
      <c r="R874" s="22"/>
      <c r="S874" s="22"/>
      <c r="T874" s="203"/>
      <c r="U874" s="211"/>
      <c r="V874" s="211"/>
      <c r="W874" s="185" t="n">
        <v>0</v>
      </c>
      <c r="X874" s="185" t="n">
        <v>0</v>
      </c>
      <c r="Y874" s="219" t="n">
        <f aca="false">SUM(W874:X874)</f>
        <v>0</v>
      </c>
      <c r="Z874" s="185" t="n">
        <v>0</v>
      </c>
      <c r="AA874" s="185" t="n">
        <v>0</v>
      </c>
      <c r="AB874" s="220" t="n">
        <f aca="false">SUM(Z874:AA874)</f>
        <v>0</v>
      </c>
      <c r="AC874" s="22"/>
      <c r="AD874" s="22"/>
      <c r="AE874" s="188"/>
      <c r="AF874" s="206" t="n">
        <f aca="false">IF(AE874="SI",N874,0)</f>
        <v>0</v>
      </c>
      <c r="AG874" s="189" t="n">
        <f aca="false">IF(AE874="SI",Y874,0)</f>
        <v>0</v>
      </c>
      <c r="AH874" s="189" t="n">
        <f aca="false">IF(AE874="SI",AB874,0)</f>
        <v>0</v>
      </c>
      <c r="AI874" s="148"/>
      <c r="AJ874" s="207"/>
      <c r="AK874" s="207"/>
      <c r="AL874" s="207"/>
      <c r="AM874" s="207"/>
      <c r="AN874" s="207"/>
      <c r="AO874" s="208"/>
    </row>
    <row r="875" customFormat="false" ht="15.75" hidden="false" customHeight="true" outlineLevel="0" collapsed="false">
      <c r="A875" s="22" t="n">
        <v>874</v>
      </c>
      <c r="B875" s="180"/>
      <c r="C875" s="22"/>
      <c r="D875" s="22"/>
      <c r="E875" s="183"/>
      <c r="F875" s="183"/>
      <c r="G875" s="22"/>
      <c r="H875" s="22"/>
      <c r="I875" s="22"/>
      <c r="J875" s="22"/>
      <c r="K875" s="191" t="e">
        <f aca="false">VLOOKUP(Personale!J875,Legenda!$D$1:$F$258,2)</f>
        <v>#N/A</v>
      </c>
      <c r="L875" s="22"/>
      <c r="M875" s="22"/>
      <c r="N875" s="22"/>
      <c r="O875" s="22"/>
      <c r="P875" s="203"/>
      <c r="Q875" s="22"/>
      <c r="R875" s="22"/>
      <c r="S875" s="22"/>
      <c r="T875" s="203"/>
      <c r="U875" s="211"/>
      <c r="V875" s="211"/>
      <c r="W875" s="185" t="n">
        <v>0</v>
      </c>
      <c r="X875" s="185" t="n">
        <v>0</v>
      </c>
      <c r="Y875" s="219" t="n">
        <f aca="false">SUM(W875:X875)</f>
        <v>0</v>
      </c>
      <c r="Z875" s="185" t="n">
        <v>0</v>
      </c>
      <c r="AA875" s="185" t="n">
        <v>0</v>
      </c>
      <c r="AB875" s="220" t="n">
        <f aca="false">SUM(Z875:AA875)</f>
        <v>0</v>
      </c>
      <c r="AC875" s="22"/>
      <c r="AD875" s="22"/>
      <c r="AE875" s="188"/>
      <c r="AF875" s="206" t="n">
        <f aca="false">IF(AE875="SI",N875,0)</f>
        <v>0</v>
      </c>
      <c r="AG875" s="189" t="n">
        <f aca="false">IF(AE875="SI",Y875,0)</f>
        <v>0</v>
      </c>
      <c r="AH875" s="189" t="n">
        <f aca="false">IF(AE875="SI",AB875,0)</f>
        <v>0</v>
      </c>
      <c r="AI875" s="148"/>
      <c r="AJ875" s="207"/>
      <c r="AK875" s="207"/>
      <c r="AL875" s="207"/>
      <c r="AM875" s="207"/>
      <c r="AN875" s="207"/>
      <c r="AO875" s="208"/>
    </row>
    <row r="876" customFormat="false" ht="15.75" hidden="false" customHeight="true" outlineLevel="0" collapsed="false">
      <c r="A876" s="22" t="n">
        <v>875</v>
      </c>
      <c r="B876" s="180"/>
      <c r="C876" s="22"/>
      <c r="D876" s="22"/>
      <c r="E876" s="183"/>
      <c r="F876" s="183"/>
      <c r="G876" s="22"/>
      <c r="H876" s="22"/>
      <c r="I876" s="22"/>
      <c r="J876" s="22"/>
      <c r="K876" s="191" t="e">
        <f aca="false">VLOOKUP(Personale!J876,Legenda!$D$1:$F$258,2)</f>
        <v>#N/A</v>
      </c>
      <c r="L876" s="22"/>
      <c r="M876" s="22"/>
      <c r="N876" s="22"/>
      <c r="O876" s="22"/>
      <c r="P876" s="203"/>
      <c r="Q876" s="22"/>
      <c r="R876" s="22"/>
      <c r="S876" s="22"/>
      <c r="T876" s="203"/>
      <c r="U876" s="211"/>
      <c r="V876" s="211"/>
      <c r="W876" s="185" t="n">
        <v>0</v>
      </c>
      <c r="X876" s="185" t="n">
        <v>0</v>
      </c>
      <c r="Y876" s="219" t="n">
        <f aca="false">SUM(W876:X876)</f>
        <v>0</v>
      </c>
      <c r="Z876" s="185" t="n">
        <v>0</v>
      </c>
      <c r="AA876" s="185" t="n">
        <v>0</v>
      </c>
      <c r="AB876" s="220" t="n">
        <f aca="false">SUM(Z876:AA876)</f>
        <v>0</v>
      </c>
      <c r="AC876" s="22"/>
      <c r="AD876" s="22"/>
      <c r="AE876" s="188"/>
      <c r="AF876" s="206" t="n">
        <f aca="false">IF(AE876="SI",N876,0)</f>
        <v>0</v>
      </c>
      <c r="AG876" s="189" t="n">
        <f aca="false">IF(AE876="SI",Y876,0)</f>
        <v>0</v>
      </c>
      <c r="AH876" s="189" t="n">
        <f aca="false">IF(AE876="SI",AB876,0)</f>
        <v>0</v>
      </c>
      <c r="AI876" s="148"/>
      <c r="AJ876" s="207"/>
      <c r="AK876" s="207"/>
      <c r="AL876" s="207"/>
      <c r="AM876" s="207"/>
      <c r="AN876" s="207"/>
      <c r="AO876" s="208"/>
    </row>
    <row r="877" customFormat="false" ht="15.75" hidden="false" customHeight="true" outlineLevel="0" collapsed="false">
      <c r="A877" s="22" t="n">
        <v>876</v>
      </c>
      <c r="B877" s="180"/>
      <c r="C877" s="22"/>
      <c r="D877" s="22"/>
      <c r="E877" s="183"/>
      <c r="F877" s="183"/>
      <c r="G877" s="22"/>
      <c r="H877" s="22"/>
      <c r="I877" s="22"/>
      <c r="J877" s="22"/>
      <c r="K877" s="191" t="e">
        <f aca="false">VLOOKUP(Personale!J877,Legenda!$D$1:$F$258,2)</f>
        <v>#N/A</v>
      </c>
      <c r="L877" s="22"/>
      <c r="M877" s="22"/>
      <c r="N877" s="22"/>
      <c r="O877" s="22"/>
      <c r="P877" s="203"/>
      <c r="Q877" s="22"/>
      <c r="R877" s="22"/>
      <c r="S877" s="22"/>
      <c r="T877" s="203"/>
      <c r="U877" s="211"/>
      <c r="V877" s="211"/>
      <c r="W877" s="185" t="n">
        <v>0</v>
      </c>
      <c r="X877" s="185" t="n">
        <v>0</v>
      </c>
      <c r="Y877" s="219" t="n">
        <f aca="false">SUM(W877:X877)</f>
        <v>0</v>
      </c>
      <c r="Z877" s="185" t="n">
        <v>0</v>
      </c>
      <c r="AA877" s="185" t="n">
        <v>0</v>
      </c>
      <c r="AB877" s="220" t="n">
        <f aca="false">SUM(Z877:AA877)</f>
        <v>0</v>
      </c>
      <c r="AC877" s="22"/>
      <c r="AD877" s="22"/>
      <c r="AE877" s="188"/>
      <c r="AF877" s="206" t="n">
        <f aca="false">IF(AE877="SI",N877,0)</f>
        <v>0</v>
      </c>
      <c r="AG877" s="189" t="n">
        <f aca="false">IF(AE877="SI",Y877,0)</f>
        <v>0</v>
      </c>
      <c r="AH877" s="189" t="n">
        <f aca="false">IF(AE877="SI",AB877,0)</f>
        <v>0</v>
      </c>
      <c r="AI877" s="148"/>
      <c r="AJ877" s="207"/>
      <c r="AK877" s="207"/>
      <c r="AL877" s="207"/>
      <c r="AM877" s="207"/>
      <c r="AN877" s="207"/>
      <c r="AO877" s="208"/>
    </row>
    <row r="878" customFormat="false" ht="15.75" hidden="false" customHeight="true" outlineLevel="0" collapsed="false">
      <c r="A878" s="22" t="n">
        <v>877</v>
      </c>
      <c r="B878" s="180"/>
      <c r="C878" s="22"/>
      <c r="D878" s="22"/>
      <c r="E878" s="183"/>
      <c r="F878" s="183"/>
      <c r="G878" s="22"/>
      <c r="H878" s="22"/>
      <c r="I878" s="22"/>
      <c r="J878" s="22"/>
      <c r="K878" s="191" t="e">
        <f aca="false">VLOOKUP(Personale!J878,Legenda!$D$1:$F$258,2)</f>
        <v>#N/A</v>
      </c>
      <c r="L878" s="22"/>
      <c r="M878" s="22"/>
      <c r="N878" s="22"/>
      <c r="O878" s="22"/>
      <c r="P878" s="203"/>
      <c r="Q878" s="22"/>
      <c r="R878" s="22"/>
      <c r="S878" s="22"/>
      <c r="T878" s="203"/>
      <c r="U878" s="211"/>
      <c r="V878" s="211"/>
      <c r="W878" s="185" t="n">
        <v>0</v>
      </c>
      <c r="X878" s="185" t="n">
        <v>0</v>
      </c>
      <c r="Y878" s="219" t="n">
        <f aca="false">SUM(W878:X878)</f>
        <v>0</v>
      </c>
      <c r="Z878" s="185" t="n">
        <v>0</v>
      </c>
      <c r="AA878" s="185" t="n">
        <v>0</v>
      </c>
      <c r="AB878" s="220" t="n">
        <f aca="false">SUM(Z878:AA878)</f>
        <v>0</v>
      </c>
      <c r="AC878" s="22"/>
      <c r="AD878" s="22"/>
      <c r="AE878" s="188"/>
      <c r="AF878" s="206" t="n">
        <f aca="false">IF(AE878="SI",N878,0)</f>
        <v>0</v>
      </c>
      <c r="AG878" s="189" t="n">
        <f aca="false">IF(AE878="SI",Y878,0)</f>
        <v>0</v>
      </c>
      <c r="AH878" s="189" t="n">
        <f aca="false">IF(AE878="SI",AB878,0)</f>
        <v>0</v>
      </c>
      <c r="AI878" s="148"/>
      <c r="AJ878" s="207"/>
      <c r="AK878" s="207"/>
      <c r="AL878" s="207"/>
      <c r="AM878" s="207"/>
      <c r="AN878" s="207"/>
      <c r="AO878" s="208"/>
    </row>
    <row r="879" customFormat="false" ht="15.75" hidden="false" customHeight="true" outlineLevel="0" collapsed="false">
      <c r="A879" s="22" t="n">
        <v>878</v>
      </c>
      <c r="B879" s="180"/>
      <c r="C879" s="22"/>
      <c r="D879" s="22"/>
      <c r="E879" s="183"/>
      <c r="F879" s="183"/>
      <c r="G879" s="22"/>
      <c r="H879" s="22"/>
      <c r="I879" s="22"/>
      <c r="J879" s="22"/>
      <c r="K879" s="191" t="e">
        <f aca="false">VLOOKUP(Personale!J879,Legenda!$D$1:$F$258,2)</f>
        <v>#N/A</v>
      </c>
      <c r="L879" s="22"/>
      <c r="M879" s="22"/>
      <c r="N879" s="22"/>
      <c r="O879" s="22"/>
      <c r="P879" s="203"/>
      <c r="Q879" s="22"/>
      <c r="R879" s="22"/>
      <c r="S879" s="22"/>
      <c r="T879" s="203"/>
      <c r="U879" s="211"/>
      <c r="V879" s="211"/>
      <c r="W879" s="185" t="n">
        <v>0</v>
      </c>
      <c r="X879" s="185" t="n">
        <v>0</v>
      </c>
      <c r="Y879" s="219" t="n">
        <f aca="false">SUM(W879:X879)</f>
        <v>0</v>
      </c>
      <c r="Z879" s="185" t="n">
        <v>0</v>
      </c>
      <c r="AA879" s="185" t="n">
        <v>0</v>
      </c>
      <c r="AB879" s="220" t="n">
        <f aca="false">SUM(Z879:AA879)</f>
        <v>0</v>
      </c>
      <c r="AC879" s="22"/>
      <c r="AD879" s="22"/>
      <c r="AE879" s="188"/>
      <c r="AF879" s="206" t="n">
        <f aca="false">IF(AE879="SI",N879,0)</f>
        <v>0</v>
      </c>
      <c r="AG879" s="189" t="n">
        <f aca="false">IF(AE879="SI",Y879,0)</f>
        <v>0</v>
      </c>
      <c r="AH879" s="189" t="n">
        <f aca="false">IF(AE879="SI",AB879,0)</f>
        <v>0</v>
      </c>
      <c r="AI879" s="148"/>
      <c r="AJ879" s="207"/>
      <c r="AK879" s="207"/>
      <c r="AL879" s="207"/>
      <c r="AM879" s="207"/>
      <c r="AN879" s="207"/>
      <c r="AO879" s="208"/>
    </row>
    <row r="880" customFormat="false" ht="15.75" hidden="false" customHeight="true" outlineLevel="0" collapsed="false">
      <c r="A880" s="22" t="n">
        <v>879</v>
      </c>
      <c r="B880" s="180"/>
      <c r="C880" s="22"/>
      <c r="D880" s="22"/>
      <c r="E880" s="183"/>
      <c r="F880" s="183"/>
      <c r="G880" s="22"/>
      <c r="H880" s="22"/>
      <c r="I880" s="22"/>
      <c r="J880" s="22"/>
      <c r="K880" s="191" t="e">
        <f aca="false">VLOOKUP(Personale!J880,Legenda!$D$1:$F$258,2)</f>
        <v>#N/A</v>
      </c>
      <c r="L880" s="22"/>
      <c r="M880" s="22"/>
      <c r="N880" s="22"/>
      <c r="O880" s="22"/>
      <c r="P880" s="203"/>
      <c r="Q880" s="22"/>
      <c r="R880" s="22"/>
      <c r="S880" s="22"/>
      <c r="T880" s="203"/>
      <c r="U880" s="211"/>
      <c r="V880" s="211"/>
      <c r="W880" s="185" t="n">
        <v>0</v>
      </c>
      <c r="X880" s="185" t="n">
        <v>0</v>
      </c>
      <c r="Y880" s="219" t="n">
        <f aca="false">SUM(W880:X880)</f>
        <v>0</v>
      </c>
      <c r="Z880" s="185" t="n">
        <v>0</v>
      </c>
      <c r="AA880" s="185" t="n">
        <v>0</v>
      </c>
      <c r="AB880" s="220" t="n">
        <f aca="false">SUM(Z880:AA880)</f>
        <v>0</v>
      </c>
      <c r="AC880" s="22"/>
      <c r="AD880" s="22"/>
      <c r="AE880" s="188"/>
      <c r="AF880" s="206" t="n">
        <f aca="false">IF(AE880="SI",N880,0)</f>
        <v>0</v>
      </c>
      <c r="AG880" s="189" t="n">
        <f aca="false">IF(AE880="SI",Y880,0)</f>
        <v>0</v>
      </c>
      <c r="AH880" s="189" t="n">
        <f aca="false">IF(AE880="SI",AB880,0)</f>
        <v>0</v>
      </c>
      <c r="AI880" s="148"/>
      <c r="AJ880" s="207"/>
      <c r="AK880" s="207"/>
      <c r="AL880" s="207"/>
      <c r="AM880" s="207"/>
      <c r="AN880" s="207"/>
      <c r="AO880" s="208"/>
    </row>
    <row r="881" customFormat="false" ht="15.75" hidden="false" customHeight="true" outlineLevel="0" collapsed="false">
      <c r="A881" s="22" t="n">
        <v>880</v>
      </c>
      <c r="B881" s="180"/>
      <c r="C881" s="22"/>
      <c r="D881" s="22"/>
      <c r="E881" s="183"/>
      <c r="F881" s="183"/>
      <c r="G881" s="22"/>
      <c r="H881" s="22"/>
      <c r="I881" s="22"/>
      <c r="J881" s="22"/>
      <c r="K881" s="191" t="e">
        <f aca="false">VLOOKUP(Personale!J881,Legenda!$D$1:$F$258,2)</f>
        <v>#N/A</v>
      </c>
      <c r="L881" s="22"/>
      <c r="M881" s="22"/>
      <c r="N881" s="22"/>
      <c r="O881" s="22"/>
      <c r="P881" s="203"/>
      <c r="Q881" s="22"/>
      <c r="R881" s="22"/>
      <c r="S881" s="22"/>
      <c r="T881" s="203"/>
      <c r="U881" s="211"/>
      <c r="V881" s="211"/>
      <c r="W881" s="185" t="n">
        <v>0</v>
      </c>
      <c r="X881" s="185" t="n">
        <v>0</v>
      </c>
      <c r="Y881" s="219" t="n">
        <f aca="false">SUM(W881:X881)</f>
        <v>0</v>
      </c>
      <c r="Z881" s="185" t="n">
        <v>0</v>
      </c>
      <c r="AA881" s="185" t="n">
        <v>0</v>
      </c>
      <c r="AB881" s="220" t="n">
        <f aca="false">SUM(Z881:AA881)</f>
        <v>0</v>
      </c>
      <c r="AC881" s="22"/>
      <c r="AD881" s="22"/>
      <c r="AE881" s="188"/>
      <c r="AF881" s="206" t="n">
        <f aca="false">IF(AE881="SI",N881,0)</f>
        <v>0</v>
      </c>
      <c r="AG881" s="189" t="n">
        <f aca="false">IF(AE881="SI",Y881,0)</f>
        <v>0</v>
      </c>
      <c r="AH881" s="189" t="n">
        <f aca="false">IF(AE881="SI",AB881,0)</f>
        <v>0</v>
      </c>
      <c r="AI881" s="148"/>
      <c r="AJ881" s="207"/>
      <c r="AK881" s="207"/>
      <c r="AL881" s="207"/>
      <c r="AM881" s="207"/>
      <c r="AN881" s="207"/>
      <c r="AO881" s="208"/>
    </row>
    <row r="882" customFormat="false" ht="15.75" hidden="false" customHeight="true" outlineLevel="0" collapsed="false">
      <c r="A882" s="22" t="n">
        <v>881</v>
      </c>
      <c r="B882" s="180"/>
      <c r="C882" s="22"/>
      <c r="D882" s="22"/>
      <c r="E882" s="183"/>
      <c r="F882" s="183"/>
      <c r="G882" s="22"/>
      <c r="H882" s="22"/>
      <c r="I882" s="22"/>
      <c r="J882" s="22"/>
      <c r="K882" s="191" t="e">
        <f aca="false">VLOOKUP(Personale!J882,Legenda!$D$1:$F$258,2)</f>
        <v>#N/A</v>
      </c>
      <c r="L882" s="22"/>
      <c r="M882" s="22"/>
      <c r="N882" s="22"/>
      <c r="O882" s="22"/>
      <c r="P882" s="203"/>
      <c r="Q882" s="22"/>
      <c r="R882" s="22"/>
      <c r="S882" s="22"/>
      <c r="T882" s="203"/>
      <c r="U882" s="211"/>
      <c r="V882" s="211"/>
      <c r="W882" s="185" t="n">
        <v>0</v>
      </c>
      <c r="X882" s="185" t="n">
        <v>0</v>
      </c>
      <c r="Y882" s="219" t="n">
        <f aca="false">SUM(W882:X882)</f>
        <v>0</v>
      </c>
      <c r="Z882" s="185" t="n">
        <v>0</v>
      </c>
      <c r="AA882" s="185" t="n">
        <v>0</v>
      </c>
      <c r="AB882" s="220" t="n">
        <f aca="false">SUM(Z882:AA882)</f>
        <v>0</v>
      </c>
      <c r="AC882" s="22"/>
      <c r="AD882" s="22"/>
      <c r="AE882" s="188"/>
      <c r="AF882" s="206" t="n">
        <f aca="false">IF(AE882="SI",N882,0)</f>
        <v>0</v>
      </c>
      <c r="AG882" s="189" t="n">
        <f aca="false">IF(AE882="SI",Y882,0)</f>
        <v>0</v>
      </c>
      <c r="AH882" s="189" t="n">
        <f aca="false">IF(AE882="SI",AB882,0)</f>
        <v>0</v>
      </c>
      <c r="AI882" s="148"/>
      <c r="AJ882" s="207"/>
      <c r="AK882" s="207"/>
      <c r="AL882" s="207"/>
      <c r="AM882" s="207"/>
      <c r="AN882" s="207"/>
      <c r="AO882" s="208"/>
    </row>
    <row r="883" customFormat="false" ht="15.75" hidden="false" customHeight="true" outlineLevel="0" collapsed="false">
      <c r="A883" s="22" t="n">
        <v>882</v>
      </c>
      <c r="B883" s="180"/>
      <c r="C883" s="22"/>
      <c r="D883" s="22"/>
      <c r="E883" s="183"/>
      <c r="F883" s="183"/>
      <c r="G883" s="22"/>
      <c r="H883" s="22"/>
      <c r="I883" s="22"/>
      <c r="J883" s="22"/>
      <c r="K883" s="191" t="e">
        <f aca="false">VLOOKUP(Personale!J883,Legenda!$D$1:$F$258,2)</f>
        <v>#N/A</v>
      </c>
      <c r="L883" s="22"/>
      <c r="M883" s="22"/>
      <c r="N883" s="22"/>
      <c r="O883" s="22"/>
      <c r="P883" s="203"/>
      <c r="Q883" s="22"/>
      <c r="R883" s="22"/>
      <c r="S883" s="22"/>
      <c r="T883" s="203"/>
      <c r="U883" s="211"/>
      <c r="V883" s="211"/>
      <c r="W883" s="185" t="n">
        <v>0</v>
      </c>
      <c r="X883" s="185" t="n">
        <v>0</v>
      </c>
      <c r="Y883" s="219" t="n">
        <f aca="false">SUM(W883:X883)</f>
        <v>0</v>
      </c>
      <c r="Z883" s="185" t="n">
        <v>0</v>
      </c>
      <c r="AA883" s="185" t="n">
        <v>0</v>
      </c>
      <c r="AB883" s="220" t="n">
        <f aca="false">SUM(Z883:AA883)</f>
        <v>0</v>
      </c>
      <c r="AC883" s="22"/>
      <c r="AD883" s="22"/>
      <c r="AE883" s="188"/>
      <c r="AF883" s="206" t="n">
        <f aca="false">IF(AE883="SI",N883,0)</f>
        <v>0</v>
      </c>
      <c r="AG883" s="189" t="n">
        <f aca="false">IF(AE883="SI",Y883,0)</f>
        <v>0</v>
      </c>
      <c r="AH883" s="189" t="n">
        <f aca="false">IF(AE883="SI",AB883,0)</f>
        <v>0</v>
      </c>
      <c r="AI883" s="148"/>
      <c r="AJ883" s="207"/>
      <c r="AK883" s="207"/>
      <c r="AL883" s="207"/>
      <c r="AM883" s="207"/>
      <c r="AN883" s="207"/>
      <c r="AO883" s="208"/>
    </row>
    <row r="884" customFormat="false" ht="15.75" hidden="false" customHeight="true" outlineLevel="0" collapsed="false">
      <c r="A884" s="22" t="n">
        <v>883</v>
      </c>
      <c r="B884" s="180"/>
      <c r="C884" s="22"/>
      <c r="D884" s="22"/>
      <c r="E884" s="183"/>
      <c r="F884" s="183"/>
      <c r="G884" s="22"/>
      <c r="H884" s="22"/>
      <c r="I884" s="22"/>
      <c r="J884" s="22"/>
      <c r="K884" s="191" t="e">
        <f aca="false">VLOOKUP(Personale!J884,Legenda!$D$1:$F$258,2)</f>
        <v>#N/A</v>
      </c>
      <c r="L884" s="22"/>
      <c r="M884" s="22"/>
      <c r="N884" s="22"/>
      <c r="O884" s="22"/>
      <c r="P884" s="203"/>
      <c r="Q884" s="22"/>
      <c r="R884" s="22"/>
      <c r="S884" s="22"/>
      <c r="T884" s="203"/>
      <c r="U884" s="211"/>
      <c r="V884" s="211"/>
      <c r="W884" s="185" t="n">
        <v>0</v>
      </c>
      <c r="X884" s="185" t="n">
        <v>0</v>
      </c>
      <c r="Y884" s="219" t="n">
        <f aca="false">SUM(W884:X884)</f>
        <v>0</v>
      </c>
      <c r="Z884" s="185" t="n">
        <v>0</v>
      </c>
      <c r="AA884" s="185" t="n">
        <v>0</v>
      </c>
      <c r="AB884" s="220" t="n">
        <f aca="false">SUM(Z884:AA884)</f>
        <v>0</v>
      </c>
      <c r="AC884" s="22"/>
      <c r="AD884" s="22"/>
      <c r="AE884" s="188"/>
      <c r="AF884" s="206" t="n">
        <f aca="false">IF(AE884="SI",N884,0)</f>
        <v>0</v>
      </c>
      <c r="AG884" s="189" t="n">
        <f aca="false">IF(AE884="SI",Y884,0)</f>
        <v>0</v>
      </c>
      <c r="AH884" s="189" t="n">
        <f aca="false">IF(AE884="SI",AB884,0)</f>
        <v>0</v>
      </c>
      <c r="AI884" s="148"/>
      <c r="AJ884" s="207"/>
      <c r="AK884" s="207"/>
      <c r="AL884" s="207"/>
      <c r="AM884" s="207"/>
      <c r="AN884" s="207"/>
      <c r="AO884" s="208"/>
    </row>
    <row r="885" customFormat="false" ht="15.75" hidden="false" customHeight="true" outlineLevel="0" collapsed="false">
      <c r="A885" s="22" t="n">
        <v>884</v>
      </c>
      <c r="B885" s="180"/>
      <c r="C885" s="22"/>
      <c r="D885" s="22"/>
      <c r="E885" s="183"/>
      <c r="F885" s="183"/>
      <c r="G885" s="22"/>
      <c r="H885" s="22"/>
      <c r="I885" s="22"/>
      <c r="J885" s="22"/>
      <c r="K885" s="191" t="e">
        <f aca="false">VLOOKUP(Personale!J885,Legenda!$D$1:$F$258,2)</f>
        <v>#N/A</v>
      </c>
      <c r="L885" s="22"/>
      <c r="M885" s="22"/>
      <c r="N885" s="22"/>
      <c r="O885" s="22"/>
      <c r="P885" s="203"/>
      <c r="Q885" s="22"/>
      <c r="R885" s="22"/>
      <c r="S885" s="22"/>
      <c r="T885" s="203"/>
      <c r="U885" s="211"/>
      <c r="V885" s="211"/>
      <c r="W885" s="185" t="n">
        <v>0</v>
      </c>
      <c r="X885" s="185" t="n">
        <v>0</v>
      </c>
      <c r="Y885" s="219" t="n">
        <f aca="false">SUM(W885:X885)</f>
        <v>0</v>
      </c>
      <c r="Z885" s="185" t="n">
        <v>0</v>
      </c>
      <c r="AA885" s="185" t="n">
        <v>0</v>
      </c>
      <c r="AB885" s="220" t="n">
        <f aca="false">SUM(Z885:AA885)</f>
        <v>0</v>
      </c>
      <c r="AC885" s="22"/>
      <c r="AD885" s="22"/>
      <c r="AE885" s="188"/>
      <c r="AF885" s="206" t="n">
        <f aca="false">IF(AE885="SI",N885,0)</f>
        <v>0</v>
      </c>
      <c r="AG885" s="189" t="n">
        <f aca="false">IF(AE885="SI",Y885,0)</f>
        <v>0</v>
      </c>
      <c r="AH885" s="189" t="n">
        <f aca="false">IF(AE885="SI",AB885,0)</f>
        <v>0</v>
      </c>
      <c r="AI885" s="148"/>
      <c r="AJ885" s="207"/>
      <c r="AK885" s="207"/>
      <c r="AL885" s="207"/>
      <c r="AM885" s="207"/>
      <c r="AN885" s="207"/>
      <c r="AO885" s="208"/>
    </row>
    <row r="886" customFormat="false" ht="15.75" hidden="false" customHeight="true" outlineLevel="0" collapsed="false">
      <c r="A886" s="22" t="n">
        <v>885</v>
      </c>
      <c r="B886" s="180"/>
      <c r="C886" s="22"/>
      <c r="D886" s="22"/>
      <c r="E886" s="183"/>
      <c r="F886" s="183"/>
      <c r="G886" s="22"/>
      <c r="H886" s="22"/>
      <c r="I886" s="22"/>
      <c r="J886" s="22"/>
      <c r="K886" s="191" t="e">
        <f aca="false">VLOOKUP(Personale!J886,Legenda!$D$1:$F$258,2)</f>
        <v>#N/A</v>
      </c>
      <c r="L886" s="22"/>
      <c r="M886" s="22"/>
      <c r="N886" s="22"/>
      <c r="O886" s="22"/>
      <c r="P886" s="203"/>
      <c r="Q886" s="22"/>
      <c r="R886" s="22"/>
      <c r="S886" s="22"/>
      <c r="T886" s="203"/>
      <c r="U886" s="211"/>
      <c r="V886" s="211"/>
      <c r="W886" s="185" t="n">
        <v>0</v>
      </c>
      <c r="X886" s="185" t="n">
        <v>0</v>
      </c>
      <c r="Y886" s="219" t="n">
        <f aca="false">SUM(W886:X886)</f>
        <v>0</v>
      </c>
      <c r="Z886" s="185" t="n">
        <v>0</v>
      </c>
      <c r="AA886" s="185" t="n">
        <v>0</v>
      </c>
      <c r="AB886" s="220" t="n">
        <f aca="false">SUM(Z886:AA886)</f>
        <v>0</v>
      </c>
      <c r="AC886" s="22"/>
      <c r="AD886" s="22"/>
      <c r="AE886" s="188"/>
      <c r="AF886" s="206" t="n">
        <f aca="false">IF(AE886="SI",N886,0)</f>
        <v>0</v>
      </c>
      <c r="AG886" s="189" t="n">
        <f aca="false">IF(AE886="SI",Y886,0)</f>
        <v>0</v>
      </c>
      <c r="AH886" s="189" t="n">
        <f aca="false">IF(AE886="SI",AB886,0)</f>
        <v>0</v>
      </c>
      <c r="AI886" s="148"/>
      <c r="AJ886" s="207"/>
      <c r="AK886" s="207"/>
      <c r="AL886" s="207"/>
      <c r="AM886" s="207"/>
      <c r="AN886" s="207"/>
      <c r="AO886" s="208"/>
    </row>
    <row r="887" customFormat="false" ht="15.75" hidden="false" customHeight="true" outlineLevel="0" collapsed="false">
      <c r="A887" s="22" t="n">
        <v>886</v>
      </c>
      <c r="B887" s="180"/>
      <c r="C887" s="22"/>
      <c r="D887" s="22"/>
      <c r="E887" s="183"/>
      <c r="F887" s="183"/>
      <c r="G887" s="22"/>
      <c r="H887" s="22"/>
      <c r="I887" s="22"/>
      <c r="J887" s="22"/>
      <c r="K887" s="191" t="e">
        <f aca="false">VLOOKUP(Personale!J887,Legenda!$D$1:$F$258,2)</f>
        <v>#N/A</v>
      </c>
      <c r="L887" s="22"/>
      <c r="M887" s="22"/>
      <c r="N887" s="22"/>
      <c r="O887" s="22"/>
      <c r="P887" s="203"/>
      <c r="Q887" s="22"/>
      <c r="R887" s="22"/>
      <c r="S887" s="22"/>
      <c r="T887" s="203"/>
      <c r="U887" s="211"/>
      <c r="V887" s="211"/>
      <c r="W887" s="185" t="n">
        <v>0</v>
      </c>
      <c r="X887" s="185" t="n">
        <v>0</v>
      </c>
      <c r="Y887" s="219" t="n">
        <f aca="false">SUM(W887:X887)</f>
        <v>0</v>
      </c>
      <c r="Z887" s="185" t="n">
        <v>0</v>
      </c>
      <c r="AA887" s="185" t="n">
        <v>0</v>
      </c>
      <c r="AB887" s="220" t="n">
        <f aca="false">SUM(Z887:AA887)</f>
        <v>0</v>
      </c>
      <c r="AC887" s="22"/>
      <c r="AD887" s="22"/>
      <c r="AE887" s="188"/>
      <c r="AF887" s="206" t="n">
        <f aca="false">IF(AE887="SI",N887,0)</f>
        <v>0</v>
      </c>
      <c r="AG887" s="189" t="n">
        <f aca="false">IF(AE887="SI",Y887,0)</f>
        <v>0</v>
      </c>
      <c r="AH887" s="189" t="n">
        <f aca="false">IF(AE887="SI",AB887,0)</f>
        <v>0</v>
      </c>
      <c r="AI887" s="148"/>
      <c r="AJ887" s="207"/>
      <c r="AK887" s="207"/>
      <c r="AL887" s="207"/>
      <c r="AM887" s="207"/>
      <c r="AN887" s="207"/>
      <c r="AO887" s="208"/>
    </row>
    <row r="888" customFormat="false" ht="15.75" hidden="false" customHeight="true" outlineLevel="0" collapsed="false">
      <c r="A888" s="22" t="n">
        <v>887</v>
      </c>
      <c r="B888" s="180"/>
      <c r="C888" s="22"/>
      <c r="D888" s="22"/>
      <c r="E888" s="183"/>
      <c r="F888" s="183"/>
      <c r="G888" s="22"/>
      <c r="H888" s="22"/>
      <c r="I888" s="22"/>
      <c r="J888" s="22"/>
      <c r="K888" s="191" t="e">
        <f aca="false">VLOOKUP(Personale!J888,Legenda!$D$1:$F$258,2)</f>
        <v>#N/A</v>
      </c>
      <c r="L888" s="22"/>
      <c r="M888" s="22"/>
      <c r="N888" s="22"/>
      <c r="O888" s="22"/>
      <c r="P888" s="203"/>
      <c r="Q888" s="22"/>
      <c r="R888" s="22"/>
      <c r="S888" s="22"/>
      <c r="T888" s="203"/>
      <c r="U888" s="211"/>
      <c r="V888" s="211"/>
      <c r="W888" s="185" t="n">
        <v>0</v>
      </c>
      <c r="X888" s="185" t="n">
        <v>0</v>
      </c>
      <c r="Y888" s="219" t="n">
        <f aca="false">SUM(W888:X888)</f>
        <v>0</v>
      </c>
      <c r="Z888" s="185" t="n">
        <v>0</v>
      </c>
      <c r="AA888" s="185" t="n">
        <v>0</v>
      </c>
      <c r="AB888" s="220" t="n">
        <f aca="false">SUM(Z888:AA888)</f>
        <v>0</v>
      </c>
      <c r="AC888" s="22"/>
      <c r="AD888" s="22"/>
      <c r="AE888" s="188"/>
      <c r="AF888" s="206" t="n">
        <f aca="false">IF(AE888="SI",N888,0)</f>
        <v>0</v>
      </c>
      <c r="AG888" s="189" t="n">
        <f aca="false">IF(AE888="SI",Y888,0)</f>
        <v>0</v>
      </c>
      <c r="AH888" s="189" t="n">
        <f aca="false">IF(AE888="SI",AB888,0)</f>
        <v>0</v>
      </c>
      <c r="AI888" s="148"/>
      <c r="AJ888" s="207"/>
      <c r="AK888" s="207"/>
      <c r="AL888" s="207"/>
      <c r="AM888" s="207"/>
      <c r="AN888" s="207"/>
      <c r="AO888" s="208"/>
    </row>
    <row r="889" customFormat="false" ht="15.75" hidden="false" customHeight="true" outlineLevel="0" collapsed="false">
      <c r="A889" s="22" t="n">
        <v>888</v>
      </c>
      <c r="B889" s="180"/>
      <c r="C889" s="22"/>
      <c r="D889" s="22"/>
      <c r="E889" s="183"/>
      <c r="F889" s="183"/>
      <c r="G889" s="22"/>
      <c r="H889" s="22"/>
      <c r="I889" s="22"/>
      <c r="J889" s="22"/>
      <c r="K889" s="191" t="e">
        <f aca="false">VLOOKUP(Personale!J889,Legenda!$D$1:$F$258,2)</f>
        <v>#N/A</v>
      </c>
      <c r="L889" s="22"/>
      <c r="M889" s="22"/>
      <c r="N889" s="22"/>
      <c r="O889" s="22"/>
      <c r="P889" s="203"/>
      <c r="Q889" s="22"/>
      <c r="R889" s="22"/>
      <c r="S889" s="22"/>
      <c r="T889" s="203"/>
      <c r="U889" s="211"/>
      <c r="V889" s="211"/>
      <c r="W889" s="185" t="n">
        <v>0</v>
      </c>
      <c r="X889" s="185" t="n">
        <v>0</v>
      </c>
      <c r="Y889" s="219" t="n">
        <f aca="false">SUM(W889:X889)</f>
        <v>0</v>
      </c>
      <c r="Z889" s="185" t="n">
        <v>0</v>
      </c>
      <c r="AA889" s="185" t="n">
        <v>0</v>
      </c>
      <c r="AB889" s="220" t="n">
        <f aca="false">SUM(Z889:AA889)</f>
        <v>0</v>
      </c>
      <c r="AC889" s="22"/>
      <c r="AD889" s="22"/>
      <c r="AE889" s="188"/>
      <c r="AF889" s="206" t="n">
        <f aca="false">IF(AE889="SI",N889,0)</f>
        <v>0</v>
      </c>
      <c r="AG889" s="189" t="n">
        <f aca="false">IF(AE889="SI",Y889,0)</f>
        <v>0</v>
      </c>
      <c r="AH889" s="189" t="n">
        <f aca="false">IF(AE889="SI",AB889,0)</f>
        <v>0</v>
      </c>
      <c r="AI889" s="148"/>
      <c r="AJ889" s="207"/>
      <c r="AK889" s="207"/>
      <c r="AL889" s="207"/>
      <c r="AM889" s="207"/>
      <c r="AN889" s="207"/>
      <c r="AO889" s="208"/>
    </row>
    <row r="890" customFormat="false" ht="15.75" hidden="false" customHeight="true" outlineLevel="0" collapsed="false">
      <c r="A890" s="22" t="n">
        <v>889</v>
      </c>
      <c r="B890" s="180"/>
      <c r="C890" s="22"/>
      <c r="D890" s="22"/>
      <c r="E890" s="183"/>
      <c r="F890" s="183"/>
      <c r="G890" s="22"/>
      <c r="H890" s="22"/>
      <c r="I890" s="22"/>
      <c r="J890" s="22"/>
      <c r="K890" s="191" t="e">
        <f aca="false">VLOOKUP(Personale!J890,Legenda!$D$1:$F$258,2)</f>
        <v>#N/A</v>
      </c>
      <c r="L890" s="22"/>
      <c r="M890" s="22"/>
      <c r="N890" s="22"/>
      <c r="O890" s="22"/>
      <c r="P890" s="203"/>
      <c r="Q890" s="22"/>
      <c r="R890" s="22"/>
      <c r="S890" s="22"/>
      <c r="T890" s="203"/>
      <c r="U890" s="211"/>
      <c r="V890" s="211"/>
      <c r="W890" s="185" t="n">
        <v>0</v>
      </c>
      <c r="X890" s="185" t="n">
        <v>0</v>
      </c>
      <c r="Y890" s="219" t="n">
        <f aca="false">SUM(W890:X890)</f>
        <v>0</v>
      </c>
      <c r="Z890" s="185" t="n">
        <v>0</v>
      </c>
      <c r="AA890" s="185" t="n">
        <v>0</v>
      </c>
      <c r="AB890" s="220" t="n">
        <f aca="false">SUM(Z890:AA890)</f>
        <v>0</v>
      </c>
      <c r="AC890" s="22"/>
      <c r="AD890" s="22"/>
      <c r="AE890" s="188"/>
      <c r="AF890" s="206" t="n">
        <f aca="false">IF(AE890="SI",N890,0)</f>
        <v>0</v>
      </c>
      <c r="AG890" s="189" t="n">
        <f aca="false">IF(AE890="SI",Y890,0)</f>
        <v>0</v>
      </c>
      <c r="AH890" s="189" t="n">
        <f aca="false">IF(AE890="SI",AB890,0)</f>
        <v>0</v>
      </c>
      <c r="AI890" s="148"/>
      <c r="AJ890" s="207"/>
      <c r="AK890" s="207"/>
      <c r="AL890" s="207"/>
      <c r="AM890" s="207"/>
      <c r="AN890" s="207"/>
      <c r="AO890" s="208"/>
    </row>
    <row r="891" customFormat="false" ht="15.75" hidden="false" customHeight="true" outlineLevel="0" collapsed="false">
      <c r="A891" s="22" t="n">
        <v>890</v>
      </c>
      <c r="B891" s="180"/>
      <c r="C891" s="22"/>
      <c r="D891" s="22"/>
      <c r="E891" s="183"/>
      <c r="F891" s="183"/>
      <c r="G891" s="22"/>
      <c r="H891" s="22"/>
      <c r="I891" s="22"/>
      <c r="J891" s="22"/>
      <c r="K891" s="191" t="e">
        <f aca="false">VLOOKUP(Personale!J891,Legenda!$D$1:$F$258,2)</f>
        <v>#N/A</v>
      </c>
      <c r="L891" s="22"/>
      <c r="M891" s="22"/>
      <c r="N891" s="22"/>
      <c r="O891" s="22"/>
      <c r="P891" s="203"/>
      <c r="Q891" s="22"/>
      <c r="R891" s="22"/>
      <c r="S891" s="22"/>
      <c r="T891" s="203"/>
      <c r="U891" s="211"/>
      <c r="V891" s="211"/>
      <c r="W891" s="185" t="n">
        <v>0</v>
      </c>
      <c r="X891" s="185" t="n">
        <v>0</v>
      </c>
      <c r="Y891" s="219" t="n">
        <f aca="false">SUM(W891:X891)</f>
        <v>0</v>
      </c>
      <c r="Z891" s="185" t="n">
        <v>0</v>
      </c>
      <c r="AA891" s="185" t="n">
        <v>0</v>
      </c>
      <c r="AB891" s="220" t="n">
        <f aca="false">SUM(Z891:AA891)</f>
        <v>0</v>
      </c>
      <c r="AC891" s="22"/>
      <c r="AD891" s="22"/>
      <c r="AE891" s="188"/>
      <c r="AF891" s="206" t="n">
        <f aca="false">IF(AE891="SI",N891,0)</f>
        <v>0</v>
      </c>
      <c r="AG891" s="189" t="n">
        <f aca="false">IF(AE891="SI",Y891,0)</f>
        <v>0</v>
      </c>
      <c r="AH891" s="189" t="n">
        <f aca="false">IF(AE891="SI",AB891,0)</f>
        <v>0</v>
      </c>
      <c r="AI891" s="148"/>
      <c r="AJ891" s="207"/>
      <c r="AK891" s="207"/>
      <c r="AL891" s="207"/>
      <c r="AM891" s="207"/>
      <c r="AN891" s="207"/>
      <c r="AO891" s="208"/>
    </row>
    <row r="892" customFormat="false" ht="15.75" hidden="false" customHeight="true" outlineLevel="0" collapsed="false">
      <c r="A892" s="22" t="n">
        <v>891</v>
      </c>
      <c r="B892" s="180"/>
      <c r="C892" s="22"/>
      <c r="D892" s="22"/>
      <c r="E892" s="183"/>
      <c r="F892" s="183"/>
      <c r="G892" s="22"/>
      <c r="H892" s="22"/>
      <c r="I892" s="22"/>
      <c r="J892" s="22"/>
      <c r="K892" s="191" t="e">
        <f aca="false">VLOOKUP(Personale!J892,Legenda!$D$1:$F$258,2)</f>
        <v>#N/A</v>
      </c>
      <c r="L892" s="22"/>
      <c r="M892" s="22"/>
      <c r="N892" s="22"/>
      <c r="O892" s="22"/>
      <c r="P892" s="203"/>
      <c r="Q892" s="22"/>
      <c r="R892" s="22"/>
      <c r="S892" s="22"/>
      <c r="T892" s="203"/>
      <c r="U892" s="211"/>
      <c r="V892" s="211"/>
      <c r="W892" s="185" t="n">
        <v>0</v>
      </c>
      <c r="X892" s="185" t="n">
        <v>0</v>
      </c>
      <c r="Y892" s="219" t="n">
        <f aca="false">SUM(W892:X892)</f>
        <v>0</v>
      </c>
      <c r="Z892" s="185" t="n">
        <v>0</v>
      </c>
      <c r="AA892" s="185" t="n">
        <v>0</v>
      </c>
      <c r="AB892" s="220" t="n">
        <f aca="false">SUM(Z892:AA892)</f>
        <v>0</v>
      </c>
      <c r="AC892" s="22"/>
      <c r="AD892" s="22"/>
      <c r="AE892" s="188"/>
      <c r="AF892" s="206" t="n">
        <f aca="false">IF(AE892="SI",N892,0)</f>
        <v>0</v>
      </c>
      <c r="AG892" s="189" t="n">
        <f aca="false">IF(AE892="SI",Y892,0)</f>
        <v>0</v>
      </c>
      <c r="AH892" s="189" t="n">
        <f aca="false">IF(AE892="SI",AB892,0)</f>
        <v>0</v>
      </c>
      <c r="AI892" s="148"/>
      <c r="AJ892" s="207"/>
      <c r="AK892" s="207"/>
      <c r="AL892" s="207"/>
      <c r="AM892" s="207"/>
      <c r="AN892" s="207"/>
      <c r="AO892" s="208"/>
    </row>
    <row r="893" customFormat="false" ht="15.75" hidden="false" customHeight="true" outlineLevel="0" collapsed="false">
      <c r="A893" s="22" t="n">
        <v>892</v>
      </c>
      <c r="B893" s="180"/>
      <c r="C893" s="22"/>
      <c r="D893" s="22"/>
      <c r="E893" s="183"/>
      <c r="F893" s="183"/>
      <c r="G893" s="22"/>
      <c r="H893" s="22"/>
      <c r="I893" s="22"/>
      <c r="J893" s="22"/>
      <c r="K893" s="191" t="e">
        <f aca="false">VLOOKUP(Personale!J893,Legenda!$D$1:$F$258,2)</f>
        <v>#N/A</v>
      </c>
      <c r="L893" s="22"/>
      <c r="M893" s="22"/>
      <c r="N893" s="22"/>
      <c r="O893" s="22"/>
      <c r="P893" s="203"/>
      <c r="Q893" s="22"/>
      <c r="R893" s="22"/>
      <c r="S893" s="22"/>
      <c r="T893" s="203"/>
      <c r="U893" s="211"/>
      <c r="V893" s="211"/>
      <c r="W893" s="185" t="n">
        <v>0</v>
      </c>
      <c r="X893" s="185" t="n">
        <v>0</v>
      </c>
      <c r="Y893" s="219" t="n">
        <f aca="false">SUM(W893:X893)</f>
        <v>0</v>
      </c>
      <c r="Z893" s="185" t="n">
        <v>0</v>
      </c>
      <c r="AA893" s="185" t="n">
        <v>0</v>
      </c>
      <c r="AB893" s="220" t="n">
        <f aca="false">SUM(Z893:AA893)</f>
        <v>0</v>
      </c>
      <c r="AC893" s="22"/>
      <c r="AD893" s="22"/>
      <c r="AE893" s="188"/>
      <c r="AF893" s="206" t="n">
        <f aca="false">IF(AE893="SI",N893,0)</f>
        <v>0</v>
      </c>
      <c r="AG893" s="189" t="n">
        <f aca="false">IF(AE893="SI",Y893,0)</f>
        <v>0</v>
      </c>
      <c r="AH893" s="189" t="n">
        <f aca="false">IF(AE893="SI",AB893,0)</f>
        <v>0</v>
      </c>
      <c r="AI893" s="148"/>
      <c r="AJ893" s="207"/>
      <c r="AK893" s="207"/>
      <c r="AL893" s="207"/>
      <c r="AM893" s="207"/>
      <c r="AN893" s="207"/>
      <c r="AO893" s="208"/>
    </row>
    <row r="894" customFormat="false" ht="15.75" hidden="false" customHeight="true" outlineLevel="0" collapsed="false">
      <c r="A894" s="22" t="n">
        <v>893</v>
      </c>
      <c r="B894" s="180"/>
      <c r="C894" s="22"/>
      <c r="D894" s="22"/>
      <c r="E894" s="183"/>
      <c r="F894" s="183"/>
      <c r="G894" s="22"/>
      <c r="H894" s="22"/>
      <c r="I894" s="22"/>
      <c r="J894" s="22"/>
      <c r="K894" s="191" t="e">
        <f aca="false">VLOOKUP(Personale!J894,Legenda!$D$1:$F$258,2)</f>
        <v>#N/A</v>
      </c>
      <c r="L894" s="22"/>
      <c r="M894" s="22"/>
      <c r="N894" s="22"/>
      <c r="O894" s="22"/>
      <c r="P894" s="203"/>
      <c r="Q894" s="22"/>
      <c r="R894" s="22"/>
      <c r="S894" s="22"/>
      <c r="T894" s="203"/>
      <c r="U894" s="211"/>
      <c r="V894" s="211"/>
      <c r="W894" s="185" t="n">
        <v>0</v>
      </c>
      <c r="X894" s="185" t="n">
        <v>0</v>
      </c>
      <c r="Y894" s="219" t="n">
        <f aca="false">SUM(W894:X894)</f>
        <v>0</v>
      </c>
      <c r="Z894" s="185" t="n">
        <v>0</v>
      </c>
      <c r="AA894" s="185" t="n">
        <v>0</v>
      </c>
      <c r="AB894" s="220" t="n">
        <f aca="false">SUM(Z894:AA894)</f>
        <v>0</v>
      </c>
      <c r="AC894" s="22"/>
      <c r="AD894" s="22"/>
      <c r="AE894" s="188"/>
      <c r="AF894" s="206" t="n">
        <f aca="false">IF(AE894="SI",N894,0)</f>
        <v>0</v>
      </c>
      <c r="AG894" s="189" t="n">
        <f aca="false">IF(AE894="SI",Y894,0)</f>
        <v>0</v>
      </c>
      <c r="AH894" s="189" t="n">
        <f aca="false">IF(AE894="SI",AB894,0)</f>
        <v>0</v>
      </c>
      <c r="AI894" s="148"/>
      <c r="AJ894" s="207"/>
      <c r="AK894" s="207"/>
      <c r="AL894" s="207"/>
      <c r="AM894" s="207"/>
      <c r="AN894" s="207"/>
      <c r="AO894" s="208"/>
    </row>
    <row r="895" customFormat="false" ht="15.75" hidden="false" customHeight="true" outlineLevel="0" collapsed="false">
      <c r="A895" s="22" t="n">
        <v>894</v>
      </c>
      <c r="B895" s="180"/>
      <c r="C895" s="22"/>
      <c r="D895" s="22"/>
      <c r="E895" s="183"/>
      <c r="F895" s="183"/>
      <c r="G895" s="22"/>
      <c r="H895" s="22"/>
      <c r="I895" s="22"/>
      <c r="J895" s="22"/>
      <c r="K895" s="191" t="e">
        <f aca="false">VLOOKUP(Personale!J895,Legenda!$D$1:$F$258,2)</f>
        <v>#N/A</v>
      </c>
      <c r="L895" s="22"/>
      <c r="M895" s="22"/>
      <c r="N895" s="22"/>
      <c r="O895" s="22"/>
      <c r="P895" s="203"/>
      <c r="Q895" s="22"/>
      <c r="R895" s="22"/>
      <c r="S895" s="22"/>
      <c r="T895" s="203"/>
      <c r="U895" s="211"/>
      <c r="V895" s="211"/>
      <c r="W895" s="185" t="n">
        <v>0</v>
      </c>
      <c r="X895" s="185" t="n">
        <v>0</v>
      </c>
      <c r="Y895" s="219" t="n">
        <f aca="false">SUM(W895:X895)</f>
        <v>0</v>
      </c>
      <c r="Z895" s="185" t="n">
        <v>0</v>
      </c>
      <c r="AA895" s="185" t="n">
        <v>0</v>
      </c>
      <c r="AB895" s="220" t="n">
        <f aca="false">SUM(Z895:AA895)</f>
        <v>0</v>
      </c>
      <c r="AC895" s="22"/>
      <c r="AD895" s="22"/>
      <c r="AE895" s="188"/>
      <c r="AF895" s="206" t="n">
        <f aca="false">IF(AE895="SI",N895,0)</f>
        <v>0</v>
      </c>
      <c r="AG895" s="189" t="n">
        <f aca="false">IF(AE895="SI",Y895,0)</f>
        <v>0</v>
      </c>
      <c r="AH895" s="189" t="n">
        <f aca="false">IF(AE895="SI",AB895,0)</f>
        <v>0</v>
      </c>
      <c r="AI895" s="148"/>
      <c r="AJ895" s="207"/>
      <c r="AK895" s="207"/>
      <c r="AL895" s="207"/>
      <c r="AM895" s="207"/>
      <c r="AN895" s="207"/>
      <c r="AO895" s="208"/>
    </row>
    <row r="896" customFormat="false" ht="15.75" hidden="false" customHeight="true" outlineLevel="0" collapsed="false">
      <c r="A896" s="22" t="n">
        <v>895</v>
      </c>
      <c r="B896" s="180"/>
      <c r="C896" s="22"/>
      <c r="D896" s="22"/>
      <c r="E896" s="183"/>
      <c r="F896" s="183"/>
      <c r="G896" s="22"/>
      <c r="H896" s="22"/>
      <c r="I896" s="22"/>
      <c r="J896" s="22"/>
      <c r="K896" s="191" t="e">
        <f aca="false">VLOOKUP(Personale!J896,Legenda!$D$1:$F$258,2)</f>
        <v>#N/A</v>
      </c>
      <c r="L896" s="22"/>
      <c r="M896" s="22"/>
      <c r="N896" s="22"/>
      <c r="O896" s="22"/>
      <c r="P896" s="203"/>
      <c r="Q896" s="22"/>
      <c r="R896" s="22"/>
      <c r="S896" s="22"/>
      <c r="T896" s="203"/>
      <c r="U896" s="211"/>
      <c r="V896" s="211"/>
      <c r="W896" s="185" t="n">
        <v>0</v>
      </c>
      <c r="X896" s="185" t="n">
        <v>0</v>
      </c>
      <c r="Y896" s="219" t="n">
        <f aca="false">SUM(W896:X896)</f>
        <v>0</v>
      </c>
      <c r="Z896" s="185" t="n">
        <v>0</v>
      </c>
      <c r="AA896" s="185" t="n">
        <v>0</v>
      </c>
      <c r="AB896" s="220" t="n">
        <f aca="false">SUM(Z896:AA896)</f>
        <v>0</v>
      </c>
      <c r="AC896" s="22"/>
      <c r="AD896" s="22"/>
      <c r="AE896" s="188"/>
      <c r="AF896" s="206" t="n">
        <f aca="false">IF(AE896="SI",N896,0)</f>
        <v>0</v>
      </c>
      <c r="AG896" s="189" t="n">
        <f aca="false">IF(AE896="SI",Y896,0)</f>
        <v>0</v>
      </c>
      <c r="AH896" s="189" t="n">
        <f aca="false">IF(AE896="SI",AB896,0)</f>
        <v>0</v>
      </c>
      <c r="AI896" s="148"/>
      <c r="AJ896" s="207"/>
      <c r="AK896" s="207"/>
      <c r="AL896" s="207"/>
      <c r="AM896" s="207"/>
      <c r="AN896" s="207"/>
      <c r="AO896" s="208"/>
    </row>
    <row r="897" customFormat="false" ht="15.75" hidden="false" customHeight="true" outlineLevel="0" collapsed="false">
      <c r="A897" s="22" t="n">
        <v>896</v>
      </c>
      <c r="B897" s="180"/>
      <c r="C897" s="22"/>
      <c r="D897" s="22"/>
      <c r="E897" s="183"/>
      <c r="F897" s="183"/>
      <c r="G897" s="22"/>
      <c r="H897" s="22"/>
      <c r="I897" s="22"/>
      <c r="J897" s="22"/>
      <c r="K897" s="191" t="e">
        <f aca="false">VLOOKUP(Personale!J897,Legenda!$D$1:$F$258,2)</f>
        <v>#N/A</v>
      </c>
      <c r="L897" s="22"/>
      <c r="M897" s="22"/>
      <c r="N897" s="22"/>
      <c r="O897" s="22"/>
      <c r="P897" s="203"/>
      <c r="Q897" s="22"/>
      <c r="R897" s="22"/>
      <c r="S897" s="22"/>
      <c r="T897" s="203"/>
      <c r="U897" s="211"/>
      <c r="V897" s="211"/>
      <c r="W897" s="185" t="n">
        <v>0</v>
      </c>
      <c r="X897" s="185" t="n">
        <v>0</v>
      </c>
      <c r="Y897" s="219" t="n">
        <f aca="false">SUM(W897:X897)</f>
        <v>0</v>
      </c>
      <c r="Z897" s="185" t="n">
        <v>0</v>
      </c>
      <c r="AA897" s="185" t="n">
        <v>0</v>
      </c>
      <c r="AB897" s="220" t="n">
        <f aca="false">SUM(Z897:AA897)</f>
        <v>0</v>
      </c>
      <c r="AC897" s="22"/>
      <c r="AD897" s="22"/>
      <c r="AE897" s="188"/>
      <c r="AF897" s="206" t="n">
        <f aca="false">IF(AE897="SI",N897,0)</f>
        <v>0</v>
      </c>
      <c r="AG897" s="189" t="n">
        <f aca="false">IF(AE897="SI",Y897,0)</f>
        <v>0</v>
      </c>
      <c r="AH897" s="189" t="n">
        <f aca="false">IF(AE897="SI",AB897,0)</f>
        <v>0</v>
      </c>
      <c r="AI897" s="148"/>
      <c r="AJ897" s="207"/>
      <c r="AK897" s="207"/>
      <c r="AL897" s="207"/>
      <c r="AM897" s="207"/>
      <c r="AN897" s="207"/>
      <c r="AO897" s="208"/>
    </row>
    <row r="898" customFormat="false" ht="15.75" hidden="false" customHeight="true" outlineLevel="0" collapsed="false">
      <c r="A898" s="22" t="n">
        <v>897</v>
      </c>
      <c r="B898" s="180"/>
      <c r="C898" s="22"/>
      <c r="D898" s="22"/>
      <c r="E898" s="183"/>
      <c r="F898" s="183"/>
      <c r="G898" s="22"/>
      <c r="H898" s="22"/>
      <c r="I898" s="22"/>
      <c r="J898" s="22"/>
      <c r="K898" s="191" t="e">
        <f aca="false">VLOOKUP(Personale!J898,Legenda!$D$1:$F$258,2)</f>
        <v>#N/A</v>
      </c>
      <c r="L898" s="22"/>
      <c r="M898" s="22"/>
      <c r="N898" s="22"/>
      <c r="O898" s="22"/>
      <c r="P898" s="203"/>
      <c r="Q898" s="22"/>
      <c r="R898" s="22"/>
      <c r="S898" s="22"/>
      <c r="T898" s="203"/>
      <c r="U898" s="211"/>
      <c r="V898" s="211"/>
      <c r="W898" s="185" t="n">
        <v>0</v>
      </c>
      <c r="X898" s="185" t="n">
        <v>0</v>
      </c>
      <c r="Y898" s="219" t="n">
        <f aca="false">SUM(W898:X898)</f>
        <v>0</v>
      </c>
      <c r="Z898" s="185" t="n">
        <v>0</v>
      </c>
      <c r="AA898" s="185" t="n">
        <v>0</v>
      </c>
      <c r="AB898" s="220" t="n">
        <f aca="false">SUM(Z898:AA898)</f>
        <v>0</v>
      </c>
      <c r="AC898" s="22"/>
      <c r="AD898" s="22"/>
      <c r="AE898" s="188"/>
      <c r="AF898" s="206" t="n">
        <f aca="false">IF(AE898="SI",N898,0)</f>
        <v>0</v>
      </c>
      <c r="AG898" s="189" t="n">
        <f aca="false">IF(AE898="SI",Y898,0)</f>
        <v>0</v>
      </c>
      <c r="AH898" s="189" t="n">
        <f aca="false">IF(AE898="SI",AB898,0)</f>
        <v>0</v>
      </c>
      <c r="AI898" s="148"/>
      <c r="AJ898" s="207"/>
      <c r="AK898" s="207"/>
      <c r="AL898" s="207"/>
      <c r="AM898" s="207"/>
      <c r="AN898" s="207"/>
      <c r="AO898" s="208"/>
    </row>
    <row r="899" customFormat="false" ht="15.75" hidden="false" customHeight="true" outlineLevel="0" collapsed="false">
      <c r="A899" s="22" t="n">
        <v>898</v>
      </c>
      <c r="B899" s="180"/>
      <c r="C899" s="22"/>
      <c r="D899" s="22"/>
      <c r="E899" s="183"/>
      <c r="F899" s="183"/>
      <c r="G899" s="22"/>
      <c r="H899" s="22"/>
      <c r="I899" s="22"/>
      <c r="J899" s="22"/>
      <c r="K899" s="191" t="e">
        <f aca="false">VLOOKUP(Personale!J899,Legenda!$D$1:$F$258,2)</f>
        <v>#N/A</v>
      </c>
      <c r="L899" s="22"/>
      <c r="M899" s="22"/>
      <c r="N899" s="22"/>
      <c r="O899" s="22"/>
      <c r="P899" s="203"/>
      <c r="Q899" s="22"/>
      <c r="R899" s="22"/>
      <c r="S899" s="22"/>
      <c r="T899" s="203"/>
      <c r="U899" s="211"/>
      <c r="V899" s="211"/>
      <c r="W899" s="185" t="n">
        <v>0</v>
      </c>
      <c r="X899" s="185" t="n">
        <v>0</v>
      </c>
      <c r="Y899" s="219" t="n">
        <f aca="false">SUM(W899:X899)</f>
        <v>0</v>
      </c>
      <c r="Z899" s="185" t="n">
        <v>0</v>
      </c>
      <c r="AA899" s="185" t="n">
        <v>0</v>
      </c>
      <c r="AB899" s="220" t="n">
        <f aca="false">SUM(Z899:AA899)</f>
        <v>0</v>
      </c>
      <c r="AC899" s="22"/>
      <c r="AD899" s="22"/>
      <c r="AE899" s="188"/>
      <c r="AF899" s="206" t="n">
        <f aca="false">IF(AE899="SI",N899,0)</f>
        <v>0</v>
      </c>
      <c r="AG899" s="189" t="n">
        <f aca="false">IF(AE899="SI",Y899,0)</f>
        <v>0</v>
      </c>
      <c r="AH899" s="189" t="n">
        <f aca="false">IF(AE899="SI",AB899,0)</f>
        <v>0</v>
      </c>
      <c r="AI899" s="148"/>
      <c r="AJ899" s="207"/>
      <c r="AK899" s="207"/>
      <c r="AL899" s="207"/>
      <c r="AM899" s="207"/>
      <c r="AN899" s="207"/>
      <c r="AO899" s="208"/>
    </row>
    <row r="900" customFormat="false" ht="15.75" hidden="false" customHeight="true" outlineLevel="0" collapsed="false">
      <c r="A900" s="22" t="n">
        <v>899</v>
      </c>
      <c r="B900" s="180"/>
      <c r="C900" s="22"/>
      <c r="D900" s="22"/>
      <c r="E900" s="183"/>
      <c r="F900" s="183"/>
      <c r="G900" s="22"/>
      <c r="H900" s="22"/>
      <c r="I900" s="22"/>
      <c r="J900" s="22"/>
      <c r="K900" s="191" t="e">
        <f aca="false">VLOOKUP(Personale!J900,Legenda!$D$1:$F$258,2)</f>
        <v>#N/A</v>
      </c>
      <c r="L900" s="22"/>
      <c r="M900" s="22"/>
      <c r="N900" s="22"/>
      <c r="O900" s="22"/>
      <c r="P900" s="203"/>
      <c r="Q900" s="22"/>
      <c r="R900" s="22"/>
      <c r="S900" s="22"/>
      <c r="T900" s="203"/>
      <c r="U900" s="211"/>
      <c r="V900" s="211"/>
      <c r="W900" s="185" t="n">
        <v>0</v>
      </c>
      <c r="X900" s="185" t="n">
        <v>0</v>
      </c>
      <c r="Y900" s="219" t="n">
        <f aca="false">SUM(W900:X900)</f>
        <v>0</v>
      </c>
      <c r="Z900" s="185" t="n">
        <v>0</v>
      </c>
      <c r="AA900" s="185" t="n">
        <v>0</v>
      </c>
      <c r="AB900" s="220" t="n">
        <f aca="false">SUM(Z900:AA900)</f>
        <v>0</v>
      </c>
      <c r="AC900" s="22"/>
      <c r="AD900" s="22"/>
      <c r="AE900" s="188"/>
      <c r="AF900" s="206" t="n">
        <f aca="false">IF(AE900="SI",N900,0)</f>
        <v>0</v>
      </c>
      <c r="AG900" s="189" t="n">
        <f aca="false">IF(AE900="SI",Y900,0)</f>
        <v>0</v>
      </c>
      <c r="AH900" s="189" t="n">
        <f aca="false">IF(AE900="SI",AB900,0)</f>
        <v>0</v>
      </c>
      <c r="AI900" s="148"/>
      <c r="AJ900" s="207"/>
      <c r="AK900" s="207"/>
      <c r="AL900" s="207"/>
      <c r="AM900" s="207"/>
      <c r="AN900" s="207"/>
      <c r="AO900" s="208"/>
    </row>
    <row r="901" customFormat="false" ht="15.75" hidden="false" customHeight="true" outlineLevel="0" collapsed="false">
      <c r="A901" s="22" t="n">
        <v>900</v>
      </c>
      <c r="B901" s="180"/>
      <c r="C901" s="22"/>
      <c r="D901" s="22"/>
      <c r="E901" s="183"/>
      <c r="F901" s="183"/>
      <c r="G901" s="22"/>
      <c r="H901" s="22"/>
      <c r="I901" s="22"/>
      <c r="J901" s="22"/>
      <c r="K901" s="191" t="e">
        <f aca="false">VLOOKUP(Personale!J901,Legenda!$D$1:$F$258,2)</f>
        <v>#N/A</v>
      </c>
      <c r="L901" s="22"/>
      <c r="M901" s="22"/>
      <c r="N901" s="22"/>
      <c r="O901" s="22"/>
      <c r="P901" s="203"/>
      <c r="Q901" s="22"/>
      <c r="R901" s="22"/>
      <c r="S901" s="22"/>
      <c r="T901" s="203"/>
      <c r="U901" s="211"/>
      <c r="V901" s="211"/>
      <c r="W901" s="185" t="n">
        <v>0</v>
      </c>
      <c r="X901" s="185" t="n">
        <v>0</v>
      </c>
      <c r="Y901" s="219" t="n">
        <f aca="false">SUM(W901:X901)</f>
        <v>0</v>
      </c>
      <c r="Z901" s="185" t="n">
        <v>0</v>
      </c>
      <c r="AA901" s="185" t="n">
        <v>0</v>
      </c>
      <c r="AB901" s="220" t="n">
        <f aca="false">SUM(Z901:AA901)</f>
        <v>0</v>
      </c>
      <c r="AC901" s="22"/>
      <c r="AD901" s="22"/>
      <c r="AE901" s="188"/>
      <c r="AF901" s="206" t="n">
        <f aca="false">IF(AE901="SI",N901,0)</f>
        <v>0</v>
      </c>
      <c r="AG901" s="189" t="n">
        <f aca="false">IF(AE901="SI",Y901,0)</f>
        <v>0</v>
      </c>
      <c r="AH901" s="189" t="n">
        <f aca="false">IF(AE901="SI",AB901,0)</f>
        <v>0</v>
      </c>
      <c r="AI901" s="148"/>
      <c r="AJ901" s="207"/>
      <c r="AK901" s="207"/>
      <c r="AL901" s="207"/>
      <c r="AM901" s="207"/>
      <c r="AN901" s="207"/>
      <c r="AO901" s="208"/>
    </row>
    <row r="902" customFormat="false" ht="15.75" hidden="false" customHeight="true" outlineLevel="0" collapsed="false">
      <c r="A902" s="22" t="n">
        <v>901</v>
      </c>
      <c r="B902" s="180"/>
      <c r="C902" s="22"/>
      <c r="D902" s="22"/>
      <c r="E902" s="183"/>
      <c r="F902" s="183"/>
      <c r="G902" s="22"/>
      <c r="H902" s="22"/>
      <c r="I902" s="22"/>
      <c r="J902" s="22"/>
      <c r="K902" s="191" t="e">
        <f aca="false">VLOOKUP(Personale!J902,Legenda!$D$1:$F$258,2)</f>
        <v>#N/A</v>
      </c>
      <c r="L902" s="22"/>
      <c r="M902" s="22"/>
      <c r="N902" s="22"/>
      <c r="O902" s="22"/>
      <c r="P902" s="203"/>
      <c r="Q902" s="22"/>
      <c r="R902" s="22"/>
      <c r="S902" s="22"/>
      <c r="T902" s="203"/>
      <c r="U902" s="211"/>
      <c r="V902" s="211"/>
      <c r="W902" s="185" t="n">
        <v>0</v>
      </c>
      <c r="X902" s="185" t="n">
        <v>0</v>
      </c>
      <c r="Y902" s="219" t="n">
        <f aca="false">SUM(W902:X902)</f>
        <v>0</v>
      </c>
      <c r="Z902" s="185" t="n">
        <v>0</v>
      </c>
      <c r="AA902" s="185" t="n">
        <v>0</v>
      </c>
      <c r="AB902" s="220" t="n">
        <f aca="false">SUM(Z902:AA902)</f>
        <v>0</v>
      </c>
      <c r="AC902" s="22"/>
      <c r="AD902" s="22"/>
      <c r="AE902" s="188"/>
      <c r="AF902" s="206" t="n">
        <f aca="false">IF(AE902="SI",N902,0)</f>
        <v>0</v>
      </c>
      <c r="AG902" s="189" t="n">
        <f aca="false">IF(AE902="SI",Y902,0)</f>
        <v>0</v>
      </c>
      <c r="AH902" s="189" t="n">
        <f aca="false">IF(AE902="SI",AB902,0)</f>
        <v>0</v>
      </c>
      <c r="AI902" s="148"/>
      <c r="AJ902" s="207"/>
      <c r="AK902" s="207"/>
      <c r="AL902" s="207"/>
      <c r="AM902" s="207"/>
      <c r="AN902" s="207"/>
      <c r="AO902" s="208"/>
    </row>
    <row r="903" customFormat="false" ht="15.75" hidden="false" customHeight="true" outlineLevel="0" collapsed="false">
      <c r="A903" s="22" t="n">
        <v>902</v>
      </c>
      <c r="B903" s="180"/>
      <c r="C903" s="22"/>
      <c r="D903" s="22"/>
      <c r="E903" s="183"/>
      <c r="F903" s="183"/>
      <c r="G903" s="22"/>
      <c r="H903" s="22"/>
      <c r="I903" s="22"/>
      <c r="J903" s="22"/>
      <c r="K903" s="191" t="e">
        <f aca="false">VLOOKUP(Personale!J903,Legenda!$D$1:$F$258,2)</f>
        <v>#N/A</v>
      </c>
      <c r="L903" s="22"/>
      <c r="M903" s="22"/>
      <c r="N903" s="22"/>
      <c r="O903" s="22"/>
      <c r="P903" s="203"/>
      <c r="Q903" s="22"/>
      <c r="R903" s="22"/>
      <c r="S903" s="22"/>
      <c r="T903" s="203"/>
      <c r="U903" s="211"/>
      <c r="V903" s="211"/>
      <c r="W903" s="185" t="n">
        <v>0</v>
      </c>
      <c r="X903" s="185" t="n">
        <v>0</v>
      </c>
      <c r="Y903" s="219" t="n">
        <f aca="false">SUM(W903:X903)</f>
        <v>0</v>
      </c>
      <c r="Z903" s="185" t="n">
        <v>0</v>
      </c>
      <c r="AA903" s="185" t="n">
        <v>0</v>
      </c>
      <c r="AB903" s="220" t="n">
        <f aca="false">SUM(Z903:AA903)</f>
        <v>0</v>
      </c>
      <c r="AC903" s="22"/>
      <c r="AD903" s="22"/>
      <c r="AE903" s="188"/>
      <c r="AF903" s="206" t="n">
        <f aca="false">IF(AE903="SI",N903,0)</f>
        <v>0</v>
      </c>
      <c r="AG903" s="189" t="n">
        <f aca="false">IF(AE903="SI",Y903,0)</f>
        <v>0</v>
      </c>
      <c r="AH903" s="189" t="n">
        <f aca="false">IF(AE903="SI",AB903,0)</f>
        <v>0</v>
      </c>
      <c r="AI903" s="148"/>
      <c r="AJ903" s="207"/>
      <c r="AK903" s="207"/>
      <c r="AL903" s="207"/>
      <c r="AM903" s="207"/>
      <c r="AN903" s="207"/>
      <c r="AO903" s="208"/>
    </row>
    <row r="904" customFormat="false" ht="15.75" hidden="false" customHeight="true" outlineLevel="0" collapsed="false">
      <c r="A904" s="22" t="n">
        <v>903</v>
      </c>
      <c r="B904" s="180"/>
      <c r="C904" s="22"/>
      <c r="D904" s="22"/>
      <c r="E904" s="183"/>
      <c r="F904" s="183"/>
      <c r="G904" s="22"/>
      <c r="H904" s="22"/>
      <c r="I904" s="22"/>
      <c r="J904" s="22"/>
      <c r="K904" s="191" t="e">
        <f aca="false">VLOOKUP(Personale!J904,Legenda!$D$1:$F$258,2)</f>
        <v>#N/A</v>
      </c>
      <c r="L904" s="22"/>
      <c r="M904" s="22"/>
      <c r="N904" s="22"/>
      <c r="O904" s="22"/>
      <c r="P904" s="203"/>
      <c r="Q904" s="22"/>
      <c r="R904" s="22"/>
      <c r="S904" s="22"/>
      <c r="T904" s="203"/>
      <c r="U904" s="211"/>
      <c r="V904" s="211"/>
      <c r="W904" s="185" t="n">
        <v>0</v>
      </c>
      <c r="X904" s="185" t="n">
        <v>0</v>
      </c>
      <c r="Y904" s="219" t="n">
        <f aca="false">SUM(W904:X904)</f>
        <v>0</v>
      </c>
      <c r="Z904" s="185" t="n">
        <v>0</v>
      </c>
      <c r="AA904" s="185" t="n">
        <v>0</v>
      </c>
      <c r="AB904" s="220" t="n">
        <f aca="false">SUM(Z904:AA904)</f>
        <v>0</v>
      </c>
      <c r="AC904" s="22"/>
      <c r="AD904" s="22"/>
      <c r="AE904" s="188"/>
      <c r="AF904" s="206" t="n">
        <f aca="false">IF(AE904="SI",N904,0)</f>
        <v>0</v>
      </c>
      <c r="AG904" s="189" t="n">
        <f aca="false">IF(AE904="SI",Y904,0)</f>
        <v>0</v>
      </c>
      <c r="AH904" s="189" t="n">
        <f aca="false">IF(AE904="SI",AB904,0)</f>
        <v>0</v>
      </c>
      <c r="AI904" s="148"/>
      <c r="AJ904" s="207"/>
      <c r="AK904" s="207"/>
      <c r="AL904" s="207"/>
      <c r="AM904" s="207"/>
      <c r="AN904" s="207"/>
      <c r="AO904" s="208"/>
    </row>
    <row r="905" customFormat="false" ht="15.75" hidden="false" customHeight="true" outlineLevel="0" collapsed="false">
      <c r="A905" s="22" t="n">
        <v>904</v>
      </c>
      <c r="B905" s="180"/>
      <c r="C905" s="22"/>
      <c r="D905" s="22"/>
      <c r="E905" s="183"/>
      <c r="F905" s="183"/>
      <c r="G905" s="22"/>
      <c r="H905" s="22"/>
      <c r="I905" s="22"/>
      <c r="J905" s="22"/>
      <c r="K905" s="191" t="e">
        <f aca="false">VLOOKUP(Personale!J905,Legenda!$D$1:$F$258,2)</f>
        <v>#N/A</v>
      </c>
      <c r="L905" s="22"/>
      <c r="M905" s="22"/>
      <c r="N905" s="22"/>
      <c r="O905" s="22"/>
      <c r="P905" s="203"/>
      <c r="Q905" s="22"/>
      <c r="R905" s="22"/>
      <c r="S905" s="22"/>
      <c r="T905" s="203"/>
      <c r="U905" s="211"/>
      <c r="V905" s="211"/>
      <c r="W905" s="185" t="n">
        <v>0</v>
      </c>
      <c r="X905" s="185" t="n">
        <v>0</v>
      </c>
      <c r="Y905" s="219" t="n">
        <f aca="false">SUM(W905:X905)</f>
        <v>0</v>
      </c>
      <c r="Z905" s="185" t="n">
        <v>0</v>
      </c>
      <c r="AA905" s="185" t="n">
        <v>0</v>
      </c>
      <c r="AB905" s="220" t="n">
        <f aca="false">SUM(Z905:AA905)</f>
        <v>0</v>
      </c>
      <c r="AC905" s="22"/>
      <c r="AD905" s="22"/>
      <c r="AE905" s="188"/>
      <c r="AF905" s="206" t="n">
        <f aca="false">IF(AE905="SI",N905,0)</f>
        <v>0</v>
      </c>
      <c r="AG905" s="189" t="n">
        <f aca="false">IF(AE905="SI",Y905,0)</f>
        <v>0</v>
      </c>
      <c r="AH905" s="189" t="n">
        <f aca="false">IF(AE905="SI",AB905,0)</f>
        <v>0</v>
      </c>
      <c r="AI905" s="148"/>
      <c r="AJ905" s="207"/>
      <c r="AK905" s="207"/>
      <c r="AL905" s="207"/>
      <c r="AM905" s="207"/>
      <c r="AN905" s="207"/>
      <c r="AO905" s="208"/>
    </row>
    <row r="906" customFormat="false" ht="15.75" hidden="false" customHeight="true" outlineLevel="0" collapsed="false">
      <c r="A906" s="22" t="n">
        <v>905</v>
      </c>
      <c r="B906" s="180"/>
      <c r="C906" s="22"/>
      <c r="D906" s="22"/>
      <c r="E906" s="183"/>
      <c r="F906" s="183"/>
      <c r="G906" s="22"/>
      <c r="H906" s="22"/>
      <c r="I906" s="22"/>
      <c r="J906" s="22"/>
      <c r="K906" s="191" t="e">
        <f aca="false">VLOOKUP(Personale!J906,Legenda!$D$1:$F$258,2)</f>
        <v>#N/A</v>
      </c>
      <c r="L906" s="22"/>
      <c r="M906" s="22"/>
      <c r="N906" s="22"/>
      <c r="O906" s="22"/>
      <c r="P906" s="203"/>
      <c r="Q906" s="22"/>
      <c r="R906" s="22"/>
      <c r="S906" s="22"/>
      <c r="T906" s="203"/>
      <c r="U906" s="211"/>
      <c r="V906" s="211"/>
      <c r="W906" s="185" t="n">
        <v>0</v>
      </c>
      <c r="X906" s="185" t="n">
        <v>0</v>
      </c>
      <c r="Y906" s="219" t="n">
        <f aca="false">SUM(W906:X906)</f>
        <v>0</v>
      </c>
      <c r="Z906" s="185" t="n">
        <v>0</v>
      </c>
      <c r="AA906" s="185" t="n">
        <v>0</v>
      </c>
      <c r="AB906" s="220" t="n">
        <f aca="false">SUM(Z906:AA906)</f>
        <v>0</v>
      </c>
      <c r="AC906" s="22"/>
      <c r="AD906" s="22"/>
      <c r="AE906" s="188"/>
      <c r="AF906" s="206" t="n">
        <f aca="false">IF(AE906="SI",N906,0)</f>
        <v>0</v>
      </c>
      <c r="AG906" s="189" t="n">
        <f aca="false">IF(AE906="SI",Y906,0)</f>
        <v>0</v>
      </c>
      <c r="AH906" s="189" t="n">
        <f aca="false">IF(AE906="SI",AB906,0)</f>
        <v>0</v>
      </c>
      <c r="AI906" s="148"/>
      <c r="AJ906" s="207"/>
      <c r="AK906" s="207"/>
      <c r="AL906" s="207"/>
      <c r="AM906" s="207"/>
      <c r="AN906" s="207"/>
      <c r="AO906" s="208"/>
    </row>
    <row r="907" customFormat="false" ht="15.75" hidden="false" customHeight="true" outlineLevel="0" collapsed="false">
      <c r="A907" s="22" t="n">
        <v>906</v>
      </c>
      <c r="B907" s="180"/>
      <c r="C907" s="22"/>
      <c r="D907" s="22"/>
      <c r="E907" s="183"/>
      <c r="F907" s="183"/>
      <c r="G907" s="22"/>
      <c r="H907" s="22"/>
      <c r="I907" s="22"/>
      <c r="J907" s="22"/>
      <c r="K907" s="191" t="e">
        <f aca="false">VLOOKUP(Personale!J907,Legenda!$D$1:$F$258,2)</f>
        <v>#N/A</v>
      </c>
      <c r="L907" s="22"/>
      <c r="M907" s="22"/>
      <c r="N907" s="22"/>
      <c r="O907" s="22"/>
      <c r="P907" s="203"/>
      <c r="Q907" s="22"/>
      <c r="R907" s="22"/>
      <c r="S907" s="22"/>
      <c r="T907" s="203"/>
      <c r="U907" s="211"/>
      <c r="V907" s="211"/>
      <c r="W907" s="185" t="n">
        <v>0</v>
      </c>
      <c r="X907" s="185" t="n">
        <v>0</v>
      </c>
      <c r="Y907" s="219" t="n">
        <f aca="false">SUM(W907:X907)</f>
        <v>0</v>
      </c>
      <c r="Z907" s="185" t="n">
        <v>0</v>
      </c>
      <c r="AA907" s="185" t="n">
        <v>0</v>
      </c>
      <c r="AB907" s="220" t="n">
        <f aca="false">SUM(Z907:AA907)</f>
        <v>0</v>
      </c>
      <c r="AC907" s="22"/>
      <c r="AD907" s="22"/>
      <c r="AE907" s="188"/>
      <c r="AF907" s="206" t="n">
        <f aca="false">IF(AE907="SI",N907,0)</f>
        <v>0</v>
      </c>
      <c r="AG907" s="189" t="n">
        <f aca="false">IF(AE907="SI",Y907,0)</f>
        <v>0</v>
      </c>
      <c r="AH907" s="189" t="n">
        <f aca="false">IF(AE907="SI",AB907,0)</f>
        <v>0</v>
      </c>
      <c r="AI907" s="148"/>
      <c r="AJ907" s="207"/>
      <c r="AK907" s="207"/>
      <c r="AL907" s="207"/>
      <c r="AM907" s="207"/>
      <c r="AN907" s="207"/>
      <c r="AO907" s="208"/>
    </row>
    <row r="908" customFormat="false" ht="15.75" hidden="false" customHeight="true" outlineLevel="0" collapsed="false">
      <c r="A908" s="22" t="n">
        <v>907</v>
      </c>
      <c r="B908" s="180"/>
      <c r="C908" s="22"/>
      <c r="D908" s="22"/>
      <c r="E908" s="183"/>
      <c r="F908" s="183"/>
      <c r="G908" s="22"/>
      <c r="H908" s="22"/>
      <c r="I908" s="22"/>
      <c r="J908" s="22"/>
      <c r="K908" s="191" t="e">
        <f aca="false">VLOOKUP(Personale!J908,Legenda!$D$1:$F$258,2)</f>
        <v>#N/A</v>
      </c>
      <c r="L908" s="22"/>
      <c r="M908" s="22"/>
      <c r="N908" s="22"/>
      <c r="O908" s="22"/>
      <c r="P908" s="203"/>
      <c r="Q908" s="22"/>
      <c r="R908" s="22"/>
      <c r="S908" s="22"/>
      <c r="T908" s="203"/>
      <c r="U908" s="211"/>
      <c r="V908" s="211"/>
      <c r="W908" s="185" t="n">
        <v>0</v>
      </c>
      <c r="X908" s="185" t="n">
        <v>0</v>
      </c>
      <c r="Y908" s="219" t="n">
        <f aca="false">SUM(W908:X908)</f>
        <v>0</v>
      </c>
      <c r="Z908" s="185" t="n">
        <v>0</v>
      </c>
      <c r="AA908" s="185" t="n">
        <v>0</v>
      </c>
      <c r="AB908" s="220" t="n">
        <f aca="false">SUM(Z908:AA908)</f>
        <v>0</v>
      </c>
      <c r="AC908" s="22"/>
      <c r="AD908" s="22"/>
      <c r="AE908" s="188"/>
      <c r="AF908" s="206" t="n">
        <f aca="false">IF(AE908="SI",N908,0)</f>
        <v>0</v>
      </c>
      <c r="AG908" s="189" t="n">
        <f aca="false">IF(AE908="SI",Y908,0)</f>
        <v>0</v>
      </c>
      <c r="AH908" s="189" t="n">
        <f aca="false">IF(AE908="SI",AB908,0)</f>
        <v>0</v>
      </c>
      <c r="AI908" s="148"/>
      <c r="AJ908" s="207"/>
      <c r="AK908" s="207"/>
      <c r="AL908" s="207"/>
      <c r="AM908" s="207"/>
      <c r="AN908" s="207"/>
      <c r="AO908" s="208"/>
    </row>
    <row r="909" customFormat="false" ht="15.75" hidden="false" customHeight="true" outlineLevel="0" collapsed="false">
      <c r="A909" s="22" t="n">
        <v>908</v>
      </c>
      <c r="B909" s="180"/>
      <c r="C909" s="22"/>
      <c r="D909" s="22"/>
      <c r="E909" s="183"/>
      <c r="F909" s="183"/>
      <c r="G909" s="22"/>
      <c r="H909" s="22"/>
      <c r="I909" s="22"/>
      <c r="J909" s="22"/>
      <c r="K909" s="191" t="e">
        <f aca="false">VLOOKUP(Personale!J909,Legenda!$D$1:$F$258,2)</f>
        <v>#N/A</v>
      </c>
      <c r="L909" s="22"/>
      <c r="M909" s="22"/>
      <c r="N909" s="22"/>
      <c r="O909" s="22"/>
      <c r="P909" s="203"/>
      <c r="Q909" s="22"/>
      <c r="R909" s="22"/>
      <c r="S909" s="22"/>
      <c r="T909" s="203"/>
      <c r="U909" s="211"/>
      <c r="V909" s="211"/>
      <c r="W909" s="185" t="n">
        <v>0</v>
      </c>
      <c r="X909" s="185" t="n">
        <v>0</v>
      </c>
      <c r="Y909" s="219" t="n">
        <f aca="false">SUM(W909:X909)</f>
        <v>0</v>
      </c>
      <c r="Z909" s="185" t="n">
        <v>0</v>
      </c>
      <c r="AA909" s="185" t="n">
        <v>0</v>
      </c>
      <c r="AB909" s="220" t="n">
        <f aca="false">SUM(Z909:AA909)</f>
        <v>0</v>
      </c>
      <c r="AC909" s="22"/>
      <c r="AD909" s="22"/>
      <c r="AE909" s="188"/>
      <c r="AF909" s="206" t="n">
        <f aca="false">IF(AE909="SI",N909,0)</f>
        <v>0</v>
      </c>
      <c r="AG909" s="189" t="n">
        <f aca="false">IF(AE909="SI",Y909,0)</f>
        <v>0</v>
      </c>
      <c r="AH909" s="189" t="n">
        <f aca="false">IF(AE909="SI",AB909,0)</f>
        <v>0</v>
      </c>
      <c r="AI909" s="148"/>
      <c r="AJ909" s="207"/>
      <c r="AK909" s="207"/>
      <c r="AL909" s="207"/>
      <c r="AM909" s="207"/>
      <c r="AN909" s="207"/>
      <c r="AO909" s="208"/>
    </row>
    <row r="910" customFormat="false" ht="15.75" hidden="false" customHeight="true" outlineLevel="0" collapsed="false">
      <c r="A910" s="22" t="n">
        <v>909</v>
      </c>
      <c r="B910" s="180"/>
      <c r="C910" s="22"/>
      <c r="D910" s="22"/>
      <c r="E910" s="183"/>
      <c r="F910" s="183"/>
      <c r="G910" s="22"/>
      <c r="H910" s="22"/>
      <c r="I910" s="22"/>
      <c r="J910" s="22"/>
      <c r="K910" s="191" t="e">
        <f aca="false">VLOOKUP(Personale!J910,Legenda!$D$1:$F$258,2)</f>
        <v>#N/A</v>
      </c>
      <c r="L910" s="22"/>
      <c r="M910" s="22"/>
      <c r="N910" s="22"/>
      <c r="O910" s="22"/>
      <c r="P910" s="203"/>
      <c r="Q910" s="22"/>
      <c r="R910" s="22"/>
      <c r="S910" s="22"/>
      <c r="T910" s="203"/>
      <c r="U910" s="211"/>
      <c r="V910" s="211"/>
      <c r="W910" s="185" t="n">
        <v>0</v>
      </c>
      <c r="X910" s="185" t="n">
        <v>0</v>
      </c>
      <c r="Y910" s="219" t="n">
        <f aca="false">SUM(W910:X910)</f>
        <v>0</v>
      </c>
      <c r="Z910" s="185" t="n">
        <v>0</v>
      </c>
      <c r="AA910" s="185" t="n">
        <v>0</v>
      </c>
      <c r="AB910" s="220" t="n">
        <f aca="false">SUM(Z910:AA910)</f>
        <v>0</v>
      </c>
      <c r="AC910" s="22"/>
      <c r="AD910" s="22"/>
      <c r="AE910" s="188"/>
      <c r="AF910" s="206" t="n">
        <f aca="false">IF(AE910="SI",N910,0)</f>
        <v>0</v>
      </c>
      <c r="AG910" s="189" t="n">
        <f aca="false">IF(AE910="SI",Y910,0)</f>
        <v>0</v>
      </c>
      <c r="AH910" s="189" t="n">
        <f aca="false">IF(AE910="SI",AB910,0)</f>
        <v>0</v>
      </c>
      <c r="AI910" s="148"/>
      <c r="AJ910" s="207"/>
      <c r="AK910" s="207"/>
      <c r="AL910" s="207"/>
      <c r="AM910" s="207"/>
      <c r="AN910" s="207"/>
      <c r="AO910" s="208"/>
    </row>
    <row r="911" customFormat="false" ht="15.75" hidden="false" customHeight="true" outlineLevel="0" collapsed="false">
      <c r="A911" s="22" t="n">
        <v>910</v>
      </c>
      <c r="B911" s="180"/>
      <c r="C911" s="22"/>
      <c r="D911" s="22"/>
      <c r="E911" s="183"/>
      <c r="F911" s="183"/>
      <c r="G911" s="22"/>
      <c r="H911" s="22"/>
      <c r="I911" s="22"/>
      <c r="J911" s="22"/>
      <c r="K911" s="191" t="e">
        <f aca="false">VLOOKUP(Personale!J911,Legenda!$D$1:$F$258,2)</f>
        <v>#N/A</v>
      </c>
      <c r="L911" s="22"/>
      <c r="M911" s="22"/>
      <c r="N911" s="22"/>
      <c r="O911" s="22"/>
      <c r="P911" s="203"/>
      <c r="Q911" s="22"/>
      <c r="R911" s="22"/>
      <c r="S911" s="22"/>
      <c r="T911" s="203"/>
      <c r="U911" s="211"/>
      <c r="V911" s="211"/>
      <c r="W911" s="185" t="n">
        <v>0</v>
      </c>
      <c r="X911" s="185" t="n">
        <v>0</v>
      </c>
      <c r="Y911" s="219" t="n">
        <f aca="false">SUM(W911:X911)</f>
        <v>0</v>
      </c>
      <c r="Z911" s="185" t="n">
        <v>0</v>
      </c>
      <c r="AA911" s="185" t="n">
        <v>0</v>
      </c>
      <c r="AB911" s="220" t="n">
        <f aca="false">SUM(Z911:AA911)</f>
        <v>0</v>
      </c>
      <c r="AC911" s="22"/>
      <c r="AD911" s="22"/>
      <c r="AE911" s="188"/>
      <c r="AF911" s="206" t="n">
        <f aca="false">IF(AE911="SI",N911,0)</f>
        <v>0</v>
      </c>
      <c r="AG911" s="189" t="n">
        <f aca="false">IF(AE911="SI",Y911,0)</f>
        <v>0</v>
      </c>
      <c r="AH911" s="189" t="n">
        <f aca="false">IF(AE911="SI",AB911,0)</f>
        <v>0</v>
      </c>
      <c r="AI911" s="148"/>
      <c r="AJ911" s="207"/>
      <c r="AK911" s="207"/>
      <c r="AL911" s="207"/>
      <c r="AM911" s="207"/>
      <c r="AN911" s="207"/>
      <c r="AO911" s="208"/>
    </row>
    <row r="912" customFormat="false" ht="15.75" hidden="false" customHeight="true" outlineLevel="0" collapsed="false">
      <c r="A912" s="22" t="n">
        <v>911</v>
      </c>
      <c r="B912" s="180"/>
      <c r="C912" s="22"/>
      <c r="D912" s="22"/>
      <c r="E912" s="183"/>
      <c r="F912" s="183"/>
      <c r="G912" s="22"/>
      <c r="H912" s="22"/>
      <c r="I912" s="22"/>
      <c r="J912" s="22"/>
      <c r="K912" s="191" t="e">
        <f aca="false">VLOOKUP(Personale!J912,Legenda!$D$1:$F$258,2)</f>
        <v>#N/A</v>
      </c>
      <c r="L912" s="22"/>
      <c r="M912" s="22"/>
      <c r="N912" s="22"/>
      <c r="O912" s="22"/>
      <c r="P912" s="203"/>
      <c r="Q912" s="22"/>
      <c r="R912" s="22"/>
      <c r="S912" s="22"/>
      <c r="T912" s="203"/>
      <c r="U912" s="211"/>
      <c r="V912" s="211"/>
      <c r="W912" s="185" t="n">
        <v>0</v>
      </c>
      <c r="X912" s="185" t="n">
        <v>0</v>
      </c>
      <c r="Y912" s="219" t="n">
        <f aca="false">SUM(W912:X912)</f>
        <v>0</v>
      </c>
      <c r="Z912" s="185" t="n">
        <v>0</v>
      </c>
      <c r="AA912" s="185" t="n">
        <v>0</v>
      </c>
      <c r="AB912" s="220" t="n">
        <f aca="false">SUM(Z912:AA912)</f>
        <v>0</v>
      </c>
      <c r="AC912" s="22"/>
      <c r="AD912" s="22"/>
      <c r="AE912" s="188"/>
      <c r="AF912" s="206" t="n">
        <f aca="false">IF(AE912="SI",N912,0)</f>
        <v>0</v>
      </c>
      <c r="AG912" s="189" t="n">
        <f aca="false">IF(AE912="SI",Y912,0)</f>
        <v>0</v>
      </c>
      <c r="AH912" s="189" t="n">
        <f aca="false">IF(AE912="SI",AB912,0)</f>
        <v>0</v>
      </c>
      <c r="AI912" s="148"/>
      <c r="AJ912" s="207"/>
      <c r="AK912" s="207"/>
      <c r="AL912" s="207"/>
      <c r="AM912" s="207"/>
      <c r="AN912" s="207"/>
      <c r="AO912" s="208"/>
    </row>
    <row r="913" customFormat="false" ht="15.75" hidden="false" customHeight="true" outlineLevel="0" collapsed="false">
      <c r="A913" s="22" t="n">
        <v>912</v>
      </c>
      <c r="B913" s="180"/>
      <c r="C913" s="22"/>
      <c r="D913" s="22"/>
      <c r="E913" s="183"/>
      <c r="F913" s="183"/>
      <c r="G913" s="22"/>
      <c r="H913" s="22"/>
      <c r="I913" s="22"/>
      <c r="J913" s="22"/>
      <c r="K913" s="191" t="e">
        <f aca="false">VLOOKUP(Personale!J913,Legenda!$D$1:$F$258,2)</f>
        <v>#N/A</v>
      </c>
      <c r="L913" s="22"/>
      <c r="M913" s="22"/>
      <c r="N913" s="22"/>
      <c r="O913" s="22"/>
      <c r="P913" s="203"/>
      <c r="Q913" s="22"/>
      <c r="R913" s="22"/>
      <c r="S913" s="22"/>
      <c r="T913" s="203"/>
      <c r="U913" s="211"/>
      <c r="V913" s="211"/>
      <c r="W913" s="185" t="n">
        <v>0</v>
      </c>
      <c r="X913" s="185" t="n">
        <v>0</v>
      </c>
      <c r="Y913" s="219" t="n">
        <f aca="false">SUM(W913:X913)</f>
        <v>0</v>
      </c>
      <c r="Z913" s="185" t="n">
        <v>0</v>
      </c>
      <c r="AA913" s="185" t="n">
        <v>0</v>
      </c>
      <c r="AB913" s="220" t="n">
        <f aca="false">SUM(Z913:AA913)</f>
        <v>0</v>
      </c>
      <c r="AC913" s="22"/>
      <c r="AD913" s="22"/>
      <c r="AE913" s="188"/>
      <c r="AF913" s="206" t="n">
        <f aca="false">IF(AE913="SI",N913,0)</f>
        <v>0</v>
      </c>
      <c r="AG913" s="189" t="n">
        <f aca="false">IF(AE913="SI",Y913,0)</f>
        <v>0</v>
      </c>
      <c r="AH913" s="189" t="n">
        <f aca="false">IF(AE913="SI",AB913,0)</f>
        <v>0</v>
      </c>
      <c r="AI913" s="148"/>
      <c r="AJ913" s="207"/>
      <c r="AK913" s="207"/>
      <c r="AL913" s="207"/>
      <c r="AM913" s="207"/>
      <c r="AN913" s="207"/>
      <c r="AO913" s="208"/>
    </row>
    <row r="914" customFormat="false" ht="15.75" hidden="false" customHeight="true" outlineLevel="0" collapsed="false">
      <c r="A914" s="22" t="n">
        <v>913</v>
      </c>
      <c r="B914" s="180"/>
      <c r="C914" s="22"/>
      <c r="D914" s="22"/>
      <c r="E914" s="183"/>
      <c r="F914" s="183"/>
      <c r="G914" s="22"/>
      <c r="H914" s="22"/>
      <c r="I914" s="22"/>
      <c r="J914" s="22"/>
      <c r="K914" s="191" t="e">
        <f aca="false">VLOOKUP(Personale!J914,Legenda!$D$1:$F$258,2)</f>
        <v>#N/A</v>
      </c>
      <c r="L914" s="22"/>
      <c r="M914" s="22"/>
      <c r="N914" s="22"/>
      <c r="O914" s="22"/>
      <c r="P914" s="203"/>
      <c r="Q914" s="22"/>
      <c r="R914" s="22"/>
      <c r="S914" s="22"/>
      <c r="T914" s="203"/>
      <c r="U914" s="211"/>
      <c r="V914" s="211"/>
      <c r="W914" s="185" t="n">
        <v>0</v>
      </c>
      <c r="X914" s="185" t="n">
        <v>0</v>
      </c>
      <c r="Y914" s="219" t="n">
        <f aca="false">SUM(W914:X914)</f>
        <v>0</v>
      </c>
      <c r="Z914" s="185" t="n">
        <v>0</v>
      </c>
      <c r="AA914" s="185" t="n">
        <v>0</v>
      </c>
      <c r="AB914" s="220" t="n">
        <f aca="false">SUM(Z914:AA914)</f>
        <v>0</v>
      </c>
      <c r="AC914" s="22"/>
      <c r="AD914" s="22"/>
      <c r="AE914" s="188"/>
      <c r="AF914" s="206" t="n">
        <f aca="false">IF(AE914="SI",N914,0)</f>
        <v>0</v>
      </c>
      <c r="AG914" s="189" t="n">
        <f aca="false">IF(AE914="SI",Y914,0)</f>
        <v>0</v>
      </c>
      <c r="AH914" s="189" t="n">
        <f aca="false">IF(AE914="SI",AB914,0)</f>
        <v>0</v>
      </c>
      <c r="AI914" s="148"/>
      <c r="AJ914" s="207"/>
      <c r="AK914" s="207"/>
      <c r="AL914" s="207"/>
      <c r="AM914" s="207"/>
      <c r="AN914" s="207"/>
      <c r="AO914" s="208"/>
    </row>
    <row r="915" customFormat="false" ht="15.75" hidden="false" customHeight="true" outlineLevel="0" collapsed="false">
      <c r="A915" s="22" t="n">
        <v>914</v>
      </c>
      <c r="B915" s="180"/>
      <c r="C915" s="22"/>
      <c r="D915" s="22"/>
      <c r="E915" s="183"/>
      <c r="F915" s="183"/>
      <c r="G915" s="22"/>
      <c r="H915" s="22"/>
      <c r="I915" s="22"/>
      <c r="J915" s="22"/>
      <c r="K915" s="191" t="e">
        <f aca="false">VLOOKUP(Personale!J915,Legenda!$D$1:$F$258,2)</f>
        <v>#N/A</v>
      </c>
      <c r="L915" s="22"/>
      <c r="M915" s="22"/>
      <c r="N915" s="22"/>
      <c r="O915" s="22"/>
      <c r="P915" s="203"/>
      <c r="Q915" s="22"/>
      <c r="R915" s="22"/>
      <c r="S915" s="22"/>
      <c r="T915" s="203"/>
      <c r="U915" s="211"/>
      <c r="V915" s="211"/>
      <c r="W915" s="185" t="n">
        <v>0</v>
      </c>
      <c r="X915" s="185" t="n">
        <v>0</v>
      </c>
      <c r="Y915" s="219" t="n">
        <f aca="false">SUM(W915:X915)</f>
        <v>0</v>
      </c>
      <c r="Z915" s="185" t="n">
        <v>0</v>
      </c>
      <c r="AA915" s="185" t="n">
        <v>0</v>
      </c>
      <c r="AB915" s="220" t="n">
        <f aca="false">SUM(Z915:AA915)</f>
        <v>0</v>
      </c>
      <c r="AC915" s="22"/>
      <c r="AD915" s="22"/>
      <c r="AE915" s="188"/>
      <c r="AF915" s="206" t="n">
        <f aca="false">IF(AE915="SI",N915,0)</f>
        <v>0</v>
      </c>
      <c r="AG915" s="189" t="n">
        <f aca="false">IF(AE915="SI",Y915,0)</f>
        <v>0</v>
      </c>
      <c r="AH915" s="189" t="n">
        <f aca="false">IF(AE915="SI",AB915,0)</f>
        <v>0</v>
      </c>
      <c r="AI915" s="148"/>
      <c r="AJ915" s="207"/>
      <c r="AK915" s="207"/>
      <c r="AL915" s="207"/>
      <c r="AM915" s="207"/>
      <c r="AN915" s="207"/>
      <c r="AO915" s="208"/>
    </row>
    <row r="916" customFormat="false" ht="15.75" hidden="false" customHeight="true" outlineLevel="0" collapsed="false">
      <c r="A916" s="22" t="n">
        <v>915</v>
      </c>
      <c r="B916" s="180"/>
      <c r="C916" s="22"/>
      <c r="D916" s="22"/>
      <c r="E916" s="183"/>
      <c r="F916" s="183"/>
      <c r="G916" s="22"/>
      <c r="H916" s="22"/>
      <c r="I916" s="22"/>
      <c r="J916" s="22"/>
      <c r="K916" s="191" t="e">
        <f aca="false">VLOOKUP(Personale!J916,Legenda!$D$1:$F$258,2)</f>
        <v>#N/A</v>
      </c>
      <c r="L916" s="22"/>
      <c r="M916" s="22"/>
      <c r="N916" s="22"/>
      <c r="O916" s="22"/>
      <c r="P916" s="203"/>
      <c r="Q916" s="22"/>
      <c r="R916" s="22"/>
      <c r="S916" s="22"/>
      <c r="T916" s="203"/>
      <c r="U916" s="211"/>
      <c r="V916" s="211"/>
      <c r="W916" s="185" t="n">
        <v>0</v>
      </c>
      <c r="X916" s="185" t="n">
        <v>0</v>
      </c>
      <c r="Y916" s="219" t="n">
        <f aca="false">SUM(W916:X916)</f>
        <v>0</v>
      </c>
      <c r="Z916" s="185" t="n">
        <v>0</v>
      </c>
      <c r="AA916" s="185" t="n">
        <v>0</v>
      </c>
      <c r="AB916" s="220" t="n">
        <f aca="false">SUM(Z916:AA916)</f>
        <v>0</v>
      </c>
      <c r="AC916" s="22"/>
      <c r="AD916" s="22"/>
      <c r="AE916" s="188"/>
      <c r="AF916" s="206" t="n">
        <f aca="false">IF(AE916="SI",N916,0)</f>
        <v>0</v>
      </c>
      <c r="AG916" s="189" t="n">
        <f aca="false">IF(AE916="SI",Y916,0)</f>
        <v>0</v>
      </c>
      <c r="AH916" s="189" t="n">
        <f aca="false">IF(AE916="SI",AB916,0)</f>
        <v>0</v>
      </c>
      <c r="AI916" s="148"/>
      <c r="AJ916" s="207"/>
      <c r="AK916" s="207"/>
      <c r="AL916" s="207"/>
      <c r="AM916" s="207"/>
      <c r="AN916" s="207"/>
      <c r="AO916" s="208"/>
    </row>
    <row r="917" customFormat="false" ht="15.75" hidden="false" customHeight="true" outlineLevel="0" collapsed="false">
      <c r="A917" s="22" t="n">
        <v>916</v>
      </c>
      <c r="B917" s="180"/>
      <c r="C917" s="22"/>
      <c r="D917" s="22"/>
      <c r="E917" s="183"/>
      <c r="F917" s="183"/>
      <c r="G917" s="22"/>
      <c r="H917" s="22"/>
      <c r="I917" s="22"/>
      <c r="J917" s="22"/>
      <c r="K917" s="191" t="e">
        <f aca="false">VLOOKUP(Personale!J917,Legenda!$D$1:$F$258,2)</f>
        <v>#N/A</v>
      </c>
      <c r="L917" s="22"/>
      <c r="M917" s="22"/>
      <c r="N917" s="22"/>
      <c r="O917" s="22"/>
      <c r="P917" s="203"/>
      <c r="Q917" s="22"/>
      <c r="R917" s="22"/>
      <c r="S917" s="22"/>
      <c r="T917" s="203"/>
      <c r="U917" s="211"/>
      <c r="V917" s="211"/>
      <c r="W917" s="185" t="n">
        <v>0</v>
      </c>
      <c r="X917" s="185" t="n">
        <v>0</v>
      </c>
      <c r="Y917" s="219" t="n">
        <f aca="false">SUM(W917:X917)</f>
        <v>0</v>
      </c>
      <c r="Z917" s="185" t="n">
        <v>0</v>
      </c>
      <c r="AA917" s="185" t="n">
        <v>0</v>
      </c>
      <c r="AB917" s="220" t="n">
        <f aca="false">SUM(Z917:AA917)</f>
        <v>0</v>
      </c>
      <c r="AC917" s="22"/>
      <c r="AD917" s="22"/>
      <c r="AE917" s="188"/>
      <c r="AF917" s="206" t="n">
        <f aca="false">IF(AE917="SI",N917,0)</f>
        <v>0</v>
      </c>
      <c r="AG917" s="189" t="n">
        <f aca="false">IF(AE917="SI",Y917,0)</f>
        <v>0</v>
      </c>
      <c r="AH917" s="189" t="n">
        <f aca="false">IF(AE917="SI",AB917,0)</f>
        <v>0</v>
      </c>
      <c r="AI917" s="148"/>
      <c r="AJ917" s="207"/>
      <c r="AK917" s="207"/>
      <c r="AL917" s="207"/>
      <c r="AM917" s="207"/>
      <c r="AN917" s="207"/>
      <c r="AO917" s="208"/>
    </row>
    <row r="918" customFormat="false" ht="15.75" hidden="false" customHeight="true" outlineLevel="0" collapsed="false">
      <c r="A918" s="22" t="n">
        <v>917</v>
      </c>
      <c r="B918" s="180"/>
      <c r="C918" s="22"/>
      <c r="D918" s="22"/>
      <c r="E918" s="183"/>
      <c r="F918" s="183"/>
      <c r="G918" s="22"/>
      <c r="H918" s="22"/>
      <c r="I918" s="22"/>
      <c r="J918" s="22"/>
      <c r="K918" s="191" t="e">
        <f aca="false">VLOOKUP(Personale!J918,Legenda!$D$1:$F$258,2)</f>
        <v>#N/A</v>
      </c>
      <c r="L918" s="22"/>
      <c r="M918" s="22"/>
      <c r="N918" s="22"/>
      <c r="O918" s="22"/>
      <c r="P918" s="203"/>
      <c r="Q918" s="22"/>
      <c r="R918" s="22"/>
      <c r="S918" s="22"/>
      <c r="T918" s="203"/>
      <c r="U918" s="211"/>
      <c r="V918" s="211"/>
      <c r="W918" s="185" t="n">
        <v>0</v>
      </c>
      <c r="X918" s="185" t="n">
        <v>0</v>
      </c>
      <c r="Y918" s="219" t="n">
        <f aca="false">SUM(W918:X918)</f>
        <v>0</v>
      </c>
      <c r="Z918" s="185" t="n">
        <v>0</v>
      </c>
      <c r="AA918" s="185" t="n">
        <v>0</v>
      </c>
      <c r="AB918" s="220" t="n">
        <f aca="false">SUM(Z918:AA918)</f>
        <v>0</v>
      </c>
      <c r="AC918" s="22"/>
      <c r="AD918" s="22"/>
      <c r="AE918" s="188"/>
      <c r="AF918" s="206" t="n">
        <f aca="false">IF(AE918="SI",N918,0)</f>
        <v>0</v>
      </c>
      <c r="AG918" s="189" t="n">
        <f aca="false">IF(AE918="SI",Y918,0)</f>
        <v>0</v>
      </c>
      <c r="AH918" s="189" t="n">
        <f aca="false">IF(AE918="SI",AB918,0)</f>
        <v>0</v>
      </c>
      <c r="AI918" s="148"/>
      <c r="AJ918" s="207"/>
      <c r="AK918" s="207"/>
      <c r="AL918" s="207"/>
      <c r="AM918" s="207"/>
      <c r="AN918" s="207"/>
      <c r="AO918" s="208"/>
    </row>
    <row r="919" customFormat="false" ht="15.75" hidden="false" customHeight="true" outlineLevel="0" collapsed="false">
      <c r="A919" s="22" t="n">
        <v>918</v>
      </c>
      <c r="B919" s="180"/>
      <c r="C919" s="22"/>
      <c r="D919" s="22"/>
      <c r="E919" s="183"/>
      <c r="F919" s="183"/>
      <c r="G919" s="22"/>
      <c r="H919" s="22"/>
      <c r="I919" s="22"/>
      <c r="J919" s="22"/>
      <c r="K919" s="191" t="e">
        <f aca="false">VLOOKUP(Personale!J919,Legenda!$D$1:$F$258,2)</f>
        <v>#N/A</v>
      </c>
      <c r="L919" s="22"/>
      <c r="M919" s="22"/>
      <c r="N919" s="22"/>
      <c r="O919" s="22"/>
      <c r="P919" s="203"/>
      <c r="Q919" s="22"/>
      <c r="R919" s="22"/>
      <c r="S919" s="22"/>
      <c r="T919" s="203"/>
      <c r="U919" s="211"/>
      <c r="V919" s="211"/>
      <c r="W919" s="185" t="n">
        <v>0</v>
      </c>
      <c r="X919" s="185" t="n">
        <v>0</v>
      </c>
      <c r="Y919" s="219" t="n">
        <f aca="false">SUM(W919:X919)</f>
        <v>0</v>
      </c>
      <c r="Z919" s="185" t="n">
        <v>0</v>
      </c>
      <c r="AA919" s="185" t="n">
        <v>0</v>
      </c>
      <c r="AB919" s="220" t="n">
        <f aca="false">SUM(Z919:AA919)</f>
        <v>0</v>
      </c>
      <c r="AC919" s="22"/>
      <c r="AD919" s="22"/>
      <c r="AE919" s="188"/>
      <c r="AF919" s="206" t="n">
        <f aca="false">IF(AE919="SI",N919,0)</f>
        <v>0</v>
      </c>
      <c r="AG919" s="189" t="n">
        <f aca="false">IF(AE919="SI",Y919,0)</f>
        <v>0</v>
      </c>
      <c r="AH919" s="189" t="n">
        <f aca="false">IF(AE919="SI",AB919,0)</f>
        <v>0</v>
      </c>
      <c r="AI919" s="148"/>
      <c r="AJ919" s="207"/>
      <c r="AK919" s="207"/>
      <c r="AL919" s="207"/>
      <c r="AM919" s="207"/>
      <c r="AN919" s="207"/>
      <c r="AO919" s="208"/>
    </row>
    <row r="920" customFormat="false" ht="15.75" hidden="false" customHeight="true" outlineLevel="0" collapsed="false">
      <c r="A920" s="22" t="n">
        <v>919</v>
      </c>
      <c r="B920" s="180"/>
      <c r="C920" s="22"/>
      <c r="D920" s="22"/>
      <c r="E920" s="183"/>
      <c r="F920" s="183"/>
      <c r="G920" s="22"/>
      <c r="H920" s="22"/>
      <c r="I920" s="22"/>
      <c r="J920" s="22"/>
      <c r="K920" s="191" t="e">
        <f aca="false">VLOOKUP(Personale!J920,Legenda!$D$1:$F$258,2)</f>
        <v>#N/A</v>
      </c>
      <c r="L920" s="22"/>
      <c r="M920" s="22"/>
      <c r="N920" s="22"/>
      <c r="O920" s="22"/>
      <c r="P920" s="203"/>
      <c r="Q920" s="22"/>
      <c r="R920" s="22"/>
      <c r="S920" s="22"/>
      <c r="T920" s="203"/>
      <c r="U920" s="211"/>
      <c r="V920" s="211"/>
      <c r="W920" s="185" t="n">
        <v>0</v>
      </c>
      <c r="X920" s="185" t="n">
        <v>0</v>
      </c>
      <c r="Y920" s="219" t="n">
        <f aca="false">SUM(W920:X920)</f>
        <v>0</v>
      </c>
      <c r="Z920" s="185" t="n">
        <v>0</v>
      </c>
      <c r="AA920" s="185" t="n">
        <v>0</v>
      </c>
      <c r="AB920" s="220" t="n">
        <f aca="false">SUM(Z920:AA920)</f>
        <v>0</v>
      </c>
      <c r="AC920" s="22"/>
      <c r="AD920" s="22"/>
      <c r="AE920" s="188"/>
      <c r="AF920" s="206" t="n">
        <f aca="false">IF(AE920="SI",N920,0)</f>
        <v>0</v>
      </c>
      <c r="AG920" s="189" t="n">
        <f aca="false">IF(AE920="SI",Y920,0)</f>
        <v>0</v>
      </c>
      <c r="AH920" s="189" t="n">
        <f aca="false">IF(AE920="SI",AB920,0)</f>
        <v>0</v>
      </c>
      <c r="AI920" s="148"/>
      <c r="AJ920" s="207"/>
      <c r="AK920" s="207"/>
      <c r="AL920" s="207"/>
      <c r="AM920" s="207"/>
      <c r="AN920" s="207"/>
      <c r="AO920" s="208"/>
    </row>
    <row r="921" customFormat="false" ht="15.75" hidden="false" customHeight="true" outlineLevel="0" collapsed="false">
      <c r="A921" s="22" t="n">
        <v>920</v>
      </c>
      <c r="B921" s="180"/>
      <c r="C921" s="22"/>
      <c r="D921" s="22"/>
      <c r="E921" s="183"/>
      <c r="F921" s="183"/>
      <c r="G921" s="22"/>
      <c r="H921" s="22"/>
      <c r="I921" s="22"/>
      <c r="J921" s="22"/>
      <c r="K921" s="191" t="e">
        <f aca="false">VLOOKUP(Personale!J921,Legenda!$D$1:$F$258,2)</f>
        <v>#N/A</v>
      </c>
      <c r="L921" s="22"/>
      <c r="M921" s="22"/>
      <c r="N921" s="22"/>
      <c r="O921" s="22"/>
      <c r="P921" s="203"/>
      <c r="Q921" s="22"/>
      <c r="R921" s="22"/>
      <c r="S921" s="22"/>
      <c r="T921" s="203"/>
      <c r="U921" s="211"/>
      <c r="V921" s="211"/>
      <c r="W921" s="185" t="n">
        <v>0</v>
      </c>
      <c r="X921" s="185" t="n">
        <v>0</v>
      </c>
      <c r="Y921" s="219" t="n">
        <f aca="false">SUM(W921:X921)</f>
        <v>0</v>
      </c>
      <c r="Z921" s="185" t="n">
        <v>0</v>
      </c>
      <c r="AA921" s="185" t="n">
        <v>0</v>
      </c>
      <c r="AB921" s="220" t="n">
        <f aca="false">SUM(Z921:AA921)</f>
        <v>0</v>
      </c>
      <c r="AC921" s="22"/>
      <c r="AD921" s="22"/>
      <c r="AE921" s="188"/>
      <c r="AF921" s="206" t="n">
        <f aca="false">IF(AE921="SI",N921,0)</f>
        <v>0</v>
      </c>
      <c r="AG921" s="189" t="n">
        <f aca="false">IF(AE921="SI",Y921,0)</f>
        <v>0</v>
      </c>
      <c r="AH921" s="189" t="n">
        <f aca="false">IF(AE921="SI",AB921,0)</f>
        <v>0</v>
      </c>
      <c r="AI921" s="148"/>
      <c r="AJ921" s="207"/>
      <c r="AK921" s="207"/>
      <c r="AL921" s="207"/>
      <c r="AM921" s="207"/>
      <c r="AN921" s="207"/>
      <c r="AO921" s="208"/>
    </row>
    <row r="922" customFormat="false" ht="15.75" hidden="false" customHeight="true" outlineLevel="0" collapsed="false">
      <c r="A922" s="22" t="n">
        <v>921</v>
      </c>
      <c r="B922" s="180"/>
      <c r="C922" s="22"/>
      <c r="D922" s="22"/>
      <c r="E922" s="183"/>
      <c r="F922" s="183"/>
      <c r="G922" s="22"/>
      <c r="H922" s="22"/>
      <c r="I922" s="22"/>
      <c r="J922" s="22"/>
      <c r="K922" s="191" t="e">
        <f aca="false">VLOOKUP(Personale!J922,Legenda!$D$1:$F$258,2)</f>
        <v>#N/A</v>
      </c>
      <c r="L922" s="22"/>
      <c r="M922" s="22"/>
      <c r="N922" s="22"/>
      <c r="O922" s="22"/>
      <c r="P922" s="203"/>
      <c r="Q922" s="22"/>
      <c r="R922" s="22"/>
      <c r="S922" s="22"/>
      <c r="T922" s="203"/>
      <c r="U922" s="211"/>
      <c r="V922" s="211"/>
      <c r="W922" s="185" t="n">
        <v>0</v>
      </c>
      <c r="X922" s="185" t="n">
        <v>0</v>
      </c>
      <c r="Y922" s="219" t="n">
        <f aca="false">SUM(W922:X922)</f>
        <v>0</v>
      </c>
      <c r="Z922" s="185" t="n">
        <v>0</v>
      </c>
      <c r="AA922" s="185" t="n">
        <v>0</v>
      </c>
      <c r="AB922" s="220" t="n">
        <f aca="false">SUM(Z922:AA922)</f>
        <v>0</v>
      </c>
      <c r="AC922" s="22"/>
      <c r="AD922" s="22"/>
      <c r="AE922" s="188"/>
      <c r="AF922" s="206" t="n">
        <f aca="false">IF(AE922="SI",N922,0)</f>
        <v>0</v>
      </c>
      <c r="AG922" s="189" t="n">
        <f aca="false">IF(AE922="SI",Y922,0)</f>
        <v>0</v>
      </c>
      <c r="AH922" s="189" t="n">
        <f aca="false">IF(AE922="SI",AB922,0)</f>
        <v>0</v>
      </c>
      <c r="AI922" s="148"/>
      <c r="AJ922" s="207"/>
      <c r="AK922" s="207"/>
      <c r="AL922" s="207"/>
      <c r="AM922" s="207"/>
      <c r="AN922" s="207"/>
      <c r="AO922" s="208"/>
    </row>
    <row r="923" customFormat="false" ht="15.75" hidden="false" customHeight="true" outlineLevel="0" collapsed="false">
      <c r="A923" s="22" t="n">
        <v>922</v>
      </c>
      <c r="B923" s="180"/>
      <c r="C923" s="22"/>
      <c r="D923" s="22"/>
      <c r="E923" s="183"/>
      <c r="F923" s="183"/>
      <c r="G923" s="22"/>
      <c r="H923" s="22"/>
      <c r="I923" s="22"/>
      <c r="J923" s="22"/>
      <c r="K923" s="191" t="e">
        <f aca="false">VLOOKUP(Personale!J923,Legenda!$D$1:$F$258,2)</f>
        <v>#N/A</v>
      </c>
      <c r="L923" s="22"/>
      <c r="M923" s="22"/>
      <c r="N923" s="22"/>
      <c r="O923" s="22"/>
      <c r="P923" s="203"/>
      <c r="Q923" s="22"/>
      <c r="R923" s="22"/>
      <c r="S923" s="22"/>
      <c r="T923" s="203"/>
      <c r="U923" s="211"/>
      <c r="V923" s="211"/>
      <c r="W923" s="185" t="n">
        <v>0</v>
      </c>
      <c r="X923" s="185" t="n">
        <v>0</v>
      </c>
      <c r="Y923" s="219" t="n">
        <f aca="false">SUM(W923:X923)</f>
        <v>0</v>
      </c>
      <c r="Z923" s="185" t="n">
        <v>0</v>
      </c>
      <c r="AA923" s="185" t="n">
        <v>0</v>
      </c>
      <c r="AB923" s="220" t="n">
        <f aca="false">SUM(Z923:AA923)</f>
        <v>0</v>
      </c>
      <c r="AC923" s="22"/>
      <c r="AD923" s="22"/>
      <c r="AE923" s="188"/>
      <c r="AF923" s="206" t="n">
        <f aca="false">IF(AE923="SI",N923,0)</f>
        <v>0</v>
      </c>
      <c r="AG923" s="189" t="n">
        <f aca="false">IF(AE923="SI",Y923,0)</f>
        <v>0</v>
      </c>
      <c r="AH923" s="189" t="n">
        <f aca="false">IF(AE923="SI",AB923,0)</f>
        <v>0</v>
      </c>
      <c r="AI923" s="148"/>
      <c r="AJ923" s="207"/>
      <c r="AK923" s="207"/>
      <c r="AL923" s="207"/>
      <c r="AM923" s="207"/>
      <c r="AN923" s="207"/>
      <c r="AO923" s="208"/>
    </row>
    <row r="924" customFormat="false" ht="15.75" hidden="false" customHeight="true" outlineLevel="0" collapsed="false">
      <c r="A924" s="22" t="n">
        <v>923</v>
      </c>
      <c r="B924" s="180"/>
      <c r="C924" s="22"/>
      <c r="D924" s="22"/>
      <c r="E924" s="183"/>
      <c r="F924" s="183"/>
      <c r="G924" s="22"/>
      <c r="H924" s="22"/>
      <c r="I924" s="22"/>
      <c r="J924" s="22"/>
      <c r="K924" s="191" t="e">
        <f aca="false">VLOOKUP(Personale!J924,Legenda!$D$1:$F$258,2)</f>
        <v>#N/A</v>
      </c>
      <c r="L924" s="22"/>
      <c r="M924" s="22"/>
      <c r="N924" s="22"/>
      <c r="O924" s="22"/>
      <c r="P924" s="203"/>
      <c r="Q924" s="22"/>
      <c r="R924" s="22"/>
      <c r="S924" s="22"/>
      <c r="T924" s="203"/>
      <c r="U924" s="211"/>
      <c r="V924" s="211"/>
      <c r="W924" s="185" t="n">
        <v>0</v>
      </c>
      <c r="X924" s="185" t="n">
        <v>0</v>
      </c>
      <c r="Y924" s="219" t="n">
        <f aca="false">SUM(W924:X924)</f>
        <v>0</v>
      </c>
      <c r="Z924" s="185" t="n">
        <v>0</v>
      </c>
      <c r="AA924" s="185" t="n">
        <v>0</v>
      </c>
      <c r="AB924" s="220" t="n">
        <f aca="false">SUM(Z924:AA924)</f>
        <v>0</v>
      </c>
      <c r="AC924" s="22"/>
      <c r="AD924" s="22"/>
      <c r="AE924" s="188"/>
      <c r="AF924" s="206" t="n">
        <f aca="false">IF(AE924="SI",N924,0)</f>
        <v>0</v>
      </c>
      <c r="AG924" s="189" t="n">
        <f aca="false">IF(AE924="SI",Y924,0)</f>
        <v>0</v>
      </c>
      <c r="AH924" s="189" t="n">
        <f aca="false">IF(AE924="SI",AB924,0)</f>
        <v>0</v>
      </c>
      <c r="AI924" s="148"/>
      <c r="AJ924" s="207"/>
      <c r="AK924" s="207"/>
      <c r="AL924" s="207"/>
      <c r="AM924" s="207"/>
      <c r="AN924" s="207"/>
      <c r="AO924" s="208"/>
    </row>
    <row r="925" customFormat="false" ht="15.75" hidden="false" customHeight="true" outlineLevel="0" collapsed="false">
      <c r="A925" s="22" t="n">
        <v>924</v>
      </c>
      <c r="B925" s="180"/>
      <c r="C925" s="22"/>
      <c r="D925" s="22"/>
      <c r="E925" s="183"/>
      <c r="F925" s="183"/>
      <c r="G925" s="22"/>
      <c r="H925" s="22"/>
      <c r="I925" s="22"/>
      <c r="J925" s="22"/>
      <c r="K925" s="191" t="e">
        <f aca="false">VLOOKUP(Personale!J925,Legenda!$D$1:$F$258,2)</f>
        <v>#N/A</v>
      </c>
      <c r="L925" s="22"/>
      <c r="M925" s="22"/>
      <c r="N925" s="22"/>
      <c r="O925" s="22"/>
      <c r="P925" s="203"/>
      <c r="Q925" s="22"/>
      <c r="R925" s="22"/>
      <c r="S925" s="22"/>
      <c r="T925" s="203"/>
      <c r="U925" s="211"/>
      <c r="V925" s="211"/>
      <c r="W925" s="185" t="n">
        <v>0</v>
      </c>
      <c r="X925" s="185" t="n">
        <v>0</v>
      </c>
      <c r="Y925" s="219" t="n">
        <f aca="false">SUM(W925:X925)</f>
        <v>0</v>
      </c>
      <c r="Z925" s="185" t="n">
        <v>0</v>
      </c>
      <c r="AA925" s="185" t="n">
        <v>0</v>
      </c>
      <c r="AB925" s="220" t="n">
        <f aca="false">SUM(Z925:AA925)</f>
        <v>0</v>
      </c>
      <c r="AC925" s="22"/>
      <c r="AD925" s="22"/>
      <c r="AE925" s="188"/>
      <c r="AF925" s="206" t="n">
        <f aca="false">IF(AE925="SI",N925,0)</f>
        <v>0</v>
      </c>
      <c r="AG925" s="189" t="n">
        <f aca="false">IF(AE925="SI",Y925,0)</f>
        <v>0</v>
      </c>
      <c r="AH925" s="189" t="n">
        <f aca="false">IF(AE925="SI",AB925,0)</f>
        <v>0</v>
      </c>
      <c r="AI925" s="148"/>
      <c r="AJ925" s="207"/>
      <c r="AK925" s="207"/>
      <c r="AL925" s="207"/>
      <c r="AM925" s="207"/>
      <c r="AN925" s="207"/>
      <c r="AO925" s="208"/>
    </row>
    <row r="926" customFormat="false" ht="15.75" hidden="false" customHeight="true" outlineLevel="0" collapsed="false">
      <c r="A926" s="22" t="n">
        <v>925</v>
      </c>
      <c r="B926" s="180"/>
      <c r="C926" s="22"/>
      <c r="D926" s="22"/>
      <c r="E926" s="183"/>
      <c r="F926" s="183"/>
      <c r="G926" s="22"/>
      <c r="H926" s="22"/>
      <c r="I926" s="22"/>
      <c r="J926" s="22"/>
      <c r="K926" s="191" t="e">
        <f aca="false">VLOOKUP(Personale!J926,Legenda!$D$1:$F$258,2)</f>
        <v>#N/A</v>
      </c>
      <c r="L926" s="22"/>
      <c r="M926" s="22"/>
      <c r="N926" s="22"/>
      <c r="O926" s="22"/>
      <c r="P926" s="203"/>
      <c r="Q926" s="22"/>
      <c r="R926" s="22"/>
      <c r="S926" s="22"/>
      <c r="T926" s="203"/>
      <c r="U926" s="211"/>
      <c r="V926" s="211"/>
      <c r="W926" s="185" t="n">
        <v>0</v>
      </c>
      <c r="X926" s="185" t="n">
        <v>0</v>
      </c>
      <c r="Y926" s="219" t="n">
        <f aca="false">SUM(W926:X926)</f>
        <v>0</v>
      </c>
      <c r="Z926" s="185" t="n">
        <v>0</v>
      </c>
      <c r="AA926" s="185" t="n">
        <v>0</v>
      </c>
      <c r="AB926" s="220" t="n">
        <f aca="false">SUM(Z926:AA926)</f>
        <v>0</v>
      </c>
      <c r="AC926" s="22"/>
      <c r="AD926" s="22"/>
      <c r="AE926" s="188"/>
      <c r="AF926" s="206" t="n">
        <f aca="false">IF(AE926="SI",N926,0)</f>
        <v>0</v>
      </c>
      <c r="AG926" s="189" t="n">
        <f aca="false">IF(AE926="SI",Y926,0)</f>
        <v>0</v>
      </c>
      <c r="AH926" s="189" t="n">
        <f aca="false">IF(AE926="SI",AB926,0)</f>
        <v>0</v>
      </c>
      <c r="AI926" s="148"/>
      <c r="AJ926" s="207"/>
      <c r="AK926" s="207"/>
      <c r="AL926" s="207"/>
      <c r="AM926" s="207"/>
      <c r="AN926" s="207"/>
      <c r="AO926" s="208"/>
    </row>
    <row r="927" customFormat="false" ht="15.75" hidden="false" customHeight="true" outlineLevel="0" collapsed="false">
      <c r="A927" s="22" t="n">
        <v>926</v>
      </c>
      <c r="B927" s="180"/>
      <c r="C927" s="22"/>
      <c r="D927" s="22"/>
      <c r="E927" s="183"/>
      <c r="F927" s="183"/>
      <c r="G927" s="22"/>
      <c r="H927" s="22"/>
      <c r="I927" s="22"/>
      <c r="J927" s="22"/>
      <c r="K927" s="191" t="e">
        <f aca="false">VLOOKUP(Personale!J927,Legenda!$D$1:$F$258,2)</f>
        <v>#N/A</v>
      </c>
      <c r="L927" s="22"/>
      <c r="M927" s="22"/>
      <c r="N927" s="22"/>
      <c r="O927" s="22"/>
      <c r="P927" s="203"/>
      <c r="Q927" s="22"/>
      <c r="R927" s="22"/>
      <c r="S927" s="22"/>
      <c r="T927" s="203"/>
      <c r="U927" s="211"/>
      <c r="V927" s="211"/>
      <c r="W927" s="185" t="n">
        <v>0</v>
      </c>
      <c r="X927" s="185" t="n">
        <v>0</v>
      </c>
      <c r="Y927" s="219" t="n">
        <f aca="false">SUM(W927:X927)</f>
        <v>0</v>
      </c>
      <c r="Z927" s="185" t="n">
        <v>0</v>
      </c>
      <c r="AA927" s="185" t="n">
        <v>0</v>
      </c>
      <c r="AB927" s="220" t="n">
        <f aca="false">SUM(Z927:AA927)</f>
        <v>0</v>
      </c>
      <c r="AC927" s="22"/>
      <c r="AD927" s="22"/>
      <c r="AE927" s="188"/>
      <c r="AF927" s="206" t="n">
        <f aca="false">IF(AE927="SI",N927,0)</f>
        <v>0</v>
      </c>
      <c r="AG927" s="189" t="n">
        <f aca="false">IF(AE927="SI",Y927,0)</f>
        <v>0</v>
      </c>
      <c r="AH927" s="189" t="n">
        <f aca="false">IF(AE927="SI",AB927,0)</f>
        <v>0</v>
      </c>
      <c r="AI927" s="148"/>
      <c r="AJ927" s="207"/>
      <c r="AK927" s="207"/>
      <c r="AL927" s="207"/>
      <c r="AM927" s="207"/>
      <c r="AN927" s="207"/>
      <c r="AO927" s="208"/>
    </row>
    <row r="928" customFormat="false" ht="15.75" hidden="false" customHeight="true" outlineLevel="0" collapsed="false">
      <c r="A928" s="22" t="n">
        <v>927</v>
      </c>
      <c r="B928" s="180"/>
      <c r="C928" s="22"/>
      <c r="D928" s="22"/>
      <c r="E928" s="183"/>
      <c r="F928" s="183"/>
      <c r="G928" s="22"/>
      <c r="H928" s="22"/>
      <c r="I928" s="22"/>
      <c r="J928" s="22"/>
      <c r="K928" s="191" t="e">
        <f aca="false">VLOOKUP(Personale!J928,Legenda!$D$1:$F$258,2)</f>
        <v>#N/A</v>
      </c>
      <c r="L928" s="22"/>
      <c r="M928" s="22"/>
      <c r="N928" s="22"/>
      <c r="O928" s="22"/>
      <c r="P928" s="203"/>
      <c r="Q928" s="22"/>
      <c r="R928" s="22"/>
      <c r="S928" s="22"/>
      <c r="T928" s="203"/>
      <c r="U928" s="211"/>
      <c r="V928" s="211"/>
      <c r="W928" s="185" t="n">
        <v>0</v>
      </c>
      <c r="X928" s="185" t="n">
        <v>0</v>
      </c>
      <c r="Y928" s="219" t="n">
        <f aca="false">SUM(W928:X928)</f>
        <v>0</v>
      </c>
      <c r="Z928" s="185" t="n">
        <v>0</v>
      </c>
      <c r="AA928" s="185" t="n">
        <v>0</v>
      </c>
      <c r="AB928" s="220" t="n">
        <f aca="false">SUM(Z928:AA928)</f>
        <v>0</v>
      </c>
      <c r="AC928" s="22"/>
      <c r="AD928" s="22"/>
      <c r="AE928" s="188"/>
      <c r="AF928" s="206" t="n">
        <f aca="false">IF(AE928="SI",N928,0)</f>
        <v>0</v>
      </c>
      <c r="AG928" s="189" t="n">
        <f aca="false">IF(AE928="SI",Y928,0)</f>
        <v>0</v>
      </c>
      <c r="AH928" s="189" t="n">
        <f aca="false">IF(AE928="SI",AB928,0)</f>
        <v>0</v>
      </c>
      <c r="AI928" s="148"/>
      <c r="AJ928" s="207"/>
      <c r="AK928" s="207"/>
      <c r="AL928" s="207"/>
      <c r="AM928" s="207"/>
      <c r="AN928" s="207"/>
      <c r="AO928" s="208"/>
    </row>
    <row r="929" customFormat="false" ht="15.75" hidden="false" customHeight="true" outlineLevel="0" collapsed="false">
      <c r="A929" s="22" t="n">
        <v>928</v>
      </c>
      <c r="B929" s="180"/>
      <c r="C929" s="22"/>
      <c r="D929" s="22"/>
      <c r="E929" s="183"/>
      <c r="F929" s="183"/>
      <c r="G929" s="22"/>
      <c r="H929" s="22"/>
      <c r="I929" s="22"/>
      <c r="J929" s="22"/>
      <c r="K929" s="191" t="e">
        <f aca="false">VLOOKUP(Personale!J929,Legenda!$D$1:$F$258,2)</f>
        <v>#N/A</v>
      </c>
      <c r="L929" s="22"/>
      <c r="M929" s="22"/>
      <c r="N929" s="22"/>
      <c r="O929" s="22"/>
      <c r="P929" s="203"/>
      <c r="Q929" s="22"/>
      <c r="R929" s="22"/>
      <c r="S929" s="22"/>
      <c r="T929" s="203"/>
      <c r="U929" s="211"/>
      <c r="V929" s="211"/>
      <c r="W929" s="185" t="n">
        <v>0</v>
      </c>
      <c r="X929" s="185" t="n">
        <v>0</v>
      </c>
      <c r="Y929" s="219" t="n">
        <f aca="false">SUM(W929:X929)</f>
        <v>0</v>
      </c>
      <c r="Z929" s="185" t="n">
        <v>0</v>
      </c>
      <c r="AA929" s="185" t="n">
        <v>0</v>
      </c>
      <c r="AB929" s="220" t="n">
        <f aca="false">SUM(Z929:AA929)</f>
        <v>0</v>
      </c>
      <c r="AC929" s="22"/>
      <c r="AD929" s="22"/>
      <c r="AE929" s="188"/>
      <c r="AF929" s="206" t="n">
        <f aca="false">IF(AE929="SI",N929,0)</f>
        <v>0</v>
      </c>
      <c r="AG929" s="189" t="n">
        <f aca="false">IF(AE929="SI",Y929,0)</f>
        <v>0</v>
      </c>
      <c r="AH929" s="189" t="n">
        <f aca="false">IF(AE929="SI",AB929,0)</f>
        <v>0</v>
      </c>
      <c r="AI929" s="148"/>
      <c r="AJ929" s="207"/>
      <c r="AK929" s="207"/>
      <c r="AL929" s="207"/>
      <c r="AM929" s="207"/>
      <c r="AN929" s="207"/>
      <c r="AO929" s="208"/>
    </row>
    <row r="930" customFormat="false" ht="15.75" hidden="false" customHeight="true" outlineLevel="0" collapsed="false">
      <c r="A930" s="22" t="n">
        <v>929</v>
      </c>
      <c r="B930" s="180"/>
      <c r="C930" s="22"/>
      <c r="D930" s="22"/>
      <c r="E930" s="183"/>
      <c r="F930" s="183"/>
      <c r="G930" s="22"/>
      <c r="H930" s="22"/>
      <c r="I930" s="22"/>
      <c r="J930" s="22"/>
      <c r="K930" s="191" t="e">
        <f aca="false">VLOOKUP(Personale!J930,Legenda!$D$1:$F$258,2)</f>
        <v>#N/A</v>
      </c>
      <c r="L930" s="22"/>
      <c r="M930" s="22"/>
      <c r="N930" s="22"/>
      <c r="O930" s="22"/>
      <c r="P930" s="203"/>
      <c r="Q930" s="22"/>
      <c r="R930" s="22"/>
      <c r="S930" s="22"/>
      <c r="T930" s="203"/>
      <c r="U930" s="211"/>
      <c r="V930" s="211"/>
      <c r="W930" s="185" t="n">
        <v>0</v>
      </c>
      <c r="X930" s="185" t="n">
        <v>0</v>
      </c>
      <c r="Y930" s="219" t="n">
        <f aca="false">SUM(W930:X930)</f>
        <v>0</v>
      </c>
      <c r="Z930" s="185" t="n">
        <v>0</v>
      </c>
      <c r="AA930" s="185" t="n">
        <v>0</v>
      </c>
      <c r="AB930" s="220" t="n">
        <f aca="false">SUM(Z930:AA930)</f>
        <v>0</v>
      </c>
      <c r="AC930" s="22"/>
      <c r="AD930" s="22"/>
      <c r="AE930" s="188"/>
      <c r="AF930" s="206" t="n">
        <f aca="false">IF(AE930="SI",N930,0)</f>
        <v>0</v>
      </c>
      <c r="AG930" s="189" t="n">
        <f aca="false">IF(AE930="SI",Y930,0)</f>
        <v>0</v>
      </c>
      <c r="AH930" s="189" t="n">
        <f aca="false">IF(AE930="SI",AB930,0)</f>
        <v>0</v>
      </c>
      <c r="AI930" s="148"/>
      <c r="AJ930" s="207"/>
      <c r="AK930" s="207"/>
      <c r="AL930" s="207"/>
      <c r="AM930" s="207"/>
      <c r="AN930" s="207"/>
      <c r="AO930" s="208"/>
    </row>
    <row r="931" customFormat="false" ht="15.75" hidden="false" customHeight="true" outlineLevel="0" collapsed="false">
      <c r="A931" s="22" t="n">
        <v>930</v>
      </c>
      <c r="B931" s="180"/>
      <c r="C931" s="22"/>
      <c r="D931" s="22"/>
      <c r="E931" s="183"/>
      <c r="F931" s="183"/>
      <c r="G931" s="22"/>
      <c r="H931" s="22"/>
      <c r="I931" s="22"/>
      <c r="J931" s="22"/>
      <c r="K931" s="191" t="e">
        <f aca="false">VLOOKUP(Personale!J931,Legenda!$D$1:$F$258,2)</f>
        <v>#N/A</v>
      </c>
      <c r="L931" s="22"/>
      <c r="M931" s="22"/>
      <c r="N931" s="22"/>
      <c r="O931" s="22"/>
      <c r="P931" s="203"/>
      <c r="Q931" s="22"/>
      <c r="R931" s="22"/>
      <c r="S931" s="22"/>
      <c r="T931" s="203"/>
      <c r="U931" s="211"/>
      <c r="V931" s="211"/>
      <c r="W931" s="185" t="n">
        <v>0</v>
      </c>
      <c r="X931" s="185" t="n">
        <v>0</v>
      </c>
      <c r="Y931" s="219" t="n">
        <f aca="false">SUM(W931:X931)</f>
        <v>0</v>
      </c>
      <c r="Z931" s="185" t="n">
        <v>0</v>
      </c>
      <c r="AA931" s="185" t="n">
        <v>0</v>
      </c>
      <c r="AB931" s="220" t="n">
        <f aca="false">SUM(Z931:AA931)</f>
        <v>0</v>
      </c>
      <c r="AC931" s="22"/>
      <c r="AD931" s="22"/>
      <c r="AE931" s="188"/>
      <c r="AF931" s="206" t="n">
        <f aca="false">IF(AE931="SI",N931,0)</f>
        <v>0</v>
      </c>
      <c r="AG931" s="189" t="n">
        <f aca="false">IF(AE931="SI",Y931,0)</f>
        <v>0</v>
      </c>
      <c r="AH931" s="189" t="n">
        <f aca="false">IF(AE931="SI",AB931,0)</f>
        <v>0</v>
      </c>
      <c r="AI931" s="148"/>
      <c r="AJ931" s="207"/>
      <c r="AK931" s="207"/>
      <c r="AL931" s="207"/>
      <c r="AM931" s="207"/>
      <c r="AN931" s="207"/>
      <c r="AO931" s="208"/>
    </row>
    <row r="932" customFormat="false" ht="15.75" hidden="false" customHeight="true" outlineLevel="0" collapsed="false">
      <c r="A932" s="22" t="n">
        <v>931</v>
      </c>
      <c r="B932" s="180"/>
      <c r="C932" s="22"/>
      <c r="D932" s="22"/>
      <c r="E932" s="183"/>
      <c r="F932" s="183"/>
      <c r="G932" s="22"/>
      <c r="H932" s="22"/>
      <c r="I932" s="22"/>
      <c r="J932" s="22"/>
      <c r="K932" s="191" t="e">
        <f aca="false">VLOOKUP(Personale!J932,Legenda!$D$1:$F$258,2)</f>
        <v>#N/A</v>
      </c>
      <c r="L932" s="22"/>
      <c r="M932" s="22"/>
      <c r="N932" s="22"/>
      <c r="O932" s="22"/>
      <c r="P932" s="203"/>
      <c r="Q932" s="22"/>
      <c r="R932" s="22"/>
      <c r="S932" s="22"/>
      <c r="T932" s="203"/>
      <c r="U932" s="211"/>
      <c r="V932" s="211"/>
      <c r="W932" s="185" t="n">
        <v>0</v>
      </c>
      <c r="X932" s="185" t="n">
        <v>0</v>
      </c>
      <c r="Y932" s="219" t="n">
        <f aca="false">SUM(W932:X932)</f>
        <v>0</v>
      </c>
      <c r="Z932" s="185" t="n">
        <v>0</v>
      </c>
      <c r="AA932" s="185" t="n">
        <v>0</v>
      </c>
      <c r="AB932" s="220" t="n">
        <f aca="false">SUM(Z932:AA932)</f>
        <v>0</v>
      </c>
      <c r="AC932" s="22"/>
      <c r="AD932" s="22"/>
      <c r="AE932" s="188"/>
      <c r="AF932" s="206" t="n">
        <f aca="false">IF(AE932="SI",N932,0)</f>
        <v>0</v>
      </c>
      <c r="AG932" s="189" t="n">
        <f aca="false">IF(AE932="SI",Y932,0)</f>
        <v>0</v>
      </c>
      <c r="AH932" s="189" t="n">
        <f aca="false">IF(AE932="SI",AB932,0)</f>
        <v>0</v>
      </c>
      <c r="AI932" s="148"/>
      <c r="AJ932" s="207"/>
      <c r="AK932" s="207"/>
      <c r="AL932" s="207"/>
      <c r="AM932" s="207"/>
      <c r="AN932" s="207"/>
      <c r="AO932" s="208"/>
    </row>
    <row r="933" customFormat="false" ht="15.75" hidden="false" customHeight="true" outlineLevel="0" collapsed="false">
      <c r="A933" s="22" t="n">
        <v>932</v>
      </c>
      <c r="B933" s="180"/>
      <c r="C933" s="22"/>
      <c r="D933" s="22"/>
      <c r="E933" s="183"/>
      <c r="F933" s="183"/>
      <c r="G933" s="22"/>
      <c r="H933" s="22"/>
      <c r="I933" s="22"/>
      <c r="J933" s="22"/>
      <c r="K933" s="191" t="e">
        <f aca="false">VLOOKUP(Personale!J933,Legenda!$D$1:$F$258,2)</f>
        <v>#N/A</v>
      </c>
      <c r="L933" s="22"/>
      <c r="M933" s="22"/>
      <c r="N933" s="22"/>
      <c r="O933" s="22"/>
      <c r="P933" s="203"/>
      <c r="Q933" s="22"/>
      <c r="R933" s="22"/>
      <c r="S933" s="22"/>
      <c r="T933" s="203"/>
      <c r="U933" s="211"/>
      <c r="V933" s="211"/>
      <c r="W933" s="185" t="n">
        <v>0</v>
      </c>
      <c r="X933" s="185" t="n">
        <v>0</v>
      </c>
      <c r="Y933" s="219" t="n">
        <f aca="false">SUM(W933:X933)</f>
        <v>0</v>
      </c>
      <c r="Z933" s="185" t="n">
        <v>0</v>
      </c>
      <c r="AA933" s="185" t="n">
        <v>0</v>
      </c>
      <c r="AB933" s="220" t="n">
        <f aca="false">SUM(Z933:AA933)</f>
        <v>0</v>
      </c>
      <c r="AC933" s="22"/>
      <c r="AD933" s="22"/>
      <c r="AE933" s="188"/>
      <c r="AF933" s="206" t="n">
        <f aca="false">IF(AE933="SI",N933,0)</f>
        <v>0</v>
      </c>
      <c r="AG933" s="189" t="n">
        <f aca="false">IF(AE933="SI",Y933,0)</f>
        <v>0</v>
      </c>
      <c r="AH933" s="189" t="n">
        <f aca="false">IF(AE933="SI",AB933,0)</f>
        <v>0</v>
      </c>
      <c r="AI933" s="148"/>
      <c r="AJ933" s="207"/>
      <c r="AK933" s="207"/>
      <c r="AL933" s="207"/>
      <c r="AM933" s="207"/>
      <c r="AN933" s="207"/>
      <c r="AO933" s="208"/>
    </row>
    <row r="934" customFormat="false" ht="15.75" hidden="false" customHeight="true" outlineLevel="0" collapsed="false">
      <c r="A934" s="22" t="n">
        <v>933</v>
      </c>
      <c r="B934" s="180"/>
      <c r="C934" s="22"/>
      <c r="D934" s="22"/>
      <c r="E934" s="183"/>
      <c r="F934" s="183"/>
      <c r="G934" s="22"/>
      <c r="H934" s="22"/>
      <c r="I934" s="22"/>
      <c r="J934" s="22"/>
      <c r="K934" s="191" t="e">
        <f aca="false">VLOOKUP(Personale!J934,Legenda!$D$1:$F$258,2)</f>
        <v>#N/A</v>
      </c>
      <c r="L934" s="22"/>
      <c r="M934" s="22"/>
      <c r="N934" s="22"/>
      <c r="O934" s="22"/>
      <c r="P934" s="203"/>
      <c r="Q934" s="22"/>
      <c r="R934" s="22"/>
      <c r="S934" s="22"/>
      <c r="T934" s="203"/>
      <c r="U934" s="211"/>
      <c r="V934" s="211"/>
      <c r="W934" s="185" t="n">
        <v>0</v>
      </c>
      <c r="X934" s="185" t="n">
        <v>0</v>
      </c>
      <c r="Y934" s="219" t="n">
        <f aca="false">SUM(W934:X934)</f>
        <v>0</v>
      </c>
      <c r="Z934" s="185" t="n">
        <v>0</v>
      </c>
      <c r="AA934" s="185" t="n">
        <v>0</v>
      </c>
      <c r="AB934" s="220" t="n">
        <f aca="false">SUM(Z934:AA934)</f>
        <v>0</v>
      </c>
      <c r="AC934" s="22"/>
      <c r="AD934" s="22"/>
      <c r="AE934" s="188"/>
      <c r="AF934" s="206" t="n">
        <f aca="false">IF(AE934="SI",N934,0)</f>
        <v>0</v>
      </c>
      <c r="AG934" s="189" t="n">
        <f aca="false">IF(AE934="SI",Y934,0)</f>
        <v>0</v>
      </c>
      <c r="AH934" s="189" t="n">
        <f aca="false">IF(AE934="SI",AB934,0)</f>
        <v>0</v>
      </c>
      <c r="AI934" s="148"/>
      <c r="AJ934" s="207"/>
      <c r="AK934" s="207"/>
      <c r="AL934" s="207"/>
      <c r="AM934" s="207"/>
      <c r="AN934" s="207"/>
      <c r="AO934" s="208"/>
    </row>
    <row r="935" customFormat="false" ht="15.75" hidden="false" customHeight="true" outlineLevel="0" collapsed="false">
      <c r="A935" s="22" t="n">
        <v>934</v>
      </c>
      <c r="B935" s="180"/>
      <c r="C935" s="22"/>
      <c r="D935" s="22"/>
      <c r="E935" s="183"/>
      <c r="F935" s="183"/>
      <c r="G935" s="22"/>
      <c r="H935" s="22"/>
      <c r="I935" s="22"/>
      <c r="J935" s="22"/>
      <c r="K935" s="191" t="e">
        <f aca="false">VLOOKUP(Personale!J935,Legenda!$D$1:$F$258,2)</f>
        <v>#N/A</v>
      </c>
      <c r="L935" s="22"/>
      <c r="M935" s="22"/>
      <c r="N935" s="22"/>
      <c r="O935" s="22"/>
      <c r="P935" s="203"/>
      <c r="Q935" s="22"/>
      <c r="R935" s="22"/>
      <c r="S935" s="22"/>
      <c r="T935" s="203"/>
      <c r="U935" s="211"/>
      <c r="V935" s="211"/>
      <c r="W935" s="185" t="n">
        <v>0</v>
      </c>
      <c r="X935" s="185" t="n">
        <v>0</v>
      </c>
      <c r="Y935" s="219" t="n">
        <f aca="false">SUM(W935:X935)</f>
        <v>0</v>
      </c>
      <c r="Z935" s="185" t="n">
        <v>0</v>
      </c>
      <c r="AA935" s="185" t="n">
        <v>0</v>
      </c>
      <c r="AB935" s="220" t="n">
        <f aca="false">SUM(Z935:AA935)</f>
        <v>0</v>
      </c>
      <c r="AC935" s="22"/>
      <c r="AD935" s="22"/>
      <c r="AE935" s="188"/>
      <c r="AF935" s="206" t="n">
        <f aca="false">IF(AE935="SI",N935,0)</f>
        <v>0</v>
      </c>
      <c r="AG935" s="189" t="n">
        <f aca="false">IF(AE935="SI",Y935,0)</f>
        <v>0</v>
      </c>
      <c r="AH935" s="189" t="n">
        <f aca="false">IF(AE935="SI",AB935,0)</f>
        <v>0</v>
      </c>
      <c r="AI935" s="148"/>
      <c r="AJ935" s="207"/>
      <c r="AK935" s="207"/>
      <c r="AL935" s="207"/>
      <c r="AM935" s="207"/>
      <c r="AN935" s="207"/>
      <c r="AO935" s="208"/>
    </row>
    <row r="936" customFormat="false" ht="15.75" hidden="false" customHeight="true" outlineLevel="0" collapsed="false">
      <c r="A936" s="22" t="n">
        <v>935</v>
      </c>
      <c r="B936" s="180"/>
      <c r="C936" s="22"/>
      <c r="D936" s="22"/>
      <c r="E936" s="183"/>
      <c r="F936" s="183"/>
      <c r="G936" s="22"/>
      <c r="H936" s="22"/>
      <c r="I936" s="22"/>
      <c r="J936" s="22"/>
      <c r="K936" s="191" t="e">
        <f aca="false">VLOOKUP(Personale!J936,Legenda!$D$1:$F$258,2)</f>
        <v>#N/A</v>
      </c>
      <c r="L936" s="22"/>
      <c r="M936" s="22"/>
      <c r="N936" s="22"/>
      <c r="O936" s="22"/>
      <c r="P936" s="203"/>
      <c r="Q936" s="22"/>
      <c r="R936" s="22"/>
      <c r="S936" s="22"/>
      <c r="T936" s="203"/>
      <c r="U936" s="211"/>
      <c r="V936" s="211"/>
      <c r="W936" s="185" t="n">
        <v>0</v>
      </c>
      <c r="X936" s="185" t="n">
        <v>0</v>
      </c>
      <c r="Y936" s="219" t="n">
        <f aca="false">SUM(W936:X936)</f>
        <v>0</v>
      </c>
      <c r="Z936" s="185" t="n">
        <v>0</v>
      </c>
      <c r="AA936" s="185" t="n">
        <v>0</v>
      </c>
      <c r="AB936" s="220" t="n">
        <f aca="false">SUM(Z936:AA936)</f>
        <v>0</v>
      </c>
      <c r="AC936" s="22"/>
      <c r="AD936" s="22"/>
      <c r="AE936" s="188"/>
      <c r="AF936" s="206" t="n">
        <f aca="false">IF(AE936="SI",N936,0)</f>
        <v>0</v>
      </c>
      <c r="AG936" s="189" t="n">
        <f aca="false">IF(AE936="SI",Y936,0)</f>
        <v>0</v>
      </c>
      <c r="AH936" s="189" t="n">
        <f aca="false">IF(AE936="SI",AB936,0)</f>
        <v>0</v>
      </c>
      <c r="AI936" s="148"/>
      <c r="AJ936" s="207"/>
      <c r="AK936" s="207"/>
      <c r="AL936" s="207"/>
      <c r="AM936" s="207"/>
      <c r="AN936" s="207"/>
      <c r="AO936" s="208"/>
    </row>
    <row r="937" customFormat="false" ht="15.75" hidden="false" customHeight="true" outlineLevel="0" collapsed="false">
      <c r="A937" s="22" t="n">
        <v>936</v>
      </c>
      <c r="B937" s="180"/>
      <c r="C937" s="22"/>
      <c r="D937" s="22"/>
      <c r="E937" s="183"/>
      <c r="F937" s="183"/>
      <c r="G937" s="22"/>
      <c r="H937" s="22"/>
      <c r="I937" s="22"/>
      <c r="J937" s="22"/>
      <c r="K937" s="191" t="e">
        <f aca="false">VLOOKUP(Personale!J937,Legenda!$D$1:$F$258,2)</f>
        <v>#N/A</v>
      </c>
      <c r="L937" s="22"/>
      <c r="M937" s="22"/>
      <c r="N937" s="22"/>
      <c r="O937" s="22"/>
      <c r="P937" s="203"/>
      <c r="Q937" s="22"/>
      <c r="R937" s="22"/>
      <c r="S937" s="22"/>
      <c r="T937" s="203"/>
      <c r="U937" s="211"/>
      <c r="V937" s="211"/>
      <c r="W937" s="185" t="n">
        <v>0</v>
      </c>
      <c r="X937" s="185" t="n">
        <v>0</v>
      </c>
      <c r="Y937" s="219" t="n">
        <f aca="false">SUM(W937:X937)</f>
        <v>0</v>
      </c>
      <c r="Z937" s="185" t="n">
        <v>0</v>
      </c>
      <c r="AA937" s="185" t="n">
        <v>0</v>
      </c>
      <c r="AB937" s="220" t="n">
        <f aca="false">SUM(Z937:AA937)</f>
        <v>0</v>
      </c>
      <c r="AC937" s="22"/>
      <c r="AD937" s="22"/>
      <c r="AE937" s="188"/>
      <c r="AF937" s="206" t="n">
        <f aca="false">IF(AE937="SI",N937,0)</f>
        <v>0</v>
      </c>
      <c r="AG937" s="189" t="n">
        <f aca="false">IF(AE937="SI",Y937,0)</f>
        <v>0</v>
      </c>
      <c r="AH937" s="189" t="n">
        <f aca="false">IF(AE937="SI",AB937,0)</f>
        <v>0</v>
      </c>
      <c r="AI937" s="148"/>
      <c r="AJ937" s="207"/>
      <c r="AK937" s="207"/>
      <c r="AL937" s="207"/>
      <c r="AM937" s="207"/>
      <c r="AN937" s="207"/>
      <c r="AO937" s="208"/>
    </row>
    <row r="938" customFormat="false" ht="15.75" hidden="false" customHeight="true" outlineLevel="0" collapsed="false">
      <c r="A938" s="22" t="n">
        <v>937</v>
      </c>
      <c r="B938" s="180"/>
      <c r="C938" s="22"/>
      <c r="D938" s="22"/>
      <c r="E938" s="183"/>
      <c r="F938" s="183"/>
      <c r="G938" s="22"/>
      <c r="H938" s="22"/>
      <c r="I938" s="22"/>
      <c r="J938" s="22"/>
      <c r="K938" s="191" t="e">
        <f aca="false">VLOOKUP(Personale!J938,Legenda!$D$1:$F$258,2)</f>
        <v>#N/A</v>
      </c>
      <c r="L938" s="22"/>
      <c r="M938" s="22"/>
      <c r="N938" s="22"/>
      <c r="O938" s="22"/>
      <c r="P938" s="203"/>
      <c r="Q938" s="22"/>
      <c r="R938" s="22"/>
      <c r="S938" s="22"/>
      <c r="T938" s="203"/>
      <c r="U938" s="211"/>
      <c r="V938" s="211"/>
      <c r="W938" s="185" t="n">
        <v>0</v>
      </c>
      <c r="X938" s="185" t="n">
        <v>0</v>
      </c>
      <c r="Y938" s="219" t="n">
        <f aca="false">SUM(W938:X938)</f>
        <v>0</v>
      </c>
      <c r="Z938" s="185" t="n">
        <v>0</v>
      </c>
      <c r="AA938" s="185" t="n">
        <v>0</v>
      </c>
      <c r="AB938" s="220" t="n">
        <f aca="false">SUM(Z938:AA938)</f>
        <v>0</v>
      </c>
      <c r="AC938" s="22"/>
      <c r="AD938" s="22"/>
      <c r="AE938" s="188"/>
      <c r="AF938" s="206" t="n">
        <f aca="false">IF(AE938="SI",N938,0)</f>
        <v>0</v>
      </c>
      <c r="AG938" s="189" t="n">
        <f aca="false">IF(AE938="SI",Y938,0)</f>
        <v>0</v>
      </c>
      <c r="AH938" s="189" t="n">
        <f aca="false">IF(AE938="SI",AB938,0)</f>
        <v>0</v>
      </c>
      <c r="AI938" s="148"/>
      <c r="AJ938" s="207"/>
      <c r="AK938" s="207"/>
      <c r="AL938" s="207"/>
      <c r="AM938" s="207"/>
      <c r="AN938" s="207"/>
      <c r="AO938" s="208"/>
    </row>
    <row r="939" customFormat="false" ht="15.75" hidden="false" customHeight="true" outlineLevel="0" collapsed="false">
      <c r="A939" s="22" t="n">
        <v>938</v>
      </c>
      <c r="B939" s="180"/>
      <c r="C939" s="22"/>
      <c r="D939" s="22"/>
      <c r="E939" s="183"/>
      <c r="F939" s="183"/>
      <c r="G939" s="22"/>
      <c r="H939" s="22"/>
      <c r="I939" s="22"/>
      <c r="J939" s="22"/>
      <c r="K939" s="191" t="e">
        <f aca="false">VLOOKUP(Personale!J939,Legenda!$D$1:$F$258,2)</f>
        <v>#N/A</v>
      </c>
      <c r="L939" s="22"/>
      <c r="M939" s="22"/>
      <c r="N939" s="22"/>
      <c r="O939" s="22"/>
      <c r="P939" s="203"/>
      <c r="Q939" s="22"/>
      <c r="R939" s="22"/>
      <c r="S939" s="22"/>
      <c r="T939" s="203"/>
      <c r="U939" s="211"/>
      <c r="V939" s="211"/>
      <c r="W939" s="185" t="n">
        <v>0</v>
      </c>
      <c r="X939" s="185" t="n">
        <v>0</v>
      </c>
      <c r="Y939" s="219" t="n">
        <f aca="false">SUM(W939:X939)</f>
        <v>0</v>
      </c>
      <c r="Z939" s="185" t="n">
        <v>0</v>
      </c>
      <c r="AA939" s="185" t="n">
        <v>0</v>
      </c>
      <c r="AB939" s="220" t="n">
        <f aca="false">SUM(Z939:AA939)</f>
        <v>0</v>
      </c>
      <c r="AC939" s="22"/>
      <c r="AD939" s="22"/>
      <c r="AE939" s="188"/>
      <c r="AF939" s="206" t="n">
        <f aca="false">IF(AE939="SI",N939,0)</f>
        <v>0</v>
      </c>
      <c r="AG939" s="189" t="n">
        <f aca="false">IF(AE939="SI",Y939,0)</f>
        <v>0</v>
      </c>
      <c r="AH939" s="189" t="n">
        <f aca="false">IF(AE939="SI",AB939,0)</f>
        <v>0</v>
      </c>
      <c r="AI939" s="148"/>
      <c r="AJ939" s="207"/>
      <c r="AK939" s="207"/>
      <c r="AL939" s="207"/>
      <c r="AM939" s="207"/>
      <c r="AN939" s="207"/>
      <c r="AO939" s="208"/>
    </row>
    <row r="940" customFormat="false" ht="15.75" hidden="false" customHeight="true" outlineLevel="0" collapsed="false">
      <c r="A940" s="22" t="n">
        <v>939</v>
      </c>
      <c r="B940" s="180"/>
      <c r="C940" s="22"/>
      <c r="D940" s="22"/>
      <c r="E940" s="183"/>
      <c r="F940" s="183"/>
      <c r="G940" s="22"/>
      <c r="H940" s="22"/>
      <c r="I940" s="22"/>
      <c r="J940" s="22"/>
      <c r="K940" s="191" t="e">
        <f aca="false">VLOOKUP(Personale!J940,Legenda!$D$1:$F$258,2)</f>
        <v>#N/A</v>
      </c>
      <c r="L940" s="22"/>
      <c r="M940" s="22"/>
      <c r="N940" s="22"/>
      <c r="O940" s="22"/>
      <c r="P940" s="203"/>
      <c r="Q940" s="22"/>
      <c r="R940" s="22"/>
      <c r="S940" s="22"/>
      <c r="T940" s="203"/>
      <c r="U940" s="211"/>
      <c r="V940" s="211"/>
      <c r="W940" s="185" t="n">
        <v>0</v>
      </c>
      <c r="X940" s="185" t="n">
        <v>0</v>
      </c>
      <c r="Y940" s="219" t="n">
        <f aca="false">SUM(W940:X940)</f>
        <v>0</v>
      </c>
      <c r="Z940" s="185" t="n">
        <v>0</v>
      </c>
      <c r="AA940" s="185" t="n">
        <v>0</v>
      </c>
      <c r="AB940" s="220" t="n">
        <f aca="false">SUM(Z940:AA940)</f>
        <v>0</v>
      </c>
      <c r="AC940" s="22"/>
      <c r="AD940" s="22"/>
      <c r="AE940" s="188"/>
      <c r="AF940" s="206" t="n">
        <f aca="false">IF(AE940="SI",N940,0)</f>
        <v>0</v>
      </c>
      <c r="AG940" s="189" t="n">
        <f aca="false">IF(AE940="SI",Y940,0)</f>
        <v>0</v>
      </c>
      <c r="AH940" s="189" t="n">
        <f aca="false">IF(AE940="SI",AB940,0)</f>
        <v>0</v>
      </c>
      <c r="AI940" s="148"/>
      <c r="AJ940" s="207"/>
      <c r="AK940" s="207"/>
      <c r="AL940" s="207"/>
      <c r="AM940" s="207"/>
      <c r="AN940" s="207"/>
      <c r="AO940" s="208"/>
    </row>
    <row r="941" customFormat="false" ht="15.75" hidden="false" customHeight="true" outlineLevel="0" collapsed="false">
      <c r="A941" s="22" t="n">
        <v>940</v>
      </c>
      <c r="B941" s="180"/>
      <c r="C941" s="22"/>
      <c r="D941" s="22"/>
      <c r="E941" s="183"/>
      <c r="F941" s="183"/>
      <c r="G941" s="22"/>
      <c r="H941" s="22"/>
      <c r="I941" s="22"/>
      <c r="J941" s="22"/>
      <c r="K941" s="191" t="e">
        <f aca="false">VLOOKUP(Personale!J941,Legenda!$D$1:$F$258,2)</f>
        <v>#N/A</v>
      </c>
      <c r="L941" s="22"/>
      <c r="M941" s="22"/>
      <c r="N941" s="22"/>
      <c r="O941" s="22"/>
      <c r="P941" s="203"/>
      <c r="Q941" s="22"/>
      <c r="R941" s="22"/>
      <c r="S941" s="22"/>
      <c r="T941" s="203"/>
      <c r="U941" s="211"/>
      <c r="V941" s="211"/>
      <c r="W941" s="185" t="n">
        <v>0</v>
      </c>
      <c r="X941" s="185" t="n">
        <v>0</v>
      </c>
      <c r="Y941" s="219" t="n">
        <f aca="false">SUM(W941:X941)</f>
        <v>0</v>
      </c>
      <c r="Z941" s="185" t="n">
        <v>0</v>
      </c>
      <c r="AA941" s="185" t="n">
        <v>0</v>
      </c>
      <c r="AB941" s="220" t="n">
        <f aca="false">SUM(Z941:AA941)</f>
        <v>0</v>
      </c>
      <c r="AC941" s="22"/>
      <c r="AD941" s="22"/>
      <c r="AE941" s="188"/>
      <c r="AF941" s="206" t="n">
        <f aca="false">IF(AE941="SI",N941,0)</f>
        <v>0</v>
      </c>
      <c r="AG941" s="189" t="n">
        <f aca="false">IF(AE941="SI",Y941,0)</f>
        <v>0</v>
      </c>
      <c r="AH941" s="189" t="n">
        <f aca="false">IF(AE941="SI",AB941,0)</f>
        <v>0</v>
      </c>
      <c r="AI941" s="148"/>
      <c r="AJ941" s="207"/>
      <c r="AK941" s="207"/>
      <c r="AL941" s="207"/>
      <c r="AM941" s="207"/>
      <c r="AN941" s="207"/>
      <c r="AO941" s="208"/>
    </row>
    <row r="942" customFormat="false" ht="15.75" hidden="false" customHeight="true" outlineLevel="0" collapsed="false">
      <c r="A942" s="22" t="n">
        <v>941</v>
      </c>
      <c r="B942" s="180"/>
      <c r="C942" s="22"/>
      <c r="D942" s="22"/>
      <c r="E942" s="183"/>
      <c r="F942" s="183"/>
      <c r="G942" s="22"/>
      <c r="H942" s="22"/>
      <c r="I942" s="22"/>
      <c r="J942" s="22"/>
      <c r="K942" s="191" t="e">
        <f aca="false">VLOOKUP(Personale!J942,Legenda!$D$1:$F$258,2)</f>
        <v>#N/A</v>
      </c>
      <c r="L942" s="22"/>
      <c r="M942" s="22"/>
      <c r="N942" s="22"/>
      <c r="O942" s="22"/>
      <c r="P942" s="203"/>
      <c r="Q942" s="22"/>
      <c r="R942" s="22"/>
      <c r="S942" s="22"/>
      <c r="T942" s="203"/>
      <c r="U942" s="211"/>
      <c r="V942" s="211"/>
      <c r="W942" s="185" t="n">
        <v>0</v>
      </c>
      <c r="X942" s="185" t="n">
        <v>0</v>
      </c>
      <c r="Y942" s="219" t="n">
        <f aca="false">SUM(W942:X942)</f>
        <v>0</v>
      </c>
      <c r="Z942" s="185" t="n">
        <v>0</v>
      </c>
      <c r="AA942" s="185" t="n">
        <v>0</v>
      </c>
      <c r="AB942" s="220" t="n">
        <f aca="false">SUM(Z942:AA942)</f>
        <v>0</v>
      </c>
      <c r="AC942" s="22"/>
      <c r="AD942" s="22"/>
      <c r="AE942" s="188"/>
      <c r="AF942" s="206" t="n">
        <f aca="false">IF(AE942="SI",N942,0)</f>
        <v>0</v>
      </c>
      <c r="AG942" s="189" t="n">
        <f aca="false">IF(AE942="SI",Y942,0)</f>
        <v>0</v>
      </c>
      <c r="AH942" s="189" t="n">
        <f aca="false">IF(AE942="SI",AB942,0)</f>
        <v>0</v>
      </c>
      <c r="AI942" s="148"/>
      <c r="AJ942" s="207"/>
      <c r="AK942" s="207"/>
      <c r="AL942" s="207"/>
      <c r="AM942" s="207"/>
      <c r="AN942" s="207"/>
      <c r="AO942" s="208"/>
    </row>
    <row r="943" customFormat="false" ht="15.75" hidden="false" customHeight="true" outlineLevel="0" collapsed="false">
      <c r="A943" s="22" t="n">
        <v>942</v>
      </c>
      <c r="B943" s="180"/>
      <c r="C943" s="22"/>
      <c r="D943" s="22"/>
      <c r="E943" s="183"/>
      <c r="F943" s="183"/>
      <c r="G943" s="22"/>
      <c r="H943" s="22"/>
      <c r="I943" s="22"/>
      <c r="J943" s="22"/>
      <c r="K943" s="191" t="e">
        <f aca="false">VLOOKUP(Personale!J943,Legenda!$D$1:$F$258,2)</f>
        <v>#N/A</v>
      </c>
      <c r="L943" s="22"/>
      <c r="M943" s="22"/>
      <c r="N943" s="22"/>
      <c r="O943" s="22"/>
      <c r="P943" s="203"/>
      <c r="Q943" s="22"/>
      <c r="R943" s="22"/>
      <c r="S943" s="22"/>
      <c r="T943" s="203"/>
      <c r="U943" s="211"/>
      <c r="V943" s="211"/>
      <c r="W943" s="185" t="n">
        <v>0</v>
      </c>
      <c r="X943" s="185" t="n">
        <v>0</v>
      </c>
      <c r="Y943" s="219" t="n">
        <f aca="false">SUM(W943:X943)</f>
        <v>0</v>
      </c>
      <c r="Z943" s="185" t="n">
        <v>0</v>
      </c>
      <c r="AA943" s="185" t="n">
        <v>0</v>
      </c>
      <c r="AB943" s="220" t="n">
        <f aca="false">SUM(Z943:AA943)</f>
        <v>0</v>
      </c>
      <c r="AC943" s="22"/>
      <c r="AD943" s="22"/>
      <c r="AE943" s="188"/>
      <c r="AF943" s="206" t="n">
        <f aca="false">IF(AE943="SI",N943,0)</f>
        <v>0</v>
      </c>
      <c r="AG943" s="189" t="n">
        <f aca="false">IF(AE943="SI",Y943,0)</f>
        <v>0</v>
      </c>
      <c r="AH943" s="189" t="n">
        <f aca="false">IF(AE943="SI",AB943,0)</f>
        <v>0</v>
      </c>
      <c r="AI943" s="148"/>
      <c r="AJ943" s="207"/>
      <c r="AK943" s="207"/>
      <c r="AL943" s="207"/>
      <c r="AM943" s="207"/>
      <c r="AN943" s="207"/>
      <c r="AO943" s="208"/>
    </row>
    <row r="944" customFormat="false" ht="15.75" hidden="false" customHeight="true" outlineLevel="0" collapsed="false">
      <c r="A944" s="22" t="n">
        <v>943</v>
      </c>
      <c r="B944" s="180"/>
      <c r="C944" s="22"/>
      <c r="D944" s="22"/>
      <c r="E944" s="183"/>
      <c r="F944" s="183"/>
      <c r="G944" s="22"/>
      <c r="H944" s="22"/>
      <c r="I944" s="22"/>
      <c r="J944" s="22"/>
      <c r="K944" s="191" t="e">
        <f aca="false">VLOOKUP(Personale!J944,Legenda!$D$1:$F$258,2)</f>
        <v>#N/A</v>
      </c>
      <c r="L944" s="22"/>
      <c r="M944" s="22"/>
      <c r="N944" s="22"/>
      <c r="O944" s="22"/>
      <c r="P944" s="203"/>
      <c r="Q944" s="22"/>
      <c r="R944" s="22"/>
      <c r="S944" s="22"/>
      <c r="T944" s="203"/>
      <c r="U944" s="211"/>
      <c r="V944" s="211"/>
      <c r="W944" s="185" t="n">
        <v>0</v>
      </c>
      <c r="X944" s="185" t="n">
        <v>0</v>
      </c>
      <c r="Y944" s="219" t="n">
        <f aca="false">SUM(W944:X944)</f>
        <v>0</v>
      </c>
      <c r="Z944" s="185" t="n">
        <v>0</v>
      </c>
      <c r="AA944" s="185" t="n">
        <v>0</v>
      </c>
      <c r="AB944" s="220" t="n">
        <f aca="false">SUM(Z944:AA944)</f>
        <v>0</v>
      </c>
      <c r="AC944" s="22"/>
      <c r="AD944" s="22"/>
      <c r="AE944" s="188"/>
      <c r="AF944" s="206" t="n">
        <f aca="false">IF(AE944="SI",N944,0)</f>
        <v>0</v>
      </c>
      <c r="AG944" s="189" t="n">
        <f aca="false">IF(AE944="SI",Y944,0)</f>
        <v>0</v>
      </c>
      <c r="AH944" s="189" t="n">
        <f aca="false">IF(AE944="SI",AB944,0)</f>
        <v>0</v>
      </c>
      <c r="AI944" s="148"/>
      <c r="AJ944" s="207"/>
      <c r="AK944" s="207"/>
      <c r="AL944" s="207"/>
      <c r="AM944" s="207"/>
      <c r="AN944" s="207"/>
      <c r="AO944" s="208"/>
    </row>
    <row r="945" customFormat="false" ht="15.75" hidden="false" customHeight="true" outlineLevel="0" collapsed="false">
      <c r="A945" s="22" t="n">
        <v>944</v>
      </c>
      <c r="B945" s="180"/>
      <c r="C945" s="22"/>
      <c r="D945" s="22"/>
      <c r="E945" s="183"/>
      <c r="F945" s="183"/>
      <c r="G945" s="22"/>
      <c r="H945" s="22"/>
      <c r="I945" s="22"/>
      <c r="J945" s="22"/>
      <c r="K945" s="191" t="e">
        <f aca="false">VLOOKUP(Personale!J945,Legenda!$D$1:$F$258,2)</f>
        <v>#N/A</v>
      </c>
      <c r="L945" s="22"/>
      <c r="M945" s="22"/>
      <c r="N945" s="22"/>
      <c r="O945" s="22"/>
      <c r="P945" s="203"/>
      <c r="Q945" s="22"/>
      <c r="R945" s="22"/>
      <c r="S945" s="22"/>
      <c r="T945" s="203"/>
      <c r="U945" s="211"/>
      <c r="V945" s="211"/>
      <c r="W945" s="185" t="n">
        <v>0</v>
      </c>
      <c r="X945" s="185" t="n">
        <v>0</v>
      </c>
      <c r="Y945" s="219" t="n">
        <f aca="false">SUM(W945:X945)</f>
        <v>0</v>
      </c>
      <c r="Z945" s="185" t="n">
        <v>0</v>
      </c>
      <c r="AA945" s="185" t="n">
        <v>0</v>
      </c>
      <c r="AB945" s="220" t="n">
        <f aca="false">SUM(Z945:AA945)</f>
        <v>0</v>
      </c>
      <c r="AC945" s="22"/>
      <c r="AD945" s="22"/>
      <c r="AE945" s="188"/>
      <c r="AF945" s="206" t="n">
        <f aca="false">IF(AE945="SI",N945,0)</f>
        <v>0</v>
      </c>
      <c r="AG945" s="189" t="n">
        <f aca="false">IF(AE945="SI",Y945,0)</f>
        <v>0</v>
      </c>
      <c r="AH945" s="189" t="n">
        <f aca="false">IF(AE945="SI",AB945,0)</f>
        <v>0</v>
      </c>
      <c r="AI945" s="148"/>
      <c r="AJ945" s="207"/>
      <c r="AK945" s="207"/>
      <c r="AL945" s="207"/>
      <c r="AM945" s="207"/>
      <c r="AN945" s="207"/>
      <c r="AO945" s="208"/>
    </row>
    <row r="946" customFormat="false" ht="15.75" hidden="false" customHeight="true" outlineLevel="0" collapsed="false">
      <c r="A946" s="22" t="n">
        <v>945</v>
      </c>
      <c r="B946" s="180"/>
      <c r="C946" s="22"/>
      <c r="D946" s="22"/>
      <c r="E946" s="183"/>
      <c r="F946" s="183"/>
      <c r="G946" s="22"/>
      <c r="H946" s="22"/>
      <c r="I946" s="22"/>
      <c r="J946" s="22"/>
      <c r="K946" s="191" t="e">
        <f aca="false">VLOOKUP(Personale!J946,Legenda!$D$1:$F$258,2)</f>
        <v>#N/A</v>
      </c>
      <c r="L946" s="22"/>
      <c r="M946" s="22"/>
      <c r="N946" s="22"/>
      <c r="O946" s="22"/>
      <c r="P946" s="203"/>
      <c r="Q946" s="22"/>
      <c r="R946" s="22"/>
      <c r="S946" s="22"/>
      <c r="T946" s="203"/>
      <c r="U946" s="211"/>
      <c r="V946" s="211"/>
      <c r="W946" s="185" t="n">
        <v>0</v>
      </c>
      <c r="X946" s="185" t="n">
        <v>0</v>
      </c>
      <c r="Y946" s="219" t="n">
        <f aca="false">SUM(W946:X946)</f>
        <v>0</v>
      </c>
      <c r="Z946" s="185" t="n">
        <v>0</v>
      </c>
      <c r="AA946" s="185" t="n">
        <v>0</v>
      </c>
      <c r="AB946" s="220" t="n">
        <f aca="false">SUM(Z946:AA946)</f>
        <v>0</v>
      </c>
      <c r="AC946" s="22"/>
      <c r="AD946" s="22"/>
      <c r="AE946" s="188"/>
      <c r="AF946" s="206" t="n">
        <f aca="false">IF(AE946="SI",N946,0)</f>
        <v>0</v>
      </c>
      <c r="AG946" s="189" t="n">
        <f aca="false">IF(AE946="SI",Y946,0)</f>
        <v>0</v>
      </c>
      <c r="AH946" s="189" t="n">
        <f aca="false">IF(AE946="SI",AB946,0)</f>
        <v>0</v>
      </c>
      <c r="AI946" s="148"/>
      <c r="AJ946" s="207"/>
      <c r="AK946" s="207"/>
      <c r="AL946" s="207"/>
      <c r="AM946" s="207"/>
      <c r="AN946" s="207"/>
      <c r="AO946" s="208"/>
    </row>
    <row r="947" customFormat="false" ht="15.75" hidden="false" customHeight="true" outlineLevel="0" collapsed="false">
      <c r="A947" s="22" t="n">
        <v>946</v>
      </c>
      <c r="B947" s="180"/>
      <c r="C947" s="22"/>
      <c r="D947" s="22"/>
      <c r="E947" s="183"/>
      <c r="F947" s="183"/>
      <c r="G947" s="22"/>
      <c r="H947" s="22"/>
      <c r="I947" s="22"/>
      <c r="J947" s="22"/>
      <c r="K947" s="191" t="e">
        <f aca="false">VLOOKUP(Personale!J947,Legenda!$D$1:$F$258,2)</f>
        <v>#N/A</v>
      </c>
      <c r="L947" s="22"/>
      <c r="M947" s="22"/>
      <c r="N947" s="22"/>
      <c r="O947" s="22"/>
      <c r="P947" s="203"/>
      <c r="Q947" s="22"/>
      <c r="R947" s="22"/>
      <c r="S947" s="22"/>
      <c r="T947" s="203"/>
      <c r="U947" s="211"/>
      <c r="V947" s="211"/>
      <c r="W947" s="185" t="n">
        <v>0</v>
      </c>
      <c r="X947" s="185" t="n">
        <v>0</v>
      </c>
      <c r="Y947" s="219" t="n">
        <f aca="false">SUM(W947:X947)</f>
        <v>0</v>
      </c>
      <c r="Z947" s="185" t="n">
        <v>0</v>
      </c>
      <c r="AA947" s="185" t="n">
        <v>0</v>
      </c>
      <c r="AB947" s="220" t="n">
        <f aca="false">SUM(Z947:AA947)</f>
        <v>0</v>
      </c>
      <c r="AC947" s="22"/>
      <c r="AD947" s="22"/>
      <c r="AE947" s="188"/>
      <c r="AF947" s="206" t="n">
        <f aca="false">IF(AE947="SI",N947,0)</f>
        <v>0</v>
      </c>
      <c r="AG947" s="189" t="n">
        <f aca="false">IF(AE947="SI",Y947,0)</f>
        <v>0</v>
      </c>
      <c r="AH947" s="189" t="n">
        <f aca="false">IF(AE947="SI",AB947,0)</f>
        <v>0</v>
      </c>
      <c r="AI947" s="148"/>
      <c r="AJ947" s="207"/>
      <c r="AK947" s="207"/>
      <c r="AL947" s="207"/>
      <c r="AM947" s="207"/>
      <c r="AN947" s="207"/>
      <c r="AO947" s="208"/>
    </row>
    <row r="948" customFormat="false" ht="15.75" hidden="false" customHeight="true" outlineLevel="0" collapsed="false">
      <c r="A948" s="22" t="n">
        <v>947</v>
      </c>
      <c r="B948" s="180"/>
      <c r="C948" s="22"/>
      <c r="D948" s="22"/>
      <c r="E948" s="183"/>
      <c r="F948" s="183"/>
      <c r="G948" s="22"/>
      <c r="H948" s="22"/>
      <c r="I948" s="22"/>
      <c r="J948" s="22"/>
      <c r="K948" s="191" t="e">
        <f aca="false">VLOOKUP(Personale!J948,Legenda!$D$1:$F$258,2)</f>
        <v>#N/A</v>
      </c>
      <c r="L948" s="22"/>
      <c r="M948" s="22"/>
      <c r="N948" s="22"/>
      <c r="O948" s="22"/>
      <c r="P948" s="203"/>
      <c r="Q948" s="22"/>
      <c r="R948" s="22"/>
      <c r="S948" s="22"/>
      <c r="T948" s="203"/>
      <c r="U948" s="211"/>
      <c r="V948" s="211"/>
      <c r="W948" s="185" t="n">
        <v>0</v>
      </c>
      <c r="X948" s="185" t="n">
        <v>0</v>
      </c>
      <c r="Y948" s="219" t="n">
        <f aca="false">SUM(W948:X948)</f>
        <v>0</v>
      </c>
      <c r="Z948" s="185" t="n">
        <v>0</v>
      </c>
      <c r="AA948" s="185" t="n">
        <v>0</v>
      </c>
      <c r="AB948" s="220" t="n">
        <f aca="false">SUM(Z948:AA948)</f>
        <v>0</v>
      </c>
      <c r="AC948" s="22"/>
      <c r="AD948" s="22"/>
      <c r="AE948" s="188"/>
      <c r="AF948" s="206" t="n">
        <f aca="false">IF(AE948="SI",N948,0)</f>
        <v>0</v>
      </c>
      <c r="AG948" s="189" t="n">
        <f aca="false">IF(AE948="SI",Y948,0)</f>
        <v>0</v>
      </c>
      <c r="AH948" s="189" t="n">
        <f aca="false">IF(AE948="SI",AB948,0)</f>
        <v>0</v>
      </c>
      <c r="AI948" s="148"/>
      <c r="AJ948" s="207"/>
      <c r="AK948" s="207"/>
      <c r="AL948" s="207"/>
      <c r="AM948" s="207"/>
      <c r="AN948" s="207"/>
      <c r="AO948" s="208"/>
    </row>
    <row r="949" customFormat="false" ht="15.75" hidden="false" customHeight="true" outlineLevel="0" collapsed="false">
      <c r="A949" s="22" t="n">
        <v>948</v>
      </c>
      <c r="B949" s="180"/>
      <c r="C949" s="22"/>
      <c r="D949" s="22"/>
      <c r="E949" s="183"/>
      <c r="F949" s="183"/>
      <c r="G949" s="22"/>
      <c r="H949" s="22"/>
      <c r="I949" s="22"/>
      <c r="J949" s="22"/>
      <c r="K949" s="191" t="e">
        <f aca="false">VLOOKUP(Personale!J949,Legenda!$D$1:$F$258,2)</f>
        <v>#N/A</v>
      </c>
      <c r="L949" s="22"/>
      <c r="M949" s="22"/>
      <c r="N949" s="22"/>
      <c r="O949" s="22"/>
      <c r="P949" s="203"/>
      <c r="Q949" s="22"/>
      <c r="R949" s="22"/>
      <c r="S949" s="22"/>
      <c r="T949" s="203"/>
      <c r="U949" s="211"/>
      <c r="V949" s="211"/>
      <c r="W949" s="185" t="n">
        <v>0</v>
      </c>
      <c r="X949" s="185" t="n">
        <v>0</v>
      </c>
      <c r="Y949" s="219" t="n">
        <f aca="false">SUM(W949:X949)</f>
        <v>0</v>
      </c>
      <c r="Z949" s="185" t="n">
        <v>0</v>
      </c>
      <c r="AA949" s="185" t="n">
        <v>0</v>
      </c>
      <c r="AB949" s="220" t="n">
        <f aca="false">SUM(Z949:AA949)</f>
        <v>0</v>
      </c>
      <c r="AC949" s="22"/>
      <c r="AD949" s="22"/>
      <c r="AE949" s="188"/>
      <c r="AF949" s="206" t="n">
        <f aca="false">IF(AE949="SI",N949,0)</f>
        <v>0</v>
      </c>
      <c r="AG949" s="189" t="n">
        <f aca="false">IF(AE949="SI",Y949,0)</f>
        <v>0</v>
      </c>
      <c r="AH949" s="189" t="n">
        <f aca="false">IF(AE949="SI",AB949,0)</f>
        <v>0</v>
      </c>
      <c r="AI949" s="148"/>
      <c r="AJ949" s="207"/>
      <c r="AK949" s="207"/>
      <c r="AL949" s="207"/>
      <c r="AM949" s="207"/>
      <c r="AN949" s="207"/>
      <c r="AO949" s="208"/>
    </row>
    <row r="950" customFormat="false" ht="15.75" hidden="false" customHeight="true" outlineLevel="0" collapsed="false">
      <c r="A950" s="22" t="n">
        <v>949</v>
      </c>
      <c r="B950" s="180"/>
      <c r="C950" s="22"/>
      <c r="D950" s="22"/>
      <c r="E950" s="183"/>
      <c r="F950" s="183"/>
      <c r="G950" s="22"/>
      <c r="H950" s="22"/>
      <c r="I950" s="22"/>
      <c r="J950" s="22"/>
      <c r="K950" s="191" t="e">
        <f aca="false">VLOOKUP(Personale!J950,Legenda!$D$1:$F$258,2)</f>
        <v>#N/A</v>
      </c>
      <c r="L950" s="22"/>
      <c r="M950" s="22"/>
      <c r="N950" s="22"/>
      <c r="O950" s="22"/>
      <c r="P950" s="203"/>
      <c r="Q950" s="22"/>
      <c r="R950" s="22"/>
      <c r="S950" s="22"/>
      <c r="T950" s="203"/>
      <c r="U950" s="211"/>
      <c r="V950" s="211"/>
      <c r="W950" s="185" t="n">
        <v>0</v>
      </c>
      <c r="X950" s="185" t="n">
        <v>0</v>
      </c>
      <c r="Y950" s="219" t="n">
        <f aca="false">SUM(W950:X950)</f>
        <v>0</v>
      </c>
      <c r="Z950" s="185" t="n">
        <v>0</v>
      </c>
      <c r="AA950" s="185" t="n">
        <v>0</v>
      </c>
      <c r="AB950" s="220" t="n">
        <f aca="false">SUM(Z950:AA950)</f>
        <v>0</v>
      </c>
      <c r="AC950" s="22"/>
      <c r="AD950" s="22"/>
      <c r="AE950" s="188"/>
      <c r="AF950" s="206" t="n">
        <f aca="false">IF(AE950="SI",N950,0)</f>
        <v>0</v>
      </c>
      <c r="AG950" s="189" t="n">
        <f aca="false">IF(AE950="SI",Y950,0)</f>
        <v>0</v>
      </c>
      <c r="AH950" s="189" t="n">
        <f aca="false">IF(AE950="SI",AB950,0)</f>
        <v>0</v>
      </c>
      <c r="AI950" s="148"/>
      <c r="AJ950" s="207"/>
      <c r="AK950" s="207"/>
      <c r="AL950" s="207"/>
      <c r="AM950" s="207"/>
      <c r="AN950" s="207"/>
      <c r="AO950" s="208"/>
    </row>
    <row r="951" customFormat="false" ht="15.75" hidden="false" customHeight="true" outlineLevel="0" collapsed="false">
      <c r="A951" s="22" t="n">
        <v>950</v>
      </c>
      <c r="B951" s="180"/>
      <c r="C951" s="22"/>
      <c r="D951" s="22"/>
      <c r="E951" s="183"/>
      <c r="F951" s="183"/>
      <c r="G951" s="22"/>
      <c r="H951" s="22"/>
      <c r="I951" s="22"/>
      <c r="J951" s="22"/>
      <c r="K951" s="191" t="e">
        <f aca="false">VLOOKUP(Personale!J951,Legenda!$D$1:$F$258,2)</f>
        <v>#N/A</v>
      </c>
      <c r="L951" s="22"/>
      <c r="M951" s="22"/>
      <c r="N951" s="22"/>
      <c r="O951" s="22"/>
      <c r="P951" s="203"/>
      <c r="Q951" s="22"/>
      <c r="R951" s="22"/>
      <c r="S951" s="22"/>
      <c r="T951" s="203"/>
      <c r="U951" s="211"/>
      <c r="V951" s="211"/>
      <c r="W951" s="185" t="n">
        <v>0</v>
      </c>
      <c r="X951" s="185" t="n">
        <v>0</v>
      </c>
      <c r="Y951" s="219" t="n">
        <f aca="false">SUM(W951:X951)</f>
        <v>0</v>
      </c>
      <c r="Z951" s="185" t="n">
        <v>0</v>
      </c>
      <c r="AA951" s="185" t="n">
        <v>0</v>
      </c>
      <c r="AB951" s="220" t="n">
        <f aca="false">SUM(Z951:AA951)</f>
        <v>0</v>
      </c>
      <c r="AC951" s="22"/>
      <c r="AD951" s="22"/>
      <c r="AE951" s="188"/>
      <c r="AF951" s="206" t="n">
        <f aca="false">IF(AE951="SI",N951,0)</f>
        <v>0</v>
      </c>
      <c r="AG951" s="189" t="n">
        <f aca="false">IF(AE951="SI",Y951,0)</f>
        <v>0</v>
      </c>
      <c r="AH951" s="189" t="n">
        <f aca="false">IF(AE951="SI",AB951,0)</f>
        <v>0</v>
      </c>
      <c r="AI951" s="148"/>
      <c r="AJ951" s="207"/>
      <c r="AK951" s="207"/>
      <c r="AL951" s="207"/>
      <c r="AM951" s="207"/>
      <c r="AN951" s="207"/>
      <c r="AO951" s="208"/>
    </row>
    <row r="952" customFormat="false" ht="15.75" hidden="false" customHeight="true" outlineLevel="0" collapsed="false">
      <c r="A952" s="22" t="n">
        <v>951</v>
      </c>
      <c r="B952" s="180"/>
      <c r="C952" s="22"/>
      <c r="D952" s="22"/>
      <c r="E952" s="183"/>
      <c r="F952" s="183"/>
      <c r="G952" s="22"/>
      <c r="H952" s="22"/>
      <c r="I952" s="22"/>
      <c r="J952" s="22"/>
      <c r="K952" s="191" t="e">
        <f aca="false">VLOOKUP(Personale!J952,Legenda!$D$1:$F$258,2)</f>
        <v>#N/A</v>
      </c>
      <c r="L952" s="22"/>
      <c r="M952" s="22"/>
      <c r="N952" s="22"/>
      <c r="O952" s="22"/>
      <c r="P952" s="203"/>
      <c r="Q952" s="22"/>
      <c r="R952" s="22"/>
      <c r="S952" s="22"/>
      <c r="T952" s="203"/>
      <c r="U952" s="211"/>
      <c r="V952" s="211"/>
      <c r="W952" s="185" t="n">
        <v>0</v>
      </c>
      <c r="X952" s="185" t="n">
        <v>0</v>
      </c>
      <c r="Y952" s="219" t="n">
        <f aca="false">SUM(W952:X952)</f>
        <v>0</v>
      </c>
      <c r="Z952" s="185" t="n">
        <v>0</v>
      </c>
      <c r="AA952" s="185" t="n">
        <v>0</v>
      </c>
      <c r="AB952" s="220" t="n">
        <f aca="false">SUM(Z952:AA952)</f>
        <v>0</v>
      </c>
      <c r="AC952" s="22"/>
      <c r="AD952" s="22"/>
      <c r="AE952" s="188"/>
      <c r="AF952" s="206" t="n">
        <f aca="false">IF(AE952="SI",N952,0)</f>
        <v>0</v>
      </c>
      <c r="AG952" s="189" t="n">
        <f aca="false">IF(AE952="SI",Y952,0)</f>
        <v>0</v>
      </c>
      <c r="AH952" s="189" t="n">
        <f aca="false">IF(AE952="SI",AB952,0)</f>
        <v>0</v>
      </c>
      <c r="AI952" s="148"/>
      <c r="AJ952" s="207"/>
      <c r="AK952" s="207"/>
      <c r="AL952" s="207"/>
      <c r="AM952" s="207"/>
      <c r="AN952" s="207"/>
      <c r="AO952" s="208"/>
    </row>
    <row r="953" customFormat="false" ht="15.75" hidden="false" customHeight="true" outlineLevel="0" collapsed="false">
      <c r="A953" s="22" t="n">
        <v>952</v>
      </c>
      <c r="B953" s="180"/>
      <c r="C953" s="22"/>
      <c r="D953" s="22"/>
      <c r="E953" s="183"/>
      <c r="F953" s="183"/>
      <c r="G953" s="22"/>
      <c r="H953" s="22"/>
      <c r="I953" s="22"/>
      <c r="J953" s="22"/>
      <c r="K953" s="191" t="e">
        <f aca="false">VLOOKUP(Personale!J953,Legenda!$D$1:$F$258,2)</f>
        <v>#N/A</v>
      </c>
      <c r="L953" s="22"/>
      <c r="M953" s="22"/>
      <c r="N953" s="22"/>
      <c r="O953" s="22"/>
      <c r="P953" s="203"/>
      <c r="Q953" s="22"/>
      <c r="R953" s="22"/>
      <c r="S953" s="22"/>
      <c r="T953" s="203"/>
      <c r="U953" s="211"/>
      <c r="V953" s="211"/>
      <c r="W953" s="185" t="n">
        <v>0</v>
      </c>
      <c r="X953" s="185" t="n">
        <v>0</v>
      </c>
      <c r="Y953" s="219" t="n">
        <f aca="false">SUM(W953:X953)</f>
        <v>0</v>
      </c>
      <c r="Z953" s="185" t="n">
        <v>0</v>
      </c>
      <c r="AA953" s="185" t="n">
        <v>0</v>
      </c>
      <c r="AB953" s="220" t="n">
        <f aca="false">SUM(Z953:AA953)</f>
        <v>0</v>
      </c>
      <c r="AC953" s="22"/>
      <c r="AD953" s="22"/>
      <c r="AE953" s="188"/>
      <c r="AF953" s="206" t="n">
        <f aca="false">IF(AE953="SI",N953,0)</f>
        <v>0</v>
      </c>
      <c r="AG953" s="189" t="n">
        <f aca="false">IF(AE953="SI",Y953,0)</f>
        <v>0</v>
      </c>
      <c r="AH953" s="189" t="n">
        <f aca="false">IF(AE953="SI",AB953,0)</f>
        <v>0</v>
      </c>
      <c r="AI953" s="148"/>
      <c r="AJ953" s="207"/>
      <c r="AK953" s="207"/>
      <c r="AL953" s="207"/>
      <c r="AM953" s="207"/>
      <c r="AN953" s="207"/>
      <c r="AO953" s="208"/>
    </row>
    <row r="954" customFormat="false" ht="15.75" hidden="false" customHeight="true" outlineLevel="0" collapsed="false">
      <c r="A954" s="22" t="n">
        <v>953</v>
      </c>
      <c r="B954" s="180"/>
      <c r="C954" s="22"/>
      <c r="D954" s="22"/>
      <c r="E954" s="183"/>
      <c r="F954" s="183"/>
      <c r="G954" s="22"/>
      <c r="H954" s="22"/>
      <c r="I954" s="22"/>
      <c r="J954" s="22"/>
      <c r="K954" s="191" t="e">
        <f aca="false">VLOOKUP(Personale!J954,Legenda!$D$1:$F$258,2)</f>
        <v>#N/A</v>
      </c>
      <c r="L954" s="22"/>
      <c r="M954" s="22"/>
      <c r="N954" s="22"/>
      <c r="O954" s="22"/>
      <c r="P954" s="203"/>
      <c r="Q954" s="22"/>
      <c r="R954" s="22"/>
      <c r="S954" s="22"/>
      <c r="T954" s="203"/>
      <c r="U954" s="211"/>
      <c r="V954" s="211"/>
      <c r="W954" s="185" t="n">
        <v>0</v>
      </c>
      <c r="X954" s="185" t="n">
        <v>0</v>
      </c>
      <c r="Y954" s="219" t="n">
        <f aca="false">SUM(W954:X954)</f>
        <v>0</v>
      </c>
      <c r="Z954" s="185" t="n">
        <v>0</v>
      </c>
      <c r="AA954" s="185" t="n">
        <v>0</v>
      </c>
      <c r="AB954" s="220" t="n">
        <f aca="false">SUM(Z954:AA954)</f>
        <v>0</v>
      </c>
      <c r="AC954" s="22"/>
      <c r="AD954" s="22"/>
      <c r="AE954" s="188"/>
      <c r="AF954" s="206" t="n">
        <f aca="false">IF(AE954="SI",N954,0)</f>
        <v>0</v>
      </c>
      <c r="AG954" s="189" t="n">
        <f aca="false">IF(AE954="SI",Y954,0)</f>
        <v>0</v>
      </c>
      <c r="AH954" s="189" t="n">
        <f aca="false">IF(AE954="SI",AB954,0)</f>
        <v>0</v>
      </c>
      <c r="AI954" s="148"/>
      <c r="AJ954" s="207"/>
      <c r="AK954" s="207"/>
      <c r="AL954" s="207"/>
      <c r="AM954" s="207"/>
      <c r="AN954" s="207"/>
      <c r="AO954" s="208"/>
    </row>
    <row r="955" customFormat="false" ht="15.75" hidden="false" customHeight="true" outlineLevel="0" collapsed="false">
      <c r="A955" s="22" t="n">
        <v>954</v>
      </c>
      <c r="B955" s="180"/>
      <c r="C955" s="22"/>
      <c r="D955" s="22"/>
      <c r="E955" s="183"/>
      <c r="F955" s="183"/>
      <c r="G955" s="22"/>
      <c r="H955" s="22"/>
      <c r="I955" s="22"/>
      <c r="J955" s="22"/>
      <c r="K955" s="191" t="e">
        <f aca="false">VLOOKUP(Personale!J955,Legenda!$D$1:$F$258,2)</f>
        <v>#N/A</v>
      </c>
      <c r="L955" s="22"/>
      <c r="M955" s="22"/>
      <c r="N955" s="22"/>
      <c r="O955" s="22"/>
      <c r="P955" s="203"/>
      <c r="Q955" s="22"/>
      <c r="R955" s="22"/>
      <c r="S955" s="22"/>
      <c r="T955" s="203"/>
      <c r="U955" s="211"/>
      <c r="V955" s="211"/>
      <c r="W955" s="185" t="n">
        <v>0</v>
      </c>
      <c r="X955" s="185" t="n">
        <v>0</v>
      </c>
      <c r="Y955" s="219" t="n">
        <f aca="false">SUM(W955:X955)</f>
        <v>0</v>
      </c>
      <c r="Z955" s="185" t="n">
        <v>0</v>
      </c>
      <c r="AA955" s="185" t="n">
        <v>0</v>
      </c>
      <c r="AB955" s="220" t="n">
        <f aca="false">SUM(Z955:AA955)</f>
        <v>0</v>
      </c>
      <c r="AC955" s="22"/>
      <c r="AD955" s="22"/>
      <c r="AE955" s="188"/>
      <c r="AF955" s="206" t="n">
        <f aca="false">IF(AE955="SI",N955,0)</f>
        <v>0</v>
      </c>
      <c r="AG955" s="189" t="n">
        <f aca="false">IF(AE955="SI",Y955,0)</f>
        <v>0</v>
      </c>
      <c r="AH955" s="189" t="n">
        <f aca="false">IF(AE955="SI",AB955,0)</f>
        <v>0</v>
      </c>
      <c r="AI955" s="148"/>
      <c r="AJ955" s="207"/>
      <c r="AK955" s="207"/>
      <c r="AL955" s="207"/>
      <c r="AM955" s="207"/>
      <c r="AN955" s="207"/>
      <c r="AO955" s="208"/>
    </row>
    <row r="956" customFormat="false" ht="15.75" hidden="false" customHeight="true" outlineLevel="0" collapsed="false">
      <c r="A956" s="22" t="n">
        <v>955</v>
      </c>
      <c r="B956" s="180"/>
      <c r="C956" s="22"/>
      <c r="D956" s="22"/>
      <c r="E956" s="183"/>
      <c r="F956" s="183"/>
      <c r="G956" s="22"/>
      <c r="H956" s="22"/>
      <c r="I956" s="22"/>
      <c r="J956" s="22"/>
      <c r="K956" s="191" t="e">
        <f aca="false">VLOOKUP(Personale!J956,Legenda!$D$1:$F$258,2)</f>
        <v>#N/A</v>
      </c>
      <c r="L956" s="22"/>
      <c r="M956" s="22"/>
      <c r="N956" s="22"/>
      <c r="O956" s="22"/>
      <c r="P956" s="203"/>
      <c r="Q956" s="22"/>
      <c r="R956" s="22"/>
      <c r="S956" s="22"/>
      <c r="T956" s="203"/>
      <c r="U956" s="211"/>
      <c r="V956" s="211"/>
      <c r="W956" s="185" t="n">
        <v>0</v>
      </c>
      <c r="X956" s="185" t="n">
        <v>0</v>
      </c>
      <c r="Y956" s="219" t="n">
        <f aca="false">SUM(W956:X956)</f>
        <v>0</v>
      </c>
      <c r="Z956" s="185" t="n">
        <v>0</v>
      </c>
      <c r="AA956" s="185" t="n">
        <v>0</v>
      </c>
      <c r="AB956" s="220" t="n">
        <f aca="false">SUM(Z956:AA956)</f>
        <v>0</v>
      </c>
      <c r="AC956" s="22"/>
      <c r="AD956" s="22"/>
      <c r="AE956" s="188"/>
      <c r="AF956" s="206" t="n">
        <f aca="false">IF(AE956="SI",N956,0)</f>
        <v>0</v>
      </c>
      <c r="AG956" s="189" t="n">
        <f aca="false">IF(AE956="SI",Y956,0)</f>
        <v>0</v>
      </c>
      <c r="AH956" s="189" t="n">
        <f aca="false">IF(AE956="SI",AB956,0)</f>
        <v>0</v>
      </c>
      <c r="AI956" s="148"/>
      <c r="AJ956" s="207"/>
      <c r="AK956" s="207"/>
      <c r="AL956" s="207"/>
      <c r="AM956" s="207"/>
      <c r="AN956" s="207"/>
      <c r="AO956" s="208"/>
    </row>
    <row r="957" customFormat="false" ht="15.75" hidden="false" customHeight="true" outlineLevel="0" collapsed="false">
      <c r="A957" s="22" t="n">
        <v>956</v>
      </c>
      <c r="B957" s="180"/>
      <c r="C957" s="22"/>
      <c r="D957" s="22"/>
      <c r="E957" s="183"/>
      <c r="F957" s="183"/>
      <c r="G957" s="22"/>
      <c r="H957" s="22"/>
      <c r="I957" s="22"/>
      <c r="J957" s="22"/>
      <c r="K957" s="191" t="e">
        <f aca="false">VLOOKUP(Personale!J957,Legenda!$D$1:$F$258,2)</f>
        <v>#N/A</v>
      </c>
      <c r="L957" s="22"/>
      <c r="M957" s="22"/>
      <c r="N957" s="22"/>
      <c r="O957" s="22"/>
      <c r="P957" s="203"/>
      <c r="Q957" s="22"/>
      <c r="R957" s="22"/>
      <c r="S957" s="22"/>
      <c r="T957" s="203"/>
      <c r="U957" s="211"/>
      <c r="V957" s="211"/>
      <c r="W957" s="185" t="n">
        <v>0</v>
      </c>
      <c r="X957" s="185" t="n">
        <v>0</v>
      </c>
      <c r="Y957" s="219" t="n">
        <f aca="false">SUM(W957:X957)</f>
        <v>0</v>
      </c>
      <c r="Z957" s="185" t="n">
        <v>0</v>
      </c>
      <c r="AA957" s="185" t="n">
        <v>0</v>
      </c>
      <c r="AB957" s="220" t="n">
        <f aca="false">SUM(Z957:AA957)</f>
        <v>0</v>
      </c>
      <c r="AC957" s="22"/>
      <c r="AD957" s="22"/>
      <c r="AE957" s="188"/>
      <c r="AF957" s="206" t="n">
        <f aca="false">IF(AE957="SI",N957,0)</f>
        <v>0</v>
      </c>
      <c r="AG957" s="189" t="n">
        <f aca="false">IF(AE957="SI",Y957,0)</f>
        <v>0</v>
      </c>
      <c r="AH957" s="189" t="n">
        <f aca="false">IF(AE957="SI",AB957,0)</f>
        <v>0</v>
      </c>
      <c r="AI957" s="148"/>
      <c r="AJ957" s="207"/>
      <c r="AK957" s="207"/>
      <c r="AL957" s="207"/>
      <c r="AM957" s="207"/>
      <c r="AN957" s="207"/>
      <c r="AO957" s="208"/>
    </row>
    <row r="958" customFormat="false" ht="15.75" hidden="false" customHeight="true" outlineLevel="0" collapsed="false">
      <c r="A958" s="22" t="n">
        <v>957</v>
      </c>
      <c r="B958" s="180"/>
      <c r="C958" s="22"/>
      <c r="D958" s="22"/>
      <c r="E958" s="183"/>
      <c r="F958" s="183"/>
      <c r="G958" s="22"/>
      <c r="H958" s="22"/>
      <c r="I958" s="22"/>
      <c r="J958" s="22"/>
      <c r="K958" s="191" t="e">
        <f aca="false">VLOOKUP(Personale!J958,Legenda!$D$1:$F$258,2)</f>
        <v>#N/A</v>
      </c>
      <c r="L958" s="22"/>
      <c r="M958" s="22"/>
      <c r="N958" s="22"/>
      <c r="O958" s="22"/>
      <c r="P958" s="203"/>
      <c r="Q958" s="22"/>
      <c r="R958" s="22"/>
      <c r="S958" s="22"/>
      <c r="T958" s="203"/>
      <c r="U958" s="211"/>
      <c r="V958" s="211"/>
      <c r="W958" s="185" t="n">
        <v>0</v>
      </c>
      <c r="X958" s="185" t="n">
        <v>0</v>
      </c>
      <c r="Y958" s="219" t="n">
        <f aca="false">SUM(W958:X958)</f>
        <v>0</v>
      </c>
      <c r="Z958" s="185" t="n">
        <v>0</v>
      </c>
      <c r="AA958" s="185" t="n">
        <v>0</v>
      </c>
      <c r="AB958" s="220" t="n">
        <f aca="false">SUM(Z958:AA958)</f>
        <v>0</v>
      </c>
      <c r="AC958" s="22"/>
      <c r="AD958" s="22"/>
      <c r="AE958" s="188"/>
      <c r="AF958" s="206" t="n">
        <f aca="false">IF(AE958="SI",N958,0)</f>
        <v>0</v>
      </c>
      <c r="AG958" s="189" t="n">
        <f aca="false">IF(AE958="SI",Y958,0)</f>
        <v>0</v>
      </c>
      <c r="AH958" s="189" t="n">
        <f aca="false">IF(AE958="SI",AB958,0)</f>
        <v>0</v>
      </c>
      <c r="AI958" s="148"/>
      <c r="AJ958" s="207"/>
      <c r="AK958" s="207"/>
      <c r="AL958" s="207"/>
      <c r="AM958" s="207"/>
      <c r="AN958" s="207"/>
      <c r="AO958" s="208"/>
    </row>
    <row r="959" customFormat="false" ht="15.75" hidden="false" customHeight="true" outlineLevel="0" collapsed="false">
      <c r="A959" s="22" t="n">
        <v>958</v>
      </c>
      <c r="B959" s="180"/>
      <c r="C959" s="22"/>
      <c r="D959" s="22"/>
      <c r="E959" s="183"/>
      <c r="F959" s="183"/>
      <c r="G959" s="22"/>
      <c r="H959" s="22"/>
      <c r="I959" s="22"/>
      <c r="J959" s="22"/>
      <c r="K959" s="191" t="e">
        <f aca="false">VLOOKUP(Personale!J959,Legenda!$D$1:$F$258,2)</f>
        <v>#N/A</v>
      </c>
      <c r="L959" s="22"/>
      <c r="M959" s="22"/>
      <c r="N959" s="22"/>
      <c r="O959" s="22"/>
      <c r="P959" s="203"/>
      <c r="Q959" s="22"/>
      <c r="R959" s="22"/>
      <c r="S959" s="22"/>
      <c r="T959" s="203"/>
      <c r="U959" s="211"/>
      <c r="V959" s="211"/>
      <c r="W959" s="185" t="n">
        <v>0</v>
      </c>
      <c r="X959" s="185" t="n">
        <v>0</v>
      </c>
      <c r="Y959" s="219" t="n">
        <f aca="false">SUM(W959:X959)</f>
        <v>0</v>
      </c>
      <c r="Z959" s="185" t="n">
        <v>0</v>
      </c>
      <c r="AA959" s="185" t="n">
        <v>0</v>
      </c>
      <c r="AB959" s="220" t="n">
        <f aca="false">SUM(Z959:AA959)</f>
        <v>0</v>
      </c>
      <c r="AC959" s="22"/>
      <c r="AD959" s="22"/>
      <c r="AE959" s="188"/>
      <c r="AF959" s="206" t="n">
        <f aca="false">IF(AE959="SI",N959,0)</f>
        <v>0</v>
      </c>
      <c r="AG959" s="189" t="n">
        <f aca="false">IF(AE959="SI",Y959,0)</f>
        <v>0</v>
      </c>
      <c r="AH959" s="189" t="n">
        <f aca="false">IF(AE959="SI",AB959,0)</f>
        <v>0</v>
      </c>
      <c r="AI959" s="148"/>
      <c r="AJ959" s="207"/>
      <c r="AK959" s="207"/>
      <c r="AL959" s="207"/>
      <c r="AM959" s="207"/>
      <c r="AN959" s="207"/>
      <c r="AO959" s="208"/>
    </row>
    <row r="960" customFormat="false" ht="15.75" hidden="false" customHeight="true" outlineLevel="0" collapsed="false">
      <c r="A960" s="22" t="n">
        <v>959</v>
      </c>
      <c r="B960" s="180"/>
      <c r="C960" s="22"/>
      <c r="D960" s="22"/>
      <c r="E960" s="183"/>
      <c r="F960" s="183"/>
      <c r="G960" s="22"/>
      <c r="H960" s="22"/>
      <c r="I960" s="22"/>
      <c r="J960" s="22"/>
      <c r="K960" s="191" t="e">
        <f aca="false">VLOOKUP(Personale!J960,Legenda!$D$1:$F$258,2)</f>
        <v>#N/A</v>
      </c>
      <c r="L960" s="22"/>
      <c r="M960" s="22"/>
      <c r="N960" s="22"/>
      <c r="O960" s="22"/>
      <c r="P960" s="203"/>
      <c r="Q960" s="22"/>
      <c r="R960" s="22"/>
      <c r="S960" s="22"/>
      <c r="T960" s="203"/>
      <c r="U960" s="211"/>
      <c r="V960" s="211"/>
      <c r="W960" s="185" t="n">
        <v>0</v>
      </c>
      <c r="X960" s="185" t="n">
        <v>0</v>
      </c>
      <c r="Y960" s="219" t="n">
        <f aca="false">SUM(W960:X960)</f>
        <v>0</v>
      </c>
      <c r="Z960" s="185" t="n">
        <v>0</v>
      </c>
      <c r="AA960" s="185" t="n">
        <v>0</v>
      </c>
      <c r="AB960" s="220" t="n">
        <f aca="false">SUM(Z960:AA960)</f>
        <v>0</v>
      </c>
      <c r="AC960" s="22"/>
      <c r="AD960" s="22"/>
      <c r="AE960" s="188"/>
      <c r="AF960" s="206" t="n">
        <f aca="false">IF(AE960="SI",N960,0)</f>
        <v>0</v>
      </c>
      <c r="AG960" s="189" t="n">
        <f aca="false">IF(AE960="SI",Y960,0)</f>
        <v>0</v>
      </c>
      <c r="AH960" s="189" t="n">
        <f aca="false">IF(AE960="SI",AB960,0)</f>
        <v>0</v>
      </c>
      <c r="AI960" s="148"/>
      <c r="AJ960" s="207"/>
      <c r="AK960" s="207"/>
      <c r="AL960" s="207"/>
      <c r="AM960" s="207"/>
      <c r="AN960" s="207"/>
      <c r="AO960" s="208"/>
    </row>
    <row r="961" customFormat="false" ht="15.75" hidden="false" customHeight="true" outlineLevel="0" collapsed="false">
      <c r="A961" s="22" t="n">
        <v>960</v>
      </c>
      <c r="B961" s="180"/>
      <c r="C961" s="22"/>
      <c r="D961" s="22"/>
      <c r="E961" s="183"/>
      <c r="F961" s="183"/>
      <c r="G961" s="22"/>
      <c r="H961" s="22"/>
      <c r="I961" s="22"/>
      <c r="J961" s="22"/>
      <c r="K961" s="191" t="e">
        <f aca="false">VLOOKUP(Personale!J961,Legenda!$D$1:$F$258,2)</f>
        <v>#N/A</v>
      </c>
      <c r="L961" s="22"/>
      <c r="M961" s="22"/>
      <c r="N961" s="22"/>
      <c r="O961" s="22"/>
      <c r="P961" s="203"/>
      <c r="Q961" s="22"/>
      <c r="R961" s="22"/>
      <c r="S961" s="22"/>
      <c r="T961" s="203"/>
      <c r="U961" s="211"/>
      <c r="V961" s="211"/>
      <c r="W961" s="185" t="n">
        <v>0</v>
      </c>
      <c r="X961" s="185" t="n">
        <v>0</v>
      </c>
      <c r="Y961" s="219" t="n">
        <f aca="false">SUM(W961:X961)</f>
        <v>0</v>
      </c>
      <c r="Z961" s="185" t="n">
        <v>0</v>
      </c>
      <c r="AA961" s="185" t="n">
        <v>0</v>
      </c>
      <c r="AB961" s="220" t="n">
        <f aca="false">SUM(Z961:AA961)</f>
        <v>0</v>
      </c>
      <c r="AC961" s="22"/>
      <c r="AD961" s="22"/>
      <c r="AE961" s="188"/>
      <c r="AF961" s="206" t="n">
        <f aca="false">IF(AE961="SI",N961,0)</f>
        <v>0</v>
      </c>
      <c r="AG961" s="189" t="n">
        <f aca="false">IF(AE961="SI",Y961,0)</f>
        <v>0</v>
      </c>
      <c r="AH961" s="189" t="n">
        <f aca="false">IF(AE961="SI",AB961,0)</f>
        <v>0</v>
      </c>
      <c r="AI961" s="148"/>
      <c r="AJ961" s="207"/>
      <c r="AK961" s="207"/>
      <c r="AL961" s="207"/>
      <c r="AM961" s="207"/>
      <c r="AN961" s="207"/>
      <c r="AO961" s="208"/>
    </row>
    <row r="962" customFormat="false" ht="15.75" hidden="false" customHeight="true" outlineLevel="0" collapsed="false">
      <c r="A962" s="22" t="n">
        <v>961</v>
      </c>
      <c r="B962" s="180"/>
      <c r="C962" s="22"/>
      <c r="D962" s="22"/>
      <c r="E962" s="183"/>
      <c r="F962" s="183"/>
      <c r="G962" s="22"/>
      <c r="H962" s="22"/>
      <c r="I962" s="22"/>
      <c r="J962" s="22"/>
      <c r="K962" s="191" t="e">
        <f aca="false">VLOOKUP(Personale!J962,Legenda!$D$1:$F$258,2)</f>
        <v>#N/A</v>
      </c>
      <c r="L962" s="22"/>
      <c r="M962" s="22"/>
      <c r="N962" s="22"/>
      <c r="O962" s="22"/>
      <c r="P962" s="203"/>
      <c r="Q962" s="22"/>
      <c r="R962" s="22"/>
      <c r="S962" s="22"/>
      <c r="T962" s="203"/>
      <c r="U962" s="211"/>
      <c r="V962" s="211"/>
      <c r="W962" s="185" t="n">
        <v>0</v>
      </c>
      <c r="X962" s="185" t="n">
        <v>0</v>
      </c>
      <c r="Y962" s="219" t="n">
        <f aca="false">SUM(W962:X962)</f>
        <v>0</v>
      </c>
      <c r="Z962" s="185" t="n">
        <v>0</v>
      </c>
      <c r="AA962" s="185" t="n">
        <v>0</v>
      </c>
      <c r="AB962" s="220" t="n">
        <f aca="false">SUM(Z962:AA962)</f>
        <v>0</v>
      </c>
      <c r="AC962" s="22"/>
      <c r="AD962" s="22"/>
      <c r="AE962" s="188"/>
      <c r="AF962" s="206" t="n">
        <f aca="false">IF(AE962="SI",N962,0)</f>
        <v>0</v>
      </c>
      <c r="AG962" s="189" t="n">
        <f aca="false">IF(AE962="SI",Y962,0)</f>
        <v>0</v>
      </c>
      <c r="AH962" s="189" t="n">
        <f aca="false">IF(AE962="SI",AB962,0)</f>
        <v>0</v>
      </c>
      <c r="AI962" s="148"/>
      <c r="AJ962" s="207"/>
      <c r="AK962" s="207"/>
      <c r="AL962" s="207"/>
      <c r="AM962" s="207"/>
      <c r="AN962" s="207"/>
      <c r="AO962" s="208"/>
    </row>
    <row r="963" customFormat="false" ht="15.75" hidden="false" customHeight="true" outlineLevel="0" collapsed="false">
      <c r="A963" s="22" t="n">
        <v>962</v>
      </c>
      <c r="B963" s="180"/>
      <c r="C963" s="22"/>
      <c r="D963" s="22"/>
      <c r="E963" s="183"/>
      <c r="F963" s="183"/>
      <c r="G963" s="22"/>
      <c r="H963" s="22"/>
      <c r="I963" s="22"/>
      <c r="J963" s="22"/>
      <c r="K963" s="191" t="e">
        <f aca="false">VLOOKUP(Personale!J963,Legenda!$D$1:$F$258,2)</f>
        <v>#N/A</v>
      </c>
      <c r="L963" s="22"/>
      <c r="M963" s="22"/>
      <c r="N963" s="22"/>
      <c r="O963" s="22"/>
      <c r="P963" s="203"/>
      <c r="Q963" s="22"/>
      <c r="R963" s="22"/>
      <c r="S963" s="22"/>
      <c r="T963" s="203"/>
      <c r="U963" s="211"/>
      <c r="V963" s="211"/>
      <c r="W963" s="185" t="n">
        <v>0</v>
      </c>
      <c r="X963" s="185" t="n">
        <v>0</v>
      </c>
      <c r="Y963" s="219" t="n">
        <f aca="false">SUM(W963:X963)</f>
        <v>0</v>
      </c>
      <c r="Z963" s="185" t="n">
        <v>0</v>
      </c>
      <c r="AA963" s="185" t="n">
        <v>0</v>
      </c>
      <c r="AB963" s="220" t="n">
        <f aca="false">SUM(Z963:AA963)</f>
        <v>0</v>
      </c>
      <c r="AC963" s="22"/>
      <c r="AD963" s="22"/>
      <c r="AE963" s="188"/>
      <c r="AF963" s="206" t="n">
        <f aca="false">IF(AE963="SI",N963,0)</f>
        <v>0</v>
      </c>
      <c r="AG963" s="189" t="n">
        <f aca="false">IF(AE963="SI",Y963,0)</f>
        <v>0</v>
      </c>
      <c r="AH963" s="189" t="n">
        <f aca="false">IF(AE963="SI",AB963,0)</f>
        <v>0</v>
      </c>
      <c r="AI963" s="148"/>
      <c r="AJ963" s="207"/>
      <c r="AK963" s="207"/>
      <c r="AL963" s="207"/>
      <c r="AM963" s="207"/>
      <c r="AN963" s="207"/>
      <c r="AO963" s="208"/>
    </row>
    <row r="964" customFormat="false" ht="15.75" hidden="false" customHeight="true" outlineLevel="0" collapsed="false">
      <c r="A964" s="22" t="n">
        <v>963</v>
      </c>
      <c r="B964" s="180"/>
      <c r="C964" s="22"/>
      <c r="D964" s="22"/>
      <c r="E964" s="183"/>
      <c r="F964" s="183"/>
      <c r="G964" s="22"/>
      <c r="H964" s="22"/>
      <c r="I964" s="22"/>
      <c r="J964" s="22"/>
      <c r="K964" s="191" t="e">
        <f aca="false">VLOOKUP(Personale!J964,Legenda!$D$1:$F$258,2)</f>
        <v>#N/A</v>
      </c>
      <c r="L964" s="22"/>
      <c r="M964" s="22"/>
      <c r="N964" s="22"/>
      <c r="O964" s="22"/>
      <c r="P964" s="203"/>
      <c r="Q964" s="22"/>
      <c r="R964" s="22"/>
      <c r="S964" s="22"/>
      <c r="T964" s="203"/>
      <c r="U964" s="211"/>
      <c r="V964" s="211"/>
      <c r="W964" s="185" t="n">
        <v>0</v>
      </c>
      <c r="X964" s="185" t="n">
        <v>0</v>
      </c>
      <c r="Y964" s="219" t="n">
        <f aca="false">SUM(W964:X964)</f>
        <v>0</v>
      </c>
      <c r="Z964" s="185" t="n">
        <v>0</v>
      </c>
      <c r="AA964" s="185" t="n">
        <v>0</v>
      </c>
      <c r="AB964" s="220" t="n">
        <f aca="false">SUM(Z964:AA964)</f>
        <v>0</v>
      </c>
      <c r="AC964" s="22"/>
      <c r="AD964" s="22"/>
      <c r="AE964" s="188"/>
      <c r="AF964" s="206" t="n">
        <f aca="false">IF(AE964="SI",N964,0)</f>
        <v>0</v>
      </c>
      <c r="AG964" s="189" t="n">
        <f aca="false">IF(AE964="SI",Y964,0)</f>
        <v>0</v>
      </c>
      <c r="AH964" s="189" t="n">
        <f aca="false">IF(AE964="SI",AB964,0)</f>
        <v>0</v>
      </c>
      <c r="AI964" s="148"/>
      <c r="AJ964" s="207"/>
      <c r="AK964" s="207"/>
      <c r="AL964" s="207"/>
      <c r="AM964" s="207"/>
      <c r="AN964" s="207"/>
      <c r="AO964" s="208"/>
    </row>
    <row r="965" customFormat="false" ht="15.75" hidden="false" customHeight="true" outlineLevel="0" collapsed="false">
      <c r="A965" s="22" t="n">
        <v>964</v>
      </c>
      <c r="B965" s="180"/>
      <c r="C965" s="22"/>
      <c r="D965" s="22"/>
      <c r="E965" s="183"/>
      <c r="F965" s="183"/>
      <c r="G965" s="22"/>
      <c r="H965" s="22"/>
      <c r="I965" s="22"/>
      <c r="J965" s="22"/>
      <c r="K965" s="191" t="e">
        <f aca="false">VLOOKUP(Personale!J965,Legenda!$D$1:$F$258,2)</f>
        <v>#N/A</v>
      </c>
      <c r="L965" s="22"/>
      <c r="M965" s="22"/>
      <c r="N965" s="22"/>
      <c r="O965" s="22"/>
      <c r="P965" s="203"/>
      <c r="Q965" s="22"/>
      <c r="R965" s="22"/>
      <c r="S965" s="22"/>
      <c r="T965" s="203"/>
      <c r="U965" s="211"/>
      <c r="V965" s="211"/>
      <c r="W965" s="185" t="n">
        <v>0</v>
      </c>
      <c r="X965" s="185" t="n">
        <v>0</v>
      </c>
      <c r="Y965" s="219" t="n">
        <f aca="false">SUM(W965:X965)</f>
        <v>0</v>
      </c>
      <c r="Z965" s="185" t="n">
        <v>0</v>
      </c>
      <c r="AA965" s="185" t="n">
        <v>0</v>
      </c>
      <c r="AB965" s="220" t="n">
        <f aca="false">SUM(Z965:AA965)</f>
        <v>0</v>
      </c>
      <c r="AC965" s="22"/>
      <c r="AD965" s="22"/>
      <c r="AE965" s="188"/>
      <c r="AF965" s="206" t="n">
        <f aca="false">IF(AE965="SI",N965,0)</f>
        <v>0</v>
      </c>
      <c r="AG965" s="189" t="n">
        <f aca="false">IF(AE965="SI",Y965,0)</f>
        <v>0</v>
      </c>
      <c r="AH965" s="189" t="n">
        <f aca="false">IF(AE965="SI",AB965,0)</f>
        <v>0</v>
      </c>
      <c r="AI965" s="148"/>
      <c r="AJ965" s="207"/>
      <c r="AK965" s="207"/>
      <c r="AL965" s="207"/>
      <c r="AM965" s="207"/>
      <c r="AN965" s="207"/>
      <c r="AO965" s="208"/>
    </row>
    <row r="966" customFormat="false" ht="15.75" hidden="false" customHeight="true" outlineLevel="0" collapsed="false">
      <c r="A966" s="22" t="n">
        <v>965</v>
      </c>
      <c r="B966" s="180"/>
      <c r="C966" s="22"/>
      <c r="D966" s="22"/>
      <c r="E966" s="183"/>
      <c r="F966" s="183"/>
      <c r="G966" s="22"/>
      <c r="H966" s="22"/>
      <c r="I966" s="22"/>
      <c r="J966" s="22"/>
      <c r="K966" s="191" t="e">
        <f aca="false">VLOOKUP(Personale!J966,Legenda!$D$1:$F$258,2)</f>
        <v>#N/A</v>
      </c>
      <c r="L966" s="22"/>
      <c r="M966" s="22"/>
      <c r="N966" s="22"/>
      <c r="O966" s="22"/>
      <c r="P966" s="203"/>
      <c r="Q966" s="22"/>
      <c r="R966" s="22"/>
      <c r="S966" s="22"/>
      <c r="T966" s="203"/>
      <c r="U966" s="211"/>
      <c r="V966" s="211"/>
      <c r="W966" s="185" t="n">
        <v>0</v>
      </c>
      <c r="X966" s="185" t="n">
        <v>0</v>
      </c>
      <c r="Y966" s="219" t="n">
        <f aca="false">SUM(W966:X966)</f>
        <v>0</v>
      </c>
      <c r="Z966" s="185" t="n">
        <v>0</v>
      </c>
      <c r="AA966" s="185" t="n">
        <v>0</v>
      </c>
      <c r="AB966" s="220" t="n">
        <f aca="false">SUM(Z966:AA966)</f>
        <v>0</v>
      </c>
      <c r="AC966" s="22"/>
      <c r="AD966" s="22"/>
      <c r="AE966" s="188"/>
      <c r="AF966" s="206" t="n">
        <f aca="false">IF(AE966="SI",N966,0)</f>
        <v>0</v>
      </c>
      <c r="AG966" s="189" t="n">
        <f aca="false">IF(AE966="SI",Y966,0)</f>
        <v>0</v>
      </c>
      <c r="AH966" s="189" t="n">
        <f aca="false">IF(AE966="SI",AB966,0)</f>
        <v>0</v>
      </c>
      <c r="AI966" s="148"/>
      <c r="AJ966" s="207"/>
      <c r="AK966" s="207"/>
      <c r="AL966" s="207"/>
      <c r="AM966" s="207"/>
      <c r="AN966" s="207"/>
      <c r="AO966" s="208"/>
    </row>
    <row r="967" customFormat="false" ht="15.75" hidden="false" customHeight="true" outlineLevel="0" collapsed="false">
      <c r="A967" s="22" t="n">
        <v>966</v>
      </c>
      <c r="B967" s="180"/>
      <c r="C967" s="22"/>
      <c r="D967" s="22"/>
      <c r="E967" s="183"/>
      <c r="F967" s="183"/>
      <c r="G967" s="22"/>
      <c r="H967" s="22"/>
      <c r="I967" s="22"/>
      <c r="J967" s="22"/>
      <c r="K967" s="191" t="e">
        <f aca="false">VLOOKUP(Personale!J967,Legenda!$D$1:$F$258,2)</f>
        <v>#N/A</v>
      </c>
      <c r="L967" s="22"/>
      <c r="M967" s="22"/>
      <c r="N967" s="22"/>
      <c r="O967" s="22"/>
      <c r="P967" s="203"/>
      <c r="Q967" s="22"/>
      <c r="R967" s="22"/>
      <c r="S967" s="22"/>
      <c r="T967" s="203"/>
      <c r="U967" s="211"/>
      <c r="V967" s="211"/>
      <c r="W967" s="185" t="n">
        <v>0</v>
      </c>
      <c r="X967" s="185" t="n">
        <v>0</v>
      </c>
      <c r="Y967" s="219" t="n">
        <f aca="false">SUM(W967:X967)</f>
        <v>0</v>
      </c>
      <c r="Z967" s="185" t="n">
        <v>0</v>
      </c>
      <c r="AA967" s="185" t="n">
        <v>0</v>
      </c>
      <c r="AB967" s="220" t="n">
        <f aca="false">SUM(Z967:AA967)</f>
        <v>0</v>
      </c>
      <c r="AC967" s="22"/>
      <c r="AD967" s="22"/>
      <c r="AE967" s="188"/>
      <c r="AF967" s="206" t="n">
        <f aca="false">IF(AE967="SI",N967,0)</f>
        <v>0</v>
      </c>
      <c r="AG967" s="189" t="n">
        <f aca="false">IF(AE967="SI",Y967,0)</f>
        <v>0</v>
      </c>
      <c r="AH967" s="189" t="n">
        <f aca="false">IF(AE967="SI",AB967,0)</f>
        <v>0</v>
      </c>
      <c r="AI967" s="148"/>
      <c r="AJ967" s="207"/>
      <c r="AK967" s="207"/>
      <c r="AL967" s="207"/>
      <c r="AM967" s="207"/>
      <c r="AN967" s="207"/>
      <c r="AO967" s="208"/>
    </row>
    <row r="968" customFormat="false" ht="15.75" hidden="false" customHeight="true" outlineLevel="0" collapsed="false">
      <c r="A968" s="22" t="n">
        <v>967</v>
      </c>
      <c r="B968" s="180"/>
      <c r="C968" s="22"/>
      <c r="D968" s="22"/>
      <c r="E968" s="183"/>
      <c r="F968" s="183"/>
      <c r="G968" s="22"/>
      <c r="H968" s="22"/>
      <c r="I968" s="22"/>
      <c r="J968" s="22"/>
      <c r="K968" s="191" t="e">
        <f aca="false">VLOOKUP(Personale!J968,Legenda!$D$1:$F$258,2)</f>
        <v>#N/A</v>
      </c>
      <c r="L968" s="22"/>
      <c r="M968" s="22"/>
      <c r="N968" s="22"/>
      <c r="O968" s="22"/>
      <c r="P968" s="203"/>
      <c r="Q968" s="22"/>
      <c r="R968" s="22"/>
      <c r="S968" s="22"/>
      <c r="T968" s="203"/>
      <c r="U968" s="211"/>
      <c r="V968" s="211"/>
      <c r="W968" s="185" t="n">
        <v>0</v>
      </c>
      <c r="X968" s="185" t="n">
        <v>0</v>
      </c>
      <c r="Y968" s="219" t="n">
        <f aca="false">SUM(W968:X968)</f>
        <v>0</v>
      </c>
      <c r="Z968" s="185" t="n">
        <v>0</v>
      </c>
      <c r="AA968" s="185" t="n">
        <v>0</v>
      </c>
      <c r="AB968" s="220" t="n">
        <f aca="false">SUM(Z968:AA968)</f>
        <v>0</v>
      </c>
      <c r="AC968" s="22"/>
      <c r="AD968" s="22"/>
      <c r="AE968" s="188"/>
      <c r="AF968" s="206" t="n">
        <f aca="false">IF(AE968="SI",N968,0)</f>
        <v>0</v>
      </c>
      <c r="AG968" s="189" t="n">
        <f aca="false">IF(AE968="SI",Y968,0)</f>
        <v>0</v>
      </c>
      <c r="AH968" s="189" t="n">
        <f aca="false">IF(AE968="SI",AB968,0)</f>
        <v>0</v>
      </c>
      <c r="AI968" s="148"/>
      <c r="AJ968" s="207"/>
      <c r="AK968" s="207"/>
      <c r="AL968" s="207"/>
      <c r="AM968" s="207"/>
      <c r="AN968" s="207"/>
      <c r="AO968" s="208"/>
    </row>
    <row r="969" customFormat="false" ht="15.75" hidden="false" customHeight="true" outlineLevel="0" collapsed="false">
      <c r="A969" s="22" t="n">
        <v>968</v>
      </c>
      <c r="B969" s="180"/>
      <c r="C969" s="22"/>
      <c r="D969" s="22"/>
      <c r="E969" s="183"/>
      <c r="F969" s="183"/>
      <c r="G969" s="22"/>
      <c r="H969" s="22"/>
      <c r="I969" s="22"/>
      <c r="J969" s="22"/>
      <c r="K969" s="191" t="e">
        <f aca="false">VLOOKUP(Personale!J969,Legenda!$D$1:$F$258,2)</f>
        <v>#N/A</v>
      </c>
      <c r="L969" s="22"/>
      <c r="M969" s="22"/>
      <c r="N969" s="22"/>
      <c r="O969" s="22"/>
      <c r="P969" s="203"/>
      <c r="Q969" s="22"/>
      <c r="R969" s="22"/>
      <c r="S969" s="22"/>
      <c r="T969" s="203"/>
      <c r="U969" s="211"/>
      <c r="V969" s="211"/>
      <c r="W969" s="185" t="n">
        <v>0</v>
      </c>
      <c r="X969" s="185" t="n">
        <v>0</v>
      </c>
      <c r="Y969" s="219" t="n">
        <f aca="false">SUM(W969:X969)</f>
        <v>0</v>
      </c>
      <c r="Z969" s="185" t="n">
        <v>0</v>
      </c>
      <c r="AA969" s="185" t="n">
        <v>0</v>
      </c>
      <c r="AB969" s="220" t="n">
        <f aca="false">SUM(Z969:AA969)</f>
        <v>0</v>
      </c>
      <c r="AC969" s="22"/>
      <c r="AD969" s="22"/>
      <c r="AE969" s="188"/>
      <c r="AF969" s="206" t="n">
        <f aca="false">IF(AE969="SI",N969,0)</f>
        <v>0</v>
      </c>
      <c r="AG969" s="189" t="n">
        <f aca="false">IF(AE969="SI",Y969,0)</f>
        <v>0</v>
      </c>
      <c r="AH969" s="189" t="n">
        <f aca="false">IF(AE969="SI",AB969,0)</f>
        <v>0</v>
      </c>
      <c r="AI969" s="148"/>
      <c r="AJ969" s="207"/>
      <c r="AK969" s="207"/>
      <c r="AL969" s="207"/>
      <c r="AM969" s="207"/>
      <c r="AN969" s="207"/>
      <c r="AO969" s="208"/>
    </row>
    <row r="970" customFormat="false" ht="15.75" hidden="false" customHeight="true" outlineLevel="0" collapsed="false">
      <c r="A970" s="22" t="n">
        <v>969</v>
      </c>
      <c r="B970" s="180"/>
      <c r="C970" s="22"/>
      <c r="D970" s="22"/>
      <c r="E970" s="183"/>
      <c r="F970" s="183"/>
      <c r="G970" s="22"/>
      <c r="H970" s="22"/>
      <c r="I970" s="22"/>
      <c r="J970" s="22"/>
      <c r="K970" s="191" t="e">
        <f aca="false">VLOOKUP(Personale!J970,Legenda!$D$1:$F$258,2)</f>
        <v>#N/A</v>
      </c>
      <c r="L970" s="22"/>
      <c r="M970" s="22"/>
      <c r="N970" s="22"/>
      <c r="O970" s="22"/>
      <c r="P970" s="203"/>
      <c r="Q970" s="22"/>
      <c r="R970" s="22"/>
      <c r="S970" s="22"/>
      <c r="T970" s="203"/>
      <c r="U970" s="211"/>
      <c r="V970" s="211"/>
      <c r="W970" s="185" t="n">
        <v>0</v>
      </c>
      <c r="X970" s="185" t="n">
        <v>0</v>
      </c>
      <c r="Y970" s="219" t="n">
        <f aca="false">SUM(W970:X970)</f>
        <v>0</v>
      </c>
      <c r="Z970" s="185" t="n">
        <v>0</v>
      </c>
      <c r="AA970" s="185" t="n">
        <v>0</v>
      </c>
      <c r="AB970" s="220" t="n">
        <f aca="false">SUM(Z970:AA970)</f>
        <v>0</v>
      </c>
      <c r="AC970" s="22"/>
      <c r="AD970" s="22"/>
      <c r="AE970" s="188"/>
      <c r="AF970" s="206" t="n">
        <f aca="false">IF(AE970="SI",N970,0)</f>
        <v>0</v>
      </c>
      <c r="AG970" s="189" t="n">
        <f aca="false">IF(AE970="SI",Y970,0)</f>
        <v>0</v>
      </c>
      <c r="AH970" s="189" t="n">
        <f aca="false">IF(AE970="SI",AB970,0)</f>
        <v>0</v>
      </c>
      <c r="AI970" s="148"/>
      <c r="AJ970" s="207"/>
      <c r="AK970" s="207"/>
      <c r="AL970" s="207"/>
      <c r="AM970" s="207"/>
      <c r="AN970" s="207"/>
      <c r="AO970" s="208"/>
    </row>
    <row r="971" customFormat="false" ht="15.75" hidden="false" customHeight="true" outlineLevel="0" collapsed="false">
      <c r="A971" s="22" t="n">
        <v>970</v>
      </c>
      <c r="B971" s="180"/>
      <c r="C971" s="22"/>
      <c r="D971" s="22"/>
      <c r="E971" s="183"/>
      <c r="F971" s="183"/>
      <c r="G971" s="22"/>
      <c r="H971" s="22"/>
      <c r="I971" s="22"/>
      <c r="J971" s="22"/>
      <c r="K971" s="191" t="e">
        <f aca="false">VLOOKUP(Personale!J971,Legenda!$D$1:$F$258,2)</f>
        <v>#N/A</v>
      </c>
      <c r="L971" s="22"/>
      <c r="M971" s="22"/>
      <c r="N971" s="22"/>
      <c r="O971" s="22"/>
      <c r="P971" s="203"/>
      <c r="Q971" s="22"/>
      <c r="R971" s="22"/>
      <c r="S971" s="22"/>
      <c r="T971" s="203"/>
      <c r="U971" s="211"/>
      <c r="V971" s="211"/>
      <c r="W971" s="185" t="n">
        <v>0</v>
      </c>
      <c r="X971" s="185" t="n">
        <v>0</v>
      </c>
      <c r="Y971" s="219" t="n">
        <f aca="false">SUM(W971:X971)</f>
        <v>0</v>
      </c>
      <c r="Z971" s="185" t="n">
        <v>0</v>
      </c>
      <c r="AA971" s="185" t="n">
        <v>0</v>
      </c>
      <c r="AB971" s="220" t="n">
        <f aca="false">SUM(Z971:AA971)</f>
        <v>0</v>
      </c>
      <c r="AC971" s="22"/>
      <c r="AD971" s="22"/>
      <c r="AE971" s="188"/>
      <c r="AF971" s="206" t="n">
        <f aca="false">IF(AE971="SI",N971,0)</f>
        <v>0</v>
      </c>
      <c r="AG971" s="189" t="n">
        <f aca="false">IF(AE971="SI",Y971,0)</f>
        <v>0</v>
      </c>
      <c r="AH971" s="189" t="n">
        <f aca="false">IF(AE971="SI",AB971,0)</f>
        <v>0</v>
      </c>
      <c r="AI971" s="148"/>
      <c r="AJ971" s="207"/>
      <c r="AK971" s="207"/>
      <c r="AL971" s="207"/>
      <c r="AM971" s="207"/>
      <c r="AN971" s="207"/>
      <c r="AO971" s="208"/>
    </row>
    <row r="972" customFormat="false" ht="15.75" hidden="false" customHeight="true" outlineLevel="0" collapsed="false">
      <c r="A972" s="22" t="n">
        <v>971</v>
      </c>
      <c r="B972" s="180"/>
      <c r="C972" s="22"/>
      <c r="D972" s="22"/>
      <c r="E972" s="183"/>
      <c r="F972" s="183"/>
      <c r="G972" s="22"/>
      <c r="H972" s="22"/>
      <c r="I972" s="22"/>
      <c r="J972" s="22"/>
      <c r="K972" s="191" t="e">
        <f aca="false">VLOOKUP(Personale!J972,Legenda!$D$1:$F$258,2)</f>
        <v>#N/A</v>
      </c>
      <c r="L972" s="22"/>
      <c r="M972" s="22"/>
      <c r="N972" s="22"/>
      <c r="O972" s="22"/>
      <c r="P972" s="203"/>
      <c r="Q972" s="22"/>
      <c r="R972" s="22"/>
      <c r="S972" s="22"/>
      <c r="T972" s="203"/>
      <c r="U972" s="211"/>
      <c r="V972" s="211"/>
      <c r="W972" s="185" t="n">
        <v>0</v>
      </c>
      <c r="X972" s="185" t="n">
        <v>0</v>
      </c>
      <c r="Y972" s="219" t="n">
        <f aca="false">SUM(W972:X972)</f>
        <v>0</v>
      </c>
      <c r="Z972" s="185" t="n">
        <v>0</v>
      </c>
      <c r="AA972" s="185" t="n">
        <v>0</v>
      </c>
      <c r="AB972" s="220" t="n">
        <f aca="false">SUM(Z972:AA972)</f>
        <v>0</v>
      </c>
      <c r="AC972" s="22"/>
      <c r="AD972" s="22"/>
      <c r="AE972" s="188"/>
      <c r="AF972" s="206" t="n">
        <f aca="false">IF(AE972="SI",N972,0)</f>
        <v>0</v>
      </c>
      <c r="AG972" s="189" t="n">
        <f aca="false">IF(AE972="SI",Y972,0)</f>
        <v>0</v>
      </c>
      <c r="AH972" s="189" t="n">
        <f aca="false">IF(AE972="SI",AB972,0)</f>
        <v>0</v>
      </c>
      <c r="AI972" s="148"/>
      <c r="AJ972" s="207"/>
      <c r="AK972" s="207"/>
      <c r="AL972" s="207"/>
      <c r="AM972" s="207"/>
      <c r="AN972" s="207"/>
      <c r="AO972" s="208"/>
    </row>
    <row r="973" customFormat="false" ht="15.75" hidden="false" customHeight="true" outlineLevel="0" collapsed="false">
      <c r="A973" s="22" t="n">
        <v>972</v>
      </c>
      <c r="B973" s="180"/>
      <c r="C973" s="22"/>
      <c r="D973" s="22"/>
      <c r="E973" s="183"/>
      <c r="F973" s="183"/>
      <c r="G973" s="22"/>
      <c r="H973" s="22"/>
      <c r="I973" s="22"/>
      <c r="J973" s="22"/>
      <c r="K973" s="191" t="e">
        <f aca="false">VLOOKUP(Personale!J973,Legenda!$D$1:$F$258,2)</f>
        <v>#N/A</v>
      </c>
      <c r="L973" s="22"/>
      <c r="M973" s="22"/>
      <c r="N973" s="22"/>
      <c r="O973" s="22"/>
      <c r="P973" s="203"/>
      <c r="Q973" s="22"/>
      <c r="R973" s="22"/>
      <c r="S973" s="22"/>
      <c r="T973" s="203"/>
      <c r="U973" s="211"/>
      <c r="V973" s="211"/>
      <c r="W973" s="185" t="n">
        <v>0</v>
      </c>
      <c r="X973" s="185" t="n">
        <v>0</v>
      </c>
      <c r="Y973" s="219" t="n">
        <f aca="false">SUM(W973:X973)</f>
        <v>0</v>
      </c>
      <c r="Z973" s="185" t="n">
        <v>0</v>
      </c>
      <c r="AA973" s="185" t="n">
        <v>0</v>
      </c>
      <c r="AB973" s="220" t="n">
        <f aca="false">SUM(Z973:AA973)</f>
        <v>0</v>
      </c>
      <c r="AC973" s="22"/>
      <c r="AD973" s="22"/>
      <c r="AE973" s="188"/>
      <c r="AF973" s="206" t="n">
        <f aca="false">IF(AE973="SI",N973,0)</f>
        <v>0</v>
      </c>
      <c r="AG973" s="189" t="n">
        <f aca="false">IF(AE973="SI",Y973,0)</f>
        <v>0</v>
      </c>
      <c r="AH973" s="189" t="n">
        <f aca="false">IF(AE973="SI",AB973,0)</f>
        <v>0</v>
      </c>
      <c r="AI973" s="148"/>
      <c r="AJ973" s="207"/>
      <c r="AK973" s="207"/>
      <c r="AL973" s="207"/>
      <c r="AM973" s="207"/>
      <c r="AN973" s="207"/>
      <c r="AO973" s="208"/>
    </row>
    <row r="974" customFormat="false" ht="15.75" hidden="false" customHeight="true" outlineLevel="0" collapsed="false">
      <c r="A974" s="22" t="n">
        <v>973</v>
      </c>
      <c r="B974" s="180"/>
      <c r="C974" s="22"/>
      <c r="D974" s="22"/>
      <c r="E974" s="183"/>
      <c r="F974" s="183"/>
      <c r="G974" s="22"/>
      <c r="H974" s="22"/>
      <c r="I974" s="22"/>
      <c r="J974" s="22"/>
      <c r="K974" s="191" t="e">
        <f aca="false">VLOOKUP(Personale!J974,Legenda!$D$1:$F$258,2)</f>
        <v>#N/A</v>
      </c>
      <c r="L974" s="22"/>
      <c r="M974" s="22"/>
      <c r="N974" s="22"/>
      <c r="O974" s="22"/>
      <c r="P974" s="203"/>
      <c r="Q974" s="22"/>
      <c r="R974" s="22"/>
      <c r="S974" s="22"/>
      <c r="T974" s="203"/>
      <c r="U974" s="211"/>
      <c r="V974" s="211"/>
      <c r="W974" s="185" t="n">
        <v>0</v>
      </c>
      <c r="X974" s="185" t="n">
        <v>0</v>
      </c>
      <c r="Y974" s="219" t="n">
        <f aca="false">SUM(W974:X974)</f>
        <v>0</v>
      </c>
      <c r="Z974" s="185" t="n">
        <v>0</v>
      </c>
      <c r="AA974" s="185" t="n">
        <v>0</v>
      </c>
      <c r="AB974" s="220" t="n">
        <f aca="false">SUM(Z974:AA974)</f>
        <v>0</v>
      </c>
      <c r="AC974" s="22"/>
      <c r="AD974" s="22"/>
      <c r="AE974" s="188"/>
      <c r="AF974" s="206" t="n">
        <f aca="false">IF(AE974="SI",N974,0)</f>
        <v>0</v>
      </c>
      <c r="AG974" s="189" t="n">
        <f aca="false">IF(AE974="SI",Y974,0)</f>
        <v>0</v>
      </c>
      <c r="AH974" s="189" t="n">
        <f aca="false">IF(AE974="SI",AB974,0)</f>
        <v>0</v>
      </c>
      <c r="AI974" s="148"/>
      <c r="AJ974" s="207"/>
      <c r="AK974" s="207"/>
      <c r="AL974" s="207"/>
      <c r="AM974" s="207"/>
      <c r="AN974" s="207"/>
      <c r="AO974" s="208"/>
    </row>
    <row r="975" customFormat="false" ht="15.75" hidden="false" customHeight="true" outlineLevel="0" collapsed="false">
      <c r="A975" s="22" t="n">
        <v>974</v>
      </c>
      <c r="B975" s="180"/>
      <c r="C975" s="22"/>
      <c r="D975" s="22"/>
      <c r="E975" s="183"/>
      <c r="F975" s="183"/>
      <c r="G975" s="22"/>
      <c r="H975" s="22"/>
      <c r="I975" s="22"/>
      <c r="J975" s="22"/>
      <c r="K975" s="191" t="e">
        <f aca="false">VLOOKUP(Personale!J975,Legenda!$D$1:$F$258,2)</f>
        <v>#N/A</v>
      </c>
      <c r="L975" s="22"/>
      <c r="M975" s="22"/>
      <c r="N975" s="22"/>
      <c r="O975" s="22"/>
      <c r="P975" s="203"/>
      <c r="Q975" s="22"/>
      <c r="R975" s="22"/>
      <c r="S975" s="22"/>
      <c r="T975" s="203"/>
      <c r="U975" s="211"/>
      <c r="V975" s="211"/>
      <c r="W975" s="185" t="n">
        <v>0</v>
      </c>
      <c r="X975" s="185" t="n">
        <v>0</v>
      </c>
      <c r="Y975" s="219" t="n">
        <f aca="false">SUM(W975:X975)</f>
        <v>0</v>
      </c>
      <c r="Z975" s="185" t="n">
        <v>0</v>
      </c>
      <c r="AA975" s="185" t="n">
        <v>0</v>
      </c>
      <c r="AB975" s="220" t="n">
        <f aca="false">SUM(Z975:AA975)</f>
        <v>0</v>
      </c>
      <c r="AC975" s="22"/>
      <c r="AD975" s="22"/>
      <c r="AE975" s="188"/>
      <c r="AF975" s="206" t="n">
        <f aca="false">IF(AE975="SI",N975,0)</f>
        <v>0</v>
      </c>
      <c r="AG975" s="189" t="n">
        <f aca="false">IF(AE975="SI",Y975,0)</f>
        <v>0</v>
      </c>
      <c r="AH975" s="189" t="n">
        <f aca="false">IF(AE975="SI",AB975,0)</f>
        <v>0</v>
      </c>
      <c r="AI975" s="148"/>
      <c r="AJ975" s="207"/>
      <c r="AK975" s="207"/>
      <c r="AL975" s="207"/>
      <c r="AM975" s="207"/>
      <c r="AN975" s="207"/>
      <c r="AO975" s="208"/>
    </row>
    <row r="976" customFormat="false" ht="15.75" hidden="false" customHeight="true" outlineLevel="0" collapsed="false">
      <c r="A976" s="22" t="n">
        <v>975</v>
      </c>
      <c r="B976" s="180"/>
      <c r="C976" s="22"/>
      <c r="D976" s="22"/>
      <c r="E976" s="183"/>
      <c r="F976" s="183"/>
      <c r="G976" s="22"/>
      <c r="H976" s="22"/>
      <c r="I976" s="22"/>
      <c r="J976" s="22"/>
      <c r="K976" s="191" t="e">
        <f aca="false">VLOOKUP(Personale!J976,Legenda!$D$1:$F$258,2)</f>
        <v>#N/A</v>
      </c>
      <c r="L976" s="22"/>
      <c r="M976" s="22"/>
      <c r="N976" s="22"/>
      <c r="O976" s="22"/>
      <c r="P976" s="203"/>
      <c r="Q976" s="22"/>
      <c r="R976" s="22"/>
      <c r="S976" s="22"/>
      <c r="T976" s="203"/>
      <c r="U976" s="211"/>
      <c r="V976" s="211"/>
      <c r="W976" s="185" t="n">
        <v>0</v>
      </c>
      <c r="X976" s="185" t="n">
        <v>0</v>
      </c>
      <c r="Y976" s="219" t="n">
        <f aca="false">SUM(W976:X976)</f>
        <v>0</v>
      </c>
      <c r="Z976" s="185" t="n">
        <v>0</v>
      </c>
      <c r="AA976" s="185" t="n">
        <v>0</v>
      </c>
      <c r="AB976" s="220" t="n">
        <f aca="false">SUM(Z976:AA976)</f>
        <v>0</v>
      </c>
      <c r="AC976" s="22"/>
      <c r="AD976" s="22"/>
      <c r="AE976" s="188"/>
      <c r="AF976" s="206" t="n">
        <f aca="false">IF(AE976="SI",N976,0)</f>
        <v>0</v>
      </c>
      <c r="AG976" s="189" t="n">
        <f aca="false">IF(AE976="SI",Y976,0)</f>
        <v>0</v>
      </c>
      <c r="AH976" s="189" t="n">
        <f aca="false">IF(AE976="SI",AB976,0)</f>
        <v>0</v>
      </c>
      <c r="AI976" s="148"/>
      <c r="AJ976" s="207"/>
      <c r="AK976" s="207"/>
      <c r="AL976" s="207"/>
      <c r="AM976" s="207"/>
      <c r="AN976" s="207"/>
      <c r="AO976" s="208"/>
    </row>
    <row r="977" customFormat="false" ht="15.75" hidden="false" customHeight="true" outlineLevel="0" collapsed="false">
      <c r="A977" s="22" t="n">
        <v>976</v>
      </c>
      <c r="B977" s="180"/>
      <c r="C977" s="22"/>
      <c r="D977" s="22"/>
      <c r="E977" s="183"/>
      <c r="F977" s="183"/>
      <c r="G977" s="22"/>
      <c r="H977" s="22"/>
      <c r="I977" s="22"/>
      <c r="J977" s="22"/>
      <c r="K977" s="191" t="e">
        <f aca="false">VLOOKUP(Personale!J977,Legenda!$D$1:$F$258,2)</f>
        <v>#N/A</v>
      </c>
      <c r="L977" s="22"/>
      <c r="M977" s="22"/>
      <c r="N977" s="22"/>
      <c r="O977" s="22"/>
      <c r="P977" s="203"/>
      <c r="Q977" s="22"/>
      <c r="R977" s="22"/>
      <c r="S977" s="22"/>
      <c r="T977" s="203"/>
      <c r="U977" s="211"/>
      <c r="V977" s="211"/>
      <c r="W977" s="185" t="n">
        <v>0</v>
      </c>
      <c r="X977" s="185" t="n">
        <v>0</v>
      </c>
      <c r="Y977" s="219" t="n">
        <f aca="false">SUM(W977:X977)</f>
        <v>0</v>
      </c>
      <c r="Z977" s="185" t="n">
        <v>0</v>
      </c>
      <c r="AA977" s="185" t="n">
        <v>0</v>
      </c>
      <c r="AB977" s="220" t="n">
        <f aca="false">SUM(Z977:AA977)</f>
        <v>0</v>
      </c>
      <c r="AC977" s="22"/>
      <c r="AD977" s="22"/>
      <c r="AE977" s="188"/>
      <c r="AF977" s="206" t="n">
        <f aca="false">IF(AE977="SI",N977,0)</f>
        <v>0</v>
      </c>
      <c r="AG977" s="189" t="n">
        <f aca="false">IF(AE977="SI",Y977,0)</f>
        <v>0</v>
      </c>
      <c r="AH977" s="189" t="n">
        <f aca="false">IF(AE977="SI",AB977,0)</f>
        <v>0</v>
      </c>
      <c r="AI977" s="148"/>
      <c r="AJ977" s="207"/>
      <c r="AK977" s="207"/>
      <c r="AL977" s="207"/>
      <c r="AM977" s="207"/>
      <c r="AN977" s="207"/>
      <c r="AO977" s="208"/>
    </row>
    <row r="978" customFormat="false" ht="15.75" hidden="false" customHeight="true" outlineLevel="0" collapsed="false">
      <c r="A978" s="22" t="n">
        <v>977</v>
      </c>
      <c r="B978" s="180"/>
      <c r="C978" s="22"/>
      <c r="D978" s="22"/>
      <c r="E978" s="183"/>
      <c r="F978" s="183"/>
      <c r="G978" s="22"/>
      <c r="H978" s="22"/>
      <c r="I978" s="22"/>
      <c r="J978" s="22"/>
      <c r="K978" s="191" t="e">
        <f aca="false">VLOOKUP(Personale!J978,Legenda!$D$1:$F$258,2)</f>
        <v>#N/A</v>
      </c>
      <c r="L978" s="22"/>
      <c r="M978" s="22"/>
      <c r="N978" s="22"/>
      <c r="O978" s="22"/>
      <c r="P978" s="203"/>
      <c r="Q978" s="22"/>
      <c r="R978" s="22"/>
      <c r="S978" s="22"/>
      <c r="T978" s="203"/>
      <c r="U978" s="211"/>
      <c r="V978" s="211"/>
      <c r="W978" s="185" t="n">
        <v>0</v>
      </c>
      <c r="X978" s="185" t="n">
        <v>0</v>
      </c>
      <c r="Y978" s="219" t="n">
        <f aca="false">SUM(W978:X978)</f>
        <v>0</v>
      </c>
      <c r="Z978" s="185" t="n">
        <v>0</v>
      </c>
      <c r="AA978" s="185" t="n">
        <v>0</v>
      </c>
      <c r="AB978" s="220" t="n">
        <f aca="false">SUM(Z978:AA978)</f>
        <v>0</v>
      </c>
      <c r="AC978" s="22"/>
      <c r="AD978" s="22"/>
      <c r="AE978" s="188"/>
      <c r="AF978" s="206" t="n">
        <f aca="false">IF(AE978="SI",N978,0)</f>
        <v>0</v>
      </c>
      <c r="AG978" s="189" t="n">
        <f aca="false">IF(AE978="SI",Y978,0)</f>
        <v>0</v>
      </c>
      <c r="AH978" s="189" t="n">
        <f aca="false">IF(AE978="SI",AB978,0)</f>
        <v>0</v>
      </c>
      <c r="AI978" s="148"/>
      <c r="AJ978" s="207"/>
      <c r="AK978" s="207"/>
      <c r="AL978" s="207"/>
      <c r="AM978" s="207"/>
      <c r="AN978" s="207"/>
      <c r="AO978" s="208"/>
    </row>
    <row r="979" customFormat="false" ht="15.75" hidden="false" customHeight="true" outlineLevel="0" collapsed="false">
      <c r="A979" s="22" t="n">
        <v>978</v>
      </c>
      <c r="B979" s="180"/>
      <c r="C979" s="22"/>
      <c r="D979" s="22"/>
      <c r="E979" s="183"/>
      <c r="F979" s="183"/>
      <c r="G979" s="22"/>
      <c r="H979" s="22"/>
      <c r="I979" s="22"/>
      <c r="J979" s="22"/>
      <c r="K979" s="191" t="e">
        <f aca="false">VLOOKUP(Personale!J979,Legenda!$D$1:$F$258,2)</f>
        <v>#N/A</v>
      </c>
      <c r="L979" s="22"/>
      <c r="M979" s="22"/>
      <c r="N979" s="22"/>
      <c r="O979" s="22"/>
      <c r="P979" s="203"/>
      <c r="Q979" s="22"/>
      <c r="R979" s="22"/>
      <c r="S979" s="22"/>
      <c r="T979" s="203"/>
      <c r="U979" s="211"/>
      <c r="V979" s="211"/>
      <c r="W979" s="185" t="n">
        <v>0</v>
      </c>
      <c r="X979" s="185" t="n">
        <v>0</v>
      </c>
      <c r="Y979" s="219" t="n">
        <f aca="false">SUM(W979:X979)</f>
        <v>0</v>
      </c>
      <c r="Z979" s="185" t="n">
        <v>0</v>
      </c>
      <c r="AA979" s="185" t="n">
        <v>0</v>
      </c>
      <c r="AB979" s="220" t="n">
        <f aca="false">SUM(Z979:AA979)</f>
        <v>0</v>
      </c>
      <c r="AC979" s="22"/>
      <c r="AD979" s="22"/>
      <c r="AE979" s="188"/>
      <c r="AF979" s="206" t="n">
        <f aca="false">IF(AE979="SI",N979,0)</f>
        <v>0</v>
      </c>
      <c r="AG979" s="189" t="n">
        <f aca="false">IF(AE979="SI",Y979,0)</f>
        <v>0</v>
      </c>
      <c r="AH979" s="189" t="n">
        <f aca="false">IF(AE979="SI",AB979,0)</f>
        <v>0</v>
      </c>
      <c r="AI979" s="148"/>
      <c r="AJ979" s="207"/>
      <c r="AK979" s="207"/>
      <c r="AL979" s="207"/>
      <c r="AM979" s="207"/>
      <c r="AN979" s="207"/>
      <c r="AO979" s="208"/>
    </row>
    <row r="980" customFormat="false" ht="15.75" hidden="false" customHeight="true" outlineLevel="0" collapsed="false">
      <c r="A980" s="22" t="n">
        <v>979</v>
      </c>
      <c r="B980" s="180"/>
      <c r="C980" s="22"/>
      <c r="D980" s="22"/>
      <c r="E980" s="183"/>
      <c r="F980" s="183"/>
      <c r="G980" s="22"/>
      <c r="H980" s="22"/>
      <c r="I980" s="22"/>
      <c r="J980" s="22"/>
      <c r="K980" s="191" t="e">
        <f aca="false">VLOOKUP(Personale!J980,Legenda!$D$1:$F$258,2)</f>
        <v>#N/A</v>
      </c>
      <c r="L980" s="22"/>
      <c r="M980" s="22"/>
      <c r="N980" s="22"/>
      <c r="O980" s="22"/>
      <c r="P980" s="203"/>
      <c r="Q980" s="22"/>
      <c r="R980" s="22"/>
      <c r="S980" s="22"/>
      <c r="T980" s="203"/>
      <c r="U980" s="211"/>
      <c r="V980" s="211"/>
      <c r="W980" s="185" t="n">
        <v>0</v>
      </c>
      <c r="X980" s="185" t="n">
        <v>0</v>
      </c>
      <c r="Y980" s="219" t="n">
        <f aca="false">SUM(W980:X980)</f>
        <v>0</v>
      </c>
      <c r="Z980" s="185" t="n">
        <v>0</v>
      </c>
      <c r="AA980" s="185" t="n">
        <v>0</v>
      </c>
      <c r="AB980" s="220" t="n">
        <f aca="false">SUM(Z980:AA980)</f>
        <v>0</v>
      </c>
      <c r="AC980" s="22"/>
      <c r="AD980" s="22"/>
      <c r="AE980" s="188"/>
      <c r="AF980" s="206" t="n">
        <f aca="false">IF(AE980="SI",N980,0)</f>
        <v>0</v>
      </c>
      <c r="AG980" s="189" t="n">
        <f aca="false">IF(AE980="SI",Y980,0)</f>
        <v>0</v>
      </c>
      <c r="AH980" s="189" t="n">
        <f aca="false">IF(AE980="SI",AB980,0)</f>
        <v>0</v>
      </c>
      <c r="AI980" s="148"/>
      <c r="AJ980" s="207"/>
      <c r="AK980" s="207"/>
      <c r="AL980" s="207"/>
      <c r="AM980" s="207"/>
      <c r="AN980" s="207"/>
      <c r="AO980" s="208"/>
    </row>
    <row r="981" customFormat="false" ht="15.75" hidden="false" customHeight="true" outlineLevel="0" collapsed="false">
      <c r="A981" s="22" t="n">
        <v>980</v>
      </c>
      <c r="B981" s="180"/>
      <c r="C981" s="22"/>
      <c r="D981" s="22"/>
      <c r="E981" s="183"/>
      <c r="F981" s="183"/>
      <c r="G981" s="22"/>
      <c r="H981" s="22"/>
      <c r="I981" s="22"/>
      <c r="J981" s="22"/>
      <c r="K981" s="191" t="e">
        <f aca="false">VLOOKUP(Personale!J981,Legenda!$D$1:$F$258,2)</f>
        <v>#N/A</v>
      </c>
      <c r="L981" s="22"/>
      <c r="M981" s="22"/>
      <c r="N981" s="22"/>
      <c r="O981" s="22"/>
      <c r="P981" s="203"/>
      <c r="Q981" s="22"/>
      <c r="R981" s="22"/>
      <c r="S981" s="22"/>
      <c r="T981" s="203"/>
      <c r="U981" s="211"/>
      <c r="V981" s="211"/>
      <c r="W981" s="185" t="n">
        <v>0</v>
      </c>
      <c r="X981" s="185" t="n">
        <v>0</v>
      </c>
      <c r="Y981" s="219" t="n">
        <f aca="false">SUM(W981:X981)</f>
        <v>0</v>
      </c>
      <c r="Z981" s="185" t="n">
        <v>0</v>
      </c>
      <c r="AA981" s="185" t="n">
        <v>0</v>
      </c>
      <c r="AB981" s="220" t="n">
        <f aca="false">SUM(Z981:AA981)</f>
        <v>0</v>
      </c>
      <c r="AC981" s="22"/>
      <c r="AD981" s="22"/>
      <c r="AE981" s="188"/>
      <c r="AF981" s="206" t="n">
        <f aca="false">IF(AE981="SI",N981,0)</f>
        <v>0</v>
      </c>
      <c r="AG981" s="189" t="n">
        <f aca="false">IF(AE981="SI",Y981,0)</f>
        <v>0</v>
      </c>
      <c r="AH981" s="189" t="n">
        <f aca="false">IF(AE981="SI",AB981,0)</f>
        <v>0</v>
      </c>
      <c r="AI981" s="148"/>
      <c r="AJ981" s="207"/>
      <c r="AK981" s="207"/>
      <c r="AL981" s="207"/>
      <c r="AM981" s="207"/>
      <c r="AN981" s="207"/>
      <c r="AO981" s="208"/>
    </row>
    <row r="982" customFormat="false" ht="15.75" hidden="false" customHeight="true" outlineLevel="0" collapsed="false">
      <c r="A982" s="22" t="n">
        <v>981</v>
      </c>
      <c r="B982" s="180"/>
      <c r="C982" s="22"/>
      <c r="D982" s="22"/>
      <c r="E982" s="183"/>
      <c r="F982" s="183"/>
      <c r="G982" s="22"/>
      <c r="H982" s="22"/>
      <c r="I982" s="22"/>
      <c r="J982" s="22"/>
      <c r="K982" s="191" t="e">
        <f aca="false">VLOOKUP(Personale!J982,Legenda!$D$1:$F$258,2)</f>
        <v>#N/A</v>
      </c>
      <c r="L982" s="22"/>
      <c r="M982" s="22"/>
      <c r="N982" s="22"/>
      <c r="O982" s="22"/>
      <c r="P982" s="203"/>
      <c r="Q982" s="22"/>
      <c r="R982" s="22"/>
      <c r="S982" s="22"/>
      <c r="T982" s="203"/>
      <c r="U982" s="211"/>
      <c r="V982" s="211"/>
      <c r="W982" s="185" t="n">
        <v>0</v>
      </c>
      <c r="X982" s="185" t="n">
        <v>0</v>
      </c>
      <c r="Y982" s="219" t="n">
        <f aca="false">SUM(W982:X982)</f>
        <v>0</v>
      </c>
      <c r="Z982" s="185" t="n">
        <v>0</v>
      </c>
      <c r="AA982" s="185" t="n">
        <v>0</v>
      </c>
      <c r="AB982" s="220" t="n">
        <f aca="false">SUM(Z982:AA982)</f>
        <v>0</v>
      </c>
      <c r="AC982" s="22"/>
      <c r="AD982" s="22"/>
      <c r="AE982" s="188"/>
      <c r="AF982" s="206" t="n">
        <f aca="false">IF(AE982="SI",N982,0)</f>
        <v>0</v>
      </c>
      <c r="AG982" s="189" t="n">
        <f aca="false">IF(AE982="SI",Y982,0)</f>
        <v>0</v>
      </c>
      <c r="AH982" s="189" t="n">
        <f aca="false">IF(AE982="SI",AB982,0)</f>
        <v>0</v>
      </c>
      <c r="AI982" s="148"/>
      <c r="AJ982" s="207"/>
      <c r="AK982" s="207"/>
      <c r="AL982" s="207"/>
      <c r="AM982" s="207"/>
      <c r="AN982" s="207"/>
      <c r="AO982" s="208"/>
    </row>
    <row r="983" customFormat="false" ht="15.75" hidden="false" customHeight="true" outlineLevel="0" collapsed="false">
      <c r="A983" s="22" t="n">
        <v>982</v>
      </c>
      <c r="B983" s="180"/>
      <c r="C983" s="22"/>
      <c r="D983" s="22"/>
      <c r="E983" s="183"/>
      <c r="F983" s="183"/>
      <c r="G983" s="22"/>
      <c r="H983" s="22"/>
      <c r="I983" s="22"/>
      <c r="J983" s="22"/>
      <c r="K983" s="191" t="e">
        <f aca="false">VLOOKUP(Personale!J983,Legenda!$D$1:$F$258,2)</f>
        <v>#N/A</v>
      </c>
      <c r="L983" s="22"/>
      <c r="M983" s="22"/>
      <c r="N983" s="22"/>
      <c r="O983" s="22"/>
      <c r="P983" s="203"/>
      <c r="Q983" s="22"/>
      <c r="R983" s="22"/>
      <c r="S983" s="22"/>
      <c r="T983" s="203"/>
      <c r="U983" s="211"/>
      <c r="V983" s="211"/>
      <c r="W983" s="185" t="n">
        <v>0</v>
      </c>
      <c r="X983" s="185" t="n">
        <v>0</v>
      </c>
      <c r="Y983" s="219" t="n">
        <f aca="false">SUM(W983:X983)</f>
        <v>0</v>
      </c>
      <c r="Z983" s="185" t="n">
        <v>0</v>
      </c>
      <c r="AA983" s="185" t="n">
        <v>0</v>
      </c>
      <c r="AB983" s="220" t="n">
        <f aca="false">SUM(Z983:AA983)</f>
        <v>0</v>
      </c>
      <c r="AC983" s="22"/>
      <c r="AD983" s="22"/>
      <c r="AE983" s="188"/>
      <c r="AF983" s="206" t="n">
        <f aca="false">IF(AE983="SI",N983,0)</f>
        <v>0</v>
      </c>
      <c r="AG983" s="189" t="n">
        <f aca="false">IF(AE983="SI",Y983,0)</f>
        <v>0</v>
      </c>
      <c r="AH983" s="189" t="n">
        <f aca="false">IF(AE983="SI",AB983,0)</f>
        <v>0</v>
      </c>
      <c r="AI983" s="148"/>
      <c r="AJ983" s="207"/>
      <c r="AK983" s="207"/>
      <c r="AL983" s="207"/>
      <c r="AM983" s="207"/>
      <c r="AN983" s="207"/>
      <c r="AO983" s="208"/>
    </row>
    <row r="984" customFormat="false" ht="15.75" hidden="false" customHeight="true" outlineLevel="0" collapsed="false">
      <c r="A984" s="22" t="n">
        <v>983</v>
      </c>
      <c r="B984" s="180"/>
      <c r="C984" s="22"/>
      <c r="D984" s="22"/>
      <c r="E984" s="183"/>
      <c r="F984" s="183"/>
      <c r="G984" s="22"/>
      <c r="H984" s="22"/>
      <c r="I984" s="22"/>
      <c r="J984" s="22"/>
      <c r="K984" s="191" t="e">
        <f aca="false">VLOOKUP(Personale!J984,Legenda!$D$1:$F$258,2)</f>
        <v>#N/A</v>
      </c>
      <c r="L984" s="22"/>
      <c r="M984" s="22"/>
      <c r="N984" s="22"/>
      <c r="O984" s="22"/>
      <c r="P984" s="203"/>
      <c r="Q984" s="22"/>
      <c r="R984" s="22"/>
      <c r="S984" s="22"/>
      <c r="T984" s="203"/>
      <c r="U984" s="211"/>
      <c r="V984" s="211"/>
      <c r="W984" s="185" t="n">
        <v>0</v>
      </c>
      <c r="X984" s="185" t="n">
        <v>0</v>
      </c>
      <c r="Y984" s="219" t="n">
        <f aca="false">SUM(W984:X984)</f>
        <v>0</v>
      </c>
      <c r="Z984" s="185" t="n">
        <v>0</v>
      </c>
      <c r="AA984" s="185" t="n">
        <v>0</v>
      </c>
      <c r="AB984" s="220" t="n">
        <f aca="false">SUM(Z984:AA984)</f>
        <v>0</v>
      </c>
      <c r="AC984" s="22"/>
      <c r="AD984" s="22"/>
      <c r="AE984" s="188"/>
      <c r="AF984" s="206" t="n">
        <f aca="false">IF(AE984="SI",N984,0)</f>
        <v>0</v>
      </c>
      <c r="AG984" s="189" t="n">
        <f aca="false">IF(AE984="SI",Y984,0)</f>
        <v>0</v>
      </c>
      <c r="AH984" s="189" t="n">
        <f aca="false">IF(AE984="SI",AB984,0)</f>
        <v>0</v>
      </c>
      <c r="AI984" s="148"/>
      <c r="AJ984" s="207"/>
      <c r="AK984" s="207"/>
      <c r="AL984" s="207"/>
      <c r="AM984" s="207"/>
      <c r="AN984" s="207"/>
      <c r="AO984" s="208"/>
    </row>
    <row r="985" customFormat="false" ht="15.75" hidden="false" customHeight="true" outlineLevel="0" collapsed="false">
      <c r="A985" s="22" t="n">
        <v>984</v>
      </c>
      <c r="B985" s="180"/>
      <c r="C985" s="22"/>
      <c r="D985" s="22"/>
      <c r="E985" s="183"/>
      <c r="F985" s="183"/>
      <c r="G985" s="22"/>
      <c r="H985" s="22"/>
      <c r="I985" s="22"/>
      <c r="J985" s="22"/>
      <c r="K985" s="191" t="e">
        <f aca="false">VLOOKUP(Personale!J985,Legenda!$D$1:$F$258,2)</f>
        <v>#N/A</v>
      </c>
      <c r="L985" s="22"/>
      <c r="M985" s="22"/>
      <c r="N985" s="22"/>
      <c r="O985" s="22"/>
      <c r="P985" s="203"/>
      <c r="Q985" s="22"/>
      <c r="R985" s="22"/>
      <c r="S985" s="22"/>
      <c r="T985" s="203"/>
      <c r="U985" s="211"/>
      <c r="V985" s="211"/>
      <c r="W985" s="185" t="n">
        <v>0</v>
      </c>
      <c r="X985" s="185" t="n">
        <v>0</v>
      </c>
      <c r="Y985" s="219" t="n">
        <f aca="false">SUM(W985:X985)</f>
        <v>0</v>
      </c>
      <c r="Z985" s="185" t="n">
        <v>0</v>
      </c>
      <c r="AA985" s="185" t="n">
        <v>0</v>
      </c>
      <c r="AB985" s="220" t="n">
        <f aca="false">SUM(Z985:AA985)</f>
        <v>0</v>
      </c>
      <c r="AC985" s="22"/>
      <c r="AD985" s="22"/>
      <c r="AE985" s="188"/>
      <c r="AF985" s="206" t="n">
        <f aca="false">IF(AE985="SI",N985,0)</f>
        <v>0</v>
      </c>
      <c r="AG985" s="189" t="n">
        <f aca="false">IF(AE985="SI",Y985,0)</f>
        <v>0</v>
      </c>
      <c r="AH985" s="189" t="n">
        <f aca="false">IF(AE985="SI",AB985,0)</f>
        <v>0</v>
      </c>
      <c r="AI985" s="148"/>
      <c r="AJ985" s="207"/>
      <c r="AK985" s="207"/>
      <c r="AL985" s="207"/>
      <c r="AM985" s="207"/>
      <c r="AN985" s="207"/>
      <c r="AO985" s="208"/>
    </row>
    <row r="986" customFormat="false" ht="15.75" hidden="false" customHeight="true" outlineLevel="0" collapsed="false">
      <c r="A986" s="22" t="n">
        <v>985</v>
      </c>
      <c r="B986" s="180"/>
      <c r="C986" s="22"/>
      <c r="D986" s="22"/>
      <c r="E986" s="183"/>
      <c r="F986" s="183"/>
      <c r="G986" s="22"/>
      <c r="H986" s="22"/>
      <c r="I986" s="22"/>
      <c r="J986" s="22"/>
      <c r="K986" s="191" t="e">
        <f aca="false">VLOOKUP(Personale!J986,Legenda!$D$1:$F$258,2)</f>
        <v>#N/A</v>
      </c>
      <c r="L986" s="22"/>
      <c r="M986" s="22"/>
      <c r="N986" s="22"/>
      <c r="O986" s="22"/>
      <c r="P986" s="203"/>
      <c r="Q986" s="22"/>
      <c r="R986" s="22"/>
      <c r="S986" s="22"/>
      <c r="T986" s="203"/>
      <c r="U986" s="211"/>
      <c r="V986" s="211"/>
      <c r="W986" s="185" t="n">
        <v>0</v>
      </c>
      <c r="X986" s="185" t="n">
        <v>0</v>
      </c>
      <c r="Y986" s="219" t="n">
        <f aca="false">SUM(W986:X986)</f>
        <v>0</v>
      </c>
      <c r="Z986" s="185" t="n">
        <v>0</v>
      </c>
      <c r="AA986" s="185" t="n">
        <v>0</v>
      </c>
      <c r="AB986" s="220" t="n">
        <f aca="false">SUM(Z986:AA986)</f>
        <v>0</v>
      </c>
      <c r="AC986" s="22"/>
      <c r="AD986" s="22"/>
      <c r="AE986" s="188"/>
      <c r="AF986" s="206" t="n">
        <f aca="false">IF(AE986="SI",N986,0)</f>
        <v>0</v>
      </c>
      <c r="AG986" s="189" t="n">
        <f aca="false">IF(AE986="SI",Y986,0)</f>
        <v>0</v>
      </c>
      <c r="AH986" s="189" t="n">
        <f aca="false">IF(AE986="SI",AB986,0)</f>
        <v>0</v>
      </c>
      <c r="AI986" s="148"/>
      <c r="AJ986" s="207"/>
      <c r="AK986" s="207"/>
      <c r="AL986" s="207"/>
      <c r="AM986" s="207"/>
      <c r="AN986" s="207"/>
      <c r="AO986" s="208"/>
    </row>
    <row r="987" customFormat="false" ht="15.75" hidden="false" customHeight="true" outlineLevel="0" collapsed="false">
      <c r="A987" s="22" t="n">
        <v>986</v>
      </c>
      <c r="B987" s="180"/>
      <c r="C987" s="22"/>
      <c r="D987" s="22"/>
      <c r="E987" s="183"/>
      <c r="F987" s="183"/>
      <c r="G987" s="22"/>
      <c r="H987" s="22"/>
      <c r="I987" s="22"/>
      <c r="J987" s="22"/>
      <c r="K987" s="191" t="e">
        <f aca="false">VLOOKUP(Personale!J987,Legenda!$D$1:$F$258,2)</f>
        <v>#N/A</v>
      </c>
      <c r="L987" s="22"/>
      <c r="M987" s="22"/>
      <c r="N987" s="22"/>
      <c r="O987" s="22"/>
      <c r="P987" s="203"/>
      <c r="Q987" s="22"/>
      <c r="R987" s="22"/>
      <c r="S987" s="22"/>
      <c r="T987" s="203"/>
      <c r="U987" s="211"/>
      <c r="V987" s="211"/>
      <c r="W987" s="185" t="n">
        <v>0</v>
      </c>
      <c r="X987" s="185" t="n">
        <v>0</v>
      </c>
      <c r="Y987" s="219" t="n">
        <f aca="false">SUM(W987:X987)</f>
        <v>0</v>
      </c>
      <c r="Z987" s="185" t="n">
        <v>0</v>
      </c>
      <c r="AA987" s="185" t="n">
        <v>0</v>
      </c>
      <c r="AB987" s="220" t="n">
        <f aca="false">SUM(Z987:AA987)</f>
        <v>0</v>
      </c>
      <c r="AC987" s="22"/>
      <c r="AD987" s="22"/>
      <c r="AE987" s="188"/>
      <c r="AF987" s="206" t="n">
        <f aca="false">IF(AE987="SI",N987,0)</f>
        <v>0</v>
      </c>
      <c r="AG987" s="189" t="n">
        <f aca="false">IF(AE987="SI",Y987,0)</f>
        <v>0</v>
      </c>
      <c r="AH987" s="189" t="n">
        <f aca="false">IF(AE987="SI",AB987,0)</f>
        <v>0</v>
      </c>
      <c r="AI987" s="148"/>
      <c r="AJ987" s="207"/>
      <c r="AK987" s="207"/>
      <c r="AL987" s="207"/>
      <c r="AM987" s="207"/>
      <c r="AN987" s="207"/>
      <c r="AO987" s="208"/>
    </row>
    <row r="988" customFormat="false" ht="15.75" hidden="false" customHeight="true" outlineLevel="0" collapsed="false">
      <c r="A988" s="22" t="n">
        <v>987</v>
      </c>
      <c r="B988" s="180"/>
      <c r="C988" s="22"/>
      <c r="D988" s="22"/>
      <c r="E988" s="183"/>
      <c r="F988" s="183"/>
      <c r="G988" s="22"/>
      <c r="H988" s="22"/>
      <c r="I988" s="22"/>
      <c r="J988" s="22"/>
      <c r="K988" s="191" t="e">
        <f aca="false">VLOOKUP(Personale!J988,Legenda!$D$1:$F$258,2)</f>
        <v>#N/A</v>
      </c>
      <c r="L988" s="22"/>
      <c r="M988" s="22"/>
      <c r="N988" s="22"/>
      <c r="O988" s="22"/>
      <c r="P988" s="203"/>
      <c r="Q988" s="22"/>
      <c r="R988" s="22"/>
      <c r="S988" s="22"/>
      <c r="T988" s="203"/>
      <c r="U988" s="211"/>
      <c r="V988" s="211"/>
      <c r="W988" s="185" t="n">
        <v>0</v>
      </c>
      <c r="X988" s="185" t="n">
        <v>0</v>
      </c>
      <c r="Y988" s="219" t="n">
        <f aca="false">SUM(W988:X988)</f>
        <v>0</v>
      </c>
      <c r="Z988" s="185" t="n">
        <v>0</v>
      </c>
      <c r="AA988" s="185" t="n">
        <v>0</v>
      </c>
      <c r="AB988" s="220" t="n">
        <f aca="false">SUM(Z988:AA988)</f>
        <v>0</v>
      </c>
      <c r="AC988" s="22"/>
      <c r="AD988" s="22"/>
      <c r="AE988" s="188"/>
      <c r="AF988" s="206" t="n">
        <f aca="false">IF(AE988="SI",N988,0)</f>
        <v>0</v>
      </c>
      <c r="AG988" s="189" t="n">
        <f aca="false">IF(AE988="SI",Y988,0)</f>
        <v>0</v>
      </c>
      <c r="AH988" s="189" t="n">
        <f aca="false">IF(AE988="SI",AB988,0)</f>
        <v>0</v>
      </c>
      <c r="AI988" s="148"/>
      <c r="AJ988" s="207"/>
      <c r="AK988" s="207"/>
      <c r="AL988" s="207"/>
      <c r="AM988" s="207"/>
      <c r="AN988" s="207"/>
      <c r="AO988" s="208"/>
    </row>
    <row r="989" customFormat="false" ht="15.75" hidden="false" customHeight="true" outlineLevel="0" collapsed="false">
      <c r="A989" s="22" t="n">
        <v>988</v>
      </c>
      <c r="B989" s="180"/>
      <c r="C989" s="22"/>
      <c r="D989" s="22"/>
      <c r="E989" s="183"/>
      <c r="F989" s="183"/>
      <c r="G989" s="22"/>
      <c r="H989" s="22"/>
      <c r="I989" s="22"/>
      <c r="J989" s="22"/>
      <c r="K989" s="191" t="e">
        <f aca="false">VLOOKUP(Personale!J989,Legenda!$D$1:$F$258,2)</f>
        <v>#N/A</v>
      </c>
      <c r="L989" s="22"/>
      <c r="M989" s="22"/>
      <c r="N989" s="22"/>
      <c r="O989" s="22"/>
      <c r="P989" s="203"/>
      <c r="Q989" s="22"/>
      <c r="R989" s="22"/>
      <c r="S989" s="22"/>
      <c r="T989" s="203"/>
      <c r="U989" s="211"/>
      <c r="V989" s="211"/>
      <c r="W989" s="185" t="n">
        <v>0</v>
      </c>
      <c r="X989" s="185" t="n">
        <v>0</v>
      </c>
      <c r="Y989" s="219" t="n">
        <f aca="false">SUM(W989:X989)</f>
        <v>0</v>
      </c>
      <c r="Z989" s="185" t="n">
        <v>0</v>
      </c>
      <c r="AA989" s="185" t="n">
        <v>0</v>
      </c>
      <c r="AB989" s="220" t="n">
        <f aca="false">SUM(Z989:AA989)</f>
        <v>0</v>
      </c>
      <c r="AC989" s="22"/>
      <c r="AD989" s="22"/>
      <c r="AE989" s="188"/>
      <c r="AF989" s="206" t="n">
        <f aca="false">IF(AE989="SI",N989,0)</f>
        <v>0</v>
      </c>
      <c r="AG989" s="189" t="n">
        <f aca="false">IF(AE989="SI",Y989,0)</f>
        <v>0</v>
      </c>
      <c r="AH989" s="189" t="n">
        <f aca="false">IF(AE989="SI",AB989,0)</f>
        <v>0</v>
      </c>
      <c r="AI989" s="148"/>
      <c r="AJ989" s="207"/>
      <c r="AK989" s="207"/>
      <c r="AL989" s="207"/>
      <c r="AM989" s="207"/>
      <c r="AN989" s="207"/>
      <c r="AO989" s="208"/>
    </row>
    <row r="990" customFormat="false" ht="15.75" hidden="false" customHeight="true" outlineLevel="0" collapsed="false">
      <c r="A990" s="22" t="n">
        <v>989</v>
      </c>
      <c r="B990" s="180"/>
      <c r="C990" s="22"/>
      <c r="D990" s="22"/>
      <c r="E990" s="183"/>
      <c r="F990" s="183"/>
      <c r="G990" s="22"/>
      <c r="H990" s="22"/>
      <c r="I990" s="22"/>
      <c r="J990" s="22"/>
      <c r="K990" s="191" t="e">
        <f aca="false">VLOOKUP(Personale!J990,Legenda!$D$1:$F$258,2)</f>
        <v>#N/A</v>
      </c>
      <c r="L990" s="22"/>
      <c r="M990" s="22"/>
      <c r="N990" s="22"/>
      <c r="O990" s="22"/>
      <c r="P990" s="203"/>
      <c r="Q990" s="22"/>
      <c r="R990" s="22"/>
      <c r="S990" s="22"/>
      <c r="T990" s="203"/>
      <c r="U990" s="211"/>
      <c r="V990" s="211"/>
      <c r="W990" s="185" t="n">
        <v>0</v>
      </c>
      <c r="X990" s="185" t="n">
        <v>0</v>
      </c>
      <c r="Y990" s="219" t="n">
        <f aca="false">SUM(W990:X990)</f>
        <v>0</v>
      </c>
      <c r="Z990" s="185" t="n">
        <v>0</v>
      </c>
      <c r="AA990" s="185" t="n">
        <v>0</v>
      </c>
      <c r="AB990" s="220" t="n">
        <f aca="false">SUM(Z990:AA990)</f>
        <v>0</v>
      </c>
      <c r="AC990" s="22"/>
      <c r="AD990" s="22"/>
      <c r="AE990" s="188"/>
      <c r="AF990" s="206" t="n">
        <f aca="false">IF(AE990="SI",N990,0)</f>
        <v>0</v>
      </c>
      <c r="AG990" s="189" t="n">
        <f aca="false">IF(AE990="SI",Y990,0)</f>
        <v>0</v>
      </c>
      <c r="AH990" s="189" t="n">
        <f aca="false">IF(AE990="SI",AB990,0)</f>
        <v>0</v>
      </c>
      <c r="AI990" s="148"/>
      <c r="AJ990" s="207"/>
      <c r="AK990" s="207"/>
      <c r="AL990" s="207"/>
      <c r="AM990" s="207"/>
      <c r="AN990" s="207"/>
      <c r="AO990" s="208"/>
    </row>
    <row r="991" customFormat="false" ht="15.75" hidden="false" customHeight="true" outlineLevel="0" collapsed="false">
      <c r="A991" s="22" t="n">
        <v>990</v>
      </c>
      <c r="B991" s="180"/>
      <c r="C991" s="22"/>
      <c r="D991" s="22"/>
      <c r="E991" s="183"/>
      <c r="F991" s="183"/>
      <c r="G991" s="22"/>
      <c r="H991" s="22"/>
      <c r="I991" s="22"/>
      <c r="J991" s="22"/>
      <c r="K991" s="191" t="e">
        <f aca="false">VLOOKUP(Personale!J991,Legenda!$D$1:$F$258,2)</f>
        <v>#N/A</v>
      </c>
      <c r="L991" s="22"/>
      <c r="M991" s="22"/>
      <c r="N991" s="22"/>
      <c r="O991" s="22"/>
      <c r="P991" s="203"/>
      <c r="Q991" s="22"/>
      <c r="R991" s="22"/>
      <c r="S991" s="22"/>
      <c r="T991" s="203"/>
      <c r="U991" s="211"/>
      <c r="V991" s="211"/>
      <c r="W991" s="185" t="n">
        <v>0</v>
      </c>
      <c r="X991" s="185" t="n">
        <v>0</v>
      </c>
      <c r="Y991" s="219" t="n">
        <f aca="false">SUM(W991:X991)</f>
        <v>0</v>
      </c>
      <c r="Z991" s="185" t="n">
        <v>0</v>
      </c>
      <c r="AA991" s="185" t="n">
        <v>0</v>
      </c>
      <c r="AB991" s="220" t="n">
        <f aca="false">SUM(Z991:AA991)</f>
        <v>0</v>
      </c>
      <c r="AC991" s="22"/>
      <c r="AD991" s="22"/>
      <c r="AE991" s="188"/>
      <c r="AF991" s="206" t="n">
        <f aca="false">IF(AE991="SI",N991,0)</f>
        <v>0</v>
      </c>
      <c r="AG991" s="189" t="n">
        <f aca="false">IF(AE991="SI",Y991,0)</f>
        <v>0</v>
      </c>
      <c r="AH991" s="189" t="n">
        <f aca="false">IF(AE991="SI",AB991,0)</f>
        <v>0</v>
      </c>
      <c r="AI991" s="148"/>
      <c r="AJ991" s="207"/>
      <c r="AK991" s="207"/>
      <c r="AL991" s="207"/>
      <c r="AM991" s="207"/>
      <c r="AN991" s="207"/>
      <c r="AO991" s="208"/>
    </row>
    <row r="992" customFormat="false" ht="15.75" hidden="false" customHeight="true" outlineLevel="0" collapsed="false">
      <c r="A992" s="22" t="n">
        <v>991</v>
      </c>
      <c r="B992" s="180"/>
      <c r="C992" s="22"/>
      <c r="D992" s="22"/>
      <c r="E992" s="183"/>
      <c r="F992" s="183"/>
      <c r="G992" s="22"/>
      <c r="H992" s="22"/>
      <c r="I992" s="22"/>
      <c r="J992" s="22"/>
      <c r="K992" s="191" t="e">
        <f aca="false">VLOOKUP(Personale!J992,Legenda!$D$1:$F$258,2)</f>
        <v>#N/A</v>
      </c>
      <c r="L992" s="22"/>
      <c r="M992" s="22"/>
      <c r="N992" s="22"/>
      <c r="O992" s="22"/>
      <c r="P992" s="203"/>
      <c r="Q992" s="22"/>
      <c r="R992" s="22"/>
      <c r="S992" s="22"/>
      <c r="T992" s="203"/>
      <c r="U992" s="211"/>
      <c r="V992" s="211"/>
      <c r="W992" s="185" t="n">
        <v>0</v>
      </c>
      <c r="X992" s="185" t="n">
        <v>0</v>
      </c>
      <c r="Y992" s="219" t="n">
        <f aca="false">SUM(W992:X992)</f>
        <v>0</v>
      </c>
      <c r="Z992" s="185" t="n">
        <v>0</v>
      </c>
      <c r="AA992" s="185" t="n">
        <v>0</v>
      </c>
      <c r="AB992" s="220" t="n">
        <f aca="false">SUM(Z992:AA992)</f>
        <v>0</v>
      </c>
      <c r="AC992" s="22"/>
      <c r="AD992" s="22"/>
      <c r="AE992" s="188"/>
      <c r="AF992" s="206" t="n">
        <f aca="false">IF(AE992="SI",N992,0)</f>
        <v>0</v>
      </c>
      <c r="AG992" s="189" t="n">
        <f aca="false">IF(AE992="SI",Y992,0)</f>
        <v>0</v>
      </c>
      <c r="AH992" s="189" t="n">
        <f aca="false">IF(AE992="SI",AB992,0)</f>
        <v>0</v>
      </c>
      <c r="AI992" s="148"/>
      <c r="AJ992" s="207"/>
      <c r="AK992" s="207"/>
      <c r="AL992" s="207"/>
      <c r="AM992" s="207"/>
      <c r="AN992" s="207"/>
      <c r="AO992" s="208"/>
    </row>
    <row r="993" customFormat="false" ht="15.75" hidden="false" customHeight="true" outlineLevel="0" collapsed="false">
      <c r="A993" s="22" t="n">
        <v>992</v>
      </c>
      <c r="B993" s="180"/>
      <c r="C993" s="22"/>
      <c r="D993" s="22"/>
      <c r="E993" s="183"/>
      <c r="F993" s="183"/>
      <c r="G993" s="22"/>
      <c r="H993" s="22"/>
      <c r="I993" s="22"/>
      <c r="J993" s="22"/>
      <c r="K993" s="191" t="e">
        <f aca="false">VLOOKUP(Personale!J993,Legenda!$D$1:$F$258,2)</f>
        <v>#N/A</v>
      </c>
      <c r="L993" s="22"/>
      <c r="M993" s="22"/>
      <c r="N993" s="22"/>
      <c r="O993" s="22"/>
      <c r="P993" s="203"/>
      <c r="Q993" s="22"/>
      <c r="R993" s="22"/>
      <c r="S993" s="22"/>
      <c r="T993" s="203"/>
      <c r="U993" s="211"/>
      <c r="V993" s="211"/>
      <c r="W993" s="185" t="n">
        <v>0</v>
      </c>
      <c r="X993" s="185" t="n">
        <v>0</v>
      </c>
      <c r="Y993" s="219" t="n">
        <f aca="false">SUM(W993:X993)</f>
        <v>0</v>
      </c>
      <c r="Z993" s="185" t="n">
        <v>0</v>
      </c>
      <c r="AA993" s="185" t="n">
        <v>0</v>
      </c>
      <c r="AB993" s="220" t="n">
        <f aca="false">SUM(Z993:AA993)</f>
        <v>0</v>
      </c>
      <c r="AC993" s="22"/>
      <c r="AD993" s="22"/>
      <c r="AE993" s="188"/>
      <c r="AF993" s="206" t="n">
        <f aca="false">IF(AE993="SI",N993,0)</f>
        <v>0</v>
      </c>
      <c r="AG993" s="189" t="n">
        <f aca="false">IF(AE993="SI",Y993,0)</f>
        <v>0</v>
      </c>
      <c r="AH993" s="189" t="n">
        <f aca="false">IF(AE993="SI",AB993,0)</f>
        <v>0</v>
      </c>
      <c r="AI993" s="148"/>
      <c r="AJ993" s="207"/>
      <c r="AK993" s="207"/>
      <c r="AL993" s="207"/>
      <c r="AM993" s="207"/>
      <c r="AN993" s="207"/>
      <c r="AO993" s="208"/>
    </row>
    <row r="994" customFormat="false" ht="15.75" hidden="false" customHeight="true" outlineLevel="0" collapsed="false">
      <c r="A994" s="22" t="n">
        <v>993</v>
      </c>
      <c r="B994" s="180"/>
      <c r="C994" s="22"/>
      <c r="D994" s="22"/>
      <c r="E994" s="183"/>
      <c r="F994" s="183"/>
      <c r="G994" s="22"/>
      <c r="H994" s="22"/>
      <c r="I994" s="22"/>
      <c r="J994" s="22"/>
      <c r="K994" s="191" t="e">
        <f aca="false">VLOOKUP(Personale!J994,Legenda!$D$1:$F$258,2)</f>
        <v>#N/A</v>
      </c>
      <c r="L994" s="22"/>
      <c r="M994" s="22"/>
      <c r="N994" s="22"/>
      <c r="O994" s="22"/>
      <c r="P994" s="203"/>
      <c r="Q994" s="22"/>
      <c r="R994" s="22"/>
      <c r="S994" s="22"/>
      <c r="T994" s="203"/>
      <c r="U994" s="211"/>
      <c r="V994" s="211"/>
      <c r="W994" s="185" t="n">
        <v>0</v>
      </c>
      <c r="X994" s="185" t="n">
        <v>0</v>
      </c>
      <c r="Y994" s="219" t="n">
        <f aca="false">SUM(W994:X994)</f>
        <v>0</v>
      </c>
      <c r="Z994" s="185" t="n">
        <v>0</v>
      </c>
      <c r="AA994" s="185" t="n">
        <v>0</v>
      </c>
      <c r="AB994" s="220" t="n">
        <f aca="false">SUM(Z994:AA994)</f>
        <v>0</v>
      </c>
      <c r="AC994" s="22"/>
      <c r="AD994" s="22"/>
      <c r="AE994" s="188"/>
      <c r="AF994" s="206" t="n">
        <f aca="false">IF(AE994="SI",N994,0)</f>
        <v>0</v>
      </c>
      <c r="AG994" s="189" t="n">
        <f aca="false">IF(AE994="SI",Y994,0)</f>
        <v>0</v>
      </c>
      <c r="AH994" s="189" t="n">
        <f aca="false">IF(AE994="SI",AB994,0)</f>
        <v>0</v>
      </c>
      <c r="AI994" s="148"/>
      <c r="AJ994" s="207"/>
      <c r="AK994" s="207"/>
      <c r="AL994" s="207"/>
      <c r="AM994" s="207"/>
      <c r="AN994" s="207"/>
      <c r="AO994" s="208"/>
    </row>
    <row r="995" customFormat="false" ht="15.75" hidden="false" customHeight="true" outlineLevel="0" collapsed="false">
      <c r="A995" s="22" t="n">
        <v>994</v>
      </c>
      <c r="B995" s="180"/>
      <c r="C995" s="22"/>
      <c r="D995" s="22"/>
      <c r="E995" s="183"/>
      <c r="F995" s="183"/>
      <c r="G995" s="22"/>
      <c r="H995" s="22"/>
      <c r="I995" s="22"/>
      <c r="J995" s="22"/>
      <c r="K995" s="191" t="e">
        <f aca="false">VLOOKUP(Personale!J995,Legenda!$D$1:$F$258,2)</f>
        <v>#N/A</v>
      </c>
      <c r="L995" s="22"/>
      <c r="M995" s="22"/>
      <c r="N995" s="22"/>
      <c r="O995" s="22"/>
      <c r="P995" s="203"/>
      <c r="Q995" s="22"/>
      <c r="R995" s="22"/>
      <c r="S995" s="22"/>
      <c r="T995" s="203"/>
      <c r="U995" s="211"/>
      <c r="V995" s="211"/>
      <c r="W995" s="185" t="n">
        <v>0</v>
      </c>
      <c r="X995" s="185" t="n">
        <v>0</v>
      </c>
      <c r="Y995" s="219" t="n">
        <f aca="false">SUM(W995:X995)</f>
        <v>0</v>
      </c>
      <c r="Z995" s="185" t="n">
        <v>0</v>
      </c>
      <c r="AA995" s="185" t="n">
        <v>0</v>
      </c>
      <c r="AB995" s="220" t="n">
        <f aca="false">SUM(Z995:AA995)</f>
        <v>0</v>
      </c>
      <c r="AC995" s="22"/>
      <c r="AD995" s="22"/>
      <c r="AE995" s="188"/>
      <c r="AF995" s="206" t="n">
        <f aca="false">IF(AE995="SI",N995,0)</f>
        <v>0</v>
      </c>
      <c r="AG995" s="189" t="n">
        <f aca="false">IF(AE995="SI",Y995,0)</f>
        <v>0</v>
      </c>
      <c r="AH995" s="189" t="n">
        <f aca="false">IF(AE995="SI",AB995,0)</f>
        <v>0</v>
      </c>
      <c r="AI995" s="148"/>
      <c r="AJ995" s="207"/>
      <c r="AK995" s="207"/>
      <c r="AL995" s="207"/>
      <c r="AM995" s="207"/>
      <c r="AN995" s="207"/>
      <c r="AO995" s="208"/>
    </row>
    <row r="996" customFormat="false" ht="15.75" hidden="false" customHeight="true" outlineLevel="0" collapsed="false">
      <c r="A996" s="22" t="n">
        <v>995</v>
      </c>
      <c r="B996" s="180"/>
      <c r="C996" s="22"/>
      <c r="D996" s="22"/>
      <c r="E996" s="183"/>
      <c r="F996" s="183"/>
      <c r="G996" s="22"/>
      <c r="H996" s="22"/>
      <c r="I996" s="22"/>
      <c r="J996" s="22"/>
      <c r="K996" s="191" t="e">
        <f aca="false">VLOOKUP(Personale!J996,Legenda!$D$1:$F$258,2)</f>
        <v>#N/A</v>
      </c>
      <c r="L996" s="22"/>
      <c r="M996" s="22"/>
      <c r="N996" s="22"/>
      <c r="O996" s="22"/>
      <c r="P996" s="203"/>
      <c r="Q996" s="22"/>
      <c r="R996" s="22"/>
      <c r="S996" s="22"/>
      <c r="T996" s="203"/>
      <c r="U996" s="211"/>
      <c r="V996" s="211"/>
      <c r="W996" s="185" t="n">
        <v>0</v>
      </c>
      <c r="X996" s="185" t="n">
        <v>0</v>
      </c>
      <c r="Y996" s="219" t="n">
        <f aca="false">SUM(W996:X996)</f>
        <v>0</v>
      </c>
      <c r="Z996" s="185" t="n">
        <v>0</v>
      </c>
      <c r="AA996" s="185" t="n">
        <v>0</v>
      </c>
      <c r="AB996" s="220" t="n">
        <f aca="false">SUM(Z996:AA996)</f>
        <v>0</v>
      </c>
      <c r="AC996" s="22"/>
      <c r="AD996" s="22"/>
      <c r="AE996" s="188"/>
      <c r="AF996" s="206" t="n">
        <f aca="false">IF(AE996="SI",N996,0)</f>
        <v>0</v>
      </c>
      <c r="AG996" s="189" t="n">
        <f aca="false">IF(AE996="SI",Y996,0)</f>
        <v>0</v>
      </c>
      <c r="AH996" s="189" t="n">
        <f aca="false">IF(AE996="SI",AB996,0)</f>
        <v>0</v>
      </c>
      <c r="AI996" s="148"/>
      <c r="AJ996" s="207"/>
      <c r="AK996" s="207"/>
      <c r="AL996" s="207"/>
      <c r="AM996" s="207"/>
      <c r="AN996" s="207"/>
      <c r="AO996" s="208"/>
    </row>
    <row r="997" customFormat="false" ht="15.75" hidden="false" customHeight="true" outlineLevel="0" collapsed="false">
      <c r="A997" s="22" t="n">
        <v>996</v>
      </c>
      <c r="B997" s="180"/>
      <c r="C997" s="22"/>
      <c r="D997" s="22"/>
      <c r="E997" s="183"/>
      <c r="F997" s="183"/>
      <c r="G997" s="22"/>
      <c r="H997" s="22"/>
      <c r="I997" s="22"/>
      <c r="J997" s="22"/>
      <c r="K997" s="191" t="e">
        <f aca="false">VLOOKUP(Personale!J997,Legenda!$D$1:$F$258,2)</f>
        <v>#N/A</v>
      </c>
      <c r="L997" s="22"/>
      <c r="M997" s="22"/>
      <c r="N997" s="22"/>
      <c r="O997" s="22"/>
      <c r="P997" s="203"/>
      <c r="Q997" s="22"/>
      <c r="R997" s="22"/>
      <c r="S997" s="22"/>
      <c r="T997" s="203"/>
      <c r="U997" s="211"/>
      <c r="V997" s="211"/>
      <c r="W997" s="185" t="n">
        <v>0</v>
      </c>
      <c r="X997" s="185" t="n">
        <v>0</v>
      </c>
      <c r="Y997" s="219" t="n">
        <f aca="false">SUM(W997:X997)</f>
        <v>0</v>
      </c>
      <c r="Z997" s="185" t="n">
        <v>0</v>
      </c>
      <c r="AA997" s="185" t="n">
        <v>0</v>
      </c>
      <c r="AB997" s="220" t="n">
        <f aca="false">SUM(Z997:AA997)</f>
        <v>0</v>
      </c>
      <c r="AC997" s="22"/>
      <c r="AD997" s="22"/>
      <c r="AE997" s="188"/>
      <c r="AF997" s="206" t="n">
        <f aca="false">IF(AE997="SI",N997,0)</f>
        <v>0</v>
      </c>
      <c r="AG997" s="189" t="n">
        <f aca="false">IF(AE997="SI",Y997,0)</f>
        <v>0</v>
      </c>
      <c r="AH997" s="189" t="n">
        <f aca="false">IF(AE997="SI",AB997,0)</f>
        <v>0</v>
      </c>
      <c r="AI997" s="148"/>
      <c r="AJ997" s="207"/>
      <c r="AK997" s="207"/>
      <c r="AL997" s="207"/>
      <c r="AM997" s="207"/>
      <c r="AN997" s="207"/>
      <c r="AO997" s="208"/>
    </row>
    <row r="998" customFormat="false" ht="15.75" hidden="false" customHeight="true" outlineLevel="0" collapsed="false">
      <c r="A998" s="22" t="n">
        <v>997</v>
      </c>
      <c r="B998" s="180"/>
      <c r="C998" s="22"/>
      <c r="D998" s="22"/>
      <c r="E998" s="183"/>
      <c r="F998" s="183"/>
      <c r="G998" s="22"/>
      <c r="H998" s="22"/>
      <c r="I998" s="22"/>
      <c r="J998" s="22"/>
      <c r="K998" s="191" t="e">
        <f aca="false">VLOOKUP(Personale!J998,Legenda!$D$1:$F$258,2)</f>
        <v>#N/A</v>
      </c>
      <c r="L998" s="22"/>
      <c r="M998" s="22"/>
      <c r="N998" s="22"/>
      <c r="O998" s="22"/>
      <c r="P998" s="203"/>
      <c r="Q998" s="22"/>
      <c r="R998" s="22"/>
      <c r="S998" s="22"/>
      <c r="T998" s="203"/>
      <c r="U998" s="211"/>
      <c r="V998" s="211"/>
      <c r="W998" s="185" t="n">
        <v>0</v>
      </c>
      <c r="X998" s="185" t="n">
        <v>0</v>
      </c>
      <c r="Y998" s="219" t="n">
        <f aca="false">SUM(W998:X998)</f>
        <v>0</v>
      </c>
      <c r="Z998" s="185" t="n">
        <v>0</v>
      </c>
      <c r="AA998" s="185" t="n">
        <v>0</v>
      </c>
      <c r="AB998" s="220" t="n">
        <f aca="false">SUM(Z998:AA998)</f>
        <v>0</v>
      </c>
      <c r="AC998" s="22"/>
      <c r="AD998" s="22"/>
      <c r="AE998" s="188"/>
      <c r="AF998" s="206" t="n">
        <f aca="false">IF(AE998="SI",N998,0)</f>
        <v>0</v>
      </c>
      <c r="AG998" s="189" t="n">
        <f aca="false">IF(AE998="SI",Y998,0)</f>
        <v>0</v>
      </c>
      <c r="AH998" s="189" t="n">
        <f aca="false">IF(AE998="SI",AB998,0)</f>
        <v>0</v>
      </c>
      <c r="AI998" s="148"/>
      <c r="AJ998" s="207"/>
      <c r="AK998" s="207"/>
      <c r="AL998" s="207"/>
      <c r="AM998" s="207"/>
      <c r="AN998" s="207"/>
      <c r="AO998" s="208"/>
    </row>
    <row r="999" customFormat="false" ht="15.75" hidden="false" customHeight="true" outlineLevel="0" collapsed="false">
      <c r="A999" s="22" t="n">
        <v>998</v>
      </c>
      <c r="B999" s="180"/>
      <c r="C999" s="22"/>
      <c r="D999" s="22"/>
      <c r="E999" s="183"/>
      <c r="F999" s="183"/>
      <c r="G999" s="22"/>
      <c r="H999" s="22"/>
      <c r="I999" s="22"/>
      <c r="J999" s="22"/>
      <c r="K999" s="191" t="e">
        <f aca="false">VLOOKUP(Personale!J999,Legenda!$D$1:$F$258,2)</f>
        <v>#N/A</v>
      </c>
      <c r="L999" s="22"/>
      <c r="M999" s="22"/>
      <c r="N999" s="22"/>
      <c r="O999" s="22"/>
      <c r="P999" s="203"/>
      <c r="Q999" s="22"/>
      <c r="R999" s="22"/>
      <c r="S999" s="22"/>
      <c r="T999" s="203"/>
      <c r="U999" s="211"/>
      <c r="V999" s="211"/>
      <c r="W999" s="185" t="n">
        <v>0</v>
      </c>
      <c r="X999" s="185" t="n">
        <v>0</v>
      </c>
      <c r="Y999" s="219" t="n">
        <f aca="false">SUM(W999:X999)</f>
        <v>0</v>
      </c>
      <c r="Z999" s="185" t="n">
        <v>0</v>
      </c>
      <c r="AA999" s="185" t="n">
        <v>0</v>
      </c>
      <c r="AB999" s="220" t="n">
        <f aca="false">SUM(Z999:AA999)</f>
        <v>0</v>
      </c>
      <c r="AC999" s="22"/>
      <c r="AD999" s="22"/>
      <c r="AE999" s="188"/>
      <c r="AF999" s="206" t="n">
        <f aca="false">IF(AE999="SI",N999,0)</f>
        <v>0</v>
      </c>
      <c r="AG999" s="189" t="n">
        <f aca="false">IF(AE999="SI",Y999,0)</f>
        <v>0</v>
      </c>
      <c r="AH999" s="189" t="n">
        <f aca="false">IF(AE999="SI",AB999,0)</f>
        <v>0</v>
      </c>
      <c r="AI999" s="148"/>
      <c r="AJ999" s="207"/>
      <c r="AK999" s="207"/>
      <c r="AL999" s="207"/>
      <c r="AM999" s="207"/>
      <c r="AN999" s="207"/>
      <c r="AO999" s="208"/>
    </row>
    <row r="1000" customFormat="false" ht="15.75" hidden="false" customHeight="true" outlineLevel="0" collapsed="false">
      <c r="A1000" s="22" t="n">
        <v>999</v>
      </c>
      <c r="B1000" s="180"/>
      <c r="C1000" s="22"/>
      <c r="D1000" s="22"/>
      <c r="E1000" s="183"/>
      <c r="F1000" s="183"/>
      <c r="G1000" s="22"/>
      <c r="H1000" s="22"/>
      <c r="I1000" s="22"/>
      <c r="J1000" s="22"/>
      <c r="K1000" s="191" t="e">
        <f aca="false">VLOOKUP(Personale!J1000,Legenda!$D$1:$F$258,2)</f>
        <v>#N/A</v>
      </c>
      <c r="L1000" s="22"/>
      <c r="M1000" s="22"/>
      <c r="N1000" s="22"/>
      <c r="O1000" s="22"/>
      <c r="P1000" s="203"/>
      <c r="Q1000" s="22"/>
      <c r="R1000" s="22"/>
      <c r="S1000" s="22"/>
      <c r="T1000" s="203"/>
      <c r="U1000" s="211"/>
      <c r="V1000" s="211"/>
      <c r="W1000" s="185" t="n">
        <v>0</v>
      </c>
      <c r="X1000" s="185" t="n">
        <v>0</v>
      </c>
      <c r="Y1000" s="219" t="n">
        <f aca="false">SUM(W1000:X1000)</f>
        <v>0</v>
      </c>
      <c r="Z1000" s="185" t="n">
        <v>0</v>
      </c>
      <c r="AA1000" s="185" t="n">
        <v>0</v>
      </c>
      <c r="AB1000" s="220" t="n">
        <f aca="false">SUM(Z1000:AA1000)</f>
        <v>0</v>
      </c>
      <c r="AC1000" s="22"/>
      <c r="AD1000" s="22"/>
      <c r="AE1000" s="188"/>
      <c r="AF1000" s="206" t="n">
        <f aca="false">IF(AE1000="SI",N1000,0)</f>
        <v>0</v>
      </c>
      <c r="AG1000" s="189" t="n">
        <f aca="false">IF(AE1000="SI",Y1000,0)</f>
        <v>0</v>
      </c>
      <c r="AH1000" s="189" t="n">
        <f aca="false">IF(AE1000="SI",AB1000,0)</f>
        <v>0</v>
      </c>
      <c r="AI1000" s="148"/>
      <c r="AJ1000" s="207"/>
      <c r="AK1000" s="207"/>
      <c r="AL1000" s="207"/>
      <c r="AM1000" s="207"/>
      <c r="AN1000" s="207"/>
      <c r="AO1000" s="208"/>
    </row>
    <row r="1001" customFormat="false" ht="15.75" hidden="false" customHeight="true" outlineLevel="0" collapsed="false">
      <c r="A1001" s="22" t="n">
        <v>1000</v>
      </c>
      <c r="B1001" s="180"/>
      <c r="C1001" s="22"/>
      <c r="D1001" s="22"/>
      <c r="E1001" s="183"/>
      <c r="F1001" s="183"/>
      <c r="G1001" s="22"/>
      <c r="H1001" s="22"/>
      <c r="I1001" s="22"/>
      <c r="J1001" s="22"/>
      <c r="K1001" s="191" t="e">
        <f aca="false">VLOOKUP(Personale!J1001,Legenda!$D$1:$F$258,2)</f>
        <v>#N/A</v>
      </c>
      <c r="L1001" s="22"/>
      <c r="M1001" s="22"/>
      <c r="N1001" s="22"/>
      <c r="O1001" s="22"/>
      <c r="P1001" s="203"/>
      <c r="Q1001" s="22"/>
      <c r="R1001" s="22"/>
      <c r="S1001" s="22"/>
      <c r="T1001" s="203"/>
      <c r="U1001" s="211"/>
      <c r="V1001" s="211"/>
      <c r="W1001" s="185" t="n">
        <v>0</v>
      </c>
      <c r="X1001" s="185" t="n">
        <v>0</v>
      </c>
      <c r="Y1001" s="219" t="n">
        <f aca="false">SUM(W1001:X1001)</f>
        <v>0</v>
      </c>
      <c r="Z1001" s="185" t="n">
        <v>0</v>
      </c>
      <c r="AA1001" s="185" t="n">
        <v>0</v>
      </c>
      <c r="AB1001" s="220" t="n">
        <f aca="false">SUM(Z1001:AA1001)</f>
        <v>0</v>
      </c>
      <c r="AC1001" s="22"/>
      <c r="AD1001" s="22"/>
      <c r="AE1001" s="188"/>
      <c r="AF1001" s="206" t="n">
        <f aca="false">IF(AE1001="SI",N1001,0)</f>
        <v>0</v>
      </c>
      <c r="AG1001" s="189" t="n">
        <f aca="false">IF(AE1001="SI",Y1001,0)</f>
        <v>0</v>
      </c>
      <c r="AH1001" s="189" t="n">
        <f aca="false">IF(AE1001="SI",AB1001,0)</f>
        <v>0</v>
      </c>
      <c r="AI1001" s="148"/>
      <c r="AJ1001" s="207"/>
      <c r="AK1001" s="207"/>
      <c r="AL1001" s="207"/>
      <c r="AM1001" s="207"/>
      <c r="AN1001" s="207"/>
      <c r="AO1001" s="208"/>
    </row>
    <row r="1002" customFormat="false" ht="15.75" hidden="false" customHeight="true" outlineLevel="0" collapsed="false">
      <c r="A1002" s="22" t="n">
        <v>1001</v>
      </c>
      <c r="B1002" s="180"/>
      <c r="C1002" s="22"/>
      <c r="D1002" s="22"/>
      <c r="E1002" s="183"/>
      <c r="F1002" s="183"/>
      <c r="G1002" s="22"/>
      <c r="H1002" s="22"/>
      <c r="I1002" s="22"/>
      <c r="J1002" s="22"/>
      <c r="K1002" s="191" t="e">
        <f aca="false">VLOOKUP(Personale!J1002,Legenda!$D$1:$F$258,2)</f>
        <v>#N/A</v>
      </c>
      <c r="L1002" s="22"/>
      <c r="M1002" s="22"/>
      <c r="N1002" s="22"/>
      <c r="O1002" s="22"/>
      <c r="P1002" s="203"/>
      <c r="Q1002" s="22"/>
      <c r="R1002" s="22"/>
      <c r="S1002" s="22"/>
      <c r="T1002" s="203"/>
      <c r="U1002" s="211"/>
      <c r="V1002" s="211"/>
      <c r="W1002" s="185" t="n">
        <v>0</v>
      </c>
      <c r="X1002" s="185" t="n">
        <v>0</v>
      </c>
      <c r="Y1002" s="219" t="n">
        <f aca="false">SUM(W1002:X1002)</f>
        <v>0</v>
      </c>
      <c r="Z1002" s="185" t="n">
        <v>0</v>
      </c>
      <c r="AA1002" s="185" t="n">
        <v>0</v>
      </c>
      <c r="AB1002" s="220" t="n">
        <f aca="false">SUM(Z1002:AA1002)</f>
        <v>0</v>
      </c>
      <c r="AC1002" s="22"/>
      <c r="AD1002" s="22"/>
      <c r="AE1002" s="188"/>
      <c r="AF1002" s="206" t="n">
        <f aca="false">IF(AE1002="SI",N1002,0)</f>
        <v>0</v>
      </c>
      <c r="AG1002" s="189" t="n">
        <f aca="false">IF(AE1002="SI",Y1002,0)</f>
        <v>0</v>
      </c>
      <c r="AH1002" s="189" t="n">
        <f aca="false">IF(AE1002="SI",AB1002,0)</f>
        <v>0</v>
      </c>
      <c r="AI1002" s="148"/>
      <c r="AJ1002" s="207"/>
      <c r="AK1002" s="207"/>
      <c r="AL1002" s="207"/>
      <c r="AM1002" s="207"/>
      <c r="AN1002" s="207"/>
      <c r="AO1002" s="208"/>
    </row>
    <row r="1003" customFormat="false" ht="15.75" hidden="false" customHeight="true" outlineLevel="0" collapsed="false">
      <c r="A1003" s="22" t="n">
        <v>1002</v>
      </c>
      <c r="B1003" s="180"/>
      <c r="C1003" s="22"/>
      <c r="D1003" s="22"/>
      <c r="E1003" s="183"/>
      <c r="F1003" s="183"/>
      <c r="G1003" s="22"/>
      <c r="H1003" s="22"/>
      <c r="I1003" s="22"/>
      <c r="J1003" s="22"/>
      <c r="K1003" s="191" t="e">
        <f aca="false">VLOOKUP(Personale!J1003,Legenda!$D$1:$F$258,2)</f>
        <v>#N/A</v>
      </c>
      <c r="L1003" s="22"/>
      <c r="M1003" s="22"/>
      <c r="N1003" s="22"/>
      <c r="O1003" s="22"/>
      <c r="P1003" s="203"/>
      <c r="Q1003" s="22"/>
      <c r="R1003" s="22"/>
      <c r="S1003" s="22"/>
      <c r="T1003" s="203"/>
      <c r="U1003" s="211"/>
      <c r="V1003" s="211"/>
      <c r="W1003" s="185" t="n">
        <v>0</v>
      </c>
      <c r="X1003" s="185" t="n">
        <v>0</v>
      </c>
      <c r="Y1003" s="219" t="n">
        <f aca="false">SUM(W1003:X1003)</f>
        <v>0</v>
      </c>
      <c r="Z1003" s="185" t="n">
        <v>0</v>
      </c>
      <c r="AA1003" s="185" t="n">
        <v>0</v>
      </c>
      <c r="AB1003" s="220" t="n">
        <f aca="false">SUM(Z1003:AA1003)</f>
        <v>0</v>
      </c>
      <c r="AC1003" s="22"/>
      <c r="AD1003" s="22"/>
      <c r="AE1003" s="188"/>
      <c r="AF1003" s="206" t="n">
        <f aca="false">IF(AE1003="SI",N1003,0)</f>
        <v>0</v>
      </c>
      <c r="AG1003" s="189" t="n">
        <f aca="false">IF(AE1003="SI",Y1003,0)</f>
        <v>0</v>
      </c>
      <c r="AH1003" s="189" t="n">
        <f aca="false">IF(AE1003="SI",AB1003,0)</f>
        <v>0</v>
      </c>
      <c r="AI1003" s="148"/>
      <c r="AJ1003" s="207"/>
      <c r="AK1003" s="207"/>
      <c r="AL1003" s="207"/>
      <c r="AM1003" s="207"/>
      <c r="AN1003" s="207"/>
      <c r="AO1003" s="208"/>
    </row>
    <row r="1004" customFormat="false" ht="15.75" hidden="false" customHeight="true" outlineLevel="0" collapsed="false">
      <c r="A1004" s="22" t="n">
        <v>1003</v>
      </c>
      <c r="B1004" s="180"/>
      <c r="C1004" s="22"/>
      <c r="D1004" s="22"/>
      <c r="E1004" s="183"/>
      <c r="F1004" s="183"/>
      <c r="G1004" s="22"/>
      <c r="H1004" s="22"/>
      <c r="I1004" s="22"/>
      <c r="J1004" s="22"/>
      <c r="K1004" s="191" t="e">
        <f aca="false">VLOOKUP(Personale!J1004,Legenda!$D$1:$F$258,2)</f>
        <v>#N/A</v>
      </c>
      <c r="L1004" s="22"/>
      <c r="M1004" s="22"/>
      <c r="N1004" s="22"/>
      <c r="O1004" s="22"/>
      <c r="P1004" s="203"/>
      <c r="Q1004" s="22"/>
      <c r="R1004" s="22"/>
      <c r="S1004" s="22"/>
      <c r="T1004" s="203"/>
      <c r="U1004" s="211"/>
      <c r="V1004" s="211"/>
      <c r="W1004" s="185" t="n">
        <v>0</v>
      </c>
      <c r="X1004" s="185" t="n">
        <v>0</v>
      </c>
      <c r="Y1004" s="219" t="n">
        <f aca="false">SUM(W1004:X1004)</f>
        <v>0</v>
      </c>
      <c r="Z1004" s="185" t="n">
        <v>0</v>
      </c>
      <c r="AA1004" s="185" t="n">
        <v>0</v>
      </c>
      <c r="AB1004" s="220" t="n">
        <f aca="false">SUM(Z1004:AA1004)</f>
        <v>0</v>
      </c>
      <c r="AC1004" s="22"/>
      <c r="AD1004" s="22"/>
      <c r="AE1004" s="188"/>
      <c r="AF1004" s="206" t="n">
        <f aca="false">IF(AE1004="SI",N1004,0)</f>
        <v>0</v>
      </c>
      <c r="AG1004" s="189" t="n">
        <f aca="false">IF(AE1004="SI",Y1004,0)</f>
        <v>0</v>
      </c>
      <c r="AH1004" s="189" t="n">
        <f aca="false">IF(AE1004="SI",AB1004,0)</f>
        <v>0</v>
      </c>
      <c r="AI1004" s="148"/>
      <c r="AJ1004" s="207"/>
      <c r="AK1004" s="207"/>
      <c r="AL1004" s="207"/>
      <c r="AM1004" s="207"/>
      <c r="AN1004" s="207"/>
      <c r="AO1004" s="208"/>
    </row>
    <row r="1005" customFormat="false" ht="15.75" hidden="false" customHeight="true" outlineLevel="0" collapsed="false">
      <c r="A1005" s="22" t="n">
        <v>1004</v>
      </c>
      <c r="B1005" s="180"/>
      <c r="C1005" s="22"/>
      <c r="D1005" s="22"/>
      <c r="E1005" s="183"/>
      <c r="F1005" s="183"/>
      <c r="G1005" s="22"/>
      <c r="H1005" s="22"/>
      <c r="I1005" s="22"/>
      <c r="J1005" s="22"/>
      <c r="K1005" s="191" t="e">
        <f aca="false">VLOOKUP(Personale!J1005,Legenda!$D$1:$F$258,2)</f>
        <v>#N/A</v>
      </c>
      <c r="L1005" s="22"/>
      <c r="M1005" s="22"/>
      <c r="N1005" s="22"/>
      <c r="O1005" s="22"/>
      <c r="P1005" s="203"/>
      <c r="Q1005" s="22"/>
      <c r="R1005" s="22"/>
      <c r="S1005" s="22"/>
      <c r="T1005" s="203"/>
      <c r="U1005" s="211"/>
      <c r="V1005" s="211"/>
      <c r="W1005" s="185" t="n">
        <v>0</v>
      </c>
      <c r="X1005" s="185" t="n">
        <v>0</v>
      </c>
      <c r="Y1005" s="219" t="n">
        <f aca="false">SUM(W1005:X1005)</f>
        <v>0</v>
      </c>
      <c r="Z1005" s="185" t="n">
        <v>0</v>
      </c>
      <c r="AA1005" s="185" t="n">
        <v>0</v>
      </c>
      <c r="AB1005" s="220" t="n">
        <f aca="false">SUM(Z1005:AA1005)</f>
        <v>0</v>
      </c>
      <c r="AC1005" s="22"/>
      <c r="AD1005" s="22"/>
      <c r="AE1005" s="188"/>
      <c r="AF1005" s="206" t="n">
        <f aca="false">IF(AE1005="SI",N1005,0)</f>
        <v>0</v>
      </c>
      <c r="AG1005" s="189" t="n">
        <f aca="false">IF(AE1005="SI",Y1005,0)</f>
        <v>0</v>
      </c>
      <c r="AH1005" s="189" t="n">
        <f aca="false">IF(AE1005="SI",AB1005,0)</f>
        <v>0</v>
      </c>
      <c r="AI1005" s="148"/>
      <c r="AJ1005" s="207"/>
      <c r="AK1005" s="207"/>
      <c r="AL1005" s="207"/>
      <c r="AM1005" s="207"/>
      <c r="AN1005" s="207"/>
      <c r="AO1005" s="208"/>
    </row>
    <row r="1006" customFormat="false" ht="15.75" hidden="false" customHeight="true" outlineLevel="0" collapsed="false">
      <c r="A1006" s="22" t="n">
        <v>1005</v>
      </c>
      <c r="B1006" s="180"/>
      <c r="C1006" s="22"/>
      <c r="D1006" s="22"/>
      <c r="E1006" s="183"/>
      <c r="F1006" s="183"/>
      <c r="G1006" s="22"/>
      <c r="H1006" s="22"/>
      <c r="I1006" s="22"/>
      <c r="J1006" s="22"/>
      <c r="K1006" s="191" t="e">
        <f aca="false">VLOOKUP(Personale!J1006,Legenda!$D$1:$F$258,2)</f>
        <v>#N/A</v>
      </c>
      <c r="L1006" s="22"/>
      <c r="M1006" s="22"/>
      <c r="N1006" s="22"/>
      <c r="O1006" s="22"/>
      <c r="P1006" s="203"/>
      <c r="Q1006" s="22"/>
      <c r="R1006" s="22"/>
      <c r="S1006" s="22"/>
      <c r="T1006" s="203"/>
      <c r="U1006" s="211"/>
      <c r="V1006" s="211"/>
      <c r="W1006" s="185" t="n">
        <v>0</v>
      </c>
      <c r="X1006" s="185" t="n">
        <v>0</v>
      </c>
      <c r="Y1006" s="219" t="n">
        <f aca="false">SUM(W1006:X1006)</f>
        <v>0</v>
      </c>
      <c r="Z1006" s="185" t="n">
        <v>0</v>
      </c>
      <c r="AA1006" s="185" t="n">
        <v>0</v>
      </c>
      <c r="AB1006" s="220" t="n">
        <f aca="false">SUM(Z1006:AA1006)</f>
        <v>0</v>
      </c>
      <c r="AC1006" s="22"/>
      <c r="AD1006" s="22"/>
      <c r="AE1006" s="188"/>
      <c r="AF1006" s="206" t="n">
        <f aca="false">IF(AE1006="SI",N1006,0)</f>
        <v>0</v>
      </c>
      <c r="AG1006" s="189" t="n">
        <f aca="false">IF(AE1006="SI",Y1006,0)</f>
        <v>0</v>
      </c>
      <c r="AH1006" s="189" t="n">
        <f aca="false">IF(AE1006="SI",AB1006,0)</f>
        <v>0</v>
      </c>
      <c r="AI1006" s="148"/>
      <c r="AJ1006" s="207"/>
      <c r="AK1006" s="207"/>
      <c r="AL1006" s="207"/>
      <c r="AM1006" s="207"/>
      <c r="AN1006" s="207"/>
      <c r="AO1006" s="208"/>
    </row>
    <row r="1007" customFormat="false" ht="15.75" hidden="false" customHeight="true" outlineLevel="0" collapsed="false">
      <c r="A1007" s="22" t="n">
        <v>1006</v>
      </c>
      <c r="B1007" s="180"/>
      <c r="C1007" s="22"/>
      <c r="D1007" s="22"/>
      <c r="E1007" s="183"/>
      <c r="F1007" s="183"/>
      <c r="G1007" s="22"/>
      <c r="H1007" s="22"/>
      <c r="I1007" s="22"/>
      <c r="J1007" s="22"/>
      <c r="K1007" s="191" t="e">
        <f aca="false">VLOOKUP(Personale!J1007,Legenda!$D$1:$F$258,2)</f>
        <v>#N/A</v>
      </c>
      <c r="L1007" s="22"/>
      <c r="M1007" s="22"/>
      <c r="N1007" s="22"/>
      <c r="O1007" s="22"/>
      <c r="P1007" s="203"/>
      <c r="Q1007" s="22"/>
      <c r="R1007" s="22"/>
      <c r="S1007" s="22"/>
      <c r="T1007" s="203"/>
      <c r="U1007" s="211"/>
      <c r="V1007" s="211"/>
      <c r="W1007" s="185" t="n">
        <v>0</v>
      </c>
      <c r="X1007" s="185" t="n">
        <v>0</v>
      </c>
      <c r="Y1007" s="219" t="n">
        <f aca="false">SUM(W1007:X1007)</f>
        <v>0</v>
      </c>
      <c r="Z1007" s="185" t="n">
        <v>0</v>
      </c>
      <c r="AA1007" s="185" t="n">
        <v>0</v>
      </c>
      <c r="AB1007" s="220" t="n">
        <f aca="false">SUM(Z1007:AA1007)</f>
        <v>0</v>
      </c>
      <c r="AC1007" s="22"/>
      <c r="AD1007" s="22"/>
      <c r="AE1007" s="188"/>
      <c r="AF1007" s="206" t="n">
        <f aca="false">IF(AE1007="SI",N1007,0)</f>
        <v>0</v>
      </c>
      <c r="AG1007" s="189" t="n">
        <f aca="false">IF(AE1007="SI",Y1007,0)</f>
        <v>0</v>
      </c>
      <c r="AH1007" s="189" t="n">
        <f aca="false">IF(AE1007="SI",AB1007,0)</f>
        <v>0</v>
      </c>
      <c r="AI1007" s="148"/>
      <c r="AJ1007" s="207"/>
      <c r="AK1007" s="207"/>
      <c r="AL1007" s="207"/>
      <c r="AM1007" s="207"/>
      <c r="AN1007" s="207"/>
      <c r="AO1007" s="208"/>
    </row>
    <row r="1008" customFormat="false" ht="15.75" hidden="false" customHeight="true" outlineLevel="0" collapsed="false">
      <c r="A1008" s="22" t="n">
        <v>1007</v>
      </c>
      <c r="B1008" s="180"/>
      <c r="C1008" s="22"/>
      <c r="D1008" s="22"/>
      <c r="E1008" s="183"/>
      <c r="F1008" s="183"/>
      <c r="G1008" s="22"/>
      <c r="H1008" s="22"/>
      <c r="I1008" s="22"/>
      <c r="J1008" s="22"/>
      <c r="K1008" s="191" t="e">
        <f aca="false">VLOOKUP(Personale!J1008,Legenda!$D$1:$F$258,2)</f>
        <v>#N/A</v>
      </c>
      <c r="L1008" s="22"/>
      <c r="M1008" s="22"/>
      <c r="N1008" s="22"/>
      <c r="O1008" s="22"/>
      <c r="P1008" s="203"/>
      <c r="Q1008" s="22"/>
      <c r="R1008" s="22"/>
      <c r="S1008" s="22"/>
      <c r="T1008" s="203"/>
      <c r="U1008" s="211"/>
      <c r="V1008" s="211"/>
      <c r="W1008" s="185" t="n">
        <v>0</v>
      </c>
      <c r="X1008" s="185" t="n">
        <v>0</v>
      </c>
      <c r="Y1008" s="219" t="n">
        <f aca="false">SUM(W1008:X1008)</f>
        <v>0</v>
      </c>
      <c r="Z1008" s="185" t="n">
        <v>0</v>
      </c>
      <c r="AA1008" s="185" t="n">
        <v>0</v>
      </c>
      <c r="AB1008" s="220" t="n">
        <f aca="false">SUM(Z1008:AA1008)</f>
        <v>0</v>
      </c>
      <c r="AC1008" s="22"/>
      <c r="AD1008" s="22"/>
      <c r="AE1008" s="188"/>
      <c r="AF1008" s="206" t="n">
        <f aca="false">IF(AE1008="SI",N1008,0)</f>
        <v>0</v>
      </c>
      <c r="AG1008" s="189" t="n">
        <f aca="false">IF(AE1008="SI",Y1008,0)</f>
        <v>0</v>
      </c>
      <c r="AH1008" s="189" t="n">
        <f aca="false">IF(AE1008="SI",AB1008,0)</f>
        <v>0</v>
      </c>
      <c r="AI1008" s="148"/>
      <c r="AJ1008" s="207"/>
      <c r="AK1008" s="207"/>
      <c r="AL1008" s="207"/>
      <c r="AM1008" s="207"/>
      <c r="AN1008" s="207"/>
      <c r="AO1008" s="208"/>
    </row>
    <row r="1009" customFormat="false" ht="15.75" hidden="false" customHeight="true" outlineLevel="0" collapsed="false">
      <c r="A1009" s="22" t="n">
        <v>1008</v>
      </c>
      <c r="B1009" s="180"/>
      <c r="C1009" s="22"/>
      <c r="D1009" s="22"/>
      <c r="E1009" s="183"/>
      <c r="F1009" s="183"/>
      <c r="G1009" s="22"/>
      <c r="H1009" s="22"/>
      <c r="I1009" s="22"/>
      <c r="J1009" s="22"/>
      <c r="K1009" s="191" t="e">
        <f aca="false">VLOOKUP(Personale!J1009,Legenda!$D$1:$F$258,2)</f>
        <v>#N/A</v>
      </c>
      <c r="L1009" s="22"/>
      <c r="M1009" s="22"/>
      <c r="N1009" s="22"/>
      <c r="O1009" s="22"/>
      <c r="P1009" s="203"/>
      <c r="Q1009" s="22"/>
      <c r="R1009" s="22"/>
      <c r="S1009" s="22"/>
      <c r="T1009" s="203"/>
      <c r="U1009" s="211"/>
      <c r="V1009" s="211"/>
      <c r="W1009" s="185" t="n">
        <v>0</v>
      </c>
      <c r="X1009" s="185" t="n">
        <v>0</v>
      </c>
      <c r="Y1009" s="219" t="n">
        <f aca="false">SUM(W1009:X1009)</f>
        <v>0</v>
      </c>
      <c r="Z1009" s="185" t="n">
        <v>0</v>
      </c>
      <c r="AA1009" s="185" t="n">
        <v>0</v>
      </c>
      <c r="AB1009" s="220" t="n">
        <f aca="false">SUM(Z1009:AA1009)</f>
        <v>0</v>
      </c>
      <c r="AC1009" s="22"/>
      <c r="AD1009" s="22"/>
      <c r="AE1009" s="188"/>
      <c r="AF1009" s="206" t="n">
        <f aca="false">IF(AE1009="SI",N1009,0)</f>
        <v>0</v>
      </c>
      <c r="AG1009" s="189" t="n">
        <f aca="false">IF(AE1009="SI",Y1009,0)</f>
        <v>0</v>
      </c>
      <c r="AH1009" s="189" t="n">
        <f aca="false">IF(AE1009="SI",AB1009,0)</f>
        <v>0</v>
      </c>
      <c r="AI1009" s="148"/>
      <c r="AJ1009" s="207"/>
      <c r="AK1009" s="207"/>
      <c r="AL1009" s="207"/>
      <c r="AM1009" s="207"/>
      <c r="AN1009" s="207"/>
      <c r="AO1009" s="208"/>
    </row>
    <row r="1010" customFormat="false" ht="15.75" hidden="false" customHeight="true" outlineLevel="0" collapsed="false">
      <c r="A1010" s="22" t="n">
        <v>1009</v>
      </c>
      <c r="B1010" s="180"/>
      <c r="C1010" s="22"/>
      <c r="D1010" s="22"/>
      <c r="E1010" s="183"/>
      <c r="F1010" s="183"/>
      <c r="G1010" s="22"/>
      <c r="H1010" s="22"/>
      <c r="I1010" s="22"/>
      <c r="J1010" s="22"/>
      <c r="K1010" s="191" t="e">
        <f aca="false">VLOOKUP(Personale!J1010,Legenda!$D$1:$F$258,2)</f>
        <v>#N/A</v>
      </c>
      <c r="L1010" s="22"/>
      <c r="M1010" s="22"/>
      <c r="N1010" s="22"/>
      <c r="O1010" s="22"/>
      <c r="P1010" s="203"/>
      <c r="Q1010" s="22"/>
      <c r="R1010" s="22"/>
      <c r="S1010" s="22"/>
      <c r="T1010" s="203"/>
      <c r="U1010" s="211"/>
      <c r="V1010" s="211"/>
      <c r="W1010" s="185" t="n">
        <v>0</v>
      </c>
      <c r="X1010" s="185" t="n">
        <v>0</v>
      </c>
      <c r="Y1010" s="219" t="n">
        <f aca="false">SUM(W1010:X1010)</f>
        <v>0</v>
      </c>
      <c r="Z1010" s="185" t="n">
        <v>0</v>
      </c>
      <c r="AA1010" s="185" t="n">
        <v>0</v>
      </c>
      <c r="AB1010" s="220" t="n">
        <f aca="false">SUM(Z1010:AA1010)</f>
        <v>0</v>
      </c>
      <c r="AC1010" s="22"/>
      <c r="AD1010" s="22"/>
      <c r="AE1010" s="188"/>
      <c r="AF1010" s="206" t="n">
        <f aca="false">IF(AE1010="SI",N1010,0)</f>
        <v>0</v>
      </c>
      <c r="AG1010" s="189" t="n">
        <f aca="false">IF(AE1010="SI",Y1010,0)</f>
        <v>0</v>
      </c>
      <c r="AH1010" s="189" t="n">
        <f aca="false">IF(AE1010="SI",AB1010,0)</f>
        <v>0</v>
      </c>
      <c r="AI1010" s="148"/>
      <c r="AJ1010" s="207"/>
      <c r="AK1010" s="207"/>
      <c r="AL1010" s="207"/>
      <c r="AM1010" s="207"/>
      <c r="AN1010" s="207"/>
      <c r="AO1010" s="208"/>
    </row>
    <row r="1011" customFormat="false" ht="15.75" hidden="false" customHeight="true" outlineLevel="0" collapsed="false">
      <c r="A1011" s="22" t="n">
        <v>1010</v>
      </c>
      <c r="B1011" s="180"/>
      <c r="C1011" s="22"/>
      <c r="D1011" s="22"/>
      <c r="E1011" s="183"/>
      <c r="F1011" s="183"/>
      <c r="G1011" s="22"/>
      <c r="H1011" s="22"/>
      <c r="I1011" s="22"/>
      <c r="J1011" s="22"/>
      <c r="K1011" s="191" t="e">
        <f aca="false">VLOOKUP(Personale!J1011,Legenda!$D$1:$F$258,2)</f>
        <v>#N/A</v>
      </c>
      <c r="L1011" s="22"/>
      <c r="M1011" s="22"/>
      <c r="N1011" s="22"/>
      <c r="O1011" s="22"/>
      <c r="P1011" s="203"/>
      <c r="Q1011" s="22"/>
      <c r="R1011" s="22"/>
      <c r="S1011" s="22"/>
      <c r="T1011" s="203"/>
      <c r="U1011" s="211"/>
      <c r="V1011" s="211"/>
      <c r="W1011" s="185" t="n">
        <v>0</v>
      </c>
      <c r="X1011" s="185" t="n">
        <v>0</v>
      </c>
      <c r="Y1011" s="219" t="n">
        <f aca="false">SUM(W1011:X1011)</f>
        <v>0</v>
      </c>
      <c r="Z1011" s="185" t="n">
        <v>0</v>
      </c>
      <c r="AA1011" s="185" t="n">
        <v>0</v>
      </c>
      <c r="AB1011" s="220" t="n">
        <f aca="false">SUM(Z1011:AA1011)</f>
        <v>0</v>
      </c>
      <c r="AC1011" s="22"/>
      <c r="AD1011" s="22"/>
      <c r="AE1011" s="188"/>
      <c r="AF1011" s="206" t="n">
        <f aca="false">IF(AE1011="SI",N1011,0)</f>
        <v>0</v>
      </c>
      <c r="AG1011" s="189" t="n">
        <f aca="false">IF(AE1011="SI",Y1011,0)</f>
        <v>0</v>
      </c>
      <c r="AH1011" s="189" t="n">
        <f aca="false">IF(AE1011="SI",AB1011,0)</f>
        <v>0</v>
      </c>
      <c r="AI1011" s="148"/>
      <c r="AJ1011" s="207"/>
      <c r="AK1011" s="207"/>
      <c r="AL1011" s="207"/>
      <c r="AM1011" s="207"/>
      <c r="AN1011" s="207"/>
      <c r="AO1011" s="208"/>
    </row>
    <row r="1012" customFormat="false" ht="15.75" hidden="false" customHeight="true" outlineLevel="0" collapsed="false">
      <c r="A1012" s="22" t="n">
        <v>1011</v>
      </c>
      <c r="B1012" s="180"/>
      <c r="C1012" s="22"/>
      <c r="D1012" s="22"/>
      <c r="E1012" s="183"/>
      <c r="F1012" s="183"/>
      <c r="G1012" s="22"/>
      <c r="H1012" s="22"/>
      <c r="I1012" s="22"/>
      <c r="J1012" s="22"/>
      <c r="K1012" s="191" t="e">
        <f aca="false">VLOOKUP(Personale!J1012,Legenda!$D$1:$F$258,2)</f>
        <v>#N/A</v>
      </c>
      <c r="L1012" s="22"/>
      <c r="M1012" s="22"/>
      <c r="N1012" s="22"/>
      <c r="O1012" s="22"/>
      <c r="P1012" s="203"/>
      <c r="Q1012" s="22"/>
      <c r="R1012" s="22"/>
      <c r="S1012" s="22"/>
      <c r="T1012" s="203"/>
      <c r="U1012" s="211"/>
      <c r="V1012" s="211"/>
      <c r="W1012" s="185" t="n">
        <v>0</v>
      </c>
      <c r="X1012" s="185" t="n">
        <v>0</v>
      </c>
      <c r="Y1012" s="219" t="n">
        <f aca="false">SUM(W1012:X1012)</f>
        <v>0</v>
      </c>
      <c r="Z1012" s="185" t="n">
        <v>0</v>
      </c>
      <c r="AA1012" s="185" t="n">
        <v>0</v>
      </c>
      <c r="AB1012" s="220" t="n">
        <f aca="false">SUM(Z1012:AA1012)</f>
        <v>0</v>
      </c>
      <c r="AC1012" s="22"/>
      <c r="AD1012" s="22"/>
      <c r="AE1012" s="188"/>
      <c r="AF1012" s="206" t="n">
        <f aca="false">IF(AE1012="SI",N1012,0)</f>
        <v>0</v>
      </c>
      <c r="AG1012" s="189" t="n">
        <f aca="false">IF(AE1012="SI",Y1012,0)</f>
        <v>0</v>
      </c>
      <c r="AH1012" s="189" t="n">
        <f aca="false">IF(AE1012="SI",AB1012,0)</f>
        <v>0</v>
      </c>
      <c r="AI1012" s="148"/>
      <c r="AJ1012" s="207"/>
      <c r="AK1012" s="207"/>
      <c r="AL1012" s="207"/>
      <c r="AM1012" s="207"/>
      <c r="AN1012" s="207"/>
      <c r="AO1012" s="208"/>
    </row>
    <row r="1013" customFormat="false" ht="15.75" hidden="false" customHeight="true" outlineLevel="0" collapsed="false">
      <c r="A1013" s="22" t="n">
        <v>1012</v>
      </c>
      <c r="B1013" s="180"/>
      <c r="C1013" s="22"/>
      <c r="D1013" s="22"/>
      <c r="E1013" s="183"/>
      <c r="F1013" s="183"/>
      <c r="G1013" s="22"/>
      <c r="H1013" s="22"/>
      <c r="I1013" s="22"/>
      <c r="J1013" s="22"/>
      <c r="K1013" s="191" t="e">
        <f aca="false">VLOOKUP(Personale!J1013,Legenda!$D$1:$F$258,2)</f>
        <v>#N/A</v>
      </c>
      <c r="L1013" s="22"/>
      <c r="M1013" s="22"/>
      <c r="N1013" s="22"/>
      <c r="O1013" s="22"/>
      <c r="P1013" s="203"/>
      <c r="Q1013" s="22"/>
      <c r="R1013" s="22"/>
      <c r="S1013" s="22"/>
      <c r="T1013" s="203"/>
      <c r="U1013" s="211"/>
      <c r="V1013" s="211"/>
      <c r="W1013" s="185" t="n">
        <v>0</v>
      </c>
      <c r="X1013" s="185" t="n">
        <v>0</v>
      </c>
      <c r="Y1013" s="219" t="n">
        <f aca="false">SUM(W1013:X1013)</f>
        <v>0</v>
      </c>
      <c r="Z1013" s="185" t="n">
        <v>0</v>
      </c>
      <c r="AA1013" s="185" t="n">
        <v>0</v>
      </c>
      <c r="AB1013" s="220" t="n">
        <f aca="false">SUM(Z1013:AA1013)</f>
        <v>0</v>
      </c>
      <c r="AC1013" s="22"/>
      <c r="AD1013" s="22"/>
      <c r="AE1013" s="188"/>
      <c r="AF1013" s="206" t="n">
        <f aca="false">IF(AE1013="SI",N1013,0)</f>
        <v>0</v>
      </c>
      <c r="AG1013" s="189" t="n">
        <f aca="false">IF(AE1013="SI",Y1013,0)</f>
        <v>0</v>
      </c>
      <c r="AH1013" s="189" t="n">
        <f aca="false">IF(AE1013="SI",AB1013,0)</f>
        <v>0</v>
      </c>
      <c r="AI1013" s="148"/>
      <c r="AJ1013" s="207"/>
      <c r="AK1013" s="207"/>
      <c r="AL1013" s="207"/>
      <c r="AM1013" s="207"/>
      <c r="AN1013" s="207"/>
      <c r="AO1013" s="208"/>
    </row>
    <row r="1014" customFormat="false" ht="15.75" hidden="false" customHeight="true" outlineLevel="0" collapsed="false">
      <c r="A1014" s="22" t="n">
        <v>1013</v>
      </c>
      <c r="B1014" s="180"/>
      <c r="C1014" s="22"/>
      <c r="D1014" s="22"/>
      <c r="E1014" s="183"/>
      <c r="F1014" s="183"/>
      <c r="G1014" s="22"/>
      <c r="H1014" s="22"/>
      <c r="I1014" s="22"/>
      <c r="J1014" s="22"/>
      <c r="K1014" s="191" t="e">
        <f aca="false">VLOOKUP(Personale!J1014,Legenda!$D$1:$F$258,2)</f>
        <v>#N/A</v>
      </c>
      <c r="L1014" s="22"/>
      <c r="M1014" s="22"/>
      <c r="N1014" s="22"/>
      <c r="O1014" s="22"/>
      <c r="P1014" s="203"/>
      <c r="Q1014" s="22"/>
      <c r="R1014" s="22"/>
      <c r="S1014" s="22"/>
      <c r="T1014" s="203"/>
      <c r="U1014" s="211"/>
      <c r="V1014" s="211"/>
      <c r="W1014" s="185" t="n">
        <v>0</v>
      </c>
      <c r="X1014" s="185" t="n">
        <v>0</v>
      </c>
      <c r="Y1014" s="219" t="n">
        <f aca="false">SUM(W1014:X1014)</f>
        <v>0</v>
      </c>
      <c r="Z1014" s="185" t="n">
        <v>0</v>
      </c>
      <c r="AA1014" s="185" t="n">
        <v>0</v>
      </c>
      <c r="AB1014" s="220" t="n">
        <f aca="false">SUM(Z1014:AA1014)</f>
        <v>0</v>
      </c>
      <c r="AC1014" s="22"/>
      <c r="AD1014" s="22"/>
      <c r="AE1014" s="188"/>
      <c r="AF1014" s="206" t="n">
        <f aca="false">IF(AE1014="SI",N1014,0)</f>
        <v>0</v>
      </c>
      <c r="AG1014" s="189" t="n">
        <f aca="false">IF(AE1014="SI",Y1014,0)</f>
        <v>0</v>
      </c>
      <c r="AH1014" s="189" t="n">
        <f aca="false">IF(AE1014="SI",AB1014,0)</f>
        <v>0</v>
      </c>
      <c r="AI1014" s="148"/>
      <c r="AJ1014" s="207"/>
      <c r="AK1014" s="207"/>
      <c r="AL1014" s="207"/>
      <c r="AM1014" s="207"/>
      <c r="AN1014" s="207"/>
      <c r="AO1014" s="208"/>
    </row>
    <row r="1015" customFormat="false" ht="15.75" hidden="false" customHeight="true" outlineLevel="0" collapsed="false">
      <c r="A1015" s="22" t="n">
        <v>1014</v>
      </c>
      <c r="B1015" s="180"/>
      <c r="C1015" s="22"/>
      <c r="D1015" s="22"/>
      <c r="E1015" s="183"/>
      <c r="F1015" s="183"/>
      <c r="G1015" s="22"/>
      <c r="H1015" s="22"/>
      <c r="I1015" s="22"/>
      <c r="J1015" s="22"/>
      <c r="K1015" s="191" t="e">
        <f aca="false">VLOOKUP(Personale!J1015,Legenda!$D$1:$F$258,2)</f>
        <v>#N/A</v>
      </c>
      <c r="L1015" s="22"/>
      <c r="M1015" s="22"/>
      <c r="N1015" s="22"/>
      <c r="O1015" s="22"/>
      <c r="P1015" s="203"/>
      <c r="Q1015" s="22"/>
      <c r="R1015" s="22"/>
      <c r="S1015" s="22"/>
      <c r="T1015" s="203"/>
      <c r="U1015" s="211"/>
      <c r="V1015" s="211"/>
      <c r="W1015" s="185" t="n">
        <v>0</v>
      </c>
      <c r="X1015" s="185" t="n">
        <v>0</v>
      </c>
      <c r="Y1015" s="219" t="n">
        <f aca="false">SUM(W1015:X1015)</f>
        <v>0</v>
      </c>
      <c r="Z1015" s="185" t="n">
        <v>0</v>
      </c>
      <c r="AA1015" s="185" t="n">
        <v>0</v>
      </c>
      <c r="AB1015" s="220" t="n">
        <f aca="false">SUM(Z1015:AA1015)</f>
        <v>0</v>
      </c>
      <c r="AC1015" s="22"/>
      <c r="AD1015" s="22"/>
      <c r="AE1015" s="188"/>
      <c r="AF1015" s="206" t="n">
        <f aca="false">IF(AE1015="SI",N1015,0)</f>
        <v>0</v>
      </c>
      <c r="AG1015" s="189" t="n">
        <f aca="false">IF(AE1015="SI",Y1015,0)</f>
        <v>0</v>
      </c>
      <c r="AH1015" s="189" t="n">
        <f aca="false">IF(AE1015="SI",AB1015,0)</f>
        <v>0</v>
      </c>
      <c r="AI1015" s="148"/>
      <c r="AJ1015" s="207"/>
      <c r="AK1015" s="207"/>
      <c r="AL1015" s="207"/>
      <c r="AM1015" s="207"/>
      <c r="AN1015" s="207"/>
      <c r="AO1015" s="208"/>
    </row>
    <row r="1016" customFormat="false" ht="15.75" hidden="false" customHeight="true" outlineLevel="0" collapsed="false">
      <c r="A1016" s="22" t="n">
        <v>1015</v>
      </c>
      <c r="B1016" s="180"/>
      <c r="C1016" s="22"/>
      <c r="D1016" s="22"/>
      <c r="E1016" s="183"/>
      <c r="F1016" s="183"/>
      <c r="G1016" s="22"/>
      <c r="H1016" s="22"/>
      <c r="I1016" s="22"/>
      <c r="J1016" s="22"/>
      <c r="K1016" s="191" t="e">
        <f aca="false">VLOOKUP(Personale!J1016,Legenda!$D$1:$F$258,2)</f>
        <v>#N/A</v>
      </c>
      <c r="L1016" s="22"/>
      <c r="M1016" s="22"/>
      <c r="N1016" s="22"/>
      <c r="O1016" s="22"/>
      <c r="P1016" s="203"/>
      <c r="Q1016" s="22"/>
      <c r="R1016" s="22"/>
      <c r="S1016" s="22"/>
      <c r="T1016" s="203"/>
      <c r="U1016" s="211"/>
      <c r="V1016" s="211"/>
      <c r="W1016" s="185" t="n">
        <v>0</v>
      </c>
      <c r="X1016" s="185" t="n">
        <v>0</v>
      </c>
      <c r="Y1016" s="219" t="n">
        <f aca="false">SUM(W1016:X1016)</f>
        <v>0</v>
      </c>
      <c r="Z1016" s="185" t="n">
        <v>0</v>
      </c>
      <c r="AA1016" s="185" t="n">
        <v>0</v>
      </c>
      <c r="AB1016" s="220" t="n">
        <f aca="false">SUM(Z1016:AA1016)</f>
        <v>0</v>
      </c>
      <c r="AC1016" s="22"/>
      <c r="AD1016" s="22"/>
      <c r="AE1016" s="188"/>
      <c r="AF1016" s="206" t="n">
        <f aca="false">IF(AE1016="SI",N1016,0)</f>
        <v>0</v>
      </c>
      <c r="AG1016" s="189" t="n">
        <f aca="false">IF(AE1016="SI",Y1016,0)</f>
        <v>0</v>
      </c>
      <c r="AH1016" s="189" t="n">
        <f aca="false">IF(AE1016="SI",AB1016,0)</f>
        <v>0</v>
      </c>
      <c r="AI1016" s="148"/>
      <c r="AJ1016" s="207"/>
      <c r="AK1016" s="207"/>
      <c r="AL1016" s="207"/>
      <c r="AM1016" s="207"/>
      <c r="AN1016" s="207"/>
      <c r="AO1016" s="208"/>
    </row>
    <row r="1017" customFormat="false" ht="15.75" hidden="false" customHeight="true" outlineLevel="0" collapsed="false">
      <c r="A1017" s="22" t="n">
        <v>1016</v>
      </c>
      <c r="B1017" s="180"/>
      <c r="C1017" s="22"/>
      <c r="D1017" s="22"/>
      <c r="E1017" s="183"/>
      <c r="F1017" s="183"/>
      <c r="G1017" s="22"/>
      <c r="H1017" s="22"/>
      <c r="I1017" s="22"/>
      <c r="J1017" s="22"/>
      <c r="K1017" s="191" t="e">
        <f aca="false">VLOOKUP(Personale!J1017,Legenda!$D$1:$F$258,2)</f>
        <v>#N/A</v>
      </c>
      <c r="L1017" s="22"/>
      <c r="M1017" s="22"/>
      <c r="N1017" s="22"/>
      <c r="O1017" s="22"/>
      <c r="P1017" s="203"/>
      <c r="Q1017" s="22"/>
      <c r="R1017" s="22"/>
      <c r="S1017" s="22"/>
      <c r="T1017" s="203"/>
      <c r="U1017" s="211"/>
      <c r="V1017" s="211"/>
      <c r="W1017" s="185" t="n">
        <v>0</v>
      </c>
      <c r="X1017" s="185" t="n">
        <v>0</v>
      </c>
      <c r="Y1017" s="219" t="n">
        <f aca="false">SUM(W1017:X1017)</f>
        <v>0</v>
      </c>
      <c r="Z1017" s="185" t="n">
        <v>0</v>
      </c>
      <c r="AA1017" s="185" t="n">
        <v>0</v>
      </c>
      <c r="AB1017" s="220" t="n">
        <f aca="false">SUM(Z1017:AA1017)</f>
        <v>0</v>
      </c>
      <c r="AC1017" s="22"/>
      <c r="AD1017" s="22"/>
      <c r="AE1017" s="188"/>
      <c r="AF1017" s="206" t="n">
        <f aca="false">IF(AE1017="SI",N1017,0)</f>
        <v>0</v>
      </c>
      <c r="AG1017" s="189" t="n">
        <f aca="false">IF(AE1017="SI",Y1017,0)</f>
        <v>0</v>
      </c>
      <c r="AH1017" s="189" t="n">
        <f aca="false">IF(AE1017="SI",AB1017,0)</f>
        <v>0</v>
      </c>
      <c r="AI1017" s="148"/>
      <c r="AJ1017" s="207"/>
      <c r="AK1017" s="207"/>
      <c r="AL1017" s="207"/>
      <c r="AM1017" s="207"/>
      <c r="AN1017" s="207"/>
      <c r="AO1017" s="208"/>
    </row>
    <row r="1018" customFormat="false" ht="15.75" hidden="false" customHeight="true" outlineLevel="0" collapsed="false">
      <c r="A1018" s="22" t="n">
        <v>1017</v>
      </c>
      <c r="B1018" s="180"/>
      <c r="C1018" s="22"/>
      <c r="D1018" s="22"/>
      <c r="E1018" s="183"/>
      <c r="F1018" s="183"/>
      <c r="G1018" s="22"/>
      <c r="H1018" s="22"/>
      <c r="I1018" s="22"/>
      <c r="J1018" s="22"/>
      <c r="K1018" s="191" t="e">
        <f aca="false">VLOOKUP(Personale!J1018,Legenda!$D$1:$F$258,2)</f>
        <v>#N/A</v>
      </c>
      <c r="L1018" s="22"/>
      <c r="M1018" s="22"/>
      <c r="N1018" s="22"/>
      <c r="O1018" s="22"/>
      <c r="P1018" s="203"/>
      <c r="Q1018" s="22"/>
      <c r="R1018" s="22"/>
      <c r="S1018" s="22"/>
      <c r="T1018" s="203"/>
      <c r="U1018" s="211"/>
      <c r="V1018" s="211"/>
      <c r="W1018" s="185" t="n">
        <v>0</v>
      </c>
      <c r="X1018" s="185" t="n">
        <v>0</v>
      </c>
      <c r="Y1018" s="219" t="n">
        <f aca="false">SUM(W1018:X1018)</f>
        <v>0</v>
      </c>
      <c r="Z1018" s="185" t="n">
        <v>0</v>
      </c>
      <c r="AA1018" s="185" t="n">
        <v>0</v>
      </c>
      <c r="AB1018" s="220" t="n">
        <f aca="false">SUM(Z1018:AA1018)</f>
        <v>0</v>
      </c>
      <c r="AC1018" s="22"/>
      <c r="AD1018" s="22"/>
      <c r="AE1018" s="188"/>
      <c r="AF1018" s="206" t="n">
        <f aca="false">IF(AE1018="SI",N1018,0)</f>
        <v>0</v>
      </c>
      <c r="AG1018" s="189" t="n">
        <f aca="false">IF(AE1018="SI",Y1018,0)</f>
        <v>0</v>
      </c>
      <c r="AH1018" s="189" t="n">
        <f aca="false">IF(AE1018="SI",AB1018,0)</f>
        <v>0</v>
      </c>
      <c r="AI1018" s="148"/>
      <c r="AJ1018" s="207"/>
      <c r="AK1018" s="207"/>
      <c r="AL1018" s="207"/>
      <c r="AM1018" s="207"/>
      <c r="AN1018" s="207"/>
      <c r="AO1018" s="208"/>
    </row>
    <row r="1019" customFormat="false" ht="15.75" hidden="false" customHeight="true" outlineLevel="0" collapsed="false">
      <c r="A1019" s="22" t="n">
        <v>1018</v>
      </c>
      <c r="B1019" s="180"/>
      <c r="C1019" s="22"/>
      <c r="D1019" s="22"/>
      <c r="E1019" s="183"/>
      <c r="F1019" s="183"/>
      <c r="G1019" s="22"/>
      <c r="H1019" s="22"/>
      <c r="I1019" s="22"/>
      <c r="J1019" s="22"/>
      <c r="K1019" s="191" t="e">
        <f aca="false">VLOOKUP(Personale!J1019,Legenda!$D$1:$F$258,2)</f>
        <v>#N/A</v>
      </c>
      <c r="L1019" s="22"/>
      <c r="M1019" s="22"/>
      <c r="N1019" s="22"/>
      <c r="O1019" s="22"/>
      <c r="P1019" s="203"/>
      <c r="Q1019" s="22"/>
      <c r="R1019" s="22"/>
      <c r="S1019" s="22"/>
      <c r="T1019" s="203"/>
      <c r="U1019" s="211"/>
      <c r="V1019" s="211"/>
      <c r="W1019" s="185" t="n">
        <v>0</v>
      </c>
      <c r="X1019" s="185" t="n">
        <v>0</v>
      </c>
      <c r="Y1019" s="219" t="n">
        <f aca="false">SUM(W1019:X1019)</f>
        <v>0</v>
      </c>
      <c r="Z1019" s="185" t="n">
        <v>0</v>
      </c>
      <c r="AA1019" s="185" t="n">
        <v>0</v>
      </c>
      <c r="AB1019" s="220" t="n">
        <f aca="false">SUM(Z1019:AA1019)</f>
        <v>0</v>
      </c>
      <c r="AC1019" s="22"/>
      <c r="AD1019" s="22"/>
      <c r="AE1019" s="188"/>
      <c r="AF1019" s="206" t="n">
        <f aca="false">IF(AE1019="SI",N1019,0)</f>
        <v>0</v>
      </c>
      <c r="AG1019" s="189" t="n">
        <f aca="false">IF(AE1019="SI",Y1019,0)</f>
        <v>0</v>
      </c>
      <c r="AH1019" s="189" t="n">
        <f aca="false">IF(AE1019="SI",AB1019,0)</f>
        <v>0</v>
      </c>
      <c r="AI1019" s="148"/>
      <c r="AJ1019" s="207"/>
      <c r="AK1019" s="207"/>
      <c r="AL1019" s="207"/>
      <c r="AM1019" s="207"/>
      <c r="AN1019" s="207"/>
      <c r="AO1019" s="208"/>
    </row>
    <row r="1020" customFormat="false" ht="15.75" hidden="false" customHeight="true" outlineLevel="0" collapsed="false">
      <c r="A1020" s="22" t="n">
        <v>1019</v>
      </c>
      <c r="B1020" s="180"/>
      <c r="C1020" s="22"/>
      <c r="D1020" s="22"/>
      <c r="E1020" s="183"/>
      <c r="F1020" s="183"/>
      <c r="G1020" s="22"/>
      <c r="H1020" s="22"/>
      <c r="I1020" s="22"/>
      <c r="J1020" s="22"/>
      <c r="K1020" s="191" t="e">
        <f aca="false">VLOOKUP(Personale!J1020,Legenda!$D$1:$F$258,2)</f>
        <v>#N/A</v>
      </c>
      <c r="L1020" s="22"/>
      <c r="M1020" s="22"/>
      <c r="N1020" s="22"/>
      <c r="O1020" s="22"/>
      <c r="P1020" s="203"/>
      <c r="Q1020" s="22"/>
      <c r="R1020" s="22"/>
      <c r="S1020" s="22"/>
      <c r="T1020" s="203"/>
      <c r="U1020" s="211"/>
      <c r="V1020" s="211"/>
      <c r="W1020" s="185" t="n">
        <v>0</v>
      </c>
      <c r="X1020" s="185" t="n">
        <v>0</v>
      </c>
      <c r="Y1020" s="219" t="n">
        <f aca="false">SUM(W1020:X1020)</f>
        <v>0</v>
      </c>
      <c r="Z1020" s="185" t="n">
        <v>0</v>
      </c>
      <c r="AA1020" s="185" t="n">
        <v>0</v>
      </c>
      <c r="AB1020" s="220" t="n">
        <f aca="false">SUM(Z1020:AA1020)</f>
        <v>0</v>
      </c>
      <c r="AC1020" s="22"/>
      <c r="AD1020" s="22"/>
      <c r="AE1020" s="188"/>
      <c r="AF1020" s="206" t="n">
        <f aca="false">IF(AE1020="SI",N1020,0)</f>
        <v>0</v>
      </c>
      <c r="AG1020" s="189" t="n">
        <f aca="false">IF(AE1020="SI",Y1020,0)</f>
        <v>0</v>
      </c>
      <c r="AH1020" s="189" t="n">
        <f aca="false">IF(AE1020="SI",AB1020,0)</f>
        <v>0</v>
      </c>
      <c r="AI1020" s="148"/>
      <c r="AJ1020" s="207"/>
      <c r="AK1020" s="207"/>
      <c r="AL1020" s="207"/>
      <c r="AM1020" s="207"/>
      <c r="AN1020" s="207"/>
      <c r="AO1020" s="208"/>
    </row>
    <row r="1021" customFormat="false" ht="15.75" hidden="false" customHeight="true" outlineLevel="0" collapsed="false">
      <c r="A1021" s="22" t="n">
        <v>1020</v>
      </c>
      <c r="B1021" s="180"/>
      <c r="C1021" s="22"/>
      <c r="D1021" s="22"/>
      <c r="E1021" s="183"/>
      <c r="F1021" s="183"/>
      <c r="G1021" s="22"/>
      <c r="H1021" s="22"/>
      <c r="I1021" s="22"/>
      <c r="J1021" s="22"/>
      <c r="K1021" s="191" t="e">
        <f aca="false">VLOOKUP(Personale!J1021,Legenda!$D$1:$F$258,2)</f>
        <v>#N/A</v>
      </c>
      <c r="L1021" s="22"/>
      <c r="M1021" s="22"/>
      <c r="N1021" s="22"/>
      <c r="O1021" s="22"/>
      <c r="P1021" s="203"/>
      <c r="Q1021" s="22"/>
      <c r="R1021" s="22"/>
      <c r="S1021" s="22"/>
      <c r="T1021" s="203"/>
      <c r="U1021" s="211"/>
      <c r="V1021" s="211"/>
      <c r="W1021" s="185" t="n">
        <v>0</v>
      </c>
      <c r="X1021" s="185" t="n">
        <v>0</v>
      </c>
      <c r="Y1021" s="219" t="n">
        <f aca="false">SUM(W1021:X1021)</f>
        <v>0</v>
      </c>
      <c r="Z1021" s="185" t="n">
        <v>0</v>
      </c>
      <c r="AA1021" s="185" t="n">
        <v>0</v>
      </c>
      <c r="AB1021" s="220" t="n">
        <f aca="false">SUM(Z1021:AA1021)</f>
        <v>0</v>
      </c>
      <c r="AC1021" s="22"/>
      <c r="AD1021" s="22"/>
      <c r="AE1021" s="188"/>
      <c r="AF1021" s="206" t="n">
        <f aca="false">IF(AE1021="SI",N1021,0)</f>
        <v>0</v>
      </c>
      <c r="AG1021" s="189" t="n">
        <f aca="false">IF(AE1021="SI",Y1021,0)</f>
        <v>0</v>
      </c>
      <c r="AH1021" s="189" t="n">
        <f aca="false">IF(AE1021="SI",AB1021,0)</f>
        <v>0</v>
      </c>
      <c r="AI1021" s="148"/>
      <c r="AJ1021" s="207"/>
      <c r="AK1021" s="207"/>
      <c r="AL1021" s="207"/>
      <c r="AM1021" s="207"/>
      <c r="AN1021" s="207"/>
      <c r="AO1021" s="208"/>
    </row>
    <row r="1022" customFormat="false" ht="15.75" hidden="false" customHeight="true" outlineLevel="0" collapsed="false">
      <c r="A1022" s="22" t="n">
        <v>1021</v>
      </c>
      <c r="B1022" s="180"/>
      <c r="C1022" s="22"/>
      <c r="D1022" s="22"/>
      <c r="E1022" s="183"/>
      <c r="F1022" s="183"/>
      <c r="G1022" s="22"/>
      <c r="H1022" s="22"/>
      <c r="I1022" s="22"/>
      <c r="J1022" s="22"/>
      <c r="K1022" s="191" t="e">
        <f aca="false">VLOOKUP(Personale!J1022,Legenda!$D$1:$F$258,2)</f>
        <v>#N/A</v>
      </c>
      <c r="L1022" s="22"/>
      <c r="M1022" s="22"/>
      <c r="N1022" s="22"/>
      <c r="O1022" s="22"/>
      <c r="P1022" s="203"/>
      <c r="Q1022" s="22"/>
      <c r="R1022" s="22"/>
      <c r="S1022" s="22"/>
      <c r="T1022" s="203"/>
      <c r="U1022" s="211"/>
      <c r="V1022" s="211"/>
      <c r="W1022" s="185" t="n">
        <v>0</v>
      </c>
      <c r="X1022" s="185" t="n">
        <v>0</v>
      </c>
      <c r="Y1022" s="219" t="n">
        <f aca="false">SUM(W1022:X1022)</f>
        <v>0</v>
      </c>
      <c r="Z1022" s="185" t="n">
        <v>0</v>
      </c>
      <c r="AA1022" s="185" t="n">
        <v>0</v>
      </c>
      <c r="AB1022" s="220" t="n">
        <f aca="false">SUM(Z1022:AA1022)</f>
        <v>0</v>
      </c>
      <c r="AC1022" s="22"/>
      <c r="AD1022" s="22"/>
      <c r="AE1022" s="188"/>
      <c r="AF1022" s="206" t="n">
        <f aca="false">IF(AE1022="SI",N1022,0)</f>
        <v>0</v>
      </c>
      <c r="AG1022" s="189" t="n">
        <f aca="false">IF(AE1022="SI",Y1022,0)</f>
        <v>0</v>
      </c>
      <c r="AH1022" s="189" t="n">
        <f aca="false">IF(AE1022="SI",AB1022,0)</f>
        <v>0</v>
      </c>
      <c r="AI1022" s="148"/>
      <c r="AJ1022" s="207"/>
      <c r="AK1022" s="207"/>
      <c r="AL1022" s="207"/>
      <c r="AM1022" s="207"/>
      <c r="AN1022" s="207"/>
      <c r="AO1022" s="208"/>
    </row>
    <row r="1023" customFormat="false" ht="15.75" hidden="false" customHeight="true" outlineLevel="0" collapsed="false">
      <c r="A1023" s="22" t="n">
        <v>1022</v>
      </c>
      <c r="B1023" s="180"/>
      <c r="C1023" s="22"/>
      <c r="D1023" s="22"/>
      <c r="E1023" s="183"/>
      <c r="F1023" s="183"/>
      <c r="G1023" s="22"/>
      <c r="H1023" s="22"/>
      <c r="I1023" s="22"/>
      <c r="J1023" s="22"/>
      <c r="K1023" s="191" t="e">
        <f aca="false">VLOOKUP(Personale!J1023,Legenda!$D$1:$F$258,2)</f>
        <v>#N/A</v>
      </c>
      <c r="L1023" s="22"/>
      <c r="M1023" s="22"/>
      <c r="N1023" s="22"/>
      <c r="O1023" s="22"/>
      <c r="P1023" s="203"/>
      <c r="Q1023" s="22"/>
      <c r="R1023" s="22"/>
      <c r="S1023" s="22"/>
      <c r="T1023" s="203"/>
      <c r="U1023" s="211"/>
      <c r="V1023" s="211"/>
      <c r="W1023" s="185" t="n">
        <v>0</v>
      </c>
      <c r="X1023" s="185" t="n">
        <v>0</v>
      </c>
      <c r="Y1023" s="219" t="n">
        <f aca="false">SUM(W1023:X1023)</f>
        <v>0</v>
      </c>
      <c r="Z1023" s="185" t="n">
        <v>0</v>
      </c>
      <c r="AA1023" s="185" t="n">
        <v>0</v>
      </c>
      <c r="AB1023" s="220" t="n">
        <f aca="false">SUM(Z1023:AA1023)</f>
        <v>0</v>
      </c>
      <c r="AC1023" s="22"/>
      <c r="AD1023" s="22"/>
      <c r="AE1023" s="188"/>
      <c r="AF1023" s="206" t="n">
        <f aca="false">IF(AE1023="SI",N1023,0)</f>
        <v>0</v>
      </c>
      <c r="AG1023" s="189" t="n">
        <f aca="false">IF(AE1023="SI",Y1023,0)</f>
        <v>0</v>
      </c>
      <c r="AH1023" s="189" t="n">
        <f aca="false">IF(AE1023="SI",AB1023,0)</f>
        <v>0</v>
      </c>
      <c r="AI1023" s="148"/>
      <c r="AJ1023" s="207"/>
      <c r="AK1023" s="207"/>
      <c r="AL1023" s="207"/>
      <c r="AM1023" s="207"/>
      <c r="AN1023" s="207"/>
      <c r="AO1023" s="208"/>
    </row>
    <row r="1024" customFormat="false" ht="15.75" hidden="false" customHeight="true" outlineLevel="0" collapsed="false">
      <c r="A1024" s="22" t="n">
        <v>1023</v>
      </c>
      <c r="B1024" s="180"/>
      <c r="C1024" s="22"/>
      <c r="D1024" s="22"/>
      <c r="E1024" s="183"/>
      <c r="F1024" s="183"/>
      <c r="G1024" s="22"/>
      <c r="H1024" s="22"/>
      <c r="I1024" s="22"/>
      <c r="J1024" s="22"/>
      <c r="K1024" s="191" t="e">
        <f aca="false">VLOOKUP(Personale!J1024,Legenda!$D$1:$F$258,2)</f>
        <v>#N/A</v>
      </c>
      <c r="L1024" s="22"/>
      <c r="M1024" s="22"/>
      <c r="N1024" s="22"/>
      <c r="O1024" s="22"/>
      <c r="P1024" s="203"/>
      <c r="Q1024" s="22"/>
      <c r="R1024" s="22"/>
      <c r="S1024" s="22"/>
      <c r="T1024" s="203"/>
      <c r="U1024" s="211"/>
      <c r="V1024" s="211"/>
      <c r="W1024" s="185" t="n">
        <v>0</v>
      </c>
      <c r="X1024" s="185" t="n">
        <v>0</v>
      </c>
      <c r="Y1024" s="219" t="n">
        <f aca="false">SUM(W1024:X1024)</f>
        <v>0</v>
      </c>
      <c r="Z1024" s="185" t="n">
        <v>0</v>
      </c>
      <c r="AA1024" s="185" t="n">
        <v>0</v>
      </c>
      <c r="AB1024" s="220" t="n">
        <f aca="false">SUM(Z1024:AA1024)</f>
        <v>0</v>
      </c>
      <c r="AC1024" s="22"/>
      <c r="AD1024" s="22"/>
      <c r="AE1024" s="188"/>
      <c r="AF1024" s="206" t="n">
        <f aca="false">IF(AE1024="SI",N1024,0)</f>
        <v>0</v>
      </c>
      <c r="AG1024" s="189" t="n">
        <f aca="false">IF(AE1024="SI",Y1024,0)</f>
        <v>0</v>
      </c>
      <c r="AH1024" s="189" t="n">
        <f aca="false">IF(AE1024="SI",AB1024,0)</f>
        <v>0</v>
      </c>
      <c r="AI1024" s="148"/>
      <c r="AJ1024" s="207"/>
      <c r="AK1024" s="207"/>
      <c r="AL1024" s="207"/>
      <c r="AM1024" s="207"/>
      <c r="AN1024" s="207"/>
      <c r="AO1024" s="208"/>
    </row>
    <row r="1025" customFormat="false" ht="15.75" hidden="false" customHeight="true" outlineLevel="0" collapsed="false">
      <c r="A1025" s="22" t="n">
        <v>1024</v>
      </c>
      <c r="B1025" s="180"/>
      <c r="C1025" s="22"/>
      <c r="D1025" s="22"/>
      <c r="E1025" s="183"/>
      <c r="F1025" s="183"/>
      <c r="G1025" s="22"/>
      <c r="H1025" s="22"/>
      <c r="I1025" s="22"/>
      <c r="J1025" s="22"/>
      <c r="K1025" s="191" t="e">
        <f aca="false">VLOOKUP(Personale!J1025,Legenda!$D$1:$F$258,2)</f>
        <v>#N/A</v>
      </c>
      <c r="L1025" s="22"/>
      <c r="M1025" s="22"/>
      <c r="N1025" s="22"/>
      <c r="O1025" s="22"/>
      <c r="P1025" s="203"/>
      <c r="Q1025" s="22"/>
      <c r="R1025" s="22"/>
      <c r="S1025" s="22"/>
      <c r="T1025" s="203"/>
      <c r="U1025" s="211"/>
      <c r="V1025" s="211"/>
      <c r="W1025" s="185" t="n">
        <v>0</v>
      </c>
      <c r="X1025" s="185" t="n">
        <v>0</v>
      </c>
      <c r="Y1025" s="219" t="n">
        <f aca="false">SUM(W1025:X1025)</f>
        <v>0</v>
      </c>
      <c r="Z1025" s="185" t="n">
        <v>0</v>
      </c>
      <c r="AA1025" s="185" t="n">
        <v>0</v>
      </c>
      <c r="AB1025" s="220" t="n">
        <f aca="false">SUM(Z1025:AA1025)</f>
        <v>0</v>
      </c>
      <c r="AC1025" s="22"/>
      <c r="AD1025" s="22"/>
      <c r="AE1025" s="188"/>
      <c r="AF1025" s="206" t="n">
        <f aca="false">IF(AE1025="SI",N1025,0)</f>
        <v>0</v>
      </c>
      <c r="AG1025" s="189" t="n">
        <f aca="false">IF(AE1025="SI",Y1025,0)</f>
        <v>0</v>
      </c>
      <c r="AH1025" s="189" t="n">
        <f aca="false">IF(AE1025="SI",AB1025,0)</f>
        <v>0</v>
      </c>
      <c r="AI1025" s="148"/>
      <c r="AJ1025" s="207"/>
      <c r="AK1025" s="207"/>
      <c r="AL1025" s="207"/>
      <c r="AM1025" s="207"/>
      <c r="AN1025" s="207"/>
      <c r="AO1025" s="208"/>
    </row>
    <row r="1026" customFormat="false" ht="15.75" hidden="false" customHeight="true" outlineLevel="0" collapsed="false">
      <c r="A1026" s="22" t="n">
        <v>1025</v>
      </c>
      <c r="B1026" s="180"/>
      <c r="C1026" s="22"/>
      <c r="D1026" s="22"/>
      <c r="E1026" s="183"/>
      <c r="F1026" s="183"/>
      <c r="G1026" s="22"/>
      <c r="H1026" s="22"/>
      <c r="I1026" s="22"/>
      <c r="J1026" s="22"/>
      <c r="K1026" s="191" t="e">
        <f aca="false">VLOOKUP(Personale!J1026,Legenda!$D$1:$F$258,2)</f>
        <v>#N/A</v>
      </c>
      <c r="L1026" s="22"/>
      <c r="M1026" s="22"/>
      <c r="N1026" s="22"/>
      <c r="O1026" s="22"/>
      <c r="P1026" s="203"/>
      <c r="Q1026" s="22"/>
      <c r="R1026" s="22"/>
      <c r="S1026" s="22"/>
      <c r="T1026" s="203"/>
      <c r="U1026" s="211"/>
      <c r="V1026" s="211"/>
      <c r="W1026" s="185" t="n">
        <v>0</v>
      </c>
      <c r="X1026" s="185" t="n">
        <v>0</v>
      </c>
      <c r="Y1026" s="219" t="n">
        <f aca="false">SUM(W1026:X1026)</f>
        <v>0</v>
      </c>
      <c r="Z1026" s="185" t="n">
        <v>0</v>
      </c>
      <c r="AA1026" s="185" t="n">
        <v>0</v>
      </c>
      <c r="AB1026" s="220" t="n">
        <f aca="false">SUM(Z1026:AA1026)</f>
        <v>0</v>
      </c>
      <c r="AC1026" s="22"/>
      <c r="AD1026" s="22"/>
      <c r="AE1026" s="188"/>
      <c r="AF1026" s="206" t="n">
        <f aca="false">IF(AE1026="SI",N1026,0)</f>
        <v>0</v>
      </c>
      <c r="AG1026" s="189" t="n">
        <f aca="false">IF(AE1026="SI",Y1026,0)</f>
        <v>0</v>
      </c>
      <c r="AH1026" s="189" t="n">
        <f aca="false">IF(AE1026="SI",AB1026,0)</f>
        <v>0</v>
      </c>
      <c r="AI1026" s="148"/>
      <c r="AJ1026" s="207"/>
      <c r="AK1026" s="207"/>
      <c r="AL1026" s="207"/>
      <c r="AM1026" s="207"/>
      <c r="AN1026" s="207"/>
      <c r="AO1026" s="208"/>
    </row>
    <row r="1027" customFormat="false" ht="15.75" hidden="false" customHeight="true" outlineLevel="0" collapsed="false">
      <c r="A1027" s="22" t="n">
        <v>1026</v>
      </c>
      <c r="B1027" s="180"/>
      <c r="C1027" s="22"/>
      <c r="D1027" s="22"/>
      <c r="E1027" s="183"/>
      <c r="F1027" s="183"/>
      <c r="G1027" s="22"/>
      <c r="H1027" s="22"/>
      <c r="I1027" s="22"/>
      <c r="J1027" s="22"/>
      <c r="K1027" s="191" t="e">
        <f aca="false">VLOOKUP(Personale!J1027,Legenda!$D$1:$F$258,2)</f>
        <v>#N/A</v>
      </c>
      <c r="L1027" s="22"/>
      <c r="M1027" s="22"/>
      <c r="N1027" s="22"/>
      <c r="O1027" s="22"/>
      <c r="P1027" s="203"/>
      <c r="Q1027" s="22"/>
      <c r="R1027" s="22"/>
      <c r="S1027" s="22"/>
      <c r="T1027" s="203"/>
      <c r="U1027" s="211"/>
      <c r="V1027" s="211"/>
      <c r="W1027" s="185" t="n">
        <v>0</v>
      </c>
      <c r="X1027" s="185" t="n">
        <v>0</v>
      </c>
      <c r="Y1027" s="219" t="n">
        <f aca="false">SUM(W1027:X1027)</f>
        <v>0</v>
      </c>
      <c r="Z1027" s="185" t="n">
        <v>0</v>
      </c>
      <c r="AA1027" s="185" t="n">
        <v>0</v>
      </c>
      <c r="AB1027" s="220" t="n">
        <f aca="false">SUM(Z1027:AA1027)</f>
        <v>0</v>
      </c>
      <c r="AC1027" s="22"/>
      <c r="AD1027" s="22"/>
      <c r="AE1027" s="188"/>
      <c r="AF1027" s="206" t="n">
        <f aca="false">IF(AE1027="SI",N1027,0)</f>
        <v>0</v>
      </c>
      <c r="AG1027" s="189" t="n">
        <f aca="false">IF(AE1027="SI",Y1027,0)</f>
        <v>0</v>
      </c>
      <c r="AH1027" s="189" t="n">
        <f aca="false">IF(AE1027="SI",AB1027,0)</f>
        <v>0</v>
      </c>
      <c r="AI1027" s="148"/>
      <c r="AJ1027" s="207"/>
      <c r="AK1027" s="207"/>
      <c r="AL1027" s="207"/>
      <c r="AM1027" s="207"/>
      <c r="AN1027" s="207"/>
      <c r="AO1027" s="208"/>
    </row>
    <row r="1028" customFormat="false" ht="15.75" hidden="false" customHeight="true" outlineLevel="0" collapsed="false">
      <c r="A1028" s="22" t="n">
        <v>1027</v>
      </c>
      <c r="B1028" s="180"/>
      <c r="C1028" s="22"/>
      <c r="D1028" s="22"/>
      <c r="E1028" s="183"/>
      <c r="F1028" s="183"/>
      <c r="G1028" s="22"/>
      <c r="H1028" s="22"/>
      <c r="I1028" s="22"/>
      <c r="J1028" s="22"/>
      <c r="K1028" s="191" t="e">
        <f aca="false">VLOOKUP(Personale!J1028,Legenda!$D$1:$F$258,2)</f>
        <v>#N/A</v>
      </c>
      <c r="L1028" s="22"/>
      <c r="M1028" s="22"/>
      <c r="N1028" s="22"/>
      <c r="O1028" s="22"/>
      <c r="P1028" s="203"/>
      <c r="Q1028" s="22"/>
      <c r="R1028" s="22"/>
      <c r="S1028" s="22"/>
      <c r="T1028" s="203"/>
      <c r="U1028" s="211"/>
      <c r="V1028" s="211"/>
      <c r="W1028" s="185" t="n">
        <v>0</v>
      </c>
      <c r="X1028" s="185" t="n">
        <v>0</v>
      </c>
      <c r="Y1028" s="219" t="n">
        <f aca="false">SUM(W1028:X1028)</f>
        <v>0</v>
      </c>
      <c r="Z1028" s="185" t="n">
        <v>0</v>
      </c>
      <c r="AA1028" s="185" t="n">
        <v>0</v>
      </c>
      <c r="AB1028" s="220" t="n">
        <f aca="false">SUM(Z1028:AA1028)</f>
        <v>0</v>
      </c>
      <c r="AC1028" s="22"/>
      <c r="AD1028" s="22"/>
      <c r="AE1028" s="188"/>
      <c r="AF1028" s="206" t="n">
        <f aca="false">IF(AE1028="SI",N1028,0)</f>
        <v>0</v>
      </c>
      <c r="AG1028" s="189" t="n">
        <f aca="false">IF(AE1028="SI",Y1028,0)</f>
        <v>0</v>
      </c>
      <c r="AH1028" s="189" t="n">
        <f aca="false">IF(AE1028="SI",AB1028,0)</f>
        <v>0</v>
      </c>
      <c r="AI1028" s="148"/>
      <c r="AJ1028" s="207"/>
      <c r="AK1028" s="207"/>
      <c r="AL1028" s="207"/>
      <c r="AM1028" s="207"/>
      <c r="AN1028" s="207"/>
      <c r="AO1028" s="208"/>
    </row>
    <row r="1029" customFormat="false" ht="15.75" hidden="false" customHeight="true" outlineLevel="0" collapsed="false">
      <c r="A1029" s="22" t="n">
        <v>1028</v>
      </c>
      <c r="B1029" s="180"/>
      <c r="C1029" s="22"/>
      <c r="D1029" s="22"/>
      <c r="E1029" s="183"/>
      <c r="F1029" s="183"/>
      <c r="G1029" s="22"/>
      <c r="H1029" s="22"/>
      <c r="I1029" s="22"/>
      <c r="J1029" s="22"/>
      <c r="K1029" s="191" t="e">
        <f aca="false">VLOOKUP(Personale!J1029,Legenda!$D$1:$F$258,2)</f>
        <v>#N/A</v>
      </c>
      <c r="L1029" s="22"/>
      <c r="M1029" s="22"/>
      <c r="N1029" s="22"/>
      <c r="O1029" s="22"/>
      <c r="P1029" s="203"/>
      <c r="Q1029" s="22"/>
      <c r="R1029" s="22"/>
      <c r="S1029" s="22"/>
      <c r="T1029" s="203"/>
      <c r="U1029" s="211"/>
      <c r="V1029" s="211"/>
      <c r="W1029" s="185" t="n">
        <v>0</v>
      </c>
      <c r="X1029" s="185" t="n">
        <v>0</v>
      </c>
      <c r="Y1029" s="219" t="n">
        <f aca="false">SUM(W1029:X1029)</f>
        <v>0</v>
      </c>
      <c r="Z1029" s="185" t="n">
        <v>0</v>
      </c>
      <c r="AA1029" s="185" t="n">
        <v>0</v>
      </c>
      <c r="AB1029" s="220" t="n">
        <f aca="false">SUM(Z1029:AA1029)</f>
        <v>0</v>
      </c>
      <c r="AC1029" s="22"/>
      <c r="AD1029" s="22"/>
      <c r="AE1029" s="188"/>
      <c r="AF1029" s="206" t="n">
        <f aca="false">IF(AE1029="SI",N1029,0)</f>
        <v>0</v>
      </c>
      <c r="AG1029" s="189" t="n">
        <f aca="false">IF(AE1029="SI",Y1029,0)</f>
        <v>0</v>
      </c>
      <c r="AH1029" s="189" t="n">
        <f aca="false">IF(AE1029="SI",AB1029,0)</f>
        <v>0</v>
      </c>
      <c r="AI1029" s="148"/>
      <c r="AJ1029" s="207"/>
      <c r="AK1029" s="207"/>
      <c r="AL1029" s="207"/>
      <c r="AM1029" s="207"/>
      <c r="AN1029" s="207"/>
      <c r="AO1029" s="208"/>
    </row>
    <row r="1030" customFormat="false" ht="15.75" hidden="false" customHeight="true" outlineLevel="0" collapsed="false">
      <c r="A1030" s="22" t="n">
        <v>1029</v>
      </c>
      <c r="B1030" s="180"/>
      <c r="C1030" s="22"/>
      <c r="D1030" s="22"/>
      <c r="E1030" s="183"/>
      <c r="F1030" s="183"/>
      <c r="G1030" s="22"/>
      <c r="H1030" s="22"/>
      <c r="I1030" s="22"/>
      <c r="J1030" s="22"/>
      <c r="K1030" s="191" t="e">
        <f aca="false">VLOOKUP(Personale!J1030,Legenda!$D$1:$F$258,2)</f>
        <v>#N/A</v>
      </c>
      <c r="L1030" s="22"/>
      <c r="M1030" s="22"/>
      <c r="N1030" s="22"/>
      <c r="O1030" s="22"/>
      <c r="P1030" s="203"/>
      <c r="Q1030" s="22"/>
      <c r="R1030" s="22"/>
      <c r="S1030" s="22"/>
      <c r="T1030" s="203"/>
      <c r="U1030" s="211"/>
      <c r="V1030" s="211"/>
      <c r="W1030" s="185" t="n">
        <v>0</v>
      </c>
      <c r="X1030" s="185" t="n">
        <v>0</v>
      </c>
      <c r="Y1030" s="219" t="n">
        <f aca="false">SUM(W1030:X1030)</f>
        <v>0</v>
      </c>
      <c r="Z1030" s="185" t="n">
        <v>0</v>
      </c>
      <c r="AA1030" s="185" t="n">
        <v>0</v>
      </c>
      <c r="AB1030" s="220" t="n">
        <f aca="false">SUM(Z1030:AA1030)</f>
        <v>0</v>
      </c>
      <c r="AC1030" s="22"/>
      <c r="AD1030" s="22"/>
      <c r="AE1030" s="188"/>
      <c r="AF1030" s="206" t="n">
        <f aca="false">IF(AE1030="SI",N1030,0)</f>
        <v>0</v>
      </c>
      <c r="AG1030" s="189" t="n">
        <f aca="false">IF(AE1030="SI",Y1030,0)</f>
        <v>0</v>
      </c>
      <c r="AH1030" s="189" t="n">
        <f aca="false">IF(AE1030="SI",AB1030,0)</f>
        <v>0</v>
      </c>
      <c r="AI1030" s="148"/>
      <c r="AJ1030" s="207"/>
      <c r="AK1030" s="207"/>
      <c r="AL1030" s="207"/>
      <c r="AM1030" s="207"/>
      <c r="AN1030" s="207"/>
      <c r="AO1030" s="208"/>
    </row>
    <row r="1031" customFormat="false" ht="15.75" hidden="false" customHeight="true" outlineLevel="0" collapsed="false">
      <c r="A1031" s="22" t="n">
        <v>1030</v>
      </c>
      <c r="B1031" s="180"/>
      <c r="C1031" s="22"/>
      <c r="D1031" s="22"/>
      <c r="E1031" s="183"/>
      <c r="F1031" s="183"/>
      <c r="G1031" s="22"/>
      <c r="H1031" s="22"/>
      <c r="I1031" s="22"/>
      <c r="J1031" s="22"/>
      <c r="K1031" s="191" t="e">
        <f aca="false">VLOOKUP(Personale!J1031,Legenda!$D$1:$F$258,2)</f>
        <v>#N/A</v>
      </c>
      <c r="L1031" s="22"/>
      <c r="M1031" s="22"/>
      <c r="N1031" s="22"/>
      <c r="O1031" s="22"/>
      <c r="P1031" s="203"/>
      <c r="Q1031" s="22"/>
      <c r="R1031" s="22"/>
      <c r="S1031" s="22"/>
      <c r="T1031" s="203"/>
      <c r="U1031" s="211"/>
      <c r="V1031" s="211"/>
      <c r="W1031" s="185" t="n">
        <v>0</v>
      </c>
      <c r="X1031" s="185" t="n">
        <v>0</v>
      </c>
      <c r="Y1031" s="219" t="n">
        <f aca="false">SUM(W1031:X1031)</f>
        <v>0</v>
      </c>
      <c r="Z1031" s="185" t="n">
        <v>0</v>
      </c>
      <c r="AA1031" s="185" t="n">
        <v>0</v>
      </c>
      <c r="AB1031" s="220" t="n">
        <f aca="false">SUM(Z1031:AA1031)</f>
        <v>0</v>
      </c>
      <c r="AC1031" s="22"/>
      <c r="AD1031" s="22"/>
      <c r="AE1031" s="188"/>
      <c r="AF1031" s="206" t="n">
        <f aca="false">IF(AE1031="SI",N1031,0)</f>
        <v>0</v>
      </c>
      <c r="AG1031" s="189" t="n">
        <f aca="false">IF(AE1031="SI",Y1031,0)</f>
        <v>0</v>
      </c>
      <c r="AH1031" s="189" t="n">
        <f aca="false">IF(AE1031="SI",AB1031,0)</f>
        <v>0</v>
      </c>
      <c r="AI1031" s="148"/>
      <c r="AJ1031" s="207"/>
      <c r="AK1031" s="207"/>
      <c r="AL1031" s="207"/>
      <c r="AM1031" s="207"/>
      <c r="AN1031" s="207"/>
      <c r="AO1031" s="208"/>
    </row>
    <row r="1032" customFormat="false" ht="15.75" hidden="false" customHeight="true" outlineLevel="0" collapsed="false">
      <c r="A1032" s="22" t="n">
        <v>1031</v>
      </c>
      <c r="B1032" s="180"/>
      <c r="C1032" s="22"/>
      <c r="D1032" s="22"/>
      <c r="E1032" s="183"/>
      <c r="F1032" s="183"/>
      <c r="G1032" s="22"/>
      <c r="H1032" s="22"/>
      <c r="I1032" s="22"/>
      <c r="J1032" s="22"/>
      <c r="K1032" s="191" t="e">
        <f aca="false">VLOOKUP(Personale!J1032,Legenda!$D$1:$F$258,2)</f>
        <v>#N/A</v>
      </c>
      <c r="L1032" s="22"/>
      <c r="M1032" s="22"/>
      <c r="N1032" s="22"/>
      <c r="O1032" s="22"/>
      <c r="P1032" s="203"/>
      <c r="Q1032" s="22"/>
      <c r="R1032" s="22"/>
      <c r="S1032" s="22"/>
      <c r="T1032" s="203"/>
      <c r="U1032" s="211"/>
      <c r="V1032" s="211"/>
      <c r="W1032" s="185" t="n">
        <v>0</v>
      </c>
      <c r="X1032" s="185" t="n">
        <v>0</v>
      </c>
      <c r="Y1032" s="219" t="n">
        <f aca="false">SUM(W1032:X1032)</f>
        <v>0</v>
      </c>
      <c r="Z1032" s="185" t="n">
        <v>0</v>
      </c>
      <c r="AA1032" s="185" t="n">
        <v>0</v>
      </c>
      <c r="AB1032" s="220" t="n">
        <f aca="false">SUM(Z1032:AA1032)</f>
        <v>0</v>
      </c>
      <c r="AC1032" s="22"/>
      <c r="AD1032" s="22"/>
      <c r="AE1032" s="188"/>
      <c r="AF1032" s="206" t="n">
        <f aca="false">IF(AE1032="SI",N1032,0)</f>
        <v>0</v>
      </c>
      <c r="AG1032" s="189" t="n">
        <f aca="false">IF(AE1032="SI",Y1032,0)</f>
        <v>0</v>
      </c>
      <c r="AH1032" s="189" t="n">
        <f aca="false">IF(AE1032="SI",AB1032,0)</f>
        <v>0</v>
      </c>
      <c r="AI1032" s="148"/>
      <c r="AJ1032" s="207"/>
      <c r="AK1032" s="207"/>
      <c r="AL1032" s="207"/>
      <c r="AM1032" s="207"/>
      <c r="AN1032" s="207"/>
      <c r="AO1032" s="208"/>
    </row>
    <row r="1033" customFormat="false" ht="15.75" hidden="false" customHeight="true" outlineLevel="0" collapsed="false">
      <c r="A1033" s="22" t="n">
        <v>1032</v>
      </c>
      <c r="B1033" s="180"/>
      <c r="C1033" s="22"/>
      <c r="D1033" s="22"/>
      <c r="E1033" s="183"/>
      <c r="F1033" s="183"/>
      <c r="G1033" s="22"/>
      <c r="H1033" s="22"/>
      <c r="I1033" s="22"/>
      <c r="J1033" s="22"/>
      <c r="K1033" s="191" t="e">
        <f aca="false">VLOOKUP(Personale!J1033,Legenda!$D$1:$F$258,2)</f>
        <v>#N/A</v>
      </c>
      <c r="L1033" s="22"/>
      <c r="M1033" s="22"/>
      <c r="N1033" s="22"/>
      <c r="O1033" s="22"/>
      <c r="P1033" s="203"/>
      <c r="Q1033" s="22"/>
      <c r="R1033" s="22"/>
      <c r="S1033" s="22"/>
      <c r="T1033" s="203"/>
      <c r="U1033" s="211"/>
      <c r="V1033" s="211"/>
      <c r="W1033" s="185" t="n">
        <v>0</v>
      </c>
      <c r="X1033" s="185" t="n">
        <v>0</v>
      </c>
      <c r="Y1033" s="219" t="n">
        <f aca="false">SUM(W1033:X1033)</f>
        <v>0</v>
      </c>
      <c r="Z1033" s="185" t="n">
        <v>0</v>
      </c>
      <c r="AA1033" s="185" t="n">
        <v>0</v>
      </c>
      <c r="AB1033" s="220" t="n">
        <f aca="false">SUM(Z1033:AA1033)</f>
        <v>0</v>
      </c>
      <c r="AC1033" s="22"/>
      <c r="AD1033" s="22"/>
      <c r="AE1033" s="188"/>
      <c r="AF1033" s="206" t="n">
        <f aca="false">IF(AE1033="SI",N1033,0)</f>
        <v>0</v>
      </c>
      <c r="AG1033" s="189" t="n">
        <f aca="false">IF(AE1033="SI",Y1033,0)</f>
        <v>0</v>
      </c>
      <c r="AH1033" s="189" t="n">
        <f aca="false">IF(AE1033="SI",AB1033,0)</f>
        <v>0</v>
      </c>
      <c r="AI1033" s="148"/>
      <c r="AJ1033" s="207"/>
      <c r="AK1033" s="207"/>
      <c r="AL1033" s="207"/>
      <c r="AM1033" s="207"/>
      <c r="AN1033" s="207"/>
      <c r="AO1033" s="208"/>
    </row>
    <row r="1034" customFormat="false" ht="15.75" hidden="false" customHeight="true" outlineLevel="0" collapsed="false">
      <c r="A1034" s="22" t="n">
        <v>1033</v>
      </c>
      <c r="B1034" s="180"/>
      <c r="C1034" s="22"/>
      <c r="D1034" s="22"/>
      <c r="E1034" s="183"/>
      <c r="F1034" s="183"/>
      <c r="G1034" s="22"/>
      <c r="H1034" s="22"/>
      <c r="I1034" s="22"/>
      <c r="J1034" s="22"/>
      <c r="K1034" s="191" t="e">
        <f aca="false">VLOOKUP(Personale!J1034,Legenda!$D$1:$F$258,2)</f>
        <v>#N/A</v>
      </c>
      <c r="L1034" s="22"/>
      <c r="M1034" s="22"/>
      <c r="N1034" s="22"/>
      <c r="O1034" s="22"/>
      <c r="P1034" s="203"/>
      <c r="Q1034" s="22"/>
      <c r="R1034" s="22"/>
      <c r="S1034" s="22"/>
      <c r="T1034" s="203"/>
      <c r="U1034" s="211"/>
      <c r="V1034" s="211"/>
      <c r="W1034" s="185" t="n">
        <v>0</v>
      </c>
      <c r="X1034" s="185" t="n">
        <v>0</v>
      </c>
      <c r="Y1034" s="219" t="n">
        <f aca="false">SUM(W1034:X1034)</f>
        <v>0</v>
      </c>
      <c r="Z1034" s="185" t="n">
        <v>0</v>
      </c>
      <c r="AA1034" s="185" t="n">
        <v>0</v>
      </c>
      <c r="AB1034" s="220" t="n">
        <f aca="false">SUM(Z1034:AA1034)</f>
        <v>0</v>
      </c>
      <c r="AC1034" s="22"/>
      <c r="AD1034" s="22"/>
      <c r="AE1034" s="188"/>
      <c r="AF1034" s="206" t="n">
        <f aca="false">IF(AE1034="SI",N1034,0)</f>
        <v>0</v>
      </c>
      <c r="AG1034" s="189" t="n">
        <f aca="false">IF(AE1034="SI",Y1034,0)</f>
        <v>0</v>
      </c>
      <c r="AH1034" s="189" t="n">
        <f aca="false">IF(AE1034="SI",AB1034,0)</f>
        <v>0</v>
      </c>
      <c r="AI1034" s="148"/>
      <c r="AJ1034" s="207"/>
      <c r="AK1034" s="207"/>
      <c r="AL1034" s="207"/>
      <c r="AM1034" s="207"/>
      <c r="AN1034" s="207"/>
      <c r="AO1034" s="208"/>
    </row>
    <row r="1035" customFormat="false" ht="15.75" hidden="false" customHeight="true" outlineLevel="0" collapsed="false">
      <c r="A1035" s="22" t="n">
        <v>1034</v>
      </c>
      <c r="B1035" s="180"/>
      <c r="C1035" s="22"/>
      <c r="D1035" s="22"/>
      <c r="E1035" s="183"/>
      <c r="F1035" s="183"/>
      <c r="G1035" s="22"/>
      <c r="H1035" s="22"/>
      <c r="I1035" s="22"/>
      <c r="J1035" s="22"/>
      <c r="K1035" s="191" t="e">
        <f aca="false">VLOOKUP(Personale!J1035,Legenda!$D$1:$F$258,2)</f>
        <v>#N/A</v>
      </c>
      <c r="L1035" s="22"/>
      <c r="M1035" s="22"/>
      <c r="N1035" s="22"/>
      <c r="O1035" s="22"/>
      <c r="P1035" s="203"/>
      <c r="Q1035" s="22"/>
      <c r="R1035" s="22"/>
      <c r="S1035" s="22"/>
      <c r="T1035" s="203"/>
      <c r="U1035" s="211"/>
      <c r="V1035" s="211"/>
      <c r="W1035" s="185" t="n">
        <v>0</v>
      </c>
      <c r="X1035" s="185" t="n">
        <v>0</v>
      </c>
      <c r="Y1035" s="219" t="n">
        <f aca="false">SUM(W1035:X1035)</f>
        <v>0</v>
      </c>
      <c r="Z1035" s="185" t="n">
        <v>0</v>
      </c>
      <c r="AA1035" s="185" t="n">
        <v>0</v>
      </c>
      <c r="AB1035" s="220" t="n">
        <f aca="false">SUM(Z1035:AA1035)</f>
        <v>0</v>
      </c>
      <c r="AC1035" s="22"/>
      <c r="AD1035" s="22"/>
      <c r="AE1035" s="188"/>
      <c r="AF1035" s="206" t="n">
        <f aca="false">IF(AE1035="SI",N1035,0)</f>
        <v>0</v>
      </c>
      <c r="AG1035" s="189" t="n">
        <f aca="false">IF(AE1035="SI",Y1035,0)</f>
        <v>0</v>
      </c>
      <c r="AH1035" s="189" t="n">
        <f aca="false">IF(AE1035="SI",AB1035,0)</f>
        <v>0</v>
      </c>
      <c r="AI1035" s="148"/>
      <c r="AJ1035" s="207"/>
      <c r="AK1035" s="207"/>
      <c r="AL1035" s="207"/>
      <c r="AM1035" s="207"/>
      <c r="AN1035" s="207"/>
      <c r="AO1035" s="208"/>
    </row>
    <row r="1036" customFormat="false" ht="15.75" hidden="false" customHeight="true" outlineLevel="0" collapsed="false">
      <c r="A1036" s="22" t="n">
        <v>1035</v>
      </c>
      <c r="B1036" s="180"/>
      <c r="C1036" s="22"/>
      <c r="D1036" s="22"/>
      <c r="E1036" s="183"/>
      <c r="F1036" s="183"/>
      <c r="G1036" s="22"/>
      <c r="H1036" s="22"/>
      <c r="I1036" s="22"/>
      <c r="J1036" s="22"/>
      <c r="K1036" s="191" t="e">
        <f aca="false">VLOOKUP(Personale!J1036,Legenda!$D$1:$F$258,2)</f>
        <v>#N/A</v>
      </c>
      <c r="L1036" s="22"/>
      <c r="M1036" s="22"/>
      <c r="N1036" s="22"/>
      <c r="O1036" s="22"/>
      <c r="P1036" s="203"/>
      <c r="Q1036" s="22"/>
      <c r="R1036" s="22"/>
      <c r="S1036" s="22"/>
      <c r="T1036" s="203"/>
      <c r="U1036" s="211"/>
      <c r="V1036" s="211"/>
      <c r="W1036" s="185" t="n">
        <v>0</v>
      </c>
      <c r="X1036" s="185" t="n">
        <v>0</v>
      </c>
      <c r="Y1036" s="219" t="n">
        <f aca="false">SUM(W1036:X1036)</f>
        <v>0</v>
      </c>
      <c r="Z1036" s="185" t="n">
        <v>0</v>
      </c>
      <c r="AA1036" s="185" t="n">
        <v>0</v>
      </c>
      <c r="AB1036" s="220" t="n">
        <f aca="false">SUM(Z1036:AA1036)</f>
        <v>0</v>
      </c>
      <c r="AC1036" s="22"/>
      <c r="AD1036" s="22"/>
      <c r="AE1036" s="188"/>
      <c r="AF1036" s="206" t="n">
        <f aca="false">IF(AE1036="SI",N1036,0)</f>
        <v>0</v>
      </c>
      <c r="AG1036" s="189" t="n">
        <f aca="false">IF(AE1036="SI",Y1036,0)</f>
        <v>0</v>
      </c>
      <c r="AH1036" s="189" t="n">
        <f aca="false">IF(AE1036="SI",AB1036,0)</f>
        <v>0</v>
      </c>
      <c r="AI1036" s="148"/>
      <c r="AJ1036" s="207"/>
      <c r="AK1036" s="207"/>
      <c r="AL1036" s="207"/>
      <c r="AM1036" s="207"/>
      <c r="AN1036" s="207"/>
      <c r="AO1036" s="208"/>
    </row>
    <row r="1037" customFormat="false" ht="15.75" hidden="false" customHeight="true" outlineLevel="0" collapsed="false">
      <c r="A1037" s="22" t="n">
        <v>1036</v>
      </c>
      <c r="B1037" s="180"/>
      <c r="C1037" s="22"/>
      <c r="D1037" s="22"/>
      <c r="E1037" s="183"/>
      <c r="F1037" s="183"/>
      <c r="G1037" s="22"/>
      <c r="H1037" s="22"/>
      <c r="I1037" s="22"/>
      <c r="J1037" s="22"/>
      <c r="K1037" s="191" t="e">
        <f aca="false">VLOOKUP(Personale!J1037,Legenda!$D$1:$F$258,2)</f>
        <v>#N/A</v>
      </c>
      <c r="L1037" s="22"/>
      <c r="M1037" s="22"/>
      <c r="N1037" s="22"/>
      <c r="O1037" s="22"/>
      <c r="P1037" s="203"/>
      <c r="Q1037" s="22"/>
      <c r="R1037" s="22"/>
      <c r="S1037" s="22"/>
      <c r="T1037" s="203"/>
      <c r="U1037" s="211"/>
      <c r="V1037" s="211"/>
      <c r="W1037" s="185" t="n">
        <v>0</v>
      </c>
      <c r="X1037" s="185" t="n">
        <v>0</v>
      </c>
      <c r="Y1037" s="219" t="n">
        <f aca="false">SUM(W1037:X1037)</f>
        <v>0</v>
      </c>
      <c r="Z1037" s="185" t="n">
        <v>0</v>
      </c>
      <c r="AA1037" s="185" t="n">
        <v>0</v>
      </c>
      <c r="AB1037" s="220" t="n">
        <f aca="false">SUM(Z1037:AA1037)</f>
        <v>0</v>
      </c>
      <c r="AC1037" s="22"/>
      <c r="AD1037" s="22"/>
      <c r="AE1037" s="188"/>
      <c r="AF1037" s="206" t="n">
        <f aca="false">IF(AE1037="SI",N1037,0)</f>
        <v>0</v>
      </c>
      <c r="AG1037" s="189" t="n">
        <f aca="false">IF(AE1037="SI",Y1037,0)</f>
        <v>0</v>
      </c>
      <c r="AH1037" s="189" t="n">
        <f aca="false">IF(AE1037="SI",AB1037,0)</f>
        <v>0</v>
      </c>
      <c r="AI1037" s="148"/>
      <c r="AJ1037" s="207"/>
      <c r="AK1037" s="207"/>
      <c r="AL1037" s="207"/>
      <c r="AM1037" s="207"/>
      <c r="AN1037" s="207"/>
      <c r="AO1037" s="208"/>
    </row>
    <row r="1038" customFormat="false" ht="15.75" hidden="false" customHeight="true" outlineLevel="0" collapsed="false">
      <c r="A1038" s="22" t="n">
        <v>1037</v>
      </c>
      <c r="B1038" s="180"/>
      <c r="C1038" s="22"/>
      <c r="D1038" s="22"/>
      <c r="E1038" s="183"/>
      <c r="F1038" s="183"/>
      <c r="G1038" s="22"/>
      <c r="H1038" s="22"/>
      <c r="I1038" s="22"/>
      <c r="J1038" s="22"/>
      <c r="K1038" s="191" t="e">
        <f aca="false">VLOOKUP(Personale!J1038,Legenda!$D$1:$F$258,2)</f>
        <v>#N/A</v>
      </c>
      <c r="L1038" s="22"/>
      <c r="M1038" s="22"/>
      <c r="N1038" s="22"/>
      <c r="O1038" s="22"/>
      <c r="P1038" s="203"/>
      <c r="Q1038" s="22"/>
      <c r="R1038" s="22"/>
      <c r="S1038" s="22"/>
      <c r="T1038" s="203"/>
      <c r="U1038" s="211"/>
      <c r="V1038" s="211"/>
      <c r="W1038" s="185" t="n">
        <v>0</v>
      </c>
      <c r="X1038" s="185" t="n">
        <v>0</v>
      </c>
      <c r="Y1038" s="219" t="n">
        <f aca="false">SUM(W1038:X1038)</f>
        <v>0</v>
      </c>
      <c r="Z1038" s="185" t="n">
        <v>0</v>
      </c>
      <c r="AA1038" s="185" t="n">
        <v>0</v>
      </c>
      <c r="AB1038" s="220" t="n">
        <f aca="false">SUM(Z1038:AA1038)</f>
        <v>0</v>
      </c>
      <c r="AC1038" s="22"/>
      <c r="AD1038" s="22"/>
      <c r="AE1038" s="188"/>
      <c r="AF1038" s="206" t="n">
        <f aca="false">IF(AE1038="SI",N1038,0)</f>
        <v>0</v>
      </c>
      <c r="AG1038" s="189" t="n">
        <f aca="false">IF(AE1038="SI",Y1038,0)</f>
        <v>0</v>
      </c>
      <c r="AH1038" s="189" t="n">
        <f aca="false">IF(AE1038="SI",AB1038,0)</f>
        <v>0</v>
      </c>
      <c r="AI1038" s="148"/>
      <c r="AJ1038" s="207"/>
      <c r="AK1038" s="207"/>
      <c r="AL1038" s="207"/>
      <c r="AM1038" s="207"/>
      <c r="AN1038" s="207"/>
      <c r="AO1038" s="208"/>
    </row>
    <row r="1039" customFormat="false" ht="15.75" hidden="false" customHeight="true" outlineLevel="0" collapsed="false">
      <c r="A1039" s="22" t="n">
        <v>1038</v>
      </c>
      <c r="B1039" s="180"/>
      <c r="C1039" s="22"/>
      <c r="D1039" s="22"/>
      <c r="E1039" s="183"/>
      <c r="F1039" s="183"/>
      <c r="G1039" s="22"/>
      <c r="H1039" s="22"/>
      <c r="I1039" s="22"/>
      <c r="J1039" s="22"/>
      <c r="K1039" s="191" t="e">
        <f aca="false">VLOOKUP(Personale!J1039,Legenda!$D$1:$F$258,2)</f>
        <v>#N/A</v>
      </c>
      <c r="L1039" s="22"/>
      <c r="M1039" s="22"/>
      <c r="N1039" s="22"/>
      <c r="O1039" s="22"/>
      <c r="P1039" s="203"/>
      <c r="Q1039" s="22"/>
      <c r="R1039" s="22"/>
      <c r="S1039" s="22"/>
      <c r="T1039" s="203"/>
      <c r="U1039" s="211"/>
      <c r="V1039" s="211"/>
      <c r="W1039" s="185" t="n">
        <v>0</v>
      </c>
      <c r="X1039" s="185" t="n">
        <v>0</v>
      </c>
      <c r="Y1039" s="219" t="n">
        <f aca="false">SUM(W1039:X1039)</f>
        <v>0</v>
      </c>
      <c r="Z1039" s="185" t="n">
        <v>0</v>
      </c>
      <c r="AA1039" s="185" t="n">
        <v>0</v>
      </c>
      <c r="AB1039" s="220" t="n">
        <f aca="false">SUM(Z1039:AA1039)</f>
        <v>0</v>
      </c>
      <c r="AC1039" s="22"/>
      <c r="AD1039" s="22"/>
      <c r="AE1039" s="188"/>
      <c r="AF1039" s="206" t="n">
        <f aca="false">IF(AE1039="SI",N1039,0)</f>
        <v>0</v>
      </c>
      <c r="AG1039" s="189" t="n">
        <f aca="false">IF(AE1039="SI",Y1039,0)</f>
        <v>0</v>
      </c>
      <c r="AH1039" s="189" t="n">
        <f aca="false">IF(AE1039="SI",AB1039,0)</f>
        <v>0</v>
      </c>
      <c r="AI1039" s="148"/>
      <c r="AJ1039" s="207"/>
      <c r="AK1039" s="207"/>
      <c r="AL1039" s="207"/>
      <c r="AM1039" s="207"/>
      <c r="AN1039" s="207"/>
      <c r="AO1039" s="208"/>
    </row>
    <row r="1040" customFormat="false" ht="15.75" hidden="false" customHeight="true" outlineLevel="0" collapsed="false">
      <c r="A1040" s="22" t="n">
        <v>1039</v>
      </c>
      <c r="B1040" s="180"/>
      <c r="C1040" s="22"/>
      <c r="D1040" s="22"/>
      <c r="E1040" s="183"/>
      <c r="F1040" s="183"/>
      <c r="G1040" s="22"/>
      <c r="H1040" s="22"/>
      <c r="I1040" s="22"/>
      <c r="J1040" s="22"/>
      <c r="K1040" s="191" t="e">
        <f aca="false">VLOOKUP(Personale!J1040,Legenda!$D$1:$F$258,2)</f>
        <v>#N/A</v>
      </c>
      <c r="L1040" s="22"/>
      <c r="M1040" s="22"/>
      <c r="N1040" s="22"/>
      <c r="O1040" s="22"/>
      <c r="P1040" s="203"/>
      <c r="Q1040" s="22"/>
      <c r="R1040" s="22"/>
      <c r="S1040" s="22"/>
      <c r="T1040" s="203"/>
      <c r="U1040" s="211"/>
      <c r="V1040" s="211"/>
      <c r="W1040" s="185" t="n">
        <v>0</v>
      </c>
      <c r="X1040" s="185" t="n">
        <v>0</v>
      </c>
      <c r="Y1040" s="219" t="n">
        <f aca="false">SUM(W1040:X1040)</f>
        <v>0</v>
      </c>
      <c r="Z1040" s="185" t="n">
        <v>0</v>
      </c>
      <c r="AA1040" s="185" t="n">
        <v>0</v>
      </c>
      <c r="AB1040" s="220" t="n">
        <f aca="false">SUM(Z1040:AA1040)</f>
        <v>0</v>
      </c>
      <c r="AC1040" s="22"/>
      <c r="AD1040" s="22"/>
      <c r="AE1040" s="188"/>
      <c r="AF1040" s="206" t="n">
        <f aca="false">IF(AE1040="SI",N1040,0)</f>
        <v>0</v>
      </c>
      <c r="AG1040" s="189" t="n">
        <f aca="false">IF(AE1040="SI",Y1040,0)</f>
        <v>0</v>
      </c>
      <c r="AH1040" s="189" t="n">
        <f aca="false">IF(AE1040="SI",AB1040,0)</f>
        <v>0</v>
      </c>
      <c r="AI1040" s="148"/>
      <c r="AJ1040" s="207"/>
      <c r="AK1040" s="207"/>
      <c r="AL1040" s="207"/>
      <c r="AM1040" s="207"/>
      <c r="AN1040" s="207"/>
      <c r="AO1040" s="208"/>
    </row>
    <row r="1041" customFormat="false" ht="15.75" hidden="false" customHeight="true" outlineLevel="0" collapsed="false">
      <c r="A1041" s="22" t="n">
        <v>1040</v>
      </c>
      <c r="B1041" s="180"/>
      <c r="C1041" s="22"/>
      <c r="D1041" s="22"/>
      <c r="E1041" s="183"/>
      <c r="F1041" s="183"/>
      <c r="G1041" s="22"/>
      <c r="H1041" s="22"/>
      <c r="I1041" s="22"/>
      <c r="J1041" s="22"/>
      <c r="K1041" s="191" t="e">
        <f aca="false">VLOOKUP(Personale!J1041,Legenda!$D$1:$F$258,2)</f>
        <v>#N/A</v>
      </c>
      <c r="L1041" s="22"/>
      <c r="M1041" s="22"/>
      <c r="N1041" s="22"/>
      <c r="O1041" s="22"/>
      <c r="P1041" s="203"/>
      <c r="Q1041" s="22"/>
      <c r="R1041" s="22"/>
      <c r="S1041" s="22"/>
      <c r="T1041" s="203"/>
      <c r="U1041" s="211"/>
      <c r="V1041" s="211"/>
      <c r="W1041" s="185" t="n">
        <v>0</v>
      </c>
      <c r="X1041" s="185" t="n">
        <v>0</v>
      </c>
      <c r="Y1041" s="219" t="n">
        <f aca="false">SUM(W1041:X1041)</f>
        <v>0</v>
      </c>
      <c r="Z1041" s="185" t="n">
        <v>0</v>
      </c>
      <c r="AA1041" s="185" t="n">
        <v>0</v>
      </c>
      <c r="AB1041" s="220" t="n">
        <f aca="false">SUM(Z1041:AA1041)</f>
        <v>0</v>
      </c>
      <c r="AC1041" s="22"/>
      <c r="AD1041" s="22"/>
      <c r="AE1041" s="188"/>
      <c r="AF1041" s="206" t="n">
        <f aca="false">IF(AE1041="SI",N1041,0)</f>
        <v>0</v>
      </c>
      <c r="AG1041" s="189" t="n">
        <f aca="false">IF(AE1041="SI",Y1041,0)</f>
        <v>0</v>
      </c>
      <c r="AH1041" s="189" t="n">
        <f aca="false">IF(AE1041="SI",AB1041,0)</f>
        <v>0</v>
      </c>
      <c r="AI1041" s="148"/>
      <c r="AJ1041" s="207"/>
      <c r="AK1041" s="207"/>
      <c r="AL1041" s="207"/>
      <c r="AM1041" s="207"/>
      <c r="AN1041" s="207"/>
      <c r="AO1041" s="208"/>
    </row>
    <row r="1042" customFormat="false" ht="15.75" hidden="false" customHeight="true" outlineLevel="0" collapsed="false">
      <c r="A1042" s="22" t="n">
        <v>1041</v>
      </c>
      <c r="B1042" s="180"/>
      <c r="C1042" s="22"/>
      <c r="D1042" s="22"/>
      <c r="E1042" s="183"/>
      <c r="F1042" s="183"/>
      <c r="G1042" s="22"/>
      <c r="H1042" s="22"/>
      <c r="I1042" s="22"/>
      <c r="J1042" s="22"/>
      <c r="K1042" s="191" t="e">
        <f aca="false">VLOOKUP(Personale!J1042,Legenda!$D$1:$F$258,2)</f>
        <v>#N/A</v>
      </c>
      <c r="L1042" s="22"/>
      <c r="M1042" s="22"/>
      <c r="N1042" s="22"/>
      <c r="O1042" s="22"/>
      <c r="P1042" s="203"/>
      <c r="Q1042" s="22"/>
      <c r="R1042" s="22"/>
      <c r="S1042" s="22"/>
      <c r="T1042" s="203"/>
      <c r="U1042" s="211"/>
      <c r="V1042" s="211"/>
      <c r="W1042" s="185" t="n">
        <v>0</v>
      </c>
      <c r="X1042" s="185" t="n">
        <v>0</v>
      </c>
      <c r="Y1042" s="219" t="n">
        <f aca="false">SUM(W1042:X1042)</f>
        <v>0</v>
      </c>
      <c r="Z1042" s="185" t="n">
        <v>0</v>
      </c>
      <c r="AA1042" s="185" t="n">
        <v>0</v>
      </c>
      <c r="AB1042" s="220" t="n">
        <f aca="false">SUM(Z1042:AA1042)</f>
        <v>0</v>
      </c>
      <c r="AC1042" s="22"/>
      <c r="AD1042" s="22"/>
      <c r="AE1042" s="188"/>
      <c r="AF1042" s="206" t="n">
        <f aca="false">IF(AE1042="SI",N1042,0)</f>
        <v>0</v>
      </c>
      <c r="AG1042" s="189" t="n">
        <f aca="false">IF(AE1042="SI",Y1042,0)</f>
        <v>0</v>
      </c>
      <c r="AH1042" s="189" t="n">
        <f aca="false">IF(AE1042="SI",AB1042,0)</f>
        <v>0</v>
      </c>
      <c r="AI1042" s="148"/>
      <c r="AJ1042" s="207"/>
      <c r="AK1042" s="207"/>
      <c r="AL1042" s="207"/>
      <c r="AM1042" s="207"/>
      <c r="AN1042" s="207"/>
      <c r="AO1042" s="208"/>
    </row>
    <row r="1043" customFormat="false" ht="15.75" hidden="false" customHeight="true" outlineLevel="0" collapsed="false">
      <c r="A1043" s="22" t="n">
        <v>1042</v>
      </c>
      <c r="B1043" s="180"/>
      <c r="C1043" s="22"/>
      <c r="D1043" s="22"/>
      <c r="E1043" s="183"/>
      <c r="F1043" s="183"/>
      <c r="G1043" s="22"/>
      <c r="H1043" s="22"/>
      <c r="I1043" s="22"/>
      <c r="J1043" s="22"/>
      <c r="K1043" s="191" t="e">
        <f aca="false">VLOOKUP(Personale!J1043,Legenda!$D$1:$F$258,2)</f>
        <v>#N/A</v>
      </c>
      <c r="L1043" s="22"/>
      <c r="M1043" s="22"/>
      <c r="N1043" s="22"/>
      <c r="O1043" s="22"/>
      <c r="P1043" s="203"/>
      <c r="Q1043" s="22"/>
      <c r="R1043" s="22"/>
      <c r="S1043" s="22"/>
      <c r="T1043" s="203"/>
      <c r="U1043" s="211"/>
      <c r="V1043" s="211"/>
      <c r="W1043" s="185" t="n">
        <v>0</v>
      </c>
      <c r="X1043" s="185" t="n">
        <v>0</v>
      </c>
      <c r="Y1043" s="219" t="n">
        <f aca="false">SUM(W1043:X1043)</f>
        <v>0</v>
      </c>
      <c r="Z1043" s="185" t="n">
        <v>0</v>
      </c>
      <c r="AA1043" s="185" t="n">
        <v>0</v>
      </c>
      <c r="AB1043" s="220" t="n">
        <f aca="false">SUM(Z1043:AA1043)</f>
        <v>0</v>
      </c>
      <c r="AC1043" s="22"/>
      <c r="AD1043" s="22"/>
      <c r="AE1043" s="188"/>
      <c r="AF1043" s="206" t="n">
        <f aca="false">IF(AE1043="SI",N1043,0)</f>
        <v>0</v>
      </c>
      <c r="AG1043" s="189" t="n">
        <f aca="false">IF(AE1043="SI",Y1043,0)</f>
        <v>0</v>
      </c>
      <c r="AH1043" s="189" t="n">
        <f aca="false">IF(AE1043="SI",AB1043,0)</f>
        <v>0</v>
      </c>
      <c r="AI1043" s="148"/>
      <c r="AJ1043" s="207"/>
      <c r="AK1043" s="207"/>
      <c r="AL1043" s="207"/>
      <c r="AM1043" s="207"/>
      <c r="AN1043" s="207"/>
      <c r="AO1043" s="208"/>
    </row>
    <row r="1044" customFormat="false" ht="15.75" hidden="false" customHeight="true" outlineLevel="0" collapsed="false">
      <c r="A1044" s="22" t="n">
        <v>1043</v>
      </c>
      <c r="B1044" s="180"/>
      <c r="C1044" s="22"/>
      <c r="D1044" s="22"/>
      <c r="E1044" s="183"/>
      <c r="F1044" s="183"/>
      <c r="G1044" s="22"/>
      <c r="H1044" s="22"/>
      <c r="I1044" s="22"/>
      <c r="J1044" s="22"/>
      <c r="K1044" s="191" t="e">
        <f aca="false">VLOOKUP(Personale!J1044,Legenda!$D$1:$F$258,2)</f>
        <v>#N/A</v>
      </c>
      <c r="L1044" s="22"/>
      <c r="M1044" s="22"/>
      <c r="N1044" s="22"/>
      <c r="O1044" s="22"/>
      <c r="P1044" s="203"/>
      <c r="Q1044" s="22"/>
      <c r="R1044" s="22"/>
      <c r="S1044" s="22"/>
      <c r="T1044" s="203"/>
      <c r="U1044" s="211"/>
      <c r="V1044" s="211"/>
      <c r="W1044" s="185" t="n">
        <v>0</v>
      </c>
      <c r="X1044" s="185" t="n">
        <v>0</v>
      </c>
      <c r="Y1044" s="219" t="n">
        <f aca="false">SUM(W1044:X1044)</f>
        <v>0</v>
      </c>
      <c r="Z1044" s="185" t="n">
        <v>0</v>
      </c>
      <c r="AA1044" s="185" t="n">
        <v>0</v>
      </c>
      <c r="AB1044" s="220" t="n">
        <f aca="false">SUM(Z1044:AA1044)</f>
        <v>0</v>
      </c>
      <c r="AC1044" s="22"/>
      <c r="AD1044" s="22"/>
      <c r="AE1044" s="188"/>
      <c r="AF1044" s="206" t="n">
        <f aca="false">IF(AE1044="SI",N1044,0)</f>
        <v>0</v>
      </c>
      <c r="AG1044" s="189" t="n">
        <f aca="false">IF(AE1044="SI",Y1044,0)</f>
        <v>0</v>
      </c>
      <c r="AH1044" s="189" t="n">
        <f aca="false">IF(AE1044="SI",AB1044,0)</f>
        <v>0</v>
      </c>
      <c r="AI1044" s="148"/>
      <c r="AJ1044" s="207"/>
      <c r="AK1044" s="207"/>
      <c r="AL1044" s="207"/>
      <c r="AM1044" s="207"/>
      <c r="AN1044" s="207"/>
      <c r="AO1044" s="208"/>
    </row>
    <row r="1045" customFormat="false" ht="15.75" hidden="false" customHeight="true" outlineLevel="0" collapsed="false">
      <c r="A1045" s="22" t="n">
        <v>1044</v>
      </c>
      <c r="B1045" s="180"/>
      <c r="C1045" s="22"/>
      <c r="D1045" s="22"/>
      <c r="E1045" s="183"/>
      <c r="F1045" s="183"/>
      <c r="G1045" s="22"/>
      <c r="H1045" s="22"/>
      <c r="I1045" s="22"/>
      <c r="J1045" s="22"/>
      <c r="K1045" s="191" t="e">
        <f aca="false">VLOOKUP(Personale!J1045,Legenda!$D$1:$F$258,2)</f>
        <v>#N/A</v>
      </c>
      <c r="L1045" s="22"/>
      <c r="M1045" s="22"/>
      <c r="N1045" s="22"/>
      <c r="O1045" s="22"/>
      <c r="P1045" s="203"/>
      <c r="Q1045" s="22"/>
      <c r="R1045" s="22"/>
      <c r="S1045" s="22"/>
      <c r="T1045" s="203"/>
      <c r="U1045" s="211"/>
      <c r="V1045" s="211"/>
      <c r="W1045" s="185" t="n">
        <v>0</v>
      </c>
      <c r="X1045" s="185" t="n">
        <v>0</v>
      </c>
      <c r="Y1045" s="219" t="n">
        <f aca="false">SUM(W1045:X1045)</f>
        <v>0</v>
      </c>
      <c r="Z1045" s="185" t="n">
        <v>0</v>
      </c>
      <c r="AA1045" s="185" t="n">
        <v>0</v>
      </c>
      <c r="AB1045" s="220" t="n">
        <f aca="false">SUM(Z1045:AA1045)</f>
        <v>0</v>
      </c>
      <c r="AC1045" s="22"/>
      <c r="AD1045" s="22"/>
      <c r="AE1045" s="188"/>
      <c r="AF1045" s="206" t="n">
        <f aca="false">IF(AE1045="SI",N1045,0)</f>
        <v>0</v>
      </c>
      <c r="AG1045" s="189" t="n">
        <f aca="false">IF(AE1045="SI",Y1045,0)</f>
        <v>0</v>
      </c>
      <c r="AH1045" s="189" t="n">
        <f aca="false">IF(AE1045="SI",AB1045,0)</f>
        <v>0</v>
      </c>
      <c r="AI1045" s="148"/>
      <c r="AJ1045" s="207"/>
      <c r="AK1045" s="207"/>
      <c r="AL1045" s="207"/>
      <c r="AM1045" s="207"/>
      <c r="AN1045" s="207"/>
      <c r="AO1045" s="208"/>
    </row>
    <row r="1046" customFormat="false" ht="15.75" hidden="false" customHeight="true" outlineLevel="0" collapsed="false">
      <c r="A1046" s="22" t="n">
        <v>1045</v>
      </c>
      <c r="B1046" s="180"/>
      <c r="C1046" s="22"/>
      <c r="D1046" s="22"/>
      <c r="E1046" s="183"/>
      <c r="F1046" s="183"/>
      <c r="G1046" s="22"/>
      <c r="H1046" s="22"/>
      <c r="I1046" s="22"/>
      <c r="J1046" s="22"/>
      <c r="K1046" s="191" t="e">
        <f aca="false">VLOOKUP(Personale!J1046,Legenda!$D$1:$F$258,2)</f>
        <v>#N/A</v>
      </c>
      <c r="L1046" s="22"/>
      <c r="M1046" s="22"/>
      <c r="N1046" s="22"/>
      <c r="O1046" s="22"/>
      <c r="P1046" s="203"/>
      <c r="Q1046" s="22"/>
      <c r="R1046" s="22"/>
      <c r="S1046" s="22"/>
      <c r="T1046" s="203"/>
      <c r="U1046" s="211"/>
      <c r="V1046" s="211"/>
      <c r="W1046" s="185" t="n">
        <v>0</v>
      </c>
      <c r="X1046" s="185" t="n">
        <v>0</v>
      </c>
      <c r="Y1046" s="219" t="n">
        <f aca="false">SUM(W1046:X1046)</f>
        <v>0</v>
      </c>
      <c r="Z1046" s="185" t="n">
        <v>0</v>
      </c>
      <c r="AA1046" s="185" t="n">
        <v>0</v>
      </c>
      <c r="AB1046" s="220" t="n">
        <f aca="false">SUM(Z1046:AA1046)</f>
        <v>0</v>
      </c>
      <c r="AC1046" s="22"/>
      <c r="AD1046" s="22"/>
      <c r="AE1046" s="188"/>
      <c r="AF1046" s="206" t="n">
        <f aca="false">IF(AE1046="SI",N1046,0)</f>
        <v>0</v>
      </c>
      <c r="AG1046" s="189" t="n">
        <f aca="false">IF(AE1046="SI",Y1046,0)</f>
        <v>0</v>
      </c>
      <c r="AH1046" s="189" t="n">
        <f aca="false">IF(AE1046="SI",AB1046,0)</f>
        <v>0</v>
      </c>
      <c r="AI1046" s="148"/>
      <c r="AJ1046" s="207"/>
      <c r="AK1046" s="207"/>
      <c r="AL1046" s="207"/>
      <c r="AM1046" s="207"/>
      <c r="AN1046" s="207"/>
      <c r="AO1046" s="208"/>
    </row>
    <row r="1047" customFormat="false" ht="15.75" hidden="false" customHeight="true" outlineLevel="0" collapsed="false">
      <c r="A1047" s="22" t="n">
        <v>1046</v>
      </c>
      <c r="B1047" s="180"/>
      <c r="C1047" s="22"/>
      <c r="D1047" s="22"/>
      <c r="E1047" s="183"/>
      <c r="F1047" s="183"/>
      <c r="G1047" s="22"/>
      <c r="H1047" s="22"/>
      <c r="I1047" s="22"/>
      <c r="J1047" s="22"/>
      <c r="K1047" s="191" t="e">
        <f aca="false">VLOOKUP(Personale!J1047,Legenda!$D$1:$F$258,2)</f>
        <v>#N/A</v>
      </c>
      <c r="L1047" s="22"/>
      <c r="M1047" s="22"/>
      <c r="N1047" s="22"/>
      <c r="O1047" s="22"/>
      <c r="P1047" s="203"/>
      <c r="Q1047" s="22"/>
      <c r="R1047" s="22"/>
      <c r="S1047" s="22"/>
      <c r="T1047" s="203"/>
      <c r="U1047" s="211"/>
      <c r="V1047" s="211"/>
      <c r="W1047" s="185" t="n">
        <v>0</v>
      </c>
      <c r="X1047" s="185" t="n">
        <v>0</v>
      </c>
      <c r="Y1047" s="219" t="n">
        <f aca="false">SUM(W1047:X1047)</f>
        <v>0</v>
      </c>
      <c r="Z1047" s="185" t="n">
        <v>0</v>
      </c>
      <c r="AA1047" s="185" t="n">
        <v>0</v>
      </c>
      <c r="AB1047" s="220" t="n">
        <f aca="false">SUM(Z1047:AA1047)</f>
        <v>0</v>
      </c>
      <c r="AC1047" s="22"/>
      <c r="AD1047" s="22"/>
      <c r="AE1047" s="188"/>
      <c r="AF1047" s="206" t="n">
        <f aca="false">IF(AE1047="SI",N1047,0)</f>
        <v>0</v>
      </c>
      <c r="AG1047" s="189" t="n">
        <f aca="false">IF(AE1047="SI",Y1047,0)</f>
        <v>0</v>
      </c>
      <c r="AH1047" s="189" t="n">
        <f aca="false">IF(AE1047="SI",AB1047,0)</f>
        <v>0</v>
      </c>
      <c r="AI1047" s="148"/>
      <c r="AJ1047" s="207"/>
      <c r="AK1047" s="207"/>
      <c r="AL1047" s="207"/>
      <c r="AM1047" s="207"/>
      <c r="AN1047" s="207"/>
      <c r="AO1047" s="208"/>
    </row>
    <row r="1048" customFormat="false" ht="15.75" hidden="false" customHeight="true" outlineLevel="0" collapsed="false">
      <c r="A1048" s="22" t="n">
        <v>1047</v>
      </c>
      <c r="B1048" s="180"/>
      <c r="C1048" s="22"/>
      <c r="D1048" s="22"/>
      <c r="E1048" s="183"/>
      <c r="F1048" s="183"/>
      <c r="G1048" s="22"/>
      <c r="H1048" s="22"/>
      <c r="I1048" s="22"/>
      <c r="J1048" s="22"/>
      <c r="K1048" s="191" t="e">
        <f aca="false">VLOOKUP(Personale!J1048,Legenda!$D$1:$F$258,2)</f>
        <v>#N/A</v>
      </c>
      <c r="L1048" s="22"/>
      <c r="M1048" s="22"/>
      <c r="N1048" s="22"/>
      <c r="O1048" s="22"/>
      <c r="P1048" s="203"/>
      <c r="Q1048" s="22"/>
      <c r="R1048" s="22"/>
      <c r="S1048" s="22"/>
      <c r="T1048" s="203"/>
      <c r="U1048" s="211"/>
      <c r="V1048" s="211"/>
      <c r="W1048" s="185" t="n">
        <v>0</v>
      </c>
      <c r="X1048" s="185" t="n">
        <v>0</v>
      </c>
      <c r="Y1048" s="219" t="n">
        <f aca="false">SUM(W1048:X1048)</f>
        <v>0</v>
      </c>
      <c r="Z1048" s="185" t="n">
        <v>0</v>
      </c>
      <c r="AA1048" s="185" t="n">
        <v>0</v>
      </c>
      <c r="AB1048" s="220" t="n">
        <f aca="false">SUM(Z1048:AA1048)</f>
        <v>0</v>
      </c>
      <c r="AC1048" s="22"/>
      <c r="AD1048" s="22"/>
      <c r="AE1048" s="188"/>
      <c r="AF1048" s="206" t="n">
        <f aca="false">IF(AE1048="SI",N1048,0)</f>
        <v>0</v>
      </c>
      <c r="AG1048" s="189" t="n">
        <f aca="false">IF(AE1048="SI",Y1048,0)</f>
        <v>0</v>
      </c>
      <c r="AH1048" s="189" t="n">
        <f aca="false">IF(AE1048="SI",AB1048,0)</f>
        <v>0</v>
      </c>
      <c r="AI1048" s="148"/>
      <c r="AJ1048" s="207"/>
      <c r="AK1048" s="207"/>
      <c r="AL1048" s="207"/>
      <c r="AM1048" s="207"/>
      <c r="AN1048" s="207"/>
      <c r="AO1048" s="208"/>
    </row>
    <row r="1049" customFormat="false" ht="15.75" hidden="false" customHeight="true" outlineLevel="0" collapsed="false">
      <c r="A1049" s="22" t="n">
        <v>1048</v>
      </c>
      <c r="B1049" s="180"/>
      <c r="C1049" s="22"/>
      <c r="D1049" s="22"/>
      <c r="E1049" s="183"/>
      <c r="F1049" s="183"/>
      <c r="G1049" s="22"/>
      <c r="H1049" s="22"/>
      <c r="I1049" s="22"/>
      <c r="J1049" s="22"/>
      <c r="K1049" s="191" t="e">
        <f aca="false">VLOOKUP(Personale!J1049,Legenda!$D$1:$F$258,2)</f>
        <v>#N/A</v>
      </c>
      <c r="L1049" s="22"/>
      <c r="M1049" s="22"/>
      <c r="N1049" s="22"/>
      <c r="O1049" s="22"/>
      <c r="P1049" s="203"/>
      <c r="Q1049" s="22"/>
      <c r="R1049" s="22"/>
      <c r="S1049" s="22"/>
      <c r="T1049" s="203"/>
      <c r="U1049" s="211"/>
      <c r="V1049" s="211"/>
      <c r="W1049" s="185" t="n">
        <v>0</v>
      </c>
      <c r="X1049" s="185" t="n">
        <v>0</v>
      </c>
      <c r="Y1049" s="219" t="n">
        <f aca="false">SUM(W1049:X1049)</f>
        <v>0</v>
      </c>
      <c r="Z1049" s="185" t="n">
        <v>0</v>
      </c>
      <c r="AA1049" s="185" t="n">
        <v>0</v>
      </c>
      <c r="AB1049" s="220" t="n">
        <f aca="false">SUM(Z1049:AA1049)</f>
        <v>0</v>
      </c>
      <c r="AC1049" s="22"/>
      <c r="AD1049" s="22"/>
      <c r="AE1049" s="188"/>
      <c r="AF1049" s="206" t="n">
        <f aca="false">IF(AE1049="SI",N1049,0)</f>
        <v>0</v>
      </c>
      <c r="AG1049" s="189" t="n">
        <f aca="false">IF(AE1049="SI",Y1049,0)</f>
        <v>0</v>
      </c>
      <c r="AH1049" s="189" t="n">
        <f aca="false">IF(AE1049="SI",AB1049,0)</f>
        <v>0</v>
      </c>
      <c r="AI1049" s="148"/>
      <c r="AJ1049" s="207"/>
      <c r="AK1049" s="207"/>
      <c r="AL1049" s="207"/>
      <c r="AM1049" s="207"/>
      <c r="AN1049" s="207"/>
      <c r="AO1049" s="208"/>
    </row>
    <row r="1050" customFormat="false" ht="15.75" hidden="false" customHeight="true" outlineLevel="0" collapsed="false">
      <c r="A1050" s="22" t="n">
        <v>1049</v>
      </c>
      <c r="B1050" s="180"/>
      <c r="C1050" s="22"/>
      <c r="D1050" s="22"/>
      <c r="E1050" s="183"/>
      <c r="F1050" s="183"/>
      <c r="G1050" s="22"/>
      <c r="H1050" s="22"/>
      <c r="I1050" s="22"/>
      <c r="J1050" s="22"/>
      <c r="K1050" s="191" t="e">
        <f aca="false">VLOOKUP(Personale!J1050,Legenda!$D$1:$F$258,2)</f>
        <v>#N/A</v>
      </c>
      <c r="L1050" s="22"/>
      <c r="M1050" s="22"/>
      <c r="N1050" s="22"/>
      <c r="O1050" s="22"/>
      <c r="P1050" s="203"/>
      <c r="Q1050" s="22"/>
      <c r="R1050" s="22"/>
      <c r="S1050" s="22"/>
      <c r="T1050" s="203"/>
      <c r="U1050" s="211"/>
      <c r="V1050" s="211"/>
      <c r="W1050" s="185" t="n">
        <v>0</v>
      </c>
      <c r="X1050" s="185" t="n">
        <v>0</v>
      </c>
      <c r="Y1050" s="219" t="n">
        <f aca="false">SUM(W1050:X1050)</f>
        <v>0</v>
      </c>
      <c r="Z1050" s="185" t="n">
        <v>0</v>
      </c>
      <c r="AA1050" s="185" t="n">
        <v>0</v>
      </c>
      <c r="AB1050" s="220" t="n">
        <f aca="false">SUM(Z1050:AA1050)</f>
        <v>0</v>
      </c>
      <c r="AC1050" s="22"/>
      <c r="AD1050" s="22"/>
      <c r="AE1050" s="188"/>
      <c r="AF1050" s="206" t="n">
        <f aca="false">IF(AE1050="SI",N1050,0)</f>
        <v>0</v>
      </c>
      <c r="AG1050" s="189" t="n">
        <f aca="false">IF(AE1050="SI",Y1050,0)</f>
        <v>0</v>
      </c>
      <c r="AH1050" s="189" t="n">
        <f aca="false">IF(AE1050="SI",AB1050,0)</f>
        <v>0</v>
      </c>
      <c r="AI1050" s="148"/>
      <c r="AJ1050" s="207"/>
      <c r="AK1050" s="207"/>
      <c r="AL1050" s="207"/>
      <c r="AM1050" s="207"/>
      <c r="AN1050" s="207"/>
      <c r="AO1050" s="208"/>
    </row>
    <row r="1051" customFormat="false" ht="15.75" hidden="false" customHeight="true" outlineLevel="0" collapsed="false">
      <c r="A1051" s="22" t="n">
        <v>1050</v>
      </c>
      <c r="B1051" s="180"/>
      <c r="C1051" s="22"/>
      <c r="D1051" s="22"/>
      <c r="E1051" s="183"/>
      <c r="F1051" s="183"/>
      <c r="G1051" s="22"/>
      <c r="H1051" s="22"/>
      <c r="I1051" s="22"/>
      <c r="J1051" s="22"/>
      <c r="K1051" s="191" t="e">
        <f aca="false">VLOOKUP(Personale!J1051,Legenda!$D$1:$F$258,2)</f>
        <v>#N/A</v>
      </c>
      <c r="L1051" s="22"/>
      <c r="M1051" s="22"/>
      <c r="N1051" s="22"/>
      <c r="O1051" s="22"/>
      <c r="P1051" s="203"/>
      <c r="Q1051" s="22"/>
      <c r="R1051" s="22"/>
      <c r="S1051" s="22"/>
      <c r="T1051" s="203"/>
      <c r="U1051" s="211"/>
      <c r="V1051" s="211"/>
      <c r="W1051" s="185" t="n">
        <v>0</v>
      </c>
      <c r="X1051" s="185" t="n">
        <v>0</v>
      </c>
      <c r="Y1051" s="219" t="n">
        <f aca="false">SUM(W1051:X1051)</f>
        <v>0</v>
      </c>
      <c r="Z1051" s="185" t="n">
        <v>0</v>
      </c>
      <c r="AA1051" s="185" t="n">
        <v>0</v>
      </c>
      <c r="AB1051" s="220" t="n">
        <f aca="false">SUM(Z1051:AA1051)</f>
        <v>0</v>
      </c>
      <c r="AC1051" s="22"/>
      <c r="AD1051" s="22"/>
      <c r="AE1051" s="188"/>
      <c r="AF1051" s="206" t="n">
        <f aca="false">IF(AE1051="SI",N1051,0)</f>
        <v>0</v>
      </c>
      <c r="AG1051" s="189" t="n">
        <f aca="false">IF(AE1051="SI",Y1051,0)</f>
        <v>0</v>
      </c>
      <c r="AH1051" s="189" t="n">
        <f aca="false">IF(AE1051="SI",AB1051,0)</f>
        <v>0</v>
      </c>
      <c r="AI1051" s="148"/>
      <c r="AJ1051" s="207"/>
      <c r="AK1051" s="207"/>
      <c r="AL1051" s="207"/>
      <c r="AM1051" s="207"/>
      <c r="AN1051" s="207"/>
      <c r="AO1051" s="208"/>
    </row>
    <row r="1052" customFormat="false" ht="15.75" hidden="false" customHeight="true" outlineLevel="0" collapsed="false">
      <c r="A1052" s="22" t="n">
        <v>1051</v>
      </c>
      <c r="B1052" s="180"/>
      <c r="C1052" s="22"/>
      <c r="D1052" s="22"/>
      <c r="E1052" s="183"/>
      <c r="F1052" s="183"/>
      <c r="G1052" s="22"/>
      <c r="H1052" s="22"/>
      <c r="I1052" s="22"/>
      <c r="J1052" s="22"/>
      <c r="K1052" s="191" t="e">
        <f aca="false">VLOOKUP(Personale!J1052,Legenda!$D$1:$F$258,2)</f>
        <v>#N/A</v>
      </c>
      <c r="L1052" s="22"/>
      <c r="M1052" s="22"/>
      <c r="N1052" s="22"/>
      <c r="O1052" s="22"/>
      <c r="P1052" s="203"/>
      <c r="Q1052" s="22"/>
      <c r="R1052" s="22"/>
      <c r="S1052" s="22"/>
      <c r="T1052" s="203"/>
      <c r="U1052" s="211"/>
      <c r="V1052" s="211"/>
      <c r="W1052" s="185" t="n">
        <v>0</v>
      </c>
      <c r="X1052" s="185" t="n">
        <v>0</v>
      </c>
      <c r="Y1052" s="219" t="n">
        <f aca="false">SUM(W1052:X1052)</f>
        <v>0</v>
      </c>
      <c r="Z1052" s="185" t="n">
        <v>0</v>
      </c>
      <c r="AA1052" s="185" t="n">
        <v>0</v>
      </c>
      <c r="AB1052" s="220" t="n">
        <f aca="false">SUM(Z1052:AA1052)</f>
        <v>0</v>
      </c>
      <c r="AC1052" s="22"/>
      <c r="AD1052" s="22"/>
      <c r="AE1052" s="188"/>
      <c r="AF1052" s="206" t="n">
        <f aca="false">IF(AE1052="SI",N1052,0)</f>
        <v>0</v>
      </c>
      <c r="AG1052" s="189" t="n">
        <f aca="false">IF(AE1052="SI",Y1052,0)</f>
        <v>0</v>
      </c>
      <c r="AH1052" s="189" t="n">
        <f aca="false">IF(AE1052="SI",AB1052,0)</f>
        <v>0</v>
      </c>
      <c r="AI1052" s="148"/>
      <c r="AJ1052" s="207"/>
      <c r="AK1052" s="207"/>
      <c r="AL1052" s="207"/>
      <c r="AM1052" s="207"/>
      <c r="AN1052" s="207"/>
      <c r="AO1052" s="208"/>
    </row>
    <row r="1053" customFormat="false" ht="15.75" hidden="false" customHeight="true" outlineLevel="0" collapsed="false">
      <c r="A1053" s="22" t="n">
        <v>1052</v>
      </c>
      <c r="B1053" s="180"/>
      <c r="C1053" s="22"/>
      <c r="D1053" s="22"/>
      <c r="E1053" s="183"/>
      <c r="F1053" s="183"/>
      <c r="G1053" s="22"/>
      <c r="H1053" s="22"/>
      <c r="I1053" s="22"/>
      <c r="J1053" s="22"/>
      <c r="K1053" s="191" t="e">
        <f aca="false">VLOOKUP(Personale!J1053,Legenda!$D$1:$F$258,2)</f>
        <v>#N/A</v>
      </c>
      <c r="L1053" s="22"/>
      <c r="M1053" s="22"/>
      <c r="N1053" s="22"/>
      <c r="O1053" s="22"/>
      <c r="P1053" s="203"/>
      <c r="Q1053" s="22"/>
      <c r="R1053" s="22"/>
      <c r="S1053" s="22"/>
      <c r="T1053" s="203"/>
      <c r="U1053" s="211"/>
      <c r="V1053" s="211"/>
      <c r="W1053" s="185" t="n">
        <v>0</v>
      </c>
      <c r="X1053" s="185" t="n">
        <v>0</v>
      </c>
      <c r="Y1053" s="219" t="n">
        <f aca="false">SUM(W1053:X1053)</f>
        <v>0</v>
      </c>
      <c r="Z1053" s="185" t="n">
        <v>0</v>
      </c>
      <c r="AA1053" s="185" t="n">
        <v>0</v>
      </c>
      <c r="AB1053" s="220" t="n">
        <f aca="false">SUM(Z1053:AA1053)</f>
        <v>0</v>
      </c>
      <c r="AC1053" s="22"/>
      <c r="AD1053" s="22"/>
      <c r="AE1053" s="188"/>
      <c r="AF1053" s="206" t="n">
        <f aca="false">IF(AE1053="SI",N1053,0)</f>
        <v>0</v>
      </c>
      <c r="AG1053" s="189" t="n">
        <f aca="false">IF(AE1053="SI",Y1053,0)</f>
        <v>0</v>
      </c>
      <c r="AH1053" s="189" t="n">
        <f aca="false">IF(AE1053="SI",AB1053,0)</f>
        <v>0</v>
      </c>
      <c r="AI1053" s="148"/>
      <c r="AJ1053" s="207"/>
      <c r="AK1053" s="207"/>
      <c r="AL1053" s="207"/>
      <c r="AM1053" s="207"/>
      <c r="AN1053" s="207"/>
      <c r="AO1053" s="208"/>
    </row>
    <row r="1054" customFormat="false" ht="15.75" hidden="false" customHeight="true" outlineLevel="0" collapsed="false">
      <c r="A1054" s="22" t="n">
        <v>1053</v>
      </c>
      <c r="B1054" s="180"/>
      <c r="C1054" s="22"/>
      <c r="D1054" s="22"/>
      <c r="E1054" s="183"/>
      <c r="F1054" s="183"/>
      <c r="G1054" s="22"/>
      <c r="H1054" s="22"/>
      <c r="I1054" s="22"/>
      <c r="J1054" s="22"/>
      <c r="K1054" s="191" t="e">
        <f aca="false">VLOOKUP(Personale!J1054,Legenda!$D$1:$F$258,2)</f>
        <v>#N/A</v>
      </c>
      <c r="L1054" s="22"/>
      <c r="M1054" s="22"/>
      <c r="N1054" s="22"/>
      <c r="O1054" s="22"/>
      <c r="P1054" s="203"/>
      <c r="Q1054" s="22"/>
      <c r="R1054" s="22"/>
      <c r="S1054" s="22"/>
      <c r="T1054" s="203"/>
      <c r="U1054" s="211"/>
      <c r="V1054" s="211"/>
      <c r="W1054" s="185" t="n">
        <v>0</v>
      </c>
      <c r="X1054" s="185" t="n">
        <v>0</v>
      </c>
      <c r="Y1054" s="219" t="n">
        <f aca="false">SUM(W1054:X1054)</f>
        <v>0</v>
      </c>
      <c r="Z1054" s="185" t="n">
        <v>0</v>
      </c>
      <c r="AA1054" s="185" t="n">
        <v>0</v>
      </c>
      <c r="AB1054" s="220" t="n">
        <f aca="false">SUM(Z1054:AA1054)</f>
        <v>0</v>
      </c>
      <c r="AC1054" s="22"/>
      <c r="AD1054" s="22"/>
      <c r="AE1054" s="188"/>
      <c r="AF1054" s="206" t="n">
        <f aca="false">IF(AE1054="SI",N1054,0)</f>
        <v>0</v>
      </c>
      <c r="AG1054" s="189" t="n">
        <f aca="false">IF(AE1054="SI",Y1054,0)</f>
        <v>0</v>
      </c>
      <c r="AH1054" s="189" t="n">
        <f aca="false">IF(AE1054="SI",AB1054,0)</f>
        <v>0</v>
      </c>
      <c r="AI1054" s="148"/>
      <c r="AJ1054" s="207"/>
      <c r="AK1054" s="207"/>
      <c r="AL1054" s="207"/>
      <c r="AM1054" s="207"/>
      <c r="AN1054" s="207"/>
      <c r="AO1054" s="208"/>
    </row>
    <row r="1055" customFormat="false" ht="15.75" hidden="false" customHeight="true" outlineLevel="0" collapsed="false">
      <c r="A1055" s="22" t="n">
        <v>1054</v>
      </c>
      <c r="B1055" s="180"/>
      <c r="C1055" s="22"/>
      <c r="D1055" s="22"/>
      <c r="E1055" s="183"/>
      <c r="F1055" s="183"/>
      <c r="G1055" s="22"/>
      <c r="H1055" s="22"/>
      <c r="I1055" s="22"/>
      <c r="J1055" s="22"/>
      <c r="K1055" s="191" t="e">
        <f aca="false">VLOOKUP(Personale!J1055,Legenda!$D$1:$F$258,2)</f>
        <v>#N/A</v>
      </c>
      <c r="L1055" s="22"/>
      <c r="M1055" s="22"/>
      <c r="N1055" s="22"/>
      <c r="O1055" s="22"/>
      <c r="P1055" s="203"/>
      <c r="Q1055" s="22"/>
      <c r="R1055" s="22"/>
      <c r="S1055" s="22"/>
      <c r="T1055" s="203"/>
      <c r="U1055" s="211"/>
      <c r="V1055" s="211"/>
      <c r="W1055" s="185" t="n">
        <v>0</v>
      </c>
      <c r="X1055" s="185" t="n">
        <v>0</v>
      </c>
      <c r="Y1055" s="219" t="n">
        <f aca="false">SUM(W1055:X1055)</f>
        <v>0</v>
      </c>
      <c r="Z1055" s="185" t="n">
        <v>0</v>
      </c>
      <c r="AA1055" s="185" t="n">
        <v>0</v>
      </c>
      <c r="AB1055" s="220" t="n">
        <f aca="false">SUM(Z1055:AA1055)</f>
        <v>0</v>
      </c>
      <c r="AC1055" s="22"/>
      <c r="AD1055" s="22"/>
      <c r="AE1055" s="188"/>
      <c r="AF1055" s="206" t="n">
        <f aca="false">IF(AE1055="SI",N1055,0)</f>
        <v>0</v>
      </c>
      <c r="AG1055" s="189" t="n">
        <f aca="false">IF(AE1055="SI",Y1055,0)</f>
        <v>0</v>
      </c>
      <c r="AH1055" s="189" t="n">
        <f aca="false">IF(AE1055="SI",AB1055,0)</f>
        <v>0</v>
      </c>
      <c r="AI1055" s="148"/>
      <c r="AJ1055" s="207"/>
      <c r="AK1055" s="207"/>
      <c r="AL1055" s="207"/>
      <c r="AM1055" s="207"/>
      <c r="AN1055" s="207"/>
      <c r="AO1055" s="208"/>
    </row>
    <row r="1056" customFormat="false" ht="15.75" hidden="false" customHeight="true" outlineLevel="0" collapsed="false">
      <c r="A1056" s="22" t="n">
        <v>1055</v>
      </c>
      <c r="B1056" s="180"/>
      <c r="C1056" s="22"/>
      <c r="D1056" s="22"/>
      <c r="E1056" s="183"/>
      <c r="F1056" s="183"/>
      <c r="G1056" s="22"/>
      <c r="H1056" s="22"/>
      <c r="I1056" s="22"/>
      <c r="J1056" s="22"/>
      <c r="K1056" s="191" t="e">
        <f aca="false">VLOOKUP(Personale!J1056,Legenda!$D$1:$F$258,2)</f>
        <v>#N/A</v>
      </c>
      <c r="L1056" s="22"/>
      <c r="M1056" s="22"/>
      <c r="N1056" s="22"/>
      <c r="O1056" s="22"/>
      <c r="P1056" s="203"/>
      <c r="Q1056" s="22"/>
      <c r="R1056" s="22"/>
      <c r="S1056" s="22"/>
      <c r="T1056" s="203"/>
      <c r="U1056" s="211"/>
      <c r="V1056" s="211"/>
      <c r="W1056" s="185" t="n">
        <v>0</v>
      </c>
      <c r="X1056" s="185" t="n">
        <v>0</v>
      </c>
      <c r="Y1056" s="219" t="n">
        <f aca="false">SUM(W1056:X1056)</f>
        <v>0</v>
      </c>
      <c r="Z1056" s="185" t="n">
        <v>0</v>
      </c>
      <c r="AA1056" s="185" t="n">
        <v>0</v>
      </c>
      <c r="AB1056" s="220" t="n">
        <f aca="false">SUM(Z1056:AA1056)</f>
        <v>0</v>
      </c>
      <c r="AC1056" s="22"/>
      <c r="AD1056" s="22"/>
      <c r="AE1056" s="188"/>
      <c r="AF1056" s="206" t="n">
        <f aca="false">IF(AE1056="SI",N1056,0)</f>
        <v>0</v>
      </c>
      <c r="AG1056" s="189" t="n">
        <f aca="false">IF(AE1056="SI",Y1056,0)</f>
        <v>0</v>
      </c>
      <c r="AH1056" s="189" t="n">
        <f aca="false">IF(AE1056="SI",AB1056,0)</f>
        <v>0</v>
      </c>
      <c r="AI1056" s="148"/>
      <c r="AJ1056" s="207"/>
      <c r="AK1056" s="207"/>
      <c r="AL1056" s="207"/>
      <c r="AM1056" s="207"/>
      <c r="AN1056" s="207"/>
      <c r="AO1056" s="208"/>
    </row>
    <row r="1057" customFormat="false" ht="15.75" hidden="false" customHeight="true" outlineLevel="0" collapsed="false">
      <c r="A1057" s="22" t="n">
        <v>1056</v>
      </c>
      <c r="B1057" s="180"/>
      <c r="C1057" s="22"/>
      <c r="D1057" s="22"/>
      <c r="E1057" s="183"/>
      <c r="F1057" s="183"/>
      <c r="G1057" s="22"/>
      <c r="H1057" s="22"/>
      <c r="I1057" s="22"/>
      <c r="J1057" s="22"/>
      <c r="K1057" s="191" t="e">
        <f aca="false">VLOOKUP(Personale!J1057,Legenda!$D$1:$F$258,2)</f>
        <v>#N/A</v>
      </c>
      <c r="L1057" s="22"/>
      <c r="M1057" s="22"/>
      <c r="N1057" s="22"/>
      <c r="O1057" s="22"/>
      <c r="P1057" s="203"/>
      <c r="Q1057" s="22"/>
      <c r="R1057" s="22"/>
      <c r="S1057" s="22"/>
      <c r="T1057" s="203"/>
      <c r="U1057" s="211"/>
      <c r="V1057" s="211"/>
      <c r="W1057" s="185" t="n">
        <v>0</v>
      </c>
      <c r="X1057" s="185" t="n">
        <v>0</v>
      </c>
      <c r="Y1057" s="219" t="n">
        <f aca="false">SUM(W1057:X1057)</f>
        <v>0</v>
      </c>
      <c r="Z1057" s="185" t="n">
        <v>0</v>
      </c>
      <c r="AA1057" s="185" t="n">
        <v>0</v>
      </c>
      <c r="AB1057" s="220" t="n">
        <f aca="false">SUM(Z1057:AA1057)</f>
        <v>0</v>
      </c>
      <c r="AC1057" s="22"/>
      <c r="AD1057" s="22"/>
      <c r="AE1057" s="188"/>
      <c r="AF1057" s="206" t="n">
        <f aca="false">IF(AE1057="SI",N1057,0)</f>
        <v>0</v>
      </c>
      <c r="AG1057" s="189" t="n">
        <f aca="false">IF(AE1057="SI",Y1057,0)</f>
        <v>0</v>
      </c>
      <c r="AH1057" s="189" t="n">
        <f aca="false">IF(AE1057="SI",AB1057,0)</f>
        <v>0</v>
      </c>
      <c r="AI1057" s="148"/>
      <c r="AJ1057" s="207"/>
      <c r="AK1057" s="207"/>
      <c r="AL1057" s="207"/>
      <c r="AM1057" s="207"/>
      <c r="AN1057" s="207"/>
      <c r="AO1057" s="208"/>
    </row>
    <row r="1058" customFormat="false" ht="15.75" hidden="false" customHeight="true" outlineLevel="0" collapsed="false">
      <c r="A1058" s="22" t="n">
        <v>1057</v>
      </c>
      <c r="B1058" s="180"/>
      <c r="C1058" s="22"/>
      <c r="D1058" s="22"/>
      <c r="E1058" s="183"/>
      <c r="F1058" s="183"/>
      <c r="G1058" s="22"/>
      <c r="H1058" s="22"/>
      <c r="I1058" s="22"/>
      <c r="J1058" s="22"/>
      <c r="K1058" s="191" t="e">
        <f aca="false">VLOOKUP(Personale!J1058,Legenda!$D$1:$F$258,2)</f>
        <v>#N/A</v>
      </c>
      <c r="L1058" s="22"/>
      <c r="M1058" s="22"/>
      <c r="N1058" s="22"/>
      <c r="O1058" s="22"/>
      <c r="P1058" s="203"/>
      <c r="Q1058" s="22"/>
      <c r="R1058" s="22"/>
      <c r="S1058" s="22"/>
      <c r="T1058" s="203"/>
      <c r="U1058" s="211"/>
      <c r="V1058" s="211"/>
      <c r="W1058" s="185" t="n">
        <v>0</v>
      </c>
      <c r="X1058" s="185" t="n">
        <v>0</v>
      </c>
      <c r="Y1058" s="219" t="n">
        <f aca="false">SUM(W1058:X1058)</f>
        <v>0</v>
      </c>
      <c r="Z1058" s="185" t="n">
        <v>0</v>
      </c>
      <c r="AA1058" s="185" t="n">
        <v>0</v>
      </c>
      <c r="AB1058" s="220" t="n">
        <f aca="false">SUM(Z1058:AA1058)</f>
        <v>0</v>
      </c>
      <c r="AC1058" s="22"/>
      <c r="AD1058" s="22"/>
      <c r="AE1058" s="188"/>
      <c r="AF1058" s="206" t="n">
        <f aca="false">IF(AE1058="SI",N1058,0)</f>
        <v>0</v>
      </c>
      <c r="AG1058" s="189" t="n">
        <f aca="false">IF(AE1058="SI",Y1058,0)</f>
        <v>0</v>
      </c>
      <c r="AH1058" s="189" t="n">
        <f aca="false">IF(AE1058="SI",AB1058,0)</f>
        <v>0</v>
      </c>
      <c r="AI1058" s="148"/>
      <c r="AJ1058" s="207"/>
      <c r="AK1058" s="207"/>
      <c r="AL1058" s="207"/>
      <c r="AM1058" s="207"/>
      <c r="AN1058" s="207"/>
      <c r="AO1058" s="208"/>
    </row>
    <row r="1059" customFormat="false" ht="15.75" hidden="false" customHeight="true" outlineLevel="0" collapsed="false">
      <c r="A1059" s="22" t="n">
        <v>1058</v>
      </c>
      <c r="B1059" s="180"/>
      <c r="C1059" s="22"/>
      <c r="D1059" s="22"/>
      <c r="E1059" s="183"/>
      <c r="F1059" s="183"/>
      <c r="G1059" s="22"/>
      <c r="H1059" s="22"/>
      <c r="I1059" s="22"/>
      <c r="J1059" s="22"/>
      <c r="K1059" s="191" t="e">
        <f aca="false">VLOOKUP(Personale!J1059,Legenda!$D$1:$F$258,2)</f>
        <v>#N/A</v>
      </c>
      <c r="L1059" s="22"/>
      <c r="M1059" s="22"/>
      <c r="N1059" s="22"/>
      <c r="O1059" s="22"/>
      <c r="P1059" s="203"/>
      <c r="Q1059" s="22"/>
      <c r="R1059" s="22"/>
      <c r="S1059" s="22"/>
      <c r="T1059" s="203"/>
      <c r="U1059" s="211"/>
      <c r="V1059" s="211"/>
      <c r="W1059" s="185" t="n">
        <v>0</v>
      </c>
      <c r="X1059" s="185" t="n">
        <v>0</v>
      </c>
      <c r="Y1059" s="219" t="n">
        <f aca="false">SUM(W1059:X1059)</f>
        <v>0</v>
      </c>
      <c r="Z1059" s="185" t="n">
        <v>0</v>
      </c>
      <c r="AA1059" s="185" t="n">
        <v>0</v>
      </c>
      <c r="AB1059" s="220" t="n">
        <f aca="false">SUM(Z1059:AA1059)</f>
        <v>0</v>
      </c>
      <c r="AC1059" s="22"/>
      <c r="AD1059" s="22"/>
      <c r="AE1059" s="188"/>
      <c r="AF1059" s="206" t="n">
        <f aca="false">IF(AE1059="SI",N1059,0)</f>
        <v>0</v>
      </c>
      <c r="AG1059" s="189" t="n">
        <f aca="false">IF(AE1059="SI",Y1059,0)</f>
        <v>0</v>
      </c>
      <c r="AH1059" s="189" t="n">
        <f aca="false">IF(AE1059="SI",AB1059,0)</f>
        <v>0</v>
      </c>
      <c r="AI1059" s="148"/>
      <c r="AJ1059" s="207"/>
      <c r="AK1059" s="207"/>
      <c r="AL1059" s="207"/>
      <c r="AM1059" s="207"/>
      <c r="AN1059" s="207"/>
      <c r="AO1059" s="208"/>
    </row>
    <row r="1060" customFormat="false" ht="15.75" hidden="false" customHeight="true" outlineLevel="0" collapsed="false">
      <c r="A1060" s="22" t="n">
        <v>1059</v>
      </c>
      <c r="B1060" s="180"/>
      <c r="C1060" s="22"/>
      <c r="D1060" s="22"/>
      <c r="E1060" s="183"/>
      <c r="F1060" s="183"/>
      <c r="G1060" s="22"/>
      <c r="H1060" s="22"/>
      <c r="I1060" s="22"/>
      <c r="J1060" s="22"/>
      <c r="K1060" s="191" t="e">
        <f aca="false">VLOOKUP(Personale!J1060,Legenda!$D$1:$F$258,2)</f>
        <v>#N/A</v>
      </c>
      <c r="L1060" s="22"/>
      <c r="M1060" s="22"/>
      <c r="N1060" s="22"/>
      <c r="O1060" s="22"/>
      <c r="P1060" s="203"/>
      <c r="Q1060" s="22"/>
      <c r="R1060" s="22"/>
      <c r="S1060" s="22"/>
      <c r="T1060" s="203"/>
      <c r="U1060" s="211"/>
      <c r="V1060" s="211"/>
      <c r="W1060" s="185" t="n">
        <v>0</v>
      </c>
      <c r="X1060" s="185" t="n">
        <v>0</v>
      </c>
      <c r="Y1060" s="219" t="n">
        <f aca="false">SUM(W1060:X1060)</f>
        <v>0</v>
      </c>
      <c r="Z1060" s="185" t="n">
        <v>0</v>
      </c>
      <c r="AA1060" s="185" t="n">
        <v>0</v>
      </c>
      <c r="AB1060" s="220" t="n">
        <f aca="false">SUM(Z1060:AA1060)</f>
        <v>0</v>
      </c>
      <c r="AC1060" s="22"/>
      <c r="AD1060" s="22"/>
      <c r="AE1060" s="188"/>
      <c r="AF1060" s="206" t="n">
        <f aca="false">IF(AE1060="SI",N1060,0)</f>
        <v>0</v>
      </c>
      <c r="AG1060" s="189" t="n">
        <f aca="false">IF(AE1060="SI",Y1060,0)</f>
        <v>0</v>
      </c>
      <c r="AH1060" s="189" t="n">
        <f aca="false">IF(AE1060="SI",AB1060,0)</f>
        <v>0</v>
      </c>
      <c r="AI1060" s="148"/>
      <c r="AJ1060" s="207"/>
      <c r="AK1060" s="207"/>
      <c r="AL1060" s="207"/>
      <c r="AM1060" s="207"/>
      <c r="AN1060" s="207"/>
      <c r="AO1060" s="208"/>
    </row>
    <row r="1061" customFormat="false" ht="15.75" hidden="false" customHeight="true" outlineLevel="0" collapsed="false">
      <c r="A1061" s="22" t="n">
        <v>1060</v>
      </c>
      <c r="B1061" s="180"/>
      <c r="C1061" s="22"/>
      <c r="D1061" s="22"/>
      <c r="E1061" s="183"/>
      <c r="F1061" s="183"/>
      <c r="G1061" s="22"/>
      <c r="H1061" s="22"/>
      <c r="I1061" s="22"/>
      <c r="J1061" s="22"/>
      <c r="K1061" s="191" t="e">
        <f aca="false">VLOOKUP(Personale!J1061,Legenda!$D$1:$F$258,2)</f>
        <v>#N/A</v>
      </c>
      <c r="L1061" s="22"/>
      <c r="M1061" s="22"/>
      <c r="N1061" s="22"/>
      <c r="O1061" s="22"/>
      <c r="P1061" s="203"/>
      <c r="Q1061" s="22"/>
      <c r="R1061" s="22"/>
      <c r="S1061" s="22"/>
      <c r="T1061" s="203"/>
      <c r="U1061" s="211"/>
      <c r="V1061" s="211"/>
      <c r="W1061" s="185" t="n">
        <v>0</v>
      </c>
      <c r="X1061" s="185" t="n">
        <v>0</v>
      </c>
      <c r="Y1061" s="219" t="n">
        <f aca="false">SUM(W1061:X1061)</f>
        <v>0</v>
      </c>
      <c r="Z1061" s="185" t="n">
        <v>0</v>
      </c>
      <c r="AA1061" s="185" t="n">
        <v>0</v>
      </c>
      <c r="AB1061" s="220" t="n">
        <f aca="false">SUM(Z1061:AA1061)</f>
        <v>0</v>
      </c>
      <c r="AC1061" s="22"/>
      <c r="AD1061" s="22"/>
      <c r="AE1061" s="188"/>
      <c r="AF1061" s="206" t="n">
        <f aca="false">IF(AE1061="SI",N1061,0)</f>
        <v>0</v>
      </c>
      <c r="AG1061" s="189" t="n">
        <f aca="false">IF(AE1061="SI",Y1061,0)</f>
        <v>0</v>
      </c>
      <c r="AH1061" s="189" t="n">
        <f aca="false">IF(AE1061="SI",AB1061,0)</f>
        <v>0</v>
      </c>
      <c r="AI1061" s="148"/>
      <c r="AJ1061" s="207"/>
      <c r="AK1061" s="207"/>
      <c r="AL1061" s="207"/>
      <c r="AM1061" s="207"/>
      <c r="AN1061" s="207"/>
      <c r="AO1061" s="208"/>
    </row>
    <row r="1062" customFormat="false" ht="15.75" hidden="false" customHeight="true" outlineLevel="0" collapsed="false">
      <c r="A1062" s="22" t="n">
        <v>1061</v>
      </c>
      <c r="B1062" s="180"/>
      <c r="C1062" s="22"/>
      <c r="D1062" s="22"/>
      <c r="E1062" s="183"/>
      <c r="F1062" s="183"/>
      <c r="G1062" s="22"/>
      <c r="H1062" s="22"/>
      <c r="I1062" s="22"/>
      <c r="J1062" s="22"/>
      <c r="K1062" s="191" t="e">
        <f aca="false">VLOOKUP(Personale!J1062,Legenda!$D$1:$F$258,2)</f>
        <v>#N/A</v>
      </c>
      <c r="L1062" s="22"/>
      <c r="M1062" s="22"/>
      <c r="N1062" s="22"/>
      <c r="O1062" s="22"/>
      <c r="P1062" s="203"/>
      <c r="Q1062" s="22"/>
      <c r="R1062" s="22"/>
      <c r="S1062" s="22"/>
      <c r="T1062" s="203"/>
      <c r="U1062" s="211"/>
      <c r="V1062" s="211"/>
      <c r="W1062" s="185" t="n">
        <v>0</v>
      </c>
      <c r="X1062" s="185" t="n">
        <v>0</v>
      </c>
      <c r="Y1062" s="219" t="n">
        <f aca="false">SUM(W1062:X1062)</f>
        <v>0</v>
      </c>
      <c r="Z1062" s="185" t="n">
        <v>0</v>
      </c>
      <c r="AA1062" s="185" t="n">
        <v>0</v>
      </c>
      <c r="AB1062" s="220" t="n">
        <f aca="false">SUM(Z1062:AA1062)</f>
        <v>0</v>
      </c>
      <c r="AC1062" s="22"/>
      <c r="AD1062" s="22"/>
      <c r="AE1062" s="188"/>
      <c r="AF1062" s="206" t="n">
        <f aca="false">IF(AE1062="SI",N1062,0)</f>
        <v>0</v>
      </c>
      <c r="AG1062" s="189" t="n">
        <f aca="false">IF(AE1062="SI",Y1062,0)</f>
        <v>0</v>
      </c>
      <c r="AH1062" s="189" t="n">
        <f aca="false">IF(AE1062="SI",AB1062,0)</f>
        <v>0</v>
      </c>
      <c r="AI1062" s="148"/>
      <c r="AJ1062" s="207"/>
      <c r="AK1062" s="207"/>
      <c r="AL1062" s="207"/>
      <c r="AM1062" s="207"/>
      <c r="AN1062" s="207"/>
      <c r="AO1062" s="208"/>
    </row>
    <row r="1063" customFormat="false" ht="15.75" hidden="false" customHeight="true" outlineLevel="0" collapsed="false">
      <c r="A1063" s="22" t="n">
        <v>1062</v>
      </c>
      <c r="B1063" s="180"/>
      <c r="C1063" s="22"/>
      <c r="D1063" s="22"/>
      <c r="E1063" s="183"/>
      <c r="F1063" s="183"/>
      <c r="G1063" s="22"/>
      <c r="H1063" s="22"/>
      <c r="I1063" s="22"/>
      <c r="J1063" s="22"/>
      <c r="K1063" s="191" t="e">
        <f aca="false">VLOOKUP(Personale!J1063,Legenda!$D$1:$F$258,2)</f>
        <v>#N/A</v>
      </c>
      <c r="L1063" s="22"/>
      <c r="M1063" s="22"/>
      <c r="N1063" s="22"/>
      <c r="O1063" s="22"/>
      <c r="P1063" s="203"/>
      <c r="Q1063" s="22"/>
      <c r="R1063" s="22"/>
      <c r="S1063" s="22"/>
      <c r="T1063" s="203"/>
      <c r="U1063" s="211"/>
      <c r="V1063" s="211"/>
      <c r="W1063" s="185" t="n">
        <v>0</v>
      </c>
      <c r="X1063" s="185" t="n">
        <v>0</v>
      </c>
      <c r="Y1063" s="219" t="n">
        <f aca="false">SUM(W1063:X1063)</f>
        <v>0</v>
      </c>
      <c r="Z1063" s="185" t="n">
        <v>0</v>
      </c>
      <c r="AA1063" s="185" t="n">
        <v>0</v>
      </c>
      <c r="AB1063" s="220" t="n">
        <f aca="false">SUM(Z1063:AA1063)</f>
        <v>0</v>
      </c>
      <c r="AC1063" s="22"/>
      <c r="AD1063" s="22"/>
      <c r="AE1063" s="188"/>
      <c r="AF1063" s="206" t="n">
        <f aca="false">IF(AE1063="SI",N1063,0)</f>
        <v>0</v>
      </c>
      <c r="AG1063" s="189" t="n">
        <f aca="false">IF(AE1063="SI",Y1063,0)</f>
        <v>0</v>
      </c>
      <c r="AH1063" s="189" t="n">
        <f aca="false">IF(AE1063="SI",AB1063,0)</f>
        <v>0</v>
      </c>
      <c r="AI1063" s="148"/>
      <c r="AJ1063" s="207"/>
      <c r="AK1063" s="207"/>
      <c r="AL1063" s="207"/>
      <c r="AM1063" s="207"/>
      <c r="AN1063" s="207"/>
      <c r="AO1063" s="208"/>
    </row>
    <row r="1064" customFormat="false" ht="15.75" hidden="false" customHeight="true" outlineLevel="0" collapsed="false">
      <c r="A1064" s="22" t="n">
        <v>1063</v>
      </c>
      <c r="B1064" s="180"/>
      <c r="C1064" s="22"/>
      <c r="D1064" s="22"/>
      <c r="E1064" s="183"/>
      <c r="F1064" s="183"/>
      <c r="G1064" s="22"/>
      <c r="H1064" s="22"/>
      <c r="I1064" s="22"/>
      <c r="J1064" s="22"/>
      <c r="K1064" s="191" t="e">
        <f aca="false">VLOOKUP(Personale!J1064,Legenda!$D$1:$F$258,2)</f>
        <v>#N/A</v>
      </c>
      <c r="L1064" s="22"/>
      <c r="M1064" s="22"/>
      <c r="N1064" s="22"/>
      <c r="O1064" s="22"/>
      <c r="P1064" s="203"/>
      <c r="Q1064" s="22"/>
      <c r="R1064" s="22"/>
      <c r="S1064" s="22"/>
      <c r="T1064" s="203"/>
      <c r="U1064" s="211"/>
      <c r="V1064" s="211"/>
      <c r="W1064" s="185" t="n">
        <v>0</v>
      </c>
      <c r="X1064" s="185" t="n">
        <v>0</v>
      </c>
      <c r="Y1064" s="219" t="n">
        <f aca="false">SUM(W1064:X1064)</f>
        <v>0</v>
      </c>
      <c r="Z1064" s="185" t="n">
        <v>0</v>
      </c>
      <c r="AA1064" s="185" t="n">
        <v>0</v>
      </c>
      <c r="AB1064" s="220" t="n">
        <f aca="false">SUM(Z1064:AA1064)</f>
        <v>0</v>
      </c>
      <c r="AC1064" s="22"/>
      <c r="AD1064" s="22"/>
      <c r="AE1064" s="188"/>
      <c r="AF1064" s="206" t="n">
        <f aca="false">IF(AE1064="SI",N1064,0)</f>
        <v>0</v>
      </c>
      <c r="AG1064" s="189" t="n">
        <f aca="false">IF(AE1064="SI",Y1064,0)</f>
        <v>0</v>
      </c>
      <c r="AH1064" s="189" t="n">
        <f aca="false">IF(AE1064="SI",AB1064,0)</f>
        <v>0</v>
      </c>
      <c r="AI1064" s="148"/>
      <c r="AJ1064" s="207"/>
      <c r="AK1064" s="207"/>
      <c r="AL1064" s="207"/>
      <c r="AM1064" s="207"/>
      <c r="AN1064" s="207"/>
      <c r="AO1064" s="208"/>
    </row>
    <row r="1065" customFormat="false" ht="15.75" hidden="false" customHeight="true" outlineLevel="0" collapsed="false">
      <c r="A1065" s="22" t="n">
        <v>1064</v>
      </c>
      <c r="B1065" s="180"/>
      <c r="C1065" s="22"/>
      <c r="D1065" s="22"/>
      <c r="E1065" s="183"/>
      <c r="F1065" s="183"/>
      <c r="G1065" s="22"/>
      <c r="H1065" s="22"/>
      <c r="I1065" s="22"/>
      <c r="J1065" s="22"/>
      <c r="K1065" s="191" t="e">
        <f aca="false">VLOOKUP(Personale!J1065,Legenda!$D$1:$F$258,2)</f>
        <v>#N/A</v>
      </c>
      <c r="L1065" s="22"/>
      <c r="M1065" s="22"/>
      <c r="N1065" s="22"/>
      <c r="O1065" s="22"/>
      <c r="P1065" s="203"/>
      <c r="Q1065" s="22"/>
      <c r="R1065" s="22"/>
      <c r="S1065" s="22"/>
      <c r="T1065" s="203"/>
      <c r="U1065" s="211"/>
      <c r="V1065" s="211"/>
      <c r="W1065" s="185" t="n">
        <v>0</v>
      </c>
      <c r="X1065" s="185" t="n">
        <v>0</v>
      </c>
      <c r="Y1065" s="219" t="n">
        <f aca="false">SUM(W1065:X1065)</f>
        <v>0</v>
      </c>
      <c r="Z1065" s="185" t="n">
        <v>0</v>
      </c>
      <c r="AA1065" s="185" t="n">
        <v>0</v>
      </c>
      <c r="AB1065" s="220" t="n">
        <f aca="false">SUM(Z1065:AA1065)</f>
        <v>0</v>
      </c>
      <c r="AC1065" s="22"/>
      <c r="AD1065" s="22"/>
      <c r="AE1065" s="188"/>
      <c r="AF1065" s="206" t="n">
        <f aca="false">IF(AE1065="SI",N1065,0)</f>
        <v>0</v>
      </c>
      <c r="AG1065" s="189" t="n">
        <f aca="false">IF(AE1065="SI",Y1065,0)</f>
        <v>0</v>
      </c>
      <c r="AH1065" s="189" t="n">
        <f aca="false">IF(AE1065="SI",AB1065,0)</f>
        <v>0</v>
      </c>
      <c r="AI1065" s="148"/>
      <c r="AJ1065" s="207"/>
      <c r="AK1065" s="207"/>
      <c r="AL1065" s="207"/>
      <c r="AM1065" s="207"/>
      <c r="AN1065" s="207"/>
      <c r="AO1065" s="208"/>
    </row>
    <row r="1066" customFormat="false" ht="15.75" hidden="false" customHeight="true" outlineLevel="0" collapsed="false">
      <c r="A1066" s="22" t="n">
        <v>1065</v>
      </c>
      <c r="B1066" s="180"/>
      <c r="C1066" s="22"/>
      <c r="D1066" s="22"/>
      <c r="E1066" s="183"/>
      <c r="F1066" s="183"/>
      <c r="G1066" s="22"/>
      <c r="H1066" s="22"/>
      <c r="I1066" s="22"/>
      <c r="J1066" s="22"/>
      <c r="K1066" s="191" t="e">
        <f aca="false">VLOOKUP(Personale!J1066,Legenda!$D$1:$F$258,2)</f>
        <v>#N/A</v>
      </c>
      <c r="L1066" s="22"/>
      <c r="M1066" s="22"/>
      <c r="N1066" s="22"/>
      <c r="O1066" s="22"/>
      <c r="P1066" s="203"/>
      <c r="Q1066" s="22"/>
      <c r="R1066" s="22"/>
      <c r="S1066" s="22"/>
      <c r="T1066" s="203"/>
      <c r="U1066" s="211"/>
      <c r="V1066" s="211"/>
      <c r="W1066" s="185" t="n">
        <v>0</v>
      </c>
      <c r="X1066" s="185" t="n">
        <v>0</v>
      </c>
      <c r="Y1066" s="219" t="n">
        <f aca="false">SUM(W1066:X1066)</f>
        <v>0</v>
      </c>
      <c r="Z1066" s="185" t="n">
        <v>0</v>
      </c>
      <c r="AA1066" s="185" t="n">
        <v>0</v>
      </c>
      <c r="AB1066" s="220" t="n">
        <f aca="false">SUM(Z1066:AA1066)</f>
        <v>0</v>
      </c>
      <c r="AC1066" s="22"/>
      <c r="AD1066" s="22"/>
      <c r="AE1066" s="188"/>
      <c r="AF1066" s="206" t="n">
        <f aca="false">IF(AE1066="SI",N1066,0)</f>
        <v>0</v>
      </c>
      <c r="AG1066" s="189" t="n">
        <f aca="false">IF(AE1066="SI",Y1066,0)</f>
        <v>0</v>
      </c>
      <c r="AH1066" s="189" t="n">
        <f aca="false">IF(AE1066="SI",AB1066,0)</f>
        <v>0</v>
      </c>
      <c r="AI1066" s="148"/>
      <c r="AJ1066" s="207"/>
      <c r="AK1066" s="207"/>
      <c r="AL1066" s="207"/>
      <c r="AM1066" s="207"/>
      <c r="AN1066" s="207"/>
      <c r="AO1066" s="208"/>
    </row>
    <row r="1067" customFormat="false" ht="15.75" hidden="false" customHeight="true" outlineLevel="0" collapsed="false">
      <c r="A1067" s="22" t="n">
        <v>1066</v>
      </c>
      <c r="B1067" s="180"/>
      <c r="C1067" s="22"/>
      <c r="D1067" s="22"/>
      <c r="E1067" s="183"/>
      <c r="F1067" s="183"/>
      <c r="G1067" s="22"/>
      <c r="H1067" s="22"/>
      <c r="I1067" s="22"/>
      <c r="J1067" s="22"/>
      <c r="K1067" s="191" t="e">
        <f aca="false">VLOOKUP(Personale!J1067,Legenda!$D$1:$F$258,2)</f>
        <v>#N/A</v>
      </c>
      <c r="L1067" s="22"/>
      <c r="M1067" s="22"/>
      <c r="N1067" s="22"/>
      <c r="O1067" s="22"/>
      <c r="P1067" s="203"/>
      <c r="Q1067" s="22"/>
      <c r="R1067" s="22"/>
      <c r="S1067" s="22"/>
      <c r="T1067" s="203"/>
      <c r="U1067" s="211"/>
      <c r="V1067" s="211"/>
      <c r="W1067" s="185" t="n">
        <v>0</v>
      </c>
      <c r="X1067" s="185" t="n">
        <v>0</v>
      </c>
      <c r="Y1067" s="219" t="n">
        <f aca="false">SUM(W1067:X1067)</f>
        <v>0</v>
      </c>
      <c r="Z1067" s="185" t="n">
        <v>0</v>
      </c>
      <c r="AA1067" s="185" t="n">
        <v>0</v>
      </c>
      <c r="AB1067" s="220" t="n">
        <f aca="false">SUM(Z1067:AA1067)</f>
        <v>0</v>
      </c>
      <c r="AC1067" s="22"/>
      <c r="AD1067" s="22"/>
      <c r="AE1067" s="188"/>
      <c r="AF1067" s="206" t="n">
        <f aca="false">IF(AE1067="SI",N1067,0)</f>
        <v>0</v>
      </c>
      <c r="AG1067" s="189" t="n">
        <f aca="false">IF(AE1067="SI",Y1067,0)</f>
        <v>0</v>
      </c>
      <c r="AH1067" s="189" t="n">
        <f aca="false">IF(AE1067="SI",AB1067,0)</f>
        <v>0</v>
      </c>
      <c r="AI1067" s="148"/>
      <c r="AJ1067" s="207"/>
      <c r="AK1067" s="207"/>
      <c r="AL1067" s="207"/>
      <c r="AM1067" s="207"/>
      <c r="AN1067" s="207"/>
      <c r="AO1067" s="208"/>
    </row>
    <row r="1068" customFormat="false" ht="15.75" hidden="false" customHeight="true" outlineLevel="0" collapsed="false">
      <c r="A1068" s="22" t="n">
        <v>1067</v>
      </c>
      <c r="B1068" s="180"/>
      <c r="C1068" s="22"/>
      <c r="D1068" s="22"/>
      <c r="E1068" s="183"/>
      <c r="F1068" s="183"/>
      <c r="G1068" s="22"/>
      <c r="H1068" s="22"/>
      <c r="I1068" s="22"/>
      <c r="J1068" s="22"/>
      <c r="K1068" s="191" t="e">
        <f aca="false">VLOOKUP(Personale!J1068,Legenda!$D$1:$F$258,2)</f>
        <v>#N/A</v>
      </c>
      <c r="L1068" s="22"/>
      <c r="M1068" s="22"/>
      <c r="N1068" s="22"/>
      <c r="O1068" s="22"/>
      <c r="P1068" s="203"/>
      <c r="Q1068" s="22"/>
      <c r="R1068" s="22"/>
      <c r="S1068" s="22"/>
      <c r="T1068" s="203"/>
      <c r="U1068" s="211"/>
      <c r="V1068" s="211"/>
      <c r="W1068" s="185" t="n">
        <v>0</v>
      </c>
      <c r="X1068" s="185" t="n">
        <v>0</v>
      </c>
      <c r="Y1068" s="219" t="n">
        <f aca="false">SUM(W1068:X1068)</f>
        <v>0</v>
      </c>
      <c r="Z1068" s="185" t="n">
        <v>0</v>
      </c>
      <c r="AA1068" s="185" t="n">
        <v>0</v>
      </c>
      <c r="AB1068" s="220" t="n">
        <f aca="false">SUM(Z1068:AA1068)</f>
        <v>0</v>
      </c>
      <c r="AC1068" s="22"/>
      <c r="AD1068" s="22"/>
      <c r="AE1068" s="188"/>
      <c r="AF1068" s="206" t="n">
        <f aca="false">IF(AE1068="SI",N1068,0)</f>
        <v>0</v>
      </c>
      <c r="AG1068" s="189" t="n">
        <f aca="false">IF(AE1068="SI",Y1068,0)</f>
        <v>0</v>
      </c>
      <c r="AH1068" s="189" t="n">
        <f aca="false">IF(AE1068="SI",AB1068,0)</f>
        <v>0</v>
      </c>
      <c r="AI1068" s="148"/>
      <c r="AJ1068" s="207"/>
      <c r="AK1068" s="207"/>
      <c r="AL1068" s="207"/>
      <c r="AM1068" s="207"/>
      <c r="AN1068" s="207"/>
      <c r="AO1068" s="208"/>
    </row>
    <row r="1069" customFormat="false" ht="15.75" hidden="false" customHeight="true" outlineLevel="0" collapsed="false">
      <c r="A1069" s="22" t="n">
        <v>1068</v>
      </c>
      <c r="B1069" s="180"/>
      <c r="C1069" s="22"/>
      <c r="D1069" s="22"/>
      <c r="E1069" s="183"/>
      <c r="F1069" s="183"/>
      <c r="G1069" s="22"/>
      <c r="H1069" s="22"/>
      <c r="I1069" s="22"/>
      <c r="J1069" s="22"/>
      <c r="K1069" s="191" t="e">
        <f aca="false">VLOOKUP(Personale!J1069,Legenda!$D$1:$F$258,2)</f>
        <v>#N/A</v>
      </c>
      <c r="L1069" s="22"/>
      <c r="M1069" s="22"/>
      <c r="N1069" s="22"/>
      <c r="O1069" s="22"/>
      <c r="P1069" s="203"/>
      <c r="Q1069" s="22"/>
      <c r="R1069" s="22"/>
      <c r="S1069" s="22"/>
      <c r="T1069" s="203"/>
      <c r="U1069" s="211"/>
      <c r="V1069" s="211"/>
      <c r="W1069" s="185" t="n">
        <v>0</v>
      </c>
      <c r="X1069" s="185" t="n">
        <v>0</v>
      </c>
      <c r="Y1069" s="219" t="n">
        <f aca="false">SUM(W1069:X1069)</f>
        <v>0</v>
      </c>
      <c r="Z1069" s="185" t="n">
        <v>0</v>
      </c>
      <c r="AA1069" s="185" t="n">
        <v>0</v>
      </c>
      <c r="AB1069" s="220" t="n">
        <f aca="false">SUM(Z1069:AA1069)</f>
        <v>0</v>
      </c>
      <c r="AC1069" s="22"/>
      <c r="AD1069" s="22"/>
      <c r="AE1069" s="188"/>
      <c r="AF1069" s="206" t="n">
        <f aca="false">IF(AE1069="SI",N1069,0)</f>
        <v>0</v>
      </c>
      <c r="AG1069" s="189" t="n">
        <f aca="false">IF(AE1069="SI",Y1069,0)</f>
        <v>0</v>
      </c>
      <c r="AH1069" s="189" t="n">
        <f aca="false">IF(AE1069="SI",AB1069,0)</f>
        <v>0</v>
      </c>
      <c r="AI1069" s="148"/>
      <c r="AJ1069" s="207"/>
      <c r="AK1069" s="207"/>
      <c r="AL1069" s="207"/>
      <c r="AM1069" s="207"/>
      <c r="AN1069" s="207"/>
      <c r="AO1069" s="208"/>
    </row>
    <row r="1070" customFormat="false" ht="15.75" hidden="false" customHeight="true" outlineLevel="0" collapsed="false">
      <c r="A1070" s="22" t="n">
        <v>1069</v>
      </c>
      <c r="B1070" s="180"/>
      <c r="C1070" s="22"/>
      <c r="D1070" s="22"/>
      <c r="E1070" s="183"/>
      <c r="F1070" s="183"/>
      <c r="G1070" s="22"/>
      <c r="H1070" s="22"/>
      <c r="I1070" s="22"/>
      <c r="J1070" s="22"/>
      <c r="K1070" s="191" t="e">
        <f aca="false">VLOOKUP(Personale!J1070,Legenda!$D$1:$F$258,2)</f>
        <v>#N/A</v>
      </c>
      <c r="L1070" s="22"/>
      <c r="M1070" s="22"/>
      <c r="N1070" s="22"/>
      <c r="O1070" s="22"/>
      <c r="P1070" s="203"/>
      <c r="Q1070" s="22"/>
      <c r="R1070" s="22"/>
      <c r="S1070" s="22"/>
      <c r="T1070" s="203"/>
      <c r="U1070" s="211"/>
      <c r="V1070" s="211"/>
      <c r="W1070" s="185" t="n">
        <v>0</v>
      </c>
      <c r="X1070" s="185" t="n">
        <v>0</v>
      </c>
      <c r="Y1070" s="219" t="n">
        <f aca="false">SUM(W1070:X1070)</f>
        <v>0</v>
      </c>
      <c r="Z1070" s="185" t="n">
        <v>0</v>
      </c>
      <c r="AA1070" s="185" t="n">
        <v>0</v>
      </c>
      <c r="AB1070" s="220" t="n">
        <f aca="false">SUM(Z1070:AA1070)</f>
        <v>0</v>
      </c>
      <c r="AC1070" s="22"/>
      <c r="AD1070" s="22"/>
      <c r="AE1070" s="188"/>
      <c r="AF1070" s="206" t="n">
        <f aca="false">IF(AE1070="SI",N1070,0)</f>
        <v>0</v>
      </c>
      <c r="AG1070" s="189" t="n">
        <f aca="false">IF(AE1070="SI",Y1070,0)</f>
        <v>0</v>
      </c>
      <c r="AH1070" s="189" t="n">
        <f aca="false">IF(AE1070="SI",AB1070,0)</f>
        <v>0</v>
      </c>
      <c r="AI1070" s="148"/>
      <c r="AJ1070" s="207"/>
      <c r="AK1070" s="207"/>
      <c r="AL1070" s="207"/>
      <c r="AM1070" s="207"/>
      <c r="AN1070" s="207"/>
      <c r="AO1070" s="208"/>
    </row>
    <row r="1071" customFormat="false" ht="15.75" hidden="false" customHeight="true" outlineLevel="0" collapsed="false">
      <c r="A1071" s="22" t="n">
        <v>1070</v>
      </c>
      <c r="B1071" s="180"/>
      <c r="C1071" s="22"/>
      <c r="D1071" s="22"/>
      <c r="E1071" s="183"/>
      <c r="F1071" s="183"/>
      <c r="G1071" s="22"/>
      <c r="H1071" s="22"/>
      <c r="I1071" s="22"/>
      <c r="J1071" s="22"/>
      <c r="K1071" s="191" t="e">
        <f aca="false">VLOOKUP(Personale!J1071,Legenda!$D$1:$F$258,2)</f>
        <v>#N/A</v>
      </c>
      <c r="L1071" s="22"/>
      <c r="M1071" s="22"/>
      <c r="N1071" s="22"/>
      <c r="O1071" s="22"/>
      <c r="P1071" s="203"/>
      <c r="Q1071" s="22"/>
      <c r="R1071" s="22"/>
      <c r="S1071" s="22"/>
      <c r="T1071" s="203"/>
      <c r="U1071" s="211"/>
      <c r="V1071" s="211"/>
      <c r="W1071" s="185" t="n">
        <v>0</v>
      </c>
      <c r="X1071" s="185" t="n">
        <v>0</v>
      </c>
      <c r="Y1071" s="219" t="n">
        <f aca="false">SUM(W1071:X1071)</f>
        <v>0</v>
      </c>
      <c r="Z1071" s="185" t="n">
        <v>0</v>
      </c>
      <c r="AA1071" s="185" t="n">
        <v>0</v>
      </c>
      <c r="AB1071" s="220" t="n">
        <f aca="false">SUM(Z1071:AA1071)</f>
        <v>0</v>
      </c>
      <c r="AC1071" s="22"/>
      <c r="AD1071" s="22"/>
      <c r="AE1071" s="188"/>
      <c r="AF1071" s="206" t="n">
        <f aca="false">IF(AE1071="SI",N1071,0)</f>
        <v>0</v>
      </c>
      <c r="AG1071" s="189" t="n">
        <f aca="false">IF(AE1071="SI",Y1071,0)</f>
        <v>0</v>
      </c>
      <c r="AH1071" s="189" t="n">
        <f aca="false">IF(AE1071="SI",AB1071,0)</f>
        <v>0</v>
      </c>
      <c r="AI1071" s="148"/>
      <c r="AJ1071" s="207"/>
      <c r="AK1071" s="207"/>
      <c r="AL1071" s="207"/>
      <c r="AM1071" s="207"/>
      <c r="AN1071" s="207"/>
      <c r="AO1071" s="208"/>
    </row>
    <row r="1072" customFormat="false" ht="15.75" hidden="false" customHeight="true" outlineLevel="0" collapsed="false">
      <c r="A1072" s="22" t="n">
        <v>1071</v>
      </c>
      <c r="B1072" s="180"/>
      <c r="C1072" s="22"/>
      <c r="D1072" s="22"/>
      <c r="E1072" s="183"/>
      <c r="F1072" s="183"/>
      <c r="G1072" s="22"/>
      <c r="H1072" s="22"/>
      <c r="I1072" s="22"/>
      <c r="J1072" s="22"/>
      <c r="K1072" s="191" t="e">
        <f aca="false">VLOOKUP(Personale!J1072,Legenda!$D$1:$F$258,2)</f>
        <v>#N/A</v>
      </c>
      <c r="L1072" s="22"/>
      <c r="M1072" s="22"/>
      <c r="N1072" s="22"/>
      <c r="O1072" s="22"/>
      <c r="P1072" s="203"/>
      <c r="Q1072" s="22"/>
      <c r="R1072" s="22"/>
      <c r="S1072" s="22"/>
      <c r="T1072" s="203"/>
      <c r="U1072" s="211"/>
      <c r="V1072" s="211"/>
      <c r="W1072" s="185" t="n">
        <v>0</v>
      </c>
      <c r="X1072" s="185" t="n">
        <v>0</v>
      </c>
      <c r="Y1072" s="219" t="n">
        <f aca="false">SUM(W1072:X1072)</f>
        <v>0</v>
      </c>
      <c r="Z1072" s="185" t="n">
        <v>0</v>
      </c>
      <c r="AA1072" s="185" t="n">
        <v>0</v>
      </c>
      <c r="AB1072" s="220" t="n">
        <f aca="false">SUM(Z1072:AA1072)</f>
        <v>0</v>
      </c>
      <c r="AC1072" s="22"/>
      <c r="AD1072" s="22"/>
      <c r="AE1072" s="188"/>
      <c r="AF1072" s="206" t="n">
        <f aca="false">IF(AE1072="SI",N1072,0)</f>
        <v>0</v>
      </c>
      <c r="AG1072" s="189" t="n">
        <f aca="false">IF(AE1072="SI",Y1072,0)</f>
        <v>0</v>
      </c>
      <c r="AH1072" s="189" t="n">
        <f aca="false">IF(AE1072="SI",AB1072,0)</f>
        <v>0</v>
      </c>
      <c r="AI1072" s="148"/>
      <c r="AJ1072" s="207"/>
      <c r="AK1072" s="207"/>
      <c r="AL1072" s="207"/>
      <c r="AM1072" s="207"/>
      <c r="AN1072" s="207"/>
      <c r="AO1072" s="208"/>
    </row>
    <row r="1073" customFormat="false" ht="15.75" hidden="false" customHeight="true" outlineLevel="0" collapsed="false">
      <c r="A1073" s="22" t="n">
        <v>1072</v>
      </c>
      <c r="B1073" s="180"/>
      <c r="C1073" s="22"/>
      <c r="D1073" s="22"/>
      <c r="E1073" s="183"/>
      <c r="F1073" s="183"/>
      <c r="G1073" s="22"/>
      <c r="H1073" s="22"/>
      <c r="I1073" s="22"/>
      <c r="J1073" s="22"/>
      <c r="K1073" s="191" t="e">
        <f aca="false">VLOOKUP(Personale!J1073,Legenda!$D$1:$F$258,2)</f>
        <v>#N/A</v>
      </c>
      <c r="L1073" s="22"/>
      <c r="M1073" s="22"/>
      <c r="N1073" s="22"/>
      <c r="O1073" s="22"/>
      <c r="P1073" s="203"/>
      <c r="Q1073" s="22"/>
      <c r="R1073" s="22"/>
      <c r="S1073" s="22"/>
      <c r="T1073" s="203"/>
      <c r="U1073" s="211"/>
      <c r="V1073" s="211"/>
      <c r="W1073" s="185" t="n">
        <v>0</v>
      </c>
      <c r="X1073" s="185" t="n">
        <v>0</v>
      </c>
      <c r="Y1073" s="219" t="n">
        <f aca="false">SUM(W1073:X1073)</f>
        <v>0</v>
      </c>
      <c r="Z1073" s="185" t="n">
        <v>0</v>
      </c>
      <c r="AA1073" s="185" t="n">
        <v>0</v>
      </c>
      <c r="AB1073" s="220" t="n">
        <f aca="false">SUM(Z1073:AA1073)</f>
        <v>0</v>
      </c>
      <c r="AC1073" s="22"/>
      <c r="AD1073" s="22"/>
      <c r="AE1073" s="188"/>
      <c r="AF1073" s="206" t="n">
        <f aca="false">IF(AE1073="SI",N1073,0)</f>
        <v>0</v>
      </c>
      <c r="AG1073" s="189" t="n">
        <f aca="false">IF(AE1073="SI",Y1073,0)</f>
        <v>0</v>
      </c>
      <c r="AH1073" s="189" t="n">
        <f aca="false">IF(AE1073="SI",AB1073,0)</f>
        <v>0</v>
      </c>
      <c r="AI1073" s="148"/>
      <c r="AJ1073" s="207"/>
      <c r="AK1073" s="207"/>
      <c r="AL1073" s="207"/>
      <c r="AM1073" s="207"/>
      <c r="AN1073" s="207"/>
      <c r="AO1073" s="208"/>
    </row>
    <row r="1074" customFormat="false" ht="15.75" hidden="false" customHeight="true" outlineLevel="0" collapsed="false">
      <c r="A1074" s="22" t="n">
        <v>1073</v>
      </c>
      <c r="B1074" s="180"/>
      <c r="C1074" s="22"/>
      <c r="D1074" s="22"/>
      <c r="E1074" s="183"/>
      <c r="F1074" s="183"/>
      <c r="G1074" s="22"/>
      <c r="H1074" s="22"/>
      <c r="I1074" s="22"/>
      <c r="J1074" s="22"/>
      <c r="K1074" s="191" t="e">
        <f aca="false">VLOOKUP(Personale!J1074,Legenda!$D$1:$F$258,2)</f>
        <v>#N/A</v>
      </c>
      <c r="L1074" s="22"/>
      <c r="M1074" s="22"/>
      <c r="N1074" s="22"/>
      <c r="O1074" s="22"/>
      <c r="P1074" s="203"/>
      <c r="Q1074" s="22"/>
      <c r="R1074" s="22"/>
      <c r="S1074" s="22"/>
      <c r="T1074" s="203"/>
      <c r="U1074" s="211"/>
      <c r="V1074" s="211"/>
      <c r="W1074" s="185" t="n">
        <v>0</v>
      </c>
      <c r="X1074" s="185" t="n">
        <v>0</v>
      </c>
      <c r="Y1074" s="219" t="n">
        <f aca="false">SUM(W1074:X1074)</f>
        <v>0</v>
      </c>
      <c r="Z1074" s="185" t="n">
        <v>0</v>
      </c>
      <c r="AA1074" s="185" t="n">
        <v>0</v>
      </c>
      <c r="AB1074" s="220" t="n">
        <f aca="false">SUM(Z1074:AA1074)</f>
        <v>0</v>
      </c>
      <c r="AC1074" s="22"/>
      <c r="AD1074" s="22"/>
      <c r="AE1074" s="188"/>
      <c r="AF1074" s="206" t="n">
        <f aca="false">IF(AE1074="SI",N1074,0)</f>
        <v>0</v>
      </c>
      <c r="AG1074" s="189" t="n">
        <f aca="false">IF(AE1074="SI",Y1074,0)</f>
        <v>0</v>
      </c>
      <c r="AH1074" s="189" t="n">
        <f aca="false">IF(AE1074="SI",AB1074,0)</f>
        <v>0</v>
      </c>
      <c r="AI1074" s="148"/>
      <c r="AJ1074" s="207"/>
      <c r="AK1074" s="207"/>
      <c r="AL1074" s="207"/>
      <c r="AM1074" s="207"/>
      <c r="AN1074" s="207"/>
      <c r="AO1074" s="208"/>
    </row>
    <row r="1075" customFormat="false" ht="15.75" hidden="false" customHeight="true" outlineLevel="0" collapsed="false">
      <c r="A1075" s="22" t="n">
        <v>1074</v>
      </c>
      <c r="B1075" s="180"/>
      <c r="C1075" s="22"/>
      <c r="D1075" s="22"/>
      <c r="E1075" s="183"/>
      <c r="F1075" s="183"/>
      <c r="G1075" s="22"/>
      <c r="H1075" s="22"/>
      <c r="I1075" s="22"/>
      <c r="J1075" s="22"/>
      <c r="K1075" s="191" t="e">
        <f aca="false">VLOOKUP(Personale!J1075,Legenda!$D$1:$F$258,2)</f>
        <v>#N/A</v>
      </c>
      <c r="L1075" s="22"/>
      <c r="M1075" s="22"/>
      <c r="N1075" s="22"/>
      <c r="O1075" s="22"/>
      <c r="P1075" s="203"/>
      <c r="Q1075" s="22"/>
      <c r="R1075" s="22"/>
      <c r="S1075" s="22"/>
      <c r="T1075" s="203"/>
      <c r="U1075" s="211"/>
      <c r="V1075" s="211"/>
      <c r="W1075" s="185" t="n">
        <v>0</v>
      </c>
      <c r="X1075" s="185" t="n">
        <v>0</v>
      </c>
      <c r="Y1075" s="219" t="n">
        <f aca="false">SUM(W1075:X1075)</f>
        <v>0</v>
      </c>
      <c r="Z1075" s="185" t="n">
        <v>0</v>
      </c>
      <c r="AA1075" s="185" t="n">
        <v>0</v>
      </c>
      <c r="AB1075" s="220" t="n">
        <f aca="false">SUM(Z1075:AA1075)</f>
        <v>0</v>
      </c>
      <c r="AC1075" s="22"/>
      <c r="AD1075" s="22"/>
      <c r="AE1075" s="188"/>
      <c r="AF1075" s="206" t="n">
        <f aca="false">IF(AE1075="SI",N1075,0)</f>
        <v>0</v>
      </c>
      <c r="AG1075" s="189" t="n">
        <f aca="false">IF(AE1075="SI",Y1075,0)</f>
        <v>0</v>
      </c>
      <c r="AH1075" s="189" t="n">
        <f aca="false">IF(AE1075="SI",AB1075,0)</f>
        <v>0</v>
      </c>
      <c r="AI1075" s="148"/>
      <c r="AJ1075" s="207"/>
      <c r="AK1075" s="207"/>
      <c r="AL1075" s="207"/>
      <c r="AM1075" s="207"/>
      <c r="AN1075" s="207"/>
      <c r="AO1075" s="208"/>
    </row>
    <row r="1076" customFormat="false" ht="15.75" hidden="false" customHeight="true" outlineLevel="0" collapsed="false">
      <c r="A1076" s="22" t="n">
        <v>1075</v>
      </c>
      <c r="B1076" s="180"/>
      <c r="C1076" s="22"/>
      <c r="D1076" s="22"/>
      <c r="E1076" s="183"/>
      <c r="F1076" s="183"/>
      <c r="G1076" s="22"/>
      <c r="H1076" s="22"/>
      <c r="I1076" s="22"/>
      <c r="J1076" s="22"/>
      <c r="K1076" s="191" t="e">
        <f aca="false">VLOOKUP(Personale!J1076,Legenda!$D$1:$F$258,2)</f>
        <v>#N/A</v>
      </c>
      <c r="L1076" s="22"/>
      <c r="M1076" s="22"/>
      <c r="N1076" s="22"/>
      <c r="O1076" s="22"/>
      <c r="P1076" s="203"/>
      <c r="Q1076" s="22"/>
      <c r="R1076" s="22"/>
      <c r="S1076" s="22"/>
      <c r="T1076" s="203"/>
      <c r="U1076" s="211"/>
      <c r="V1076" s="211"/>
      <c r="W1076" s="185" t="n">
        <v>0</v>
      </c>
      <c r="X1076" s="185" t="n">
        <v>0</v>
      </c>
      <c r="Y1076" s="219" t="n">
        <f aca="false">SUM(W1076:X1076)</f>
        <v>0</v>
      </c>
      <c r="Z1076" s="185" t="n">
        <v>0</v>
      </c>
      <c r="AA1076" s="185" t="n">
        <v>0</v>
      </c>
      <c r="AB1076" s="220" t="n">
        <f aca="false">SUM(Z1076:AA1076)</f>
        <v>0</v>
      </c>
      <c r="AC1076" s="22"/>
      <c r="AD1076" s="22"/>
      <c r="AE1076" s="188"/>
      <c r="AF1076" s="206" t="n">
        <f aca="false">IF(AE1076="SI",N1076,0)</f>
        <v>0</v>
      </c>
      <c r="AG1076" s="189" t="n">
        <f aca="false">IF(AE1076="SI",Y1076,0)</f>
        <v>0</v>
      </c>
      <c r="AH1076" s="189" t="n">
        <f aca="false">IF(AE1076="SI",AB1076,0)</f>
        <v>0</v>
      </c>
      <c r="AI1076" s="148"/>
      <c r="AJ1076" s="207"/>
      <c r="AK1076" s="207"/>
      <c r="AL1076" s="207"/>
      <c r="AM1076" s="207"/>
      <c r="AN1076" s="207"/>
      <c r="AO1076" s="208"/>
    </row>
    <row r="1077" customFormat="false" ht="15.75" hidden="false" customHeight="true" outlineLevel="0" collapsed="false">
      <c r="A1077" s="22" t="n">
        <v>1076</v>
      </c>
      <c r="B1077" s="180"/>
      <c r="C1077" s="22"/>
      <c r="D1077" s="22"/>
      <c r="E1077" s="183"/>
      <c r="F1077" s="183"/>
      <c r="G1077" s="22"/>
      <c r="H1077" s="22"/>
      <c r="I1077" s="22"/>
      <c r="J1077" s="22"/>
      <c r="K1077" s="191" t="e">
        <f aca="false">VLOOKUP(Personale!J1077,Legenda!$D$1:$F$258,2)</f>
        <v>#N/A</v>
      </c>
      <c r="L1077" s="22"/>
      <c r="M1077" s="22"/>
      <c r="N1077" s="22"/>
      <c r="O1077" s="22"/>
      <c r="P1077" s="203"/>
      <c r="Q1077" s="22"/>
      <c r="R1077" s="22"/>
      <c r="S1077" s="22"/>
      <c r="T1077" s="203"/>
      <c r="U1077" s="211"/>
      <c r="V1077" s="211"/>
      <c r="W1077" s="185" t="n">
        <v>0</v>
      </c>
      <c r="X1077" s="185" t="n">
        <v>0</v>
      </c>
      <c r="Y1077" s="219" t="n">
        <f aca="false">SUM(W1077:X1077)</f>
        <v>0</v>
      </c>
      <c r="Z1077" s="185" t="n">
        <v>0</v>
      </c>
      <c r="AA1077" s="185" t="n">
        <v>0</v>
      </c>
      <c r="AB1077" s="220" t="n">
        <f aca="false">SUM(Z1077:AA1077)</f>
        <v>0</v>
      </c>
      <c r="AC1077" s="22"/>
      <c r="AD1077" s="22"/>
      <c r="AE1077" s="188"/>
      <c r="AF1077" s="206" t="n">
        <f aca="false">IF(AE1077="SI",N1077,0)</f>
        <v>0</v>
      </c>
      <c r="AG1077" s="189" t="n">
        <f aca="false">IF(AE1077="SI",Y1077,0)</f>
        <v>0</v>
      </c>
      <c r="AH1077" s="189" t="n">
        <f aca="false">IF(AE1077="SI",AB1077,0)</f>
        <v>0</v>
      </c>
      <c r="AI1077" s="148"/>
      <c r="AJ1077" s="207"/>
      <c r="AK1077" s="207"/>
      <c r="AL1077" s="207"/>
      <c r="AM1077" s="207"/>
      <c r="AN1077" s="207"/>
      <c r="AO1077" s="208"/>
    </row>
    <row r="1078" customFormat="false" ht="15.75" hidden="false" customHeight="true" outlineLevel="0" collapsed="false">
      <c r="A1078" s="22" t="n">
        <v>1077</v>
      </c>
      <c r="B1078" s="180"/>
      <c r="C1078" s="22"/>
      <c r="D1078" s="22"/>
      <c r="E1078" s="183"/>
      <c r="F1078" s="183"/>
      <c r="G1078" s="22"/>
      <c r="H1078" s="22"/>
      <c r="I1078" s="22"/>
      <c r="J1078" s="22"/>
      <c r="K1078" s="191" t="e">
        <f aca="false">VLOOKUP(Personale!J1078,Legenda!$D$1:$F$258,2)</f>
        <v>#N/A</v>
      </c>
      <c r="L1078" s="22"/>
      <c r="M1078" s="22"/>
      <c r="N1078" s="22"/>
      <c r="O1078" s="22"/>
      <c r="P1078" s="203"/>
      <c r="Q1078" s="22"/>
      <c r="R1078" s="22"/>
      <c r="S1078" s="22"/>
      <c r="T1078" s="203"/>
      <c r="U1078" s="211"/>
      <c r="V1078" s="211"/>
      <c r="W1078" s="185" t="n">
        <v>0</v>
      </c>
      <c r="X1078" s="185" t="n">
        <v>0</v>
      </c>
      <c r="Y1078" s="219" t="n">
        <f aca="false">SUM(W1078:X1078)</f>
        <v>0</v>
      </c>
      <c r="Z1078" s="185" t="n">
        <v>0</v>
      </c>
      <c r="AA1078" s="185" t="n">
        <v>0</v>
      </c>
      <c r="AB1078" s="220" t="n">
        <f aca="false">SUM(Z1078:AA1078)</f>
        <v>0</v>
      </c>
      <c r="AC1078" s="22"/>
      <c r="AD1078" s="22"/>
      <c r="AE1078" s="188"/>
      <c r="AF1078" s="206" t="n">
        <f aca="false">IF(AE1078="SI",N1078,0)</f>
        <v>0</v>
      </c>
      <c r="AG1078" s="189" t="n">
        <f aca="false">IF(AE1078="SI",Y1078,0)</f>
        <v>0</v>
      </c>
      <c r="AH1078" s="189" t="n">
        <f aca="false">IF(AE1078="SI",AB1078,0)</f>
        <v>0</v>
      </c>
      <c r="AI1078" s="148"/>
      <c r="AJ1078" s="207"/>
      <c r="AK1078" s="207"/>
      <c r="AL1078" s="207"/>
      <c r="AM1078" s="207"/>
      <c r="AN1078" s="207"/>
      <c r="AO1078" s="208"/>
    </row>
    <row r="1079" customFormat="false" ht="15.75" hidden="false" customHeight="true" outlineLevel="0" collapsed="false">
      <c r="A1079" s="22" t="n">
        <v>1078</v>
      </c>
      <c r="B1079" s="180"/>
      <c r="C1079" s="22"/>
      <c r="D1079" s="22"/>
      <c r="E1079" s="183"/>
      <c r="F1079" s="183"/>
      <c r="G1079" s="22"/>
      <c r="H1079" s="22"/>
      <c r="I1079" s="22"/>
      <c r="J1079" s="22"/>
      <c r="K1079" s="191" t="e">
        <f aca="false">VLOOKUP(Personale!J1079,Legenda!$D$1:$F$258,2)</f>
        <v>#N/A</v>
      </c>
      <c r="L1079" s="22"/>
      <c r="M1079" s="22"/>
      <c r="N1079" s="22"/>
      <c r="O1079" s="22"/>
      <c r="P1079" s="203"/>
      <c r="Q1079" s="22"/>
      <c r="R1079" s="22"/>
      <c r="S1079" s="22"/>
      <c r="T1079" s="203"/>
      <c r="U1079" s="211"/>
      <c r="V1079" s="211"/>
      <c r="W1079" s="185" t="n">
        <v>0</v>
      </c>
      <c r="X1079" s="185" t="n">
        <v>0</v>
      </c>
      <c r="Y1079" s="219" t="n">
        <f aca="false">SUM(W1079:X1079)</f>
        <v>0</v>
      </c>
      <c r="Z1079" s="185" t="n">
        <v>0</v>
      </c>
      <c r="AA1079" s="185" t="n">
        <v>0</v>
      </c>
      <c r="AB1079" s="220" t="n">
        <f aca="false">SUM(Z1079:AA1079)</f>
        <v>0</v>
      </c>
      <c r="AC1079" s="22"/>
      <c r="AD1079" s="22"/>
      <c r="AE1079" s="188"/>
      <c r="AF1079" s="206" t="n">
        <f aca="false">IF(AE1079="SI",N1079,0)</f>
        <v>0</v>
      </c>
      <c r="AG1079" s="189" t="n">
        <f aca="false">IF(AE1079="SI",Y1079,0)</f>
        <v>0</v>
      </c>
      <c r="AH1079" s="189" t="n">
        <f aca="false">IF(AE1079="SI",AB1079,0)</f>
        <v>0</v>
      </c>
      <c r="AI1079" s="148"/>
      <c r="AJ1079" s="207"/>
      <c r="AK1079" s="207"/>
      <c r="AL1079" s="207"/>
      <c r="AM1079" s="207"/>
      <c r="AN1079" s="207"/>
      <c r="AO1079" s="208"/>
    </row>
    <row r="1080" customFormat="false" ht="15.75" hidden="false" customHeight="true" outlineLevel="0" collapsed="false">
      <c r="A1080" s="22" t="n">
        <v>1079</v>
      </c>
      <c r="B1080" s="180"/>
      <c r="C1080" s="22"/>
      <c r="D1080" s="22"/>
      <c r="E1080" s="183"/>
      <c r="F1080" s="183"/>
      <c r="G1080" s="22"/>
      <c r="H1080" s="22"/>
      <c r="I1080" s="22"/>
      <c r="J1080" s="22"/>
      <c r="K1080" s="191" t="e">
        <f aca="false">VLOOKUP(Personale!J1080,Legenda!$D$1:$F$258,2)</f>
        <v>#N/A</v>
      </c>
      <c r="L1080" s="22"/>
      <c r="M1080" s="22"/>
      <c r="N1080" s="22"/>
      <c r="O1080" s="22"/>
      <c r="P1080" s="203"/>
      <c r="Q1080" s="22"/>
      <c r="R1080" s="22"/>
      <c r="S1080" s="22"/>
      <c r="T1080" s="203"/>
      <c r="U1080" s="211"/>
      <c r="V1080" s="211"/>
      <c r="W1080" s="185" t="n">
        <v>0</v>
      </c>
      <c r="X1080" s="185" t="n">
        <v>0</v>
      </c>
      <c r="Y1080" s="219" t="n">
        <f aca="false">SUM(W1080:X1080)</f>
        <v>0</v>
      </c>
      <c r="Z1080" s="185" t="n">
        <v>0</v>
      </c>
      <c r="AA1080" s="185" t="n">
        <v>0</v>
      </c>
      <c r="AB1080" s="220" t="n">
        <f aca="false">SUM(Z1080:AA1080)</f>
        <v>0</v>
      </c>
      <c r="AC1080" s="22"/>
      <c r="AD1080" s="22"/>
      <c r="AE1080" s="188"/>
      <c r="AF1080" s="206" t="n">
        <f aca="false">IF(AE1080="SI",N1080,0)</f>
        <v>0</v>
      </c>
      <c r="AG1080" s="189" t="n">
        <f aca="false">IF(AE1080="SI",Y1080,0)</f>
        <v>0</v>
      </c>
      <c r="AH1080" s="189" t="n">
        <f aca="false">IF(AE1080="SI",AB1080,0)</f>
        <v>0</v>
      </c>
      <c r="AI1080" s="148"/>
      <c r="AJ1080" s="207"/>
      <c r="AK1080" s="207"/>
      <c r="AL1080" s="207"/>
      <c r="AM1080" s="207"/>
      <c r="AN1080" s="207"/>
      <c r="AO1080" s="208"/>
    </row>
    <row r="1081" customFormat="false" ht="15.75" hidden="false" customHeight="true" outlineLevel="0" collapsed="false">
      <c r="A1081" s="22" t="n">
        <v>1080</v>
      </c>
      <c r="B1081" s="180"/>
      <c r="C1081" s="22"/>
      <c r="D1081" s="22"/>
      <c r="E1081" s="183"/>
      <c r="F1081" s="183"/>
      <c r="G1081" s="22"/>
      <c r="H1081" s="22"/>
      <c r="I1081" s="22"/>
      <c r="J1081" s="22"/>
      <c r="K1081" s="191" t="e">
        <f aca="false">VLOOKUP(Personale!J1081,Legenda!$D$1:$F$258,2)</f>
        <v>#N/A</v>
      </c>
      <c r="L1081" s="22"/>
      <c r="M1081" s="22"/>
      <c r="N1081" s="22"/>
      <c r="O1081" s="22"/>
      <c r="P1081" s="203"/>
      <c r="Q1081" s="22"/>
      <c r="R1081" s="22"/>
      <c r="S1081" s="22"/>
      <c r="T1081" s="203"/>
      <c r="U1081" s="211"/>
      <c r="V1081" s="211"/>
      <c r="W1081" s="185" t="n">
        <v>0</v>
      </c>
      <c r="X1081" s="185" t="n">
        <v>0</v>
      </c>
      <c r="Y1081" s="219" t="n">
        <f aca="false">SUM(W1081:X1081)</f>
        <v>0</v>
      </c>
      <c r="Z1081" s="185" t="n">
        <v>0</v>
      </c>
      <c r="AA1081" s="185" t="n">
        <v>0</v>
      </c>
      <c r="AB1081" s="220" t="n">
        <f aca="false">SUM(Z1081:AA1081)</f>
        <v>0</v>
      </c>
      <c r="AC1081" s="22"/>
      <c r="AD1081" s="22"/>
      <c r="AE1081" s="188"/>
      <c r="AF1081" s="206" t="n">
        <f aca="false">IF(AE1081="SI",N1081,0)</f>
        <v>0</v>
      </c>
      <c r="AG1081" s="189" t="n">
        <f aca="false">IF(AE1081="SI",Y1081,0)</f>
        <v>0</v>
      </c>
      <c r="AH1081" s="189" t="n">
        <f aca="false">IF(AE1081="SI",AB1081,0)</f>
        <v>0</v>
      </c>
      <c r="AI1081" s="148"/>
      <c r="AJ1081" s="207"/>
      <c r="AK1081" s="207"/>
      <c r="AL1081" s="207"/>
      <c r="AM1081" s="207"/>
      <c r="AN1081" s="207"/>
      <c r="AO1081" s="208"/>
    </row>
    <row r="1082" customFormat="false" ht="15.75" hidden="false" customHeight="true" outlineLevel="0" collapsed="false">
      <c r="A1082" s="22" t="n">
        <v>1081</v>
      </c>
      <c r="B1082" s="180"/>
      <c r="C1082" s="22"/>
      <c r="D1082" s="22"/>
      <c r="E1082" s="183"/>
      <c r="F1082" s="183"/>
      <c r="G1082" s="22"/>
      <c r="H1082" s="22"/>
      <c r="I1082" s="22"/>
      <c r="J1082" s="22"/>
      <c r="K1082" s="191" t="e">
        <f aca="false">VLOOKUP(Personale!J1082,Legenda!$D$1:$F$258,2)</f>
        <v>#N/A</v>
      </c>
      <c r="L1082" s="22"/>
      <c r="M1082" s="22"/>
      <c r="N1082" s="22"/>
      <c r="O1082" s="22"/>
      <c r="P1082" s="203"/>
      <c r="Q1082" s="22"/>
      <c r="R1082" s="22"/>
      <c r="S1082" s="22"/>
      <c r="T1082" s="203"/>
      <c r="U1082" s="211"/>
      <c r="V1082" s="211"/>
      <c r="W1082" s="185" t="n">
        <v>0</v>
      </c>
      <c r="X1082" s="185" t="n">
        <v>0</v>
      </c>
      <c r="Y1082" s="219" t="n">
        <f aca="false">SUM(W1082:X1082)</f>
        <v>0</v>
      </c>
      <c r="Z1082" s="185" t="n">
        <v>0</v>
      </c>
      <c r="AA1082" s="185" t="n">
        <v>0</v>
      </c>
      <c r="AB1082" s="220" t="n">
        <f aca="false">SUM(Z1082:AA1082)</f>
        <v>0</v>
      </c>
      <c r="AC1082" s="22"/>
      <c r="AD1082" s="22"/>
      <c r="AE1082" s="188"/>
      <c r="AF1082" s="206" t="n">
        <f aca="false">IF(AE1082="SI",N1082,0)</f>
        <v>0</v>
      </c>
      <c r="AG1082" s="189" t="n">
        <f aca="false">IF(AE1082="SI",Y1082,0)</f>
        <v>0</v>
      </c>
      <c r="AH1082" s="189" t="n">
        <f aca="false">IF(AE1082="SI",AB1082,0)</f>
        <v>0</v>
      </c>
      <c r="AI1082" s="148"/>
      <c r="AJ1082" s="207"/>
      <c r="AK1082" s="207"/>
      <c r="AL1082" s="207"/>
      <c r="AM1082" s="207"/>
      <c r="AN1082" s="207"/>
      <c r="AO1082" s="208"/>
    </row>
    <row r="1083" customFormat="false" ht="15.75" hidden="false" customHeight="true" outlineLevel="0" collapsed="false">
      <c r="A1083" s="22" t="n">
        <v>1082</v>
      </c>
      <c r="B1083" s="180"/>
      <c r="C1083" s="22"/>
      <c r="D1083" s="22"/>
      <c r="E1083" s="183"/>
      <c r="F1083" s="183"/>
      <c r="G1083" s="22"/>
      <c r="H1083" s="22"/>
      <c r="I1083" s="22"/>
      <c r="J1083" s="22"/>
      <c r="K1083" s="191" t="e">
        <f aca="false">VLOOKUP(Personale!J1083,Legenda!$D$1:$F$258,2)</f>
        <v>#N/A</v>
      </c>
      <c r="L1083" s="22"/>
      <c r="M1083" s="22"/>
      <c r="N1083" s="22"/>
      <c r="O1083" s="22"/>
      <c r="P1083" s="203"/>
      <c r="Q1083" s="22"/>
      <c r="R1083" s="22"/>
      <c r="S1083" s="22"/>
      <c r="T1083" s="203"/>
      <c r="U1083" s="211"/>
      <c r="V1083" s="211"/>
      <c r="W1083" s="185" t="n">
        <v>0</v>
      </c>
      <c r="X1083" s="185" t="n">
        <v>0</v>
      </c>
      <c r="Y1083" s="219" t="n">
        <f aca="false">SUM(W1083:X1083)</f>
        <v>0</v>
      </c>
      <c r="Z1083" s="185" t="n">
        <v>0</v>
      </c>
      <c r="AA1083" s="185" t="n">
        <v>0</v>
      </c>
      <c r="AB1083" s="220" t="n">
        <f aca="false">SUM(Z1083:AA1083)</f>
        <v>0</v>
      </c>
      <c r="AC1083" s="22"/>
      <c r="AD1083" s="22"/>
      <c r="AE1083" s="188"/>
      <c r="AF1083" s="206" t="n">
        <f aca="false">IF(AE1083="SI",N1083,0)</f>
        <v>0</v>
      </c>
      <c r="AG1083" s="189" t="n">
        <f aca="false">IF(AE1083="SI",Y1083,0)</f>
        <v>0</v>
      </c>
      <c r="AH1083" s="189" t="n">
        <f aca="false">IF(AE1083="SI",AB1083,0)</f>
        <v>0</v>
      </c>
      <c r="AI1083" s="148"/>
      <c r="AJ1083" s="207"/>
      <c r="AK1083" s="207"/>
      <c r="AL1083" s="207"/>
      <c r="AM1083" s="207"/>
      <c r="AN1083" s="207"/>
      <c r="AO1083" s="208"/>
    </row>
    <row r="1084" customFormat="false" ht="15.75" hidden="false" customHeight="true" outlineLevel="0" collapsed="false">
      <c r="A1084" s="22" t="n">
        <v>1083</v>
      </c>
      <c r="B1084" s="180"/>
      <c r="C1084" s="22"/>
      <c r="D1084" s="22"/>
      <c r="E1084" s="183"/>
      <c r="F1084" s="183"/>
      <c r="G1084" s="22"/>
      <c r="H1084" s="22"/>
      <c r="I1084" s="22"/>
      <c r="J1084" s="22"/>
      <c r="K1084" s="191" t="e">
        <f aca="false">VLOOKUP(Personale!J1084,Legenda!$D$1:$F$258,2)</f>
        <v>#N/A</v>
      </c>
      <c r="L1084" s="22"/>
      <c r="M1084" s="22"/>
      <c r="N1084" s="22"/>
      <c r="O1084" s="22"/>
      <c r="P1084" s="203"/>
      <c r="Q1084" s="22"/>
      <c r="R1084" s="22"/>
      <c r="S1084" s="22"/>
      <c r="T1084" s="203"/>
      <c r="U1084" s="211"/>
      <c r="V1084" s="211"/>
      <c r="W1084" s="185" t="n">
        <v>0</v>
      </c>
      <c r="X1084" s="185" t="n">
        <v>0</v>
      </c>
      <c r="Y1084" s="219" t="n">
        <f aca="false">SUM(W1084:X1084)</f>
        <v>0</v>
      </c>
      <c r="Z1084" s="185" t="n">
        <v>0</v>
      </c>
      <c r="AA1084" s="185" t="n">
        <v>0</v>
      </c>
      <c r="AB1084" s="220" t="n">
        <f aca="false">SUM(Z1084:AA1084)</f>
        <v>0</v>
      </c>
      <c r="AC1084" s="22"/>
      <c r="AD1084" s="22"/>
      <c r="AE1084" s="188"/>
      <c r="AF1084" s="206" t="n">
        <f aca="false">IF(AE1084="SI",N1084,0)</f>
        <v>0</v>
      </c>
      <c r="AG1084" s="189" t="n">
        <f aca="false">IF(AE1084="SI",Y1084,0)</f>
        <v>0</v>
      </c>
      <c r="AH1084" s="189" t="n">
        <f aca="false">IF(AE1084="SI",AB1084,0)</f>
        <v>0</v>
      </c>
      <c r="AI1084" s="148"/>
      <c r="AJ1084" s="207"/>
      <c r="AK1084" s="207"/>
      <c r="AL1084" s="207"/>
      <c r="AM1084" s="207"/>
      <c r="AN1084" s="207"/>
      <c r="AO1084" s="208"/>
    </row>
    <row r="1085" customFormat="false" ht="15.75" hidden="false" customHeight="true" outlineLevel="0" collapsed="false">
      <c r="A1085" s="22" t="n">
        <v>1084</v>
      </c>
      <c r="B1085" s="180"/>
      <c r="C1085" s="22"/>
      <c r="D1085" s="22"/>
      <c r="E1085" s="183"/>
      <c r="F1085" s="183"/>
      <c r="G1085" s="22"/>
      <c r="H1085" s="22"/>
      <c r="I1085" s="22"/>
      <c r="J1085" s="22"/>
      <c r="K1085" s="191" t="e">
        <f aca="false">VLOOKUP(Personale!J1085,Legenda!$D$1:$F$258,2)</f>
        <v>#N/A</v>
      </c>
      <c r="L1085" s="22"/>
      <c r="M1085" s="22"/>
      <c r="N1085" s="22"/>
      <c r="O1085" s="22"/>
      <c r="P1085" s="203"/>
      <c r="Q1085" s="22"/>
      <c r="R1085" s="22"/>
      <c r="S1085" s="22"/>
      <c r="T1085" s="203"/>
      <c r="U1085" s="211"/>
      <c r="V1085" s="211"/>
      <c r="W1085" s="185" t="n">
        <v>0</v>
      </c>
      <c r="X1085" s="185" t="n">
        <v>0</v>
      </c>
      <c r="Y1085" s="219" t="n">
        <f aca="false">SUM(W1085:X1085)</f>
        <v>0</v>
      </c>
      <c r="Z1085" s="185" t="n">
        <v>0</v>
      </c>
      <c r="AA1085" s="185" t="n">
        <v>0</v>
      </c>
      <c r="AB1085" s="220" t="n">
        <f aca="false">SUM(Z1085:AA1085)</f>
        <v>0</v>
      </c>
      <c r="AC1085" s="22"/>
      <c r="AD1085" s="22"/>
      <c r="AE1085" s="188"/>
      <c r="AF1085" s="206" t="n">
        <f aca="false">IF(AE1085="SI",N1085,0)</f>
        <v>0</v>
      </c>
      <c r="AG1085" s="189" t="n">
        <f aca="false">IF(AE1085="SI",Y1085,0)</f>
        <v>0</v>
      </c>
      <c r="AH1085" s="189" t="n">
        <f aca="false">IF(AE1085="SI",AB1085,0)</f>
        <v>0</v>
      </c>
      <c r="AI1085" s="148"/>
      <c r="AJ1085" s="207"/>
      <c r="AK1085" s="207"/>
      <c r="AL1085" s="207"/>
      <c r="AM1085" s="207"/>
      <c r="AN1085" s="207"/>
      <c r="AO1085" s="208"/>
    </row>
    <row r="1086" customFormat="false" ht="15.75" hidden="false" customHeight="true" outlineLevel="0" collapsed="false">
      <c r="A1086" s="22" t="n">
        <v>1085</v>
      </c>
      <c r="B1086" s="180"/>
      <c r="C1086" s="22"/>
      <c r="D1086" s="22"/>
      <c r="E1086" s="183"/>
      <c r="F1086" s="183"/>
      <c r="G1086" s="22"/>
      <c r="H1086" s="22"/>
      <c r="I1086" s="22"/>
      <c r="J1086" s="22"/>
      <c r="K1086" s="191" t="e">
        <f aca="false">VLOOKUP(Personale!J1086,Legenda!$D$1:$F$258,2)</f>
        <v>#N/A</v>
      </c>
      <c r="L1086" s="22"/>
      <c r="M1086" s="22"/>
      <c r="N1086" s="22"/>
      <c r="O1086" s="22"/>
      <c r="P1086" s="203"/>
      <c r="Q1086" s="22"/>
      <c r="R1086" s="22"/>
      <c r="S1086" s="22"/>
      <c r="T1086" s="203"/>
      <c r="U1086" s="211"/>
      <c r="V1086" s="211"/>
      <c r="W1086" s="185" t="n">
        <v>0</v>
      </c>
      <c r="X1086" s="185" t="n">
        <v>0</v>
      </c>
      <c r="Y1086" s="219" t="n">
        <f aca="false">SUM(W1086:X1086)</f>
        <v>0</v>
      </c>
      <c r="Z1086" s="185" t="n">
        <v>0</v>
      </c>
      <c r="AA1086" s="185" t="n">
        <v>0</v>
      </c>
      <c r="AB1086" s="220" t="n">
        <f aca="false">SUM(Z1086:AA1086)</f>
        <v>0</v>
      </c>
      <c r="AC1086" s="22"/>
      <c r="AD1086" s="22"/>
      <c r="AE1086" s="188"/>
      <c r="AF1086" s="206" t="n">
        <f aca="false">IF(AE1086="SI",N1086,0)</f>
        <v>0</v>
      </c>
      <c r="AG1086" s="189" t="n">
        <f aca="false">IF(AE1086="SI",Y1086,0)</f>
        <v>0</v>
      </c>
      <c r="AH1086" s="189" t="n">
        <f aca="false">IF(AE1086="SI",AB1086,0)</f>
        <v>0</v>
      </c>
      <c r="AI1086" s="148"/>
      <c r="AJ1086" s="207"/>
      <c r="AK1086" s="207"/>
      <c r="AL1086" s="207"/>
      <c r="AM1086" s="207"/>
      <c r="AN1086" s="207"/>
      <c r="AO1086" s="208"/>
    </row>
    <row r="1087" customFormat="false" ht="15.75" hidden="false" customHeight="true" outlineLevel="0" collapsed="false">
      <c r="A1087" s="22" t="n">
        <v>1086</v>
      </c>
      <c r="B1087" s="180"/>
      <c r="C1087" s="22"/>
      <c r="D1087" s="22"/>
      <c r="E1087" s="183"/>
      <c r="F1087" s="183"/>
      <c r="G1087" s="22"/>
      <c r="H1087" s="22"/>
      <c r="I1087" s="22"/>
      <c r="J1087" s="22"/>
      <c r="K1087" s="191" t="e">
        <f aca="false">VLOOKUP(Personale!J1087,Legenda!$D$1:$F$258,2)</f>
        <v>#N/A</v>
      </c>
      <c r="L1087" s="22"/>
      <c r="M1087" s="22"/>
      <c r="N1087" s="22"/>
      <c r="O1087" s="22"/>
      <c r="P1087" s="203"/>
      <c r="Q1087" s="22"/>
      <c r="R1087" s="22"/>
      <c r="S1087" s="22"/>
      <c r="T1087" s="203"/>
      <c r="U1087" s="211"/>
      <c r="V1087" s="211"/>
      <c r="W1087" s="185" t="n">
        <v>0</v>
      </c>
      <c r="X1087" s="185" t="n">
        <v>0</v>
      </c>
      <c r="Y1087" s="219" t="n">
        <f aca="false">SUM(W1087:X1087)</f>
        <v>0</v>
      </c>
      <c r="Z1087" s="185" t="n">
        <v>0</v>
      </c>
      <c r="AA1087" s="185" t="n">
        <v>0</v>
      </c>
      <c r="AB1087" s="220" t="n">
        <f aca="false">SUM(Z1087:AA1087)</f>
        <v>0</v>
      </c>
      <c r="AC1087" s="22"/>
      <c r="AD1087" s="22"/>
      <c r="AE1087" s="188"/>
      <c r="AF1087" s="206" t="n">
        <f aca="false">IF(AE1087="SI",N1087,0)</f>
        <v>0</v>
      </c>
      <c r="AG1087" s="189" t="n">
        <f aca="false">IF(AE1087="SI",Y1087,0)</f>
        <v>0</v>
      </c>
      <c r="AH1087" s="189" t="n">
        <f aca="false">IF(AE1087="SI",AB1087,0)</f>
        <v>0</v>
      </c>
      <c r="AI1087" s="148"/>
      <c r="AJ1087" s="207"/>
      <c r="AK1087" s="207"/>
      <c r="AL1087" s="207"/>
      <c r="AM1087" s="207"/>
      <c r="AN1087" s="207"/>
      <c r="AO1087" s="208"/>
    </row>
    <row r="1088" customFormat="false" ht="15.75" hidden="false" customHeight="true" outlineLevel="0" collapsed="false">
      <c r="A1088" s="22" t="n">
        <v>1087</v>
      </c>
      <c r="B1088" s="180"/>
      <c r="C1088" s="22"/>
      <c r="D1088" s="22"/>
      <c r="E1088" s="183"/>
      <c r="F1088" s="183"/>
      <c r="G1088" s="22"/>
      <c r="H1088" s="22"/>
      <c r="I1088" s="22"/>
      <c r="J1088" s="22"/>
      <c r="K1088" s="191" t="e">
        <f aca="false">VLOOKUP(Personale!J1088,Legenda!$D$1:$F$258,2)</f>
        <v>#N/A</v>
      </c>
      <c r="L1088" s="22"/>
      <c r="M1088" s="22"/>
      <c r="N1088" s="22"/>
      <c r="O1088" s="22"/>
      <c r="P1088" s="203"/>
      <c r="Q1088" s="22"/>
      <c r="R1088" s="22"/>
      <c r="S1088" s="22"/>
      <c r="T1088" s="203"/>
      <c r="U1088" s="211"/>
      <c r="V1088" s="211"/>
      <c r="W1088" s="185" t="n">
        <v>0</v>
      </c>
      <c r="X1088" s="185" t="n">
        <v>0</v>
      </c>
      <c r="Y1088" s="219" t="n">
        <f aca="false">SUM(W1088:X1088)</f>
        <v>0</v>
      </c>
      <c r="Z1088" s="185" t="n">
        <v>0</v>
      </c>
      <c r="AA1088" s="185" t="n">
        <v>0</v>
      </c>
      <c r="AB1088" s="220" t="n">
        <f aca="false">SUM(Z1088:AA1088)</f>
        <v>0</v>
      </c>
      <c r="AC1088" s="22"/>
      <c r="AD1088" s="22"/>
      <c r="AE1088" s="188"/>
      <c r="AF1088" s="206" t="n">
        <f aca="false">IF(AE1088="SI",N1088,0)</f>
        <v>0</v>
      </c>
      <c r="AG1088" s="189" t="n">
        <f aca="false">IF(AE1088="SI",Y1088,0)</f>
        <v>0</v>
      </c>
      <c r="AH1088" s="189" t="n">
        <f aca="false">IF(AE1088="SI",AB1088,0)</f>
        <v>0</v>
      </c>
      <c r="AI1088" s="148"/>
      <c r="AJ1088" s="207"/>
      <c r="AK1088" s="207"/>
      <c r="AL1088" s="207"/>
      <c r="AM1088" s="207"/>
      <c r="AN1088" s="207"/>
      <c r="AO1088" s="208"/>
    </row>
    <row r="1089" customFormat="false" ht="15.75" hidden="false" customHeight="true" outlineLevel="0" collapsed="false">
      <c r="A1089" s="22" t="n">
        <v>1088</v>
      </c>
      <c r="B1089" s="180"/>
      <c r="C1089" s="22"/>
      <c r="D1089" s="22"/>
      <c r="E1089" s="183"/>
      <c r="F1089" s="183"/>
      <c r="G1089" s="22"/>
      <c r="H1089" s="22"/>
      <c r="I1089" s="22"/>
      <c r="J1089" s="22"/>
      <c r="K1089" s="191" t="e">
        <f aca="false">VLOOKUP(Personale!J1089,Legenda!$D$1:$F$258,2)</f>
        <v>#N/A</v>
      </c>
      <c r="L1089" s="22"/>
      <c r="M1089" s="22"/>
      <c r="N1089" s="22"/>
      <c r="O1089" s="22"/>
      <c r="P1089" s="203"/>
      <c r="Q1089" s="22"/>
      <c r="R1089" s="22"/>
      <c r="S1089" s="22"/>
      <c r="T1089" s="203"/>
      <c r="U1089" s="211"/>
      <c r="V1089" s="211"/>
      <c r="W1089" s="185" t="n">
        <v>0</v>
      </c>
      <c r="X1089" s="185" t="n">
        <v>0</v>
      </c>
      <c r="Y1089" s="219" t="n">
        <f aca="false">SUM(W1089:X1089)</f>
        <v>0</v>
      </c>
      <c r="Z1089" s="185" t="n">
        <v>0</v>
      </c>
      <c r="AA1089" s="185" t="n">
        <v>0</v>
      </c>
      <c r="AB1089" s="220" t="n">
        <f aca="false">SUM(Z1089:AA1089)</f>
        <v>0</v>
      </c>
      <c r="AC1089" s="22"/>
      <c r="AD1089" s="22"/>
      <c r="AE1089" s="188"/>
      <c r="AF1089" s="206" t="n">
        <f aca="false">IF(AE1089="SI",N1089,0)</f>
        <v>0</v>
      </c>
      <c r="AG1089" s="189" t="n">
        <f aca="false">IF(AE1089="SI",Y1089,0)</f>
        <v>0</v>
      </c>
      <c r="AH1089" s="189" t="n">
        <f aca="false">IF(AE1089="SI",AB1089,0)</f>
        <v>0</v>
      </c>
      <c r="AI1089" s="148"/>
      <c r="AJ1089" s="207"/>
      <c r="AK1089" s="207"/>
      <c r="AL1089" s="207"/>
      <c r="AM1089" s="207"/>
      <c r="AN1089" s="207"/>
      <c r="AO1089" s="208"/>
    </row>
    <row r="1090" customFormat="false" ht="15.75" hidden="false" customHeight="true" outlineLevel="0" collapsed="false">
      <c r="A1090" s="22" t="n">
        <v>1089</v>
      </c>
      <c r="B1090" s="180"/>
      <c r="C1090" s="22"/>
      <c r="D1090" s="22"/>
      <c r="E1090" s="183"/>
      <c r="F1090" s="183"/>
      <c r="G1090" s="22"/>
      <c r="H1090" s="22"/>
      <c r="I1090" s="22"/>
      <c r="J1090" s="22"/>
      <c r="K1090" s="191" t="e">
        <f aca="false">VLOOKUP(Personale!J1090,Legenda!$D$1:$F$258,2)</f>
        <v>#N/A</v>
      </c>
      <c r="L1090" s="22"/>
      <c r="M1090" s="22"/>
      <c r="N1090" s="22"/>
      <c r="O1090" s="22"/>
      <c r="P1090" s="203"/>
      <c r="Q1090" s="22"/>
      <c r="R1090" s="22"/>
      <c r="S1090" s="22"/>
      <c r="T1090" s="203"/>
      <c r="U1090" s="211"/>
      <c r="V1090" s="211"/>
      <c r="W1090" s="185" t="n">
        <v>0</v>
      </c>
      <c r="X1090" s="185" t="n">
        <v>0</v>
      </c>
      <c r="Y1090" s="219" t="n">
        <f aca="false">SUM(W1090:X1090)</f>
        <v>0</v>
      </c>
      <c r="Z1090" s="185" t="n">
        <v>0</v>
      </c>
      <c r="AA1090" s="185" t="n">
        <v>0</v>
      </c>
      <c r="AB1090" s="220" t="n">
        <f aca="false">SUM(Z1090:AA1090)</f>
        <v>0</v>
      </c>
      <c r="AC1090" s="22"/>
      <c r="AD1090" s="22"/>
      <c r="AE1090" s="188"/>
      <c r="AF1090" s="206" t="n">
        <f aca="false">IF(AE1090="SI",N1090,0)</f>
        <v>0</v>
      </c>
      <c r="AG1090" s="189" t="n">
        <f aca="false">IF(AE1090="SI",Y1090,0)</f>
        <v>0</v>
      </c>
      <c r="AH1090" s="189" t="n">
        <f aca="false">IF(AE1090="SI",AB1090,0)</f>
        <v>0</v>
      </c>
      <c r="AI1090" s="148"/>
      <c r="AJ1090" s="207"/>
      <c r="AK1090" s="207"/>
      <c r="AL1090" s="207"/>
      <c r="AM1090" s="207"/>
      <c r="AN1090" s="207"/>
      <c r="AO1090" s="208"/>
    </row>
    <row r="1091" customFormat="false" ht="15.75" hidden="false" customHeight="true" outlineLevel="0" collapsed="false">
      <c r="A1091" s="22" t="n">
        <v>1090</v>
      </c>
      <c r="B1091" s="180"/>
      <c r="C1091" s="22"/>
      <c r="D1091" s="22"/>
      <c r="E1091" s="183"/>
      <c r="F1091" s="183"/>
      <c r="G1091" s="22"/>
      <c r="H1091" s="22"/>
      <c r="I1091" s="22"/>
      <c r="J1091" s="22"/>
      <c r="K1091" s="191" t="e">
        <f aca="false">VLOOKUP(Personale!J1091,Legenda!$D$1:$F$258,2)</f>
        <v>#N/A</v>
      </c>
      <c r="L1091" s="22"/>
      <c r="M1091" s="22"/>
      <c r="N1091" s="22"/>
      <c r="O1091" s="22"/>
      <c r="P1091" s="203"/>
      <c r="Q1091" s="22"/>
      <c r="R1091" s="22"/>
      <c r="S1091" s="22"/>
      <c r="T1091" s="203"/>
      <c r="U1091" s="211"/>
      <c r="V1091" s="211"/>
      <c r="W1091" s="185" t="n">
        <v>0</v>
      </c>
      <c r="X1091" s="185" t="n">
        <v>0</v>
      </c>
      <c r="Y1091" s="219" t="n">
        <f aca="false">SUM(W1091:X1091)</f>
        <v>0</v>
      </c>
      <c r="Z1091" s="185" t="n">
        <v>0</v>
      </c>
      <c r="AA1091" s="185" t="n">
        <v>0</v>
      </c>
      <c r="AB1091" s="220" t="n">
        <f aca="false">SUM(Z1091:AA1091)</f>
        <v>0</v>
      </c>
      <c r="AC1091" s="22"/>
      <c r="AD1091" s="22"/>
      <c r="AE1091" s="188"/>
      <c r="AF1091" s="206" t="n">
        <f aca="false">IF(AE1091="SI",N1091,0)</f>
        <v>0</v>
      </c>
      <c r="AG1091" s="189" t="n">
        <f aca="false">IF(AE1091="SI",Y1091,0)</f>
        <v>0</v>
      </c>
      <c r="AH1091" s="189" t="n">
        <f aca="false">IF(AE1091="SI",AB1091,0)</f>
        <v>0</v>
      </c>
      <c r="AI1091" s="148"/>
      <c r="AJ1091" s="207"/>
      <c r="AK1091" s="207"/>
      <c r="AL1091" s="207"/>
      <c r="AM1091" s="207"/>
      <c r="AN1091" s="207"/>
      <c r="AO1091" s="208"/>
    </row>
    <row r="1092" customFormat="false" ht="15.75" hidden="false" customHeight="true" outlineLevel="0" collapsed="false">
      <c r="A1092" s="22" t="n">
        <v>1091</v>
      </c>
      <c r="B1092" s="180"/>
      <c r="C1092" s="22"/>
      <c r="D1092" s="22"/>
      <c r="E1092" s="183"/>
      <c r="F1092" s="183"/>
      <c r="G1092" s="22"/>
      <c r="H1092" s="22"/>
      <c r="I1092" s="22"/>
      <c r="J1092" s="22"/>
      <c r="K1092" s="191" t="e">
        <f aca="false">VLOOKUP(Personale!J1092,Legenda!$D$1:$F$258,2)</f>
        <v>#N/A</v>
      </c>
      <c r="L1092" s="22"/>
      <c r="M1092" s="22"/>
      <c r="N1092" s="22"/>
      <c r="O1092" s="22"/>
      <c r="P1092" s="203"/>
      <c r="Q1092" s="22"/>
      <c r="R1092" s="22"/>
      <c r="S1092" s="22"/>
      <c r="T1092" s="203"/>
      <c r="U1092" s="211"/>
      <c r="V1092" s="211"/>
      <c r="W1092" s="185" t="n">
        <v>0</v>
      </c>
      <c r="X1092" s="185" t="n">
        <v>0</v>
      </c>
      <c r="Y1092" s="219" t="n">
        <f aca="false">SUM(W1092:X1092)</f>
        <v>0</v>
      </c>
      <c r="Z1092" s="185" t="n">
        <v>0</v>
      </c>
      <c r="AA1092" s="185" t="n">
        <v>0</v>
      </c>
      <c r="AB1092" s="220" t="n">
        <f aca="false">SUM(Z1092:AA1092)</f>
        <v>0</v>
      </c>
      <c r="AC1092" s="22"/>
      <c r="AD1092" s="22"/>
      <c r="AE1092" s="188"/>
      <c r="AF1092" s="206" t="n">
        <f aca="false">IF(AE1092="SI",N1092,0)</f>
        <v>0</v>
      </c>
      <c r="AG1092" s="189" t="n">
        <f aca="false">IF(AE1092="SI",Y1092,0)</f>
        <v>0</v>
      </c>
      <c r="AH1092" s="189" t="n">
        <f aca="false">IF(AE1092="SI",AB1092,0)</f>
        <v>0</v>
      </c>
      <c r="AI1092" s="148"/>
      <c r="AJ1092" s="207"/>
      <c r="AK1092" s="207"/>
      <c r="AL1092" s="207"/>
      <c r="AM1092" s="207"/>
      <c r="AN1092" s="207"/>
      <c r="AO1092" s="208"/>
    </row>
    <row r="1093" customFormat="false" ht="15.75" hidden="false" customHeight="true" outlineLevel="0" collapsed="false">
      <c r="A1093" s="22" t="n">
        <v>1092</v>
      </c>
      <c r="B1093" s="180"/>
      <c r="C1093" s="22"/>
      <c r="D1093" s="22"/>
      <c r="E1093" s="183"/>
      <c r="F1093" s="183"/>
      <c r="G1093" s="22"/>
      <c r="H1093" s="22"/>
      <c r="I1093" s="22"/>
      <c r="J1093" s="22"/>
      <c r="K1093" s="191" t="e">
        <f aca="false">VLOOKUP(Personale!J1093,Legenda!$D$1:$F$258,2)</f>
        <v>#N/A</v>
      </c>
      <c r="L1093" s="22"/>
      <c r="M1093" s="22"/>
      <c r="N1093" s="22"/>
      <c r="O1093" s="22"/>
      <c r="P1093" s="203"/>
      <c r="Q1093" s="22"/>
      <c r="R1093" s="22"/>
      <c r="S1093" s="22"/>
      <c r="T1093" s="203"/>
      <c r="U1093" s="211"/>
      <c r="V1093" s="211"/>
      <c r="W1093" s="185" t="n">
        <v>0</v>
      </c>
      <c r="X1093" s="185" t="n">
        <v>0</v>
      </c>
      <c r="Y1093" s="219" t="n">
        <f aca="false">SUM(W1093:X1093)</f>
        <v>0</v>
      </c>
      <c r="Z1093" s="185" t="n">
        <v>0</v>
      </c>
      <c r="AA1093" s="185" t="n">
        <v>0</v>
      </c>
      <c r="AB1093" s="220" t="n">
        <f aca="false">SUM(Z1093:AA1093)</f>
        <v>0</v>
      </c>
      <c r="AC1093" s="22"/>
      <c r="AD1093" s="22"/>
      <c r="AE1093" s="188"/>
      <c r="AF1093" s="206" t="n">
        <f aca="false">IF(AE1093="SI",N1093,0)</f>
        <v>0</v>
      </c>
      <c r="AG1093" s="189" t="n">
        <f aca="false">IF(AE1093="SI",Y1093,0)</f>
        <v>0</v>
      </c>
      <c r="AH1093" s="189" t="n">
        <f aca="false">IF(AE1093="SI",AB1093,0)</f>
        <v>0</v>
      </c>
      <c r="AI1093" s="148"/>
      <c r="AJ1093" s="207"/>
      <c r="AK1093" s="207"/>
      <c r="AL1093" s="207"/>
      <c r="AM1093" s="207"/>
      <c r="AN1093" s="207"/>
      <c r="AO1093" s="208"/>
    </row>
    <row r="1094" customFormat="false" ht="15.75" hidden="false" customHeight="true" outlineLevel="0" collapsed="false">
      <c r="A1094" s="22" t="n">
        <v>1093</v>
      </c>
      <c r="B1094" s="180"/>
      <c r="C1094" s="22"/>
      <c r="D1094" s="22"/>
      <c r="E1094" s="183"/>
      <c r="F1094" s="183"/>
      <c r="G1094" s="22"/>
      <c r="H1094" s="22"/>
      <c r="I1094" s="22"/>
      <c r="J1094" s="22"/>
      <c r="K1094" s="191" t="e">
        <f aca="false">VLOOKUP(Personale!J1094,Legenda!$D$1:$F$258,2)</f>
        <v>#N/A</v>
      </c>
      <c r="L1094" s="22"/>
      <c r="M1094" s="22"/>
      <c r="N1094" s="22"/>
      <c r="O1094" s="22"/>
      <c r="P1094" s="203"/>
      <c r="Q1094" s="22"/>
      <c r="R1094" s="22"/>
      <c r="S1094" s="22"/>
      <c r="T1094" s="203"/>
      <c r="U1094" s="211"/>
      <c r="V1094" s="211"/>
      <c r="W1094" s="185" t="n">
        <v>0</v>
      </c>
      <c r="X1094" s="185" t="n">
        <v>0</v>
      </c>
      <c r="Y1094" s="219" t="n">
        <f aca="false">SUM(W1094:X1094)</f>
        <v>0</v>
      </c>
      <c r="Z1094" s="185" t="n">
        <v>0</v>
      </c>
      <c r="AA1094" s="185" t="n">
        <v>0</v>
      </c>
      <c r="AB1094" s="220" t="n">
        <f aca="false">SUM(Z1094:AA1094)</f>
        <v>0</v>
      </c>
      <c r="AC1094" s="22"/>
      <c r="AD1094" s="22"/>
      <c r="AE1094" s="188"/>
      <c r="AF1094" s="206" t="n">
        <f aca="false">IF(AE1094="SI",N1094,0)</f>
        <v>0</v>
      </c>
      <c r="AG1094" s="189" t="n">
        <f aca="false">IF(AE1094="SI",Y1094,0)</f>
        <v>0</v>
      </c>
      <c r="AH1094" s="189" t="n">
        <f aca="false">IF(AE1094="SI",AB1094,0)</f>
        <v>0</v>
      </c>
      <c r="AI1094" s="148"/>
      <c r="AJ1094" s="207"/>
      <c r="AK1094" s="207"/>
      <c r="AL1094" s="207"/>
      <c r="AM1094" s="207"/>
      <c r="AN1094" s="207"/>
      <c r="AO1094" s="208"/>
    </row>
    <row r="1095" customFormat="false" ht="15.75" hidden="false" customHeight="true" outlineLevel="0" collapsed="false">
      <c r="A1095" s="22" t="n">
        <v>1094</v>
      </c>
      <c r="B1095" s="180"/>
      <c r="C1095" s="22"/>
      <c r="D1095" s="22"/>
      <c r="E1095" s="183"/>
      <c r="F1095" s="183"/>
      <c r="G1095" s="22"/>
      <c r="H1095" s="22"/>
      <c r="I1095" s="22"/>
      <c r="J1095" s="22"/>
      <c r="K1095" s="191" t="e">
        <f aca="false">VLOOKUP(Personale!J1095,Legenda!$D$1:$F$258,2)</f>
        <v>#N/A</v>
      </c>
      <c r="L1095" s="22"/>
      <c r="M1095" s="22"/>
      <c r="N1095" s="22"/>
      <c r="O1095" s="22"/>
      <c r="P1095" s="203"/>
      <c r="Q1095" s="22"/>
      <c r="R1095" s="22"/>
      <c r="S1095" s="22"/>
      <c r="T1095" s="203"/>
      <c r="U1095" s="211"/>
      <c r="V1095" s="211"/>
      <c r="W1095" s="185" t="n">
        <v>0</v>
      </c>
      <c r="X1095" s="185" t="n">
        <v>0</v>
      </c>
      <c r="Y1095" s="219" t="n">
        <f aca="false">SUM(W1095:X1095)</f>
        <v>0</v>
      </c>
      <c r="Z1095" s="185" t="n">
        <v>0</v>
      </c>
      <c r="AA1095" s="185" t="n">
        <v>0</v>
      </c>
      <c r="AB1095" s="220" t="n">
        <f aca="false">SUM(Z1095:AA1095)</f>
        <v>0</v>
      </c>
      <c r="AC1095" s="22"/>
      <c r="AD1095" s="22"/>
      <c r="AE1095" s="188"/>
      <c r="AF1095" s="206" t="n">
        <f aca="false">IF(AE1095="SI",N1095,0)</f>
        <v>0</v>
      </c>
      <c r="AG1095" s="189" t="n">
        <f aca="false">IF(AE1095="SI",Y1095,0)</f>
        <v>0</v>
      </c>
      <c r="AH1095" s="189" t="n">
        <f aca="false">IF(AE1095="SI",AB1095,0)</f>
        <v>0</v>
      </c>
      <c r="AI1095" s="148"/>
      <c r="AJ1095" s="207"/>
      <c r="AK1095" s="207"/>
      <c r="AL1095" s="207"/>
      <c r="AM1095" s="207"/>
      <c r="AN1095" s="207"/>
      <c r="AO1095" s="208"/>
    </row>
    <row r="1096" customFormat="false" ht="15.75" hidden="false" customHeight="true" outlineLevel="0" collapsed="false">
      <c r="A1096" s="22" t="n">
        <v>1095</v>
      </c>
      <c r="B1096" s="180"/>
      <c r="C1096" s="22"/>
      <c r="D1096" s="22"/>
      <c r="E1096" s="183"/>
      <c r="F1096" s="183"/>
      <c r="G1096" s="22"/>
      <c r="H1096" s="22"/>
      <c r="I1096" s="22"/>
      <c r="J1096" s="22"/>
      <c r="K1096" s="191" t="e">
        <f aca="false">VLOOKUP(Personale!J1096,Legenda!$D$1:$F$258,2)</f>
        <v>#N/A</v>
      </c>
      <c r="L1096" s="22"/>
      <c r="M1096" s="22"/>
      <c r="N1096" s="22"/>
      <c r="O1096" s="22"/>
      <c r="P1096" s="203"/>
      <c r="Q1096" s="22"/>
      <c r="R1096" s="22"/>
      <c r="S1096" s="22"/>
      <c r="T1096" s="203"/>
      <c r="U1096" s="211"/>
      <c r="V1096" s="211"/>
      <c r="W1096" s="185" t="n">
        <v>0</v>
      </c>
      <c r="X1096" s="185" t="n">
        <v>0</v>
      </c>
      <c r="Y1096" s="219" t="n">
        <f aca="false">SUM(W1096:X1096)</f>
        <v>0</v>
      </c>
      <c r="Z1096" s="185" t="n">
        <v>0</v>
      </c>
      <c r="AA1096" s="185" t="n">
        <v>0</v>
      </c>
      <c r="AB1096" s="220" t="n">
        <f aca="false">SUM(Z1096:AA1096)</f>
        <v>0</v>
      </c>
      <c r="AC1096" s="22"/>
      <c r="AD1096" s="22"/>
      <c r="AE1096" s="188"/>
      <c r="AF1096" s="206" t="n">
        <f aca="false">IF(AE1096="SI",N1096,0)</f>
        <v>0</v>
      </c>
      <c r="AG1096" s="189" t="n">
        <f aca="false">IF(AE1096="SI",Y1096,0)</f>
        <v>0</v>
      </c>
      <c r="AH1096" s="189" t="n">
        <f aca="false">IF(AE1096="SI",AB1096,0)</f>
        <v>0</v>
      </c>
      <c r="AI1096" s="148"/>
      <c r="AJ1096" s="207"/>
      <c r="AK1096" s="207"/>
      <c r="AL1096" s="207"/>
      <c r="AM1096" s="207"/>
      <c r="AN1096" s="207"/>
      <c r="AO1096" s="208"/>
    </row>
    <row r="1097" customFormat="false" ht="15.75" hidden="false" customHeight="true" outlineLevel="0" collapsed="false">
      <c r="A1097" s="22" t="n">
        <v>1096</v>
      </c>
      <c r="B1097" s="180"/>
      <c r="C1097" s="22"/>
      <c r="D1097" s="22"/>
      <c r="E1097" s="183"/>
      <c r="F1097" s="183"/>
      <c r="G1097" s="22"/>
      <c r="H1097" s="22"/>
      <c r="I1097" s="22"/>
      <c r="J1097" s="22"/>
      <c r="K1097" s="191" t="e">
        <f aca="false">VLOOKUP(Personale!J1097,Legenda!$D$1:$F$258,2)</f>
        <v>#N/A</v>
      </c>
      <c r="L1097" s="22"/>
      <c r="M1097" s="22"/>
      <c r="N1097" s="22"/>
      <c r="O1097" s="22"/>
      <c r="P1097" s="203"/>
      <c r="Q1097" s="22"/>
      <c r="R1097" s="22"/>
      <c r="S1097" s="22"/>
      <c r="T1097" s="203"/>
      <c r="U1097" s="211"/>
      <c r="V1097" s="211"/>
      <c r="W1097" s="185" t="n">
        <v>0</v>
      </c>
      <c r="X1097" s="185" t="n">
        <v>0</v>
      </c>
      <c r="Y1097" s="219" t="n">
        <f aca="false">SUM(W1097:X1097)</f>
        <v>0</v>
      </c>
      <c r="Z1097" s="185" t="n">
        <v>0</v>
      </c>
      <c r="AA1097" s="185" t="n">
        <v>0</v>
      </c>
      <c r="AB1097" s="220" t="n">
        <f aca="false">SUM(Z1097:AA1097)</f>
        <v>0</v>
      </c>
      <c r="AC1097" s="22"/>
      <c r="AD1097" s="22"/>
      <c r="AE1097" s="188"/>
      <c r="AF1097" s="206" t="n">
        <f aca="false">IF(AE1097="SI",N1097,0)</f>
        <v>0</v>
      </c>
      <c r="AG1097" s="189" t="n">
        <f aca="false">IF(AE1097="SI",Y1097,0)</f>
        <v>0</v>
      </c>
      <c r="AH1097" s="189" t="n">
        <f aca="false">IF(AE1097="SI",AB1097,0)</f>
        <v>0</v>
      </c>
      <c r="AI1097" s="148"/>
      <c r="AJ1097" s="207"/>
      <c r="AK1097" s="207"/>
      <c r="AL1097" s="207"/>
      <c r="AM1097" s="207"/>
      <c r="AN1097" s="207"/>
      <c r="AO1097" s="208"/>
    </row>
    <row r="1098" customFormat="false" ht="15.75" hidden="false" customHeight="true" outlineLevel="0" collapsed="false">
      <c r="A1098" s="22" t="n">
        <v>1097</v>
      </c>
      <c r="B1098" s="180"/>
      <c r="C1098" s="22"/>
      <c r="D1098" s="22"/>
      <c r="E1098" s="183"/>
      <c r="F1098" s="183"/>
      <c r="G1098" s="22"/>
      <c r="H1098" s="22"/>
      <c r="I1098" s="22"/>
      <c r="J1098" s="22"/>
      <c r="K1098" s="191" t="e">
        <f aca="false">VLOOKUP(Personale!J1098,Legenda!$D$1:$F$258,2)</f>
        <v>#N/A</v>
      </c>
      <c r="L1098" s="22"/>
      <c r="M1098" s="22"/>
      <c r="N1098" s="22"/>
      <c r="O1098" s="22"/>
      <c r="P1098" s="203"/>
      <c r="Q1098" s="22"/>
      <c r="R1098" s="22"/>
      <c r="S1098" s="22"/>
      <c r="T1098" s="203"/>
      <c r="U1098" s="211"/>
      <c r="V1098" s="211"/>
      <c r="W1098" s="185" t="n">
        <v>0</v>
      </c>
      <c r="X1098" s="185" t="n">
        <v>0</v>
      </c>
      <c r="Y1098" s="219" t="n">
        <f aca="false">SUM(W1098:X1098)</f>
        <v>0</v>
      </c>
      <c r="Z1098" s="185" t="n">
        <v>0</v>
      </c>
      <c r="AA1098" s="185" t="n">
        <v>0</v>
      </c>
      <c r="AB1098" s="220" t="n">
        <f aca="false">SUM(Z1098:AA1098)</f>
        <v>0</v>
      </c>
      <c r="AC1098" s="22"/>
      <c r="AD1098" s="22"/>
      <c r="AE1098" s="188"/>
      <c r="AF1098" s="206" t="n">
        <f aca="false">IF(AE1098="SI",N1098,0)</f>
        <v>0</v>
      </c>
      <c r="AG1098" s="189" t="n">
        <f aca="false">IF(AE1098="SI",Y1098,0)</f>
        <v>0</v>
      </c>
      <c r="AH1098" s="189" t="n">
        <f aca="false">IF(AE1098="SI",AB1098,0)</f>
        <v>0</v>
      </c>
      <c r="AI1098" s="148"/>
      <c r="AJ1098" s="207"/>
      <c r="AK1098" s="207"/>
      <c r="AL1098" s="207"/>
      <c r="AM1098" s="207"/>
      <c r="AN1098" s="207"/>
      <c r="AO1098" s="208"/>
    </row>
    <row r="1099" customFormat="false" ht="15.75" hidden="false" customHeight="true" outlineLevel="0" collapsed="false">
      <c r="A1099" s="22" t="n">
        <v>1098</v>
      </c>
      <c r="B1099" s="180"/>
      <c r="C1099" s="22"/>
      <c r="D1099" s="22"/>
      <c r="E1099" s="183"/>
      <c r="F1099" s="183"/>
      <c r="G1099" s="22"/>
      <c r="H1099" s="22"/>
      <c r="I1099" s="22"/>
      <c r="J1099" s="22"/>
      <c r="K1099" s="191" t="e">
        <f aca="false">VLOOKUP(Personale!J1099,Legenda!$D$1:$F$258,2)</f>
        <v>#N/A</v>
      </c>
      <c r="L1099" s="22"/>
      <c r="M1099" s="22"/>
      <c r="N1099" s="22"/>
      <c r="O1099" s="22"/>
      <c r="P1099" s="203"/>
      <c r="Q1099" s="22"/>
      <c r="R1099" s="22"/>
      <c r="S1099" s="22"/>
      <c r="T1099" s="203"/>
      <c r="U1099" s="211"/>
      <c r="V1099" s="211"/>
      <c r="W1099" s="185" t="n">
        <v>0</v>
      </c>
      <c r="X1099" s="185" t="n">
        <v>0</v>
      </c>
      <c r="Y1099" s="219" t="n">
        <f aca="false">SUM(W1099:X1099)</f>
        <v>0</v>
      </c>
      <c r="Z1099" s="185" t="n">
        <v>0</v>
      </c>
      <c r="AA1099" s="185" t="n">
        <v>0</v>
      </c>
      <c r="AB1099" s="220" t="n">
        <f aca="false">SUM(Z1099:AA1099)</f>
        <v>0</v>
      </c>
      <c r="AC1099" s="22"/>
      <c r="AD1099" s="22"/>
      <c r="AE1099" s="188"/>
      <c r="AF1099" s="206" t="n">
        <f aca="false">IF(AE1099="SI",N1099,0)</f>
        <v>0</v>
      </c>
      <c r="AG1099" s="189" t="n">
        <f aca="false">IF(AE1099="SI",Y1099,0)</f>
        <v>0</v>
      </c>
      <c r="AH1099" s="189" t="n">
        <f aca="false">IF(AE1099="SI",AB1099,0)</f>
        <v>0</v>
      </c>
      <c r="AI1099" s="148"/>
      <c r="AJ1099" s="207"/>
      <c r="AK1099" s="207"/>
      <c r="AL1099" s="207"/>
      <c r="AM1099" s="207"/>
      <c r="AN1099" s="207"/>
      <c r="AO1099" s="208"/>
    </row>
    <row r="1100" customFormat="false" ht="15.75" hidden="false" customHeight="true" outlineLevel="0" collapsed="false">
      <c r="A1100" s="22" t="n">
        <v>1099</v>
      </c>
      <c r="B1100" s="180"/>
      <c r="C1100" s="22"/>
      <c r="D1100" s="22"/>
      <c r="E1100" s="183"/>
      <c r="F1100" s="183"/>
      <c r="G1100" s="22"/>
      <c r="H1100" s="22"/>
      <c r="I1100" s="22"/>
      <c r="J1100" s="22"/>
      <c r="K1100" s="191" t="e">
        <f aca="false">VLOOKUP(Personale!J1100,Legenda!$D$1:$F$258,2)</f>
        <v>#N/A</v>
      </c>
      <c r="L1100" s="22"/>
      <c r="M1100" s="22"/>
      <c r="N1100" s="22"/>
      <c r="O1100" s="22"/>
      <c r="P1100" s="203"/>
      <c r="Q1100" s="22"/>
      <c r="R1100" s="22"/>
      <c r="S1100" s="22"/>
      <c r="T1100" s="203"/>
      <c r="U1100" s="211"/>
      <c r="V1100" s="211"/>
      <c r="W1100" s="185" t="n">
        <v>0</v>
      </c>
      <c r="X1100" s="185" t="n">
        <v>0</v>
      </c>
      <c r="Y1100" s="219" t="n">
        <f aca="false">SUM(W1100:X1100)</f>
        <v>0</v>
      </c>
      <c r="Z1100" s="185" t="n">
        <v>0</v>
      </c>
      <c r="AA1100" s="185" t="n">
        <v>0</v>
      </c>
      <c r="AB1100" s="220" t="n">
        <f aca="false">SUM(Z1100:AA1100)</f>
        <v>0</v>
      </c>
      <c r="AC1100" s="22"/>
      <c r="AD1100" s="22"/>
      <c r="AE1100" s="188"/>
      <c r="AF1100" s="206" t="n">
        <f aca="false">IF(AE1100="SI",N1100,0)</f>
        <v>0</v>
      </c>
      <c r="AG1100" s="189" t="n">
        <f aca="false">IF(AE1100="SI",Y1100,0)</f>
        <v>0</v>
      </c>
      <c r="AH1100" s="189" t="n">
        <f aca="false">IF(AE1100="SI",AB1100,0)</f>
        <v>0</v>
      </c>
      <c r="AI1100" s="148"/>
      <c r="AJ1100" s="207"/>
      <c r="AK1100" s="207"/>
      <c r="AL1100" s="207"/>
      <c r="AM1100" s="207"/>
      <c r="AN1100" s="207"/>
      <c r="AO1100" s="208"/>
    </row>
    <row r="1101" customFormat="false" ht="15.75" hidden="false" customHeight="true" outlineLevel="0" collapsed="false">
      <c r="A1101" s="22" t="n">
        <v>1100</v>
      </c>
      <c r="B1101" s="180"/>
      <c r="C1101" s="22"/>
      <c r="D1101" s="22"/>
      <c r="E1101" s="183"/>
      <c r="F1101" s="183"/>
      <c r="G1101" s="22"/>
      <c r="H1101" s="22"/>
      <c r="I1101" s="22"/>
      <c r="J1101" s="22"/>
      <c r="K1101" s="191" t="e">
        <f aca="false">VLOOKUP(Personale!J1101,Legenda!$D$1:$F$258,2)</f>
        <v>#N/A</v>
      </c>
      <c r="L1101" s="22"/>
      <c r="M1101" s="22"/>
      <c r="N1101" s="22"/>
      <c r="O1101" s="22"/>
      <c r="P1101" s="203"/>
      <c r="Q1101" s="22"/>
      <c r="R1101" s="22"/>
      <c r="S1101" s="22"/>
      <c r="T1101" s="203"/>
      <c r="U1101" s="211"/>
      <c r="V1101" s="211"/>
      <c r="W1101" s="185" t="n">
        <v>0</v>
      </c>
      <c r="X1101" s="185" t="n">
        <v>0</v>
      </c>
      <c r="Y1101" s="219" t="n">
        <f aca="false">SUM(W1101:X1101)</f>
        <v>0</v>
      </c>
      <c r="Z1101" s="185" t="n">
        <v>0</v>
      </c>
      <c r="AA1101" s="185" t="n">
        <v>0</v>
      </c>
      <c r="AB1101" s="220" t="n">
        <f aca="false">SUM(Z1101:AA1101)</f>
        <v>0</v>
      </c>
      <c r="AC1101" s="22"/>
      <c r="AD1101" s="22"/>
      <c r="AE1101" s="188"/>
      <c r="AF1101" s="206" t="n">
        <f aca="false">IF(AE1101="SI",N1101,0)</f>
        <v>0</v>
      </c>
      <c r="AG1101" s="189" t="n">
        <f aca="false">IF(AE1101="SI",Y1101,0)</f>
        <v>0</v>
      </c>
      <c r="AH1101" s="189" t="n">
        <f aca="false">IF(AE1101="SI",AB1101,0)</f>
        <v>0</v>
      </c>
      <c r="AI1101" s="148"/>
      <c r="AJ1101" s="207"/>
      <c r="AK1101" s="207"/>
      <c r="AL1101" s="207"/>
      <c r="AM1101" s="207"/>
      <c r="AN1101" s="207"/>
      <c r="AO1101" s="208"/>
    </row>
    <row r="1102" customFormat="false" ht="15.75" hidden="false" customHeight="true" outlineLevel="0" collapsed="false">
      <c r="A1102" s="22" t="n">
        <v>1101</v>
      </c>
      <c r="B1102" s="180"/>
      <c r="C1102" s="22"/>
      <c r="D1102" s="22"/>
      <c r="E1102" s="183"/>
      <c r="F1102" s="183"/>
      <c r="G1102" s="22"/>
      <c r="H1102" s="22"/>
      <c r="I1102" s="22"/>
      <c r="J1102" s="22"/>
      <c r="K1102" s="191" t="e">
        <f aca="false">VLOOKUP(Personale!J1102,Legenda!$D$1:$F$258,2)</f>
        <v>#N/A</v>
      </c>
      <c r="L1102" s="22"/>
      <c r="M1102" s="22"/>
      <c r="N1102" s="22"/>
      <c r="O1102" s="22"/>
      <c r="P1102" s="203"/>
      <c r="Q1102" s="22"/>
      <c r="R1102" s="22"/>
      <c r="S1102" s="22"/>
      <c r="T1102" s="203"/>
      <c r="U1102" s="211"/>
      <c r="V1102" s="211"/>
      <c r="W1102" s="185" t="n">
        <v>0</v>
      </c>
      <c r="X1102" s="185" t="n">
        <v>0</v>
      </c>
      <c r="Y1102" s="219" t="n">
        <f aca="false">SUM(W1102:X1102)</f>
        <v>0</v>
      </c>
      <c r="Z1102" s="185" t="n">
        <v>0</v>
      </c>
      <c r="AA1102" s="185" t="n">
        <v>0</v>
      </c>
      <c r="AB1102" s="220" t="n">
        <f aca="false">SUM(Z1102:AA1102)</f>
        <v>0</v>
      </c>
      <c r="AC1102" s="22"/>
      <c r="AD1102" s="22"/>
      <c r="AE1102" s="188"/>
      <c r="AF1102" s="206" t="n">
        <f aca="false">IF(AE1102="SI",N1102,0)</f>
        <v>0</v>
      </c>
      <c r="AG1102" s="189" t="n">
        <f aca="false">IF(AE1102="SI",Y1102,0)</f>
        <v>0</v>
      </c>
      <c r="AH1102" s="189" t="n">
        <f aca="false">IF(AE1102="SI",AB1102,0)</f>
        <v>0</v>
      </c>
      <c r="AI1102" s="148"/>
      <c r="AJ1102" s="207"/>
      <c r="AK1102" s="207"/>
      <c r="AL1102" s="207"/>
      <c r="AM1102" s="207"/>
      <c r="AN1102" s="207"/>
      <c r="AO1102" s="208"/>
    </row>
    <row r="1103" customFormat="false" ht="15.75" hidden="false" customHeight="true" outlineLevel="0" collapsed="false">
      <c r="A1103" s="22" t="n">
        <v>1102</v>
      </c>
      <c r="B1103" s="180"/>
      <c r="C1103" s="22"/>
      <c r="D1103" s="22"/>
      <c r="E1103" s="183"/>
      <c r="F1103" s="183"/>
      <c r="G1103" s="22"/>
      <c r="H1103" s="22"/>
      <c r="I1103" s="22"/>
      <c r="J1103" s="22"/>
      <c r="K1103" s="191" t="e">
        <f aca="false">VLOOKUP(Personale!J1103,Legenda!$D$1:$F$258,2)</f>
        <v>#N/A</v>
      </c>
      <c r="L1103" s="22"/>
      <c r="M1103" s="22"/>
      <c r="N1103" s="22"/>
      <c r="O1103" s="22"/>
      <c r="P1103" s="203"/>
      <c r="Q1103" s="22"/>
      <c r="R1103" s="22"/>
      <c r="S1103" s="22"/>
      <c r="T1103" s="203"/>
      <c r="U1103" s="211"/>
      <c r="V1103" s="211"/>
      <c r="W1103" s="185" t="n">
        <v>0</v>
      </c>
      <c r="X1103" s="185" t="n">
        <v>0</v>
      </c>
      <c r="Y1103" s="219" t="n">
        <f aca="false">SUM(W1103:X1103)</f>
        <v>0</v>
      </c>
      <c r="Z1103" s="185" t="n">
        <v>0</v>
      </c>
      <c r="AA1103" s="185" t="n">
        <v>0</v>
      </c>
      <c r="AB1103" s="220" t="n">
        <f aca="false">SUM(Z1103:AA1103)</f>
        <v>0</v>
      </c>
      <c r="AC1103" s="22"/>
      <c r="AD1103" s="22"/>
      <c r="AE1103" s="188"/>
      <c r="AF1103" s="206" t="n">
        <f aca="false">IF(AE1103="SI",N1103,0)</f>
        <v>0</v>
      </c>
      <c r="AG1103" s="189" t="n">
        <f aca="false">IF(AE1103="SI",Y1103,0)</f>
        <v>0</v>
      </c>
      <c r="AH1103" s="189" t="n">
        <f aca="false">IF(AE1103="SI",AB1103,0)</f>
        <v>0</v>
      </c>
      <c r="AI1103" s="148"/>
      <c r="AJ1103" s="207"/>
      <c r="AK1103" s="207"/>
      <c r="AL1103" s="207"/>
      <c r="AM1103" s="207"/>
      <c r="AN1103" s="207"/>
      <c r="AO1103" s="208"/>
    </row>
    <row r="1104" customFormat="false" ht="15.75" hidden="false" customHeight="true" outlineLevel="0" collapsed="false">
      <c r="A1104" s="22" t="n">
        <v>1103</v>
      </c>
      <c r="B1104" s="180"/>
      <c r="C1104" s="22"/>
      <c r="D1104" s="22"/>
      <c r="E1104" s="183"/>
      <c r="F1104" s="183"/>
      <c r="G1104" s="22"/>
      <c r="H1104" s="22"/>
      <c r="I1104" s="22"/>
      <c r="J1104" s="22"/>
      <c r="K1104" s="191" t="e">
        <f aca="false">VLOOKUP(Personale!J1104,Legenda!$D$1:$F$258,2)</f>
        <v>#N/A</v>
      </c>
      <c r="L1104" s="22"/>
      <c r="M1104" s="22"/>
      <c r="N1104" s="22"/>
      <c r="O1104" s="22"/>
      <c r="P1104" s="203"/>
      <c r="Q1104" s="22"/>
      <c r="R1104" s="22"/>
      <c r="S1104" s="22"/>
      <c r="T1104" s="203"/>
      <c r="U1104" s="211"/>
      <c r="V1104" s="211"/>
      <c r="W1104" s="185" t="n">
        <v>0</v>
      </c>
      <c r="X1104" s="185" t="n">
        <v>0</v>
      </c>
      <c r="Y1104" s="219" t="n">
        <f aca="false">SUM(W1104:X1104)</f>
        <v>0</v>
      </c>
      <c r="Z1104" s="185" t="n">
        <v>0</v>
      </c>
      <c r="AA1104" s="185" t="n">
        <v>0</v>
      </c>
      <c r="AB1104" s="220" t="n">
        <f aca="false">SUM(Z1104:AA1104)</f>
        <v>0</v>
      </c>
      <c r="AC1104" s="22"/>
      <c r="AD1104" s="22"/>
      <c r="AE1104" s="188"/>
      <c r="AF1104" s="206" t="n">
        <f aca="false">IF(AE1104="SI",N1104,0)</f>
        <v>0</v>
      </c>
      <c r="AG1104" s="189" t="n">
        <f aca="false">IF(AE1104="SI",Y1104,0)</f>
        <v>0</v>
      </c>
      <c r="AH1104" s="189" t="n">
        <f aca="false">IF(AE1104="SI",AB1104,0)</f>
        <v>0</v>
      </c>
      <c r="AI1104" s="148"/>
      <c r="AJ1104" s="207"/>
      <c r="AK1104" s="207"/>
      <c r="AL1104" s="207"/>
      <c r="AM1104" s="207"/>
      <c r="AN1104" s="207"/>
      <c r="AO1104" s="208"/>
    </row>
    <row r="1105" customFormat="false" ht="15.75" hidden="false" customHeight="true" outlineLevel="0" collapsed="false">
      <c r="A1105" s="22" t="n">
        <v>1104</v>
      </c>
      <c r="B1105" s="180"/>
      <c r="C1105" s="22"/>
      <c r="D1105" s="22"/>
      <c r="E1105" s="183"/>
      <c r="F1105" s="183"/>
      <c r="G1105" s="22"/>
      <c r="H1105" s="22"/>
      <c r="I1105" s="22"/>
      <c r="J1105" s="22"/>
      <c r="K1105" s="191" t="e">
        <f aca="false">VLOOKUP(Personale!J1105,Legenda!$D$1:$F$258,2)</f>
        <v>#N/A</v>
      </c>
      <c r="L1105" s="22"/>
      <c r="M1105" s="22"/>
      <c r="N1105" s="22"/>
      <c r="O1105" s="22"/>
      <c r="P1105" s="203"/>
      <c r="Q1105" s="22"/>
      <c r="R1105" s="22"/>
      <c r="S1105" s="22"/>
      <c r="T1105" s="203"/>
      <c r="U1105" s="211"/>
      <c r="V1105" s="211"/>
      <c r="W1105" s="185" t="n">
        <v>0</v>
      </c>
      <c r="X1105" s="185" t="n">
        <v>0</v>
      </c>
      <c r="Y1105" s="219" t="n">
        <f aca="false">SUM(W1105:X1105)</f>
        <v>0</v>
      </c>
      <c r="Z1105" s="185" t="n">
        <v>0</v>
      </c>
      <c r="AA1105" s="185" t="n">
        <v>0</v>
      </c>
      <c r="AB1105" s="220" t="n">
        <f aca="false">SUM(Z1105:AA1105)</f>
        <v>0</v>
      </c>
      <c r="AC1105" s="22"/>
      <c r="AD1105" s="22"/>
      <c r="AE1105" s="188"/>
      <c r="AF1105" s="206" t="n">
        <f aca="false">IF(AE1105="SI",N1105,0)</f>
        <v>0</v>
      </c>
      <c r="AG1105" s="189" t="n">
        <f aca="false">IF(AE1105="SI",Y1105,0)</f>
        <v>0</v>
      </c>
      <c r="AH1105" s="189" t="n">
        <f aca="false">IF(AE1105="SI",AB1105,0)</f>
        <v>0</v>
      </c>
      <c r="AI1105" s="148"/>
      <c r="AJ1105" s="207"/>
      <c r="AK1105" s="207"/>
      <c r="AL1105" s="207"/>
      <c r="AM1105" s="207"/>
      <c r="AN1105" s="207"/>
      <c r="AO1105" s="208"/>
    </row>
    <row r="1106" customFormat="false" ht="15.75" hidden="false" customHeight="true" outlineLevel="0" collapsed="false">
      <c r="A1106" s="22" t="n">
        <v>1105</v>
      </c>
      <c r="B1106" s="180"/>
      <c r="C1106" s="22"/>
      <c r="D1106" s="22"/>
      <c r="E1106" s="183"/>
      <c r="F1106" s="183"/>
      <c r="G1106" s="22"/>
      <c r="H1106" s="22"/>
      <c r="I1106" s="22"/>
      <c r="J1106" s="22"/>
      <c r="K1106" s="191" t="e">
        <f aca="false">VLOOKUP(Personale!J1106,Legenda!$D$1:$F$258,2)</f>
        <v>#N/A</v>
      </c>
      <c r="L1106" s="22"/>
      <c r="M1106" s="22"/>
      <c r="N1106" s="22"/>
      <c r="O1106" s="22"/>
      <c r="P1106" s="203"/>
      <c r="Q1106" s="22"/>
      <c r="R1106" s="22"/>
      <c r="S1106" s="22"/>
      <c r="T1106" s="203"/>
      <c r="U1106" s="211"/>
      <c r="V1106" s="211"/>
      <c r="W1106" s="185" t="n">
        <v>0</v>
      </c>
      <c r="X1106" s="185" t="n">
        <v>0</v>
      </c>
      <c r="Y1106" s="219" t="n">
        <f aca="false">SUM(W1106:X1106)</f>
        <v>0</v>
      </c>
      <c r="Z1106" s="185" t="n">
        <v>0</v>
      </c>
      <c r="AA1106" s="185" t="n">
        <v>0</v>
      </c>
      <c r="AB1106" s="220" t="n">
        <f aca="false">SUM(Z1106:AA1106)</f>
        <v>0</v>
      </c>
      <c r="AC1106" s="22"/>
      <c r="AD1106" s="22"/>
      <c r="AE1106" s="188"/>
      <c r="AF1106" s="206" t="n">
        <f aca="false">IF(AE1106="SI",N1106,0)</f>
        <v>0</v>
      </c>
      <c r="AG1106" s="189" t="n">
        <f aca="false">IF(AE1106="SI",Y1106,0)</f>
        <v>0</v>
      </c>
      <c r="AH1106" s="189" t="n">
        <f aca="false">IF(AE1106="SI",AB1106,0)</f>
        <v>0</v>
      </c>
      <c r="AI1106" s="148"/>
      <c r="AJ1106" s="207"/>
      <c r="AK1106" s="207"/>
      <c r="AL1106" s="207"/>
      <c r="AM1106" s="207"/>
      <c r="AN1106" s="207"/>
      <c r="AO1106" s="208"/>
    </row>
    <row r="1107" customFormat="false" ht="15.75" hidden="false" customHeight="true" outlineLevel="0" collapsed="false">
      <c r="A1107" s="22" t="n">
        <v>1106</v>
      </c>
      <c r="B1107" s="180"/>
      <c r="C1107" s="22"/>
      <c r="D1107" s="22"/>
      <c r="E1107" s="183"/>
      <c r="F1107" s="183"/>
      <c r="G1107" s="22"/>
      <c r="H1107" s="22"/>
      <c r="I1107" s="22"/>
      <c r="J1107" s="22"/>
      <c r="K1107" s="191" t="e">
        <f aca="false">VLOOKUP(Personale!J1107,Legenda!$D$1:$F$258,2)</f>
        <v>#N/A</v>
      </c>
      <c r="L1107" s="22"/>
      <c r="M1107" s="22"/>
      <c r="N1107" s="22"/>
      <c r="O1107" s="22"/>
      <c r="P1107" s="203"/>
      <c r="Q1107" s="22"/>
      <c r="R1107" s="22"/>
      <c r="S1107" s="22"/>
      <c r="T1107" s="203"/>
      <c r="U1107" s="211"/>
      <c r="V1107" s="211"/>
      <c r="W1107" s="185" t="n">
        <v>0</v>
      </c>
      <c r="X1107" s="185" t="n">
        <v>0</v>
      </c>
      <c r="Y1107" s="219" t="n">
        <f aca="false">SUM(W1107:X1107)</f>
        <v>0</v>
      </c>
      <c r="Z1107" s="185" t="n">
        <v>0</v>
      </c>
      <c r="AA1107" s="185" t="n">
        <v>0</v>
      </c>
      <c r="AB1107" s="220" t="n">
        <f aca="false">SUM(Z1107:AA1107)</f>
        <v>0</v>
      </c>
      <c r="AC1107" s="22"/>
      <c r="AD1107" s="22"/>
      <c r="AE1107" s="188"/>
      <c r="AF1107" s="206" t="n">
        <f aca="false">IF(AE1107="SI",N1107,0)</f>
        <v>0</v>
      </c>
      <c r="AG1107" s="189" t="n">
        <f aca="false">IF(AE1107="SI",Y1107,0)</f>
        <v>0</v>
      </c>
      <c r="AH1107" s="189" t="n">
        <f aca="false">IF(AE1107="SI",AB1107,0)</f>
        <v>0</v>
      </c>
      <c r="AI1107" s="148"/>
      <c r="AJ1107" s="207"/>
      <c r="AK1107" s="207"/>
      <c r="AL1107" s="207"/>
      <c r="AM1107" s="207"/>
      <c r="AN1107" s="207"/>
      <c r="AO1107" s="208"/>
    </row>
    <row r="1108" customFormat="false" ht="15.75" hidden="false" customHeight="true" outlineLevel="0" collapsed="false">
      <c r="A1108" s="22" t="n">
        <v>1107</v>
      </c>
      <c r="B1108" s="180"/>
      <c r="C1108" s="22"/>
      <c r="D1108" s="22"/>
      <c r="E1108" s="183"/>
      <c r="F1108" s="183"/>
      <c r="G1108" s="22"/>
      <c r="H1108" s="22"/>
      <c r="I1108" s="22"/>
      <c r="J1108" s="22"/>
      <c r="K1108" s="191" t="e">
        <f aca="false">VLOOKUP(Personale!J1108,Legenda!$D$1:$F$258,2)</f>
        <v>#N/A</v>
      </c>
      <c r="L1108" s="22"/>
      <c r="M1108" s="22"/>
      <c r="N1108" s="22"/>
      <c r="O1108" s="22"/>
      <c r="P1108" s="203"/>
      <c r="Q1108" s="22"/>
      <c r="R1108" s="22"/>
      <c r="S1108" s="22"/>
      <c r="T1108" s="203"/>
      <c r="U1108" s="211"/>
      <c r="V1108" s="211"/>
      <c r="W1108" s="185" t="n">
        <v>0</v>
      </c>
      <c r="X1108" s="185" t="n">
        <v>0</v>
      </c>
      <c r="Y1108" s="219" t="n">
        <f aca="false">SUM(W1108:X1108)</f>
        <v>0</v>
      </c>
      <c r="Z1108" s="185" t="n">
        <v>0</v>
      </c>
      <c r="AA1108" s="185" t="n">
        <v>0</v>
      </c>
      <c r="AB1108" s="220" t="n">
        <f aca="false">SUM(Z1108:AA1108)</f>
        <v>0</v>
      </c>
      <c r="AC1108" s="22"/>
      <c r="AD1108" s="22"/>
      <c r="AE1108" s="188"/>
      <c r="AF1108" s="206" t="n">
        <f aca="false">IF(AE1108="SI",N1108,0)</f>
        <v>0</v>
      </c>
      <c r="AG1108" s="189" t="n">
        <f aca="false">IF(AE1108="SI",Y1108,0)</f>
        <v>0</v>
      </c>
      <c r="AH1108" s="189" t="n">
        <f aca="false">IF(AE1108="SI",AB1108,0)</f>
        <v>0</v>
      </c>
      <c r="AI1108" s="148"/>
      <c r="AJ1108" s="207"/>
      <c r="AK1108" s="207"/>
      <c r="AL1108" s="207"/>
      <c r="AM1108" s="207"/>
      <c r="AN1108" s="207"/>
      <c r="AO1108" s="208"/>
    </row>
    <row r="1109" customFormat="false" ht="15.75" hidden="false" customHeight="true" outlineLevel="0" collapsed="false">
      <c r="A1109" s="22" t="n">
        <v>1108</v>
      </c>
      <c r="B1109" s="180"/>
      <c r="C1109" s="22"/>
      <c r="D1109" s="22"/>
      <c r="E1109" s="183"/>
      <c r="F1109" s="183"/>
      <c r="G1109" s="22"/>
      <c r="H1109" s="22"/>
      <c r="I1109" s="22"/>
      <c r="J1109" s="22"/>
      <c r="K1109" s="191" t="e">
        <f aca="false">VLOOKUP(Personale!J1109,Legenda!$D$1:$F$258,2)</f>
        <v>#N/A</v>
      </c>
      <c r="L1109" s="22"/>
      <c r="M1109" s="22"/>
      <c r="N1109" s="22"/>
      <c r="O1109" s="22"/>
      <c r="P1109" s="203"/>
      <c r="Q1109" s="22"/>
      <c r="R1109" s="22"/>
      <c r="S1109" s="22"/>
      <c r="T1109" s="203"/>
      <c r="U1109" s="211"/>
      <c r="V1109" s="211"/>
      <c r="W1109" s="185" t="n">
        <v>0</v>
      </c>
      <c r="X1109" s="185" t="n">
        <v>0</v>
      </c>
      <c r="Y1109" s="219" t="n">
        <f aca="false">SUM(W1109:X1109)</f>
        <v>0</v>
      </c>
      <c r="Z1109" s="185" t="n">
        <v>0</v>
      </c>
      <c r="AA1109" s="185" t="n">
        <v>0</v>
      </c>
      <c r="AB1109" s="220" t="n">
        <f aca="false">SUM(Z1109:AA1109)</f>
        <v>0</v>
      </c>
      <c r="AC1109" s="22"/>
      <c r="AD1109" s="22"/>
      <c r="AE1109" s="188"/>
      <c r="AF1109" s="206" t="n">
        <f aca="false">IF(AE1109="SI",N1109,0)</f>
        <v>0</v>
      </c>
      <c r="AG1109" s="189" t="n">
        <f aca="false">IF(AE1109="SI",Y1109,0)</f>
        <v>0</v>
      </c>
      <c r="AH1109" s="189" t="n">
        <f aca="false">IF(AE1109="SI",AB1109,0)</f>
        <v>0</v>
      </c>
      <c r="AI1109" s="148"/>
      <c r="AJ1109" s="207"/>
      <c r="AK1109" s="207"/>
      <c r="AL1109" s="207"/>
      <c r="AM1109" s="207"/>
      <c r="AN1109" s="207"/>
      <c r="AO1109" s="208"/>
    </row>
    <row r="1110" customFormat="false" ht="15.75" hidden="false" customHeight="true" outlineLevel="0" collapsed="false">
      <c r="A1110" s="22" t="n">
        <v>1109</v>
      </c>
      <c r="B1110" s="180"/>
      <c r="C1110" s="22"/>
      <c r="D1110" s="22"/>
      <c r="E1110" s="183"/>
      <c r="F1110" s="183"/>
      <c r="G1110" s="22"/>
      <c r="H1110" s="22"/>
      <c r="I1110" s="22"/>
      <c r="J1110" s="22"/>
      <c r="K1110" s="191" t="e">
        <f aca="false">VLOOKUP(Personale!J1110,Legenda!$D$1:$F$258,2)</f>
        <v>#N/A</v>
      </c>
      <c r="L1110" s="22"/>
      <c r="M1110" s="22"/>
      <c r="N1110" s="22"/>
      <c r="O1110" s="22"/>
      <c r="P1110" s="203"/>
      <c r="Q1110" s="22"/>
      <c r="R1110" s="22"/>
      <c r="S1110" s="22"/>
      <c r="T1110" s="203"/>
      <c r="U1110" s="211"/>
      <c r="V1110" s="211"/>
      <c r="W1110" s="185" t="n">
        <v>0</v>
      </c>
      <c r="X1110" s="185" t="n">
        <v>0</v>
      </c>
      <c r="Y1110" s="219" t="n">
        <f aca="false">SUM(W1110:X1110)</f>
        <v>0</v>
      </c>
      <c r="Z1110" s="185" t="n">
        <v>0</v>
      </c>
      <c r="AA1110" s="185" t="n">
        <v>0</v>
      </c>
      <c r="AB1110" s="220" t="n">
        <f aca="false">SUM(Z1110:AA1110)</f>
        <v>0</v>
      </c>
      <c r="AC1110" s="22"/>
      <c r="AD1110" s="22"/>
      <c r="AE1110" s="188"/>
      <c r="AF1110" s="206" t="n">
        <f aca="false">IF(AE1110="SI",N1110,0)</f>
        <v>0</v>
      </c>
      <c r="AG1110" s="189" t="n">
        <f aca="false">IF(AE1110="SI",Y1110,0)</f>
        <v>0</v>
      </c>
      <c r="AH1110" s="189" t="n">
        <f aca="false">IF(AE1110="SI",AB1110,0)</f>
        <v>0</v>
      </c>
      <c r="AI1110" s="148"/>
      <c r="AJ1110" s="207"/>
      <c r="AK1110" s="207"/>
      <c r="AL1110" s="207"/>
      <c r="AM1110" s="207"/>
      <c r="AN1110" s="207"/>
      <c r="AO1110" s="208"/>
    </row>
    <row r="1111" customFormat="false" ht="15.75" hidden="false" customHeight="true" outlineLevel="0" collapsed="false">
      <c r="A1111" s="22" t="n">
        <v>1110</v>
      </c>
      <c r="B1111" s="180"/>
      <c r="C1111" s="22"/>
      <c r="D1111" s="22"/>
      <c r="E1111" s="183"/>
      <c r="F1111" s="183"/>
      <c r="G1111" s="22"/>
      <c r="H1111" s="22"/>
      <c r="I1111" s="22"/>
      <c r="J1111" s="22"/>
      <c r="K1111" s="191" t="e">
        <f aca="false">VLOOKUP(Personale!J1111,Legenda!$D$1:$F$258,2)</f>
        <v>#N/A</v>
      </c>
      <c r="L1111" s="22"/>
      <c r="M1111" s="22"/>
      <c r="N1111" s="22"/>
      <c r="O1111" s="22"/>
      <c r="P1111" s="203"/>
      <c r="Q1111" s="22"/>
      <c r="R1111" s="22"/>
      <c r="S1111" s="22"/>
      <c r="T1111" s="203"/>
      <c r="U1111" s="211"/>
      <c r="V1111" s="211"/>
      <c r="W1111" s="185" t="n">
        <v>0</v>
      </c>
      <c r="X1111" s="185" t="n">
        <v>0</v>
      </c>
      <c r="Y1111" s="219" t="n">
        <f aca="false">SUM(W1111:X1111)</f>
        <v>0</v>
      </c>
      <c r="Z1111" s="185" t="n">
        <v>0</v>
      </c>
      <c r="AA1111" s="185" t="n">
        <v>0</v>
      </c>
      <c r="AB1111" s="220" t="n">
        <f aca="false">SUM(Z1111:AA1111)</f>
        <v>0</v>
      </c>
      <c r="AC1111" s="22"/>
      <c r="AD1111" s="22"/>
      <c r="AE1111" s="188"/>
      <c r="AF1111" s="206" t="n">
        <f aca="false">IF(AE1111="SI",N1111,0)</f>
        <v>0</v>
      </c>
      <c r="AG1111" s="189" t="n">
        <f aca="false">IF(AE1111="SI",Y1111,0)</f>
        <v>0</v>
      </c>
      <c r="AH1111" s="189" t="n">
        <f aca="false">IF(AE1111="SI",AB1111,0)</f>
        <v>0</v>
      </c>
      <c r="AI1111" s="148"/>
      <c r="AJ1111" s="207"/>
      <c r="AK1111" s="207"/>
      <c r="AL1111" s="207"/>
      <c r="AM1111" s="207"/>
      <c r="AN1111" s="207"/>
      <c r="AO1111" s="208"/>
    </row>
    <row r="1112" customFormat="false" ht="15.75" hidden="false" customHeight="true" outlineLevel="0" collapsed="false">
      <c r="A1112" s="22" t="n">
        <v>1111</v>
      </c>
      <c r="B1112" s="180"/>
      <c r="C1112" s="22"/>
      <c r="D1112" s="22"/>
      <c r="E1112" s="183"/>
      <c r="F1112" s="183"/>
      <c r="G1112" s="22"/>
      <c r="H1112" s="22"/>
      <c r="I1112" s="22"/>
      <c r="J1112" s="22"/>
      <c r="K1112" s="191" t="e">
        <f aca="false">VLOOKUP(Personale!J1112,Legenda!$D$1:$F$258,2)</f>
        <v>#N/A</v>
      </c>
      <c r="L1112" s="22"/>
      <c r="M1112" s="22"/>
      <c r="N1112" s="22"/>
      <c r="O1112" s="22"/>
      <c r="P1112" s="203"/>
      <c r="Q1112" s="22"/>
      <c r="R1112" s="22"/>
      <c r="S1112" s="22"/>
      <c r="T1112" s="203"/>
      <c r="U1112" s="211"/>
      <c r="V1112" s="211"/>
      <c r="W1112" s="185" t="n">
        <v>0</v>
      </c>
      <c r="X1112" s="185" t="n">
        <v>0</v>
      </c>
      <c r="Y1112" s="219" t="n">
        <f aca="false">SUM(W1112:X1112)</f>
        <v>0</v>
      </c>
      <c r="Z1112" s="185" t="n">
        <v>0</v>
      </c>
      <c r="AA1112" s="185" t="n">
        <v>0</v>
      </c>
      <c r="AB1112" s="220" t="n">
        <f aca="false">SUM(Z1112:AA1112)</f>
        <v>0</v>
      </c>
      <c r="AC1112" s="22"/>
      <c r="AD1112" s="22"/>
      <c r="AE1112" s="188"/>
      <c r="AF1112" s="206" t="n">
        <f aca="false">IF(AE1112="SI",N1112,0)</f>
        <v>0</v>
      </c>
      <c r="AG1112" s="189" t="n">
        <f aca="false">IF(AE1112="SI",Y1112,0)</f>
        <v>0</v>
      </c>
      <c r="AH1112" s="189" t="n">
        <f aca="false">IF(AE1112="SI",AB1112,0)</f>
        <v>0</v>
      </c>
      <c r="AI1112" s="148"/>
      <c r="AJ1112" s="207"/>
      <c r="AK1112" s="207"/>
      <c r="AL1112" s="207"/>
      <c r="AM1112" s="207"/>
      <c r="AN1112" s="207"/>
      <c r="AO1112" s="208"/>
    </row>
    <row r="1113" customFormat="false" ht="15.75" hidden="false" customHeight="true" outlineLevel="0" collapsed="false">
      <c r="A1113" s="22" t="n">
        <v>1112</v>
      </c>
      <c r="B1113" s="180"/>
      <c r="C1113" s="22"/>
      <c r="D1113" s="22"/>
      <c r="E1113" s="183"/>
      <c r="F1113" s="183"/>
      <c r="G1113" s="22"/>
      <c r="H1113" s="22"/>
      <c r="I1113" s="22"/>
      <c r="J1113" s="22"/>
      <c r="K1113" s="191" t="e">
        <f aca="false">VLOOKUP(Personale!J1113,Legenda!$D$1:$F$258,2)</f>
        <v>#N/A</v>
      </c>
      <c r="L1113" s="22"/>
      <c r="M1113" s="22"/>
      <c r="N1113" s="22"/>
      <c r="O1113" s="22"/>
      <c r="P1113" s="203"/>
      <c r="Q1113" s="22"/>
      <c r="R1113" s="22"/>
      <c r="S1113" s="22"/>
      <c r="T1113" s="203"/>
      <c r="U1113" s="211"/>
      <c r="V1113" s="211"/>
      <c r="W1113" s="185" t="n">
        <v>0</v>
      </c>
      <c r="X1113" s="185" t="n">
        <v>0</v>
      </c>
      <c r="Y1113" s="219" t="n">
        <f aca="false">SUM(W1113:X1113)</f>
        <v>0</v>
      </c>
      <c r="Z1113" s="185" t="n">
        <v>0</v>
      </c>
      <c r="AA1113" s="185" t="n">
        <v>0</v>
      </c>
      <c r="AB1113" s="220" t="n">
        <f aca="false">SUM(Z1113:AA1113)</f>
        <v>0</v>
      </c>
      <c r="AC1113" s="22"/>
      <c r="AD1113" s="22"/>
      <c r="AE1113" s="188"/>
      <c r="AF1113" s="206" t="n">
        <f aca="false">IF(AE1113="SI",N1113,0)</f>
        <v>0</v>
      </c>
      <c r="AG1113" s="189" t="n">
        <f aca="false">IF(AE1113="SI",Y1113,0)</f>
        <v>0</v>
      </c>
      <c r="AH1113" s="189" t="n">
        <f aca="false">IF(AE1113="SI",AB1113,0)</f>
        <v>0</v>
      </c>
      <c r="AI1113" s="148"/>
      <c r="AJ1113" s="207"/>
      <c r="AK1113" s="207"/>
      <c r="AL1113" s="207"/>
      <c r="AM1113" s="207"/>
      <c r="AN1113" s="207"/>
      <c r="AO1113" s="208"/>
    </row>
    <row r="1114" customFormat="false" ht="15.75" hidden="false" customHeight="true" outlineLevel="0" collapsed="false">
      <c r="A1114" s="22" t="n">
        <v>1113</v>
      </c>
      <c r="B1114" s="180"/>
      <c r="C1114" s="22"/>
      <c r="D1114" s="22"/>
      <c r="E1114" s="183"/>
      <c r="F1114" s="183"/>
      <c r="G1114" s="22"/>
      <c r="H1114" s="22"/>
      <c r="I1114" s="22"/>
      <c r="J1114" s="22"/>
      <c r="K1114" s="191" t="e">
        <f aca="false">VLOOKUP(Personale!J1114,Legenda!$D$1:$F$258,2)</f>
        <v>#N/A</v>
      </c>
      <c r="L1114" s="22"/>
      <c r="M1114" s="22"/>
      <c r="N1114" s="22"/>
      <c r="O1114" s="22"/>
      <c r="P1114" s="203"/>
      <c r="Q1114" s="22"/>
      <c r="R1114" s="22"/>
      <c r="S1114" s="22"/>
      <c r="T1114" s="203"/>
      <c r="U1114" s="211"/>
      <c r="V1114" s="211"/>
      <c r="W1114" s="185" t="n">
        <v>0</v>
      </c>
      <c r="X1114" s="185" t="n">
        <v>0</v>
      </c>
      <c r="Y1114" s="219" t="n">
        <f aca="false">SUM(W1114:X1114)</f>
        <v>0</v>
      </c>
      <c r="Z1114" s="185" t="n">
        <v>0</v>
      </c>
      <c r="AA1114" s="185" t="n">
        <v>0</v>
      </c>
      <c r="AB1114" s="220" t="n">
        <f aca="false">SUM(Z1114:AA1114)</f>
        <v>0</v>
      </c>
      <c r="AC1114" s="22"/>
      <c r="AD1114" s="22"/>
      <c r="AE1114" s="188"/>
      <c r="AF1114" s="206" t="n">
        <f aca="false">IF(AE1114="SI",N1114,0)</f>
        <v>0</v>
      </c>
      <c r="AG1114" s="189" t="n">
        <f aca="false">IF(AE1114="SI",Y1114,0)</f>
        <v>0</v>
      </c>
      <c r="AH1114" s="189" t="n">
        <f aca="false">IF(AE1114="SI",AB1114,0)</f>
        <v>0</v>
      </c>
      <c r="AI1114" s="148"/>
      <c r="AJ1114" s="207"/>
      <c r="AK1114" s="207"/>
      <c r="AL1114" s="207"/>
      <c r="AM1114" s="207"/>
      <c r="AN1114" s="207"/>
      <c r="AO1114" s="208"/>
    </row>
    <row r="1115" customFormat="false" ht="15.75" hidden="false" customHeight="true" outlineLevel="0" collapsed="false">
      <c r="A1115" s="22" t="n">
        <v>1114</v>
      </c>
      <c r="B1115" s="180"/>
      <c r="C1115" s="22"/>
      <c r="D1115" s="22"/>
      <c r="E1115" s="183"/>
      <c r="F1115" s="183"/>
      <c r="G1115" s="22"/>
      <c r="H1115" s="22"/>
      <c r="I1115" s="22"/>
      <c r="J1115" s="22"/>
      <c r="K1115" s="191" t="e">
        <f aca="false">VLOOKUP(Personale!J1115,Legenda!$D$1:$F$258,2)</f>
        <v>#N/A</v>
      </c>
      <c r="L1115" s="22"/>
      <c r="M1115" s="22"/>
      <c r="N1115" s="22"/>
      <c r="O1115" s="22"/>
      <c r="P1115" s="203"/>
      <c r="Q1115" s="22"/>
      <c r="R1115" s="22"/>
      <c r="S1115" s="22"/>
      <c r="T1115" s="203"/>
      <c r="U1115" s="211"/>
      <c r="V1115" s="211"/>
      <c r="W1115" s="185" t="n">
        <v>0</v>
      </c>
      <c r="X1115" s="185" t="n">
        <v>0</v>
      </c>
      <c r="Y1115" s="219" t="n">
        <f aca="false">SUM(W1115:X1115)</f>
        <v>0</v>
      </c>
      <c r="Z1115" s="185" t="n">
        <v>0</v>
      </c>
      <c r="AA1115" s="185" t="n">
        <v>0</v>
      </c>
      <c r="AB1115" s="220" t="n">
        <f aca="false">SUM(Z1115:AA1115)</f>
        <v>0</v>
      </c>
      <c r="AC1115" s="22"/>
      <c r="AD1115" s="22"/>
      <c r="AE1115" s="188"/>
      <c r="AF1115" s="206" t="n">
        <f aca="false">IF(AE1115="SI",N1115,0)</f>
        <v>0</v>
      </c>
      <c r="AG1115" s="189" t="n">
        <f aca="false">IF(AE1115="SI",Y1115,0)</f>
        <v>0</v>
      </c>
      <c r="AH1115" s="189" t="n">
        <f aca="false">IF(AE1115="SI",AB1115,0)</f>
        <v>0</v>
      </c>
      <c r="AI1115" s="148"/>
      <c r="AJ1115" s="207"/>
      <c r="AK1115" s="207"/>
      <c r="AL1115" s="207"/>
      <c r="AM1115" s="207"/>
      <c r="AN1115" s="207"/>
      <c r="AO1115" s="208"/>
    </row>
    <row r="1116" customFormat="false" ht="15.75" hidden="false" customHeight="true" outlineLevel="0" collapsed="false">
      <c r="A1116" s="22" t="n">
        <v>1115</v>
      </c>
      <c r="B1116" s="180"/>
      <c r="C1116" s="22"/>
      <c r="D1116" s="22"/>
      <c r="E1116" s="183"/>
      <c r="F1116" s="183"/>
      <c r="G1116" s="22"/>
      <c r="H1116" s="22"/>
      <c r="I1116" s="22"/>
      <c r="J1116" s="22"/>
      <c r="K1116" s="191" t="e">
        <f aca="false">VLOOKUP(Personale!J1116,Legenda!$D$1:$F$258,2)</f>
        <v>#N/A</v>
      </c>
      <c r="L1116" s="22"/>
      <c r="M1116" s="22"/>
      <c r="N1116" s="22"/>
      <c r="O1116" s="22"/>
      <c r="P1116" s="203"/>
      <c r="Q1116" s="22"/>
      <c r="R1116" s="22"/>
      <c r="S1116" s="22"/>
      <c r="T1116" s="203"/>
      <c r="U1116" s="211"/>
      <c r="V1116" s="211"/>
      <c r="W1116" s="185" t="n">
        <v>0</v>
      </c>
      <c r="X1116" s="185" t="n">
        <v>0</v>
      </c>
      <c r="Y1116" s="219" t="n">
        <f aca="false">SUM(W1116:X1116)</f>
        <v>0</v>
      </c>
      <c r="Z1116" s="185" t="n">
        <v>0</v>
      </c>
      <c r="AA1116" s="185" t="n">
        <v>0</v>
      </c>
      <c r="AB1116" s="220" t="n">
        <f aca="false">SUM(Z1116:AA1116)</f>
        <v>0</v>
      </c>
      <c r="AC1116" s="22"/>
      <c r="AD1116" s="22"/>
      <c r="AE1116" s="188"/>
      <c r="AF1116" s="206" t="n">
        <f aca="false">IF(AE1116="SI",N1116,0)</f>
        <v>0</v>
      </c>
      <c r="AG1116" s="189" t="n">
        <f aca="false">IF(AE1116="SI",Y1116,0)</f>
        <v>0</v>
      </c>
      <c r="AH1116" s="189" t="n">
        <f aca="false">IF(AE1116="SI",AB1116,0)</f>
        <v>0</v>
      </c>
      <c r="AI1116" s="148"/>
      <c r="AJ1116" s="207"/>
      <c r="AK1116" s="207"/>
      <c r="AL1116" s="207"/>
      <c r="AM1116" s="207"/>
      <c r="AN1116" s="207"/>
      <c r="AO1116" s="208"/>
    </row>
    <row r="1117" customFormat="false" ht="15.75" hidden="false" customHeight="true" outlineLevel="0" collapsed="false">
      <c r="A1117" s="22" t="n">
        <v>1116</v>
      </c>
      <c r="B1117" s="180"/>
      <c r="C1117" s="22"/>
      <c r="D1117" s="22"/>
      <c r="E1117" s="183"/>
      <c r="F1117" s="183"/>
      <c r="G1117" s="22"/>
      <c r="H1117" s="22"/>
      <c r="I1117" s="22"/>
      <c r="J1117" s="22"/>
      <c r="K1117" s="191" t="e">
        <f aca="false">VLOOKUP(Personale!J1117,Legenda!$D$1:$F$258,2)</f>
        <v>#N/A</v>
      </c>
      <c r="L1117" s="22"/>
      <c r="M1117" s="22"/>
      <c r="N1117" s="22"/>
      <c r="O1117" s="22"/>
      <c r="P1117" s="203"/>
      <c r="Q1117" s="22"/>
      <c r="R1117" s="22"/>
      <c r="S1117" s="22"/>
      <c r="T1117" s="203"/>
      <c r="U1117" s="211"/>
      <c r="V1117" s="211"/>
      <c r="W1117" s="185" t="n">
        <v>0</v>
      </c>
      <c r="X1117" s="185" t="n">
        <v>0</v>
      </c>
      <c r="Y1117" s="219" t="n">
        <f aca="false">SUM(W1117:X1117)</f>
        <v>0</v>
      </c>
      <c r="Z1117" s="185" t="n">
        <v>0</v>
      </c>
      <c r="AA1117" s="185" t="n">
        <v>0</v>
      </c>
      <c r="AB1117" s="220" t="n">
        <f aca="false">SUM(Z1117:AA1117)</f>
        <v>0</v>
      </c>
      <c r="AC1117" s="22"/>
      <c r="AD1117" s="22"/>
      <c r="AE1117" s="188"/>
      <c r="AF1117" s="206" t="n">
        <f aca="false">IF(AE1117="SI",N1117,0)</f>
        <v>0</v>
      </c>
      <c r="AG1117" s="189" t="n">
        <f aca="false">IF(AE1117="SI",Y1117,0)</f>
        <v>0</v>
      </c>
      <c r="AH1117" s="189" t="n">
        <f aca="false">IF(AE1117="SI",AB1117,0)</f>
        <v>0</v>
      </c>
      <c r="AI1117" s="148"/>
      <c r="AJ1117" s="207"/>
      <c r="AK1117" s="207"/>
      <c r="AL1117" s="207"/>
      <c r="AM1117" s="207"/>
      <c r="AN1117" s="207"/>
      <c r="AO1117" s="208"/>
    </row>
    <row r="1118" customFormat="false" ht="15.75" hidden="false" customHeight="true" outlineLevel="0" collapsed="false">
      <c r="A1118" s="22" t="n">
        <v>1117</v>
      </c>
      <c r="B1118" s="180"/>
      <c r="C1118" s="22"/>
      <c r="D1118" s="22"/>
      <c r="E1118" s="183"/>
      <c r="F1118" s="183"/>
      <c r="G1118" s="22"/>
      <c r="H1118" s="22"/>
      <c r="I1118" s="22"/>
      <c r="J1118" s="22"/>
      <c r="K1118" s="191" t="e">
        <f aca="false">VLOOKUP(Personale!J1118,Legenda!$D$1:$F$258,2)</f>
        <v>#N/A</v>
      </c>
      <c r="L1118" s="22"/>
      <c r="M1118" s="22"/>
      <c r="N1118" s="22"/>
      <c r="O1118" s="22"/>
      <c r="P1118" s="203"/>
      <c r="Q1118" s="22"/>
      <c r="R1118" s="22"/>
      <c r="S1118" s="22"/>
      <c r="T1118" s="203"/>
      <c r="U1118" s="211"/>
      <c r="V1118" s="211"/>
      <c r="W1118" s="185" t="n">
        <v>0</v>
      </c>
      <c r="X1118" s="185" t="n">
        <v>0</v>
      </c>
      <c r="Y1118" s="219" t="n">
        <f aca="false">SUM(W1118:X1118)</f>
        <v>0</v>
      </c>
      <c r="Z1118" s="185" t="n">
        <v>0</v>
      </c>
      <c r="AA1118" s="185" t="n">
        <v>0</v>
      </c>
      <c r="AB1118" s="220" t="n">
        <f aca="false">SUM(Z1118:AA1118)</f>
        <v>0</v>
      </c>
      <c r="AC1118" s="22"/>
      <c r="AD1118" s="22"/>
      <c r="AE1118" s="188"/>
      <c r="AF1118" s="206" t="n">
        <f aca="false">IF(AE1118="SI",N1118,0)</f>
        <v>0</v>
      </c>
      <c r="AG1118" s="189" t="n">
        <f aca="false">IF(AE1118="SI",Y1118,0)</f>
        <v>0</v>
      </c>
      <c r="AH1118" s="189" t="n">
        <f aca="false">IF(AE1118="SI",AB1118,0)</f>
        <v>0</v>
      </c>
      <c r="AI1118" s="148"/>
      <c r="AJ1118" s="207"/>
      <c r="AK1118" s="207"/>
      <c r="AL1118" s="207"/>
      <c r="AM1118" s="207"/>
      <c r="AN1118" s="207"/>
      <c r="AO1118" s="208"/>
    </row>
    <row r="1119" customFormat="false" ht="15.75" hidden="false" customHeight="true" outlineLevel="0" collapsed="false">
      <c r="A1119" s="22" t="n">
        <v>1118</v>
      </c>
      <c r="B1119" s="180"/>
      <c r="C1119" s="22"/>
      <c r="D1119" s="22"/>
      <c r="E1119" s="183"/>
      <c r="F1119" s="183"/>
      <c r="G1119" s="22"/>
      <c r="H1119" s="22"/>
      <c r="I1119" s="22"/>
      <c r="J1119" s="22"/>
      <c r="K1119" s="191" t="e">
        <f aca="false">VLOOKUP(Personale!J1119,Legenda!$D$1:$F$258,2)</f>
        <v>#N/A</v>
      </c>
      <c r="L1119" s="22"/>
      <c r="M1119" s="22"/>
      <c r="N1119" s="22"/>
      <c r="O1119" s="22"/>
      <c r="P1119" s="203"/>
      <c r="Q1119" s="22"/>
      <c r="R1119" s="22"/>
      <c r="S1119" s="22"/>
      <c r="T1119" s="203"/>
      <c r="U1119" s="211"/>
      <c r="V1119" s="211"/>
      <c r="W1119" s="185" t="n">
        <v>0</v>
      </c>
      <c r="X1119" s="185" t="n">
        <v>0</v>
      </c>
      <c r="Y1119" s="219" t="n">
        <f aca="false">SUM(W1119:X1119)</f>
        <v>0</v>
      </c>
      <c r="Z1119" s="185" t="n">
        <v>0</v>
      </c>
      <c r="AA1119" s="185" t="n">
        <v>0</v>
      </c>
      <c r="AB1119" s="220" t="n">
        <f aca="false">SUM(Z1119:AA1119)</f>
        <v>0</v>
      </c>
      <c r="AC1119" s="22"/>
      <c r="AD1119" s="22"/>
      <c r="AE1119" s="188"/>
      <c r="AF1119" s="206" t="n">
        <f aca="false">IF(AE1119="SI",N1119,0)</f>
        <v>0</v>
      </c>
      <c r="AG1119" s="189" t="n">
        <f aca="false">IF(AE1119="SI",Y1119,0)</f>
        <v>0</v>
      </c>
      <c r="AH1119" s="189" t="n">
        <f aca="false">IF(AE1119="SI",AB1119,0)</f>
        <v>0</v>
      </c>
      <c r="AI1119" s="148"/>
      <c r="AJ1119" s="207"/>
      <c r="AK1119" s="207"/>
      <c r="AL1119" s="207"/>
      <c r="AM1119" s="207"/>
      <c r="AN1119" s="207"/>
      <c r="AO1119" s="208"/>
    </row>
    <row r="1120" customFormat="false" ht="15.75" hidden="false" customHeight="true" outlineLevel="0" collapsed="false">
      <c r="A1120" s="22" t="n">
        <v>1119</v>
      </c>
      <c r="B1120" s="180"/>
      <c r="C1120" s="22"/>
      <c r="D1120" s="22"/>
      <c r="E1120" s="183"/>
      <c r="F1120" s="183"/>
      <c r="G1120" s="22"/>
      <c r="H1120" s="22"/>
      <c r="I1120" s="22"/>
      <c r="J1120" s="22"/>
      <c r="K1120" s="191" t="e">
        <f aca="false">VLOOKUP(Personale!J1120,Legenda!$D$1:$F$258,2)</f>
        <v>#N/A</v>
      </c>
      <c r="L1120" s="22"/>
      <c r="M1120" s="22"/>
      <c r="N1120" s="22"/>
      <c r="O1120" s="22"/>
      <c r="P1120" s="203"/>
      <c r="Q1120" s="22"/>
      <c r="R1120" s="22"/>
      <c r="S1120" s="22"/>
      <c r="T1120" s="203"/>
      <c r="U1120" s="211"/>
      <c r="V1120" s="211"/>
      <c r="W1120" s="185" t="n">
        <v>0</v>
      </c>
      <c r="X1120" s="185" t="n">
        <v>0</v>
      </c>
      <c r="Y1120" s="219" t="n">
        <f aca="false">SUM(W1120:X1120)</f>
        <v>0</v>
      </c>
      <c r="Z1120" s="185" t="n">
        <v>0</v>
      </c>
      <c r="AA1120" s="185" t="n">
        <v>0</v>
      </c>
      <c r="AB1120" s="220" t="n">
        <f aca="false">SUM(Z1120:AA1120)</f>
        <v>0</v>
      </c>
      <c r="AC1120" s="22"/>
      <c r="AD1120" s="22"/>
      <c r="AE1120" s="188"/>
      <c r="AF1120" s="206" t="n">
        <f aca="false">IF(AE1120="SI",N1120,0)</f>
        <v>0</v>
      </c>
      <c r="AG1120" s="189" t="n">
        <f aca="false">IF(AE1120="SI",Y1120,0)</f>
        <v>0</v>
      </c>
      <c r="AH1120" s="189" t="n">
        <f aca="false">IF(AE1120="SI",AB1120,0)</f>
        <v>0</v>
      </c>
      <c r="AI1120" s="148"/>
      <c r="AJ1120" s="207"/>
      <c r="AK1120" s="207"/>
      <c r="AL1120" s="207"/>
      <c r="AM1120" s="207"/>
      <c r="AN1120" s="207"/>
      <c r="AO1120" s="208"/>
    </row>
    <row r="1121" customFormat="false" ht="15.75" hidden="false" customHeight="true" outlineLevel="0" collapsed="false">
      <c r="A1121" s="22" t="n">
        <v>1120</v>
      </c>
      <c r="B1121" s="180"/>
      <c r="C1121" s="22"/>
      <c r="D1121" s="22"/>
      <c r="E1121" s="183"/>
      <c r="F1121" s="183"/>
      <c r="G1121" s="22"/>
      <c r="H1121" s="22"/>
      <c r="I1121" s="22"/>
      <c r="J1121" s="22"/>
      <c r="K1121" s="191" t="e">
        <f aca="false">VLOOKUP(Personale!J1121,Legenda!$D$1:$F$258,2)</f>
        <v>#N/A</v>
      </c>
      <c r="L1121" s="22"/>
      <c r="M1121" s="22"/>
      <c r="N1121" s="22"/>
      <c r="O1121" s="22"/>
      <c r="P1121" s="203"/>
      <c r="Q1121" s="22"/>
      <c r="R1121" s="22"/>
      <c r="S1121" s="22"/>
      <c r="T1121" s="203"/>
      <c r="U1121" s="211"/>
      <c r="V1121" s="211"/>
      <c r="W1121" s="185" t="n">
        <v>0</v>
      </c>
      <c r="X1121" s="185" t="n">
        <v>0</v>
      </c>
      <c r="Y1121" s="219" t="n">
        <f aca="false">SUM(W1121:X1121)</f>
        <v>0</v>
      </c>
      <c r="Z1121" s="185" t="n">
        <v>0</v>
      </c>
      <c r="AA1121" s="185" t="n">
        <v>0</v>
      </c>
      <c r="AB1121" s="220" t="n">
        <f aca="false">SUM(Z1121:AA1121)</f>
        <v>0</v>
      </c>
      <c r="AC1121" s="22"/>
      <c r="AD1121" s="22"/>
      <c r="AE1121" s="188"/>
      <c r="AF1121" s="206" t="n">
        <f aca="false">IF(AE1121="SI",N1121,0)</f>
        <v>0</v>
      </c>
      <c r="AG1121" s="189" t="n">
        <f aca="false">IF(AE1121="SI",Y1121,0)</f>
        <v>0</v>
      </c>
      <c r="AH1121" s="189" t="n">
        <f aca="false">IF(AE1121="SI",AB1121,0)</f>
        <v>0</v>
      </c>
      <c r="AI1121" s="148"/>
      <c r="AJ1121" s="207"/>
      <c r="AK1121" s="207"/>
      <c r="AL1121" s="207"/>
      <c r="AM1121" s="207"/>
      <c r="AN1121" s="207"/>
      <c r="AO1121" s="208"/>
    </row>
    <row r="1122" customFormat="false" ht="15.75" hidden="false" customHeight="true" outlineLevel="0" collapsed="false">
      <c r="A1122" s="22" t="n">
        <v>1121</v>
      </c>
      <c r="B1122" s="180"/>
      <c r="C1122" s="22"/>
      <c r="D1122" s="22"/>
      <c r="E1122" s="183"/>
      <c r="F1122" s="183"/>
      <c r="G1122" s="22"/>
      <c r="H1122" s="22"/>
      <c r="I1122" s="22"/>
      <c r="J1122" s="22"/>
      <c r="K1122" s="191" t="e">
        <f aca="false">VLOOKUP(Personale!J1122,Legenda!$D$1:$F$258,2)</f>
        <v>#N/A</v>
      </c>
      <c r="L1122" s="22"/>
      <c r="M1122" s="22"/>
      <c r="N1122" s="22"/>
      <c r="O1122" s="22"/>
      <c r="P1122" s="203"/>
      <c r="Q1122" s="22"/>
      <c r="R1122" s="22"/>
      <c r="S1122" s="22"/>
      <c r="T1122" s="203"/>
      <c r="U1122" s="211"/>
      <c r="V1122" s="211"/>
      <c r="W1122" s="185" t="n">
        <v>0</v>
      </c>
      <c r="X1122" s="185" t="n">
        <v>0</v>
      </c>
      <c r="Y1122" s="219" t="n">
        <f aca="false">SUM(W1122:X1122)</f>
        <v>0</v>
      </c>
      <c r="Z1122" s="185" t="n">
        <v>0</v>
      </c>
      <c r="AA1122" s="185" t="n">
        <v>0</v>
      </c>
      <c r="AB1122" s="220" t="n">
        <f aca="false">SUM(Z1122:AA1122)</f>
        <v>0</v>
      </c>
      <c r="AC1122" s="22"/>
      <c r="AD1122" s="22"/>
      <c r="AE1122" s="188"/>
      <c r="AF1122" s="206" t="n">
        <f aca="false">IF(AE1122="SI",N1122,0)</f>
        <v>0</v>
      </c>
      <c r="AG1122" s="189" t="n">
        <f aca="false">IF(AE1122="SI",Y1122,0)</f>
        <v>0</v>
      </c>
      <c r="AH1122" s="189" t="n">
        <f aca="false">IF(AE1122="SI",AB1122,0)</f>
        <v>0</v>
      </c>
      <c r="AI1122" s="148"/>
      <c r="AJ1122" s="207"/>
      <c r="AK1122" s="207"/>
      <c r="AL1122" s="207"/>
      <c r="AM1122" s="207"/>
      <c r="AN1122" s="207"/>
      <c r="AO1122" s="208"/>
    </row>
    <row r="1123" customFormat="false" ht="15.75" hidden="false" customHeight="true" outlineLevel="0" collapsed="false">
      <c r="A1123" s="22" t="n">
        <v>1122</v>
      </c>
      <c r="B1123" s="180"/>
      <c r="C1123" s="22"/>
      <c r="D1123" s="22"/>
      <c r="E1123" s="183"/>
      <c r="F1123" s="183"/>
      <c r="G1123" s="22"/>
      <c r="H1123" s="22"/>
      <c r="I1123" s="22"/>
      <c r="J1123" s="22"/>
      <c r="K1123" s="191" t="e">
        <f aca="false">VLOOKUP(Personale!J1123,Legenda!$D$1:$F$258,2)</f>
        <v>#N/A</v>
      </c>
      <c r="L1123" s="22"/>
      <c r="M1123" s="22"/>
      <c r="N1123" s="22"/>
      <c r="O1123" s="22"/>
      <c r="P1123" s="203"/>
      <c r="Q1123" s="22"/>
      <c r="R1123" s="22"/>
      <c r="S1123" s="22"/>
      <c r="T1123" s="203"/>
      <c r="U1123" s="211"/>
      <c r="V1123" s="211"/>
      <c r="W1123" s="185" t="n">
        <v>0</v>
      </c>
      <c r="X1123" s="185" t="n">
        <v>0</v>
      </c>
      <c r="Y1123" s="219" t="n">
        <f aca="false">SUM(W1123:X1123)</f>
        <v>0</v>
      </c>
      <c r="Z1123" s="185" t="n">
        <v>0</v>
      </c>
      <c r="AA1123" s="185" t="n">
        <v>0</v>
      </c>
      <c r="AB1123" s="220" t="n">
        <f aca="false">SUM(Z1123:AA1123)</f>
        <v>0</v>
      </c>
      <c r="AC1123" s="22"/>
      <c r="AD1123" s="22"/>
      <c r="AE1123" s="188"/>
      <c r="AF1123" s="206" t="n">
        <f aca="false">IF(AE1123="SI",N1123,0)</f>
        <v>0</v>
      </c>
      <c r="AG1123" s="189" t="n">
        <f aca="false">IF(AE1123="SI",Y1123,0)</f>
        <v>0</v>
      </c>
      <c r="AH1123" s="189" t="n">
        <f aca="false">IF(AE1123="SI",AB1123,0)</f>
        <v>0</v>
      </c>
      <c r="AI1123" s="148"/>
      <c r="AJ1123" s="207"/>
      <c r="AK1123" s="207"/>
      <c r="AL1123" s="207"/>
      <c r="AM1123" s="207"/>
      <c r="AN1123" s="207"/>
      <c r="AO1123" s="208"/>
    </row>
    <row r="1124" customFormat="false" ht="15.75" hidden="false" customHeight="true" outlineLevel="0" collapsed="false">
      <c r="A1124" s="22" t="n">
        <v>1123</v>
      </c>
      <c r="B1124" s="180"/>
      <c r="C1124" s="22"/>
      <c r="D1124" s="22"/>
      <c r="E1124" s="183"/>
      <c r="F1124" s="183"/>
      <c r="G1124" s="22"/>
      <c r="H1124" s="22"/>
      <c r="I1124" s="22"/>
      <c r="J1124" s="22"/>
      <c r="K1124" s="191" t="e">
        <f aca="false">VLOOKUP(Personale!J1124,Legenda!$D$1:$F$258,2)</f>
        <v>#N/A</v>
      </c>
      <c r="L1124" s="22"/>
      <c r="M1124" s="22"/>
      <c r="N1124" s="22"/>
      <c r="O1124" s="22"/>
      <c r="P1124" s="203"/>
      <c r="Q1124" s="22"/>
      <c r="R1124" s="22"/>
      <c r="S1124" s="22"/>
      <c r="T1124" s="203"/>
      <c r="U1124" s="211"/>
      <c r="V1124" s="211"/>
      <c r="W1124" s="185" t="n">
        <v>0</v>
      </c>
      <c r="X1124" s="185" t="n">
        <v>0</v>
      </c>
      <c r="Y1124" s="219" t="n">
        <f aca="false">SUM(W1124:X1124)</f>
        <v>0</v>
      </c>
      <c r="Z1124" s="185" t="n">
        <v>0</v>
      </c>
      <c r="AA1124" s="185" t="n">
        <v>0</v>
      </c>
      <c r="AB1124" s="220" t="n">
        <f aca="false">SUM(Z1124:AA1124)</f>
        <v>0</v>
      </c>
      <c r="AC1124" s="22"/>
      <c r="AD1124" s="22"/>
      <c r="AE1124" s="188"/>
      <c r="AF1124" s="206" t="n">
        <f aca="false">IF(AE1124="SI",N1124,0)</f>
        <v>0</v>
      </c>
      <c r="AG1124" s="189" t="n">
        <f aca="false">IF(AE1124="SI",Y1124,0)</f>
        <v>0</v>
      </c>
      <c r="AH1124" s="189" t="n">
        <f aca="false">IF(AE1124="SI",AB1124,0)</f>
        <v>0</v>
      </c>
      <c r="AI1124" s="148"/>
      <c r="AJ1124" s="207"/>
      <c r="AK1124" s="207"/>
      <c r="AL1124" s="207"/>
      <c r="AM1124" s="207"/>
      <c r="AN1124" s="207"/>
      <c r="AO1124" s="208"/>
    </row>
    <row r="1125" customFormat="false" ht="15.75" hidden="false" customHeight="true" outlineLevel="0" collapsed="false">
      <c r="A1125" s="22" t="n">
        <v>1124</v>
      </c>
      <c r="B1125" s="180"/>
      <c r="C1125" s="22"/>
      <c r="D1125" s="22"/>
      <c r="E1125" s="183"/>
      <c r="F1125" s="183"/>
      <c r="G1125" s="22"/>
      <c r="H1125" s="22"/>
      <c r="I1125" s="22"/>
      <c r="J1125" s="22"/>
      <c r="K1125" s="191" t="e">
        <f aca="false">VLOOKUP(Personale!J1125,Legenda!$D$1:$F$258,2)</f>
        <v>#N/A</v>
      </c>
      <c r="L1125" s="22"/>
      <c r="M1125" s="22"/>
      <c r="N1125" s="22"/>
      <c r="O1125" s="22"/>
      <c r="P1125" s="203"/>
      <c r="Q1125" s="22"/>
      <c r="R1125" s="22"/>
      <c r="S1125" s="22"/>
      <c r="T1125" s="203"/>
      <c r="U1125" s="211"/>
      <c r="V1125" s="211"/>
      <c r="W1125" s="185" t="n">
        <v>0</v>
      </c>
      <c r="X1125" s="185" t="n">
        <v>0</v>
      </c>
      <c r="Y1125" s="219" t="n">
        <f aca="false">SUM(W1125:X1125)</f>
        <v>0</v>
      </c>
      <c r="Z1125" s="185" t="n">
        <v>0</v>
      </c>
      <c r="AA1125" s="185" t="n">
        <v>0</v>
      </c>
      <c r="AB1125" s="220" t="n">
        <f aca="false">SUM(Z1125:AA1125)</f>
        <v>0</v>
      </c>
      <c r="AC1125" s="22"/>
      <c r="AD1125" s="22"/>
      <c r="AE1125" s="188"/>
      <c r="AF1125" s="206" t="n">
        <f aca="false">IF(AE1125="SI",N1125,0)</f>
        <v>0</v>
      </c>
      <c r="AG1125" s="189" t="n">
        <f aca="false">IF(AE1125="SI",Y1125,0)</f>
        <v>0</v>
      </c>
      <c r="AH1125" s="189" t="n">
        <f aca="false">IF(AE1125="SI",AB1125,0)</f>
        <v>0</v>
      </c>
      <c r="AI1125" s="148"/>
      <c r="AJ1125" s="207"/>
      <c r="AK1125" s="207"/>
      <c r="AL1125" s="207"/>
      <c r="AM1125" s="207"/>
      <c r="AN1125" s="207"/>
      <c r="AO1125" s="208"/>
    </row>
    <row r="1126" customFormat="false" ht="15.75" hidden="false" customHeight="true" outlineLevel="0" collapsed="false">
      <c r="A1126" s="22" t="n">
        <v>1125</v>
      </c>
      <c r="B1126" s="180"/>
      <c r="C1126" s="22"/>
      <c r="D1126" s="22"/>
      <c r="E1126" s="183"/>
      <c r="F1126" s="183"/>
      <c r="G1126" s="22"/>
      <c r="H1126" s="22"/>
      <c r="I1126" s="22"/>
      <c r="J1126" s="22"/>
      <c r="K1126" s="191" t="e">
        <f aca="false">VLOOKUP(Personale!J1126,Legenda!$D$1:$F$258,2)</f>
        <v>#N/A</v>
      </c>
      <c r="L1126" s="22"/>
      <c r="M1126" s="22"/>
      <c r="N1126" s="22"/>
      <c r="O1126" s="22"/>
      <c r="P1126" s="203"/>
      <c r="Q1126" s="22"/>
      <c r="R1126" s="22"/>
      <c r="S1126" s="22"/>
      <c r="T1126" s="203"/>
      <c r="U1126" s="211"/>
      <c r="V1126" s="211"/>
      <c r="W1126" s="185" t="n">
        <v>0</v>
      </c>
      <c r="X1126" s="185" t="n">
        <v>0</v>
      </c>
      <c r="Y1126" s="219" t="n">
        <f aca="false">SUM(W1126:X1126)</f>
        <v>0</v>
      </c>
      <c r="Z1126" s="185" t="n">
        <v>0</v>
      </c>
      <c r="AA1126" s="185" t="n">
        <v>0</v>
      </c>
      <c r="AB1126" s="220" t="n">
        <f aca="false">SUM(Z1126:AA1126)</f>
        <v>0</v>
      </c>
      <c r="AC1126" s="22"/>
      <c r="AD1126" s="22"/>
      <c r="AE1126" s="188"/>
      <c r="AF1126" s="206" t="n">
        <f aca="false">IF(AE1126="SI",N1126,0)</f>
        <v>0</v>
      </c>
      <c r="AG1126" s="189" t="n">
        <f aca="false">IF(AE1126="SI",Y1126,0)</f>
        <v>0</v>
      </c>
      <c r="AH1126" s="189" t="n">
        <f aca="false">IF(AE1126="SI",AB1126,0)</f>
        <v>0</v>
      </c>
      <c r="AI1126" s="148"/>
      <c r="AJ1126" s="207"/>
      <c r="AK1126" s="207"/>
      <c r="AL1126" s="207"/>
      <c r="AM1126" s="207"/>
      <c r="AN1126" s="207"/>
      <c r="AO1126" s="208"/>
    </row>
    <row r="1127" customFormat="false" ht="15.75" hidden="false" customHeight="true" outlineLevel="0" collapsed="false">
      <c r="A1127" s="22" t="n">
        <v>1126</v>
      </c>
      <c r="B1127" s="180"/>
      <c r="C1127" s="22"/>
      <c r="D1127" s="22"/>
      <c r="E1127" s="183"/>
      <c r="F1127" s="183"/>
      <c r="G1127" s="22"/>
      <c r="H1127" s="22"/>
      <c r="I1127" s="22"/>
      <c r="J1127" s="22"/>
      <c r="K1127" s="191" t="e">
        <f aca="false">VLOOKUP(Personale!J1127,Legenda!$D$1:$F$258,2)</f>
        <v>#N/A</v>
      </c>
      <c r="L1127" s="22"/>
      <c r="M1127" s="22"/>
      <c r="N1127" s="22"/>
      <c r="O1127" s="22"/>
      <c r="P1127" s="203"/>
      <c r="Q1127" s="22"/>
      <c r="R1127" s="22"/>
      <c r="S1127" s="22"/>
      <c r="T1127" s="203"/>
      <c r="U1127" s="211"/>
      <c r="V1127" s="211"/>
      <c r="W1127" s="185" t="n">
        <v>0</v>
      </c>
      <c r="X1127" s="185" t="n">
        <v>0</v>
      </c>
      <c r="Y1127" s="219" t="n">
        <f aca="false">SUM(W1127:X1127)</f>
        <v>0</v>
      </c>
      <c r="Z1127" s="185" t="n">
        <v>0</v>
      </c>
      <c r="AA1127" s="185" t="n">
        <v>0</v>
      </c>
      <c r="AB1127" s="220" t="n">
        <f aca="false">SUM(Z1127:AA1127)</f>
        <v>0</v>
      </c>
      <c r="AC1127" s="22"/>
      <c r="AD1127" s="22"/>
      <c r="AE1127" s="188"/>
      <c r="AF1127" s="206" t="n">
        <f aca="false">IF(AE1127="SI",N1127,0)</f>
        <v>0</v>
      </c>
      <c r="AG1127" s="189" t="n">
        <f aca="false">IF(AE1127="SI",Y1127,0)</f>
        <v>0</v>
      </c>
      <c r="AH1127" s="189" t="n">
        <f aca="false">IF(AE1127="SI",AB1127,0)</f>
        <v>0</v>
      </c>
      <c r="AI1127" s="148"/>
      <c r="AJ1127" s="207"/>
      <c r="AK1127" s="207"/>
      <c r="AL1127" s="207"/>
      <c r="AM1127" s="207"/>
      <c r="AN1127" s="207"/>
      <c r="AO1127" s="208"/>
    </row>
    <row r="1128" customFormat="false" ht="15.75" hidden="false" customHeight="true" outlineLevel="0" collapsed="false">
      <c r="A1128" s="22" t="n">
        <v>1127</v>
      </c>
      <c r="B1128" s="180"/>
      <c r="C1128" s="22"/>
      <c r="D1128" s="22"/>
      <c r="E1128" s="183"/>
      <c r="F1128" s="183"/>
      <c r="G1128" s="22"/>
      <c r="H1128" s="22"/>
      <c r="I1128" s="22"/>
      <c r="J1128" s="22"/>
      <c r="K1128" s="191" t="e">
        <f aca="false">VLOOKUP(Personale!J1128,Legenda!$D$1:$F$258,2)</f>
        <v>#N/A</v>
      </c>
      <c r="L1128" s="22"/>
      <c r="M1128" s="22"/>
      <c r="N1128" s="22"/>
      <c r="O1128" s="22"/>
      <c r="P1128" s="203"/>
      <c r="Q1128" s="22"/>
      <c r="R1128" s="22"/>
      <c r="S1128" s="22"/>
      <c r="T1128" s="203"/>
      <c r="U1128" s="211"/>
      <c r="V1128" s="211"/>
      <c r="W1128" s="185" t="n">
        <v>0</v>
      </c>
      <c r="X1128" s="185" t="n">
        <v>0</v>
      </c>
      <c r="Y1128" s="219" t="n">
        <f aca="false">SUM(W1128:X1128)</f>
        <v>0</v>
      </c>
      <c r="Z1128" s="185" t="n">
        <v>0</v>
      </c>
      <c r="AA1128" s="185" t="n">
        <v>0</v>
      </c>
      <c r="AB1128" s="220" t="n">
        <f aca="false">SUM(Z1128:AA1128)</f>
        <v>0</v>
      </c>
      <c r="AC1128" s="22"/>
      <c r="AD1128" s="22"/>
      <c r="AE1128" s="188"/>
      <c r="AF1128" s="206" t="n">
        <f aca="false">IF(AE1128="SI",N1128,0)</f>
        <v>0</v>
      </c>
      <c r="AG1128" s="189" t="n">
        <f aca="false">IF(AE1128="SI",Y1128,0)</f>
        <v>0</v>
      </c>
      <c r="AH1128" s="189" t="n">
        <f aca="false">IF(AE1128="SI",AB1128,0)</f>
        <v>0</v>
      </c>
      <c r="AI1128" s="148"/>
      <c r="AJ1128" s="207"/>
      <c r="AK1128" s="207"/>
      <c r="AL1128" s="207"/>
      <c r="AM1128" s="207"/>
      <c r="AN1128" s="207"/>
      <c r="AO1128" s="208"/>
    </row>
    <row r="1129" customFormat="false" ht="15.75" hidden="false" customHeight="true" outlineLevel="0" collapsed="false">
      <c r="A1129" s="22" t="n">
        <v>1128</v>
      </c>
      <c r="B1129" s="180"/>
      <c r="C1129" s="22"/>
      <c r="D1129" s="22"/>
      <c r="E1129" s="183"/>
      <c r="F1129" s="183"/>
      <c r="G1129" s="22"/>
      <c r="H1129" s="22"/>
      <c r="I1129" s="22"/>
      <c r="J1129" s="22"/>
      <c r="K1129" s="191" t="e">
        <f aca="false">VLOOKUP(Personale!J1129,Legenda!$D$1:$F$258,2)</f>
        <v>#N/A</v>
      </c>
      <c r="L1129" s="22"/>
      <c r="M1129" s="22"/>
      <c r="N1129" s="22"/>
      <c r="O1129" s="22"/>
      <c r="P1129" s="203"/>
      <c r="Q1129" s="22"/>
      <c r="R1129" s="22"/>
      <c r="S1129" s="22"/>
      <c r="T1129" s="203"/>
      <c r="U1129" s="211"/>
      <c r="V1129" s="211"/>
      <c r="W1129" s="185" t="n">
        <v>0</v>
      </c>
      <c r="X1129" s="185" t="n">
        <v>0</v>
      </c>
      <c r="Y1129" s="219" t="n">
        <f aca="false">SUM(W1129:X1129)</f>
        <v>0</v>
      </c>
      <c r="Z1129" s="185" t="n">
        <v>0</v>
      </c>
      <c r="AA1129" s="185" t="n">
        <v>0</v>
      </c>
      <c r="AB1129" s="220" t="n">
        <f aca="false">SUM(Z1129:AA1129)</f>
        <v>0</v>
      </c>
      <c r="AC1129" s="22"/>
      <c r="AD1129" s="22"/>
      <c r="AE1129" s="188"/>
      <c r="AF1129" s="206" t="n">
        <f aca="false">IF(AE1129="SI",N1129,0)</f>
        <v>0</v>
      </c>
      <c r="AG1129" s="189" t="n">
        <f aca="false">IF(AE1129="SI",Y1129,0)</f>
        <v>0</v>
      </c>
      <c r="AH1129" s="189" t="n">
        <f aca="false">IF(AE1129="SI",AB1129,0)</f>
        <v>0</v>
      </c>
      <c r="AI1129" s="148"/>
      <c r="AJ1129" s="207"/>
      <c r="AK1129" s="207"/>
      <c r="AL1129" s="207"/>
      <c r="AM1129" s="207"/>
      <c r="AN1129" s="207"/>
      <c r="AO1129" s="208"/>
    </row>
    <row r="1130" customFormat="false" ht="15.75" hidden="false" customHeight="true" outlineLevel="0" collapsed="false">
      <c r="A1130" s="22" t="n">
        <v>1129</v>
      </c>
      <c r="B1130" s="180"/>
      <c r="C1130" s="22"/>
      <c r="D1130" s="22"/>
      <c r="E1130" s="183"/>
      <c r="F1130" s="183"/>
      <c r="G1130" s="22"/>
      <c r="H1130" s="22"/>
      <c r="I1130" s="22"/>
      <c r="J1130" s="22"/>
      <c r="K1130" s="191" t="e">
        <f aca="false">VLOOKUP(Personale!J1130,Legenda!$D$1:$F$258,2)</f>
        <v>#N/A</v>
      </c>
      <c r="L1130" s="22"/>
      <c r="M1130" s="22"/>
      <c r="N1130" s="22"/>
      <c r="O1130" s="22"/>
      <c r="P1130" s="203"/>
      <c r="Q1130" s="22"/>
      <c r="R1130" s="22"/>
      <c r="S1130" s="22"/>
      <c r="T1130" s="203"/>
      <c r="U1130" s="211"/>
      <c r="V1130" s="211"/>
      <c r="W1130" s="185" t="n">
        <v>0</v>
      </c>
      <c r="X1130" s="185" t="n">
        <v>0</v>
      </c>
      <c r="Y1130" s="219" t="n">
        <f aca="false">SUM(W1130:X1130)</f>
        <v>0</v>
      </c>
      <c r="Z1130" s="185" t="n">
        <v>0</v>
      </c>
      <c r="AA1130" s="185" t="n">
        <v>0</v>
      </c>
      <c r="AB1130" s="220" t="n">
        <f aca="false">SUM(Z1130:AA1130)</f>
        <v>0</v>
      </c>
      <c r="AC1130" s="22"/>
      <c r="AD1130" s="22"/>
      <c r="AE1130" s="188"/>
      <c r="AF1130" s="206" t="n">
        <f aca="false">IF(AE1130="SI",N1130,0)</f>
        <v>0</v>
      </c>
      <c r="AG1130" s="189" t="n">
        <f aca="false">IF(AE1130="SI",Y1130,0)</f>
        <v>0</v>
      </c>
      <c r="AH1130" s="189" t="n">
        <f aca="false">IF(AE1130="SI",AB1130,0)</f>
        <v>0</v>
      </c>
      <c r="AI1130" s="148"/>
      <c r="AJ1130" s="207"/>
      <c r="AK1130" s="207"/>
      <c r="AL1130" s="207"/>
      <c r="AM1130" s="207"/>
      <c r="AN1130" s="207"/>
      <c r="AO1130" s="208"/>
    </row>
    <row r="1131" customFormat="false" ht="15.75" hidden="false" customHeight="true" outlineLevel="0" collapsed="false">
      <c r="A1131" s="22" t="n">
        <v>1130</v>
      </c>
      <c r="B1131" s="180"/>
      <c r="C1131" s="22"/>
      <c r="D1131" s="22"/>
      <c r="E1131" s="183"/>
      <c r="F1131" s="183"/>
      <c r="G1131" s="22"/>
      <c r="H1131" s="22"/>
      <c r="I1131" s="22"/>
      <c r="J1131" s="22"/>
      <c r="K1131" s="191" t="e">
        <f aca="false">VLOOKUP(Personale!J1131,Legenda!$D$1:$F$258,2)</f>
        <v>#N/A</v>
      </c>
      <c r="L1131" s="22"/>
      <c r="M1131" s="22"/>
      <c r="N1131" s="22"/>
      <c r="O1131" s="22"/>
      <c r="P1131" s="203"/>
      <c r="Q1131" s="22"/>
      <c r="R1131" s="22"/>
      <c r="S1131" s="22"/>
      <c r="T1131" s="203"/>
      <c r="U1131" s="211"/>
      <c r="V1131" s="211"/>
      <c r="W1131" s="185" t="n">
        <v>0</v>
      </c>
      <c r="X1131" s="185" t="n">
        <v>0</v>
      </c>
      <c r="Y1131" s="219" t="n">
        <f aca="false">SUM(W1131:X1131)</f>
        <v>0</v>
      </c>
      <c r="Z1131" s="185" t="n">
        <v>0</v>
      </c>
      <c r="AA1131" s="185" t="n">
        <v>0</v>
      </c>
      <c r="AB1131" s="220" t="n">
        <f aca="false">SUM(Z1131:AA1131)</f>
        <v>0</v>
      </c>
      <c r="AC1131" s="22"/>
      <c r="AD1131" s="22"/>
      <c r="AE1131" s="188"/>
      <c r="AF1131" s="206" t="n">
        <f aca="false">IF(AE1131="SI",N1131,0)</f>
        <v>0</v>
      </c>
      <c r="AG1131" s="189" t="n">
        <f aca="false">IF(AE1131="SI",Y1131,0)</f>
        <v>0</v>
      </c>
      <c r="AH1131" s="189" t="n">
        <f aca="false">IF(AE1131="SI",AB1131,0)</f>
        <v>0</v>
      </c>
      <c r="AI1131" s="148"/>
      <c r="AJ1131" s="207"/>
      <c r="AK1131" s="207"/>
      <c r="AL1131" s="207"/>
      <c r="AM1131" s="207"/>
      <c r="AN1131" s="207"/>
      <c r="AO1131" s="208"/>
    </row>
    <row r="1132" customFormat="false" ht="15.75" hidden="false" customHeight="true" outlineLevel="0" collapsed="false">
      <c r="A1132" s="22" t="n">
        <v>1131</v>
      </c>
      <c r="B1132" s="180"/>
      <c r="C1132" s="22"/>
      <c r="D1132" s="22"/>
      <c r="E1132" s="183"/>
      <c r="F1132" s="183"/>
      <c r="G1132" s="22"/>
      <c r="H1132" s="22"/>
      <c r="I1132" s="22"/>
      <c r="J1132" s="22"/>
      <c r="K1132" s="191" t="e">
        <f aca="false">VLOOKUP(Personale!J1132,Legenda!$D$1:$F$258,2)</f>
        <v>#N/A</v>
      </c>
      <c r="L1132" s="22"/>
      <c r="M1132" s="22"/>
      <c r="N1132" s="22"/>
      <c r="O1132" s="22"/>
      <c r="P1132" s="203"/>
      <c r="Q1132" s="22"/>
      <c r="R1132" s="22"/>
      <c r="S1132" s="22"/>
      <c r="T1132" s="203"/>
      <c r="U1132" s="211"/>
      <c r="V1132" s="211"/>
      <c r="W1132" s="185" t="n">
        <v>0</v>
      </c>
      <c r="X1132" s="185" t="n">
        <v>0</v>
      </c>
      <c r="Y1132" s="219" t="n">
        <f aca="false">SUM(W1132:X1132)</f>
        <v>0</v>
      </c>
      <c r="Z1132" s="185" t="n">
        <v>0</v>
      </c>
      <c r="AA1132" s="185" t="n">
        <v>0</v>
      </c>
      <c r="AB1132" s="220" t="n">
        <f aca="false">SUM(Z1132:AA1132)</f>
        <v>0</v>
      </c>
      <c r="AC1132" s="22"/>
      <c r="AD1132" s="22"/>
      <c r="AE1132" s="188"/>
      <c r="AF1132" s="206" t="n">
        <f aca="false">IF(AE1132="SI",N1132,0)</f>
        <v>0</v>
      </c>
      <c r="AG1132" s="189" t="n">
        <f aca="false">IF(AE1132="SI",Y1132,0)</f>
        <v>0</v>
      </c>
      <c r="AH1132" s="189" t="n">
        <f aca="false">IF(AE1132="SI",AB1132,0)</f>
        <v>0</v>
      </c>
      <c r="AI1132" s="148"/>
      <c r="AJ1132" s="207"/>
      <c r="AK1132" s="207"/>
      <c r="AL1132" s="207"/>
      <c r="AM1132" s="207"/>
      <c r="AN1132" s="207"/>
      <c r="AO1132" s="208"/>
    </row>
    <row r="1133" customFormat="false" ht="15.75" hidden="false" customHeight="true" outlineLevel="0" collapsed="false">
      <c r="A1133" s="22" t="n">
        <v>1132</v>
      </c>
      <c r="B1133" s="180"/>
      <c r="C1133" s="22"/>
      <c r="D1133" s="22"/>
      <c r="E1133" s="183"/>
      <c r="F1133" s="183"/>
      <c r="G1133" s="22"/>
      <c r="H1133" s="22"/>
      <c r="I1133" s="22"/>
      <c r="J1133" s="22"/>
      <c r="K1133" s="191" t="e">
        <f aca="false">VLOOKUP(Personale!J1133,Legenda!$D$1:$F$258,2)</f>
        <v>#N/A</v>
      </c>
      <c r="L1133" s="22"/>
      <c r="M1133" s="22"/>
      <c r="N1133" s="22"/>
      <c r="O1133" s="22"/>
      <c r="P1133" s="203"/>
      <c r="Q1133" s="22"/>
      <c r="R1133" s="22"/>
      <c r="S1133" s="22"/>
      <c r="T1133" s="203"/>
      <c r="U1133" s="211"/>
      <c r="V1133" s="211"/>
      <c r="W1133" s="185" t="n">
        <v>0</v>
      </c>
      <c r="X1133" s="185" t="n">
        <v>0</v>
      </c>
      <c r="Y1133" s="219" t="n">
        <f aca="false">SUM(W1133:X1133)</f>
        <v>0</v>
      </c>
      <c r="Z1133" s="185" t="n">
        <v>0</v>
      </c>
      <c r="AA1133" s="185" t="n">
        <v>0</v>
      </c>
      <c r="AB1133" s="220" t="n">
        <f aca="false">SUM(Z1133:AA1133)</f>
        <v>0</v>
      </c>
      <c r="AC1133" s="22"/>
      <c r="AD1133" s="22"/>
      <c r="AE1133" s="188"/>
      <c r="AF1133" s="206" t="n">
        <f aca="false">IF(AE1133="SI",N1133,0)</f>
        <v>0</v>
      </c>
      <c r="AG1133" s="189" t="n">
        <f aca="false">IF(AE1133="SI",Y1133,0)</f>
        <v>0</v>
      </c>
      <c r="AH1133" s="189" t="n">
        <f aca="false">IF(AE1133="SI",AB1133,0)</f>
        <v>0</v>
      </c>
      <c r="AI1133" s="148"/>
      <c r="AJ1133" s="207"/>
      <c r="AK1133" s="207"/>
      <c r="AL1133" s="207"/>
      <c r="AM1133" s="207"/>
      <c r="AN1133" s="207"/>
      <c r="AO1133" s="208"/>
    </row>
    <row r="1134" customFormat="false" ht="15.75" hidden="false" customHeight="true" outlineLevel="0" collapsed="false">
      <c r="A1134" s="22" t="n">
        <v>1133</v>
      </c>
      <c r="B1134" s="180"/>
      <c r="C1134" s="22"/>
      <c r="D1134" s="22"/>
      <c r="E1134" s="183"/>
      <c r="F1134" s="183"/>
      <c r="G1134" s="22"/>
      <c r="H1134" s="22"/>
      <c r="I1134" s="22"/>
      <c r="J1134" s="22"/>
      <c r="K1134" s="191" t="e">
        <f aca="false">VLOOKUP(Personale!J1134,Legenda!$D$1:$F$258,2)</f>
        <v>#N/A</v>
      </c>
      <c r="L1134" s="22"/>
      <c r="M1134" s="22"/>
      <c r="N1134" s="22"/>
      <c r="O1134" s="22"/>
      <c r="P1134" s="203"/>
      <c r="Q1134" s="22"/>
      <c r="R1134" s="22"/>
      <c r="S1134" s="22"/>
      <c r="T1134" s="203"/>
      <c r="U1134" s="211"/>
      <c r="V1134" s="211"/>
      <c r="W1134" s="185" t="n">
        <v>0</v>
      </c>
      <c r="X1134" s="185" t="n">
        <v>0</v>
      </c>
      <c r="Y1134" s="219" t="n">
        <f aca="false">SUM(W1134:X1134)</f>
        <v>0</v>
      </c>
      <c r="Z1134" s="185" t="n">
        <v>0</v>
      </c>
      <c r="AA1134" s="185" t="n">
        <v>0</v>
      </c>
      <c r="AB1134" s="220" t="n">
        <f aca="false">SUM(Z1134:AA1134)</f>
        <v>0</v>
      </c>
      <c r="AC1134" s="22"/>
      <c r="AD1134" s="22"/>
      <c r="AE1134" s="188"/>
      <c r="AF1134" s="206" t="n">
        <f aca="false">IF(AE1134="SI",N1134,0)</f>
        <v>0</v>
      </c>
      <c r="AG1134" s="189" t="n">
        <f aca="false">IF(AE1134="SI",Y1134,0)</f>
        <v>0</v>
      </c>
      <c r="AH1134" s="189" t="n">
        <f aca="false">IF(AE1134="SI",AB1134,0)</f>
        <v>0</v>
      </c>
      <c r="AI1134" s="148"/>
      <c r="AJ1134" s="207"/>
      <c r="AK1134" s="207"/>
      <c r="AL1134" s="207"/>
      <c r="AM1134" s="207"/>
      <c r="AN1134" s="207"/>
      <c r="AO1134" s="208"/>
    </row>
    <row r="1135" customFormat="false" ht="15.75" hidden="false" customHeight="true" outlineLevel="0" collapsed="false">
      <c r="A1135" s="22" t="n">
        <v>1134</v>
      </c>
      <c r="B1135" s="180"/>
      <c r="C1135" s="22"/>
      <c r="D1135" s="22"/>
      <c r="E1135" s="183"/>
      <c r="F1135" s="183"/>
      <c r="G1135" s="22"/>
      <c r="H1135" s="22"/>
      <c r="I1135" s="22"/>
      <c r="J1135" s="22"/>
      <c r="K1135" s="191" t="e">
        <f aca="false">VLOOKUP(Personale!J1135,Legenda!$D$1:$F$258,2)</f>
        <v>#N/A</v>
      </c>
      <c r="L1135" s="22"/>
      <c r="M1135" s="22"/>
      <c r="N1135" s="22"/>
      <c r="O1135" s="22"/>
      <c r="P1135" s="203"/>
      <c r="Q1135" s="22"/>
      <c r="R1135" s="22"/>
      <c r="S1135" s="22"/>
      <c r="T1135" s="203"/>
      <c r="U1135" s="211"/>
      <c r="V1135" s="211"/>
      <c r="W1135" s="185" t="n">
        <v>0</v>
      </c>
      <c r="X1135" s="185" t="n">
        <v>0</v>
      </c>
      <c r="Y1135" s="219" t="n">
        <f aca="false">SUM(W1135:X1135)</f>
        <v>0</v>
      </c>
      <c r="Z1135" s="185" t="n">
        <v>0</v>
      </c>
      <c r="AA1135" s="185" t="n">
        <v>0</v>
      </c>
      <c r="AB1135" s="220" t="n">
        <f aca="false">SUM(Z1135:AA1135)</f>
        <v>0</v>
      </c>
      <c r="AC1135" s="22"/>
      <c r="AD1135" s="22"/>
      <c r="AE1135" s="188"/>
      <c r="AF1135" s="206" t="n">
        <f aca="false">IF(AE1135="SI",N1135,0)</f>
        <v>0</v>
      </c>
      <c r="AG1135" s="189" t="n">
        <f aca="false">IF(AE1135="SI",Y1135,0)</f>
        <v>0</v>
      </c>
      <c r="AH1135" s="189" t="n">
        <f aca="false">IF(AE1135="SI",AB1135,0)</f>
        <v>0</v>
      </c>
      <c r="AI1135" s="148"/>
      <c r="AJ1135" s="207"/>
      <c r="AK1135" s="207"/>
      <c r="AL1135" s="207"/>
      <c r="AM1135" s="207"/>
      <c r="AN1135" s="207"/>
      <c r="AO1135" s="208"/>
    </row>
    <row r="1136" customFormat="false" ht="15.75" hidden="false" customHeight="true" outlineLevel="0" collapsed="false">
      <c r="A1136" s="22" t="n">
        <v>1135</v>
      </c>
      <c r="B1136" s="180"/>
      <c r="C1136" s="22"/>
      <c r="D1136" s="22"/>
      <c r="E1136" s="183"/>
      <c r="F1136" s="183"/>
      <c r="G1136" s="22"/>
      <c r="H1136" s="22"/>
      <c r="I1136" s="22"/>
      <c r="J1136" s="22"/>
      <c r="K1136" s="191" t="e">
        <f aca="false">VLOOKUP(Personale!J1136,Legenda!$D$1:$F$258,2)</f>
        <v>#N/A</v>
      </c>
      <c r="L1136" s="22"/>
      <c r="M1136" s="22"/>
      <c r="N1136" s="22"/>
      <c r="O1136" s="22"/>
      <c r="P1136" s="203"/>
      <c r="Q1136" s="22"/>
      <c r="R1136" s="22"/>
      <c r="S1136" s="22"/>
      <c r="T1136" s="203"/>
      <c r="U1136" s="211"/>
      <c r="V1136" s="211"/>
      <c r="W1136" s="185" t="n">
        <v>0</v>
      </c>
      <c r="X1136" s="185" t="n">
        <v>0</v>
      </c>
      <c r="Y1136" s="219" t="n">
        <f aca="false">SUM(W1136:X1136)</f>
        <v>0</v>
      </c>
      <c r="Z1136" s="185" t="n">
        <v>0</v>
      </c>
      <c r="AA1136" s="185" t="n">
        <v>0</v>
      </c>
      <c r="AB1136" s="220" t="n">
        <f aca="false">SUM(Z1136:AA1136)</f>
        <v>0</v>
      </c>
      <c r="AC1136" s="22"/>
      <c r="AD1136" s="22"/>
      <c r="AE1136" s="188"/>
      <c r="AF1136" s="206" t="n">
        <f aca="false">IF(AE1136="SI",N1136,0)</f>
        <v>0</v>
      </c>
      <c r="AG1136" s="189" t="n">
        <f aca="false">IF(AE1136="SI",Y1136,0)</f>
        <v>0</v>
      </c>
      <c r="AH1136" s="189" t="n">
        <f aca="false">IF(AE1136="SI",AB1136,0)</f>
        <v>0</v>
      </c>
      <c r="AI1136" s="148"/>
      <c r="AJ1136" s="207"/>
      <c r="AK1136" s="207"/>
      <c r="AL1136" s="207"/>
      <c r="AM1136" s="207"/>
      <c r="AN1136" s="207"/>
      <c r="AO1136" s="208"/>
    </row>
    <row r="1137" customFormat="false" ht="15.75" hidden="false" customHeight="true" outlineLevel="0" collapsed="false">
      <c r="A1137" s="22" t="n">
        <v>1136</v>
      </c>
      <c r="B1137" s="180"/>
      <c r="C1137" s="22"/>
      <c r="D1137" s="22"/>
      <c r="E1137" s="183"/>
      <c r="F1137" s="183"/>
      <c r="G1137" s="22"/>
      <c r="H1137" s="22"/>
      <c r="I1137" s="22"/>
      <c r="J1137" s="22"/>
      <c r="K1137" s="191" t="e">
        <f aca="false">VLOOKUP(Personale!J1137,Legenda!$D$1:$F$258,2)</f>
        <v>#N/A</v>
      </c>
      <c r="L1137" s="22"/>
      <c r="M1137" s="22"/>
      <c r="N1137" s="22"/>
      <c r="O1137" s="22"/>
      <c r="P1137" s="203"/>
      <c r="Q1137" s="22"/>
      <c r="R1137" s="22"/>
      <c r="S1137" s="22"/>
      <c r="T1137" s="203"/>
      <c r="U1137" s="211"/>
      <c r="V1137" s="211"/>
      <c r="W1137" s="185" t="n">
        <v>0</v>
      </c>
      <c r="X1137" s="185" t="n">
        <v>0</v>
      </c>
      <c r="Y1137" s="219" t="n">
        <f aca="false">SUM(W1137:X1137)</f>
        <v>0</v>
      </c>
      <c r="Z1137" s="185" t="n">
        <v>0</v>
      </c>
      <c r="AA1137" s="185" t="n">
        <v>0</v>
      </c>
      <c r="AB1137" s="220" t="n">
        <f aca="false">SUM(Z1137:AA1137)</f>
        <v>0</v>
      </c>
      <c r="AC1137" s="22"/>
      <c r="AD1137" s="22"/>
      <c r="AE1137" s="188"/>
      <c r="AF1137" s="206" t="n">
        <f aca="false">IF(AE1137="SI",N1137,0)</f>
        <v>0</v>
      </c>
      <c r="AG1137" s="189" t="n">
        <f aca="false">IF(AE1137="SI",Y1137,0)</f>
        <v>0</v>
      </c>
      <c r="AH1137" s="189" t="n">
        <f aca="false">IF(AE1137="SI",AB1137,0)</f>
        <v>0</v>
      </c>
      <c r="AI1137" s="148"/>
      <c r="AJ1137" s="207"/>
      <c r="AK1137" s="207"/>
      <c r="AL1137" s="207"/>
      <c r="AM1137" s="207"/>
      <c r="AN1137" s="207"/>
      <c r="AO1137" s="208"/>
    </row>
    <row r="1138" customFormat="false" ht="15.75" hidden="false" customHeight="true" outlineLevel="0" collapsed="false">
      <c r="A1138" s="22" t="n">
        <v>1137</v>
      </c>
      <c r="B1138" s="180"/>
      <c r="C1138" s="22"/>
      <c r="D1138" s="22"/>
      <c r="E1138" s="183"/>
      <c r="F1138" s="183"/>
      <c r="G1138" s="22"/>
      <c r="H1138" s="22"/>
      <c r="I1138" s="22"/>
      <c r="J1138" s="22"/>
      <c r="K1138" s="191" t="e">
        <f aca="false">VLOOKUP(Personale!J1138,Legenda!$D$1:$F$258,2)</f>
        <v>#N/A</v>
      </c>
      <c r="L1138" s="22"/>
      <c r="M1138" s="22"/>
      <c r="N1138" s="22"/>
      <c r="O1138" s="22"/>
      <c r="P1138" s="203"/>
      <c r="Q1138" s="22"/>
      <c r="R1138" s="22"/>
      <c r="S1138" s="22"/>
      <c r="T1138" s="203"/>
      <c r="U1138" s="211"/>
      <c r="V1138" s="211"/>
      <c r="W1138" s="185" t="n">
        <v>0</v>
      </c>
      <c r="X1138" s="185" t="n">
        <v>0</v>
      </c>
      <c r="Y1138" s="219" t="n">
        <f aca="false">SUM(W1138:X1138)</f>
        <v>0</v>
      </c>
      <c r="Z1138" s="185" t="n">
        <v>0</v>
      </c>
      <c r="AA1138" s="185" t="n">
        <v>0</v>
      </c>
      <c r="AB1138" s="220" t="n">
        <f aca="false">SUM(Z1138:AA1138)</f>
        <v>0</v>
      </c>
      <c r="AC1138" s="22"/>
      <c r="AD1138" s="22"/>
      <c r="AE1138" s="188"/>
      <c r="AF1138" s="206" t="n">
        <f aca="false">IF(AE1138="SI",N1138,0)</f>
        <v>0</v>
      </c>
      <c r="AG1138" s="189" t="n">
        <f aca="false">IF(AE1138="SI",Y1138,0)</f>
        <v>0</v>
      </c>
      <c r="AH1138" s="189" t="n">
        <f aca="false">IF(AE1138="SI",AB1138,0)</f>
        <v>0</v>
      </c>
      <c r="AI1138" s="148"/>
      <c r="AJ1138" s="207"/>
      <c r="AK1138" s="207"/>
      <c r="AL1138" s="207"/>
      <c r="AM1138" s="207"/>
      <c r="AN1138" s="207"/>
      <c r="AO1138" s="208"/>
    </row>
    <row r="1139" customFormat="false" ht="15.75" hidden="false" customHeight="true" outlineLevel="0" collapsed="false">
      <c r="A1139" s="22" t="n">
        <v>1138</v>
      </c>
      <c r="B1139" s="180"/>
      <c r="C1139" s="22"/>
      <c r="D1139" s="22"/>
      <c r="E1139" s="183"/>
      <c r="F1139" s="183"/>
      <c r="G1139" s="22"/>
      <c r="H1139" s="22"/>
      <c r="I1139" s="22"/>
      <c r="J1139" s="22"/>
      <c r="K1139" s="191" t="e">
        <f aca="false">VLOOKUP(Personale!J1139,Legenda!$D$1:$F$258,2)</f>
        <v>#N/A</v>
      </c>
      <c r="L1139" s="22"/>
      <c r="M1139" s="22"/>
      <c r="N1139" s="22"/>
      <c r="O1139" s="22"/>
      <c r="P1139" s="203"/>
      <c r="Q1139" s="22"/>
      <c r="R1139" s="22"/>
      <c r="S1139" s="22"/>
      <c r="T1139" s="203"/>
      <c r="U1139" s="211"/>
      <c r="V1139" s="211"/>
      <c r="W1139" s="185" t="n">
        <v>0</v>
      </c>
      <c r="X1139" s="185" t="n">
        <v>0</v>
      </c>
      <c r="Y1139" s="219" t="n">
        <f aca="false">SUM(W1139:X1139)</f>
        <v>0</v>
      </c>
      <c r="Z1139" s="185" t="n">
        <v>0</v>
      </c>
      <c r="AA1139" s="185" t="n">
        <v>0</v>
      </c>
      <c r="AB1139" s="220" t="n">
        <f aca="false">SUM(Z1139:AA1139)</f>
        <v>0</v>
      </c>
      <c r="AC1139" s="22"/>
      <c r="AD1139" s="22"/>
      <c r="AE1139" s="188"/>
      <c r="AF1139" s="206" t="n">
        <f aca="false">IF(AE1139="SI",N1139,0)</f>
        <v>0</v>
      </c>
      <c r="AG1139" s="189" t="n">
        <f aca="false">IF(AE1139="SI",Y1139,0)</f>
        <v>0</v>
      </c>
      <c r="AH1139" s="189" t="n">
        <f aca="false">IF(AE1139="SI",AB1139,0)</f>
        <v>0</v>
      </c>
      <c r="AI1139" s="148"/>
      <c r="AJ1139" s="207"/>
      <c r="AK1139" s="207"/>
      <c r="AL1139" s="207"/>
      <c r="AM1139" s="207"/>
      <c r="AN1139" s="207"/>
      <c r="AO1139" s="208"/>
    </row>
    <row r="1140" customFormat="false" ht="15.75" hidden="false" customHeight="true" outlineLevel="0" collapsed="false">
      <c r="A1140" s="22" t="n">
        <v>1139</v>
      </c>
      <c r="B1140" s="180"/>
      <c r="C1140" s="22"/>
      <c r="D1140" s="22"/>
      <c r="E1140" s="183"/>
      <c r="F1140" s="183"/>
      <c r="G1140" s="22"/>
      <c r="H1140" s="22"/>
      <c r="I1140" s="22"/>
      <c r="J1140" s="22"/>
      <c r="K1140" s="191" t="e">
        <f aca="false">VLOOKUP(Personale!J1140,Legenda!$D$1:$F$258,2)</f>
        <v>#N/A</v>
      </c>
      <c r="L1140" s="22"/>
      <c r="M1140" s="22"/>
      <c r="N1140" s="22"/>
      <c r="O1140" s="22"/>
      <c r="P1140" s="203"/>
      <c r="Q1140" s="22"/>
      <c r="R1140" s="22"/>
      <c r="S1140" s="22"/>
      <c r="T1140" s="203"/>
      <c r="U1140" s="211"/>
      <c r="V1140" s="211"/>
      <c r="W1140" s="185" t="n">
        <v>0</v>
      </c>
      <c r="X1140" s="185" t="n">
        <v>0</v>
      </c>
      <c r="Y1140" s="219" t="n">
        <f aca="false">SUM(W1140:X1140)</f>
        <v>0</v>
      </c>
      <c r="Z1140" s="185" t="n">
        <v>0</v>
      </c>
      <c r="AA1140" s="185" t="n">
        <v>0</v>
      </c>
      <c r="AB1140" s="220" t="n">
        <f aca="false">SUM(Z1140:AA1140)</f>
        <v>0</v>
      </c>
      <c r="AC1140" s="22"/>
      <c r="AD1140" s="22"/>
      <c r="AE1140" s="188"/>
      <c r="AF1140" s="206" t="n">
        <f aca="false">IF(AE1140="SI",N1140,0)</f>
        <v>0</v>
      </c>
      <c r="AG1140" s="189" t="n">
        <f aca="false">IF(AE1140="SI",Y1140,0)</f>
        <v>0</v>
      </c>
      <c r="AH1140" s="189" t="n">
        <f aca="false">IF(AE1140="SI",AB1140,0)</f>
        <v>0</v>
      </c>
      <c r="AI1140" s="148"/>
      <c r="AJ1140" s="207"/>
      <c r="AK1140" s="207"/>
      <c r="AL1140" s="207"/>
      <c r="AM1140" s="207"/>
      <c r="AN1140" s="207"/>
      <c r="AO1140" s="208"/>
    </row>
    <row r="1141" customFormat="false" ht="15.75" hidden="false" customHeight="true" outlineLevel="0" collapsed="false">
      <c r="A1141" s="22" t="n">
        <v>1140</v>
      </c>
      <c r="B1141" s="180"/>
      <c r="C1141" s="22"/>
      <c r="D1141" s="22"/>
      <c r="E1141" s="183"/>
      <c r="F1141" s="183"/>
      <c r="G1141" s="22"/>
      <c r="H1141" s="22"/>
      <c r="I1141" s="22"/>
      <c r="J1141" s="22"/>
      <c r="K1141" s="191" t="e">
        <f aca="false">VLOOKUP(Personale!J1141,Legenda!$D$1:$F$258,2)</f>
        <v>#N/A</v>
      </c>
      <c r="L1141" s="22"/>
      <c r="M1141" s="22"/>
      <c r="N1141" s="22"/>
      <c r="O1141" s="22"/>
      <c r="P1141" s="203"/>
      <c r="Q1141" s="22"/>
      <c r="R1141" s="22"/>
      <c r="S1141" s="22"/>
      <c r="T1141" s="203"/>
      <c r="U1141" s="211"/>
      <c r="V1141" s="211"/>
      <c r="W1141" s="185" t="n">
        <v>0</v>
      </c>
      <c r="X1141" s="185" t="n">
        <v>0</v>
      </c>
      <c r="Y1141" s="219" t="n">
        <f aca="false">SUM(W1141:X1141)</f>
        <v>0</v>
      </c>
      <c r="Z1141" s="185" t="n">
        <v>0</v>
      </c>
      <c r="AA1141" s="185" t="n">
        <v>0</v>
      </c>
      <c r="AB1141" s="220" t="n">
        <f aca="false">SUM(Z1141:AA1141)</f>
        <v>0</v>
      </c>
      <c r="AC1141" s="22"/>
      <c r="AD1141" s="22"/>
      <c r="AE1141" s="188"/>
      <c r="AF1141" s="206" t="n">
        <f aca="false">IF(AE1141="SI",N1141,0)</f>
        <v>0</v>
      </c>
      <c r="AG1141" s="189" t="n">
        <f aca="false">IF(AE1141="SI",Y1141,0)</f>
        <v>0</v>
      </c>
      <c r="AH1141" s="189" t="n">
        <f aca="false">IF(AE1141="SI",AB1141,0)</f>
        <v>0</v>
      </c>
      <c r="AI1141" s="148"/>
      <c r="AJ1141" s="207"/>
      <c r="AK1141" s="207"/>
      <c r="AL1141" s="207"/>
      <c r="AM1141" s="207"/>
      <c r="AN1141" s="207"/>
      <c r="AO1141" s="208"/>
    </row>
    <row r="1142" customFormat="false" ht="15.75" hidden="false" customHeight="true" outlineLevel="0" collapsed="false">
      <c r="A1142" s="22" t="n">
        <v>1141</v>
      </c>
      <c r="B1142" s="180"/>
      <c r="C1142" s="22"/>
      <c r="D1142" s="22"/>
      <c r="E1142" s="183"/>
      <c r="F1142" s="183"/>
      <c r="G1142" s="22"/>
      <c r="H1142" s="22"/>
      <c r="I1142" s="22"/>
      <c r="J1142" s="22"/>
      <c r="K1142" s="191" t="e">
        <f aca="false">VLOOKUP(Personale!J1142,Legenda!$D$1:$F$258,2)</f>
        <v>#N/A</v>
      </c>
      <c r="L1142" s="22"/>
      <c r="M1142" s="22"/>
      <c r="N1142" s="22"/>
      <c r="O1142" s="22"/>
      <c r="P1142" s="203"/>
      <c r="Q1142" s="22"/>
      <c r="R1142" s="22"/>
      <c r="S1142" s="22"/>
      <c r="T1142" s="203"/>
      <c r="U1142" s="211"/>
      <c r="V1142" s="211"/>
      <c r="W1142" s="185" t="n">
        <v>0</v>
      </c>
      <c r="X1142" s="185" t="n">
        <v>0</v>
      </c>
      <c r="Y1142" s="219" t="n">
        <f aca="false">SUM(W1142:X1142)</f>
        <v>0</v>
      </c>
      <c r="Z1142" s="185" t="n">
        <v>0</v>
      </c>
      <c r="AA1142" s="185" t="n">
        <v>0</v>
      </c>
      <c r="AB1142" s="220" t="n">
        <f aca="false">SUM(Z1142:AA1142)</f>
        <v>0</v>
      </c>
      <c r="AC1142" s="22"/>
      <c r="AD1142" s="22"/>
      <c r="AE1142" s="188"/>
      <c r="AF1142" s="206" t="n">
        <f aca="false">IF(AE1142="SI",N1142,0)</f>
        <v>0</v>
      </c>
      <c r="AG1142" s="189" t="n">
        <f aca="false">IF(AE1142="SI",Y1142,0)</f>
        <v>0</v>
      </c>
      <c r="AH1142" s="189" t="n">
        <f aca="false">IF(AE1142="SI",AB1142,0)</f>
        <v>0</v>
      </c>
      <c r="AI1142" s="148"/>
      <c r="AJ1142" s="207"/>
      <c r="AK1142" s="207"/>
      <c r="AL1142" s="207"/>
      <c r="AM1142" s="207"/>
      <c r="AN1142" s="207"/>
      <c r="AO1142" s="208"/>
    </row>
    <row r="1143" customFormat="false" ht="15.75" hidden="false" customHeight="true" outlineLevel="0" collapsed="false">
      <c r="A1143" s="22" t="n">
        <v>1142</v>
      </c>
      <c r="B1143" s="180"/>
      <c r="C1143" s="22"/>
      <c r="D1143" s="22"/>
      <c r="E1143" s="183"/>
      <c r="F1143" s="183"/>
      <c r="G1143" s="22"/>
      <c r="H1143" s="22"/>
      <c r="I1143" s="22"/>
      <c r="J1143" s="22"/>
      <c r="K1143" s="191" t="e">
        <f aca="false">VLOOKUP(Personale!J1143,Legenda!$D$1:$F$258,2)</f>
        <v>#N/A</v>
      </c>
      <c r="L1143" s="22"/>
      <c r="M1143" s="22"/>
      <c r="N1143" s="22"/>
      <c r="O1143" s="22"/>
      <c r="P1143" s="203"/>
      <c r="Q1143" s="22"/>
      <c r="R1143" s="22"/>
      <c r="S1143" s="22"/>
      <c r="T1143" s="203"/>
      <c r="U1143" s="211"/>
      <c r="V1143" s="211"/>
      <c r="W1143" s="185" t="n">
        <v>0</v>
      </c>
      <c r="X1143" s="185" t="n">
        <v>0</v>
      </c>
      <c r="Y1143" s="219" t="n">
        <f aca="false">SUM(W1143:X1143)</f>
        <v>0</v>
      </c>
      <c r="Z1143" s="185" t="n">
        <v>0</v>
      </c>
      <c r="AA1143" s="185" t="n">
        <v>0</v>
      </c>
      <c r="AB1143" s="220" t="n">
        <f aca="false">SUM(Z1143:AA1143)</f>
        <v>0</v>
      </c>
      <c r="AC1143" s="22"/>
      <c r="AD1143" s="22"/>
      <c r="AE1143" s="188"/>
      <c r="AF1143" s="206" t="n">
        <f aca="false">IF(AE1143="SI",N1143,0)</f>
        <v>0</v>
      </c>
      <c r="AG1143" s="189" t="n">
        <f aca="false">IF(AE1143="SI",Y1143,0)</f>
        <v>0</v>
      </c>
      <c r="AH1143" s="189" t="n">
        <f aca="false">IF(AE1143="SI",AB1143,0)</f>
        <v>0</v>
      </c>
      <c r="AI1143" s="148"/>
      <c r="AJ1143" s="207"/>
      <c r="AK1143" s="207"/>
      <c r="AL1143" s="207"/>
      <c r="AM1143" s="207"/>
      <c r="AN1143" s="207"/>
      <c r="AO1143" s="208"/>
    </row>
    <row r="1144" customFormat="false" ht="15.75" hidden="false" customHeight="true" outlineLevel="0" collapsed="false">
      <c r="A1144" s="22" t="n">
        <v>1143</v>
      </c>
      <c r="B1144" s="180"/>
      <c r="C1144" s="22"/>
      <c r="D1144" s="22"/>
      <c r="E1144" s="183"/>
      <c r="F1144" s="183"/>
      <c r="G1144" s="22"/>
      <c r="H1144" s="22"/>
      <c r="I1144" s="22"/>
      <c r="J1144" s="22"/>
      <c r="K1144" s="191" t="e">
        <f aca="false">VLOOKUP(Personale!J1144,Legenda!$D$1:$F$258,2)</f>
        <v>#N/A</v>
      </c>
      <c r="L1144" s="22"/>
      <c r="M1144" s="22"/>
      <c r="N1144" s="22"/>
      <c r="O1144" s="22"/>
      <c r="P1144" s="203"/>
      <c r="Q1144" s="22"/>
      <c r="R1144" s="22"/>
      <c r="S1144" s="22"/>
      <c r="T1144" s="203"/>
      <c r="U1144" s="211"/>
      <c r="V1144" s="211"/>
      <c r="W1144" s="185" t="n">
        <v>0</v>
      </c>
      <c r="X1144" s="185" t="n">
        <v>0</v>
      </c>
      <c r="Y1144" s="219" t="n">
        <f aca="false">SUM(W1144:X1144)</f>
        <v>0</v>
      </c>
      <c r="Z1144" s="185" t="n">
        <v>0</v>
      </c>
      <c r="AA1144" s="185" t="n">
        <v>0</v>
      </c>
      <c r="AB1144" s="220" t="n">
        <f aca="false">SUM(Z1144:AA1144)</f>
        <v>0</v>
      </c>
      <c r="AC1144" s="22"/>
      <c r="AD1144" s="22"/>
      <c r="AE1144" s="188"/>
      <c r="AF1144" s="206" t="n">
        <f aca="false">IF(AE1144="SI",N1144,0)</f>
        <v>0</v>
      </c>
      <c r="AG1144" s="189" t="n">
        <f aca="false">IF(AE1144="SI",Y1144,0)</f>
        <v>0</v>
      </c>
      <c r="AH1144" s="189" t="n">
        <f aca="false">IF(AE1144="SI",AB1144,0)</f>
        <v>0</v>
      </c>
      <c r="AI1144" s="148"/>
      <c r="AJ1144" s="207"/>
      <c r="AK1144" s="207"/>
      <c r="AL1144" s="207"/>
      <c r="AM1144" s="207"/>
      <c r="AN1144" s="207"/>
      <c r="AO1144" s="208"/>
    </row>
    <row r="1145" customFormat="false" ht="15.75" hidden="false" customHeight="true" outlineLevel="0" collapsed="false">
      <c r="A1145" s="22" t="n">
        <v>1144</v>
      </c>
      <c r="B1145" s="180"/>
      <c r="C1145" s="22"/>
      <c r="D1145" s="22"/>
      <c r="E1145" s="183"/>
      <c r="F1145" s="183"/>
      <c r="G1145" s="22"/>
      <c r="H1145" s="22"/>
      <c r="I1145" s="22"/>
      <c r="J1145" s="22"/>
      <c r="K1145" s="191" t="e">
        <f aca="false">VLOOKUP(Personale!J1145,Legenda!$D$1:$F$258,2)</f>
        <v>#N/A</v>
      </c>
      <c r="L1145" s="22"/>
      <c r="M1145" s="22"/>
      <c r="N1145" s="22"/>
      <c r="O1145" s="22"/>
      <c r="P1145" s="203"/>
      <c r="Q1145" s="22"/>
      <c r="R1145" s="22"/>
      <c r="S1145" s="22"/>
      <c r="T1145" s="203"/>
      <c r="U1145" s="211"/>
      <c r="V1145" s="211"/>
      <c r="W1145" s="185" t="n">
        <v>0</v>
      </c>
      <c r="X1145" s="185" t="n">
        <v>0</v>
      </c>
      <c r="Y1145" s="219" t="n">
        <f aca="false">SUM(W1145:X1145)</f>
        <v>0</v>
      </c>
      <c r="Z1145" s="185" t="n">
        <v>0</v>
      </c>
      <c r="AA1145" s="185" t="n">
        <v>0</v>
      </c>
      <c r="AB1145" s="220" t="n">
        <f aca="false">SUM(Z1145:AA1145)</f>
        <v>0</v>
      </c>
      <c r="AC1145" s="22"/>
      <c r="AD1145" s="22"/>
      <c r="AE1145" s="188"/>
      <c r="AF1145" s="206" t="n">
        <f aca="false">IF(AE1145="SI",N1145,0)</f>
        <v>0</v>
      </c>
      <c r="AG1145" s="189" t="n">
        <f aca="false">IF(AE1145="SI",Y1145,0)</f>
        <v>0</v>
      </c>
      <c r="AH1145" s="189" t="n">
        <f aca="false">IF(AE1145="SI",AB1145,0)</f>
        <v>0</v>
      </c>
      <c r="AI1145" s="148"/>
      <c r="AJ1145" s="207"/>
      <c r="AK1145" s="207"/>
      <c r="AL1145" s="207"/>
      <c r="AM1145" s="207"/>
      <c r="AN1145" s="207"/>
      <c r="AO1145" s="208"/>
    </row>
    <row r="1146" customFormat="false" ht="15.75" hidden="false" customHeight="true" outlineLevel="0" collapsed="false">
      <c r="A1146" s="22" t="n">
        <v>1145</v>
      </c>
      <c r="B1146" s="180"/>
      <c r="C1146" s="22"/>
      <c r="D1146" s="22"/>
      <c r="E1146" s="183"/>
      <c r="F1146" s="183"/>
      <c r="G1146" s="22"/>
      <c r="H1146" s="22"/>
      <c r="I1146" s="22"/>
      <c r="J1146" s="22"/>
      <c r="K1146" s="191" t="e">
        <f aca="false">VLOOKUP(Personale!J1146,Legenda!$D$1:$F$258,2)</f>
        <v>#N/A</v>
      </c>
      <c r="L1146" s="22"/>
      <c r="M1146" s="22"/>
      <c r="N1146" s="22"/>
      <c r="O1146" s="22"/>
      <c r="P1146" s="203"/>
      <c r="Q1146" s="22"/>
      <c r="R1146" s="22"/>
      <c r="S1146" s="22"/>
      <c r="T1146" s="203"/>
      <c r="U1146" s="211"/>
      <c r="V1146" s="211"/>
      <c r="W1146" s="185" t="n">
        <v>0</v>
      </c>
      <c r="X1146" s="185" t="n">
        <v>0</v>
      </c>
      <c r="Y1146" s="219" t="n">
        <f aca="false">SUM(W1146:X1146)</f>
        <v>0</v>
      </c>
      <c r="Z1146" s="185" t="n">
        <v>0</v>
      </c>
      <c r="AA1146" s="185" t="n">
        <v>0</v>
      </c>
      <c r="AB1146" s="220" t="n">
        <f aca="false">SUM(Z1146:AA1146)</f>
        <v>0</v>
      </c>
      <c r="AC1146" s="22"/>
      <c r="AD1146" s="22"/>
      <c r="AE1146" s="188"/>
      <c r="AF1146" s="206" t="n">
        <f aca="false">IF(AE1146="SI",N1146,0)</f>
        <v>0</v>
      </c>
      <c r="AG1146" s="189" t="n">
        <f aca="false">IF(AE1146="SI",Y1146,0)</f>
        <v>0</v>
      </c>
      <c r="AH1146" s="189" t="n">
        <f aca="false">IF(AE1146="SI",AB1146,0)</f>
        <v>0</v>
      </c>
      <c r="AI1146" s="148"/>
      <c r="AJ1146" s="207"/>
      <c r="AK1146" s="207"/>
      <c r="AL1146" s="207"/>
      <c r="AM1146" s="207"/>
      <c r="AN1146" s="207"/>
      <c r="AO1146" s="208"/>
    </row>
    <row r="1147" customFormat="false" ht="15.75" hidden="false" customHeight="true" outlineLevel="0" collapsed="false">
      <c r="A1147" s="22" t="n">
        <v>1146</v>
      </c>
      <c r="B1147" s="180"/>
      <c r="C1147" s="22"/>
      <c r="D1147" s="22"/>
      <c r="E1147" s="183"/>
      <c r="F1147" s="183"/>
      <c r="G1147" s="22"/>
      <c r="H1147" s="22"/>
      <c r="I1147" s="22"/>
      <c r="J1147" s="22"/>
      <c r="K1147" s="191" t="e">
        <f aca="false">VLOOKUP(Personale!J1147,Legenda!$D$1:$F$258,2)</f>
        <v>#N/A</v>
      </c>
      <c r="L1147" s="22"/>
      <c r="M1147" s="22"/>
      <c r="N1147" s="22"/>
      <c r="O1147" s="22"/>
      <c r="P1147" s="203"/>
      <c r="Q1147" s="22"/>
      <c r="R1147" s="22"/>
      <c r="S1147" s="22"/>
      <c r="T1147" s="203"/>
      <c r="U1147" s="211"/>
      <c r="V1147" s="211"/>
      <c r="W1147" s="185" t="n">
        <v>0</v>
      </c>
      <c r="X1147" s="185" t="n">
        <v>0</v>
      </c>
      <c r="Y1147" s="219" t="n">
        <f aca="false">SUM(W1147:X1147)</f>
        <v>0</v>
      </c>
      <c r="Z1147" s="185" t="n">
        <v>0</v>
      </c>
      <c r="AA1147" s="185" t="n">
        <v>0</v>
      </c>
      <c r="AB1147" s="220" t="n">
        <f aca="false">SUM(Z1147:AA1147)</f>
        <v>0</v>
      </c>
      <c r="AC1147" s="22"/>
      <c r="AD1147" s="22"/>
      <c r="AE1147" s="188"/>
      <c r="AF1147" s="206" t="n">
        <f aca="false">IF(AE1147="SI",N1147,0)</f>
        <v>0</v>
      </c>
      <c r="AG1147" s="189" t="n">
        <f aca="false">IF(AE1147="SI",Y1147,0)</f>
        <v>0</v>
      </c>
      <c r="AH1147" s="189" t="n">
        <f aca="false">IF(AE1147="SI",AB1147,0)</f>
        <v>0</v>
      </c>
      <c r="AI1147" s="148"/>
      <c r="AJ1147" s="207"/>
      <c r="AK1147" s="207"/>
      <c r="AL1147" s="207"/>
      <c r="AM1147" s="207"/>
      <c r="AN1147" s="207"/>
      <c r="AO1147" s="208"/>
    </row>
    <row r="1148" customFormat="false" ht="15.75" hidden="false" customHeight="true" outlineLevel="0" collapsed="false">
      <c r="A1148" s="22" t="n">
        <v>1147</v>
      </c>
      <c r="B1148" s="180"/>
      <c r="C1148" s="22"/>
      <c r="D1148" s="22"/>
      <c r="E1148" s="183"/>
      <c r="F1148" s="183"/>
      <c r="G1148" s="22"/>
      <c r="H1148" s="22"/>
      <c r="I1148" s="22"/>
      <c r="J1148" s="22"/>
      <c r="K1148" s="191" t="e">
        <f aca="false">VLOOKUP(Personale!J1148,Legenda!$D$1:$F$258,2)</f>
        <v>#N/A</v>
      </c>
      <c r="L1148" s="22"/>
      <c r="M1148" s="22"/>
      <c r="N1148" s="22"/>
      <c r="O1148" s="22"/>
      <c r="P1148" s="203"/>
      <c r="Q1148" s="22"/>
      <c r="R1148" s="22"/>
      <c r="S1148" s="22"/>
      <c r="T1148" s="203"/>
      <c r="U1148" s="211"/>
      <c r="V1148" s="211"/>
      <c r="W1148" s="185" t="n">
        <v>0</v>
      </c>
      <c r="X1148" s="185" t="n">
        <v>0</v>
      </c>
      <c r="Y1148" s="219" t="n">
        <f aca="false">SUM(W1148:X1148)</f>
        <v>0</v>
      </c>
      <c r="Z1148" s="185" t="n">
        <v>0</v>
      </c>
      <c r="AA1148" s="185" t="n">
        <v>0</v>
      </c>
      <c r="AB1148" s="220" t="n">
        <f aca="false">SUM(Z1148:AA1148)</f>
        <v>0</v>
      </c>
      <c r="AC1148" s="22"/>
      <c r="AD1148" s="22"/>
      <c r="AE1148" s="188"/>
      <c r="AF1148" s="206" t="n">
        <f aca="false">IF(AE1148="SI",N1148,0)</f>
        <v>0</v>
      </c>
      <c r="AG1148" s="189" t="n">
        <f aca="false">IF(AE1148="SI",Y1148,0)</f>
        <v>0</v>
      </c>
      <c r="AH1148" s="189" t="n">
        <f aca="false">IF(AE1148="SI",AB1148,0)</f>
        <v>0</v>
      </c>
      <c r="AI1148" s="148"/>
      <c r="AJ1148" s="207"/>
      <c r="AK1148" s="207"/>
      <c r="AL1148" s="207"/>
      <c r="AM1148" s="207"/>
      <c r="AN1148" s="207"/>
      <c r="AO1148" s="208"/>
    </row>
    <row r="1149" customFormat="false" ht="15.75" hidden="false" customHeight="true" outlineLevel="0" collapsed="false">
      <c r="A1149" s="22" t="n">
        <v>1148</v>
      </c>
      <c r="B1149" s="180"/>
      <c r="C1149" s="22"/>
      <c r="D1149" s="22"/>
      <c r="E1149" s="183"/>
      <c r="F1149" s="183"/>
      <c r="G1149" s="22"/>
      <c r="H1149" s="22"/>
      <c r="I1149" s="22"/>
      <c r="J1149" s="22"/>
      <c r="K1149" s="191" t="e">
        <f aca="false">VLOOKUP(Personale!J1149,Legenda!$D$1:$F$258,2)</f>
        <v>#N/A</v>
      </c>
      <c r="L1149" s="22"/>
      <c r="M1149" s="22"/>
      <c r="N1149" s="22"/>
      <c r="O1149" s="22"/>
      <c r="P1149" s="203"/>
      <c r="Q1149" s="22"/>
      <c r="R1149" s="22"/>
      <c r="S1149" s="22"/>
      <c r="T1149" s="203"/>
      <c r="U1149" s="211"/>
      <c r="V1149" s="211"/>
      <c r="W1149" s="185" t="n">
        <v>0</v>
      </c>
      <c r="X1149" s="185" t="n">
        <v>0</v>
      </c>
      <c r="Y1149" s="219" t="n">
        <f aca="false">SUM(W1149:X1149)</f>
        <v>0</v>
      </c>
      <c r="Z1149" s="185" t="n">
        <v>0</v>
      </c>
      <c r="AA1149" s="185" t="n">
        <v>0</v>
      </c>
      <c r="AB1149" s="220" t="n">
        <f aca="false">SUM(Z1149:AA1149)</f>
        <v>0</v>
      </c>
      <c r="AC1149" s="22"/>
      <c r="AD1149" s="22"/>
      <c r="AE1149" s="188"/>
      <c r="AF1149" s="206" t="n">
        <f aca="false">IF(AE1149="SI",N1149,0)</f>
        <v>0</v>
      </c>
      <c r="AG1149" s="189" t="n">
        <f aca="false">IF(AE1149="SI",Y1149,0)</f>
        <v>0</v>
      </c>
      <c r="AH1149" s="189" t="n">
        <f aca="false">IF(AE1149="SI",AB1149,0)</f>
        <v>0</v>
      </c>
      <c r="AI1149" s="148"/>
      <c r="AJ1149" s="207"/>
      <c r="AK1149" s="207"/>
      <c r="AL1149" s="207"/>
      <c r="AM1149" s="207"/>
      <c r="AN1149" s="207"/>
      <c r="AO1149" s="208"/>
    </row>
    <row r="1150" customFormat="false" ht="15.75" hidden="false" customHeight="true" outlineLevel="0" collapsed="false">
      <c r="A1150" s="22" t="n">
        <v>1149</v>
      </c>
      <c r="B1150" s="180"/>
      <c r="C1150" s="22"/>
      <c r="D1150" s="22"/>
      <c r="E1150" s="183"/>
      <c r="F1150" s="183"/>
      <c r="G1150" s="22"/>
      <c r="H1150" s="22"/>
      <c r="I1150" s="22"/>
      <c r="J1150" s="22"/>
      <c r="K1150" s="191" t="e">
        <f aca="false">VLOOKUP(Personale!J1150,Legenda!$D$1:$F$258,2)</f>
        <v>#N/A</v>
      </c>
      <c r="L1150" s="22"/>
      <c r="M1150" s="22"/>
      <c r="N1150" s="22"/>
      <c r="O1150" s="22"/>
      <c r="P1150" s="203"/>
      <c r="Q1150" s="22"/>
      <c r="R1150" s="22"/>
      <c r="S1150" s="22"/>
      <c r="T1150" s="203"/>
      <c r="U1150" s="211"/>
      <c r="V1150" s="211"/>
      <c r="W1150" s="185" t="n">
        <v>0</v>
      </c>
      <c r="X1150" s="185" t="n">
        <v>0</v>
      </c>
      <c r="Y1150" s="219" t="n">
        <f aca="false">SUM(W1150:X1150)</f>
        <v>0</v>
      </c>
      <c r="Z1150" s="185" t="n">
        <v>0</v>
      </c>
      <c r="AA1150" s="185" t="n">
        <v>0</v>
      </c>
      <c r="AB1150" s="220" t="n">
        <f aca="false">SUM(Z1150:AA1150)</f>
        <v>0</v>
      </c>
      <c r="AC1150" s="22"/>
      <c r="AD1150" s="22"/>
      <c r="AE1150" s="188"/>
      <c r="AF1150" s="206" t="n">
        <f aca="false">IF(AE1150="SI",N1150,0)</f>
        <v>0</v>
      </c>
      <c r="AG1150" s="189" t="n">
        <f aca="false">IF(AE1150="SI",Y1150,0)</f>
        <v>0</v>
      </c>
      <c r="AH1150" s="189" t="n">
        <f aca="false">IF(AE1150="SI",AB1150,0)</f>
        <v>0</v>
      </c>
      <c r="AI1150" s="148"/>
      <c r="AJ1150" s="207"/>
      <c r="AK1150" s="207"/>
      <c r="AL1150" s="207"/>
      <c r="AM1150" s="207"/>
      <c r="AN1150" s="207"/>
      <c r="AO1150" s="208"/>
    </row>
    <row r="1151" customFormat="false" ht="15.75" hidden="false" customHeight="true" outlineLevel="0" collapsed="false">
      <c r="A1151" s="22" t="n">
        <v>1150</v>
      </c>
      <c r="B1151" s="180"/>
      <c r="C1151" s="22"/>
      <c r="D1151" s="22"/>
      <c r="E1151" s="183"/>
      <c r="F1151" s="183"/>
      <c r="G1151" s="22"/>
      <c r="H1151" s="22"/>
      <c r="I1151" s="22"/>
      <c r="J1151" s="22"/>
      <c r="K1151" s="191" t="e">
        <f aca="false">VLOOKUP(Personale!J1151,Legenda!$D$1:$F$258,2)</f>
        <v>#N/A</v>
      </c>
      <c r="L1151" s="22"/>
      <c r="M1151" s="22"/>
      <c r="N1151" s="22"/>
      <c r="O1151" s="22"/>
      <c r="P1151" s="203"/>
      <c r="Q1151" s="22"/>
      <c r="R1151" s="22"/>
      <c r="S1151" s="22"/>
      <c r="T1151" s="203"/>
      <c r="U1151" s="211"/>
      <c r="V1151" s="211"/>
      <c r="W1151" s="185" t="n">
        <v>0</v>
      </c>
      <c r="X1151" s="185" t="n">
        <v>0</v>
      </c>
      <c r="Y1151" s="219" t="n">
        <f aca="false">SUM(W1151:X1151)</f>
        <v>0</v>
      </c>
      <c r="Z1151" s="185" t="n">
        <v>0</v>
      </c>
      <c r="AA1151" s="185" t="n">
        <v>0</v>
      </c>
      <c r="AB1151" s="220" t="n">
        <f aca="false">SUM(Z1151:AA1151)</f>
        <v>0</v>
      </c>
      <c r="AC1151" s="22"/>
      <c r="AD1151" s="22"/>
      <c r="AE1151" s="188"/>
      <c r="AF1151" s="206" t="n">
        <f aca="false">IF(AE1151="SI",N1151,0)</f>
        <v>0</v>
      </c>
      <c r="AG1151" s="189" t="n">
        <f aca="false">IF(AE1151="SI",Y1151,0)</f>
        <v>0</v>
      </c>
      <c r="AH1151" s="189" t="n">
        <f aca="false">IF(AE1151="SI",AB1151,0)</f>
        <v>0</v>
      </c>
      <c r="AI1151" s="148"/>
      <c r="AJ1151" s="207"/>
      <c r="AK1151" s="207"/>
      <c r="AL1151" s="207"/>
      <c r="AM1151" s="207"/>
      <c r="AN1151" s="207"/>
      <c r="AO1151" s="208"/>
    </row>
    <row r="1152" customFormat="false" ht="15.75" hidden="false" customHeight="true" outlineLevel="0" collapsed="false">
      <c r="A1152" s="22" t="n">
        <v>1151</v>
      </c>
      <c r="B1152" s="180"/>
      <c r="C1152" s="22"/>
      <c r="D1152" s="22"/>
      <c r="E1152" s="183"/>
      <c r="F1152" s="183"/>
      <c r="G1152" s="22"/>
      <c r="H1152" s="22"/>
      <c r="I1152" s="22"/>
      <c r="J1152" s="22"/>
      <c r="K1152" s="191" t="e">
        <f aca="false">VLOOKUP(Personale!J1152,Legenda!$D$1:$F$258,2)</f>
        <v>#N/A</v>
      </c>
      <c r="L1152" s="22"/>
      <c r="M1152" s="22"/>
      <c r="N1152" s="22"/>
      <c r="O1152" s="22"/>
      <c r="P1152" s="203"/>
      <c r="Q1152" s="22"/>
      <c r="R1152" s="22"/>
      <c r="S1152" s="22"/>
      <c r="T1152" s="203"/>
      <c r="U1152" s="211"/>
      <c r="V1152" s="211"/>
      <c r="W1152" s="185" t="n">
        <v>0</v>
      </c>
      <c r="X1152" s="185" t="n">
        <v>0</v>
      </c>
      <c r="Y1152" s="219" t="n">
        <f aca="false">SUM(W1152:X1152)</f>
        <v>0</v>
      </c>
      <c r="Z1152" s="185" t="n">
        <v>0</v>
      </c>
      <c r="AA1152" s="185" t="n">
        <v>0</v>
      </c>
      <c r="AB1152" s="220" t="n">
        <f aca="false">SUM(Z1152:AA1152)</f>
        <v>0</v>
      </c>
      <c r="AC1152" s="22"/>
      <c r="AD1152" s="22"/>
      <c r="AE1152" s="188"/>
      <c r="AF1152" s="206" t="n">
        <f aca="false">IF(AE1152="SI",N1152,0)</f>
        <v>0</v>
      </c>
      <c r="AG1152" s="189" t="n">
        <f aca="false">IF(AE1152="SI",Y1152,0)</f>
        <v>0</v>
      </c>
      <c r="AH1152" s="189" t="n">
        <f aca="false">IF(AE1152="SI",AB1152,0)</f>
        <v>0</v>
      </c>
      <c r="AI1152" s="148"/>
      <c r="AJ1152" s="207"/>
      <c r="AK1152" s="207"/>
      <c r="AL1152" s="207"/>
      <c r="AM1152" s="207"/>
      <c r="AN1152" s="207"/>
      <c r="AO1152" s="208"/>
    </row>
    <row r="1153" customFormat="false" ht="15.75" hidden="false" customHeight="true" outlineLevel="0" collapsed="false">
      <c r="A1153" s="22" t="n">
        <v>1152</v>
      </c>
      <c r="B1153" s="180"/>
      <c r="C1153" s="22"/>
      <c r="D1153" s="22"/>
      <c r="E1153" s="183"/>
      <c r="F1153" s="183"/>
      <c r="G1153" s="22"/>
      <c r="H1153" s="22"/>
      <c r="I1153" s="22"/>
      <c r="J1153" s="22"/>
      <c r="K1153" s="191" t="e">
        <f aca="false">VLOOKUP(Personale!J1153,Legenda!$D$1:$F$258,2)</f>
        <v>#N/A</v>
      </c>
      <c r="L1153" s="22"/>
      <c r="M1153" s="22"/>
      <c r="N1153" s="22"/>
      <c r="O1153" s="22"/>
      <c r="P1153" s="203"/>
      <c r="Q1153" s="22"/>
      <c r="R1153" s="22"/>
      <c r="S1153" s="22"/>
      <c r="T1153" s="203"/>
      <c r="U1153" s="211"/>
      <c r="V1153" s="211"/>
      <c r="W1153" s="185" t="n">
        <v>0</v>
      </c>
      <c r="X1153" s="185" t="n">
        <v>0</v>
      </c>
      <c r="Y1153" s="219" t="n">
        <f aca="false">SUM(W1153:X1153)</f>
        <v>0</v>
      </c>
      <c r="Z1153" s="185" t="n">
        <v>0</v>
      </c>
      <c r="AA1153" s="185" t="n">
        <v>0</v>
      </c>
      <c r="AB1153" s="220" t="n">
        <f aca="false">SUM(Z1153:AA1153)</f>
        <v>0</v>
      </c>
      <c r="AC1153" s="22"/>
      <c r="AD1153" s="22"/>
      <c r="AE1153" s="188"/>
      <c r="AF1153" s="206" t="n">
        <f aca="false">IF(AE1153="SI",N1153,0)</f>
        <v>0</v>
      </c>
      <c r="AG1153" s="189" t="n">
        <f aca="false">IF(AE1153="SI",Y1153,0)</f>
        <v>0</v>
      </c>
      <c r="AH1153" s="189" t="n">
        <f aca="false">IF(AE1153="SI",AB1153,0)</f>
        <v>0</v>
      </c>
      <c r="AI1153" s="148"/>
      <c r="AJ1153" s="207"/>
      <c r="AK1153" s="207"/>
      <c r="AL1153" s="207"/>
      <c r="AM1153" s="207"/>
      <c r="AN1153" s="207"/>
      <c r="AO1153" s="208"/>
    </row>
    <row r="1154" customFormat="false" ht="15.75" hidden="false" customHeight="true" outlineLevel="0" collapsed="false">
      <c r="A1154" s="22" t="n">
        <v>1153</v>
      </c>
      <c r="B1154" s="180"/>
      <c r="C1154" s="22"/>
      <c r="D1154" s="22"/>
      <c r="E1154" s="183"/>
      <c r="F1154" s="183"/>
      <c r="G1154" s="22"/>
      <c r="H1154" s="22"/>
      <c r="I1154" s="22"/>
      <c r="J1154" s="22"/>
      <c r="K1154" s="191" t="e">
        <f aca="false">VLOOKUP(Personale!J1154,Legenda!$D$1:$F$258,2)</f>
        <v>#N/A</v>
      </c>
      <c r="L1154" s="22"/>
      <c r="M1154" s="22"/>
      <c r="N1154" s="22"/>
      <c r="O1154" s="22"/>
      <c r="P1154" s="203"/>
      <c r="Q1154" s="22"/>
      <c r="R1154" s="22"/>
      <c r="S1154" s="22"/>
      <c r="T1154" s="203"/>
      <c r="U1154" s="211"/>
      <c r="V1154" s="211"/>
      <c r="W1154" s="185" t="n">
        <v>0</v>
      </c>
      <c r="X1154" s="185" t="n">
        <v>0</v>
      </c>
      <c r="Y1154" s="219" t="n">
        <f aca="false">SUM(W1154:X1154)</f>
        <v>0</v>
      </c>
      <c r="Z1154" s="185" t="n">
        <v>0</v>
      </c>
      <c r="AA1154" s="185" t="n">
        <v>0</v>
      </c>
      <c r="AB1154" s="220" t="n">
        <f aca="false">SUM(Z1154:AA1154)</f>
        <v>0</v>
      </c>
      <c r="AC1154" s="22"/>
      <c r="AD1154" s="22"/>
      <c r="AE1154" s="188"/>
      <c r="AF1154" s="206" t="n">
        <f aca="false">IF(AE1154="SI",N1154,0)</f>
        <v>0</v>
      </c>
      <c r="AG1154" s="189" t="n">
        <f aca="false">IF(AE1154="SI",Y1154,0)</f>
        <v>0</v>
      </c>
      <c r="AH1154" s="189" t="n">
        <f aca="false">IF(AE1154="SI",AB1154,0)</f>
        <v>0</v>
      </c>
      <c r="AI1154" s="148"/>
      <c r="AJ1154" s="207"/>
      <c r="AK1154" s="207"/>
      <c r="AL1154" s="207"/>
      <c r="AM1154" s="207"/>
      <c r="AN1154" s="207"/>
      <c r="AO1154" s="208"/>
    </row>
    <row r="1155" customFormat="false" ht="15.75" hidden="false" customHeight="true" outlineLevel="0" collapsed="false">
      <c r="A1155" s="22" t="n">
        <v>1154</v>
      </c>
      <c r="B1155" s="180"/>
      <c r="C1155" s="22"/>
      <c r="D1155" s="22"/>
      <c r="E1155" s="183"/>
      <c r="F1155" s="183"/>
      <c r="G1155" s="22"/>
      <c r="H1155" s="22"/>
      <c r="I1155" s="22"/>
      <c r="J1155" s="22"/>
      <c r="K1155" s="191" t="e">
        <f aca="false">VLOOKUP(Personale!J1155,Legenda!$D$1:$F$258,2)</f>
        <v>#N/A</v>
      </c>
      <c r="L1155" s="22"/>
      <c r="M1155" s="22"/>
      <c r="N1155" s="22"/>
      <c r="O1155" s="22"/>
      <c r="P1155" s="203"/>
      <c r="Q1155" s="22"/>
      <c r="R1155" s="22"/>
      <c r="S1155" s="22"/>
      <c r="T1155" s="203"/>
      <c r="U1155" s="211"/>
      <c r="V1155" s="211"/>
      <c r="W1155" s="185" t="n">
        <v>0</v>
      </c>
      <c r="X1155" s="185" t="n">
        <v>0</v>
      </c>
      <c r="Y1155" s="219" t="n">
        <f aca="false">SUM(W1155:X1155)</f>
        <v>0</v>
      </c>
      <c r="Z1155" s="185" t="n">
        <v>0</v>
      </c>
      <c r="AA1155" s="185" t="n">
        <v>0</v>
      </c>
      <c r="AB1155" s="220" t="n">
        <f aca="false">SUM(Z1155:AA1155)</f>
        <v>0</v>
      </c>
      <c r="AC1155" s="22"/>
      <c r="AD1155" s="22"/>
      <c r="AE1155" s="188"/>
      <c r="AF1155" s="206" t="n">
        <f aca="false">IF(AE1155="SI",N1155,0)</f>
        <v>0</v>
      </c>
      <c r="AG1155" s="189" t="n">
        <f aca="false">IF(AE1155="SI",Y1155,0)</f>
        <v>0</v>
      </c>
      <c r="AH1155" s="189" t="n">
        <f aca="false">IF(AE1155="SI",AB1155,0)</f>
        <v>0</v>
      </c>
      <c r="AI1155" s="148"/>
      <c r="AJ1155" s="207"/>
      <c r="AK1155" s="207"/>
      <c r="AL1155" s="207"/>
      <c r="AM1155" s="207"/>
      <c r="AN1155" s="207"/>
      <c r="AO1155" s="208"/>
    </row>
    <row r="1156" customFormat="false" ht="15.75" hidden="false" customHeight="true" outlineLevel="0" collapsed="false">
      <c r="A1156" s="22" t="n">
        <v>1155</v>
      </c>
      <c r="B1156" s="180"/>
      <c r="C1156" s="22"/>
      <c r="D1156" s="22"/>
      <c r="E1156" s="183"/>
      <c r="F1156" s="183"/>
      <c r="G1156" s="22"/>
      <c r="H1156" s="22"/>
      <c r="I1156" s="22"/>
      <c r="J1156" s="22"/>
      <c r="K1156" s="191" t="e">
        <f aca="false">VLOOKUP(Personale!J1156,Legenda!$D$1:$F$258,2)</f>
        <v>#N/A</v>
      </c>
      <c r="L1156" s="22"/>
      <c r="M1156" s="22"/>
      <c r="N1156" s="22"/>
      <c r="O1156" s="22"/>
      <c r="P1156" s="203"/>
      <c r="Q1156" s="22"/>
      <c r="R1156" s="22"/>
      <c r="S1156" s="22"/>
      <c r="T1156" s="203"/>
      <c r="U1156" s="211"/>
      <c r="V1156" s="211"/>
      <c r="W1156" s="185" t="n">
        <v>0</v>
      </c>
      <c r="X1156" s="185" t="n">
        <v>0</v>
      </c>
      <c r="Y1156" s="219" t="n">
        <f aca="false">SUM(W1156:X1156)</f>
        <v>0</v>
      </c>
      <c r="Z1156" s="185" t="n">
        <v>0</v>
      </c>
      <c r="AA1156" s="185" t="n">
        <v>0</v>
      </c>
      <c r="AB1156" s="220" t="n">
        <f aca="false">SUM(Z1156:AA1156)</f>
        <v>0</v>
      </c>
      <c r="AC1156" s="22"/>
      <c r="AD1156" s="22"/>
      <c r="AE1156" s="188"/>
      <c r="AF1156" s="206" t="n">
        <f aca="false">IF(AE1156="SI",N1156,0)</f>
        <v>0</v>
      </c>
      <c r="AG1156" s="189" t="n">
        <f aca="false">IF(AE1156="SI",Y1156,0)</f>
        <v>0</v>
      </c>
      <c r="AH1156" s="189" t="n">
        <f aca="false">IF(AE1156="SI",AB1156,0)</f>
        <v>0</v>
      </c>
      <c r="AI1156" s="148"/>
      <c r="AJ1156" s="207"/>
      <c r="AK1156" s="207"/>
      <c r="AL1156" s="207"/>
      <c r="AM1156" s="207"/>
      <c r="AN1156" s="207"/>
      <c r="AO1156" s="208"/>
    </row>
    <row r="1157" customFormat="false" ht="15.75" hidden="false" customHeight="true" outlineLevel="0" collapsed="false">
      <c r="A1157" s="22" t="n">
        <v>1156</v>
      </c>
      <c r="B1157" s="180"/>
      <c r="C1157" s="22"/>
      <c r="D1157" s="22"/>
      <c r="E1157" s="183"/>
      <c r="F1157" s="183"/>
      <c r="G1157" s="22"/>
      <c r="H1157" s="22"/>
      <c r="I1157" s="22"/>
      <c r="J1157" s="22"/>
      <c r="K1157" s="191" t="e">
        <f aca="false">VLOOKUP(Personale!J1157,Legenda!$D$1:$F$258,2)</f>
        <v>#N/A</v>
      </c>
      <c r="L1157" s="22"/>
      <c r="M1157" s="22"/>
      <c r="N1157" s="22"/>
      <c r="O1157" s="22"/>
      <c r="P1157" s="203"/>
      <c r="Q1157" s="22"/>
      <c r="R1157" s="22"/>
      <c r="S1157" s="22"/>
      <c r="T1157" s="203"/>
      <c r="U1157" s="211"/>
      <c r="V1157" s="211"/>
      <c r="W1157" s="185" t="n">
        <v>0</v>
      </c>
      <c r="X1157" s="185" t="n">
        <v>0</v>
      </c>
      <c r="Y1157" s="219" t="n">
        <f aca="false">SUM(W1157:X1157)</f>
        <v>0</v>
      </c>
      <c r="Z1157" s="185" t="n">
        <v>0</v>
      </c>
      <c r="AA1157" s="185" t="n">
        <v>0</v>
      </c>
      <c r="AB1157" s="220" t="n">
        <f aca="false">SUM(Z1157:AA1157)</f>
        <v>0</v>
      </c>
      <c r="AC1157" s="22"/>
      <c r="AD1157" s="22"/>
      <c r="AE1157" s="188"/>
      <c r="AF1157" s="206" t="n">
        <f aca="false">IF(AE1157="SI",N1157,0)</f>
        <v>0</v>
      </c>
      <c r="AG1157" s="189" t="n">
        <f aca="false">IF(AE1157="SI",Y1157,0)</f>
        <v>0</v>
      </c>
      <c r="AH1157" s="189" t="n">
        <f aca="false">IF(AE1157="SI",AB1157,0)</f>
        <v>0</v>
      </c>
      <c r="AI1157" s="148"/>
      <c r="AJ1157" s="207"/>
      <c r="AK1157" s="207"/>
      <c r="AL1157" s="207"/>
      <c r="AM1157" s="207"/>
      <c r="AN1157" s="207"/>
      <c r="AO1157" s="208"/>
    </row>
    <row r="1158" customFormat="false" ht="15.75" hidden="false" customHeight="true" outlineLevel="0" collapsed="false">
      <c r="A1158" s="22" t="n">
        <v>1157</v>
      </c>
      <c r="B1158" s="180"/>
      <c r="C1158" s="22"/>
      <c r="D1158" s="22"/>
      <c r="E1158" s="183"/>
      <c r="F1158" s="183"/>
      <c r="G1158" s="22"/>
      <c r="H1158" s="22"/>
      <c r="I1158" s="22"/>
      <c r="J1158" s="22"/>
      <c r="K1158" s="191" t="e">
        <f aca="false">VLOOKUP(Personale!J1158,Legenda!$D$1:$F$258,2)</f>
        <v>#N/A</v>
      </c>
      <c r="L1158" s="22"/>
      <c r="M1158" s="22"/>
      <c r="N1158" s="22"/>
      <c r="O1158" s="22"/>
      <c r="P1158" s="203"/>
      <c r="Q1158" s="22"/>
      <c r="R1158" s="22"/>
      <c r="S1158" s="22"/>
      <c r="T1158" s="203"/>
      <c r="U1158" s="211"/>
      <c r="V1158" s="211"/>
      <c r="W1158" s="185" t="n">
        <v>0</v>
      </c>
      <c r="X1158" s="185" t="n">
        <v>0</v>
      </c>
      <c r="Y1158" s="219" t="n">
        <f aca="false">SUM(W1158:X1158)</f>
        <v>0</v>
      </c>
      <c r="Z1158" s="185" t="n">
        <v>0</v>
      </c>
      <c r="AA1158" s="185" t="n">
        <v>0</v>
      </c>
      <c r="AB1158" s="220" t="n">
        <f aca="false">SUM(Z1158:AA1158)</f>
        <v>0</v>
      </c>
      <c r="AC1158" s="22"/>
      <c r="AD1158" s="22"/>
      <c r="AE1158" s="188"/>
      <c r="AF1158" s="206" t="n">
        <f aca="false">IF(AE1158="SI",N1158,0)</f>
        <v>0</v>
      </c>
      <c r="AG1158" s="189" t="n">
        <f aca="false">IF(AE1158="SI",Y1158,0)</f>
        <v>0</v>
      </c>
      <c r="AH1158" s="189" t="n">
        <f aca="false">IF(AE1158="SI",AB1158,0)</f>
        <v>0</v>
      </c>
      <c r="AI1158" s="148"/>
      <c r="AJ1158" s="207"/>
      <c r="AK1158" s="207"/>
      <c r="AL1158" s="207"/>
      <c r="AM1158" s="207"/>
      <c r="AN1158" s="207"/>
      <c r="AO1158" s="208"/>
    </row>
    <row r="1159" customFormat="false" ht="15.75" hidden="false" customHeight="true" outlineLevel="0" collapsed="false">
      <c r="A1159" s="22" t="n">
        <v>1158</v>
      </c>
      <c r="B1159" s="180"/>
      <c r="C1159" s="22"/>
      <c r="D1159" s="22"/>
      <c r="E1159" s="183"/>
      <c r="F1159" s="183"/>
      <c r="G1159" s="22"/>
      <c r="H1159" s="22"/>
      <c r="I1159" s="22"/>
      <c r="J1159" s="22"/>
      <c r="K1159" s="191" t="e">
        <f aca="false">VLOOKUP(Personale!J1159,Legenda!$D$1:$F$258,2)</f>
        <v>#N/A</v>
      </c>
      <c r="L1159" s="22"/>
      <c r="M1159" s="22"/>
      <c r="N1159" s="22"/>
      <c r="O1159" s="22"/>
      <c r="P1159" s="203"/>
      <c r="Q1159" s="22"/>
      <c r="R1159" s="22"/>
      <c r="S1159" s="22"/>
      <c r="T1159" s="203"/>
      <c r="U1159" s="211"/>
      <c r="V1159" s="211"/>
      <c r="W1159" s="185" t="n">
        <v>0</v>
      </c>
      <c r="X1159" s="185" t="n">
        <v>0</v>
      </c>
      <c r="Y1159" s="219" t="n">
        <f aca="false">SUM(W1159:X1159)</f>
        <v>0</v>
      </c>
      <c r="Z1159" s="185" t="n">
        <v>0</v>
      </c>
      <c r="AA1159" s="185" t="n">
        <v>0</v>
      </c>
      <c r="AB1159" s="220" t="n">
        <f aca="false">SUM(Z1159:AA1159)</f>
        <v>0</v>
      </c>
      <c r="AC1159" s="22"/>
      <c r="AD1159" s="22"/>
      <c r="AE1159" s="188"/>
      <c r="AF1159" s="206" t="n">
        <f aca="false">IF(AE1159="SI",N1159,0)</f>
        <v>0</v>
      </c>
      <c r="AG1159" s="189" t="n">
        <f aca="false">IF(AE1159="SI",Y1159,0)</f>
        <v>0</v>
      </c>
      <c r="AH1159" s="189" t="n">
        <f aca="false">IF(AE1159="SI",AB1159,0)</f>
        <v>0</v>
      </c>
      <c r="AI1159" s="148"/>
      <c r="AJ1159" s="207"/>
      <c r="AK1159" s="207"/>
      <c r="AL1159" s="207"/>
      <c r="AM1159" s="207"/>
      <c r="AN1159" s="207"/>
      <c r="AO1159" s="208"/>
    </row>
    <row r="1160" customFormat="false" ht="15.75" hidden="false" customHeight="true" outlineLevel="0" collapsed="false">
      <c r="A1160" s="22" t="n">
        <v>1159</v>
      </c>
      <c r="B1160" s="180"/>
      <c r="C1160" s="22"/>
      <c r="D1160" s="22"/>
      <c r="E1160" s="183"/>
      <c r="F1160" s="183"/>
      <c r="G1160" s="22"/>
      <c r="H1160" s="22"/>
      <c r="I1160" s="22"/>
      <c r="J1160" s="22"/>
      <c r="K1160" s="191" t="e">
        <f aca="false">VLOOKUP(Personale!J1160,Legenda!$D$1:$F$258,2)</f>
        <v>#N/A</v>
      </c>
      <c r="L1160" s="22"/>
      <c r="M1160" s="22"/>
      <c r="N1160" s="22"/>
      <c r="O1160" s="22"/>
      <c r="P1160" s="203"/>
      <c r="Q1160" s="22"/>
      <c r="R1160" s="22"/>
      <c r="S1160" s="22"/>
      <c r="T1160" s="203"/>
      <c r="U1160" s="211"/>
      <c r="V1160" s="211"/>
      <c r="W1160" s="185" t="n">
        <v>0</v>
      </c>
      <c r="X1160" s="185" t="n">
        <v>0</v>
      </c>
      <c r="Y1160" s="219" t="n">
        <f aca="false">SUM(W1160:X1160)</f>
        <v>0</v>
      </c>
      <c r="Z1160" s="185" t="n">
        <v>0</v>
      </c>
      <c r="AA1160" s="185" t="n">
        <v>0</v>
      </c>
      <c r="AB1160" s="220" t="n">
        <f aca="false">SUM(Z1160:AA1160)</f>
        <v>0</v>
      </c>
      <c r="AC1160" s="22"/>
      <c r="AD1160" s="22"/>
      <c r="AE1160" s="188"/>
      <c r="AF1160" s="206" t="n">
        <f aca="false">IF(AE1160="SI",N1160,0)</f>
        <v>0</v>
      </c>
      <c r="AG1160" s="189" t="n">
        <f aca="false">IF(AE1160="SI",Y1160,0)</f>
        <v>0</v>
      </c>
      <c r="AH1160" s="189" t="n">
        <f aca="false">IF(AE1160="SI",AB1160,0)</f>
        <v>0</v>
      </c>
      <c r="AI1160" s="148"/>
      <c r="AJ1160" s="207"/>
      <c r="AK1160" s="207"/>
      <c r="AL1160" s="207"/>
      <c r="AM1160" s="207"/>
      <c r="AN1160" s="207"/>
      <c r="AO1160" s="208"/>
    </row>
    <row r="1161" customFormat="false" ht="15.75" hidden="false" customHeight="true" outlineLevel="0" collapsed="false">
      <c r="A1161" s="22" t="n">
        <v>1160</v>
      </c>
      <c r="B1161" s="180"/>
      <c r="C1161" s="22"/>
      <c r="D1161" s="22"/>
      <c r="E1161" s="183"/>
      <c r="F1161" s="183"/>
      <c r="G1161" s="22"/>
      <c r="H1161" s="22"/>
      <c r="I1161" s="22"/>
      <c r="J1161" s="22"/>
      <c r="K1161" s="191" t="e">
        <f aca="false">VLOOKUP(Personale!J1161,Legenda!$D$1:$F$258,2)</f>
        <v>#N/A</v>
      </c>
      <c r="L1161" s="22"/>
      <c r="M1161" s="22"/>
      <c r="N1161" s="22"/>
      <c r="O1161" s="22"/>
      <c r="P1161" s="203"/>
      <c r="Q1161" s="22"/>
      <c r="R1161" s="22"/>
      <c r="S1161" s="22"/>
      <c r="T1161" s="203"/>
      <c r="U1161" s="211"/>
      <c r="V1161" s="211"/>
      <c r="W1161" s="185" t="n">
        <v>0</v>
      </c>
      <c r="X1161" s="185" t="n">
        <v>0</v>
      </c>
      <c r="Y1161" s="219" t="n">
        <f aca="false">SUM(W1161:X1161)</f>
        <v>0</v>
      </c>
      <c r="Z1161" s="185" t="n">
        <v>0</v>
      </c>
      <c r="AA1161" s="185" t="n">
        <v>0</v>
      </c>
      <c r="AB1161" s="220" t="n">
        <f aca="false">SUM(Z1161:AA1161)</f>
        <v>0</v>
      </c>
      <c r="AC1161" s="22"/>
      <c r="AD1161" s="22"/>
      <c r="AE1161" s="188"/>
      <c r="AF1161" s="206" t="n">
        <f aca="false">IF(AE1161="SI",N1161,0)</f>
        <v>0</v>
      </c>
      <c r="AG1161" s="189" t="n">
        <f aca="false">IF(AE1161="SI",Y1161,0)</f>
        <v>0</v>
      </c>
      <c r="AH1161" s="189" t="n">
        <f aca="false">IF(AE1161="SI",AB1161,0)</f>
        <v>0</v>
      </c>
      <c r="AI1161" s="148"/>
      <c r="AJ1161" s="207"/>
      <c r="AK1161" s="207"/>
      <c r="AL1161" s="207"/>
      <c r="AM1161" s="207"/>
      <c r="AN1161" s="207"/>
      <c r="AO1161" s="208"/>
    </row>
    <row r="1162" customFormat="false" ht="15.75" hidden="false" customHeight="true" outlineLevel="0" collapsed="false">
      <c r="A1162" s="22" t="n">
        <v>1161</v>
      </c>
      <c r="B1162" s="180"/>
      <c r="C1162" s="22"/>
      <c r="D1162" s="22"/>
      <c r="E1162" s="183"/>
      <c r="F1162" s="183"/>
      <c r="G1162" s="22"/>
      <c r="H1162" s="22"/>
      <c r="I1162" s="22"/>
      <c r="J1162" s="22"/>
      <c r="K1162" s="191" t="e">
        <f aca="false">VLOOKUP(Personale!J1162,Legenda!$D$1:$F$258,2)</f>
        <v>#N/A</v>
      </c>
      <c r="L1162" s="22"/>
      <c r="M1162" s="22"/>
      <c r="N1162" s="22"/>
      <c r="O1162" s="22"/>
      <c r="P1162" s="203"/>
      <c r="Q1162" s="22"/>
      <c r="R1162" s="22"/>
      <c r="S1162" s="22"/>
      <c r="T1162" s="203"/>
      <c r="U1162" s="211"/>
      <c r="V1162" s="211"/>
      <c r="W1162" s="185" t="n">
        <v>0</v>
      </c>
      <c r="X1162" s="185" t="n">
        <v>0</v>
      </c>
      <c r="Y1162" s="219" t="n">
        <f aca="false">SUM(W1162:X1162)</f>
        <v>0</v>
      </c>
      <c r="Z1162" s="185" t="n">
        <v>0</v>
      </c>
      <c r="AA1162" s="185" t="n">
        <v>0</v>
      </c>
      <c r="AB1162" s="220" t="n">
        <f aca="false">SUM(Z1162:AA1162)</f>
        <v>0</v>
      </c>
      <c r="AC1162" s="22"/>
      <c r="AD1162" s="22"/>
      <c r="AE1162" s="188"/>
      <c r="AF1162" s="206" t="n">
        <f aca="false">IF(AE1162="SI",N1162,0)</f>
        <v>0</v>
      </c>
      <c r="AG1162" s="189" t="n">
        <f aca="false">IF(AE1162="SI",Y1162,0)</f>
        <v>0</v>
      </c>
      <c r="AH1162" s="189" t="n">
        <f aca="false">IF(AE1162="SI",AB1162,0)</f>
        <v>0</v>
      </c>
      <c r="AI1162" s="148"/>
      <c r="AJ1162" s="207"/>
      <c r="AK1162" s="207"/>
      <c r="AL1162" s="207"/>
      <c r="AM1162" s="207"/>
      <c r="AN1162" s="207"/>
      <c r="AO1162" s="208"/>
    </row>
    <row r="1163" customFormat="false" ht="15.75" hidden="false" customHeight="true" outlineLevel="0" collapsed="false">
      <c r="A1163" s="22" t="n">
        <v>1162</v>
      </c>
      <c r="B1163" s="180"/>
      <c r="C1163" s="22"/>
      <c r="D1163" s="22"/>
      <c r="E1163" s="183"/>
      <c r="F1163" s="183"/>
      <c r="G1163" s="22"/>
      <c r="H1163" s="22"/>
      <c r="I1163" s="22"/>
      <c r="J1163" s="22"/>
      <c r="K1163" s="191" t="e">
        <f aca="false">VLOOKUP(Personale!J1163,Legenda!$D$1:$F$258,2)</f>
        <v>#N/A</v>
      </c>
      <c r="L1163" s="22"/>
      <c r="M1163" s="22"/>
      <c r="N1163" s="22"/>
      <c r="O1163" s="22"/>
      <c r="P1163" s="203"/>
      <c r="Q1163" s="22"/>
      <c r="R1163" s="22"/>
      <c r="S1163" s="22"/>
      <c r="T1163" s="203"/>
      <c r="U1163" s="211"/>
      <c r="V1163" s="211"/>
      <c r="W1163" s="185" t="n">
        <v>0</v>
      </c>
      <c r="X1163" s="185" t="n">
        <v>0</v>
      </c>
      <c r="Y1163" s="219" t="n">
        <f aca="false">SUM(W1163:X1163)</f>
        <v>0</v>
      </c>
      <c r="Z1163" s="185" t="n">
        <v>0</v>
      </c>
      <c r="AA1163" s="185" t="n">
        <v>0</v>
      </c>
      <c r="AB1163" s="220" t="n">
        <f aca="false">SUM(Z1163:AA1163)</f>
        <v>0</v>
      </c>
      <c r="AC1163" s="22"/>
      <c r="AD1163" s="22"/>
      <c r="AE1163" s="188"/>
      <c r="AF1163" s="206" t="n">
        <f aca="false">IF(AE1163="SI",N1163,0)</f>
        <v>0</v>
      </c>
      <c r="AG1163" s="189" t="n">
        <f aca="false">IF(AE1163="SI",Y1163,0)</f>
        <v>0</v>
      </c>
      <c r="AH1163" s="189" t="n">
        <f aca="false">IF(AE1163="SI",AB1163,0)</f>
        <v>0</v>
      </c>
      <c r="AI1163" s="148"/>
      <c r="AJ1163" s="207"/>
      <c r="AK1163" s="207"/>
      <c r="AL1163" s="207"/>
      <c r="AM1163" s="207"/>
      <c r="AN1163" s="207"/>
      <c r="AO1163" s="208"/>
    </row>
    <row r="1164" customFormat="false" ht="15.75" hidden="false" customHeight="true" outlineLevel="0" collapsed="false">
      <c r="A1164" s="22" t="n">
        <v>1163</v>
      </c>
      <c r="B1164" s="180"/>
      <c r="C1164" s="22"/>
      <c r="D1164" s="22"/>
      <c r="E1164" s="183"/>
      <c r="F1164" s="183"/>
      <c r="G1164" s="22"/>
      <c r="H1164" s="22"/>
      <c r="I1164" s="22"/>
      <c r="J1164" s="22"/>
      <c r="K1164" s="191" t="e">
        <f aca="false">VLOOKUP(Personale!J1164,Legenda!$D$1:$F$258,2)</f>
        <v>#N/A</v>
      </c>
      <c r="L1164" s="22"/>
      <c r="M1164" s="22"/>
      <c r="N1164" s="22"/>
      <c r="O1164" s="22"/>
      <c r="P1164" s="203"/>
      <c r="Q1164" s="22"/>
      <c r="R1164" s="22"/>
      <c r="S1164" s="22"/>
      <c r="T1164" s="203"/>
      <c r="U1164" s="211"/>
      <c r="V1164" s="211"/>
      <c r="W1164" s="185" t="n">
        <v>0</v>
      </c>
      <c r="X1164" s="185" t="n">
        <v>0</v>
      </c>
      <c r="Y1164" s="219" t="n">
        <f aca="false">SUM(W1164:X1164)</f>
        <v>0</v>
      </c>
      <c r="Z1164" s="185" t="n">
        <v>0</v>
      </c>
      <c r="AA1164" s="185" t="n">
        <v>0</v>
      </c>
      <c r="AB1164" s="220" t="n">
        <f aca="false">SUM(Z1164:AA1164)</f>
        <v>0</v>
      </c>
      <c r="AC1164" s="22"/>
      <c r="AD1164" s="22"/>
      <c r="AE1164" s="188"/>
      <c r="AF1164" s="206" t="n">
        <f aca="false">IF(AE1164="SI",N1164,0)</f>
        <v>0</v>
      </c>
      <c r="AG1164" s="189" t="n">
        <f aca="false">IF(AE1164="SI",Y1164,0)</f>
        <v>0</v>
      </c>
      <c r="AH1164" s="189" t="n">
        <f aca="false">IF(AE1164="SI",AB1164,0)</f>
        <v>0</v>
      </c>
      <c r="AI1164" s="148"/>
      <c r="AJ1164" s="207"/>
      <c r="AK1164" s="207"/>
      <c r="AL1164" s="207"/>
      <c r="AM1164" s="207"/>
      <c r="AN1164" s="207"/>
      <c r="AO1164" s="208"/>
    </row>
    <row r="1165" customFormat="false" ht="15.75" hidden="false" customHeight="true" outlineLevel="0" collapsed="false">
      <c r="A1165" s="22" t="n">
        <v>1164</v>
      </c>
      <c r="B1165" s="180"/>
      <c r="C1165" s="22"/>
      <c r="D1165" s="22"/>
      <c r="E1165" s="183"/>
      <c r="F1165" s="183"/>
      <c r="G1165" s="22"/>
      <c r="H1165" s="22"/>
      <c r="I1165" s="22"/>
      <c r="J1165" s="22"/>
      <c r="K1165" s="191" t="e">
        <f aca="false">VLOOKUP(Personale!J1165,Legenda!$D$1:$F$258,2)</f>
        <v>#N/A</v>
      </c>
      <c r="L1165" s="22"/>
      <c r="M1165" s="22"/>
      <c r="N1165" s="22"/>
      <c r="O1165" s="22"/>
      <c r="P1165" s="203"/>
      <c r="Q1165" s="22"/>
      <c r="R1165" s="22"/>
      <c r="S1165" s="22"/>
      <c r="T1165" s="203"/>
      <c r="U1165" s="211"/>
      <c r="V1165" s="211"/>
      <c r="W1165" s="185" t="n">
        <v>0</v>
      </c>
      <c r="X1165" s="185" t="n">
        <v>0</v>
      </c>
      <c r="Y1165" s="219" t="n">
        <f aca="false">SUM(W1165:X1165)</f>
        <v>0</v>
      </c>
      <c r="Z1165" s="185" t="n">
        <v>0</v>
      </c>
      <c r="AA1165" s="185" t="n">
        <v>0</v>
      </c>
      <c r="AB1165" s="220" t="n">
        <f aca="false">SUM(Z1165:AA1165)</f>
        <v>0</v>
      </c>
      <c r="AC1165" s="22"/>
      <c r="AD1165" s="22"/>
      <c r="AE1165" s="188"/>
      <c r="AF1165" s="206" t="n">
        <f aca="false">IF(AE1165="SI",N1165,0)</f>
        <v>0</v>
      </c>
      <c r="AG1165" s="189" t="n">
        <f aca="false">IF(AE1165="SI",Y1165,0)</f>
        <v>0</v>
      </c>
      <c r="AH1165" s="189" t="n">
        <f aca="false">IF(AE1165="SI",AB1165,0)</f>
        <v>0</v>
      </c>
      <c r="AI1165" s="148"/>
      <c r="AJ1165" s="207"/>
      <c r="AK1165" s="207"/>
      <c r="AL1165" s="207"/>
      <c r="AM1165" s="207"/>
      <c r="AN1165" s="207"/>
      <c r="AO1165" s="208"/>
    </row>
    <row r="1166" customFormat="false" ht="15.75" hidden="false" customHeight="true" outlineLevel="0" collapsed="false">
      <c r="A1166" s="22" t="n">
        <v>1165</v>
      </c>
      <c r="B1166" s="180"/>
      <c r="C1166" s="22"/>
      <c r="D1166" s="22"/>
      <c r="E1166" s="183"/>
      <c r="F1166" s="183"/>
      <c r="G1166" s="22"/>
      <c r="H1166" s="22"/>
      <c r="I1166" s="22"/>
      <c r="J1166" s="22"/>
      <c r="K1166" s="191" t="e">
        <f aca="false">VLOOKUP(Personale!J1166,Legenda!$D$1:$F$258,2)</f>
        <v>#N/A</v>
      </c>
      <c r="L1166" s="22"/>
      <c r="M1166" s="22"/>
      <c r="N1166" s="22"/>
      <c r="O1166" s="22"/>
      <c r="P1166" s="203"/>
      <c r="Q1166" s="22"/>
      <c r="R1166" s="22"/>
      <c r="S1166" s="22"/>
      <c r="T1166" s="203"/>
      <c r="U1166" s="211"/>
      <c r="V1166" s="211"/>
      <c r="W1166" s="185" t="n">
        <v>0</v>
      </c>
      <c r="X1166" s="185" t="n">
        <v>0</v>
      </c>
      <c r="Y1166" s="219" t="n">
        <f aca="false">SUM(W1166:X1166)</f>
        <v>0</v>
      </c>
      <c r="Z1166" s="185" t="n">
        <v>0</v>
      </c>
      <c r="AA1166" s="185" t="n">
        <v>0</v>
      </c>
      <c r="AB1166" s="220" t="n">
        <f aca="false">SUM(Z1166:AA1166)</f>
        <v>0</v>
      </c>
      <c r="AC1166" s="22"/>
      <c r="AD1166" s="22"/>
      <c r="AE1166" s="188"/>
      <c r="AF1166" s="206" t="n">
        <f aca="false">IF(AE1166="SI",N1166,0)</f>
        <v>0</v>
      </c>
      <c r="AG1166" s="189" t="n">
        <f aca="false">IF(AE1166="SI",Y1166,0)</f>
        <v>0</v>
      </c>
      <c r="AH1166" s="189" t="n">
        <f aca="false">IF(AE1166="SI",AB1166,0)</f>
        <v>0</v>
      </c>
      <c r="AI1166" s="148"/>
      <c r="AJ1166" s="207"/>
      <c r="AK1166" s="207"/>
      <c r="AL1166" s="207"/>
      <c r="AM1166" s="207"/>
      <c r="AN1166" s="207"/>
      <c r="AO1166" s="208"/>
    </row>
    <row r="1167" customFormat="false" ht="15.75" hidden="false" customHeight="true" outlineLevel="0" collapsed="false">
      <c r="A1167" s="22" t="n">
        <v>1166</v>
      </c>
      <c r="B1167" s="180"/>
      <c r="C1167" s="22"/>
      <c r="D1167" s="22"/>
      <c r="E1167" s="183"/>
      <c r="F1167" s="183"/>
      <c r="G1167" s="22"/>
      <c r="H1167" s="22"/>
      <c r="I1167" s="22"/>
      <c r="J1167" s="22"/>
      <c r="K1167" s="191" t="e">
        <f aca="false">VLOOKUP(Personale!J1167,Legenda!$D$1:$F$258,2)</f>
        <v>#N/A</v>
      </c>
      <c r="L1167" s="22"/>
      <c r="M1167" s="22"/>
      <c r="N1167" s="22"/>
      <c r="O1167" s="22"/>
      <c r="P1167" s="203"/>
      <c r="Q1167" s="22"/>
      <c r="R1167" s="22"/>
      <c r="S1167" s="22"/>
      <c r="T1167" s="203"/>
      <c r="U1167" s="211"/>
      <c r="V1167" s="211"/>
      <c r="W1167" s="185" t="n">
        <v>0</v>
      </c>
      <c r="X1167" s="185" t="n">
        <v>0</v>
      </c>
      <c r="Y1167" s="219" t="n">
        <f aca="false">SUM(W1167:X1167)</f>
        <v>0</v>
      </c>
      <c r="Z1167" s="185" t="n">
        <v>0</v>
      </c>
      <c r="AA1167" s="185" t="n">
        <v>0</v>
      </c>
      <c r="AB1167" s="220" t="n">
        <f aca="false">SUM(Z1167:AA1167)</f>
        <v>0</v>
      </c>
      <c r="AC1167" s="22"/>
      <c r="AD1167" s="22"/>
      <c r="AE1167" s="188"/>
      <c r="AF1167" s="206" t="n">
        <f aca="false">IF(AE1167="SI",N1167,0)</f>
        <v>0</v>
      </c>
      <c r="AG1167" s="189" t="n">
        <f aca="false">IF(AE1167="SI",Y1167,0)</f>
        <v>0</v>
      </c>
      <c r="AH1167" s="189" t="n">
        <f aca="false">IF(AE1167="SI",AB1167,0)</f>
        <v>0</v>
      </c>
      <c r="AI1167" s="148"/>
      <c r="AJ1167" s="207"/>
      <c r="AK1167" s="207"/>
      <c r="AL1167" s="207"/>
      <c r="AM1167" s="207"/>
      <c r="AN1167" s="207"/>
      <c r="AO1167" s="208"/>
    </row>
    <row r="1168" customFormat="false" ht="15.75" hidden="false" customHeight="true" outlineLevel="0" collapsed="false">
      <c r="A1168" s="22" t="n">
        <v>1167</v>
      </c>
      <c r="B1168" s="180"/>
      <c r="C1168" s="22"/>
      <c r="D1168" s="22"/>
      <c r="E1168" s="183"/>
      <c r="F1168" s="183"/>
      <c r="G1168" s="22"/>
      <c r="H1168" s="22"/>
      <c r="I1168" s="22"/>
      <c r="J1168" s="22"/>
      <c r="K1168" s="191" t="e">
        <f aca="false">VLOOKUP(Personale!J1168,Legenda!$D$1:$F$258,2)</f>
        <v>#N/A</v>
      </c>
      <c r="L1168" s="22"/>
      <c r="M1168" s="22"/>
      <c r="N1168" s="22"/>
      <c r="O1168" s="22"/>
      <c r="P1168" s="203"/>
      <c r="Q1168" s="22"/>
      <c r="R1168" s="22"/>
      <c r="S1168" s="22"/>
      <c r="T1168" s="203"/>
      <c r="U1168" s="211"/>
      <c r="V1168" s="211"/>
      <c r="W1168" s="185" t="n">
        <v>0</v>
      </c>
      <c r="X1168" s="185" t="n">
        <v>0</v>
      </c>
      <c r="Y1168" s="219" t="n">
        <f aca="false">SUM(W1168:X1168)</f>
        <v>0</v>
      </c>
      <c r="Z1168" s="185" t="n">
        <v>0</v>
      </c>
      <c r="AA1168" s="185" t="n">
        <v>0</v>
      </c>
      <c r="AB1168" s="220" t="n">
        <f aca="false">SUM(Z1168:AA1168)</f>
        <v>0</v>
      </c>
      <c r="AC1168" s="22"/>
      <c r="AD1168" s="22"/>
      <c r="AE1168" s="188"/>
      <c r="AF1168" s="206" t="n">
        <f aca="false">IF(AE1168="SI",N1168,0)</f>
        <v>0</v>
      </c>
      <c r="AG1168" s="189" t="n">
        <f aca="false">IF(AE1168="SI",Y1168,0)</f>
        <v>0</v>
      </c>
      <c r="AH1168" s="189" t="n">
        <f aca="false">IF(AE1168="SI",AB1168,0)</f>
        <v>0</v>
      </c>
      <c r="AI1168" s="148"/>
      <c r="AJ1168" s="207"/>
      <c r="AK1168" s="207"/>
      <c r="AL1168" s="207"/>
      <c r="AM1168" s="207"/>
      <c r="AN1168" s="207"/>
      <c r="AO1168" s="208"/>
    </row>
    <row r="1169" customFormat="false" ht="15.75" hidden="false" customHeight="true" outlineLevel="0" collapsed="false">
      <c r="A1169" s="22" t="n">
        <v>1168</v>
      </c>
      <c r="B1169" s="180"/>
      <c r="C1169" s="22"/>
      <c r="D1169" s="22"/>
      <c r="E1169" s="183"/>
      <c r="F1169" s="183"/>
      <c r="G1169" s="22"/>
      <c r="H1169" s="22"/>
      <c r="I1169" s="22"/>
      <c r="J1169" s="22"/>
      <c r="K1169" s="191" t="e">
        <f aca="false">VLOOKUP(Personale!J1169,Legenda!$D$1:$F$258,2)</f>
        <v>#N/A</v>
      </c>
      <c r="L1169" s="22"/>
      <c r="M1169" s="22"/>
      <c r="N1169" s="22"/>
      <c r="O1169" s="22"/>
      <c r="P1169" s="203"/>
      <c r="Q1169" s="22"/>
      <c r="R1169" s="22"/>
      <c r="S1169" s="22"/>
      <c r="T1169" s="203"/>
      <c r="U1169" s="211"/>
      <c r="V1169" s="211"/>
      <c r="W1169" s="185" t="n">
        <v>0</v>
      </c>
      <c r="X1169" s="185" t="n">
        <v>0</v>
      </c>
      <c r="Y1169" s="219" t="n">
        <f aca="false">SUM(W1169:X1169)</f>
        <v>0</v>
      </c>
      <c r="Z1169" s="185" t="n">
        <v>0</v>
      </c>
      <c r="AA1169" s="185" t="n">
        <v>0</v>
      </c>
      <c r="AB1169" s="220" t="n">
        <f aca="false">SUM(Z1169:AA1169)</f>
        <v>0</v>
      </c>
      <c r="AC1169" s="22"/>
      <c r="AD1169" s="22"/>
      <c r="AE1169" s="188"/>
      <c r="AF1169" s="206" t="n">
        <f aca="false">IF(AE1169="SI",N1169,0)</f>
        <v>0</v>
      </c>
      <c r="AG1169" s="189" t="n">
        <f aca="false">IF(AE1169="SI",Y1169,0)</f>
        <v>0</v>
      </c>
      <c r="AH1169" s="189" t="n">
        <f aca="false">IF(AE1169="SI",AB1169,0)</f>
        <v>0</v>
      </c>
      <c r="AI1169" s="148"/>
      <c r="AJ1169" s="207"/>
      <c r="AK1169" s="207"/>
      <c r="AL1169" s="207"/>
      <c r="AM1169" s="207"/>
      <c r="AN1169" s="207"/>
      <c r="AO1169" s="208"/>
    </row>
    <row r="1170" customFormat="false" ht="15.75" hidden="false" customHeight="true" outlineLevel="0" collapsed="false">
      <c r="A1170" s="22" t="n">
        <v>1169</v>
      </c>
      <c r="B1170" s="180"/>
      <c r="C1170" s="22"/>
      <c r="D1170" s="22"/>
      <c r="E1170" s="183"/>
      <c r="F1170" s="183"/>
      <c r="G1170" s="22"/>
      <c r="H1170" s="22"/>
      <c r="I1170" s="22"/>
      <c r="J1170" s="22"/>
      <c r="K1170" s="191" t="e">
        <f aca="false">VLOOKUP(Personale!J1170,Legenda!$D$1:$F$258,2)</f>
        <v>#N/A</v>
      </c>
      <c r="L1170" s="22"/>
      <c r="M1170" s="22"/>
      <c r="N1170" s="22"/>
      <c r="O1170" s="22"/>
      <c r="P1170" s="203"/>
      <c r="Q1170" s="22"/>
      <c r="R1170" s="22"/>
      <c r="S1170" s="22"/>
      <c r="T1170" s="203"/>
      <c r="U1170" s="211"/>
      <c r="V1170" s="211"/>
      <c r="W1170" s="185" t="n">
        <v>0</v>
      </c>
      <c r="X1170" s="185" t="n">
        <v>0</v>
      </c>
      <c r="Y1170" s="219" t="n">
        <f aca="false">SUM(W1170:X1170)</f>
        <v>0</v>
      </c>
      <c r="Z1170" s="185" t="n">
        <v>0</v>
      </c>
      <c r="AA1170" s="185" t="n">
        <v>0</v>
      </c>
      <c r="AB1170" s="220" t="n">
        <f aca="false">SUM(Z1170:AA1170)</f>
        <v>0</v>
      </c>
      <c r="AC1170" s="22"/>
      <c r="AD1170" s="22"/>
      <c r="AE1170" s="188"/>
      <c r="AF1170" s="206" t="n">
        <f aca="false">IF(AE1170="SI",N1170,0)</f>
        <v>0</v>
      </c>
      <c r="AG1170" s="189" t="n">
        <f aca="false">IF(AE1170="SI",Y1170,0)</f>
        <v>0</v>
      </c>
      <c r="AH1170" s="189" t="n">
        <f aca="false">IF(AE1170="SI",AB1170,0)</f>
        <v>0</v>
      </c>
      <c r="AI1170" s="148"/>
      <c r="AJ1170" s="207"/>
      <c r="AK1170" s="207"/>
      <c r="AL1170" s="207"/>
      <c r="AM1170" s="207"/>
      <c r="AN1170" s="207"/>
      <c r="AO1170" s="208"/>
    </row>
    <row r="1171" customFormat="false" ht="15.75" hidden="false" customHeight="true" outlineLevel="0" collapsed="false">
      <c r="A1171" s="22" t="n">
        <v>1170</v>
      </c>
      <c r="B1171" s="180"/>
      <c r="C1171" s="22"/>
      <c r="D1171" s="22"/>
      <c r="E1171" s="183"/>
      <c r="F1171" s="183"/>
      <c r="G1171" s="22"/>
      <c r="H1171" s="22"/>
      <c r="I1171" s="22"/>
      <c r="J1171" s="22"/>
      <c r="K1171" s="191" t="e">
        <f aca="false">VLOOKUP(Personale!J1171,Legenda!$D$1:$F$258,2)</f>
        <v>#N/A</v>
      </c>
      <c r="L1171" s="22"/>
      <c r="M1171" s="22"/>
      <c r="N1171" s="22"/>
      <c r="O1171" s="22"/>
      <c r="P1171" s="203"/>
      <c r="Q1171" s="22"/>
      <c r="R1171" s="22"/>
      <c r="S1171" s="22"/>
      <c r="T1171" s="203"/>
      <c r="U1171" s="211"/>
      <c r="V1171" s="211"/>
      <c r="W1171" s="185" t="n">
        <v>0</v>
      </c>
      <c r="X1171" s="185" t="n">
        <v>0</v>
      </c>
      <c r="Y1171" s="219" t="n">
        <f aca="false">SUM(W1171:X1171)</f>
        <v>0</v>
      </c>
      <c r="Z1171" s="185" t="n">
        <v>0</v>
      </c>
      <c r="AA1171" s="185" t="n">
        <v>0</v>
      </c>
      <c r="AB1171" s="220" t="n">
        <f aca="false">SUM(Z1171:AA1171)</f>
        <v>0</v>
      </c>
      <c r="AC1171" s="22"/>
      <c r="AD1171" s="22"/>
      <c r="AE1171" s="188"/>
      <c r="AF1171" s="206" t="n">
        <f aca="false">IF(AE1171="SI",N1171,0)</f>
        <v>0</v>
      </c>
      <c r="AG1171" s="189" t="n">
        <f aca="false">IF(AE1171="SI",Y1171,0)</f>
        <v>0</v>
      </c>
      <c r="AH1171" s="189" t="n">
        <f aca="false">IF(AE1171="SI",AB1171,0)</f>
        <v>0</v>
      </c>
      <c r="AI1171" s="148"/>
      <c r="AJ1171" s="207"/>
      <c r="AK1171" s="207"/>
      <c r="AL1171" s="207"/>
      <c r="AM1171" s="207"/>
      <c r="AN1171" s="207"/>
      <c r="AO1171" s="208"/>
    </row>
    <row r="1172" customFormat="false" ht="15.75" hidden="false" customHeight="true" outlineLevel="0" collapsed="false">
      <c r="A1172" s="22" t="n">
        <v>1171</v>
      </c>
      <c r="B1172" s="180"/>
      <c r="C1172" s="22"/>
      <c r="D1172" s="22"/>
      <c r="E1172" s="183"/>
      <c r="F1172" s="183"/>
      <c r="G1172" s="22"/>
      <c r="H1172" s="22"/>
      <c r="I1172" s="22"/>
      <c r="J1172" s="22"/>
      <c r="K1172" s="191" t="e">
        <f aca="false">VLOOKUP(Personale!J1172,Legenda!$D$1:$F$258,2)</f>
        <v>#N/A</v>
      </c>
      <c r="L1172" s="22"/>
      <c r="M1172" s="22"/>
      <c r="N1172" s="22"/>
      <c r="O1172" s="22"/>
      <c r="P1172" s="203"/>
      <c r="Q1172" s="22"/>
      <c r="R1172" s="22"/>
      <c r="S1172" s="22"/>
      <c r="T1172" s="203"/>
      <c r="U1172" s="211"/>
      <c r="V1172" s="211"/>
      <c r="W1172" s="185" t="n">
        <v>0</v>
      </c>
      <c r="X1172" s="185" t="n">
        <v>0</v>
      </c>
      <c r="Y1172" s="219" t="n">
        <f aca="false">SUM(W1172:X1172)</f>
        <v>0</v>
      </c>
      <c r="Z1172" s="185" t="n">
        <v>0</v>
      </c>
      <c r="AA1172" s="185" t="n">
        <v>0</v>
      </c>
      <c r="AB1172" s="220" t="n">
        <f aca="false">SUM(Z1172:AA1172)</f>
        <v>0</v>
      </c>
      <c r="AC1172" s="22"/>
      <c r="AD1172" s="22"/>
      <c r="AE1172" s="188"/>
      <c r="AF1172" s="206" t="n">
        <f aca="false">IF(AE1172="SI",N1172,0)</f>
        <v>0</v>
      </c>
      <c r="AG1172" s="189" t="n">
        <f aca="false">IF(AE1172="SI",Y1172,0)</f>
        <v>0</v>
      </c>
      <c r="AH1172" s="189" t="n">
        <f aca="false">IF(AE1172="SI",AB1172,0)</f>
        <v>0</v>
      </c>
      <c r="AI1172" s="148"/>
      <c r="AJ1172" s="207"/>
      <c r="AK1172" s="207"/>
      <c r="AL1172" s="207"/>
      <c r="AM1172" s="207"/>
      <c r="AN1172" s="207"/>
      <c r="AO1172" s="208"/>
    </row>
    <row r="1173" customFormat="false" ht="15.75" hidden="false" customHeight="true" outlineLevel="0" collapsed="false">
      <c r="A1173" s="22" t="n">
        <v>1172</v>
      </c>
      <c r="B1173" s="180"/>
      <c r="C1173" s="22"/>
      <c r="D1173" s="22"/>
      <c r="E1173" s="183"/>
      <c r="F1173" s="183"/>
      <c r="G1173" s="22"/>
      <c r="H1173" s="22"/>
      <c r="I1173" s="22"/>
      <c r="J1173" s="22"/>
      <c r="K1173" s="191" t="e">
        <f aca="false">VLOOKUP(Personale!J1173,Legenda!$D$1:$F$258,2)</f>
        <v>#N/A</v>
      </c>
      <c r="L1173" s="22"/>
      <c r="M1173" s="22"/>
      <c r="N1173" s="22"/>
      <c r="O1173" s="22"/>
      <c r="P1173" s="203"/>
      <c r="Q1173" s="22"/>
      <c r="R1173" s="22"/>
      <c r="S1173" s="22"/>
      <c r="T1173" s="203"/>
      <c r="U1173" s="211"/>
      <c r="V1173" s="211"/>
      <c r="W1173" s="185" t="n">
        <v>0</v>
      </c>
      <c r="X1173" s="185" t="n">
        <v>0</v>
      </c>
      <c r="Y1173" s="219" t="n">
        <f aca="false">SUM(W1173:X1173)</f>
        <v>0</v>
      </c>
      <c r="Z1173" s="185" t="n">
        <v>0</v>
      </c>
      <c r="AA1173" s="185" t="n">
        <v>0</v>
      </c>
      <c r="AB1173" s="220" t="n">
        <f aca="false">SUM(Z1173:AA1173)</f>
        <v>0</v>
      </c>
      <c r="AC1173" s="22"/>
      <c r="AD1173" s="22"/>
      <c r="AE1173" s="188"/>
      <c r="AF1173" s="206" t="n">
        <f aca="false">IF(AE1173="SI",N1173,0)</f>
        <v>0</v>
      </c>
      <c r="AG1173" s="189" t="n">
        <f aca="false">IF(AE1173="SI",Y1173,0)</f>
        <v>0</v>
      </c>
      <c r="AH1173" s="189" t="n">
        <f aca="false">IF(AE1173="SI",AB1173,0)</f>
        <v>0</v>
      </c>
      <c r="AI1173" s="148"/>
      <c r="AJ1173" s="207"/>
      <c r="AK1173" s="207"/>
      <c r="AL1173" s="207"/>
      <c r="AM1173" s="207"/>
      <c r="AN1173" s="207"/>
      <c r="AO1173" s="208"/>
    </row>
    <row r="1174" customFormat="false" ht="15.75" hidden="false" customHeight="true" outlineLevel="0" collapsed="false">
      <c r="A1174" s="22" t="n">
        <v>1173</v>
      </c>
      <c r="B1174" s="180"/>
      <c r="C1174" s="22"/>
      <c r="D1174" s="22"/>
      <c r="E1174" s="183"/>
      <c r="F1174" s="183"/>
      <c r="G1174" s="22"/>
      <c r="H1174" s="22"/>
      <c r="I1174" s="22"/>
      <c r="J1174" s="22"/>
      <c r="K1174" s="191" t="e">
        <f aca="false">VLOOKUP(Personale!J1174,Legenda!$D$1:$F$258,2)</f>
        <v>#N/A</v>
      </c>
      <c r="L1174" s="22"/>
      <c r="M1174" s="22"/>
      <c r="N1174" s="22"/>
      <c r="O1174" s="22"/>
      <c r="P1174" s="203"/>
      <c r="Q1174" s="22"/>
      <c r="R1174" s="22"/>
      <c r="S1174" s="22"/>
      <c r="T1174" s="203"/>
      <c r="U1174" s="211"/>
      <c r="V1174" s="211"/>
      <c r="W1174" s="185" t="n">
        <v>0</v>
      </c>
      <c r="X1174" s="185" t="n">
        <v>0</v>
      </c>
      <c r="Y1174" s="219" t="n">
        <f aca="false">SUM(W1174:X1174)</f>
        <v>0</v>
      </c>
      <c r="Z1174" s="185" t="n">
        <v>0</v>
      </c>
      <c r="AA1174" s="185" t="n">
        <v>0</v>
      </c>
      <c r="AB1174" s="220" t="n">
        <f aca="false">SUM(Z1174:AA1174)</f>
        <v>0</v>
      </c>
      <c r="AC1174" s="22"/>
      <c r="AD1174" s="22"/>
      <c r="AE1174" s="188"/>
      <c r="AF1174" s="206" t="n">
        <f aca="false">IF(AE1174="SI",N1174,0)</f>
        <v>0</v>
      </c>
      <c r="AG1174" s="189" t="n">
        <f aca="false">IF(AE1174="SI",Y1174,0)</f>
        <v>0</v>
      </c>
      <c r="AH1174" s="189" t="n">
        <f aca="false">IF(AE1174="SI",AB1174,0)</f>
        <v>0</v>
      </c>
      <c r="AI1174" s="148"/>
      <c r="AJ1174" s="207"/>
      <c r="AK1174" s="207"/>
      <c r="AL1174" s="207"/>
      <c r="AM1174" s="207"/>
      <c r="AN1174" s="207"/>
      <c r="AO1174" s="208"/>
    </row>
    <row r="1175" customFormat="false" ht="15.75" hidden="false" customHeight="true" outlineLevel="0" collapsed="false">
      <c r="A1175" s="22" t="n">
        <v>1174</v>
      </c>
      <c r="B1175" s="180"/>
      <c r="C1175" s="22"/>
      <c r="D1175" s="22"/>
      <c r="E1175" s="183"/>
      <c r="F1175" s="183"/>
      <c r="G1175" s="22"/>
      <c r="H1175" s="22"/>
      <c r="I1175" s="22"/>
      <c r="J1175" s="22"/>
      <c r="K1175" s="191" t="e">
        <f aca="false">VLOOKUP(Personale!J1175,Legenda!$D$1:$F$258,2)</f>
        <v>#N/A</v>
      </c>
      <c r="L1175" s="22"/>
      <c r="M1175" s="22"/>
      <c r="N1175" s="22"/>
      <c r="O1175" s="22"/>
      <c r="P1175" s="203"/>
      <c r="Q1175" s="22"/>
      <c r="R1175" s="22"/>
      <c r="S1175" s="22"/>
      <c r="T1175" s="203"/>
      <c r="U1175" s="211"/>
      <c r="V1175" s="211"/>
      <c r="W1175" s="185" t="n">
        <v>0</v>
      </c>
      <c r="X1175" s="185" t="n">
        <v>0</v>
      </c>
      <c r="Y1175" s="219" t="n">
        <f aca="false">SUM(W1175:X1175)</f>
        <v>0</v>
      </c>
      <c r="Z1175" s="185" t="n">
        <v>0</v>
      </c>
      <c r="AA1175" s="185" t="n">
        <v>0</v>
      </c>
      <c r="AB1175" s="220" t="n">
        <f aca="false">SUM(Z1175:AA1175)</f>
        <v>0</v>
      </c>
      <c r="AC1175" s="22"/>
      <c r="AD1175" s="22"/>
      <c r="AE1175" s="188"/>
      <c r="AF1175" s="206" t="n">
        <f aca="false">IF(AE1175="SI",N1175,0)</f>
        <v>0</v>
      </c>
      <c r="AG1175" s="189" t="n">
        <f aca="false">IF(AE1175="SI",Y1175,0)</f>
        <v>0</v>
      </c>
      <c r="AH1175" s="189" t="n">
        <f aca="false">IF(AE1175="SI",AB1175,0)</f>
        <v>0</v>
      </c>
      <c r="AI1175" s="148"/>
      <c r="AJ1175" s="207"/>
      <c r="AK1175" s="207"/>
      <c r="AL1175" s="207"/>
      <c r="AM1175" s="207"/>
      <c r="AN1175" s="207"/>
      <c r="AO1175" s="208"/>
    </row>
    <row r="1176" customFormat="false" ht="15.75" hidden="false" customHeight="true" outlineLevel="0" collapsed="false">
      <c r="A1176" s="22" t="n">
        <v>1175</v>
      </c>
      <c r="B1176" s="180"/>
      <c r="C1176" s="22"/>
      <c r="D1176" s="22"/>
      <c r="E1176" s="183"/>
      <c r="F1176" s="183"/>
      <c r="G1176" s="22"/>
      <c r="H1176" s="22"/>
      <c r="I1176" s="22"/>
      <c r="J1176" s="22"/>
      <c r="K1176" s="191" t="e">
        <f aca="false">VLOOKUP(Personale!J1176,Legenda!$D$1:$F$258,2)</f>
        <v>#N/A</v>
      </c>
      <c r="L1176" s="22"/>
      <c r="M1176" s="22"/>
      <c r="N1176" s="22"/>
      <c r="O1176" s="22"/>
      <c r="P1176" s="203"/>
      <c r="Q1176" s="22"/>
      <c r="R1176" s="22"/>
      <c r="S1176" s="22"/>
      <c r="T1176" s="203"/>
      <c r="U1176" s="211"/>
      <c r="V1176" s="211"/>
      <c r="W1176" s="185" t="n">
        <v>0</v>
      </c>
      <c r="X1176" s="185" t="n">
        <v>0</v>
      </c>
      <c r="Y1176" s="219" t="n">
        <f aca="false">SUM(W1176:X1176)</f>
        <v>0</v>
      </c>
      <c r="Z1176" s="185" t="n">
        <v>0</v>
      </c>
      <c r="AA1176" s="185" t="n">
        <v>0</v>
      </c>
      <c r="AB1176" s="220" t="n">
        <f aca="false">SUM(Z1176:AA1176)</f>
        <v>0</v>
      </c>
      <c r="AC1176" s="22"/>
      <c r="AD1176" s="22"/>
      <c r="AE1176" s="188"/>
      <c r="AF1176" s="206" t="n">
        <f aca="false">IF(AE1176="SI",N1176,0)</f>
        <v>0</v>
      </c>
      <c r="AG1176" s="189" t="n">
        <f aca="false">IF(AE1176="SI",Y1176,0)</f>
        <v>0</v>
      </c>
      <c r="AH1176" s="189" t="n">
        <f aca="false">IF(AE1176="SI",AB1176,0)</f>
        <v>0</v>
      </c>
      <c r="AI1176" s="148"/>
      <c r="AJ1176" s="207"/>
      <c r="AK1176" s="207"/>
      <c r="AL1176" s="207"/>
      <c r="AM1176" s="207"/>
      <c r="AN1176" s="207"/>
      <c r="AO1176" s="208"/>
    </row>
    <row r="1177" customFormat="false" ht="15.75" hidden="false" customHeight="true" outlineLevel="0" collapsed="false">
      <c r="A1177" s="22" t="n">
        <v>1176</v>
      </c>
      <c r="B1177" s="180"/>
      <c r="C1177" s="22"/>
      <c r="D1177" s="22"/>
      <c r="E1177" s="183"/>
      <c r="F1177" s="183"/>
      <c r="G1177" s="22"/>
      <c r="H1177" s="22"/>
      <c r="I1177" s="22"/>
      <c r="J1177" s="22"/>
      <c r="K1177" s="191" t="e">
        <f aca="false">VLOOKUP(Personale!J1177,Legenda!$D$1:$F$258,2)</f>
        <v>#N/A</v>
      </c>
      <c r="L1177" s="22"/>
      <c r="M1177" s="22"/>
      <c r="N1177" s="22"/>
      <c r="O1177" s="22"/>
      <c r="P1177" s="203"/>
      <c r="Q1177" s="22"/>
      <c r="R1177" s="22"/>
      <c r="S1177" s="22"/>
      <c r="T1177" s="203"/>
      <c r="U1177" s="211"/>
      <c r="V1177" s="211"/>
      <c r="W1177" s="185" t="n">
        <v>0</v>
      </c>
      <c r="X1177" s="185" t="n">
        <v>0</v>
      </c>
      <c r="Y1177" s="219" t="n">
        <f aca="false">SUM(W1177:X1177)</f>
        <v>0</v>
      </c>
      <c r="Z1177" s="185" t="n">
        <v>0</v>
      </c>
      <c r="AA1177" s="185" t="n">
        <v>0</v>
      </c>
      <c r="AB1177" s="220" t="n">
        <f aca="false">SUM(Z1177:AA1177)</f>
        <v>0</v>
      </c>
      <c r="AC1177" s="22"/>
      <c r="AD1177" s="22"/>
      <c r="AE1177" s="188"/>
      <c r="AF1177" s="206" t="n">
        <f aca="false">IF(AE1177="SI",N1177,0)</f>
        <v>0</v>
      </c>
      <c r="AG1177" s="189" t="n">
        <f aca="false">IF(AE1177="SI",Y1177,0)</f>
        <v>0</v>
      </c>
      <c r="AH1177" s="189" t="n">
        <f aca="false">IF(AE1177="SI",AB1177,0)</f>
        <v>0</v>
      </c>
      <c r="AI1177" s="148"/>
      <c r="AJ1177" s="207"/>
      <c r="AK1177" s="207"/>
      <c r="AL1177" s="207"/>
      <c r="AM1177" s="207"/>
      <c r="AN1177" s="207"/>
      <c r="AO1177" s="208"/>
    </row>
    <row r="1178" customFormat="false" ht="15.75" hidden="false" customHeight="true" outlineLevel="0" collapsed="false">
      <c r="A1178" s="22" t="n">
        <v>1177</v>
      </c>
      <c r="B1178" s="180"/>
      <c r="C1178" s="22"/>
      <c r="D1178" s="22"/>
      <c r="E1178" s="183"/>
      <c r="F1178" s="183"/>
      <c r="G1178" s="22"/>
      <c r="H1178" s="22"/>
      <c r="I1178" s="22"/>
      <c r="J1178" s="22"/>
      <c r="K1178" s="191" t="e">
        <f aca="false">VLOOKUP(Personale!J1178,Legenda!$D$1:$F$258,2)</f>
        <v>#N/A</v>
      </c>
      <c r="L1178" s="22"/>
      <c r="M1178" s="22"/>
      <c r="N1178" s="22"/>
      <c r="O1178" s="22"/>
      <c r="P1178" s="203"/>
      <c r="Q1178" s="22"/>
      <c r="R1178" s="22"/>
      <c r="S1178" s="22"/>
      <c r="T1178" s="203"/>
      <c r="U1178" s="211"/>
      <c r="V1178" s="211"/>
      <c r="W1178" s="185" t="n">
        <v>0</v>
      </c>
      <c r="X1178" s="185" t="n">
        <v>0</v>
      </c>
      <c r="Y1178" s="219" t="n">
        <f aca="false">SUM(W1178:X1178)</f>
        <v>0</v>
      </c>
      <c r="Z1178" s="185" t="n">
        <v>0</v>
      </c>
      <c r="AA1178" s="185" t="n">
        <v>0</v>
      </c>
      <c r="AB1178" s="220" t="n">
        <f aca="false">SUM(Z1178:AA1178)</f>
        <v>0</v>
      </c>
      <c r="AC1178" s="22"/>
      <c r="AD1178" s="22"/>
      <c r="AE1178" s="188"/>
      <c r="AF1178" s="206" t="n">
        <f aca="false">IF(AE1178="SI",N1178,0)</f>
        <v>0</v>
      </c>
      <c r="AG1178" s="189" t="n">
        <f aca="false">IF(AE1178="SI",Y1178,0)</f>
        <v>0</v>
      </c>
      <c r="AH1178" s="189" t="n">
        <f aca="false">IF(AE1178="SI",AB1178,0)</f>
        <v>0</v>
      </c>
      <c r="AI1178" s="148"/>
      <c r="AJ1178" s="207"/>
      <c r="AK1178" s="207"/>
      <c r="AL1178" s="207"/>
      <c r="AM1178" s="207"/>
      <c r="AN1178" s="207"/>
      <c r="AO1178" s="208"/>
    </row>
    <row r="1179" customFormat="false" ht="15.75" hidden="false" customHeight="true" outlineLevel="0" collapsed="false">
      <c r="A1179" s="22" t="n">
        <v>1178</v>
      </c>
      <c r="B1179" s="180"/>
      <c r="C1179" s="22"/>
      <c r="D1179" s="22"/>
      <c r="E1179" s="183"/>
      <c r="F1179" s="183"/>
      <c r="G1179" s="22"/>
      <c r="H1179" s="22"/>
      <c r="I1179" s="22"/>
      <c r="J1179" s="22"/>
      <c r="K1179" s="191" t="e">
        <f aca="false">VLOOKUP(Personale!J1179,Legenda!$D$1:$F$258,2)</f>
        <v>#N/A</v>
      </c>
      <c r="L1179" s="22"/>
      <c r="M1179" s="22"/>
      <c r="N1179" s="22"/>
      <c r="O1179" s="22"/>
      <c r="P1179" s="203"/>
      <c r="Q1179" s="22"/>
      <c r="R1179" s="22"/>
      <c r="S1179" s="22"/>
      <c r="T1179" s="203"/>
      <c r="U1179" s="211"/>
      <c r="V1179" s="211"/>
      <c r="W1179" s="185" t="n">
        <v>0</v>
      </c>
      <c r="X1179" s="185" t="n">
        <v>0</v>
      </c>
      <c r="Y1179" s="219" t="n">
        <f aca="false">SUM(W1179:X1179)</f>
        <v>0</v>
      </c>
      <c r="Z1179" s="185" t="n">
        <v>0</v>
      </c>
      <c r="AA1179" s="185" t="n">
        <v>0</v>
      </c>
      <c r="AB1179" s="220" t="n">
        <f aca="false">SUM(Z1179:AA1179)</f>
        <v>0</v>
      </c>
      <c r="AC1179" s="22"/>
      <c r="AD1179" s="22"/>
      <c r="AE1179" s="188"/>
      <c r="AF1179" s="206" t="n">
        <f aca="false">IF(AE1179="SI",N1179,0)</f>
        <v>0</v>
      </c>
      <c r="AG1179" s="189" t="n">
        <f aca="false">IF(AE1179="SI",Y1179,0)</f>
        <v>0</v>
      </c>
      <c r="AH1179" s="189" t="n">
        <f aca="false">IF(AE1179="SI",AB1179,0)</f>
        <v>0</v>
      </c>
      <c r="AI1179" s="148"/>
      <c r="AJ1179" s="207"/>
      <c r="AK1179" s="207"/>
      <c r="AL1179" s="207"/>
      <c r="AM1179" s="207"/>
      <c r="AN1179" s="207"/>
      <c r="AO1179" s="208"/>
    </row>
    <row r="1180" customFormat="false" ht="15.75" hidden="false" customHeight="true" outlineLevel="0" collapsed="false">
      <c r="A1180" s="22" t="n">
        <v>1179</v>
      </c>
      <c r="B1180" s="180"/>
      <c r="C1180" s="22"/>
      <c r="D1180" s="22"/>
      <c r="E1180" s="183"/>
      <c r="F1180" s="183"/>
      <c r="G1180" s="22"/>
      <c r="H1180" s="22"/>
      <c r="I1180" s="22"/>
      <c r="J1180" s="22"/>
      <c r="K1180" s="191" t="e">
        <f aca="false">VLOOKUP(Personale!J1180,Legenda!$D$1:$F$258,2)</f>
        <v>#N/A</v>
      </c>
      <c r="L1180" s="22"/>
      <c r="M1180" s="22"/>
      <c r="N1180" s="22"/>
      <c r="O1180" s="22"/>
      <c r="P1180" s="203"/>
      <c r="Q1180" s="22"/>
      <c r="R1180" s="22"/>
      <c r="S1180" s="22"/>
      <c r="T1180" s="203"/>
      <c r="U1180" s="211"/>
      <c r="V1180" s="211"/>
      <c r="W1180" s="185" t="n">
        <v>0</v>
      </c>
      <c r="X1180" s="185" t="n">
        <v>0</v>
      </c>
      <c r="Y1180" s="219" t="n">
        <f aca="false">SUM(W1180:X1180)</f>
        <v>0</v>
      </c>
      <c r="Z1180" s="185" t="n">
        <v>0</v>
      </c>
      <c r="AA1180" s="185" t="n">
        <v>0</v>
      </c>
      <c r="AB1180" s="220" t="n">
        <f aca="false">SUM(Z1180:AA1180)</f>
        <v>0</v>
      </c>
      <c r="AC1180" s="22"/>
      <c r="AD1180" s="22"/>
      <c r="AE1180" s="188"/>
      <c r="AF1180" s="206" t="n">
        <f aca="false">IF(AE1180="SI",N1180,0)</f>
        <v>0</v>
      </c>
      <c r="AG1180" s="189" t="n">
        <f aca="false">IF(AE1180="SI",Y1180,0)</f>
        <v>0</v>
      </c>
      <c r="AH1180" s="189" t="n">
        <f aca="false">IF(AE1180="SI",AB1180,0)</f>
        <v>0</v>
      </c>
      <c r="AI1180" s="148"/>
      <c r="AJ1180" s="207"/>
      <c r="AK1180" s="207"/>
      <c r="AL1180" s="207"/>
      <c r="AM1180" s="207"/>
      <c r="AN1180" s="207"/>
      <c r="AO1180" s="208"/>
    </row>
    <row r="1181" customFormat="false" ht="15.75" hidden="false" customHeight="true" outlineLevel="0" collapsed="false">
      <c r="A1181" s="22" t="n">
        <v>1180</v>
      </c>
      <c r="B1181" s="180"/>
      <c r="C1181" s="22"/>
      <c r="D1181" s="22"/>
      <c r="E1181" s="183"/>
      <c r="F1181" s="183"/>
      <c r="G1181" s="22"/>
      <c r="H1181" s="22"/>
      <c r="I1181" s="22"/>
      <c r="J1181" s="22"/>
      <c r="K1181" s="191" t="e">
        <f aca="false">VLOOKUP(Personale!J1181,Legenda!$D$1:$F$258,2)</f>
        <v>#N/A</v>
      </c>
      <c r="L1181" s="22"/>
      <c r="M1181" s="22"/>
      <c r="N1181" s="22"/>
      <c r="O1181" s="22"/>
      <c r="P1181" s="203"/>
      <c r="Q1181" s="22"/>
      <c r="R1181" s="22"/>
      <c r="S1181" s="22"/>
      <c r="T1181" s="203"/>
      <c r="U1181" s="211"/>
      <c r="V1181" s="211"/>
      <c r="W1181" s="185" t="n">
        <v>0</v>
      </c>
      <c r="X1181" s="185" t="n">
        <v>0</v>
      </c>
      <c r="Y1181" s="219" t="n">
        <f aca="false">SUM(W1181:X1181)</f>
        <v>0</v>
      </c>
      <c r="Z1181" s="185" t="n">
        <v>0</v>
      </c>
      <c r="AA1181" s="185" t="n">
        <v>0</v>
      </c>
      <c r="AB1181" s="220" t="n">
        <f aca="false">SUM(Z1181:AA1181)</f>
        <v>0</v>
      </c>
      <c r="AC1181" s="22"/>
      <c r="AD1181" s="22"/>
      <c r="AE1181" s="188"/>
      <c r="AF1181" s="206" t="n">
        <f aca="false">IF(AE1181="SI",N1181,0)</f>
        <v>0</v>
      </c>
      <c r="AG1181" s="189" t="n">
        <f aca="false">IF(AE1181="SI",Y1181,0)</f>
        <v>0</v>
      </c>
      <c r="AH1181" s="189" t="n">
        <f aca="false">IF(AE1181="SI",AB1181,0)</f>
        <v>0</v>
      </c>
      <c r="AI1181" s="148"/>
      <c r="AJ1181" s="207"/>
      <c r="AK1181" s="207"/>
      <c r="AL1181" s="207"/>
      <c r="AM1181" s="207"/>
      <c r="AN1181" s="207"/>
      <c r="AO1181" s="208"/>
    </row>
    <row r="1182" customFormat="false" ht="15.75" hidden="false" customHeight="true" outlineLevel="0" collapsed="false">
      <c r="A1182" s="22" t="n">
        <v>1181</v>
      </c>
      <c r="B1182" s="180"/>
      <c r="C1182" s="22"/>
      <c r="D1182" s="22"/>
      <c r="E1182" s="183"/>
      <c r="F1182" s="183"/>
      <c r="G1182" s="22"/>
      <c r="H1182" s="22"/>
      <c r="I1182" s="22"/>
      <c r="J1182" s="22"/>
      <c r="K1182" s="191" t="e">
        <f aca="false">VLOOKUP(Personale!J1182,Legenda!$D$1:$F$258,2)</f>
        <v>#N/A</v>
      </c>
      <c r="L1182" s="22"/>
      <c r="M1182" s="22"/>
      <c r="N1182" s="22"/>
      <c r="O1182" s="22"/>
      <c r="P1182" s="203"/>
      <c r="Q1182" s="22"/>
      <c r="R1182" s="22"/>
      <c r="S1182" s="22"/>
      <c r="T1182" s="203"/>
      <c r="U1182" s="211"/>
      <c r="V1182" s="211"/>
      <c r="W1182" s="185" t="n">
        <v>0</v>
      </c>
      <c r="X1182" s="185" t="n">
        <v>0</v>
      </c>
      <c r="Y1182" s="219" t="n">
        <f aca="false">SUM(W1182:X1182)</f>
        <v>0</v>
      </c>
      <c r="Z1182" s="185" t="n">
        <v>0</v>
      </c>
      <c r="AA1182" s="185" t="n">
        <v>0</v>
      </c>
      <c r="AB1182" s="220" t="n">
        <f aca="false">SUM(Z1182:AA1182)</f>
        <v>0</v>
      </c>
      <c r="AC1182" s="22"/>
      <c r="AD1182" s="22"/>
      <c r="AE1182" s="188"/>
      <c r="AF1182" s="206" t="n">
        <f aca="false">IF(AE1182="SI",N1182,0)</f>
        <v>0</v>
      </c>
      <c r="AG1182" s="189" t="n">
        <f aca="false">IF(AE1182="SI",Y1182,0)</f>
        <v>0</v>
      </c>
      <c r="AH1182" s="189" t="n">
        <f aca="false">IF(AE1182="SI",AB1182,0)</f>
        <v>0</v>
      </c>
      <c r="AI1182" s="148"/>
      <c r="AJ1182" s="207"/>
      <c r="AK1182" s="207"/>
      <c r="AL1182" s="207"/>
      <c r="AM1182" s="207"/>
      <c r="AN1182" s="207"/>
      <c r="AO1182" s="208"/>
    </row>
    <row r="1183" customFormat="false" ht="15.75" hidden="false" customHeight="true" outlineLevel="0" collapsed="false">
      <c r="A1183" s="22" t="n">
        <v>1182</v>
      </c>
      <c r="B1183" s="180"/>
      <c r="C1183" s="22"/>
      <c r="D1183" s="22"/>
      <c r="E1183" s="183"/>
      <c r="F1183" s="183"/>
      <c r="G1183" s="22"/>
      <c r="H1183" s="22"/>
      <c r="I1183" s="22"/>
      <c r="J1183" s="22"/>
      <c r="K1183" s="191" t="e">
        <f aca="false">VLOOKUP(Personale!J1183,Legenda!$D$1:$F$258,2)</f>
        <v>#N/A</v>
      </c>
      <c r="L1183" s="22"/>
      <c r="M1183" s="22"/>
      <c r="N1183" s="22"/>
      <c r="O1183" s="22"/>
      <c r="P1183" s="203"/>
      <c r="Q1183" s="22"/>
      <c r="R1183" s="22"/>
      <c r="S1183" s="22"/>
      <c r="T1183" s="203"/>
      <c r="U1183" s="211"/>
      <c r="V1183" s="211"/>
      <c r="W1183" s="185" t="n">
        <v>0</v>
      </c>
      <c r="X1183" s="185" t="n">
        <v>0</v>
      </c>
      <c r="Y1183" s="219" t="n">
        <f aca="false">SUM(W1183:X1183)</f>
        <v>0</v>
      </c>
      <c r="Z1183" s="185" t="n">
        <v>0</v>
      </c>
      <c r="AA1183" s="185" t="n">
        <v>0</v>
      </c>
      <c r="AB1183" s="220" t="n">
        <f aca="false">SUM(Z1183:AA1183)</f>
        <v>0</v>
      </c>
      <c r="AC1183" s="22"/>
      <c r="AD1183" s="22"/>
      <c r="AE1183" s="188"/>
      <c r="AF1183" s="206" t="n">
        <f aca="false">IF(AE1183="SI",N1183,0)</f>
        <v>0</v>
      </c>
      <c r="AG1183" s="189" t="n">
        <f aca="false">IF(AE1183="SI",Y1183,0)</f>
        <v>0</v>
      </c>
      <c r="AH1183" s="189" t="n">
        <f aca="false">IF(AE1183="SI",AB1183,0)</f>
        <v>0</v>
      </c>
      <c r="AI1183" s="148"/>
      <c r="AJ1183" s="207"/>
      <c r="AK1183" s="207"/>
      <c r="AL1183" s="207"/>
      <c r="AM1183" s="207"/>
      <c r="AN1183" s="207"/>
      <c r="AO1183" s="208"/>
    </row>
    <row r="1184" customFormat="false" ht="15.75" hidden="false" customHeight="true" outlineLevel="0" collapsed="false">
      <c r="A1184" s="22" t="n">
        <v>1183</v>
      </c>
      <c r="B1184" s="180"/>
      <c r="C1184" s="22"/>
      <c r="D1184" s="22"/>
      <c r="E1184" s="183"/>
      <c r="F1184" s="183"/>
      <c r="G1184" s="22"/>
      <c r="H1184" s="22"/>
      <c r="I1184" s="22"/>
      <c r="J1184" s="22"/>
      <c r="K1184" s="191" t="e">
        <f aca="false">VLOOKUP(Personale!J1184,Legenda!$D$1:$F$258,2)</f>
        <v>#N/A</v>
      </c>
      <c r="L1184" s="22"/>
      <c r="M1184" s="22"/>
      <c r="N1184" s="22"/>
      <c r="O1184" s="22"/>
      <c r="P1184" s="203"/>
      <c r="Q1184" s="22"/>
      <c r="R1184" s="22"/>
      <c r="S1184" s="22"/>
      <c r="T1184" s="203"/>
      <c r="U1184" s="211"/>
      <c r="V1184" s="211"/>
      <c r="W1184" s="185" t="n">
        <v>0</v>
      </c>
      <c r="X1184" s="185" t="n">
        <v>0</v>
      </c>
      <c r="Y1184" s="219" t="n">
        <f aca="false">SUM(W1184:X1184)</f>
        <v>0</v>
      </c>
      <c r="Z1184" s="185" t="n">
        <v>0</v>
      </c>
      <c r="AA1184" s="185" t="n">
        <v>0</v>
      </c>
      <c r="AB1184" s="220" t="n">
        <f aca="false">SUM(Z1184:AA1184)</f>
        <v>0</v>
      </c>
      <c r="AC1184" s="22"/>
      <c r="AD1184" s="22"/>
      <c r="AE1184" s="188"/>
      <c r="AF1184" s="206" t="n">
        <f aca="false">IF(AE1184="SI",N1184,0)</f>
        <v>0</v>
      </c>
      <c r="AG1184" s="189" t="n">
        <f aca="false">IF(AE1184="SI",Y1184,0)</f>
        <v>0</v>
      </c>
      <c r="AH1184" s="189" t="n">
        <f aca="false">IF(AE1184="SI",AB1184,0)</f>
        <v>0</v>
      </c>
      <c r="AI1184" s="148"/>
      <c r="AJ1184" s="207"/>
      <c r="AK1184" s="207"/>
      <c r="AL1184" s="207"/>
      <c r="AM1184" s="207"/>
      <c r="AN1184" s="207"/>
      <c r="AO1184" s="208"/>
    </row>
    <row r="1185" customFormat="false" ht="15.75" hidden="false" customHeight="true" outlineLevel="0" collapsed="false">
      <c r="A1185" s="22" t="n">
        <v>1184</v>
      </c>
      <c r="B1185" s="180"/>
      <c r="C1185" s="22"/>
      <c r="D1185" s="22"/>
      <c r="E1185" s="183"/>
      <c r="F1185" s="183"/>
      <c r="G1185" s="22"/>
      <c r="H1185" s="22"/>
      <c r="I1185" s="22"/>
      <c r="J1185" s="22"/>
      <c r="K1185" s="191" t="e">
        <f aca="false">VLOOKUP(Personale!J1185,Legenda!$D$1:$F$258,2)</f>
        <v>#N/A</v>
      </c>
      <c r="L1185" s="22"/>
      <c r="M1185" s="22"/>
      <c r="N1185" s="22"/>
      <c r="O1185" s="22"/>
      <c r="P1185" s="203"/>
      <c r="Q1185" s="22"/>
      <c r="R1185" s="22"/>
      <c r="S1185" s="22"/>
      <c r="T1185" s="203"/>
      <c r="U1185" s="211"/>
      <c r="V1185" s="211"/>
      <c r="W1185" s="185" t="n">
        <v>0</v>
      </c>
      <c r="X1185" s="185" t="n">
        <v>0</v>
      </c>
      <c r="Y1185" s="219" t="n">
        <f aca="false">SUM(W1185:X1185)</f>
        <v>0</v>
      </c>
      <c r="Z1185" s="185" t="n">
        <v>0</v>
      </c>
      <c r="AA1185" s="185" t="n">
        <v>0</v>
      </c>
      <c r="AB1185" s="220" t="n">
        <f aca="false">SUM(Z1185:AA1185)</f>
        <v>0</v>
      </c>
      <c r="AC1185" s="22"/>
      <c r="AD1185" s="22"/>
      <c r="AE1185" s="188"/>
      <c r="AF1185" s="206" t="n">
        <f aca="false">IF(AE1185="SI",N1185,0)</f>
        <v>0</v>
      </c>
      <c r="AG1185" s="189" t="n">
        <f aca="false">IF(AE1185="SI",Y1185,0)</f>
        <v>0</v>
      </c>
      <c r="AH1185" s="189" t="n">
        <f aca="false">IF(AE1185="SI",AB1185,0)</f>
        <v>0</v>
      </c>
      <c r="AI1185" s="148"/>
      <c r="AJ1185" s="207"/>
      <c r="AK1185" s="207"/>
      <c r="AL1185" s="207"/>
      <c r="AM1185" s="207"/>
      <c r="AN1185" s="207"/>
      <c r="AO1185" s="208"/>
    </row>
    <row r="1186" customFormat="false" ht="15.75" hidden="false" customHeight="true" outlineLevel="0" collapsed="false">
      <c r="A1186" s="22" t="n">
        <v>1185</v>
      </c>
      <c r="B1186" s="180"/>
      <c r="C1186" s="22"/>
      <c r="D1186" s="22"/>
      <c r="E1186" s="183"/>
      <c r="F1186" s="183"/>
      <c r="G1186" s="22"/>
      <c r="H1186" s="22"/>
      <c r="I1186" s="22"/>
      <c r="J1186" s="22"/>
      <c r="K1186" s="191" t="e">
        <f aca="false">VLOOKUP(Personale!J1186,Legenda!$D$1:$F$258,2)</f>
        <v>#N/A</v>
      </c>
      <c r="L1186" s="22"/>
      <c r="M1186" s="22"/>
      <c r="N1186" s="22"/>
      <c r="O1186" s="22"/>
      <c r="P1186" s="203"/>
      <c r="Q1186" s="22"/>
      <c r="R1186" s="22"/>
      <c r="S1186" s="22"/>
      <c r="T1186" s="203"/>
      <c r="U1186" s="211"/>
      <c r="V1186" s="211"/>
      <c r="W1186" s="185" t="n">
        <v>0</v>
      </c>
      <c r="X1186" s="185" t="n">
        <v>0</v>
      </c>
      <c r="Y1186" s="219" t="n">
        <f aca="false">SUM(W1186:X1186)</f>
        <v>0</v>
      </c>
      <c r="Z1186" s="185" t="n">
        <v>0</v>
      </c>
      <c r="AA1186" s="185" t="n">
        <v>0</v>
      </c>
      <c r="AB1186" s="220" t="n">
        <f aca="false">SUM(Z1186:AA1186)</f>
        <v>0</v>
      </c>
      <c r="AC1186" s="22"/>
      <c r="AD1186" s="22"/>
      <c r="AE1186" s="188"/>
      <c r="AF1186" s="206" t="n">
        <f aca="false">IF(AE1186="SI",N1186,0)</f>
        <v>0</v>
      </c>
      <c r="AG1186" s="189" t="n">
        <f aca="false">IF(AE1186="SI",Y1186,0)</f>
        <v>0</v>
      </c>
      <c r="AH1186" s="189" t="n">
        <f aca="false">IF(AE1186="SI",AB1186,0)</f>
        <v>0</v>
      </c>
      <c r="AI1186" s="148"/>
      <c r="AJ1186" s="207"/>
      <c r="AK1186" s="207"/>
      <c r="AL1186" s="207"/>
      <c r="AM1186" s="207"/>
      <c r="AN1186" s="207"/>
      <c r="AO1186" s="208"/>
    </row>
    <row r="1187" customFormat="false" ht="15.75" hidden="false" customHeight="true" outlineLevel="0" collapsed="false">
      <c r="A1187" s="22" t="n">
        <v>1186</v>
      </c>
      <c r="B1187" s="180"/>
      <c r="C1187" s="22"/>
      <c r="D1187" s="22"/>
      <c r="E1187" s="183"/>
      <c r="F1187" s="183"/>
      <c r="G1187" s="22"/>
      <c r="H1187" s="22"/>
      <c r="I1187" s="22"/>
      <c r="J1187" s="22"/>
      <c r="K1187" s="191" t="e">
        <f aca="false">VLOOKUP(Personale!J1187,Legenda!$D$1:$F$258,2)</f>
        <v>#N/A</v>
      </c>
      <c r="L1187" s="22"/>
      <c r="M1187" s="22"/>
      <c r="N1187" s="22"/>
      <c r="O1187" s="22"/>
      <c r="P1187" s="203"/>
      <c r="Q1187" s="22"/>
      <c r="R1187" s="22"/>
      <c r="S1187" s="22"/>
      <c r="T1187" s="203"/>
      <c r="U1187" s="211"/>
      <c r="V1187" s="211"/>
      <c r="W1187" s="185" t="n">
        <v>0</v>
      </c>
      <c r="X1187" s="185" t="n">
        <v>0</v>
      </c>
      <c r="Y1187" s="219" t="n">
        <f aca="false">SUM(W1187:X1187)</f>
        <v>0</v>
      </c>
      <c r="Z1187" s="185" t="n">
        <v>0</v>
      </c>
      <c r="AA1187" s="185" t="n">
        <v>0</v>
      </c>
      <c r="AB1187" s="220" t="n">
        <f aca="false">SUM(Z1187:AA1187)</f>
        <v>0</v>
      </c>
      <c r="AC1187" s="22"/>
      <c r="AD1187" s="22"/>
      <c r="AE1187" s="188"/>
      <c r="AF1187" s="206" t="n">
        <f aca="false">IF(AE1187="SI",N1187,0)</f>
        <v>0</v>
      </c>
      <c r="AG1187" s="189" t="n">
        <f aca="false">IF(AE1187="SI",Y1187,0)</f>
        <v>0</v>
      </c>
      <c r="AH1187" s="189" t="n">
        <f aca="false">IF(AE1187="SI",AB1187,0)</f>
        <v>0</v>
      </c>
      <c r="AI1187" s="148"/>
      <c r="AJ1187" s="207"/>
      <c r="AK1187" s="207"/>
      <c r="AL1187" s="207"/>
      <c r="AM1187" s="207"/>
      <c r="AN1187" s="207"/>
      <c r="AO1187" s="208"/>
    </row>
    <row r="1188" customFormat="false" ht="15.75" hidden="false" customHeight="true" outlineLevel="0" collapsed="false">
      <c r="A1188" s="22" t="n">
        <v>1187</v>
      </c>
      <c r="B1188" s="180"/>
      <c r="C1188" s="22"/>
      <c r="D1188" s="22"/>
      <c r="E1188" s="183"/>
      <c r="F1188" s="183"/>
      <c r="G1188" s="22"/>
      <c r="H1188" s="22"/>
      <c r="I1188" s="22"/>
      <c r="J1188" s="22"/>
      <c r="K1188" s="191" t="e">
        <f aca="false">VLOOKUP(Personale!J1188,Legenda!$D$1:$F$258,2)</f>
        <v>#N/A</v>
      </c>
      <c r="L1188" s="22"/>
      <c r="M1188" s="22"/>
      <c r="N1188" s="22"/>
      <c r="O1188" s="22"/>
      <c r="P1188" s="203"/>
      <c r="Q1188" s="22"/>
      <c r="R1188" s="22"/>
      <c r="S1188" s="22"/>
      <c r="T1188" s="203"/>
      <c r="U1188" s="211"/>
      <c r="V1188" s="211"/>
      <c r="W1188" s="185" t="n">
        <v>0</v>
      </c>
      <c r="X1188" s="185" t="n">
        <v>0</v>
      </c>
      <c r="Y1188" s="219" t="n">
        <f aca="false">SUM(W1188:X1188)</f>
        <v>0</v>
      </c>
      <c r="Z1188" s="185" t="n">
        <v>0</v>
      </c>
      <c r="AA1188" s="185" t="n">
        <v>0</v>
      </c>
      <c r="AB1188" s="220" t="n">
        <f aca="false">SUM(Z1188:AA1188)</f>
        <v>0</v>
      </c>
      <c r="AC1188" s="22"/>
      <c r="AD1188" s="22"/>
      <c r="AE1188" s="188"/>
      <c r="AF1188" s="206" t="n">
        <f aca="false">IF(AE1188="SI",N1188,0)</f>
        <v>0</v>
      </c>
      <c r="AG1188" s="189" t="n">
        <f aca="false">IF(AE1188="SI",Y1188,0)</f>
        <v>0</v>
      </c>
      <c r="AH1188" s="189" t="n">
        <f aca="false">IF(AE1188="SI",AB1188,0)</f>
        <v>0</v>
      </c>
      <c r="AI1188" s="148"/>
      <c r="AJ1188" s="207"/>
      <c r="AK1188" s="207"/>
      <c r="AL1188" s="207"/>
      <c r="AM1188" s="207"/>
      <c r="AN1188" s="207"/>
      <c r="AO1188" s="208"/>
    </row>
    <row r="1189" customFormat="false" ht="15.75" hidden="false" customHeight="true" outlineLevel="0" collapsed="false">
      <c r="A1189" s="22" t="n">
        <v>1188</v>
      </c>
      <c r="B1189" s="180"/>
      <c r="C1189" s="22"/>
      <c r="D1189" s="22"/>
      <c r="E1189" s="183"/>
      <c r="F1189" s="183"/>
      <c r="G1189" s="22"/>
      <c r="H1189" s="22"/>
      <c r="I1189" s="22"/>
      <c r="J1189" s="22"/>
      <c r="K1189" s="191" t="e">
        <f aca="false">VLOOKUP(Personale!J1189,Legenda!$D$1:$F$258,2)</f>
        <v>#N/A</v>
      </c>
      <c r="L1189" s="22"/>
      <c r="M1189" s="22"/>
      <c r="N1189" s="22"/>
      <c r="O1189" s="22"/>
      <c r="P1189" s="203"/>
      <c r="Q1189" s="22"/>
      <c r="R1189" s="22"/>
      <c r="S1189" s="22"/>
      <c r="T1189" s="203"/>
      <c r="U1189" s="211"/>
      <c r="V1189" s="211"/>
      <c r="W1189" s="185" t="n">
        <v>0</v>
      </c>
      <c r="X1189" s="185" t="n">
        <v>0</v>
      </c>
      <c r="Y1189" s="219" t="n">
        <f aca="false">SUM(W1189:X1189)</f>
        <v>0</v>
      </c>
      <c r="Z1189" s="185" t="n">
        <v>0</v>
      </c>
      <c r="AA1189" s="185" t="n">
        <v>0</v>
      </c>
      <c r="AB1189" s="220" t="n">
        <f aca="false">SUM(Z1189:AA1189)</f>
        <v>0</v>
      </c>
      <c r="AC1189" s="22"/>
      <c r="AD1189" s="22"/>
      <c r="AE1189" s="188"/>
      <c r="AF1189" s="206" t="n">
        <f aca="false">IF(AE1189="SI",N1189,0)</f>
        <v>0</v>
      </c>
      <c r="AG1189" s="189" t="n">
        <f aca="false">IF(AE1189="SI",Y1189,0)</f>
        <v>0</v>
      </c>
      <c r="AH1189" s="189" t="n">
        <f aca="false">IF(AE1189="SI",AB1189,0)</f>
        <v>0</v>
      </c>
      <c r="AI1189" s="148"/>
      <c r="AJ1189" s="207"/>
      <c r="AK1189" s="207"/>
      <c r="AL1189" s="207"/>
      <c r="AM1189" s="207"/>
      <c r="AN1189" s="207"/>
      <c r="AO1189" s="208"/>
    </row>
    <row r="1190" customFormat="false" ht="15.75" hidden="false" customHeight="true" outlineLevel="0" collapsed="false">
      <c r="A1190" s="22" t="n">
        <v>1189</v>
      </c>
      <c r="B1190" s="180"/>
      <c r="C1190" s="22"/>
      <c r="D1190" s="22"/>
      <c r="E1190" s="183"/>
      <c r="F1190" s="183"/>
      <c r="G1190" s="22"/>
      <c r="H1190" s="22"/>
      <c r="I1190" s="22"/>
      <c r="J1190" s="22"/>
      <c r="K1190" s="191" t="e">
        <f aca="false">VLOOKUP(Personale!J1190,Legenda!$D$1:$F$258,2)</f>
        <v>#N/A</v>
      </c>
      <c r="L1190" s="22"/>
      <c r="M1190" s="22"/>
      <c r="N1190" s="22"/>
      <c r="O1190" s="22"/>
      <c r="P1190" s="203"/>
      <c r="Q1190" s="22"/>
      <c r="R1190" s="22"/>
      <c r="S1190" s="22"/>
      <c r="T1190" s="203"/>
      <c r="U1190" s="211"/>
      <c r="V1190" s="211"/>
      <c r="W1190" s="185" t="n">
        <v>0</v>
      </c>
      <c r="X1190" s="185" t="n">
        <v>0</v>
      </c>
      <c r="Y1190" s="219" t="n">
        <f aca="false">SUM(W1190:X1190)</f>
        <v>0</v>
      </c>
      <c r="Z1190" s="185" t="n">
        <v>0</v>
      </c>
      <c r="AA1190" s="185" t="n">
        <v>0</v>
      </c>
      <c r="AB1190" s="220" t="n">
        <f aca="false">SUM(Z1190:AA1190)</f>
        <v>0</v>
      </c>
      <c r="AC1190" s="22"/>
      <c r="AD1190" s="22"/>
      <c r="AE1190" s="188"/>
      <c r="AF1190" s="206" t="n">
        <f aca="false">IF(AE1190="SI",N1190,0)</f>
        <v>0</v>
      </c>
      <c r="AG1190" s="189" t="n">
        <f aca="false">IF(AE1190="SI",Y1190,0)</f>
        <v>0</v>
      </c>
      <c r="AH1190" s="189" t="n">
        <f aca="false">IF(AE1190="SI",AB1190,0)</f>
        <v>0</v>
      </c>
      <c r="AI1190" s="148"/>
      <c r="AJ1190" s="207"/>
      <c r="AK1190" s="207"/>
      <c r="AL1190" s="207"/>
      <c r="AM1190" s="207"/>
      <c r="AN1190" s="207"/>
      <c r="AO1190" s="208"/>
    </row>
    <row r="1191" customFormat="false" ht="15.75" hidden="false" customHeight="true" outlineLevel="0" collapsed="false">
      <c r="A1191" s="22" t="n">
        <v>1190</v>
      </c>
      <c r="B1191" s="180"/>
      <c r="C1191" s="22"/>
      <c r="D1191" s="22"/>
      <c r="E1191" s="183"/>
      <c r="F1191" s="183"/>
      <c r="G1191" s="22"/>
      <c r="H1191" s="22"/>
      <c r="I1191" s="22"/>
      <c r="J1191" s="22"/>
      <c r="K1191" s="191" t="e">
        <f aca="false">VLOOKUP(Personale!J1191,Legenda!$D$1:$F$258,2)</f>
        <v>#N/A</v>
      </c>
      <c r="L1191" s="22"/>
      <c r="M1191" s="22"/>
      <c r="N1191" s="22"/>
      <c r="O1191" s="22"/>
      <c r="P1191" s="203"/>
      <c r="Q1191" s="22"/>
      <c r="R1191" s="22"/>
      <c r="S1191" s="22"/>
      <c r="T1191" s="203"/>
      <c r="U1191" s="211"/>
      <c r="V1191" s="211"/>
      <c r="W1191" s="185" t="n">
        <v>0</v>
      </c>
      <c r="X1191" s="185" t="n">
        <v>0</v>
      </c>
      <c r="Y1191" s="219" t="n">
        <f aca="false">SUM(W1191:X1191)</f>
        <v>0</v>
      </c>
      <c r="Z1191" s="185" t="n">
        <v>0</v>
      </c>
      <c r="AA1191" s="185" t="n">
        <v>0</v>
      </c>
      <c r="AB1191" s="220" t="n">
        <f aca="false">SUM(Z1191:AA1191)</f>
        <v>0</v>
      </c>
      <c r="AC1191" s="22"/>
      <c r="AD1191" s="22"/>
      <c r="AE1191" s="188"/>
      <c r="AF1191" s="206" t="n">
        <f aca="false">IF(AE1191="SI",N1191,0)</f>
        <v>0</v>
      </c>
      <c r="AG1191" s="189" t="n">
        <f aca="false">IF(AE1191="SI",Y1191,0)</f>
        <v>0</v>
      </c>
      <c r="AH1191" s="189" t="n">
        <f aca="false">IF(AE1191="SI",AB1191,0)</f>
        <v>0</v>
      </c>
      <c r="AI1191" s="148"/>
      <c r="AJ1191" s="207"/>
      <c r="AK1191" s="207"/>
      <c r="AL1191" s="207"/>
      <c r="AM1191" s="207"/>
      <c r="AN1191" s="207"/>
      <c r="AO1191" s="208"/>
    </row>
    <row r="1192" customFormat="false" ht="15.75" hidden="false" customHeight="true" outlineLevel="0" collapsed="false">
      <c r="A1192" s="22" t="n">
        <v>1191</v>
      </c>
      <c r="B1192" s="180"/>
      <c r="C1192" s="22"/>
      <c r="D1192" s="22"/>
      <c r="E1192" s="183"/>
      <c r="F1192" s="183"/>
      <c r="G1192" s="22"/>
      <c r="H1192" s="22"/>
      <c r="I1192" s="22"/>
      <c r="J1192" s="22"/>
      <c r="K1192" s="191" t="e">
        <f aca="false">VLOOKUP(Personale!J1192,Legenda!$D$1:$F$258,2)</f>
        <v>#N/A</v>
      </c>
      <c r="L1192" s="22"/>
      <c r="M1192" s="22"/>
      <c r="N1192" s="22"/>
      <c r="O1192" s="22"/>
      <c r="P1192" s="203"/>
      <c r="Q1192" s="22"/>
      <c r="R1192" s="22"/>
      <c r="S1192" s="22"/>
      <c r="T1192" s="203"/>
      <c r="U1192" s="211"/>
      <c r="V1192" s="211"/>
      <c r="W1192" s="185" t="n">
        <v>0</v>
      </c>
      <c r="X1192" s="185" t="n">
        <v>0</v>
      </c>
      <c r="Y1192" s="219" t="n">
        <f aca="false">SUM(W1192:X1192)</f>
        <v>0</v>
      </c>
      <c r="Z1192" s="185" t="n">
        <v>0</v>
      </c>
      <c r="AA1192" s="185" t="n">
        <v>0</v>
      </c>
      <c r="AB1192" s="220" t="n">
        <f aca="false">SUM(Z1192:AA1192)</f>
        <v>0</v>
      </c>
      <c r="AC1192" s="22"/>
      <c r="AD1192" s="22"/>
      <c r="AE1192" s="188"/>
      <c r="AF1192" s="206" t="n">
        <f aca="false">IF(AE1192="SI",N1192,0)</f>
        <v>0</v>
      </c>
      <c r="AG1192" s="189" t="n">
        <f aca="false">IF(AE1192="SI",Y1192,0)</f>
        <v>0</v>
      </c>
      <c r="AH1192" s="189" t="n">
        <f aca="false">IF(AE1192="SI",AB1192,0)</f>
        <v>0</v>
      </c>
      <c r="AI1192" s="148"/>
      <c r="AJ1192" s="207"/>
      <c r="AK1192" s="207"/>
      <c r="AL1192" s="207"/>
      <c r="AM1192" s="207"/>
      <c r="AN1192" s="207"/>
      <c r="AO1192" s="208"/>
    </row>
    <row r="1193" customFormat="false" ht="15.75" hidden="false" customHeight="true" outlineLevel="0" collapsed="false">
      <c r="A1193" s="22" t="n">
        <v>1192</v>
      </c>
      <c r="B1193" s="180"/>
      <c r="C1193" s="22"/>
      <c r="D1193" s="22"/>
      <c r="E1193" s="183"/>
      <c r="F1193" s="183"/>
      <c r="G1193" s="22"/>
      <c r="H1193" s="22"/>
      <c r="I1193" s="22"/>
      <c r="J1193" s="22"/>
      <c r="K1193" s="191" t="e">
        <f aca="false">VLOOKUP(Personale!J1193,Legenda!$D$1:$F$258,2)</f>
        <v>#N/A</v>
      </c>
      <c r="L1193" s="22"/>
      <c r="M1193" s="22"/>
      <c r="N1193" s="22"/>
      <c r="O1193" s="22"/>
      <c r="P1193" s="203"/>
      <c r="Q1193" s="22"/>
      <c r="R1193" s="22"/>
      <c r="S1193" s="22"/>
      <c r="T1193" s="203"/>
      <c r="U1193" s="211"/>
      <c r="V1193" s="211"/>
      <c r="W1193" s="185" t="n">
        <v>0</v>
      </c>
      <c r="X1193" s="185" t="n">
        <v>0</v>
      </c>
      <c r="Y1193" s="219" t="n">
        <f aca="false">SUM(W1193:X1193)</f>
        <v>0</v>
      </c>
      <c r="Z1193" s="185" t="n">
        <v>0</v>
      </c>
      <c r="AA1193" s="185" t="n">
        <v>0</v>
      </c>
      <c r="AB1193" s="220" t="n">
        <f aca="false">SUM(Z1193:AA1193)</f>
        <v>0</v>
      </c>
      <c r="AC1193" s="22"/>
      <c r="AD1193" s="22"/>
      <c r="AE1193" s="188"/>
      <c r="AF1193" s="206" t="n">
        <f aca="false">IF(AE1193="SI",N1193,0)</f>
        <v>0</v>
      </c>
      <c r="AG1193" s="189" t="n">
        <f aca="false">IF(AE1193="SI",Y1193,0)</f>
        <v>0</v>
      </c>
      <c r="AH1193" s="189" t="n">
        <f aca="false">IF(AE1193="SI",AB1193,0)</f>
        <v>0</v>
      </c>
      <c r="AI1193" s="148"/>
      <c r="AJ1193" s="207"/>
      <c r="AK1193" s="207"/>
      <c r="AL1193" s="207"/>
      <c r="AM1193" s="207"/>
      <c r="AN1193" s="207"/>
      <c r="AO1193" s="208"/>
    </row>
    <row r="1194" customFormat="false" ht="15.75" hidden="false" customHeight="true" outlineLevel="0" collapsed="false">
      <c r="A1194" s="22" t="n">
        <v>1193</v>
      </c>
      <c r="B1194" s="180"/>
      <c r="C1194" s="22"/>
      <c r="D1194" s="22"/>
      <c r="E1194" s="183"/>
      <c r="F1194" s="183"/>
      <c r="G1194" s="22"/>
      <c r="H1194" s="22"/>
      <c r="I1194" s="22"/>
      <c r="J1194" s="22"/>
      <c r="K1194" s="191" t="e">
        <f aca="false">VLOOKUP(Personale!J1194,Legenda!$D$1:$F$258,2)</f>
        <v>#N/A</v>
      </c>
      <c r="L1194" s="22"/>
      <c r="M1194" s="22"/>
      <c r="N1194" s="22"/>
      <c r="O1194" s="22"/>
      <c r="P1194" s="203"/>
      <c r="Q1194" s="22"/>
      <c r="R1194" s="22"/>
      <c r="S1194" s="22"/>
      <c r="T1194" s="203"/>
      <c r="U1194" s="211"/>
      <c r="V1194" s="211"/>
      <c r="W1194" s="185" t="n">
        <v>0</v>
      </c>
      <c r="X1194" s="185" t="n">
        <v>0</v>
      </c>
      <c r="Y1194" s="219" t="n">
        <f aca="false">SUM(W1194:X1194)</f>
        <v>0</v>
      </c>
      <c r="Z1194" s="185" t="n">
        <v>0</v>
      </c>
      <c r="AA1194" s="185" t="n">
        <v>0</v>
      </c>
      <c r="AB1194" s="220" t="n">
        <f aca="false">SUM(Z1194:AA1194)</f>
        <v>0</v>
      </c>
      <c r="AC1194" s="22"/>
      <c r="AD1194" s="22"/>
      <c r="AE1194" s="188"/>
      <c r="AF1194" s="206" t="n">
        <f aca="false">IF(AE1194="SI",N1194,0)</f>
        <v>0</v>
      </c>
      <c r="AG1194" s="189" t="n">
        <f aca="false">IF(AE1194="SI",Y1194,0)</f>
        <v>0</v>
      </c>
      <c r="AH1194" s="189" t="n">
        <f aca="false">IF(AE1194="SI",AB1194,0)</f>
        <v>0</v>
      </c>
      <c r="AI1194" s="148"/>
      <c r="AJ1194" s="207"/>
      <c r="AK1194" s="207"/>
      <c r="AL1194" s="207"/>
      <c r="AM1194" s="207"/>
      <c r="AN1194" s="207"/>
      <c r="AO1194" s="208"/>
    </row>
    <row r="1195" customFormat="false" ht="15.75" hidden="false" customHeight="true" outlineLevel="0" collapsed="false">
      <c r="A1195" s="22" t="n">
        <v>1194</v>
      </c>
      <c r="B1195" s="180"/>
      <c r="C1195" s="22"/>
      <c r="D1195" s="22"/>
      <c r="E1195" s="183"/>
      <c r="F1195" s="183"/>
      <c r="G1195" s="22"/>
      <c r="H1195" s="22"/>
      <c r="I1195" s="22"/>
      <c r="J1195" s="22"/>
      <c r="K1195" s="191" t="e">
        <f aca="false">VLOOKUP(Personale!J1195,Legenda!$D$1:$F$258,2)</f>
        <v>#N/A</v>
      </c>
      <c r="L1195" s="22"/>
      <c r="M1195" s="22"/>
      <c r="N1195" s="22"/>
      <c r="O1195" s="22"/>
      <c r="P1195" s="203"/>
      <c r="Q1195" s="22"/>
      <c r="R1195" s="22"/>
      <c r="S1195" s="22"/>
      <c r="T1195" s="203"/>
      <c r="U1195" s="211"/>
      <c r="V1195" s="211"/>
      <c r="W1195" s="185" t="n">
        <v>0</v>
      </c>
      <c r="X1195" s="185" t="n">
        <v>0</v>
      </c>
      <c r="Y1195" s="219" t="n">
        <f aca="false">SUM(W1195:X1195)</f>
        <v>0</v>
      </c>
      <c r="Z1195" s="185" t="n">
        <v>0</v>
      </c>
      <c r="AA1195" s="185" t="n">
        <v>0</v>
      </c>
      <c r="AB1195" s="220" t="n">
        <f aca="false">SUM(Z1195:AA1195)</f>
        <v>0</v>
      </c>
      <c r="AC1195" s="22"/>
      <c r="AD1195" s="22"/>
      <c r="AE1195" s="188"/>
      <c r="AF1195" s="206" t="n">
        <f aca="false">IF(AE1195="SI",N1195,0)</f>
        <v>0</v>
      </c>
      <c r="AG1195" s="189" t="n">
        <f aca="false">IF(AE1195="SI",Y1195,0)</f>
        <v>0</v>
      </c>
      <c r="AH1195" s="189" t="n">
        <f aca="false">IF(AE1195="SI",AB1195,0)</f>
        <v>0</v>
      </c>
      <c r="AI1195" s="148"/>
      <c r="AJ1195" s="207"/>
      <c r="AK1195" s="207"/>
      <c r="AL1195" s="207"/>
      <c r="AM1195" s="207"/>
      <c r="AN1195" s="207"/>
      <c r="AO1195" s="208"/>
    </row>
    <row r="1196" customFormat="false" ht="15.75" hidden="false" customHeight="true" outlineLevel="0" collapsed="false">
      <c r="A1196" s="22" t="n">
        <v>1195</v>
      </c>
      <c r="B1196" s="180"/>
      <c r="C1196" s="22"/>
      <c r="D1196" s="22"/>
      <c r="E1196" s="183"/>
      <c r="F1196" s="183"/>
      <c r="G1196" s="22"/>
      <c r="H1196" s="22"/>
      <c r="I1196" s="22"/>
      <c r="J1196" s="22"/>
      <c r="K1196" s="191" t="e">
        <f aca="false">VLOOKUP(Personale!J1196,Legenda!$D$1:$F$258,2)</f>
        <v>#N/A</v>
      </c>
      <c r="L1196" s="22"/>
      <c r="M1196" s="22"/>
      <c r="N1196" s="22"/>
      <c r="O1196" s="22"/>
      <c r="P1196" s="203"/>
      <c r="Q1196" s="22"/>
      <c r="R1196" s="22"/>
      <c r="S1196" s="22"/>
      <c r="T1196" s="203"/>
      <c r="U1196" s="211"/>
      <c r="V1196" s="211"/>
      <c r="W1196" s="185" t="n">
        <v>0</v>
      </c>
      <c r="X1196" s="185" t="n">
        <v>0</v>
      </c>
      <c r="Y1196" s="219" t="n">
        <f aca="false">SUM(W1196:X1196)</f>
        <v>0</v>
      </c>
      <c r="Z1196" s="185" t="n">
        <v>0</v>
      </c>
      <c r="AA1196" s="185" t="n">
        <v>0</v>
      </c>
      <c r="AB1196" s="220" t="n">
        <f aca="false">SUM(Z1196:AA1196)</f>
        <v>0</v>
      </c>
      <c r="AC1196" s="22"/>
      <c r="AD1196" s="22"/>
      <c r="AE1196" s="188"/>
      <c r="AF1196" s="206" t="n">
        <f aca="false">IF(AE1196="SI",N1196,0)</f>
        <v>0</v>
      </c>
      <c r="AG1196" s="189" t="n">
        <f aca="false">IF(AE1196="SI",Y1196,0)</f>
        <v>0</v>
      </c>
      <c r="AH1196" s="189" t="n">
        <f aca="false">IF(AE1196="SI",AB1196,0)</f>
        <v>0</v>
      </c>
      <c r="AI1196" s="148"/>
      <c r="AJ1196" s="207"/>
      <c r="AK1196" s="207"/>
      <c r="AL1196" s="207"/>
      <c r="AM1196" s="207"/>
      <c r="AN1196" s="207"/>
      <c r="AO1196" s="208"/>
    </row>
    <row r="1197" customFormat="false" ht="15.75" hidden="false" customHeight="true" outlineLevel="0" collapsed="false">
      <c r="A1197" s="22" t="n">
        <v>1196</v>
      </c>
      <c r="B1197" s="180"/>
      <c r="C1197" s="22"/>
      <c r="D1197" s="22"/>
      <c r="E1197" s="183"/>
      <c r="F1197" s="183"/>
      <c r="G1197" s="22"/>
      <c r="H1197" s="22"/>
      <c r="I1197" s="22"/>
      <c r="J1197" s="22"/>
      <c r="K1197" s="191" t="e">
        <f aca="false">VLOOKUP(Personale!J1197,Legenda!$D$1:$F$258,2)</f>
        <v>#N/A</v>
      </c>
      <c r="L1197" s="22"/>
      <c r="M1197" s="22"/>
      <c r="N1197" s="22"/>
      <c r="O1197" s="22"/>
      <c r="P1197" s="203"/>
      <c r="Q1197" s="22"/>
      <c r="R1197" s="22"/>
      <c r="S1197" s="22"/>
      <c r="T1197" s="203"/>
      <c r="U1197" s="211"/>
      <c r="V1197" s="211"/>
      <c r="W1197" s="185" t="n">
        <v>0</v>
      </c>
      <c r="X1197" s="185" t="n">
        <v>0</v>
      </c>
      <c r="Y1197" s="219" t="n">
        <f aca="false">SUM(W1197:X1197)</f>
        <v>0</v>
      </c>
      <c r="Z1197" s="185" t="n">
        <v>0</v>
      </c>
      <c r="AA1197" s="185" t="n">
        <v>0</v>
      </c>
      <c r="AB1197" s="220" t="n">
        <f aca="false">SUM(Z1197:AA1197)</f>
        <v>0</v>
      </c>
      <c r="AC1197" s="22"/>
      <c r="AD1197" s="22"/>
      <c r="AE1197" s="188"/>
      <c r="AF1197" s="206" t="n">
        <f aca="false">IF(AE1197="SI",N1197,0)</f>
        <v>0</v>
      </c>
      <c r="AG1197" s="189" t="n">
        <f aca="false">IF(AE1197="SI",Y1197,0)</f>
        <v>0</v>
      </c>
      <c r="AH1197" s="189" t="n">
        <f aca="false">IF(AE1197="SI",AB1197,0)</f>
        <v>0</v>
      </c>
      <c r="AI1197" s="148"/>
      <c r="AJ1197" s="207"/>
      <c r="AK1197" s="207"/>
      <c r="AL1197" s="207"/>
      <c r="AM1197" s="207"/>
      <c r="AN1197" s="207"/>
      <c r="AO1197" s="208"/>
    </row>
    <row r="1198" customFormat="false" ht="15.75" hidden="false" customHeight="true" outlineLevel="0" collapsed="false">
      <c r="A1198" s="22" t="n">
        <v>1197</v>
      </c>
      <c r="B1198" s="180"/>
      <c r="C1198" s="22"/>
      <c r="D1198" s="22"/>
      <c r="E1198" s="183"/>
      <c r="F1198" s="183"/>
      <c r="G1198" s="22"/>
      <c r="H1198" s="22"/>
      <c r="I1198" s="22"/>
      <c r="J1198" s="22"/>
      <c r="K1198" s="191" t="e">
        <f aca="false">VLOOKUP(Personale!J1198,Legenda!$D$1:$F$258,2)</f>
        <v>#N/A</v>
      </c>
      <c r="L1198" s="22"/>
      <c r="M1198" s="22"/>
      <c r="N1198" s="22"/>
      <c r="O1198" s="22"/>
      <c r="P1198" s="203"/>
      <c r="Q1198" s="22"/>
      <c r="R1198" s="22"/>
      <c r="S1198" s="22"/>
      <c r="T1198" s="203"/>
      <c r="U1198" s="211"/>
      <c r="V1198" s="211"/>
      <c r="W1198" s="185" t="n">
        <v>0</v>
      </c>
      <c r="X1198" s="185" t="n">
        <v>0</v>
      </c>
      <c r="Y1198" s="219" t="n">
        <f aca="false">SUM(W1198:X1198)</f>
        <v>0</v>
      </c>
      <c r="Z1198" s="185" t="n">
        <v>0</v>
      </c>
      <c r="AA1198" s="185" t="n">
        <v>0</v>
      </c>
      <c r="AB1198" s="220" t="n">
        <f aca="false">SUM(Z1198:AA1198)</f>
        <v>0</v>
      </c>
      <c r="AC1198" s="22"/>
      <c r="AD1198" s="22"/>
      <c r="AE1198" s="188"/>
      <c r="AF1198" s="206" t="n">
        <f aca="false">IF(AE1198="SI",N1198,0)</f>
        <v>0</v>
      </c>
      <c r="AG1198" s="189" t="n">
        <f aca="false">IF(AE1198="SI",Y1198,0)</f>
        <v>0</v>
      </c>
      <c r="AH1198" s="189" t="n">
        <f aca="false">IF(AE1198="SI",AB1198,0)</f>
        <v>0</v>
      </c>
      <c r="AI1198" s="148"/>
      <c r="AJ1198" s="207"/>
      <c r="AK1198" s="207"/>
      <c r="AL1198" s="207"/>
      <c r="AM1198" s="207"/>
      <c r="AN1198" s="207"/>
      <c r="AO1198" s="208"/>
    </row>
    <row r="1199" customFormat="false" ht="15.75" hidden="false" customHeight="true" outlineLevel="0" collapsed="false">
      <c r="A1199" s="22" t="n">
        <v>1198</v>
      </c>
      <c r="B1199" s="180"/>
      <c r="C1199" s="22"/>
      <c r="D1199" s="22"/>
      <c r="E1199" s="183"/>
      <c r="F1199" s="183"/>
      <c r="G1199" s="22"/>
      <c r="H1199" s="22"/>
      <c r="I1199" s="22"/>
      <c r="J1199" s="22"/>
      <c r="K1199" s="191" t="e">
        <f aca="false">VLOOKUP(Personale!J1199,Legenda!$D$1:$F$258,2)</f>
        <v>#N/A</v>
      </c>
      <c r="L1199" s="22"/>
      <c r="M1199" s="22"/>
      <c r="N1199" s="22"/>
      <c r="O1199" s="22"/>
      <c r="P1199" s="203"/>
      <c r="Q1199" s="22"/>
      <c r="R1199" s="22"/>
      <c r="S1199" s="22"/>
      <c r="T1199" s="203"/>
      <c r="U1199" s="211"/>
      <c r="V1199" s="211"/>
      <c r="W1199" s="185" t="n">
        <v>0</v>
      </c>
      <c r="X1199" s="185" t="n">
        <v>0</v>
      </c>
      <c r="Y1199" s="219" t="n">
        <f aca="false">SUM(W1199:X1199)</f>
        <v>0</v>
      </c>
      <c r="Z1199" s="185" t="n">
        <v>0</v>
      </c>
      <c r="AA1199" s="185" t="n">
        <v>0</v>
      </c>
      <c r="AB1199" s="220" t="n">
        <f aca="false">SUM(Z1199:AA1199)</f>
        <v>0</v>
      </c>
      <c r="AC1199" s="22"/>
      <c r="AD1199" s="22"/>
      <c r="AE1199" s="188"/>
      <c r="AF1199" s="206" t="n">
        <f aca="false">IF(AE1199="SI",N1199,0)</f>
        <v>0</v>
      </c>
      <c r="AG1199" s="189" t="n">
        <f aca="false">IF(AE1199="SI",Y1199,0)</f>
        <v>0</v>
      </c>
      <c r="AH1199" s="189" t="n">
        <f aca="false">IF(AE1199="SI",AB1199,0)</f>
        <v>0</v>
      </c>
      <c r="AI1199" s="148"/>
      <c r="AJ1199" s="207"/>
      <c r="AK1199" s="207"/>
      <c r="AL1199" s="207"/>
      <c r="AM1199" s="207"/>
      <c r="AN1199" s="207"/>
      <c r="AO1199" s="208"/>
    </row>
    <row r="1200" customFormat="false" ht="15.75" hidden="false" customHeight="true" outlineLevel="0" collapsed="false">
      <c r="A1200" s="22" t="n">
        <v>1199</v>
      </c>
      <c r="B1200" s="180"/>
      <c r="C1200" s="22"/>
      <c r="D1200" s="22"/>
      <c r="E1200" s="183"/>
      <c r="F1200" s="183"/>
      <c r="G1200" s="22"/>
      <c r="H1200" s="22"/>
      <c r="I1200" s="22"/>
      <c r="J1200" s="22"/>
      <c r="K1200" s="191" t="e">
        <f aca="false">VLOOKUP(Personale!J1200,Legenda!$D$1:$F$258,2)</f>
        <v>#N/A</v>
      </c>
      <c r="L1200" s="22"/>
      <c r="M1200" s="22"/>
      <c r="N1200" s="22"/>
      <c r="O1200" s="22"/>
      <c r="P1200" s="203"/>
      <c r="Q1200" s="22"/>
      <c r="R1200" s="22"/>
      <c r="S1200" s="22"/>
      <c r="T1200" s="203"/>
      <c r="U1200" s="211"/>
      <c r="V1200" s="211"/>
      <c r="W1200" s="185" t="n">
        <v>0</v>
      </c>
      <c r="X1200" s="185" t="n">
        <v>0</v>
      </c>
      <c r="Y1200" s="219" t="n">
        <f aca="false">SUM(W1200:X1200)</f>
        <v>0</v>
      </c>
      <c r="Z1200" s="185" t="n">
        <v>0</v>
      </c>
      <c r="AA1200" s="185" t="n">
        <v>0</v>
      </c>
      <c r="AB1200" s="220" t="n">
        <f aca="false">SUM(Z1200:AA1200)</f>
        <v>0</v>
      </c>
      <c r="AC1200" s="22"/>
      <c r="AD1200" s="22"/>
      <c r="AE1200" s="188"/>
      <c r="AF1200" s="206" t="n">
        <f aca="false">IF(AE1200="SI",N1200,0)</f>
        <v>0</v>
      </c>
      <c r="AG1200" s="189" t="n">
        <f aca="false">IF(AE1200="SI",Y1200,0)</f>
        <v>0</v>
      </c>
      <c r="AH1200" s="189" t="n">
        <f aca="false">IF(AE1200="SI",AB1200,0)</f>
        <v>0</v>
      </c>
      <c r="AI1200" s="148"/>
      <c r="AJ1200" s="207"/>
      <c r="AK1200" s="207"/>
      <c r="AL1200" s="207"/>
      <c r="AM1200" s="207"/>
      <c r="AN1200" s="207"/>
      <c r="AO1200" s="208"/>
    </row>
    <row r="1201" customFormat="false" ht="15.75" hidden="false" customHeight="true" outlineLevel="0" collapsed="false">
      <c r="A1201" s="22" t="n">
        <v>1200</v>
      </c>
      <c r="B1201" s="180"/>
      <c r="C1201" s="22"/>
      <c r="D1201" s="22"/>
      <c r="E1201" s="183"/>
      <c r="F1201" s="183"/>
      <c r="G1201" s="22"/>
      <c r="H1201" s="22"/>
      <c r="I1201" s="22"/>
      <c r="J1201" s="22"/>
      <c r="K1201" s="191" t="e">
        <f aca="false">VLOOKUP(Personale!J1201,Legenda!$D$1:$F$258,2)</f>
        <v>#N/A</v>
      </c>
      <c r="L1201" s="22"/>
      <c r="M1201" s="22"/>
      <c r="N1201" s="22"/>
      <c r="O1201" s="22"/>
      <c r="P1201" s="203"/>
      <c r="Q1201" s="22"/>
      <c r="R1201" s="22"/>
      <c r="S1201" s="22"/>
      <c r="T1201" s="203"/>
      <c r="U1201" s="211"/>
      <c r="V1201" s="211"/>
      <c r="W1201" s="185" t="n">
        <v>0</v>
      </c>
      <c r="X1201" s="185" t="n">
        <v>0</v>
      </c>
      <c r="Y1201" s="219" t="n">
        <f aca="false">SUM(W1201:X1201)</f>
        <v>0</v>
      </c>
      <c r="Z1201" s="185" t="n">
        <v>0</v>
      </c>
      <c r="AA1201" s="185" t="n">
        <v>0</v>
      </c>
      <c r="AB1201" s="220" t="n">
        <f aca="false">SUM(Z1201:AA1201)</f>
        <v>0</v>
      </c>
      <c r="AC1201" s="22"/>
      <c r="AD1201" s="22"/>
      <c r="AE1201" s="188"/>
      <c r="AF1201" s="206" t="n">
        <f aca="false">IF(AE1201="SI",N1201,0)</f>
        <v>0</v>
      </c>
      <c r="AG1201" s="189" t="n">
        <f aca="false">IF(AE1201="SI",Y1201,0)</f>
        <v>0</v>
      </c>
      <c r="AH1201" s="189" t="n">
        <f aca="false">IF(AE1201="SI",AB1201,0)</f>
        <v>0</v>
      </c>
      <c r="AI1201" s="148"/>
      <c r="AJ1201" s="207"/>
      <c r="AK1201" s="207"/>
      <c r="AL1201" s="207"/>
      <c r="AM1201" s="207"/>
      <c r="AN1201" s="207"/>
      <c r="AO1201" s="208"/>
    </row>
    <row r="1202" customFormat="false" ht="15.75" hidden="false" customHeight="true" outlineLevel="0" collapsed="false">
      <c r="A1202" s="22" t="n">
        <v>1201</v>
      </c>
      <c r="B1202" s="180"/>
      <c r="C1202" s="22"/>
      <c r="D1202" s="22"/>
      <c r="E1202" s="183"/>
      <c r="F1202" s="183"/>
      <c r="G1202" s="22"/>
      <c r="H1202" s="22"/>
      <c r="I1202" s="22"/>
      <c r="J1202" s="22"/>
      <c r="K1202" s="191" t="e">
        <f aca="false">VLOOKUP(Personale!J1202,Legenda!$D$1:$F$258,2)</f>
        <v>#N/A</v>
      </c>
      <c r="L1202" s="22"/>
      <c r="M1202" s="22"/>
      <c r="N1202" s="22"/>
      <c r="O1202" s="22"/>
      <c r="P1202" s="203"/>
      <c r="Q1202" s="22"/>
      <c r="R1202" s="22"/>
      <c r="S1202" s="22"/>
      <c r="T1202" s="203"/>
      <c r="U1202" s="211"/>
      <c r="V1202" s="211"/>
      <c r="W1202" s="185" t="n">
        <v>0</v>
      </c>
      <c r="X1202" s="185" t="n">
        <v>0</v>
      </c>
      <c r="Y1202" s="219" t="n">
        <f aca="false">SUM(W1202:X1202)</f>
        <v>0</v>
      </c>
      <c r="Z1202" s="185" t="n">
        <v>0</v>
      </c>
      <c r="AA1202" s="185" t="n">
        <v>0</v>
      </c>
      <c r="AB1202" s="220" t="n">
        <f aca="false">SUM(Z1202:AA1202)</f>
        <v>0</v>
      </c>
      <c r="AC1202" s="22"/>
      <c r="AD1202" s="22"/>
      <c r="AE1202" s="188"/>
      <c r="AF1202" s="206" t="n">
        <f aca="false">IF(AE1202="SI",N1202,0)</f>
        <v>0</v>
      </c>
      <c r="AG1202" s="189" t="n">
        <f aca="false">IF(AE1202="SI",Y1202,0)</f>
        <v>0</v>
      </c>
      <c r="AH1202" s="189" t="n">
        <f aca="false">IF(AE1202="SI",AB1202,0)</f>
        <v>0</v>
      </c>
      <c r="AI1202" s="148"/>
      <c r="AJ1202" s="207"/>
      <c r="AK1202" s="207"/>
      <c r="AL1202" s="207"/>
      <c r="AM1202" s="207"/>
      <c r="AN1202" s="207"/>
      <c r="AO1202" s="208"/>
    </row>
    <row r="1203" customFormat="false" ht="15.75" hidden="false" customHeight="true" outlineLevel="0" collapsed="false">
      <c r="A1203" s="22" t="n">
        <v>1202</v>
      </c>
      <c r="B1203" s="180"/>
      <c r="C1203" s="22"/>
      <c r="D1203" s="22"/>
      <c r="E1203" s="183"/>
      <c r="F1203" s="183"/>
      <c r="G1203" s="22"/>
      <c r="H1203" s="22"/>
      <c r="I1203" s="22"/>
      <c r="J1203" s="22"/>
      <c r="K1203" s="191" t="e">
        <f aca="false">VLOOKUP(Personale!J1203,Legenda!$D$1:$F$258,2)</f>
        <v>#N/A</v>
      </c>
      <c r="L1203" s="22"/>
      <c r="M1203" s="22"/>
      <c r="N1203" s="22"/>
      <c r="O1203" s="22"/>
      <c r="P1203" s="203"/>
      <c r="Q1203" s="22"/>
      <c r="R1203" s="22"/>
      <c r="S1203" s="22"/>
      <c r="T1203" s="203"/>
      <c r="U1203" s="211"/>
      <c r="V1203" s="211"/>
      <c r="W1203" s="185" t="n">
        <v>0</v>
      </c>
      <c r="X1203" s="185" t="n">
        <v>0</v>
      </c>
      <c r="Y1203" s="219" t="n">
        <f aca="false">SUM(W1203:X1203)</f>
        <v>0</v>
      </c>
      <c r="Z1203" s="185" t="n">
        <v>0</v>
      </c>
      <c r="AA1203" s="185" t="n">
        <v>0</v>
      </c>
      <c r="AB1203" s="220" t="n">
        <f aca="false">SUM(Z1203:AA1203)</f>
        <v>0</v>
      </c>
      <c r="AC1203" s="22"/>
      <c r="AD1203" s="22"/>
      <c r="AE1203" s="188"/>
      <c r="AF1203" s="206" t="n">
        <f aca="false">IF(AE1203="SI",N1203,0)</f>
        <v>0</v>
      </c>
      <c r="AG1203" s="189" t="n">
        <f aca="false">IF(AE1203="SI",Y1203,0)</f>
        <v>0</v>
      </c>
      <c r="AH1203" s="189" t="n">
        <f aca="false">IF(AE1203="SI",AB1203,0)</f>
        <v>0</v>
      </c>
      <c r="AI1203" s="148"/>
      <c r="AJ1203" s="207"/>
      <c r="AK1203" s="207"/>
      <c r="AL1203" s="207"/>
      <c r="AM1203" s="207"/>
      <c r="AN1203" s="207"/>
      <c r="AO1203" s="208"/>
    </row>
    <row r="1204" customFormat="false" ht="15.75" hidden="false" customHeight="true" outlineLevel="0" collapsed="false">
      <c r="A1204" s="22" t="n">
        <v>1203</v>
      </c>
      <c r="B1204" s="180"/>
      <c r="C1204" s="22"/>
      <c r="D1204" s="22"/>
      <c r="E1204" s="183"/>
      <c r="F1204" s="183"/>
      <c r="G1204" s="22"/>
      <c r="H1204" s="22"/>
      <c r="I1204" s="22"/>
      <c r="J1204" s="22"/>
      <c r="K1204" s="191" t="e">
        <f aca="false">VLOOKUP(Personale!J1204,Legenda!$D$1:$F$258,2)</f>
        <v>#N/A</v>
      </c>
      <c r="L1204" s="22"/>
      <c r="M1204" s="22"/>
      <c r="N1204" s="22"/>
      <c r="O1204" s="22"/>
      <c r="P1204" s="203"/>
      <c r="Q1204" s="22"/>
      <c r="R1204" s="22"/>
      <c r="S1204" s="22"/>
      <c r="T1204" s="203"/>
      <c r="U1204" s="211"/>
      <c r="V1204" s="211"/>
      <c r="W1204" s="185" t="n">
        <v>0</v>
      </c>
      <c r="X1204" s="185" t="n">
        <v>0</v>
      </c>
      <c r="Y1204" s="219" t="n">
        <f aca="false">SUM(W1204:X1204)</f>
        <v>0</v>
      </c>
      <c r="Z1204" s="185" t="n">
        <v>0</v>
      </c>
      <c r="AA1204" s="185" t="n">
        <v>0</v>
      </c>
      <c r="AB1204" s="220" t="n">
        <f aca="false">SUM(Z1204:AA1204)</f>
        <v>0</v>
      </c>
      <c r="AC1204" s="22"/>
      <c r="AD1204" s="22"/>
      <c r="AE1204" s="188"/>
      <c r="AF1204" s="206" t="n">
        <f aca="false">IF(AE1204="SI",N1204,0)</f>
        <v>0</v>
      </c>
      <c r="AG1204" s="189" t="n">
        <f aca="false">IF(AE1204="SI",Y1204,0)</f>
        <v>0</v>
      </c>
      <c r="AH1204" s="189" t="n">
        <f aca="false">IF(AE1204="SI",AB1204,0)</f>
        <v>0</v>
      </c>
      <c r="AI1204" s="148"/>
      <c r="AJ1204" s="207"/>
      <c r="AK1204" s="207"/>
      <c r="AL1204" s="207"/>
      <c r="AM1204" s="207"/>
      <c r="AN1204" s="207"/>
      <c r="AO1204" s="208"/>
    </row>
    <row r="1205" customFormat="false" ht="15.75" hidden="false" customHeight="true" outlineLevel="0" collapsed="false">
      <c r="A1205" s="22" t="n">
        <v>1204</v>
      </c>
      <c r="B1205" s="180"/>
      <c r="C1205" s="22"/>
      <c r="D1205" s="22"/>
      <c r="E1205" s="183"/>
      <c r="F1205" s="183"/>
      <c r="G1205" s="22"/>
      <c r="H1205" s="22"/>
      <c r="I1205" s="22"/>
      <c r="J1205" s="22"/>
      <c r="K1205" s="191" t="e">
        <f aca="false">VLOOKUP(Personale!J1205,Legenda!$D$1:$F$258,2)</f>
        <v>#N/A</v>
      </c>
      <c r="L1205" s="22"/>
      <c r="M1205" s="22"/>
      <c r="N1205" s="22"/>
      <c r="O1205" s="22"/>
      <c r="P1205" s="203"/>
      <c r="Q1205" s="22"/>
      <c r="R1205" s="22"/>
      <c r="S1205" s="22"/>
      <c r="T1205" s="203"/>
      <c r="U1205" s="211"/>
      <c r="V1205" s="211"/>
      <c r="W1205" s="185" t="n">
        <v>0</v>
      </c>
      <c r="X1205" s="185" t="n">
        <v>0</v>
      </c>
      <c r="Y1205" s="219" t="n">
        <f aca="false">SUM(W1205:X1205)</f>
        <v>0</v>
      </c>
      <c r="Z1205" s="185" t="n">
        <v>0</v>
      </c>
      <c r="AA1205" s="185" t="n">
        <v>0</v>
      </c>
      <c r="AB1205" s="220" t="n">
        <f aca="false">SUM(Z1205:AA1205)</f>
        <v>0</v>
      </c>
      <c r="AC1205" s="22"/>
      <c r="AD1205" s="22"/>
      <c r="AE1205" s="188"/>
      <c r="AF1205" s="206" t="n">
        <f aca="false">IF(AE1205="SI",N1205,0)</f>
        <v>0</v>
      </c>
      <c r="AG1205" s="189" t="n">
        <f aca="false">IF(AE1205="SI",Y1205,0)</f>
        <v>0</v>
      </c>
      <c r="AH1205" s="189" t="n">
        <f aca="false">IF(AE1205="SI",AB1205,0)</f>
        <v>0</v>
      </c>
      <c r="AI1205" s="148"/>
      <c r="AJ1205" s="207"/>
      <c r="AK1205" s="207"/>
      <c r="AL1205" s="207"/>
      <c r="AM1205" s="207"/>
      <c r="AN1205" s="207"/>
      <c r="AO1205" s="208"/>
    </row>
    <row r="1206" customFormat="false" ht="15.75" hidden="false" customHeight="true" outlineLevel="0" collapsed="false">
      <c r="A1206" s="22" t="n">
        <v>1205</v>
      </c>
      <c r="B1206" s="180"/>
      <c r="C1206" s="22"/>
      <c r="D1206" s="22"/>
      <c r="E1206" s="183"/>
      <c r="F1206" s="183"/>
      <c r="G1206" s="22"/>
      <c r="H1206" s="22"/>
      <c r="I1206" s="22"/>
      <c r="J1206" s="22"/>
      <c r="K1206" s="191" t="e">
        <f aca="false">VLOOKUP(Personale!J1206,Legenda!$D$1:$F$258,2)</f>
        <v>#N/A</v>
      </c>
      <c r="L1206" s="22"/>
      <c r="M1206" s="22"/>
      <c r="N1206" s="22"/>
      <c r="O1206" s="22"/>
      <c r="P1206" s="203"/>
      <c r="Q1206" s="22"/>
      <c r="R1206" s="22"/>
      <c r="S1206" s="22"/>
      <c r="T1206" s="203"/>
      <c r="U1206" s="211"/>
      <c r="V1206" s="211"/>
      <c r="W1206" s="185" t="n">
        <v>0</v>
      </c>
      <c r="X1206" s="185" t="n">
        <v>0</v>
      </c>
      <c r="Y1206" s="219" t="n">
        <f aca="false">SUM(W1206:X1206)</f>
        <v>0</v>
      </c>
      <c r="Z1206" s="185" t="n">
        <v>0</v>
      </c>
      <c r="AA1206" s="185" t="n">
        <v>0</v>
      </c>
      <c r="AB1206" s="220" t="n">
        <f aca="false">SUM(Z1206:AA1206)</f>
        <v>0</v>
      </c>
      <c r="AC1206" s="22"/>
      <c r="AD1206" s="22"/>
      <c r="AE1206" s="188"/>
      <c r="AF1206" s="206" t="n">
        <f aca="false">IF(AE1206="SI",N1206,0)</f>
        <v>0</v>
      </c>
      <c r="AG1206" s="189" t="n">
        <f aca="false">IF(AE1206="SI",Y1206,0)</f>
        <v>0</v>
      </c>
      <c r="AH1206" s="189" t="n">
        <f aca="false">IF(AE1206="SI",AB1206,0)</f>
        <v>0</v>
      </c>
      <c r="AI1206" s="148"/>
      <c r="AJ1206" s="207"/>
      <c r="AK1206" s="207"/>
      <c r="AL1206" s="207"/>
      <c r="AM1206" s="207"/>
      <c r="AN1206" s="207"/>
      <c r="AO1206" s="208"/>
    </row>
    <row r="1207" customFormat="false" ht="15.75" hidden="false" customHeight="true" outlineLevel="0" collapsed="false">
      <c r="A1207" s="22" t="n">
        <v>1206</v>
      </c>
      <c r="B1207" s="180"/>
      <c r="C1207" s="22"/>
      <c r="D1207" s="22"/>
      <c r="E1207" s="183"/>
      <c r="F1207" s="183"/>
      <c r="G1207" s="22"/>
      <c r="H1207" s="22"/>
      <c r="I1207" s="22"/>
      <c r="J1207" s="22"/>
      <c r="K1207" s="191" t="e">
        <f aca="false">VLOOKUP(Personale!J1207,Legenda!$D$1:$F$258,2)</f>
        <v>#N/A</v>
      </c>
      <c r="L1207" s="22"/>
      <c r="M1207" s="22"/>
      <c r="N1207" s="22"/>
      <c r="O1207" s="22"/>
      <c r="P1207" s="203"/>
      <c r="Q1207" s="22"/>
      <c r="R1207" s="22"/>
      <c r="S1207" s="22"/>
      <c r="T1207" s="203"/>
      <c r="U1207" s="211"/>
      <c r="V1207" s="211"/>
      <c r="W1207" s="185" t="n">
        <v>0</v>
      </c>
      <c r="X1207" s="185" t="n">
        <v>0</v>
      </c>
      <c r="Y1207" s="219" t="n">
        <f aca="false">SUM(W1207:X1207)</f>
        <v>0</v>
      </c>
      <c r="Z1207" s="185" t="n">
        <v>0</v>
      </c>
      <c r="AA1207" s="185" t="n">
        <v>0</v>
      </c>
      <c r="AB1207" s="220" t="n">
        <f aca="false">SUM(Z1207:AA1207)</f>
        <v>0</v>
      </c>
      <c r="AC1207" s="22"/>
      <c r="AD1207" s="22"/>
      <c r="AE1207" s="188"/>
      <c r="AF1207" s="206" t="n">
        <f aca="false">IF(AE1207="SI",N1207,0)</f>
        <v>0</v>
      </c>
      <c r="AG1207" s="189" t="n">
        <f aca="false">IF(AE1207="SI",Y1207,0)</f>
        <v>0</v>
      </c>
      <c r="AH1207" s="189" t="n">
        <f aca="false">IF(AE1207="SI",AB1207,0)</f>
        <v>0</v>
      </c>
      <c r="AI1207" s="148"/>
      <c r="AJ1207" s="207"/>
      <c r="AK1207" s="207"/>
      <c r="AL1207" s="207"/>
      <c r="AM1207" s="207"/>
      <c r="AN1207" s="207"/>
      <c r="AO1207" s="208"/>
    </row>
    <row r="1208" customFormat="false" ht="15.75" hidden="false" customHeight="true" outlineLevel="0" collapsed="false">
      <c r="A1208" s="22" t="n">
        <v>1207</v>
      </c>
      <c r="B1208" s="180"/>
      <c r="C1208" s="22"/>
      <c r="D1208" s="22"/>
      <c r="E1208" s="183"/>
      <c r="F1208" s="183"/>
      <c r="G1208" s="22"/>
      <c r="H1208" s="22"/>
      <c r="I1208" s="22"/>
      <c r="J1208" s="22"/>
      <c r="K1208" s="191" t="e">
        <f aca="false">VLOOKUP(Personale!J1208,Legenda!$D$1:$F$258,2)</f>
        <v>#N/A</v>
      </c>
      <c r="L1208" s="22"/>
      <c r="M1208" s="22"/>
      <c r="N1208" s="22"/>
      <c r="O1208" s="22"/>
      <c r="P1208" s="203"/>
      <c r="Q1208" s="22"/>
      <c r="R1208" s="22"/>
      <c r="S1208" s="22"/>
      <c r="T1208" s="203"/>
      <c r="U1208" s="211"/>
      <c r="V1208" s="211"/>
      <c r="W1208" s="185" t="n">
        <v>0</v>
      </c>
      <c r="X1208" s="185" t="n">
        <v>0</v>
      </c>
      <c r="Y1208" s="219" t="n">
        <f aca="false">SUM(W1208:X1208)</f>
        <v>0</v>
      </c>
      <c r="Z1208" s="185" t="n">
        <v>0</v>
      </c>
      <c r="AA1208" s="185" t="n">
        <v>0</v>
      </c>
      <c r="AB1208" s="220" t="n">
        <f aca="false">SUM(Z1208:AA1208)</f>
        <v>0</v>
      </c>
      <c r="AC1208" s="22"/>
      <c r="AD1208" s="22"/>
      <c r="AE1208" s="188"/>
      <c r="AF1208" s="206" t="n">
        <f aca="false">IF(AE1208="SI",N1208,0)</f>
        <v>0</v>
      </c>
      <c r="AG1208" s="189" t="n">
        <f aca="false">IF(AE1208="SI",Y1208,0)</f>
        <v>0</v>
      </c>
      <c r="AH1208" s="189" t="n">
        <f aca="false">IF(AE1208="SI",AB1208,0)</f>
        <v>0</v>
      </c>
      <c r="AI1208" s="148"/>
      <c r="AJ1208" s="207"/>
      <c r="AK1208" s="207"/>
      <c r="AL1208" s="207"/>
      <c r="AM1208" s="207"/>
      <c r="AN1208" s="207"/>
      <c r="AO1208" s="208"/>
    </row>
    <row r="1209" customFormat="false" ht="15.75" hidden="false" customHeight="true" outlineLevel="0" collapsed="false">
      <c r="A1209" s="22" t="n">
        <v>1208</v>
      </c>
      <c r="B1209" s="180"/>
      <c r="C1209" s="22"/>
      <c r="D1209" s="22"/>
      <c r="E1209" s="183"/>
      <c r="F1209" s="183"/>
      <c r="G1209" s="22"/>
      <c r="H1209" s="22"/>
      <c r="I1209" s="22"/>
      <c r="J1209" s="22"/>
      <c r="K1209" s="191" t="e">
        <f aca="false">VLOOKUP(Personale!J1209,Legenda!$D$1:$F$258,2)</f>
        <v>#N/A</v>
      </c>
      <c r="L1209" s="22"/>
      <c r="M1209" s="22"/>
      <c r="N1209" s="22"/>
      <c r="O1209" s="22"/>
      <c r="P1209" s="203"/>
      <c r="Q1209" s="22"/>
      <c r="R1209" s="22"/>
      <c r="S1209" s="22"/>
      <c r="T1209" s="203"/>
      <c r="U1209" s="211"/>
      <c r="V1209" s="211"/>
      <c r="W1209" s="185" t="n">
        <v>0</v>
      </c>
      <c r="X1209" s="185" t="n">
        <v>0</v>
      </c>
      <c r="Y1209" s="219" t="n">
        <f aca="false">SUM(W1209:X1209)</f>
        <v>0</v>
      </c>
      <c r="Z1209" s="185" t="n">
        <v>0</v>
      </c>
      <c r="AA1209" s="185" t="n">
        <v>0</v>
      </c>
      <c r="AB1209" s="220" t="n">
        <f aca="false">SUM(Z1209:AA1209)</f>
        <v>0</v>
      </c>
      <c r="AC1209" s="22"/>
      <c r="AD1209" s="22"/>
      <c r="AE1209" s="188"/>
      <c r="AF1209" s="206" t="n">
        <f aca="false">IF(AE1209="SI",N1209,0)</f>
        <v>0</v>
      </c>
      <c r="AG1209" s="189" t="n">
        <f aca="false">IF(AE1209="SI",Y1209,0)</f>
        <v>0</v>
      </c>
      <c r="AH1209" s="189" t="n">
        <f aca="false">IF(AE1209="SI",AB1209,0)</f>
        <v>0</v>
      </c>
      <c r="AI1209" s="148"/>
      <c r="AJ1209" s="207"/>
      <c r="AK1209" s="207"/>
      <c r="AL1209" s="207"/>
      <c r="AM1209" s="207"/>
      <c r="AN1209" s="207"/>
      <c r="AO1209" s="208"/>
    </row>
    <row r="1210" customFormat="false" ht="15.75" hidden="false" customHeight="true" outlineLevel="0" collapsed="false">
      <c r="A1210" s="22" t="n">
        <v>1209</v>
      </c>
      <c r="B1210" s="180"/>
      <c r="C1210" s="22"/>
      <c r="D1210" s="22"/>
      <c r="E1210" s="183"/>
      <c r="F1210" s="183"/>
      <c r="G1210" s="22"/>
      <c r="H1210" s="22"/>
      <c r="I1210" s="22"/>
      <c r="J1210" s="22"/>
      <c r="K1210" s="191" t="e">
        <f aca="false">VLOOKUP(Personale!J1210,Legenda!$D$1:$F$258,2)</f>
        <v>#N/A</v>
      </c>
      <c r="L1210" s="22"/>
      <c r="M1210" s="22"/>
      <c r="N1210" s="22"/>
      <c r="O1210" s="22"/>
      <c r="P1210" s="203"/>
      <c r="Q1210" s="22"/>
      <c r="R1210" s="22"/>
      <c r="S1210" s="22"/>
      <c r="T1210" s="203"/>
      <c r="U1210" s="211"/>
      <c r="V1210" s="211"/>
      <c r="W1210" s="185" t="n">
        <v>0</v>
      </c>
      <c r="X1210" s="185" t="n">
        <v>0</v>
      </c>
      <c r="Y1210" s="219" t="n">
        <f aca="false">SUM(W1210:X1210)</f>
        <v>0</v>
      </c>
      <c r="Z1210" s="185" t="n">
        <v>0</v>
      </c>
      <c r="AA1210" s="185" t="n">
        <v>0</v>
      </c>
      <c r="AB1210" s="220" t="n">
        <f aca="false">SUM(Z1210:AA1210)</f>
        <v>0</v>
      </c>
      <c r="AC1210" s="22"/>
      <c r="AD1210" s="22"/>
      <c r="AE1210" s="188"/>
      <c r="AF1210" s="206" t="n">
        <f aca="false">IF(AE1210="SI",N1210,0)</f>
        <v>0</v>
      </c>
      <c r="AG1210" s="189" t="n">
        <f aca="false">IF(AE1210="SI",Y1210,0)</f>
        <v>0</v>
      </c>
      <c r="AH1210" s="189" t="n">
        <f aca="false">IF(AE1210="SI",AB1210,0)</f>
        <v>0</v>
      </c>
      <c r="AI1210" s="148"/>
      <c r="AJ1210" s="207"/>
      <c r="AK1210" s="207"/>
      <c r="AL1210" s="207"/>
      <c r="AM1210" s="207"/>
      <c r="AN1210" s="207"/>
      <c r="AO1210" s="208"/>
    </row>
    <row r="1211" customFormat="false" ht="15.75" hidden="false" customHeight="true" outlineLevel="0" collapsed="false">
      <c r="A1211" s="22" t="n">
        <v>1210</v>
      </c>
      <c r="B1211" s="180"/>
      <c r="C1211" s="22"/>
      <c r="D1211" s="22"/>
      <c r="E1211" s="183"/>
      <c r="F1211" s="183"/>
      <c r="G1211" s="22"/>
      <c r="H1211" s="22"/>
      <c r="I1211" s="22"/>
      <c r="J1211" s="22"/>
      <c r="K1211" s="191" t="e">
        <f aca="false">VLOOKUP(Personale!J1211,Legenda!$D$1:$F$258,2)</f>
        <v>#N/A</v>
      </c>
      <c r="L1211" s="22"/>
      <c r="M1211" s="22"/>
      <c r="N1211" s="22"/>
      <c r="O1211" s="22"/>
      <c r="P1211" s="203"/>
      <c r="Q1211" s="22"/>
      <c r="R1211" s="22"/>
      <c r="S1211" s="22"/>
      <c r="T1211" s="203"/>
      <c r="U1211" s="211"/>
      <c r="V1211" s="211"/>
      <c r="W1211" s="185" t="n">
        <v>0</v>
      </c>
      <c r="X1211" s="185" t="n">
        <v>0</v>
      </c>
      <c r="Y1211" s="219" t="n">
        <f aca="false">SUM(W1211:X1211)</f>
        <v>0</v>
      </c>
      <c r="Z1211" s="185" t="n">
        <v>0</v>
      </c>
      <c r="AA1211" s="185" t="n">
        <v>0</v>
      </c>
      <c r="AB1211" s="220" t="n">
        <f aca="false">SUM(Z1211:AA1211)</f>
        <v>0</v>
      </c>
      <c r="AC1211" s="22"/>
      <c r="AD1211" s="22"/>
      <c r="AE1211" s="188"/>
      <c r="AF1211" s="206" t="n">
        <f aca="false">IF(AE1211="SI",N1211,0)</f>
        <v>0</v>
      </c>
      <c r="AG1211" s="189" t="n">
        <f aca="false">IF(AE1211="SI",Y1211,0)</f>
        <v>0</v>
      </c>
      <c r="AH1211" s="189" t="n">
        <f aca="false">IF(AE1211="SI",AB1211,0)</f>
        <v>0</v>
      </c>
      <c r="AI1211" s="148"/>
      <c r="AJ1211" s="207"/>
      <c r="AK1211" s="207"/>
      <c r="AL1211" s="207"/>
      <c r="AM1211" s="207"/>
      <c r="AN1211" s="207"/>
      <c r="AO1211" s="208"/>
    </row>
    <row r="1212" customFormat="false" ht="15.75" hidden="false" customHeight="true" outlineLevel="0" collapsed="false">
      <c r="A1212" s="22" t="n">
        <v>1211</v>
      </c>
      <c r="B1212" s="180"/>
      <c r="C1212" s="22"/>
      <c r="D1212" s="22"/>
      <c r="E1212" s="183"/>
      <c r="F1212" s="183"/>
      <c r="G1212" s="22"/>
      <c r="H1212" s="22"/>
      <c r="I1212" s="22"/>
      <c r="J1212" s="22"/>
      <c r="K1212" s="191" t="e">
        <f aca="false">VLOOKUP(Personale!J1212,Legenda!$D$1:$F$258,2)</f>
        <v>#N/A</v>
      </c>
      <c r="L1212" s="22"/>
      <c r="M1212" s="22"/>
      <c r="N1212" s="22"/>
      <c r="O1212" s="22"/>
      <c r="P1212" s="203"/>
      <c r="Q1212" s="22"/>
      <c r="R1212" s="22"/>
      <c r="S1212" s="22"/>
      <c r="T1212" s="203"/>
      <c r="U1212" s="211"/>
      <c r="V1212" s="211"/>
      <c r="W1212" s="185" t="n">
        <v>0</v>
      </c>
      <c r="X1212" s="185" t="n">
        <v>0</v>
      </c>
      <c r="Y1212" s="219" t="n">
        <f aca="false">SUM(W1212:X1212)</f>
        <v>0</v>
      </c>
      <c r="Z1212" s="185" t="n">
        <v>0</v>
      </c>
      <c r="AA1212" s="185" t="n">
        <v>0</v>
      </c>
      <c r="AB1212" s="220" t="n">
        <f aca="false">SUM(Z1212:AA1212)</f>
        <v>0</v>
      </c>
      <c r="AC1212" s="22"/>
      <c r="AD1212" s="22"/>
      <c r="AE1212" s="188"/>
      <c r="AF1212" s="206" t="n">
        <f aca="false">IF(AE1212="SI",N1212,0)</f>
        <v>0</v>
      </c>
      <c r="AG1212" s="189" t="n">
        <f aca="false">IF(AE1212="SI",Y1212,0)</f>
        <v>0</v>
      </c>
      <c r="AH1212" s="189" t="n">
        <f aca="false">IF(AE1212="SI",AB1212,0)</f>
        <v>0</v>
      </c>
      <c r="AI1212" s="148"/>
      <c r="AJ1212" s="207"/>
      <c r="AK1212" s="207"/>
      <c r="AL1212" s="207"/>
      <c r="AM1212" s="207"/>
      <c r="AN1212" s="207"/>
      <c r="AO1212" s="208"/>
    </row>
    <row r="1213" customFormat="false" ht="15.75" hidden="false" customHeight="true" outlineLevel="0" collapsed="false">
      <c r="A1213" s="22" t="n">
        <v>1212</v>
      </c>
      <c r="B1213" s="180"/>
      <c r="C1213" s="22"/>
      <c r="D1213" s="22"/>
      <c r="E1213" s="183"/>
      <c r="F1213" s="183"/>
      <c r="G1213" s="22"/>
      <c r="H1213" s="22"/>
      <c r="I1213" s="22"/>
      <c r="J1213" s="22"/>
      <c r="K1213" s="191" t="e">
        <f aca="false">VLOOKUP(Personale!J1213,Legenda!$D$1:$F$258,2)</f>
        <v>#N/A</v>
      </c>
      <c r="L1213" s="22"/>
      <c r="M1213" s="22"/>
      <c r="N1213" s="22"/>
      <c r="O1213" s="22"/>
      <c r="P1213" s="203"/>
      <c r="Q1213" s="22"/>
      <c r="R1213" s="22"/>
      <c r="S1213" s="22"/>
      <c r="T1213" s="203"/>
      <c r="U1213" s="211"/>
      <c r="V1213" s="211"/>
      <c r="W1213" s="185" t="n">
        <v>0</v>
      </c>
      <c r="X1213" s="185" t="n">
        <v>0</v>
      </c>
      <c r="Y1213" s="219" t="n">
        <f aca="false">SUM(W1213:X1213)</f>
        <v>0</v>
      </c>
      <c r="Z1213" s="185" t="n">
        <v>0</v>
      </c>
      <c r="AA1213" s="185" t="n">
        <v>0</v>
      </c>
      <c r="AB1213" s="220" t="n">
        <f aca="false">SUM(Z1213:AA1213)</f>
        <v>0</v>
      </c>
      <c r="AC1213" s="22"/>
      <c r="AD1213" s="22"/>
      <c r="AE1213" s="188"/>
      <c r="AF1213" s="206" t="n">
        <f aca="false">IF(AE1213="SI",N1213,0)</f>
        <v>0</v>
      </c>
      <c r="AG1213" s="189" t="n">
        <f aca="false">IF(AE1213="SI",Y1213,0)</f>
        <v>0</v>
      </c>
      <c r="AH1213" s="189" t="n">
        <f aca="false">IF(AE1213="SI",AB1213,0)</f>
        <v>0</v>
      </c>
      <c r="AI1213" s="148"/>
      <c r="AJ1213" s="207"/>
      <c r="AK1213" s="207"/>
      <c r="AL1213" s="207"/>
      <c r="AM1213" s="207"/>
      <c r="AN1213" s="207"/>
      <c r="AO1213" s="208"/>
    </row>
    <row r="1214" customFormat="false" ht="15.75" hidden="false" customHeight="true" outlineLevel="0" collapsed="false">
      <c r="A1214" s="22" t="n">
        <v>1213</v>
      </c>
      <c r="B1214" s="180"/>
      <c r="C1214" s="22"/>
      <c r="D1214" s="22"/>
      <c r="E1214" s="183"/>
      <c r="F1214" s="183"/>
      <c r="G1214" s="22"/>
      <c r="H1214" s="22"/>
      <c r="I1214" s="22"/>
      <c r="J1214" s="22"/>
      <c r="K1214" s="191" t="e">
        <f aca="false">VLOOKUP(Personale!J1214,Legenda!$D$1:$F$258,2)</f>
        <v>#N/A</v>
      </c>
      <c r="L1214" s="22"/>
      <c r="M1214" s="22"/>
      <c r="N1214" s="22"/>
      <c r="O1214" s="22"/>
      <c r="P1214" s="203"/>
      <c r="Q1214" s="22"/>
      <c r="R1214" s="22"/>
      <c r="S1214" s="22"/>
      <c r="T1214" s="203"/>
      <c r="U1214" s="211"/>
      <c r="V1214" s="211"/>
      <c r="W1214" s="185" t="n">
        <v>0</v>
      </c>
      <c r="X1214" s="185" t="n">
        <v>0</v>
      </c>
      <c r="Y1214" s="219" t="n">
        <f aca="false">SUM(W1214:X1214)</f>
        <v>0</v>
      </c>
      <c r="Z1214" s="185" t="n">
        <v>0</v>
      </c>
      <c r="AA1214" s="185" t="n">
        <v>0</v>
      </c>
      <c r="AB1214" s="220" t="n">
        <f aca="false">SUM(Z1214:AA1214)</f>
        <v>0</v>
      </c>
      <c r="AC1214" s="22"/>
      <c r="AD1214" s="22"/>
      <c r="AE1214" s="188"/>
      <c r="AF1214" s="206" t="n">
        <f aca="false">IF(AE1214="SI",N1214,0)</f>
        <v>0</v>
      </c>
      <c r="AG1214" s="189" t="n">
        <f aca="false">IF(AE1214="SI",Y1214,0)</f>
        <v>0</v>
      </c>
      <c r="AH1214" s="189" t="n">
        <f aca="false">IF(AE1214="SI",AB1214,0)</f>
        <v>0</v>
      </c>
      <c r="AI1214" s="148"/>
      <c r="AJ1214" s="207"/>
      <c r="AK1214" s="207"/>
      <c r="AL1214" s="207"/>
      <c r="AM1214" s="207"/>
      <c r="AN1214" s="207"/>
      <c r="AO1214" s="208"/>
    </row>
    <row r="1215" customFormat="false" ht="15.75" hidden="false" customHeight="true" outlineLevel="0" collapsed="false">
      <c r="A1215" s="22" t="n">
        <v>1214</v>
      </c>
      <c r="B1215" s="180"/>
      <c r="C1215" s="22"/>
      <c r="D1215" s="22"/>
      <c r="E1215" s="183"/>
      <c r="F1215" s="183"/>
      <c r="G1215" s="22"/>
      <c r="H1215" s="22"/>
      <c r="I1215" s="22"/>
      <c r="J1215" s="22"/>
      <c r="K1215" s="191" t="e">
        <f aca="false">VLOOKUP(Personale!J1215,Legenda!$D$1:$F$258,2)</f>
        <v>#N/A</v>
      </c>
      <c r="L1215" s="22"/>
      <c r="M1215" s="22"/>
      <c r="N1215" s="22"/>
      <c r="O1215" s="22"/>
      <c r="P1215" s="203"/>
      <c r="Q1215" s="22"/>
      <c r="R1215" s="22"/>
      <c r="S1215" s="22"/>
      <c r="T1215" s="203"/>
      <c r="U1215" s="211"/>
      <c r="V1215" s="211"/>
      <c r="W1215" s="185" t="n">
        <v>0</v>
      </c>
      <c r="X1215" s="185" t="n">
        <v>0</v>
      </c>
      <c r="Y1215" s="219" t="n">
        <f aca="false">SUM(W1215:X1215)</f>
        <v>0</v>
      </c>
      <c r="Z1215" s="185" t="n">
        <v>0</v>
      </c>
      <c r="AA1215" s="185" t="n">
        <v>0</v>
      </c>
      <c r="AB1215" s="220" t="n">
        <f aca="false">SUM(Z1215:AA1215)</f>
        <v>0</v>
      </c>
      <c r="AC1215" s="22"/>
      <c r="AD1215" s="22"/>
      <c r="AE1215" s="188"/>
      <c r="AF1215" s="206" t="n">
        <f aca="false">IF(AE1215="SI",N1215,0)</f>
        <v>0</v>
      </c>
      <c r="AG1215" s="189" t="n">
        <f aca="false">IF(AE1215="SI",Y1215,0)</f>
        <v>0</v>
      </c>
      <c r="AH1215" s="189" t="n">
        <f aca="false">IF(AE1215="SI",AB1215,0)</f>
        <v>0</v>
      </c>
      <c r="AI1215" s="148"/>
      <c r="AJ1215" s="207"/>
      <c r="AK1215" s="207"/>
      <c r="AL1215" s="207"/>
      <c r="AM1215" s="207"/>
      <c r="AN1215" s="207"/>
      <c r="AO1215" s="208"/>
    </row>
    <row r="1216" customFormat="false" ht="15.75" hidden="false" customHeight="true" outlineLevel="0" collapsed="false">
      <c r="A1216" s="22" t="n">
        <v>1215</v>
      </c>
      <c r="B1216" s="180"/>
      <c r="C1216" s="22"/>
      <c r="D1216" s="22"/>
      <c r="E1216" s="183"/>
      <c r="F1216" s="183"/>
      <c r="G1216" s="22"/>
      <c r="H1216" s="22"/>
      <c r="I1216" s="22"/>
      <c r="J1216" s="22"/>
      <c r="K1216" s="191" t="e">
        <f aca="false">VLOOKUP(Personale!J1216,Legenda!$D$1:$F$258,2)</f>
        <v>#N/A</v>
      </c>
      <c r="L1216" s="22"/>
      <c r="M1216" s="22"/>
      <c r="N1216" s="22"/>
      <c r="O1216" s="22"/>
      <c r="P1216" s="203"/>
      <c r="Q1216" s="22"/>
      <c r="R1216" s="22"/>
      <c r="S1216" s="22"/>
      <c r="T1216" s="203"/>
      <c r="U1216" s="211"/>
      <c r="V1216" s="211"/>
      <c r="W1216" s="185" t="n">
        <v>0</v>
      </c>
      <c r="X1216" s="185" t="n">
        <v>0</v>
      </c>
      <c r="Y1216" s="219" t="n">
        <f aca="false">SUM(W1216:X1216)</f>
        <v>0</v>
      </c>
      <c r="Z1216" s="185" t="n">
        <v>0</v>
      </c>
      <c r="AA1216" s="185" t="n">
        <v>0</v>
      </c>
      <c r="AB1216" s="220" t="n">
        <f aca="false">SUM(Z1216:AA1216)</f>
        <v>0</v>
      </c>
      <c r="AC1216" s="22"/>
      <c r="AD1216" s="22"/>
      <c r="AE1216" s="188"/>
      <c r="AF1216" s="206" t="n">
        <f aca="false">IF(AE1216="SI",N1216,0)</f>
        <v>0</v>
      </c>
      <c r="AG1216" s="189" t="n">
        <f aca="false">IF(AE1216="SI",Y1216,0)</f>
        <v>0</v>
      </c>
      <c r="AH1216" s="189" t="n">
        <f aca="false">IF(AE1216="SI",AB1216,0)</f>
        <v>0</v>
      </c>
      <c r="AI1216" s="148"/>
      <c r="AJ1216" s="207"/>
      <c r="AK1216" s="207"/>
      <c r="AL1216" s="207"/>
      <c r="AM1216" s="207"/>
      <c r="AN1216" s="207"/>
      <c r="AO1216" s="208"/>
    </row>
    <row r="1217" customFormat="false" ht="15.75" hidden="false" customHeight="true" outlineLevel="0" collapsed="false">
      <c r="A1217" s="22" t="n">
        <v>1216</v>
      </c>
      <c r="B1217" s="180"/>
      <c r="C1217" s="22"/>
      <c r="D1217" s="22"/>
      <c r="E1217" s="183"/>
      <c r="F1217" s="183"/>
      <c r="G1217" s="22"/>
      <c r="H1217" s="22"/>
      <c r="I1217" s="22"/>
      <c r="J1217" s="22"/>
      <c r="K1217" s="191" t="e">
        <f aca="false">VLOOKUP(Personale!J1217,Legenda!$D$1:$F$258,2)</f>
        <v>#N/A</v>
      </c>
      <c r="L1217" s="22"/>
      <c r="M1217" s="22"/>
      <c r="N1217" s="22"/>
      <c r="O1217" s="22"/>
      <c r="P1217" s="203"/>
      <c r="Q1217" s="22"/>
      <c r="R1217" s="22"/>
      <c r="S1217" s="22"/>
      <c r="T1217" s="203"/>
      <c r="U1217" s="211"/>
      <c r="V1217" s="211"/>
      <c r="W1217" s="185" t="n">
        <v>0</v>
      </c>
      <c r="X1217" s="185" t="n">
        <v>0</v>
      </c>
      <c r="Y1217" s="219" t="n">
        <f aca="false">SUM(W1217:X1217)</f>
        <v>0</v>
      </c>
      <c r="Z1217" s="185" t="n">
        <v>0</v>
      </c>
      <c r="AA1217" s="185" t="n">
        <v>0</v>
      </c>
      <c r="AB1217" s="220" t="n">
        <f aca="false">SUM(Z1217:AA1217)</f>
        <v>0</v>
      </c>
      <c r="AC1217" s="22"/>
      <c r="AD1217" s="22"/>
      <c r="AE1217" s="188"/>
      <c r="AF1217" s="206" t="n">
        <f aca="false">IF(AE1217="SI",N1217,0)</f>
        <v>0</v>
      </c>
      <c r="AG1217" s="189" t="n">
        <f aca="false">IF(AE1217="SI",Y1217,0)</f>
        <v>0</v>
      </c>
      <c r="AH1217" s="189" t="n">
        <f aca="false">IF(AE1217="SI",AB1217,0)</f>
        <v>0</v>
      </c>
      <c r="AI1217" s="148"/>
      <c r="AJ1217" s="207"/>
      <c r="AK1217" s="207"/>
      <c r="AL1217" s="207"/>
      <c r="AM1217" s="207"/>
      <c r="AN1217" s="207"/>
      <c r="AO1217" s="208"/>
    </row>
    <row r="1218" customFormat="false" ht="15.75" hidden="false" customHeight="true" outlineLevel="0" collapsed="false">
      <c r="A1218" s="22" t="n">
        <v>1217</v>
      </c>
      <c r="B1218" s="180"/>
      <c r="C1218" s="22"/>
      <c r="D1218" s="22"/>
      <c r="E1218" s="183"/>
      <c r="F1218" s="183"/>
      <c r="G1218" s="22"/>
      <c r="H1218" s="22"/>
      <c r="I1218" s="22"/>
      <c r="J1218" s="22"/>
      <c r="K1218" s="191" t="e">
        <f aca="false">VLOOKUP(Personale!J1218,Legenda!$D$1:$F$258,2)</f>
        <v>#N/A</v>
      </c>
      <c r="L1218" s="22"/>
      <c r="M1218" s="22"/>
      <c r="N1218" s="22"/>
      <c r="O1218" s="22"/>
      <c r="P1218" s="203"/>
      <c r="Q1218" s="22"/>
      <c r="R1218" s="22"/>
      <c r="S1218" s="22"/>
      <c r="T1218" s="203"/>
      <c r="U1218" s="211"/>
      <c r="V1218" s="211"/>
      <c r="W1218" s="185" t="n">
        <v>0</v>
      </c>
      <c r="X1218" s="185" t="n">
        <v>0</v>
      </c>
      <c r="Y1218" s="219" t="n">
        <f aca="false">SUM(W1218:X1218)</f>
        <v>0</v>
      </c>
      <c r="Z1218" s="185" t="n">
        <v>0</v>
      </c>
      <c r="AA1218" s="185" t="n">
        <v>0</v>
      </c>
      <c r="AB1218" s="220" t="n">
        <f aca="false">SUM(Z1218:AA1218)</f>
        <v>0</v>
      </c>
      <c r="AC1218" s="22"/>
      <c r="AD1218" s="22"/>
      <c r="AE1218" s="188"/>
      <c r="AF1218" s="206" t="n">
        <f aca="false">IF(AE1218="SI",N1218,0)</f>
        <v>0</v>
      </c>
      <c r="AG1218" s="189" t="n">
        <f aca="false">IF(AE1218="SI",Y1218,0)</f>
        <v>0</v>
      </c>
      <c r="AH1218" s="189" t="n">
        <f aca="false">IF(AE1218="SI",AB1218,0)</f>
        <v>0</v>
      </c>
      <c r="AI1218" s="148"/>
      <c r="AJ1218" s="207"/>
      <c r="AK1218" s="207"/>
      <c r="AL1218" s="207"/>
      <c r="AM1218" s="207"/>
      <c r="AN1218" s="207"/>
      <c r="AO1218" s="208"/>
    </row>
    <row r="1219" customFormat="false" ht="15.75" hidden="false" customHeight="true" outlineLevel="0" collapsed="false">
      <c r="A1219" s="22" t="n">
        <v>1218</v>
      </c>
      <c r="B1219" s="180"/>
      <c r="C1219" s="22"/>
      <c r="D1219" s="22"/>
      <c r="E1219" s="183"/>
      <c r="F1219" s="183"/>
      <c r="G1219" s="22"/>
      <c r="H1219" s="22"/>
      <c r="I1219" s="22"/>
      <c r="J1219" s="22"/>
      <c r="K1219" s="191" t="e">
        <f aca="false">VLOOKUP(Personale!J1219,Legenda!$D$1:$F$258,2)</f>
        <v>#N/A</v>
      </c>
      <c r="L1219" s="22"/>
      <c r="M1219" s="22"/>
      <c r="N1219" s="22"/>
      <c r="O1219" s="22"/>
      <c r="P1219" s="203"/>
      <c r="Q1219" s="22"/>
      <c r="R1219" s="22"/>
      <c r="S1219" s="22"/>
      <c r="T1219" s="203"/>
      <c r="U1219" s="211"/>
      <c r="V1219" s="211"/>
      <c r="W1219" s="185" t="n">
        <v>0</v>
      </c>
      <c r="X1219" s="185" t="n">
        <v>0</v>
      </c>
      <c r="Y1219" s="219" t="n">
        <f aca="false">SUM(W1219:X1219)</f>
        <v>0</v>
      </c>
      <c r="Z1219" s="185" t="n">
        <v>0</v>
      </c>
      <c r="AA1219" s="185" t="n">
        <v>0</v>
      </c>
      <c r="AB1219" s="220" t="n">
        <f aca="false">SUM(Z1219:AA1219)</f>
        <v>0</v>
      </c>
      <c r="AC1219" s="22"/>
      <c r="AD1219" s="22"/>
      <c r="AE1219" s="188"/>
      <c r="AF1219" s="206" t="n">
        <f aca="false">IF(AE1219="SI",N1219,0)</f>
        <v>0</v>
      </c>
      <c r="AG1219" s="189" t="n">
        <f aca="false">IF(AE1219="SI",Y1219,0)</f>
        <v>0</v>
      </c>
      <c r="AH1219" s="189" t="n">
        <f aca="false">IF(AE1219="SI",AB1219,0)</f>
        <v>0</v>
      </c>
      <c r="AI1219" s="148"/>
      <c r="AJ1219" s="207"/>
      <c r="AK1219" s="207"/>
      <c r="AL1219" s="207"/>
      <c r="AM1219" s="207"/>
      <c r="AN1219" s="207"/>
      <c r="AO1219" s="208"/>
    </row>
    <row r="1220" customFormat="false" ht="15.75" hidden="false" customHeight="true" outlineLevel="0" collapsed="false">
      <c r="A1220" s="22" t="n">
        <v>1219</v>
      </c>
      <c r="B1220" s="180"/>
      <c r="C1220" s="22"/>
      <c r="D1220" s="22"/>
      <c r="E1220" s="183"/>
      <c r="F1220" s="183"/>
      <c r="G1220" s="22"/>
      <c r="H1220" s="22"/>
      <c r="I1220" s="22"/>
      <c r="J1220" s="22"/>
      <c r="K1220" s="191" t="e">
        <f aca="false">VLOOKUP(Personale!J1220,Legenda!$D$1:$F$258,2)</f>
        <v>#N/A</v>
      </c>
      <c r="L1220" s="22"/>
      <c r="M1220" s="22"/>
      <c r="N1220" s="22"/>
      <c r="O1220" s="22"/>
      <c r="P1220" s="203"/>
      <c r="Q1220" s="22"/>
      <c r="R1220" s="22"/>
      <c r="S1220" s="22"/>
      <c r="T1220" s="203"/>
      <c r="U1220" s="211"/>
      <c r="V1220" s="211"/>
      <c r="W1220" s="185" t="n">
        <v>0</v>
      </c>
      <c r="X1220" s="185" t="n">
        <v>0</v>
      </c>
      <c r="Y1220" s="219" t="n">
        <f aca="false">SUM(W1220:X1220)</f>
        <v>0</v>
      </c>
      <c r="Z1220" s="185" t="n">
        <v>0</v>
      </c>
      <c r="AA1220" s="185" t="n">
        <v>0</v>
      </c>
      <c r="AB1220" s="220" t="n">
        <f aca="false">SUM(Z1220:AA1220)</f>
        <v>0</v>
      </c>
      <c r="AC1220" s="22"/>
      <c r="AD1220" s="22"/>
      <c r="AE1220" s="188"/>
      <c r="AF1220" s="206" t="n">
        <f aca="false">IF(AE1220="SI",N1220,0)</f>
        <v>0</v>
      </c>
      <c r="AG1220" s="189" t="n">
        <f aca="false">IF(AE1220="SI",Y1220,0)</f>
        <v>0</v>
      </c>
      <c r="AH1220" s="189" t="n">
        <f aca="false">IF(AE1220="SI",AB1220,0)</f>
        <v>0</v>
      </c>
      <c r="AI1220" s="148"/>
      <c r="AJ1220" s="207"/>
      <c r="AK1220" s="207"/>
      <c r="AL1220" s="207"/>
      <c r="AM1220" s="207"/>
      <c r="AN1220" s="207"/>
      <c r="AO1220" s="208"/>
    </row>
    <row r="1221" customFormat="false" ht="15.75" hidden="false" customHeight="true" outlineLevel="0" collapsed="false">
      <c r="A1221" s="22" t="n">
        <v>1220</v>
      </c>
      <c r="B1221" s="180"/>
      <c r="C1221" s="22"/>
      <c r="D1221" s="22"/>
      <c r="E1221" s="183"/>
      <c r="F1221" s="183"/>
      <c r="G1221" s="22"/>
      <c r="H1221" s="22"/>
      <c r="I1221" s="22"/>
      <c r="J1221" s="22"/>
      <c r="K1221" s="191" t="e">
        <f aca="false">VLOOKUP(Personale!J1221,Legenda!$D$1:$F$258,2)</f>
        <v>#N/A</v>
      </c>
      <c r="L1221" s="22"/>
      <c r="M1221" s="22"/>
      <c r="N1221" s="22"/>
      <c r="O1221" s="22"/>
      <c r="P1221" s="203"/>
      <c r="Q1221" s="22"/>
      <c r="R1221" s="22"/>
      <c r="S1221" s="22"/>
      <c r="T1221" s="203"/>
      <c r="U1221" s="211"/>
      <c r="V1221" s="211"/>
      <c r="W1221" s="185" t="n">
        <v>0</v>
      </c>
      <c r="X1221" s="185" t="n">
        <v>0</v>
      </c>
      <c r="Y1221" s="219" t="n">
        <f aca="false">SUM(W1221:X1221)</f>
        <v>0</v>
      </c>
      <c r="Z1221" s="185" t="n">
        <v>0</v>
      </c>
      <c r="AA1221" s="185" t="n">
        <v>0</v>
      </c>
      <c r="AB1221" s="220" t="n">
        <f aca="false">SUM(Z1221:AA1221)</f>
        <v>0</v>
      </c>
      <c r="AC1221" s="22"/>
      <c r="AD1221" s="22"/>
      <c r="AE1221" s="188"/>
      <c r="AF1221" s="206" t="n">
        <f aca="false">IF(AE1221="SI",N1221,0)</f>
        <v>0</v>
      </c>
      <c r="AG1221" s="189" t="n">
        <f aca="false">IF(AE1221="SI",Y1221,0)</f>
        <v>0</v>
      </c>
      <c r="AH1221" s="189" t="n">
        <f aca="false">IF(AE1221="SI",AB1221,0)</f>
        <v>0</v>
      </c>
      <c r="AI1221" s="148"/>
      <c r="AJ1221" s="207"/>
      <c r="AK1221" s="207"/>
      <c r="AL1221" s="207"/>
      <c r="AM1221" s="207"/>
      <c r="AN1221" s="207"/>
      <c r="AO1221" s="208"/>
    </row>
    <row r="1222" customFormat="false" ht="15.75" hidden="false" customHeight="true" outlineLevel="0" collapsed="false">
      <c r="A1222" s="22" t="n">
        <v>1221</v>
      </c>
      <c r="B1222" s="180"/>
      <c r="C1222" s="22"/>
      <c r="D1222" s="22"/>
      <c r="E1222" s="183"/>
      <c r="F1222" s="183"/>
      <c r="G1222" s="22"/>
      <c r="H1222" s="22"/>
      <c r="I1222" s="22"/>
      <c r="J1222" s="22"/>
      <c r="K1222" s="191" t="e">
        <f aca="false">VLOOKUP(Personale!J1222,Legenda!$D$1:$F$258,2)</f>
        <v>#N/A</v>
      </c>
      <c r="L1222" s="22"/>
      <c r="M1222" s="22"/>
      <c r="N1222" s="22"/>
      <c r="O1222" s="22"/>
      <c r="P1222" s="203"/>
      <c r="Q1222" s="22"/>
      <c r="R1222" s="22"/>
      <c r="S1222" s="22"/>
      <c r="T1222" s="203"/>
      <c r="U1222" s="211"/>
      <c r="V1222" s="211"/>
      <c r="W1222" s="185" t="n">
        <v>0</v>
      </c>
      <c r="X1222" s="185" t="n">
        <v>0</v>
      </c>
      <c r="Y1222" s="219" t="n">
        <f aca="false">SUM(W1222:X1222)</f>
        <v>0</v>
      </c>
      <c r="Z1222" s="185" t="n">
        <v>0</v>
      </c>
      <c r="AA1222" s="185" t="n">
        <v>0</v>
      </c>
      <c r="AB1222" s="220" t="n">
        <f aca="false">SUM(Z1222:AA1222)</f>
        <v>0</v>
      </c>
      <c r="AC1222" s="22"/>
      <c r="AD1222" s="22"/>
      <c r="AE1222" s="188"/>
      <c r="AF1222" s="206" t="n">
        <f aca="false">IF(AE1222="SI",N1222,0)</f>
        <v>0</v>
      </c>
      <c r="AG1222" s="189" t="n">
        <f aca="false">IF(AE1222="SI",Y1222,0)</f>
        <v>0</v>
      </c>
      <c r="AH1222" s="189" t="n">
        <f aca="false">IF(AE1222="SI",AB1222,0)</f>
        <v>0</v>
      </c>
      <c r="AI1222" s="148"/>
      <c r="AJ1222" s="207"/>
      <c r="AK1222" s="207"/>
      <c r="AL1222" s="207"/>
      <c r="AM1222" s="207"/>
      <c r="AN1222" s="207"/>
      <c r="AO1222" s="208"/>
    </row>
    <row r="1223" customFormat="false" ht="15.75" hidden="false" customHeight="true" outlineLevel="0" collapsed="false">
      <c r="A1223" s="22" t="n">
        <v>1222</v>
      </c>
      <c r="B1223" s="180"/>
      <c r="C1223" s="22"/>
      <c r="D1223" s="22"/>
      <c r="E1223" s="183"/>
      <c r="F1223" s="183"/>
      <c r="G1223" s="22"/>
      <c r="H1223" s="22"/>
      <c r="I1223" s="22"/>
      <c r="J1223" s="22"/>
      <c r="K1223" s="191" t="e">
        <f aca="false">VLOOKUP(Personale!J1223,Legenda!$D$1:$F$258,2)</f>
        <v>#N/A</v>
      </c>
      <c r="L1223" s="22"/>
      <c r="M1223" s="22"/>
      <c r="N1223" s="22"/>
      <c r="O1223" s="22"/>
      <c r="P1223" s="203"/>
      <c r="Q1223" s="22"/>
      <c r="R1223" s="22"/>
      <c r="S1223" s="22"/>
      <c r="T1223" s="203"/>
      <c r="U1223" s="211"/>
      <c r="V1223" s="211"/>
      <c r="W1223" s="185" t="n">
        <v>0</v>
      </c>
      <c r="X1223" s="185" t="n">
        <v>0</v>
      </c>
      <c r="Y1223" s="219" t="n">
        <f aca="false">SUM(W1223:X1223)</f>
        <v>0</v>
      </c>
      <c r="Z1223" s="185" t="n">
        <v>0</v>
      </c>
      <c r="AA1223" s="185" t="n">
        <v>0</v>
      </c>
      <c r="AB1223" s="220" t="n">
        <f aca="false">SUM(Z1223:AA1223)</f>
        <v>0</v>
      </c>
      <c r="AC1223" s="22"/>
      <c r="AD1223" s="22"/>
      <c r="AE1223" s="188"/>
      <c r="AF1223" s="206" t="n">
        <f aca="false">IF(AE1223="SI",N1223,0)</f>
        <v>0</v>
      </c>
      <c r="AG1223" s="189" t="n">
        <f aca="false">IF(AE1223="SI",Y1223,0)</f>
        <v>0</v>
      </c>
      <c r="AH1223" s="189" t="n">
        <f aca="false">IF(AE1223="SI",AB1223,0)</f>
        <v>0</v>
      </c>
      <c r="AI1223" s="148"/>
      <c r="AJ1223" s="207"/>
      <c r="AK1223" s="207"/>
      <c r="AL1223" s="207"/>
      <c r="AM1223" s="207"/>
      <c r="AN1223" s="207"/>
      <c r="AO1223" s="208"/>
    </row>
    <row r="1224" customFormat="false" ht="15.75" hidden="false" customHeight="true" outlineLevel="0" collapsed="false">
      <c r="A1224" s="22" t="n">
        <v>1223</v>
      </c>
      <c r="B1224" s="180"/>
      <c r="C1224" s="22"/>
      <c r="D1224" s="22"/>
      <c r="E1224" s="183"/>
      <c r="F1224" s="183"/>
      <c r="G1224" s="22"/>
      <c r="H1224" s="22"/>
      <c r="I1224" s="22"/>
      <c r="J1224" s="22"/>
      <c r="K1224" s="191" t="e">
        <f aca="false">VLOOKUP(Personale!J1224,Legenda!$D$1:$F$258,2)</f>
        <v>#N/A</v>
      </c>
      <c r="L1224" s="22"/>
      <c r="M1224" s="22"/>
      <c r="N1224" s="22"/>
      <c r="O1224" s="22"/>
      <c r="P1224" s="203"/>
      <c r="Q1224" s="22"/>
      <c r="R1224" s="22"/>
      <c r="S1224" s="22"/>
      <c r="T1224" s="203"/>
      <c r="U1224" s="211"/>
      <c r="V1224" s="211"/>
      <c r="W1224" s="185" t="n">
        <v>0</v>
      </c>
      <c r="X1224" s="185" t="n">
        <v>0</v>
      </c>
      <c r="Y1224" s="219" t="n">
        <f aca="false">SUM(W1224:X1224)</f>
        <v>0</v>
      </c>
      <c r="Z1224" s="185" t="n">
        <v>0</v>
      </c>
      <c r="AA1224" s="185" t="n">
        <v>0</v>
      </c>
      <c r="AB1224" s="220" t="n">
        <f aca="false">SUM(Z1224:AA1224)</f>
        <v>0</v>
      </c>
      <c r="AC1224" s="22"/>
      <c r="AD1224" s="22"/>
      <c r="AE1224" s="188"/>
      <c r="AF1224" s="206" t="n">
        <f aca="false">IF(AE1224="SI",N1224,0)</f>
        <v>0</v>
      </c>
      <c r="AG1224" s="189" t="n">
        <f aca="false">IF(AE1224="SI",Y1224,0)</f>
        <v>0</v>
      </c>
      <c r="AH1224" s="189" t="n">
        <f aca="false">IF(AE1224="SI",AB1224,0)</f>
        <v>0</v>
      </c>
      <c r="AI1224" s="148"/>
      <c r="AJ1224" s="207"/>
      <c r="AK1224" s="207"/>
      <c r="AL1224" s="207"/>
      <c r="AM1224" s="207"/>
      <c r="AN1224" s="207"/>
      <c r="AO1224" s="208"/>
    </row>
    <row r="1225" customFormat="false" ht="15.75" hidden="false" customHeight="true" outlineLevel="0" collapsed="false">
      <c r="A1225" s="22" t="n">
        <v>1224</v>
      </c>
      <c r="B1225" s="180"/>
      <c r="C1225" s="22"/>
      <c r="D1225" s="22"/>
      <c r="E1225" s="183"/>
      <c r="F1225" s="183"/>
      <c r="G1225" s="22"/>
      <c r="H1225" s="22"/>
      <c r="I1225" s="22"/>
      <c r="J1225" s="22"/>
      <c r="K1225" s="191" t="e">
        <f aca="false">VLOOKUP(Personale!J1225,Legenda!$D$1:$F$258,2)</f>
        <v>#N/A</v>
      </c>
      <c r="L1225" s="22"/>
      <c r="M1225" s="22"/>
      <c r="N1225" s="22"/>
      <c r="O1225" s="22"/>
      <c r="P1225" s="203"/>
      <c r="Q1225" s="22"/>
      <c r="R1225" s="22"/>
      <c r="S1225" s="22"/>
      <c r="T1225" s="203"/>
      <c r="U1225" s="211"/>
      <c r="V1225" s="211"/>
      <c r="W1225" s="185" t="n">
        <v>0</v>
      </c>
      <c r="X1225" s="185" t="n">
        <v>0</v>
      </c>
      <c r="Y1225" s="219" t="n">
        <f aca="false">SUM(W1225:X1225)</f>
        <v>0</v>
      </c>
      <c r="Z1225" s="185" t="n">
        <v>0</v>
      </c>
      <c r="AA1225" s="185" t="n">
        <v>0</v>
      </c>
      <c r="AB1225" s="220" t="n">
        <f aca="false">SUM(Z1225:AA1225)</f>
        <v>0</v>
      </c>
      <c r="AC1225" s="22"/>
      <c r="AD1225" s="22"/>
      <c r="AE1225" s="188"/>
      <c r="AF1225" s="206" t="n">
        <f aca="false">IF(AE1225="SI",N1225,0)</f>
        <v>0</v>
      </c>
      <c r="AG1225" s="189" t="n">
        <f aca="false">IF(AE1225="SI",Y1225,0)</f>
        <v>0</v>
      </c>
      <c r="AH1225" s="189" t="n">
        <f aca="false">IF(AE1225="SI",AB1225,0)</f>
        <v>0</v>
      </c>
      <c r="AI1225" s="148"/>
      <c r="AJ1225" s="207"/>
      <c r="AK1225" s="207"/>
      <c r="AL1225" s="207"/>
      <c r="AM1225" s="207"/>
      <c r="AN1225" s="207"/>
      <c r="AO1225" s="208"/>
    </row>
    <row r="1226" customFormat="false" ht="15.75" hidden="false" customHeight="true" outlineLevel="0" collapsed="false">
      <c r="A1226" s="22" t="n">
        <v>1225</v>
      </c>
      <c r="B1226" s="180"/>
      <c r="C1226" s="22"/>
      <c r="D1226" s="22"/>
      <c r="E1226" s="183"/>
      <c r="F1226" s="183"/>
      <c r="G1226" s="22"/>
      <c r="H1226" s="22"/>
      <c r="I1226" s="22"/>
      <c r="J1226" s="22"/>
      <c r="K1226" s="191" t="e">
        <f aca="false">VLOOKUP(Personale!J1226,Legenda!$D$1:$F$258,2)</f>
        <v>#N/A</v>
      </c>
      <c r="L1226" s="22"/>
      <c r="M1226" s="22"/>
      <c r="N1226" s="22"/>
      <c r="O1226" s="22"/>
      <c r="P1226" s="203"/>
      <c r="Q1226" s="22"/>
      <c r="R1226" s="22"/>
      <c r="S1226" s="22"/>
      <c r="T1226" s="203"/>
      <c r="U1226" s="211"/>
      <c r="V1226" s="211"/>
      <c r="W1226" s="185" t="n">
        <v>0</v>
      </c>
      <c r="X1226" s="185" t="n">
        <v>0</v>
      </c>
      <c r="Y1226" s="219" t="n">
        <f aca="false">SUM(W1226:X1226)</f>
        <v>0</v>
      </c>
      <c r="Z1226" s="185" t="n">
        <v>0</v>
      </c>
      <c r="AA1226" s="185" t="n">
        <v>0</v>
      </c>
      <c r="AB1226" s="220" t="n">
        <f aca="false">SUM(Z1226:AA1226)</f>
        <v>0</v>
      </c>
      <c r="AC1226" s="22"/>
      <c r="AD1226" s="22"/>
      <c r="AE1226" s="188"/>
      <c r="AF1226" s="206" t="n">
        <f aca="false">IF(AE1226="SI",N1226,0)</f>
        <v>0</v>
      </c>
      <c r="AG1226" s="189" t="n">
        <f aca="false">IF(AE1226="SI",Y1226,0)</f>
        <v>0</v>
      </c>
      <c r="AH1226" s="189" t="n">
        <f aca="false">IF(AE1226="SI",AB1226,0)</f>
        <v>0</v>
      </c>
      <c r="AI1226" s="148"/>
      <c r="AJ1226" s="207"/>
      <c r="AK1226" s="207"/>
      <c r="AL1226" s="207"/>
      <c r="AM1226" s="207"/>
      <c r="AN1226" s="207"/>
      <c r="AO1226" s="208"/>
    </row>
    <row r="1227" customFormat="false" ht="15.75" hidden="false" customHeight="true" outlineLevel="0" collapsed="false">
      <c r="A1227" s="22" t="n">
        <v>1226</v>
      </c>
      <c r="B1227" s="180"/>
      <c r="C1227" s="22"/>
      <c r="D1227" s="22"/>
      <c r="E1227" s="183"/>
      <c r="F1227" s="183"/>
      <c r="G1227" s="22"/>
      <c r="H1227" s="22"/>
      <c r="I1227" s="22"/>
      <c r="J1227" s="22"/>
      <c r="K1227" s="191" t="e">
        <f aca="false">VLOOKUP(Personale!J1227,Legenda!$D$1:$F$258,2)</f>
        <v>#N/A</v>
      </c>
      <c r="L1227" s="22"/>
      <c r="M1227" s="22"/>
      <c r="N1227" s="22"/>
      <c r="O1227" s="22"/>
      <c r="P1227" s="203"/>
      <c r="Q1227" s="22"/>
      <c r="R1227" s="22"/>
      <c r="S1227" s="22"/>
      <c r="T1227" s="203"/>
      <c r="U1227" s="211"/>
      <c r="V1227" s="211"/>
      <c r="W1227" s="185" t="n">
        <v>0</v>
      </c>
      <c r="X1227" s="185" t="n">
        <v>0</v>
      </c>
      <c r="Y1227" s="219" t="n">
        <f aca="false">SUM(W1227:X1227)</f>
        <v>0</v>
      </c>
      <c r="Z1227" s="185" t="n">
        <v>0</v>
      </c>
      <c r="AA1227" s="185" t="n">
        <v>0</v>
      </c>
      <c r="AB1227" s="220" t="n">
        <f aca="false">SUM(Z1227:AA1227)</f>
        <v>0</v>
      </c>
      <c r="AC1227" s="22"/>
      <c r="AD1227" s="22"/>
      <c r="AE1227" s="188"/>
      <c r="AF1227" s="206" t="n">
        <f aca="false">IF(AE1227="SI",N1227,0)</f>
        <v>0</v>
      </c>
      <c r="AG1227" s="189" t="n">
        <f aca="false">IF(AE1227="SI",Y1227,0)</f>
        <v>0</v>
      </c>
      <c r="AH1227" s="189" t="n">
        <f aca="false">IF(AE1227="SI",AB1227,0)</f>
        <v>0</v>
      </c>
      <c r="AI1227" s="148"/>
      <c r="AJ1227" s="207"/>
      <c r="AK1227" s="207"/>
      <c r="AL1227" s="207"/>
      <c r="AM1227" s="207"/>
      <c r="AN1227" s="207"/>
      <c r="AO1227" s="208"/>
    </row>
    <row r="1228" customFormat="false" ht="15.75" hidden="false" customHeight="true" outlineLevel="0" collapsed="false">
      <c r="A1228" s="22" t="n">
        <v>1227</v>
      </c>
      <c r="B1228" s="180"/>
      <c r="C1228" s="22"/>
      <c r="D1228" s="22"/>
      <c r="E1228" s="183"/>
      <c r="F1228" s="183"/>
      <c r="G1228" s="22"/>
      <c r="H1228" s="22"/>
      <c r="I1228" s="22"/>
      <c r="J1228" s="22"/>
      <c r="K1228" s="191" t="e">
        <f aca="false">VLOOKUP(Personale!J1228,Legenda!$D$1:$F$258,2)</f>
        <v>#N/A</v>
      </c>
      <c r="L1228" s="22"/>
      <c r="M1228" s="22"/>
      <c r="N1228" s="22"/>
      <c r="O1228" s="22"/>
      <c r="P1228" s="203"/>
      <c r="Q1228" s="22"/>
      <c r="R1228" s="22"/>
      <c r="S1228" s="22"/>
      <c r="T1228" s="203"/>
      <c r="U1228" s="211"/>
      <c r="V1228" s="211"/>
      <c r="W1228" s="185" t="n">
        <v>0</v>
      </c>
      <c r="X1228" s="185" t="n">
        <v>0</v>
      </c>
      <c r="Y1228" s="219" t="n">
        <f aca="false">SUM(W1228:X1228)</f>
        <v>0</v>
      </c>
      <c r="Z1228" s="185" t="n">
        <v>0</v>
      </c>
      <c r="AA1228" s="185" t="n">
        <v>0</v>
      </c>
      <c r="AB1228" s="220" t="n">
        <f aca="false">SUM(Z1228:AA1228)</f>
        <v>0</v>
      </c>
      <c r="AC1228" s="22"/>
      <c r="AD1228" s="22"/>
      <c r="AE1228" s="188"/>
      <c r="AF1228" s="206" t="n">
        <f aca="false">IF(AE1228="SI",N1228,0)</f>
        <v>0</v>
      </c>
      <c r="AG1228" s="189" t="n">
        <f aca="false">IF(AE1228="SI",Y1228,0)</f>
        <v>0</v>
      </c>
      <c r="AH1228" s="189" t="n">
        <f aca="false">IF(AE1228="SI",AB1228,0)</f>
        <v>0</v>
      </c>
      <c r="AI1228" s="148"/>
      <c r="AJ1228" s="207"/>
      <c r="AK1228" s="207"/>
      <c r="AL1228" s="207"/>
      <c r="AM1228" s="207"/>
      <c r="AN1228" s="207"/>
      <c r="AO1228" s="208"/>
    </row>
    <row r="1229" customFormat="false" ht="15.75" hidden="false" customHeight="true" outlineLevel="0" collapsed="false">
      <c r="A1229" s="22" t="n">
        <v>1228</v>
      </c>
      <c r="B1229" s="180"/>
      <c r="C1229" s="22"/>
      <c r="D1229" s="22"/>
      <c r="E1229" s="183"/>
      <c r="F1229" s="183"/>
      <c r="G1229" s="22"/>
      <c r="H1229" s="22"/>
      <c r="I1229" s="22"/>
      <c r="J1229" s="22"/>
      <c r="K1229" s="191" t="e">
        <f aca="false">VLOOKUP(Personale!J1229,Legenda!$D$1:$F$258,2)</f>
        <v>#N/A</v>
      </c>
      <c r="L1229" s="22"/>
      <c r="M1229" s="22"/>
      <c r="N1229" s="22"/>
      <c r="O1229" s="22"/>
      <c r="P1229" s="203"/>
      <c r="Q1229" s="22"/>
      <c r="R1229" s="22"/>
      <c r="S1229" s="22"/>
      <c r="T1229" s="203"/>
      <c r="U1229" s="211"/>
      <c r="V1229" s="211"/>
      <c r="W1229" s="185" t="n">
        <v>0</v>
      </c>
      <c r="X1229" s="185" t="n">
        <v>0</v>
      </c>
      <c r="Y1229" s="219" t="n">
        <f aca="false">SUM(W1229:X1229)</f>
        <v>0</v>
      </c>
      <c r="Z1229" s="185" t="n">
        <v>0</v>
      </c>
      <c r="AA1229" s="185" t="n">
        <v>0</v>
      </c>
      <c r="AB1229" s="220" t="n">
        <f aca="false">SUM(Z1229:AA1229)</f>
        <v>0</v>
      </c>
      <c r="AC1229" s="22"/>
      <c r="AD1229" s="22"/>
      <c r="AE1229" s="188"/>
      <c r="AF1229" s="206" t="n">
        <f aca="false">IF(AE1229="SI",N1229,0)</f>
        <v>0</v>
      </c>
      <c r="AG1229" s="189" t="n">
        <f aca="false">IF(AE1229="SI",Y1229,0)</f>
        <v>0</v>
      </c>
      <c r="AH1229" s="189" t="n">
        <f aca="false">IF(AE1229="SI",AB1229,0)</f>
        <v>0</v>
      </c>
      <c r="AI1229" s="148"/>
      <c r="AJ1229" s="207"/>
      <c r="AK1229" s="207"/>
      <c r="AL1229" s="207"/>
      <c r="AM1229" s="207"/>
      <c r="AN1229" s="207"/>
      <c r="AO1229" s="208"/>
    </row>
    <row r="1230" customFormat="false" ht="15.75" hidden="false" customHeight="true" outlineLevel="0" collapsed="false">
      <c r="A1230" s="22" t="n">
        <v>1229</v>
      </c>
      <c r="B1230" s="180"/>
      <c r="C1230" s="22"/>
      <c r="D1230" s="22"/>
      <c r="E1230" s="183"/>
      <c r="F1230" s="183"/>
      <c r="G1230" s="22"/>
      <c r="H1230" s="22"/>
      <c r="I1230" s="22"/>
      <c r="J1230" s="22"/>
      <c r="K1230" s="191" t="e">
        <f aca="false">VLOOKUP(Personale!J1230,Legenda!$D$1:$F$258,2)</f>
        <v>#N/A</v>
      </c>
      <c r="L1230" s="22"/>
      <c r="M1230" s="22"/>
      <c r="N1230" s="22"/>
      <c r="O1230" s="22"/>
      <c r="P1230" s="203"/>
      <c r="Q1230" s="22"/>
      <c r="R1230" s="22"/>
      <c r="S1230" s="22"/>
      <c r="T1230" s="203"/>
      <c r="U1230" s="211"/>
      <c r="V1230" s="211"/>
      <c r="W1230" s="185" t="n">
        <v>0</v>
      </c>
      <c r="X1230" s="185" t="n">
        <v>0</v>
      </c>
      <c r="Y1230" s="219" t="n">
        <f aca="false">SUM(W1230:X1230)</f>
        <v>0</v>
      </c>
      <c r="Z1230" s="185" t="n">
        <v>0</v>
      </c>
      <c r="AA1230" s="185" t="n">
        <v>0</v>
      </c>
      <c r="AB1230" s="220" t="n">
        <f aca="false">SUM(Z1230:AA1230)</f>
        <v>0</v>
      </c>
      <c r="AC1230" s="22"/>
      <c r="AD1230" s="22"/>
      <c r="AE1230" s="188"/>
      <c r="AF1230" s="206" t="n">
        <f aca="false">IF(AE1230="SI",N1230,0)</f>
        <v>0</v>
      </c>
      <c r="AG1230" s="189" t="n">
        <f aca="false">IF(AE1230="SI",Y1230,0)</f>
        <v>0</v>
      </c>
      <c r="AH1230" s="189" t="n">
        <f aca="false">IF(AE1230="SI",AB1230,0)</f>
        <v>0</v>
      </c>
      <c r="AI1230" s="148"/>
      <c r="AJ1230" s="207"/>
      <c r="AK1230" s="207"/>
      <c r="AL1230" s="207"/>
      <c r="AM1230" s="207"/>
      <c r="AN1230" s="207"/>
      <c r="AO1230" s="208"/>
    </row>
    <row r="1231" customFormat="false" ht="15.75" hidden="false" customHeight="true" outlineLevel="0" collapsed="false">
      <c r="A1231" s="22" t="n">
        <v>1230</v>
      </c>
      <c r="B1231" s="180"/>
      <c r="C1231" s="22"/>
      <c r="D1231" s="22"/>
      <c r="E1231" s="183"/>
      <c r="F1231" s="183"/>
      <c r="G1231" s="22"/>
      <c r="H1231" s="22"/>
      <c r="I1231" s="22"/>
      <c r="J1231" s="22"/>
      <c r="K1231" s="191" t="e">
        <f aca="false">VLOOKUP(Personale!J1231,Legenda!$D$1:$F$258,2)</f>
        <v>#N/A</v>
      </c>
      <c r="L1231" s="22"/>
      <c r="M1231" s="22"/>
      <c r="N1231" s="22"/>
      <c r="O1231" s="22"/>
      <c r="P1231" s="203"/>
      <c r="Q1231" s="22"/>
      <c r="R1231" s="22"/>
      <c r="S1231" s="22"/>
      <c r="T1231" s="203"/>
      <c r="U1231" s="211"/>
      <c r="V1231" s="211"/>
      <c r="W1231" s="185" t="n">
        <v>0</v>
      </c>
      <c r="X1231" s="185" t="n">
        <v>0</v>
      </c>
      <c r="Y1231" s="219" t="n">
        <f aca="false">SUM(W1231:X1231)</f>
        <v>0</v>
      </c>
      <c r="Z1231" s="185" t="n">
        <v>0</v>
      </c>
      <c r="AA1231" s="185" t="n">
        <v>0</v>
      </c>
      <c r="AB1231" s="220" t="n">
        <f aca="false">SUM(Z1231:AA1231)</f>
        <v>0</v>
      </c>
      <c r="AC1231" s="22"/>
      <c r="AD1231" s="22"/>
      <c r="AE1231" s="188"/>
      <c r="AF1231" s="206" t="n">
        <f aca="false">IF(AE1231="SI",N1231,0)</f>
        <v>0</v>
      </c>
      <c r="AG1231" s="189" t="n">
        <f aca="false">IF(AE1231="SI",Y1231,0)</f>
        <v>0</v>
      </c>
      <c r="AH1231" s="189" t="n">
        <f aca="false">IF(AE1231="SI",AB1231,0)</f>
        <v>0</v>
      </c>
      <c r="AI1231" s="148"/>
      <c r="AJ1231" s="207"/>
      <c r="AK1231" s="207"/>
      <c r="AL1231" s="207"/>
      <c r="AM1231" s="207"/>
      <c r="AN1231" s="207"/>
      <c r="AO1231" s="208"/>
    </row>
    <row r="1232" customFormat="false" ht="15.75" hidden="false" customHeight="true" outlineLevel="0" collapsed="false">
      <c r="A1232" s="22" t="n">
        <v>1231</v>
      </c>
      <c r="B1232" s="180"/>
      <c r="C1232" s="22"/>
      <c r="D1232" s="22"/>
      <c r="E1232" s="183"/>
      <c r="F1232" s="183"/>
      <c r="G1232" s="22"/>
      <c r="H1232" s="22"/>
      <c r="I1232" s="22"/>
      <c r="J1232" s="22"/>
      <c r="K1232" s="191" t="e">
        <f aca="false">VLOOKUP(Personale!J1232,Legenda!$D$1:$F$258,2)</f>
        <v>#N/A</v>
      </c>
      <c r="L1232" s="22"/>
      <c r="M1232" s="22"/>
      <c r="N1232" s="22"/>
      <c r="O1232" s="22"/>
      <c r="P1232" s="203"/>
      <c r="Q1232" s="22"/>
      <c r="R1232" s="22"/>
      <c r="S1232" s="22"/>
      <c r="T1232" s="203"/>
      <c r="U1232" s="211"/>
      <c r="V1232" s="211"/>
      <c r="W1232" s="185" t="n">
        <v>0</v>
      </c>
      <c r="X1232" s="185" t="n">
        <v>0</v>
      </c>
      <c r="Y1232" s="219" t="n">
        <f aca="false">SUM(W1232:X1232)</f>
        <v>0</v>
      </c>
      <c r="Z1232" s="185" t="n">
        <v>0</v>
      </c>
      <c r="AA1232" s="185" t="n">
        <v>0</v>
      </c>
      <c r="AB1232" s="220" t="n">
        <f aca="false">SUM(Z1232:AA1232)</f>
        <v>0</v>
      </c>
      <c r="AC1232" s="22"/>
      <c r="AD1232" s="22"/>
      <c r="AE1232" s="188"/>
      <c r="AF1232" s="206" t="n">
        <f aca="false">IF(AE1232="SI",N1232,0)</f>
        <v>0</v>
      </c>
      <c r="AG1232" s="189" t="n">
        <f aca="false">IF(AE1232="SI",Y1232,0)</f>
        <v>0</v>
      </c>
      <c r="AH1232" s="189" t="n">
        <f aca="false">IF(AE1232="SI",AB1232,0)</f>
        <v>0</v>
      </c>
      <c r="AI1232" s="148"/>
      <c r="AJ1232" s="207"/>
      <c r="AK1232" s="207"/>
      <c r="AL1232" s="207"/>
      <c r="AM1232" s="207"/>
      <c r="AN1232" s="207"/>
      <c r="AO1232" s="208"/>
    </row>
    <row r="1233" customFormat="false" ht="15.75" hidden="false" customHeight="true" outlineLevel="0" collapsed="false">
      <c r="A1233" s="22" t="n">
        <v>1232</v>
      </c>
      <c r="B1233" s="180"/>
      <c r="C1233" s="22"/>
      <c r="D1233" s="22"/>
      <c r="E1233" s="183"/>
      <c r="F1233" s="183"/>
      <c r="G1233" s="22"/>
      <c r="H1233" s="22"/>
      <c r="I1233" s="22"/>
      <c r="J1233" s="22"/>
      <c r="K1233" s="191" t="e">
        <f aca="false">VLOOKUP(Personale!J1233,Legenda!$D$1:$F$258,2)</f>
        <v>#N/A</v>
      </c>
      <c r="L1233" s="22"/>
      <c r="M1233" s="22"/>
      <c r="N1233" s="22"/>
      <c r="O1233" s="22"/>
      <c r="P1233" s="203"/>
      <c r="Q1233" s="22"/>
      <c r="R1233" s="22"/>
      <c r="S1233" s="22"/>
      <c r="T1233" s="203"/>
      <c r="U1233" s="211"/>
      <c r="V1233" s="211"/>
      <c r="W1233" s="185" t="n">
        <v>0</v>
      </c>
      <c r="X1233" s="185" t="n">
        <v>0</v>
      </c>
      <c r="Y1233" s="219" t="n">
        <f aca="false">SUM(W1233:X1233)</f>
        <v>0</v>
      </c>
      <c r="Z1233" s="185" t="n">
        <v>0</v>
      </c>
      <c r="AA1233" s="185" t="n">
        <v>0</v>
      </c>
      <c r="AB1233" s="220" t="n">
        <f aca="false">SUM(Z1233:AA1233)</f>
        <v>0</v>
      </c>
      <c r="AC1233" s="22"/>
      <c r="AD1233" s="22"/>
      <c r="AE1233" s="188"/>
      <c r="AF1233" s="206" t="n">
        <f aca="false">IF(AE1233="SI",N1233,0)</f>
        <v>0</v>
      </c>
      <c r="AG1233" s="189" t="n">
        <f aca="false">IF(AE1233="SI",Y1233,0)</f>
        <v>0</v>
      </c>
      <c r="AH1233" s="189" t="n">
        <f aca="false">IF(AE1233="SI",AB1233,0)</f>
        <v>0</v>
      </c>
      <c r="AI1233" s="148"/>
      <c r="AJ1233" s="207"/>
      <c r="AK1233" s="207"/>
      <c r="AL1233" s="207"/>
      <c r="AM1233" s="207"/>
      <c r="AN1233" s="207"/>
      <c r="AO1233" s="208"/>
    </row>
    <row r="1234" customFormat="false" ht="15.75" hidden="false" customHeight="true" outlineLevel="0" collapsed="false">
      <c r="A1234" s="22" t="n">
        <v>1233</v>
      </c>
      <c r="B1234" s="180"/>
      <c r="C1234" s="22"/>
      <c r="D1234" s="22"/>
      <c r="E1234" s="183"/>
      <c r="F1234" s="183"/>
      <c r="G1234" s="22"/>
      <c r="H1234" s="22"/>
      <c r="I1234" s="22"/>
      <c r="J1234" s="22"/>
      <c r="K1234" s="191" t="e">
        <f aca="false">VLOOKUP(Personale!J1234,Legenda!$D$1:$F$258,2)</f>
        <v>#N/A</v>
      </c>
      <c r="L1234" s="22"/>
      <c r="M1234" s="22"/>
      <c r="N1234" s="22"/>
      <c r="O1234" s="22"/>
      <c r="P1234" s="203"/>
      <c r="Q1234" s="22"/>
      <c r="R1234" s="22"/>
      <c r="S1234" s="22"/>
      <c r="T1234" s="203"/>
      <c r="U1234" s="211"/>
      <c r="V1234" s="211"/>
      <c r="W1234" s="185" t="n">
        <v>0</v>
      </c>
      <c r="X1234" s="185" t="n">
        <v>0</v>
      </c>
      <c r="Y1234" s="219" t="n">
        <f aca="false">SUM(W1234:X1234)</f>
        <v>0</v>
      </c>
      <c r="Z1234" s="185" t="n">
        <v>0</v>
      </c>
      <c r="AA1234" s="185" t="n">
        <v>0</v>
      </c>
      <c r="AB1234" s="220" t="n">
        <f aca="false">SUM(Z1234:AA1234)</f>
        <v>0</v>
      </c>
      <c r="AC1234" s="22"/>
      <c r="AD1234" s="22"/>
      <c r="AE1234" s="188"/>
      <c r="AF1234" s="206" t="n">
        <f aca="false">IF(AE1234="SI",N1234,0)</f>
        <v>0</v>
      </c>
      <c r="AG1234" s="189" t="n">
        <f aca="false">IF(AE1234="SI",Y1234,0)</f>
        <v>0</v>
      </c>
      <c r="AH1234" s="189" t="n">
        <f aca="false">IF(AE1234="SI",AB1234,0)</f>
        <v>0</v>
      </c>
      <c r="AI1234" s="148"/>
      <c r="AJ1234" s="207"/>
      <c r="AK1234" s="207"/>
      <c r="AL1234" s="207"/>
      <c r="AM1234" s="207"/>
      <c r="AN1234" s="207"/>
      <c r="AO1234" s="208"/>
    </row>
    <row r="1235" customFormat="false" ht="15.75" hidden="false" customHeight="true" outlineLevel="0" collapsed="false">
      <c r="A1235" s="22" t="n">
        <v>1234</v>
      </c>
      <c r="B1235" s="180"/>
      <c r="C1235" s="22"/>
      <c r="D1235" s="22"/>
      <c r="E1235" s="183"/>
      <c r="F1235" s="183"/>
      <c r="G1235" s="22"/>
      <c r="H1235" s="22"/>
      <c r="I1235" s="22"/>
      <c r="J1235" s="22"/>
      <c r="K1235" s="191" t="e">
        <f aca="false">VLOOKUP(Personale!J1235,Legenda!$D$1:$F$258,2)</f>
        <v>#N/A</v>
      </c>
      <c r="L1235" s="22"/>
      <c r="M1235" s="22"/>
      <c r="N1235" s="22"/>
      <c r="O1235" s="22"/>
      <c r="P1235" s="203"/>
      <c r="Q1235" s="22"/>
      <c r="R1235" s="22"/>
      <c r="S1235" s="22"/>
      <c r="T1235" s="203"/>
      <c r="U1235" s="211"/>
      <c r="V1235" s="211"/>
      <c r="W1235" s="185" t="n">
        <v>0</v>
      </c>
      <c r="X1235" s="185" t="n">
        <v>0</v>
      </c>
      <c r="Y1235" s="219" t="n">
        <f aca="false">SUM(W1235:X1235)</f>
        <v>0</v>
      </c>
      <c r="Z1235" s="185" t="n">
        <v>0</v>
      </c>
      <c r="AA1235" s="185" t="n">
        <v>0</v>
      </c>
      <c r="AB1235" s="220" t="n">
        <f aca="false">SUM(Z1235:AA1235)</f>
        <v>0</v>
      </c>
      <c r="AC1235" s="22"/>
      <c r="AD1235" s="22"/>
      <c r="AE1235" s="188"/>
      <c r="AF1235" s="206" t="n">
        <f aca="false">IF(AE1235="SI",N1235,0)</f>
        <v>0</v>
      </c>
      <c r="AG1235" s="189" t="n">
        <f aca="false">IF(AE1235="SI",Y1235,0)</f>
        <v>0</v>
      </c>
      <c r="AH1235" s="189" t="n">
        <f aca="false">IF(AE1235="SI",AB1235,0)</f>
        <v>0</v>
      </c>
      <c r="AI1235" s="148"/>
      <c r="AJ1235" s="207"/>
      <c r="AK1235" s="207"/>
      <c r="AL1235" s="207"/>
      <c r="AM1235" s="207"/>
      <c r="AN1235" s="207"/>
      <c r="AO1235" s="208"/>
    </row>
    <row r="1236" customFormat="false" ht="15.75" hidden="false" customHeight="true" outlineLevel="0" collapsed="false">
      <c r="A1236" s="22" t="n">
        <v>1235</v>
      </c>
      <c r="B1236" s="180"/>
      <c r="C1236" s="22"/>
      <c r="D1236" s="22"/>
      <c r="E1236" s="183"/>
      <c r="F1236" s="183"/>
      <c r="G1236" s="22"/>
      <c r="H1236" s="22"/>
      <c r="I1236" s="22"/>
      <c r="J1236" s="22"/>
      <c r="K1236" s="191" t="e">
        <f aca="false">VLOOKUP(Personale!J1236,Legenda!$D$1:$F$258,2)</f>
        <v>#N/A</v>
      </c>
      <c r="L1236" s="22"/>
      <c r="M1236" s="22"/>
      <c r="N1236" s="22"/>
      <c r="O1236" s="22"/>
      <c r="P1236" s="203"/>
      <c r="Q1236" s="22"/>
      <c r="R1236" s="22"/>
      <c r="S1236" s="22"/>
      <c r="T1236" s="203"/>
      <c r="U1236" s="211"/>
      <c r="V1236" s="211"/>
      <c r="W1236" s="185" t="n">
        <v>0</v>
      </c>
      <c r="X1236" s="185" t="n">
        <v>0</v>
      </c>
      <c r="Y1236" s="219" t="n">
        <f aca="false">SUM(W1236:X1236)</f>
        <v>0</v>
      </c>
      <c r="Z1236" s="185" t="n">
        <v>0</v>
      </c>
      <c r="AA1236" s="185" t="n">
        <v>0</v>
      </c>
      <c r="AB1236" s="220" t="n">
        <f aca="false">SUM(Z1236:AA1236)</f>
        <v>0</v>
      </c>
      <c r="AC1236" s="22"/>
      <c r="AD1236" s="22"/>
      <c r="AE1236" s="188"/>
      <c r="AF1236" s="206" t="n">
        <f aca="false">IF(AE1236="SI",N1236,0)</f>
        <v>0</v>
      </c>
      <c r="AG1236" s="189" t="n">
        <f aca="false">IF(AE1236="SI",Y1236,0)</f>
        <v>0</v>
      </c>
      <c r="AH1236" s="189" t="n">
        <f aca="false">IF(AE1236="SI",AB1236,0)</f>
        <v>0</v>
      </c>
      <c r="AI1236" s="148"/>
      <c r="AJ1236" s="207"/>
      <c r="AK1236" s="207"/>
      <c r="AL1236" s="207"/>
      <c r="AM1236" s="207"/>
      <c r="AN1236" s="207"/>
      <c r="AO1236" s="208"/>
    </row>
    <row r="1237" customFormat="false" ht="15.75" hidden="false" customHeight="true" outlineLevel="0" collapsed="false">
      <c r="A1237" s="22" t="n">
        <v>1236</v>
      </c>
      <c r="B1237" s="180"/>
      <c r="C1237" s="22"/>
      <c r="D1237" s="22"/>
      <c r="E1237" s="183"/>
      <c r="F1237" s="183"/>
      <c r="G1237" s="22"/>
      <c r="H1237" s="22"/>
      <c r="I1237" s="22"/>
      <c r="J1237" s="22"/>
      <c r="K1237" s="191" t="e">
        <f aca="false">VLOOKUP(Personale!J1237,Legenda!$D$1:$F$258,2)</f>
        <v>#N/A</v>
      </c>
      <c r="L1237" s="22"/>
      <c r="M1237" s="22"/>
      <c r="N1237" s="22"/>
      <c r="O1237" s="22"/>
      <c r="P1237" s="203"/>
      <c r="Q1237" s="22"/>
      <c r="R1237" s="22"/>
      <c r="S1237" s="22"/>
      <c r="T1237" s="203"/>
      <c r="U1237" s="211"/>
      <c r="V1237" s="211"/>
      <c r="W1237" s="185" t="n">
        <v>0</v>
      </c>
      <c r="X1237" s="185" t="n">
        <v>0</v>
      </c>
      <c r="Y1237" s="219" t="n">
        <f aca="false">SUM(W1237:X1237)</f>
        <v>0</v>
      </c>
      <c r="Z1237" s="185" t="n">
        <v>0</v>
      </c>
      <c r="AA1237" s="185" t="n">
        <v>0</v>
      </c>
      <c r="AB1237" s="220" t="n">
        <f aca="false">SUM(Z1237:AA1237)</f>
        <v>0</v>
      </c>
      <c r="AC1237" s="22"/>
      <c r="AD1237" s="22"/>
      <c r="AE1237" s="188"/>
      <c r="AF1237" s="206" t="n">
        <f aca="false">IF(AE1237="SI",N1237,0)</f>
        <v>0</v>
      </c>
      <c r="AG1237" s="189" t="n">
        <f aca="false">IF(AE1237="SI",Y1237,0)</f>
        <v>0</v>
      </c>
      <c r="AH1237" s="189" t="n">
        <f aca="false">IF(AE1237="SI",AB1237,0)</f>
        <v>0</v>
      </c>
      <c r="AI1237" s="148"/>
      <c r="AJ1237" s="207"/>
      <c r="AK1237" s="207"/>
      <c r="AL1237" s="207"/>
      <c r="AM1237" s="207"/>
      <c r="AN1237" s="207"/>
      <c r="AO1237" s="208"/>
    </row>
    <row r="1238" customFormat="false" ht="15.75" hidden="false" customHeight="true" outlineLevel="0" collapsed="false">
      <c r="A1238" s="22" t="n">
        <v>1237</v>
      </c>
      <c r="B1238" s="180"/>
      <c r="C1238" s="22"/>
      <c r="D1238" s="22"/>
      <c r="E1238" s="183"/>
      <c r="F1238" s="183"/>
      <c r="G1238" s="22"/>
      <c r="H1238" s="22"/>
      <c r="I1238" s="22"/>
      <c r="J1238" s="22"/>
      <c r="K1238" s="191" t="e">
        <f aca="false">VLOOKUP(Personale!J1238,Legenda!$D$1:$F$258,2)</f>
        <v>#N/A</v>
      </c>
      <c r="L1238" s="22"/>
      <c r="M1238" s="22"/>
      <c r="N1238" s="22"/>
      <c r="O1238" s="22"/>
      <c r="P1238" s="203"/>
      <c r="Q1238" s="22"/>
      <c r="R1238" s="22"/>
      <c r="S1238" s="22"/>
      <c r="T1238" s="203"/>
      <c r="U1238" s="211"/>
      <c r="V1238" s="211"/>
      <c r="W1238" s="185" t="n">
        <v>0</v>
      </c>
      <c r="X1238" s="185" t="n">
        <v>0</v>
      </c>
      <c r="Y1238" s="219" t="n">
        <f aca="false">SUM(W1238:X1238)</f>
        <v>0</v>
      </c>
      <c r="Z1238" s="185" t="n">
        <v>0</v>
      </c>
      <c r="AA1238" s="185" t="n">
        <v>0</v>
      </c>
      <c r="AB1238" s="220" t="n">
        <f aca="false">SUM(Z1238:AA1238)</f>
        <v>0</v>
      </c>
      <c r="AC1238" s="22"/>
      <c r="AD1238" s="22"/>
      <c r="AE1238" s="188"/>
      <c r="AF1238" s="206" t="n">
        <f aca="false">IF(AE1238="SI",N1238,0)</f>
        <v>0</v>
      </c>
      <c r="AG1238" s="189" t="n">
        <f aca="false">IF(AE1238="SI",Y1238,0)</f>
        <v>0</v>
      </c>
      <c r="AH1238" s="189" t="n">
        <f aca="false">IF(AE1238="SI",AB1238,0)</f>
        <v>0</v>
      </c>
      <c r="AI1238" s="148"/>
      <c r="AJ1238" s="207"/>
      <c r="AK1238" s="207"/>
      <c r="AL1238" s="207"/>
      <c r="AM1238" s="207"/>
      <c r="AN1238" s="207"/>
      <c r="AO1238" s="208"/>
    </row>
    <row r="1239" customFormat="false" ht="15.75" hidden="false" customHeight="true" outlineLevel="0" collapsed="false">
      <c r="A1239" s="22" t="n">
        <v>1238</v>
      </c>
      <c r="B1239" s="180"/>
      <c r="C1239" s="22"/>
      <c r="D1239" s="22"/>
      <c r="E1239" s="183"/>
      <c r="F1239" s="183"/>
      <c r="G1239" s="22"/>
      <c r="H1239" s="22"/>
      <c r="I1239" s="22"/>
      <c r="J1239" s="22"/>
      <c r="K1239" s="191" t="e">
        <f aca="false">VLOOKUP(Personale!J1239,Legenda!$D$1:$F$258,2)</f>
        <v>#N/A</v>
      </c>
      <c r="L1239" s="22"/>
      <c r="M1239" s="22"/>
      <c r="N1239" s="22"/>
      <c r="O1239" s="22"/>
      <c r="P1239" s="203"/>
      <c r="Q1239" s="22"/>
      <c r="R1239" s="22"/>
      <c r="S1239" s="22"/>
      <c r="T1239" s="203"/>
      <c r="U1239" s="211"/>
      <c r="V1239" s="211"/>
      <c r="W1239" s="185" t="n">
        <v>0</v>
      </c>
      <c r="X1239" s="185" t="n">
        <v>0</v>
      </c>
      <c r="Y1239" s="219" t="n">
        <f aca="false">SUM(W1239:X1239)</f>
        <v>0</v>
      </c>
      <c r="Z1239" s="185" t="n">
        <v>0</v>
      </c>
      <c r="AA1239" s="185" t="n">
        <v>0</v>
      </c>
      <c r="AB1239" s="220" t="n">
        <f aca="false">SUM(Z1239:AA1239)</f>
        <v>0</v>
      </c>
      <c r="AC1239" s="22"/>
      <c r="AD1239" s="22"/>
      <c r="AE1239" s="188"/>
      <c r="AF1239" s="206" t="n">
        <f aca="false">IF(AE1239="SI",N1239,0)</f>
        <v>0</v>
      </c>
      <c r="AG1239" s="189" t="n">
        <f aca="false">IF(AE1239="SI",Y1239,0)</f>
        <v>0</v>
      </c>
      <c r="AH1239" s="189" t="n">
        <f aca="false">IF(AE1239="SI",AB1239,0)</f>
        <v>0</v>
      </c>
      <c r="AI1239" s="148"/>
      <c r="AJ1239" s="207"/>
      <c r="AK1239" s="207"/>
      <c r="AL1239" s="207"/>
      <c r="AM1239" s="207"/>
      <c r="AN1239" s="207"/>
      <c r="AO1239" s="208"/>
    </row>
    <row r="1240" customFormat="false" ht="15.75" hidden="false" customHeight="true" outlineLevel="0" collapsed="false">
      <c r="A1240" s="22" t="n">
        <v>1239</v>
      </c>
      <c r="B1240" s="180"/>
      <c r="C1240" s="22"/>
      <c r="D1240" s="22"/>
      <c r="E1240" s="183"/>
      <c r="F1240" s="183"/>
      <c r="G1240" s="22"/>
      <c r="H1240" s="22"/>
      <c r="I1240" s="22"/>
      <c r="J1240" s="22"/>
      <c r="K1240" s="191" t="e">
        <f aca="false">VLOOKUP(Personale!J1240,Legenda!$D$1:$F$258,2)</f>
        <v>#N/A</v>
      </c>
      <c r="L1240" s="22"/>
      <c r="M1240" s="22"/>
      <c r="N1240" s="22"/>
      <c r="O1240" s="22"/>
      <c r="P1240" s="203"/>
      <c r="Q1240" s="22"/>
      <c r="R1240" s="22"/>
      <c r="S1240" s="22"/>
      <c r="T1240" s="203"/>
      <c r="U1240" s="211"/>
      <c r="V1240" s="211"/>
      <c r="W1240" s="185" t="n">
        <v>0</v>
      </c>
      <c r="X1240" s="185" t="n">
        <v>0</v>
      </c>
      <c r="Y1240" s="219" t="n">
        <f aca="false">SUM(W1240:X1240)</f>
        <v>0</v>
      </c>
      <c r="Z1240" s="185" t="n">
        <v>0</v>
      </c>
      <c r="AA1240" s="185" t="n">
        <v>0</v>
      </c>
      <c r="AB1240" s="220" t="n">
        <f aca="false">SUM(Z1240:AA1240)</f>
        <v>0</v>
      </c>
      <c r="AC1240" s="22"/>
      <c r="AD1240" s="22"/>
      <c r="AE1240" s="188"/>
      <c r="AF1240" s="206" t="n">
        <f aca="false">IF(AE1240="SI",N1240,0)</f>
        <v>0</v>
      </c>
      <c r="AG1240" s="189" t="n">
        <f aca="false">IF(AE1240="SI",Y1240,0)</f>
        <v>0</v>
      </c>
      <c r="AH1240" s="189" t="n">
        <f aca="false">IF(AE1240="SI",AB1240,0)</f>
        <v>0</v>
      </c>
      <c r="AI1240" s="148"/>
      <c r="AJ1240" s="207"/>
      <c r="AK1240" s="207"/>
      <c r="AL1240" s="207"/>
      <c r="AM1240" s="207"/>
      <c r="AN1240" s="207"/>
      <c r="AO1240" s="208"/>
    </row>
    <row r="1241" customFormat="false" ht="15.75" hidden="false" customHeight="true" outlineLevel="0" collapsed="false">
      <c r="A1241" s="22" t="n">
        <v>1240</v>
      </c>
      <c r="B1241" s="180"/>
      <c r="C1241" s="22"/>
      <c r="D1241" s="22"/>
      <c r="E1241" s="183"/>
      <c r="F1241" s="183"/>
      <c r="G1241" s="22"/>
      <c r="H1241" s="22"/>
      <c r="I1241" s="22"/>
      <c r="J1241" s="22"/>
      <c r="K1241" s="191" t="e">
        <f aca="false">VLOOKUP(Personale!J1241,Legenda!$D$1:$F$258,2)</f>
        <v>#N/A</v>
      </c>
      <c r="L1241" s="22"/>
      <c r="M1241" s="22"/>
      <c r="N1241" s="22"/>
      <c r="O1241" s="22"/>
      <c r="P1241" s="203"/>
      <c r="Q1241" s="22"/>
      <c r="R1241" s="22"/>
      <c r="S1241" s="22"/>
      <c r="T1241" s="203"/>
      <c r="U1241" s="211"/>
      <c r="V1241" s="211"/>
      <c r="W1241" s="185" t="n">
        <v>0</v>
      </c>
      <c r="X1241" s="185" t="n">
        <v>0</v>
      </c>
      <c r="Y1241" s="219" t="n">
        <f aca="false">SUM(W1241:X1241)</f>
        <v>0</v>
      </c>
      <c r="Z1241" s="185" t="n">
        <v>0</v>
      </c>
      <c r="AA1241" s="185" t="n">
        <v>0</v>
      </c>
      <c r="AB1241" s="220" t="n">
        <f aca="false">SUM(Z1241:AA1241)</f>
        <v>0</v>
      </c>
      <c r="AC1241" s="22"/>
      <c r="AD1241" s="22"/>
      <c r="AE1241" s="188"/>
      <c r="AF1241" s="206" t="n">
        <f aca="false">IF(AE1241="SI",N1241,0)</f>
        <v>0</v>
      </c>
      <c r="AG1241" s="189" t="n">
        <f aca="false">IF(AE1241="SI",Y1241,0)</f>
        <v>0</v>
      </c>
      <c r="AH1241" s="189" t="n">
        <f aca="false">IF(AE1241="SI",AB1241,0)</f>
        <v>0</v>
      </c>
      <c r="AI1241" s="148"/>
      <c r="AJ1241" s="207"/>
      <c r="AK1241" s="207"/>
      <c r="AL1241" s="207"/>
      <c r="AM1241" s="207"/>
      <c r="AN1241" s="207"/>
      <c r="AO1241" s="208"/>
    </row>
    <row r="1242" customFormat="false" ht="15.75" hidden="false" customHeight="true" outlineLevel="0" collapsed="false">
      <c r="A1242" s="22" t="n">
        <v>1241</v>
      </c>
      <c r="B1242" s="180"/>
      <c r="C1242" s="22"/>
      <c r="D1242" s="22"/>
      <c r="E1242" s="183"/>
      <c r="F1242" s="183"/>
      <c r="G1242" s="22"/>
      <c r="H1242" s="22"/>
      <c r="I1242" s="22"/>
      <c r="J1242" s="22"/>
      <c r="K1242" s="191" t="e">
        <f aca="false">VLOOKUP(Personale!J1242,Legenda!$D$1:$F$258,2)</f>
        <v>#N/A</v>
      </c>
      <c r="L1242" s="22"/>
      <c r="M1242" s="22"/>
      <c r="N1242" s="22"/>
      <c r="O1242" s="22"/>
      <c r="P1242" s="203"/>
      <c r="Q1242" s="22"/>
      <c r="R1242" s="22"/>
      <c r="S1242" s="22"/>
      <c r="T1242" s="203"/>
      <c r="U1242" s="211"/>
      <c r="V1242" s="211"/>
      <c r="W1242" s="185" t="n">
        <v>0</v>
      </c>
      <c r="X1242" s="185" t="n">
        <v>0</v>
      </c>
      <c r="Y1242" s="219" t="n">
        <f aca="false">SUM(W1242:X1242)</f>
        <v>0</v>
      </c>
      <c r="Z1242" s="185" t="n">
        <v>0</v>
      </c>
      <c r="AA1242" s="185" t="n">
        <v>0</v>
      </c>
      <c r="AB1242" s="220" t="n">
        <f aca="false">SUM(Z1242:AA1242)</f>
        <v>0</v>
      </c>
      <c r="AC1242" s="22"/>
      <c r="AD1242" s="22"/>
      <c r="AE1242" s="188"/>
      <c r="AF1242" s="206" t="n">
        <f aca="false">IF(AE1242="SI",N1242,0)</f>
        <v>0</v>
      </c>
      <c r="AG1242" s="189" t="n">
        <f aca="false">IF(AE1242="SI",Y1242,0)</f>
        <v>0</v>
      </c>
      <c r="AH1242" s="189" t="n">
        <f aca="false">IF(AE1242="SI",AB1242,0)</f>
        <v>0</v>
      </c>
      <c r="AI1242" s="148"/>
      <c r="AJ1242" s="207"/>
      <c r="AK1242" s="207"/>
      <c r="AL1242" s="207"/>
      <c r="AM1242" s="207"/>
      <c r="AN1242" s="207"/>
      <c r="AO1242" s="208"/>
    </row>
    <row r="1243" customFormat="false" ht="15.75" hidden="false" customHeight="true" outlineLevel="0" collapsed="false">
      <c r="A1243" s="22" t="n">
        <v>1242</v>
      </c>
      <c r="B1243" s="180"/>
      <c r="C1243" s="22"/>
      <c r="D1243" s="22"/>
      <c r="E1243" s="183"/>
      <c r="F1243" s="183"/>
      <c r="G1243" s="22"/>
      <c r="H1243" s="22"/>
      <c r="I1243" s="22"/>
      <c r="J1243" s="22"/>
      <c r="K1243" s="191" t="e">
        <f aca="false">VLOOKUP(Personale!J1243,Legenda!$D$1:$F$258,2)</f>
        <v>#N/A</v>
      </c>
      <c r="L1243" s="22"/>
      <c r="M1243" s="22"/>
      <c r="N1243" s="22"/>
      <c r="O1243" s="22"/>
      <c r="P1243" s="203"/>
      <c r="Q1243" s="22"/>
      <c r="R1243" s="22"/>
      <c r="S1243" s="22"/>
      <c r="T1243" s="203"/>
      <c r="U1243" s="211"/>
      <c r="V1243" s="211"/>
      <c r="W1243" s="185" t="n">
        <v>0</v>
      </c>
      <c r="X1243" s="185" t="n">
        <v>0</v>
      </c>
      <c r="Y1243" s="219" t="n">
        <f aca="false">SUM(W1243:X1243)</f>
        <v>0</v>
      </c>
      <c r="Z1243" s="185" t="n">
        <v>0</v>
      </c>
      <c r="AA1243" s="185" t="n">
        <v>0</v>
      </c>
      <c r="AB1243" s="220" t="n">
        <f aca="false">SUM(Z1243:AA1243)</f>
        <v>0</v>
      </c>
      <c r="AC1243" s="22"/>
      <c r="AD1243" s="22"/>
      <c r="AE1243" s="188"/>
      <c r="AF1243" s="206" t="n">
        <f aca="false">IF(AE1243="SI",N1243,0)</f>
        <v>0</v>
      </c>
      <c r="AG1243" s="189" t="n">
        <f aca="false">IF(AE1243="SI",Y1243,0)</f>
        <v>0</v>
      </c>
      <c r="AH1243" s="189" t="n">
        <f aca="false">IF(AE1243="SI",AB1243,0)</f>
        <v>0</v>
      </c>
      <c r="AI1243" s="148"/>
      <c r="AJ1243" s="207"/>
      <c r="AK1243" s="207"/>
      <c r="AL1243" s="207"/>
      <c r="AM1243" s="207"/>
      <c r="AN1243" s="207"/>
      <c r="AO1243" s="208"/>
    </row>
    <row r="1244" customFormat="false" ht="15.75" hidden="false" customHeight="true" outlineLevel="0" collapsed="false">
      <c r="A1244" s="22" t="n">
        <v>1243</v>
      </c>
      <c r="B1244" s="180"/>
      <c r="C1244" s="22"/>
      <c r="D1244" s="22"/>
      <c r="E1244" s="183"/>
      <c r="F1244" s="183"/>
      <c r="G1244" s="22"/>
      <c r="H1244" s="22"/>
      <c r="I1244" s="22"/>
      <c r="J1244" s="22"/>
      <c r="K1244" s="191" t="e">
        <f aca="false">VLOOKUP(Personale!J1244,Legenda!$D$1:$F$258,2)</f>
        <v>#N/A</v>
      </c>
      <c r="L1244" s="22"/>
      <c r="M1244" s="22"/>
      <c r="N1244" s="22"/>
      <c r="O1244" s="22"/>
      <c r="P1244" s="203"/>
      <c r="Q1244" s="22"/>
      <c r="R1244" s="22"/>
      <c r="S1244" s="22"/>
      <c r="T1244" s="203"/>
      <c r="U1244" s="211"/>
      <c r="V1244" s="211"/>
      <c r="W1244" s="185" t="n">
        <v>0</v>
      </c>
      <c r="X1244" s="185" t="n">
        <v>0</v>
      </c>
      <c r="Y1244" s="219" t="n">
        <f aca="false">SUM(W1244:X1244)</f>
        <v>0</v>
      </c>
      <c r="Z1244" s="185" t="n">
        <v>0</v>
      </c>
      <c r="AA1244" s="185" t="n">
        <v>0</v>
      </c>
      <c r="AB1244" s="220" t="n">
        <f aca="false">SUM(Z1244:AA1244)</f>
        <v>0</v>
      </c>
      <c r="AC1244" s="22"/>
      <c r="AD1244" s="22"/>
      <c r="AE1244" s="188"/>
      <c r="AF1244" s="206" t="n">
        <f aca="false">IF(AE1244="SI",N1244,0)</f>
        <v>0</v>
      </c>
      <c r="AG1244" s="189" t="n">
        <f aca="false">IF(AE1244="SI",Y1244,0)</f>
        <v>0</v>
      </c>
      <c r="AH1244" s="189" t="n">
        <f aca="false">IF(AE1244="SI",AB1244,0)</f>
        <v>0</v>
      </c>
      <c r="AI1244" s="148"/>
      <c r="AJ1244" s="207"/>
      <c r="AK1244" s="207"/>
      <c r="AL1244" s="207"/>
      <c r="AM1244" s="207"/>
      <c r="AN1244" s="207"/>
      <c r="AO1244" s="208"/>
    </row>
    <row r="1245" customFormat="false" ht="15.75" hidden="false" customHeight="true" outlineLevel="0" collapsed="false">
      <c r="A1245" s="22" t="n">
        <v>1244</v>
      </c>
      <c r="B1245" s="180"/>
      <c r="C1245" s="22"/>
      <c r="D1245" s="22"/>
      <c r="E1245" s="183"/>
      <c r="F1245" s="183"/>
      <c r="G1245" s="22"/>
      <c r="H1245" s="22"/>
      <c r="I1245" s="22"/>
      <c r="J1245" s="22"/>
      <c r="K1245" s="191" t="e">
        <f aca="false">VLOOKUP(Personale!J1245,Legenda!$D$1:$F$258,2)</f>
        <v>#N/A</v>
      </c>
      <c r="L1245" s="22"/>
      <c r="M1245" s="22"/>
      <c r="N1245" s="22"/>
      <c r="O1245" s="22"/>
      <c r="P1245" s="203"/>
      <c r="Q1245" s="22"/>
      <c r="R1245" s="22"/>
      <c r="S1245" s="22"/>
      <c r="T1245" s="203"/>
      <c r="U1245" s="211"/>
      <c r="V1245" s="211"/>
      <c r="W1245" s="185" t="n">
        <v>0</v>
      </c>
      <c r="X1245" s="185" t="n">
        <v>0</v>
      </c>
      <c r="Y1245" s="219" t="n">
        <f aca="false">SUM(W1245:X1245)</f>
        <v>0</v>
      </c>
      <c r="Z1245" s="185" t="n">
        <v>0</v>
      </c>
      <c r="AA1245" s="185" t="n">
        <v>0</v>
      </c>
      <c r="AB1245" s="220" t="n">
        <f aca="false">SUM(Z1245:AA1245)</f>
        <v>0</v>
      </c>
      <c r="AC1245" s="22"/>
      <c r="AD1245" s="22"/>
      <c r="AE1245" s="188"/>
      <c r="AF1245" s="206" t="n">
        <f aca="false">IF(AE1245="SI",N1245,0)</f>
        <v>0</v>
      </c>
      <c r="AG1245" s="189" t="n">
        <f aca="false">IF(AE1245="SI",Y1245,0)</f>
        <v>0</v>
      </c>
      <c r="AH1245" s="189" t="n">
        <f aca="false">IF(AE1245="SI",AB1245,0)</f>
        <v>0</v>
      </c>
      <c r="AI1245" s="148"/>
      <c r="AJ1245" s="207"/>
      <c r="AK1245" s="207"/>
      <c r="AL1245" s="207"/>
      <c r="AM1245" s="207"/>
      <c r="AN1245" s="207"/>
      <c r="AO1245" s="208"/>
    </row>
    <row r="1246" customFormat="false" ht="15.75" hidden="false" customHeight="true" outlineLevel="0" collapsed="false">
      <c r="A1246" s="22" t="n">
        <v>1245</v>
      </c>
      <c r="B1246" s="180"/>
      <c r="C1246" s="22"/>
      <c r="D1246" s="22"/>
      <c r="E1246" s="183"/>
      <c r="F1246" s="183"/>
      <c r="G1246" s="22"/>
      <c r="H1246" s="22"/>
      <c r="I1246" s="22"/>
      <c r="J1246" s="22"/>
      <c r="K1246" s="191" t="e">
        <f aca="false">VLOOKUP(Personale!J1246,Legenda!$D$1:$F$258,2)</f>
        <v>#N/A</v>
      </c>
      <c r="L1246" s="22"/>
      <c r="M1246" s="22"/>
      <c r="N1246" s="22"/>
      <c r="O1246" s="22"/>
      <c r="P1246" s="203"/>
      <c r="Q1246" s="22"/>
      <c r="R1246" s="22"/>
      <c r="S1246" s="22"/>
      <c r="T1246" s="203"/>
      <c r="U1246" s="211"/>
      <c r="V1246" s="211"/>
      <c r="W1246" s="185" t="n">
        <v>0</v>
      </c>
      <c r="X1246" s="185" t="n">
        <v>0</v>
      </c>
      <c r="Y1246" s="219" t="n">
        <f aca="false">SUM(W1246:X1246)</f>
        <v>0</v>
      </c>
      <c r="Z1246" s="185" t="n">
        <v>0</v>
      </c>
      <c r="AA1246" s="185" t="n">
        <v>0</v>
      </c>
      <c r="AB1246" s="220" t="n">
        <f aca="false">SUM(Z1246:AA1246)</f>
        <v>0</v>
      </c>
      <c r="AC1246" s="22"/>
      <c r="AD1246" s="22"/>
      <c r="AE1246" s="188"/>
      <c r="AF1246" s="206" t="n">
        <f aca="false">IF(AE1246="SI",N1246,0)</f>
        <v>0</v>
      </c>
      <c r="AG1246" s="189" t="n">
        <f aca="false">IF(AE1246="SI",Y1246,0)</f>
        <v>0</v>
      </c>
      <c r="AH1246" s="189" t="n">
        <f aca="false">IF(AE1246="SI",AB1246,0)</f>
        <v>0</v>
      </c>
      <c r="AI1246" s="148"/>
      <c r="AJ1246" s="207"/>
      <c r="AK1246" s="207"/>
      <c r="AL1246" s="207"/>
      <c r="AM1246" s="207"/>
      <c r="AN1246" s="207"/>
      <c r="AO1246" s="208"/>
    </row>
    <row r="1247" customFormat="false" ht="15.75" hidden="false" customHeight="true" outlineLevel="0" collapsed="false">
      <c r="A1247" s="22" t="n">
        <v>1246</v>
      </c>
      <c r="B1247" s="180"/>
      <c r="C1247" s="22"/>
      <c r="D1247" s="22"/>
      <c r="E1247" s="183"/>
      <c r="F1247" s="183"/>
      <c r="G1247" s="22"/>
      <c r="H1247" s="22"/>
      <c r="I1247" s="22"/>
      <c r="J1247" s="22"/>
      <c r="K1247" s="191" t="e">
        <f aca="false">VLOOKUP(Personale!J1247,Legenda!$D$1:$F$258,2)</f>
        <v>#N/A</v>
      </c>
      <c r="L1247" s="22"/>
      <c r="M1247" s="22"/>
      <c r="N1247" s="22"/>
      <c r="O1247" s="22"/>
      <c r="P1247" s="203"/>
      <c r="Q1247" s="22"/>
      <c r="R1247" s="22"/>
      <c r="S1247" s="22"/>
      <c r="T1247" s="203"/>
      <c r="U1247" s="211"/>
      <c r="V1247" s="211"/>
      <c r="W1247" s="185" t="n">
        <v>0</v>
      </c>
      <c r="X1247" s="185" t="n">
        <v>0</v>
      </c>
      <c r="Y1247" s="219" t="n">
        <f aca="false">SUM(W1247:X1247)</f>
        <v>0</v>
      </c>
      <c r="Z1247" s="185" t="n">
        <v>0</v>
      </c>
      <c r="AA1247" s="185" t="n">
        <v>0</v>
      </c>
      <c r="AB1247" s="220" t="n">
        <f aca="false">SUM(Z1247:AA1247)</f>
        <v>0</v>
      </c>
      <c r="AC1247" s="22"/>
      <c r="AD1247" s="22"/>
      <c r="AE1247" s="188"/>
      <c r="AF1247" s="206" t="n">
        <f aca="false">IF(AE1247="SI",N1247,0)</f>
        <v>0</v>
      </c>
      <c r="AG1247" s="189" t="n">
        <f aca="false">IF(AE1247="SI",Y1247,0)</f>
        <v>0</v>
      </c>
      <c r="AH1247" s="189" t="n">
        <f aca="false">IF(AE1247="SI",AB1247,0)</f>
        <v>0</v>
      </c>
      <c r="AI1247" s="148"/>
      <c r="AJ1247" s="207"/>
      <c r="AK1247" s="207"/>
      <c r="AL1247" s="207"/>
      <c r="AM1247" s="207"/>
      <c r="AN1247" s="207"/>
      <c r="AO1247" s="208"/>
    </row>
    <row r="1248" customFormat="false" ht="15.75" hidden="false" customHeight="true" outlineLevel="0" collapsed="false">
      <c r="A1248" s="22" t="n">
        <v>1247</v>
      </c>
      <c r="B1248" s="180"/>
      <c r="C1248" s="22"/>
      <c r="D1248" s="22"/>
      <c r="E1248" s="183"/>
      <c r="F1248" s="183"/>
      <c r="G1248" s="22"/>
      <c r="H1248" s="22"/>
      <c r="I1248" s="22"/>
      <c r="J1248" s="22"/>
      <c r="K1248" s="191" t="e">
        <f aca="false">VLOOKUP(Personale!J1248,Legenda!$D$1:$F$258,2)</f>
        <v>#N/A</v>
      </c>
      <c r="L1248" s="22"/>
      <c r="M1248" s="22"/>
      <c r="N1248" s="22"/>
      <c r="O1248" s="22"/>
      <c r="P1248" s="203"/>
      <c r="Q1248" s="22"/>
      <c r="R1248" s="22"/>
      <c r="S1248" s="22"/>
      <c r="T1248" s="203"/>
      <c r="U1248" s="211"/>
      <c r="V1248" s="211"/>
      <c r="W1248" s="185" t="n">
        <v>0</v>
      </c>
      <c r="X1248" s="185" t="n">
        <v>0</v>
      </c>
      <c r="Y1248" s="219" t="n">
        <f aca="false">SUM(W1248:X1248)</f>
        <v>0</v>
      </c>
      <c r="Z1248" s="185" t="n">
        <v>0</v>
      </c>
      <c r="AA1248" s="185" t="n">
        <v>0</v>
      </c>
      <c r="AB1248" s="220" t="n">
        <f aca="false">SUM(Z1248:AA1248)</f>
        <v>0</v>
      </c>
      <c r="AC1248" s="22"/>
      <c r="AD1248" s="22"/>
      <c r="AE1248" s="188"/>
      <c r="AF1248" s="206" t="n">
        <f aca="false">IF(AE1248="SI",N1248,0)</f>
        <v>0</v>
      </c>
      <c r="AG1248" s="189" t="n">
        <f aca="false">IF(AE1248="SI",Y1248,0)</f>
        <v>0</v>
      </c>
      <c r="AH1248" s="189" t="n">
        <f aca="false">IF(AE1248="SI",AB1248,0)</f>
        <v>0</v>
      </c>
      <c r="AI1248" s="148"/>
      <c r="AJ1248" s="207"/>
      <c r="AK1248" s="207"/>
      <c r="AL1248" s="207"/>
      <c r="AM1248" s="207"/>
      <c r="AN1248" s="207"/>
      <c r="AO1248" s="208"/>
    </row>
    <row r="1249" customFormat="false" ht="15.75" hidden="false" customHeight="true" outlineLevel="0" collapsed="false">
      <c r="A1249" s="22" t="n">
        <v>1248</v>
      </c>
      <c r="B1249" s="180"/>
      <c r="C1249" s="22"/>
      <c r="D1249" s="22"/>
      <c r="E1249" s="183"/>
      <c r="F1249" s="183"/>
      <c r="G1249" s="22"/>
      <c r="H1249" s="22"/>
      <c r="I1249" s="22"/>
      <c r="J1249" s="22"/>
      <c r="K1249" s="191" t="e">
        <f aca="false">VLOOKUP(Personale!J1249,Legenda!$D$1:$F$258,2)</f>
        <v>#N/A</v>
      </c>
      <c r="L1249" s="22"/>
      <c r="M1249" s="22"/>
      <c r="N1249" s="22"/>
      <c r="O1249" s="22"/>
      <c r="P1249" s="203"/>
      <c r="Q1249" s="22"/>
      <c r="R1249" s="22"/>
      <c r="S1249" s="22"/>
      <c r="T1249" s="203"/>
      <c r="U1249" s="211"/>
      <c r="V1249" s="211"/>
      <c r="W1249" s="185" t="n">
        <v>0</v>
      </c>
      <c r="X1249" s="185" t="n">
        <v>0</v>
      </c>
      <c r="Y1249" s="219" t="n">
        <f aca="false">SUM(W1249:X1249)</f>
        <v>0</v>
      </c>
      <c r="Z1249" s="185" t="n">
        <v>0</v>
      </c>
      <c r="AA1249" s="185" t="n">
        <v>0</v>
      </c>
      <c r="AB1249" s="220" t="n">
        <f aca="false">SUM(Z1249:AA1249)</f>
        <v>0</v>
      </c>
      <c r="AC1249" s="22"/>
      <c r="AD1249" s="22"/>
      <c r="AE1249" s="188"/>
      <c r="AF1249" s="206" t="n">
        <f aca="false">IF(AE1249="SI",N1249,0)</f>
        <v>0</v>
      </c>
      <c r="AG1249" s="189" t="n">
        <f aca="false">IF(AE1249="SI",Y1249,0)</f>
        <v>0</v>
      </c>
      <c r="AH1249" s="189" t="n">
        <f aca="false">IF(AE1249="SI",AB1249,0)</f>
        <v>0</v>
      </c>
      <c r="AI1249" s="148"/>
      <c r="AJ1249" s="207"/>
      <c r="AK1249" s="207"/>
      <c r="AL1249" s="207"/>
      <c r="AM1249" s="207"/>
      <c r="AN1249" s="207"/>
      <c r="AO1249" s="208"/>
    </row>
    <row r="1250" customFormat="false" ht="15.75" hidden="false" customHeight="true" outlineLevel="0" collapsed="false">
      <c r="A1250" s="22" t="n">
        <v>1249</v>
      </c>
      <c r="B1250" s="180"/>
      <c r="C1250" s="22"/>
      <c r="D1250" s="22"/>
      <c r="E1250" s="183"/>
      <c r="F1250" s="183"/>
      <c r="G1250" s="22"/>
      <c r="H1250" s="22"/>
      <c r="I1250" s="22"/>
      <c r="J1250" s="22"/>
      <c r="K1250" s="191" t="e">
        <f aca="false">VLOOKUP(Personale!J1250,Legenda!$D$1:$F$258,2)</f>
        <v>#N/A</v>
      </c>
      <c r="L1250" s="22"/>
      <c r="M1250" s="22"/>
      <c r="N1250" s="22"/>
      <c r="O1250" s="22"/>
      <c r="P1250" s="203"/>
      <c r="Q1250" s="22"/>
      <c r="R1250" s="22"/>
      <c r="S1250" s="22"/>
      <c r="T1250" s="203"/>
      <c r="U1250" s="211"/>
      <c r="V1250" s="211"/>
      <c r="W1250" s="185" t="n">
        <v>0</v>
      </c>
      <c r="X1250" s="185" t="n">
        <v>0</v>
      </c>
      <c r="Y1250" s="219" t="n">
        <f aca="false">SUM(W1250:X1250)</f>
        <v>0</v>
      </c>
      <c r="Z1250" s="185" t="n">
        <v>0</v>
      </c>
      <c r="AA1250" s="185" t="n">
        <v>0</v>
      </c>
      <c r="AB1250" s="220" t="n">
        <f aca="false">SUM(Z1250:AA1250)</f>
        <v>0</v>
      </c>
      <c r="AC1250" s="22"/>
      <c r="AD1250" s="22"/>
      <c r="AE1250" s="188"/>
      <c r="AF1250" s="206" t="n">
        <f aca="false">IF(AE1250="SI",N1250,0)</f>
        <v>0</v>
      </c>
      <c r="AG1250" s="189" t="n">
        <f aca="false">IF(AE1250="SI",Y1250,0)</f>
        <v>0</v>
      </c>
      <c r="AH1250" s="189" t="n">
        <f aca="false">IF(AE1250="SI",AB1250,0)</f>
        <v>0</v>
      </c>
      <c r="AI1250" s="148"/>
      <c r="AJ1250" s="207"/>
      <c r="AK1250" s="207"/>
      <c r="AL1250" s="207"/>
      <c r="AM1250" s="207"/>
      <c r="AN1250" s="207"/>
      <c r="AO1250" s="208"/>
    </row>
    <row r="1251" customFormat="false" ht="15.75" hidden="false" customHeight="true" outlineLevel="0" collapsed="false">
      <c r="A1251" s="22" t="n">
        <v>1250</v>
      </c>
      <c r="B1251" s="180"/>
      <c r="C1251" s="22"/>
      <c r="D1251" s="22"/>
      <c r="E1251" s="183"/>
      <c r="F1251" s="183"/>
      <c r="G1251" s="22"/>
      <c r="H1251" s="22"/>
      <c r="I1251" s="22"/>
      <c r="J1251" s="22"/>
      <c r="K1251" s="191" t="e">
        <f aca="false">VLOOKUP(Personale!J1251,Legenda!$D$1:$F$258,2)</f>
        <v>#N/A</v>
      </c>
      <c r="L1251" s="22"/>
      <c r="M1251" s="22"/>
      <c r="N1251" s="22"/>
      <c r="O1251" s="22"/>
      <c r="P1251" s="203"/>
      <c r="Q1251" s="22"/>
      <c r="R1251" s="22"/>
      <c r="S1251" s="22"/>
      <c r="T1251" s="203"/>
      <c r="U1251" s="211"/>
      <c r="V1251" s="211"/>
      <c r="W1251" s="185" t="n">
        <v>0</v>
      </c>
      <c r="X1251" s="185" t="n">
        <v>0</v>
      </c>
      <c r="Y1251" s="219" t="n">
        <f aca="false">SUM(W1251:X1251)</f>
        <v>0</v>
      </c>
      <c r="Z1251" s="185" t="n">
        <v>0</v>
      </c>
      <c r="AA1251" s="185" t="n">
        <v>0</v>
      </c>
      <c r="AB1251" s="220" t="n">
        <f aca="false">SUM(Z1251:AA1251)</f>
        <v>0</v>
      </c>
      <c r="AC1251" s="22"/>
      <c r="AD1251" s="22"/>
      <c r="AE1251" s="188"/>
      <c r="AF1251" s="206" t="n">
        <f aca="false">IF(AE1251="SI",N1251,0)</f>
        <v>0</v>
      </c>
      <c r="AG1251" s="189" t="n">
        <f aca="false">IF(AE1251="SI",Y1251,0)</f>
        <v>0</v>
      </c>
      <c r="AH1251" s="189" t="n">
        <f aca="false">IF(AE1251="SI",AB1251,0)</f>
        <v>0</v>
      </c>
      <c r="AI1251" s="148"/>
      <c r="AJ1251" s="207"/>
      <c r="AK1251" s="207"/>
      <c r="AL1251" s="207"/>
      <c r="AM1251" s="207"/>
      <c r="AN1251" s="207"/>
      <c r="AO1251" s="208"/>
    </row>
    <row r="1252" customFormat="false" ht="15.75" hidden="false" customHeight="true" outlineLevel="0" collapsed="false">
      <c r="A1252" s="22" t="n">
        <v>1251</v>
      </c>
      <c r="B1252" s="180"/>
      <c r="C1252" s="22"/>
      <c r="D1252" s="22"/>
      <c r="E1252" s="183"/>
      <c r="F1252" s="183"/>
      <c r="G1252" s="22"/>
      <c r="H1252" s="22"/>
      <c r="I1252" s="22"/>
      <c r="J1252" s="22"/>
      <c r="K1252" s="191" t="e">
        <f aca="false">VLOOKUP(Personale!J1252,Legenda!$D$1:$F$258,2)</f>
        <v>#N/A</v>
      </c>
      <c r="L1252" s="22"/>
      <c r="M1252" s="22"/>
      <c r="N1252" s="22"/>
      <c r="O1252" s="22"/>
      <c r="P1252" s="203"/>
      <c r="Q1252" s="22"/>
      <c r="R1252" s="22"/>
      <c r="S1252" s="22"/>
      <c r="T1252" s="203"/>
      <c r="U1252" s="211"/>
      <c r="V1252" s="211"/>
      <c r="W1252" s="185" t="n">
        <v>0</v>
      </c>
      <c r="X1252" s="185" t="n">
        <v>0</v>
      </c>
      <c r="Y1252" s="219" t="n">
        <f aca="false">SUM(W1252:X1252)</f>
        <v>0</v>
      </c>
      <c r="Z1252" s="185" t="n">
        <v>0</v>
      </c>
      <c r="AA1252" s="185" t="n">
        <v>0</v>
      </c>
      <c r="AB1252" s="220" t="n">
        <f aca="false">SUM(Z1252:AA1252)</f>
        <v>0</v>
      </c>
      <c r="AC1252" s="22"/>
      <c r="AD1252" s="22"/>
      <c r="AE1252" s="188"/>
      <c r="AF1252" s="206" t="n">
        <f aca="false">IF(AE1252="SI",N1252,0)</f>
        <v>0</v>
      </c>
      <c r="AG1252" s="189" t="n">
        <f aca="false">IF(AE1252="SI",Y1252,0)</f>
        <v>0</v>
      </c>
      <c r="AH1252" s="189" t="n">
        <f aca="false">IF(AE1252="SI",AB1252,0)</f>
        <v>0</v>
      </c>
      <c r="AI1252" s="148"/>
      <c r="AJ1252" s="207"/>
      <c r="AK1252" s="207"/>
      <c r="AL1252" s="207"/>
      <c r="AM1252" s="207"/>
      <c r="AN1252" s="207"/>
      <c r="AO1252" s="208"/>
    </row>
    <row r="1253" customFormat="false" ht="15.75" hidden="false" customHeight="true" outlineLevel="0" collapsed="false">
      <c r="A1253" s="22" t="n">
        <v>1252</v>
      </c>
      <c r="B1253" s="180"/>
      <c r="C1253" s="22"/>
      <c r="D1253" s="22"/>
      <c r="E1253" s="183"/>
      <c r="F1253" s="183"/>
      <c r="G1253" s="22"/>
      <c r="H1253" s="22"/>
      <c r="I1253" s="22"/>
      <c r="J1253" s="22"/>
      <c r="K1253" s="191" t="e">
        <f aca="false">VLOOKUP(Personale!J1253,Legenda!$D$1:$F$258,2)</f>
        <v>#N/A</v>
      </c>
      <c r="L1253" s="22"/>
      <c r="M1253" s="22"/>
      <c r="N1253" s="22"/>
      <c r="O1253" s="22"/>
      <c r="P1253" s="203"/>
      <c r="Q1253" s="22"/>
      <c r="R1253" s="22"/>
      <c r="S1253" s="22"/>
      <c r="T1253" s="203"/>
      <c r="U1253" s="211"/>
      <c r="V1253" s="211"/>
      <c r="W1253" s="185" t="n">
        <v>0</v>
      </c>
      <c r="X1253" s="185" t="n">
        <v>0</v>
      </c>
      <c r="Y1253" s="219" t="n">
        <f aca="false">SUM(W1253:X1253)</f>
        <v>0</v>
      </c>
      <c r="Z1253" s="185" t="n">
        <v>0</v>
      </c>
      <c r="AA1253" s="185" t="n">
        <v>0</v>
      </c>
      <c r="AB1253" s="220" t="n">
        <f aca="false">SUM(Z1253:AA1253)</f>
        <v>0</v>
      </c>
      <c r="AC1253" s="22"/>
      <c r="AD1253" s="22"/>
      <c r="AE1253" s="188"/>
      <c r="AF1253" s="206" t="n">
        <f aca="false">IF(AE1253="SI",N1253,0)</f>
        <v>0</v>
      </c>
      <c r="AG1253" s="189" t="n">
        <f aca="false">IF(AE1253="SI",Y1253,0)</f>
        <v>0</v>
      </c>
      <c r="AH1253" s="189" t="n">
        <f aca="false">IF(AE1253="SI",AB1253,0)</f>
        <v>0</v>
      </c>
      <c r="AI1253" s="148"/>
      <c r="AJ1253" s="207"/>
      <c r="AK1253" s="207"/>
      <c r="AL1253" s="207"/>
      <c r="AM1253" s="207"/>
      <c r="AN1253" s="207"/>
      <c r="AO1253" s="208"/>
    </row>
    <row r="1254" customFormat="false" ht="15.75" hidden="false" customHeight="true" outlineLevel="0" collapsed="false">
      <c r="A1254" s="22" t="n">
        <v>1253</v>
      </c>
      <c r="B1254" s="180"/>
      <c r="C1254" s="22"/>
      <c r="D1254" s="22"/>
      <c r="E1254" s="183"/>
      <c r="F1254" s="183"/>
      <c r="G1254" s="22"/>
      <c r="H1254" s="22"/>
      <c r="I1254" s="22"/>
      <c r="J1254" s="22"/>
      <c r="K1254" s="191" t="e">
        <f aca="false">VLOOKUP(Personale!J1254,Legenda!$D$1:$F$258,2)</f>
        <v>#N/A</v>
      </c>
      <c r="L1254" s="22"/>
      <c r="M1254" s="22"/>
      <c r="N1254" s="22"/>
      <c r="O1254" s="22"/>
      <c r="P1254" s="203"/>
      <c r="Q1254" s="22"/>
      <c r="R1254" s="22"/>
      <c r="S1254" s="22"/>
      <c r="T1254" s="203"/>
      <c r="U1254" s="211"/>
      <c r="V1254" s="211"/>
      <c r="W1254" s="185" t="n">
        <v>0</v>
      </c>
      <c r="X1254" s="185" t="n">
        <v>0</v>
      </c>
      <c r="Y1254" s="219" t="n">
        <f aca="false">SUM(W1254:X1254)</f>
        <v>0</v>
      </c>
      <c r="Z1254" s="185" t="n">
        <v>0</v>
      </c>
      <c r="AA1254" s="185" t="n">
        <v>0</v>
      </c>
      <c r="AB1254" s="220" t="n">
        <f aca="false">SUM(Z1254:AA1254)</f>
        <v>0</v>
      </c>
      <c r="AC1254" s="22"/>
      <c r="AD1254" s="22"/>
      <c r="AE1254" s="188"/>
      <c r="AF1254" s="206" t="n">
        <f aca="false">IF(AE1254="SI",N1254,0)</f>
        <v>0</v>
      </c>
      <c r="AG1254" s="189" t="n">
        <f aca="false">IF(AE1254="SI",Y1254,0)</f>
        <v>0</v>
      </c>
      <c r="AH1254" s="189" t="n">
        <f aca="false">IF(AE1254="SI",AB1254,0)</f>
        <v>0</v>
      </c>
      <c r="AI1254" s="148"/>
      <c r="AJ1254" s="207"/>
      <c r="AK1254" s="207"/>
      <c r="AL1254" s="207"/>
      <c r="AM1254" s="207"/>
      <c r="AN1254" s="207"/>
      <c r="AO1254" s="208"/>
    </row>
    <row r="1255" customFormat="false" ht="15.75" hidden="false" customHeight="true" outlineLevel="0" collapsed="false">
      <c r="A1255" s="22" t="n">
        <v>1254</v>
      </c>
      <c r="B1255" s="180"/>
      <c r="C1255" s="22"/>
      <c r="D1255" s="22"/>
      <c r="E1255" s="183"/>
      <c r="F1255" s="183"/>
      <c r="G1255" s="22"/>
      <c r="H1255" s="22"/>
      <c r="I1255" s="22"/>
      <c r="J1255" s="22"/>
      <c r="K1255" s="191" t="e">
        <f aca="false">VLOOKUP(Personale!J1255,Legenda!$D$1:$F$258,2)</f>
        <v>#N/A</v>
      </c>
      <c r="L1255" s="22"/>
      <c r="M1255" s="22"/>
      <c r="N1255" s="22"/>
      <c r="O1255" s="22"/>
      <c r="P1255" s="203"/>
      <c r="Q1255" s="22"/>
      <c r="R1255" s="22"/>
      <c r="S1255" s="22"/>
      <c r="T1255" s="203"/>
      <c r="U1255" s="211"/>
      <c r="V1255" s="211"/>
      <c r="W1255" s="185" t="n">
        <v>0</v>
      </c>
      <c r="X1255" s="185" t="n">
        <v>0</v>
      </c>
      <c r="Y1255" s="219" t="n">
        <f aca="false">SUM(W1255:X1255)</f>
        <v>0</v>
      </c>
      <c r="Z1255" s="185" t="n">
        <v>0</v>
      </c>
      <c r="AA1255" s="185" t="n">
        <v>0</v>
      </c>
      <c r="AB1255" s="220" t="n">
        <f aca="false">SUM(Z1255:AA1255)</f>
        <v>0</v>
      </c>
      <c r="AC1255" s="22"/>
      <c r="AD1255" s="22"/>
      <c r="AE1255" s="188"/>
      <c r="AF1255" s="206" t="n">
        <f aca="false">IF(AE1255="SI",N1255,0)</f>
        <v>0</v>
      </c>
      <c r="AG1255" s="189" t="n">
        <f aca="false">IF(AE1255="SI",Y1255,0)</f>
        <v>0</v>
      </c>
      <c r="AH1255" s="189" t="n">
        <f aca="false">IF(AE1255="SI",AB1255,0)</f>
        <v>0</v>
      </c>
      <c r="AI1255" s="148"/>
      <c r="AJ1255" s="207"/>
      <c r="AK1255" s="207"/>
      <c r="AL1255" s="207"/>
      <c r="AM1255" s="207"/>
      <c r="AN1255" s="207"/>
      <c r="AO1255" s="208"/>
    </row>
    <row r="1256" customFormat="false" ht="15.75" hidden="false" customHeight="true" outlineLevel="0" collapsed="false">
      <c r="A1256" s="22" t="n">
        <v>1255</v>
      </c>
      <c r="B1256" s="180"/>
      <c r="C1256" s="22"/>
      <c r="D1256" s="22"/>
      <c r="E1256" s="183"/>
      <c r="F1256" s="183"/>
      <c r="G1256" s="22"/>
      <c r="H1256" s="22"/>
      <c r="I1256" s="22"/>
      <c r="J1256" s="22"/>
      <c r="K1256" s="191" t="e">
        <f aca="false">VLOOKUP(Personale!J1256,Legenda!$D$1:$F$258,2)</f>
        <v>#N/A</v>
      </c>
      <c r="L1256" s="22"/>
      <c r="M1256" s="22"/>
      <c r="N1256" s="22"/>
      <c r="O1256" s="22"/>
      <c r="P1256" s="203"/>
      <c r="Q1256" s="22"/>
      <c r="R1256" s="22"/>
      <c r="S1256" s="22"/>
      <c r="T1256" s="203"/>
      <c r="U1256" s="211"/>
      <c r="V1256" s="211"/>
      <c r="W1256" s="185" t="n">
        <v>0</v>
      </c>
      <c r="X1256" s="185" t="n">
        <v>0</v>
      </c>
      <c r="Y1256" s="219" t="n">
        <f aca="false">SUM(W1256:X1256)</f>
        <v>0</v>
      </c>
      <c r="Z1256" s="185" t="n">
        <v>0</v>
      </c>
      <c r="AA1256" s="185" t="n">
        <v>0</v>
      </c>
      <c r="AB1256" s="220" t="n">
        <f aca="false">SUM(Z1256:AA1256)</f>
        <v>0</v>
      </c>
      <c r="AC1256" s="22"/>
      <c r="AD1256" s="22"/>
      <c r="AE1256" s="188"/>
      <c r="AF1256" s="206" t="n">
        <f aca="false">IF(AE1256="SI",N1256,0)</f>
        <v>0</v>
      </c>
      <c r="AG1256" s="189" t="n">
        <f aca="false">IF(AE1256="SI",Y1256,0)</f>
        <v>0</v>
      </c>
      <c r="AH1256" s="189" t="n">
        <f aca="false">IF(AE1256="SI",AB1256,0)</f>
        <v>0</v>
      </c>
      <c r="AI1256" s="148"/>
      <c r="AJ1256" s="207"/>
      <c r="AK1256" s="207"/>
      <c r="AL1256" s="207"/>
      <c r="AM1256" s="207"/>
      <c r="AN1256" s="207"/>
      <c r="AO1256" s="208"/>
    </row>
    <row r="1257" customFormat="false" ht="15.75" hidden="false" customHeight="true" outlineLevel="0" collapsed="false">
      <c r="A1257" s="22" t="n">
        <v>1256</v>
      </c>
      <c r="B1257" s="180"/>
      <c r="C1257" s="22"/>
      <c r="D1257" s="22"/>
      <c r="E1257" s="183"/>
      <c r="F1257" s="183"/>
      <c r="G1257" s="22"/>
      <c r="H1257" s="22"/>
      <c r="I1257" s="22"/>
      <c r="J1257" s="22"/>
      <c r="K1257" s="191" t="e">
        <f aca="false">VLOOKUP(Personale!J1257,Legenda!$D$1:$F$258,2)</f>
        <v>#N/A</v>
      </c>
      <c r="L1257" s="22"/>
      <c r="M1257" s="22"/>
      <c r="N1257" s="22"/>
      <c r="O1257" s="22"/>
      <c r="P1257" s="203"/>
      <c r="Q1257" s="22"/>
      <c r="R1257" s="22"/>
      <c r="S1257" s="22"/>
      <c r="T1257" s="203"/>
      <c r="U1257" s="211"/>
      <c r="V1257" s="211"/>
      <c r="W1257" s="185" t="n">
        <v>0</v>
      </c>
      <c r="X1257" s="185" t="n">
        <v>0</v>
      </c>
      <c r="Y1257" s="219" t="n">
        <f aca="false">SUM(W1257:X1257)</f>
        <v>0</v>
      </c>
      <c r="Z1257" s="185" t="n">
        <v>0</v>
      </c>
      <c r="AA1257" s="185" t="n">
        <v>0</v>
      </c>
      <c r="AB1257" s="220" t="n">
        <f aca="false">SUM(Z1257:AA1257)</f>
        <v>0</v>
      </c>
      <c r="AC1257" s="22"/>
      <c r="AD1257" s="22"/>
      <c r="AE1257" s="188"/>
      <c r="AF1257" s="206" t="n">
        <f aca="false">IF(AE1257="SI",N1257,0)</f>
        <v>0</v>
      </c>
      <c r="AG1257" s="189" t="n">
        <f aca="false">IF(AE1257="SI",Y1257,0)</f>
        <v>0</v>
      </c>
      <c r="AH1257" s="189" t="n">
        <f aca="false">IF(AE1257="SI",AB1257,0)</f>
        <v>0</v>
      </c>
      <c r="AI1257" s="148"/>
      <c r="AJ1257" s="207"/>
      <c r="AK1257" s="207"/>
      <c r="AL1257" s="207"/>
      <c r="AM1257" s="207"/>
      <c r="AN1257" s="207"/>
      <c r="AO1257" s="208"/>
    </row>
    <row r="1258" customFormat="false" ht="15.75" hidden="false" customHeight="true" outlineLevel="0" collapsed="false">
      <c r="A1258" s="22" t="n">
        <v>1257</v>
      </c>
      <c r="B1258" s="180"/>
      <c r="C1258" s="22"/>
      <c r="D1258" s="22"/>
      <c r="E1258" s="183"/>
      <c r="F1258" s="183"/>
      <c r="G1258" s="22"/>
      <c r="H1258" s="22"/>
      <c r="I1258" s="22"/>
      <c r="J1258" s="22"/>
      <c r="K1258" s="191" t="e">
        <f aca="false">VLOOKUP(Personale!J1258,Legenda!$D$1:$F$258,2)</f>
        <v>#N/A</v>
      </c>
      <c r="L1258" s="22"/>
      <c r="M1258" s="22"/>
      <c r="N1258" s="22"/>
      <c r="O1258" s="22"/>
      <c r="P1258" s="203"/>
      <c r="Q1258" s="22"/>
      <c r="R1258" s="22"/>
      <c r="S1258" s="22"/>
      <c r="T1258" s="203"/>
      <c r="U1258" s="211"/>
      <c r="V1258" s="211"/>
      <c r="W1258" s="185" t="n">
        <v>0</v>
      </c>
      <c r="X1258" s="185" t="n">
        <v>0</v>
      </c>
      <c r="Y1258" s="219" t="n">
        <f aca="false">SUM(W1258:X1258)</f>
        <v>0</v>
      </c>
      <c r="Z1258" s="185" t="n">
        <v>0</v>
      </c>
      <c r="AA1258" s="185" t="n">
        <v>0</v>
      </c>
      <c r="AB1258" s="220" t="n">
        <f aca="false">SUM(Z1258:AA1258)</f>
        <v>0</v>
      </c>
      <c r="AC1258" s="22"/>
      <c r="AD1258" s="22"/>
      <c r="AE1258" s="188"/>
      <c r="AF1258" s="206" t="n">
        <f aca="false">IF(AE1258="SI",N1258,0)</f>
        <v>0</v>
      </c>
      <c r="AG1258" s="189" t="n">
        <f aca="false">IF(AE1258="SI",Y1258,0)</f>
        <v>0</v>
      </c>
      <c r="AH1258" s="189" t="n">
        <f aca="false">IF(AE1258="SI",AB1258,0)</f>
        <v>0</v>
      </c>
      <c r="AI1258" s="148"/>
      <c r="AJ1258" s="207"/>
      <c r="AK1258" s="207"/>
      <c r="AL1258" s="207"/>
      <c r="AM1258" s="207"/>
      <c r="AN1258" s="207"/>
      <c r="AO1258" s="208"/>
    </row>
    <row r="1259" customFormat="false" ht="15.75" hidden="false" customHeight="true" outlineLevel="0" collapsed="false">
      <c r="A1259" s="22" t="n">
        <v>1258</v>
      </c>
      <c r="B1259" s="180"/>
      <c r="C1259" s="22"/>
      <c r="D1259" s="22"/>
      <c r="E1259" s="183"/>
      <c r="F1259" s="183"/>
      <c r="G1259" s="22"/>
      <c r="H1259" s="22"/>
      <c r="I1259" s="22"/>
      <c r="J1259" s="22"/>
      <c r="K1259" s="191" t="e">
        <f aca="false">VLOOKUP(Personale!J1259,Legenda!$D$1:$F$258,2)</f>
        <v>#N/A</v>
      </c>
      <c r="L1259" s="22"/>
      <c r="M1259" s="22"/>
      <c r="N1259" s="22"/>
      <c r="O1259" s="22"/>
      <c r="P1259" s="203"/>
      <c r="Q1259" s="22"/>
      <c r="R1259" s="22"/>
      <c r="S1259" s="22"/>
      <c r="T1259" s="203"/>
      <c r="U1259" s="211"/>
      <c r="V1259" s="211"/>
      <c r="W1259" s="185" t="n">
        <v>0</v>
      </c>
      <c r="X1259" s="185" t="n">
        <v>0</v>
      </c>
      <c r="Y1259" s="219" t="n">
        <f aca="false">SUM(W1259:X1259)</f>
        <v>0</v>
      </c>
      <c r="Z1259" s="185" t="n">
        <v>0</v>
      </c>
      <c r="AA1259" s="185" t="n">
        <v>0</v>
      </c>
      <c r="AB1259" s="220" t="n">
        <f aca="false">SUM(Z1259:AA1259)</f>
        <v>0</v>
      </c>
      <c r="AC1259" s="22"/>
      <c r="AD1259" s="22"/>
      <c r="AE1259" s="188"/>
      <c r="AF1259" s="206" t="n">
        <f aca="false">IF(AE1259="SI",N1259,0)</f>
        <v>0</v>
      </c>
      <c r="AG1259" s="189" t="n">
        <f aca="false">IF(AE1259="SI",Y1259,0)</f>
        <v>0</v>
      </c>
      <c r="AH1259" s="189" t="n">
        <f aca="false">IF(AE1259="SI",AB1259,0)</f>
        <v>0</v>
      </c>
      <c r="AI1259" s="148"/>
      <c r="AJ1259" s="207"/>
      <c r="AK1259" s="207"/>
      <c r="AL1259" s="207"/>
      <c r="AM1259" s="207"/>
      <c r="AN1259" s="207"/>
      <c r="AO1259" s="208"/>
    </row>
    <row r="1260" customFormat="false" ht="15.75" hidden="false" customHeight="true" outlineLevel="0" collapsed="false">
      <c r="A1260" s="22" t="n">
        <v>1259</v>
      </c>
      <c r="B1260" s="180"/>
      <c r="C1260" s="22"/>
      <c r="D1260" s="22"/>
      <c r="E1260" s="183"/>
      <c r="F1260" s="183"/>
      <c r="G1260" s="22"/>
      <c r="H1260" s="22"/>
      <c r="I1260" s="22"/>
      <c r="J1260" s="22"/>
      <c r="K1260" s="191" t="e">
        <f aca="false">VLOOKUP(Personale!J1260,Legenda!$D$1:$F$258,2)</f>
        <v>#N/A</v>
      </c>
      <c r="L1260" s="22"/>
      <c r="M1260" s="22"/>
      <c r="N1260" s="22"/>
      <c r="O1260" s="22"/>
      <c r="P1260" s="203"/>
      <c r="Q1260" s="22"/>
      <c r="R1260" s="22"/>
      <c r="S1260" s="22"/>
      <c r="T1260" s="203"/>
      <c r="U1260" s="211"/>
      <c r="V1260" s="211"/>
      <c r="W1260" s="185" t="n">
        <v>0</v>
      </c>
      <c r="X1260" s="185" t="n">
        <v>0</v>
      </c>
      <c r="Y1260" s="219" t="n">
        <f aca="false">SUM(W1260:X1260)</f>
        <v>0</v>
      </c>
      <c r="Z1260" s="185" t="n">
        <v>0</v>
      </c>
      <c r="AA1260" s="185" t="n">
        <v>0</v>
      </c>
      <c r="AB1260" s="220" t="n">
        <f aca="false">SUM(Z1260:AA1260)</f>
        <v>0</v>
      </c>
      <c r="AC1260" s="22"/>
      <c r="AD1260" s="22"/>
      <c r="AE1260" s="188"/>
      <c r="AF1260" s="206" t="n">
        <f aca="false">IF(AE1260="SI",N1260,0)</f>
        <v>0</v>
      </c>
      <c r="AG1260" s="189" t="n">
        <f aca="false">IF(AE1260="SI",Y1260,0)</f>
        <v>0</v>
      </c>
      <c r="AH1260" s="189" t="n">
        <f aca="false">IF(AE1260="SI",AB1260,0)</f>
        <v>0</v>
      </c>
      <c r="AI1260" s="148"/>
      <c r="AJ1260" s="207"/>
      <c r="AK1260" s="207"/>
      <c r="AL1260" s="207"/>
      <c r="AM1260" s="207"/>
      <c r="AN1260" s="207"/>
      <c r="AO1260" s="208"/>
    </row>
    <row r="1261" customFormat="false" ht="15.75" hidden="false" customHeight="true" outlineLevel="0" collapsed="false">
      <c r="A1261" s="22" t="n">
        <v>1260</v>
      </c>
      <c r="B1261" s="180"/>
      <c r="C1261" s="22"/>
      <c r="D1261" s="22"/>
      <c r="E1261" s="183"/>
      <c r="F1261" s="183"/>
      <c r="G1261" s="22"/>
      <c r="H1261" s="22"/>
      <c r="I1261" s="22"/>
      <c r="J1261" s="22"/>
      <c r="K1261" s="191" t="e">
        <f aca="false">VLOOKUP(Personale!J1261,Legenda!$D$1:$F$258,2)</f>
        <v>#N/A</v>
      </c>
      <c r="L1261" s="22"/>
      <c r="M1261" s="22"/>
      <c r="N1261" s="22"/>
      <c r="O1261" s="22"/>
      <c r="P1261" s="203"/>
      <c r="Q1261" s="22"/>
      <c r="R1261" s="22"/>
      <c r="S1261" s="22"/>
      <c r="T1261" s="203"/>
      <c r="U1261" s="211"/>
      <c r="V1261" s="211"/>
      <c r="W1261" s="185" t="n">
        <v>0</v>
      </c>
      <c r="X1261" s="185" t="n">
        <v>0</v>
      </c>
      <c r="Y1261" s="219" t="n">
        <f aca="false">SUM(W1261:X1261)</f>
        <v>0</v>
      </c>
      <c r="Z1261" s="185" t="n">
        <v>0</v>
      </c>
      <c r="AA1261" s="185" t="n">
        <v>0</v>
      </c>
      <c r="AB1261" s="220" t="n">
        <f aca="false">SUM(Z1261:AA1261)</f>
        <v>0</v>
      </c>
      <c r="AC1261" s="22"/>
      <c r="AD1261" s="22"/>
      <c r="AE1261" s="188"/>
      <c r="AF1261" s="206" t="n">
        <f aca="false">IF(AE1261="SI",N1261,0)</f>
        <v>0</v>
      </c>
      <c r="AG1261" s="189" t="n">
        <f aca="false">IF(AE1261="SI",Y1261,0)</f>
        <v>0</v>
      </c>
      <c r="AH1261" s="189" t="n">
        <f aca="false">IF(AE1261="SI",AB1261,0)</f>
        <v>0</v>
      </c>
      <c r="AI1261" s="148"/>
      <c r="AJ1261" s="207"/>
      <c r="AK1261" s="207"/>
      <c r="AL1261" s="207"/>
      <c r="AM1261" s="207"/>
      <c r="AN1261" s="207"/>
      <c r="AO1261" s="208"/>
    </row>
    <row r="1262" customFormat="false" ht="15.75" hidden="false" customHeight="true" outlineLevel="0" collapsed="false">
      <c r="A1262" s="22" t="n">
        <v>1261</v>
      </c>
      <c r="B1262" s="180"/>
      <c r="C1262" s="22"/>
      <c r="D1262" s="22"/>
      <c r="E1262" s="183"/>
      <c r="F1262" s="183"/>
      <c r="G1262" s="22"/>
      <c r="H1262" s="22"/>
      <c r="I1262" s="22"/>
      <c r="J1262" s="22"/>
      <c r="K1262" s="191" t="e">
        <f aca="false">VLOOKUP(Personale!J1262,Legenda!$D$1:$F$258,2)</f>
        <v>#N/A</v>
      </c>
      <c r="L1262" s="22"/>
      <c r="M1262" s="22"/>
      <c r="N1262" s="22"/>
      <c r="O1262" s="22"/>
      <c r="P1262" s="203"/>
      <c r="Q1262" s="22"/>
      <c r="R1262" s="22"/>
      <c r="S1262" s="22"/>
      <c r="T1262" s="203"/>
      <c r="U1262" s="211"/>
      <c r="V1262" s="211"/>
      <c r="W1262" s="185" t="n">
        <v>0</v>
      </c>
      <c r="X1262" s="185" t="n">
        <v>0</v>
      </c>
      <c r="Y1262" s="219" t="n">
        <f aca="false">SUM(W1262:X1262)</f>
        <v>0</v>
      </c>
      <c r="Z1262" s="185" t="n">
        <v>0</v>
      </c>
      <c r="AA1262" s="185" t="n">
        <v>0</v>
      </c>
      <c r="AB1262" s="220" t="n">
        <f aca="false">SUM(Z1262:AA1262)</f>
        <v>0</v>
      </c>
      <c r="AC1262" s="22"/>
      <c r="AD1262" s="22"/>
      <c r="AE1262" s="188"/>
      <c r="AF1262" s="206" t="n">
        <f aca="false">IF(AE1262="SI",N1262,0)</f>
        <v>0</v>
      </c>
      <c r="AG1262" s="189" t="n">
        <f aca="false">IF(AE1262="SI",Y1262,0)</f>
        <v>0</v>
      </c>
      <c r="AH1262" s="189" t="n">
        <f aca="false">IF(AE1262="SI",AB1262,0)</f>
        <v>0</v>
      </c>
      <c r="AI1262" s="148"/>
      <c r="AJ1262" s="207"/>
      <c r="AK1262" s="207"/>
      <c r="AL1262" s="207"/>
      <c r="AM1262" s="207"/>
      <c r="AN1262" s="207"/>
      <c r="AO1262" s="208"/>
    </row>
    <row r="1263" customFormat="false" ht="15.75" hidden="false" customHeight="true" outlineLevel="0" collapsed="false">
      <c r="A1263" s="22" t="n">
        <v>1262</v>
      </c>
      <c r="B1263" s="180"/>
      <c r="C1263" s="22"/>
      <c r="D1263" s="22"/>
      <c r="E1263" s="183"/>
      <c r="F1263" s="183"/>
      <c r="G1263" s="22"/>
      <c r="H1263" s="22"/>
      <c r="I1263" s="22"/>
      <c r="J1263" s="22"/>
      <c r="K1263" s="191" t="e">
        <f aca="false">VLOOKUP(Personale!J1263,Legenda!$D$1:$F$258,2)</f>
        <v>#N/A</v>
      </c>
      <c r="L1263" s="22"/>
      <c r="M1263" s="22"/>
      <c r="N1263" s="22"/>
      <c r="O1263" s="22"/>
      <c r="P1263" s="203"/>
      <c r="Q1263" s="22"/>
      <c r="R1263" s="22"/>
      <c r="S1263" s="22"/>
      <c r="T1263" s="203"/>
      <c r="U1263" s="211"/>
      <c r="V1263" s="211"/>
      <c r="W1263" s="185" t="n">
        <v>0</v>
      </c>
      <c r="X1263" s="185" t="n">
        <v>0</v>
      </c>
      <c r="Y1263" s="219" t="n">
        <f aca="false">SUM(W1263:X1263)</f>
        <v>0</v>
      </c>
      <c r="Z1263" s="185" t="n">
        <v>0</v>
      </c>
      <c r="AA1263" s="185" t="n">
        <v>0</v>
      </c>
      <c r="AB1263" s="220" t="n">
        <f aca="false">SUM(Z1263:AA1263)</f>
        <v>0</v>
      </c>
      <c r="AC1263" s="22"/>
      <c r="AD1263" s="22"/>
      <c r="AE1263" s="188"/>
      <c r="AF1263" s="206" t="n">
        <f aca="false">IF(AE1263="SI",N1263,0)</f>
        <v>0</v>
      </c>
      <c r="AG1263" s="189" t="n">
        <f aca="false">IF(AE1263="SI",Y1263,0)</f>
        <v>0</v>
      </c>
      <c r="AH1263" s="189" t="n">
        <f aca="false">IF(AE1263="SI",AB1263,0)</f>
        <v>0</v>
      </c>
      <c r="AI1263" s="148"/>
      <c r="AJ1263" s="207"/>
      <c r="AK1263" s="207"/>
      <c r="AL1263" s="207"/>
      <c r="AM1263" s="207"/>
      <c r="AN1263" s="207"/>
      <c r="AO1263" s="208"/>
    </row>
    <row r="1264" customFormat="false" ht="15.75" hidden="false" customHeight="true" outlineLevel="0" collapsed="false">
      <c r="A1264" s="22" t="n">
        <v>1263</v>
      </c>
      <c r="B1264" s="180"/>
      <c r="C1264" s="22"/>
      <c r="D1264" s="22"/>
      <c r="E1264" s="183"/>
      <c r="F1264" s="183"/>
      <c r="G1264" s="22"/>
      <c r="H1264" s="22"/>
      <c r="I1264" s="22"/>
      <c r="J1264" s="22"/>
      <c r="K1264" s="191" t="e">
        <f aca="false">VLOOKUP(Personale!J1264,Legenda!$D$1:$F$258,2)</f>
        <v>#N/A</v>
      </c>
      <c r="L1264" s="22"/>
      <c r="M1264" s="22"/>
      <c r="N1264" s="22"/>
      <c r="O1264" s="22"/>
      <c r="P1264" s="203"/>
      <c r="Q1264" s="22"/>
      <c r="R1264" s="22"/>
      <c r="S1264" s="22"/>
      <c r="T1264" s="203"/>
      <c r="U1264" s="211"/>
      <c r="V1264" s="211"/>
      <c r="W1264" s="185" t="n">
        <v>0</v>
      </c>
      <c r="X1264" s="185" t="n">
        <v>0</v>
      </c>
      <c r="Y1264" s="219" t="n">
        <f aca="false">SUM(W1264:X1264)</f>
        <v>0</v>
      </c>
      <c r="Z1264" s="185" t="n">
        <v>0</v>
      </c>
      <c r="AA1264" s="185" t="n">
        <v>0</v>
      </c>
      <c r="AB1264" s="220" t="n">
        <f aca="false">SUM(Z1264:AA1264)</f>
        <v>0</v>
      </c>
      <c r="AC1264" s="22"/>
      <c r="AD1264" s="22"/>
      <c r="AE1264" s="188"/>
      <c r="AF1264" s="206" t="n">
        <f aca="false">IF(AE1264="SI",N1264,0)</f>
        <v>0</v>
      </c>
      <c r="AG1264" s="189" t="n">
        <f aca="false">IF(AE1264="SI",Y1264,0)</f>
        <v>0</v>
      </c>
      <c r="AH1264" s="189" t="n">
        <f aca="false">IF(AE1264="SI",AB1264,0)</f>
        <v>0</v>
      </c>
      <c r="AI1264" s="148"/>
      <c r="AJ1264" s="207"/>
      <c r="AK1264" s="207"/>
      <c r="AL1264" s="207"/>
      <c r="AM1264" s="207"/>
      <c r="AN1264" s="207"/>
      <c r="AO1264" s="208"/>
    </row>
    <row r="1265" customFormat="false" ht="15.75" hidden="false" customHeight="true" outlineLevel="0" collapsed="false">
      <c r="A1265" s="22" t="n">
        <v>1264</v>
      </c>
      <c r="B1265" s="180"/>
      <c r="C1265" s="22"/>
      <c r="D1265" s="22"/>
      <c r="E1265" s="183"/>
      <c r="F1265" s="183"/>
      <c r="G1265" s="22"/>
      <c r="H1265" s="22"/>
      <c r="I1265" s="22"/>
      <c r="J1265" s="22"/>
      <c r="K1265" s="191" t="e">
        <f aca="false">VLOOKUP(Personale!J1265,Legenda!$D$1:$F$258,2)</f>
        <v>#N/A</v>
      </c>
      <c r="L1265" s="22"/>
      <c r="M1265" s="22"/>
      <c r="N1265" s="22"/>
      <c r="O1265" s="22"/>
      <c r="P1265" s="203"/>
      <c r="Q1265" s="22"/>
      <c r="R1265" s="22"/>
      <c r="S1265" s="22"/>
      <c r="T1265" s="203"/>
      <c r="U1265" s="211"/>
      <c r="V1265" s="211"/>
      <c r="W1265" s="185" t="n">
        <v>0</v>
      </c>
      <c r="X1265" s="185" t="n">
        <v>0</v>
      </c>
      <c r="Y1265" s="219" t="n">
        <f aca="false">SUM(W1265:X1265)</f>
        <v>0</v>
      </c>
      <c r="Z1265" s="185" t="n">
        <v>0</v>
      </c>
      <c r="AA1265" s="185" t="n">
        <v>0</v>
      </c>
      <c r="AB1265" s="220" t="n">
        <f aca="false">SUM(Z1265:AA1265)</f>
        <v>0</v>
      </c>
      <c r="AC1265" s="22"/>
      <c r="AD1265" s="22"/>
      <c r="AE1265" s="188"/>
      <c r="AF1265" s="206" t="n">
        <f aca="false">IF(AE1265="SI",N1265,0)</f>
        <v>0</v>
      </c>
      <c r="AG1265" s="189" t="n">
        <f aca="false">IF(AE1265="SI",Y1265,0)</f>
        <v>0</v>
      </c>
      <c r="AH1265" s="189" t="n">
        <f aca="false">IF(AE1265="SI",AB1265,0)</f>
        <v>0</v>
      </c>
      <c r="AI1265" s="148"/>
      <c r="AJ1265" s="207"/>
      <c r="AK1265" s="207"/>
      <c r="AL1265" s="207"/>
      <c r="AM1265" s="207"/>
      <c r="AN1265" s="207"/>
      <c r="AO1265" s="208"/>
    </row>
    <row r="1266" customFormat="false" ht="15.75" hidden="false" customHeight="true" outlineLevel="0" collapsed="false">
      <c r="A1266" s="22" t="n">
        <v>1265</v>
      </c>
      <c r="B1266" s="180"/>
      <c r="C1266" s="22"/>
      <c r="D1266" s="22"/>
      <c r="E1266" s="183"/>
      <c r="F1266" s="183"/>
      <c r="G1266" s="22"/>
      <c r="H1266" s="22"/>
      <c r="I1266" s="22"/>
      <c r="J1266" s="22"/>
      <c r="K1266" s="191" t="e">
        <f aca="false">VLOOKUP(Personale!J1266,Legenda!$D$1:$F$258,2)</f>
        <v>#N/A</v>
      </c>
      <c r="L1266" s="22"/>
      <c r="M1266" s="22"/>
      <c r="N1266" s="22"/>
      <c r="O1266" s="22"/>
      <c r="P1266" s="203"/>
      <c r="Q1266" s="22"/>
      <c r="R1266" s="22"/>
      <c r="S1266" s="22"/>
      <c r="T1266" s="203"/>
      <c r="U1266" s="211"/>
      <c r="V1266" s="211"/>
      <c r="W1266" s="185" t="n">
        <v>0</v>
      </c>
      <c r="X1266" s="185" t="n">
        <v>0</v>
      </c>
      <c r="Y1266" s="219" t="n">
        <f aca="false">SUM(W1266:X1266)</f>
        <v>0</v>
      </c>
      <c r="Z1266" s="185" t="n">
        <v>0</v>
      </c>
      <c r="AA1266" s="185" t="n">
        <v>0</v>
      </c>
      <c r="AB1266" s="220" t="n">
        <f aca="false">SUM(Z1266:AA1266)</f>
        <v>0</v>
      </c>
      <c r="AC1266" s="22"/>
      <c r="AD1266" s="22"/>
      <c r="AE1266" s="188"/>
      <c r="AF1266" s="206" t="n">
        <f aca="false">IF(AE1266="SI",N1266,0)</f>
        <v>0</v>
      </c>
      <c r="AG1266" s="189" t="n">
        <f aca="false">IF(AE1266="SI",Y1266,0)</f>
        <v>0</v>
      </c>
      <c r="AH1266" s="189" t="n">
        <f aca="false">IF(AE1266="SI",AB1266,0)</f>
        <v>0</v>
      </c>
      <c r="AI1266" s="148"/>
      <c r="AJ1266" s="207"/>
      <c r="AK1266" s="207"/>
      <c r="AL1266" s="207"/>
      <c r="AM1266" s="207"/>
      <c r="AN1266" s="207"/>
      <c r="AO1266" s="208"/>
    </row>
    <row r="1267" customFormat="false" ht="15.75" hidden="false" customHeight="true" outlineLevel="0" collapsed="false">
      <c r="A1267" s="22" t="n">
        <v>1266</v>
      </c>
      <c r="B1267" s="180"/>
      <c r="C1267" s="22"/>
      <c r="D1267" s="22"/>
      <c r="E1267" s="183"/>
      <c r="F1267" s="183"/>
      <c r="G1267" s="22"/>
      <c r="H1267" s="22"/>
      <c r="I1267" s="22"/>
      <c r="J1267" s="22"/>
      <c r="K1267" s="191" t="e">
        <f aca="false">VLOOKUP(Personale!J1267,Legenda!$D$1:$F$258,2)</f>
        <v>#N/A</v>
      </c>
      <c r="L1267" s="22"/>
      <c r="M1267" s="22"/>
      <c r="N1267" s="22"/>
      <c r="O1267" s="22"/>
      <c r="P1267" s="203"/>
      <c r="Q1267" s="22"/>
      <c r="R1267" s="22"/>
      <c r="S1267" s="22"/>
      <c r="T1267" s="203"/>
      <c r="U1267" s="211"/>
      <c r="V1267" s="211"/>
      <c r="W1267" s="185" t="n">
        <v>0</v>
      </c>
      <c r="X1267" s="185" t="n">
        <v>0</v>
      </c>
      <c r="Y1267" s="219" t="n">
        <f aca="false">SUM(W1267:X1267)</f>
        <v>0</v>
      </c>
      <c r="Z1267" s="185" t="n">
        <v>0</v>
      </c>
      <c r="AA1267" s="185" t="n">
        <v>0</v>
      </c>
      <c r="AB1267" s="220" t="n">
        <f aca="false">SUM(Z1267:AA1267)</f>
        <v>0</v>
      </c>
      <c r="AC1267" s="22"/>
      <c r="AD1267" s="22"/>
      <c r="AE1267" s="188"/>
      <c r="AF1267" s="206" t="n">
        <f aca="false">IF(AE1267="SI",N1267,0)</f>
        <v>0</v>
      </c>
      <c r="AG1267" s="189" t="n">
        <f aca="false">IF(AE1267="SI",Y1267,0)</f>
        <v>0</v>
      </c>
      <c r="AH1267" s="189" t="n">
        <f aca="false">IF(AE1267="SI",AB1267,0)</f>
        <v>0</v>
      </c>
      <c r="AI1267" s="148"/>
      <c r="AJ1267" s="207"/>
      <c r="AK1267" s="207"/>
      <c r="AL1267" s="207"/>
      <c r="AM1267" s="207"/>
      <c r="AN1267" s="207"/>
      <c r="AO1267" s="208"/>
    </row>
    <row r="1268" customFormat="false" ht="15.75" hidden="false" customHeight="true" outlineLevel="0" collapsed="false">
      <c r="A1268" s="22" t="n">
        <v>1267</v>
      </c>
      <c r="B1268" s="180"/>
      <c r="C1268" s="22"/>
      <c r="D1268" s="22"/>
      <c r="E1268" s="183"/>
      <c r="F1268" s="183"/>
      <c r="G1268" s="22"/>
      <c r="H1268" s="22"/>
      <c r="I1268" s="22"/>
      <c r="J1268" s="22"/>
      <c r="K1268" s="191" t="e">
        <f aca="false">VLOOKUP(Personale!J1268,Legenda!$D$1:$F$258,2)</f>
        <v>#N/A</v>
      </c>
      <c r="L1268" s="22"/>
      <c r="M1268" s="22"/>
      <c r="N1268" s="22"/>
      <c r="O1268" s="22"/>
      <c r="P1268" s="203"/>
      <c r="Q1268" s="22"/>
      <c r="R1268" s="22"/>
      <c r="S1268" s="22"/>
      <c r="T1268" s="203"/>
      <c r="U1268" s="211"/>
      <c r="V1268" s="211"/>
      <c r="W1268" s="185" t="n">
        <v>0</v>
      </c>
      <c r="X1268" s="185" t="n">
        <v>0</v>
      </c>
      <c r="Y1268" s="219" t="n">
        <f aca="false">SUM(W1268:X1268)</f>
        <v>0</v>
      </c>
      <c r="Z1268" s="185" t="n">
        <v>0</v>
      </c>
      <c r="AA1268" s="185" t="n">
        <v>0</v>
      </c>
      <c r="AB1268" s="220" t="n">
        <f aca="false">SUM(Z1268:AA1268)</f>
        <v>0</v>
      </c>
      <c r="AC1268" s="22"/>
      <c r="AD1268" s="22"/>
      <c r="AE1268" s="188"/>
      <c r="AF1268" s="206" t="n">
        <f aca="false">IF(AE1268="SI",N1268,0)</f>
        <v>0</v>
      </c>
      <c r="AG1268" s="189" t="n">
        <f aca="false">IF(AE1268="SI",Y1268,0)</f>
        <v>0</v>
      </c>
      <c r="AH1268" s="189" t="n">
        <f aca="false">IF(AE1268="SI",AB1268,0)</f>
        <v>0</v>
      </c>
      <c r="AI1268" s="148"/>
      <c r="AJ1268" s="207"/>
      <c r="AK1268" s="207"/>
      <c r="AL1268" s="207"/>
      <c r="AM1268" s="207"/>
      <c r="AN1268" s="207"/>
      <c r="AO1268" s="208"/>
    </row>
    <row r="1269" customFormat="false" ht="15.75" hidden="false" customHeight="true" outlineLevel="0" collapsed="false">
      <c r="A1269" s="22" t="n">
        <v>1268</v>
      </c>
      <c r="B1269" s="180"/>
      <c r="C1269" s="22"/>
      <c r="D1269" s="22"/>
      <c r="E1269" s="183"/>
      <c r="F1269" s="183"/>
      <c r="G1269" s="22"/>
      <c r="H1269" s="22"/>
      <c r="I1269" s="22"/>
      <c r="J1269" s="22"/>
      <c r="K1269" s="191" t="e">
        <f aca="false">VLOOKUP(Personale!J1269,Legenda!$D$1:$F$258,2)</f>
        <v>#N/A</v>
      </c>
      <c r="L1269" s="22"/>
      <c r="M1269" s="22"/>
      <c r="N1269" s="22"/>
      <c r="O1269" s="22"/>
      <c r="P1269" s="203"/>
      <c r="Q1269" s="22"/>
      <c r="R1269" s="22"/>
      <c r="S1269" s="22"/>
      <c r="T1269" s="203"/>
      <c r="U1269" s="211"/>
      <c r="V1269" s="211"/>
      <c r="W1269" s="185" t="n">
        <v>0</v>
      </c>
      <c r="X1269" s="185" t="n">
        <v>0</v>
      </c>
      <c r="Y1269" s="219" t="n">
        <f aca="false">SUM(W1269:X1269)</f>
        <v>0</v>
      </c>
      <c r="Z1269" s="185" t="n">
        <v>0</v>
      </c>
      <c r="AA1269" s="185" t="n">
        <v>0</v>
      </c>
      <c r="AB1269" s="220" t="n">
        <f aca="false">SUM(Z1269:AA1269)</f>
        <v>0</v>
      </c>
      <c r="AC1269" s="22"/>
      <c r="AD1269" s="22"/>
      <c r="AE1269" s="188"/>
      <c r="AF1269" s="206" t="n">
        <f aca="false">IF(AE1269="SI",N1269,0)</f>
        <v>0</v>
      </c>
      <c r="AG1269" s="189" t="n">
        <f aca="false">IF(AE1269="SI",Y1269,0)</f>
        <v>0</v>
      </c>
      <c r="AH1269" s="189" t="n">
        <f aca="false">IF(AE1269="SI",AB1269,0)</f>
        <v>0</v>
      </c>
      <c r="AI1269" s="148"/>
      <c r="AJ1269" s="207"/>
      <c r="AK1269" s="207"/>
      <c r="AL1269" s="207"/>
      <c r="AM1269" s="207"/>
      <c r="AN1269" s="207"/>
      <c r="AO1269" s="208"/>
    </row>
    <row r="1270" customFormat="false" ht="15.75" hidden="false" customHeight="true" outlineLevel="0" collapsed="false">
      <c r="A1270" s="22" t="n">
        <v>1269</v>
      </c>
      <c r="B1270" s="180"/>
      <c r="C1270" s="22"/>
      <c r="D1270" s="22"/>
      <c r="E1270" s="183"/>
      <c r="F1270" s="183"/>
      <c r="G1270" s="22"/>
      <c r="H1270" s="22"/>
      <c r="I1270" s="22"/>
      <c r="J1270" s="22"/>
      <c r="K1270" s="191" t="e">
        <f aca="false">VLOOKUP(Personale!J1270,Legenda!$D$1:$F$258,2)</f>
        <v>#N/A</v>
      </c>
      <c r="L1270" s="22"/>
      <c r="M1270" s="22"/>
      <c r="N1270" s="22"/>
      <c r="O1270" s="22"/>
      <c r="P1270" s="203"/>
      <c r="Q1270" s="22"/>
      <c r="R1270" s="22"/>
      <c r="S1270" s="22"/>
      <c r="T1270" s="203"/>
      <c r="U1270" s="211"/>
      <c r="V1270" s="211"/>
      <c r="W1270" s="185" t="n">
        <v>0</v>
      </c>
      <c r="X1270" s="185" t="n">
        <v>0</v>
      </c>
      <c r="Y1270" s="219" t="n">
        <f aca="false">SUM(W1270:X1270)</f>
        <v>0</v>
      </c>
      <c r="Z1270" s="185" t="n">
        <v>0</v>
      </c>
      <c r="AA1270" s="185" t="n">
        <v>0</v>
      </c>
      <c r="AB1270" s="220" t="n">
        <f aca="false">SUM(Z1270:AA1270)</f>
        <v>0</v>
      </c>
      <c r="AC1270" s="22"/>
      <c r="AD1270" s="22"/>
      <c r="AE1270" s="188"/>
      <c r="AF1270" s="206" t="n">
        <f aca="false">IF(AE1270="SI",N1270,0)</f>
        <v>0</v>
      </c>
      <c r="AG1270" s="189" t="n">
        <f aca="false">IF(AE1270="SI",Y1270,0)</f>
        <v>0</v>
      </c>
      <c r="AH1270" s="189" t="n">
        <f aca="false">IF(AE1270="SI",AB1270,0)</f>
        <v>0</v>
      </c>
      <c r="AI1270" s="148"/>
      <c r="AJ1270" s="207"/>
      <c r="AK1270" s="207"/>
      <c r="AL1270" s="207"/>
      <c r="AM1270" s="207"/>
      <c r="AN1270" s="207"/>
      <c r="AO1270" s="208"/>
    </row>
    <row r="1271" customFormat="false" ht="15.75" hidden="false" customHeight="true" outlineLevel="0" collapsed="false">
      <c r="A1271" s="22" t="n">
        <v>1270</v>
      </c>
      <c r="B1271" s="180"/>
      <c r="C1271" s="22"/>
      <c r="D1271" s="22"/>
      <c r="E1271" s="183"/>
      <c r="F1271" s="183"/>
      <c r="G1271" s="22"/>
      <c r="H1271" s="22"/>
      <c r="I1271" s="22"/>
      <c r="J1271" s="22"/>
      <c r="K1271" s="191" t="e">
        <f aca="false">VLOOKUP(Personale!J1271,Legenda!$D$1:$F$258,2)</f>
        <v>#N/A</v>
      </c>
      <c r="L1271" s="22"/>
      <c r="M1271" s="22"/>
      <c r="N1271" s="22"/>
      <c r="O1271" s="22"/>
      <c r="P1271" s="203"/>
      <c r="Q1271" s="22"/>
      <c r="R1271" s="22"/>
      <c r="S1271" s="22"/>
      <c r="T1271" s="203"/>
      <c r="U1271" s="211"/>
      <c r="V1271" s="211"/>
      <c r="W1271" s="185" t="n">
        <v>0</v>
      </c>
      <c r="X1271" s="185" t="n">
        <v>0</v>
      </c>
      <c r="Y1271" s="219" t="n">
        <f aca="false">SUM(W1271:X1271)</f>
        <v>0</v>
      </c>
      <c r="Z1271" s="185" t="n">
        <v>0</v>
      </c>
      <c r="AA1271" s="185" t="n">
        <v>0</v>
      </c>
      <c r="AB1271" s="220" t="n">
        <f aca="false">SUM(Z1271:AA1271)</f>
        <v>0</v>
      </c>
      <c r="AC1271" s="22"/>
      <c r="AD1271" s="22"/>
      <c r="AE1271" s="188"/>
      <c r="AF1271" s="206" t="n">
        <f aca="false">IF(AE1271="SI",N1271,0)</f>
        <v>0</v>
      </c>
      <c r="AG1271" s="189" t="n">
        <f aca="false">IF(AE1271="SI",Y1271,0)</f>
        <v>0</v>
      </c>
      <c r="AH1271" s="189" t="n">
        <f aca="false">IF(AE1271="SI",AB1271,0)</f>
        <v>0</v>
      </c>
      <c r="AI1271" s="148"/>
      <c r="AJ1271" s="207"/>
      <c r="AK1271" s="207"/>
      <c r="AL1271" s="207"/>
      <c r="AM1271" s="207"/>
      <c r="AN1271" s="207"/>
      <c r="AO1271" s="208"/>
    </row>
    <row r="1272" customFormat="false" ht="15.75" hidden="false" customHeight="true" outlineLevel="0" collapsed="false">
      <c r="A1272" s="22" t="n">
        <v>1271</v>
      </c>
      <c r="B1272" s="180"/>
      <c r="C1272" s="22"/>
      <c r="D1272" s="22"/>
      <c r="E1272" s="183"/>
      <c r="F1272" s="183"/>
      <c r="G1272" s="22"/>
      <c r="H1272" s="22"/>
      <c r="I1272" s="22"/>
      <c r="J1272" s="22"/>
      <c r="K1272" s="191" t="e">
        <f aca="false">VLOOKUP(Personale!J1272,Legenda!$D$1:$F$258,2)</f>
        <v>#N/A</v>
      </c>
      <c r="L1272" s="22"/>
      <c r="M1272" s="22"/>
      <c r="N1272" s="22"/>
      <c r="O1272" s="22"/>
      <c r="P1272" s="203"/>
      <c r="Q1272" s="22"/>
      <c r="R1272" s="22"/>
      <c r="S1272" s="22"/>
      <c r="T1272" s="203"/>
      <c r="U1272" s="211"/>
      <c r="V1272" s="211"/>
      <c r="W1272" s="185" t="n">
        <v>0</v>
      </c>
      <c r="X1272" s="185" t="n">
        <v>0</v>
      </c>
      <c r="Y1272" s="219" t="n">
        <f aca="false">SUM(W1272:X1272)</f>
        <v>0</v>
      </c>
      <c r="Z1272" s="185" t="n">
        <v>0</v>
      </c>
      <c r="AA1272" s="185" t="n">
        <v>0</v>
      </c>
      <c r="AB1272" s="220" t="n">
        <f aca="false">SUM(Z1272:AA1272)</f>
        <v>0</v>
      </c>
      <c r="AC1272" s="22"/>
      <c r="AD1272" s="22"/>
      <c r="AE1272" s="188"/>
      <c r="AF1272" s="206" t="n">
        <f aca="false">IF(AE1272="SI",N1272,0)</f>
        <v>0</v>
      </c>
      <c r="AG1272" s="189" t="n">
        <f aca="false">IF(AE1272="SI",Y1272,0)</f>
        <v>0</v>
      </c>
      <c r="AH1272" s="189" t="n">
        <f aca="false">IF(AE1272="SI",AB1272,0)</f>
        <v>0</v>
      </c>
      <c r="AI1272" s="148"/>
      <c r="AJ1272" s="207"/>
      <c r="AK1272" s="207"/>
      <c r="AL1272" s="207"/>
      <c r="AM1272" s="207"/>
      <c r="AN1272" s="207"/>
      <c r="AO1272" s="208"/>
    </row>
    <row r="1273" customFormat="false" ht="15.75" hidden="false" customHeight="true" outlineLevel="0" collapsed="false">
      <c r="A1273" s="22" t="n">
        <v>1272</v>
      </c>
      <c r="B1273" s="180"/>
      <c r="C1273" s="22"/>
      <c r="D1273" s="22"/>
      <c r="E1273" s="183"/>
      <c r="F1273" s="183"/>
      <c r="G1273" s="22"/>
      <c r="H1273" s="22"/>
      <c r="I1273" s="22"/>
      <c r="J1273" s="22"/>
      <c r="K1273" s="191" t="e">
        <f aca="false">VLOOKUP(Personale!J1273,Legenda!$D$1:$F$258,2)</f>
        <v>#N/A</v>
      </c>
      <c r="L1273" s="22"/>
      <c r="M1273" s="22"/>
      <c r="N1273" s="22"/>
      <c r="O1273" s="22"/>
      <c r="P1273" s="203"/>
      <c r="Q1273" s="22"/>
      <c r="R1273" s="22"/>
      <c r="S1273" s="22"/>
      <c r="T1273" s="203"/>
      <c r="U1273" s="211"/>
      <c r="V1273" s="211"/>
      <c r="W1273" s="185" t="n">
        <v>0</v>
      </c>
      <c r="X1273" s="185" t="n">
        <v>0</v>
      </c>
      <c r="Y1273" s="219" t="n">
        <f aca="false">SUM(W1273:X1273)</f>
        <v>0</v>
      </c>
      <c r="Z1273" s="185" t="n">
        <v>0</v>
      </c>
      <c r="AA1273" s="185" t="n">
        <v>0</v>
      </c>
      <c r="AB1273" s="220" t="n">
        <f aca="false">SUM(Z1273:AA1273)</f>
        <v>0</v>
      </c>
      <c r="AC1273" s="22"/>
      <c r="AD1273" s="22"/>
      <c r="AE1273" s="188"/>
      <c r="AF1273" s="206" t="n">
        <f aca="false">IF(AE1273="SI",N1273,0)</f>
        <v>0</v>
      </c>
      <c r="AG1273" s="189" t="n">
        <f aca="false">IF(AE1273="SI",Y1273,0)</f>
        <v>0</v>
      </c>
      <c r="AH1273" s="189" t="n">
        <f aca="false">IF(AE1273="SI",AB1273,0)</f>
        <v>0</v>
      </c>
      <c r="AI1273" s="148"/>
      <c r="AJ1273" s="207"/>
      <c r="AK1273" s="207"/>
      <c r="AL1273" s="207"/>
      <c r="AM1273" s="207"/>
      <c r="AN1273" s="207"/>
      <c r="AO1273" s="208"/>
    </row>
    <row r="1274" customFormat="false" ht="15.75" hidden="false" customHeight="true" outlineLevel="0" collapsed="false">
      <c r="A1274" s="22" t="n">
        <v>1273</v>
      </c>
      <c r="B1274" s="180"/>
      <c r="C1274" s="22"/>
      <c r="D1274" s="22"/>
      <c r="E1274" s="183"/>
      <c r="F1274" s="183"/>
      <c r="G1274" s="22"/>
      <c r="H1274" s="22"/>
      <c r="I1274" s="22"/>
      <c r="J1274" s="22"/>
      <c r="K1274" s="191" t="e">
        <f aca="false">VLOOKUP(Personale!J1274,Legenda!$D$1:$F$258,2)</f>
        <v>#N/A</v>
      </c>
      <c r="L1274" s="22"/>
      <c r="M1274" s="22"/>
      <c r="N1274" s="22"/>
      <c r="O1274" s="22"/>
      <c r="P1274" s="203"/>
      <c r="Q1274" s="22"/>
      <c r="R1274" s="22"/>
      <c r="S1274" s="22"/>
      <c r="T1274" s="203"/>
      <c r="U1274" s="211"/>
      <c r="V1274" s="211"/>
      <c r="W1274" s="185" t="n">
        <v>0</v>
      </c>
      <c r="X1274" s="185" t="n">
        <v>0</v>
      </c>
      <c r="Y1274" s="219" t="n">
        <f aca="false">SUM(W1274:X1274)</f>
        <v>0</v>
      </c>
      <c r="Z1274" s="185" t="n">
        <v>0</v>
      </c>
      <c r="AA1274" s="185" t="n">
        <v>0</v>
      </c>
      <c r="AB1274" s="220" t="n">
        <f aca="false">SUM(Z1274:AA1274)</f>
        <v>0</v>
      </c>
      <c r="AC1274" s="22"/>
      <c r="AD1274" s="22"/>
      <c r="AE1274" s="188"/>
      <c r="AF1274" s="206" t="n">
        <f aca="false">IF(AE1274="SI",N1274,0)</f>
        <v>0</v>
      </c>
      <c r="AG1274" s="189" t="n">
        <f aca="false">IF(AE1274="SI",Y1274,0)</f>
        <v>0</v>
      </c>
      <c r="AH1274" s="189" t="n">
        <f aca="false">IF(AE1274="SI",AB1274,0)</f>
        <v>0</v>
      </c>
      <c r="AI1274" s="148"/>
      <c r="AJ1274" s="207"/>
      <c r="AK1274" s="207"/>
      <c r="AL1274" s="207"/>
      <c r="AM1274" s="207"/>
      <c r="AN1274" s="207"/>
      <c r="AO1274" s="208"/>
    </row>
    <row r="1275" customFormat="false" ht="15.75" hidden="false" customHeight="true" outlineLevel="0" collapsed="false">
      <c r="A1275" s="22" t="n">
        <v>1274</v>
      </c>
      <c r="B1275" s="180"/>
      <c r="C1275" s="22"/>
      <c r="D1275" s="22"/>
      <c r="E1275" s="183"/>
      <c r="F1275" s="183"/>
      <c r="G1275" s="22"/>
      <c r="H1275" s="22"/>
      <c r="I1275" s="22"/>
      <c r="J1275" s="22"/>
      <c r="K1275" s="191" t="e">
        <f aca="false">VLOOKUP(Personale!J1275,Legenda!$D$1:$F$258,2)</f>
        <v>#N/A</v>
      </c>
      <c r="L1275" s="22"/>
      <c r="M1275" s="22"/>
      <c r="N1275" s="22"/>
      <c r="O1275" s="22"/>
      <c r="P1275" s="203"/>
      <c r="Q1275" s="22"/>
      <c r="R1275" s="22"/>
      <c r="S1275" s="22"/>
      <c r="T1275" s="203"/>
      <c r="U1275" s="211"/>
      <c r="V1275" s="211"/>
      <c r="W1275" s="185" t="n">
        <v>0</v>
      </c>
      <c r="X1275" s="185" t="n">
        <v>0</v>
      </c>
      <c r="Y1275" s="219" t="n">
        <f aca="false">SUM(W1275:X1275)</f>
        <v>0</v>
      </c>
      <c r="Z1275" s="185" t="n">
        <v>0</v>
      </c>
      <c r="AA1275" s="185" t="n">
        <v>0</v>
      </c>
      <c r="AB1275" s="220" t="n">
        <f aca="false">SUM(Z1275:AA1275)</f>
        <v>0</v>
      </c>
      <c r="AC1275" s="22"/>
      <c r="AD1275" s="22"/>
      <c r="AE1275" s="188"/>
      <c r="AF1275" s="206" t="n">
        <f aca="false">IF(AE1275="SI",N1275,0)</f>
        <v>0</v>
      </c>
      <c r="AG1275" s="189" t="n">
        <f aca="false">IF(AE1275="SI",Y1275,0)</f>
        <v>0</v>
      </c>
      <c r="AH1275" s="189" t="n">
        <f aca="false">IF(AE1275="SI",AB1275,0)</f>
        <v>0</v>
      </c>
      <c r="AI1275" s="148"/>
      <c r="AJ1275" s="207"/>
      <c r="AK1275" s="207"/>
      <c r="AL1275" s="207"/>
      <c r="AM1275" s="207"/>
      <c r="AN1275" s="207"/>
      <c r="AO1275" s="208"/>
    </row>
    <row r="1276" customFormat="false" ht="15.75" hidden="false" customHeight="true" outlineLevel="0" collapsed="false">
      <c r="A1276" s="22" t="n">
        <v>1275</v>
      </c>
      <c r="B1276" s="180"/>
      <c r="C1276" s="22"/>
      <c r="D1276" s="22"/>
      <c r="E1276" s="183"/>
      <c r="F1276" s="183"/>
      <c r="G1276" s="22"/>
      <c r="H1276" s="22"/>
      <c r="I1276" s="22"/>
      <c r="J1276" s="22"/>
      <c r="K1276" s="191" t="e">
        <f aca="false">VLOOKUP(Personale!J1276,Legenda!$D$1:$F$258,2)</f>
        <v>#N/A</v>
      </c>
      <c r="L1276" s="22"/>
      <c r="M1276" s="22"/>
      <c r="N1276" s="22"/>
      <c r="O1276" s="22"/>
      <c r="P1276" s="203"/>
      <c r="Q1276" s="22"/>
      <c r="R1276" s="22"/>
      <c r="S1276" s="22"/>
      <c r="T1276" s="203"/>
      <c r="U1276" s="211"/>
      <c r="V1276" s="211"/>
      <c r="W1276" s="185" t="n">
        <v>0</v>
      </c>
      <c r="X1276" s="185" t="n">
        <v>0</v>
      </c>
      <c r="Y1276" s="219" t="n">
        <f aca="false">SUM(W1276:X1276)</f>
        <v>0</v>
      </c>
      <c r="Z1276" s="185" t="n">
        <v>0</v>
      </c>
      <c r="AA1276" s="185" t="n">
        <v>0</v>
      </c>
      <c r="AB1276" s="220" t="n">
        <f aca="false">SUM(Z1276:AA1276)</f>
        <v>0</v>
      </c>
      <c r="AC1276" s="22"/>
      <c r="AD1276" s="22"/>
      <c r="AE1276" s="188"/>
      <c r="AF1276" s="206" t="n">
        <f aca="false">IF(AE1276="SI",N1276,0)</f>
        <v>0</v>
      </c>
      <c r="AG1276" s="189" t="n">
        <f aca="false">IF(AE1276="SI",Y1276,0)</f>
        <v>0</v>
      </c>
      <c r="AH1276" s="189" t="n">
        <f aca="false">IF(AE1276="SI",AB1276,0)</f>
        <v>0</v>
      </c>
      <c r="AI1276" s="148"/>
      <c r="AJ1276" s="207"/>
      <c r="AK1276" s="207"/>
      <c r="AL1276" s="207"/>
      <c r="AM1276" s="207"/>
      <c r="AN1276" s="207"/>
      <c r="AO1276" s="208"/>
    </row>
    <row r="1277" customFormat="false" ht="15.75" hidden="false" customHeight="true" outlineLevel="0" collapsed="false">
      <c r="A1277" s="22" t="n">
        <v>1276</v>
      </c>
      <c r="B1277" s="180"/>
      <c r="C1277" s="22"/>
      <c r="D1277" s="22"/>
      <c r="E1277" s="183"/>
      <c r="F1277" s="183"/>
      <c r="G1277" s="22"/>
      <c r="H1277" s="22"/>
      <c r="I1277" s="22"/>
      <c r="J1277" s="22"/>
      <c r="K1277" s="191" t="e">
        <f aca="false">VLOOKUP(Personale!J1277,Legenda!$D$1:$F$258,2)</f>
        <v>#N/A</v>
      </c>
      <c r="L1277" s="22"/>
      <c r="M1277" s="22"/>
      <c r="N1277" s="22"/>
      <c r="O1277" s="22"/>
      <c r="P1277" s="203"/>
      <c r="Q1277" s="22"/>
      <c r="R1277" s="22"/>
      <c r="S1277" s="22"/>
      <c r="T1277" s="203"/>
      <c r="U1277" s="211"/>
      <c r="V1277" s="211"/>
      <c r="W1277" s="185" t="n">
        <v>0</v>
      </c>
      <c r="X1277" s="185" t="n">
        <v>0</v>
      </c>
      <c r="Y1277" s="219" t="n">
        <f aca="false">SUM(W1277:X1277)</f>
        <v>0</v>
      </c>
      <c r="Z1277" s="185" t="n">
        <v>0</v>
      </c>
      <c r="AA1277" s="185" t="n">
        <v>0</v>
      </c>
      <c r="AB1277" s="220" t="n">
        <f aca="false">SUM(Z1277:AA1277)</f>
        <v>0</v>
      </c>
      <c r="AC1277" s="22"/>
      <c r="AD1277" s="22"/>
      <c r="AE1277" s="188"/>
      <c r="AF1277" s="206" t="n">
        <f aca="false">IF(AE1277="SI",N1277,0)</f>
        <v>0</v>
      </c>
      <c r="AG1277" s="189" t="n">
        <f aca="false">IF(AE1277="SI",Y1277,0)</f>
        <v>0</v>
      </c>
      <c r="AH1277" s="189" t="n">
        <f aca="false">IF(AE1277="SI",AB1277,0)</f>
        <v>0</v>
      </c>
      <c r="AI1277" s="148"/>
      <c r="AJ1277" s="207"/>
      <c r="AK1277" s="207"/>
      <c r="AL1277" s="207"/>
      <c r="AM1277" s="207"/>
      <c r="AN1277" s="207"/>
      <c r="AO1277" s="208"/>
    </row>
    <row r="1278" customFormat="false" ht="15.75" hidden="false" customHeight="true" outlineLevel="0" collapsed="false">
      <c r="A1278" s="22" t="n">
        <v>1277</v>
      </c>
      <c r="B1278" s="180"/>
      <c r="C1278" s="22"/>
      <c r="D1278" s="22"/>
      <c r="E1278" s="183"/>
      <c r="F1278" s="183"/>
      <c r="G1278" s="22"/>
      <c r="H1278" s="22"/>
      <c r="I1278" s="22"/>
      <c r="J1278" s="22"/>
      <c r="K1278" s="191" t="e">
        <f aca="false">VLOOKUP(Personale!J1278,Legenda!$D$1:$F$258,2)</f>
        <v>#N/A</v>
      </c>
      <c r="L1278" s="22"/>
      <c r="M1278" s="22"/>
      <c r="N1278" s="22"/>
      <c r="O1278" s="22"/>
      <c r="P1278" s="203"/>
      <c r="Q1278" s="22"/>
      <c r="R1278" s="22"/>
      <c r="S1278" s="22"/>
      <c r="T1278" s="203"/>
      <c r="U1278" s="211"/>
      <c r="V1278" s="211"/>
      <c r="W1278" s="185" t="n">
        <v>0</v>
      </c>
      <c r="X1278" s="185" t="n">
        <v>0</v>
      </c>
      <c r="Y1278" s="219" t="n">
        <f aca="false">SUM(W1278:X1278)</f>
        <v>0</v>
      </c>
      <c r="Z1278" s="185" t="n">
        <v>0</v>
      </c>
      <c r="AA1278" s="185" t="n">
        <v>0</v>
      </c>
      <c r="AB1278" s="220" t="n">
        <f aca="false">SUM(Z1278:AA1278)</f>
        <v>0</v>
      </c>
      <c r="AC1278" s="22"/>
      <c r="AD1278" s="22"/>
      <c r="AE1278" s="188"/>
      <c r="AF1278" s="206" t="n">
        <f aca="false">IF(AE1278="SI",N1278,0)</f>
        <v>0</v>
      </c>
      <c r="AG1278" s="189" t="n">
        <f aca="false">IF(AE1278="SI",Y1278,0)</f>
        <v>0</v>
      </c>
      <c r="AH1278" s="189" t="n">
        <f aca="false">IF(AE1278="SI",AB1278,0)</f>
        <v>0</v>
      </c>
      <c r="AI1278" s="148"/>
      <c r="AJ1278" s="207"/>
      <c r="AK1278" s="207"/>
      <c r="AL1278" s="207"/>
      <c r="AM1278" s="207"/>
      <c r="AN1278" s="207"/>
      <c r="AO1278" s="208"/>
    </row>
    <row r="1279" customFormat="false" ht="15.75" hidden="false" customHeight="true" outlineLevel="0" collapsed="false">
      <c r="A1279" s="22" t="n">
        <v>1278</v>
      </c>
      <c r="B1279" s="180"/>
      <c r="C1279" s="22"/>
      <c r="D1279" s="22"/>
      <c r="E1279" s="183"/>
      <c r="F1279" s="183"/>
      <c r="G1279" s="22"/>
      <c r="H1279" s="22"/>
      <c r="I1279" s="22"/>
      <c r="J1279" s="22"/>
      <c r="K1279" s="191" t="e">
        <f aca="false">VLOOKUP(Personale!J1279,Legenda!$D$1:$F$258,2)</f>
        <v>#N/A</v>
      </c>
      <c r="L1279" s="22"/>
      <c r="M1279" s="22"/>
      <c r="N1279" s="22"/>
      <c r="O1279" s="22"/>
      <c r="P1279" s="203"/>
      <c r="Q1279" s="22"/>
      <c r="R1279" s="22"/>
      <c r="S1279" s="22"/>
      <c r="T1279" s="203"/>
      <c r="U1279" s="211"/>
      <c r="V1279" s="211"/>
      <c r="W1279" s="185" t="n">
        <v>0</v>
      </c>
      <c r="X1279" s="185" t="n">
        <v>0</v>
      </c>
      <c r="Y1279" s="219" t="n">
        <f aca="false">SUM(W1279:X1279)</f>
        <v>0</v>
      </c>
      <c r="Z1279" s="185" t="n">
        <v>0</v>
      </c>
      <c r="AA1279" s="185" t="n">
        <v>0</v>
      </c>
      <c r="AB1279" s="220" t="n">
        <f aca="false">SUM(Z1279:AA1279)</f>
        <v>0</v>
      </c>
      <c r="AC1279" s="22"/>
      <c r="AD1279" s="22"/>
      <c r="AE1279" s="188"/>
      <c r="AF1279" s="206" t="n">
        <f aca="false">IF(AE1279="SI",N1279,0)</f>
        <v>0</v>
      </c>
      <c r="AG1279" s="189" t="n">
        <f aca="false">IF(AE1279="SI",Y1279,0)</f>
        <v>0</v>
      </c>
      <c r="AH1279" s="189" t="n">
        <f aca="false">IF(AE1279="SI",AB1279,0)</f>
        <v>0</v>
      </c>
      <c r="AI1279" s="148"/>
      <c r="AJ1279" s="207"/>
      <c r="AK1279" s="207"/>
      <c r="AL1279" s="207"/>
      <c r="AM1279" s="207"/>
      <c r="AN1279" s="207"/>
      <c r="AO1279" s="208"/>
    </row>
    <row r="1280" customFormat="false" ht="15.75" hidden="false" customHeight="true" outlineLevel="0" collapsed="false">
      <c r="A1280" s="22" t="n">
        <v>1279</v>
      </c>
      <c r="B1280" s="180"/>
      <c r="C1280" s="22"/>
      <c r="D1280" s="22"/>
      <c r="E1280" s="183"/>
      <c r="F1280" s="183"/>
      <c r="G1280" s="22"/>
      <c r="H1280" s="22"/>
      <c r="I1280" s="22"/>
      <c r="J1280" s="22"/>
      <c r="K1280" s="191" t="e">
        <f aca="false">VLOOKUP(Personale!J1280,Legenda!$D$1:$F$258,2)</f>
        <v>#N/A</v>
      </c>
      <c r="L1280" s="22"/>
      <c r="M1280" s="22"/>
      <c r="N1280" s="22"/>
      <c r="O1280" s="22"/>
      <c r="P1280" s="203"/>
      <c r="Q1280" s="22"/>
      <c r="R1280" s="22"/>
      <c r="S1280" s="22"/>
      <c r="T1280" s="203"/>
      <c r="U1280" s="211"/>
      <c r="V1280" s="211"/>
      <c r="W1280" s="185" t="n">
        <v>0</v>
      </c>
      <c r="X1280" s="185" t="n">
        <v>0</v>
      </c>
      <c r="Y1280" s="219" t="n">
        <f aca="false">SUM(W1280:X1280)</f>
        <v>0</v>
      </c>
      <c r="Z1280" s="185" t="n">
        <v>0</v>
      </c>
      <c r="AA1280" s="185" t="n">
        <v>0</v>
      </c>
      <c r="AB1280" s="220" t="n">
        <f aca="false">SUM(Z1280:AA1280)</f>
        <v>0</v>
      </c>
      <c r="AC1280" s="22"/>
      <c r="AD1280" s="22"/>
      <c r="AE1280" s="188"/>
      <c r="AF1280" s="206" t="n">
        <f aca="false">IF(AE1280="SI",N1280,0)</f>
        <v>0</v>
      </c>
      <c r="AG1280" s="189" t="n">
        <f aca="false">IF(AE1280="SI",Y1280,0)</f>
        <v>0</v>
      </c>
      <c r="AH1280" s="189" t="n">
        <f aca="false">IF(AE1280="SI",AB1280,0)</f>
        <v>0</v>
      </c>
      <c r="AI1280" s="148"/>
      <c r="AJ1280" s="207"/>
      <c r="AK1280" s="207"/>
      <c r="AL1280" s="207"/>
      <c r="AM1280" s="207"/>
      <c r="AN1280" s="207"/>
      <c r="AO1280" s="208"/>
    </row>
    <row r="1281" customFormat="false" ht="15.75" hidden="false" customHeight="true" outlineLevel="0" collapsed="false">
      <c r="A1281" s="22" t="n">
        <v>1280</v>
      </c>
      <c r="B1281" s="180"/>
      <c r="C1281" s="22"/>
      <c r="D1281" s="22"/>
      <c r="E1281" s="183"/>
      <c r="F1281" s="183"/>
      <c r="G1281" s="22"/>
      <c r="H1281" s="22"/>
      <c r="I1281" s="22"/>
      <c r="J1281" s="22"/>
      <c r="K1281" s="191" t="e">
        <f aca="false">VLOOKUP(Personale!J1281,Legenda!$D$1:$F$258,2)</f>
        <v>#N/A</v>
      </c>
      <c r="L1281" s="22"/>
      <c r="M1281" s="22"/>
      <c r="N1281" s="22"/>
      <c r="O1281" s="22"/>
      <c r="P1281" s="203"/>
      <c r="Q1281" s="22"/>
      <c r="R1281" s="22"/>
      <c r="S1281" s="22"/>
      <c r="T1281" s="203"/>
      <c r="U1281" s="211"/>
      <c r="V1281" s="211"/>
      <c r="W1281" s="185" t="n">
        <v>0</v>
      </c>
      <c r="X1281" s="185" t="n">
        <v>0</v>
      </c>
      <c r="Y1281" s="219" t="n">
        <f aca="false">SUM(W1281:X1281)</f>
        <v>0</v>
      </c>
      <c r="Z1281" s="185" t="n">
        <v>0</v>
      </c>
      <c r="AA1281" s="185" t="n">
        <v>0</v>
      </c>
      <c r="AB1281" s="220" t="n">
        <f aca="false">SUM(Z1281:AA1281)</f>
        <v>0</v>
      </c>
      <c r="AC1281" s="22"/>
      <c r="AD1281" s="22"/>
      <c r="AE1281" s="188"/>
      <c r="AF1281" s="206" t="n">
        <f aca="false">IF(AE1281="SI",N1281,0)</f>
        <v>0</v>
      </c>
      <c r="AG1281" s="189" t="n">
        <f aca="false">IF(AE1281="SI",Y1281,0)</f>
        <v>0</v>
      </c>
      <c r="AH1281" s="189" t="n">
        <f aca="false">IF(AE1281="SI",AB1281,0)</f>
        <v>0</v>
      </c>
      <c r="AI1281" s="148"/>
      <c r="AJ1281" s="207"/>
      <c r="AK1281" s="207"/>
      <c r="AL1281" s="207"/>
      <c r="AM1281" s="207"/>
      <c r="AN1281" s="207"/>
      <c r="AO1281" s="208"/>
    </row>
    <row r="1282" customFormat="false" ht="15.75" hidden="false" customHeight="true" outlineLevel="0" collapsed="false">
      <c r="A1282" s="22" t="n">
        <v>1281</v>
      </c>
      <c r="B1282" s="180"/>
      <c r="C1282" s="22"/>
      <c r="D1282" s="22"/>
      <c r="E1282" s="183"/>
      <c r="F1282" s="183"/>
      <c r="G1282" s="22"/>
      <c r="H1282" s="22"/>
      <c r="I1282" s="22"/>
      <c r="J1282" s="22"/>
      <c r="K1282" s="191" t="e">
        <f aca="false">VLOOKUP(Personale!J1282,Legenda!$D$1:$F$258,2)</f>
        <v>#N/A</v>
      </c>
      <c r="L1282" s="22"/>
      <c r="M1282" s="22"/>
      <c r="N1282" s="22"/>
      <c r="O1282" s="22"/>
      <c r="P1282" s="203"/>
      <c r="Q1282" s="22"/>
      <c r="R1282" s="22"/>
      <c r="S1282" s="22"/>
      <c r="T1282" s="203"/>
      <c r="U1282" s="211"/>
      <c r="V1282" s="211"/>
      <c r="W1282" s="185" t="n">
        <v>0</v>
      </c>
      <c r="X1282" s="185" t="n">
        <v>0</v>
      </c>
      <c r="Y1282" s="219" t="n">
        <f aca="false">SUM(W1282:X1282)</f>
        <v>0</v>
      </c>
      <c r="Z1282" s="185" t="n">
        <v>0</v>
      </c>
      <c r="AA1282" s="185" t="n">
        <v>0</v>
      </c>
      <c r="AB1282" s="220" t="n">
        <f aca="false">SUM(Z1282:AA1282)</f>
        <v>0</v>
      </c>
      <c r="AC1282" s="22"/>
      <c r="AD1282" s="22"/>
      <c r="AE1282" s="188"/>
      <c r="AF1282" s="206" t="n">
        <f aca="false">IF(AE1282="SI",N1282,0)</f>
        <v>0</v>
      </c>
      <c r="AG1282" s="189" t="n">
        <f aca="false">IF(AE1282="SI",Y1282,0)</f>
        <v>0</v>
      </c>
      <c r="AH1282" s="189" t="n">
        <f aca="false">IF(AE1282="SI",AB1282,0)</f>
        <v>0</v>
      </c>
      <c r="AI1282" s="148"/>
      <c r="AJ1282" s="207"/>
      <c r="AK1282" s="207"/>
      <c r="AL1282" s="207"/>
      <c r="AM1282" s="207"/>
      <c r="AN1282" s="207"/>
      <c r="AO1282" s="208"/>
    </row>
    <row r="1283" customFormat="false" ht="15.75" hidden="false" customHeight="true" outlineLevel="0" collapsed="false">
      <c r="A1283" s="22" t="n">
        <v>1282</v>
      </c>
      <c r="B1283" s="180"/>
      <c r="C1283" s="22"/>
      <c r="D1283" s="22"/>
      <c r="E1283" s="183"/>
      <c r="F1283" s="183"/>
      <c r="G1283" s="22"/>
      <c r="H1283" s="22"/>
      <c r="I1283" s="22"/>
      <c r="J1283" s="22"/>
      <c r="K1283" s="191" t="e">
        <f aca="false">VLOOKUP(Personale!J1283,Legenda!$D$1:$F$258,2)</f>
        <v>#N/A</v>
      </c>
      <c r="L1283" s="22"/>
      <c r="M1283" s="22"/>
      <c r="N1283" s="22"/>
      <c r="O1283" s="22"/>
      <c r="P1283" s="203"/>
      <c r="Q1283" s="22"/>
      <c r="R1283" s="22"/>
      <c r="S1283" s="22"/>
      <c r="T1283" s="203"/>
      <c r="U1283" s="211"/>
      <c r="V1283" s="211"/>
      <c r="W1283" s="185" t="n">
        <v>0</v>
      </c>
      <c r="X1283" s="185" t="n">
        <v>0</v>
      </c>
      <c r="Y1283" s="219" t="n">
        <f aca="false">SUM(W1283:X1283)</f>
        <v>0</v>
      </c>
      <c r="Z1283" s="185" t="n">
        <v>0</v>
      </c>
      <c r="AA1283" s="185" t="n">
        <v>0</v>
      </c>
      <c r="AB1283" s="220" t="n">
        <f aca="false">SUM(Z1283:AA1283)</f>
        <v>0</v>
      </c>
      <c r="AC1283" s="22"/>
      <c r="AD1283" s="22"/>
      <c r="AE1283" s="188"/>
      <c r="AF1283" s="206" t="n">
        <f aca="false">IF(AE1283="SI",N1283,0)</f>
        <v>0</v>
      </c>
      <c r="AG1283" s="189" t="n">
        <f aca="false">IF(AE1283="SI",Y1283,0)</f>
        <v>0</v>
      </c>
      <c r="AH1283" s="189" t="n">
        <f aca="false">IF(AE1283="SI",AB1283,0)</f>
        <v>0</v>
      </c>
      <c r="AI1283" s="148"/>
      <c r="AJ1283" s="207"/>
      <c r="AK1283" s="207"/>
      <c r="AL1283" s="207"/>
      <c r="AM1283" s="207"/>
      <c r="AN1283" s="207"/>
      <c r="AO1283" s="208"/>
    </row>
    <row r="1284" customFormat="false" ht="15.75" hidden="false" customHeight="true" outlineLevel="0" collapsed="false">
      <c r="A1284" s="22" t="n">
        <v>1283</v>
      </c>
      <c r="B1284" s="180"/>
      <c r="C1284" s="22"/>
      <c r="D1284" s="22"/>
      <c r="E1284" s="183"/>
      <c r="F1284" s="183"/>
      <c r="G1284" s="22"/>
      <c r="H1284" s="22"/>
      <c r="I1284" s="22"/>
      <c r="J1284" s="22"/>
      <c r="K1284" s="191" t="e">
        <f aca="false">VLOOKUP(Personale!J1284,Legenda!$D$1:$F$258,2)</f>
        <v>#N/A</v>
      </c>
      <c r="L1284" s="22"/>
      <c r="M1284" s="22"/>
      <c r="N1284" s="22"/>
      <c r="O1284" s="22"/>
      <c r="P1284" s="203"/>
      <c r="Q1284" s="22"/>
      <c r="R1284" s="22"/>
      <c r="S1284" s="22"/>
      <c r="T1284" s="203"/>
      <c r="U1284" s="211"/>
      <c r="V1284" s="211"/>
      <c r="W1284" s="185" t="n">
        <v>0</v>
      </c>
      <c r="X1284" s="185" t="n">
        <v>0</v>
      </c>
      <c r="Y1284" s="219" t="n">
        <f aca="false">SUM(W1284:X1284)</f>
        <v>0</v>
      </c>
      <c r="Z1284" s="185" t="n">
        <v>0</v>
      </c>
      <c r="AA1284" s="185" t="n">
        <v>0</v>
      </c>
      <c r="AB1284" s="220" t="n">
        <f aca="false">SUM(Z1284:AA1284)</f>
        <v>0</v>
      </c>
      <c r="AC1284" s="22"/>
      <c r="AD1284" s="22"/>
      <c r="AE1284" s="188"/>
      <c r="AF1284" s="206" t="n">
        <f aca="false">IF(AE1284="SI",N1284,0)</f>
        <v>0</v>
      </c>
      <c r="AG1284" s="189" t="n">
        <f aca="false">IF(AE1284="SI",Y1284,0)</f>
        <v>0</v>
      </c>
      <c r="AH1284" s="189" t="n">
        <f aca="false">IF(AE1284="SI",AB1284,0)</f>
        <v>0</v>
      </c>
      <c r="AI1284" s="148"/>
      <c r="AJ1284" s="207"/>
      <c r="AK1284" s="207"/>
      <c r="AL1284" s="207"/>
      <c r="AM1284" s="207"/>
      <c r="AN1284" s="207"/>
      <c r="AO1284" s="208"/>
    </row>
    <row r="1285" customFormat="false" ht="15.75" hidden="false" customHeight="true" outlineLevel="0" collapsed="false">
      <c r="A1285" s="22" t="n">
        <v>1284</v>
      </c>
      <c r="B1285" s="180"/>
      <c r="C1285" s="22"/>
      <c r="D1285" s="22"/>
      <c r="E1285" s="183"/>
      <c r="F1285" s="183"/>
      <c r="G1285" s="22"/>
      <c r="H1285" s="22"/>
      <c r="I1285" s="22"/>
      <c r="J1285" s="22"/>
      <c r="K1285" s="191" t="e">
        <f aca="false">VLOOKUP(Personale!J1285,Legenda!$D$1:$F$258,2)</f>
        <v>#N/A</v>
      </c>
      <c r="L1285" s="22"/>
      <c r="M1285" s="22"/>
      <c r="N1285" s="22"/>
      <c r="O1285" s="22"/>
      <c r="P1285" s="203"/>
      <c r="Q1285" s="22"/>
      <c r="R1285" s="22"/>
      <c r="S1285" s="22"/>
      <c r="T1285" s="203"/>
      <c r="U1285" s="211"/>
      <c r="V1285" s="211"/>
      <c r="W1285" s="185" t="n">
        <v>0</v>
      </c>
      <c r="X1285" s="185" t="n">
        <v>0</v>
      </c>
      <c r="Y1285" s="219" t="n">
        <f aca="false">SUM(W1285:X1285)</f>
        <v>0</v>
      </c>
      <c r="Z1285" s="185" t="n">
        <v>0</v>
      </c>
      <c r="AA1285" s="185" t="n">
        <v>0</v>
      </c>
      <c r="AB1285" s="220" t="n">
        <f aca="false">SUM(Z1285:AA1285)</f>
        <v>0</v>
      </c>
      <c r="AC1285" s="22"/>
      <c r="AD1285" s="22"/>
      <c r="AE1285" s="188"/>
      <c r="AF1285" s="206" t="n">
        <f aca="false">IF(AE1285="SI",N1285,0)</f>
        <v>0</v>
      </c>
      <c r="AG1285" s="189" t="n">
        <f aca="false">IF(AE1285="SI",Y1285,0)</f>
        <v>0</v>
      </c>
      <c r="AH1285" s="189" t="n">
        <f aca="false">IF(AE1285="SI",AB1285,0)</f>
        <v>0</v>
      </c>
      <c r="AI1285" s="148"/>
      <c r="AJ1285" s="207"/>
      <c r="AK1285" s="207"/>
      <c r="AL1285" s="207"/>
      <c r="AM1285" s="207"/>
      <c r="AN1285" s="207"/>
      <c r="AO1285" s="208"/>
    </row>
    <row r="1286" customFormat="false" ht="15.75" hidden="false" customHeight="true" outlineLevel="0" collapsed="false">
      <c r="A1286" s="22" t="n">
        <v>1285</v>
      </c>
      <c r="B1286" s="180"/>
      <c r="C1286" s="22"/>
      <c r="D1286" s="22"/>
      <c r="E1286" s="183"/>
      <c r="F1286" s="183"/>
      <c r="G1286" s="22"/>
      <c r="H1286" s="22"/>
      <c r="I1286" s="22"/>
      <c r="J1286" s="22"/>
      <c r="K1286" s="191" t="e">
        <f aca="false">VLOOKUP(Personale!J1286,Legenda!$D$1:$F$258,2)</f>
        <v>#N/A</v>
      </c>
      <c r="L1286" s="22"/>
      <c r="M1286" s="22"/>
      <c r="N1286" s="22"/>
      <c r="O1286" s="22"/>
      <c r="P1286" s="203"/>
      <c r="Q1286" s="22"/>
      <c r="R1286" s="22"/>
      <c r="S1286" s="22"/>
      <c r="T1286" s="203"/>
      <c r="U1286" s="211"/>
      <c r="V1286" s="211"/>
      <c r="W1286" s="185" t="n">
        <v>0</v>
      </c>
      <c r="X1286" s="185" t="n">
        <v>0</v>
      </c>
      <c r="Y1286" s="219" t="n">
        <f aca="false">SUM(W1286:X1286)</f>
        <v>0</v>
      </c>
      <c r="Z1286" s="185" t="n">
        <v>0</v>
      </c>
      <c r="AA1286" s="185" t="n">
        <v>0</v>
      </c>
      <c r="AB1286" s="220" t="n">
        <f aca="false">SUM(Z1286:AA1286)</f>
        <v>0</v>
      </c>
      <c r="AC1286" s="22"/>
      <c r="AD1286" s="22"/>
      <c r="AE1286" s="188"/>
      <c r="AF1286" s="206" t="n">
        <f aca="false">IF(AE1286="SI",N1286,0)</f>
        <v>0</v>
      </c>
      <c r="AG1286" s="189" t="n">
        <f aca="false">IF(AE1286="SI",Y1286,0)</f>
        <v>0</v>
      </c>
      <c r="AH1286" s="189" t="n">
        <f aca="false">IF(AE1286="SI",AB1286,0)</f>
        <v>0</v>
      </c>
      <c r="AI1286" s="148"/>
      <c r="AJ1286" s="207"/>
      <c r="AK1286" s="207"/>
      <c r="AL1286" s="207"/>
      <c r="AM1286" s="207"/>
      <c r="AN1286" s="207"/>
      <c r="AO1286" s="208"/>
    </row>
    <row r="1287" customFormat="false" ht="15.75" hidden="false" customHeight="true" outlineLevel="0" collapsed="false">
      <c r="A1287" s="22" t="n">
        <v>1286</v>
      </c>
      <c r="B1287" s="180"/>
      <c r="C1287" s="22"/>
      <c r="D1287" s="22"/>
      <c r="E1287" s="183"/>
      <c r="F1287" s="183"/>
      <c r="G1287" s="22"/>
      <c r="H1287" s="22"/>
      <c r="I1287" s="22"/>
      <c r="J1287" s="22"/>
      <c r="K1287" s="191" t="e">
        <f aca="false">VLOOKUP(Personale!J1287,Legenda!$D$1:$F$258,2)</f>
        <v>#N/A</v>
      </c>
      <c r="L1287" s="22"/>
      <c r="M1287" s="22"/>
      <c r="N1287" s="22"/>
      <c r="O1287" s="22"/>
      <c r="P1287" s="203"/>
      <c r="Q1287" s="22"/>
      <c r="R1287" s="22"/>
      <c r="S1287" s="22"/>
      <c r="T1287" s="203"/>
      <c r="U1287" s="211"/>
      <c r="V1287" s="211"/>
      <c r="W1287" s="185" t="n">
        <v>0</v>
      </c>
      <c r="X1287" s="185" t="n">
        <v>0</v>
      </c>
      <c r="Y1287" s="219" t="n">
        <f aca="false">SUM(W1287:X1287)</f>
        <v>0</v>
      </c>
      <c r="Z1287" s="185" t="n">
        <v>0</v>
      </c>
      <c r="AA1287" s="185" t="n">
        <v>0</v>
      </c>
      <c r="AB1287" s="220" t="n">
        <f aca="false">SUM(Z1287:AA1287)</f>
        <v>0</v>
      </c>
      <c r="AC1287" s="22"/>
      <c r="AD1287" s="22"/>
      <c r="AE1287" s="188"/>
      <c r="AF1287" s="206" t="n">
        <f aca="false">IF(AE1287="SI",N1287,0)</f>
        <v>0</v>
      </c>
      <c r="AG1287" s="189" t="n">
        <f aca="false">IF(AE1287="SI",Y1287,0)</f>
        <v>0</v>
      </c>
      <c r="AH1287" s="189" t="n">
        <f aca="false">IF(AE1287="SI",AB1287,0)</f>
        <v>0</v>
      </c>
      <c r="AI1287" s="148"/>
      <c r="AJ1287" s="207"/>
      <c r="AK1287" s="207"/>
      <c r="AL1287" s="207"/>
      <c r="AM1287" s="207"/>
      <c r="AN1287" s="207"/>
      <c r="AO1287" s="208"/>
    </row>
    <row r="1288" customFormat="false" ht="15.75" hidden="false" customHeight="true" outlineLevel="0" collapsed="false">
      <c r="A1288" s="22" t="n">
        <v>1287</v>
      </c>
      <c r="B1288" s="180"/>
      <c r="C1288" s="22"/>
      <c r="D1288" s="22"/>
      <c r="E1288" s="183"/>
      <c r="F1288" s="183"/>
      <c r="G1288" s="22"/>
      <c r="H1288" s="22"/>
      <c r="I1288" s="22"/>
      <c r="J1288" s="22"/>
      <c r="K1288" s="191" t="e">
        <f aca="false">VLOOKUP(Personale!J1288,Legenda!$D$1:$F$258,2)</f>
        <v>#N/A</v>
      </c>
      <c r="L1288" s="22"/>
      <c r="M1288" s="22"/>
      <c r="N1288" s="22"/>
      <c r="O1288" s="22"/>
      <c r="P1288" s="203"/>
      <c r="Q1288" s="22"/>
      <c r="R1288" s="22"/>
      <c r="S1288" s="22"/>
      <c r="T1288" s="203"/>
      <c r="U1288" s="211"/>
      <c r="V1288" s="211"/>
      <c r="W1288" s="185" t="n">
        <v>0</v>
      </c>
      <c r="X1288" s="185" t="n">
        <v>0</v>
      </c>
      <c r="Y1288" s="219" t="n">
        <f aca="false">SUM(W1288:X1288)</f>
        <v>0</v>
      </c>
      <c r="Z1288" s="185" t="n">
        <v>0</v>
      </c>
      <c r="AA1288" s="185" t="n">
        <v>0</v>
      </c>
      <c r="AB1288" s="220" t="n">
        <f aca="false">SUM(Z1288:AA1288)</f>
        <v>0</v>
      </c>
      <c r="AC1288" s="22"/>
      <c r="AD1288" s="22"/>
      <c r="AE1288" s="188"/>
      <c r="AF1288" s="206" t="n">
        <f aca="false">IF(AE1288="SI",N1288,0)</f>
        <v>0</v>
      </c>
      <c r="AG1288" s="189" t="n">
        <f aca="false">IF(AE1288="SI",Y1288,0)</f>
        <v>0</v>
      </c>
      <c r="AH1288" s="189" t="n">
        <f aca="false">IF(AE1288="SI",AB1288,0)</f>
        <v>0</v>
      </c>
      <c r="AI1288" s="148"/>
      <c r="AJ1288" s="207"/>
      <c r="AK1288" s="207"/>
      <c r="AL1288" s="207"/>
      <c r="AM1288" s="207"/>
      <c r="AN1288" s="207"/>
      <c r="AO1288" s="208"/>
    </row>
    <row r="1289" customFormat="false" ht="15.75" hidden="false" customHeight="true" outlineLevel="0" collapsed="false">
      <c r="A1289" s="22" t="n">
        <v>1288</v>
      </c>
      <c r="B1289" s="180"/>
      <c r="C1289" s="22"/>
      <c r="D1289" s="22"/>
      <c r="E1289" s="183"/>
      <c r="F1289" s="183"/>
      <c r="G1289" s="22"/>
      <c r="H1289" s="22"/>
      <c r="I1289" s="22"/>
      <c r="J1289" s="22"/>
      <c r="K1289" s="191" t="e">
        <f aca="false">VLOOKUP(Personale!J1289,Legenda!$D$1:$F$258,2)</f>
        <v>#N/A</v>
      </c>
      <c r="L1289" s="22"/>
      <c r="M1289" s="22"/>
      <c r="N1289" s="22"/>
      <c r="O1289" s="22"/>
      <c r="P1289" s="203"/>
      <c r="Q1289" s="22"/>
      <c r="R1289" s="22"/>
      <c r="S1289" s="22"/>
      <c r="T1289" s="203"/>
      <c r="U1289" s="211"/>
      <c r="V1289" s="211"/>
      <c r="W1289" s="185" t="n">
        <v>0</v>
      </c>
      <c r="X1289" s="185" t="n">
        <v>0</v>
      </c>
      <c r="Y1289" s="219" t="n">
        <f aca="false">SUM(W1289:X1289)</f>
        <v>0</v>
      </c>
      <c r="Z1289" s="185" t="n">
        <v>0</v>
      </c>
      <c r="AA1289" s="185" t="n">
        <v>0</v>
      </c>
      <c r="AB1289" s="220" t="n">
        <f aca="false">SUM(Z1289:AA1289)</f>
        <v>0</v>
      </c>
      <c r="AC1289" s="22"/>
      <c r="AD1289" s="22"/>
      <c r="AE1289" s="188"/>
      <c r="AF1289" s="206" t="n">
        <f aca="false">IF(AE1289="SI",N1289,0)</f>
        <v>0</v>
      </c>
      <c r="AG1289" s="189" t="n">
        <f aca="false">IF(AE1289="SI",Y1289,0)</f>
        <v>0</v>
      </c>
      <c r="AH1289" s="189" t="n">
        <f aca="false">IF(AE1289="SI",AB1289,0)</f>
        <v>0</v>
      </c>
      <c r="AI1289" s="148"/>
      <c r="AJ1289" s="207"/>
      <c r="AK1289" s="207"/>
      <c r="AL1289" s="207"/>
      <c r="AM1289" s="207"/>
      <c r="AN1289" s="207"/>
      <c r="AO1289" s="208"/>
    </row>
    <row r="1290" customFormat="false" ht="15.75" hidden="false" customHeight="true" outlineLevel="0" collapsed="false">
      <c r="A1290" s="22" t="n">
        <v>1289</v>
      </c>
      <c r="B1290" s="180"/>
      <c r="C1290" s="22"/>
      <c r="D1290" s="22"/>
      <c r="E1290" s="183"/>
      <c r="F1290" s="183"/>
      <c r="G1290" s="22"/>
      <c r="H1290" s="22"/>
      <c r="I1290" s="22"/>
      <c r="J1290" s="22"/>
      <c r="K1290" s="191" t="e">
        <f aca="false">VLOOKUP(Personale!J1290,Legenda!$D$1:$F$258,2)</f>
        <v>#N/A</v>
      </c>
      <c r="L1290" s="22"/>
      <c r="M1290" s="22"/>
      <c r="N1290" s="22"/>
      <c r="O1290" s="22"/>
      <c r="P1290" s="203"/>
      <c r="Q1290" s="22"/>
      <c r="R1290" s="22"/>
      <c r="S1290" s="22"/>
      <c r="T1290" s="203"/>
      <c r="U1290" s="211"/>
      <c r="V1290" s="211"/>
      <c r="W1290" s="185" t="n">
        <v>0</v>
      </c>
      <c r="X1290" s="185" t="n">
        <v>0</v>
      </c>
      <c r="Y1290" s="219" t="n">
        <f aca="false">SUM(W1290:X1290)</f>
        <v>0</v>
      </c>
      <c r="Z1290" s="185" t="n">
        <v>0</v>
      </c>
      <c r="AA1290" s="185" t="n">
        <v>0</v>
      </c>
      <c r="AB1290" s="220" t="n">
        <f aca="false">SUM(Z1290:AA1290)</f>
        <v>0</v>
      </c>
      <c r="AC1290" s="22"/>
      <c r="AD1290" s="22"/>
      <c r="AE1290" s="188"/>
      <c r="AF1290" s="206" t="n">
        <f aca="false">IF(AE1290="SI",N1290,0)</f>
        <v>0</v>
      </c>
      <c r="AG1290" s="189" t="n">
        <f aca="false">IF(AE1290="SI",Y1290,0)</f>
        <v>0</v>
      </c>
      <c r="AH1290" s="189" t="n">
        <f aca="false">IF(AE1290="SI",AB1290,0)</f>
        <v>0</v>
      </c>
      <c r="AI1290" s="148"/>
      <c r="AJ1290" s="207"/>
      <c r="AK1290" s="207"/>
      <c r="AL1290" s="207"/>
      <c r="AM1290" s="207"/>
      <c r="AN1290" s="207"/>
      <c r="AO1290" s="208"/>
    </row>
    <row r="1291" customFormat="false" ht="15.75" hidden="false" customHeight="true" outlineLevel="0" collapsed="false">
      <c r="A1291" s="22" t="n">
        <v>1290</v>
      </c>
      <c r="B1291" s="180"/>
      <c r="C1291" s="22"/>
      <c r="D1291" s="22"/>
      <c r="E1291" s="183"/>
      <c r="F1291" s="183"/>
      <c r="G1291" s="22"/>
      <c r="H1291" s="22"/>
      <c r="I1291" s="22"/>
      <c r="J1291" s="22"/>
      <c r="K1291" s="191" t="e">
        <f aca="false">VLOOKUP(Personale!J1291,Legenda!$D$1:$F$258,2)</f>
        <v>#N/A</v>
      </c>
      <c r="L1291" s="22"/>
      <c r="M1291" s="22"/>
      <c r="N1291" s="22"/>
      <c r="O1291" s="22"/>
      <c r="P1291" s="203"/>
      <c r="Q1291" s="22"/>
      <c r="R1291" s="22"/>
      <c r="S1291" s="22"/>
      <c r="T1291" s="203"/>
      <c r="U1291" s="211"/>
      <c r="V1291" s="211"/>
      <c r="W1291" s="185" t="n">
        <v>0</v>
      </c>
      <c r="X1291" s="185" t="n">
        <v>0</v>
      </c>
      <c r="Y1291" s="219" t="n">
        <f aca="false">SUM(W1291:X1291)</f>
        <v>0</v>
      </c>
      <c r="Z1291" s="185" t="n">
        <v>0</v>
      </c>
      <c r="AA1291" s="185" t="n">
        <v>0</v>
      </c>
      <c r="AB1291" s="220" t="n">
        <f aca="false">SUM(Z1291:AA1291)</f>
        <v>0</v>
      </c>
      <c r="AC1291" s="22"/>
      <c r="AD1291" s="22"/>
      <c r="AE1291" s="188"/>
      <c r="AF1291" s="206" t="n">
        <f aca="false">IF(AE1291="SI",N1291,0)</f>
        <v>0</v>
      </c>
      <c r="AG1291" s="189" t="n">
        <f aca="false">IF(AE1291="SI",Y1291,0)</f>
        <v>0</v>
      </c>
      <c r="AH1291" s="189" t="n">
        <f aca="false">IF(AE1291="SI",AB1291,0)</f>
        <v>0</v>
      </c>
      <c r="AI1291" s="148"/>
      <c r="AJ1291" s="207"/>
      <c r="AK1291" s="207"/>
      <c r="AL1291" s="207"/>
      <c r="AM1291" s="207"/>
      <c r="AN1291" s="207"/>
      <c r="AO1291" s="208"/>
    </row>
    <row r="1292" customFormat="false" ht="15.75" hidden="false" customHeight="true" outlineLevel="0" collapsed="false">
      <c r="A1292" s="22" t="n">
        <v>1291</v>
      </c>
      <c r="B1292" s="180"/>
      <c r="C1292" s="22"/>
      <c r="D1292" s="22"/>
      <c r="E1292" s="183"/>
      <c r="F1292" s="183"/>
      <c r="G1292" s="22"/>
      <c r="H1292" s="22"/>
      <c r="I1292" s="22"/>
      <c r="J1292" s="22"/>
      <c r="K1292" s="191" t="e">
        <f aca="false">VLOOKUP(Personale!J1292,Legenda!$D$1:$F$258,2)</f>
        <v>#N/A</v>
      </c>
      <c r="L1292" s="22"/>
      <c r="M1292" s="22"/>
      <c r="N1292" s="22"/>
      <c r="O1292" s="22"/>
      <c r="P1292" s="203"/>
      <c r="Q1292" s="22"/>
      <c r="R1292" s="22"/>
      <c r="S1292" s="22"/>
      <c r="T1292" s="203"/>
      <c r="U1292" s="211"/>
      <c r="V1292" s="211"/>
      <c r="W1292" s="185" t="n">
        <v>0</v>
      </c>
      <c r="X1292" s="185" t="n">
        <v>0</v>
      </c>
      <c r="Y1292" s="219" t="n">
        <f aca="false">SUM(W1292:X1292)</f>
        <v>0</v>
      </c>
      <c r="Z1292" s="185" t="n">
        <v>0</v>
      </c>
      <c r="AA1292" s="185" t="n">
        <v>0</v>
      </c>
      <c r="AB1292" s="220" t="n">
        <f aca="false">SUM(Z1292:AA1292)</f>
        <v>0</v>
      </c>
      <c r="AC1292" s="22"/>
      <c r="AD1292" s="22"/>
      <c r="AE1292" s="188"/>
      <c r="AF1292" s="206" t="n">
        <f aca="false">IF(AE1292="SI",N1292,0)</f>
        <v>0</v>
      </c>
      <c r="AG1292" s="189" t="n">
        <f aca="false">IF(AE1292="SI",Y1292,0)</f>
        <v>0</v>
      </c>
      <c r="AH1292" s="189" t="n">
        <f aca="false">IF(AE1292="SI",AB1292,0)</f>
        <v>0</v>
      </c>
      <c r="AI1292" s="148"/>
      <c r="AJ1292" s="207"/>
      <c r="AK1292" s="207"/>
      <c r="AL1292" s="207"/>
      <c r="AM1292" s="207"/>
      <c r="AN1292" s="207"/>
      <c r="AO1292" s="208"/>
    </row>
    <row r="1293" customFormat="false" ht="15.75" hidden="false" customHeight="true" outlineLevel="0" collapsed="false">
      <c r="A1293" s="22" t="n">
        <v>1292</v>
      </c>
      <c r="B1293" s="180"/>
      <c r="C1293" s="22"/>
      <c r="D1293" s="22"/>
      <c r="E1293" s="183"/>
      <c r="F1293" s="183"/>
      <c r="G1293" s="22"/>
      <c r="H1293" s="22"/>
      <c r="I1293" s="22"/>
      <c r="J1293" s="22"/>
      <c r="K1293" s="191" t="e">
        <f aca="false">VLOOKUP(Personale!J1293,Legenda!$D$1:$F$258,2)</f>
        <v>#N/A</v>
      </c>
      <c r="L1293" s="22"/>
      <c r="M1293" s="22"/>
      <c r="N1293" s="22"/>
      <c r="O1293" s="22"/>
      <c r="P1293" s="203"/>
      <c r="Q1293" s="22"/>
      <c r="R1293" s="22"/>
      <c r="S1293" s="22"/>
      <c r="T1293" s="203"/>
      <c r="U1293" s="211"/>
      <c r="V1293" s="211"/>
      <c r="W1293" s="185" t="n">
        <v>0</v>
      </c>
      <c r="X1293" s="185" t="n">
        <v>0</v>
      </c>
      <c r="Y1293" s="219" t="n">
        <f aca="false">SUM(W1293:X1293)</f>
        <v>0</v>
      </c>
      <c r="Z1293" s="185" t="n">
        <v>0</v>
      </c>
      <c r="AA1293" s="185" t="n">
        <v>0</v>
      </c>
      <c r="AB1293" s="220" t="n">
        <f aca="false">SUM(Z1293:AA1293)</f>
        <v>0</v>
      </c>
      <c r="AC1293" s="22"/>
      <c r="AD1293" s="22"/>
      <c r="AE1293" s="188"/>
      <c r="AF1293" s="206" t="n">
        <f aca="false">IF(AE1293="SI",N1293,0)</f>
        <v>0</v>
      </c>
      <c r="AG1293" s="189" t="n">
        <f aca="false">IF(AE1293="SI",Y1293,0)</f>
        <v>0</v>
      </c>
      <c r="AH1293" s="189" t="n">
        <f aca="false">IF(AE1293="SI",AB1293,0)</f>
        <v>0</v>
      </c>
      <c r="AI1293" s="148"/>
      <c r="AJ1293" s="207"/>
      <c r="AK1293" s="207"/>
      <c r="AL1293" s="207"/>
      <c r="AM1293" s="207"/>
      <c r="AN1293" s="207"/>
      <c r="AO1293" s="208"/>
    </row>
    <row r="1294" customFormat="false" ht="15.75" hidden="false" customHeight="true" outlineLevel="0" collapsed="false">
      <c r="A1294" s="22" t="n">
        <v>1293</v>
      </c>
      <c r="B1294" s="180"/>
      <c r="C1294" s="22"/>
      <c r="D1294" s="22"/>
      <c r="E1294" s="183"/>
      <c r="F1294" s="183"/>
      <c r="G1294" s="22"/>
      <c r="H1294" s="22"/>
      <c r="I1294" s="22"/>
      <c r="J1294" s="22"/>
      <c r="K1294" s="191" t="e">
        <f aca="false">VLOOKUP(Personale!J1294,Legenda!$D$1:$F$258,2)</f>
        <v>#N/A</v>
      </c>
      <c r="L1294" s="22"/>
      <c r="M1294" s="22"/>
      <c r="N1294" s="22"/>
      <c r="O1294" s="22"/>
      <c r="P1294" s="203"/>
      <c r="Q1294" s="22"/>
      <c r="R1294" s="22"/>
      <c r="S1294" s="22"/>
      <c r="T1294" s="203"/>
      <c r="U1294" s="211"/>
      <c r="V1294" s="211"/>
      <c r="W1294" s="185" t="n">
        <v>0</v>
      </c>
      <c r="X1294" s="185" t="n">
        <v>0</v>
      </c>
      <c r="Y1294" s="219" t="n">
        <f aca="false">SUM(W1294:X1294)</f>
        <v>0</v>
      </c>
      <c r="Z1294" s="185" t="n">
        <v>0</v>
      </c>
      <c r="AA1294" s="185" t="n">
        <v>0</v>
      </c>
      <c r="AB1294" s="220" t="n">
        <f aca="false">SUM(Z1294:AA1294)</f>
        <v>0</v>
      </c>
      <c r="AC1294" s="22"/>
      <c r="AD1294" s="22"/>
      <c r="AE1294" s="188"/>
      <c r="AF1294" s="206" t="n">
        <f aca="false">IF(AE1294="SI",N1294,0)</f>
        <v>0</v>
      </c>
      <c r="AG1294" s="189" t="n">
        <f aca="false">IF(AE1294="SI",Y1294,0)</f>
        <v>0</v>
      </c>
      <c r="AH1294" s="189" t="n">
        <f aca="false">IF(AE1294="SI",AB1294,0)</f>
        <v>0</v>
      </c>
      <c r="AI1294" s="148"/>
      <c r="AJ1294" s="207"/>
      <c r="AK1294" s="207"/>
      <c r="AL1294" s="207"/>
      <c r="AM1294" s="207"/>
      <c r="AN1294" s="207"/>
      <c r="AO1294" s="208"/>
    </row>
    <row r="1295" customFormat="false" ht="15.75" hidden="false" customHeight="true" outlineLevel="0" collapsed="false">
      <c r="A1295" s="22" t="n">
        <v>1294</v>
      </c>
      <c r="B1295" s="180"/>
      <c r="C1295" s="22"/>
      <c r="D1295" s="22"/>
      <c r="E1295" s="183"/>
      <c r="F1295" s="183"/>
      <c r="G1295" s="22"/>
      <c r="H1295" s="22"/>
      <c r="I1295" s="22"/>
      <c r="J1295" s="22"/>
      <c r="K1295" s="191" t="e">
        <f aca="false">VLOOKUP(Personale!J1295,Legenda!$D$1:$F$258,2)</f>
        <v>#N/A</v>
      </c>
      <c r="L1295" s="22"/>
      <c r="M1295" s="22"/>
      <c r="N1295" s="22"/>
      <c r="O1295" s="22"/>
      <c r="P1295" s="203"/>
      <c r="Q1295" s="22"/>
      <c r="R1295" s="22"/>
      <c r="S1295" s="22"/>
      <c r="T1295" s="203"/>
      <c r="U1295" s="211"/>
      <c r="V1295" s="211"/>
      <c r="W1295" s="185" t="n">
        <v>0</v>
      </c>
      <c r="X1295" s="185" t="n">
        <v>0</v>
      </c>
      <c r="Y1295" s="219" t="n">
        <f aca="false">SUM(W1295:X1295)</f>
        <v>0</v>
      </c>
      <c r="Z1295" s="185" t="n">
        <v>0</v>
      </c>
      <c r="AA1295" s="185" t="n">
        <v>0</v>
      </c>
      <c r="AB1295" s="220" t="n">
        <f aca="false">SUM(Z1295:AA1295)</f>
        <v>0</v>
      </c>
      <c r="AC1295" s="22"/>
      <c r="AD1295" s="22"/>
      <c r="AE1295" s="188"/>
      <c r="AF1295" s="206" t="n">
        <f aca="false">IF(AE1295="SI",N1295,0)</f>
        <v>0</v>
      </c>
      <c r="AG1295" s="189" t="n">
        <f aca="false">IF(AE1295="SI",Y1295,0)</f>
        <v>0</v>
      </c>
      <c r="AH1295" s="189" t="n">
        <f aca="false">IF(AE1295="SI",AB1295,0)</f>
        <v>0</v>
      </c>
      <c r="AI1295" s="148"/>
      <c r="AJ1295" s="207"/>
      <c r="AK1295" s="207"/>
      <c r="AL1295" s="207"/>
      <c r="AM1295" s="207"/>
      <c r="AN1295" s="207"/>
      <c r="AO1295" s="208"/>
    </row>
    <row r="1296" customFormat="false" ht="15.75" hidden="false" customHeight="true" outlineLevel="0" collapsed="false">
      <c r="A1296" s="22" t="n">
        <v>1295</v>
      </c>
      <c r="B1296" s="180"/>
      <c r="C1296" s="22"/>
      <c r="D1296" s="22"/>
      <c r="E1296" s="183"/>
      <c r="F1296" s="183"/>
      <c r="G1296" s="22"/>
      <c r="H1296" s="22"/>
      <c r="I1296" s="22"/>
      <c r="J1296" s="22"/>
      <c r="K1296" s="191" t="e">
        <f aca="false">VLOOKUP(Personale!J1296,Legenda!$D$1:$F$258,2)</f>
        <v>#N/A</v>
      </c>
      <c r="L1296" s="22"/>
      <c r="M1296" s="22"/>
      <c r="N1296" s="22"/>
      <c r="O1296" s="22"/>
      <c r="P1296" s="203"/>
      <c r="Q1296" s="22"/>
      <c r="R1296" s="22"/>
      <c r="S1296" s="22"/>
      <c r="T1296" s="203"/>
      <c r="U1296" s="211"/>
      <c r="V1296" s="211"/>
      <c r="W1296" s="185" t="n">
        <v>0</v>
      </c>
      <c r="X1296" s="185" t="n">
        <v>0</v>
      </c>
      <c r="Y1296" s="219" t="n">
        <f aca="false">SUM(W1296:X1296)</f>
        <v>0</v>
      </c>
      <c r="Z1296" s="185" t="n">
        <v>0</v>
      </c>
      <c r="AA1296" s="185" t="n">
        <v>0</v>
      </c>
      <c r="AB1296" s="220" t="n">
        <f aca="false">SUM(Z1296:AA1296)</f>
        <v>0</v>
      </c>
      <c r="AC1296" s="22"/>
      <c r="AD1296" s="22"/>
      <c r="AE1296" s="188"/>
      <c r="AF1296" s="206" t="n">
        <f aca="false">IF(AE1296="SI",N1296,0)</f>
        <v>0</v>
      </c>
      <c r="AG1296" s="189" t="n">
        <f aca="false">IF(AE1296="SI",Y1296,0)</f>
        <v>0</v>
      </c>
      <c r="AH1296" s="189" t="n">
        <f aca="false">IF(AE1296="SI",AB1296,0)</f>
        <v>0</v>
      </c>
      <c r="AI1296" s="148"/>
      <c r="AJ1296" s="207"/>
      <c r="AK1296" s="207"/>
      <c r="AL1296" s="207"/>
      <c r="AM1296" s="207"/>
      <c r="AN1296" s="207"/>
      <c r="AO1296" s="208"/>
    </row>
    <row r="1297" customFormat="false" ht="15.75" hidden="false" customHeight="true" outlineLevel="0" collapsed="false">
      <c r="A1297" s="22" t="n">
        <v>1296</v>
      </c>
      <c r="B1297" s="180"/>
      <c r="C1297" s="22"/>
      <c r="D1297" s="22"/>
      <c r="E1297" s="183"/>
      <c r="F1297" s="183"/>
      <c r="G1297" s="22"/>
      <c r="H1297" s="22"/>
      <c r="I1297" s="22"/>
      <c r="J1297" s="22"/>
      <c r="K1297" s="191" t="e">
        <f aca="false">VLOOKUP(Personale!J1297,Legenda!$D$1:$F$258,2)</f>
        <v>#N/A</v>
      </c>
      <c r="L1297" s="22"/>
      <c r="M1297" s="22"/>
      <c r="N1297" s="22"/>
      <c r="O1297" s="22"/>
      <c r="P1297" s="203"/>
      <c r="Q1297" s="22"/>
      <c r="R1297" s="22"/>
      <c r="S1297" s="22"/>
      <c r="T1297" s="203"/>
      <c r="U1297" s="211"/>
      <c r="V1297" s="211"/>
      <c r="W1297" s="185" t="n">
        <v>0</v>
      </c>
      <c r="X1297" s="185" t="n">
        <v>0</v>
      </c>
      <c r="Y1297" s="219" t="n">
        <f aca="false">SUM(W1297:X1297)</f>
        <v>0</v>
      </c>
      <c r="Z1297" s="185" t="n">
        <v>0</v>
      </c>
      <c r="AA1297" s="185" t="n">
        <v>0</v>
      </c>
      <c r="AB1297" s="220" t="n">
        <f aca="false">SUM(Z1297:AA1297)</f>
        <v>0</v>
      </c>
      <c r="AC1297" s="22"/>
      <c r="AD1297" s="22"/>
      <c r="AE1297" s="188"/>
      <c r="AF1297" s="206" t="n">
        <f aca="false">IF(AE1297="SI",N1297,0)</f>
        <v>0</v>
      </c>
      <c r="AG1297" s="189" t="n">
        <f aca="false">IF(AE1297="SI",Y1297,0)</f>
        <v>0</v>
      </c>
      <c r="AH1297" s="189" t="n">
        <f aca="false">IF(AE1297="SI",AB1297,0)</f>
        <v>0</v>
      </c>
      <c r="AI1297" s="148"/>
      <c r="AJ1297" s="207"/>
      <c r="AK1297" s="207"/>
      <c r="AL1297" s="207"/>
      <c r="AM1297" s="207"/>
      <c r="AN1297" s="207"/>
      <c r="AO1297" s="208"/>
    </row>
    <row r="1298" customFormat="false" ht="15.75" hidden="false" customHeight="true" outlineLevel="0" collapsed="false">
      <c r="A1298" s="22" t="n">
        <v>1297</v>
      </c>
      <c r="B1298" s="180"/>
      <c r="C1298" s="22"/>
      <c r="D1298" s="22"/>
      <c r="E1298" s="183"/>
      <c r="F1298" s="183"/>
      <c r="G1298" s="22"/>
      <c r="H1298" s="22"/>
      <c r="I1298" s="22"/>
      <c r="J1298" s="22"/>
      <c r="K1298" s="191" t="e">
        <f aca="false">VLOOKUP(Personale!J1298,Legenda!$D$1:$F$258,2)</f>
        <v>#N/A</v>
      </c>
      <c r="L1298" s="22"/>
      <c r="M1298" s="22"/>
      <c r="N1298" s="22"/>
      <c r="O1298" s="22"/>
      <c r="P1298" s="203"/>
      <c r="Q1298" s="22"/>
      <c r="R1298" s="22"/>
      <c r="S1298" s="22"/>
      <c r="T1298" s="203"/>
      <c r="U1298" s="211"/>
      <c r="V1298" s="211"/>
      <c r="W1298" s="185" t="n">
        <v>0</v>
      </c>
      <c r="X1298" s="185" t="n">
        <v>0</v>
      </c>
      <c r="Y1298" s="219" t="n">
        <f aca="false">SUM(W1298:X1298)</f>
        <v>0</v>
      </c>
      <c r="Z1298" s="185" t="n">
        <v>0</v>
      </c>
      <c r="AA1298" s="185" t="n">
        <v>0</v>
      </c>
      <c r="AB1298" s="220" t="n">
        <f aca="false">SUM(Z1298:AA1298)</f>
        <v>0</v>
      </c>
      <c r="AC1298" s="22"/>
      <c r="AD1298" s="22"/>
      <c r="AE1298" s="188"/>
      <c r="AF1298" s="206" t="n">
        <f aca="false">IF(AE1298="SI",N1298,0)</f>
        <v>0</v>
      </c>
      <c r="AG1298" s="189" t="n">
        <f aca="false">IF(AE1298="SI",Y1298,0)</f>
        <v>0</v>
      </c>
      <c r="AH1298" s="189" t="n">
        <f aca="false">IF(AE1298="SI",AB1298,0)</f>
        <v>0</v>
      </c>
      <c r="AI1298" s="148"/>
      <c r="AJ1298" s="207"/>
      <c r="AK1298" s="207"/>
      <c r="AL1298" s="207"/>
      <c r="AM1298" s="207"/>
      <c r="AN1298" s="207"/>
      <c r="AO1298" s="208"/>
    </row>
    <row r="1299" customFormat="false" ht="15.75" hidden="false" customHeight="true" outlineLevel="0" collapsed="false">
      <c r="A1299" s="22" t="n">
        <v>1298</v>
      </c>
      <c r="B1299" s="180"/>
      <c r="C1299" s="22"/>
      <c r="D1299" s="22"/>
      <c r="E1299" s="183"/>
      <c r="F1299" s="183"/>
      <c r="G1299" s="22"/>
      <c r="H1299" s="22"/>
      <c r="I1299" s="22"/>
      <c r="J1299" s="22"/>
      <c r="K1299" s="191" t="e">
        <f aca="false">VLOOKUP(Personale!J1299,Legenda!$D$1:$F$258,2)</f>
        <v>#N/A</v>
      </c>
      <c r="L1299" s="22"/>
      <c r="M1299" s="22"/>
      <c r="N1299" s="22"/>
      <c r="O1299" s="22"/>
      <c r="P1299" s="203"/>
      <c r="Q1299" s="22"/>
      <c r="R1299" s="22"/>
      <c r="S1299" s="22"/>
      <c r="T1299" s="203"/>
      <c r="U1299" s="211"/>
      <c r="V1299" s="211"/>
      <c r="W1299" s="185" t="n">
        <v>0</v>
      </c>
      <c r="X1299" s="185" t="n">
        <v>0</v>
      </c>
      <c r="Y1299" s="219" t="n">
        <f aca="false">SUM(W1299:X1299)</f>
        <v>0</v>
      </c>
      <c r="Z1299" s="185" t="n">
        <v>0</v>
      </c>
      <c r="AA1299" s="185" t="n">
        <v>0</v>
      </c>
      <c r="AB1299" s="220" t="n">
        <f aca="false">SUM(Z1299:AA1299)</f>
        <v>0</v>
      </c>
      <c r="AC1299" s="22"/>
      <c r="AD1299" s="22"/>
      <c r="AE1299" s="188"/>
      <c r="AF1299" s="206" t="n">
        <f aca="false">IF(AE1299="SI",N1299,0)</f>
        <v>0</v>
      </c>
      <c r="AG1299" s="189" t="n">
        <f aca="false">IF(AE1299="SI",Y1299,0)</f>
        <v>0</v>
      </c>
      <c r="AH1299" s="189" t="n">
        <f aca="false">IF(AE1299="SI",AB1299,0)</f>
        <v>0</v>
      </c>
      <c r="AI1299" s="148"/>
      <c r="AJ1299" s="207"/>
      <c r="AK1299" s="207"/>
      <c r="AL1299" s="207"/>
      <c r="AM1299" s="207"/>
      <c r="AN1299" s="207"/>
      <c r="AO1299" s="208"/>
    </row>
    <row r="1300" customFormat="false" ht="15.75" hidden="false" customHeight="true" outlineLevel="0" collapsed="false">
      <c r="A1300" s="22" t="n">
        <v>1299</v>
      </c>
      <c r="B1300" s="180"/>
      <c r="C1300" s="22"/>
      <c r="D1300" s="22"/>
      <c r="E1300" s="183"/>
      <c r="F1300" s="183"/>
      <c r="G1300" s="22"/>
      <c r="H1300" s="22"/>
      <c r="I1300" s="22"/>
      <c r="J1300" s="22"/>
      <c r="K1300" s="191" t="e">
        <f aca="false">VLOOKUP(Personale!J1300,Legenda!$D$1:$F$258,2)</f>
        <v>#N/A</v>
      </c>
      <c r="L1300" s="22"/>
      <c r="M1300" s="22"/>
      <c r="N1300" s="22"/>
      <c r="O1300" s="22"/>
      <c r="P1300" s="203"/>
      <c r="Q1300" s="22"/>
      <c r="R1300" s="22"/>
      <c r="S1300" s="22"/>
      <c r="T1300" s="203"/>
      <c r="U1300" s="211"/>
      <c r="V1300" s="211"/>
      <c r="W1300" s="185" t="n">
        <v>0</v>
      </c>
      <c r="X1300" s="185" t="n">
        <v>0</v>
      </c>
      <c r="Y1300" s="219" t="n">
        <f aca="false">SUM(W1300:X1300)</f>
        <v>0</v>
      </c>
      <c r="Z1300" s="185" t="n">
        <v>0</v>
      </c>
      <c r="AA1300" s="185" t="n">
        <v>0</v>
      </c>
      <c r="AB1300" s="220" t="n">
        <f aca="false">SUM(Z1300:AA1300)</f>
        <v>0</v>
      </c>
      <c r="AC1300" s="22"/>
      <c r="AD1300" s="22"/>
      <c r="AE1300" s="188"/>
      <c r="AF1300" s="206" t="n">
        <f aca="false">IF(AE1300="SI",N1300,0)</f>
        <v>0</v>
      </c>
      <c r="AG1300" s="189" t="n">
        <f aca="false">IF(AE1300="SI",Y1300,0)</f>
        <v>0</v>
      </c>
      <c r="AH1300" s="189" t="n">
        <f aca="false">IF(AE1300="SI",AB1300,0)</f>
        <v>0</v>
      </c>
      <c r="AI1300" s="148"/>
      <c r="AJ1300" s="207"/>
      <c r="AK1300" s="207"/>
      <c r="AL1300" s="207"/>
      <c r="AM1300" s="207"/>
      <c r="AN1300" s="207"/>
      <c r="AO1300" s="208"/>
    </row>
    <row r="1301" customFormat="false" ht="15.75" hidden="false" customHeight="true" outlineLevel="0" collapsed="false">
      <c r="A1301" s="22" t="n">
        <v>1300</v>
      </c>
      <c r="B1301" s="180"/>
      <c r="C1301" s="22"/>
      <c r="D1301" s="22"/>
      <c r="E1301" s="183"/>
      <c r="F1301" s="183"/>
      <c r="G1301" s="22"/>
      <c r="H1301" s="22"/>
      <c r="I1301" s="22"/>
      <c r="J1301" s="22"/>
      <c r="K1301" s="191" t="e">
        <f aca="false">VLOOKUP(Personale!J1301,Legenda!$D$1:$F$258,2)</f>
        <v>#N/A</v>
      </c>
      <c r="L1301" s="22"/>
      <c r="M1301" s="22"/>
      <c r="N1301" s="22"/>
      <c r="O1301" s="22"/>
      <c r="P1301" s="203"/>
      <c r="Q1301" s="22"/>
      <c r="R1301" s="22"/>
      <c r="S1301" s="22"/>
      <c r="T1301" s="203"/>
      <c r="U1301" s="211"/>
      <c r="V1301" s="211"/>
      <c r="W1301" s="185" t="n">
        <v>0</v>
      </c>
      <c r="X1301" s="185" t="n">
        <v>0</v>
      </c>
      <c r="Y1301" s="219" t="n">
        <f aca="false">SUM(W1301:X1301)</f>
        <v>0</v>
      </c>
      <c r="Z1301" s="185" t="n">
        <v>0</v>
      </c>
      <c r="AA1301" s="185" t="n">
        <v>0</v>
      </c>
      <c r="AB1301" s="220" t="n">
        <f aca="false">SUM(Z1301:AA1301)</f>
        <v>0</v>
      </c>
      <c r="AC1301" s="22"/>
      <c r="AD1301" s="22"/>
      <c r="AE1301" s="188"/>
      <c r="AF1301" s="206" t="n">
        <f aca="false">IF(AE1301="SI",N1301,0)</f>
        <v>0</v>
      </c>
      <c r="AG1301" s="189" t="n">
        <f aca="false">IF(AE1301="SI",Y1301,0)</f>
        <v>0</v>
      </c>
      <c r="AH1301" s="189" t="n">
        <f aca="false">IF(AE1301="SI",AB1301,0)</f>
        <v>0</v>
      </c>
      <c r="AI1301" s="148"/>
      <c r="AJ1301" s="207"/>
      <c r="AK1301" s="207"/>
      <c r="AL1301" s="207"/>
      <c r="AM1301" s="207"/>
      <c r="AN1301" s="207"/>
      <c r="AO1301" s="208"/>
    </row>
    <row r="1302" customFormat="false" ht="15.75" hidden="false" customHeight="true" outlineLevel="0" collapsed="false">
      <c r="A1302" s="22" t="n">
        <v>1301</v>
      </c>
      <c r="B1302" s="180"/>
      <c r="C1302" s="22"/>
      <c r="D1302" s="22"/>
      <c r="E1302" s="183"/>
      <c r="F1302" s="183"/>
      <c r="G1302" s="22"/>
      <c r="H1302" s="22"/>
      <c r="I1302" s="22"/>
      <c r="J1302" s="22"/>
      <c r="K1302" s="191" t="e">
        <f aca="false">VLOOKUP(Personale!J1302,Legenda!$D$1:$F$258,2)</f>
        <v>#N/A</v>
      </c>
      <c r="L1302" s="22"/>
      <c r="M1302" s="22"/>
      <c r="N1302" s="22"/>
      <c r="O1302" s="22"/>
      <c r="P1302" s="203"/>
      <c r="Q1302" s="22"/>
      <c r="R1302" s="22"/>
      <c r="S1302" s="22"/>
      <c r="T1302" s="203"/>
      <c r="U1302" s="211"/>
      <c r="V1302" s="211"/>
      <c r="W1302" s="185" t="n">
        <v>0</v>
      </c>
      <c r="X1302" s="185" t="n">
        <v>0</v>
      </c>
      <c r="Y1302" s="219" t="n">
        <f aca="false">SUM(W1302:X1302)</f>
        <v>0</v>
      </c>
      <c r="Z1302" s="185" t="n">
        <v>0</v>
      </c>
      <c r="AA1302" s="185" t="n">
        <v>0</v>
      </c>
      <c r="AB1302" s="220" t="n">
        <f aca="false">SUM(Z1302:AA1302)</f>
        <v>0</v>
      </c>
      <c r="AC1302" s="22"/>
      <c r="AD1302" s="22"/>
      <c r="AE1302" s="188"/>
      <c r="AF1302" s="206" t="n">
        <f aca="false">IF(AE1302="SI",N1302,0)</f>
        <v>0</v>
      </c>
      <c r="AG1302" s="189" t="n">
        <f aca="false">IF(AE1302="SI",Y1302,0)</f>
        <v>0</v>
      </c>
      <c r="AH1302" s="189" t="n">
        <f aca="false">IF(AE1302="SI",AB1302,0)</f>
        <v>0</v>
      </c>
      <c r="AI1302" s="148"/>
      <c r="AJ1302" s="207"/>
      <c r="AK1302" s="207"/>
      <c r="AL1302" s="207"/>
      <c r="AM1302" s="207"/>
      <c r="AN1302" s="207"/>
      <c r="AO1302" s="208"/>
    </row>
    <row r="1303" customFormat="false" ht="15.75" hidden="false" customHeight="true" outlineLevel="0" collapsed="false">
      <c r="A1303" s="22" t="n">
        <v>1302</v>
      </c>
      <c r="B1303" s="180"/>
      <c r="C1303" s="22"/>
      <c r="D1303" s="22"/>
      <c r="E1303" s="183"/>
      <c r="F1303" s="183"/>
      <c r="G1303" s="22"/>
      <c r="H1303" s="22"/>
      <c r="I1303" s="22"/>
      <c r="J1303" s="22"/>
      <c r="K1303" s="191" t="e">
        <f aca="false">VLOOKUP(Personale!J1303,Legenda!$D$1:$F$258,2)</f>
        <v>#N/A</v>
      </c>
      <c r="L1303" s="22"/>
      <c r="M1303" s="22"/>
      <c r="N1303" s="22"/>
      <c r="O1303" s="22"/>
      <c r="P1303" s="203"/>
      <c r="Q1303" s="22"/>
      <c r="R1303" s="22"/>
      <c r="S1303" s="22"/>
      <c r="T1303" s="203"/>
      <c r="U1303" s="211"/>
      <c r="V1303" s="211"/>
      <c r="W1303" s="185" t="n">
        <v>0</v>
      </c>
      <c r="X1303" s="185" t="n">
        <v>0</v>
      </c>
      <c r="Y1303" s="219" t="n">
        <f aca="false">SUM(W1303:X1303)</f>
        <v>0</v>
      </c>
      <c r="Z1303" s="185" t="n">
        <v>0</v>
      </c>
      <c r="AA1303" s="185" t="n">
        <v>0</v>
      </c>
      <c r="AB1303" s="220" t="n">
        <f aca="false">SUM(Z1303:AA1303)</f>
        <v>0</v>
      </c>
      <c r="AC1303" s="22"/>
      <c r="AD1303" s="22"/>
      <c r="AE1303" s="188"/>
      <c r="AF1303" s="206" t="n">
        <f aca="false">IF(AE1303="SI",N1303,0)</f>
        <v>0</v>
      </c>
      <c r="AG1303" s="189" t="n">
        <f aca="false">IF(AE1303="SI",Y1303,0)</f>
        <v>0</v>
      </c>
      <c r="AH1303" s="189" t="n">
        <f aca="false">IF(AE1303="SI",AB1303,0)</f>
        <v>0</v>
      </c>
      <c r="AI1303" s="148"/>
      <c r="AJ1303" s="207"/>
      <c r="AK1303" s="207"/>
      <c r="AL1303" s="207"/>
      <c r="AM1303" s="207"/>
      <c r="AN1303" s="207"/>
      <c r="AO1303" s="208"/>
    </row>
    <row r="1304" customFormat="false" ht="15.75" hidden="false" customHeight="true" outlineLevel="0" collapsed="false">
      <c r="A1304" s="22" t="n">
        <v>1303</v>
      </c>
      <c r="B1304" s="180"/>
      <c r="C1304" s="22"/>
      <c r="D1304" s="22"/>
      <c r="E1304" s="183"/>
      <c r="F1304" s="183"/>
      <c r="G1304" s="22"/>
      <c r="H1304" s="22"/>
      <c r="I1304" s="22"/>
      <c r="J1304" s="22"/>
      <c r="K1304" s="191" t="e">
        <f aca="false">VLOOKUP(Personale!J1304,Legenda!$D$1:$F$258,2)</f>
        <v>#N/A</v>
      </c>
      <c r="L1304" s="22"/>
      <c r="M1304" s="22"/>
      <c r="N1304" s="22"/>
      <c r="O1304" s="22"/>
      <c r="P1304" s="203"/>
      <c r="Q1304" s="22"/>
      <c r="R1304" s="22"/>
      <c r="S1304" s="22"/>
      <c r="T1304" s="203"/>
      <c r="U1304" s="211"/>
      <c r="V1304" s="211"/>
      <c r="W1304" s="185" t="n">
        <v>0</v>
      </c>
      <c r="X1304" s="185" t="n">
        <v>0</v>
      </c>
      <c r="Y1304" s="219" t="n">
        <f aca="false">SUM(W1304:X1304)</f>
        <v>0</v>
      </c>
      <c r="Z1304" s="185" t="n">
        <v>0</v>
      </c>
      <c r="AA1304" s="185" t="n">
        <v>0</v>
      </c>
      <c r="AB1304" s="220" t="n">
        <f aca="false">SUM(Z1304:AA1304)</f>
        <v>0</v>
      </c>
      <c r="AC1304" s="22"/>
      <c r="AD1304" s="22"/>
      <c r="AE1304" s="188"/>
      <c r="AF1304" s="206" t="n">
        <f aca="false">IF(AE1304="SI",N1304,0)</f>
        <v>0</v>
      </c>
      <c r="AG1304" s="189" t="n">
        <f aca="false">IF(AE1304="SI",Y1304,0)</f>
        <v>0</v>
      </c>
      <c r="AH1304" s="189" t="n">
        <f aca="false">IF(AE1304="SI",AB1304,0)</f>
        <v>0</v>
      </c>
      <c r="AI1304" s="148"/>
      <c r="AJ1304" s="207"/>
      <c r="AK1304" s="207"/>
      <c r="AL1304" s="207"/>
      <c r="AM1304" s="207"/>
      <c r="AN1304" s="207"/>
      <c r="AO1304" s="208"/>
    </row>
    <row r="1305" customFormat="false" ht="15.75" hidden="false" customHeight="true" outlineLevel="0" collapsed="false">
      <c r="A1305" s="22" t="n">
        <v>1304</v>
      </c>
      <c r="B1305" s="180"/>
      <c r="C1305" s="22"/>
      <c r="D1305" s="22"/>
      <c r="E1305" s="183"/>
      <c r="F1305" s="183"/>
      <c r="G1305" s="22"/>
      <c r="H1305" s="22"/>
      <c r="I1305" s="22"/>
      <c r="J1305" s="22"/>
      <c r="K1305" s="191" t="e">
        <f aca="false">VLOOKUP(Personale!J1305,Legenda!$D$1:$F$258,2)</f>
        <v>#N/A</v>
      </c>
      <c r="L1305" s="22"/>
      <c r="M1305" s="22"/>
      <c r="N1305" s="22"/>
      <c r="O1305" s="22"/>
      <c r="P1305" s="203"/>
      <c r="Q1305" s="22"/>
      <c r="R1305" s="22"/>
      <c r="S1305" s="22"/>
      <c r="T1305" s="203"/>
      <c r="U1305" s="211"/>
      <c r="V1305" s="211"/>
      <c r="W1305" s="185" t="n">
        <v>0</v>
      </c>
      <c r="X1305" s="185" t="n">
        <v>0</v>
      </c>
      <c r="Y1305" s="219" t="n">
        <f aca="false">SUM(W1305:X1305)</f>
        <v>0</v>
      </c>
      <c r="Z1305" s="185" t="n">
        <v>0</v>
      </c>
      <c r="AA1305" s="185" t="n">
        <v>0</v>
      </c>
      <c r="AB1305" s="220" t="n">
        <f aca="false">SUM(Z1305:AA1305)</f>
        <v>0</v>
      </c>
      <c r="AC1305" s="22"/>
      <c r="AD1305" s="22"/>
      <c r="AE1305" s="188"/>
      <c r="AF1305" s="206" t="n">
        <f aca="false">IF(AE1305="SI",N1305,0)</f>
        <v>0</v>
      </c>
      <c r="AG1305" s="189" t="n">
        <f aca="false">IF(AE1305="SI",Y1305,0)</f>
        <v>0</v>
      </c>
      <c r="AH1305" s="189" t="n">
        <f aca="false">IF(AE1305="SI",AB1305,0)</f>
        <v>0</v>
      </c>
      <c r="AI1305" s="148"/>
      <c r="AJ1305" s="207"/>
      <c r="AK1305" s="207"/>
      <c r="AL1305" s="207"/>
      <c r="AM1305" s="207"/>
      <c r="AN1305" s="207"/>
      <c r="AO1305" s="208"/>
    </row>
    <row r="1306" customFormat="false" ht="15.75" hidden="false" customHeight="true" outlineLevel="0" collapsed="false">
      <c r="A1306" s="22" t="n">
        <v>1305</v>
      </c>
      <c r="B1306" s="180"/>
      <c r="C1306" s="22"/>
      <c r="D1306" s="22"/>
      <c r="E1306" s="183"/>
      <c r="F1306" s="183"/>
      <c r="G1306" s="22"/>
      <c r="H1306" s="22"/>
      <c r="I1306" s="22"/>
      <c r="J1306" s="22"/>
      <c r="K1306" s="191" t="e">
        <f aca="false">VLOOKUP(Personale!J1306,Legenda!$D$1:$F$258,2)</f>
        <v>#N/A</v>
      </c>
      <c r="L1306" s="22"/>
      <c r="M1306" s="22"/>
      <c r="N1306" s="22"/>
      <c r="O1306" s="22"/>
      <c r="P1306" s="203"/>
      <c r="Q1306" s="22"/>
      <c r="R1306" s="22"/>
      <c r="S1306" s="22"/>
      <c r="T1306" s="203"/>
      <c r="U1306" s="211"/>
      <c r="V1306" s="211"/>
      <c r="W1306" s="185" t="n">
        <v>0</v>
      </c>
      <c r="X1306" s="185" t="n">
        <v>0</v>
      </c>
      <c r="Y1306" s="219" t="n">
        <f aca="false">SUM(W1306:X1306)</f>
        <v>0</v>
      </c>
      <c r="Z1306" s="185" t="n">
        <v>0</v>
      </c>
      <c r="AA1306" s="185" t="n">
        <v>0</v>
      </c>
      <c r="AB1306" s="220" t="n">
        <f aca="false">SUM(Z1306:AA1306)</f>
        <v>0</v>
      </c>
      <c r="AC1306" s="22"/>
      <c r="AD1306" s="22"/>
      <c r="AE1306" s="188"/>
      <c r="AF1306" s="206" t="n">
        <f aca="false">IF(AE1306="SI",N1306,0)</f>
        <v>0</v>
      </c>
      <c r="AG1306" s="189" t="n">
        <f aca="false">IF(AE1306="SI",Y1306,0)</f>
        <v>0</v>
      </c>
      <c r="AH1306" s="189" t="n">
        <f aca="false">IF(AE1306="SI",AB1306,0)</f>
        <v>0</v>
      </c>
      <c r="AI1306" s="148"/>
      <c r="AJ1306" s="207"/>
      <c r="AK1306" s="207"/>
      <c r="AL1306" s="207"/>
      <c r="AM1306" s="207"/>
      <c r="AN1306" s="207"/>
      <c r="AO1306" s="208"/>
    </row>
    <row r="1307" customFormat="false" ht="15.75" hidden="false" customHeight="true" outlineLevel="0" collapsed="false">
      <c r="A1307" s="22" t="n">
        <v>1306</v>
      </c>
      <c r="B1307" s="180"/>
      <c r="C1307" s="22"/>
      <c r="D1307" s="22"/>
      <c r="E1307" s="183"/>
      <c r="F1307" s="183"/>
      <c r="G1307" s="22"/>
      <c r="H1307" s="22"/>
      <c r="I1307" s="22"/>
      <c r="J1307" s="22"/>
      <c r="K1307" s="191" t="e">
        <f aca="false">VLOOKUP(Personale!J1307,Legenda!$D$1:$F$258,2)</f>
        <v>#N/A</v>
      </c>
      <c r="L1307" s="22"/>
      <c r="M1307" s="22"/>
      <c r="N1307" s="22"/>
      <c r="O1307" s="22"/>
      <c r="P1307" s="203"/>
      <c r="Q1307" s="22"/>
      <c r="R1307" s="22"/>
      <c r="S1307" s="22"/>
      <c r="T1307" s="203"/>
      <c r="U1307" s="211"/>
      <c r="V1307" s="211"/>
      <c r="W1307" s="185" t="n">
        <v>0</v>
      </c>
      <c r="X1307" s="185" t="n">
        <v>0</v>
      </c>
      <c r="Y1307" s="219" t="n">
        <f aca="false">SUM(W1307:X1307)</f>
        <v>0</v>
      </c>
      <c r="Z1307" s="185" t="n">
        <v>0</v>
      </c>
      <c r="AA1307" s="185" t="n">
        <v>0</v>
      </c>
      <c r="AB1307" s="220" t="n">
        <f aca="false">SUM(Z1307:AA1307)</f>
        <v>0</v>
      </c>
      <c r="AC1307" s="22"/>
      <c r="AD1307" s="22"/>
      <c r="AE1307" s="188"/>
      <c r="AF1307" s="206" t="n">
        <f aca="false">IF(AE1307="SI",N1307,0)</f>
        <v>0</v>
      </c>
      <c r="AG1307" s="189" t="n">
        <f aca="false">IF(AE1307="SI",Y1307,0)</f>
        <v>0</v>
      </c>
      <c r="AH1307" s="189" t="n">
        <f aca="false">IF(AE1307="SI",AB1307,0)</f>
        <v>0</v>
      </c>
      <c r="AI1307" s="148"/>
      <c r="AJ1307" s="207"/>
      <c r="AK1307" s="207"/>
      <c r="AL1307" s="207"/>
      <c r="AM1307" s="207"/>
      <c r="AN1307" s="207"/>
      <c r="AO1307" s="208"/>
    </row>
    <row r="1308" customFormat="false" ht="15.75" hidden="false" customHeight="true" outlineLevel="0" collapsed="false">
      <c r="A1308" s="22" t="n">
        <v>1307</v>
      </c>
      <c r="B1308" s="180"/>
      <c r="C1308" s="22"/>
      <c r="D1308" s="22"/>
      <c r="E1308" s="183"/>
      <c r="F1308" s="183"/>
      <c r="G1308" s="22"/>
      <c r="H1308" s="22"/>
      <c r="I1308" s="22"/>
      <c r="J1308" s="22"/>
      <c r="K1308" s="191" t="e">
        <f aca="false">VLOOKUP(Personale!J1308,Legenda!$D$1:$F$258,2)</f>
        <v>#N/A</v>
      </c>
      <c r="L1308" s="22"/>
      <c r="M1308" s="22"/>
      <c r="N1308" s="22"/>
      <c r="O1308" s="22"/>
      <c r="P1308" s="203"/>
      <c r="Q1308" s="22"/>
      <c r="R1308" s="22"/>
      <c r="S1308" s="22"/>
      <c r="T1308" s="203"/>
      <c r="U1308" s="211"/>
      <c r="V1308" s="211"/>
      <c r="W1308" s="185" t="n">
        <v>0</v>
      </c>
      <c r="X1308" s="185" t="n">
        <v>0</v>
      </c>
      <c r="Y1308" s="219" t="n">
        <f aca="false">SUM(W1308:X1308)</f>
        <v>0</v>
      </c>
      <c r="Z1308" s="185" t="n">
        <v>0</v>
      </c>
      <c r="AA1308" s="185" t="n">
        <v>0</v>
      </c>
      <c r="AB1308" s="220" t="n">
        <f aca="false">SUM(Z1308:AA1308)</f>
        <v>0</v>
      </c>
      <c r="AC1308" s="22"/>
      <c r="AD1308" s="22"/>
      <c r="AE1308" s="188"/>
      <c r="AF1308" s="206" t="n">
        <f aca="false">IF(AE1308="SI",N1308,0)</f>
        <v>0</v>
      </c>
      <c r="AG1308" s="189" t="n">
        <f aca="false">IF(AE1308="SI",Y1308,0)</f>
        <v>0</v>
      </c>
      <c r="AH1308" s="189" t="n">
        <f aca="false">IF(AE1308="SI",AB1308,0)</f>
        <v>0</v>
      </c>
      <c r="AI1308" s="148"/>
      <c r="AJ1308" s="207"/>
      <c r="AK1308" s="207"/>
      <c r="AL1308" s="207"/>
      <c r="AM1308" s="207"/>
      <c r="AN1308" s="207"/>
      <c r="AO1308" s="208"/>
    </row>
    <row r="1309" customFormat="false" ht="15.75" hidden="false" customHeight="true" outlineLevel="0" collapsed="false">
      <c r="A1309" s="22" t="n">
        <v>1308</v>
      </c>
      <c r="B1309" s="180"/>
      <c r="C1309" s="22"/>
      <c r="D1309" s="22"/>
      <c r="E1309" s="183"/>
      <c r="F1309" s="183"/>
      <c r="G1309" s="22"/>
      <c r="H1309" s="22"/>
      <c r="I1309" s="22"/>
      <c r="J1309" s="22"/>
      <c r="K1309" s="191" t="e">
        <f aca="false">VLOOKUP(Personale!J1309,Legenda!$D$1:$F$258,2)</f>
        <v>#N/A</v>
      </c>
      <c r="L1309" s="22"/>
      <c r="M1309" s="22"/>
      <c r="N1309" s="22"/>
      <c r="O1309" s="22"/>
      <c r="P1309" s="203"/>
      <c r="Q1309" s="22"/>
      <c r="R1309" s="22"/>
      <c r="S1309" s="22"/>
      <c r="T1309" s="203"/>
      <c r="U1309" s="211"/>
      <c r="V1309" s="211"/>
      <c r="W1309" s="185" t="n">
        <v>0</v>
      </c>
      <c r="X1309" s="185" t="n">
        <v>0</v>
      </c>
      <c r="Y1309" s="219" t="n">
        <f aca="false">SUM(W1309:X1309)</f>
        <v>0</v>
      </c>
      <c r="Z1309" s="185" t="n">
        <v>0</v>
      </c>
      <c r="AA1309" s="185" t="n">
        <v>0</v>
      </c>
      <c r="AB1309" s="220" t="n">
        <f aca="false">SUM(Z1309:AA1309)</f>
        <v>0</v>
      </c>
      <c r="AC1309" s="22"/>
      <c r="AD1309" s="22"/>
      <c r="AE1309" s="188"/>
      <c r="AF1309" s="206" t="n">
        <f aca="false">IF(AE1309="SI",N1309,0)</f>
        <v>0</v>
      </c>
      <c r="AG1309" s="189" t="n">
        <f aca="false">IF(AE1309="SI",Y1309,0)</f>
        <v>0</v>
      </c>
      <c r="AH1309" s="189" t="n">
        <f aca="false">IF(AE1309="SI",AB1309,0)</f>
        <v>0</v>
      </c>
      <c r="AI1309" s="148"/>
      <c r="AJ1309" s="207"/>
      <c r="AK1309" s="207"/>
      <c r="AL1309" s="207"/>
      <c r="AM1309" s="207"/>
      <c r="AN1309" s="207"/>
      <c r="AO1309" s="208"/>
    </row>
    <row r="1310" customFormat="false" ht="15.75" hidden="false" customHeight="true" outlineLevel="0" collapsed="false">
      <c r="A1310" s="22" t="n">
        <v>1309</v>
      </c>
      <c r="B1310" s="180"/>
      <c r="C1310" s="22"/>
      <c r="D1310" s="22"/>
      <c r="E1310" s="183"/>
      <c r="F1310" s="183"/>
      <c r="G1310" s="22"/>
      <c r="H1310" s="22"/>
      <c r="I1310" s="22"/>
      <c r="J1310" s="22"/>
      <c r="K1310" s="191" t="e">
        <f aca="false">VLOOKUP(Personale!J1310,Legenda!$D$1:$F$258,2)</f>
        <v>#N/A</v>
      </c>
      <c r="L1310" s="22"/>
      <c r="M1310" s="22"/>
      <c r="N1310" s="22"/>
      <c r="O1310" s="22"/>
      <c r="P1310" s="203"/>
      <c r="Q1310" s="22"/>
      <c r="R1310" s="22"/>
      <c r="S1310" s="22"/>
      <c r="T1310" s="203"/>
      <c r="U1310" s="211"/>
      <c r="V1310" s="211"/>
      <c r="W1310" s="185" t="n">
        <v>0</v>
      </c>
      <c r="X1310" s="185" t="n">
        <v>0</v>
      </c>
      <c r="Y1310" s="219" t="n">
        <f aca="false">SUM(W1310:X1310)</f>
        <v>0</v>
      </c>
      <c r="Z1310" s="185" t="n">
        <v>0</v>
      </c>
      <c r="AA1310" s="185" t="n">
        <v>0</v>
      </c>
      <c r="AB1310" s="220" t="n">
        <f aca="false">SUM(Z1310:AA1310)</f>
        <v>0</v>
      </c>
      <c r="AC1310" s="22"/>
      <c r="AD1310" s="22"/>
      <c r="AE1310" s="188"/>
      <c r="AF1310" s="206" t="n">
        <f aca="false">IF(AE1310="SI",N1310,0)</f>
        <v>0</v>
      </c>
      <c r="AG1310" s="189" t="n">
        <f aca="false">IF(AE1310="SI",Y1310,0)</f>
        <v>0</v>
      </c>
      <c r="AH1310" s="189" t="n">
        <f aca="false">IF(AE1310="SI",AB1310,0)</f>
        <v>0</v>
      </c>
      <c r="AI1310" s="148"/>
      <c r="AJ1310" s="207"/>
      <c r="AK1310" s="207"/>
      <c r="AL1310" s="207"/>
      <c r="AM1310" s="207"/>
      <c r="AN1310" s="207"/>
      <c r="AO1310" s="208"/>
    </row>
    <row r="1311" customFormat="false" ht="15.75" hidden="false" customHeight="true" outlineLevel="0" collapsed="false">
      <c r="A1311" s="22" t="n">
        <v>1310</v>
      </c>
      <c r="B1311" s="180"/>
      <c r="C1311" s="22"/>
      <c r="D1311" s="22"/>
      <c r="E1311" s="183"/>
      <c r="F1311" s="183"/>
      <c r="G1311" s="22"/>
      <c r="H1311" s="22"/>
      <c r="I1311" s="22"/>
      <c r="J1311" s="22"/>
      <c r="K1311" s="191" t="e">
        <f aca="false">VLOOKUP(Personale!J1311,Legenda!$D$1:$F$258,2)</f>
        <v>#N/A</v>
      </c>
      <c r="L1311" s="22"/>
      <c r="M1311" s="22"/>
      <c r="N1311" s="22"/>
      <c r="O1311" s="22"/>
      <c r="P1311" s="203"/>
      <c r="Q1311" s="22"/>
      <c r="R1311" s="22"/>
      <c r="S1311" s="22"/>
      <c r="T1311" s="203"/>
      <c r="U1311" s="211"/>
      <c r="V1311" s="211"/>
      <c r="W1311" s="185" t="n">
        <v>0</v>
      </c>
      <c r="X1311" s="185" t="n">
        <v>0</v>
      </c>
      <c r="Y1311" s="219" t="n">
        <f aca="false">SUM(W1311:X1311)</f>
        <v>0</v>
      </c>
      <c r="Z1311" s="185" t="n">
        <v>0</v>
      </c>
      <c r="AA1311" s="185" t="n">
        <v>0</v>
      </c>
      <c r="AB1311" s="220" t="n">
        <f aca="false">SUM(Z1311:AA1311)</f>
        <v>0</v>
      </c>
      <c r="AC1311" s="22"/>
      <c r="AD1311" s="22"/>
      <c r="AE1311" s="188"/>
      <c r="AF1311" s="206" t="n">
        <f aca="false">IF(AE1311="SI",N1311,0)</f>
        <v>0</v>
      </c>
      <c r="AG1311" s="189" t="n">
        <f aca="false">IF(AE1311="SI",Y1311,0)</f>
        <v>0</v>
      </c>
      <c r="AH1311" s="189" t="n">
        <f aca="false">IF(AE1311="SI",AB1311,0)</f>
        <v>0</v>
      </c>
      <c r="AI1311" s="148"/>
      <c r="AJ1311" s="207"/>
      <c r="AK1311" s="207"/>
      <c r="AL1311" s="207"/>
      <c r="AM1311" s="207"/>
      <c r="AN1311" s="207"/>
      <c r="AO1311" s="208"/>
    </row>
    <row r="1312" customFormat="false" ht="15.75" hidden="false" customHeight="true" outlineLevel="0" collapsed="false">
      <c r="A1312" s="22" t="n">
        <v>1311</v>
      </c>
      <c r="B1312" s="180"/>
      <c r="C1312" s="22"/>
      <c r="D1312" s="22"/>
      <c r="E1312" s="183"/>
      <c r="F1312" s="183"/>
      <c r="G1312" s="22"/>
      <c r="H1312" s="22"/>
      <c r="I1312" s="22"/>
      <c r="J1312" s="22"/>
      <c r="K1312" s="191" t="e">
        <f aca="false">VLOOKUP(Personale!J1312,Legenda!$D$1:$F$258,2)</f>
        <v>#N/A</v>
      </c>
      <c r="L1312" s="22"/>
      <c r="M1312" s="22"/>
      <c r="N1312" s="22"/>
      <c r="O1312" s="22"/>
      <c r="P1312" s="203"/>
      <c r="Q1312" s="22"/>
      <c r="R1312" s="22"/>
      <c r="S1312" s="22"/>
      <c r="T1312" s="203"/>
      <c r="U1312" s="211"/>
      <c r="V1312" s="211"/>
      <c r="W1312" s="185" t="n">
        <v>0</v>
      </c>
      <c r="X1312" s="185" t="n">
        <v>0</v>
      </c>
      <c r="Y1312" s="219" t="n">
        <f aca="false">SUM(W1312:X1312)</f>
        <v>0</v>
      </c>
      <c r="Z1312" s="185" t="n">
        <v>0</v>
      </c>
      <c r="AA1312" s="185" t="n">
        <v>0</v>
      </c>
      <c r="AB1312" s="220" t="n">
        <f aca="false">SUM(Z1312:AA1312)</f>
        <v>0</v>
      </c>
      <c r="AC1312" s="22"/>
      <c r="AD1312" s="22"/>
      <c r="AE1312" s="188"/>
      <c r="AF1312" s="206" t="n">
        <f aca="false">IF(AE1312="SI",N1312,0)</f>
        <v>0</v>
      </c>
      <c r="AG1312" s="189" t="n">
        <f aca="false">IF(AE1312="SI",Y1312,0)</f>
        <v>0</v>
      </c>
      <c r="AH1312" s="189" t="n">
        <f aca="false">IF(AE1312="SI",AB1312,0)</f>
        <v>0</v>
      </c>
      <c r="AI1312" s="148"/>
      <c r="AJ1312" s="207"/>
      <c r="AK1312" s="207"/>
      <c r="AL1312" s="207"/>
      <c r="AM1312" s="207"/>
      <c r="AN1312" s="207"/>
      <c r="AO1312" s="208"/>
    </row>
    <row r="1313" customFormat="false" ht="15.75" hidden="false" customHeight="true" outlineLevel="0" collapsed="false">
      <c r="A1313" s="22" t="n">
        <v>1312</v>
      </c>
      <c r="B1313" s="180"/>
      <c r="C1313" s="22"/>
      <c r="D1313" s="22"/>
      <c r="E1313" s="183"/>
      <c r="F1313" s="183"/>
      <c r="G1313" s="22"/>
      <c r="H1313" s="22"/>
      <c r="I1313" s="22"/>
      <c r="J1313" s="22"/>
      <c r="K1313" s="191" t="e">
        <f aca="false">VLOOKUP(Personale!J1313,Legenda!$D$1:$F$258,2)</f>
        <v>#N/A</v>
      </c>
      <c r="L1313" s="22"/>
      <c r="M1313" s="22"/>
      <c r="N1313" s="22"/>
      <c r="O1313" s="22"/>
      <c r="P1313" s="203"/>
      <c r="Q1313" s="22"/>
      <c r="R1313" s="22"/>
      <c r="S1313" s="22"/>
      <c r="T1313" s="203"/>
      <c r="U1313" s="211"/>
      <c r="V1313" s="211"/>
      <c r="W1313" s="185" t="n">
        <v>0</v>
      </c>
      <c r="X1313" s="185" t="n">
        <v>0</v>
      </c>
      <c r="Y1313" s="219" t="n">
        <f aca="false">SUM(W1313:X1313)</f>
        <v>0</v>
      </c>
      <c r="Z1313" s="185" t="n">
        <v>0</v>
      </c>
      <c r="AA1313" s="185" t="n">
        <v>0</v>
      </c>
      <c r="AB1313" s="220" t="n">
        <f aca="false">SUM(Z1313:AA1313)</f>
        <v>0</v>
      </c>
      <c r="AC1313" s="22"/>
      <c r="AD1313" s="22"/>
      <c r="AE1313" s="188"/>
      <c r="AF1313" s="206" t="n">
        <f aca="false">IF(AE1313="SI",N1313,0)</f>
        <v>0</v>
      </c>
      <c r="AG1313" s="189" t="n">
        <f aca="false">IF(AE1313="SI",Y1313,0)</f>
        <v>0</v>
      </c>
      <c r="AH1313" s="189" t="n">
        <f aca="false">IF(AE1313="SI",AB1313,0)</f>
        <v>0</v>
      </c>
      <c r="AI1313" s="148"/>
      <c r="AJ1313" s="207"/>
      <c r="AK1313" s="207"/>
      <c r="AL1313" s="207"/>
      <c r="AM1313" s="207"/>
      <c r="AN1313" s="207"/>
      <c r="AO1313" s="208"/>
    </row>
    <row r="1314" customFormat="false" ht="15.75" hidden="false" customHeight="true" outlineLevel="0" collapsed="false">
      <c r="A1314" s="22" t="n">
        <v>1313</v>
      </c>
      <c r="B1314" s="180"/>
      <c r="C1314" s="22"/>
      <c r="D1314" s="22"/>
      <c r="E1314" s="183"/>
      <c r="F1314" s="183"/>
      <c r="G1314" s="22"/>
      <c r="H1314" s="22"/>
      <c r="I1314" s="22"/>
      <c r="J1314" s="22"/>
      <c r="K1314" s="191" t="e">
        <f aca="false">VLOOKUP(Personale!J1314,Legenda!$D$1:$F$258,2)</f>
        <v>#N/A</v>
      </c>
      <c r="L1314" s="22"/>
      <c r="M1314" s="22"/>
      <c r="N1314" s="22"/>
      <c r="O1314" s="22"/>
      <c r="P1314" s="203"/>
      <c r="Q1314" s="22"/>
      <c r="R1314" s="22"/>
      <c r="S1314" s="22"/>
      <c r="T1314" s="203"/>
      <c r="U1314" s="211"/>
      <c r="V1314" s="211"/>
      <c r="W1314" s="185" t="n">
        <v>0</v>
      </c>
      <c r="X1314" s="185" t="n">
        <v>0</v>
      </c>
      <c r="Y1314" s="219" t="n">
        <f aca="false">SUM(W1314:X1314)</f>
        <v>0</v>
      </c>
      <c r="Z1314" s="185" t="n">
        <v>0</v>
      </c>
      <c r="AA1314" s="185" t="n">
        <v>0</v>
      </c>
      <c r="AB1314" s="220" t="n">
        <f aca="false">SUM(Z1314:AA1314)</f>
        <v>0</v>
      </c>
      <c r="AC1314" s="22"/>
      <c r="AD1314" s="22"/>
      <c r="AE1314" s="188"/>
      <c r="AF1314" s="206" t="n">
        <f aca="false">IF(AE1314="SI",N1314,0)</f>
        <v>0</v>
      </c>
      <c r="AG1314" s="189" t="n">
        <f aca="false">IF(AE1314="SI",Y1314,0)</f>
        <v>0</v>
      </c>
      <c r="AH1314" s="189" t="n">
        <f aca="false">IF(AE1314="SI",AB1314,0)</f>
        <v>0</v>
      </c>
      <c r="AI1314" s="148"/>
      <c r="AJ1314" s="207"/>
      <c r="AK1314" s="207"/>
      <c r="AL1314" s="207"/>
      <c r="AM1314" s="207"/>
      <c r="AN1314" s="207"/>
      <c r="AO1314" s="208"/>
    </row>
    <row r="1315" customFormat="false" ht="15.75" hidden="false" customHeight="true" outlineLevel="0" collapsed="false">
      <c r="A1315" s="22" t="n">
        <v>1314</v>
      </c>
      <c r="B1315" s="180"/>
      <c r="C1315" s="22"/>
      <c r="D1315" s="22"/>
      <c r="E1315" s="183"/>
      <c r="F1315" s="183"/>
      <c r="G1315" s="22"/>
      <c r="H1315" s="22"/>
      <c r="I1315" s="22"/>
      <c r="J1315" s="22"/>
      <c r="K1315" s="191" t="e">
        <f aca="false">VLOOKUP(Personale!J1315,Legenda!$D$1:$F$258,2)</f>
        <v>#N/A</v>
      </c>
      <c r="L1315" s="22"/>
      <c r="M1315" s="22"/>
      <c r="N1315" s="22"/>
      <c r="O1315" s="22"/>
      <c r="P1315" s="203"/>
      <c r="Q1315" s="22"/>
      <c r="R1315" s="22"/>
      <c r="S1315" s="22"/>
      <c r="T1315" s="203"/>
      <c r="U1315" s="211"/>
      <c r="V1315" s="211"/>
      <c r="W1315" s="185" t="n">
        <v>0</v>
      </c>
      <c r="X1315" s="185" t="n">
        <v>0</v>
      </c>
      <c r="Y1315" s="219" t="n">
        <f aca="false">SUM(W1315:X1315)</f>
        <v>0</v>
      </c>
      <c r="Z1315" s="185" t="n">
        <v>0</v>
      </c>
      <c r="AA1315" s="185" t="n">
        <v>0</v>
      </c>
      <c r="AB1315" s="220" t="n">
        <f aca="false">SUM(Z1315:AA1315)</f>
        <v>0</v>
      </c>
      <c r="AC1315" s="22"/>
      <c r="AD1315" s="22"/>
      <c r="AE1315" s="188"/>
      <c r="AF1315" s="206" t="n">
        <f aca="false">IF(AE1315="SI",N1315,0)</f>
        <v>0</v>
      </c>
      <c r="AG1315" s="189" t="n">
        <f aca="false">IF(AE1315="SI",Y1315,0)</f>
        <v>0</v>
      </c>
      <c r="AH1315" s="189" t="n">
        <f aca="false">IF(AE1315="SI",AB1315,0)</f>
        <v>0</v>
      </c>
      <c r="AI1315" s="148"/>
      <c r="AJ1315" s="207"/>
      <c r="AK1315" s="207"/>
      <c r="AL1315" s="207"/>
      <c r="AM1315" s="207"/>
      <c r="AN1315" s="207"/>
      <c r="AO1315" s="208"/>
    </row>
    <row r="1316" customFormat="false" ht="15.75" hidden="false" customHeight="true" outlineLevel="0" collapsed="false">
      <c r="A1316" s="22" t="n">
        <v>1315</v>
      </c>
      <c r="B1316" s="180"/>
      <c r="C1316" s="22"/>
      <c r="D1316" s="22"/>
      <c r="E1316" s="183"/>
      <c r="F1316" s="183"/>
      <c r="G1316" s="22"/>
      <c r="H1316" s="22"/>
      <c r="I1316" s="22"/>
      <c r="J1316" s="22"/>
      <c r="K1316" s="191" t="e">
        <f aca="false">VLOOKUP(Personale!J1316,Legenda!$D$1:$F$258,2)</f>
        <v>#N/A</v>
      </c>
      <c r="L1316" s="22"/>
      <c r="M1316" s="22"/>
      <c r="N1316" s="22"/>
      <c r="O1316" s="22"/>
      <c r="P1316" s="203"/>
      <c r="Q1316" s="22"/>
      <c r="R1316" s="22"/>
      <c r="S1316" s="22"/>
      <c r="T1316" s="203"/>
      <c r="U1316" s="211"/>
      <c r="V1316" s="211"/>
      <c r="W1316" s="185" t="n">
        <v>0</v>
      </c>
      <c r="X1316" s="185" t="n">
        <v>0</v>
      </c>
      <c r="Y1316" s="219" t="n">
        <f aca="false">SUM(W1316:X1316)</f>
        <v>0</v>
      </c>
      <c r="Z1316" s="185" t="n">
        <v>0</v>
      </c>
      <c r="AA1316" s="185" t="n">
        <v>0</v>
      </c>
      <c r="AB1316" s="220" t="n">
        <f aca="false">SUM(Z1316:AA1316)</f>
        <v>0</v>
      </c>
      <c r="AC1316" s="22"/>
      <c r="AD1316" s="22"/>
      <c r="AE1316" s="188"/>
      <c r="AF1316" s="206" t="n">
        <f aca="false">IF(AE1316="SI",N1316,0)</f>
        <v>0</v>
      </c>
      <c r="AG1316" s="189" t="n">
        <f aca="false">IF(AE1316="SI",Y1316,0)</f>
        <v>0</v>
      </c>
      <c r="AH1316" s="189" t="n">
        <f aca="false">IF(AE1316="SI",AB1316,0)</f>
        <v>0</v>
      </c>
      <c r="AI1316" s="148"/>
      <c r="AJ1316" s="207"/>
      <c r="AK1316" s="207"/>
      <c r="AL1316" s="207"/>
      <c r="AM1316" s="207"/>
      <c r="AN1316" s="207"/>
      <c r="AO1316" s="208"/>
    </row>
    <row r="1317" customFormat="false" ht="15.75" hidden="false" customHeight="true" outlineLevel="0" collapsed="false">
      <c r="A1317" s="22" t="n">
        <v>1316</v>
      </c>
      <c r="B1317" s="180"/>
      <c r="C1317" s="22"/>
      <c r="D1317" s="22"/>
      <c r="E1317" s="183"/>
      <c r="F1317" s="183"/>
      <c r="G1317" s="22"/>
      <c r="H1317" s="22"/>
      <c r="I1317" s="22"/>
      <c r="J1317" s="22"/>
      <c r="K1317" s="191" t="e">
        <f aca="false">VLOOKUP(Personale!J1317,Legenda!$D$1:$F$258,2)</f>
        <v>#N/A</v>
      </c>
      <c r="L1317" s="22"/>
      <c r="M1317" s="22"/>
      <c r="N1317" s="22"/>
      <c r="O1317" s="22"/>
      <c r="P1317" s="203"/>
      <c r="Q1317" s="22"/>
      <c r="R1317" s="22"/>
      <c r="S1317" s="22"/>
      <c r="T1317" s="203"/>
      <c r="U1317" s="211"/>
      <c r="V1317" s="211"/>
      <c r="W1317" s="185" t="n">
        <v>0</v>
      </c>
      <c r="X1317" s="185" t="n">
        <v>0</v>
      </c>
      <c r="Y1317" s="219" t="n">
        <f aca="false">SUM(W1317:X1317)</f>
        <v>0</v>
      </c>
      <c r="Z1317" s="185" t="n">
        <v>0</v>
      </c>
      <c r="AA1317" s="185" t="n">
        <v>0</v>
      </c>
      <c r="AB1317" s="220" t="n">
        <f aca="false">SUM(Z1317:AA1317)</f>
        <v>0</v>
      </c>
      <c r="AC1317" s="22"/>
      <c r="AD1317" s="22"/>
      <c r="AE1317" s="188"/>
      <c r="AF1317" s="206" t="n">
        <f aca="false">IF(AE1317="SI",N1317,0)</f>
        <v>0</v>
      </c>
      <c r="AG1317" s="189" t="n">
        <f aca="false">IF(AE1317="SI",Y1317,0)</f>
        <v>0</v>
      </c>
      <c r="AH1317" s="189" t="n">
        <f aca="false">IF(AE1317="SI",AB1317,0)</f>
        <v>0</v>
      </c>
      <c r="AI1317" s="148"/>
      <c r="AJ1317" s="207"/>
      <c r="AK1317" s="207"/>
      <c r="AL1317" s="207"/>
      <c r="AM1317" s="207"/>
      <c r="AN1317" s="207"/>
      <c r="AO1317" s="208"/>
    </row>
    <row r="1318" customFormat="false" ht="15.75" hidden="false" customHeight="true" outlineLevel="0" collapsed="false">
      <c r="A1318" s="22" t="n">
        <v>1317</v>
      </c>
      <c r="B1318" s="180"/>
      <c r="C1318" s="22"/>
      <c r="D1318" s="22"/>
      <c r="E1318" s="183"/>
      <c r="F1318" s="183"/>
      <c r="G1318" s="22"/>
      <c r="H1318" s="22"/>
      <c r="I1318" s="22"/>
      <c r="J1318" s="22"/>
      <c r="K1318" s="191" t="e">
        <f aca="false">VLOOKUP(Personale!J1318,Legenda!$D$1:$F$258,2)</f>
        <v>#N/A</v>
      </c>
      <c r="L1318" s="22"/>
      <c r="M1318" s="22"/>
      <c r="N1318" s="22"/>
      <c r="O1318" s="22"/>
      <c r="P1318" s="203"/>
      <c r="Q1318" s="22"/>
      <c r="R1318" s="22"/>
      <c r="S1318" s="22"/>
      <c r="T1318" s="203"/>
      <c r="U1318" s="211"/>
      <c r="V1318" s="211"/>
      <c r="W1318" s="185" t="n">
        <v>0</v>
      </c>
      <c r="X1318" s="185" t="n">
        <v>0</v>
      </c>
      <c r="Y1318" s="219" t="n">
        <f aca="false">SUM(W1318:X1318)</f>
        <v>0</v>
      </c>
      <c r="Z1318" s="185" t="n">
        <v>0</v>
      </c>
      <c r="AA1318" s="185" t="n">
        <v>0</v>
      </c>
      <c r="AB1318" s="220" t="n">
        <f aca="false">SUM(Z1318:AA1318)</f>
        <v>0</v>
      </c>
      <c r="AC1318" s="22"/>
      <c r="AD1318" s="22"/>
      <c r="AE1318" s="188"/>
      <c r="AF1318" s="206" t="n">
        <f aca="false">IF(AE1318="SI",N1318,0)</f>
        <v>0</v>
      </c>
      <c r="AG1318" s="189" t="n">
        <f aca="false">IF(AE1318="SI",Y1318,0)</f>
        <v>0</v>
      </c>
      <c r="AH1318" s="189" t="n">
        <f aca="false">IF(AE1318="SI",AB1318,0)</f>
        <v>0</v>
      </c>
      <c r="AI1318" s="148"/>
      <c r="AJ1318" s="207"/>
      <c r="AK1318" s="207"/>
      <c r="AL1318" s="207"/>
      <c r="AM1318" s="207"/>
      <c r="AN1318" s="207"/>
      <c r="AO1318" s="208"/>
    </row>
    <row r="1319" customFormat="false" ht="15.75" hidden="false" customHeight="true" outlineLevel="0" collapsed="false">
      <c r="A1319" s="22" t="n">
        <v>1318</v>
      </c>
      <c r="B1319" s="180"/>
      <c r="C1319" s="22"/>
      <c r="D1319" s="22"/>
      <c r="E1319" s="183"/>
      <c r="F1319" s="183"/>
      <c r="G1319" s="22"/>
      <c r="H1319" s="22"/>
      <c r="I1319" s="22"/>
      <c r="J1319" s="22"/>
      <c r="K1319" s="191" t="e">
        <f aca="false">VLOOKUP(Personale!J1319,Legenda!$D$1:$F$258,2)</f>
        <v>#N/A</v>
      </c>
      <c r="L1319" s="22"/>
      <c r="M1319" s="22"/>
      <c r="N1319" s="22"/>
      <c r="O1319" s="22"/>
      <c r="P1319" s="203"/>
      <c r="Q1319" s="22"/>
      <c r="R1319" s="22"/>
      <c r="S1319" s="22"/>
      <c r="T1319" s="203"/>
      <c r="U1319" s="211"/>
      <c r="V1319" s="211"/>
      <c r="W1319" s="185" t="n">
        <v>0</v>
      </c>
      <c r="X1319" s="185" t="n">
        <v>0</v>
      </c>
      <c r="Y1319" s="219" t="n">
        <f aca="false">SUM(W1319:X1319)</f>
        <v>0</v>
      </c>
      <c r="Z1319" s="185" t="n">
        <v>0</v>
      </c>
      <c r="AA1319" s="185" t="n">
        <v>0</v>
      </c>
      <c r="AB1319" s="220" t="n">
        <f aca="false">SUM(Z1319:AA1319)</f>
        <v>0</v>
      </c>
      <c r="AC1319" s="22"/>
      <c r="AD1319" s="22"/>
      <c r="AE1319" s="188"/>
      <c r="AF1319" s="206" t="n">
        <f aca="false">IF(AE1319="SI",N1319,0)</f>
        <v>0</v>
      </c>
      <c r="AG1319" s="189" t="n">
        <f aca="false">IF(AE1319="SI",Y1319,0)</f>
        <v>0</v>
      </c>
      <c r="AH1319" s="189" t="n">
        <f aca="false">IF(AE1319="SI",AB1319,0)</f>
        <v>0</v>
      </c>
      <c r="AI1319" s="148"/>
      <c r="AJ1319" s="207"/>
      <c r="AK1319" s="207"/>
      <c r="AL1319" s="207"/>
      <c r="AM1319" s="207"/>
      <c r="AN1319" s="207"/>
      <c r="AO1319" s="208"/>
    </row>
    <row r="1320" customFormat="false" ht="15.75" hidden="false" customHeight="true" outlineLevel="0" collapsed="false">
      <c r="A1320" s="22" t="n">
        <v>1319</v>
      </c>
      <c r="B1320" s="180"/>
      <c r="C1320" s="22"/>
      <c r="D1320" s="22"/>
      <c r="E1320" s="183"/>
      <c r="F1320" s="183"/>
      <c r="G1320" s="22"/>
      <c r="H1320" s="22"/>
      <c r="I1320" s="22"/>
      <c r="J1320" s="22"/>
      <c r="K1320" s="191" t="e">
        <f aca="false">VLOOKUP(Personale!J1320,Legenda!$D$1:$F$258,2)</f>
        <v>#N/A</v>
      </c>
      <c r="L1320" s="22"/>
      <c r="M1320" s="22"/>
      <c r="N1320" s="22"/>
      <c r="O1320" s="22"/>
      <c r="P1320" s="203"/>
      <c r="Q1320" s="22"/>
      <c r="R1320" s="22"/>
      <c r="S1320" s="22"/>
      <c r="T1320" s="203"/>
      <c r="U1320" s="211"/>
      <c r="V1320" s="211"/>
      <c r="W1320" s="185" t="n">
        <v>0</v>
      </c>
      <c r="X1320" s="185" t="n">
        <v>0</v>
      </c>
      <c r="Y1320" s="219" t="n">
        <f aca="false">SUM(W1320:X1320)</f>
        <v>0</v>
      </c>
      <c r="Z1320" s="185" t="n">
        <v>0</v>
      </c>
      <c r="AA1320" s="185" t="n">
        <v>0</v>
      </c>
      <c r="AB1320" s="220" t="n">
        <f aca="false">SUM(Z1320:AA1320)</f>
        <v>0</v>
      </c>
      <c r="AC1320" s="22"/>
      <c r="AD1320" s="22"/>
      <c r="AE1320" s="188"/>
      <c r="AF1320" s="206" t="n">
        <f aca="false">IF(AE1320="SI",N1320,0)</f>
        <v>0</v>
      </c>
      <c r="AG1320" s="189" t="n">
        <f aca="false">IF(AE1320="SI",Y1320,0)</f>
        <v>0</v>
      </c>
      <c r="AH1320" s="189" t="n">
        <f aca="false">IF(AE1320="SI",AB1320,0)</f>
        <v>0</v>
      </c>
      <c r="AI1320" s="148"/>
      <c r="AJ1320" s="207"/>
      <c r="AK1320" s="207"/>
      <c r="AL1320" s="207"/>
      <c r="AM1320" s="207"/>
      <c r="AN1320" s="207"/>
      <c r="AO1320" s="208"/>
    </row>
    <row r="1321" customFormat="false" ht="15.75" hidden="false" customHeight="true" outlineLevel="0" collapsed="false">
      <c r="A1321" s="22" t="n">
        <v>1320</v>
      </c>
      <c r="B1321" s="180"/>
      <c r="C1321" s="22"/>
      <c r="D1321" s="22"/>
      <c r="E1321" s="183"/>
      <c r="F1321" s="183"/>
      <c r="G1321" s="22"/>
      <c r="H1321" s="22"/>
      <c r="I1321" s="22"/>
      <c r="J1321" s="22"/>
      <c r="K1321" s="191" t="e">
        <f aca="false">VLOOKUP(Personale!J1321,Legenda!$D$1:$F$258,2)</f>
        <v>#N/A</v>
      </c>
      <c r="L1321" s="22"/>
      <c r="M1321" s="22"/>
      <c r="N1321" s="22"/>
      <c r="O1321" s="22"/>
      <c r="P1321" s="203"/>
      <c r="Q1321" s="22"/>
      <c r="R1321" s="22"/>
      <c r="S1321" s="22"/>
      <c r="T1321" s="203"/>
      <c r="U1321" s="211"/>
      <c r="V1321" s="211"/>
      <c r="W1321" s="185" t="n">
        <v>0</v>
      </c>
      <c r="X1321" s="185" t="n">
        <v>0</v>
      </c>
      <c r="Y1321" s="219" t="n">
        <f aca="false">SUM(W1321:X1321)</f>
        <v>0</v>
      </c>
      <c r="Z1321" s="185" t="n">
        <v>0</v>
      </c>
      <c r="AA1321" s="185" t="n">
        <v>0</v>
      </c>
      <c r="AB1321" s="220" t="n">
        <f aca="false">SUM(Z1321:AA1321)</f>
        <v>0</v>
      </c>
      <c r="AC1321" s="22"/>
      <c r="AD1321" s="22"/>
      <c r="AE1321" s="188"/>
      <c r="AF1321" s="206" t="n">
        <f aca="false">IF(AE1321="SI",N1321,0)</f>
        <v>0</v>
      </c>
      <c r="AG1321" s="189" t="n">
        <f aca="false">IF(AE1321="SI",Y1321,0)</f>
        <v>0</v>
      </c>
      <c r="AH1321" s="189" t="n">
        <f aca="false">IF(AE1321="SI",AB1321,0)</f>
        <v>0</v>
      </c>
      <c r="AI1321" s="148"/>
      <c r="AJ1321" s="207"/>
      <c r="AK1321" s="207"/>
      <c r="AL1321" s="207"/>
      <c r="AM1321" s="207"/>
      <c r="AN1321" s="207"/>
      <c r="AO1321" s="208"/>
    </row>
    <row r="1322" customFormat="false" ht="15.75" hidden="false" customHeight="true" outlineLevel="0" collapsed="false">
      <c r="A1322" s="22" t="n">
        <v>1321</v>
      </c>
      <c r="B1322" s="180"/>
      <c r="C1322" s="22"/>
      <c r="D1322" s="22"/>
      <c r="E1322" s="183"/>
      <c r="F1322" s="183"/>
      <c r="G1322" s="22"/>
      <c r="H1322" s="22"/>
      <c r="I1322" s="22"/>
      <c r="J1322" s="22"/>
      <c r="K1322" s="191" t="e">
        <f aca="false">VLOOKUP(Personale!J1322,Legenda!$D$1:$F$258,2)</f>
        <v>#N/A</v>
      </c>
      <c r="L1322" s="22"/>
      <c r="M1322" s="22"/>
      <c r="N1322" s="22"/>
      <c r="O1322" s="22"/>
      <c r="P1322" s="203"/>
      <c r="Q1322" s="22"/>
      <c r="R1322" s="22"/>
      <c r="S1322" s="22"/>
      <c r="T1322" s="203"/>
      <c r="U1322" s="211"/>
      <c r="V1322" s="211"/>
      <c r="W1322" s="185" t="n">
        <v>0</v>
      </c>
      <c r="X1322" s="185" t="n">
        <v>0</v>
      </c>
      <c r="Y1322" s="219" t="n">
        <f aca="false">SUM(W1322:X1322)</f>
        <v>0</v>
      </c>
      <c r="Z1322" s="185" t="n">
        <v>0</v>
      </c>
      <c r="AA1322" s="185" t="n">
        <v>0</v>
      </c>
      <c r="AB1322" s="220" t="n">
        <f aca="false">SUM(Z1322:AA1322)</f>
        <v>0</v>
      </c>
      <c r="AC1322" s="22"/>
      <c r="AD1322" s="22"/>
      <c r="AE1322" s="188"/>
      <c r="AF1322" s="206" t="n">
        <f aca="false">IF(AE1322="SI",N1322,0)</f>
        <v>0</v>
      </c>
      <c r="AG1322" s="189" t="n">
        <f aca="false">IF(AE1322="SI",Y1322,0)</f>
        <v>0</v>
      </c>
      <c r="AH1322" s="189" t="n">
        <f aca="false">IF(AE1322="SI",AB1322,0)</f>
        <v>0</v>
      </c>
      <c r="AI1322" s="148"/>
      <c r="AJ1322" s="207"/>
      <c r="AK1322" s="207"/>
      <c r="AL1322" s="207"/>
      <c r="AM1322" s="207"/>
      <c r="AN1322" s="207"/>
      <c r="AO1322" s="208"/>
    </row>
    <row r="1323" customFormat="false" ht="15.75" hidden="false" customHeight="true" outlineLevel="0" collapsed="false">
      <c r="A1323" s="22" t="n">
        <v>1322</v>
      </c>
      <c r="B1323" s="180"/>
      <c r="C1323" s="22"/>
      <c r="D1323" s="22"/>
      <c r="E1323" s="183"/>
      <c r="F1323" s="183"/>
      <c r="G1323" s="22"/>
      <c r="H1323" s="22"/>
      <c r="I1323" s="22"/>
      <c r="J1323" s="22"/>
      <c r="K1323" s="191" t="e">
        <f aca="false">VLOOKUP(Personale!J1323,Legenda!$D$1:$F$258,2)</f>
        <v>#N/A</v>
      </c>
      <c r="L1323" s="22"/>
      <c r="M1323" s="22"/>
      <c r="N1323" s="22"/>
      <c r="O1323" s="22"/>
      <c r="P1323" s="203"/>
      <c r="Q1323" s="22"/>
      <c r="R1323" s="22"/>
      <c r="S1323" s="22"/>
      <c r="T1323" s="203"/>
      <c r="U1323" s="211"/>
      <c r="V1323" s="211"/>
      <c r="W1323" s="185" t="n">
        <v>0</v>
      </c>
      <c r="X1323" s="185" t="n">
        <v>0</v>
      </c>
      <c r="Y1323" s="219" t="n">
        <f aca="false">SUM(W1323:X1323)</f>
        <v>0</v>
      </c>
      <c r="Z1323" s="185" t="n">
        <v>0</v>
      </c>
      <c r="AA1323" s="185" t="n">
        <v>0</v>
      </c>
      <c r="AB1323" s="220" t="n">
        <f aca="false">SUM(Z1323:AA1323)</f>
        <v>0</v>
      </c>
      <c r="AC1323" s="22"/>
      <c r="AD1323" s="22"/>
      <c r="AE1323" s="188"/>
      <c r="AF1323" s="206" t="n">
        <f aca="false">IF(AE1323="SI",N1323,0)</f>
        <v>0</v>
      </c>
      <c r="AG1323" s="189" t="n">
        <f aca="false">IF(AE1323="SI",Y1323,0)</f>
        <v>0</v>
      </c>
      <c r="AH1323" s="189" t="n">
        <f aca="false">IF(AE1323="SI",AB1323,0)</f>
        <v>0</v>
      </c>
      <c r="AI1323" s="148"/>
      <c r="AJ1323" s="207"/>
      <c r="AK1323" s="207"/>
      <c r="AL1323" s="207"/>
      <c r="AM1323" s="207"/>
      <c r="AN1323" s="207"/>
      <c r="AO1323" s="208"/>
    </row>
    <row r="1324" customFormat="false" ht="15.75" hidden="false" customHeight="true" outlineLevel="0" collapsed="false">
      <c r="A1324" s="22" t="n">
        <v>1323</v>
      </c>
      <c r="B1324" s="180"/>
      <c r="C1324" s="22"/>
      <c r="D1324" s="22"/>
      <c r="E1324" s="183"/>
      <c r="F1324" s="183"/>
      <c r="G1324" s="22"/>
      <c r="H1324" s="22"/>
      <c r="I1324" s="22"/>
      <c r="J1324" s="22"/>
      <c r="K1324" s="191" t="e">
        <f aca="false">VLOOKUP(Personale!J1324,Legenda!$D$1:$F$258,2)</f>
        <v>#N/A</v>
      </c>
      <c r="L1324" s="22"/>
      <c r="M1324" s="22"/>
      <c r="N1324" s="22"/>
      <c r="O1324" s="22"/>
      <c r="P1324" s="203"/>
      <c r="Q1324" s="22"/>
      <c r="R1324" s="22"/>
      <c r="S1324" s="22"/>
      <c r="T1324" s="203"/>
      <c r="U1324" s="211"/>
      <c r="V1324" s="211"/>
      <c r="W1324" s="185" t="n">
        <v>0</v>
      </c>
      <c r="X1324" s="185" t="n">
        <v>0</v>
      </c>
      <c r="Y1324" s="219" t="n">
        <f aca="false">SUM(W1324:X1324)</f>
        <v>0</v>
      </c>
      <c r="Z1324" s="185" t="n">
        <v>0</v>
      </c>
      <c r="AA1324" s="185" t="n">
        <v>0</v>
      </c>
      <c r="AB1324" s="220" t="n">
        <f aca="false">SUM(Z1324:AA1324)</f>
        <v>0</v>
      </c>
      <c r="AC1324" s="22"/>
      <c r="AD1324" s="22"/>
      <c r="AE1324" s="188"/>
      <c r="AF1324" s="206" t="n">
        <f aca="false">IF(AE1324="SI",N1324,0)</f>
        <v>0</v>
      </c>
      <c r="AG1324" s="189" t="n">
        <f aca="false">IF(AE1324="SI",Y1324,0)</f>
        <v>0</v>
      </c>
      <c r="AH1324" s="189" t="n">
        <f aca="false">IF(AE1324="SI",AB1324,0)</f>
        <v>0</v>
      </c>
      <c r="AI1324" s="148"/>
      <c r="AJ1324" s="207"/>
      <c r="AK1324" s="207"/>
      <c r="AL1324" s="207"/>
      <c r="AM1324" s="207"/>
      <c r="AN1324" s="207"/>
      <c r="AO1324" s="208"/>
    </row>
    <row r="1325" customFormat="false" ht="15.75" hidden="false" customHeight="true" outlineLevel="0" collapsed="false">
      <c r="A1325" s="22" t="n">
        <v>1324</v>
      </c>
      <c r="B1325" s="180"/>
      <c r="C1325" s="22"/>
      <c r="D1325" s="22"/>
      <c r="E1325" s="183"/>
      <c r="F1325" s="183"/>
      <c r="G1325" s="22"/>
      <c r="H1325" s="22"/>
      <c r="I1325" s="22"/>
      <c r="J1325" s="22"/>
      <c r="K1325" s="191" t="e">
        <f aca="false">VLOOKUP(Personale!J1325,Legenda!$D$1:$F$258,2)</f>
        <v>#N/A</v>
      </c>
      <c r="L1325" s="22"/>
      <c r="M1325" s="22"/>
      <c r="N1325" s="22"/>
      <c r="O1325" s="22"/>
      <c r="P1325" s="203"/>
      <c r="Q1325" s="22"/>
      <c r="R1325" s="22"/>
      <c r="S1325" s="22"/>
      <c r="T1325" s="203"/>
      <c r="U1325" s="211"/>
      <c r="V1325" s="211"/>
      <c r="W1325" s="185" t="n">
        <v>0</v>
      </c>
      <c r="X1325" s="185" t="n">
        <v>0</v>
      </c>
      <c r="Y1325" s="219" t="n">
        <f aca="false">SUM(W1325:X1325)</f>
        <v>0</v>
      </c>
      <c r="Z1325" s="185" t="n">
        <v>0</v>
      </c>
      <c r="AA1325" s="185" t="n">
        <v>0</v>
      </c>
      <c r="AB1325" s="220" t="n">
        <f aca="false">SUM(Z1325:AA1325)</f>
        <v>0</v>
      </c>
      <c r="AC1325" s="22"/>
      <c r="AD1325" s="22"/>
      <c r="AE1325" s="188"/>
      <c r="AF1325" s="206" t="n">
        <f aca="false">IF(AE1325="SI",N1325,0)</f>
        <v>0</v>
      </c>
      <c r="AG1325" s="189" t="n">
        <f aca="false">IF(AE1325="SI",Y1325,0)</f>
        <v>0</v>
      </c>
      <c r="AH1325" s="189" t="n">
        <f aca="false">IF(AE1325="SI",AB1325,0)</f>
        <v>0</v>
      </c>
      <c r="AI1325" s="148"/>
      <c r="AJ1325" s="207"/>
      <c r="AK1325" s="207"/>
      <c r="AL1325" s="207"/>
      <c r="AM1325" s="207"/>
      <c r="AN1325" s="207"/>
      <c r="AO1325" s="208"/>
    </row>
    <row r="1326" customFormat="false" ht="15.75" hidden="false" customHeight="true" outlineLevel="0" collapsed="false">
      <c r="A1326" s="22" t="n">
        <v>1325</v>
      </c>
      <c r="B1326" s="180"/>
      <c r="C1326" s="22"/>
      <c r="D1326" s="22"/>
      <c r="E1326" s="183"/>
      <c r="F1326" s="183"/>
      <c r="G1326" s="22"/>
      <c r="H1326" s="22"/>
      <c r="I1326" s="22"/>
      <c r="J1326" s="22"/>
      <c r="K1326" s="191" t="e">
        <f aca="false">VLOOKUP(Personale!J1326,Legenda!$D$1:$F$258,2)</f>
        <v>#N/A</v>
      </c>
      <c r="L1326" s="22"/>
      <c r="M1326" s="22"/>
      <c r="N1326" s="22"/>
      <c r="O1326" s="22"/>
      <c r="P1326" s="203"/>
      <c r="Q1326" s="22"/>
      <c r="R1326" s="22"/>
      <c r="S1326" s="22"/>
      <c r="T1326" s="203"/>
      <c r="U1326" s="211"/>
      <c r="V1326" s="211"/>
      <c r="W1326" s="185" t="n">
        <v>0</v>
      </c>
      <c r="X1326" s="185" t="n">
        <v>0</v>
      </c>
      <c r="Y1326" s="219" t="n">
        <f aca="false">SUM(W1326:X1326)</f>
        <v>0</v>
      </c>
      <c r="Z1326" s="185" t="n">
        <v>0</v>
      </c>
      <c r="AA1326" s="185" t="n">
        <v>0</v>
      </c>
      <c r="AB1326" s="220" t="n">
        <f aca="false">SUM(Z1326:AA1326)</f>
        <v>0</v>
      </c>
      <c r="AC1326" s="22"/>
      <c r="AD1326" s="22"/>
      <c r="AE1326" s="188"/>
      <c r="AF1326" s="206" t="n">
        <f aca="false">IF(AE1326="SI",N1326,0)</f>
        <v>0</v>
      </c>
      <c r="AG1326" s="189" t="n">
        <f aca="false">IF(AE1326="SI",Y1326,0)</f>
        <v>0</v>
      </c>
      <c r="AH1326" s="189" t="n">
        <f aca="false">IF(AE1326="SI",AB1326,0)</f>
        <v>0</v>
      </c>
      <c r="AI1326" s="148"/>
      <c r="AJ1326" s="207"/>
      <c r="AK1326" s="207"/>
      <c r="AL1326" s="207"/>
      <c r="AM1326" s="207"/>
      <c r="AN1326" s="207"/>
      <c r="AO1326" s="208"/>
    </row>
    <row r="1327" customFormat="false" ht="15.75" hidden="false" customHeight="true" outlineLevel="0" collapsed="false">
      <c r="A1327" s="22" t="n">
        <v>1326</v>
      </c>
      <c r="B1327" s="180"/>
      <c r="C1327" s="22"/>
      <c r="D1327" s="22"/>
      <c r="E1327" s="183"/>
      <c r="F1327" s="183"/>
      <c r="G1327" s="22"/>
      <c r="H1327" s="22"/>
      <c r="I1327" s="22"/>
      <c r="J1327" s="22"/>
      <c r="K1327" s="191" t="e">
        <f aca="false">VLOOKUP(Personale!J1327,Legenda!$D$1:$F$258,2)</f>
        <v>#N/A</v>
      </c>
      <c r="L1327" s="22"/>
      <c r="M1327" s="22"/>
      <c r="N1327" s="22"/>
      <c r="O1327" s="22"/>
      <c r="P1327" s="203"/>
      <c r="Q1327" s="22"/>
      <c r="R1327" s="22"/>
      <c r="S1327" s="22"/>
      <c r="T1327" s="203"/>
      <c r="U1327" s="211"/>
      <c r="V1327" s="211"/>
      <c r="W1327" s="185" t="n">
        <v>0</v>
      </c>
      <c r="X1327" s="185" t="n">
        <v>0</v>
      </c>
      <c r="Y1327" s="219" t="n">
        <f aca="false">SUM(W1327:X1327)</f>
        <v>0</v>
      </c>
      <c r="Z1327" s="185" t="n">
        <v>0</v>
      </c>
      <c r="AA1327" s="185" t="n">
        <v>0</v>
      </c>
      <c r="AB1327" s="220" t="n">
        <f aca="false">SUM(Z1327:AA1327)</f>
        <v>0</v>
      </c>
      <c r="AC1327" s="22"/>
      <c r="AD1327" s="22"/>
      <c r="AE1327" s="188"/>
      <c r="AF1327" s="206" t="n">
        <f aca="false">IF(AE1327="SI",N1327,0)</f>
        <v>0</v>
      </c>
      <c r="AG1327" s="189" t="n">
        <f aca="false">IF(AE1327="SI",Y1327,0)</f>
        <v>0</v>
      </c>
      <c r="AH1327" s="189" t="n">
        <f aca="false">IF(AE1327="SI",AB1327,0)</f>
        <v>0</v>
      </c>
      <c r="AI1327" s="148"/>
      <c r="AJ1327" s="207"/>
      <c r="AK1327" s="207"/>
      <c r="AL1327" s="207"/>
      <c r="AM1327" s="207"/>
      <c r="AN1327" s="207"/>
      <c r="AO1327" s="208"/>
    </row>
    <row r="1328" customFormat="false" ht="15.75" hidden="false" customHeight="true" outlineLevel="0" collapsed="false">
      <c r="A1328" s="22" t="n">
        <v>1327</v>
      </c>
      <c r="B1328" s="180"/>
      <c r="C1328" s="22"/>
      <c r="D1328" s="22"/>
      <c r="E1328" s="183"/>
      <c r="F1328" s="183"/>
      <c r="G1328" s="22"/>
      <c r="H1328" s="22"/>
      <c r="I1328" s="22"/>
      <c r="J1328" s="22"/>
      <c r="K1328" s="191" t="e">
        <f aca="false">VLOOKUP(Personale!J1328,Legenda!$D$1:$F$258,2)</f>
        <v>#N/A</v>
      </c>
      <c r="L1328" s="22"/>
      <c r="M1328" s="22"/>
      <c r="N1328" s="22"/>
      <c r="O1328" s="22"/>
      <c r="P1328" s="203"/>
      <c r="Q1328" s="22"/>
      <c r="R1328" s="22"/>
      <c r="S1328" s="22"/>
      <c r="T1328" s="203"/>
      <c r="U1328" s="211"/>
      <c r="V1328" s="211"/>
      <c r="W1328" s="185" t="n">
        <v>0</v>
      </c>
      <c r="X1328" s="185" t="n">
        <v>0</v>
      </c>
      <c r="Y1328" s="219" t="n">
        <f aca="false">SUM(W1328:X1328)</f>
        <v>0</v>
      </c>
      <c r="Z1328" s="185" t="n">
        <v>0</v>
      </c>
      <c r="AA1328" s="185" t="n">
        <v>0</v>
      </c>
      <c r="AB1328" s="220" t="n">
        <f aca="false">SUM(Z1328:AA1328)</f>
        <v>0</v>
      </c>
      <c r="AC1328" s="22"/>
      <c r="AD1328" s="22"/>
      <c r="AE1328" s="188"/>
      <c r="AF1328" s="206" t="n">
        <f aca="false">IF(AE1328="SI",N1328,0)</f>
        <v>0</v>
      </c>
      <c r="AG1328" s="189" t="n">
        <f aca="false">IF(AE1328="SI",Y1328,0)</f>
        <v>0</v>
      </c>
      <c r="AH1328" s="189" t="n">
        <f aca="false">IF(AE1328="SI",AB1328,0)</f>
        <v>0</v>
      </c>
      <c r="AI1328" s="148"/>
      <c r="AJ1328" s="207"/>
      <c r="AK1328" s="207"/>
      <c r="AL1328" s="207"/>
      <c r="AM1328" s="207"/>
      <c r="AN1328" s="207"/>
      <c r="AO1328" s="208"/>
    </row>
    <row r="1329" customFormat="false" ht="15.75" hidden="false" customHeight="true" outlineLevel="0" collapsed="false">
      <c r="A1329" s="22" t="n">
        <v>1328</v>
      </c>
      <c r="B1329" s="180"/>
      <c r="C1329" s="22"/>
      <c r="D1329" s="22"/>
      <c r="E1329" s="183"/>
      <c r="F1329" s="183"/>
      <c r="G1329" s="22"/>
      <c r="H1329" s="22"/>
      <c r="I1329" s="22"/>
      <c r="J1329" s="22"/>
      <c r="K1329" s="191" t="e">
        <f aca="false">VLOOKUP(Personale!J1329,Legenda!$D$1:$F$258,2)</f>
        <v>#N/A</v>
      </c>
      <c r="L1329" s="22"/>
      <c r="M1329" s="22"/>
      <c r="N1329" s="22"/>
      <c r="O1329" s="22"/>
      <c r="P1329" s="203"/>
      <c r="Q1329" s="22"/>
      <c r="R1329" s="22"/>
      <c r="S1329" s="22"/>
      <c r="T1329" s="203"/>
      <c r="U1329" s="211"/>
      <c r="V1329" s="211"/>
      <c r="W1329" s="185" t="n">
        <v>0</v>
      </c>
      <c r="X1329" s="185" t="n">
        <v>0</v>
      </c>
      <c r="Y1329" s="219" t="n">
        <f aca="false">SUM(W1329:X1329)</f>
        <v>0</v>
      </c>
      <c r="Z1329" s="185" t="n">
        <v>0</v>
      </c>
      <c r="AA1329" s="185" t="n">
        <v>0</v>
      </c>
      <c r="AB1329" s="220" t="n">
        <f aca="false">SUM(Z1329:AA1329)</f>
        <v>0</v>
      </c>
      <c r="AC1329" s="22"/>
      <c r="AD1329" s="22"/>
      <c r="AE1329" s="188"/>
      <c r="AF1329" s="206" t="n">
        <f aca="false">IF(AE1329="SI",N1329,0)</f>
        <v>0</v>
      </c>
      <c r="AG1329" s="189" t="n">
        <f aca="false">IF(AE1329="SI",Y1329,0)</f>
        <v>0</v>
      </c>
      <c r="AH1329" s="189" t="n">
        <f aca="false">IF(AE1329="SI",AB1329,0)</f>
        <v>0</v>
      </c>
      <c r="AI1329" s="148"/>
      <c r="AJ1329" s="207"/>
      <c r="AK1329" s="207"/>
      <c r="AL1329" s="207"/>
      <c r="AM1329" s="207"/>
      <c r="AN1329" s="207"/>
      <c r="AO1329" s="208"/>
    </row>
    <row r="1330" customFormat="false" ht="15.75" hidden="false" customHeight="true" outlineLevel="0" collapsed="false">
      <c r="A1330" s="22" t="n">
        <v>1329</v>
      </c>
      <c r="B1330" s="180"/>
      <c r="C1330" s="22"/>
      <c r="D1330" s="22"/>
      <c r="E1330" s="183"/>
      <c r="F1330" s="183"/>
      <c r="G1330" s="22"/>
      <c r="H1330" s="22"/>
      <c r="I1330" s="22"/>
      <c r="J1330" s="22"/>
      <c r="K1330" s="191" t="e">
        <f aca="false">VLOOKUP(Personale!J1330,Legenda!$D$1:$F$258,2)</f>
        <v>#N/A</v>
      </c>
      <c r="L1330" s="22"/>
      <c r="M1330" s="22"/>
      <c r="N1330" s="22"/>
      <c r="O1330" s="22"/>
      <c r="P1330" s="203"/>
      <c r="Q1330" s="22"/>
      <c r="R1330" s="22"/>
      <c r="S1330" s="22"/>
      <c r="T1330" s="203"/>
      <c r="U1330" s="211"/>
      <c r="V1330" s="211"/>
      <c r="W1330" s="185" t="n">
        <v>0</v>
      </c>
      <c r="X1330" s="185" t="n">
        <v>0</v>
      </c>
      <c r="Y1330" s="219" t="n">
        <f aca="false">SUM(W1330:X1330)</f>
        <v>0</v>
      </c>
      <c r="Z1330" s="185" t="n">
        <v>0</v>
      </c>
      <c r="AA1330" s="185" t="n">
        <v>0</v>
      </c>
      <c r="AB1330" s="220" t="n">
        <f aca="false">SUM(Z1330:AA1330)</f>
        <v>0</v>
      </c>
      <c r="AC1330" s="22"/>
      <c r="AD1330" s="22"/>
      <c r="AE1330" s="188"/>
      <c r="AF1330" s="206" t="n">
        <f aca="false">IF(AE1330="SI",N1330,0)</f>
        <v>0</v>
      </c>
      <c r="AG1330" s="189" t="n">
        <f aca="false">IF(AE1330="SI",Y1330,0)</f>
        <v>0</v>
      </c>
      <c r="AH1330" s="189" t="n">
        <f aca="false">IF(AE1330="SI",AB1330,0)</f>
        <v>0</v>
      </c>
      <c r="AI1330" s="148"/>
      <c r="AJ1330" s="207"/>
      <c r="AK1330" s="207"/>
      <c r="AL1330" s="207"/>
      <c r="AM1330" s="207"/>
      <c r="AN1330" s="207"/>
      <c r="AO1330" s="208"/>
    </row>
    <row r="1331" customFormat="false" ht="15.75" hidden="false" customHeight="true" outlineLevel="0" collapsed="false">
      <c r="A1331" s="22" t="n">
        <v>1330</v>
      </c>
      <c r="B1331" s="180"/>
      <c r="C1331" s="22"/>
      <c r="D1331" s="22"/>
      <c r="E1331" s="183"/>
      <c r="F1331" s="183"/>
      <c r="G1331" s="22"/>
      <c r="H1331" s="22"/>
      <c r="I1331" s="22"/>
      <c r="J1331" s="22"/>
      <c r="K1331" s="191" t="e">
        <f aca="false">VLOOKUP(Personale!J1331,Legenda!$D$1:$F$258,2)</f>
        <v>#N/A</v>
      </c>
      <c r="L1331" s="22"/>
      <c r="M1331" s="22"/>
      <c r="N1331" s="22"/>
      <c r="O1331" s="22"/>
      <c r="P1331" s="203"/>
      <c r="Q1331" s="22"/>
      <c r="R1331" s="22"/>
      <c r="S1331" s="22"/>
      <c r="T1331" s="203"/>
      <c r="U1331" s="211"/>
      <c r="V1331" s="211"/>
      <c r="W1331" s="185" t="n">
        <v>0</v>
      </c>
      <c r="X1331" s="185" t="n">
        <v>0</v>
      </c>
      <c r="Y1331" s="219" t="n">
        <f aca="false">SUM(W1331:X1331)</f>
        <v>0</v>
      </c>
      <c r="Z1331" s="185" t="n">
        <v>0</v>
      </c>
      <c r="AA1331" s="185" t="n">
        <v>0</v>
      </c>
      <c r="AB1331" s="220" t="n">
        <f aca="false">SUM(Z1331:AA1331)</f>
        <v>0</v>
      </c>
      <c r="AC1331" s="22"/>
      <c r="AD1331" s="22"/>
      <c r="AE1331" s="188"/>
      <c r="AF1331" s="206" t="n">
        <f aca="false">IF(AE1331="SI",N1331,0)</f>
        <v>0</v>
      </c>
      <c r="AG1331" s="189" t="n">
        <f aca="false">IF(AE1331="SI",Y1331,0)</f>
        <v>0</v>
      </c>
      <c r="AH1331" s="189" t="n">
        <f aca="false">IF(AE1331="SI",AB1331,0)</f>
        <v>0</v>
      </c>
      <c r="AI1331" s="148"/>
      <c r="AJ1331" s="207"/>
      <c r="AK1331" s="207"/>
      <c r="AL1331" s="207"/>
      <c r="AM1331" s="207"/>
      <c r="AN1331" s="207"/>
      <c r="AO1331" s="208"/>
    </row>
    <row r="1332" customFormat="false" ht="15.75" hidden="false" customHeight="true" outlineLevel="0" collapsed="false">
      <c r="A1332" s="22" t="n">
        <v>1331</v>
      </c>
      <c r="B1332" s="180"/>
      <c r="C1332" s="22"/>
      <c r="D1332" s="22"/>
      <c r="E1332" s="183"/>
      <c r="F1332" s="183"/>
      <c r="G1332" s="22"/>
      <c r="H1332" s="22"/>
      <c r="I1332" s="22"/>
      <c r="J1332" s="22"/>
      <c r="K1332" s="191" t="e">
        <f aca="false">VLOOKUP(Personale!J1332,Legenda!$D$1:$F$258,2)</f>
        <v>#N/A</v>
      </c>
      <c r="L1332" s="22"/>
      <c r="M1332" s="22"/>
      <c r="N1332" s="22"/>
      <c r="O1332" s="22"/>
      <c r="P1332" s="203"/>
      <c r="Q1332" s="22"/>
      <c r="R1332" s="22"/>
      <c r="S1332" s="22"/>
      <c r="T1332" s="203"/>
      <c r="U1332" s="211"/>
      <c r="V1332" s="211"/>
      <c r="W1332" s="185" t="n">
        <v>0</v>
      </c>
      <c r="X1332" s="185" t="n">
        <v>0</v>
      </c>
      <c r="Y1332" s="219" t="n">
        <f aca="false">SUM(W1332:X1332)</f>
        <v>0</v>
      </c>
      <c r="Z1332" s="185" t="n">
        <v>0</v>
      </c>
      <c r="AA1332" s="185" t="n">
        <v>0</v>
      </c>
      <c r="AB1332" s="220" t="n">
        <f aca="false">SUM(Z1332:AA1332)</f>
        <v>0</v>
      </c>
      <c r="AC1332" s="22"/>
      <c r="AD1332" s="22"/>
      <c r="AE1332" s="188"/>
      <c r="AF1332" s="206" t="n">
        <f aca="false">IF(AE1332="SI",N1332,0)</f>
        <v>0</v>
      </c>
      <c r="AG1332" s="189" t="n">
        <f aca="false">IF(AE1332="SI",Y1332,0)</f>
        <v>0</v>
      </c>
      <c r="AH1332" s="189" t="n">
        <f aca="false">IF(AE1332="SI",AB1332,0)</f>
        <v>0</v>
      </c>
      <c r="AI1332" s="148"/>
      <c r="AJ1332" s="207"/>
      <c r="AK1332" s="207"/>
      <c r="AL1332" s="207"/>
      <c r="AM1332" s="207"/>
      <c r="AN1332" s="207"/>
      <c r="AO1332" s="208"/>
    </row>
    <row r="1333" customFormat="false" ht="15.75" hidden="false" customHeight="true" outlineLevel="0" collapsed="false">
      <c r="A1333" s="22" t="n">
        <v>1332</v>
      </c>
      <c r="B1333" s="180"/>
      <c r="C1333" s="22"/>
      <c r="D1333" s="22"/>
      <c r="E1333" s="183"/>
      <c r="F1333" s="183"/>
      <c r="G1333" s="22"/>
      <c r="H1333" s="22"/>
      <c r="I1333" s="22"/>
      <c r="J1333" s="22"/>
      <c r="K1333" s="191" t="e">
        <f aca="false">VLOOKUP(Personale!J1333,Legenda!$D$1:$F$258,2)</f>
        <v>#N/A</v>
      </c>
      <c r="L1333" s="22"/>
      <c r="M1333" s="22"/>
      <c r="N1333" s="22"/>
      <c r="O1333" s="22"/>
      <c r="P1333" s="203"/>
      <c r="Q1333" s="22"/>
      <c r="R1333" s="22"/>
      <c r="S1333" s="22"/>
      <c r="T1333" s="203"/>
      <c r="U1333" s="211"/>
      <c r="V1333" s="211"/>
      <c r="W1333" s="185" t="n">
        <v>0</v>
      </c>
      <c r="X1333" s="185" t="n">
        <v>0</v>
      </c>
      <c r="Y1333" s="219" t="n">
        <f aca="false">SUM(W1333:X1333)</f>
        <v>0</v>
      </c>
      <c r="Z1333" s="185" t="n">
        <v>0</v>
      </c>
      <c r="AA1333" s="185" t="n">
        <v>0</v>
      </c>
      <c r="AB1333" s="220" t="n">
        <f aca="false">SUM(Z1333:AA1333)</f>
        <v>0</v>
      </c>
      <c r="AC1333" s="22"/>
      <c r="AD1333" s="22"/>
      <c r="AE1333" s="188"/>
      <c r="AF1333" s="206" t="n">
        <f aca="false">IF(AE1333="SI",N1333,0)</f>
        <v>0</v>
      </c>
      <c r="AG1333" s="189" t="n">
        <f aca="false">IF(AE1333="SI",Y1333,0)</f>
        <v>0</v>
      </c>
      <c r="AH1333" s="189" t="n">
        <f aca="false">IF(AE1333="SI",AB1333,0)</f>
        <v>0</v>
      </c>
      <c r="AI1333" s="148"/>
      <c r="AJ1333" s="207"/>
      <c r="AK1333" s="207"/>
      <c r="AL1333" s="207"/>
      <c r="AM1333" s="207"/>
      <c r="AN1333" s="207"/>
      <c r="AO1333" s="208"/>
    </row>
    <row r="1334" customFormat="false" ht="15.75" hidden="false" customHeight="true" outlineLevel="0" collapsed="false">
      <c r="A1334" s="22" t="n">
        <v>1333</v>
      </c>
      <c r="B1334" s="180"/>
      <c r="C1334" s="22"/>
      <c r="D1334" s="22"/>
      <c r="E1334" s="183"/>
      <c r="F1334" s="183"/>
      <c r="G1334" s="22"/>
      <c r="H1334" s="22"/>
      <c r="I1334" s="22"/>
      <c r="J1334" s="22"/>
      <c r="K1334" s="191" t="e">
        <f aca="false">VLOOKUP(Personale!J1334,Legenda!$D$1:$F$258,2)</f>
        <v>#N/A</v>
      </c>
      <c r="L1334" s="22"/>
      <c r="M1334" s="22"/>
      <c r="N1334" s="22"/>
      <c r="O1334" s="22"/>
      <c r="P1334" s="203"/>
      <c r="Q1334" s="22"/>
      <c r="R1334" s="22"/>
      <c r="S1334" s="22"/>
      <c r="T1334" s="203"/>
      <c r="U1334" s="211"/>
      <c r="V1334" s="211"/>
      <c r="W1334" s="185" t="n">
        <v>0</v>
      </c>
      <c r="X1334" s="185" t="n">
        <v>0</v>
      </c>
      <c r="Y1334" s="219" t="n">
        <f aca="false">SUM(W1334:X1334)</f>
        <v>0</v>
      </c>
      <c r="Z1334" s="185" t="n">
        <v>0</v>
      </c>
      <c r="AA1334" s="185" t="n">
        <v>0</v>
      </c>
      <c r="AB1334" s="220" t="n">
        <f aca="false">SUM(Z1334:AA1334)</f>
        <v>0</v>
      </c>
      <c r="AC1334" s="22"/>
      <c r="AD1334" s="22"/>
      <c r="AE1334" s="188"/>
      <c r="AF1334" s="206" t="n">
        <f aca="false">IF(AE1334="SI",N1334,0)</f>
        <v>0</v>
      </c>
      <c r="AG1334" s="189" t="n">
        <f aca="false">IF(AE1334="SI",Y1334,0)</f>
        <v>0</v>
      </c>
      <c r="AH1334" s="189" t="n">
        <f aca="false">IF(AE1334="SI",AB1334,0)</f>
        <v>0</v>
      </c>
      <c r="AI1334" s="148"/>
      <c r="AJ1334" s="207"/>
      <c r="AK1334" s="207"/>
      <c r="AL1334" s="207"/>
      <c r="AM1334" s="207"/>
      <c r="AN1334" s="207"/>
      <c r="AO1334" s="208"/>
    </row>
    <row r="1335" customFormat="false" ht="15.75" hidden="false" customHeight="true" outlineLevel="0" collapsed="false">
      <c r="A1335" s="22" t="n">
        <v>1334</v>
      </c>
      <c r="B1335" s="180"/>
      <c r="C1335" s="22"/>
      <c r="D1335" s="22"/>
      <c r="E1335" s="183"/>
      <c r="F1335" s="183"/>
      <c r="G1335" s="22"/>
      <c r="H1335" s="22"/>
      <c r="I1335" s="22"/>
      <c r="J1335" s="22"/>
      <c r="K1335" s="191" t="e">
        <f aca="false">VLOOKUP(Personale!J1335,Legenda!$D$1:$F$258,2)</f>
        <v>#N/A</v>
      </c>
      <c r="L1335" s="22"/>
      <c r="M1335" s="22"/>
      <c r="N1335" s="22"/>
      <c r="O1335" s="22"/>
      <c r="P1335" s="203"/>
      <c r="Q1335" s="22"/>
      <c r="R1335" s="22"/>
      <c r="S1335" s="22"/>
      <c r="T1335" s="203"/>
      <c r="U1335" s="211"/>
      <c r="V1335" s="211"/>
      <c r="W1335" s="185" t="n">
        <v>0</v>
      </c>
      <c r="X1335" s="185" t="n">
        <v>0</v>
      </c>
      <c r="Y1335" s="219" t="n">
        <f aca="false">SUM(W1335:X1335)</f>
        <v>0</v>
      </c>
      <c r="Z1335" s="185" t="n">
        <v>0</v>
      </c>
      <c r="AA1335" s="185" t="n">
        <v>0</v>
      </c>
      <c r="AB1335" s="220" t="n">
        <f aca="false">SUM(Z1335:AA1335)</f>
        <v>0</v>
      </c>
      <c r="AC1335" s="22"/>
      <c r="AD1335" s="22"/>
      <c r="AE1335" s="188"/>
      <c r="AF1335" s="206" t="n">
        <f aca="false">IF(AE1335="SI",N1335,0)</f>
        <v>0</v>
      </c>
      <c r="AG1335" s="189" t="n">
        <f aca="false">IF(AE1335="SI",Y1335,0)</f>
        <v>0</v>
      </c>
      <c r="AH1335" s="189" t="n">
        <f aca="false">IF(AE1335="SI",AB1335,0)</f>
        <v>0</v>
      </c>
      <c r="AI1335" s="148"/>
      <c r="AJ1335" s="207"/>
      <c r="AK1335" s="207"/>
      <c r="AL1335" s="207"/>
      <c r="AM1335" s="207"/>
      <c r="AN1335" s="207"/>
      <c r="AO1335" s="208"/>
    </row>
    <row r="1336" customFormat="false" ht="15.75" hidden="false" customHeight="true" outlineLevel="0" collapsed="false">
      <c r="A1336" s="22" t="n">
        <v>1335</v>
      </c>
      <c r="B1336" s="180"/>
      <c r="C1336" s="22"/>
      <c r="D1336" s="22"/>
      <c r="E1336" s="183"/>
      <c r="F1336" s="183"/>
      <c r="G1336" s="22"/>
      <c r="H1336" s="22"/>
      <c r="I1336" s="22"/>
      <c r="J1336" s="22"/>
      <c r="K1336" s="191" t="e">
        <f aca="false">VLOOKUP(Personale!J1336,Legenda!$D$1:$F$258,2)</f>
        <v>#N/A</v>
      </c>
      <c r="L1336" s="22"/>
      <c r="M1336" s="22"/>
      <c r="N1336" s="22"/>
      <c r="O1336" s="22"/>
      <c r="P1336" s="203"/>
      <c r="Q1336" s="22"/>
      <c r="R1336" s="22"/>
      <c r="S1336" s="22"/>
      <c r="T1336" s="203"/>
      <c r="U1336" s="211"/>
      <c r="V1336" s="211"/>
      <c r="W1336" s="185" t="n">
        <v>0</v>
      </c>
      <c r="X1336" s="185" t="n">
        <v>0</v>
      </c>
      <c r="Y1336" s="219" t="n">
        <f aca="false">SUM(W1336:X1336)</f>
        <v>0</v>
      </c>
      <c r="Z1336" s="185" t="n">
        <v>0</v>
      </c>
      <c r="AA1336" s="185" t="n">
        <v>0</v>
      </c>
      <c r="AB1336" s="220" t="n">
        <f aca="false">SUM(Z1336:AA1336)</f>
        <v>0</v>
      </c>
      <c r="AC1336" s="22"/>
      <c r="AD1336" s="22"/>
      <c r="AE1336" s="188"/>
      <c r="AF1336" s="206" t="n">
        <f aca="false">IF(AE1336="SI",N1336,0)</f>
        <v>0</v>
      </c>
      <c r="AG1336" s="189" t="n">
        <f aca="false">IF(AE1336="SI",Y1336,0)</f>
        <v>0</v>
      </c>
      <c r="AH1336" s="189" t="n">
        <f aca="false">IF(AE1336="SI",AB1336,0)</f>
        <v>0</v>
      </c>
      <c r="AI1336" s="148"/>
      <c r="AJ1336" s="207"/>
      <c r="AK1336" s="207"/>
      <c r="AL1336" s="207"/>
      <c r="AM1336" s="207"/>
      <c r="AN1336" s="207"/>
      <c r="AO1336" s="208"/>
    </row>
    <row r="1337" customFormat="false" ht="15.75" hidden="false" customHeight="true" outlineLevel="0" collapsed="false">
      <c r="A1337" s="22" t="n">
        <v>1336</v>
      </c>
      <c r="B1337" s="180"/>
      <c r="C1337" s="22"/>
      <c r="D1337" s="22"/>
      <c r="E1337" s="183"/>
      <c r="F1337" s="183"/>
      <c r="G1337" s="22"/>
      <c r="H1337" s="22"/>
      <c r="I1337" s="22"/>
      <c r="J1337" s="22"/>
      <c r="K1337" s="191" t="e">
        <f aca="false">VLOOKUP(Personale!J1337,Legenda!$D$1:$F$258,2)</f>
        <v>#N/A</v>
      </c>
      <c r="L1337" s="22"/>
      <c r="M1337" s="22"/>
      <c r="N1337" s="22"/>
      <c r="O1337" s="22"/>
      <c r="P1337" s="203"/>
      <c r="Q1337" s="22"/>
      <c r="R1337" s="22"/>
      <c r="S1337" s="22"/>
      <c r="T1337" s="203"/>
      <c r="U1337" s="211"/>
      <c r="V1337" s="211"/>
      <c r="W1337" s="185" t="n">
        <v>0</v>
      </c>
      <c r="X1337" s="185" t="n">
        <v>0</v>
      </c>
      <c r="Y1337" s="219" t="n">
        <f aca="false">SUM(W1337:X1337)</f>
        <v>0</v>
      </c>
      <c r="Z1337" s="185" t="n">
        <v>0</v>
      </c>
      <c r="AA1337" s="185" t="n">
        <v>0</v>
      </c>
      <c r="AB1337" s="220" t="n">
        <f aca="false">SUM(Z1337:AA1337)</f>
        <v>0</v>
      </c>
      <c r="AC1337" s="22"/>
      <c r="AD1337" s="22"/>
      <c r="AE1337" s="188"/>
      <c r="AF1337" s="206" t="n">
        <f aca="false">IF(AE1337="SI",N1337,0)</f>
        <v>0</v>
      </c>
      <c r="AG1337" s="189" t="n">
        <f aca="false">IF(AE1337="SI",Y1337,0)</f>
        <v>0</v>
      </c>
      <c r="AH1337" s="189" t="n">
        <f aca="false">IF(AE1337="SI",AB1337,0)</f>
        <v>0</v>
      </c>
      <c r="AI1337" s="148"/>
      <c r="AJ1337" s="207"/>
      <c r="AK1337" s="207"/>
      <c r="AL1337" s="207"/>
      <c r="AM1337" s="207"/>
      <c r="AN1337" s="207"/>
      <c r="AO1337" s="208"/>
    </row>
    <row r="1338" customFormat="false" ht="15.75" hidden="false" customHeight="true" outlineLevel="0" collapsed="false">
      <c r="A1338" s="22" t="n">
        <v>1337</v>
      </c>
      <c r="B1338" s="180"/>
      <c r="C1338" s="22"/>
      <c r="D1338" s="22"/>
      <c r="E1338" s="183"/>
      <c r="F1338" s="183"/>
      <c r="G1338" s="22"/>
      <c r="H1338" s="22"/>
      <c r="I1338" s="22"/>
      <c r="J1338" s="22"/>
      <c r="K1338" s="191" t="e">
        <f aca="false">VLOOKUP(Personale!J1338,Legenda!$D$1:$F$258,2)</f>
        <v>#N/A</v>
      </c>
      <c r="L1338" s="22"/>
      <c r="M1338" s="22"/>
      <c r="N1338" s="22"/>
      <c r="O1338" s="22"/>
      <c r="P1338" s="203"/>
      <c r="Q1338" s="22"/>
      <c r="R1338" s="22"/>
      <c r="S1338" s="22"/>
      <c r="T1338" s="203"/>
      <c r="U1338" s="211"/>
      <c r="V1338" s="211"/>
      <c r="W1338" s="185" t="n">
        <v>0</v>
      </c>
      <c r="X1338" s="185" t="n">
        <v>0</v>
      </c>
      <c r="Y1338" s="219" t="n">
        <f aca="false">SUM(W1338:X1338)</f>
        <v>0</v>
      </c>
      <c r="Z1338" s="185" t="n">
        <v>0</v>
      </c>
      <c r="AA1338" s="185" t="n">
        <v>0</v>
      </c>
      <c r="AB1338" s="220" t="n">
        <f aca="false">SUM(Z1338:AA1338)</f>
        <v>0</v>
      </c>
      <c r="AC1338" s="22"/>
      <c r="AD1338" s="22"/>
      <c r="AE1338" s="188"/>
      <c r="AF1338" s="206" t="n">
        <f aca="false">IF(AE1338="SI",N1338,0)</f>
        <v>0</v>
      </c>
      <c r="AG1338" s="189" t="n">
        <f aca="false">IF(AE1338="SI",Y1338,0)</f>
        <v>0</v>
      </c>
      <c r="AH1338" s="189" t="n">
        <f aca="false">IF(AE1338="SI",AB1338,0)</f>
        <v>0</v>
      </c>
      <c r="AI1338" s="148"/>
      <c r="AJ1338" s="207"/>
      <c r="AK1338" s="207"/>
      <c r="AL1338" s="207"/>
      <c r="AM1338" s="207"/>
      <c r="AN1338" s="207"/>
      <c r="AO1338" s="208"/>
    </row>
    <row r="1339" customFormat="false" ht="15.75" hidden="false" customHeight="true" outlineLevel="0" collapsed="false">
      <c r="A1339" s="22" t="n">
        <v>1338</v>
      </c>
      <c r="B1339" s="180"/>
      <c r="C1339" s="22"/>
      <c r="D1339" s="22"/>
      <c r="E1339" s="183"/>
      <c r="F1339" s="183"/>
      <c r="G1339" s="22"/>
      <c r="H1339" s="22"/>
      <c r="I1339" s="22"/>
      <c r="J1339" s="22"/>
      <c r="K1339" s="191" t="e">
        <f aca="false">VLOOKUP(Personale!J1339,Legenda!$D$1:$F$258,2)</f>
        <v>#N/A</v>
      </c>
      <c r="L1339" s="22"/>
      <c r="M1339" s="22"/>
      <c r="N1339" s="22"/>
      <c r="O1339" s="22"/>
      <c r="P1339" s="203"/>
      <c r="Q1339" s="22"/>
      <c r="R1339" s="22"/>
      <c r="S1339" s="22"/>
      <c r="T1339" s="203"/>
      <c r="U1339" s="211"/>
      <c r="V1339" s="211"/>
      <c r="W1339" s="185" t="n">
        <v>0</v>
      </c>
      <c r="X1339" s="185" t="n">
        <v>0</v>
      </c>
      <c r="Y1339" s="219" t="n">
        <f aca="false">SUM(W1339:X1339)</f>
        <v>0</v>
      </c>
      <c r="Z1339" s="185" t="n">
        <v>0</v>
      </c>
      <c r="AA1339" s="185" t="n">
        <v>0</v>
      </c>
      <c r="AB1339" s="220" t="n">
        <f aca="false">SUM(Z1339:AA1339)</f>
        <v>0</v>
      </c>
      <c r="AC1339" s="22"/>
      <c r="AD1339" s="22"/>
      <c r="AE1339" s="188"/>
      <c r="AF1339" s="206" t="n">
        <f aca="false">IF(AE1339="SI",N1339,0)</f>
        <v>0</v>
      </c>
      <c r="AG1339" s="189" t="n">
        <f aca="false">IF(AE1339="SI",Y1339,0)</f>
        <v>0</v>
      </c>
      <c r="AH1339" s="189" t="n">
        <f aca="false">IF(AE1339="SI",AB1339,0)</f>
        <v>0</v>
      </c>
      <c r="AI1339" s="148"/>
      <c r="AJ1339" s="207"/>
      <c r="AK1339" s="207"/>
      <c r="AL1339" s="207"/>
      <c r="AM1339" s="207"/>
      <c r="AN1339" s="207"/>
      <c r="AO1339" s="208"/>
    </row>
    <row r="1340" customFormat="false" ht="15.75" hidden="false" customHeight="true" outlineLevel="0" collapsed="false">
      <c r="A1340" s="22" t="n">
        <v>1339</v>
      </c>
      <c r="B1340" s="180"/>
      <c r="C1340" s="22"/>
      <c r="D1340" s="22"/>
      <c r="E1340" s="183"/>
      <c r="F1340" s="183"/>
      <c r="G1340" s="22"/>
      <c r="H1340" s="22"/>
      <c r="I1340" s="22"/>
      <c r="J1340" s="22"/>
      <c r="K1340" s="191" t="e">
        <f aca="false">VLOOKUP(Personale!J1340,Legenda!$D$1:$F$258,2)</f>
        <v>#N/A</v>
      </c>
      <c r="L1340" s="22"/>
      <c r="M1340" s="22"/>
      <c r="N1340" s="22"/>
      <c r="O1340" s="22"/>
      <c r="P1340" s="203"/>
      <c r="Q1340" s="22"/>
      <c r="R1340" s="22"/>
      <c r="S1340" s="22"/>
      <c r="T1340" s="203"/>
      <c r="U1340" s="211"/>
      <c r="V1340" s="211"/>
      <c r="W1340" s="185" t="n">
        <v>0</v>
      </c>
      <c r="X1340" s="185" t="n">
        <v>0</v>
      </c>
      <c r="Y1340" s="219" t="n">
        <f aca="false">SUM(W1340:X1340)</f>
        <v>0</v>
      </c>
      <c r="Z1340" s="185" t="n">
        <v>0</v>
      </c>
      <c r="AA1340" s="185" t="n">
        <v>0</v>
      </c>
      <c r="AB1340" s="220" t="n">
        <f aca="false">SUM(Z1340:AA1340)</f>
        <v>0</v>
      </c>
      <c r="AC1340" s="22"/>
      <c r="AD1340" s="22"/>
      <c r="AE1340" s="188"/>
      <c r="AF1340" s="206" t="n">
        <f aca="false">IF(AE1340="SI",N1340,0)</f>
        <v>0</v>
      </c>
      <c r="AG1340" s="189" t="n">
        <f aca="false">IF(AE1340="SI",Y1340,0)</f>
        <v>0</v>
      </c>
      <c r="AH1340" s="189" t="n">
        <f aca="false">IF(AE1340="SI",AB1340,0)</f>
        <v>0</v>
      </c>
      <c r="AI1340" s="148"/>
      <c r="AJ1340" s="207"/>
      <c r="AK1340" s="207"/>
      <c r="AL1340" s="207"/>
      <c r="AM1340" s="207"/>
      <c r="AN1340" s="207"/>
      <c r="AO1340" s="208"/>
    </row>
    <row r="1341" customFormat="false" ht="15.75" hidden="false" customHeight="true" outlineLevel="0" collapsed="false">
      <c r="A1341" s="22" t="n">
        <v>1340</v>
      </c>
      <c r="B1341" s="180"/>
      <c r="C1341" s="22"/>
      <c r="D1341" s="22"/>
      <c r="E1341" s="183"/>
      <c r="F1341" s="183"/>
      <c r="G1341" s="22"/>
      <c r="H1341" s="22"/>
      <c r="I1341" s="22"/>
      <c r="J1341" s="22"/>
      <c r="K1341" s="191" t="e">
        <f aca="false">VLOOKUP(Personale!J1341,Legenda!$D$1:$F$258,2)</f>
        <v>#N/A</v>
      </c>
      <c r="L1341" s="22"/>
      <c r="M1341" s="22"/>
      <c r="N1341" s="22"/>
      <c r="O1341" s="22"/>
      <c r="P1341" s="203"/>
      <c r="Q1341" s="22"/>
      <c r="R1341" s="22"/>
      <c r="S1341" s="22"/>
      <c r="T1341" s="203"/>
      <c r="U1341" s="211"/>
      <c r="V1341" s="211"/>
      <c r="W1341" s="185" t="n">
        <v>0</v>
      </c>
      <c r="X1341" s="185" t="n">
        <v>0</v>
      </c>
      <c r="Y1341" s="219" t="n">
        <f aca="false">SUM(W1341:X1341)</f>
        <v>0</v>
      </c>
      <c r="Z1341" s="185" t="n">
        <v>0</v>
      </c>
      <c r="AA1341" s="185" t="n">
        <v>0</v>
      </c>
      <c r="AB1341" s="220" t="n">
        <f aca="false">SUM(Z1341:AA1341)</f>
        <v>0</v>
      </c>
      <c r="AC1341" s="22"/>
      <c r="AD1341" s="22"/>
      <c r="AE1341" s="188"/>
      <c r="AF1341" s="206" t="n">
        <f aca="false">IF(AE1341="SI",N1341,0)</f>
        <v>0</v>
      </c>
      <c r="AG1341" s="189" t="n">
        <f aca="false">IF(AE1341="SI",Y1341,0)</f>
        <v>0</v>
      </c>
      <c r="AH1341" s="189" t="n">
        <f aca="false">IF(AE1341="SI",AB1341,0)</f>
        <v>0</v>
      </c>
      <c r="AI1341" s="148"/>
      <c r="AJ1341" s="207"/>
      <c r="AK1341" s="207"/>
      <c r="AL1341" s="207"/>
      <c r="AM1341" s="207"/>
      <c r="AN1341" s="207"/>
      <c r="AO1341" s="208"/>
    </row>
    <row r="1342" customFormat="false" ht="15.75" hidden="false" customHeight="true" outlineLevel="0" collapsed="false">
      <c r="A1342" s="22" t="n">
        <v>1341</v>
      </c>
      <c r="B1342" s="180"/>
      <c r="C1342" s="22"/>
      <c r="D1342" s="22"/>
      <c r="E1342" s="183"/>
      <c r="F1342" s="183"/>
      <c r="G1342" s="22"/>
      <c r="H1342" s="22"/>
      <c r="I1342" s="22"/>
      <c r="J1342" s="22"/>
      <c r="K1342" s="191" t="e">
        <f aca="false">VLOOKUP(Personale!J1342,Legenda!$D$1:$F$258,2)</f>
        <v>#N/A</v>
      </c>
      <c r="L1342" s="22"/>
      <c r="M1342" s="22"/>
      <c r="N1342" s="22"/>
      <c r="O1342" s="22"/>
      <c r="P1342" s="203"/>
      <c r="Q1342" s="22"/>
      <c r="R1342" s="22"/>
      <c r="S1342" s="22"/>
      <c r="T1342" s="203"/>
      <c r="U1342" s="211"/>
      <c r="V1342" s="211"/>
      <c r="W1342" s="185" t="n">
        <v>0</v>
      </c>
      <c r="X1342" s="185" t="n">
        <v>0</v>
      </c>
      <c r="Y1342" s="219" t="n">
        <f aca="false">SUM(W1342:X1342)</f>
        <v>0</v>
      </c>
      <c r="Z1342" s="185" t="n">
        <v>0</v>
      </c>
      <c r="AA1342" s="185" t="n">
        <v>0</v>
      </c>
      <c r="AB1342" s="220" t="n">
        <f aca="false">SUM(Z1342:AA1342)</f>
        <v>0</v>
      </c>
      <c r="AC1342" s="22"/>
      <c r="AD1342" s="22"/>
      <c r="AE1342" s="188"/>
      <c r="AF1342" s="206" t="n">
        <f aca="false">IF(AE1342="SI",N1342,0)</f>
        <v>0</v>
      </c>
      <c r="AG1342" s="189" t="n">
        <f aca="false">IF(AE1342="SI",Y1342,0)</f>
        <v>0</v>
      </c>
      <c r="AH1342" s="189" t="n">
        <f aca="false">IF(AE1342="SI",AB1342,0)</f>
        <v>0</v>
      </c>
      <c r="AI1342" s="148"/>
      <c r="AJ1342" s="207"/>
      <c r="AK1342" s="207"/>
      <c r="AL1342" s="207"/>
      <c r="AM1342" s="207"/>
      <c r="AN1342" s="207"/>
      <c r="AO1342" s="208"/>
    </row>
    <row r="1343" customFormat="false" ht="15.75" hidden="false" customHeight="true" outlineLevel="0" collapsed="false">
      <c r="A1343" s="22" t="n">
        <v>1342</v>
      </c>
      <c r="B1343" s="180"/>
      <c r="C1343" s="22"/>
      <c r="D1343" s="22"/>
      <c r="E1343" s="183"/>
      <c r="F1343" s="183"/>
      <c r="G1343" s="22"/>
      <c r="H1343" s="22"/>
      <c r="I1343" s="22"/>
      <c r="J1343" s="22"/>
      <c r="K1343" s="191" t="e">
        <f aca="false">VLOOKUP(Personale!J1343,Legenda!$D$1:$F$258,2)</f>
        <v>#N/A</v>
      </c>
      <c r="L1343" s="22"/>
      <c r="M1343" s="22"/>
      <c r="N1343" s="22"/>
      <c r="O1343" s="22"/>
      <c r="P1343" s="203"/>
      <c r="Q1343" s="22"/>
      <c r="R1343" s="22"/>
      <c r="S1343" s="22"/>
      <c r="T1343" s="203"/>
      <c r="U1343" s="211"/>
      <c r="V1343" s="211"/>
      <c r="W1343" s="185" t="n">
        <v>0</v>
      </c>
      <c r="X1343" s="185" t="n">
        <v>0</v>
      </c>
      <c r="Y1343" s="219" t="n">
        <f aca="false">SUM(W1343:X1343)</f>
        <v>0</v>
      </c>
      <c r="Z1343" s="185" t="n">
        <v>0</v>
      </c>
      <c r="AA1343" s="185" t="n">
        <v>0</v>
      </c>
      <c r="AB1343" s="220" t="n">
        <f aca="false">SUM(Z1343:AA1343)</f>
        <v>0</v>
      </c>
      <c r="AC1343" s="22"/>
      <c r="AD1343" s="22"/>
      <c r="AE1343" s="188"/>
      <c r="AF1343" s="206" t="n">
        <f aca="false">IF(AE1343="SI",N1343,0)</f>
        <v>0</v>
      </c>
      <c r="AG1343" s="189" t="n">
        <f aca="false">IF(AE1343="SI",Y1343,0)</f>
        <v>0</v>
      </c>
      <c r="AH1343" s="189" t="n">
        <f aca="false">IF(AE1343="SI",AB1343,0)</f>
        <v>0</v>
      </c>
      <c r="AI1343" s="148"/>
      <c r="AJ1343" s="207"/>
      <c r="AK1343" s="207"/>
      <c r="AL1343" s="207"/>
      <c r="AM1343" s="207"/>
      <c r="AN1343" s="207"/>
      <c r="AO1343" s="208"/>
    </row>
    <row r="1344" customFormat="false" ht="15.75" hidden="false" customHeight="true" outlineLevel="0" collapsed="false">
      <c r="A1344" s="22" t="n">
        <v>1343</v>
      </c>
      <c r="B1344" s="180"/>
      <c r="C1344" s="22"/>
      <c r="D1344" s="22"/>
      <c r="E1344" s="183"/>
      <c r="F1344" s="183"/>
      <c r="G1344" s="22"/>
      <c r="H1344" s="22"/>
      <c r="I1344" s="22"/>
      <c r="J1344" s="22"/>
      <c r="K1344" s="191" t="e">
        <f aca="false">VLOOKUP(Personale!J1344,Legenda!$D$1:$F$258,2)</f>
        <v>#N/A</v>
      </c>
      <c r="L1344" s="22"/>
      <c r="M1344" s="22"/>
      <c r="N1344" s="22"/>
      <c r="O1344" s="22"/>
      <c r="P1344" s="203"/>
      <c r="Q1344" s="22"/>
      <c r="R1344" s="22"/>
      <c r="S1344" s="22"/>
      <c r="T1344" s="203"/>
      <c r="U1344" s="211"/>
      <c r="V1344" s="211"/>
      <c r="W1344" s="185" t="n">
        <v>0</v>
      </c>
      <c r="X1344" s="185" t="n">
        <v>0</v>
      </c>
      <c r="Y1344" s="219" t="n">
        <f aca="false">SUM(W1344:X1344)</f>
        <v>0</v>
      </c>
      <c r="Z1344" s="185" t="n">
        <v>0</v>
      </c>
      <c r="AA1344" s="185" t="n">
        <v>0</v>
      </c>
      <c r="AB1344" s="220" t="n">
        <f aca="false">SUM(Z1344:AA1344)</f>
        <v>0</v>
      </c>
      <c r="AC1344" s="22"/>
      <c r="AD1344" s="22"/>
      <c r="AE1344" s="188"/>
      <c r="AF1344" s="206" t="n">
        <f aca="false">IF(AE1344="SI",N1344,0)</f>
        <v>0</v>
      </c>
      <c r="AG1344" s="189" t="n">
        <f aca="false">IF(AE1344="SI",Y1344,0)</f>
        <v>0</v>
      </c>
      <c r="AH1344" s="189" t="n">
        <f aca="false">IF(AE1344="SI",AB1344,0)</f>
        <v>0</v>
      </c>
      <c r="AI1344" s="148"/>
      <c r="AJ1344" s="207"/>
      <c r="AK1344" s="207"/>
      <c r="AL1344" s="207"/>
      <c r="AM1344" s="207"/>
      <c r="AN1344" s="207"/>
      <c r="AO1344" s="208"/>
    </row>
    <row r="1345" customFormat="false" ht="15.75" hidden="false" customHeight="true" outlineLevel="0" collapsed="false">
      <c r="A1345" s="22" t="n">
        <v>1344</v>
      </c>
      <c r="B1345" s="180"/>
      <c r="C1345" s="22"/>
      <c r="D1345" s="22"/>
      <c r="E1345" s="183"/>
      <c r="F1345" s="183"/>
      <c r="G1345" s="22"/>
      <c r="H1345" s="22"/>
      <c r="I1345" s="22"/>
      <c r="J1345" s="22"/>
      <c r="K1345" s="191" t="e">
        <f aca="false">VLOOKUP(Personale!J1345,Legenda!$D$1:$F$258,2)</f>
        <v>#N/A</v>
      </c>
      <c r="L1345" s="22"/>
      <c r="M1345" s="22"/>
      <c r="N1345" s="22"/>
      <c r="O1345" s="22"/>
      <c r="P1345" s="203"/>
      <c r="Q1345" s="22"/>
      <c r="R1345" s="22"/>
      <c r="S1345" s="22"/>
      <c r="T1345" s="203"/>
      <c r="U1345" s="211"/>
      <c r="V1345" s="211"/>
      <c r="W1345" s="185" t="n">
        <v>0</v>
      </c>
      <c r="X1345" s="185" t="n">
        <v>0</v>
      </c>
      <c r="Y1345" s="219" t="n">
        <f aca="false">SUM(W1345:X1345)</f>
        <v>0</v>
      </c>
      <c r="Z1345" s="185" t="n">
        <v>0</v>
      </c>
      <c r="AA1345" s="185" t="n">
        <v>0</v>
      </c>
      <c r="AB1345" s="220" t="n">
        <f aca="false">SUM(Z1345:AA1345)</f>
        <v>0</v>
      </c>
      <c r="AC1345" s="22"/>
      <c r="AD1345" s="22"/>
      <c r="AE1345" s="188"/>
      <c r="AF1345" s="206" t="n">
        <f aca="false">IF(AE1345="SI",N1345,0)</f>
        <v>0</v>
      </c>
      <c r="AG1345" s="189" t="n">
        <f aca="false">IF(AE1345="SI",Y1345,0)</f>
        <v>0</v>
      </c>
      <c r="AH1345" s="189" t="n">
        <f aca="false">IF(AE1345="SI",AB1345,0)</f>
        <v>0</v>
      </c>
      <c r="AI1345" s="148"/>
      <c r="AJ1345" s="207"/>
      <c r="AK1345" s="207"/>
      <c r="AL1345" s="207"/>
      <c r="AM1345" s="207"/>
      <c r="AN1345" s="207"/>
      <c r="AO1345" s="208"/>
    </row>
    <row r="1346" customFormat="false" ht="15.75" hidden="false" customHeight="true" outlineLevel="0" collapsed="false">
      <c r="A1346" s="22" t="n">
        <v>1345</v>
      </c>
      <c r="B1346" s="180"/>
      <c r="C1346" s="22"/>
      <c r="D1346" s="22"/>
      <c r="E1346" s="183"/>
      <c r="F1346" s="183"/>
      <c r="G1346" s="22"/>
      <c r="H1346" s="22"/>
      <c r="I1346" s="22"/>
      <c r="J1346" s="22"/>
      <c r="K1346" s="191" t="e">
        <f aca="false">VLOOKUP(Personale!J1346,Legenda!$D$1:$F$258,2)</f>
        <v>#N/A</v>
      </c>
      <c r="L1346" s="22"/>
      <c r="M1346" s="22"/>
      <c r="N1346" s="22"/>
      <c r="O1346" s="22"/>
      <c r="P1346" s="203"/>
      <c r="Q1346" s="22"/>
      <c r="R1346" s="22"/>
      <c r="S1346" s="22"/>
      <c r="T1346" s="203"/>
      <c r="U1346" s="211"/>
      <c r="V1346" s="211"/>
      <c r="W1346" s="185" t="n">
        <v>0</v>
      </c>
      <c r="X1346" s="185" t="n">
        <v>0</v>
      </c>
      <c r="Y1346" s="219" t="n">
        <f aca="false">SUM(W1346:X1346)</f>
        <v>0</v>
      </c>
      <c r="Z1346" s="185" t="n">
        <v>0</v>
      </c>
      <c r="AA1346" s="185" t="n">
        <v>0</v>
      </c>
      <c r="AB1346" s="220" t="n">
        <f aca="false">SUM(Z1346:AA1346)</f>
        <v>0</v>
      </c>
      <c r="AC1346" s="22"/>
      <c r="AD1346" s="22"/>
      <c r="AE1346" s="188"/>
      <c r="AF1346" s="206" t="n">
        <f aca="false">IF(AE1346="SI",N1346,0)</f>
        <v>0</v>
      </c>
      <c r="AG1346" s="189" t="n">
        <f aca="false">IF(AE1346="SI",Y1346,0)</f>
        <v>0</v>
      </c>
      <c r="AH1346" s="189" t="n">
        <f aca="false">IF(AE1346="SI",AB1346,0)</f>
        <v>0</v>
      </c>
      <c r="AI1346" s="148"/>
      <c r="AJ1346" s="207"/>
      <c r="AK1346" s="207"/>
      <c r="AL1346" s="207"/>
      <c r="AM1346" s="207"/>
      <c r="AN1346" s="207"/>
      <c r="AO1346" s="208"/>
    </row>
    <row r="1347" customFormat="false" ht="15.75" hidden="false" customHeight="true" outlineLevel="0" collapsed="false">
      <c r="A1347" s="22" t="n">
        <v>1346</v>
      </c>
      <c r="B1347" s="180"/>
      <c r="C1347" s="22"/>
      <c r="D1347" s="22"/>
      <c r="E1347" s="183"/>
      <c r="F1347" s="183"/>
      <c r="G1347" s="22"/>
      <c r="H1347" s="22"/>
      <c r="I1347" s="22"/>
      <c r="J1347" s="22"/>
      <c r="K1347" s="191" t="e">
        <f aca="false">VLOOKUP(Personale!J1347,Legenda!$D$1:$F$258,2)</f>
        <v>#N/A</v>
      </c>
      <c r="L1347" s="22"/>
      <c r="M1347" s="22"/>
      <c r="N1347" s="22"/>
      <c r="O1347" s="22"/>
      <c r="P1347" s="203"/>
      <c r="Q1347" s="22"/>
      <c r="R1347" s="22"/>
      <c r="S1347" s="22"/>
      <c r="T1347" s="203"/>
      <c r="U1347" s="211"/>
      <c r="V1347" s="211"/>
      <c r="W1347" s="185" t="n">
        <v>0</v>
      </c>
      <c r="X1347" s="185" t="n">
        <v>0</v>
      </c>
      <c r="Y1347" s="219" t="n">
        <f aca="false">SUM(W1347:X1347)</f>
        <v>0</v>
      </c>
      <c r="Z1347" s="185" t="n">
        <v>0</v>
      </c>
      <c r="AA1347" s="185" t="n">
        <v>0</v>
      </c>
      <c r="AB1347" s="220" t="n">
        <f aca="false">SUM(Z1347:AA1347)</f>
        <v>0</v>
      </c>
      <c r="AC1347" s="22"/>
      <c r="AD1347" s="22"/>
      <c r="AE1347" s="188"/>
      <c r="AF1347" s="206" t="n">
        <f aca="false">IF(AE1347="SI",N1347,0)</f>
        <v>0</v>
      </c>
      <c r="AG1347" s="189" t="n">
        <f aca="false">IF(AE1347="SI",Y1347,0)</f>
        <v>0</v>
      </c>
      <c r="AH1347" s="189" t="n">
        <f aca="false">IF(AE1347="SI",AB1347,0)</f>
        <v>0</v>
      </c>
      <c r="AI1347" s="148"/>
      <c r="AJ1347" s="207"/>
      <c r="AK1347" s="207"/>
      <c r="AL1347" s="207"/>
      <c r="AM1347" s="207"/>
      <c r="AN1347" s="207"/>
      <c r="AO1347" s="208"/>
    </row>
    <row r="1348" customFormat="false" ht="15.75" hidden="false" customHeight="true" outlineLevel="0" collapsed="false">
      <c r="A1348" s="22" t="n">
        <v>1347</v>
      </c>
      <c r="B1348" s="180"/>
      <c r="C1348" s="22"/>
      <c r="D1348" s="22"/>
      <c r="E1348" s="183"/>
      <c r="F1348" s="183"/>
      <c r="G1348" s="22"/>
      <c r="H1348" s="22"/>
      <c r="I1348" s="22"/>
      <c r="J1348" s="22"/>
      <c r="K1348" s="191" t="e">
        <f aca="false">VLOOKUP(Personale!J1348,Legenda!$D$1:$F$258,2)</f>
        <v>#N/A</v>
      </c>
      <c r="L1348" s="22"/>
      <c r="M1348" s="22"/>
      <c r="N1348" s="22"/>
      <c r="O1348" s="22"/>
      <c r="P1348" s="203"/>
      <c r="Q1348" s="22"/>
      <c r="R1348" s="22"/>
      <c r="S1348" s="22"/>
      <c r="T1348" s="203"/>
      <c r="U1348" s="211"/>
      <c r="V1348" s="211"/>
      <c r="W1348" s="185" t="n">
        <v>0</v>
      </c>
      <c r="X1348" s="185" t="n">
        <v>0</v>
      </c>
      <c r="Y1348" s="219" t="n">
        <f aca="false">SUM(W1348:X1348)</f>
        <v>0</v>
      </c>
      <c r="Z1348" s="185" t="n">
        <v>0</v>
      </c>
      <c r="AA1348" s="185" t="n">
        <v>0</v>
      </c>
      <c r="AB1348" s="220" t="n">
        <f aca="false">SUM(Z1348:AA1348)</f>
        <v>0</v>
      </c>
      <c r="AC1348" s="22"/>
      <c r="AD1348" s="22"/>
      <c r="AE1348" s="188"/>
      <c r="AF1348" s="206" t="n">
        <f aca="false">IF(AE1348="SI",N1348,0)</f>
        <v>0</v>
      </c>
      <c r="AG1348" s="189" t="n">
        <f aca="false">IF(AE1348="SI",Y1348,0)</f>
        <v>0</v>
      </c>
      <c r="AH1348" s="189" t="n">
        <f aca="false">IF(AE1348="SI",AB1348,0)</f>
        <v>0</v>
      </c>
      <c r="AI1348" s="148"/>
      <c r="AJ1348" s="207"/>
      <c r="AK1348" s="207"/>
      <c r="AL1348" s="207"/>
      <c r="AM1348" s="207"/>
      <c r="AN1348" s="207"/>
      <c r="AO1348" s="208"/>
    </row>
    <row r="1349" customFormat="false" ht="15.75" hidden="false" customHeight="true" outlineLevel="0" collapsed="false">
      <c r="A1349" s="22" t="n">
        <v>1348</v>
      </c>
      <c r="B1349" s="180"/>
      <c r="C1349" s="22"/>
      <c r="D1349" s="22"/>
      <c r="E1349" s="183"/>
      <c r="F1349" s="183"/>
      <c r="G1349" s="22"/>
      <c r="H1349" s="22"/>
      <c r="I1349" s="22"/>
      <c r="J1349" s="22"/>
      <c r="K1349" s="191" t="e">
        <f aca="false">VLOOKUP(Personale!J1349,Legenda!$D$1:$F$258,2)</f>
        <v>#N/A</v>
      </c>
      <c r="L1349" s="22"/>
      <c r="M1349" s="22"/>
      <c r="N1349" s="22"/>
      <c r="O1349" s="22"/>
      <c r="P1349" s="203"/>
      <c r="Q1349" s="22"/>
      <c r="R1349" s="22"/>
      <c r="S1349" s="22"/>
      <c r="T1349" s="203"/>
      <c r="U1349" s="211"/>
      <c r="V1349" s="211"/>
      <c r="W1349" s="185" t="n">
        <v>0</v>
      </c>
      <c r="X1349" s="185" t="n">
        <v>0</v>
      </c>
      <c r="Y1349" s="219" t="n">
        <f aca="false">SUM(W1349:X1349)</f>
        <v>0</v>
      </c>
      <c r="Z1349" s="185" t="n">
        <v>0</v>
      </c>
      <c r="AA1349" s="185" t="n">
        <v>0</v>
      </c>
      <c r="AB1349" s="220" t="n">
        <f aca="false">SUM(Z1349:AA1349)</f>
        <v>0</v>
      </c>
      <c r="AC1349" s="22"/>
      <c r="AD1349" s="22"/>
      <c r="AE1349" s="188"/>
      <c r="AF1349" s="206" t="n">
        <f aca="false">IF(AE1349="SI",N1349,0)</f>
        <v>0</v>
      </c>
      <c r="AG1349" s="189" t="n">
        <f aca="false">IF(AE1349="SI",Y1349,0)</f>
        <v>0</v>
      </c>
      <c r="AH1349" s="189" t="n">
        <f aca="false">IF(AE1349="SI",AB1349,0)</f>
        <v>0</v>
      </c>
      <c r="AI1349" s="148"/>
      <c r="AJ1349" s="207"/>
      <c r="AK1349" s="207"/>
      <c r="AL1349" s="207"/>
      <c r="AM1349" s="207"/>
      <c r="AN1349" s="207"/>
      <c r="AO1349" s="208"/>
    </row>
    <row r="1350" customFormat="false" ht="15.75" hidden="false" customHeight="true" outlineLevel="0" collapsed="false">
      <c r="A1350" s="22" t="n">
        <v>1349</v>
      </c>
      <c r="B1350" s="180"/>
      <c r="C1350" s="22"/>
      <c r="D1350" s="22"/>
      <c r="E1350" s="183"/>
      <c r="F1350" s="183"/>
      <c r="G1350" s="22"/>
      <c r="H1350" s="22"/>
      <c r="I1350" s="22"/>
      <c r="J1350" s="22"/>
      <c r="K1350" s="191" t="e">
        <f aca="false">VLOOKUP(Personale!J1350,Legenda!$D$1:$F$258,2)</f>
        <v>#N/A</v>
      </c>
      <c r="L1350" s="22"/>
      <c r="M1350" s="22"/>
      <c r="N1350" s="22"/>
      <c r="O1350" s="22"/>
      <c r="P1350" s="203"/>
      <c r="Q1350" s="22"/>
      <c r="R1350" s="22"/>
      <c r="S1350" s="22"/>
      <c r="T1350" s="203"/>
      <c r="U1350" s="211"/>
      <c r="V1350" s="211"/>
      <c r="W1350" s="185" t="n">
        <v>0</v>
      </c>
      <c r="X1350" s="185" t="n">
        <v>0</v>
      </c>
      <c r="Y1350" s="219" t="n">
        <f aca="false">SUM(W1350:X1350)</f>
        <v>0</v>
      </c>
      <c r="Z1350" s="185" t="n">
        <v>0</v>
      </c>
      <c r="AA1350" s="185" t="n">
        <v>0</v>
      </c>
      <c r="AB1350" s="220" t="n">
        <f aca="false">SUM(Z1350:AA1350)</f>
        <v>0</v>
      </c>
      <c r="AC1350" s="22"/>
      <c r="AD1350" s="22"/>
      <c r="AE1350" s="188"/>
      <c r="AF1350" s="206" t="n">
        <f aca="false">IF(AE1350="SI",N1350,0)</f>
        <v>0</v>
      </c>
      <c r="AG1350" s="189" t="n">
        <f aca="false">IF(AE1350="SI",Y1350,0)</f>
        <v>0</v>
      </c>
      <c r="AH1350" s="189" t="n">
        <f aca="false">IF(AE1350="SI",AB1350,0)</f>
        <v>0</v>
      </c>
      <c r="AI1350" s="148"/>
      <c r="AJ1350" s="207"/>
      <c r="AK1350" s="207"/>
      <c r="AL1350" s="207"/>
      <c r="AM1350" s="207"/>
      <c r="AN1350" s="207"/>
      <c r="AO1350" s="208"/>
    </row>
    <row r="1351" customFormat="false" ht="15.75" hidden="false" customHeight="true" outlineLevel="0" collapsed="false">
      <c r="A1351" s="22" t="n">
        <v>1350</v>
      </c>
      <c r="B1351" s="180"/>
      <c r="C1351" s="22"/>
      <c r="D1351" s="22"/>
      <c r="E1351" s="183"/>
      <c r="F1351" s="183"/>
      <c r="G1351" s="22"/>
      <c r="H1351" s="22"/>
      <c r="I1351" s="22"/>
      <c r="J1351" s="22"/>
      <c r="K1351" s="191" t="e">
        <f aca="false">VLOOKUP(Personale!J1351,Legenda!$D$1:$F$258,2)</f>
        <v>#N/A</v>
      </c>
      <c r="L1351" s="22"/>
      <c r="M1351" s="22"/>
      <c r="N1351" s="22"/>
      <c r="O1351" s="22"/>
      <c r="P1351" s="203"/>
      <c r="Q1351" s="22"/>
      <c r="R1351" s="22"/>
      <c r="S1351" s="22"/>
      <c r="T1351" s="203"/>
      <c r="U1351" s="211"/>
      <c r="V1351" s="211"/>
      <c r="W1351" s="185" t="n">
        <v>0</v>
      </c>
      <c r="X1351" s="185" t="n">
        <v>0</v>
      </c>
      <c r="Y1351" s="219" t="n">
        <f aca="false">SUM(W1351:X1351)</f>
        <v>0</v>
      </c>
      <c r="Z1351" s="185" t="n">
        <v>0</v>
      </c>
      <c r="AA1351" s="185" t="n">
        <v>0</v>
      </c>
      <c r="AB1351" s="220" t="n">
        <f aca="false">SUM(Z1351:AA1351)</f>
        <v>0</v>
      </c>
      <c r="AC1351" s="22"/>
      <c r="AD1351" s="22"/>
      <c r="AE1351" s="188"/>
      <c r="AF1351" s="206" t="n">
        <f aca="false">IF(AE1351="SI",N1351,0)</f>
        <v>0</v>
      </c>
      <c r="AG1351" s="189" t="n">
        <f aca="false">IF(AE1351="SI",Y1351,0)</f>
        <v>0</v>
      </c>
      <c r="AH1351" s="189" t="n">
        <f aca="false">IF(AE1351="SI",AB1351,0)</f>
        <v>0</v>
      </c>
      <c r="AI1351" s="148"/>
      <c r="AJ1351" s="207"/>
      <c r="AK1351" s="207"/>
      <c r="AL1351" s="207"/>
      <c r="AM1351" s="207"/>
      <c r="AN1351" s="207"/>
      <c r="AO1351" s="208"/>
    </row>
    <row r="1352" customFormat="false" ht="15.75" hidden="false" customHeight="true" outlineLevel="0" collapsed="false">
      <c r="A1352" s="22" t="n">
        <v>1351</v>
      </c>
      <c r="B1352" s="180"/>
      <c r="C1352" s="22"/>
      <c r="D1352" s="22"/>
      <c r="E1352" s="183"/>
      <c r="F1352" s="183"/>
      <c r="G1352" s="22"/>
      <c r="H1352" s="22"/>
      <c r="I1352" s="22"/>
      <c r="J1352" s="22"/>
      <c r="K1352" s="191" t="e">
        <f aca="false">VLOOKUP(Personale!J1352,Legenda!$D$1:$F$258,2)</f>
        <v>#N/A</v>
      </c>
      <c r="L1352" s="22"/>
      <c r="M1352" s="22"/>
      <c r="N1352" s="22"/>
      <c r="O1352" s="22"/>
      <c r="P1352" s="203"/>
      <c r="Q1352" s="22"/>
      <c r="R1352" s="22"/>
      <c r="S1352" s="22"/>
      <c r="T1352" s="203"/>
      <c r="U1352" s="211"/>
      <c r="V1352" s="211"/>
      <c r="W1352" s="185" t="n">
        <v>0</v>
      </c>
      <c r="X1352" s="185" t="n">
        <v>0</v>
      </c>
      <c r="Y1352" s="219" t="n">
        <f aca="false">SUM(W1352:X1352)</f>
        <v>0</v>
      </c>
      <c r="Z1352" s="185" t="n">
        <v>0</v>
      </c>
      <c r="AA1352" s="185" t="n">
        <v>0</v>
      </c>
      <c r="AB1352" s="220" t="n">
        <f aca="false">SUM(Z1352:AA1352)</f>
        <v>0</v>
      </c>
      <c r="AC1352" s="22"/>
      <c r="AD1352" s="22"/>
      <c r="AE1352" s="188"/>
      <c r="AF1352" s="206" t="n">
        <f aca="false">IF(AE1352="SI",N1352,0)</f>
        <v>0</v>
      </c>
      <c r="AG1352" s="189" t="n">
        <f aca="false">IF(AE1352="SI",Y1352,0)</f>
        <v>0</v>
      </c>
      <c r="AH1352" s="189" t="n">
        <f aca="false">IF(AE1352="SI",AB1352,0)</f>
        <v>0</v>
      </c>
      <c r="AI1352" s="148"/>
      <c r="AJ1352" s="207"/>
      <c r="AK1352" s="207"/>
      <c r="AL1352" s="207"/>
      <c r="AM1352" s="207"/>
      <c r="AN1352" s="207"/>
      <c r="AO1352" s="208"/>
    </row>
    <row r="1353" customFormat="false" ht="15.75" hidden="false" customHeight="true" outlineLevel="0" collapsed="false">
      <c r="A1353" s="22" t="n">
        <v>1352</v>
      </c>
      <c r="B1353" s="180"/>
      <c r="C1353" s="22"/>
      <c r="D1353" s="22"/>
      <c r="E1353" s="183"/>
      <c r="F1353" s="183"/>
      <c r="G1353" s="22"/>
      <c r="H1353" s="22"/>
      <c r="I1353" s="22"/>
      <c r="J1353" s="22"/>
      <c r="K1353" s="191" t="e">
        <f aca="false">VLOOKUP(Personale!J1353,Legenda!$D$1:$F$258,2)</f>
        <v>#N/A</v>
      </c>
      <c r="L1353" s="22"/>
      <c r="M1353" s="22"/>
      <c r="N1353" s="22"/>
      <c r="O1353" s="22"/>
      <c r="P1353" s="203"/>
      <c r="Q1353" s="22"/>
      <c r="R1353" s="22"/>
      <c r="S1353" s="22"/>
      <c r="T1353" s="203"/>
      <c r="U1353" s="211"/>
      <c r="V1353" s="211"/>
      <c r="W1353" s="185" t="n">
        <v>0</v>
      </c>
      <c r="X1353" s="185" t="n">
        <v>0</v>
      </c>
      <c r="Y1353" s="219" t="n">
        <f aca="false">SUM(W1353:X1353)</f>
        <v>0</v>
      </c>
      <c r="Z1353" s="185" t="n">
        <v>0</v>
      </c>
      <c r="AA1353" s="185" t="n">
        <v>0</v>
      </c>
      <c r="AB1353" s="220" t="n">
        <f aca="false">SUM(Z1353:AA1353)</f>
        <v>0</v>
      </c>
      <c r="AC1353" s="22"/>
      <c r="AD1353" s="22"/>
      <c r="AE1353" s="188"/>
      <c r="AF1353" s="206" t="n">
        <f aca="false">IF(AE1353="SI",N1353,0)</f>
        <v>0</v>
      </c>
      <c r="AG1353" s="189" t="n">
        <f aca="false">IF(AE1353="SI",Y1353,0)</f>
        <v>0</v>
      </c>
      <c r="AH1353" s="189" t="n">
        <f aca="false">IF(AE1353="SI",AB1353,0)</f>
        <v>0</v>
      </c>
      <c r="AI1353" s="148"/>
      <c r="AJ1353" s="207"/>
      <c r="AK1353" s="207"/>
      <c r="AL1353" s="207"/>
      <c r="AM1353" s="207"/>
      <c r="AN1353" s="207"/>
      <c r="AO1353" s="208"/>
    </row>
    <row r="1354" customFormat="false" ht="15.75" hidden="false" customHeight="true" outlineLevel="0" collapsed="false">
      <c r="A1354" s="22" t="n">
        <v>1353</v>
      </c>
      <c r="B1354" s="180"/>
      <c r="C1354" s="22"/>
      <c r="D1354" s="22"/>
      <c r="E1354" s="183"/>
      <c r="F1354" s="183"/>
      <c r="G1354" s="22"/>
      <c r="H1354" s="22"/>
      <c r="I1354" s="22"/>
      <c r="J1354" s="22"/>
      <c r="K1354" s="191" t="e">
        <f aca="false">VLOOKUP(Personale!J1354,Legenda!$D$1:$F$258,2)</f>
        <v>#N/A</v>
      </c>
      <c r="L1354" s="22"/>
      <c r="M1354" s="22"/>
      <c r="N1354" s="22"/>
      <c r="O1354" s="22"/>
      <c r="P1354" s="203"/>
      <c r="Q1354" s="22"/>
      <c r="R1354" s="22"/>
      <c r="S1354" s="22"/>
      <c r="T1354" s="203"/>
      <c r="U1354" s="211"/>
      <c r="V1354" s="211"/>
      <c r="W1354" s="185" t="n">
        <v>0</v>
      </c>
      <c r="X1354" s="185" t="n">
        <v>0</v>
      </c>
      <c r="Y1354" s="219" t="n">
        <f aca="false">SUM(W1354:X1354)</f>
        <v>0</v>
      </c>
      <c r="Z1354" s="185" t="n">
        <v>0</v>
      </c>
      <c r="AA1354" s="185" t="n">
        <v>0</v>
      </c>
      <c r="AB1354" s="220" t="n">
        <f aca="false">SUM(Z1354:AA1354)</f>
        <v>0</v>
      </c>
      <c r="AC1354" s="22"/>
      <c r="AD1354" s="22"/>
      <c r="AE1354" s="188"/>
      <c r="AF1354" s="206" t="n">
        <f aca="false">IF(AE1354="SI",N1354,0)</f>
        <v>0</v>
      </c>
      <c r="AG1354" s="189" t="n">
        <f aca="false">IF(AE1354="SI",Y1354,0)</f>
        <v>0</v>
      </c>
      <c r="AH1354" s="189" t="n">
        <f aca="false">IF(AE1354="SI",AB1354,0)</f>
        <v>0</v>
      </c>
      <c r="AI1354" s="148"/>
      <c r="AJ1354" s="207"/>
      <c r="AK1354" s="207"/>
      <c r="AL1354" s="207"/>
      <c r="AM1354" s="207"/>
      <c r="AN1354" s="207"/>
      <c r="AO1354" s="208"/>
    </row>
    <row r="1355" customFormat="false" ht="15.75" hidden="false" customHeight="true" outlineLevel="0" collapsed="false">
      <c r="A1355" s="22" t="n">
        <v>1354</v>
      </c>
      <c r="B1355" s="180"/>
      <c r="C1355" s="22"/>
      <c r="D1355" s="22"/>
      <c r="E1355" s="183"/>
      <c r="F1355" s="183"/>
      <c r="G1355" s="22"/>
      <c r="H1355" s="22"/>
      <c r="I1355" s="22"/>
      <c r="J1355" s="22"/>
      <c r="K1355" s="191" t="e">
        <f aca="false">VLOOKUP(Personale!J1355,Legenda!$D$1:$F$258,2)</f>
        <v>#N/A</v>
      </c>
      <c r="L1355" s="22"/>
      <c r="M1355" s="22"/>
      <c r="N1355" s="22"/>
      <c r="O1355" s="22"/>
      <c r="P1355" s="203"/>
      <c r="Q1355" s="22"/>
      <c r="R1355" s="22"/>
      <c r="S1355" s="22"/>
      <c r="T1355" s="203"/>
      <c r="U1355" s="211"/>
      <c r="V1355" s="211"/>
      <c r="W1355" s="185" t="n">
        <v>0</v>
      </c>
      <c r="X1355" s="185" t="n">
        <v>0</v>
      </c>
      <c r="Y1355" s="219" t="n">
        <f aca="false">SUM(W1355:X1355)</f>
        <v>0</v>
      </c>
      <c r="Z1355" s="185" t="n">
        <v>0</v>
      </c>
      <c r="AA1355" s="185" t="n">
        <v>0</v>
      </c>
      <c r="AB1355" s="220" t="n">
        <f aca="false">SUM(Z1355:AA1355)</f>
        <v>0</v>
      </c>
      <c r="AC1355" s="22"/>
      <c r="AD1355" s="22"/>
      <c r="AE1355" s="188"/>
      <c r="AF1355" s="206" t="n">
        <f aca="false">IF(AE1355="SI",N1355,0)</f>
        <v>0</v>
      </c>
      <c r="AG1355" s="189" t="n">
        <f aca="false">IF(AE1355="SI",Y1355,0)</f>
        <v>0</v>
      </c>
      <c r="AH1355" s="189" t="n">
        <f aca="false">IF(AE1355="SI",AB1355,0)</f>
        <v>0</v>
      </c>
      <c r="AI1355" s="148"/>
      <c r="AJ1355" s="207"/>
      <c r="AK1355" s="207"/>
      <c r="AL1355" s="207"/>
      <c r="AM1355" s="207"/>
      <c r="AN1355" s="207"/>
      <c r="AO1355" s="208"/>
    </row>
    <row r="1356" customFormat="false" ht="15.75" hidden="false" customHeight="true" outlineLevel="0" collapsed="false">
      <c r="A1356" s="22" t="n">
        <v>1355</v>
      </c>
      <c r="B1356" s="180"/>
      <c r="C1356" s="22"/>
      <c r="D1356" s="22"/>
      <c r="E1356" s="183"/>
      <c r="F1356" s="183"/>
      <c r="G1356" s="22"/>
      <c r="H1356" s="22"/>
      <c r="I1356" s="22"/>
      <c r="J1356" s="22"/>
      <c r="K1356" s="191" t="e">
        <f aca="false">VLOOKUP(Personale!J1356,Legenda!$D$1:$F$258,2)</f>
        <v>#N/A</v>
      </c>
      <c r="L1356" s="22"/>
      <c r="M1356" s="22"/>
      <c r="N1356" s="22"/>
      <c r="O1356" s="22"/>
      <c r="P1356" s="203"/>
      <c r="Q1356" s="22"/>
      <c r="R1356" s="22"/>
      <c r="S1356" s="22"/>
      <c r="T1356" s="203"/>
      <c r="U1356" s="211"/>
      <c r="V1356" s="211"/>
      <c r="W1356" s="185" t="n">
        <v>0</v>
      </c>
      <c r="X1356" s="185" t="n">
        <v>0</v>
      </c>
      <c r="Y1356" s="219" t="n">
        <f aca="false">SUM(W1356:X1356)</f>
        <v>0</v>
      </c>
      <c r="Z1356" s="185" t="n">
        <v>0</v>
      </c>
      <c r="AA1356" s="185" t="n">
        <v>0</v>
      </c>
      <c r="AB1356" s="220" t="n">
        <f aca="false">SUM(Z1356:AA1356)</f>
        <v>0</v>
      </c>
      <c r="AC1356" s="22"/>
      <c r="AD1356" s="22"/>
      <c r="AE1356" s="188"/>
      <c r="AF1356" s="206" t="n">
        <f aca="false">IF(AE1356="SI",N1356,0)</f>
        <v>0</v>
      </c>
      <c r="AG1356" s="189" t="n">
        <f aca="false">IF(AE1356="SI",Y1356,0)</f>
        <v>0</v>
      </c>
      <c r="AH1356" s="189" t="n">
        <f aca="false">IF(AE1356="SI",AB1356,0)</f>
        <v>0</v>
      </c>
      <c r="AI1356" s="148"/>
      <c r="AJ1356" s="207"/>
      <c r="AK1356" s="207"/>
      <c r="AL1356" s="207"/>
      <c r="AM1356" s="207"/>
      <c r="AN1356" s="207"/>
      <c r="AO1356" s="208"/>
    </row>
    <row r="1357" customFormat="false" ht="15.75" hidden="false" customHeight="true" outlineLevel="0" collapsed="false">
      <c r="A1357" s="22" t="n">
        <v>1356</v>
      </c>
      <c r="B1357" s="180"/>
      <c r="C1357" s="22"/>
      <c r="D1357" s="22"/>
      <c r="E1357" s="183"/>
      <c r="F1357" s="183"/>
      <c r="G1357" s="22"/>
      <c r="H1357" s="22"/>
      <c r="I1357" s="22"/>
      <c r="J1357" s="22"/>
      <c r="K1357" s="191" t="e">
        <f aca="false">VLOOKUP(Personale!J1357,Legenda!$D$1:$F$258,2)</f>
        <v>#N/A</v>
      </c>
      <c r="L1357" s="22"/>
      <c r="M1357" s="22"/>
      <c r="N1357" s="22"/>
      <c r="O1357" s="22"/>
      <c r="P1357" s="203"/>
      <c r="Q1357" s="22"/>
      <c r="R1357" s="22"/>
      <c r="S1357" s="22"/>
      <c r="T1357" s="203"/>
      <c r="U1357" s="211"/>
      <c r="V1357" s="211"/>
      <c r="W1357" s="185" t="n">
        <v>0</v>
      </c>
      <c r="X1357" s="185" t="n">
        <v>0</v>
      </c>
      <c r="Y1357" s="219" t="n">
        <f aca="false">SUM(W1357:X1357)</f>
        <v>0</v>
      </c>
      <c r="Z1357" s="185" t="n">
        <v>0</v>
      </c>
      <c r="AA1357" s="185" t="n">
        <v>0</v>
      </c>
      <c r="AB1357" s="220" t="n">
        <f aca="false">SUM(Z1357:AA1357)</f>
        <v>0</v>
      </c>
      <c r="AC1357" s="22"/>
      <c r="AD1357" s="22"/>
      <c r="AE1357" s="188"/>
      <c r="AF1357" s="206" t="n">
        <f aca="false">IF(AE1357="SI",N1357,0)</f>
        <v>0</v>
      </c>
      <c r="AG1357" s="189" t="n">
        <f aca="false">IF(AE1357="SI",Y1357,0)</f>
        <v>0</v>
      </c>
      <c r="AH1357" s="189" t="n">
        <f aca="false">IF(AE1357="SI",AB1357,0)</f>
        <v>0</v>
      </c>
      <c r="AI1357" s="148"/>
      <c r="AJ1357" s="207"/>
      <c r="AK1357" s="207"/>
      <c r="AL1357" s="207"/>
      <c r="AM1357" s="207"/>
      <c r="AN1357" s="207"/>
      <c r="AO1357" s="208"/>
    </row>
    <row r="1358" customFormat="false" ht="15.75" hidden="false" customHeight="true" outlineLevel="0" collapsed="false">
      <c r="A1358" s="22" t="n">
        <v>1357</v>
      </c>
      <c r="B1358" s="180"/>
      <c r="C1358" s="22"/>
      <c r="D1358" s="22"/>
      <c r="E1358" s="183"/>
      <c r="F1358" s="183"/>
      <c r="G1358" s="22"/>
      <c r="H1358" s="22"/>
      <c r="I1358" s="22"/>
      <c r="J1358" s="22"/>
      <c r="K1358" s="191" t="e">
        <f aca="false">VLOOKUP(Personale!J1358,Legenda!$D$1:$F$258,2)</f>
        <v>#N/A</v>
      </c>
      <c r="L1358" s="22"/>
      <c r="M1358" s="22"/>
      <c r="N1358" s="22"/>
      <c r="O1358" s="22"/>
      <c r="P1358" s="203"/>
      <c r="Q1358" s="22"/>
      <c r="R1358" s="22"/>
      <c r="S1358" s="22"/>
      <c r="T1358" s="203"/>
      <c r="U1358" s="211"/>
      <c r="V1358" s="211"/>
      <c r="W1358" s="185" t="n">
        <v>0</v>
      </c>
      <c r="X1358" s="185" t="n">
        <v>0</v>
      </c>
      <c r="Y1358" s="219" t="n">
        <f aca="false">SUM(W1358:X1358)</f>
        <v>0</v>
      </c>
      <c r="Z1358" s="185" t="n">
        <v>0</v>
      </c>
      <c r="AA1358" s="185" t="n">
        <v>0</v>
      </c>
      <c r="AB1358" s="220" t="n">
        <f aca="false">SUM(Z1358:AA1358)</f>
        <v>0</v>
      </c>
      <c r="AC1358" s="22"/>
      <c r="AD1358" s="22"/>
      <c r="AE1358" s="188"/>
      <c r="AF1358" s="206" t="n">
        <f aca="false">IF(AE1358="SI",N1358,0)</f>
        <v>0</v>
      </c>
      <c r="AG1358" s="189" t="n">
        <f aca="false">IF(AE1358="SI",Y1358,0)</f>
        <v>0</v>
      </c>
      <c r="AH1358" s="189" t="n">
        <f aca="false">IF(AE1358="SI",AB1358,0)</f>
        <v>0</v>
      </c>
      <c r="AI1358" s="148"/>
      <c r="AJ1358" s="207"/>
      <c r="AK1358" s="207"/>
      <c r="AL1358" s="207"/>
      <c r="AM1358" s="207"/>
      <c r="AN1358" s="207"/>
      <c r="AO1358" s="208"/>
    </row>
    <row r="1359" customFormat="false" ht="15.75" hidden="false" customHeight="true" outlineLevel="0" collapsed="false">
      <c r="A1359" s="22" t="n">
        <v>1358</v>
      </c>
      <c r="B1359" s="180"/>
      <c r="C1359" s="22"/>
      <c r="D1359" s="22"/>
      <c r="E1359" s="183"/>
      <c r="F1359" s="183"/>
      <c r="G1359" s="22"/>
      <c r="H1359" s="22"/>
      <c r="I1359" s="22"/>
      <c r="J1359" s="22"/>
      <c r="K1359" s="191" t="e">
        <f aca="false">VLOOKUP(Personale!J1359,Legenda!$D$1:$F$258,2)</f>
        <v>#N/A</v>
      </c>
      <c r="L1359" s="22"/>
      <c r="M1359" s="22"/>
      <c r="N1359" s="22"/>
      <c r="O1359" s="22"/>
      <c r="P1359" s="203"/>
      <c r="Q1359" s="22"/>
      <c r="R1359" s="22"/>
      <c r="S1359" s="22"/>
      <c r="T1359" s="203"/>
      <c r="U1359" s="211"/>
      <c r="V1359" s="211"/>
      <c r="W1359" s="185" t="n">
        <v>0</v>
      </c>
      <c r="X1359" s="185" t="n">
        <v>0</v>
      </c>
      <c r="Y1359" s="219" t="n">
        <f aca="false">SUM(W1359:X1359)</f>
        <v>0</v>
      </c>
      <c r="Z1359" s="185" t="n">
        <v>0</v>
      </c>
      <c r="AA1359" s="185" t="n">
        <v>0</v>
      </c>
      <c r="AB1359" s="220" t="n">
        <f aca="false">SUM(Z1359:AA1359)</f>
        <v>0</v>
      </c>
      <c r="AC1359" s="22"/>
      <c r="AD1359" s="22"/>
      <c r="AE1359" s="188"/>
      <c r="AF1359" s="206" t="n">
        <f aca="false">IF(AE1359="SI",N1359,0)</f>
        <v>0</v>
      </c>
      <c r="AG1359" s="189" t="n">
        <f aca="false">IF(AE1359="SI",Y1359,0)</f>
        <v>0</v>
      </c>
      <c r="AH1359" s="189" t="n">
        <f aca="false">IF(AE1359="SI",AB1359,0)</f>
        <v>0</v>
      </c>
      <c r="AI1359" s="148"/>
      <c r="AJ1359" s="207"/>
      <c r="AK1359" s="207"/>
      <c r="AL1359" s="207"/>
      <c r="AM1359" s="207"/>
      <c r="AN1359" s="207"/>
      <c r="AO1359" s="208"/>
    </row>
    <row r="1360" customFormat="false" ht="15.75" hidden="false" customHeight="true" outlineLevel="0" collapsed="false">
      <c r="A1360" s="22" t="n">
        <v>1359</v>
      </c>
      <c r="B1360" s="180"/>
      <c r="C1360" s="22"/>
      <c r="D1360" s="22"/>
      <c r="E1360" s="183"/>
      <c r="F1360" s="183"/>
      <c r="G1360" s="22"/>
      <c r="H1360" s="22"/>
      <c r="I1360" s="22"/>
      <c r="J1360" s="22"/>
      <c r="K1360" s="191" t="e">
        <f aca="false">VLOOKUP(Personale!J1360,Legenda!$D$1:$F$258,2)</f>
        <v>#N/A</v>
      </c>
      <c r="L1360" s="22"/>
      <c r="M1360" s="22"/>
      <c r="N1360" s="22"/>
      <c r="O1360" s="22"/>
      <c r="P1360" s="203"/>
      <c r="Q1360" s="22"/>
      <c r="R1360" s="22"/>
      <c r="S1360" s="22"/>
      <c r="T1360" s="203"/>
      <c r="U1360" s="211"/>
      <c r="V1360" s="211"/>
      <c r="W1360" s="185" t="n">
        <v>0</v>
      </c>
      <c r="X1360" s="185" t="n">
        <v>0</v>
      </c>
      <c r="Y1360" s="219" t="n">
        <f aca="false">SUM(W1360:X1360)</f>
        <v>0</v>
      </c>
      <c r="Z1360" s="185" t="n">
        <v>0</v>
      </c>
      <c r="AA1360" s="185" t="n">
        <v>0</v>
      </c>
      <c r="AB1360" s="220" t="n">
        <f aca="false">SUM(Z1360:AA1360)</f>
        <v>0</v>
      </c>
      <c r="AC1360" s="22"/>
      <c r="AD1360" s="22"/>
      <c r="AE1360" s="188"/>
      <c r="AF1360" s="206" t="n">
        <f aca="false">IF(AE1360="SI",N1360,0)</f>
        <v>0</v>
      </c>
      <c r="AG1360" s="189" t="n">
        <f aca="false">IF(AE1360="SI",Y1360,0)</f>
        <v>0</v>
      </c>
      <c r="AH1360" s="189" t="n">
        <f aca="false">IF(AE1360="SI",AB1360,0)</f>
        <v>0</v>
      </c>
      <c r="AI1360" s="148"/>
      <c r="AJ1360" s="207"/>
      <c r="AK1360" s="207"/>
      <c r="AL1360" s="207"/>
      <c r="AM1360" s="207"/>
      <c r="AN1360" s="207"/>
      <c r="AO1360" s="208"/>
    </row>
    <row r="1361" customFormat="false" ht="15.75" hidden="false" customHeight="true" outlineLevel="0" collapsed="false">
      <c r="A1361" s="22" t="n">
        <v>1360</v>
      </c>
      <c r="B1361" s="180"/>
      <c r="C1361" s="22"/>
      <c r="D1361" s="22"/>
      <c r="E1361" s="183"/>
      <c r="F1361" s="183"/>
      <c r="G1361" s="22"/>
      <c r="H1361" s="22"/>
      <c r="I1361" s="22"/>
      <c r="J1361" s="22"/>
      <c r="K1361" s="191" t="e">
        <f aca="false">VLOOKUP(Personale!J1361,Legenda!$D$1:$F$258,2)</f>
        <v>#N/A</v>
      </c>
      <c r="L1361" s="22"/>
      <c r="M1361" s="22"/>
      <c r="N1361" s="22"/>
      <c r="O1361" s="22"/>
      <c r="P1361" s="203"/>
      <c r="Q1361" s="22"/>
      <c r="R1361" s="22"/>
      <c r="S1361" s="22"/>
      <c r="T1361" s="203"/>
      <c r="U1361" s="211"/>
      <c r="V1361" s="211"/>
      <c r="W1361" s="185" t="n">
        <v>0</v>
      </c>
      <c r="X1361" s="185" t="n">
        <v>0</v>
      </c>
      <c r="Y1361" s="219" t="n">
        <f aca="false">SUM(W1361:X1361)</f>
        <v>0</v>
      </c>
      <c r="Z1361" s="185" t="n">
        <v>0</v>
      </c>
      <c r="AA1361" s="185" t="n">
        <v>0</v>
      </c>
      <c r="AB1361" s="220" t="n">
        <f aca="false">SUM(Z1361:AA1361)</f>
        <v>0</v>
      </c>
      <c r="AC1361" s="22"/>
      <c r="AD1361" s="22"/>
      <c r="AE1361" s="188"/>
      <c r="AF1361" s="206" t="n">
        <f aca="false">IF(AE1361="SI",N1361,0)</f>
        <v>0</v>
      </c>
      <c r="AG1361" s="189" t="n">
        <f aca="false">IF(AE1361="SI",Y1361,0)</f>
        <v>0</v>
      </c>
      <c r="AH1361" s="189" t="n">
        <f aca="false">IF(AE1361="SI",AB1361,0)</f>
        <v>0</v>
      </c>
      <c r="AI1361" s="148"/>
      <c r="AJ1361" s="207"/>
      <c r="AK1361" s="207"/>
      <c r="AL1361" s="207"/>
      <c r="AM1361" s="207"/>
      <c r="AN1361" s="207"/>
      <c r="AO1361" s="208"/>
    </row>
    <row r="1362" customFormat="false" ht="15.75" hidden="false" customHeight="true" outlineLevel="0" collapsed="false">
      <c r="A1362" s="22" t="n">
        <v>1361</v>
      </c>
      <c r="B1362" s="180"/>
      <c r="C1362" s="22"/>
      <c r="D1362" s="22"/>
      <c r="E1362" s="183"/>
      <c r="F1362" s="183"/>
      <c r="G1362" s="22"/>
      <c r="H1362" s="22"/>
      <c r="I1362" s="22"/>
      <c r="J1362" s="22"/>
      <c r="K1362" s="191" t="e">
        <f aca="false">VLOOKUP(Personale!J1362,Legenda!$D$1:$F$258,2)</f>
        <v>#N/A</v>
      </c>
      <c r="L1362" s="22"/>
      <c r="M1362" s="22"/>
      <c r="N1362" s="22"/>
      <c r="O1362" s="22"/>
      <c r="P1362" s="203"/>
      <c r="Q1362" s="22"/>
      <c r="R1362" s="22"/>
      <c r="S1362" s="22"/>
      <c r="T1362" s="203"/>
      <c r="U1362" s="211"/>
      <c r="V1362" s="211"/>
      <c r="W1362" s="185" t="n">
        <v>0</v>
      </c>
      <c r="X1362" s="185" t="n">
        <v>0</v>
      </c>
      <c r="Y1362" s="219" t="n">
        <f aca="false">SUM(W1362:X1362)</f>
        <v>0</v>
      </c>
      <c r="Z1362" s="185" t="n">
        <v>0</v>
      </c>
      <c r="AA1362" s="185" t="n">
        <v>0</v>
      </c>
      <c r="AB1362" s="220" t="n">
        <f aca="false">SUM(Z1362:AA1362)</f>
        <v>0</v>
      </c>
      <c r="AC1362" s="22"/>
      <c r="AD1362" s="22"/>
      <c r="AE1362" s="188"/>
      <c r="AF1362" s="206" t="n">
        <f aca="false">IF(AE1362="SI",N1362,0)</f>
        <v>0</v>
      </c>
      <c r="AG1362" s="189" t="n">
        <f aca="false">IF(AE1362="SI",Y1362,0)</f>
        <v>0</v>
      </c>
      <c r="AH1362" s="189" t="n">
        <f aca="false">IF(AE1362="SI",AB1362,0)</f>
        <v>0</v>
      </c>
      <c r="AI1362" s="148"/>
      <c r="AJ1362" s="207"/>
      <c r="AK1362" s="207"/>
      <c r="AL1362" s="207"/>
      <c r="AM1362" s="207"/>
      <c r="AN1362" s="207"/>
      <c r="AO1362" s="208"/>
    </row>
    <row r="1363" customFormat="false" ht="15.75" hidden="false" customHeight="true" outlineLevel="0" collapsed="false">
      <c r="A1363" s="22" t="n">
        <v>1362</v>
      </c>
      <c r="B1363" s="180"/>
      <c r="C1363" s="22"/>
      <c r="D1363" s="22"/>
      <c r="E1363" s="183"/>
      <c r="F1363" s="183"/>
      <c r="G1363" s="22"/>
      <c r="H1363" s="22"/>
      <c r="I1363" s="22"/>
      <c r="J1363" s="22"/>
      <c r="K1363" s="191" t="e">
        <f aca="false">VLOOKUP(Personale!J1363,Legenda!$D$1:$F$258,2)</f>
        <v>#N/A</v>
      </c>
      <c r="L1363" s="22"/>
      <c r="M1363" s="22"/>
      <c r="N1363" s="22"/>
      <c r="O1363" s="22"/>
      <c r="P1363" s="203"/>
      <c r="Q1363" s="22"/>
      <c r="R1363" s="22"/>
      <c r="S1363" s="22"/>
      <c r="T1363" s="203"/>
      <c r="U1363" s="211"/>
      <c r="V1363" s="211"/>
      <c r="W1363" s="185" t="n">
        <v>0</v>
      </c>
      <c r="X1363" s="185" t="n">
        <v>0</v>
      </c>
      <c r="Y1363" s="219" t="n">
        <f aca="false">SUM(W1363:X1363)</f>
        <v>0</v>
      </c>
      <c r="Z1363" s="185" t="n">
        <v>0</v>
      </c>
      <c r="AA1363" s="185" t="n">
        <v>0</v>
      </c>
      <c r="AB1363" s="220" t="n">
        <f aca="false">SUM(Z1363:AA1363)</f>
        <v>0</v>
      </c>
      <c r="AC1363" s="22"/>
      <c r="AD1363" s="22"/>
      <c r="AE1363" s="188"/>
      <c r="AF1363" s="206" t="n">
        <f aca="false">IF(AE1363="SI",N1363,0)</f>
        <v>0</v>
      </c>
      <c r="AG1363" s="189" t="n">
        <f aca="false">IF(AE1363="SI",Y1363,0)</f>
        <v>0</v>
      </c>
      <c r="AH1363" s="189" t="n">
        <f aca="false">IF(AE1363="SI",AB1363,0)</f>
        <v>0</v>
      </c>
      <c r="AI1363" s="148"/>
      <c r="AJ1363" s="207"/>
      <c r="AK1363" s="207"/>
      <c r="AL1363" s="207"/>
      <c r="AM1363" s="207"/>
      <c r="AN1363" s="207"/>
      <c r="AO1363" s="208"/>
    </row>
    <row r="1364" customFormat="false" ht="15.75" hidden="false" customHeight="true" outlineLevel="0" collapsed="false">
      <c r="A1364" s="22" t="n">
        <v>1363</v>
      </c>
      <c r="B1364" s="180"/>
      <c r="C1364" s="22"/>
      <c r="D1364" s="22"/>
      <c r="E1364" s="183"/>
      <c r="F1364" s="183"/>
      <c r="G1364" s="22"/>
      <c r="H1364" s="22"/>
      <c r="I1364" s="22"/>
      <c r="J1364" s="22"/>
      <c r="K1364" s="191" t="e">
        <f aca="false">VLOOKUP(Personale!J1364,Legenda!$D$1:$F$258,2)</f>
        <v>#N/A</v>
      </c>
      <c r="L1364" s="22"/>
      <c r="M1364" s="22"/>
      <c r="N1364" s="22"/>
      <c r="O1364" s="22"/>
      <c r="P1364" s="203"/>
      <c r="Q1364" s="22"/>
      <c r="R1364" s="22"/>
      <c r="S1364" s="22"/>
      <c r="T1364" s="203"/>
      <c r="U1364" s="211"/>
      <c r="V1364" s="211"/>
      <c r="W1364" s="185" t="n">
        <v>0</v>
      </c>
      <c r="X1364" s="185" t="n">
        <v>0</v>
      </c>
      <c r="Y1364" s="219" t="n">
        <f aca="false">SUM(W1364:X1364)</f>
        <v>0</v>
      </c>
      <c r="Z1364" s="185" t="n">
        <v>0</v>
      </c>
      <c r="AA1364" s="185" t="n">
        <v>0</v>
      </c>
      <c r="AB1364" s="220" t="n">
        <f aca="false">SUM(Z1364:AA1364)</f>
        <v>0</v>
      </c>
      <c r="AC1364" s="22"/>
      <c r="AD1364" s="22"/>
      <c r="AE1364" s="188"/>
      <c r="AF1364" s="206" t="n">
        <f aca="false">IF(AE1364="SI",N1364,0)</f>
        <v>0</v>
      </c>
      <c r="AG1364" s="189" t="n">
        <f aca="false">IF(AE1364="SI",Y1364,0)</f>
        <v>0</v>
      </c>
      <c r="AH1364" s="189" t="n">
        <f aca="false">IF(AE1364="SI",AB1364,0)</f>
        <v>0</v>
      </c>
      <c r="AI1364" s="148"/>
      <c r="AJ1364" s="207"/>
      <c r="AK1364" s="207"/>
      <c r="AL1364" s="207"/>
      <c r="AM1364" s="207"/>
      <c r="AN1364" s="207"/>
      <c r="AO1364" s="208"/>
    </row>
    <row r="1365" customFormat="false" ht="15.75" hidden="false" customHeight="true" outlineLevel="0" collapsed="false">
      <c r="A1365" s="22" t="n">
        <v>1364</v>
      </c>
      <c r="B1365" s="180"/>
      <c r="C1365" s="22"/>
      <c r="D1365" s="22"/>
      <c r="E1365" s="183"/>
      <c r="F1365" s="183"/>
      <c r="G1365" s="22"/>
      <c r="H1365" s="22"/>
      <c r="I1365" s="22"/>
      <c r="J1365" s="22"/>
      <c r="K1365" s="191" t="e">
        <f aca="false">VLOOKUP(Personale!J1365,Legenda!$D$1:$F$258,2)</f>
        <v>#N/A</v>
      </c>
      <c r="L1365" s="22"/>
      <c r="M1365" s="22"/>
      <c r="N1365" s="22"/>
      <c r="O1365" s="22"/>
      <c r="P1365" s="203"/>
      <c r="Q1365" s="22"/>
      <c r="R1365" s="22"/>
      <c r="S1365" s="22"/>
      <c r="T1365" s="203"/>
      <c r="U1365" s="211"/>
      <c r="V1365" s="211"/>
      <c r="W1365" s="185" t="n">
        <v>0</v>
      </c>
      <c r="X1365" s="185" t="n">
        <v>0</v>
      </c>
      <c r="Y1365" s="219" t="n">
        <f aca="false">SUM(W1365:X1365)</f>
        <v>0</v>
      </c>
      <c r="Z1365" s="185" t="n">
        <v>0</v>
      </c>
      <c r="AA1365" s="185" t="n">
        <v>0</v>
      </c>
      <c r="AB1365" s="220" t="n">
        <f aca="false">SUM(Z1365:AA1365)</f>
        <v>0</v>
      </c>
      <c r="AC1365" s="22"/>
      <c r="AD1365" s="22"/>
      <c r="AE1365" s="188"/>
      <c r="AF1365" s="206" t="n">
        <f aca="false">IF(AE1365="SI",N1365,0)</f>
        <v>0</v>
      </c>
      <c r="AG1365" s="189" t="n">
        <f aca="false">IF(AE1365="SI",Y1365,0)</f>
        <v>0</v>
      </c>
      <c r="AH1365" s="189" t="n">
        <f aca="false">IF(AE1365="SI",AB1365,0)</f>
        <v>0</v>
      </c>
      <c r="AI1365" s="148"/>
      <c r="AJ1365" s="207"/>
      <c r="AK1365" s="207"/>
      <c r="AL1365" s="207"/>
      <c r="AM1365" s="207"/>
      <c r="AN1365" s="207"/>
      <c r="AO1365" s="208"/>
    </row>
    <row r="1366" customFormat="false" ht="15.75" hidden="false" customHeight="true" outlineLevel="0" collapsed="false">
      <c r="A1366" s="22" t="n">
        <v>1365</v>
      </c>
      <c r="B1366" s="180"/>
      <c r="C1366" s="22"/>
      <c r="D1366" s="22"/>
      <c r="E1366" s="183"/>
      <c r="F1366" s="183"/>
      <c r="G1366" s="22"/>
      <c r="H1366" s="22"/>
      <c r="I1366" s="22"/>
      <c r="J1366" s="22"/>
      <c r="K1366" s="191" t="e">
        <f aca="false">VLOOKUP(Personale!J1366,Legenda!$D$1:$F$258,2)</f>
        <v>#N/A</v>
      </c>
      <c r="L1366" s="22"/>
      <c r="M1366" s="22"/>
      <c r="N1366" s="22"/>
      <c r="O1366" s="22"/>
      <c r="P1366" s="203"/>
      <c r="Q1366" s="22"/>
      <c r="R1366" s="22"/>
      <c r="S1366" s="22"/>
      <c r="T1366" s="203"/>
      <c r="U1366" s="211"/>
      <c r="V1366" s="211"/>
      <c r="W1366" s="185" t="n">
        <v>0</v>
      </c>
      <c r="X1366" s="185" t="n">
        <v>0</v>
      </c>
      <c r="Y1366" s="219" t="n">
        <f aca="false">SUM(W1366:X1366)</f>
        <v>0</v>
      </c>
      <c r="Z1366" s="185" t="n">
        <v>0</v>
      </c>
      <c r="AA1366" s="185" t="n">
        <v>0</v>
      </c>
      <c r="AB1366" s="220" t="n">
        <f aca="false">SUM(Z1366:AA1366)</f>
        <v>0</v>
      </c>
      <c r="AC1366" s="22"/>
      <c r="AD1366" s="22"/>
      <c r="AE1366" s="188"/>
      <c r="AF1366" s="206" t="n">
        <f aca="false">IF(AE1366="SI",N1366,0)</f>
        <v>0</v>
      </c>
      <c r="AG1366" s="189" t="n">
        <f aca="false">IF(AE1366="SI",Y1366,0)</f>
        <v>0</v>
      </c>
      <c r="AH1366" s="189" t="n">
        <f aca="false">IF(AE1366="SI",AB1366,0)</f>
        <v>0</v>
      </c>
      <c r="AI1366" s="148"/>
      <c r="AJ1366" s="207"/>
      <c r="AK1366" s="207"/>
      <c r="AL1366" s="207"/>
      <c r="AM1366" s="207"/>
      <c r="AN1366" s="207"/>
      <c r="AO1366" s="208"/>
    </row>
    <row r="1367" customFormat="false" ht="15.75" hidden="false" customHeight="true" outlineLevel="0" collapsed="false">
      <c r="A1367" s="22" t="n">
        <v>1366</v>
      </c>
      <c r="B1367" s="180"/>
      <c r="C1367" s="22"/>
      <c r="D1367" s="22"/>
      <c r="E1367" s="183"/>
      <c r="F1367" s="183"/>
      <c r="G1367" s="22"/>
      <c r="H1367" s="22"/>
      <c r="I1367" s="22"/>
      <c r="J1367" s="22"/>
      <c r="K1367" s="191" t="e">
        <f aca="false">VLOOKUP(Personale!J1367,Legenda!$D$1:$F$258,2)</f>
        <v>#N/A</v>
      </c>
      <c r="L1367" s="22"/>
      <c r="M1367" s="22"/>
      <c r="N1367" s="22"/>
      <c r="O1367" s="22"/>
      <c r="P1367" s="203"/>
      <c r="Q1367" s="22"/>
      <c r="R1367" s="22"/>
      <c r="S1367" s="22"/>
      <c r="T1367" s="203"/>
      <c r="U1367" s="211"/>
      <c r="V1367" s="211"/>
      <c r="W1367" s="185" t="n">
        <v>0</v>
      </c>
      <c r="X1367" s="185" t="n">
        <v>0</v>
      </c>
      <c r="Y1367" s="219" t="n">
        <f aca="false">SUM(W1367:X1367)</f>
        <v>0</v>
      </c>
      <c r="Z1367" s="185" t="n">
        <v>0</v>
      </c>
      <c r="AA1367" s="185" t="n">
        <v>0</v>
      </c>
      <c r="AB1367" s="220" t="n">
        <f aca="false">SUM(Z1367:AA1367)</f>
        <v>0</v>
      </c>
      <c r="AC1367" s="22"/>
      <c r="AD1367" s="22"/>
      <c r="AE1367" s="188"/>
      <c r="AF1367" s="206" t="n">
        <f aca="false">IF(AE1367="SI",N1367,0)</f>
        <v>0</v>
      </c>
      <c r="AG1367" s="189" t="n">
        <f aca="false">IF(AE1367="SI",Y1367,0)</f>
        <v>0</v>
      </c>
      <c r="AH1367" s="189" t="n">
        <f aca="false">IF(AE1367="SI",AB1367,0)</f>
        <v>0</v>
      </c>
      <c r="AI1367" s="148"/>
      <c r="AJ1367" s="207"/>
      <c r="AK1367" s="207"/>
      <c r="AL1367" s="207"/>
      <c r="AM1367" s="207"/>
      <c r="AN1367" s="207"/>
      <c r="AO1367" s="208"/>
    </row>
    <row r="1368" customFormat="false" ht="15.75" hidden="false" customHeight="true" outlineLevel="0" collapsed="false">
      <c r="A1368" s="22" t="n">
        <v>1367</v>
      </c>
      <c r="B1368" s="180"/>
      <c r="C1368" s="22"/>
      <c r="D1368" s="22"/>
      <c r="E1368" s="183"/>
      <c r="F1368" s="183"/>
      <c r="G1368" s="22"/>
      <c r="H1368" s="22"/>
      <c r="I1368" s="22"/>
      <c r="J1368" s="22"/>
      <c r="K1368" s="191" t="e">
        <f aca="false">VLOOKUP(Personale!J1368,Legenda!$D$1:$F$258,2)</f>
        <v>#N/A</v>
      </c>
      <c r="L1368" s="22"/>
      <c r="M1368" s="22"/>
      <c r="N1368" s="22"/>
      <c r="O1368" s="22"/>
      <c r="P1368" s="203"/>
      <c r="Q1368" s="22"/>
      <c r="R1368" s="22"/>
      <c r="S1368" s="22"/>
      <c r="T1368" s="203"/>
      <c r="U1368" s="211"/>
      <c r="V1368" s="211"/>
      <c r="W1368" s="185" t="n">
        <v>0</v>
      </c>
      <c r="X1368" s="185" t="n">
        <v>0</v>
      </c>
      <c r="Y1368" s="219" t="n">
        <f aca="false">SUM(W1368:X1368)</f>
        <v>0</v>
      </c>
      <c r="Z1368" s="185" t="n">
        <v>0</v>
      </c>
      <c r="AA1368" s="185" t="n">
        <v>0</v>
      </c>
      <c r="AB1368" s="220" t="n">
        <f aca="false">SUM(Z1368:AA1368)</f>
        <v>0</v>
      </c>
      <c r="AC1368" s="22"/>
      <c r="AD1368" s="22"/>
      <c r="AE1368" s="188"/>
      <c r="AF1368" s="206" t="n">
        <f aca="false">IF(AE1368="SI",N1368,0)</f>
        <v>0</v>
      </c>
      <c r="AG1368" s="189" t="n">
        <f aca="false">IF(AE1368="SI",Y1368,0)</f>
        <v>0</v>
      </c>
      <c r="AH1368" s="189" t="n">
        <f aca="false">IF(AE1368="SI",AB1368,0)</f>
        <v>0</v>
      </c>
      <c r="AI1368" s="148"/>
      <c r="AJ1368" s="207"/>
      <c r="AK1368" s="207"/>
      <c r="AL1368" s="207"/>
      <c r="AM1368" s="207"/>
      <c r="AN1368" s="207"/>
      <c r="AO1368" s="208"/>
    </row>
    <row r="1369" customFormat="false" ht="15.75" hidden="false" customHeight="true" outlineLevel="0" collapsed="false">
      <c r="A1369" s="22" t="n">
        <v>1368</v>
      </c>
      <c r="B1369" s="180"/>
      <c r="C1369" s="22"/>
      <c r="D1369" s="22"/>
      <c r="E1369" s="183"/>
      <c r="F1369" s="183"/>
      <c r="G1369" s="22"/>
      <c r="H1369" s="22"/>
      <c r="I1369" s="22"/>
      <c r="J1369" s="22"/>
      <c r="K1369" s="191" t="e">
        <f aca="false">VLOOKUP(Personale!J1369,Legenda!$D$1:$F$258,2)</f>
        <v>#N/A</v>
      </c>
      <c r="L1369" s="22"/>
      <c r="M1369" s="22"/>
      <c r="N1369" s="22"/>
      <c r="O1369" s="22"/>
      <c r="P1369" s="203"/>
      <c r="Q1369" s="22"/>
      <c r="R1369" s="22"/>
      <c r="S1369" s="22"/>
      <c r="T1369" s="203"/>
      <c r="U1369" s="211"/>
      <c r="V1369" s="211"/>
      <c r="W1369" s="185" t="n">
        <v>0</v>
      </c>
      <c r="X1369" s="185" t="n">
        <v>0</v>
      </c>
      <c r="Y1369" s="219" t="n">
        <f aca="false">SUM(W1369:X1369)</f>
        <v>0</v>
      </c>
      <c r="Z1369" s="185" t="n">
        <v>0</v>
      </c>
      <c r="AA1369" s="185" t="n">
        <v>0</v>
      </c>
      <c r="AB1369" s="220" t="n">
        <f aca="false">SUM(Z1369:AA1369)</f>
        <v>0</v>
      </c>
      <c r="AC1369" s="22"/>
      <c r="AD1369" s="22"/>
      <c r="AE1369" s="188"/>
      <c r="AF1369" s="206" t="n">
        <f aca="false">IF(AE1369="SI",N1369,0)</f>
        <v>0</v>
      </c>
      <c r="AG1369" s="189" t="n">
        <f aca="false">IF(AE1369="SI",Y1369,0)</f>
        <v>0</v>
      </c>
      <c r="AH1369" s="189" t="n">
        <f aca="false">IF(AE1369="SI",AB1369,0)</f>
        <v>0</v>
      </c>
      <c r="AI1369" s="148"/>
      <c r="AJ1369" s="207"/>
      <c r="AK1369" s="207"/>
      <c r="AL1369" s="207"/>
      <c r="AM1369" s="207"/>
      <c r="AN1369" s="207"/>
      <c r="AO1369" s="208"/>
    </row>
    <row r="1370" customFormat="false" ht="15.75" hidden="false" customHeight="true" outlineLevel="0" collapsed="false">
      <c r="A1370" s="22" t="n">
        <v>1369</v>
      </c>
      <c r="B1370" s="180"/>
      <c r="C1370" s="22"/>
      <c r="D1370" s="22"/>
      <c r="E1370" s="183"/>
      <c r="F1370" s="183"/>
      <c r="G1370" s="22"/>
      <c r="H1370" s="22"/>
      <c r="I1370" s="22"/>
      <c r="J1370" s="22"/>
      <c r="K1370" s="191" t="e">
        <f aca="false">VLOOKUP(Personale!J1370,Legenda!$D$1:$F$258,2)</f>
        <v>#N/A</v>
      </c>
      <c r="L1370" s="22"/>
      <c r="M1370" s="22"/>
      <c r="N1370" s="22"/>
      <c r="O1370" s="22"/>
      <c r="P1370" s="203"/>
      <c r="Q1370" s="22"/>
      <c r="R1370" s="22"/>
      <c r="S1370" s="22"/>
      <c r="T1370" s="203"/>
      <c r="U1370" s="211"/>
      <c r="V1370" s="211"/>
      <c r="W1370" s="185" t="n">
        <v>0</v>
      </c>
      <c r="X1370" s="185" t="n">
        <v>0</v>
      </c>
      <c r="Y1370" s="219" t="n">
        <f aca="false">SUM(W1370:X1370)</f>
        <v>0</v>
      </c>
      <c r="Z1370" s="185" t="n">
        <v>0</v>
      </c>
      <c r="AA1370" s="185" t="n">
        <v>0</v>
      </c>
      <c r="AB1370" s="220" t="n">
        <f aca="false">SUM(Z1370:AA1370)</f>
        <v>0</v>
      </c>
      <c r="AC1370" s="22"/>
      <c r="AD1370" s="22"/>
      <c r="AE1370" s="188"/>
      <c r="AF1370" s="206" t="n">
        <f aca="false">IF(AE1370="SI",N1370,0)</f>
        <v>0</v>
      </c>
      <c r="AG1370" s="189" t="n">
        <f aca="false">IF(AE1370="SI",Y1370,0)</f>
        <v>0</v>
      </c>
      <c r="AH1370" s="189" t="n">
        <f aca="false">IF(AE1370="SI",AB1370,0)</f>
        <v>0</v>
      </c>
      <c r="AI1370" s="148"/>
      <c r="AJ1370" s="207"/>
      <c r="AK1370" s="207"/>
      <c r="AL1370" s="207"/>
      <c r="AM1370" s="207"/>
      <c r="AN1370" s="207"/>
      <c r="AO1370" s="208"/>
    </row>
    <row r="1371" customFormat="false" ht="15.75" hidden="false" customHeight="true" outlineLevel="0" collapsed="false">
      <c r="A1371" s="22" t="n">
        <v>1370</v>
      </c>
      <c r="B1371" s="180"/>
      <c r="C1371" s="22"/>
      <c r="D1371" s="22"/>
      <c r="E1371" s="183"/>
      <c r="F1371" s="183"/>
      <c r="G1371" s="22"/>
      <c r="H1371" s="22"/>
      <c r="I1371" s="22"/>
      <c r="J1371" s="22"/>
      <c r="K1371" s="191" t="e">
        <f aca="false">VLOOKUP(Personale!J1371,Legenda!$D$1:$F$258,2)</f>
        <v>#N/A</v>
      </c>
      <c r="L1371" s="22"/>
      <c r="M1371" s="22"/>
      <c r="N1371" s="22"/>
      <c r="O1371" s="22"/>
      <c r="P1371" s="203"/>
      <c r="Q1371" s="22"/>
      <c r="R1371" s="22"/>
      <c r="S1371" s="22"/>
      <c r="T1371" s="203"/>
      <c r="U1371" s="211"/>
      <c r="V1371" s="211"/>
      <c r="W1371" s="185" t="n">
        <v>0</v>
      </c>
      <c r="X1371" s="185" t="n">
        <v>0</v>
      </c>
      <c r="Y1371" s="219" t="n">
        <f aca="false">SUM(W1371:X1371)</f>
        <v>0</v>
      </c>
      <c r="Z1371" s="185" t="n">
        <v>0</v>
      </c>
      <c r="AA1371" s="185" t="n">
        <v>0</v>
      </c>
      <c r="AB1371" s="220" t="n">
        <f aca="false">SUM(Z1371:AA1371)</f>
        <v>0</v>
      </c>
      <c r="AC1371" s="22"/>
      <c r="AD1371" s="22"/>
      <c r="AE1371" s="188"/>
      <c r="AF1371" s="206" t="n">
        <f aca="false">IF(AE1371="SI",N1371,0)</f>
        <v>0</v>
      </c>
      <c r="AG1371" s="189" t="n">
        <f aca="false">IF(AE1371="SI",Y1371,0)</f>
        <v>0</v>
      </c>
      <c r="AH1371" s="189" t="n">
        <f aca="false">IF(AE1371="SI",AB1371,0)</f>
        <v>0</v>
      </c>
      <c r="AI1371" s="148"/>
      <c r="AJ1371" s="207"/>
      <c r="AK1371" s="207"/>
      <c r="AL1371" s="207"/>
      <c r="AM1371" s="207"/>
      <c r="AN1371" s="207"/>
      <c r="AO1371" s="208"/>
    </row>
    <row r="1372" customFormat="false" ht="15.75" hidden="false" customHeight="true" outlineLevel="0" collapsed="false">
      <c r="A1372" s="22" t="n">
        <v>1371</v>
      </c>
      <c r="B1372" s="180"/>
      <c r="C1372" s="22"/>
      <c r="D1372" s="22"/>
      <c r="E1372" s="183"/>
      <c r="F1372" s="183"/>
      <c r="G1372" s="22"/>
      <c r="H1372" s="22"/>
      <c r="I1372" s="22"/>
      <c r="J1372" s="22"/>
      <c r="K1372" s="191" t="e">
        <f aca="false">VLOOKUP(Personale!J1372,Legenda!$D$1:$F$258,2)</f>
        <v>#N/A</v>
      </c>
      <c r="L1372" s="22"/>
      <c r="M1372" s="22"/>
      <c r="N1372" s="22"/>
      <c r="O1372" s="22"/>
      <c r="P1372" s="203"/>
      <c r="Q1372" s="22"/>
      <c r="R1372" s="22"/>
      <c r="S1372" s="22"/>
      <c r="T1372" s="203"/>
      <c r="U1372" s="211"/>
      <c r="V1372" s="211"/>
      <c r="W1372" s="185" t="n">
        <v>0</v>
      </c>
      <c r="X1372" s="185" t="n">
        <v>0</v>
      </c>
      <c r="Y1372" s="219" t="n">
        <f aca="false">SUM(W1372:X1372)</f>
        <v>0</v>
      </c>
      <c r="Z1372" s="185" t="n">
        <v>0</v>
      </c>
      <c r="AA1372" s="185" t="n">
        <v>0</v>
      </c>
      <c r="AB1372" s="220" t="n">
        <f aca="false">SUM(Z1372:AA1372)</f>
        <v>0</v>
      </c>
      <c r="AC1372" s="22"/>
      <c r="AD1372" s="22"/>
      <c r="AE1372" s="188"/>
      <c r="AF1372" s="206" t="n">
        <f aca="false">IF(AE1372="SI",N1372,0)</f>
        <v>0</v>
      </c>
      <c r="AG1372" s="189" t="n">
        <f aca="false">IF(AE1372="SI",Y1372,0)</f>
        <v>0</v>
      </c>
      <c r="AH1372" s="189" t="n">
        <f aca="false">IF(AE1372="SI",AB1372,0)</f>
        <v>0</v>
      </c>
      <c r="AI1372" s="148"/>
      <c r="AJ1372" s="207"/>
      <c r="AK1372" s="207"/>
      <c r="AL1372" s="207"/>
      <c r="AM1372" s="207"/>
      <c r="AN1372" s="207"/>
      <c r="AO1372" s="208"/>
    </row>
    <row r="1373" customFormat="false" ht="15.75" hidden="false" customHeight="true" outlineLevel="0" collapsed="false">
      <c r="A1373" s="22" t="n">
        <v>1372</v>
      </c>
      <c r="B1373" s="180"/>
      <c r="C1373" s="22"/>
      <c r="D1373" s="22"/>
      <c r="E1373" s="183"/>
      <c r="F1373" s="183"/>
      <c r="G1373" s="22"/>
      <c r="H1373" s="22"/>
      <c r="I1373" s="22"/>
      <c r="J1373" s="22"/>
      <c r="K1373" s="191" t="e">
        <f aca="false">VLOOKUP(Personale!J1373,Legenda!$D$1:$F$258,2)</f>
        <v>#N/A</v>
      </c>
      <c r="L1373" s="22"/>
      <c r="M1373" s="22"/>
      <c r="N1373" s="22"/>
      <c r="O1373" s="22"/>
      <c r="P1373" s="203"/>
      <c r="Q1373" s="22"/>
      <c r="R1373" s="22"/>
      <c r="S1373" s="22"/>
      <c r="T1373" s="203"/>
      <c r="U1373" s="211"/>
      <c r="V1373" s="211"/>
      <c r="W1373" s="185" t="n">
        <v>0</v>
      </c>
      <c r="X1373" s="185" t="n">
        <v>0</v>
      </c>
      <c r="Y1373" s="219" t="n">
        <f aca="false">SUM(W1373:X1373)</f>
        <v>0</v>
      </c>
      <c r="Z1373" s="185" t="n">
        <v>0</v>
      </c>
      <c r="AA1373" s="185" t="n">
        <v>0</v>
      </c>
      <c r="AB1373" s="220" t="n">
        <f aca="false">SUM(Z1373:AA1373)</f>
        <v>0</v>
      </c>
      <c r="AC1373" s="22"/>
      <c r="AD1373" s="22"/>
      <c r="AE1373" s="188"/>
      <c r="AF1373" s="206" t="n">
        <f aca="false">IF(AE1373="SI",N1373,0)</f>
        <v>0</v>
      </c>
      <c r="AG1373" s="189" t="n">
        <f aca="false">IF(AE1373="SI",Y1373,0)</f>
        <v>0</v>
      </c>
      <c r="AH1373" s="189" t="n">
        <f aca="false">IF(AE1373="SI",AB1373,0)</f>
        <v>0</v>
      </c>
      <c r="AI1373" s="148"/>
      <c r="AJ1373" s="207"/>
      <c r="AK1373" s="207"/>
      <c r="AL1373" s="207"/>
      <c r="AM1373" s="207"/>
      <c r="AN1373" s="207"/>
      <c r="AO1373" s="208"/>
    </row>
    <row r="1374" customFormat="false" ht="15.75" hidden="false" customHeight="true" outlineLevel="0" collapsed="false">
      <c r="A1374" s="22" t="n">
        <v>1373</v>
      </c>
      <c r="B1374" s="180"/>
      <c r="C1374" s="22"/>
      <c r="D1374" s="22"/>
      <c r="E1374" s="183"/>
      <c r="F1374" s="183"/>
      <c r="G1374" s="22"/>
      <c r="H1374" s="22"/>
      <c r="I1374" s="22"/>
      <c r="J1374" s="22"/>
      <c r="K1374" s="191" t="e">
        <f aca="false">VLOOKUP(Personale!J1374,Legenda!$D$1:$F$258,2)</f>
        <v>#N/A</v>
      </c>
      <c r="L1374" s="22"/>
      <c r="M1374" s="22"/>
      <c r="N1374" s="22"/>
      <c r="O1374" s="22"/>
      <c r="P1374" s="203"/>
      <c r="Q1374" s="22"/>
      <c r="R1374" s="22"/>
      <c r="S1374" s="22"/>
      <c r="T1374" s="203"/>
      <c r="U1374" s="211"/>
      <c r="V1374" s="211"/>
      <c r="W1374" s="185" t="n">
        <v>0</v>
      </c>
      <c r="X1374" s="185" t="n">
        <v>0</v>
      </c>
      <c r="Y1374" s="219" t="n">
        <f aca="false">SUM(W1374:X1374)</f>
        <v>0</v>
      </c>
      <c r="Z1374" s="185" t="n">
        <v>0</v>
      </c>
      <c r="AA1374" s="185" t="n">
        <v>0</v>
      </c>
      <c r="AB1374" s="220" t="n">
        <f aca="false">SUM(Z1374:AA1374)</f>
        <v>0</v>
      </c>
      <c r="AC1374" s="22"/>
      <c r="AD1374" s="22"/>
      <c r="AE1374" s="188"/>
      <c r="AF1374" s="206" t="n">
        <f aca="false">IF(AE1374="SI",N1374,0)</f>
        <v>0</v>
      </c>
      <c r="AG1374" s="189" t="n">
        <f aca="false">IF(AE1374="SI",Y1374,0)</f>
        <v>0</v>
      </c>
      <c r="AH1374" s="189" t="n">
        <f aca="false">IF(AE1374="SI",AB1374,0)</f>
        <v>0</v>
      </c>
      <c r="AI1374" s="148"/>
      <c r="AJ1374" s="207"/>
      <c r="AK1374" s="207"/>
      <c r="AL1374" s="207"/>
      <c r="AM1374" s="207"/>
      <c r="AN1374" s="207"/>
      <c r="AO1374" s="208"/>
    </row>
    <row r="1375" customFormat="false" ht="15.75" hidden="false" customHeight="true" outlineLevel="0" collapsed="false">
      <c r="A1375" s="22" t="n">
        <v>1374</v>
      </c>
      <c r="B1375" s="180"/>
      <c r="C1375" s="22"/>
      <c r="D1375" s="22"/>
      <c r="E1375" s="183"/>
      <c r="F1375" s="183"/>
      <c r="G1375" s="22"/>
      <c r="H1375" s="22"/>
      <c r="I1375" s="22"/>
      <c r="J1375" s="22"/>
      <c r="K1375" s="191" t="e">
        <f aca="false">VLOOKUP(Personale!J1375,Legenda!$D$1:$F$258,2)</f>
        <v>#N/A</v>
      </c>
      <c r="L1375" s="22"/>
      <c r="M1375" s="22"/>
      <c r="N1375" s="22"/>
      <c r="O1375" s="22"/>
      <c r="P1375" s="203"/>
      <c r="Q1375" s="22"/>
      <c r="R1375" s="22"/>
      <c r="S1375" s="22"/>
      <c r="T1375" s="203"/>
      <c r="U1375" s="211"/>
      <c r="V1375" s="211"/>
      <c r="W1375" s="185" t="n">
        <v>0</v>
      </c>
      <c r="X1375" s="185" t="n">
        <v>0</v>
      </c>
      <c r="Y1375" s="219" t="n">
        <f aca="false">SUM(W1375:X1375)</f>
        <v>0</v>
      </c>
      <c r="Z1375" s="185" t="n">
        <v>0</v>
      </c>
      <c r="AA1375" s="185" t="n">
        <v>0</v>
      </c>
      <c r="AB1375" s="220" t="n">
        <f aca="false">SUM(Z1375:AA1375)</f>
        <v>0</v>
      </c>
      <c r="AC1375" s="22"/>
      <c r="AD1375" s="22"/>
      <c r="AE1375" s="188"/>
      <c r="AF1375" s="206" t="n">
        <f aca="false">IF(AE1375="SI",N1375,0)</f>
        <v>0</v>
      </c>
      <c r="AG1375" s="189" t="n">
        <f aca="false">IF(AE1375="SI",Y1375,0)</f>
        <v>0</v>
      </c>
      <c r="AH1375" s="189" t="n">
        <f aca="false">IF(AE1375="SI",AB1375,0)</f>
        <v>0</v>
      </c>
      <c r="AI1375" s="148"/>
      <c r="AJ1375" s="207"/>
      <c r="AK1375" s="207"/>
      <c r="AL1375" s="207"/>
      <c r="AM1375" s="207"/>
      <c r="AN1375" s="207"/>
      <c r="AO1375" s="208"/>
    </row>
    <row r="1376" customFormat="false" ht="15.75" hidden="false" customHeight="true" outlineLevel="0" collapsed="false">
      <c r="A1376" s="22" t="n">
        <v>1375</v>
      </c>
      <c r="B1376" s="180"/>
      <c r="C1376" s="22"/>
      <c r="D1376" s="22"/>
      <c r="E1376" s="183"/>
      <c r="F1376" s="183"/>
      <c r="G1376" s="22"/>
      <c r="H1376" s="22"/>
      <c r="I1376" s="22"/>
      <c r="J1376" s="22"/>
      <c r="K1376" s="191" t="e">
        <f aca="false">VLOOKUP(Personale!J1376,Legenda!$D$1:$F$258,2)</f>
        <v>#N/A</v>
      </c>
      <c r="L1376" s="22"/>
      <c r="M1376" s="22"/>
      <c r="N1376" s="22"/>
      <c r="O1376" s="22"/>
      <c r="P1376" s="203"/>
      <c r="Q1376" s="22"/>
      <c r="R1376" s="22"/>
      <c r="S1376" s="22"/>
      <c r="T1376" s="203"/>
      <c r="U1376" s="211"/>
      <c r="V1376" s="211"/>
      <c r="W1376" s="185" t="n">
        <v>0</v>
      </c>
      <c r="X1376" s="185" t="n">
        <v>0</v>
      </c>
      <c r="Y1376" s="219" t="n">
        <f aca="false">SUM(W1376:X1376)</f>
        <v>0</v>
      </c>
      <c r="Z1376" s="185" t="n">
        <v>0</v>
      </c>
      <c r="AA1376" s="185" t="n">
        <v>0</v>
      </c>
      <c r="AB1376" s="220" t="n">
        <f aca="false">SUM(Z1376:AA1376)</f>
        <v>0</v>
      </c>
      <c r="AC1376" s="22"/>
      <c r="AD1376" s="22"/>
      <c r="AE1376" s="188"/>
      <c r="AF1376" s="206" t="n">
        <f aca="false">IF(AE1376="SI",N1376,0)</f>
        <v>0</v>
      </c>
      <c r="AG1376" s="189" t="n">
        <f aca="false">IF(AE1376="SI",Y1376,0)</f>
        <v>0</v>
      </c>
      <c r="AH1376" s="189" t="n">
        <f aca="false">IF(AE1376="SI",AB1376,0)</f>
        <v>0</v>
      </c>
      <c r="AI1376" s="148"/>
      <c r="AJ1376" s="207"/>
      <c r="AK1376" s="207"/>
      <c r="AL1376" s="207"/>
      <c r="AM1376" s="207"/>
      <c r="AN1376" s="207"/>
      <c r="AO1376" s="208"/>
    </row>
    <row r="1377" customFormat="false" ht="15.75" hidden="false" customHeight="true" outlineLevel="0" collapsed="false">
      <c r="A1377" s="22" t="n">
        <v>1376</v>
      </c>
      <c r="B1377" s="180"/>
      <c r="C1377" s="22"/>
      <c r="D1377" s="22"/>
      <c r="E1377" s="183"/>
      <c r="F1377" s="183"/>
      <c r="G1377" s="22"/>
      <c r="H1377" s="22"/>
      <c r="I1377" s="22"/>
      <c r="J1377" s="22"/>
      <c r="K1377" s="191" t="e">
        <f aca="false">VLOOKUP(Personale!J1377,Legenda!$D$1:$F$258,2)</f>
        <v>#N/A</v>
      </c>
      <c r="L1377" s="22"/>
      <c r="M1377" s="22"/>
      <c r="N1377" s="22"/>
      <c r="O1377" s="22"/>
      <c r="P1377" s="203"/>
      <c r="Q1377" s="22"/>
      <c r="R1377" s="22"/>
      <c r="S1377" s="22"/>
      <c r="T1377" s="203"/>
      <c r="U1377" s="211"/>
      <c r="V1377" s="211"/>
      <c r="W1377" s="185" t="n">
        <v>0</v>
      </c>
      <c r="X1377" s="185" t="n">
        <v>0</v>
      </c>
      <c r="Y1377" s="219" t="n">
        <f aca="false">SUM(W1377:X1377)</f>
        <v>0</v>
      </c>
      <c r="Z1377" s="185" t="n">
        <v>0</v>
      </c>
      <c r="AA1377" s="185" t="n">
        <v>0</v>
      </c>
      <c r="AB1377" s="220" t="n">
        <f aca="false">SUM(Z1377:AA1377)</f>
        <v>0</v>
      </c>
      <c r="AC1377" s="22"/>
      <c r="AD1377" s="22"/>
      <c r="AE1377" s="188"/>
      <c r="AF1377" s="206" t="n">
        <f aca="false">IF(AE1377="SI",N1377,0)</f>
        <v>0</v>
      </c>
      <c r="AG1377" s="189" t="n">
        <f aca="false">IF(AE1377="SI",Y1377,0)</f>
        <v>0</v>
      </c>
      <c r="AH1377" s="189" t="n">
        <f aca="false">IF(AE1377="SI",AB1377,0)</f>
        <v>0</v>
      </c>
      <c r="AI1377" s="148"/>
      <c r="AJ1377" s="207"/>
      <c r="AK1377" s="207"/>
      <c r="AL1377" s="207"/>
      <c r="AM1377" s="207"/>
      <c r="AN1377" s="207"/>
      <c r="AO1377" s="208"/>
    </row>
    <row r="1378" customFormat="false" ht="15.75" hidden="false" customHeight="true" outlineLevel="0" collapsed="false">
      <c r="A1378" s="22" t="n">
        <v>1377</v>
      </c>
      <c r="B1378" s="180"/>
      <c r="C1378" s="22"/>
      <c r="D1378" s="22"/>
      <c r="E1378" s="183"/>
      <c r="F1378" s="183"/>
      <c r="G1378" s="22"/>
      <c r="H1378" s="22"/>
      <c r="I1378" s="22"/>
      <c r="J1378" s="22"/>
      <c r="K1378" s="191" t="e">
        <f aca="false">VLOOKUP(Personale!J1378,Legenda!$D$1:$F$258,2)</f>
        <v>#N/A</v>
      </c>
      <c r="L1378" s="22"/>
      <c r="M1378" s="22"/>
      <c r="N1378" s="22"/>
      <c r="O1378" s="22"/>
      <c r="P1378" s="203"/>
      <c r="Q1378" s="22"/>
      <c r="R1378" s="22"/>
      <c r="S1378" s="22"/>
      <c r="T1378" s="203"/>
      <c r="U1378" s="211"/>
      <c r="V1378" s="211"/>
      <c r="W1378" s="185" t="n">
        <v>0</v>
      </c>
      <c r="X1378" s="185" t="n">
        <v>0</v>
      </c>
      <c r="Y1378" s="219" t="n">
        <f aca="false">SUM(W1378:X1378)</f>
        <v>0</v>
      </c>
      <c r="Z1378" s="185" t="n">
        <v>0</v>
      </c>
      <c r="AA1378" s="185" t="n">
        <v>0</v>
      </c>
      <c r="AB1378" s="220" t="n">
        <f aca="false">SUM(Z1378:AA1378)</f>
        <v>0</v>
      </c>
      <c r="AC1378" s="22"/>
      <c r="AD1378" s="22"/>
      <c r="AE1378" s="188"/>
      <c r="AF1378" s="206" t="n">
        <f aca="false">IF(AE1378="SI",N1378,0)</f>
        <v>0</v>
      </c>
      <c r="AG1378" s="189" t="n">
        <f aca="false">IF(AE1378="SI",Y1378,0)</f>
        <v>0</v>
      </c>
      <c r="AH1378" s="189" t="n">
        <f aca="false">IF(AE1378="SI",AB1378,0)</f>
        <v>0</v>
      </c>
      <c r="AI1378" s="148"/>
      <c r="AJ1378" s="207"/>
      <c r="AK1378" s="207"/>
      <c r="AL1378" s="207"/>
      <c r="AM1378" s="207"/>
      <c r="AN1378" s="207"/>
      <c r="AO1378" s="208"/>
    </row>
    <row r="1379" customFormat="false" ht="15.75" hidden="false" customHeight="true" outlineLevel="0" collapsed="false">
      <c r="A1379" s="22" t="n">
        <v>1378</v>
      </c>
      <c r="B1379" s="180"/>
      <c r="C1379" s="22"/>
      <c r="D1379" s="22"/>
      <c r="E1379" s="183"/>
      <c r="F1379" s="183"/>
      <c r="G1379" s="22"/>
      <c r="H1379" s="22"/>
      <c r="I1379" s="22"/>
      <c r="J1379" s="22"/>
      <c r="K1379" s="191" t="e">
        <f aca="false">VLOOKUP(Personale!J1379,Legenda!$D$1:$F$258,2)</f>
        <v>#N/A</v>
      </c>
      <c r="L1379" s="22"/>
      <c r="M1379" s="22"/>
      <c r="N1379" s="22"/>
      <c r="O1379" s="22"/>
      <c r="P1379" s="203"/>
      <c r="Q1379" s="22"/>
      <c r="R1379" s="22"/>
      <c r="S1379" s="22"/>
      <c r="T1379" s="203"/>
      <c r="U1379" s="211"/>
      <c r="V1379" s="211"/>
      <c r="W1379" s="185" t="n">
        <v>0</v>
      </c>
      <c r="X1379" s="185" t="n">
        <v>0</v>
      </c>
      <c r="Y1379" s="219" t="n">
        <f aca="false">SUM(W1379:X1379)</f>
        <v>0</v>
      </c>
      <c r="Z1379" s="185" t="n">
        <v>0</v>
      </c>
      <c r="AA1379" s="185" t="n">
        <v>0</v>
      </c>
      <c r="AB1379" s="220" t="n">
        <f aca="false">SUM(Z1379:AA1379)</f>
        <v>0</v>
      </c>
      <c r="AC1379" s="22"/>
      <c r="AD1379" s="22"/>
      <c r="AE1379" s="188"/>
      <c r="AF1379" s="206" t="n">
        <f aca="false">IF(AE1379="SI",N1379,0)</f>
        <v>0</v>
      </c>
      <c r="AG1379" s="189" t="n">
        <f aca="false">IF(AE1379="SI",Y1379,0)</f>
        <v>0</v>
      </c>
      <c r="AH1379" s="189" t="n">
        <f aca="false">IF(AE1379="SI",AB1379,0)</f>
        <v>0</v>
      </c>
      <c r="AI1379" s="148"/>
      <c r="AJ1379" s="207"/>
      <c r="AK1379" s="207"/>
      <c r="AL1379" s="207"/>
      <c r="AM1379" s="207"/>
      <c r="AN1379" s="207"/>
      <c r="AO1379" s="208"/>
    </row>
    <row r="1380" customFormat="false" ht="15.75" hidden="false" customHeight="true" outlineLevel="0" collapsed="false">
      <c r="A1380" s="22" t="n">
        <v>1379</v>
      </c>
      <c r="B1380" s="180"/>
      <c r="C1380" s="22"/>
      <c r="D1380" s="22"/>
      <c r="E1380" s="183"/>
      <c r="F1380" s="183"/>
      <c r="G1380" s="22"/>
      <c r="H1380" s="22"/>
      <c r="I1380" s="22"/>
      <c r="J1380" s="22"/>
      <c r="K1380" s="191" t="e">
        <f aca="false">VLOOKUP(Personale!J1380,Legenda!$D$1:$F$258,2)</f>
        <v>#N/A</v>
      </c>
      <c r="L1380" s="22"/>
      <c r="M1380" s="22"/>
      <c r="N1380" s="22"/>
      <c r="O1380" s="22"/>
      <c r="P1380" s="203"/>
      <c r="Q1380" s="22"/>
      <c r="R1380" s="22"/>
      <c r="S1380" s="22"/>
      <c r="T1380" s="203"/>
      <c r="U1380" s="211"/>
      <c r="V1380" s="211"/>
      <c r="W1380" s="185" t="n">
        <v>0</v>
      </c>
      <c r="X1380" s="185" t="n">
        <v>0</v>
      </c>
      <c r="Y1380" s="219" t="n">
        <f aca="false">SUM(W1380:X1380)</f>
        <v>0</v>
      </c>
      <c r="Z1380" s="185" t="n">
        <v>0</v>
      </c>
      <c r="AA1380" s="185" t="n">
        <v>0</v>
      </c>
      <c r="AB1380" s="220" t="n">
        <f aca="false">SUM(Z1380:AA1380)</f>
        <v>0</v>
      </c>
      <c r="AC1380" s="22"/>
      <c r="AD1380" s="22"/>
      <c r="AE1380" s="188"/>
      <c r="AF1380" s="206" t="n">
        <f aca="false">IF(AE1380="SI",N1380,0)</f>
        <v>0</v>
      </c>
      <c r="AG1380" s="189" t="n">
        <f aca="false">IF(AE1380="SI",Y1380,0)</f>
        <v>0</v>
      </c>
      <c r="AH1380" s="189" t="n">
        <f aca="false">IF(AE1380="SI",AB1380,0)</f>
        <v>0</v>
      </c>
      <c r="AI1380" s="148"/>
      <c r="AJ1380" s="207"/>
      <c r="AK1380" s="207"/>
      <c r="AL1380" s="207"/>
      <c r="AM1380" s="207"/>
      <c r="AN1380" s="207"/>
      <c r="AO1380" s="208"/>
    </row>
    <row r="1381" customFormat="false" ht="15.75" hidden="false" customHeight="true" outlineLevel="0" collapsed="false">
      <c r="A1381" s="22" t="n">
        <v>1380</v>
      </c>
      <c r="B1381" s="180"/>
      <c r="C1381" s="22"/>
      <c r="D1381" s="22"/>
      <c r="E1381" s="183"/>
      <c r="F1381" s="183"/>
      <c r="G1381" s="22"/>
      <c r="H1381" s="22"/>
      <c r="I1381" s="22"/>
      <c r="J1381" s="22"/>
      <c r="K1381" s="191" t="e">
        <f aca="false">VLOOKUP(Personale!J1381,Legenda!$D$1:$F$258,2)</f>
        <v>#N/A</v>
      </c>
      <c r="L1381" s="22"/>
      <c r="M1381" s="22"/>
      <c r="N1381" s="22"/>
      <c r="O1381" s="22"/>
      <c r="P1381" s="203"/>
      <c r="Q1381" s="22"/>
      <c r="R1381" s="22"/>
      <c r="S1381" s="22"/>
      <c r="T1381" s="203"/>
      <c r="U1381" s="211"/>
      <c r="V1381" s="211"/>
      <c r="W1381" s="185" t="n">
        <v>0</v>
      </c>
      <c r="X1381" s="185" t="n">
        <v>0</v>
      </c>
      <c r="Y1381" s="219" t="n">
        <f aca="false">SUM(W1381:X1381)</f>
        <v>0</v>
      </c>
      <c r="Z1381" s="185" t="n">
        <v>0</v>
      </c>
      <c r="AA1381" s="185" t="n">
        <v>0</v>
      </c>
      <c r="AB1381" s="220" t="n">
        <f aca="false">SUM(Z1381:AA1381)</f>
        <v>0</v>
      </c>
      <c r="AC1381" s="22"/>
      <c r="AD1381" s="22"/>
      <c r="AE1381" s="188"/>
      <c r="AF1381" s="206" t="n">
        <f aca="false">IF(AE1381="SI",N1381,0)</f>
        <v>0</v>
      </c>
      <c r="AG1381" s="189" t="n">
        <f aca="false">IF(AE1381="SI",Y1381,0)</f>
        <v>0</v>
      </c>
      <c r="AH1381" s="189" t="n">
        <f aca="false">IF(AE1381="SI",AB1381,0)</f>
        <v>0</v>
      </c>
      <c r="AI1381" s="148"/>
      <c r="AJ1381" s="207"/>
      <c r="AK1381" s="207"/>
      <c r="AL1381" s="207"/>
      <c r="AM1381" s="207"/>
      <c r="AN1381" s="207"/>
      <c r="AO1381" s="208"/>
    </row>
    <row r="1382" customFormat="false" ht="15.75" hidden="false" customHeight="true" outlineLevel="0" collapsed="false">
      <c r="A1382" s="22" t="n">
        <v>1381</v>
      </c>
      <c r="B1382" s="180"/>
      <c r="C1382" s="22"/>
      <c r="D1382" s="22"/>
      <c r="E1382" s="183"/>
      <c r="F1382" s="183"/>
      <c r="G1382" s="22"/>
      <c r="H1382" s="22"/>
      <c r="I1382" s="22"/>
      <c r="J1382" s="22"/>
      <c r="K1382" s="191" t="e">
        <f aca="false">VLOOKUP(Personale!J1382,Legenda!$D$1:$F$258,2)</f>
        <v>#N/A</v>
      </c>
      <c r="L1382" s="22"/>
      <c r="M1382" s="22"/>
      <c r="N1382" s="22"/>
      <c r="O1382" s="22"/>
      <c r="P1382" s="203"/>
      <c r="Q1382" s="22"/>
      <c r="R1382" s="22"/>
      <c r="S1382" s="22"/>
      <c r="T1382" s="203"/>
      <c r="U1382" s="211"/>
      <c r="V1382" s="211"/>
      <c r="W1382" s="185" t="n">
        <v>0</v>
      </c>
      <c r="X1382" s="185" t="n">
        <v>0</v>
      </c>
      <c r="Y1382" s="219" t="n">
        <f aca="false">SUM(W1382:X1382)</f>
        <v>0</v>
      </c>
      <c r="Z1382" s="185" t="n">
        <v>0</v>
      </c>
      <c r="AA1382" s="185" t="n">
        <v>0</v>
      </c>
      <c r="AB1382" s="220" t="n">
        <f aca="false">SUM(Z1382:AA1382)</f>
        <v>0</v>
      </c>
      <c r="AC1382" s="22"/>
      <c r="AD1382" s="22"/>
      <c r="AE1382" s="188"/>
      <c r="AF1382" s="206" t="n">
        <f aca="false">IF(AE1382="SI",N1382,0)</f>
        <v>0</v>
      </c>
      <c r="AG1382" s="189" t="n">
        <f aca="false">IF(AE1382="SI",Y1382,0)</f>
        <v>0</v>
      </c>
      <c r="AH1382" s="189" t="n">
        <f aca="false">IF(AE1382="SI",AB1382,0)</f>
        <v>0</v>
      </c>
      <c r="AI1382" s="148"/>
      <c r="AJ1382" s="207"/>
      <c r="AK1382" s="207"/>
      <c r="AL1382" s="207"/>
      <c r="AM1382" s="207"/>
      <c r="AN1382" s="207"/>
      <c r="AO1382" s="208"/>
    </row>
    <row r="1383" customFormat="false" ht="15.75" hidden="false" customHeight="true" outlineLevel="0" collapsed="false">
      <c r="A1383" s="22" t="n">
        <v>1382</v>
      </c>
      <c r="B1383" s="180"/>
      <c r="C1383" s="22"/>
      <c r="D1383" s="22"/>
      <c r="E1383" s="183"/>
      <c r="F1383" s="183"/>
      <c r="G1383" s="22"/>
      <c r="H1383" s="22"/>
      <c r="I1383" s="22"/>
      <c r="J1383" s="22"/>
      <c r="K1383" s="191" t="e">
        <f aca="false">VLOOKUP(Personale!J1383,Legenda!$D$1:$F$258,2)</f>
        <v>#N/A</v>
      </c>
      <c r="L1383" s="22"/>
      <c r="M1383" s="22"/>
      <c r="N1383" s="22"/>
      <c r="O1383" s="22"/>
      <c r="P1383" s="203"/>
      <c r="Q1383" s="22"/>
      <c r="R1383" s="22"/>
      <c r="S1383" s="22"/>
      <c r="T1383" s="203"/>
      <c r="U1383" s="211"/>
      <c r="V1383" s="211"/>
      <c r="W1383" s="185" t="n">
        <v>0</v>
      </c>
      <c r="X1383" s="185" t="n">
        <v>0</v>
      </c>
      <c r="Y1383" s="219" t="n">
        <f aca="false">SUM(W1383:X1383)</f>
        <v>0</v>
      </c>
      <c r="Z1383" s="185" t="n">
        <v>0</v>
      </c>
      <c r="AA1383" s="185" t="n">
        <v>0</v>
      </c>
      <c r="AB1383" s="220" t="n">
        <f aca="false">SUM(Z1383:AA1383)</f>
        <v>0</v>
      </c>
      <c r="AC1383" s="22"/>
      <c r="AD1383" s="22"/>
      <c r="AE1383" s="188"/>
      <c r="AF1383" s="206" t="n">
        <f aca="false">IF(AE1383="SI",N1383,0)</f>
        <v>0</v>
      </c>
      <c r="AG1383" s="189" t="n">
        <f aca="false">IF(AE1383="SI",Y1383,0)</f>
        <v>0</v>
      </c>
      <c r="AH1383" s="189" t="n">
        <f aca="false">IF(AE1383="SI",AB1383,0)</f>
        <v>0</v>
      </c>
      <c r="AI1383" s="148"/>
      <c r="AJ1383" s="207"/>
      <c r="AK1383" s="207"/>
      <c r="AL1383" s="207"/>
      <c r="AM1383" s="207"/>
      <c r="AN1383" s="207"/>
      <c r="AO1383" s="208"/>
    </row>
    <row r="1384" customFormat="false" ht="15.75" hidden="false" customHeight="true" outlineLevel="0" collapsed="false">
      <c r="A1384" s="22" t="n">
        <v>1383</v>
      </c>
      <c r="B1384" s="180"/>
      <c r="C1384" s="22"/>
      <c r="D1384" s="22"/>
      <c r="E1384" s="183"/>
      <c r="F1384" s="183"/>
      <c r="G1384" s="22"/>
      <c r="H1384" s="22"/>
      <c r="I1384" s="22"/>
      <c r="J1384" s="22"/>
      <c r="K1384" s="191" t="e">
        <f aca="false">VLOOKUP(Personale!J1384,Legenda!$D$1:$F$258,2)</f>
        <v>#N/A</v>
      </c>
      <c r="L1384" s="22"/>
      <c r="M1384" s="22"/>
      <c r="N1384" s="22"/>
      <c r="O1384" s="22"/>
      <c r="P1384" s="203"/>
      <c r="Q1384" s="22"/>
      <c r="R1384" s="22"/>
      <c r="S1384" s="22"/>
      <c r="T1384" s="203"/>
      <c r="U1384" s="211"/>
      <c r="V1384" s="211"/>
      <c r="W1384" s="185" t="n">
        <v>0</v>
      </c>
      <c r="X1384" s="185" t="n">
        <v>0</v>
      </c>
      <c r="Y1384" s="219" t="n">
        <f aca="false">SUM(W1384:X1384)</f>
        <v>0</v>
      </c>
      <c r="Z1384" s="185" t="n">
        <v>0</v>
      </c>
      <c r="AA1384" s="185" t="n">
        <v>0</v>
      </c>
      <c r="AB1384" s="220" t="n">
        <f aca="false">SUM(Z1384:AA1384)</f>
        <v>0</v>
      </c>
      <c r="AC1384" s="22"/>
      <c r="AD1384" s="22"/>
      <c r="AE1384" s="188"/>
      <c r="AF1384" s="206" t="n">
        <f aca="false">IF(AE1384="SI",N1384,0)</f>
        <v>0</v>
      </c>
      <c r="AG1384" s="189" t="n">
        <f aca="false">IF(AE1384="SI",Y1384,0)</f>
        <v>0</v>
      </c>
      <c r="AH1384" s="189" t="n">
        <f aca="false">IF(AE1384="SI",AB1384,0)</f>
        <v>0</v>
      </c>
      <c r="AI1384" s="148"/>
      <c r="AJ1384" s="207"/>
      <c r="AK1384" s="207"/>
      <c r="AL1384" s="207"/>
      <c r="AM1384" s="207"/>
      <c r="AN1384" s="207"/>
      <c r="AO1384" s="208"/>
    </row>
    <row r="1385" customFormat="false" ht="15.75" hidden="false" customHeight="true" outlineLevel="0" collapsed="false">
      <c r="A1385" s="22" t="n">
        <v>1384</v>
      </c>
      <c r="B1385" s="180"/>
      <c r="C1385" s="22"/>
      <c r="D1385" s="22"/>
      <c r="E1385" s="183"/>
      <c r="F1385" s="183"/>
      <c r="G1385" s="22"/>
      <c r="H1385" s="22"/>
      <c r="I1385" s="22"/>
      <c r="J1385" s="22"/>
      <c r="K1385" s="191" t="e">
        <f aca="false">VLOOKUP(Personale!J1385,Legenda!$D$1:$F$258,2)</f>
        <v>#N/A</v>
      </c>
      <c r="L1385" s="22"/>
      <c r="M1385" s="22"/>
      <c r="N1385" s="22"/>
      <c r="O1385" s="22"/>
      <c r="P1385" s="203"/>
      <c r="Q1385" s="22"/>
      <c r="R1385" s="22"/>
      <c r="S1385" s="22"/>
      <c r="T1385" s="203"/>
      <c r="U1385" s="211"/>
      <c r="V1385" s="211"/>
      <c r="W1385" s="185" t="n">
        <v>0</v>
      </c>
      <c r="X1385" s="185" t="n">
        <v>0</v>
      </c>
      <c r="Y1385" s="219" t="n">
        <f aca="false">SUM(W1385:X1385)</f>
        <v>0</v>
      </c>
      <c r="Z1385" s="185" t="n">
        <v>0</v>
      </c>
      <c r="AA1385" s="185" t="n">
        <v>0</v>
      </c>
      <c r="AB1385" s="220" t="n">
        <f aca="false">SUM(Z1385:AA1385)</f>
        <v>0</v>
      </c>
      <c r="AC1385" s="22"/>
      <c r="AD1385" s="22"/>
      <c r="AE1385" s="188"/>
      <c r="AF1385" s="206" t="n">
        <f aca="false">IF(AE1385="SI",N1385,0)</f>
        <v>0</v>
      </c>
      <c r="AG1385" s="189" t="n">
        <f aca="false">IF(AE1385="SI",Y1385,0)</f>
        <v>0</v>
      </c>
      <c r="AH1385" s="189" t="n">
        <f aca="false">IF(AE1385="SI",AB1385,0)</f>
        <v>0</v>
      </c>
      <c r="AI1385" s="148"/>
      <c r="AJ1385" s="207"/>
      <c r="AK1385" s="207"/>
      <c r="AL1385" s="207"/>
      <c r="AM1385" s="207"/>
      <c r="AN1385" s="207"/>
      <c r="AO1385" s="208"/>
    </row>
    <row r="1386" customFormat="false" ht="15.75" hidden="false" customHeight="true" outlineLevel="0" collapsed="false">
      <c r="A1386" s="22" t="n">
        <v>1385</v>
      </c>
      <c r="B1386" s="180"/>
      <c r="C1386" s="22"/>
      <c r="D1386" s="22"/>
      <c r="E1386" s="183"/>
      <c r="F1386" s="183"/>
      <c r="G1386" s="22"/>
      <c r="H1386" s="22"/>
      <c r="I1386" s="22"/>
      <c r="J1386" s="22"/>
      <c r="K1386" s="191" t="e">
        <f aca="false">VLOOKUP(Personale!J1386,Legenda!$D$1:$F$258,2)</f>
        <v>#N/A</v>
      </c>
      <c r="L1386" s="22"/>
      <c r="M1386" s="22"/>
      <c r="N1386" s="22"/>
      <c r="O1386" s="22"/>
      <c r="P1386" s="203"/>
      <c r="Q1386" s="22"/>
      <c r="R1386" s="22"/>
      <c r="S1386" s="22"/>
      <c r="T1386" s="203"/>
      <c r="U1386" s="211"/>
      <c r="V1386" s="211"/>
      <c r="W1386" s="185" t="n">
        <v>0</v>
      </c>
      <c r="X1386" s="185" t="n">
        <v>0</v>
      </c>
      <c r="Y1386" s="219" t="n">
        <f aca="false">SUM(W1386:X1386)</f>
        <v>0</v>
      </c>
      <c r="Z1386" s="185" t="n">
        <v>0</v>
      </c>
      <c r="AA1386" s="185" t="n">
        <v>0</v>
      </c>
      <c r="AB1386" s="220" t="n">
        <f aca="false">SUM(Z1386:AA1386)</f>
        <v>0</v>
      </c>
      <c r="AC1386" s="22"/>
      <c r="AD1386" s="22"/>
      <c r="AE1386" s="188"/>
      <c r="AF1386" s="206" t="n">
        <f aca="false">IF(AE1386="SI",N1386,0)</f>
        <v>0</v>
      </c>
      <c r="AG1386" s="189" t="n">
        <f aca="false">IF(AE1386="SI",Y1386,0)</f>
        <v>0</v>
      </c>
      <c r="AH1386" s="189" t="n">
        <f aca="false">IF(AE1386="SI",AB1386,0)</f>
        <v>0</v>
      </c>
      <c r="AI1386" s="148"/>
      <c r="AJ1386" s="207"/>
      <c r="AK1386" s="207"/>
      <c r="AL1386" s="207"/>
      <c r="AM1386" s="207"/>
      <c r="AN1386" s="207"/>
      <c r="AO1386" s="208"/>
    </row>
    <row r="1387" customFormat="false" ht="15.75" hidden="false" customHeight="true" outlineLevel="0" collapsed="false">
      <c r="A1387" s="22" t="n">
        <v>1386</v>
      </c>
      <c r="B1387" s="180"/>
      <c r="C1387" s="22"/>
      <c r="D1387" s="22"/>
      <c r="E1387" s="183"/>
      <c r="F1387" s="183"/>
      <c r="G1387" s="22"/>
      <c r="H1387" s="22"/>
      <c r="I1387" s="22"/>
      <c r="J1387" s="22"/>
      <c r="K1387" s="191" t="e">
        <f aca="false">VLOOKUP(Personale!J1387,Legenda!$D$1:$F$258,2)</f>
        <v>#N/A</v>
      </c>
      <c r="L1387" s="22"/>
      <c r="M1387" s="22"/>
      <c r="N1387" s="22"/>
      <c r="O1387" s="22"/>
      <c r="P1387" s="203"/>
      <c r="Q1387" s="22"/>
      <c r="R1387" s="22"/>
      <c r="S1387" s="22"/>
      <c r="T1387" s="203"/>
      <c r="U1387" s="211"/>
      <c r="V1387" s="211"/>
      <c r="W1387" s="185" t="n">
        <v>0</v>
      </c>
      <c r="X1387" s="185" t="n">
        <v>0</v>
      </c>
      <c r="Y1387" s="219" t="n">
        <f aca="false">SUM(W1387:X1387)</f>
        <v>0</v>
      </c>
      <c r="Z1387" s="185" t="n">
        <v>0</v>
      </c>
      <c r="AA1387" s="185" t="n">
        <v>0</v>
      </c>
      <c r="AB1387" s="220" t="n">
        <f aca="false">SUM(Z1387:AA1387)</f>
        <v>0</v>
      </c>
      <c r="AC1387" s="22"/>
      <c r="AD1387" s="22"/>
      <c r="AE1387" s="188"/>
      <c r="AF1387" s="206" t="n">
        <f aca="false">IF(AE1387="SI",N1387,0)</f>
        <v>0</v>
      </c>
      <c r="AG1387" s="189" t="n">
        <f aca="false">IF(AE1387="SI",Y1387,0)</f>
        <v>0</v>
      </c>
      <c r="AH1387" s="189" t="n">
        <f aca="false">IF(AE1387="SI",AB1387,0)</f>
        <v>0</v>
      </c>
      <c r="AI1387" s="148"/>
      <c r="AJ1387" s="207"/>
      <c r="AK1387" s="207"/>
      <c r="AL1387" s="207"/>
      <c r="AM1387" s="207"/>
      <c r="AN1387" s="207"/>
      <c r="AO1387" s="208"/>
    </row>
    <row r="1388" customFormat="false" ht="15.75" hidden="false" customHeight="true" outlineLevel="0" collapsed="false">
      <c r="A1388" s="22" t="n">
        <v>1387</v>
      </c>
      <c r="B1388" s="180"/>
      <c r="C1388" s="22"/>
      <c r="D1388" s="22"/>
      <c r="E1388" s="183"/>
      <c r="F1388" s="183"/>
      <c r="G1388" s="22"/>
      <c r="H1388" s="22"/>
      <c r="I1388" s="22"/>
      <c r="J1388" s="22"/>
      <c r="K1388" s="191" t="e">
        <f aca="false">VLOOKUP(Personale!J1388,Legenda!$D$1:$F$258,2)</f>
        <v>#N/A</v>
      </c>
      <c r="L1388" s="22"/>
      <c r="M1388" s="22"/>
      <c r="N1388" s="22"/>
      <c r="O1388" s="22"/>
      <c r="P1388" s="203"/>
      <c r="Q1388" s="22"/>
      <c r="R1388" s="22"/>
      <c r="S1388" s="22"/>
      <c r="T1388" s="203"/>
      <c r="U1388" s="211"/>
      <c r="V1388" s="211"/>
      <c r="W1388" s="185" t="n">
        <v>0</v>
      </c>
      <c r="X1388" s="185" t="n">
        <v>0</v>
      </c>
      <c r="Y1388" s="219" t="n">
        <f aca="false">SUM(W1388:X1388)</f>
        <v>0</v>
      </c>
      <c r="Z1388" s="185" t="n">
        <v>0</v>
      </c>
      <c r="AA1388" s="185" t="n">
        <v>0</v>
      </c>
      <c r="AB1388" s="220" t="n">
        <f aca="false">SUM(Z1388:AA1388)</f>
        <v>0</v>
      </c>
      <c r="AC1388" s="22"/>
      <c r="AD1388" s="22"/>
      <c r="AE1388" s="188"/>
      <c r="AF1388" s="206" t="n">
        <f aca="false">IF(AE1388="SI",N1388,0)</f>
        <v>0</v>
      </c>
      <c r="AG1388" s="189" t="n">
        <f aca="false">IF(AE1388="SI",Y1388,0)</f>
        <v>0</v>
      </c>
      <c r="AH1388" s="189" t="n">
        <f aca="false">IF(AE1388="SI",AB1388,0)</f>
        <v>0</v>
      </c>
      <c r="AI1388" s="148"/>
      <c r="AJ1388" s="207"/>
      <c r="AK1388" s="207"/>
      <c r="AL1388" s="207"/>
      <c r="AM1388" s="207"/>
      <c r="AN1388" s="207"/>
      <c r="AO1388" s="208"/>
    </row>
    <row r="1389" customFormat="false" ht="15.75" hidden="false" customHeight="true" outlineLevel="0" collapsed="false">
      <c r="A1389" s="22" t="n">
        <v>1388</v>
      </c>
      <c r="B1389" s="180"/>
      <c r="C1389" s="22"/>
      <c r="D1389" s="22"/>
      <c r="E1389" s="183"/>
      <c r="F1389" s="183"/>
      <c r="G1389" s="22"/>
      <c r="H1389" s="22"/>
      <c r="I1389" s="22"/>
      <c r="J1389" s="22"/>
      <c r="K1389" s="191" t="e">
        <f aca="false">VLOOKUP(Personale!J1389,Legenda!$D$1:$F$258,2)</f>
        <v>#N/A</v>
      </c>
      <c r="L1389" s="22"/>
      <c r="M1389" s="22"/>
      <c r="N1389" s="22"/>
      <c r="O1389" s="22"/>
      <c r="P1389" s="203"/>
      <c r="Q1389" s="22"/>
      <c r="R1389" s="22"/>
      <c r="S1389" s="22"/>
      <c r="T1389" s="203"/>
      <c r="U1389" s="211"/>
      <c r="V1389" s="211"/>
      <c r="W1389" s="185" t="n">
        <v>0</v>
      </c>
      <c r="X1389" s="185" t="n">
        <v>0</v>
      </c>
      <c r="Y1389" s="219" t="n">
        <f aca="false">SUM(W1389:X1389)</f>
        <v>0</v>
      </c>
      <c r="Z1389" s="185" t="n">
        <v>0</v>
      </c>
      <c r="AA1389" s="185" t="n">
        <v>0</v>
      </c>
      <c r="AB1389" s="220" t="n">
        <f aca="false">SUM(Z1389:AA1389)</f>
        <v>0</v>
      </c>
      <c r="AC1389" s="22"/>
      <c r="AD1389" s="22"/>
      <c r="AE1389" s="188"/>
      <c r="AF1389" s="206" t="n">
        <f aca="false">IF(AE1389="SI",N1389,0)</f>
        <v>0</v>
      </c>
      <c r="AG1389" s="189" t="n">
        <f aca="false">IF(AE1389="SI",Y1389,0)</f>
        <v>0</v>
      </c>
      <c r="AH1389" s="189" t="n">
        <f aca="false">IF(AE1389="SI",AB1389,0)</f>
        <v>0</v>
      </c>
      <c r="AI1389" s="148"/>
      <c r="AJ1389" s="207"/>
      <c r="AK1389" s="207"/>
      <c r="AL1389" s="207"/>
      <c r="AM1389" s="207"/>
      <c r="AN1389" s="207"/>
      <c r="AO1389" s="208"/>
    </row>
    <row r="1390" customFormat="false" ht="15.75" hidden="false" customHeight="true" outlineLevel="0" collapsed="false">
      <c r="A1390" s="22" t="n">
        <v>1389</v>
      </c>
      <c r="B1390" s="180"/>
      <c r="C1390" s="22"/>
      <c r="D1390" s="22"/>
      <c r="E1390" s="183"/>
      <c r="F1390" s="183"/>
      <c r="G1390" s="22"/>
      <c r="H1390" s="22"/>
      <c r="I1390" s="22"/>
      <c r="J1390" s="22"/>
      <c r="K1390" s="191" t="e">
        <f aca="false">VLOOKUP(Personale!J1390,Legenda!$D$1:$F$258,2)</f>
        <v>#N/A</v>
      </c>
      <c r="L1390" s="22"/>
      <c r="M1390" s="22"/>
      <c r="N1390" s="22"/>
      <c r="O1390" s="22"/>
      <c r="P1390" s="203"/>
      <c r="Q1390" s="22"/>
      <c r="R1390" s="22"/>
      <c r="S1390" s="22"/>
      <c r="T1390" s="203"/>
      <c r="U1390" s="211"/>
      <c r="V1390" s="211"/>
      <c r="W1390" s="185" t="n">
        <v>0</v>
      </c>
      <c r="X1390" s="185" t="n">
        <v>0</v>
      </c>
      <c r="Y1390" s="219" t="n">
        <f aca="false">SUM(W1390:X1390)</f>
        <v>0</v>
      </c>
      <c r="Z1390" s="185" t="n">
        <v>0</v>
      </c>
      <c r="AA1390" s="185" t="n">
        <v>0</v>
      </c>
      <c r="AB1390" s="220" t="n">
        <f aca="false">SUM(Z1390:AA1390)</f>
        <v>0</v>
      </c>
      <c r="AC1390" s="22"/>
      <c r="AD1390" s="22"/>
      <c r="AE1390" s="188"/>
      <c r="AF1390" s="206" t="n">
        <f aca="false">IF(AE1390="SI",N1390,0)</f>
        <v>0</v>
      </c>
      <c r="AG1390" s="189" t="n">
        <f aca="false">IF(AE1390="SI",Y1390,0)</f>
        <v>0</v>
      </c>
      <c r="AH1390" s="189" t="n">
        <f aca="false">IF(AE1390="SI",AB1390,0)</f>
        <v>0</v>
      </c>
      <c r="AI1390" s="148"/>
      <c r="AJ1390" s="207"/>
      <c r="AK1390" s="207"/>
      <c r="AL1390" s="207"/>
      <c r="AM1390" s="207"/>
      <c r="AN1390" s="207"/>
      <c r="AO1390" s="208"/>
    </row>
    <row r="1391" customFormat="false" ht="15.75" hidden="false" customHeight="true" outlineLevel="0" collapsed="false">
      <c r="A1391" s="22" t="n">
        <v>1390</v>
      </c>
      <c r="B1391" s="180"/>
      <c r="C1391" s="22"/>
      <c r="D1391" s="22"/>
      <c r="E1391" s="183"/>
      <c r="F1391" s="183"/>
      <c r="G1391" s="22"/>
      <c r="H1391" s="22"/>
      <c r="I1391" s="22"/>
      <c r="J1391" s="22"/>
      <c r="K1391" s="191" t="e">
        <f aca="false">VLOOKUP(Personale!J1391,Legenda!$D$1:$F$258,2)</f>
        <v>#N/A</v>
      </c>
      <c r="L1391" s="22"/>
      <c r="M1391" s="22"/>
      <c r="N1391" s="22"/>
      <c r="O1391" s="22"/>
      <c r="P1391" s="203"/>
      <c r="Q1391" s="22"/>
      <c r="R1391" s="22"/>
      <c r="S1391" s="22"/>
      <c r="T1391" s="203"/>
      <c r="U1391" s="211"/>
      <c r="V1391" s="211"/>
      <c r="W1391" s="185" t="n">
        <v>0</v>
      </c>
      <c r="X1391" s="185" t="n">
        <v>0</v>
      </c>
      <c r="Y1391" s="219" t="n">
        <f aca="false">SUM(W1391:X1391)</f>
        <v>0</v>
      </c>
      <c r="Z1391" s="185" t="n">
        <v>0</v>
      </c>
      <c r="AA1391" s="185" t="n">
        <v>0</v>
      </c>
      <c r="AB1391" s="220" t="n">
        <f aca="false">SUM(Z1391:AA1391)</f>
        <v>0</v>
      </c>
      <c r="AC1391" s="22"/>
      <c r="AD1391" s="22"/>
      <c r="AE1391" s="188"/>
      <c r="AF1391" s="206" t="n">
        <f aca="false">IF(AE1391="SI",N1391,0)</f>
        <v>0</v>
      </c>
      <c r="AG1391" s="189" t="n">
        <f aca="false">IF(AE1391="SI",Y1391,0)</f>
        <v>0</v>
      </c>
      <c r="AH1391" s="189" t="n">
        <f aca="false">IF(AE1391="SI",AB1391,0)</f>
        <v>0</v>
      </c>
      <c r="AI1391" s="148"/>
      <c r="AJ1391" s="207"/>
      <c r="AK1391" s="207"/>
      <c r="AL1391" s="207"/>
      <c r="AM1391" s="207"/>
      <c r="AN1391" s="207"/>
      <c r="AO1391" s="208"/>
    </row>
    <row r="1392" customFormat="false" ht="15.75" hidden="false" customHeight="true" outlineLevel="0" collapsed="false">
      <c r="A1392" s="22" t="n">
        <v>1391</v>
      </c>
      <c r="B1392" s="180"/>
      <c r="C1392" s="22"/>
      <c r="D1392" s="22"/>
      <c r="E1392" s="183"/>
      <c r="F1392" s="183"/>
      <c r="G1392" s="22"/>
      <c r="H1392" s="22"/>
      <c r="I1392" s="22"/>
      <c r="J1392" s="22"/>
      <c r="K1392" s="191" t="e">
        <f aca="false">VLOOKUP(Personale!J1392,Legenda!$D$1:$F$258,2)</f>
        <v>#N/A</v>
      </c>
      <c r="L1392" s="22"/>
      <c r="M1392" s="22"/>
      <c r="N1392" s="22"/>
      <c r="O1392" s="22"/>
      <c r="P1392" s="203"/>
      <c r="Q1392" s="22"/>
      <c r="R1392" s="22"/>
      <c r="S1392" s="22"/>
      <c r="T1392" s="203"/>
      <c r="U1392" s="211"/>
      <c r="V1392" s="211"/>
      <c r="W1392" s="185" t="n">
        <v>0</v>
      </c>
      <c r="X1392" s="185" t="n">
        <v>0</v>
      </c>
      <c r="Y1392" s="219" t="n">
        <f aca="false">SUM(W1392:X1392)</f>
        <v>0</v>
      </c>
      <c r="Z1392" s="185" t="n">
        <v>0</v>
      </c>
      <c r="AA1392" s="185" t="n">
        <v>0</v>
      </c>
      <c r="AB1392" s="220" t="n">
        <f aca="false">SUM(Z1392:AA1392)</f>
        <v>0</v>
      </c>
      <c r="AC1392" s="22"/>
      <c r="AD1392" s="22"/>
      <c r="AE1392" s="188"/>
      <c r="AF1392" s="206" t="n">
        <f aca="false">IF(AE1392="SI",N1392,0)</f>
        <v>0</v>
      </c>
      <c r="AG1392" s="189" t="n">
        <f aca="false">IF(AE1392="SI",Y1392,0)</f>
        <v>0</v>
      </c>
      <c r="AH1392" s="189" t="n">
        <f aca="false">IF(AE1392="SI",AB1392,0)</f>
        <v>0</v>
      </c>
      <c r="AI1392" s="148"/>
      <c r="AJ1392" s="207"/>
      <c r="AK1392" s="207"/>
      <c r="AL1392" s="207"/>
      <c r="AM1392" s="207"/>
      <c r="AN1392" s="207"/>
      <c r="AO1392" s="208"/>
    </row>
    <row r="1393" customFormat="false" ht="15.75" hidden="false" customHeight="true" outlineLevel="0" collapsed="false">
      <c r="A1393" s="22" t="n">
        <v>1392</v>
      </c>
      <c r="B1393" s="180"/>
      <c r="C1393" s="22"/>
      <c r="D1393" s="22"/>
      <c r="E1393" s="183"/>
      <c r="F1393" s="183"/>
      <c r="G1393" s="22"/>
      <c r="H1393" s="22"/>
      <c r="I1393" s="22"/>
      <c r="J1393" s="22"/>
      <c r="K1393" s="191" t="e">
        <f aca="false">VLOOKUP(Personale!J1393,Legenda!$D$1:$F$258,2)</f>
        <v>#N/A</v>
      </c>
      <c r="L1393" s="22"/>
      <c r="M1393" s="22"/>
      <c r="N1393" s="22"/>
      <c r="O1393" s="22"/>
      <c r="P1393" s="203"/>
      <c r="Q1393" s="22"/>
      <c r="R1393" s="22"/>
      <c r="S1393" s="22"/>
      <c r="T1393" s="203"/>
      <c r="U1393" s="211"/>
      <c r="V1393" s="211"/>
      <c r="W1393" s="185" t="n">
        <v>0</v>
      </c>
      <c r="X1393" s="185" t="n">
        <v>0</v>
      </c>
      <c r="Y1393" s="219" t="n">
        <f aca="false">SUM(W1393:X1393)</f>
        <v>0</v>
      </c>
      <c r="Z1393" s="185" t="n">
        <v>0</v>
      </c>
      <c r="AA1393" s="185" t="n">
        <v>0</v>
      </c>
      <c r="AB1393" s="220" t="n">
        <f aca="false">SUM(Z1393:AA1393)</f>
        <v>0</v>
      </c>
      <c r="AC1393" s="22"/>
      <c r="AD1393" s="22"/>
      <c r="AE1393" s="188"/>
      <c r="AF1393" s="206" t="n">
        <f aca="false">IF(AE1393="SI",N1393,0)</f>
        <v>0</v>
      </c>
      <c r="AG1393" s="189" t="n">
        <f aca="false">IF(AE1393="SI",Y1393,0)</f>
        <v>0</v>
      </c>
      <c r="AH1393" s="189" t="n">
        <f aca="false">IF(AE1393="SI",AB1393,0)</f>
        <v>0</v>
      </c>
      <c r="AI1393" s="148"/>
      <c r="AJ1393" s="207"/>
      <c r="AK1393" s="207"/>
      <c r="AL1393" s="207"/>
      <c r="AM1393" s="207"/>
      <c r="AN1393" s="207"/>
      <c r="AO1393" s="208"/>
    </row>
    <row r="1394" customFormat="false" ht="15.75" hidden="false" customHeight="true" outlineLevel="0" collapsed="false">
      <c r="A1394" s="22" t="n">
        <v>1393</v>
      </c>
      <c r="B1394" s="180"/>
      <c r="C1394" s="22"/>
      <c r="D1394" s="22"/>
      <c r="E1394" s="183"/>
      <c r="F1394" s="183"/>
      <c r="G1394" s="22"/>
      <c r="H1394" s="22"/>
      <c r="I1394" s="22"/>
      <c r="J1394" s="22"/>
      <c r="K1394" s="191" t="e">
        <f aca="false">VLOOKUP(Personale!J1394,Legenda!$D$1:$F$258,2)</f>
        <v>#N/A</v>
      </c>
      <c r="L1394" s="22"/>
      <c r="M1394" s="22"/>
      <c r="N1394" s="22"/>
      <c r="O1394" s="22"/>
      <c r="P1394" s="203"/>
      <c r="Q1394" s="22"/>
      <c r="R1394" s="22"/>
      <c r="S1394" s="22"/>
      <c r="T1394" s="203"/>
      <c r="U1394" s="211"/>
      <c r="V1394" s="211"/>
      <c r="W1394" s="185" t="n">
        <v>0</v>
      </c>
      <c r="X1394" s="185" t="n">
        <v>0</v>
      </c>
      <c r="Y1394" s="219" t="n">
        <f aca="false">SUM(W1394:X1394)</f>
        <v>0</v>
      </c>
      <c r="Z1394" s="185" t="n">
        <v>0</v>
      </c>
      <c r="AA1394" s="185" t="n">
        <v>0</v>
      </c>
      <c r="AB1394" s="220" t="n">
        <f aca="false">SUM(Z1394:AA1394)</f>
        <v>0</v>
      </c>
      <c r="AC1394" s="22"/>
      <c r="AD1394" s="22"/>
      <c r="AE1394" s="188"/>
      <c r="AF1394" s="206" t="n">
        <f aca="false">IF(AE1394="SI",N1394,0)</f>
        <v>0</v>
      </c>
      <c r="AG1394" s="189" t="n">
        <f aca="false">IF(AE1394="SI",Y1394,0)</f>
        <v>0</v>
      </c>
      <c r="AH1394" s="189" t="n">
        <f aca="false">IF(AE1394="SI",AB1394,0)</f>
        <v>0</v>
      </c>
      <c r="AI1394" s="148"/>
      <c r="AJ1394" s="207"/>
      <c r="AK1394" s="207"/>
      <c r="AL1394" s="207"/>
      <c r="AM1394" s="207"/>
      <c r="AN1394" s="207"/>
      <c r="AO1394" s="208"/>
    </row>
    <row r="1395" customFormat="false" ht="15.75" hidden="false" customHeight="true" outlineLevel="0" collapsed="false">
      <c r="A1395" s="22" t="n">
        <v>1394</v>
      </c>
      <c r="B1395" s="180"/>
      <c r="C1395" s="22"/>
      <c r="D1395" s="22"/>
      <c r="E1395" s="183"/>
      <c r="F1395" s="183"/>
      <c r="G1395" s="22"/>
      <c r="H1395" s="22"/>
      <c r="I1395" s="22"/>
      <c r="J1395" s="22"/>
      <c r="K1395" s="191" t="e">
        <f aca="false">VLOOKUP(Personale!J1395,Legenda!$D$1:$F$258,2)</f>
        <v>#N/A</v>
      </c>
      <c r="L1395" s="22"/>
      <c r="M1395" s="22"/>
      <c r="N1395" s="22"/>
      <c r="O1395" s="22"/>
      <c r="P1395" s="203"/>
      <c r="Q1395" s="22"/>
      <c r="R1395" s="22"/>
      <c r="S1395" s="22"/>
      <c r="T1395" s="203"/>
      <c r="U1395" s="211"/>
      <c r="V1395" s="211"/>
      <c r="W1395" s="185" t="n">
        <v>0</v>
      </c>
      <c r="X1395" s="185" t="n">
        <v>0</v>
      </c>
      <c r="Y1395" s="219" t="n">
        <f aca="false">SUM(W1395:X1395)</f>
        <v>0</v>
      </c>
      <c r="Z1395" s="185" t="n">
        <v>0</v>
      </c>
      <c r="AA1395" s="185" t="n">
        <v>0</v>
      </c>
      <c r="AB1395" s="220" t="n">
        <f aca="false">SUM(Z1395:AA1395)</f>
        <v>0</v>
      </c>
      <c r="AC1395" s="22"/>
      <c r="AD1395" s="22"/>
      <c r="AE1395" s="188"/>
      <c r="AF1395" s="206" t="n">
        <f aca="false">IF(AE1395="SI",N1395,0)</f>
        <v>0</v>
      </c>
      <c r="AG1395" s="189" t="n">
        <f aca="false">IF(AE1395="SI",Y1395,0)</f>
        <v>0</v>
      </c>
      <c r="AH1395" s="189" t="n">
        <f aca="false">IF(AE1395="SI",AB1395,0)</f>
        <v>0</v>
      </c>
      <c r="AI1395" s="148"/>
      <c r="AJ1395" s="207"/>
      <c r="AK1395" s="207"/>
      <c r="AL1395" s="207"/>
      <c r="AM1395" s="207"/>
      <c r="AN1395" s="207"/>
      <c r="AO1395" s="208"/>
    </row>
    <row r="1396" customFormat="false" ht="15.75" hidden="false" customHeight="true" outlineLevel="0" collapsed="false">
      <c r="A1396" s="22" t="n">
        <v>1395</v>
      </c>
      <c r="B1396" s="180"/>
      <c r="C1396" s="22"/>
      <c r="D1396" s="22"/>
      <c r="E1396" s="183"/>
      <c r="F1396" s="183"/>
      <c r="G1396" s="22"/>
      <c r="H1396" s="22"/>
      <c r="I1396" s="22"/>
      <c r="J1396" s="22"/>
      <c r="K1396" s="191" t="e">
        <f aca="false">VLOOKUP(Personale!J1396,Legenda!$D$1:$F$258,2)</f>
        <v>#N/A</v>
      </c>
      <c r="L1396" s="22"/>
      <c r="M1396" s="22"/>
      <c r="N1396" s="22"/>
      <c r="O1396" s="22"/>
      <c r="P1396" s="203"/>
      <c r="Q1396" s="22"/>
      <c r="R1396" s="22"/>
      <c r="S1396" s="22"/>
      <c r="T1396" s="203"/>
      <c r="U1396" s="211"/>
      <c r="V1396" s="211"/>
      <c r="W1396" s="185" t="n">
        <v>0</v>
      </c>
      <c r="X1396" s="185" t="n">
        <v>0</v>
      </c>
      <c r="Y1396" s="219" t="n">
        <f aca="false">SUM(W1396:X1396)</f>
        <v>0</v>
      </c>
      <c r="Z1396" s="185" t="n">
        <v>0</v>
      </c>
      <c r="AA1396" s="185" t="n">
        <v>0</v>
      </c>
      <c r="AB1396" s="220" t="n">
        <f aca="false">SUM(Z1396:AA1396)</f>
        <v>0</v>
      </c>
      <c r="AC1396" s="22"/>
      <c r="AD1396" s="22"/>
      <c r="AE1396" s="188"/>
      <c r="AF1396" s="206" t="n">
        <f aca="false">IF(AE1396="SI",N1396,0)</f>
        <v>0</v>
      </c>
      <c r="AG1396" s="189" t="n">
        <f aca="false">IF(AE1396="SI",Y1396,0)</f>
        <v>0</v>
      </c>
      <c r="AH1396" s="189" t="n">
        <f aca="false">IF(AE1396="SI",AB1396,0)</f>
        <v>0</v>
      </c>
      <c r="AI1396" s="148"/>
      <c r="AJ1396" s="207"/>
      <c r="AK1396" s="207"/>
      <c r="AL1396" s="207"/>
      <c r="AM1396" s="207"/>
      <c r="AN1396" s="207"/>
      <c r="AO1396" s="208"/>
    </row>
    <row r="1397" customFormat="false" ht="15.75" hidden="false" customHeight="true" outlineLevel="0" collapsed="false">
      <c r="A1397" s="22" t="n">
        <v>1396</v>
      </c>
      <c r="B1397" s="180"/>
      <c r="C1397" s="22"/>
      <c r="D1397" s="22"/>
      <c r="E1397" s="183"/>
      <c r="F1397" s="183"/>
      <c r="G1397" s="22"/>
      <c r="H1397" s="22"/>
      <c r="I1397" s="22"/>
      <c r="J1397" s="22"/>
      <c r="K1397" s="191" t="e">
        <f aca="false">VLOOKUP(Personale!J1397,Legenda!$D$1:$F$258,2)</f>
        <v>#N/A</v>
      </c>
      <c r="L1397" s="22"/>
      <c r="M1397" s="22"/>
      <c r="N1397" s="22"/>
      <c r="O1397" s="22"/>
      <c r="P1397" s="203"/>
      <c r="Q1397" s="22"/>
      <c r="R1397" s="22"/>
      <c r="S1397" s="22"/>
      <c r="T1397" s="203"/>
      <c r="U1397" s="211"/>
      <c r="V1397" s="211"/>
      <c r="W1397" s="185" t="n">
        <v>0</v>
      </c>
      <c r="X1397" s="185" t="n">
        <v>0</v>
      </c>
      <c r="Y1397" s="219" t="n">
        <f aca="false">SUM(W1397:X1397)</f>
        <v>0</v>
      </c>
      <c r="Z1397" s="185" t="n">
        <v>0</v>
      </c>
      <c r="AA1397" s="185" t="n">
        <v>0</v>
      </c>
      <c r="AB1397" s="220" t="n">
        <f aca="false">SUM(Z1397:AA1397)</f>
        <v>0</v>
      </c>
      <c r="AC1397" s="22"/>
      <c r="AD1397" s="22"/>
      <c r="AE1397" s="188"/>
      <c r="AF1397" s="206" t="n">
        <f aca="false">IF(AE1397="SI",N1397,0)</f>
        <v>0</v>
      </c>
      <c r="AG1397" s="189" t="n">
        <f aca="false">IF(AE1397="SI",Y1397,0)</f>
        <v>0</v>
      </c>
      <c r="AH1397" s="189" t="n">
        <f aca="false">IF(AE1397="SI",AB1397,0)</f>
        <v>0</v>
      </c>
      <c r="AI1397" s="148"/>
      <c r="AJ1397" s="207"/>
      <c r="AK1397" s="207"/>
      <c r="AL1397" s="207"/>
      <c r="AM1397" s="207"/>
      <c r="AN1397" s="207"/>
      <c r="AO1397" s="208"/>
    </row>
    <row r="1398" customFormat="false" ht="15.75" hidden="false" customHeight="true" outlineLevel="0" collapsed="false">
      <c r="A1398" s="22" t="n">
        <v>1397</v>
      </c>
      <c r="B1398" s="180"/>
      <c r="C1398" s="22"/>
      <c r="D1398" s="22"/>
      <c r="E1398" s="183"/>
      <c r="F1398" s="183"/>
      <c r="G1398" s="22"/>
      <c r="H1398" s="22"/>
      <c r="I1398" s="22"/>
      <c r="J1398" s="22"/>
      <c r="K1398" s="191" t="e">
        <f aca="false">VLOOKUP(Personale!J1398,Legenda!$D$1:$F$258,2)</f>
        <v>#N/A</v>
      </c>
      <c r="L1398" s="22"/>
      <c r="M1398" s="22"/>
      <c r="N1398" s="22"/>
      <c r="O1398" s="22"/>
      <c r="P1398" s="203"/>
      <c r="Q1398" s="22"/>
      <c r="R1398" s="22"/>
      <c r="S1398" s="22"/>
      <c r="T1398" s="203"/>
      <c r="U1398" s="211"/>
      <c r="V1398" s="211"/>
      <c r="W1398" s="185" t="n">
        <v>0</v>
      </c>
      <c r="X1398" s="185" t="n">
        <v>0</v>
      </c>
      <c r="Y1398" s="219" t="n">
        <f aca="false">SUM(W1398:X1398)</f>
        <v>0</v>
      </c>
      <c r="Z1398" s="185" t="n">
        <v>0</v>
      </c>
      <c r="AA1398" s="185" t="n">
        <v>0</v>
      </c>
      <c r="AB1398" s="220" t="n">
        <f aca="false">SUM(Z1398:AA1398)</f>
        <v>0</v>
      </c>
      <c r="AC1398" s="22"/>
      <c r="AD1398" s="22"/>
      <c r="AE1398" s="188"/>
      <c r="AF1398" s="206" t="n">
        <f aca="false">IF(AE1398="SI",N1398,0)</f>
        <v>0</v>
      </c>
      <c r="AG1398" s="189" t="n">
        <f aca="false">IF(AE1398="SI",Y1398,0)</f>
        <v>0</v>
      </c>
      <c r="AH1398" s="189" t="n">
        <f aca="false">IF(AE1398="SI",AB1398,0)</f>
        <v>0</v>
      </c>
      <c r="AI1398" s="148"/>
      <c r="AJ1398" s="207"/>
      <c r="AK1398" s="207"/>
      <c r="AL1398" s="207"/>
      <c r="AM1398" s="207"/>
      <c r="AN1398" s="207"/>
      <c r="AO1398" s="208"/>
    </row>
    <row r="1399" customFormat="false" ht="15.75" hidden="false" customHeight="true" outlineLevel="0" collapsed="false">
      <c r="A1399" s="22" t="n">
        <v>1398</v>
      </c>
      <c r="B1399" s="180"/>
      <c r="C1399" s="22"/>
      <c r="D1399" s="22"/>
      <c r="E1399" s="183"/>
      <c r="F1399" s="183"/>
      <c r="G1399" s="22"/>
      <c r="H1399" s="22"/>
      <c r="I1399" s="22"/>
      <c r="J1399" s="22"/>
      <c r="K1399" s="191" t="e">
        <f aca="false">VLOOKUP(Personale!J1399,Legenda!$D$1:$F$258,2)</f>
        <v>#N/A</v>
      </c>
      <c r="L1399" s="22"/>
      <c r="M1399" s="22"/>
      <c r="N1399" s="22"/>
      <c r="O1399" s="22"/>
      <c r="P1399" s="203"/>
      <c r="Q1399" s="22"/>
      <c r="R1399" s="22"/>
      <c r="S1399" s="22"/>
      <c r="T1399" s="203"/>
      <c r="U1399" s="211"/>
      <c r="V1399" s="211"/>
      <c r="W1399" s="185" t="n">
        <v>0</v>
      </c>
      <c r="X1399" s="185" t="n">
        <v>0</v>
      </c>
      <c r="Y1399" s="219" t="n">
        <f aca="false">SUM(W1399:X1399)</f>
        <v>0</v>
      </c>
      <c r="Z1399" s="185" t="n">
        <v>0</v>
      </c>
      <c r="AA1399" s="185" t="n">
        <v>0</v>
      </c>
      <c r="AB1399" s="220" t="n">
        <f aca="false">SUM(Z1399:AA1399)</f>
        <v>0</v>
      </c>
      <c r="AC1399" s="22"/>
      <c r="AD1399" s="22"/>
      <c r="AE1399" s="188"/>
      <c r="AF1399" s="206" t="n">
        <f aca="false">IF(AE1399="SI",N1399,0)</f>
        <v>0</v>
      </c>
      <c r="AG1399" s="189" t="n">
        <f aca="false">IF(AE1399="SI",Y1399,0)</f>
        <v>0</v>
      </c>
      <c r="AH1399" s="189" t="n">
        <f aca="false">IF(AE1399="SI",AB1399,0)</f>
        <v>0</v>
      </c>
      <c r="AI1399" s="148"/>
      <c r="AJ1399" s="207"/>
      <c r="AK1399" s="207"/>
      <c r="AL1399" s="207"/>
      <c r="AM1399" s="207"/>
      <c r="AN1399" s="207"/>
      <c r="AO1399" s="208"/>
    </row>
    <row r="1400" customFormat="false" ht="15.75" hidden="false" customHeight="true" outlineLevel="0" collapsed="false">
      <c r="A1400" s="22" t="n">
        <v>1399</v>
      </c>
      <c r="B1400" s="180"/>
      <c r="C1400" s="22"/>
      <c r="D1400" s="22"/>
      <c r="E1400" s="183"/>
      <c r="F1400" s="183"/>
      <c r="G1400" s="22"/>
      <c r="H1400" s="22"/>
      <c r="I1400" s="22"/>
      <c r="J1400" s="22"/>
      <c r="K1400" s="191" t="e">
        <f aca="false">VLOOKUP(Personale!J1400,Legenda!$D$1:$F$258,2)</f>
        <v>#N/A</v>
      </c>
      <c r="L1400" s="22"/>
      <c r="M1400" s="22"/>
      <c r="N1400" s="22"/>
      <c r="O1400" s="22"/>
      <c r="P1400" s="203"/>
      <c r="Q1400" s="22"/>
      <c r="R1400" s="22"/>
      <c r="S1400" s="22"/>
      <c r="T1400" s="203"/>
      <c r="U1400" s="211"/>
      <c r="V1400" s="211"/>
      <c r="W1400" s="185" t="n">
        <v>0</v>
      </c>
      <c r="X1400" s="185" t="n">
        <v>0</v>
      </c>
      <c r="Y1400" s="219" t="n">
        <f aca="false">SUM(W1400:X1400)</f>
        <v>0</v>
      </c>
      <c r="Z1400" s="185" t="n">
        <v>0</v>
      </c>
      <c r="AA1400" s="185" t="n">
        <v>0</v>
      </c>
      <c r="AB1400" s="220" t="n">
        <f aca="false">SUM(Z1400:AA1400)</f>
        <v>0</v>
      </c>
      <c r="AC1400" s="22"/>
      <c r="AD1400" s="22"/>
      <c r="AE1400" s="188"/>
      <c r="AF1400" s="206" t="n">
        <f aca="false">IF(AE1400="SI",N1400,0)</f>
        <v>0</v>
      </c>
      <c r="AG1400" s="189" t="n">
        <f aca="false">IF(AE1400="SI",Y1400,0)</f>
        <v>0</v>
      </c>
      <c r="AH1400" s="189" t="n">
        <f aca="false">IF(AE1400="SI",AB1400,0)</f>
        <v>0</v>
      </c>
      <c r="AI1400" s="148"/>
      <c r="AJ1400" s="207"/>
      <c r="AK1400" s="207"/>
      <c r="AL1400" s="207"/>
      <c r="AM1400" s="207"/>
      <c r="AN1400" s="207"/>
      <c r="AO1400" s="208"/>
    </row>
    <row r="1401" customFormat="false" ht="15.75" hidden="false" customHeight="true" outlineLevel="0" collapsed="false">
      <c r="A1401" s="22" t="n">
        <v>1400</v>
      </c>
      <c r="B1401" s="180"/>
      <c r="C1401" s="22"/>
      <c r="D1401" s="22"/>
      <c r="E1401" s="183"/>
      <c r="F1401" s="183"/>
      <c r="G1401" s="22"/>
      <c r="H1401" s="22"/>
      <c r="I1401" s="22"/>
      <c r="J1401" s="22"/>
      <c r="K1401" s="191" t="e">
        <f aca="false">VLOOKUP(Personale!J1401,Legenda!$D$1:$F$258,2)</f>
        <v>#N/A</v>
      </c>
      <c r="L1401" s="22"/>
      <c r="M1401" s="22"/>
      <c r="N1401" s="22"/>
      <c r="O1401" s="22"/>
      <c r="P1401" s="203"/>
      <c r="Q1401" s="22"/>
      <c r="R1401" s="22"/>
      <c r="S1401" s="22"/>
      <c r="T1401" s="203"/>
      <c r="U1401" s="211"/>
      <c r="V1401" s="211"/>
      <c r="W1401" s="185" t="n">
        <v>0</v>
      </c>
      <c r="X1401" s="185" t="n">
        <v>0</v>
      </c>
      <c r="Y1401" s="219" t="n">
        <f aca="false">SUM(W1401:X1401)</f>
        <v>0</v>
      </c>
      <c r="Z1401" s="185" t="n">
        <v>0</v>
      </c>
      <c r="AA1401" s="185" t="n">
        <v>0</v>
      </c>
      <c r="AB1401" s="220" t="n">
        <f aca="false">SUM(Z1401:AA1401)</f>
        <v>0</v>
      </c>
      <c r="AC1401" s="22"/>
      <c r="AD1401" s="22"/>
      <c r="AE1401" s="188"/>
      <c r="AF1401" s="206" t="n">
        <f aca="false">IF(AE1401="SI",N1401,0)</f>
        <v>0</v>
      </c>
      <c r="AG1401" s="189" t="n">
        <f aca="false">IF(AE1401="SI",Y1401,0)</f>
        <v>0</v>
      </c>
      <c r="AH1401" s="189" t="n">
        <f aca="false">IF(AE1401="SI",AB1401,0)</f>
        <v>0</v>
      </c>
      <c r="AI1401" s="148"/>
      <c r="AJ1401" s="207"/>
      <c r="AK1401" s="207"/>
      <c r="AL1401" s="207"/>
      <c r="AM1401" s="207"/>
      <c r="AN1401" s="207"/>
      <c r="AO1401" s="208"/>
    </row>
    <row r="1402" customFormat="false" ht="15.75" hidden="false" customHeight="true" outlineLevel="0" collapsed="false">
      <c r="A1402" s="22" t="n">
        <v>1401</v>
      </c>
      <c r="B1402" s="180"/>
      <c r="C1402" s="22"/>
      <c r="D1402" s="22"/>
      <c r="E1402" s="183"/>
      <c r="F1402" s="183"/>
      <c r="G1402" s="22"/>
      <c r="H1402" s="22"/>
      <c r="I1402" s="22"/>
      <c r="J1402" s="22"/>
      <c r="K1402" s="191" t="e">
        <f aca="false">VLOOKUP(Personale!J1402,Legenda!$D$1:$F$258,2)</f>
        <v>#N/A</v>
      </c>
      <c r="L1402" s="22"/>
      <c r="M1402" s="22"/>
      <c r="N1402" s="22"/>
      <c r="O1402" s="22"/>
      <c r="P1402" s="203"/>
      <c r="Q1402" s="22"/>
      <c r="R1402" s="22"/>
      <c r="S1402" s="22"/>
      <c r="T1402" s="203"/>
      <c r="U1402" s="211"/>
      <c r="V1402" s="211"/>
      <c r="W1402" s="185" t="n">
        <v>0</v>
      </c>
      <c r="X1402" s="185" t="n">
        <v>0</v>
      </c>
      <c r="Y1402" s="219" t="n">
        <f aca="false">SUM(W1402:X1402)</f>
        <v>0</v>
      </c>
      <c r="Z1402" s="185" t="n">
        <v>0</v>
      </c>
      <c r="AA1402" s="185" t="n">
        <v>0</v>
      </c>
      <c r="AB1402" s="220" t="n">
        <f aca="false">SUM(Z1402:AA1402)</f>
        <v>0</v>
      </c>
      <c r="AC1402" s="22"/>
      <c r="AD1402" s="22"/>
      <c r="AE1402" s="188"/>
      <c r="AF1402" s="206" t="n">
        <f aca="false">IF(AE1402="SI",N1402,0)</f>
        <v>0</v>
      </c>
      <c r="AG1402" s="189" t="n">
        <f aca="false">IF(AE1402="SI",Y1402,0)</f>
        <v>0</v>
      </c>
      <c r="AH1402" s="189" t="n">
        <f aca="false">IF(AE1402="SI",AB1402,0)</f>
        <v>0</v>
      </c>
      <c r="AI1402" s="148"/>
      <c r="AJ1402" s="207"/>
      <c r="AK1402" s="207"/>
      <c r="AL1402" s="207"/>
      <c r="AM1402" s="207"/>
      <c r="AN1402" s="207"/>
      <c r="AO1402" s="208"/>
    </row>
    <row r="1403" customFormat="false" ht="15.75" hidden="false" customHeight="true" outlineLevel="0" collapsed="false">
      <c r="A1403" s="22" t="n">
        <v>1402</v>
      </c>
      <c r="B1403" s="180"/>
      <c r="C1403" s="22"/>
      <c r="D1403" s="22"/>
      <c r="E1403" s="183"/>
      <c r="F1403" s="183"/>
      <c r="G1403" s="22"/>
      <c r="H1403" s="22"/>
      <c r="I1403" s="22"/>
      <c r="J1403" s="22"/>
      <c r="K1403" s="191" t="e">
        <f aca="false">VLOOKUP(Personale!J1403,Legenda!$D$1:$F$258,2)</f>
        <v>#N/A</v>
      </c>
      <c r="L1403" s="22"/>
      <c r="M1403" s="22"/>
      <c r="N1403" s="22"/>
      <c r="O1403" s="22"/>
      <c r="P1403" s="203"/>
      <c r="Q1403" s="22"/>
      <c r="R1403" s="22"/>
      <c r="S1403" s="22"/>
      <c r="T1403" s="203"/>
      <c r="U1403" s="211"/>
      <c r="V1403" s="211"/>
      <c r="W1403" s="185" t="n">
        <v>0</v>
      </c>
      <c r="X1403" s="185" t="n">
        <v>0</v>
      </c>
      <c r="Y1403" s="219" t="n">
        <f aca="false">SUM(W1403:X1403)</f>
        <v>0</v>
      </c>
      <c r="Z1403" s="185" t="n">
        <v>0</v>
      </c>
      <c r="AA1403" s="185" t="n">
        <v>0</v>
      </c>
      <c r="AB1403" s="220" t="n">
        <f aca="false">SUM(Z1403:AA1403)</f>
        <v>0</v>
      </c>
      <c r="AC1403" s="22"/>
      <c r="AD1403" s="22"/>
      <c r="AE1403" s="188"/>
      <c r="AF1403" s="206" t="n">
        <f aca="false">IF(AE1403="SI",N1403,0)</f>
        <v>0</v>
      </c>
      <c r="AG1403" s="189" t="n">
        <f aca="false">IF(AE1403="SI",Y1403,0)</f>
        <v>0</v>
      </c>
      <c r="AH1403" s="189" t="n">
        <f aca="false">IF(AE1403="SI",AB1403,0)</f>
        <v>0</v>
      </c>
      <c r="AI1403" s="148"/>
      <c r="AJ1403" s="207"/>
      <c r="AK1403" s="207"/>
      <c r="AL1403" s="207"/>
      <c r="AM1403" s="207"/>
      <c r="AN1403" s="207"/>
      <c r="AO1403" s="208"/>
    </row>
    <row r="1404" customFormat="false" ht="15.75" hidden="false" customHeight="true" outlineLevel="0" collapsed="false">
      <c r="A1404" s="22" t="n">
        <v>1403</v>
      </c>
      <c r="B1404" s="180"/>
      <c r="C1404" s="22"/>
      <c r="D1404" s="22"/>
      <c r="E1404" s="183"/>
      <c r="F1404" s="183"/>
      <c r="G1404" s="22"/>
      <c r="H1404" s="22"/>
      <c r="I1404" s="22"/>
      <c r="J1404" s="22"/>
      <c r="K1404" s="191" t="e">
        <f aca="false">VLOOKUP(Personale!J1404,Legenda!$D$1:$F$258,2)</f>
        <v>#N/A</v>
      </c>
      <c r="L1404" s="22"/>
      <c r="M1404" s="22"/>
      <c r="N1404" s="22"/>
      <c r="O1404" s="22"/>
      <c r="P1404" s="203"/>
      <c r="Q1404" s="22"/>
      <c r="R1404" s="22"/>
      <c r="S1404" s="22"/>
      <c r="T1404" s="203"/>
      <c r="U1404" s="211"/>
      <c r="V1404" s="211"/>
      <c r="W1404" s="185" t="n">
        <v>0</v>
      </c>
      <c r="X1404" s="185" t="n">
        <v>0</v>
      </c>
      <c r="Y1404" s="219" t="n">
        <f aca="false">SUM(W1404:X1404)</f>
        <v>0</v>
      </c>
      <c r="Z1404" s="185" t="n">
        <v>0</v>
      </c>
      <c r="AA1404" s="185" t="n">
        <v>0</v>
      </c>
      <c r="AB1404" s="220" t="n">
        <f aca="false">SUM(Z1404:AA1404)</f>
        <v>0</v>
      </c>
      <c r="AC1404" s="22"/>
      <c r="AD1404" s="22"/>
      <c r="AE1404" s="188"/>
      <c r="AF1404" s="206" t="n">
        <f aca="false">IF(AE1404="SI",N1404,0)</f>
        <v>0</v>
      </c>
      <c r="AG1404" s="189" t="n">
        <f aca="false">IF(AE1404="SI",Y1404,0)</f>
        <v>0</v>
      </c>
      <c r="AH1404" s="189" t="n">
        <f aca="false">IF(AE1404="SI",AB1404,0)</f>
        <v>0</v>
      </c>
      <c r="AI1404" s="148"/>
      <c r="AJ1404" s="207"/>
      <c r="AK1404" s="207"/>
      <c r="AL1404" s="207"/>
      <c r="AM1404" s="207"/>
      <c r="AN1404" s="207"/>
      <c r="AO1404" s="208"/>
    </row>
    <row r="1405" customFormat="false" ht="15.75" hidden="false" customHeight="true" outlineLevel="0" collapsed="false">
      <c r="A1405" s="22" t="n">
        <v>1404</v>
      </c>
      <c r="B1405" s="180"/>
      <c r="C1405" s="22"/>
      <c r="D1405" s="22"/>
      <c r="E1405" s="183"/>
      <c r="F1405" s="183"/>
      <c r="G1405" s="22"/>
      <c r="H1405" s="22"/>
      <c r="I1405" s="22"/>
      <c r="J1405" s="22"/>
      <c r="K1405" s="191" t="e">
        <f aca="false">VLOOKUP(Personale!J1405,Legenda!$D$1:$F$258,2)</f>
        <v>#N/A</v>
      </c>
      <c r="L1405" s="22"/>
      <c r="M1405" s="22"/>
      <c r="N1405" s="22"/>
      <c r="O1405" s="22"/>
      <c r="P1405" s="203"/>
      <c r="Q1405" s="22"/>
      <c r="R1405" s="22"/>
      <c r="S1405" s="22"/>
      <c r="T1405" s="203"/>
      <c r="U1405" s="211"/>
      <c r="V1405" s="211"/>
      <c r="W1405" s="185" t="n">
        <v>0</v>
      </c>
      <c r="X1405" s="185" t="n">
        <v>0</v>
      </c>
      <c r="Y1405" s="219" t="n">
        <f aca="false">SUM(W1405:X1405)</f>
        <v>0</v>
      </c>
      <c r="Z1405" s="185" t="n">
        <v>0</v>
      </c>
      <c r="AA1405" s="185" t="n">
        <v>0</v>
      </c>
      <c r="AB1405" s="220" t="n">
        <f aca="false">SUM(Z1405:AA1405)</f>
        <v>0</v>
      </c>
      <c r="AC1405" s="22"/>
      <c r="AD1405" s="22"/>
      <c r="AE1405" s="188"/>
      <c r="AF1405" s="206" t="n">
        <f aca="false">IF(AE1405="SI",N1405,0)</f>
        <v>0</v>
      </c>
      <c r="AG1405" s="189" t="n">
        <f aca="false">IF(AE1405="SI",Y1405,0)</f>
        <v>0</v>
      </c>
      <c r="AH1405" s="189" t="n">
        <f aca="false">IF(AE1405="SI",AB1405,0)</f>
        <v>0</v>
      </c>
      <c r="AI1405" s="148"/>
      <c r="AJ1405" s="207"/>
      <c r="AK1405" s="207"/>
      <c r="AL1405" s="207"/>
      <c r="AM1405" s="207"/>
      <c r="AN1405" s="207"/>
      <c r="AO1405" s="208"/>
    </row>
    <row r="1406" customFormat="false" ht="15.75" hidden="false" customHeight="true" outlineLevel="0" collapsed="false">
      <c r="A1406" s="22" t="n">
        <v>1405</v>
      </c>
      <c r="B1406" s="180"/>
      <c r="C1406" s="22"/>
      <c r="D1406" s="22"/>
      <c r="E1406" s="183"/>
      <c r="F1406" s="183"/>
      <c r="G1406" s="22"/>
      <c r="H1406" s="22"/>
      <c r="I1406" s="22"/>
      <c r="J1406" s="22"/>
      <c r="K1406" s="191" t="e">
        <f aca="false">VLOOKUP(Personale!J1406,Legenda!$D$1:$F$258,2)</f>
        <v>#N/A</v>
      </c>
      <c r="L1406" s="22"/>
      <c r="M1406" s="22"/>
      <c r="N1406" s="22"/>
      <c r="O1406" s="22"/>
      <c r="P1406" s="203"/>
      <c r="Q1406" s="22"/>
      <c r="R1406" s="22"/>
      <c r="S1406" s="22"/>
      <c r="T1406" s="203"/>
      <c r="U1406" s="211"/>
      <c r="V1406" s="211"/>
      <c r="W1406" s="185" t="n">
        <v>0</v>
      </c>
      <c r="X1406" s="185" t="n">
        <v>0</v>
      </c>
      <c r="Y1406" s="219" t="n">
        <f aca="false">SUM(W1406:X1406)</f>
        <v>0</v>
      </c>
      <c r="Z1406" s="185" t="n">
        <v>0</v>
      </c>
      <c r="AA1406" s="185" t="n">
        <v>0</v>
      </c>
      <c r="AB1406" s="220" t="n">
        <f aca="false">SUM(Z1406:AA1406)</f>
        <v>0</v>
      </c>
      <c r="AC1406" s="22"/>
      <c r="AD1406" s="22"/>
      <c r="AE1406" s="188"/>
      <c r="AF1406" s="206" t="n">
        <f aca="false">IF(AE1406="SI",N1406,0)</f>
        <v>0</v>
      </c>
      <c r="AG1406" s="189" t="n">
        <f aca="false">IF(AE1406="SI",Y1406,0)</f>
        <v>0</v>
      </c>
      <c r="AH1406" s="189" t="n">
        <f aca="false">IF(AE1406="SI",AB1406,0)</f>
        <v>0</v>
      </c>
      <c r="AI1406" s="148"/>
      <c r="AJ1406" s="207"/>
      <c r="AK1406" s="207"/>
      <c r="AL1406" s="207"/>
      <c r="AM1406" s="207"/>
      <c r="AN1406" s="207"/>
      <c r="AO1406" s="208"/>
    </row>
    <row r="1407" customFormat="false" ht="15.75" hidden="false" customHeight="true" outlineLevel="0" collapsed="false">
      <c r="A1407" s="22" t="n">
        <v>1406</v>
      </c>
      <c r="B1407" s="180"/>
      <c r="C1407" s="22"/>
      <c r="D1407" s="22"/>
      <c r="E1407" s="183"/>
      <c r="F1407" s="183"/>
      <c r="G1407" s="22"/>
      <c r="H1407" s="22"/>
      <c r="I1407" s="22"/>
      <c r="J1407" s="22"/>
      <c r="K1407" s="191" t="e">
        <f aca="false">VLOOKUP(Personale!J1407,Legenda!$D$1:$F$258,2)</f>
        <v>#N/A</v>
      </c>
      <c r="L1407" s="22"/>
      <c r="M1407" s="22"/>
      <c r="N1407" s="22"/>
      <c r="O1407" s="22"/>
      <c r="P1407" s="203"/>
      <c r="Q1407" s="22"/>
      <c r="R1407" s="22"/>
      <c r="S1407" s="22"/>
      <c r="T1407" s="203"/>
      <c r="U1407" s="211"/>
      <c r="V1407" s="211"/>
      <c r="W1407" s="185" t="n">
        <v>0</v>
      </c>
      <c r="X1407" s="185" t="n">
        <v>0</v>
      </c>
      <c r="Y1407" s="219" t="n">
        <f aca="false">SUM(W1407:X1407)</f>
        <v>0</v>
      </c>
      <c r="Z1407" s="185" t="n">
        <v>0</v>
      </c>
      <c r="AA1407" s="185" t="n">
        <v>0</v>
      </c>
      <c r="AB1407" s="220" t="n">
        <f aca="false">SUM(Z1407:AA1407)</f>
        <v>0</v>
      </c>
      <c r="AC1407" s="22"/>
      <c r="AD1407" s="22"/>
      <c r="AE1407" s="188"/>
      <c r="AF1407" s="206" t="n">
        <f aca="false">IF(AE1407="SI",N1407,0)</f>
        <v>0</v>
      </c>
      <c r="AG1407" s="189" t="n">
        <f aca="false">IF(AE1407="SI",Y1407,0)</f>
        <v>0</v>
      </c>
      <c r="AH1407" s="189" t="n">
        <f aca="false">IF(AE1407="SI",AB1407,0)</f>
        <v>0</v>
      </c>
      <c r="AI1407" s="148"/>
      <c r="AJ1407" s="207"/>
      <c r="AK1407" s="207"/>
      <c r="AL1407" s="207"/>
      <c r="AM1407" s="207"/>
      <c r="AN1407" s="207"/>
      <c r="AO1407" s="208"/>
    </row>
    <row r="1408" customFormat="false" ht="15.75" hidden="false" customHeight="true" outlineLevel="0" collapsed="false">
      <c r="A1408" s="22" t="n">
        <v>1407</v>
      </c>
      <c r="B1408" s="180"/>
      <c r="C1408" s="22"/>
      <c r="D1408" s="22"/>
      <c r="E1408" s="183"/>
      <c r="F1408" s="183"/>
      <c r="G1408" s="22"/>
      <c r="H1408" s="22"/>
      <c r="I1408" s="22"/>
      <c r="J1408" s="22"/>
      <c r="K1408" s="191" t="e">
        <f aca="false">VLOOKUP(Personale!J1408,Legenda!$D$1:$F$258,2)</f>
        <v>#N/A</v>
      </c>
      <c r="L1408" s="22"/>
      <c r="M1408" s="22"/>
      <c r="N1408" s="22"/>
      <c r="O1408" s="22"/>
      <c r="P1408" s="203"/>
      <c r="Q1408" s="22"/>
      <c r="R1408" s="22"/>
      <c r="S1408" s="22"/>
      <c r="T1408" s="203"/>
      <c r="U1408" s="211"/>
      <c r="V1408" s="211"/>
      <c r="W1408" s="185" t="n">
        <v>0</v>
      </c>
      <c r="X1408" s="185" t="n">
        <v>0</v>
      </c>
      <c r="Y1408" s="219" t="n">
        <f aca="false">SUM(W1408:X1408)</f>
        <v>0</v>
      </c>
      <c r="Z1408" s="185" t="n">
        <v>0</v>
      </c>
      <c r="AA1408" s="185" t="n">
        <v>0</v>
      </c>
      <c r="AB1408" s="220" t="n">
        <f aca="false">SUM(Z1408:AA1408)</f>
        <v>0</v>
      </c>
      <c r="AC1408" s="22"/>
      <c r="AD1408" s="22"/>
      <c r="AE1408" s="188"/>
      <c r="AF1408" s="206" t="n">
        <f aca="false">IF(AE1408="SI",N1408,0)</f>
        <v>0</v>
      </c>
      <c r="AG1408" s="189" t="n">
        <f aca="false">IF(AE1408="SI",Y1408,0)</f>
        <v>0</v>
      </c>
      <c r="AH1408" s="189" t="n">
        <f aca="false">IF(AE1408="SI",AB1408,0)</f>
        <v>0</v>
      </c>
      <c r="AI1408" s="148"/>
      <c r="AJ1408" s="207"/>
      <c r="AK1408" s="207"/>
      <c r="AL1408" s="207"/>
      <c r="AM1408" s="207"/>
      <c r="AN1408" s="207"/>
      <c r="AO1408" s="208"/>
    </row>
    <row r="1409" customFormat="false" ht="15.75" hidden="false" customHeight="true" outlineLevel="0" collapsed="false">
      <c r="A1409" s="22" t="n">
        <v>1408</v>
      </c>
      <c r="B1409" s="180"/>
      <c r="C1409" s="22"/>
      <c r="D1409" s="22"/>
      <c r="E1409" s="183"/>
      <c r="F1409" s="183"/>
      <c r="G1409" s="22"/>
      <c r="H1409" s="22"/>
      <c r="I1409" s="22"/>
      <c r="J1409" s="22"/>
      <c r="K1409" s="191" t="e">
        <f aca="false">VLOOKUP(Personale!J1409,Legenda!$D$1:$F$258,2)</f>
        <v>#N/A</v>
      </c>
      <c r="L1409" s="22"/>
      <c r="M1409" s="22"/>
      <c r="N1409" s="22"/>
      <c r="O1409" s="22"/>
      <c r="P1409" s="203"/>
      <c r="Q1409" s="22"/>
      <c r="R1409" s="22"/>
      <c r="S1409" s="22"/>
      <c r="T1409" s="203"/>
      <c r="U1409" s="211"/>
      <c r="V1409" s="211"/>
      <c r="W1409" s="185" t="n">
        <v>0</v>
      </c>
      <c r="X1409" s="185" t="n">
        <v>0</v>
      </c>
      <c r="Y1409" s="219" t="n">
        <f aca="false">SUM(W1409:X1409)</f>
        <v>0</v>
      </c>
      <c r="Z1409" s="185" t="n">
        <v>0</v>
      </c>
      <c r="AA1409" s="185" t="n">
        <v>0</v>
      </c>
      <c r="AB1409" s="220" t="n">
        <f aca="false">SUM(Z1409:AA1409)</f>
        <v>0</v>
      </c>
      <c r="AC1409" s="22"/>
      <c r="AD1409" s="22"/>
      <c r="AE1409" s="188"/>
      <c r="AF1409" s="206" t="n">
        <f aca="false">IF(AE1409="SI",N1409,0)</f>
        <v>0</v>
      </c>
      <c r="AG1409" s="189" t="n">
        <f aca="false">IF(AE1409="SI",Y1409,0)</f>
        <v>0</v>
      </c>
      <c r="AH1409" s="189" t="n">
        <f aca="false">IF(AE1409="SI",AB1409,0)</f>
        <v>0</v>
      </c>
      <c r="AI1409" s="148"/>
      <c r="AJ1409" s="207"/>
      <c r="AK1409" s="207"/>
      <c r="AL1409" s="207"/>
      <c r="AM1409" s="207"/>
      <c r="AN1409" s="207"/>
      <c r="AO1409" s="208"/>
    </row>
    <row r="1410" customFormat="false" ht="15.75" hidden="false" customHeight="true" outlineLevel="0" collapsed="false">
      <c r="A1410" s="22" t="n">
        <v>1409</v>
      </c>
      <c r="B1410" s="180"/>
      <c r="C1410" s="22"/>
      <c r="D1410" s="22"/>
      <c r="E1410" s="183"/>
      <c r="F1410" s="183"/>
      <c r="G1410" s="22"/>
      <c r="H1410" s="22"/>
      <c r="I1410" s="22"/>
      <c r="J1410" s="22"/>
      <c r="K1410" s="191" t="e">
        <f aca="false">VLOOKUP(Personale!J1410,Legenda!$D$1:$F$258,2)</f>
        <v>#N/A</v>
      </c>
      <c r="L1410" s="22"/>
      <c r="M1410" s="22"/>
      <c r="N1410" s="22"/>
      <c r="O1410" s="22"/>
      <c r="P1410" s="203"/>
      <c r="Q1410" s="22"/>
      <c r="R1410" s="22"/>
      <c r="S1410" s="22"/>
      <c r="T1410" s="203"/>
      <c r="U1410" s="211"/>
      <c r="V1410" s="211"/>
      <c r="W1410" s="185" t="n">
        <v>0</v>
      </c>
      <c r="X1410" s="185" t="n">
        <v>0</v>
      </c>
      <c r="Y1410" s="219" t="n">
        <f aca="false">SUM(W1410:X1410)</f>
        <v>0</v>
      </c>
      <c r="Z1410" s="185" t="n">
        <v>0</v>
      </c>
      <c r="AA1410" s="185" t="n">
        <v>0</v>
      </c>
      <c r="AB1410" s="220" t="n">
        <f aca="false">SUM(Z1410:AA1410)</f>
        <v>0</v>
      </c>
      <c r="AC1410" s="22"/>
      <c r="AD1410" s="22"/>
      <c r="AE1410" s="188"/>
      <c r="AF1410" s="206" t="n">
        <f aca="false">IF(AE1410="SI",N1410,0)</f>
        <v>0</v>
      </c>
      <c r="AG1410" s="189" t="n">
        <f aca="false">IF(AE1410="SI",Y1410,0)</f>
        <v>0</v>
      </c>
      <c r="AH1410" s="189" t="n">
        <f aca="false">IF(AE1410="SI",AB1410,0)</f>
        <v>0</v>
      </c>
      <c r="AI1410" s="148"/>
      <c r="AJ1410" s="207"/>
      <c r="AK1410" s="207"/>
      <c r="AL1410" s="207"/>
      <c r="AM1410" s="207"/>
      <c r="AN1410" s="207"/>
      <c r="AO1410" s="208"/>
    </row>
    <row r="1411" customFormat="false" ht="15.75" hidden="false" customHeight="true" outlineLevel="0" collapsed="false">
      <c r="A1411" s="22" t="n">
        <v>1410</v>
      </c>
      <c r="B1411" s="180"/>
      <c r="C1411" s="22"/>
      <c r="D1411" s="22"/>
      <c r="E1411" s="183"/>
      <c r="F1411" s="183"/>
      <c r="G1411" s="22"/>
      <c r="H1411" s="22"/>
      <c r="I1411" s="22"/>
      <c r="J1411" s="22"/>
      <c r="K1411" s="191" t="e">
        <f aca="false">VLOOKUP(Personale!J1411,Legenda!$D$1:$F$258,2)</f>
        <v>#N/A</v>
      </c>
      <c r="L1411" s="22"/>
      <c r="M1411" s="22"/>
      <c r="N1411" s="22"/>
      <c r="O1411" s="22"/>
      <c r="P1411" s="203"/>
      <c r="Q1411" s="22"/>
      <c r="R1411" s="22"/>
      <c r="S1411" s="22"/>
      <c r="T1411" s="203"/>
      <c r="U1411" s="211"/>
      <c r="V1411" s="211"/>
      <c r="W1411" s="185" t="n">
        <v>0</v>
      </c>
      <c r="X1411" s="185" t="n">
        <v>0</v>
      </c>
      <c r="Y1411" s="219" t="n">
        <f aca="false">SUM(W1411:X1411)</f>
        <v>0</v>
      </c>
      <c r="Z1411" s="185" t="n">
        <v>0</v>
      </c>
      <c r="AA1411" s="185" t="n">
        <v>0</v>
      </c>
      <c r="AB1411" s="220" t="n">
        <f aca="false">SUM(Z1411:AA1411)</f>
        <v>0</v>
      </c>
      <c r="AC1411" s="22"/>
      <c r="AD1411" s="22"/>
      <c r="AE1411" s="188"/>
      <c r="AF1411" s="206" t="n">
        <f aca="false">IF(AE1411="SI",N1411,0)</f>
        <v>0</v>
      </c>
      <c r="AG1411" s="189" t="n">
        <f aca="false">IF(AE1411="SI",Y1411,0)</f>
        <v>0</v>
      </c>
      <c r="AH1411" s="189" t="n">
        <f aca="false">IF(AE1411="SI",AB1411,0)</f>
        <v>0</v>
      </c>
      <c r="AI1411" s="148"/>
      <c r="AJ1411" s="207"/>
      <c r="AK1411" s="207"/>
      <c r="AL1411" s="207"/>
      <c r="AM1411" s="207"/>
      <c r="AN1411" s="207"/>
      <c r="AO1411" s="208"/>
    </row>
    <row r="1412" customFormat="false" ht="15.75" hidden="false" customHeight="true" outlineLevel="0" collapsed="false">
      <c r="A1412" s="22" t="n">
        <v>1411</v>
      </c>
      <c r="B1412" s="180"/>
      <c r="C1412" s="22"/>
      <c r="D1412" s="22"/>
      <c r="E1412" s="183"/>
      <c r="F1412" s="183"/>
      <c r="G1412" s="22"/>
      <c r="H1412" s="22"/>
      <c r="I1412" s="22"/>
      <c r="J1412" s="22"/>
      <c r="K1412" s="191" t="e">
        <f aca="false">VLOOKUP(Personale!J1412,Legenda!$D$1:$F$258,2)</f>
        <v>#N/A</v>
      </c>
      <c r="L1412" s="22"/>
      <c r="M1412" s="22"/>
      <c r="N1412" s="22"/>
      <c r="O1412" s="22"/>
      <c r="P1412" s="203"/>
      <c r="Q1412" s="22"/>
      <c r="R1412" s="22"/>
      <c r="S1412" s="22"/>
      <c r="T1412" s="203"/>
      <c r="U1412" s="211"/>
      <c r="V1412" s="211"/>
      <c r="W1412" s="185" t="n">
        <v>0</v>
      </c>
      <c r="X1412" s="185" t="n">
        <v>0</v>
      </c>
      <c r="Y1412" s="219" t="n">
        <f aca="false">SUM(W1412:X1412)</f>
        <v>0</v>
      </c>
      <c r="Z1412" s="185" t="n">
        <v>0</v>
      </c>
      <c r="AA1412" s="185" t="n">
        <v>0</v>
      </c>
      <c r="AB1412" s="220" t="n">
        <f aca="false">SUM(Z1412:AA1412)</f>
        <v>0</v>
      </c>
      <c r="AC1412" s="22"/>
      <c r="AD1412" s="22"/>
      <c r="AE1412" s="188"/>
      <c r="AF1412" s="206" t="n">
        <f aca="false">IF(AE1412="SI",N1412,0)</f>
        <v>0</v>
      </c>
      <c r="AG1412" s="189" t="n">
        <f aca="false">IF(AE1412="SI",Y1412,0)</f>
        <v>0</v>
      </c>
      <c r="AH1412" s="189" t="n">
        <f aca="false">IF(AE1412="SI",AB1412,0)</f>
        <v>0</v>
      </c>
      <c r="AI1412" s="148"/>
      <c r="AJ1412" s="207"/>
      <c r="AK1412" s="207"/>
      <c r="AL1412" s="207"/>
      <c r="AM1412" s="207"/>
      <c r="AN1412" s="207"/>
      <c r="AO1412" s="208"/>
    </row>
    <row r="1413" customFormat="false" ht="15.75" hidden="false" customHeight="true" outlineLevel="0" collapsed="false">
      <c r="A1413" s="22" t="n">
        <v>1412</v>
      </c>
      <c r="B1413" s="180"/>
      <c r="C1413" s="22"/>
      <c r="D1413" s="22"/>
      <c r="E1413" s="183"/>
      <c r="F1413" s="183"/>
      <c r="G1413" s="22"/>
      <c r="H1413" s="22"/>
      <c r="I1413" s="22"/>
      <c r="J1413" s="22"/>
      <c r="K1413" s="191" t="e">
        <f aca="false">VLOOKUP(Personale!J1413,Legenda!$D$1:$F$258,2)</f>
        <v>#N/A</v>
      </c>
      <c r="L1413" s="22"/>
      <c r="M1413" s="22"/>
      <c r="N1413" s="22"/>
      <c r="O1413" s="22"/>
      <c r="P1413" s="203"/>
      <c r="Q1413" s="22"/>
      <c r="R1413" s="22"/>
      <c r="S1413" s="22"/>
      <c r="T1413" s="203"/>
      <c r="U1413" s="211"/>
      <c r="V1413" s="211"/>
      <c r="W1413" s="185" t="n">
        <v>0</v>
      </c>
      <c r="X1413" s="185" t="n">
        <v>0</v>
      </c>
      <c r="Y1413" s="219" t="n">
        <f aca="false">SUM(W1413:X1413)</f>
        <v>0</v>
      </c>
      <c r="Z1413" s="185" t="n">
        <v>0</v>
      </c>
      <c r="AA1413" s="185" t="n">
        <v>0</v>
      </c>
      <c r="AB1413" s="220" t="n">
        <f aca="false">SUM(Z1413:AA1413)</f>
        <v>0</v>
      </c>
      <c r="AC1413" s="22"/>
      <c r="AD1413" s="22"/>
      <c r="AE1413" s="188"/>
      <c r="AF1413" s="206" t="n">
        <f aca="false">IF(AE1413="SI",N1413,0)</f>
        <v>0</v>
      </c>
      <c r="AG1413" s="189" t="n">
        <f aca="false">IF(AE1413="SI",Y1413,0)</f>
        <v>0</v>
      </c>
      <c r="AH1413" s="189" t="n">
        <f aca="false">IF(AE1413="SI",AB1413,0)</f>
        <v>0</v>
      </c>
      <c r="AI1413" s="148"/>
      <c r="AJ1413" s="207"/>
      <c r="AK1413" s="207"/>
      <c r="AL1413" s="207"/>
      <c r="AM1413" s="207"/>
      <c r="AN1413" s="207"/>
      <c r="AO1413" s="208"/>
    </row>
    <row r="1414" customFormat="false" ht="15.75" hidden="false" customHeight="true" outlineLevel="0" collapsed="false">
      <c r="A1414" s="22" t="n">
        <v>1413</v>
      </c>
      <c r="B1414" s="180"/>
      <c r="C1414" s="22"/>
      <c r="D1414" s="22"/>
      <c r="E1414" s="183"/>
      <c r="F1414" s="183"/>
      <c r="G1414" s="22"/>
      <c r="H1414" s="22"/>
      <c r="I1414" s="22"/>
      <c r="J1414" s="22"/>
      <c r="K1414" s="191" t="e">
        <f aca="false">VLOOKUP(Personale!J1414,Legenda!$D$1:$F$258,2)</f>
        <v>#N/A</v>
      </c>
      <c r="L1414" s="22"/>
      <c r="M1414" s="22"/>
      <c r="N1414" s="22"/>
      <c r="O1414" s="22"/>
      <c r="P1414" s="203"/>
      <c r="Q1414" s="22"/>
      <c r="R1414" s="22"/>
      <c r="S1414" s="22"/>
      <c r="T1414" s="203"/>
      <c r="U1414" s="211"/>
      <c r="V1414" s="211"/>
      <c r="W1414" s="185" t="n">
        <v>0</v>
      </c>
      <c r="X1414" s="185" t="n">
        <v>0</v>
      </c>
      <c r="Y1414" s="219" t="n">
        <f aca="false">SUM(W1414:X1414)</f>
        <v>0</v>
      </c>
      <c r="Z1414" s="185" t="n">
        <v>0</v>
      </c>
      <c r="AA1414" s="185" t="n">
        <v>0</v>
      </c>
      <c r="AB1414" s="220" t="n">
        <f aca="false">SUM(Z1414:AA1414)</f>
        <v>0</v>
      </c>
      <c r="AC1414" s="22"/>
      <c r="AD1414" s="22"/>
      <c r="AE1414" s="188"/>
      <c r="AF1414" s="206" t="n">
        <f aca="false">IF(AE1414="SI",N1414,0)</f>
        <v>0</v>
      </c>
      <c r="AG1414" s="189" t="n">
        <f aca="false">IF(AE1414="SI",Y1414,0)</f>
        <v>0</v>
      </c>
      <c r="AH1414" s="189" t="n">
        <f aca="false">IF(AE1414="SI",AB1414,0)</f>
        <v>0</v>
      </c>
      <c r="AI1414" s="148"/>
      <c r="AJ1414" s="207"/>
      <c r="AK1414" s="207"/>
      <c r="AL1414" s="207"/>
      <c r="AM1414" s="207"/>
      <c r="AN1414" s="207"/>
      <c r="AO1414" s="208"/>
    </row>
    <row r="1415" customFormat="false" ht="15.75" hidden="false" customHeight="true" outlineLevel="0" collapsed="false">
      <c r="A1415" s="22" t="n">
        <v>1414</v>
      </c>
      <c r="B1415" s="180"/>
      <c r="C1415" s="22"/>
      <c r="D1415" s="22"/>
      <c r="E1415" s="183"/>
      <c r="F1415" s="183"/>
      <c r="G1415" s="22"/>
      <c r="H1415" s="22"/>
      <c r="I1415" s="22"/>
      <c r="J1415" s="22"/>
      <c r="K1415" s="191" t="e">
        <f aca="false">VLOOKUP(Personale!J1415,Legenda!$D$1:$F$258,2)</f>
        <v>#N/A</v>
      </c>
      <c r="L1415" s="22"/>
      <c r="M1415" s="22"/>
      <c r="N1415" s="22"/>
      <c r="O1415" s="22"/>
      <c r="P1415" s="203"/>
      <c r="Q1415" s="22"/>
      <c r="R1415" s="22"/>
      <c r="S1415" s="22"/>
      <c r="T1415" s="203"/>
      <c r="U1415" s="211"/>
      <c r="V1415" s="211"/>
      <c r="W1415" s="185" t="n">
        <v>0</v>
      </c>
      <c r="X1415" s="185" t="n">
        <v>0</v>
      </c>
      <c r="Y1415" s="219" t="n">
        <f aca="false">SUM(W1415:X1415)</f>
        <v>0</v>
      </c>
      <c r="Z1415" s="185" t="n">
        <v>0</v>
      </c>
      <c r="AA1415" s="185" t="n">
        <v>0</v>
      </c>
      <c r="AB1415" s="220" t="n">
        <f aca="false">SUM(Z1415:AA1415)</f>
        <v>0</v>
      </c>
      <c r="AC1415" s="22"/>
      <c r="AD1415" s="22"/>
      <c r="AE1415" s="188"/>
      <c r="AF1415" s="206" t="n">
        <f aca="false">IF(AE1415="SI",N1415,0)</f>
        <v>0</v>
      </c>
      <c r="AG1415" s="189" t="n">
        <f aca="false">IF(AE1415="SI",Y1415,0)</f>
        <v>0</v>
      </c>
      <c r="AH1415" s="189" t="n">
        <f aca="false">IF(AE1415="SI",AB1415,0)</f>
        <v>0</v>
      </c>
      <c r="AI1415" s="148"/>
      <c r="AJ1415" s="207"/>
      <c r="AK1415" s="207"/>
      <c r="AL1415" s="207"/>
      <c r="AM1415" s="207"/>
      <c r="AN1415" s="207"/>
      <c r="AO1415" s="208"/>
    </row>
    <row r="1416" customFormat="false" ht="15.75" hidden="false" customHeight="true" outlineLevel="0" collapsed="false">
      <c r="A1416" s="22" t="n">
        <v>1415</v>
      </c>
      <c r="B1416" s="180"/>
      <c r="C1416" s="22"/>
      <c r="D1416" s="22"/>
      <c r="E1416" s="183"/>
      <c r="F1416" s="183"/>
      <c r="G1416" s="22"/>
      <c r="H1416" s="22"/>
      <c r="I1416" s="22"/>
      <c r="J1416" s="22"/>
      <c r="K1416" s="191" t="e">
        <f aca="false">VLOOKUP(Personale!J1416,Legenda!$D$1:$F$258,2)</f>
        <v>#N/A</v>
      </c>
      <c r="L1416" s="22"/>
      <c r="M1416" s="22"/>
      <c r="N1416" s="22"/>
      <c r="O1416" s="22"/>
      <c r="P1416" s="203"/>
      <c r="Q1416" s="22"/>
      <c r="R1416" s="22"/>
      <c r="S1416" s="22"/>
      <c r="T1416" s="203"/>
      <c r="U1416" s="211"/>
      <c r="V1416" s="211"/>
      <c r="W1416" s="185" t="n">
        <v>0</v>
      </c>
      <c r="X1416" s="185" t="n">
        <v>0</v>
      </c>
      <c r="Y1416" s="219" t="n">
        <f aca="false">SUM(W1416:X1416)</f>
        <v>0</v>
      </c>
      <c r="Z1416" s="185" t="n">
        <v>0</v>
      </c>
      <c r="AA1416" s="185" t="n">
        <v>0</v>
      </c>
      <c r="AB1416" s="220" t="n">
        <f aca="false">SUM(Z1416:AA1416)</f>
        <v>0</v>
      </c>
      <c r="AC1416" s="22"/>
      <c r="AD1416" s="22"/>
      <c r="AE1416" s="188"/>
      <c r="AF1416" s="206" t="n">
        <f aca="false">IF(AE1416="SI",N1416,0)</f>
        <v>0</v>
      </c>
      <c r="AG1416" s="189" t="n">
        <f aca="false">IF(AE1416="SI",Y1416,0)</f>
        <v>0</v>
      </c>
      <c r="AH1416" s="189" t="n">
        <f aca="false">IF(AE1416="SI",AB1416,0)</f>
        <v>0</v>
      </c>
      <c r="AI1416" s="148"/>
      <c r="AJ1416" s="207"/>
      <c r="AK1416" s="207"/>
      <c r="AL1416" s="207"/>
      <c r="AM1416" s="207"/>
      <c r="AN1416" s="207"/>
      <c r="AO1416" s="208"/>
    </row>
    <row r="1417" customFormat="false" ht="15.75" hidden="false" customHeight="true" outlineLevel="0" collapsed="false">
      <c r="A1417" s="22" t="n">
        <v>1416</v>
      </c>
      <c r="B1417" s="180"/>
      <c r="C1417" s="22"/>
      <c r="D1417" s="22"/>
      <c r="E1417" s="183"/>
      <c r="F1417" s="183"/>
      <c r="G1417" s="22"/>
      <c r="H1417" s="22"/>
      <c r="I1417" s="22"/>
      <c r="J1417" s="22"/>
      <c r="K1417" s="191" t="e">
        <f aca="false">VLOOKUP(Personale!J1417,Legenda!$D$1:$F$258,2)</f>
        <v>#N/A</v>
      </c>
      <c r="L1417" s="22"/>
      <c r="M1417" s="22"/>
      <c r="N1417" s="22"/>
      <c r="O1417" s="22"/>
      <c r="P1417" s="203"/>
      <c r="Q1417" s="22"/>
      <c r="R1417" s="22"/>
      <c r="S1417" s="22"/>
      <c r="T1417" s="203"/>
      <c r="U1417" s="211"/>
      <c r="V1417" s="211"/>
      <c r="W1417" s="185" t="n">
        <v>0</v>
      </c>
      <c r="X1417" s="185" t="n">
        <v>0</v>
      </c>
      <c r="Y1417" s="219" t="n">
        <f aca="false">SUM(W1417:X1417)</f>
        <v>0</v>
      </c>
      <c r="Z1417" s="185" t="n">
        <v>0</v>
      </c>
      <c r="AA1417" s="185" t="n">
        <v>0</v>
      </c>
      <c r="AB1417" s="220" t="n">
        <f aca="false">SUM(Z1417:AA1417)</f>
        <v>0</v>
      </c>
      <c r="AC1417" s="22"/>
      <c r="AD1417" s="22"/>
      <c r="AE1417" s="188"/>
      <c r="AF1417" s="206" t="n">
        <f aca="false">IF(AE1417="SI",N1417,0)</f>
        <v>0</v>
      </c>
      <c r="AG1417" s="189" t="n">
        <f aca="false">IF(AE1417="SI",Y1417,0)</f>
        <v>0</v>
      </c>
      <c r="AH1417" s="189" t="n">
        <f aca="false">IF(AE1417="SI",AB1417,0)</f>
        <v>0</v>
      </c>
      <c r="AI1417" s="148"/>
      <c r="AJ1417" s="207"/>
      <c r="AK1417" s="207"/>
      <c r="AL1417" s="207"/>
      <c r="AM1417" s="207"/>
      <c r="AN1417" s="207"/>
      <c r="AO1417" s="208"/>
    </row>
    <row r="1418" customFormat="false" ht="15.75" hidden="false" customHeight="true" outlineLevel="0" collapsed="false">
      <c r="A1418" s="22" t="n">
        <v>1417</v>
      </c>
      <c r="B1418" s="180"/>
      <c r="C1418" s="22"/>
      <c r="D1418" s="22"/>
      <c r="E1418" s="183"/>
      <c r="F1418" s="183"/>
      <c r="G1418" s="22"/>
      <c r="H1418" s="22"/>
      <c r="I1418" s="22"/>
      <c r="J1418" s="22"/>
      <c r="K1418" s="191" t="e">
        <f aca="false">VLOOKUP(Personale!J1418,Legenda!$D$1:$F$258,2)</f>
        <v>#N/A</v>
      </c>
      <c r="L1418" s="22"/>
      <c r="M1418" s="22"/>
      <c r="N1418" s="22"/>
      <c r="O1418" s="22"/>
      <c r="P1418" s="203"/>
      <c r="Q1418" s="22"/>
      <c r="R1418" s="22"/>
      <c r="S1418" s="22"/>
      <c r="T1418" s="203"/>
      <c r="U1418" s="211"/>
      <c r="V1418" s="211"/>
      <c r="W1418" s="185" t="n">
        <v>0</v>
      </c>
      <c r="X1418" s="185" t="n">
        <v>0</v>
      </c>
      <c r="Y1418" s="219" t="n">
        <f aca="false">SUM(W1418:X1418)</f>
        <v>0</v>
      </c>
      <c r="Z1418" s="185" t="n">
        <v>0</v>
      </c>
      <c r="AA1418" s="185" t="n">
        <v>0</v>
      </c>
      <c r="AB1418" s="220" t="n">
        <f aca="false">SUM(Z1418:AA1418)</f>
        <v>0</v>
      </c>
      <c r="AC1418" s="22"/>
      <c r="AD1418" s="22"/>
      <c r="AE1418" s="188"/>
      <c r="AF1418" s="206" t="n">
        <f aca="false">IF(AE1418="SI",N1418,0)</f>
        <v>0</v>
      </c>
      <c r="AG1418" s="189" t="n">
        <f aca="false">IF(AE1418="SI",Y1418,0)</f>
        <v>0</v>
      </c>
      <c r="AH1418" s="189" t="n">
        <f aca="false">IF(AE1418="SI",AB1418,0)</f>
        <v>0</v>
      </c>
      <c r="AI1418" s="148"/>
      <c r="AJ1418" s="207"/>
      <c r="AK1418" s="207"/>
      <c r="AL1418" s="207"/>
      <c r="AM1418" s="207"/>
      <c r="AN1418" s="207"/>
      <c r="AO1418" s="208"/>
    </row>
    <row r="1419" customFormat="false" ht="15.75" hidden="false" customHeight="true" outlineLevel="0" collapsed="false">
      <c r="A1419" s="22" t="n">
        <v>1418</v>
      </c>
      <c r="B1419" s="180"/>
      <c r="C1419" s="22"/>
      <c r="D1419" s="22"/>
      <c r="E1419" s="183"/>
      <c r="F1419" s="183"/>
      <c r="G1419" s="22"/>
      <c r="H1419" s="22"/>
      <c r="I1419" s="22"/>
      <c r="J1419" s="22"/>
      <c r="K1419" s="191" t="e">
        <f aca="false">VLOOKUP(Personale!J1419,Legenda!$D$1:$F$258,2)</f>
        <v>#N/A</v>
      </c>
      <c r="L1419" s="22"/>
      <c r="M1419" s="22"/>
      <c r="N1419" s="22"/>
      <c r="O1419" s="22"/>
      <c r="P1419" s="203"/>
      <c r="Q1419" s="22"/>
      <c r="R1419" s="22"/>
      <c r="S1419" s="22"/>
      <c r="T1419" s="203"/>
      <c r="U1419" s="211"/>
      <c r="V1419" s="211"/>
      <c r="W1419" s="185" t="n">
        <v>0</v>
      </c>
      <c r="X1419" s="185" t="n">
        <v>0</v>
      </c>
      <c r="Y1419" s="219" t="n">
        <f aca="false">SUM(W1419:X1419)</f>
        <v>0</v>
      </c>
      <c r="Z1419" s="185" t="n">
        <v>0</v>
      </c>
      <c r="AA1419" s="185" t="n">
        <v>0</v>
      </c>
      <c r="AB1419" s="220" t="n">
        <f aca="false">SUM(Z1419:AA1419)</f>
        <v>0</v>
      </c>
      <c r="AC1419" s="22"/>
      <c r="AD1419" s="22"/>
      <c r="AE1419" s="188"/>
      <c r="AF1419" s="206" t="n">
        <f aca="false">IF(AE1419="SI",N1419,0)</f>
        <v>0</v>
      </c>
      <c r="AG1419" s="189" t="n">
        <f aca="false">IF(AE1419="SI",Y1419,0)</f>
        <v>0</v>
      </c>
      <c r="AH1419" s="189" t="n">
        <f aca="false">IF(AE1419="SI",AB1419,0)</f>
        <v>0</v>
      </c>
      <c r="AI1419" s="148"/>
      <c r="AJ1419" s="207"/>
      <c r="AK1419" s="207"/>
      <c r="AL1419" s="207"/>
      <c r="AM1419" s="207"/>
      <c r="AN1419" s="207"/>
      <c r="AO1419" s="208"/>
    </row>
    <row r="1420" customFormat="false" ht="15.75" hidden="false" customHeight="true" outlineLevel="0" collapsed="false">
      <c r="A1420" s="22" t="n">
        <v>1419</v>
      </c>
      <c r="B1420" s="180"/>
      <c r="C1420" s="22"/>
      <c r="D1420" s="22"/>
      <c r="E1420" s="183"/>
      <c r="F1420" s="183"/>
      <c r="G1420" s="22"/>
      <c r="H1420" s="22"/>
      <c r="I1420" s="22"/>
      <c r="J1420" s="22"/>
      <c r="K1420" s="191" t="e">
        <f aca="false">VLOOKUP(Personale!J1420,Legenda!$D$1:$F$258,2)</f>
        <v>#N/A</v>
      </c>
      <c r="L1420" s="22"/>
      <c r="M1420" s="22"/>
      <c r="N1420" s="22"/>
      <c r="O1420" s="22"/>
      <c r="P1420" s="203"/>
      <c r="Q1420" s="22"/>
      <c r="R1420" s="22"/>
      <c r="S1420" s="22"/>
      <c r="T1420" s="203"/>
      <c r="U1420" s="211"/>
      <c r="V1420" s="211"/>
      <c r="W1420" s="185" t="n">
        <v>0</v>
      </c>
      <c r="X1420" s="185" t="n">
        <v>0</v>
      </c>
      <c r="Y1420" s="219" t="n">
        <f aca="false">SUM(W1420:X1420)</f>
        <v>0</v>
      </c>
      <c r="Z1420" s="185" t="n">
        <v>0</v>
      </c>
      <c r="AA1420" s="185" t="n">
        <v>0</v>
      </c>
      <c r="AB1420" s="220" t="n">
        <f aca="false">SUM(Z1420:AA1420)</f>
        <v>0</v>
      </c>
      <c r="AC1420" s="22"/>
      <c r="AD1420" s="22"/>
      <c r="AE1420" s="188"/>
      <c r="AF1420" s="206" t="n">
        <f aca="false">IF(AE1420="SI",N1420,0)</f>
        <v>0</v>
      </c>
      <c r="AG1420" s="189" t="n">
        <f aca="false">IF(AE1420="SI",Y1420,0)</f>
        <v>0</v>
      </c>
      <c r="AH1420" s="189" t="n">
        <f aca="false">IF(AE1420="SI",AB1420,0)</f>
        <v>0</v>
      </c>
      <c r="AI1420" s="148"/>
      <c r="AJ1420" s="207"/>
      <c r="AK1420" s="207"/>
      <c r="AL1420" s="207"/>
      <c r="AM1420" s="207"/>
      <c r="AN1420" s="207"/>
      <c r="AO1420" s="208"/>
    </row>
    <row r="1421" customFormat="false" ht="15.75" hidden="false" customHeight="true" outlineLevel="0" collapsed="false">
      <c r="A1421" s="22" t="n">
        <v>1420</v>
      </c>
      <c r="B1421" s="180"/>
      <c r="C1421" s="22"/>
      <c r="D1421" s="22"/>
      <c r="E1421" s="183"/>
      <c r="F1421" s="183"/>
      <c r="G1421" s="22"/>
      <c r="H1421" s="22"/>
      <c r="I1421" s="22"/>
      <c r="J1421" s="22"/>
      <c r="K1421" s="191" t="e">
        <f aca="false">VLOOKUP(Personale!J1421,Legenda!$D$1:$F$258,2)</f>
        <v>#N/A</v>
      </c>
      <c r="L1421" s="22"/>
      <c r="M1421" s="22"/>
      <c r="N1421" s="22"/>
      <c r="O1421" s="22"/>
      <c r="P1421" s="203"/>
      <c r="Q1421" s="22"/>
      <c r="R1421" s="22"/>
      <c r="S1421" s="22"/>
      <c r="T1421" s="203"/>
      <c r="U1421" s="211"/>
      <c r="V1421" s="211"/>
      <c r="W1421" s="185" t="n">
        <v>0</v>
      </c>
      <c r="X1421" s="185" t="n">
        <v>0</v>
      </c>
      <c r="Y1421" s="219" t="n">
        <f aca="false">SUM(W1421:X1421)</f>
        <v>0</v>
      </c>
      <c r="Z1421" s="185" t="n">
        <v>0</v>
      </c>
      <c r="AA1421" s="185" t="n">
        <v>0</v>
      </c>
      <c r="AB1421" s="220" t="n">
        <f aca="false">SUM(Z1421:AA1421)</f>
        <v>0</v>
      </c>
      <c r="AC1421" s="22"/>
      <c r="AD1421" s="22"/>
      <c r="AE1421" s="188"/>
      <c r="AF1421" s="206" t="n">
        <f aca="false">IF(AE1421="SI",N1421,0)</f>
        <v>0</v>
      </c>
      <c r="AG1421" s="189" t="n">
        <f aca="false">IF(AE1421="SI",Y1421,0)</f>
        <v>0</v>
      </c>
      <c r="AH1421" s="189" t="n">
        <f aca="false">IF(AE1421="SI",AB1421,0)</f>
        <v>0</v>
      </c>
      <c r="AI1421" s="148"/>
      <c r="AJ1421" s="207"/>
      <c r="AK1421" s="207"/>
      <c r="AL1421" s="207"/>
      <c r="AM1421" s="207"/>
      <c r="AN1421" s="207"/>
      <c r="AO1421" s="208"/>
    </row>
    <row r="1422" customFormat="false" ht="15.75" hidden="false" customHeight="true" outlineLevel="0" collapsed="false">
      <c r="A1422" s="22" t="n">
        <v>1421</v>
      </c>
      <c r="B1422" s="180"/>
      <c r="C1422" s="22"/>
      <c r="D1422" s="22"/>
      <c r="E1422" s="183"/>
      <c r="F1422" s="183"/>
      <c r="G1422" s="22"/>
      <c r="H1422" s="22"/>
      <c r="I1422" s="22"/>
      <c r="J1422" s="22"/>
      <c r="K1422" s="191" t="e">
        <f aca="false">VLOOKUP(Personale!J1422,Legenda!$D$1:$F$258,2)</f>
        <v>#N/A</v>
      </c>
      <c r="L1422" s="22"/>
      <c r="M1422" s="22"/>
      <c r="N1422" s="22"/>
      <c r="O1422" s="22"/>
      <c r="P1422" s="203"/>
      <c r="Q1422" s="22"/>
      <c r="R1422" s="22"/>
      <c r="S1422" s="22"/>
      <c r="T1422" s="203"/>
      <c r="U1422" s="211"/>
      <c r="V1422" s="211"/>
      <c r="W1422" s="185" t="n">
        <v>0</v>
      </c>
      <c r="X1422" s="185" t="n">
        <v>0</v>
      </c>
      <c r="Y1422" s="219" t="n">
        <f aca="false">SUM(W1422:X1422)</f>
        <v>0</v>
      </c>
      <c r="Z1422" s="185" t="n">
        <v>0</v>
      </c>
      <c r="AA1422" s="185" t="n">
        <v>0</v>
      </c>
      <c r="AB1422" s="220" t="n">
        <f aca="false">SUM(Z1422:AA1422)</f>
        <v>0</v>
      </c>
      <c r="AC1422" s="22"/>
      <c r="AD1422" s="22"/>
      <c r="AE1422" s="188"/>
      <c r="AF1422" s="206" t="n">
        <f aca="false">IF(AE1422="SI",N1422,0)</f>
        <v>0</v>
      </c>
      <c r="AG1422" s="189" t="n">
        <f aca="false">IF(AE1422="SI",Y1422,0)</f>
        <v>0</v>
      </c>
      <c r="AH1422" s="189" t="n">
        <f aca="false">IF(AE1422="SI",AB1422,0)</f>
        <v>0</v>
      </c>
      <c r="AI1422" s="148"/>
      <c r="AJ1422" s="207"/>
      <c r="AK1422" s="207"/>
      <c r="AL1422" s="207"/>
      <c r="AM1422" s="207"/>
      <c r="AN1422" s="207"/>
      <c r="AO1422" s="208"/>
    </row>
    <row r="1423" customFormat="false" ht="15.75" hidden="false" customHeight="true" outlineLevel="0" collapsed="false">
      <c r="A1423" s="22" t="n">
        <v>1422</v>
      </c>
      <c r="B1423" s="180"/>
      <c r="C1423" s="22"/>
      <c r="D1423" s="22"/>
      <c r="E1423" s="183"/>
      <c r="F1423" s="183"/>
      <c r="G1423" s="22"/>
      <c r="H1423" s="22"/>
      <c r="I1423" s="22"/>
      <c r="J1423" s="22"/>
      <c r="K1423" s="191" t="e">
        <f aca="false">VLOOKUP(Personale!J1423,Legenda!$D$1:$F$258,2)</f>
        <v>#N/A</v>
      </c>
      <c r="L1423" s="22"/>
      <c r="M1423" s="22"/>
      <c r="N1423" s="22"/>
      <c r="O1423" s="22"/>
      <c r="P1423" s="203"/>
      <c r="Q1423" s="22"/>
      <c r="R1423" s="22"/>
      <c r="S1423" s="22"/>
      <c r="T1423" s="203"/>
      <c r="U1423" s="211"/>
      <c r="V1423" s="211"/>
      <c r="W1423" s="185" t="n">
        <v>0</v>
      </c>
      <c r="X1423" s="185" t="n">
        <v>0</v>
      </c>
      <c r="Y1423" s="219" t="n">
        <f aca="false">SUM(W1423:X1423)</f>
        <v>0</v>
      </c>
      <c r="Z1423" s="185" t="n">
        <v>0</v>
      </c>
      <c r="AA1423" s="185" t="n">
        <v>0</v>
      </c>
      <c r="AB1423" s="220" t="n">
        <f aca="false">SUM(Z1423:AA1423)</f>
        <v>0</v>
      </c>
      <c r="AC1423" s="22"/>
      <c r="AD1423" s="22"/>
      <c r="AE1423" s="188"/>
      <c r="AF1423" s="206" t="n">
        <f aca="false">IF(AE1423="SI",N1423,0)</f>
        <v>0</v>
      </c>
      <c r="AG1423" s="189" t="n">
        <f aca="false">IF(AE1423="SI",Y1423,0)</f>
        <v>0</v>
      </c>
      <c r="AH1423" s="189" t="n">
        <f aca="false">IF(AE1423="SI",AB1423,0)</f>
        <v>0</v>
      </c>
      <c r="AI1423" s="148"/>
      <c r="AJ1423" s="207"/>
      <c r="AK1423" s="207"/>
      <c r="AL1423" s="207"/>
      <c r="AM1423" s="207"/>
      <c r="AN1423" s="207"/>
      <c r="AO1423" s="208"/>
    </row>
    <row r="1424" customFormat="false" ht="15.75" hidden="false" customHeight="true" outlineLevel="0" collapsed="false">
      <c r="A1424" s="22" t="n">
        <v>1423</v>
      </c>
      <c r="B1424" s="180"/>
      <c r="C1424" s="22"/>
      <c r="D1424" s="22"/>
      <c r="E1424" s="183"/>
      <c r="F1424" s="183"/>
      <c r="G1424" s="22"/>
      <c r="H1424" s="22"/>
      <c r="I1424" s="22"/>
      <c r="J1424" s="22"/>
      <c r="K1424" s="191" t="e">
        <f aca="false">VLOOKUP(Personale!J1424,Legenda!$D$1:$F$258,2)</f>
        <v>#N/A</v>
      </c>
      <c r="L1424" s="22"/>
      <c r="M1424" s="22"/>
      <c r="N1424" s="22"/>
      <c r="O1424" s="22"/>
      <c r="P1424" s="203"/>
      <c r="Q1424" s="22"/>
      <c r="R1424" s="22"/>
      <c r="S1424" s="22"/>
      <c r="T1424" s="203"/>
      <c r="U1424" s="211"/>
      <c r="V1424" s="211"/>
      <c r="W1424" s="185" t="n">
        <v>0</v>
      </c>
      <c r="X1424" s="185" t="n">
        <v>0</v>
      </c>
      <c r="Y1424" s="219" t="n">
        <f aca="false">SUM(W1424:X1424)</f>
        <v>0</v>
      </c>
      <c r="Z1424" s="185" t="n">
        <v>0</v>
      </c>
      <c r="AA1424" s="185" t="n">
        <v>0</v>
      </c>
      <c r="AB1424" s="220" t="n">
        <f aca="false">SUM(Z1424:AA1424)</f>
        <v>0</v>
      </c>
      <c r="AC1424" s="22"/>
      <c r="AD1424" s="22"/>
      <c r="AE1424" s="188"/>
      <c r="AF1424" s="206" t="n">
        <f aca="false">IF(AE1424="SI",N1424,0)</f>
        <v>0</v>
      </c>
      <c r="AG1424" s="189" t="n">
        <f aca="false">IF(AE1424="SI",Y1424,0)</f>
        <v>0</v>
      </c>
      <c r="AH1424" s="189" t="n">
        <f aca="false">IF(AE1424="SI",AB1424,0)</f>
        <v>0</v>
      </c>
      <c r="AI1424" s="148"/>
      <c r="AJ1424" s="207"/>
      <c r="AK1424" s="207"/>
      <c r="AL1424" s="207"/>
      <c r="AM1424" s="207"/>
      <c r="AN1424" s="207"/>
      <c r="AO1424" s="208"/>
    </row>
    <row r="1425" customFormat="false" ht="15.75" hidden="false" customHeight="true" outlineLevel="0" collapsed="false">
      <c r="A1425" s="22" t="n">
        <v>1424</v>
      </c>
      <c r="B1425" s="180"/>
      <c r="C1425" s="22"/>
      <c r="D1425" s="22"/>
      <c r="E1425" s="183"/>
      <c r="F1425" s="183"/>
      <c r="G1425" s="22"/>
      <c r="H1425" s="22"/>
      <c r="I1425" s="22"/>
      <c r="J1425" s="22"/>
      <c r="K1425" s="191" t="e">
        <f aca="false">VLOOKUP(Personale!J1425,Legenda!$D$1:$F$258,2)</f>
        <v>#N/A</v>
      </c>
      <c r="L1425" s="22"/>
      <c r="M1425" s="22"/>
      <c r="N1425" s="22"/>
      <c r="O1425" s="22"/>
      <c r="P1425" s="203"/>
      <c r="Q1425" s="22"/>
      <c r="R1425" s="22"/>
      <c r="S1425" s="22"/>
      <c r="T1425" s="203"/>
      <c r="U1425" s="211"/>
      <c r="V1425" s="211"/>
      <c r="W1425" s="185" t="n">
        <v>0</v>
      </c>
      <c r="X1425" s="185" t="n">
        <v>0</v>
      </c>
      <c r="Y1425" s="219" t="n">
        <f aca="false">SUM(W1425:X1425)</f>
        <v>0</v>
      </c>
      <c r="Z1425" s="185" t="n">
        <v>0</v>
      </c>
      <c r="AA1425" s="185" t="n">
        <v>0</v>
      </c>
      <c r="AB1425" s="220" t="n">
        <f aca="false">SUM(Z1425:AA1425)</f>
        <v>0</v>
      </c>
      <c r="AC1425" s="22"/>
      <c r="AD1425" s="22"/>
      <c r="AE1425" s="188"/>
      <c r="AF1425" s="206" t="n">
        <f aca="false">IF(AE1425="SI",N1425,0)</f>
        <v>0</v>
      </c>
      <c r="AG1425" s="189" t="n">
        <f aca="false">IF(AE1425="SI",Y1425,0)</f>
        <v>0</v>
      </c>
      <c r="AH1425" s="189" t="n">
        <f aca="false">IF(AE1425="SI",AB1425,0)</f>
        <v>0</v>
      </c>
      <c r="AI1425" s="148"/>
      <c r="AJ1425" s="207"/>
      <c r="AK1425" s="207"/>
      <c r="AL1425" s="207"/>
      <c r="AM1425" s="207"/>
      <c r="AN1425" s="207"/>
      <c r="AO1425" s="208"/>
    </row>
    <row r="1426" customFormat="false" ht="15.75" hidden="false" customHeight="true" outlineLevel="0" collapsed="false">
      <c r="A1426" s="22" t="n">
        <v>1425</v>
      </c>
      <c r="B1426" s="180"/>
      <c r="C1426" s="22"/>
      <c r="D1426" s="22"/>
      <c r="E1426" s="183"/>
      <c r="F1426" s="183"/>
      <c r="G1426" s="22"/>
      <c r="H1426" s="22"/>
      <c r="I1426" s="22"/>
      <c r="J1426" s="22"/>
      <c r="K1426" s="191" t="e">
        <f aca="false">VLOOKUP(Personale!J1426,Legenda!$D$1:$F$258,2)</f>
        <v>#N/A</v>
      </c>
      <c r="L1426" s="22"/>
      <c r="M1426" s="22"/>
      <c r="N1426" s="22"/>
      <c r="O1426" s="22"/>
      <c r="P1426" s="203"/>
      <c r="Q1426" s="22"/>
      <c r="R1426" s="22"/>
      <c r="S1426" s="22"/>
      <c r="T1426" s="203"/>
      <c r="U1426" s="211"/>
      <c r="V1426" s="211"/>
      <c r="W1426" s="185" t="n">
        <v>0</v>
      </c>
      <c r="X1426" s="185" t="n">
        <v>0</v>
      </c>
      <c r="Y1426" s="219" t="n">
        <f aca="false">SUM(W1426:X1426)</f>
        <v>0</v>
      </c>
      <c r="Z1426" s="185" t="n">
        <v>0</v>
      </c>
      <c r="AA1426" s="185" t="n">
        <v>0</v>
      </c>
      <c r="AB1426" s="220" t="n">
        <f aca="false">SUM(Z1426:AA1426)</f>
        <v>0</v>
      </c>
      <c r="AC1426" s="22"/>
      <c r="AD1426" s="22"/>
      <c r="AE1426" s="188"/>
      <c r="AF1426" s="206" t="n">
        <f aca="false">IF(AE1426="SI",N1426,0)</f>
        <v>0</v>
      </c>
      <c r="AG1426" s="189" t="n">
        <f aca="false">IF(AE1426="SI",Y1426,0)</f>
        <v>0</v>
      </c>
      <c r="AH1426" s="189" t="n">
        <f aca="false">IF(AE1426="SI",AB1426,0)</f>
        <v>0</v>
      </c>
      <c r="AI1426" s="148"/>
      <c r="AJ1426" s="207"/>
      <c r="AK1426" s="207"/>
      <c r="AL1426" s="207"/>
      <c r="AM1426" s="207"/>
      <c r="AN1426" s="207"/>
      <c r="AO1426" s="208"/>
    </row>
    <row r="1427" customFormat="false" ht="15.75" hidden="false" customHeight="true" outlineLevel="0" collapsed="false">
      <c r="A1427" s="22" t="n">
        <v>1426</v>
      </c>
      <c r="B1427" s="180"/>
      <c r="C1427" s="22"/>
      <c r="D1427" s="22"/>
      <c r="E1427" s="183"/>
      <c r="F1427" s="183"/>
      <c r="G1427" s="22"/>
      <c r="H1427" s="22"/>
      <c r="I1427" s="22"/>
      <c r="J1427" s="22"/>
      <c r="K1427" s="191" t="e">
        <f aca="false">VLOOKUP(Personale!J1427,Legenda!$D$1:$F$258,2)</f>
        <v>#N/A</v>
      </c>
      <c r="L1427" s="22"/>
      <c r="M1427" s="22"/>
      <c r="N1427" s="22"/>
      <c r="O1427" s="22"/>
      <c r="P1427" s="203"/>
      <c r="Q1427" s="22"/>
      <c r="R1427" s="22"/>
      <c r="S1427" s="22"/>
      <c r="T1427" s="203"/>
      <c r="U1427" s="211"/>
      <c r="V1427" s="211"/>
      <c r="W1427" s="185" t="n">
        <v>0</v>
      </c>
      <c r="X1427" s="185" t="n">
        <v>0</v>
      </c>
      <c r="Y1427" s="219" t="n">
        <f aca="false">SUM(W1427:X1427)</f>
        <v>0</v>
      </c>
      <c r="Z1427" s="185" t="n">
        <v>0</v>
      </c>
      <c r="AA1427" s="185" t="n">
        <v>0</v>
      </c>
      <c r="AB1427" s="220" t="n">
        <f aca="false">SUM(Z1427:AA1427)</f>
        <v>0</v>
      </c>
      <c r="AC1427" s="22"/>
      <c r="AD1427" s="22"/>
      <c r="AE1427" s="188"/>
      <c r="AF1427" s="206" t="n">
        <f aca="false">IF(AE1427="SI",N1427,0)</f>
        <v>0</v>
      </c>
      <c r="AG1427" s="189" t="n">
        <f aca="false">IF(AE1427="SI",Y1427,0)</f>
        <v>0</v>
      </c>
      <c r="AH1427" s="189" t="n">
        <f aca="false">IF(AE1427="SI",AB1427,0)</f>
        <v>0</v>
      </c>
      <c r="AI1427" s="148"/>
      <c r="AJ1427" s="207"/>
      <c r="AK1427" s="207"/>
      <c r="AL1427" s="207"/>
      <c r="AM1427" s="207"/>
      <c r="AN1427" s="207"/>
      <c r="AO1427" s="208"/>
    </row>
    <row r="1428" customFormat="false" ht="15.75" hidden="false" customHeight="true" outlineLevel="0" collapsed="false">
      <c r="A1428" s="22" t="n">
        <v>1427</v>
      </c>
      <c r="B1428" s="180"/>
      <c r="C1428" s="22"/>
      <c r="D1428" s="22"/>
      <c r="E1428" s="183"/>
      <c r="F1428" s="183"/>
      <c r="G1428" s="22"/>
      <c r="H1428" s="22"/>
      <c r="I1428" s="22"/>
      <c r="J1428" s="22"/>
      <c r="K1428" s="191" t="e">
        <f aca="false">VLOOKUP(Personale!J1428,Legenda!$D$1:$F$258,2)</f>
        <v>#N/A</v>
      </c>
      <c r="L1428" s="22"/>
      <c r="M1428" s="22"/>
      <c r="N1428" s="22"/>
      <c r="O1428" s="22"/>
      <c r="P1428" s="203"/>
      <c r="Q1428" s="22"/>
      <c r="R1428" s="22"/>
      <c r="S1428" s="22"/>
      <c r="T1428" s="203"/>
      <c r="U1428" s="211"/>
      <c r="V1428" s="211"/>
      <c r="W1428" s="185" t="n">
        <v>0</v>
      </c>
      <c r="X1428" s="185" t="n">
        <v>0</v>
      </c>
      <c r="Y1428" s="219" t="n">
        <f aca="false">SUM(W1428:X1428)</f>
        <v>0</v>
      </c>
      <c r="Z1428" s="185" t="n">
        <v>0</v>
      </c>
      <c r="AA1428" s="185" t="n">
        <v>0</v>
      </c>
      <c r="AB1428" s="220" t="n">
        <f aca="false">SUM(Z1428:AA1428)</f>
        <v>0</v>
      </c>
      <c r="AC1428" s="22"/>
      <c r="AD1428" s="22"/>
      <c r="AE1428" s="188"/>
      <c r="AF1428" s="206" t="n">
        <f aca="false">IF(AE1428="SI",N1428,0)</f>
        <v>0</v>
      </c>
      <c r="AG1428" s="189" t="n">
        <f aca="false">IF(AE1428="SI",Y1428,0)</f>
        <v>0</v>
      </c>
      <c r="AH1428" s="189" t="n">
        <f aca="false">IF(AE1428="SI",AB1428,0)</f>
        <v>0</v>
      </c>
      <c r="AI1428" s="148"/>
      <c r="AJ1428" s="207"/>
      <c r="AK1428" s="207"/>
      <c r="AL1428" s="207"/>
      <c r="AM1428" s="207"/>
      <c r="AN1428" s="207"/>
      <c r="AO1428" s="208"/>
    </row>
    <row r="1429" customFormat="false" ht="15.75" hidden="false" customHeight="true" outlineLevel="0" collapsed="false">
      <c r="A1429" s="22" t="n">
        <v>1428</v>
      </c>
      <c r="B1429" s="180"/>
      <c r="C1429" s="22"/>
      <c r="D1429" s="22"/>
      <c r="E1429" s="183"/>
      <c r="F1429" s="183"/>
      <c r="G1429" s="22"/>
      <c r="H1429" s="22"/>
      <c r="I1429" s="22"/>
      <c r="J1429" s="22"/>
      <c r="K1429" s="191" t="e">
        <f aca="false">VLOOKUP(Personale!J1429,Legenda!$D$1:$F$258,2)</f>
        <v>#N/A</v>
      </c>
      <c r="L1429" s="22"/>
      <c r="M1429" s="22"/>
      <c r="N1429" s="22"/>
      <c r="O1429" s="22"/>
      <c r="P1429" s="203"/>
      <c r="Q1429" s="22"/>
      <c r="R1429" s="22"/>
      <c r="S1429" s="22"/>
      <c r="T1429" s="203"/>
      <c r="U1429" s="211"/>
      <c r="V1429" s="211"/>
      <c r="W1429" s="185" t="n">
        <v>0</v>
      </c>
      <c r="X1429" s="185" t="n">
        <v>0</v>
      </c>
      <c r="Y1429" s="219" t="n">
        <f aca="false">SUM(W1429:X1429)</f>
        <v>0</v>
      </c>
      <c r="Z1429" s="185" t="n">
        <v>0</v>
      </c>
      <c r="AA1429" s="185" t="n">
        <v>0</v>
      </c>
      <c r="AB1429" s="220" t="n">
        <f aca="false">SUM(Z1429:AA1429)</f>
        <v>0</v>
      </c>
      <c r="AC1429" s="22"/>
      <c r="AD1429" s="22"/>
      <c r="AE1429" s="188"/>
      <c r="AF1429" s="206" t="n">
        <f aca="false">IF(AE1429="SI",N1429,0)</f>
        <v>0</v>
      </c>
      <c r="AG1429" s="189" t="n">
        <f aca="false">IF(AE1429="SI",Y1429,0)</f>
        <v>0</v>
      </c>
      <c r="AH1429" s="189" t="n">
        <f aca="false">IF(AE1429="SI",AB1429,0)</f>
        <v>0</v>
      </c>
      <c r="AI1429" s="148"/>
      <c r="AJ1429" s="207"/>
      <c r="AK1429" s="207"/>
      <c r="AL1429" s="207"/>
      <c r="AM1429" s="207"/>
      <c r="AN1429" s="207"/>
      <c r="AO1429" s="208"/>
    </row>
    <row r="1430" customFormat="false" ht="15.75" hidden="false" customHeight="true" outlineLevel="0" collapsed="false">
      <c r="A1430" s="22" t="n">
        <v>1429</v>
      </c>
      <c r="B1430" s="180"/>
      <c r="C1430" s="22"/>
      <c r="D1430" s="22"/>
      <c r="E1430" s="183"/>
      <c r="F1430" s="183"/>
      <c r="G1430" s="22"/>
      <c r="H1430" s="22"/>
      <c r="I1430" s="22"/>
      <c r="J1430" s="22"/>
      <c r="K1430" s="191" t="e">
        <f aca="false">VLOOKUP(Personale!J1430,Legenda!$D$1:$F$258,2)</f>
        <v>#N/A</v>
      </c>
      <c r="L1430" s="22"/>
      <c r="M1430" s="22"/>
      <c r="N1430" s="22"/>
      <c r="O1430" s="22"/>
      <c r="P1430" s="203"/>
      <c r="Q1430" s="22"/>
      <c r="R1430" s="22"/>
      <c r="S1430" s="22"/>
      <c r="T1430" s="203"/>
      <c r="U1430" s="211"/>
      <c r="V1430" s="211"/>
      <c r="W1430" s="185" t="n">
        <v>0</v>
      </c>
      <c r="X1430" s="185" t="n">
        <v>0</v>
      </c>
      <c r="Y1430" s="219" t="n">
        <f aca="false">SUM(W1430:X1430)</f>
        <v>0</v>
      </c>
      <c r="Z1430" s="185" t="n">
        <v>0</v>
      </c>
      <c r="AA1430" s="185" t="n">
        <v>0</v>
      </c>
      <c r="AB1430" s="220" t="n">
        <f aca="false">SUM(Z1430:AA1430)</f>
        <v>0</v>
      </c>
      <c r="AC1430" s="22"/>
      <c r="AD1430" s="22"/>
      <c r="AE1430" s="188"/>
      <c r="AF1430" s="206" t="n">
        <f aca="false">IF(AE1430="SI",N1430,0)</f>
        <v>0</v>
      </c>
      <c r="AG1430" s="189" t="n">
        <f aca="false">IF(AE1430="SI",Y1430,0)</f>
        <v>0</v>
      </c>
      <c r="AH1430" s="189" t="n">
        <f aca="false">IF(AE1430="SI",AB1430,0)</f>
        <v>0</v>
      </c>
      <c r="AI1430" s="148"/>
      <c r="AJ1430" s="207"/>
      <c r="AK1430" s="207"/>
      <c r="AL1430" s="207"/>
      <c r="AM1430" s="207"/>
      <c r="AN1430" s="207"/>
      <c r="AO1430" s="208"/>
    </row>
    <row r="1431" customFormat="false" ht="15.75" hidden="false" customHeight="true" outlineLevel="0" collapsed="false">
      <c r="A1431" s="22" t="n">
        <v>1430</v>
      </c>
      <c r="B1431" s="180"/>
      <c r="C1431" s="22"/>
      <c r="D1431" s="22"/>
      <c r="E1431" s="183"/>
      <c r="F1431" s="183"/>
      <c r="G1431" s="22"/>
      <c r="H1431" s="22"/>
      <c r="I1431" s="22"/>
      <c r="J1431" s="22"/>
      <c r="K1431" s="191" t="e">
        <f aca="false">VLOOKUP(Personale!J1431,Legenda!$D$1:$F$258,2)</f>
        <v>#N/A</v>
      </c>
      <c r="L1431" s="22"/>
      <c r="M1431" s="22"/>
      <c r="N1431" s="22"/>
      <c r="O1431" s="22"/>
      <c r="P1431" s="203"/>
      <c r="Q1431" s="22"/>
      <c r="R1431" s="22"/>
      <c r="S1431" s="22"/>
      <c r="T1431" s="203"/>
      <c r="U1431" s="211"/>
      <c r="V1431" s="211"/>
      <c r="W1431" s="185" t="n">
        <v>0</v>
      </c>
      <c r="X1431" s="185" t="n">
        <v>0</v>
      </c>
      <c r="Y1431" s="219" t="n">
        <f aca="false">SUM(W1431:X1431)</f>
        <v>0</v>
      </c>
      <c r="Z1431" s="185" t="n">
        <v>0</v>
      </c>
      <c r="AA1431" s="185" t="n">
        <v>0</v>
      </c>
      <c r="AB1431" s="220" t="n">
        <f aca="false">SUM(Z1431:AA1431)</f>
        <v>0</v>
      </c>
      <c r="AC1431" s="22"/>
      <c r="AD1431" s="22"/>
      <c r="AE1431" s="188"/>
      <c r="AF1431" s="206" t="n">
        <f aca="false">IF(AE1431="SI",N1431,0)</f>
        <v>0</v>
      </c>
      <c r="AG1431" s="189" t="n">
        <f aca="false">IF(AE1431="SI",Y1431,0)</f>
        <v>0</v>
      </c>
      <c r="AH1431" s="189" t="n">
        <f aca="false">IF(AE1431="SI",AB1431,0)</f>
        <v>0</v>
      </c>
      <c r="AI1431" s="148"/>
      <c r="AJ1431" s="207"/>
      <c r="AK1431" s="207"/>
      <c r="AL1431" s="207"/>
      <c r="AM1431" s="207"/>
      <c r="AN1431" s="207"/>
      <c r="AO1431" s="208"/>
    </row>
    <row r="1432" customFormat="false" ht="15.75" hidden="false" customHeight="true" outlineLevel="0" collapsed="false">
      <c r="A1432" s="22" t="n">
        <v>1431</v>
      </c>
      <c r="B1432" s="180"/>
      <c r="C1432" s="22"/>
      <c r="D1432" s="22"/>
      <c r="E1432" s="183"/>
      <c r="F1432" s="183"/>
      <c r="G1432" s="22"/>
      <c r="H1432" s="22"/>
      <c r="I1432" s="22"/>
      <c r="J1432" s="22"/>
      <c r="K1432" s="191" t="e">
        <f aca="false">VLOOKUP(Personale!J1432,Legenda!$D$1:$F$258,2)</f>
        <v>#N/A</v>
      </c>
      <c r="L1432" s="22"/>
      <c r="M1432" s="22"/>
      <c r="N1432" s="22"/>
      <c r="O1432" s="22"/>
      <c r="P1432" s="203"/>
      <c r="Q1432" s="22"/>
      <c r="R1432" s="22"/>
      <c r="S1432" s="22"/>
      <c r="T1432" s="203"/>
      <c r="U1432" s="211"/>
      <c r="V1432" s="211"/>
      <c r="W1432" s="185" t="n">
        <v>0</v>
      </c>
      <c r="X1432" s="185" t="n">
        <v>0</v>
      </c>
      <c r="Y1432" s="219" t="n">
        <f aca="false">SUM(W1432:X1432)</f>
        <v>0</v>
      </c>
      <c r="Z1432" s="185" t="n">
        <v>0</v>
      </c>
      <c r="AA1432" s="185" t="n">
        <v>0</v>
      </c>
      <c r="AB1432" s="220" t="n">
        <f aca="false">SUM(Z1432:AA1432)</f>
        <v>0</v>
      </c>
      <c r="AC1432" s="22"/>
      <c r="AD1432" s="22"/>
      <c r="AE1432" s="188"/>
      <c r="AF1432" s="206" t="n">
        <f aca="false">IF(AE1432="SI",N1432,0)</f>
        <v>0</v>
      </c>
      <c r="AG1432" s="189" t="n">
        <f aca="false">IF(AE1432="SI",Y1432,0)</f>
        <v>0</v>
      </c>
      <c r="AH1432" s="189" t="n">
        <f aca="false">IF(AE1432="SI",AB1432,0)</f>
        <v>0</v>
      </c>
      <c r="AI1432" s="148"/>
      <c r="AJ1432" s="207"/>
      <c r="AK1432" s="207"/>
      <c r="AL1432" s="207"/>
      <c r="AM1432" s="207"/>
      <c r="AN1432" s="207"/>
      <c r="AO1432" s="208"/>
    </row>
    <row r="1433" customFormat="false" ht="15.75" hidden="false" customHeight="true" outlineLevel="0" collapsed="false">
      <c r="A1433" s="22" t="n">
        <v>1432</v>
      </c>
      <c r="B1433" s="180"/>
      <c r="C1433" s="22"/>
      <c r="D1433" s="22"/>
      <c r="E1433" s="183"/>
      <c r="F1433" s="183"/>
      <c r="G1433" s="22"/>
      <c r="H1433" s="22"/>
      <c r="I1433" s="22"/>
      <c r="J1433" s="22"/>
      <c r="K1433" s="191" t="e">
        <f aca="false">VLOOKUP(Personale!J1433,Legenda!$D$1:$F$258,2)</f>
        <v>#N/A</v>
      </c>
      <c r="L1433" s="22"/>
      <c r="M1433" s="22"/>
      <c r="N1433" s="22"/>
      <c r="O1433" s="22"/>
      <c r="P1433" s="203"/>
      <c r="Q1433" s="22"/>
      <c r="R1433" s="22"/>
      <c r="S1433" s="22"/>
      <c r="T1433" s="203"/>
      <c r="U1433" s="211"/>
      <c r="V1433" s="211"/>
      <c r="W1433" s="185" t="n">
        <v>0</v>
      </c>
      <c r="X1433" s="185" t="n">
        <v>0</v>
      </c>
      <c r="Y1433" s="219" t="n">
        <f aca="false">SUM(W1433:X1433)</f>
        <v>0</v>
      </c>
      <c r="Z1433" s="185" t="n">
        <v>0</v>
      </c>
      <c r="AA1433" s="185" t="n">
        <v>0</v>
      </c>
      <c r="AB1433" s="220" t="n">
        <f aca="false">SUM(Z1433:AA1433)</f>
        <v>0</v>
      </c>
      <c r="AC1433" s="22"/>
      <c r="AD1433" s="22"/>
      <c r="AE1433" s="188"/>
      <c r="AF1433" s="206" t="n">
        <f aca="false">IF(AE1433="SI",N1433,0)</f>
        <v>0</v>
      </c>
      <c r="AG1433" s="189" t="n">
        <f aca="false">IF(AE1433="SI",Y1433,0)</f>
        <v>0</v>
      </c>
      <c r="AH1433" s="189" t="n">
        <f aca="false">IF(AE1433="SI",AB1433,0)</f>
        <v>0</v>
      </c>
      <c r="AI1433" s="148"/>
      <c r="AJ1433" s="207"/>
      <c r="AK1433" s="207"/>
      <c r="AL1433" s="207"/>
      <c r="AM1433" s="207"/>
      <c r="AN1433" s="207"/>
      <c r="AO1433" s="208"/>
    </row>
    <row r="1434" customFormat="false" ht="15.75" hidden="false" customHeight="true" outlineLevel="0" collapsed="false">
      <c r="A1434" s="22" t="n">
        <v>1433</v>
      </c>
      <c r="B1434" s="180"/>
      <c r="C1434" s="22"/>
      <c r="D1434" s="22"/>
      <c r="E1434" s="183"/>
      <c r="F1434" s="183"/>
      <c r="G1434" s="22"/>
      <c r="H1434" s="22"/>
      <c r="I1434" s="22"/>
      <c r="J1434" s="22"/>
      <c r="K1434" s="191" t="e">
        <f aca="false">VLOOKUP(Personale!J1434,Legenda!$D$1:$F$258,2)</f>
        <v>#N/A</v>
      </c>
      <c r="L1434" s="22"/>
      <c r="M1434" s="22"/>
      <c r="N1434" s="22"/>
      <c r="O1434" s="22"/>
      <c r="P1434" s="203"/>
      <c r="Q1434" s="22"/>
      <c r="R1434" s="22"/>
      <c r="S1434" s="22"/>
      <c r="T1434" s="203"/>
      <c r="U1434" s="211"/>
      <c r="V1434" s="211"/>
      <c r="W1434" s="185" t="n">
        <v>0</v>
      </c>
      <c r="X1434" s="185" t="n">
        <v>0</v>
      </c>
      <c r="Y1434" s="219" t="n">
        <f aca="false">SUM(W1434:X1434)</f>
        <v>0</v>
      </c>
      <c r="Z1434" s="185" t="n">
        <v>0</v>
      </c>
      <c r="AA1434" s="185" t="n">
        <v>0</v>
      </c>
      <c r="AB1434" s="220" t="n">
        <f aca="false">SUM(Z1434:AA1434)</f>
        <v>0</v>
      </c>
      <c r="AC1434" s="22"/>
      <c r="AD1434" s="22"/>
      <c r="AE1434" s="188"/>
      <c r="AF1434" s="206" t="n">
        <f aca="false">IF(AE1434="SI",N1434,0)</f>
        <v>0</v>
      </c>
      <c r="AG1434" s="189" t="n">
        <f aca="false">IF(AE1434="SI",Y1434,0)</f>
        <v>0</v>
      </c>
      <c r="AH1434" s="189" t="n">
        <f aca="false">IF(AE1434="SI",AB1434,0)</f>
        <v>0</v>
      </c>
      <c r="AI1434" s="148"/>
      <c r="AJ1434" s="207"/>
      <c r="AK1434" s="207"/>
      <c r="AL1434" s="207"/>
      <c r="AM1434" s="207"/>
      <c r="AN1434" s="207"/>
      <c r="AO1434" s="208"/>
    </row>
    <row r="1435" customFormat="false" ht="15.75" hidden="false" customHeight="true" outlineLevel="0" collapsed="false">
      <c r="A1435" s="22" t="n">
        <v>1434</v>
      </c>
      <c r="B1435" s="180"/>
      <c r="C1435" s="22"/>
      <c r="D1435" s="22"/>
      <c r="E1435" s="183"/>
      <c r="F1435" s="183"/>
      <c r="G1435" s="22"/>
      <c r="H1435" s="22"/>
      <c r="I1435" s="22"/>
      <c r="J1435" s="22"/>
      <c r="K1435" s="191" t="e">
        <f aca="false">VLOOKUP(Personale!J1435,Legenda!$D$1:$F$258,2)</f>
        <v>#N/A</v>
      </c>
      <c r="L1435" s="22"/>
      <c r="M1435" s="22"/>
      <c r="N1435" s="22"/>
      <c r="O1435" s="22"/>
      <c r="P1435" s="203"/>
      <c r="Q1435" s="22"/>
      <c r="R1435" s="22"/>
      <c r="S1435" s="22"/>
      <c r="T1435" s="203"/>
      <c r="U1435" s="211"/>
      <c r="V1435" s="211"/>
      <c r="W1435" s="185" t="n">
        <v>0</v>
      </c>
      <c r="X1435" s="185" t="n">
        <v>0</v>
      </c>
      <c r="Y1435" s="219" t="n">
        <f aca="false">SUM(W1435:X1435)</f>
        <v>0</v>
      </c>
      <c r="Z1435" s="185" t="n">
        <v>0</v>
      </c>
      <c r="AA1435" s="185" t="n">
        <v>0</v>
      </c>
      <c r="AB1435" s="220" t="n">
        <f aca="false">SUM(Z1435:AA1435)</f>
        <v>0</v>
      </c>
      <c r="AC1435" s="22"/>
      <c r="AD1435" s="22"/>
      <c r="AE1435" s="188"/>
      <c r="AF1435" s="206" t="n">
        <f aca="false">IF(AE1435="SI",N1435,0)</f>
        <v>0</v>
      </c>
      <c r="AG1435" s="189" t="n">
        <f aca="false">IF(AE1435="SI",Y1435,0)</f>
        <v>0</v>
      </c>
      <c r="AH1435" s="189" t="n">
        <f aca="false">IF(AE1435="SI",AB1435,0)</f>
        <v>0</v>
      </c>
      <c r="AI1435" s="148"/>
      <c r="AJ1435" s="207"/>
      <c r="AK1435" s="207"/>
      <c r="AL1435" s="207"/>
      <c r="AM1435" s="207"/>
      <c r="AN1435" s="207"/>
      <c r="AO1435" s="208"/>
    </row>
    <row r="1436" customFormat="false" ht="15.75" hidden="false" customHeight="true" outlineLevel="0" collapsed="false">
      <c r="A1436" s="22" t="n">
        <v>1435</v>
      </c>
      <c r="B1436" s="180"/>
      <c r="C1436" s="22"/>
      <c r="D1436" s="22"/>
      <c r="E1436" s="183"/>
      <c r="F1436" s="183"/>
      <c r="G1436" s="22"/>
      <c r="H1436" s="22"/>
      <c r="I1436" s="22"/>
      <c r="J1436" s="22"/>
      <c r="K1436" s="191" t="e">
        <f aca="false">VLOOKUP(Personale!J1436,Legenda!$D$1:$F$258,2)</f>
        <v>#N/A</v>
      </c>
      <c r="L1436" s="22"/>
      <c r="M1436" s="22"/>
      <c r="N1436" s="22"/>
      <c r="O1436" s="22"/>
      <c r="P1436" s="203"/>
      <c r="Q1436" s="22"/>
      <c r="R1436" s="22"/>
      <c r="S1436" s="22"/>
      <c r="T1436" s="203"/>
      <c r="U1436" s="211"/>
      <c r="V1436" s="211"/>
      <c r="W1436" s="185" t="n">
        <v>0</v>
      </c>
      <c r="X1436" s="185" t="n">
        <v>0</v>
      </c>
      <c r="Y1436" s="219" t="n">
        <f aca="false">SUM(W1436:X1436)</f>
        <v>0</v>
      </c>
      <c r="Z1436" s="185" t="n">
        <v>0</v>
      </c>
      <c r="AA1436" s="185" t="n">
        <v>0</v>
      </c>
      <c r="AB1436" s="220" t="n">
        <f aca="false">SUM(Z1436:AA1436)</f>
        <v>0</v>
      </c>
      <c r="AC1436" s="22"/>
      <c r="AD1436" s="22"/>
      <c r="AE1436" s="188"/>
      <c r="AF1436" s="206" t="n">
        <f aca="false">IF(AE1436="SI",N1436,0)</f>
        <v>0</v>
      </c>
      <c r="AG1436" s="189" t="n">
        <f aca="false">IF(AE1436="SI",Y1436,0)</f>
        <v>0</v>
      </c>
      <c r="AH1436" s="189" t="n">
        <f aca="false">IF(AE1436="SI",AB1436,0)</f>
        <v>0</v>
      </c>
      <c r="AI1436" s="148"/>
      <c r="AJ1436" s="207"/>
      <c r="AK1436" s="207"/>
      <c r="AL1436" s="207"/>
      <c r="AM1436" s="207"/>
      <c r="AN1436" s="207"/>
      <c r="AO1436" s="208"/>
    </row>
    <row r="1437" customFormat="false" ht="15.75" hidden="false" customHeight="true" outlineLevel="0" collapsed="false">
      <c r="A1437" s="22" t="n">
        <v>1436</v>
      </c>
      <c r="B1437" s="180"/>
      <c r="C1437" s="22"/>
      <c r="D1437" s="22"/>
      <c r="E1437" s="183"/>
      <c r="F1437" s="183"/>
      <c r="G1437" s="22"/>
      <c r="H1437" s="22"/>
      <c r="I1437" s="22"/>
      <c r="J1437" s="22"/>
      <c r="K1437" s="191" t="e">
        <f aca="false">VLOOKUP(Personale!J1437,Legenda!$D$1:$F$258,2)</f>
        <v>#N/A</v>
      </c>
      <c r="L1437" s="22"/>
      <c r="M1437" s="22"/>
      <c r="N1437" s="22"/>
      <c r="O1437" s="22"/>
      <c r="P1437" s="203"/>
      <c r="Q1437" s="22"/>
      <c r="R1437" s="22"/>
      <c r="S1437" s="22"/>
      <c r="T1437" s="203"/>
      <c r="U1437" s="211"/>
      <c r="V1437" s="211"/>
      <c r="W1437" s="185" t="n">
        <v>0</v>
      </c>
      <c r="X1437" s="185" t="n">
        <v>0</v>
      </c>
      <c r="Y1437" s="219" t="n">
        <f aca="false">SUM(W1437:X1437)</f>
        <v>0</v>
      </c>
      <c r="Z1437" s="185" t="n">
        <v>0</v>
      </c>
      <c r="AA1437" s="185" t="n">
        <v>0</v>
      </c>
      <c r="AB1437" s="220" t="n">
        <f aca="false">SUM(Z1437:AA1437)</f>
        <v>0</v>
      </c>
      <c r="AC1437" s="22"/>
      <c r="AD1437" s="22"/>
      <c r="AE1437" s="188"/>
      <c r="AF1437" s="206" t="n">
        <f aca="false">IF(AE1437="SI",N1437,0)</f>
        <v>0</v>
      </c>
      <c r="AG1437" s="189" t="n">
        <f aca="false">IF(AE1437="SI",Y1437,0)</f>
        <v>0</v>
      </c>
      <c r="AH1437" s="189" t="n">
        <f aca="false">IF(AE1437="SI",AB1437,0)</f>
        <v>0</v>
      </c>
      <c r="AI1437" s="148"/>
      <c r="AJ1437" s="207"/>
      <c r="AK1437" s="207"/>
      <c r="AL1437" s="207"/>
      <c r="AM1437" s="207"/>
      <c r="AN1437" s="207"/>
      <c r="AO1437" s="208"/>
    </row>
    <row r="1438" customFormat="false" ht="15.75" hidden="false" customHeight="true" outlineLevel="0" collapsed="false">
      <c r="A1438" s="22" t="n">
        <v>1437</v>
      </c>
      <c r="B1438" s="180"/>
      <c r="C1438" s="22"/>
      <c r="D1438" s="22"/>
      <c r="E1438" s="183"/>
      <c r="F1438" s="183"/>
      <c r="G1438" s="22"/>
      <c r="H1438" s="22"/>
      <c r="I1438" s="22"/>
      <c r="J1438" s="22"/>
      <c r="K1438" s="191" t="e">
        <f aca="false">VLOOKUP(Personale!J1438,Legenda!$D$1:$F$258,2)</f>
        <v>#N/A</v>
      </c>
      <c r="L1438" s="22"/>
      <c r="M1438" s="22"/>
      <c r="N1438" s="22"/>
      <c r="O1438" s="22"/>
      <c r="P1438" s="203"/>
      <c r="Q1438" s="22"/>
      <c r="R1438" s="22"/>
      <c r="S1438" s="22"/>
      <c r="T1438" s="203"/>
      <c r="U1438" s="211"/>
      <c r="V1438" s="211"/>
      <c r="W1438" s="185" t="n">
        <v>0</v>
      </c>
      <c r="X1438" s="185" t="n">
        <v>0</v>
      </c>
      <c r="Y1438" s="219" t="n">
        <f aca="false">SUM(W1438:X1438)</f>
        <v>0</v>
      </c>
      <c r="Z1438" s="185" t="n">
        <v>0</v>
      </c>
      <c r="AA1438" s="185" t="n">
        <v>0</v>
      </c>
      <c r="AB1438" s="220" t="n">
        <f aca="false">SUM(Z1438:AA1438)</f>
        <v>0</v>
      </c>
      <c r="AC1438" s="22"/>
      <c r="AD1438" s="22"/>
      <c r="AE1438" s="188"/>
      <c r="AF1438" s="206" t="n">
        <f aca="false">IF(AE1438="SI",N1438,0)</f>
        <v>0</v>
      </c>
      <c r="AG1438" s="189" t="n">
        <f aca="false">IF(AE1438="SI",Y1438,0)</f>
        <v>0</v>
      </c>
      <c r="AH1438" s="189" t="n">
        <f aca="false">IF(AE1438="SI",AB1438,0)</f>
        <v>0</v>
      </c>
      <c r="AI1438" s="148"/>
      <c r="AJ1438" s="207"/>
      <c r="AK1438" s="207"/>
      <c r="AL1438" s="207"/>
      <c r="AM1438" s="207"/>
      <c r="AN1438" s="207"/>
      <c r="AO1438" s="208"/>
    </row>
    <row r="1439" customFormat="false" ht="15.75" hidden="false" customHeight="true" outlineLevel="0" collapsed="false">
      <c r="A1439" s="22" t="n">
        <v>1438</v>
      </c>
      <c r="B1439" s="180"/>
      <c r="C1439" s="22"/>
      <c r="D1439" s="22"/>
      <c r="E1439" s="183"/>
      <c r="F1439" s="183"/>
      <c r="G1439" s="22"/>
      <c r="H1439" s="22"/>
      <c r="I1439" s="22"/>
      <c r="J1439" s="22"/>
      <c r="K1439" s="191" t="e">
        <f aca="false">VLOOKUP(Personale!J1439,Legenda!$D$1:$F$258,2)</f>
        <v>#N/A</v>
      </c>
      <c r="L1439" s="22"/>
      <c r="M1439" s="22"/>
      <c r="N1439" s="22"/>
      <c r="O1439" s="22"/>
      <c r="P1439" s="203"/>
      <c r="Q1439" s="22"/>
      <c r="R1439" s="22"/>
      <c r="S1439" s="22"/>
      <c r="T1439" s="203"/>
      <c r="U1439" s="211"/>
      <c r="V1439" s="211"/>
      <c r="W1439" s="185" t="n">
        <v>0</v>
      </c>
      <c r="X1439" s="185" t="n">
        <v>0</v>
      </c>
      <c r="Y1439" s="219" t="n">
        <f aca="false">SUM(W1439:X1439)</f>
        <v>0</v>
      </c>
      <c r="Z1439" s="185" t="n">
        <v>0</v>
      </c>
      <c r="AA1439" s="185" t="n">
        <v>0</v>
      </c>
      <c r="AB1439" s="220" t="n">
        <f aca="false">SUM(Z1439:AA1439)</f>
        <v>0</v>
      </c>
      <c r="AC1439" s="22"/>
      <c r="AD1439" s="22"/>
      <c r="AE1439" s="188"/>
      <c r="AF1439" s="206" t="n">
        <f aca="false">IF(AE1439="SI",N1439,0)</f>
        <v>0</v>
      </c>
      <c r="AG1439" s="189" t="n">
        <f aca="false">IF(AE1439="SI",Y1439,0)</f>
        <v>0</v>
      </c>
      <c r="AH1439" s="189" t="n">
        <f aca="false">IF(AE1439="SI",AB1439,0)</f>
        <v>0</v>
      </c>
      <c r="AI1439" s="148"/>
      <c r="AJ1439" s="207"/>
      <c r="AK1439" s="207"/>
      <c r="AL1439" s="207"/>
      <c r="AM1439" s="207"/>
      <c r="AN1439" s="207"/>
      <c r="AO1439" s="208"/>
    </row>
    <row r="1440" customFormat="false" ht="15.75" hidden="false" customHeight="true" outlineLevel="0" collapsed="false">
      <c r="A1440" s="22" t="n">
        <v>1439</v>
      </c>
      <c r="B1440" s="180"/>
      <c r="C1440" s="22"/>
      <c r="D1440" s="22"/>
      <c r="E1440" s="183"/>
      <c r="F1440" s="183"/>
      <c r="G1440" s="22"/>
      <c r="H1440" s="22"/>
      <c r="I1440" s="22"/>
      <c r="J1440" s="22"/>
      <c r="K1440" s="191" t="e">
        <f aca="false">VLOOKUP(Personale!J1440,Legenda!$D$1:$F$258,2)</f>
        <v>#N/A</v>
      </c>
      <c r="L1440" s="22"/>
      <c r="M1440" s="22"/>
      <c r="N1440" s="22"/>
      <c r="O1440" s="22"/>
      <c r="P1440" s="203"/>
      <c r="Q1440" s="22"/>
      <c r="R1440" s="22"/>
      <c r="S1440" s="22"/>
      <c r="T1440" s="203"/>
      <c r="U1440" s="211"/>
      <c r="V1440" s="211"/>
      <c r="W1440" s="185" t="n">
        <v>0</v>
      </c>
      <c r="X1440" s="185" t="n">
        <v>0</v>
      </c>
      <c r="Y1440" s="219" t="n">
        <f aca="false">SUM(W1440:X1440)</f>
        <v>0</v>
      </c>
      <c r="Z1440" s="185" t="n">
        <v>0</v>
      </c>
      <c r="AA1440" s="185" t="n">
        <v>0</v>
      </c>
      <c r="AB1440" s="220" t="n">
        <f aca="false">SUM(Z1440:AA1440)</f>
        <v>0</v>
      </c>
      <c r="AC1440" s="22"/>
      <c r="AD1440" s="22"/>
      <c r="AE1440" s="188"/>
      <c r="AF1440" s="206" t="n">
        <f aca="false">IF(AE1440="SI",N1440,0)</f>
        <v>0</v>
      </c>
      <c r="AG1440" s="189" t="n">
        <f aca="false">IF(AE1440="SI",Y1440,0)</f>
        <v>0</v>
      </c>
      <c r="AH1440" s="189" t="n">
        <f aca="false">IF(AE1440="SI",AB1440,0)</f>
        <v>0</v>
      </c>
      <c r="AI1440" s="148"/>
      <c r="AJ1440" s="207"/>
      <c r="AK1440" s="207"/>
      <c r="AL1440" s="207"/>
      <c r="AM1440" s="207"/>
      <c r="AN1440" s="207"/>
      <c r="AO1440" s="208"/>
    </row>
    <row r="1441" customFormat="false" ht="15.75" hidden="false" customHeight="true" outlineLevel="0" collapsed="false">
      <c r="A1441" s="22" t="n">
        <v>1440</v>
      </c>
      <c r="B1441" s="180"/>
      <c r="C1441" s="22"/>
      <c r="D1441" s="22"/>
      <c r="E1441" s="183"/>
      <c r="F1441" s="183"/>
      <c r="G1441" s="22"/>
      <c r="H1441" s="22"/>
      <c r="I1441" s="22"/>
      <c r="J1441" s="22"/>
      <c r="K1441" s="191" t="e">
        <f aca="false">VLOOKUP(Personale!J1441,Legenda!$D$1:$F$258,2)</f>
        <v>#N/A</v>
      </c>
      <c r="L1441" s="22"/>
      <c r="M1441" s="22"/>
      <c r="N1441" s="22"/>
      <c r="O1441" s="22"/>
      <c r="P1441" s="203"/>
      <c r="Q1441" s="22"/>
      <c r="R1441" s="22"/>
      <c r="S1441" s="22"/>
      <c r="T1441" s="203"/>
      <c r="U1441" s="211"/>
      <c r="V1441" s="211"/>
      <c r="W1441" s="185" t="n">
        <v>0</v>
      </c>
      <c r="X1441" s="185" t="n">
        <v>0</v>
      </c>
      <c r="Y1441" s="219" t="n">
        <f aca="false">SUM(W1441:X1441)</f>
        <v>0</v>
      </c>
      <c r="Z1441" s="185" t="n">
        <v>0</v>
      </c>
      <c r="AA1441" s="185" t="n">
        <v>0</v>
      </c>
      <c r="AB1441" s="220" t="n">
        <f aca="false">SUM(Z1441:AA1441)</f>
        <v>0</v>
      </c>
      <c r="AC1441" s="22"/>
      <c r="AD1441" s="22"/>
      <c r="AE1441" s="188"/>
      <c r="AF1441" s="206" t="n">
        <f aca="false">IF(AE1441="SI",N1441,0)</f>
        <v>0</v>
      </c>
      <c r="AG1441" s="189" t="n">
        <f aca="false">IF(AE1441="SI",Y1441,0)</f>
        <v>0</v>
      </c>
      <c r="AH1441" s="189" t="n">
        <f aca="false">IF(AE1441="SI",AB1441,0)</f>
        <v>0</v>
      </c>
      <c r="AI1441" s="148"/>
      <c r="AJ1441" s="207"/>
      <c r="AK1441" s="207"/>
      <c r="AL1441" s="207"/>
      <c r="AM1441" s="207"/>
      <c r="AN1441" s="207"/>
      <c r="AO1441" s="208"/>
    </row>
    <row r="1442" customFormat="false" ht="15.75" hidden="false" customHeight="true" outlineLevel="0" collapsed="false">
      <c r="A1442" s="22" t="n">
        <v>1441</v>
      </c>
      <c r="B1442" s="180"/>
      <c r="C1442" s="22"/>
      <c r="D1442" s="22"/>
      <c r="E1442" s="183"/>
      <c r="F1442" s="183"/>
      <c r="G1442" s="22"/>
      <c r="H1442" s="22"/>
      <c r="I1442" s="22"/>
      <c r="J1442" s="22"/>
      <c r="K1442" s="191" t="e">
        <f aca="false">VLOOKUP(Personale!J1442,Legenda!$D$1:$F$258,2)</f>
        <v>#N/A</v>
      </c>
      <c r="L1442" s="22"/>
      <c r="M1442" s="22"/>
      <c r="N1442" s="22"/>
      <c r="O1442" s="22"/>
      <c r="P1442" s="203"/>
      <c r="Q1442" s="22"/>
      <c r="R1442" s="22"/>
      <c r="S1442" s="22"/>
      <c r="T1442" s="203"/>
      <c r="U1442" s="211"/>
      <c r="V1442" s="211"/>
      <c r="W1442" s="185" t="n">
        <v>0</v>
      </c>
      <c r="X1442" s="185" t="n">
        <v>0</v>
      </c>
      <c r="Y1442" s="219" t="n">
        <f aca="false">SUM(W1442:X1442)</f>
        <v>0</v>
      </c>
      <c r="Z1442" s="185" t="n">
        <v>0</v>
      </c>
      <c r="AA1442" s="185" t="n">
        <v>0</v>
      </c>
      <c r="AB1442" s="220" t="n">
        <f aca="false">SUM(Z1442:AA1442)</f>
        <v>0</v>
      </c>
      <c r="AC1442" s="22"/>
      <c r="AD1442" s="22"/>
      <c r="AE1442" s="188"/>
      <c r="AF1442" s="206" t="n">
        <f aca="false">IF(AE1442="SI",N1442,0)</f>
        <v>0</v>
      </c>
      <c r="AG1442" s="189" t="n">
        <f aca="false">IF(AE1442="SI",Y1442,0)</f>
        <v>0</v>
      </c>
      <c r="AH1442" s="189" t="n">
        <f aca="false">IF(AE1442="SI",AB1442,0)</f>
        <v>0</v>
      </c>
      <c r="AI1442" s="148"/>
      <c r="AJ1442" s="207"/>
      <c r="AK1442" s="207"/>
      <c r="AL1442" s="207"/>
      <c r="AM1442" s="207"/>
      <c r="AN1442" s="207"/>
      <c r="AO1442" s="208"/>
    </row>
    <row r="1443" customFormat="false" ht="15.75" hidden="false" customHeight="true" outlineLevel="0" collapsed="false">
      <c r="A1443" s="22" t="n">
        <v>1442</v>
      </c>
      <c r="B1443" s="180"/>
      <c r="C1443" s="22"/>
      <c r="D1443" s="22"/>
      <c r="E1443" s="183"/>
      <c r="F1443" s="183"/>
      <c r="G1443" s="22"/>
      <c r="H1443" s="22"/>
      <c r="I1443" s="22"/>
      <c r="J1443" s="22"/>
      <c r="K1443" s="191" t="e">
        <f aca="false">VLOOKUP(Personale!J1443,Legenda!$D$1:$F$258,2)</f>
        <v>#N/A</v>
      </c>
      <c r="L1443" s="22"/>
      <c r="M1443" s="22"/>
      <c r="N1443" s="22"/>
      <c r="O1443" s="22"/>
      <c r="P1443" s="203"/>
      <c r="Q1443" s="22"/>
      <c r="R1443" s="22"/>
      <c r="S1443" s="22"/>
      <c r="T1443" s="203"/>
      <c r="U1443" s="211"/>
      <c r="V1443" s="211"/>
      <c r="W1443" s="185" t="n">
        <v>0</v>
      </c>
      <c r="X1443" s="185" t="n">
        <v>0</v>
      </c>
      <c r="Y1443" s="219" t="n">
        <f aca="false">SUM(W1443:X1443)</f>
        <v>0</v>
      </c>
      <c r="Z1443" s="185" t="n">
        <v>0</v>
      </c>
      <c r="AA1443" s="185" t="n">
        <v>0</v>
      </c>
      <c r="AB1443" s="220" t="n">
        <f aca="false">SUM(Z1443:AA1443)</f>
        <v>0</v>
      </c>
      <c r="AC1443" s="22"/>
      <c r="AD1443" s="22"/>
      <c r="AE1443" s="188"/>
      <c r="AF1443" s="206" t="n">
        <f aca="false">IF(AE1443="SI",N1443,0)</f>
        <v>0</v>
      </c>
      <c r="AG1443" s="189" t="n">
        <f aca="false">IF(AE1443="SI",Y1443,0)</f>
        <v>0</v>
      </c>
      <c r="AH1443" s="189" t="n">
        <f aca="false">IF(AE1443="SI",AB1443,0)</f>
        <v>0</v>
      </c>
      <c r="AI1443" s="148"/>
      <c r="AJ1443" s="207"/>
      <c r="AK1443" s="207"/>
      <c r="AL1443" s="207"/>
      <c r="AM1443" s="207"/>
      <c r="AN1443" s="207"/>
      <c r="AO1443" s="208"/>
    </row>
    <row r="1444" customFormat="false" ht="15.75" hidden="false" customHeight="true" outlineLevel="0" collapsed="false">
      <c r="A1444" s="22" t="n">
        <v>1443</v>
      </c>
      <c r="B1444" s="180"/>
      <c r="C1444" s="22"/>
      <c r="D1444" s="22"/>
      <c r="E1444" s="183"/>
      <c r="F1444" s="183"/>
      <c r="G1444" s="22"/>
      <c r="H1444" s="22"/>
      <c r="I1444" s="22"/>
      <c r="J1444" s="22"/>
      <c r="K1444" s="191" t="e">
        <f aca="false">VLOOKUP(Personale!J1444,Legenda!$D$1:$F$258,2)</f>
        <v>#N/A</v>
      </c>
      <c r="L1444" s="22"/>
      <c r="M1444" s="22"/>
      <c r="N1444" s="22"/>
      <c r="O1444" s="22"/>
      <c r="P1444" s="203"/>
      <c r="Q1444" s="22"/>
      <c r="R1444" s="22"/>
      <c r="S1444" s="22"/>
      <c r="T1444" s="203"/>
      <c r="U1444" s="211"/>
      <c r="V1444" s="211"/>
      <c r="W1444" s="185" t="n">
        <v>0</v>
      </c>
      <c r="X1444" s="185" t="n">
        <v>0</v>
      </c>
      <c r="Y1444" s="219" t="n">
        <f aca="false">SUM(W1444:X1444)</f>
        <v>0</v>
      </c>
      <c r="Z1444" s="185" t="n">
        <v>0</v>
      </c>
      <c r="AA1444" s="185" t="n">
        <v>0</v>
      </c>
      <c r="AB1444" s="220" t="n">
        <f aca="false">SUM(Z1444:AA1444)</f>
        <v>0</v>
      </c>
      <c r="AC1444" s="22"/>
      <c r="AD1444" s="22"/>
      <c r="AE1444" s="188"/>
      <c r="AF1444" s="206" t="n">
        <f aca="false">IF(AE1444="SI",N1444,0)</f>
        <v>0</v>
      </c>
      <c r="AG1444" s="189" t="n">
        <f aca="false">IF(AE1444="SI",Y1444,0)</f>
        <v>0</v>
      </c>
      <c r="AH1444" s="189" t="n">
        <f aca="false">IF(AE1444="SI",AB1444,0)</f>
        <v>0</v>
      </c>
      <c r="AI1444" s="148"/>
      <c r="AJ1444" s="207"/>
      <c r="AK1444" s="207"/>
      <c r="AL1444" s="207"/>
      <c r="AM1444" s="207"/>
      <c r="AN1444" s="207"/>
      <c r="AO1444" s="208"/>
    </row>
    <row r="1445" customFormat="false" ht="15.75" hidden="false" customHeight="true" outlineLevel="0" collapsed="false">
      <c r="A1445" s="22" t="n">
        <v>1444</v>
      </c>
      <c r="B1445" s="180"/>
      <c r="C1445" s="22"/>
      <c r="D1445" s="22"/>
      <c r="E1445" s="183"/>
      <c r="F1445" s="183"/>
      <c r="G1445" s="22"/>
      <c r="H1445" s="22"/>
      <c r="I1445" s="22"/>
      <c r="J1445" s="22"/>
      <c r="K1445" s="191" t="e">
        <f aca="false">VLOOKUP(Personale!J1445,Legenda!$D$1:$F$258,2)</f>
        <v>#N/A</v>
      </c>
      <c r="L1445" s="22"/>
      <c r="M1445" s="22"/>
      <c r="N1445" s="22"/>
      <c r="O1445" s="22"/>
      <c r="P1445" s="203"/>
      <c r="Q1445" s="22"/>
      <c r="R1445" s="22"/>
      <c r="S1445" s="22"/>
      <c r="T1445" s="203"/>
      <c r="U1445" s="211"/>
      <c r="V1445" s="211"/>
      <c r="W1445" s="185" t="n">
        <v>0</v>
      </c>
      <c r="X1445" s="185" t="n">
        <v>0</v>
      </c>
      <c r="Y1445" s="219" t="n">
        <f aca="false">SUM(W1445:X1445)</f>
        <v>0</v>
      </c>
      <c r="Z1445" s="185" t="n">
        <v>0</v>
      </c>
      <c r="AA1445" s="185" t="n">
        <v>0</v>
      </c>
      <c r="AB1445" s="220" t="n">
        <f aca="false">SUM(Z1445:AA1445)</f>
        <v>0</v>
      </c>
      <c r="AC1445" s="22"/>
      <c r="AD1445" s="22"/>
      <c r="AE1445" s="188"/>
      <c r="AF1445" s="206" t="n">
        <f aca="false">IF(AE1445="SI",N1445,0)</f>
        <v>0</v>
      </c>
      <c r="AG1445" s="189" t="n">
        <f aca="false">IF(AE1445="SI",Y1445,0)</f>
        <v>0</v>
      </c>
      <c r="AH1445" s="189" t="n">
        <f aca="false">IF(AE1445="SI",AB1445,0)</f>
        <v>0</v>
      </c>
      <c r="AI1445" s="148"/>
      <c r="AJ1445" s="207"/>
      <c r="AK1445" s="207"/>
      <c r="AL1445" s="207"/>
      <c r="AM1445" s="207"/>
      <c r="AN1445" s="207"/>
      <c r="AO1445" s="208"/>
    </row>
    <row r="1446" customFormat="false" ht="15.75" hidden="false" customHeight="true" outlineLevel="0" collapsed="false">
      <c r="A1446" s="22" t="n">
        <v>1445</v>
      </c>
      <c r="B1446" s="180"/>
      <c r="C1446" s="22"/>
      <c r="D1446" s="22"/>
      <c r="E1446" s="183"/>
      <c r="F1446" s="183"/>
      <c r="G1446" s="22"/>
      <c r="H1446" s="22"/>
      <c r="I1446" s="22"/>
      <c r="J1446" s="22"/>
      <c r="K1446" s="191" t="e">
        <f aca="false">VLOOKUP(Personale!J1446,Legenda!$D$1:$F$258,2)</f>
        <v>#N/A</v>
      </c>
      <c r="L1446" s="22"/>
      <c r="M1446" s="22"/>
      <c r="N1446" s="22"/>
      <c r="O1446" s="22"/>
      <c r="P1446" s="203"/>
      <c r="Q1446" s="22"/>
      <c r="R1446" s="22"/>
      <c r="S1446" s="22"/>
      <c r="T1446" s="203"/>
      <c r="U1446" s="211"/>
      <c r="V1446" s="211"/>
      <c r="W1446" s="185" t="n">
        <v>0</v>
      </c>
      <c r="X1446" s="185" t="n">
        <v>0</v>
      </c>
      <c r="Y1446" s="219" t="n">
        <f aca="false">SUM(W1446:X1446)</f>
        <v>0</v>
      </c>
      <c r="Z1446" s="185" t="n">
        <v>0</v>
      </c>
      <c r="AA1446" s="185" t="n">
        <v>0</v>
      </c>
      <c r="AB1446" s="220" t="n">
        <f aca="false">SUM(Z1446:AA1446)</f>
        <v>0</v>
      </c>
      <c r="AC1446" s="22"/>
      <c r="AD1446" s="22"/>
      <c r="AE1446" s="188"/>
      <c r="AF1446" s="206" t="n">
        <f aca="false">IF(AE1446="SI",N1446,0)</f>
        <v>0</v>
      </c>
      <c r="AG1446" s="189" t="n">
        <f aca="false">IF(AE1446="SI",Y1446,0)</f>
        <v>0</v>
      </c>
      <c r="AH1446" s="189" t="n">
        <f aca="false">IF(AE1446="SI",AB1446,0)</f>
        <v>0</v>
      </c>
      <c r="AI1446" s="148"/>
      <c r="AJ1446" s="207"/>
      <c r="AK1446" s="207"/>
      <c r="AL1446" s="207"/>
      <c r="AM1446" s="207"/>
      <c r="AN1446" s="207"/>
      <c r="AO1446" s="208"/>
    </row>
    <row r="1447" customFormat="false" ht="15.75" hidden="false" customHeight="true" outlineLevel="0" collapsed="false">
      <c r="A1447" s="22" t="n">
        <v>1446</v>
      </c>
      <c r="B1447" s="180"/>
      <c r="C1447" s="22"/>
      <c r="D1447" s="22"/>
      <c r="E1447" s="183"/>
      <c r="F1447" s="183"/>
      <c r="G1447" s="22"/>
      <c r="H1447" s="22"/>
      <c r="I1447" s="22"/>
      <c r="J1447" s="22"/>
      <c r="K1447" s="191" t="e">
        <f aca="false">VLOOKUP(Personale!J1447,Legenda!$D$1:$F$258,2)</f>
        <v>#N/A</v>
      </c>
      <c r="L1447" s="22"/>
      <c r="M1447" s="22"/>
      <c r="N1447" s="22"/>
      <c r="O1447" s="22"/>
      <c r="P1447" s="203"/>
      <c r="Q1447" s="22"/>
      <c r="R1447" s="22"/>
      <c r="S1447" s="22"/>
      <c r="T1447" s="203"/>
      <c r="U1447" s="211"/>
      <c r="V1447" s="211"/>
      <c r="W1447" s="185" t="n">
        <v>0</v>
      </c>
      <c r="X1447" s="185" t="n">
        <v>0</v>
      </c>
      <c r="Y1447" s="219" t="n">
        <f aca="false">SUM(W1447:X1447)</f>
        <v>0</v>
      </c>
      <c r="Z1447" s="185" t="n">
        <v>0</v>
      </c>
      <c r="AA1447" s="185" t="n">
        <v>0</v>
      </c>
      <c r="AB1447" s="220" t="n">
        <f aca="false">SUM(Z1447:AA1447)</f>
        <v>0</v>
      </c>
      <c r="AC1447" s="22"/>
      <c r="AD1447" s="22"/>
      <c r="AE1447" s="188"/>
      <c r="AF1447" s="206" t="n">
        <f aca="false">IF(AE1447="SI",N1447,0)</f>
        <v>0</v>
      </c>
      <c r="AG1447" s="189" t="n">
        <f aca="false">IF(AE1447="SI",Y1447,0)</f>
        <v>0</v>
      </c>
      <c r="AH1447" s="189" t="n">
        <f aca="false">IF(AE1447="SI",AB1447,0)</f>
        <v>0</v>
      </c>
      <c r="AI1447" s="148"/>
      <c r="AJ1447" s="207"/>
      <c r="AK1447" s="207"/>
      <c r="AL1447" s="207"/>
      <c r="AM1447" s="207"/>
      <c r="AN1447" s="207"/>
      <c r="AO1447" s="208"/>
    </row>
    <row r="1448" customFormat="false" ht="15.75" hidden="false" customHeight="true" outlineLevel="0" collapsed="false">
      <c r="A1448" s="22" t="n">
        <v>1447</v>
      </c>
      <c r="B1448" s="180"/>
      <c r="C1448" s="22"/>
      <c r="D1448" s="22"/>
      <c r="E1448" s="183"/>
      <c r="F1448" s="183"/>
      <c r="G1448" s="22"/>
      <c r="H1448" s="22"/>
      <c r="I1448" s="22"/>
      <c r="J1448" s="22"/>
      <c r="K1448" s="191" t="e">
        <f aca="false">VLOOKUP(Personale!J1448,Legenda!$D$1:$F$258,2)</f>
        <v>#N/A</v>
      </c>
      <c r="L1448" s="22"/>
      <c r="M1448" s="22"/>
      <c r="N1448" s="22"/>
      <c r="O1448" s="22"/>
      <c r="P1448" s="203"/>
      <c r="Q1448" s="22"/>
      <c r="R1448" s="22"/>
      <c r="S1448" s="22"/>
      <c r="T1448" s="203"/>
      <c r="U1448" s="211"/>
      <c r="V1448" s="211"/>
      <c r="W1448" s="185" t="n">
        <v>0</v>
      </c>
      <c r="X1448" s="185" t="n">
        <v>0</v>
      </c>
      <c r="Y1448" s="219" t="n">
        <f aca="false">SUM(W1448:X1448)</f>
        <v>0</v>
      </c>
      <c r="Z1448" s="185" t="n">
        <v>0</v>
      </c>
      <c r="AA1448" s="185" t="n">
        <v>0</v>
      </c>
      <c r="AB1448" s="220" t="n">
        <f aca="false">SUM(Z1448:AA1448)</f>
        <v>0</v>
      </c>
      <c r="AC1448" s="22"/>
      <c r="AD1448" s="22"/>
      <c r="AE1448" s="188"/>
      <c r="AF1448" s="206" t="n">
        <f aca="false">IF(AE1448="SI",N1448,0)</f>
        <v>0</v>
      </c>
      <c r="AG1448" s="189" t="n">
        <f aca="false">IF(AE1448="SI",Y1448,0)</f>
        <v>0</v>
      </c>
      <c r="AH1448" s="189" t="n">
        <f aca="false">IF(AE1448="SI",AB1448,0)</f>
        <v>0</v>
      </c>
      <c r="AI1448" s="148"/>
      <c r="AJ1448" s="207"/>
      <c r="AK1448" s="207"/>
      <c r="AL1448" s="207"/>
      <c r="AM1448" s="207"/>
      <c r="AN1448" s="207"/>
      <c r="AO1448" s="208"/>
    </row>
    <row r="1449" customFormat="false" ht="15.75" hidden="false" customHeight="true" outlineLevel="0" collapsed="false">
      <c r="A1449" s="22" t="n">
        <v>1448</v>
      </c>
      <c r="B1449" s="180"/>
      <c r="C1449" s="22"/>
      <c r="D1449" s="22"/>
      <c r="E1449" s="183"/>
      <c r="F1449" s="183"/>
      <c r="G1449" s="22"/>
      <c r="H1449" s="22"/>
      <c r="I1449" s="22"/>
      <c r="J1449" s="22"/>
      <c r="K1449" s="191" t="e">
        <f aca="false">VLOOKUP(Personale!J1449,Legenda!$D$1:$F$258,2)</f>
        <v>#N/A</v>
      </c>
      <c r="L1449" s="22"/>
      <c r="M1449" s="22"/>
      <c r="N1449" s="22"/>
      <c r="O1449" s="22"/>
      <c r="P1449" s="203"/>
      <c r="Q1449" s="22"/>
      <c r="R1449" s="22"/>
      <c r="S1449" s="22"/>
      <c r="T1449" s="203"/>
      <c r="U1449" s="211"/>
      <c r="V1449" s="211"/>
      <c r="W1449" s="185" t="n">
        <v>0</v>
      </c>
      <c r="X1449" s="185" t="n">
        <v>0</v>
      </c>
      <c r="Y1449" s="219" t="n">
        <f aca="false">SUM(W1449:X1449)</f>
        <v>0</v>
      </c>
      <c r="Z1449" s="185" t="n">
        <v>0</v>
      </c>
      <c r="AA1449" s="185" t="n">
        <v>0</v>
      </c>
      <c r="AB1449" s="220" t="n">
        <f aca="false">SUM(Z1449:AA1449)</f>
        <v>0</v>
      </c>
      <c r="AC1449" s="22"/>
      <c r="AD1449" s="22"/>
      <c r="AE1449" s="188"/>
      <c r="AF1449" s="206" t="n">
        <f aca="false">IF(AE1449="SI",N1449,0)</f>
        <v>0</v>
      </c>
      <c r="AG1449" s="189" t="n">
        <f aca="false">IF(AE1449="SI",Y1449,0)</f>
        <v>0</v>
      </c>
      <c r="AH1449" s="189" t="n">
        <f aca="false">IF(AE1449="SI",AB1449,0)</f>
        <v>0</v>
      </c>
      <c r="AI1449" s="148"/>
      <c r="AJ1449" s="207"/>
      <c r="AK1449" s="207"/>
      <c r="AL1449" s="207"/>
      <c r="AM1449" s="207"/>
      <c r="AN1449" s="207"/>
      <c r="AO1449" s="208"/>
    </row>
    <row r="1450" customFormat="false" ht="15.75" hidden="false" customHeight="true" outlineLevel="0" collapsed="false">
      <c r="A1450" s="22" t="n">
        <v>1449</v>
      </c>
      <c r="B1450" s="180"/>
      <c r="C1450" s="22"/>
      <c r="D1450" s="22"/>
      <c r="E1450" s="183"/>
      <c r="F1450" s="183"/>
      <c r="G1450" s="22"/>
      <c r="H1450" s="22"/>
      <c r="I1450" s="22"/>
      <c r="J1450" s="22"/>
      <c r="K1450" s="191" t="e">
        <f aca="false">VLOOKUP(Personale!J1450,Legenda!$D$1:$F$258,2)</f>
        <v>#N/A</v>
      </c>
      <c r="L1450" s="22"/>
      <c r="M1450" s="22"/>
      <c r="N1450" s="22"/>
      <c r="O1450" s="22"/>
      <c r="P1450" s="203"/>
      <c r="Q1450" s="22"/>
      <c r="R1450" s="22"/>
      <c r="S1450" s="22"/>
      <c r="T1450" s="203"/>
      <c r="U1450" s="211"/>
      <c r="V1450" s="211"/>
      <c r="W1450" s="185" t="n">
        <v>0</v>
      </c>
      <c r="X1450" s="185" t="n">
        <v>0</v>
      </c>
      <c r="Y1450" s="219" t="n">
        <f aca="false">SUM(W1450:X1450)</f>
        <v>0</v>
      </c>
      <c r="Z1450" s="185" t="n">
        <v>0</v>
      </c>
      <c r="AA1450" s="185" t="n">
        <v>0</v>
      </c>
      <c r="AB1450" s="220" t="n">
        <f aca="false">SUM(Z1450:AA1450)</f>
        <v>0</v>
      </c>
      <c r="AC1450" s="22"/>
      <c r="AD1450" s="22"/>
      <c r="AE1450" s="188"/>
      <c r="AF1450" s="206" t="n">
        <f aca="false">IF(AE1450="SI",N1450,0)</f>
        <v>0</v>
      </c>
      <c r="AG1450" s="189" t="n">
        <f aca="false">IF(AE1450="SI",Y1450,0)</f>
        <v>0</v>
      </c>
      <c r="AH1450" s="189" t="n">
        <f aca="false">IF(AE1450="SI",AB1450,0)</f>
        <v>0</v>
      </c>
      <c r="AI1450" s="148"/>
      <c r="AJ1450" s="207"/>
      <c r="AK1450" s="207"/>
      <c r="AL1450" s="207"/>
      <c r="AM1450" s="207"/>
      <c r="AN1450" s="207"/>
      <c r="AO1450" s="208"/>
    </row>
    <row r="1451" customFormat="false" ht="15.75" hidden="false" customHeight="true" outlineLevel="0" collapsed="false">
      <c r="A1451" s="22" t="n">
        <v>1450</v>
      </c>
      <c r="B1451" s="180"/>
      <c r="C1451" s="22"/>
      <c r="D1451" s="22"/>
      <c r="E1451" s="183"/>
      <c r="F1451" s="183"/>
      <c r="G1451" s="22"/>
      <c r="H1451" s="22"/>
      <c r="I1451" s="22"/>
      <c r="J1451" s="22"/>
      <c r="K1451" s="191" t="e">
        <f aca="false">VLOOKUP(Personale!J1451,Legenda!$D$1:$F$258,2)</f>
        <v>#N/A</v>
      </c>
      <c r="L1451" s="22"/>
      <c r="M1451" s="22"/>
      <c r="N1451" s="22"/>
      <c r="O1451" s="22"/>
      <c r="P1451" s="203"/>
      <c r="Q1451" s="22"/>
      <c r="R1451" s="22"/>
      <c r="S1451" s="22"/>
      <c r="T1451" s="203"/>
      <c r="U1451" s="211"/>
      <c r="V1451" s="211"/>
      <c r="W1451" s="185" t="n">
        <v>0</v>
      </c>
      <c r="X1451" s="185" t="n">
        <v>0</v>
      </c>
      <c r="Y1451" s="219" t="n">
        <f aca="false">SUM(W1451:X1451)</f>
        <v>0</v>
      </c>
      <c r="Z1451" s="185" t="n">
        <v>0</v>
      </c>
      <c r="AA1451" s="185" t="n">
        <v>0</v>
      </c>
      <c r="AB1451" s="220" t="n">
        <f aca="false">SUM(Z1451:AA1451)</f>
        <v>0</v>
      </c>
      <c r="AC1451" s="22"/>
      <c r="AD1451" s="22"/>
      <c r="AE1451" s="188"/>
      <c r="AF1451" s="206" t="n">
        <f aca="false">IF(AE1451="SI",N1451,0)</f>
        <v>0</v>
      </c>
      <c r="AG1451" s="189" t="n">
        <f aca="false">IF(AE1451="SI",Y1451,0)</f>
        <v>0</v>
      </c>
      <c r="AH1451" s="189" t="n">
        <f aca="false">IF(AE1451="SI",AB1451,0)</f>
        <v>0</v>
      </c>
      <c r="AI1451" s="148"/>
      <c r="AJ1451" s="207"/>
      <c r="AK1451" s="207"/>
      <c r="AL1451" s="207"/>
      <c r="AM1451" s="207"/>
      <c r="AN1451" s="207"/>
      <c r="AO1451" s="208"/>
    </row>
    <row r="1452" customFormat="false" ht="15.75" hidden="false" customHeight="true" outlineLevel="0" collapsed="false">
      <c r="A1452" s="22" t="n">
        <v>1451</v>
      </c>
      <c r="B1452" s="180"/>
      <c r="C1452" s="22"/>
      <c r="D1452" s="22"/>
      <c r="E1452" s="183"/>
      <c r="F1452" s="183"/>
      <c r="G1452" s="22"/>
      <c r="H1452" s="22"/>
      <c r="I1452" s="22"/>
      <c r="J1452" s="22"/>
      <c r="K1452" s="191" t="e">
        <f aca="false">VLOOKUP(Personale!J1452,Legenda!$D$1:$F$258,2)</f>
        <v>#N/A</v>
      </c>
      <c r="L1452" s="22"/>
      <c r="M1452" s="22"/>
      <c r="N1452" s="22"/>
      <c r="O1452" s="22"/>
      <c r="P1452" s="203"/>
      <c r="Q1452" s="22"/>
      <c r="R1452" s="22"/>
      <c r="S1452" s="22"/>
      <c r="T1452" s="203"/>
      <c r="U1452" s="211"/>
      <c r="V1452" s="211"/>
      <c r="W1452" s="185" t="n">
        <v>0</v>
      </c>
      <c r="X1452" s="185" t="n">
        <v>0</v>
      </c>
      <c r="Y1452" s="219" t="n">
        <f aca="false">SUM(W1452:X1452)</f>
        <v>0</v>
      </c>
      <c r="Z1452" s="185" t="n">
        <v>0</v>
      </c>
      <c r="AA1452" s="185" t="n">
        <v>0</v>
      </c>
      <c r="AB1452" s="220" t="n">
        <f aca="false">SUM(Z1452:AA1452)</f>
        <v>0</v>
      </c>
      <c r="AC1452" s="22"/>
      <c r="AD1452" s="22"/>
      <c r="AE1452" s="188"/>
      <c r="AF1452" s="206" t="n">
        <f aca="false">IF(AE1452="SI",N1452,0)</f>
        <v>0</v>
      </c>
      <c r="AG1452" s="189" t="n">
        <f aca="false">IF(AE1452="SI",Y1452,0)</f>
        <v>0</v>
      </c>
      <c r="AH1452" s="189" t="n">
        <f aca="false">IF(AE1452="SI",AB1452,0)</f>
        <v>0</v>
      </c>
      <c r="AI1452" s="148"/>
      <c r="AJ1452" s="207"/>
      <c r="AK1452" s="207"/>
      <c r="AL1452" s="207"/>
      <c r="AM1452" s="207"/>
      <c r="AN1452" s="207"/>
      <c r="AO1452" s="208"/>
    </row>
    <row r="1453" customFormat="false" ht="15.75" hidden="false" customHeight="true" outlineLevel="0" collapsed="false">
      <c r="A1453" s="22" t="n">
        <v>1452</v>
      </c>
      <c r="B1453" s="180"/>
      <c r="C1453" s="22"/>
      <c r="D1453" s="22"/>
      <c r="E1453" s="183"/>
      <c r="F1453" s="183"/>
      <c r="G1453" s="22"/>
      <c r="H1453" s="22"/>
      <c r="I1453" s="22"/>
      <c r="J1453" s="22"/>
      <c r="K1453" s="191" t="e">
        <f aca="false">VLOOKUP(Personale!J1453,Legenda!$D$1:$F$258,2)</f>
        <v>#N/A</v>
      </c>
      <c r="L1453" s="22"/>
      <c r="M1453" s="22"/>
      <c r="N1453" s="22"/>
      <c r="O1453" s="22"/>
      <c r="P1453" s="203"/>
      <c r="Q1453" s="22"/>
      <c r="R1453" s="22"/>
      <c r="S1453" s="22"/>
      <c r="T1453" s="203"/>
      <c r="U1453" s="211"/>
      <c r="V1453" s="211"/>
      <c r="W1453" s="185" t="n">
        <v>0</v>
      </c>
      <c r="X1453" s="185" t="n">
        <v>0</v>
      </c>
      <c r="Y1453" s="219" t="n">
        <f aca="false">SUM(W1453:X1453)</f>
        <v>0</v>
      </c>
      <c r="Z1453" s="185" t="n">
        <v>0</v>
      </c>
      <c r="AA1453" s="185" t="n">
        <v>0</v>
      </c>
      <c r="AB1453" s="220" t="n">
        <f aca="false">SUM(Z1453:AA1453)</f>
        <v>0</v>
      </c>
      <c r="AC1453" s="22"/>
      <c r="AD1453" s="22"/>
      <c r="AE1453" s="188"/>
      <c r="AF1453" s="206" t="n">
        <f aca="false">IF(AE1453="SI",N1453,0)</f>
        <v>0</v>
      </c>
      <c r="AG1453" s="189" t="n">
        <f aca="false">IF(AE1453="SI",Y1453,0)</f>
        <v>0</v>
      </c>
      <c r="AH1453" s="189" t="n">
        <f aca="false">IF(AE1453="SI",AB1453,0)</f>
        <v>0</v>
      </c>
      <c r="AI1453" s="148"/>
      <c r="AJ1453" s="207"/>
      <c r="AK1453" s="207"/>
      <c r="AL1453" s="207"/>
      <c r="AM1453" s="207"/>
      <c r="AN1453" s="207"/>
      <c r="AO1453" s="208"/>
    </row>
    <row r="1454" customFormat="false" ht="15.75" hidden="false" customHeight="true" outlineLevel="0" collapsed="false">
      <c r="A1454" s="22" t="n">
        <v>1453</v>
      </c>
      <c r="B1454" s="180"/>
      <c r="C1454" s="22"/>
      <c r="D1454" s="22"/>
      <c r="E1454" s="183"/>
      <c r="F1454" s="183"/>
      <c r="G1454" s="22"/>
      <c r="H1454" s="22"/>
      <c r="I1454" s="22"/>
      <c r="J1454" s="22"/>
      <c r="K1454" s="191" t="e">
        <f aca="false">VLOOKUP(Personale!J1454,Legenda!$D$1:$F$258,2)</f>
        <v>#N/A</v>
      </c>
      <c r="L1454" s="22"/>
      <c r="M1454" s="22"/>
      <c r="N1454" s="22"/>
      <c r="O1454" s="22"/>
      <c r="P1454" s="203"/>
      <c r="Q1454" s="22"/>
      <c r="R1454" s="22"/>
      <c r="S1454" s="22"/>
      <c r="T1454" s="203"/>
      <c r="U1454" s="211"/>
      <c r="V1454" s="211"/>
      <c r="W1454" s="185" t="n">
        <v>0</v>
      </c>
      <c r="X1454" s="185" t="n">
        <v>0</v>
      </c>
      <c r="Y1454" s="219" t="n">
        <f aca="false">SUM(W1454:X1454)</f>
        <v>0</v>
      </c>
      <c r="Z1454" s="185" t="n">
        <v>0</v>
      </c>
      <c r="AA1454" s="185" t="n">
        <v>0</v>
      </c>
      <c r="AB1454" s="220" t="n">
        <f aca="false">SUM(Z1454:AA1454)</f>
        <v>0</v>
      </c>
      <c r="AC1454" s="22"/>
      <c r="AD1454" s="22"/>
      <c r="AE1454" s="188"/>
      <c r="AF1454" s="206" t="n">
        <f aca="false">IF(AE1454="SI",N1454,0)</f>
        <v>0</v>
      </c>
      <c r="AG1454" s="189" t="n">
        <f aca="false">IF(AE1454="SI",Y1454,0)</f>
        <v>0</v>
      </c>
      <c r="AH1454" s="189" t="n">
        <f aca="false">IF(AE1454="SI",AB1454,0)</f>
        <v>0</v>
      </c>
      <c r="AI1454" s="148"/>
      <c r="AJ1454" s="207"/>
      <c r="AK1454" s="207"/>
      <c r="AL1454" s="207"/>
      <c r="AM1454" s="207"/>
      <c r="AN1454" s="207"/>
      <c r="AO1454" s="208"/>
    </row>
    <row r="1455" customFormat="false" ht="15.75" hidden="false" customHeight="true" outlineLevel="0" collapsed="false">
      <c r="A1455" s="22" t="n">
        <v>1454</v>
      </c>
      <c r="B1455" s="180"/>
      <c r="C1455" s="22"/>
      <c r="D1455" s="22"/>
      <c r="E1455" s="183"/>
      <c r="F1455" s="183"/>
      <c r="G1455" s="22"/>
      <c r="H1455" s="22"/>
      <c r="I1455" s="22"/>
      <c r="J1455" s="22"/>
      <c r="K1455" s="191" t="e">
        <f aca="false">VLOOKUP(Personale!J1455,Legenda!$D$1:$F$258,2)</f>
        <v>#N/A</v>
      </c>
      <c r="L1455" s="22"/>
      <c r="M1455" s="22"/>
      <c r="N1455" s="22"/>
      <c r="O1455" s="22"/>
      <c r="P1455" s="203"/>
      <c r="Q1455" s="22"/>
      <c r="R1455" s="22"/>
      <c r="S1455" s="22"/>
      <c r="T1455" s="203"/>
      <c r="U1455" s="211"/>
      <c r="V1455" s="211"/>
      <c r="W1455" s="185" t="n">
        <v>0</v>
      </c>
      <c r="X1455" s="185" t="n">
        <v>0</v>
      </c>
      <c r="Y1455" s="219" t="n">
        <f aca="false">SUM(W1455:X1455)</f>
        <v>0</v>
      </c>
      <c r="Z1455" s="185" t="n">
        <v>0</v>
      </c>
      <c r="AA1455" s="185" t="n">
        <v>0</v>
      </c>
      <c r="AB1455" s="220" t="n">
        <f aca="false">SUM(Z1455:AA1455)</f>
        <v>0</v>
      </c>
      <c r="AC1455" s="22"/>
      <c r="AD1455" s="22"/>
      <c r="AE1455" s="188"/>
      <c r="AF1455" s="206" t="n">
        <f aca="false">IF(AE1455="SI",N1455,0)</f>
        <v>0</v>
      </c>
      <c r="AG1455" s="189" t="n">
        <f aca="false">IF(AE1455="SI",Y1455,0)</f>
        <v>0</v>
      </c>
      <c r="AH1455" s="189" t="n">
        <f aca="false">IF(AE1455="SI",AB1455,0)</f>
        <v>0</v>
      </c>
      <c r="AI1455" s="148"/>
      <c r="AJ1455" s="207"/>
      <c r="AK1455" s="207"/>
      <c r="AL1455" s="207"/>
      <c r="AM1455" s="207"/>
      <c r="AN1455" s="207"/>
      <c r="AO1455" s="208"/>
    </row>
    <row r="1456" customFormat="false" ht="15.75" hidden="false" customHeight="true" outlineLevel="0" collapsed="false">
      <c r="A1456" s="22" t="n">
        <v>1455</v>
      </c>
      <c r="B1456" s="180"/>
      <c r="C1456" s="22"/>
      <c r="D1456" s="22"/>
      <c r="E1456" s="183"/>
      <c r="F1456" s="183"/>
      <c r="G1456" s="22"/>
      <c r="H1456" s="22"/>
      <c r="I1456" s="22"/>
      <c r="J1456" s="22"/>
      <c r="K1456" s="191" t="e">
        <f aca="false">VLOOKUP(Personale!J1456,Legenda!$D$1:$F$258,2)</f>
        <v>#N/A</v>
      </c>
      <c r="L1456" s="22"/>
      <c r="M1456" s="22"/>
      <c r="N1456" s="22"/>
      <c r="O1456" s="22"/>
      <c r="P1456" s="203"/>
      <c r="Q1456" s="22"/>
      <c r="R1456" s="22"/>
      <c r="S1456" s="22"/>
      <c r="T1456" s="203"/>
      <c r="U1456" s="211"/>
      <c r="V1456" s="211"/>
      <c r="W1456" s="185" t="n">
        <v>0</v>
      </c>
      <c r="X1456" s="185" t="n">
        <v>0</v>
      </c>
      <c r="Y1456" s="219" t="n">
        <f aca="false">SUM(W1456:X1456)</f>
        <v>0</v>
      </c>
      <c r="Z1456" s="185" t="n">
        <v>0</v>
      </c>
      <c r="AA1456" s="185" t="n">
        <v>0</v>
      </c>
      <c r="AB1456" s="220" t="n">
        <f aca="false">SUM(Z1456:AA1456)</f>
        <v>0</v>
      </c>
      <c r="AC1456" s="22"/>
      <c r="AD1456" s="22"/>
      <c r="AE1456" s="188"/>
      <c r="AF1456" s="206" t="n">
        <f aca="false">IF(AE1456="SI",N1456,0)</f>
        <v>0</v>
      </c>
      <c r="AG1456" s="189" t="n">
        <f aca="false">IF(AE1456="SI",Y1456,0)</f>
        <v>0</v>
      </c>
      <c r="AH1456" s="189" t="n">
        <f aca="false">IF(AE1456="SI",AB1456,0)</f>
        <v>0</v>
      </c>
      <c r="AI1456" s="148"/>
      <c r="AJ1456" s="207"/>
      <c r="AK1456" s="207"/>
      <c r="AL1456" s="207"/>
      <c r="AM1456" s="207"/>
      <c r="AN1456" s="207"/>
      <c r="AO1456" s="208"/>
    </row>
    <row r="1457" customFormat="false" ht="15.75" hidden="false" customHeight="true" outlineLevel="0" collapsed="false">
      <c r="A1457" s="22" t="n">
        <v>1456</v>
      </c>
      <c r="B1457" s="180"/>
      <c r="C1457" s="22"/>
      <c r="D1457" s="22"/>
      <c r="E1457" s="183"/>
      <c r="F1457" s="183"/>
      <c r="G1457" s="22"/>
      <c r="H1457" s="22"/>
      <c r="I1457" s="22"/>
      <c r="J1457" s="22"/>
      <c r="K1457" s="191" t="e">
        <f aca="false">VLOOKUP(Personale!J1457,Legenda!$D$1:$F$258,2)</f>
        <v>#N/A</v>
      </c>
      <c r="L1457" s="22"/>
      <c r="M1457" s="22"/>
      <c r="N1457" s="22"/>
      <c r="O1457" s="22"/>
      <c r="P1457" s="203"/>
      <c r="Q1457" s="22"/>
      <c r="R1457" s="22"/>
      <c r="S1457" s="22"/>
      <c r="T1457" s="203"/>
      <c r="U1457" s="211"/>
      <c r="V1457" s="211"/>
      <c r="W1457" s="185" t="n">
        <v>0</v>
      </c>
      <c r="X1457" s="185" t="n">
        <v>0</v>
      </c>
      <c r="Y1457" s="219" t="n">
        <f aca="false">SUM(W1457:X1457)</f>
        <v>0</v>
      </c>
      <c r="Z1457" s="185" t="n">
        <v>0</v>
      </c>
      <c r="AA1457" s="185" t="n">
        <v>0</v>
      </c>
      <c r="AB1457" s="220" t="n">
        <f aca="false">SUM(Z1457:AA1457)</f>
        <v>0</v>
      </c>
      <c r="AC1457" s="22"/>
      <c r="AD1457" s="22"/>
      <c r="AE1457" s="188"/>
      <c r="AF1457" s="206" t="n">
        <f aca="false">IF(AE1457="SI",N1457,0)</f>
        <v>0</v>
      </c>
      <c r="AG1457" s="189" t="n">
        <f aca="false">IF(AE1457="SI",Y1457,0)</f>
        <v>0</v>
      </c>
      <c r="AH1457" s="189" t="n">
        <f aca="false">IF(AE1457="SI",AB1457,0)</f>
        <v>0</v>
      </c>
      <c r="AI1457" s="148"/>
      <c r="AJ1457" s="207"/>
      <c r="AK1457" s="207"/>
      <c r="AL1457" s="207"/>
      <c r="AM1457" s="207"/>
      <c r="AN1457" s="207"/>
      <c r="AO1457" s="208"/>
    </row>
    <row r="1458" customFormat="false" ht="15.75" hidden="false" customHeight="true" outlineLevel="0" collapsed="false">
      <c r="A1458" s="22" t="n">
        <v>1457</v>
      </c>
      <c r="B1458" s="180"/>
      <c r="C1458" s="22"/>
      <c r="D1458" s="22"/>
      <c r="E1458" s="183"/>
      <c r="F1458" s="183"/>
      <c r="G1458" s="22"/>
      <c r="H1458" s="22"/>
      <c r="I1458" s="22"/>
      <c r="J1458" s="22"/>
      <c r="K1458" s="191" t="e">
        <f aca="false">VLOOKUP(Personale!J1458,Legenda!$D$1:$F$258,2)</f>
        <v>#N/A</v>
      </c>
      <c r="L1458" s="22"/>
      <c r="M1458" s="22"/>
      <c r="N1458" s="22"/>
      <c r="O1458" s="22"/>
      <c r="P1458" s="203"/>
      <c r="Q1458" s="22"/>
      <c r="R1458" s="22"/>
      <c r="S1458" s="22"/>
      <c r="T1458" s="203"/>
      <c r="U1458" s="211"/>
      <c r="V1458" s="211"/>
      <c r="W1458" s="185" t="n">
        <v>0</v>
      </c>
      <c r="X1458" s="185" t="n">
        <v>0</v>
      </c>
      <c r="Y1458" s="219" t="n">
        <f aca="false">SUM(W1458:X1458)</f>
        <v>0</v>
      </c>
      <c r="Z1458" s="185" t="n">
        <v>0</v>
      </c>
      <c r="AA1458" s="185" t="n">
        <v>0</v>
      </c>
      <c r="AB1458" s="220" t="n">
        <f aca="false">SUM(Z1458:AA1458)</f>
        <v>0</v>
      </c>
      <c r="AC1458" s="22"/>
      <c r="AD1458" s="22"/>
      <c r="AE1458" s="188"/>
      <c r="AF1458" s="206" t="n">
        <f aca="false">IF(AE1458="SI",N1458,0)</f>
        <v>0</v>
      </c>
      <c r="AG1458" s="189" t="n">
        <f aca="false">IF(AE1458="SI",Y1458,0)</f>
        <v>0</v>
      </c>
      <c r="AH1458" s="189" t="n">
        <f aca="false">IF(AE1458="SI",AB1458,0)</f>
        <v>0</v>
      </c>
      <c r="AI1458" s="148"/>
      <c r="AJ1458" s="207"/>
      <c r="AK1458" s="207"/>
      <c r="AL1458" s="207"/>
      <c r="AM1458" s="207"/>
      <c r="AN1458" s="207"/>
      <c r="AO1458" s="208"/>
    </row>
    <row r="1459" customFormat="false" ht="15.75" hidden="false" customHeight="true" outlineLevel="0" collapsed="false">
      <c r="A1459" s="22" t="n">
        <v>1458</v>
      </c>
      <c r="B1459" s="180"/>
      <c r="C1459" s="22"/>
      <c r="D1459" s="22"/>
      <c r="E1459" s="183"/>
      <c r="F1459" s="183"/>
      <c r="G1459" s="22"/>
      <c r="H1459" s="22"/>
      <c r="I1459" s="22"/>
      <c r="J1459" s="22"/>
      <c r="K1459" s="191" t="e">
        <f aca="false">VLOOKUP(Personale!J1459,Legenda!$D$1:$F$258,2)</f>
        <v>#N/A</v>
      </c>
      <c r="L1459" s="22"/>
      <c r="M1459" s="22"/>
      <c r="N1459" s="22"/>
      <c r="O1459" s="22"/>
      <c r="P1459" s="203"/>
      <c r="Q1459" s="22"/>
      <c r="R1459" s="22"/>
      <c r="S1459" s="22"/>
      <c r="T1459" s="203"/>
      <c r="U1459" s="211"/>
      <c r="V1459" s="211"/>
      <c r="W1459" s="185" t="n">
        <v>0</v>
      </c>
      <c r="X1459" s="185" t="n">
        <v>0</v>
      </c>
      <c r="Y1459" s="219" t="n">
        <f aca="false">SUM(W1459:X1459)</f>
        <v>0</v>
      </c>
      <c r="Z1459" s="185" t="n">
        <v>0</v>
      </c>
      <c r="AA1459" s="185" t="n">
        <v>0</v>
      </c>
      <c r="AB1459" s="220" t="n">
        <f aca="false">SUM(Z1459:AA1459)</f>
        <v>0</v>
      </c>
      <c r="AC1459" s="22"/>
      <c r="AD1459" s="22"/>
      <c r="AE1459" s="188"/>
      <c r="AF1459" s="206" t="n">
        <f aca="false">IF(AE1459="SI",N1459,0)</f>
        <v>0</v>
      </c>
      <c r="AG1459" s="189" t="n">
        <f aca="false">IF(AE1459="SI",Y1459,0)</f>
        <v>0</v>
      </c>
      <c r="AH1459" s="189" t="n">
        <f aca="false">IF(AE1459="SI",AB1459,0)</f>
        <v>0</v>
      </c>
      <c r="AI1459" s="148"/>
      <c r="AJ1459" s="207"/>
      <c r="AK1459" s="207"/>
      <c r="AL1459" s="207"/>
      <c r="AM1459" s="207"/>
      <c r="AN1459" s="207"/>
      <c r="AO1459" s="208"/>
    </row>
    <row r="1460" customFormat="false" ht="15.75" hidden="false" customHeight="true" outlineLevel="0" collapsed="false">
      <c r="A1460" s="22" t="n">
        <v>1459</v>
      </c>
      <c r="B1460" s="180"/>
      <c r="C1460" s="22"/>
      <c r="D1460" s="22"/>
      <c r="E1460" s="183"/>
      <c r="F1460" s="183"/>
      <c r="G1460" s="22"/>
      <c r="H1460" s="22"/>
      <c r="I1460" s="22"/>
      <c r="J1460" s="22"/>
      <c r="K1460" s="191" t="e">
        <f aca="false">VLOOKUP(Personale!J1460,Legenda!$D$1:$F$258,2)</f>
        <v>#N/A</v>
      </c>
      <c r="L1460" s="22"/>
      <c r="M1460" s="22"/>
      <c r="N1460" s="22"/>
      <c r="O1460" s="22"/>
      <c r="P1460" s="203"/>
      <c r="Q1460" s="22"/>
      <c r="R1460" s="22"/>
      <c r="S1460" s="22"/>
      <c r="T1460" s="203"/>
      <c r="U1460" s="211"/>
      <c r="V1460" s="211"/>
      <c r="W1460" s="185" t="n">
        <v>0</v>
      </c>
      <c r="X1460" s="185" t="n">
        <v>0</v>
      </c>
      <c r="Y1460" s="219" t="n">
        <f aca="false">SUM(W1460:X1460)</f>
        <v>0</v>
      </c>
      <c r="Z1460" s="185" t="n">
        <v>0</v>
      </c>
      <c r="AA1460" s="185" t="n">
        <v>0</v>
      </c>
      <c r="AB1460" s="220" t="n">
        <f aca="false">SUM(Z1460:AA1460)</f>
        <v>0</v>
      </c>
      <c r="AC1460" s="22"/>
      <c r="AD1460" s="22"/>
      <c r="AE1460" s="188"/>
      <c r="AF1460" s="206" t="n">
        <f aca="false">IF(AE1460="SI",N1460,0)</f>
        <v>0</v>
      </c>
      <c r="AG1460" s="189" t="n">
        <f aca="false">IF(AE1460="SI",Y1460,0)</f>
        <v>0</v>
      </c>
      <c r="AH1460" s="189" t="n">
        <f aca="false">IF(AE1460="SI",AB1460,0)</f>
        <v>0</v>
      </c>
      <c r="AI1460" s="148"/>
      <c r="AJ1460" s="207"/>
      <c r="AK1460" s="207"/>
      <c r="AL1460" s="207"/>
      <c r="AM1460" s="207"/>
      <c r="AN1460" s="207"/>
      <c r="AO1460" s="208"/>
    </row>
    <row r="1461" customFormat="false" ht="15.75" hidden="false" customHeight="true" outlineLevel="0" collapsed="false">
      <c r="A1461" s="22" t="n">
        <v>1460</v>
      </c>
      <c r="B1461" s="180"/>
      <c r="C1461" s="22"/>
      <c r="D1461" s="22"/>
      <c r="E1461" s="183"/>
      <c r="F1461" s="183"/>
      <c r="G1461" s="22"/>
      <c r="H1461" s="22"/>
      <c r="I1461" s="22"/>
      <c r="J1461" s="22"/>
      <c r="K1461" s="191" t="e">
        <f aca="false">VLOOKUP(Personale!J1461,Legenda!$D$1:$F$258,2)</f>
        <v>#N/A</v>
      </c>
      <c r="L1461" s="22"/>
      <c r="M1461" s="22"/>
      <c r="N1461" s="22"/>
      <c r="O1461" s="22"/>
      <c r="P1461" s="203"/>
      <c r="Q1461" s="22"/>
      <c r="R1461" s="22"/>
      <c r="S1461" s="22"/>
      <c r="T1461" s="203"/>
      <c r="U1461" s="211"/>
      <c r="V1461" s="211"/>
      <c r="W1461" s="185" t="n">
        <v>0</v>
      </c>
      <c r="X1461" s="185" t="n">
        <v>0</v>
      </c>
      <c r="Y1461" s="219" t="n">
        <f aca="false">SUM(W1461:X1461)</f>
        <v>0</v>
      </c>
      <c r="Z1461" s="185" t="n">
        <v>0</v>
      </c>
      <c r="AA1461" s="185" t="n">
        <v>0</v>
      </c>
      <c r="AB1461" s="220" t="n">
        <f aca="false">SUM(Z1461:AA1461)</f>
        <v>0</v>
      </c>
      <c r="AC1461" s="22"/>
      <c r="AD1461" s="22"/>
      <c r="AE1461" s="188"/>
      <c r="AF1461" s="206" t="n">
        <f aca="false">IF(AE1461="SI",N1461,0)</f>
        <v>0</v>
      </c>
      <c r="AG1461" s="189" t="n">
        <f aca="false">IF(AE1461="SI",Y1461,0)</f>
        <v>0</v>
      </c>
      <c r="AH1461" s="189" t="n">
        <f aca="false">IF(AE1461="SI",AB1461,0)</f>
        <v>0</v>
      </c>
      <c r="AI1461" s="148"/>
      <c r="AJ1461" s="207"/>
      <c r="AK1461" s="207"/>
      <c r="AL1461" s="207"/>
      <c r="AM1461" s="207"/>
      <c r="AN1461" s="207"/>
      <c r="AO1461" s="208"/>
    </row>
    <row r="1462" customFormat="false" ht="15.75" hidden="false" customHeight="true" outlineLevel="0" collapsed="false">
      <c r="A1462" s="22" t="n">
        <v>1461</v>
      </c>
      <c r="B1462" s="180"/>
      <c r="C1462" s="22"/>
      <c r="D1462" s="22"/>
      <c r="E1462" s="183"/>
      <c r="F1462" s="183"/>
      <c r="G1462" s="22"/>
      <c r="H1462" s="22"/>
      <c r="I1462" s="22"/>
      <c r="J1462" s="22"/>
      <c r="K1462" s="191" t="e">
        <f aca="false">VLOOKUP(Personale!J1462,Legenda!$D$1:$F$258,2)</f>
        <v>#N/A</v>
      </c>
      <c r="L1462" s="22"/>
      <c r="M1462" s="22"/>
      <c r="N1462" s="22"/>
      <c r="O1462" s="22"/>
      <c r="P1462" s="203"/>
      <c r="Q1462" s="22"/>
      <c r="R1462" s="22"/>
      <c r="S1462" s="22"/>
      <c r="T1462" s="203"/>
      <c r="U1462" s="211"/>
      <c r="V1462" s="211"/>
      <c r="W1462" s="185" t="n">
        <v>0</v>
      </c>
      <c r="X1462" s="185" t="n">
        <v>0</v>
      </c>
      <c r="Y1462" s="219" t="n">
        <f aca="false">SUM(W1462:X1462)</f>
        <v>0</v>
      </c>
      <c r="Z1462" s="185" t="n">
        <v>0</v>
      </c>
      <c r="AA1462" s="185" t="n">
        <v>0</v>
      </c>
      <c r="AB1462" s="220" t="n">
        <f aca="false">SUM(Z1462:AA1462)</f>
        <v>0</v>
      </c>
      <c r="AC1462" s="22"/>
      <c r="AD1462" s="22"/>
      <c r="AE1462" s="188"/>
      <c r="AF1462" s="206" t="n">
        <f aca="false">IF(AE1462="SI",N1462,0)</f>
        <v>0</v>
      </c>
      <c r="AG1462" s="189" t="n">
        <f aca="false">IF(AE1462="SI",Y1462,0)</f>
        <v>0</v>
      </c>
      <c r="AH1462" s="189" t="n">
        <f aca="false">IF(AE1462="SI",AB1462,0)</f>
        <v>0</v>
      </c>
      <c r="AI1462" s="148"/>
      <c r="AJ1462" s="207"/>
      <c r="AK1462" s="207"/>
      <c r="AL1462" s="207"/>
      <c r="AM1462" s="207"/>
      <c r="AN1462" s="207"/>
      <c r="AO1462" s="208"/>
    </row>
    <row r="1463" customFormat="false" ht="15.75" hidden="false" customHeight="true" outlineLevel="0" collapsed="false">
      <c r="A1463" s="22" t="n">
        <v>1462</v>
      </c>
      <c r="B1463" s="180"/>
      <c r="C1463" s="22"/>
      <c r="D1463" s="22"/>
      <c r="E1463" s="183"/>
      <c r="F1463" s="183"/>
      <c r="G1463" s="22"/>
      <c r="H1463" s="22"/>
      <c r="I1463" s="22"/>
      <c r="J1463" s="22"/>
      <c r="K1463" s="191" t="e">
        <f aca="false">VLOOKUP(Personale!J1463,Legenda!$D$1:$F$258,2)</f>
        <v>#N/A</v>
      </c>
      <c r="L1463" s="22"/>
      <c r="M1463" s="22"/>
      <c r="N1463" s="22"/>
      <c r="O1463" s="22"/>
      <c r="P1463" s="203"/>
      <c r="Q1463" s="22"/>
      <c r="R1463" s="22"/>
      <c r="S1463" s="22"/>
      <c r="T1463" s="203"/>
      <c r="U1463" s="211"/>
      <c r="V1463" s="211"/>
      <c r="W1463" s="185" t="n">
        <v>0</v>
      </c>
      <c r="X1463" s="185" t="n">
        <v>0</v>
      </c>
      <c r="Y1463" s="219" t="n">
        <f aca="false">SUM(W1463:X1463)</f>
        <v>0</v>
      </c>
      <c r="Z1463" s="185" t="n">
        <v>0</v>
      </c>
      <c r="AA1463" s="185" t="n">
        <v>0</v>
      </c>
      <c r="AB1463" s="220" t="n">
        <f aca="false">SUM(Z1463:AA1463)</f>
        <v>0</v>
      </c>
      <c r="AC1463" s="22"/>
      <c r="AD1463" s="22"/>
      <c r="AE1463" s="188"/>
      <c r="AF1463" s="206" t="n">
        <f aca="false">IF(AE1463="SI",N1463,0)</f>
        <v>0</v>
      </c>
      <c r="AG1463" s="189" t="n">
        <f aca="false">IF(AE1463="SI",Y1463,0)</f>
        <v>0</v>
      </c>
      <c r="AH1463" s="189" t="n">
        <f aca="false">IF(AE1463="SI",AB1463,0)</f>
        <v>0</v>
      </c>
      <c r="AI1463" s="148"/>
      <c r="AJ1463" s="207"/>
      <c r="AK1463" s="207"/>
      <c r="AL1463" s="207"/>
      <c r="AM1463" s="207"/>
      <c r="AN1463" s="207"/>
      <c r="AO1463" s="208"/>
    </row>
    <row r="1464" customFormat="false" ht="15.75" hidden="false" customHeight="true" outlineLevel="0" collapsed="false">
      <c r="A1464" s="22" t="n">
        <v>1463</v>
      </c>
      <c r="B1464" s="180"/>
      <c r="C1464" s="22"/>
      <c r="D1464" s="22"/>
      <c r="E1464" s="183"/>
      <c r="F1464" s="183"/>
      <c r="G1464" s="22"/>
      <c r="H1464" s="22"/>
      <c r="I1464" s="22"/>
      <c r="J1464" s="22"/>
      <c r="K1464" s="191" t="e">
        <f aca="false">VLOOKUP(Personale!J1464,Legenda!$D$1:$F$258,2)</f>
        <v>#N/A</v>
      </c>
      <c r="L1464" s="22"/>
      <c r="M1464" s="22"/>
      <c r="N1464" s="22"/>
      <c r="O1464" s="22"/>
      <c r="P1464" s="203"/>
      <c r="Q1464" s="22"/>
      <c r="R1464" s="22"/>
      <c r="S1464" s="22"/>
      <c r="T1464" s="203"/>
      <c r="U1464" s="211"/>
      <c r="V1464" s="211"/>
      <c r="W1464" s="185" t="n">
        <v>0</v>
      </c>
      <c r="X1464" s="185" t="n">
        <v>0</v>
      </c>
      <c r="Y1464" s="219" t="n">
        <f aca="false">SUM(W1464:X1464)</f>
        <v>0</v>
      </c>
      <c r="Z1464" s="185" t="n">
        <v>0</v>
      </c>
      <c r="AA1464" s="185" t="n">
        <v>0</v>
      </c>
      <c r="AB1464" s="220" t="n">
        <f aca="false">SUM(Z1464:AA1464)</f>
        <v>0</v>
      </c>
      <c r="AC1464" s="22"/>
      <c r="AD1464" s="22"/>
      <c r="AE1464" s="188"/>
      <c r="AF1464" s="206" t="n">
        <f aca="false">IF(AE1464="SI",N1464,0)</f>
        <v>0</v>
      </c>
      <c r="AG1464" s="189" t="n">
        <f aca="false">IF(AE1464="SI",Y1464,0)</f>
        <v>0</v>
      </c>
      <c r="AH1464" s="189" t="n">
        <f aca="false">IF(AE1464="SI",AB1464,0)</f>
        <v>0</v>
      </c>
      <c r="AI1464" s="148"/>
      <c r="AJ1464" s="207"/>
      <c r="AK1464" s="207"/>
      <c r="AL1464" s="207"/>
      <c r="AM1464" s="207"/>
      <c r="AN1464" s="207"/>
      <c r="AO1464" s="208"/>
    </row>
    <row r="1465" customFormat="false" ht="15.75" hidden="false" customHeight="true" outlineLevel="0" collapsed="false">
      <c r="A1465" s="22" t="n">
        <v>1464</v>
      </c>
      <c r="B1465" s="180"/>
      <c r="C1465" s="22"/>
      <c r="D1465" s="22"/>
      <c r="E1465" s="183"/>
      <c r="F1465" s="183"/>
      <c r="G1465" s="22"/>
      <c r="H1465" s="22"/>
      <c r="I1465" s="22"/>
      <c r="J1465" s="22"/>
      <c r="K1465" s="191" t="e">
        <f aca="false">VLOOKUP(Personale!J1465,Legenda!$D$1:$F$258,2)</f>
        <v>#N/A</v>
      </c>
      <c r="L1465" s="22"/>
      <c r="M1465" s="22"/>
      <c r="N1465" s="22"/>
      <c r="O1465" s="22"/>
      <c r="P1465" s="203"/>
      <c r="Q1465" s="22"/>
      <c r="R1465" s="22"/>
      <c r="S1465" s="22"/>
      <c r="T1465" s="203"/>
      <c r="U1465" s="211"/>
      <c r="V1465" s="211"/>
      <c r="W1465" s="185" t="n">
        <v>0</v>
      </c>
      <c r="X1465" s="185" t="n">
        <v>0</v>
      </c>
      <c r="Y1465" s="219" t="n">
        <f aca="false">SUM(W1465:X1465)</f>
        <v>0</v>
      </c>
      <c r="Z1465" s="185" t="n">
        <v>0</v>
      </c>
      <c r="AA1465" s="185" t="n">
        <v>0</v>
      </c>
      <c r="AB1465" s="220" t="n">
        <f aca="false">SUM(Z1465:AA1465)</f>
        <v>0</v>
      </c>
      <c r="AC1465" s="22"/>
      <c r="AD1465" s="22"/>
      <c r="AE1465" s="188"/>
      <c r="AF1465" s="206" t="n">
        <f aca="false">IF(AE1465="SI",N1465,0)</f>
        <v>0</v>
      </c>
      <c r="AG1465" s="189" t="n">
        <f aca="false">IF(AE1465="SI",Y1465,0)</f>
        <v>0</v>
      </c>
      <c r="AH1465" s="189" t="n">
        <f aca="false">IF(AE1465="SI",AB1465,0)</f>
        <v>0</v>
      </c>
      <c r="AI1465" s="148"/>
      <c r="AJ1465" s="207"/>
      <c r="AK1465" s="207"/>
      <c r="AL1465" s="207"/>
      <c r="AM1465" s="207"/>
      <c r="AN1465" s="207"/>
      <c r="AO1465" s="208"/>
    </row>
    <row r="1466" customFormat="false" ht="15.75" hidden="false" customHeight="true" outlineLevel="0" collapsed="false">
      <c r="A1466" s="22" t="n">
        <v>1465</v>
      </c>
      <c r="B1466" s="180"/>
      <c r="C1466" s="22"/>
      <c r="D1466" s="22"/>
      <c r="E1466" s="183"/>
      <c r="F1466" s="183"/>
      <c r="G1466" s="22"/>
      <c r="H1466" s="22"/>
      <c r="I1466" s="22"/>
      <c r="J1466" s="22"/>
      <c r="K1466" s="191" t="e">
        <f aca="false">VLOOKUP(Personale!J1466,Legenda!$D$1:$F$258,2)</f>
        <v>#N/A</v>
      </c>
      <c r="L1466" s="22"/>
      <c r="M1466" s="22"/>
      <c r="N1466" s="22"/>
      <c r="O1466" s="22"/>
      <c r="P1466" s="203"/>
      <c r="Q1466" s="22"/>
      <c r="R1466" s="22"/>
      <c r="S1466" s="22"/>
      <c r="T1466" s="203"/>
      <c r="U1466" s="211"/>
      <c r="V1466" s="211"/>
      <c r="W1466" s="185" t="n">
        <v>0</v>
      </c>
      <c r="X1466" s="185" t="n">
        <v>0</v>
      </c>
      <c r="Y1466" s="219" t="n">
        <f aca="false">SUM(W1466:X1466)</f>
        <v>0</v>
      </c>
      <c r="Z1466" s="185" t="n">
        <v>0</v>
      </c>
      <c r="AA1466" s="185" t="n">
        <v>0</v>
      </c>
      <c r="AB1466" s="220" t="n">
        <f aca="false">SUM(Z1466:AA1466)</f>
        <v>0</v>
      </c>
      <c r="AC1466" s="22"/>
      <c r="AD1466" s="22"/>
      <c r="AE1466" s="188"/>
      <c r="AF1466" s="206" t="n">
        <f aca="false">IF(AE1466="SI",N1466,0)</f>
        <v>0</v>
      </c>
      <c r="AG1466" s="189" t="n">
        <f aca="false">IF(AE1466="SI",Y1466,0)</f>
        <v>0</v>
      </c>
      <c r="AH1466" s="189" t="n">
        <f aca="false">IF(AE1466="SI",AB1466,0)</f>
        <v>0</v>
      </c>
      <c r="AI1466" s="148"/>
      <c r="AJ1466" s="207"/>
      <c r="AK1466" s="207"/>
      <c r="AL1466" s="207"/>
      <c r="AM1466" s="207"/>
      <c r="AN1466" s="207"/>
      <c r="AO1466" s="208"/>
    </row>
    <row r="1467" customFormat="false" ht="15.75" hidden="false" customHeight="true" outlineLevel="0" collapsed="false">
      <c r="A1467" s="22" t="n">
        <v>1466</v>
      </c>
      <c r="B1467" s="180"/>
      <c r="C1467" s="22"/>
      <c r="D1467" s="22"/>
      <c r="E1467" s="183"/>
      <c r="F1467" s="183"/>
      <c r="G1467" s="22"/>
      <c r="H1467" s="22"/>
      <c r="I1467" s="22"/>
      <c r="J1467" s="22"/>
      <c r="K1467" s="191" t="e">
        <f aca="false">VLOOKUP(Personale!J1467,Legenda!$D$1:$F$258,2)</f>
        <v>#N/A</v>
      </c>
      <c r="L1467" s="22"/>
      <c r="M1467" s="22"/>
      <c r="N1467" s="22"/>
      <c r="O1467" s="22"/>
      <c r="P1467" s="203"/>
      <c r="Q1467" s="22"/>
      <c r="R1467" s="22"/>
      <c r="S1467" s="22"/>
      <c r="T1467" s="203"/>
      <c r="U1467" s="211"/>
      <c r="V1467" s="211"/>
      <c r="W1467" s="185" t="n">
        <v>0</v>
      </c>
      <c r="X1467" s="185" t="n">
        <v>0</v>
      </c>
      <c r="Y1467" s="219" t="n">
        <f aca="false">SUM(W1467:X1467)</f>
        <v>0</v>
      </c>
      <c r="Z1467" s="185" t="n">
        <v>0</v>
      </c>
      <c r="AA1467" s="185" t="n">
        <v>0</v>
      </c>
      <c r="AB1467" s="220" t="n">
        <f aca="false">SUM(Z1467:AA1467)</f>
        <v>0</v>
      </c>
      <c r="AC1467" s="22"/>
      <c r="AD1467" s="22"/>
      <c r="AE1467" s="188"/>
      <c r="AF1467" s="206" t="n">
        <f aca="false">IF(AE1467="SI",N1467,0)</f>
        <v>0</v>
      </c>
      <c r="AG1467" s="189" t="n">
        <f aca="false">IF(AE1467="SI",Y1467,0)</f>
        <v>0</v>
      </c>
      <c r="AH1467" s="189" t="n">
        <f aca="false">IF(AE1467="SI",AB1467,0)</f>
        <v>0</v>
      </c>
      <c r="AI1467" s="148"/>
      <c r="AJ1467" s="207"/>
      <c r="AK1467" s="207"/>
      <c r="AL1467" s="207"/>
      <c r="AM1467" s="207"/>
      <c r="AN1467" s="207"/>
      <c r="AO1467" s="208"/>
    </row>
    <row r="1468" customFormat="false" ht="15.75" hidden="false" customHeight="true" outlineLevel="0" collapsed="false">
      <c r="A1468" s="22" t="n">
        <v>1467</v>
      </c>
      <c r="B1468" s="180"/>
      <c r="C1468" s="22"/>
      <c r="D1468" s="22"/>
      <c r="E1468" s="183"/>
      <c r="F1468" s="183"/>
      <c r="G1468" s="22"/>
      <c r="H1468" s="22"/>
      <c r="I1468" s="22"/>
      <c r="J1468" s="22"/>
      <c r="K1468" s="191" t="e">
        <f aca="false">VLOOKUP(Personale!J1468,Legenda!$D$1:$F$258,2)</f>
        <v>#N/A</v>
      </c>
      <c r="L1468" s="22"/>
      <c r="M1468" s="22"/>
      <c r="N1468" s="22"/>
      <c r="O1468" s="22"/>
      <c r="P1468" s="203"/>
      <c r="Q1468" s="22"/>
      <c r="R1468" s="22"/>
      <c r="S1468" s="22"/>
      <c r="T1468" s="203"/>
      <c r="U1468" s="211"/>
      <c r="V1468" s="211"/>
      <c r="W1468" s="185" t="n">
        <v>0</v>
      </c>
      <c r="X1468" s="185" t="n">
        <v>0</v>
      </c>
      <c r="Y1468" s="219" t="n">
        <f aca="false">SUM(W1468:X1468)</f>
        <v>0</v>
      </c>
      <c r="Z1468" s="185" t="n">
        <v>0</v>
      </c>
      <c r="AA1468" s="185" t="n">
        <v>0</v>
      </c>
      <c r="AB1468" s="220" t="n">
        <f aca="false">SUM(Z1468:AA1468)</f>
        <v>0</v>
      </c>
      <c r="AC1468" s="22"/>
      <c r="AD1468" s="22"/>
      <c r="AE1468" s="188"/>
      <c r="AF1468" s="206" t="n">
        <f aca="false">IF(AE1468="SI",N1468,0)</f>
        <v>0</v>
      </c>
      <c r="AG1468" s="189" t="n">
        <f aca="false">IF(AE1468="SI",Y1468,0)</f>
        <v>0</v>
      </c>
      <c r="AH1468" s="189" t="n">
        <f aca="false">IF(AE1468="SI",AB1468,0)</f>
        <v>0</v>
      </c>
      <c r="AI1468" s="148"/>
      <c r="AJ1468" s="207"/>
      <c r="AK1468" s="207"/>
      <c r="AL1468" s="207"/>
      <c r="AM1468" s="207"/>
      <c r="AN1468" s="207"/>
      <c r="AO1468" s="208"/>
    </row>
    <row r="1469" customFormat="false" ht="15.75" hidden="false" customHeight="true" outlineLevel="0" collapsed="false">
      <c r="A1469" s="22" t="n">
        <v>1468</v>
      </c>
      <c r="B1469" s="180"/>
      <c r="C1469" s="22"/>
      <c r="D1469" s="22"/>
      <c r="E1469" s="183"/>
      <c r="F1469" s="183"/>
      <c r="G1469" s="22"/>
      <c r="H1469" s="22"/>
      <c r="I1469" s="22"/>
      <c r="J1469" s="22"/>
      <c r="K1469" s="191" t="e">
        <f aca="false">VLOOKUP(Personale!J1469,Legenda!$D$1:$F$258,2)</f>
        <v>#N/A</v>
      </c>
      <c r="L1469" s="22"/>
      <c r="M1469" s="22"/>
      <c r="N1469" s="22"/>
      <c r="O1469" s="22"/>
      <c r="P1469" s="203"/>
      <c r="Q1469" s="22"/>
      <c r="R1469" s="22"/>
      <c r="S1469" s="22"/>
      <c r="T1469" s="203"/>
      <c r="U1469" s="211"/>
      <c r="V1469" s="211"/>
      <c r="W1469" s="185" t="n">
        <v>0</v>
      </c>
      <c r="X1469" s="185" t="n">
        <v>0</v>
      </c>
      <c r="Y1469" s="219" t="n">
        <f aca="false">SUM(W1469:X1469)</f>
        <v>0</v>
      </c>
      <c r="Z1469" s="185" t="n">
        <v>0</v>
      </c>
      <c r="AA1469" s="185" t="n">
        <v>0</v>
      </c>
      <c r="AB1469" s="220" t="n">
        <f aca="false">SUM(Z1469:AA1469)</f>
        <v>0</v>
      </c>
      <c r="AC1469" s="22"/>
      <c r="AD1469" s="22"/>
      <c r="AE1469" s="188"/>
      <c r="AF1469" s="206" t="n">
        <f aca="false">IF(AE1469="SI",N1469,0)</f>
        <v>0</v>
      </c>
      <c r="AG1469" s="189" t="n">
        <f aca="false">IF(AE1469="SI",Y1469,0)</f>
        <v>0</v>
      </c>
      <c r="AH1469" s="189" t="n">
        <f aca="false">IF(AE1469="SI",AB1469,0)</f>
        <v>0</v>
      </c>
      <c r="AI1469" s="148"/>
      <c r="AJ1469" s="207"/>
      <c r="AK1469" s="207"/>
      <c r="AL1469" s="207"/>
      <c r="AM1469" s="207"/>
      <c r="AN1469" s="207"/>
      <c r="AO1469" s="208"/>
    </row>
    <row r="1470" customFormat="false" ht="15.75" hidden="false" customHeight="true" outlineLevel="0" collapsed="false">
      <c r="A1470" s="22" t="n">
        <v>1469</v>
      </c>
      <c r="B1470" s="180"/>
      <c r="C1470" s="22"/>
      <c r="D1470" s="22"/>
      <c r="E1470" s="183"/>
      <c r="F1470" s="183"/>
      <c r="G1470" s="22"/>
      <c r="H1470" s="22"/>
      <c r="I1470" s="22"/>
      <c r="J1470" s="22"/>
      <c r="K1470" s="191" t="e">
        <f aca="false">VLOOKUP(Personale!J1470,Legenda!$D$1:$F$258,2)</f>
        <v>#N/A</v>
      </c>
      <c r="L1470" s="22"/>
      <c r="M1470" s="22"/>
      <c r="N1470" s="22"/>
      <c r="O1470" s="22"/>
      <c r="P1470" s="203"/>
      <c r="Q1470" s="22"/>
      <c r="R1470" s="22"/>
      <c r="S1470" s="22"/>
      <c r="T1470" s="203"/>
      <c r="U1470" s="211"/>
      <c r="V1470" s="211"/>
      <c r="W1470" s="185" t="n">
        <v>0</v>
      </c>
      <c r="X1470" s="185" t="n">
        <v>0</v>
      </c>
      <c r="Y1470" s="219" t="n">
        <f aca="false">SUM(W1470:X1470)</f>
        <v>0</v>
      </c>
      <c r="Z1470" s="185" t="n">
        <v>0</v>
      </c>
      <c r="AA1470" s="185" t="n">
        <v>0</v>
      </c>
      <c r="AB1470" s="220" t="n">
        <f aca="false">SUM(Z1470:AA1470)</f>
        <v>0</v>
      </c>
      <c r="AC1470" s="22"/>
      <c r="AD1470" s="22"/>
      <c r="AE1470" s="188"/>
      <c r="AF1470" s="206" t="n">
        <f aca="false">IF(AE1470="SI",N1470,0)</f>
        <v>0</v>
      </c>
      <c r="AG1470" s="189" t="n">
        <f aca="false">IF(AE1470="SI",Y1470,0)</f>
        <v>0</v>
      </c>
      <c r="AH1470" s="189" t="n">
        <f aca="false">IF(AE1470="SI",AB1470,0)</f>
        <v>0</v>
      </c>
      <c r="AI1470" s="148"/>
      <c r="AJ1470" s="207"/>
      <c r="AK1470" s="207"/>
      <c r="AL1470" s="207"/>
      <c r="AM1470" s="207"/>
      <c r="AN1470" s="207"/>
      <c r="AO1470" s="208"/>
    </row>
    <row r="1471" customFormat="false" ht="15.75" hidden="false" customHeight="true" outlineLevel="0" collapsed="false">
      <c r="A1471" s="22" t="n">
        <v>1470</v>
      </c>
      <c r="B1471" s="180"/>
      <c r="C1471" s="22"/>
      <c r="D1471" s="22"/>
      <c r="E1471" s="183"/>
      <c r="F1471" s="183"/>
      <c r="G1471" s="22"/>
      <c r="H1471" s="22"/>
      <c r="I1471" s="22"/>
      <c r="J1471" s="22"/>
      <c r="K1471" s="191" t="e">
        <f aca="false">VLOOKUP(Personale!J1471,Legenda!$D$1:$F$258,2)</f>
        <v>#N/A</v>
      </c>
      <c r="L1471" s="22"/>
      <c r="M1471" s="22"/>
      <c r="N1471" s="22"/>
      <c r="O1471" s="22"/>
      <c r="P1471" s="203"/>
      <c r="Q1471" s="22"/>
      <c r="R1471" s="22"/>
      <c r="S1471" s="22"/>
      <c r="T1471" s="203"/>
      <c r="U1471" s="211"/>
      <c r="V1471" s="211"/>
      <c r="W1471" s="185" t="n">
        <v>0</v>
      </c>
      <c r="X1471" s="185" t="n">
        <v>0</v>
      </c>
      <c r="Y1471" s="219" t="n">
        <f aca="false">SUM(W1471:X1471)</f>
        <v>0</v>
      </c>
      <c r="Z1471" s="185" t="n">
        <v>0</v>
      </c>
      <c r="AA1471" s="185" t="n">
        <v>0</v>
      </c>
      <c r="AB1471" s="220" t="n">
        <f aca="false">SUM(Z1471:AA1471)</f>
        <v>0</v>
      </c>
      <c r="AC1471" s="22"/>
      <c r="AD1471" s="22"/>
      <c r="AE1471" s="188"/>
      <c r="AF1471" s="206" t="n">
        <f aca="false">IF(AE1471="SI",N1471,0)</f>
        <v>0</v>
      </c>
      <c r="AG1471" s="189" t="n">
        <f aca="false">IF(AE1471="SI",Y1471,0)</f>
        <v>0</v>
      </c>
      <c r="AH1471" s="189" t="n">
        <f aca="false">IF(AE1471="SI",AB1471,0)</f>
        <v>0</v>
      </c>
      <c r="AI1471" s="148"/>
      <c r="AJ1471" s="207"/>
      <c r="AK1471" s="207"/>
      <c r="AL1471" s="207"/>
      <c r="AM1471" s="207"/>
      <c r="AN1471" s="207"/>
      <c r="AO1471" s="208"/>
    </row>
    <row r="1472" customFormat="false" ht="15.75" hidden="false" customHeight="true" outlineLevel="0" collapsed="false">
      <c r="A1472" s="22" t="n">
        <v>1471</v>
      </c>
      <c r="B1472" s="180"/>
      <c r="C1472" s="22"/>
      <c r="D1472" s="22"/>
      <c r="E1472" s="183"/>
      <c r="F1472" s="183"/>
      <c r="G1472" s="22"/>
      <c r="H1472" s="22"/>
      <c r="I1472" s="22"/>
      <c r="J1472" s="22"/>
      <c r="K1472" s="191" t="e">
        <f aca="false">VLOOKUP(Personale!J1472,Legenda!$D$1:$F$258,2)</f>
        <v>#N/A</v>
      </c>
      <c r="L1472" s="22"/>
      <c r="M1472" s="22"/>
      <c r="N1472" s="22"/>
      <c r="O1472" s="22"/>
      <c r="P1472" s="203"/>
      <c r="Q1472" s="22"/>
      <c r="R1472" s="22"/>
      <c r="S1472" s="22"/>
      <c r="T1472" s="203"/>
      <c r="U1472" s="211"/>
      <c r="V1472" s="211"/>
      <c r="W1472" s="185" t="n">
        <v>0</v>
      </c>
      <c r="X1472" s="185" t="n">
        <v>0</v>
      </c>
      <c r="Y1472" s="219" t="n">
        <f aca="false">SUM(W1472:X1472)</f>
        <v>0</v>
      </c>
      <c r="Z1472" s="185" t="n">
        <v>0</v>
      </c>
      <c r="AA1472" s="185" t="n">
        <v>0</v>
      </c>
      <c r="AB1472" s="220" t="n">
        <f aca="false">SUM(Z1472:AA1472)</f>
        <v>0</v>
      </c>
      <c r="AC1472" s="22"/>
      <c r="AD1472" s="22"/>
      <c r="AE1472" s="188"/>
      <c r="AF1472" s="206" t="n">
        <f aca="false">IF(AE1472="SI",N1472,0)</f>
        <v>0</v>
      </c>
      <c r="AG1472" s="189" t="n">
        <f aca="false">IF(AE1472="SI",Y1472,0)</f>
        <v>0</v>
      </c>
      <c r="AH1472" s="189" t="n">
        <f aca="false">IF(AE1472="SI",AB1472,0)</f>
        <v>0</v>
      </c>
      <c r="AI1472" s="148"/>
      <c r="AJ1472" s="207"/>
      <c r="AK1472" s="207"/>
      <c r="AL1472" s="207"/>
      <c r="AM1472" s="207"/>
      <c r="AN1472" s="207"/>
      <c r="AO1472" s="208"/>
    </row>
    <row r="1473" customFormat="false" ht="15.75" hidden="false" customHeight="true" outlineLevel="0" collapsed="false">
      <c r="A1473" s="22" t="n">
        <v>1472</v>
      </c>
      <c r="B1473" s="180"/>
      <c r="C1473" s="22"/>
      <c r="D1473" s="22"/>
      <c r="E1473" s="183"/>
      <c r="F1473" s="183"/>
      <c r="G1473" s="22"/>
      <c r="H1473" s="22"/>
      <c r="I1473" s="22"/>
      <c r="J1473" s="22"/>
      <c r="K1473" s="191" t="e">
        <f aca="false">VLOOKUP(Personale!J1473,Legenda!$D$1:$F$258,2)</f>
        <v>#N/A</v>
      </c>
      <c r="L1473" s="22"/>
      <c r="M1473" s="22"/>
      <c r="N1473" s="22"/>
      <c r="O1473" s="22"/>
      <c r="P1473" s="203"/>
      <c r="Q1473" s="22"/>
      <c r="R1473" s="22"/>
      <c r="S1473" s="22"/>
      <c r="T1473" s="203"/>
      <c r="U1473" s="211"/>
      <c r="V1473" s="211"/>
      <c r="W1473" s="185" t="n">
        <v>0</v>
      </c>
      <c r="X1473" s="185" t="n">
        <v>0</v>
      </c>
      <c r="Y1473" s="219" t="n">
        <f aca="false">SUM(W1473:X1473)</f>
        <v>0</v>
      </c>
      <c r="Z1473" s="185" t="n">
        <v>0</v>
      </c>
      <c r="AA1473" s="185" t="n">
        <v>0</v>
      </c>
      <c r="AB1473" s="220" t="n">
        <f aca="false">SUM(Z1473:AA1473)</f>
        <v>0</v>
      </c>
      <c r="AC1473" s="22"/>
      <c r="AD1473" s="22"/>
      <c r="AE1473" s="188"/>
      <c r="AF1473" s="206" t="n">
        <f aca="false">IF(AE1473="SI",N1473,0)</f>
        <v>0</v>
      </c>
      <c r="AG1473" s="189" t="n">
        <f aca="false">IF(AE1473="SI",Y1473,0)</f>
        <v>0</v>
      </c>
      <c r="AH1473" s="189" t="n">
        <f aca="false">IF(AE1473="SI",AB1473,0)</f>
        <v>0</v>
      </c>
      <c r="AI1473" s="148"/>
      <c r="AJ1473" s="207"/>
      <c r="AK1473" s="207"/>
      <c r="AL1473" s="207"/>
      <c r="AM1473" s="207"/>
      <c r="AN1473" s="207"/>
      <c r="AO1473" s="208"/>
    </row>
    <row r="1474" customFormat="false" ht="15.75" hidden="false" customHeight="true" outlineLevel="0" collapsed="false">
      <c r="A1474" s="22" t="n">
        <v>1473</v>
      </c>
      <c r="B1474" s="180"/>
      <c r="C1474" s="22"/>
      <c r="D1474" s="22"/>
      <c r="E1474" s="183"/>
      <c r="F1474" s="183"/>
      <c r="G1474" s="22"/>
      <c r="H1474" s="22"/>
      <c r="I1474" s="22"/>
      <c r="J1474" s="22"/>
      <c r="K1474" s="191" t="e">
        <f aca="false">VLOOKUP(Personale!J1474,Legenda!$D$1:$F$258,2)</f>
        <v>#N/A</v>
      </c>
      <c r="L1474" s="22"/>
      <c r="M1474" s="22"/>
      <c r="N1474" s="22"/>
      <c r="O1474" s="22"/>
      <c r="P1474" s="203"/>
      <c r="Q1474" s="22"/>
      <c r="R1474" s="22"/>
      <c r="S1474" s="22"/>
      <c r="T1474" s="203"/>
      <c r="U1474" s="211"/>
      <c r="V1474" s="211"/>
      <c r="W1474" s="185" t="n">
        <v>0</v>
      </c>
      <c r="X1474" s="185" t="n">
        <v>0</v>
      </c>
      <c r="Y1474" s="219" t="n">
        <f aca="false">SUM(W1474:X1474)</f>
        <v>0</v>
      </c>
      <c r="Z1474" s="185" t="n">
        <v>0</v>
      </c>
      <c r="AA1474" s="185" t="n">
        <v>0</v>
      </c>
      <c r="AB1474" s="220" t="n">
        <f aca="false">SUM(Z1474:AA1474)</f>
        <v>0</v>
      </c>
      <c r="AC1474" s="22"/>
      <c r="AD1474" s="22"/>
      <c r="AE1474" s="188"/>
      <c r="AF1474" s="206" t="n">
        <f aca="false">IF(AE1474="SI",N1474,0)</f>
        <v>0</v>
      </c>
      <c r="AG1474" s="189" t="n">
        <f aca="false">IF(AE1474="SI",Y1474,0)</f>
        <v>0</v>
      </c>
      <c r="AH1474" s="189" t="n">
        <f aca="false">IF(AE1474="SI",AB1474,0)</f>
        <v>0</v>
      </c>
      <c r="AI1474" s="148"/>
      <c r="AJ1474" s="207"/>
      <c r="AK1474" s="207"/>
      <c r="AL1474" s="207"/>
      <c r="AM1474" s="207"/>
      <c r="AN1474" s="207"/>
      <c r="AO1474" s="208"/>
    </row>
    <row r="1475" customFormat="false" ht="15.75" hidden="false" customHeight="true" outlineLevel="0" collapsed="false">
      <c r="A1475" s="22" t="n">
        <v>1474</v>
      </c>
      <c r="B1475" s="180"/>
      <c r="C1475" s="22"/>
      <c r="D1475" s="22"/>
      <c r="E1475" s="183"/>
      <c r="F1475" s="183"/>
      <c r="G1475" s="22"/>
      <c r="H1475" s="22"/>
      <c r="I1475" s="22"/>
      <c r="J1475" s="22"/>
      <c r="K1475" s="191" t="e">
        <f aca="false">VLOOKUP(Personale!J1475,Legenda!$D$1:$F$258,2)</f>
        <v>#N/A</v>
      </c>
      <c r="L1475" s="22"/>
      <c r="M1475" s="22"/>
      <c r="N1475" s="22"/>
      <c r="O1475" s="22"/>
      <c r="P1475" s="203"/>
      <c r="Q1475" s="22"/>
      <c r="R1475" s="22"/>
      <c r="S1475" s="22"/>
      <c r="T1475" s="203"/>
      <c r="U1475" s="211"/>
      <c r="V1475" s="211"/>
      <c r="W1475" s="185" t="n">
        <v>0</v>
      </c>
      <c r="X1475" s="185" t="n">
        <v>0</v>
      </c>
      <c r="Y1475" s="219" t="n">
        <f aca="false">SUM(W1475:X1475)</f>
        <v>0</v>
      </c>
      <c r="Z1475" s="185" t="n">
        <v>0</v>
      </c>
      <c r="AA1475" s="185" t="n">
        <v>0</v>
      </c>
      <c r="AB1475" s="220" t="n">
        <f aca="false">SUM(Z1475:AA1475)</f>
        <v>0</v>
      </c>
      <c r="AC1475" s="22"/>
      <c r="AD1475" s="22"/>
      <c r="AE1475" s="188"/>
      <c r="AF1475" s="206" t="n">
        <f aca="false">IF(AE1475="SI",N1475,0)</f>
        <v>0</v>
      </c>
      <c r="AG1475" s="189" t="n">
        <f aca="false">IF(AE1475="SI",Y1475,0)</f>
        <v>0</v>
      </c>
      <c r="AH1475" s="189" t="n">
        <f aca="false">IF(AE1475="SI",AB1475,0)</f>
        <v>0</v>
      </c>
      <c r="AI1475" s="148"/>
      <c r="AJ1475" s="207"/>
      <c r="AK1475" s="207"/>
      <c r="AL1475" s="207"/>
      <c r="AM1475" s="207"/>
      <c r="AN1475" s="207"/>
      <c r="AO1475" s="208"/>
    </row>
    <row r="1476" customFormat="false" ht="15.75" hidden="false" customHeight="true" outlineLevel="0" collapsed="false">
      <c r="A1476" s="22" t="n">
        <v>1475</v>
      </c>
      <c r="B1476" s="180"/>
      <c r="C1476" s="22"/>
      <c r="D1476" s="22"/>
      <c r="E1476" s="183"/>
      <c r="F1476" s="183"/>
      <c r="G1476" s="22"/>
      <c r="H1476" s="22"/>
      <c r="I1476" s="22"/>
      <c r="J1476" s="22"/>
      <c r="K1476" s="191" t="e">
        <f aca="false">VLOOKUP(Personale!J1476,Legenda!$D$1:$F$258,2)</f>
        <v>#N/A</v>
      </c>
      <c r="L1476" s="22"/>
      <c r="M1476" s="22"/>
      <c r="N1476" s="22"/>
      <c r="O1476" s="22"/>
      <c r="P1476" s="203"/>
      <c r="Q1476" s="22"/>
      <c r="R1476" s="22"/>
      <c r="S1476" s="22"/>
      <c r="T1476" s="203"/>
      <c r="U1476" s="211"/>
      <c r="V1476" s="211"/>
      <c r="W1476" s="185" t="n">
        <v>0</v>
      </c>
      <c r="X1476" s="185" t="n">
        <v>0</v>
      </c>
      <c r="Y1476" s="219" t="n">
        <f aca="false">SUM(W1476:X1476)</f>
        <v>0</v>
      </c>
      <c r="Z1476" s="185" t="n">
        <v>0</v>
      </c>
      <c r="AA1476" s="185" t="n">
        <v>0</v>
      </c>
      <c r="AB1476" s="220" t="n">
        <f aca="false">SUM(Z1476:AA1476)</f>
        <v>0</v>
      </c>
      <c r="AC1476" s="22"/>
      <c r="AD1476" s="22"/>
      <c r="AE1476" s="188"/>
      <c r="AF1476" s="206" t="n">
        <f aca="false">IF(AE1476="SI",N1476,0)</f>
        <v>0</v>
      </c>
      <c r="AG1476" s="189" t="n">
        <f aca="false">IF(AE1476="SI",Y1476,0)</f>
        <v>0</v>
      </c>
      <c r="AH1476" s="189" t="n">
        <f aca="false">IF(AE1476="SI",AB1476,0)</f>
        <v>0</v>
      </c>
      <c r="AI1476" s="148"/>
      <c r="AJ1476" s="207"/>
      <c r="AK1476" s="207"/>
      <c r="AL1476" s="207"/>
      <c r="AM1476" s="207"/>
      <c r="AN1476" s="207"/>
      <c r="AO1476" s="208"/>
    </row>
    <row r="1477" customFormat="false" ht="15.75" hidden="false" customHeight="true" outlineLevel="0" collapsed="false">
      <c r="A1477" s="22" t="n">
        <v>1476</v>
      </c>
      <c r="B1477" s="180"/>
      <c r="C1477" s="22"/>
      <c r="D1477" s="22"/>
      <c r="E1477" s="183"/>
      <c r="F1477" s="183"/>
      <c r="G1477" s="22"/>
      <c r="H1477" s="22"/>
      <c r="I1477" s="22"/>
      <c r="J1477" s="22"/>
      <c r="K1477" s="191" t="e">
        <f aca="false">VLOOKUP(Personale!J1477,Legenda!$D$1:$F$258,2)</f>
        <v>#N/A</v>
      </c>
      <c r="L1477" s="22"/>
      <c r="M1477" s="22"/>
      <c r="N1477" s="22"/>
      <c r="O1477" s="22"/>
      <c r="P1477" s="203"/>
      <c r="Q1477" s="22"/>
      <c r="R1477" s="22"/>
      <c r="S1477" s="22"/>
      <c r="T1477" s="203"/>
      <c r="U1477" s="211"/>
      <c r="V1477" s="211"/>
      <c r="W1477" s="185" t="n">
        <v>0</v>
      </c>
      <c r="X1477" s="185" t="n">
        <v>0</v>
      </c>
      <c r="Y1477" s="219" t="n">
        <f aca="false">SUM(W1477:X1477)</f>
        <v>0</v>
      </c>
      <c r="Z1477" s="185" t="n">
        <v>0</v>
      </c>
      <c r="AA1477" s="185" t="n">
        <v>0</v>
      </c>
      <c r="AB1477" s="220" t="n">
        <f aca="false">SUM(Z1477:AA1477)</f>
        <v>0</v>
      </c>
      <c r="AC1477" s="22"/>
      <c r="AD1477" s="22"/>
      <c r="AE1477" s="188"/>
      <c r="AF1477" s="206" t="n">
        <f aca="false">IF(AE1477="SI",N1477,0)</f>
        <v>0</v>
      </c>
      <c r="AG1477" s="189" t="n">
        <f aca="false">IF(AE1477="SI",Y1477,0)</f>
        <v>0</v>
      </c>
      <c r="AH1477" s="189" t="n">
        <f aca="false">IF(AE1477="SI",AB1477,0)</f>
        <v>0</v>
      </c>
      <c r="AI1477" s="148"/>
      <c r="AJ1477" s="207"/>
      <c r="AK1477" s="207"/>
      <c r="AL1477" s="207"/>
      <c r="AM1477" s="207"/>
      <c r="AN1477" s="207"/>
      <c r="AO1477" s="208"/>
    </row>
    <row r="1478" customFormat="false" ht="15.75" hidden="false" customHeight="true" outlineLevel="0" collapsed="false">
      <c r="A1478" s="22" t="n">
        <v>1477</v>
      </c>
      <c r="B1478" s="180"/>
      <c r="C1478" s="22"/>
      <c r="D1478" s="22"/>
      <c r="E1478" s="183"/>
      <c r="F1478" s="183"/>
      <c r="G1478" s="22"/>
      <c r="H1478" s="22"/>
      <c r="I1478" s="22"/>
      <c r="J1478" s="22"/>
      <c r="K1478" s="191" t="e">
        <f aca="false">VLOOKUP(Personale!J1478,Legenda!$D$1:$F$258,2)</f>
        <v>#N/A</v>
      </c>
      <c r="L1478" s="22"/>
      <c r="M1478" s="22"/>
      <c r="N1478" s="22"/>
      <c r="O1478" s="22"/>
      <c r="P1478" s="203"/>
      <c r="Q1478" s="22"/>
      <c r="R1478" s="22"/>
      <c r="S1478" s="22"/>
      <c r="T1478" s="203"/>
      <c r="U1478" s="211"/>
      <c r="V1478" s="211"/>
      <c r="W1478" s="185" t="n">
        <v>0</v>
      </c>
      <c r="X1478" s="185" t="n">
        <v>0</v>
      </c>
      <c r="Y1478" s="219" t="n">
        <f aca="false">SUM(W1478:X1478)</f>
        <v>0</v>
      </c>
      <c r="Z1478" s="185" t="n">
        <v>0</v>
      </c>
      <c r="AA1478" s="185" t="n">
        <v>0</v>
      </c>
      <c r="AB1478" s="220" t="n">
        <f aca="false">SUM(Z1478:AA1478)</f>
        <v>0</v>
      </c>
      <c r="AC1478" s="22"/>
      <c r="AD1478" s="22"/>
      <c r="AE1478" s="188"/>
      <c r="AF1478" s="206" t="n">
        <f aca="false">IF(AE1478="SI",N1478,0)</f>
        <v>0</v>
      </c>
      <c r="AG1478" s="189" t="n">
        <f aca="false">IF(AE1478="SI",Y1478,0)</f>
        <v>0</v>
      </c>
      <c r="AH1478" s="189" t="n">
        <f aca="false">IF(AE1478="SI",AB1478,0)</f>
        <v>0</v>
      </c>
      <c r="AI1478" s="148"/>
      <c r="AJ1478" s="207"/>
      <c r="AK1478" s="207"/>
      <c r="AL1478" s="207"/>
      <c r="AM1478" s="207"/>
      <c r="AN1478" s="207"/>
      <c r="AO1478" s="208"/>
    </row>
    <row r="1479" customFormat="false" ht="15.75" hidden="false" customHeight="true" outlineLevel="0" collapsed="false">
      <c r="A1479" s="22" t="n">
        <v>1478</v>
      </c>
      <c r="B1479" s="180"/>
      <c r="C1479" s="22"/>
      <c r="D1479" s="22"/>
      <c r="E1479" s="183"/>
      <c r="F1479" s="183"/>
      <c r="G1479" s="22"/>
      <c r="H1479" s="22"/>
      <c r="I1479" s="22"/>
      <c r="J1479" s="22"/>
      <c r="K1479" s="191" t="e">
        <f aca="false">VLOOKUP(Personale!J1479,Legenda!$D$1:$F$258,2)</f>
        <v>#N/A</v>
      </c>
      <c r="L1479" s="22"/>
      <c r="M1479" s="22"/>
      <c r="N1479" s="22"/>
      <c r="O1479" s="22"/>
      <c r="P1479" s="203"/>
      <c r="Q1479" s="22"/>
      <c r="R1479" s="22"/>
      <c r="S1479" s="22"/>
      <c r="T1479" s="203"/>
      <c r="U1479" s="211"/>
      <c r="V1479" s="211"/>
      <c r="W1479" s="185" t="n">
        <v>0</v>
      </c>
      <c r="X1479" s="185" t="n">
        <v>0</v>
      </c>
      <c r="Y1479" s="219" t="n">
        <f aca="false">SUM(W1479:X1479)</f>
        <v>0</v>
      </c>
      <c r="Z1479" s="185" t="n">
        <v>0</v>
      </c>
      <c r="AA1479" s="185" t="n">
        <v>0</v>
      </c>
      <c r="AB1479" s="220" t="n">
        <f aca="false">SUM(Z1479:AA1479)</f>
        <v>0</v>
      </c>
      <c r="AC1479" s="22"/>
      <c r="AD1479" s="22"/>
      <c r="AE1479" s="188"/>
      <c r="AF1479" s="206" t="n">
        <f aca="false">IF(AE1479="SI",N1479,0)</f>
        <v>0</v>
      </c>
      <c r="AG1479" s="189" t="n">
        <f aca="false">IF(AE1479="SI",Y1479,0)</f>
        <v>0</v>
      </c>
      <c r="AH1479" s="189" t="n">
        <f aca="false">IF(AE1479="SI",AB1479,0)</f>
        <v>0</v>
      </c>
      <c r="AI1479" s="148"/>
      <c r="AJ1479" s="207"/>
      <c r="AK1479" s="207"/>
      <c r="AL1479" s="207"/>
      <c r="AM1479" s="207"/>
      <c r="AN1479" s="207"/>
      <c r="AO1479" s="208"/>
    </row>
    <row r="1480" customFormat="false" ht="15.75" hidden="false" customHeight="true" outlineLevel="0" collapsed="false">
      <c r="A1480" s="22" t="n">
        <v>1479</v>
      </c>
      <c r="B1480" s="180"/>
      <c r="C1480" s="22"/>
      <c r="D1480" s="22"/>
      <c r="E1480" s="183"/>
      <c r="F1480" s="183"/>
      <c r="G1480" s="22"/>
      <c r="H1480" s="22"/>
      <c r="I1480" s="22"/>
      <c r="J1480" s="22"/>
      <c r="K1480" s="191" t="e">
        <f aca="false">VLOOKUP(Personale!J1480,Legenda!$D$1:$F$258,2)</f>
        <v>#N/A</v>
      </c>
      <c r="L1480" s="22"/>
      <c r="M1480" s="22"/>
      <c r="N1480" s="22"/>
      <c r="O1480" s="22"/>
      <c r="P1480" s="203"/>
      <c r="Q1480" s="22"/>
      <c r="R1480" s="22"/>
      <c r="S1480" s="22"/>
      <c r="T1480" s="203"/>
      <c r="U1480" s="211"/>
      <c r="V1480" s="211"/>
      <c r="W1480" s="185" t="n">
        <v>0</v>
      </c>
      <c r="X1480" s="185" t="n">
        <v>0</v>
      </c>
      <c r="Y1480" s="219" t="n">
        <f aca="false">SUM(W1480:X1480)</f>
        <v>0</v>
      </c>
      <c r="Z1480" s="185" t="n">
        <v>0</v>
      </c>
      <c r="AA1480" s="185" t="n">
        <v>0</v>
      </c>
      <c r="AB1480" s="220" t="n">
        <f aca="false">SUM(Z1480:AA1480)</f>
        <v>0</v>
      </c>
      <c r="AC1480" s="22"/>
      <c r="AD1480" s="22"/>
      <c r="AE1480" s="188"/>
      <c r="AF1480" s="206" t="n">
        <f aca="false">IF(AE1480="SI",N1480,0)</f>
        <v>0</v>
      </c>
      <c r="AG1480" s="189" t="n">
        <f aca="false">IF(AE1480="SI",Y1480,0)</f>
        <v>0</v>
      </c>
      <c r="AH1480" s="189" t="n">
        <f aca="false">IF(AE1480="SI",AB1480,0)</f>
        <v>0</v>
      </c>
      <c r="AI1480" s="148"/>
      <c r="AJ1480" s="207"/>
      <c r="AK1480" s="207"/>
      <c r="AL1480" s="207"/>
      <c r="AM1480" s="207"/>
      <c r="AN1480" s="207"/>
      <c r="AO1480" s="208"/>
    </row>
    <row r="1481" customFormat="false" ht="15.75" hidden="false" customHeight="true" outlineLevel="0" collapsed="false">
      <c r="A1481" s="22" t="n">
        <v>1480</v>
      </c>
      <c r="B1481" s="180"/>
      <c r="C1481" s="22"/>
      <c r="D1481" s="22"/>
      <c r="E1481" s="183"/>
      <c r="F1481" s="183"/>
      <c r="G1481" s="22"/>
      <c r="H1481" s="22"/>
      <c r="I1481" s="22"/>
      <c r="J1481" s="22"/>
      <c r="K1481" s="191" t="e">
        <f aca="false">VLOOKUP(Personale!J1481,Legenda!$D$1:$F$258,2)</f>
        <v>#N/A</v>
      </c>
      <c r="L1481" s="22"/>
      <c r="M1481" s="22"/>
      <c r="N1481" s="22"/>
      <c r="O1481" s="22"/>
      <c r="P1481" s="203"/>
      <c r="Q1481" s="22"/>
      <c r="R1481" s="22"/>
      <c r="S1481" s="22"/>
      <c r="T1481" s="203"/>
      <c r="U1481" s="211"/>
      <c r="V1481" s="211"/>
      <c r="W1481" s="185" t="n">
        <v>0</v>
      </c>
      <c r="X1481" s="185" t="n">
        <v>0</v>
      </c>
      <c r="Y1481" s="219" t="n">
        <f aca="false">SUM(W1481:X1481)</f>
        <v>0</v>
      </c>
      <c r="Z1481" s="185" t="n">
        <v>0</v>
      </c>
      <c r="AA1481" s="185" t="n">
        <v>0</v>
      </c>
      <c r="AB1481" s="220" t="n">
        <f aca="false">SUM(Z1481:AA1481)</f>
        <v>0</v>
      </c>
      <c r="AC1481" s="22"/>
      <c r="AD1481" s="22"/>
      <c r="AE1481" s="188"/>
      <c r="AF1481" s="206" t="n">
        <f aca="false">IF(AE1481="SI",N1481,0)</f>
        <v>0</v>
      </c>
      <c r="AG1481" s="189" t="n">
        <f aca="false">IF(AE1481="SI",Y1481,0)</f>
        <v>0</v>
      </c>
      <c r="AH1481" s="189" t="n">
        <f aca="false">IF(AE1481="SI",AB1481,0)</f>
        <v>0</v>
      </c>
      <c r="AI1481" s="148"/>
      <c r="AJ1481" s="207"/>
      <c r="AK1481" s="207"/>
      <c r="AL1481" s="207"/>
      <c r="AM1481" s="207"/>
      <c r="AN1481" s="207"/>
      <c r="AO1481" s="208"/>
    </row>
    <row r="1482" customFormat="false" ht="15.75" hidden="false" customHeight="true" outlineLevel="0" collapsed="false">
      <c r="A1482" s="22" t="n">
        <v>1481</v>
      </c>
      <c r="B1482" s="180"/>
      <c r="C1482" s="22"/>
      <c r="D1482" s="22"/>
      <c r="E1482" s="183"/>
      <c r="F1482" s="183"/>
      <c r="G1482" s="22"/>
      <c r="H1482" s="22"/>
      <c r="I1482" s="22"/>
      <c r="J1482" s="22"/>
      <c r="K1482" s="191" t="e">
        <f aca="false">VLOOKUP(Personale!J1482,Legenda!$D$1:$F$258,2)</f>
        <v>#N/A</v>
      </c>
      <c r="L1482" s="22"/>
      <c r="M1482" s="22"/>
      <c r="N1482" s="22"/>
      <c r="O1482" s="22"/>
      <c r="P1482" s="203"/>
      <c r="Q1482" s="22"/>
      <c r="R1482" s="22"/>
      <c r="S1482" s="22"/>
      <c r="T1482" s="203"/>
      <c r="U1482" s="211"/>
      <c r="V1482" s="211"/>
      <c r="W1482" s="185" t="n">
        <v>0</v>
      </c>
      <c r="X1482" s="185" t="n">
        <v>0</v>
      </c>
      <c r="Y1482" s="219" t="n">
        <f aca="false">SUM(W1482:X1482)</f>
        <v>0</v>
      </c>
      <c r="Z1482" s="185" t="n">
        <v>0</v>
      </c>
      <c r="AA1482" s="185" t="n">
        <v>0</v>
      </c>
      <c r="AB1482" s="220" t="n">
        <f aca="false">SUM(Z1482:AA1482)</f>
        <v>0</v>
      </c>
      <c r="AC1482" s="22"/>
      <c r="AD1482" s="22"/>
      <c r="AE1482" s="188"/>
      <c r="AF1482" s="206" t="n">
        <f aca="false">IF(AE1482="SI",N1482,0)</f>
        <v>0</v>
      </c>
      <c r="AG1482" s="189" t="n">
        <f aca="false">IF(AE1482="SI",Y1482,0)</f>
        <v>0</v>
      </c>
      <c r="AH1482" s="189" t="n">
        <f aca="false">IF(AE1482="SI",AB1482,0)</f>
        <v>0</v>
      </c>
      <c r="AI1482" s="148"/>
      <c r="AJ1482" s="207"/>
      <c r="AK1482" s="207"/>
      <c r="AL1482" s="207"/>
      <c r="AM1482" s="207"/>
      <c r="AN1482" s="207"/>
      <c r="AO1482" s="208"/>
    </row>
    <row r="1483" customFormat="false" ht="15.75" hidden="false" customHeight="true" outlineLevel="0" collapsed="false">
      <c r="A1483" s="22" t="n">
        <v>1482</v>
      </c>
      <c r="B1483" s="180"/>
      <c r="C1483" s="22"/>
      <c r="D1483" s="22"/>
      <c r="E1483" s="183"/>
      <c r="F1483" s="183"/>
      <c r="G1483" s="22"/>
      <c r="H1483" s="22"/>
      <c r="I1483" s="22"/>
      <c r="J1483" s="22"/>
      <c r="K1483" s="191" t="e">
        <f aca="false">VLOOKUP(Personale!J1483,Legenda!$D$1:$F$258,2)</f>
        <v>#N/A</v>
      </c>
      <c r="L1483" s="22"/>
      <c r="M1483" s="22"/>
      <c r="N1483" s="22"/>
      <c r="O1483" s="22"/>
      <c r="P1483" s="203"/>
      <c r="Q1483" s="22"/>
      <c r="R1483" s="22"/>
      <c r="S1483" s="22"/>
      <c r="T1483" s="203"/>
      <c r="U1483" s="211"/>
      <c r="V1483" s="211"/>
      <c r="W1483" s="185" t="n">
        <v>0</v>
      </c>
      <c r="X1483" s="185" t="n">
        <v>0</v>
      </c>
      <c r="Y1483" s="219" t="n">
        <f aca="false">SUM(W1483:X1483)</f>
        <v>0</v>
      </c>
      <c r="Z1483" s="185" t="n">
        <v>0</v>
      </c>
      <c r="AA1483" s="185" t="n">
        <v>0</v>
      </c>
      <c r="AB1483" s="220" t="n">
        <f aca="false">SUM(Z1483:AA1483)</f>
        <v>0</v>
      </c>
      <c r="AC1483" s="22"/>
      <c r="AD1483" s="22"/>
      <c r="AE1483" s="188"/>
      <c r="AF1483" s="206" t="n">
        <f aca="false">IF(AE1483="SI",N1483,0)</f>
        <v>0</v>
      </c>
      <c r="AG1483" s="189" t="n">
        <f aca="false">IF(AE1483="SI",Y1483,0)</f>
        <v>0</v>
      </c>
      <c r="AH1483" s="189" t="n">
        <f aca="false">IF(AE1483="SI",AB1483,0)</f>
        <v>0</v>
      </c>
      <c r="AI1483" s="148"/>
      <c r="AJ1483" s="207"/>
      <c r="AK1483" s="207"/>
      <c r="AL1483" s="207"/>
      <c r="AM1483" s="207"/>
      <c r="AN1483" s="207"/>
      <c r="AO1483" s="208"/>
    </row>
    <row r="1484" customFormat="false" ht="15.75" hidden="false" customHeight="true" outlineLevel="0" collapsed="false">
      <c r="A1484" s="22" t="n">
        <v>1483</v>
      </c>
      <c r="B1484" s="180"/>
      <c r="C1484" s="22"/>
      <c r="D1484" s="22"/>
      <c r="E1484" s="183"/>
      <c r="F1484" s="183"/>
      <c r="G1484" s="22"/>
      <c r="H1484" s="22"/>
      <c r="I1484" s="22"/>
      <c r="J1484" s="22"/>
      <c r="K1484" s="191" t="e">
        <f aca="false">VLOOKUP(Personale!J1484,Legenda!$D$1:$F$258,2)</f>
        <v>#N/A</v>
      </c>
      <c r="L1484" s="22"/>
      <c r="M1484" s="22"/>
      <c r="N1484" s="22"/>
      <c r="O1484" s="22"/>
      <c r="P1484" s="203"/>
      <c r="Q1484" s="22"/>
      <c r="R1484" s="22"/>
      <c r="S1484" s="22"/>
      <c r="T1484" s="203"/>
      <c r="U1484" s="211"/>
      <c r="V1484" s="211"/>
      <c r="W1484" s="185" t="n">
        <v>0</v>
      </c>
      <c r="X1484" s="185" t="n">
        <v>0</v>
      </c>
      <c r="Y1484" s="219" t="n">
        <f aca="false">SUM(W1484:X1484)</f>
        <v>0</v>
      </c>
      <c r="Z1484" s="185" t="n">
        <v>0</v>
      </c>
      <c r="AA1484" s="185" t="n">
        <v>0</v>
      </c>
      <c r="AB1484" s="220" t="n">
        <f aca="false">SUM(Z1484:AA1484)</f>
        <v>0</v>
      </c>
      <c r="AC1484" s="22"/>
      <c r="AD1484" s="22"/>
      <c r="AE1484" s="188"/>
      <c r="AF1484" s="206" t="n">
        <f aca="false">IF(AE1484="SI",N1484,0)</f>
        <v>0</v>
      </c>
      <c r="AG1484" s="189" t="n">
        <f aca="false">IF(AE1484="SI",Y1484,0)</f>
        <v>0</v>
      </c>
      <c r="AH1484" s="189" t="n">
        <f aca="false">IF(AE1484="SI",AB1484,0)</f>
        <v>0</v>
      </c>
      <c r="AI1484" s="148"/>
      <c r="AJ1484" s="207"/>
      <c r="AK1484" s="207"/>
      <c r="AL1484" s="207"/>
      <c r="AM1484" s="207"/>
      <c r="AN1484" s="207"/>
      <c r="AO1484" s="208"/>
    </row>
    <row r="1485" customFormat="false" ht="15.75" hidden="false" customHeight="true" outlineLevel="0" collapsed="false">
      <c r="A1485" s="22" t="n">
        <v>1484</v>
      </c>
      <c r="B1485" s="180"/>
      <c r="C1485" s="22"/>
      <c r="D1485" s="22"/>
      <c r="E1485" s="183"/>
      <c r="F1485" s="183"/>
      <c r="G1485" s="22"/>
      <c r="H1485" s="22"/>
      <c r="I1485" s="22"/>
      <c r="J1485" s="22"/>
      <c r="K1485" s="191" t="e">
        <f aca="false">VLOOKUP(Personale!J1485,Legenda!$D$1:$F$258,2)</f>
        <v>#N/A</v>
      </c>
      <c r="L1485" s="22"/>
      <c r="M1485" s="22"/>
      <c r="N1485" s="22"/>
      <c r="O1485" s="22"/>
      <c r="P1485" s="203"/>
      <c r="Q1485" s="22"/>
      <c r="R1485" s="22"/>
      <c r="S1485" s="22"/>
      <c r="T1485" s="203"/>
      <c r="U1485" s="211"/>
      <c r="V1485" s="211"/>
      <c r="W1485" s="185" t="n">
        <v>0</v>
      </c>
      <c r="X1485" s="185" t="n">
        <v>0</v>
      </c>
      <c r="Y1485" s="219" t="n">
        <f aca="false">SUM(W1485:X1485)</f>
        <v>0</v>
      </c>
      <c r="Z1485" s="185" t="n">
        <v>0</v>
      </c>
      <c r="AA1485" s="185" t="n">
        <v>0</v>
      </c>
      <c r="AB1485" s="220" t="n">
        <f aca="false">SUM(Z1485:AA1485)</f>
        <v>0</v>
      </c>
      <c r="AC1485" s="22"/>
      <c r="AD1485" s="22"/>
      <c r="AE1485" s="188"/>
      <c r="AF1485" s="206" t="n">
        <f aca="false">IF(AE1485="SI",N1485,0)</f>
        <v>0</v>
      </c>
      <c r="AG1485" s="189" t="n">
        <f aca="false">IF(AE1485="SI",Y1485,0)</f>
        <v>0</v>
      </c>
      <c r="AH1485" s="189" t="n">
        <f aca="false">IF(AE1485="SI",AB1485,0)</f>
        <v>0</v>
      </c>
      <c r="AI1485" s="148"/>
      <c r="AJ1485" s="207"/>
      <c r="AK1485" s="207"/>
      <c r="AL1485" s="207"/>
      <c r="AM1485" s="207"/>
      <c r="AN1485" s="207"/>
      <c r="AO1485" s="208"/>
    </row>
    <row r="1486" customFormat="false" ht="15.75" hidden="false" customHeight="true" outlineLevel="0" collapsed="false">
      <c r="A1486" s="22" t="n">
        <v>1485</v>
      </c>
      <c r="B1486" s="180"/>
      <c r="C1486" s="22"/>
      <c r="D1486" s="22"/>
      <c r="E1486" s="183"/>
      <c r="F1486" s="183"/>
      <c r="G1486" s="22"/>
      <c r="H1486" s="22"/>
      <c r="I1486" s="22"/>
      <c r="J1486" s="22"/>
      <c r="K1486" s="191" t="e">
        <f aca="false">VLOOKUP(Personale!J1486,Legenda!$D$1:$F$258,2)</f>
        <v>#N/A</v>
      </c>
      <c r="L1486" s="22"/>
      <c r="M1486" s="22"/>
      <c r="N1486" s="22"/>
      <c r="O1486" s="22"/>
      <c r="P1486" s="203"/>
      <c r="Q1486" s="22"/>
      <c r="R1486" s="22"/>
      <c r="S1486" s="22"/>
      <c r="T1486" s="203"/>
      <c r="U1486" s="211"/>
      <c r="V1486" s="211"/>
      <c r="W1486" s="185" t="n">
        <v>0</v>
      </c>
      <c r="X1486" s="185" t="n">
        <v>0</v>
      </c>
      <c r="Y1486" s="219" t="n">
        <f aca="false">SUM(W1486:X1486)</f>
        <v>0</v>
      </c>
      <c r="Z1486" s="185" t="n">
        <v>0</v>
      </c>
      <c r="AA1486" s="185" t="n">
        <v>0</v>
      </c>
      <c r="AB1486" s="220" t="n">
        <f aca="false">SUM(Z1486:AA1486)</f>
        <v>0</v>
      </c>
      <c r="AC1486" s="22"/>
      <c r="AD1486" s="22"/>
      <c r="AE1486" s="188"/>
      <c r="AF1486" s="206" t="n">
        <f aca="false">IF(AE1486="SI",N1486,0)</f>
        <v>0</v>
      </c>
      <c r="AG1486" s="189" t="n">
        <f aca="false">IF(AE1486="SI",Y1486,0)</f>
        <v>0</v>
      </c>
      <c r="AH1486" s="189" t="n">
        <f aca="false">IF(AE1486="SI",AB1486,0)</f>
        <v>0</v>
      </c>
      <c r="AI1486" s="148"/>
      <c r="AJ1486" s="207"/>
      <c r="AK1486" s="207"/>
      <c r="AL1486" s="207"/>
      <c r="AM1486" s="207"/>
      <c r="AN1486" s="207"/>
      <c r="AO1486" s="208"/>
    </row>
    <row r="1487" customFormat="false" ht="15.75" hidden="false" customHeight="true" outlineLevel="0" collapsed="false">
      <c r="A1487" s="22" t="n">
        <v>1486</v>
      </c>
      <c r="B1487" s="180"/>
      <c r="C1487" s="22"/>
      <c r="D1487" s="22"/>
      <c r="E1487" s="183"/>
      <c r="F1487" s="183"/>
      <c r="G1487" s="22"/>
      <c r="H1487" s="22"/>
      <c r="I1487" s="22"/>
      <c r="J1487" s="22"/>
      <c r="K1487" s="191" t="e">
        <f aca="false">VLOOKUP(Personale!J1487,Legenda!$D$1:$F$258,2)</f>
        <v>#N/A</v>
      </c>
      <c r="L1487" s="22"/>
      <c r="M1487" s="22"/>
      <c r="N1487" s="22"/>
      <c r="O1487" s="22"/>
      <c r="P1487" s="203"/>
      <c r="Q1487" s="22"/>
      <c r="R1487" s="22"/>
      <c r="S1487" s="22"/>
      <c r="T1487" s="203"/>
      <c r="U1487" s="211"/>
      <c r="V1487" s="211"/>
      <c r="W1487" s="185" t="n">
        <v>0</v>
      </c>
      <c r="X1487" s="185" t="n">
        <v>0</v>
      </c>
      <c r="Y1487" s="219" t="n">
        <f aca="false">SUM(W1487:X1487)</f>
        <v>0</v>
      </c>
      <c r="Z1487" s="185" t="n">
        <v>0</v>
      </c>
      <c r="AA1487" s="185" t="n">
        <v>0</v>
      </c>
      <c r="AB1487" s="220" t="n">
        <f aca="false">SUM(Z1487:AA1487)</f>
        <v>0</v>
      </c>
      <c r="AC1487" s="22"/>
      <c r="AD1487" s="22"/>
      <c r="AE1487" s="188"/>
      <c r="AF1487" s="206" t="n">
        <f aca="false">IF(AE1487="SI",N1487,0)</f>
        <v>0</v>
      </c>
      <c r="AG1487" s="189" t="n">
        <f aca="false">IF(AE1487="SI",Y1487,0)</f>
        <v>0</v>
      </c>
      <c r="AH1487" s="189" t="n">
        <f aca="false">IF(AE1487="SI",AB1487,0)</f>
        <v>0</v>
      </c>
      <c r="AI1487" s="148"/>
      <c r="AJ1487" s="207"/>
      <c r="AK1487" s="207"/>
      <c r="AL1487" s="207"/>
      <c r="AM1487" s="207"/>
      <c r="AN1487" s="207"/>
      <c r="AO1487" s="208"/>
    </row>
    <row r="1488" customFormat="false" ht="15.75" hidden="false" customHeight="true" outlineLevel="0" collapsed="false">
      <c r="A1488" s="22" t="n">
        <v>1487</v>
      </c>
      <c r="B1488" s="180"/>
      <c r="C1488" s="22"/>
      <c r="D1488" s="22"/>
      <c r="E1488" s="183"/>
      <c r="F1488" s="183"/>
      <c r="G1488" s="22"/>
      <c r="H1488" s="22"/>
      <c r="I1488" s="22"/>
      <c r="J1488" s="22"/>
      <c r="K1488" s="191" t="e">
        <f aca="false">VLOOKUP(Personale!J1488,Legenda!$D$1:$F$258,2)</f>
        <v>#N/A</v>
      </c>
      <c r="L1488" s="22"/>
      <c r="M1488" s="22"/>
      <c r="N1488" s="22"/>
      <c r="O1488" s="22"/>
      <c r="P1488" s="203"/>
      <c r="Q1488" s="22"/>
      <c r="R1488" s="22"/>
      <c r="S1488" s="22"/>
      <c r="T1488" s="203"/>
      <c r="U1488" s="211"/>
      <c r="V1488" s="211"/>
      <c r="W1488" s="185" t="n">
        <v>0</v>
      </c>
      <c r="X1488" s="185" t="n">
        <v>0</v>
      </c>
      <c r="Y1488" s="219" t="n">
        <f aca="false">SUM(W1488:X1488)</f>
        <v>0</v>
      </c>
      <c r="Z1488" s="185" t="n">
        <v>0</v>
      </c>
      <c r="AA1488" s="185" t="n">
        <v>0</v>
      </c>
      <c r="AB1488" s="220" t="n">
        <f aca="false">SUM(Z1488:AA1488)</f>
        <v>0</v>
      </c>
      <c r="AC1488" s="22"/>
      <c r="AD1488" s="22"/>
      <c r="AE1488" s="188"/>
      <c r="AF1488" s="206" t="n">
        <f aca="false">IF(AE1488="SI",N1488,0)</f>
        <v>0</v>
      </c>
      <c r="AG1488" s="189" t="n">
        <f aca="false">IF(AE1488="SI",Y1488,0)</f>
        <v>0</v>
      </c>
      <c r="AH1488" s="189" t="n">
        <f aca="false">IF(AE1488="SI",AB1488,0)</f>
        <v>0</v>
      </c>
      <c r="AI1488" s="148"/>
      <c r="AJ1488" s="207"/>
      <c r="AK1488" s="207"/>
      <c r="AL1488" s="207"/>
      <c r="AM1488" s="207"/>
      <c r="AN1488" s="207"/>
      <c r="AO1488" s="208"/>
    </row>
    <row r="1489" customFormat="false" ht="15.75" hidden="false" customHeight="true" outlineLevel="0" collapsed="false">
      <c r="A1489" s="22" t="n">
        <v>1488</v>
      </c>
      <c r="B1489" s="180"/>
      <c r="C1489" s="22"/>
      <c r="D1489" s="22"/>
      <c r="E1489" s="183"/>
      <c r="F1489" s="183"/>
      <c r="G1489" s="22"/>
      <c r="H1489" s="22"/>
      <c r="I1489" s="22"/>
      <c r="J1489" s="22"/>
      <c r="K1489" s="191" t="e">
        <f aca="false">VLOOKUP(Personale!J1489,Legenda!$D$1:$F$258,2)</f>
        <v>#N/A</v>
      </c>
      <c r="L1489" s="22"/>
      <c r="M1489" s="22"/>
      <c r="N1489" s="22"/>
      <c r="O1489" s="22"/>
      <c r="P1489" s="203"/>
      <c r="Q1489" s="22"/>
      <c r="R1489" s="22"/>
      <c r="S1489" s="22"/>
      <c r="T1489" s="203"/>
      <c r="U1489" s="211"/>
      <c r="V1489" s="211"/>
      <c r="W1489" s="185" t="n">
        <v>0</v>
      </c>
      <c r="X1489" s="185" t="n">
        <v>0</v>
      </c>
      <c r="Y1489" s="219" t="n">
        <f aca="false">SUM(W1489:X1489)</f>
        <v>0</v>
      </c>
      <c r="Z1489" s="185" t="n">
        <v>0</v>
      </c>
      <c r="AA1489" s="185" t="n">
        <v>0</v>
      </c>
      <c r="AB1489" s="220" t="n">
        <f aca="false">SUM(Z1489:AA1489)</f>
        <v>0</v>
      </c>
      <c r="AC1489" s="22"/>
      <c r="AD1489" s="22"/>
      <c r="AE1489" s="188"/>
      <c r="AF1489" s="206" t="n">
        <f aca="false">IF(AE1489="SI",N1489,0)</f>
        <v>0</v>
      </c>
      <c r="AG1489" s="189" t="n">
        <f aca="false">IF(AE1489="SI",Y1489,0)</f>
        <v>0</v>
      </c>
      <c r="AH1489" s="189" t="n">
        <f aca="false">IF(AE1489="SI",AB1489,0)</f>
        <v>0</v>
      </c>
      <c r="AI1489" s="148"/>
      <c r="AJ1489" s="207"/>
      <c r="AK1489" s="207"/>
      <c r="AL1489" s="207"/>
      <c r="AM1489" s="207"/>
      <c r="AN1489" s="207"/>
      <c r="AO1489" s="208"/>
    </row>
    <row r="1490" customFormat="false" ht="15.75" hidden="false" customHeight="true" outlineLevel="0" collapsed="false">
      <c r="A1490" s="22" t="n">
        <v>1489</v>
      </c>
      <c r="B1490" s="180"/>
      <c r="C1490" s="22"/>
      <c r="D1490" s="22"/>
      <c r="E1490" s="183"/>
      <c r="F1490" s="183"/>
      <c r="G1490" s="22"/>
      <c r="H1490" s="22"/>
      <c r="I1490" s="22"/>
      <c r="J1490" s="22"/>
      <c r="K1490" s="191" t="e">
        <f aca="false">VLOOKUP(Personale!J1490,Legenda!$D$1:$F$258,2)</f>
        <v>#N/A</v>
      </c>
      <c r="L1490" s="22"/>
      <c r="M1490" s="22"/>
      <c r="N1490" s="22"/>
      <c r="O1490" s="22"/>
      <c r="P1490" s="203"/>
      <c r="Q1490" s="22"/>
      <c r="R1490" s="22"/>
      <c r="S1490" s="22"/>
      <c r="T1490" s="203"/>
      <c r="U1490" s="211"/>
      <c r="V1490" s="211"/>
      <c r="W1490" s="185" t="n">
        <v>0</v>
      </c>
      <c r="X1490" s="185" t="n">
        <v>0</v>
      </c>
      <c r="Y1490" s="219" t="n">
        <f aca="false">SUM(W1490:X1490)</f>
        <v>0</v>
      </c>
      <c r="Z1490" s="185" t="n">
        <v>0</v>
      </c>
      <c r="AA1490" s="185" t="n">
        <v>0</v>
      </c>
      <c r="AB1490" s="220" t="n">
        <f aca="false">SUM(Z1490:AA1490)</f>
        <v>0</v>
      </c>
      <c r="AC1490" s="22"/>
      <c r="AD1490" s="22"/>
      <c r="AE1490" s="188"/>
      <c r="AF1490" s="206" t="n">
        <f aca="false">IF(AE1490="SI",N1490,0)</f>
        <v>0</v>
      </c>
      <c r="AG1490" s="189" t="n">
        <f aca="false">IF(AE1490="SI",Y1490,0)</f>
        <v>0</v>
      </c>
      <c r="AH1490" s="189" t="n">
        <f aca="false">IF(AE1490="SI",AB1490,0)</f>
        <v>0</v>
      </c>
      <c r="AI1490" s="148"/>
      <c r="AJ1490" s="207"/>
      <c r="AK1490" s="207"/>
      <c r="AL1490" s="207"/>
      <c r="AM1490" s="207"/>
      <c r="AN1490" s="207"/>
      <c r="AO1490" s="208"/>
    </row>
    <row r="1491" customFormat="false" ht="15.75" hidden="false" customHeight="true" outlineLevel="0" collapsed="false">
      <c r="A1491" s="22" t="n">
        <v>1490</v>
      </c>
      <c r="B1491" s="180"/>
      <c r="C1491" s="22"/>
      <c r="D1491" s="22"/>
      <c r="E1491" s="183"/>
      <c r="F1491" s="183"/>
      <c r="G1491" s="22"/>
      <c r="H1491" s="22"/>
      <c r="I1491" s="22"/>
      <c r="J1491" s="22"/>
      <c r="K1491" s="191" t="e">
        <f aca="false">VLOOKUP(Personale!J1491,Legenda!$D$1:$F$258,2)</f>
        <v>#N/A</v>
      </c>
      <c r="L1491" s="22"/>
      <c r="M1491" s="22"/>
      <c r="N1491" s="22"/>
      <c r="O1491" s="22"/>
      <c r="P1491" s="203"/>
      <c r="Q1491" s="22"/>
      <c r="R1491" s="22"/>
      <c r="S1491" s="22"/>
      <c r="T1491" s="203"/>
      <c r="U1491" s="211"/>
      <c r="V1491" s="211"/>
      <c r="W1491" s="185" t="n">
        <v>0</v>
      </c>
      <c r="X1491" s="185" t="n">
        <v>0</v>
      </c>
      <c r="Y1491" s="219" t="n">
        <f aca="false">SUM(W1491:X1491)</f>
        <v>0</v>
      </c>
      <c r="Z1491" s="185" t="n">
        <v>0</v>
      </c>
      <c r="AA1491" s="185" t="n">
        <v>0</v>
      </c>
      <c r="AB1491" s="220" t="n">
        <f aca="false">SUM(Z1491:AA1491)</f>
        <v>0</v>
      </c>
      <c r="AC1491" s="22"/>
      <c r="AD1491" s="22"/>
      <c r="AE1491" s="188"/>
      <c r="AF1491" s="206" t="n">
        <f aca="false">IF(AE1491="SI",N1491,0)</f>
        <v>0</v>
      </c>
      <c r="AG1491" s="189" t="n">
        <f aca="false">IF(AE1491="SI",Y1491,0)</f>
        <v>0</v>
      </c>
      <c r="AH1491" s="189" t="n">
        <f aca="false">IF(AE1491="SI",AB1491,0)</f>
        <v>0</v>
      </c>
      <c r="AI1491" s="148"/>
      <c r="AJ1491" s="207"/>
      <c r="AK1491" s="207"/>
      <c r="AL1491" s="207"/>
      <c r="AM1491" s="207"/>
      <c r="AN1491" s="207"/>
      <c r="AO1491" s="208"/>
    </row>
    <row r="1492" customFormat="false" ht="15.75" hidden="false" customHeight="true" outlineLevel="0" collapsed="false">
      <c r="A1492" s="22" t="n">
        <v>1491</v>
      </c>
      <c r="B1492" s="180"/>
      <c r="C1492" s="22"/>
      <c r="D1492" s="22"/>
      <c r="E1492" s="183"/>
      <c r="F1492" s="183"/>
      <c r="G1492" s="22"/>
      <c r="H1492" s="22"/>
      <c r="I1492" s="22"/>
      <c r="J1492" s="22"/>
      <c r="K1492" s="191" t="e">
        <f aca="false">VLOOKUP(Personale!J1492,Legenda!$D$1:$F$258,2)</f>
        <v>#N/A</v>
      </c>
      <c r="L1492" s="22"/>
      <c r="M1492" s="22"/>
      <c r="N1492" s="22"/>
      <c r="O1492" s="22"/>
      <c r="P1492" s="203"/>
      <c r="Q1492" s="22"/>
      <c r="R1492" s="22"/>
      <c r="S1492" s="22"/>
      <c r="T1492" s="203"/>
      <c r="U1492" s="211"/>
      <c r="V1492" s="211"/>
      <c r="W1492" s="185" t="n">
        <v>0</v>
      </c>
      <c r="X1492" s="185" t="n">
        <v>0</v>
      </c>
      <c r="Y1492" s="219" t="n">
        <f aca="false">SUM(W1492:X1492)</f>
        <v>0</v>
      </c>
      <c r="Z1492" s="185" t="n">
        <v>0</v>
      </c>
      <c r="AA1492" s="185" t="n">
        <v>0</v>
      </c>
      <c r="AB1492" s="220" t="n">
        <f aca="false">SUM(Z1492:AA1492)</f>
        <v>0</v>
      </c>
      <c r="AC1492" s="22"/>
      <c r="AD1492" s="22"/>
      <c r="AE1492" s="188"/>
      <c r="AF1492" s="206" t="n">
        <f aca="false">IF(AE1492="SI",N1492,0)</f>
        <v>0</v>
      </c>
      <c r="AG1492" s="189" t="n">
        <f aca="false">IF(AE1492="SI",Y1492,0)</f>
        <v>0</v>
      </c>
      <c r="AH1492" s="189" t="n">
        <f aca="false">IF(AE1492="SI",AB1492,0)</f>
        <v>0</v>
      </c>
      <c r="AI1492" s="148"/>
      <c r="AJ1492" s="207"/>
      <c r="AK1492" s="207"/>
      <c r="AL1492" s="207"/>
      <c r="AM1492" s="207"/>
      <c r="AN1492" s="207"/>
      <c r="AO1492" s="208"/>
    </row>
    <row r="1493" customFormat="false" ht="15.75" hidden="false" customHeight="true" outlineLevel="0" collapsed="false">
      <c r="A1493" s="22" t="n">
        <v>1492</v>
      </c>
      <c r="B1493" s="180"/>
      <c r="C1493" s="22"/>
      <c r="D1493" s="22"/>
      <c r="E1493" s="183"/>
      <c r="F1493" s="183"/>
      <c r="G1493" s="22"/>
      <c r="H1493" s="22"/>
      <c r="I1493" s="22"/>
      <c r="J1493" s="22"/>
      <c r="K1493" s="191" t="e">
        <f aca="false">VLOOKUP(Personale!J1493,Legenda!$D$1:$F$258,2)</f>
        <v>#N/A</v>
      </c>
      <c r="L1493" s="22"/>
      <c r="M1493" s="22"/>
      <c r="N1493" s="22"/>
      <c r="O1493" s="22"/>
      <c r="P1493" s="203"/>
      <c r="Q1493" s="22"/>
      <c r="R1493" s="22"/>
      <c r="S1493" s="22"/>
      <c r="T1493" s="203"/>
      <c r="U1493" s="211"/>
      <c r="V1493" s="211"/>
      <c r="W1493" s="185" t="n">
        <v>0</v>
      </c>
      <c r="X1493" s="185" t="n">
        <v>0</v>
      </c>
      <c r="Y1493" s="219" t="n">
        <f aca="false">SUM(W1493:X1493)</f>
        <v>0</v>
      </c>
      <c r="Z1493" s="185" t="n">
        <v>0</v>
      </c>
      <c r="AA1493" s="185" t="n">
        <v>0</v>
      </c>
      <c r="AB1493" s="220" t="n">
        <f aca="false">SUM(Z1493:AA1493)</f>
        <v>0</v>
      </c>
      <c r="AC1493" s="22"/>
      <c r="AD1493" s="22"/>
      <c r="AE1493" s="188"/>
      <c r="AF1493" s="206" t="n">
        <f aca="false">IF(AE1493="SI",N1493,0)</f>
        <v>0</v>
      </c>
      <c r="AG1493" s="189" t="n">
        <f aca="false">IF(AE1493="SI",Y1493,0)</f>
        <v>0</v>
      </c>
      <c r="AH1493" s="189" t="n">
        <f aca="false">IF(AE1493="SI",AB1493,0)</f>
        <v>0</v>
      </c>
      <c r="AI1493" s="148"/>
      <c r="AJ1493" s="207"/>
      <c r="AK1493" s="207"/>
      <c r="AL1493" s="207"/>
      <c r="AM1493" s="207"/>
      <c r="AN1493" s="207"/>
      <c r="AO1493" s="208"/>
    </row>
    <row r="1494" customFormat="false" ht="15.75" hidden="false" customHeight="true" outlineLevel="0" collapsed="false">
      <c r="A1494" s="22" t="n">
        <v>1493</v>
      </c>
      <c r="B1494" s="180"/>
      <c r="C1494" s="22"/>
      <c r="D1494" s="22"/>
      <c r="E1494" s="183"/>
      <c r="F1494" s="183"/>
      <c r="G1494" s="22"/>
      <c r="H1494" s="22"/>
      <c r="I1494" s="22"/>
      <c r="J1494" s="22"/>
      <c r="K1494" s="191" t="e">
        <f aca="false">VLOOKUP(Personale!J1494,Legenda!$D$1:$F$258,2)</f>
        <v>#N/A</v>
      </c>
      <c r="L1494" s="22"/>
      <c r="M1494" s="22"/>
      <c r="N1494" s="22"/>
      <c r="O1494" s="22"/>
      <c r="P1494" s="203"/>
      <c r="Q1494" s="22"/>
      <c r="R1494" s="22"/>
      <c r="S1494" s="22"/>
      <c r="T1494" s="203"/>
      <c r="U1494" s="211"/>
      <c r="V1494" s="211"/>
      <c r="W1494" s="185" t="n">
        <v>0</v>
      </c>
      <c r="X1494" s="185" t="n">
        <v>0</v>
      </c>
      <c r="Y1494" s="219" t="n">
        <f aca="false">SUM(W1494:X1494)</f>
        <v>0</v>
      </c>
      <c r="Z1494" s="185" t="n">
        <v>0</v>
      </c>
      <c r="AA1494" s="185" t="n">
        <v>0</v>
      </c>
      <c r="AB1494" s="220" t="n">
        <f aca="false">SUM(Z1494:AA1494)</f>
        <v>0</v>
      </c>
      <c r="AC1494" s="22"/>
      <c r="AD1494" s="22"/>
      <c r="AE1494" s="188"/>
      <c r="AF1494" s="206" t="n">
        <f aca="false">IF(AE1494="SI",N1494,0)</f>
        <v>0</v>
      </c>
      <c r="AG1494" s="189" t="n">
        <f aca="false">IF(AE1494="SI",Y1494,0)</f>
        <v>0</v>
      </c>
      <c r="AH1494" s="189" t="n">
        <f aca="false">IF(AE1494="SI",AB1494,0)</f>
        <v>0</v>
      </c>
      <c r="AI1494" s="148"/>
      <c r="AJ1494" s="207"/>
      <c r="AK1494" s="207"/>
      <c r="AL1494" s="207"/>
      <c r="AM1494" s="207"/>
      <c r="AN1494" s="207"/>
      <c r="AO1494" s="208"/>
    </row>
    <row r="1495" customFormat="false" ht="15.75" hidden="false" customHeight="true" outlineLevel="0" collapsed="false">
      <c r="A1495" s="22" t="n">
        <v>1494</v>
      </c>
      <c r="B1495" s="180"/>
      <c r="C1495" s="22"/>
      <c r="D1495" s="22"/>
      <c r="E1495" s="183"/>
      <c r="F1495" s="183"/>
      <c r="G1495" s="22"/>
      <c r="H1495" s="22"/>
      <c r="I1495" s="22"/>
      <c r="J1495" s="22"/>
      <c r="K1495" s="191" t="e">
        <f aca="false">VLOOKUP(Personale!J1495,Legenda!$D$1:$F$258,2)</f>
        <v>#N/A</v>
      </c>
      <c r="L1495" s="22"/>
      <c r="M1495" s="22"/>
      <c r="N1495" s="22"/>
      <c r="O1495" s="22"/>
      <c r="P1495" s="203"/>
      <c r="Q1495" s="22"/>
      <c r="R1495" s="22"/>
      <c r="S1495" s="22"/>
      <c r="T1495" s="203"/>
      <c r="U1495" s="211"/>
      <c r="V1495" s="211"/>
      <c r="W1495" s="185" t="n">
        <v>0</v>
      </c>
      <c r="X1495" s="185" t="n">
        <v>0</v>
      </c>
      <c r="Y1495" s="219" t="n">
        <f aca="false">SUM(W1495:X1495)</f>
        <v>0</v>
      </c>
      <c r="Z1495" s="185" t="n">
        <v>0</v>
      </c>
      <c r="AA1495" s="185" t="n">
        <v>0</v>
      </c>
      <c r="AB1495" s="220" t="n">
        <f aca="false">SUM(Z1495:AA1495)</f>
        <v>0</v>
      </c>
      <c r="AC1495" s="22"/>
      <c r="AD1495" s="22"/>
      <c r="AE1495" s="188"/>
      <c r="AF1495" s="206" t="n">
        <f aca="false">IF(AE1495="SI",N1495,0)</f>
        <v>0</v>
      </c>
      <c r="AG1495" s="189" t="n">
        <f aca="false">IF(AE1495="SI",Y1495,0)</f>
        <v>0</v>
      </c>
      <c r="AH1495" s="189" t="n">
        <f aca="false">IF(AE1495="SI",AB1495,0)</f>
        <v>0</v>
      </c>
      <c r="AI1495" s="148"/>
      <c r="AJ1495" s="207"/>
      <c r="AK1495" s="207"/>
      <c r="AL1495" s="207"/>
      <c r="AM1495" s="207"/>
      <c r="AN1495" s="207"/>
      <c r="AO1495" s="208"/>
    </row>
    <row r="1496" customFormat="false" ht="15.75" hidden="false" customHeight="true" outlineLevel="0" collapsed="false">
      <c r="A1496" s="22" t="n">
        <v>1495</v>
      </c>
      <c r="B1496" s="180"/>
      <c r="C1496" s="22"/>
      <c r="D1496" s="22"/>
      <c r="E1496" s="183"/>
      <c r="F1496" s="183"/>
      <c r="G1496" s="22"/>
      <c r="H1496" s="22"/>
      <c r="I1496" s="22"/>
      <c r="J1496" s="22"/>
      <c r="K1496" s="191" t="e">
        <f aca="false">VLOOKUP(Personale!J1496,Legenda!$D$1:$F$258,2)</f>
        <v>#N/A</v>
      </c>
      <c r="L1496" s="22"/>
      <c r="M1496" s="22"/>
      <c r="N1496" s="22"/>
      <c r="O1496" s="22"/>
      <c r="P1496" s="203"/>
      <c r="Q1496" s="22"/>
      <c r="R1496" s="22"/>
      <c r="S1496" s="22"/>
      <c r="T1496" s="203"/>
      <c r="U1496" s="211"/>
      <c r="V1496" s="211"/>
      <c r="W1496" s="185" t="n">
        <v>0</v>
      </c>
      <c r="X1496" s="185" t="n">
        <v>0</v>
      </c>
      <c r="Y1496" s="219" t="n">
        <f aca="false">SUM(W1496:X1496)</f>
        <v>0</v>
      </c>
      <c r="Z1496" s="185" t="n">
        <v>0</v>
      </c>
      <c r="AA1496" s="185" t="n">
        <v>0</v>
      </c>
      <c r="AB1496" s="220" t="n">
        <f aca="false">SUM(Z1496:AA1496)</f>
        <v>0</v>
      </c>
      <c r="AC1496" s="22"/>
      <c r="AD1496" s="22"/>
      <c r="AE1496" s="188"/>
      <c r="AF1496" s="206" t="n">
        <f aca="false">IF(AE1496="SI",N1496,0)</f>
        <v>0</v>
      </c>
      <c r="AG1496" s="189" t="n">
        <f aca="false">IF(AE1496="SI",Y1496,0)</f>
        <v>0</v>
      </c>
      <c r="AH1496" s="189" t="n">
        <f aca="false">IF(AE1496="SI",AB1496,0)</f>
        <v>0</v>
      </c>
      <c r="AI1496" s="148"/>
      <c r="AJ1496" s="207"/>
      <c r="AK1496" s="207"/>
      <c r="AL1496" s="207"/>
      <c r="AM1496" s="207"/>
      <c r="AN1496" s="207"/>
      <c r="AO1496" s="208"/>
    </row>
    <row r="1497" customFormat="false" ht="15.75" hidden="false" customHeight="true" outlineLevel="0" collapsed="false">
      <c r="A1497" s="22" t="n">
        <v>1496</v>
      </c>
      <c r="B1497" s="180"/>
      <c r="C1497" s="22"/>
      <c r="D1497" s="22"/>
      <c r="E1497" s="183"/>
      <c r="F1497" s="183"/>
      <c r="G1497" s="22"/>
      <c r="H1497" s="22"/>
      <c r="I1497" s="22"/>
      <c r="J1497" s="22"/>
      <c r="K1497" s="191" t="e">
        <f aca="false">VLOOKUP(Personale!J1497,Legenda!$D$1:$F$258,2)</f>
        <v>#N/A</v>
      </c>
      <c r="L1497" s="22"/>
      <c r="M1497" s="22"/>
      <c r="N1497" s="22"/>
      <c r="O1497" s="22"/>
      <c r="P1497" s="203"/>
      <c r="Q1497" s="22"/>
      <c r="R1497" s="22"/>
      <c r="S1497" s="22"/>
      <c r="T1497" s="203"/>
      <c r="U1497" s="211"/>
      <c r="V1497" s="211"/>
      <c r="W1497" s="185" t="n">
        <v>0</v>
      </c>
      <c r="X1497" s="185" t="n">
        <v>0</v>
      </c>
      <c r="Y1497" s="219" t="n">
        <f aca="false">SUM(W1497:X1497)</f>
        <v>0</v>
      </c>
      <c r="Z1497" s="185" t="n">
        <v>0</v>
      </c>
      <c r="AA1497" s="185" t="n">
        <v>0</v>
      </c>
      <c r="AB1497" s="220" t="n">
        <f aca="false">SUM(Z1497:AA1497)</f>
        <v>0</v>
      </c>
      <c r="AC1497" s="22"/>
      <c r="AD1497" s="22"/>
      <c r="AE1497" s="188"/>
      <c r="AF1497" s="206" t="n">
        <f aca="false">IF(AE1497="SI",N1497,0)</f>
        <v>0</v>
      </c>
      <c r="AG1497" s="189" t="n">
        <f aca="false">IF(AE1497="SI",Y1497,0)</f>
        <v>0</v>
      </c>
      <c r="AH1497" s="189" t="n">
        <f aca="false">IF(AE1497="SI",AB1497,0)</f>
        <v>0</v>
      </c>
      <c r="AI1497" s="148"/>
      <c r="AJ1497" s="207"/>
      <c r="AK1497" s="207"/>
      <c r="AL1497" s="207"/>
      <c r="AM1497" s="207"/>
      <c r="AN1497" s="207"/>
      <c r="AO1497" s="208"/>
    </row>
    <row r="1498" customFormat="false" ht="15.75" hidden="false" customHeight="true" outlineLevel="0" collapsed="false">
      <c r="A1498" s="22" t="n">
        <v>1497</v>
      </c>
      <c r="B1498" s="180"/>
      <c r="C1498" s="22"/>
      <c r="D1498" s="22"/>
      <c r="E1498" s="183"/>
      <c r="F1498" s="183"/>
      <c r="G1498" s="22"/>
      <c r="H1498" s="22"/>
      <c r="I1498" s="22"/>
      <c r="J1498" s="22"/>
      <c r="K1498" s="191" t="e">
        <f aca="false">VLOOKUP(Personale!J1498,Legenda!$D$1:$F$258,2)</f>
        <v>#N/A</v>
      </c>
      <c r="L1498" s="22"/>
      <c r="M1498" s="22"/>
      <c r="N1498" s="22"/>
      <c r="O1498" s="22"/>
      <c r="P1498" s="203"/>
      <c r="Q1498" s="22"/>
      <c r="R1498" s="22"/>
      <c r="S1498" s="22"/>
      <c r="T1498" s="203"/>
      <c r="U1498" s="211"/>
      <c r="V1498" s="211"/>
      <c r="W1498" s="185" t="n">
        <v>0</v>
      </c>
      <c r="X1498" s="185" t="n">
        <v>0</v>
      </c>
      <c r="Y1498" s="219" t="n">
        <f aca="false">SUM(W1498:X1498)</f>
        <v>0</v>
      </c>
      <c r="Z1498" s="185" t="n">
        <v>0</v>
      </c>
      <c r="AA1498" s="185" t="n">
        <v>0</v>
      </c>
      <c r="AB1498" s="220" t="n">
        <f aca="false">SUM(Z1498:AA1498)</f>
        <v>0</v>
      </c>
      <c r="AC1498" s="22"/>
      <c r="AD1498" s="22"/>
      <c r="AE1498" s="188"/>
      <c r="AF1498" s="206" t="n">
        <f aca="false">IF(AE1498="SI",N1498,0)</f>
        <v>0</v>
      </c>
      <c r="AG1498" s="189" t="n">
        <f aca="false">IF(AE1498="SI",Y1498,0)</f>
        <v>0</v>
      </c>
      <c r="AH1498" s="189" t="n">
        <f aca="false">IF(AE1498="SI",AB1498,0)</f>
        <v>0</v>
      </c>
      <c r="AI1498" s="148"/>
      <c r="AJ1498" s="207"/>
      <c r="AK1498" s="207"/>
      <c r="AL1498" s="207"/>
      <c r="AM1498" s="207"/>
      <c r="AN1498" s="207"/>
      <c r="AO1498" s="208"/>
    </row>
    <row r="1499" customFormat="false" ht="15.75" hidden="false" customHeight="true" outlineLevel="0" collapsed="false">
      <c r="A1499" s="22" t="n">
        <v>1498</v>
      </c>
      <c r="B1499" s="180"/>
      <c r="C1499" s="22"/>
      <c r="D1499" s="22"/>
      <c r="E1499" s="183"/>
      <c r="F1499" s="183"/>
      <c r="G1499" s="22"/>
      <c r="H1499" s="22"/>
      <c r="I1499" s="22"/>
      <c r="J1499" s="22"/>
      <c r="K1499" s="191" t="e">
        <f aca="false">VLOOKUP(Personale!J1499,Legenda!$D$1:$F$258,2)</f>
        <v>#N/A</v>
      </c>
      <c r="L1499" s="22"/>
      <c r="M1499" s="22"/>
      <c r="N1499" s="22"/>
      <c r="O1499" s="22"/>
      <c r="P1499" s="203"/>
      <c r="Q1499" s="22"/>
      <c r="R1499" s="22"/>
      <c r="S1499" s="22"/>
      <c r="T1499" s="203"/>
      <c r="U1499" s="211"/>
      <c r="V1499" s="211"/>
      <c r="W1499" s="185" t="n">
        <v>0</v>
      </c>
      <c r="X1499" s="185" t="n">
        <v>0</v>
      </c>
      <c r="Y1499" s="219" t="n">
        <f aca="false">SUM(W1499:X1499)</f>
        <v>0</v>
      </c>
      <c r="Z1499" s="185" t="n">
        <v>0</v>
      </c>
      <c r="AA1499" s="185" t="n">
        <v>0</v>
      </c>
      <c r="AB1499" s="220" t="n">
        <f aca="false">SUM(Z1499:AA1499)</f>
        <v>0</v>
      </c>
      <c r="AC1499" s="22"/>
      <c r="AD1499" s="22"/>
      <c r="AE1499" s="188"/>
      <c r="AF1499" s="206" t="n">
        <f aca="false">IF(AE1499="SI",N1499,0)</f>
        <v>0</v>
      </c>
      <c r="AG1499" s="189" t="n">
        <f aca="false">IF(AE1499="SI",Y1499,0)</f>
        <v>0</v>
      </c>
      <c r="AH1499" s="189" t="n">
        <f aca="false">IF(AE1499="SI",AB1499,0)</f>
        <v>0</v>
      </c>
      <c r="AI1499" s="148"/>
      <c r="AJ1499" s="207"/>
      <c r="AK1499" s="207"/>
      <c r="AL1499" s="207"/>
      <c r="AM1499" s="207"/>
      <c r="AN1499" s="207"/>
      <c r="AO1499" s="208"/>
    </row>
    <row r="1500" customFormat="false" ht="15.75" hidden="false" customHeight="true" outlineLevel="0" collapsed="false">
      <c r="A1500" s="22" t="n">
        <v>1499</v>
      </c>
      <c r="B1500" s="180"/>
      <c r="C1500" s="22"/>
      <c r="D1500" s="22"/>
      <c r="E1500" s="183"/>
      <c r="F1500" s="183"/>
      <c r="G1500" s="22"/>
      <c r="H1500" s="22"/>
      <c r="I1500" s="22"/>
      <c r="J1500" s="22"/>
      <c r="K1500" s="191" t="e">
        <f aca="false">VLOOKUP(Personale!J1500,Legenda!$D$1:$F$258,2)</f>
        <v>#N/A</v>
      </c>
      <c r="L1500" s="22"/>
      <c r="M1500" s="22"/>
      <c r="N1500" s="22"/>
      <c r="O1500" s="22"/>
      <c r="P1500" s="203"/>
      <c r="Q1500" s="22"/>
      <c r="R1500" s="22"/>
      <c r="S1500" s="22"/>
      <c r="T1500" s="203"/>
      <c r="U1500" s="211"/>
      <c r="V1500" s="211"/>
      <c r="W1500" s="185" t="n">
        <v>0</v>
      </c>
      <c r="X1500" s="185" t="n">
        <v>0</v>
      </c>
      <c r="Y1500" s="219" t="n">
        <f aca="false">SUM(W1500:X1500)</f>
        <v>0</v>
      </c>
      <c r="Z1500" s="185" t="n">
        <v>0</v>
      </c>
      <c r="AA1500" s="185" t="n">
        <v>0</v>
      </c>
      <c r="AB1500" s="220" t="n">
        <f aca="false">SUM(Z1500:AA1500)</f>
        <v>0</v>
      </c>
      <c r="AC1500" s="22"/>
      <c r="AD1500" s="22"/>
      <c r="AE1500" s="188"/>
      <c r="AF1500" s="206" t="n">
        <f aca="false">IF(AE1500="SI",N1500,0)</f>
        <v>0</v>
      </c>
      <c r="AG1500" s="189" t="n">
        <f aca="false">IF(AE1500="SI",Y1500,0)</f>
        <v>0</v>
      </c>
      <c r="AH1500" s="189" t="n">
        <f aca="false">IF(AE1500="SI",AB1500,0)</f>
        <v>0</v>
      </c>
      <c r="AI1500" s="148"/>
      <c r="AJ1500" s="207"/>
      <c r="AK1500" s="207"/>
      <c r="AL1500" s="207"/>
      <c r="AM1500" s="207"/>
      <c r="AN1500" s="207"/>
      <c r="AO1500" s="208"/>
    </row>
    <row r="1501" customFormat="false" ht="15.75" hidden="false" customHeight="true" outlineLevel="0" collapsed="false">
      <c r="A1501" s="22" t="n">
        <v>1500</v>
      </c>
      <c r="B1501" s="180"/>
      <c r="C1501" s="22"/>
      <c r="D1501" s="22"/>
      <c r="E1501" s="183"/>
      <c r="F1501" s="183"/>
      <c r="G1501" s="22"/>
      <c r="H1501" s="22"/>
      <c r="I1501" s="22"/>
      <c r="J1501" s="22"/>
      <c r="K1501" s="191" t="e">
        <f aca="false">VLOOKUP(Personale!J1501,Legenda!$D$1:$F$258,2)</f>
        <v>#N/A</v>
      </c>
      <c r="L1501" s="22"/>
      <c r="M1501" s="22"/>
      <c r="N1501" s="22"/>
      <c r="O1501" s="22"/>
      <c r="P1501" s="203"/>
      <c r="Q1501" s="22"/>
      <c r="R1501" s="22"/>
      <c r="S1501" s="22"/>
      <c r="T1501" s="203"/>
      <c r="U1501" s="211"/>
      <c r="V1501" s="211"/>
      <c r="W1501" s="185" t="n">
        <v>0</v>
      </c>
      <c r="X1501" s="185" t="n">
        <v>0</v>
      </c>
      <c r="Y1501" s="219" t="n">
        <f aca="false">SUM(W1501:X1501)</f>
        <v>0</v>
      </c>
      <c r="Z1501" s="185" t="n">
        <v>0</v>
      </c>
      <c r="AA1501" s="185" t="n">
        <v>0</v>
      </c>
      <c r="AB1501" s="220" t="n">
        <f aca="false">SUM(Z1501:AA1501)</f>
        <v>0</v>
      </c>
      <c r="AC1501" s="22"/>
      <c r="AD1501" s="22"/>
      <c r="AE1501" s="188"/>
      <c r="AF1501" s="206" t="n">
        <f aca="false">IF(AE1501="SI",N1501,0)</f>
        <v>0</v>
      </c>
      <c r="AG1501" s="189" t="n">
        <f aca="false">IF(AE1501="SI",Y1501,0)</f>
        <v>0</v>
      </c>
      <c r="AH1501" s="189" t="n">
        <f aca="false">IF(AE1501="SI",AB1501,0)</f>
        <v>0</v>
      </c>
      <c r="AI1501" s="148"/>
      <c r="AJ1501" s="207"/>
      <c r="AK1501" s="207"/>
      <c r="AL1501" s="207"/>
      <c r="AM1501" s="207"/>
      <c r="AN1501" s="207"/>
      <c r="AO1501" s="208"/>
    </row>
    <row r="1502" customFormat="false" ht="15.75" hidden="false" customHeight="true" outlineLevel="0" collapsed="false">
      <c r="A1502" s="22" t="n">
        <v>1501</v>
      </c>
      <c r="B1502" s="180"/>
      <c r="C1502" s="22"/>
      <c r="D1502" s="22"/>
      <c r="E1502" s="183"/>
      <c r="F1502" s="183"/>
      <c r="G1502" s="22"/>
      <c r="H1502" s="22"/>
      <c r="I1502" s="22"/>
      <c r="J1502" s="22"/>
      <c r="K1502" s="191" t="e">
        <f aca="false">VLOOKUP(Personale!J1502,Legenda!$D$1:$F$258,2)</f>
        <v>#N/A</v>
      </c>
      <c r="L1502" s="22"/>
      <c r="M1502" s="22"/>
      <c r="N1502" s="22"/>
      <c r="O1502" s="22"/>
      <c r="P1502" s="203"/>
      <c r="Q1502" s="22"/>
      <c r="R1502" s="22"/>
      <c r="S1502" s="22"/>
      <c r="T1502" s="203"/>
      <c r="U1502" s="211"/>
      <c r="V1502" s="211"/>
      <c r="W1502" s="185" t="n">
        <v>0</v>
      </c>
      <c r="X1502" s="185" t="n">
        <v>0</v>
      </c>
      <c r="Y1502" s="219" t="n">
        <f aca="false">SUM(W1502:X1502)</f>
        <v>0</v>
      </c>
      <c r="Z1502" s="185" t="n">
        <v>0</v>
      </c>
      <c r="AA1502" s="185" t="n">
        <v>0</v>
      </c>
      <c r="AB1502" s="220" t="n">
        <f aca="false">SUM(Z1502:AA1502)</f>
        <v>0</v>
      </c>
      <c r="AC1502" s="22"/>
      <c r="AD1502" s="22"/>
      <c r="AE1502" s="188"/>
      <c r="AF1502" s="206" t="n">
        <f aca="false">IF(AE1502="SI",N1502,0)</f>
        <v>0</v>
      </c>
      <c r="AG1502" s="189" t="n">
        <f aca="false">IF(AE1502="SI",Y1502,0)</f>
        <v>0</v>
      </c>
      <c r="AH1502" s="189" t="n">
        <f aca="false">IF(AE1502="SI",AB1502,0)</f>
        <v>0</v>
      </c>
      <c r="AI1502" s="148"/>
      <c r="AJ1502" s="207"/>
      <c r="AK1502" s="207"/>
      <c r="AL1502" s="207"/>
      <c r="AM1502" s="207"/>
      <c r="AN1502" s="207"/>
      <c r="AO1502" s="208"/>
    </row>
    <row r="1503" customFormat="false" ht="15.75" hidden="false" customHeight="true" outlineLevel="0" collapsed="false">
      <c r="A1503" s="22" t="n">
        <v>1502</v>
      </c>
      <c r="B1503" s="180"/>
      <c r="C1503" s="22"/>
      <c r="D1503" s="22"/>
      <c r="E1503" s="183"/>
      <c r="F1503" s="183"/>
      <c r="G1503" s="22"/>
      <c r="H1503" s="22"/>
      <c r="I1503" s="22"/>
      <c r="J1503" s="22"/>
      <c r="K1503" s="191" t="e">
        <f aca="false">VLOOKUP(Personale!J1503,Legenda!$D$1:$F$258,2)</f>
        <v>#N/A</v>
      </c>
      <c r="L1503" s="22"/>
      <c r="M1503" s="22"/>
      <c r="N1503" s="22"/>
      <c r="O1503" s="22"/>
      <c r="P1503" s="203"/>
      <c r="Q1503" s="22"/>
      <c r="R1503" s="22"/>
      <c r="S1503" s="22"/>
      <c r="T1503" s="203"/>
      <c r="U1503" s="211"/>
      <c r="V1503" s="211"/>
      <c r="W1503" s="185" t="n">
        <v>0</v>
      </c>
      <c r="X1503" s="185" t="n">
        <v>0</v>
      </c>
      <c r="Y1503" s="219" t="n">
        <f aca="false">SUM(W1503:X1503)</f>
        <v>0</v>
      </c>
      <c r="Z1503" s="185" t="n">
        <v>0</v>
      </c>
      <c r="AA1503" s="185" t="n">
        <v>0</v>
      </c>
      <c r="AB1503" s="220" t="n">
        <f aca="false">SUM(Z1503:AA1503)</f>
        <v>0</v>
      </c>
      <c r="AC1503" s="22"/>
      <c r="AD1503" s="22"/>
      <c r="AE1503" s="188"/>
      <c r="AF1503" s="206" t="n">
        <f aca="false">IF(AE1503="SI",N1503,0)</f>
        <v>0</v>
      </c>
      <c r="AG1503" s="189" t="n">
        <f aca="false">IF(AE1503="SI",Y1503,0)</f>
        <v>0</v>
      </c>
      <c r="AH1503" s="189" t="n">
        <f aca="false">IF(AE1503="SI",AB1503,0)</f>
        <v>0</v>
      </c>
      <c r="AI1503" s="148"/>
      <c r="AJ1503" s="207"/>
      <c r="AK1503" s="207"/>
      <c r="AL1503" s="207"/>
      <c r="AM1503" s="207"/>
      <c r="AN1503" s="207"/>
      <c r="AO1503" s="208"/>
    </row>
    <row r="1504" customFormat="false" ht="15.75" hidden="false" customHeight="true" outlineLevel="0" collapsed="false">
      <c r="A1504" s="22" t="n">
        <v>1503</v>
      </c>
      <c r="B1504" s="180"/>
      <c r="C1504" s="22"/>
      <c r="D1504" s="22"/>
      <c r="E1504" s="183"/>
      <c r="F1504" s="183"/>
      <c r="G1504" s="22"/>
      <c r="H1504" s="22"/>
      <c r="I1504" s="22"/>
      <c r="J1504" s="22"/>
      <c r="K1504" s="191" t="e">
        <f aca="false">VLOOKUP(Personale!J1504,Legenda!$D$1:$F$258,2)</f>
        <v>#N/A</v>
      </c>
      <c r="L1504" s="22"/>
      <c r="M1504" s="22"/>
      <c r="N1504" s="22"/>
      <c r="O1504" s="22"/>
      <c r="P1504" s="203"/>
      <c r="Q1504" s="22"/>
      <c r="R1504" s="22"/>
      <c r="S1504" s="22"/>
      <c r="T1504" s="203"/>
      <c r="U1504" s="211"/>
      <c r="V1504" s="211"/>
      <c r="W1504" s="185" t="n">
        <v>0</v>
      </c>
      <c r="X1504" s="185" t="n">
        <v>0</v>
      </c>
      <c r="Y1504" s="219" t="n">
        <f aca="false">SUM(W1504:X1504)</f>
        <v>0</v>
      </c>
      <c r="Z1504" s="185" t="n">
        <v>0</v>
      </c>
      <c r="AA1504" s="185" t="n">
        <v>0</v>
      </c>
      <c r="AB1504" s="220" t="n">
        <f aca="false">SUM(Z1504:AA1504)</f>
        <v>0</v>
      </c>
      <c r="AC1504" s="22"/>
      <c r="AD1504" s="22"/>
      <c r="AE1504" s="188"/>
      <c r="AF1504" s="206" t="n">
        <f aca="false">IF(AE1504="SI",N1504,0)</f>
        <v>0</v>
      </c>
      <c r="AG1504" s="189" t="n">
        <f aca="false">IF(AE1504="SI",Y1504,0)</f>
        <v>0</v>
      </c>
      <c r="AH1504" s="189" t="n">
        <f aca="false">IF(AE1504="SI",AB1504,0)</f>
        <v>0</v>
      </c>
      <c r="AI1504" s="148"/>
      <c r="AJ1504" s="207"/>
      <c r="AK1504" s="207"/>
      <c r="AL1504" s="207"/>
      <c r="AM1504" s="207"/>
      <c r="AN1504" s="207"/>
      <c r="AO1504" s="208"/>
    </row>
    <row r="1505" customFormat="false" ht="15.75" hidden="false" customHeight="true" outlineLevel="0" collapsed="false">
      <c r="A1505" s="22" t="n">
        <v>1504</v>
      </c>
      <c r="B1505" s="180"/>
      <c r="C1505" s="22"/>
      <c r="D1505" s="22"/>
      <c r="E1505" s="183"/>
      <c r="F1505" s="183"/>
      <c r="G1505" s="22"/>
      <c r="H1505" s="22"/>
      <c r="I1505" s="22"/>
      <c r="J1505" s="22"/>
      <c r="K1505" s="191" t="e">
        <f aca="false">VLOOKUP(Personale!J1505,Legenda!$D$1:$F$258,2)</f>
        <v>#N/A</v>
      </c>
      <c r="L1505" s="22"/>
      <c r="M1505" s="22"/>
      <c r="N1505" s="22"/>
      <c r="O1505" s="22"/>
      <c r="P1505" s="203"/>
      <c r="Q1505" s="22"/>
      <c r="R1505" s="22"/>
      <c r="S1505" s="22"/>
      <c r="T1505" s="203"/>
      <c r="U1505" s="211"/>
      <c r="V1505" s="211"/>
      <c r="W1505" s="185" t="n">
        <v>0</v>
      </c>
      <c r="X1505" s="185" t="n">
        <v>0</v>
      </c>
      <c r="Y1505" s="219" t="n">
        <f aca="false">SUM(W1505:X1505)</f>
        <v>0</v>
      </c>
      <c r="Z1505" s="185" t="n">
        <v>0</v>
      </c>
      <c r="AA1505" s="185" t="n">
        <v>0</v>
      </c>
      <c r="AB1505" s="220" t="n">
        <f aca="false">SUM(Z1505:AA1505)</f>
        <v>0</v>
      </c>
      <c r="AC1505" s="22"/>
      <c r="AD1505" s="22"/>
      <c r="AE1505" s="188"/>
      <c r="AF1505" s="206" t="n">
        <f aca="false">IF(AE1505="SI",N1505,0)</f>
        <v>0</v>
      </c>
      <c r="AG1505" s="189" t="n">
        <f aca="false">IF(AE1505="SI",Y1505,0)</f>
        <v>0</v>
      </c>
      <c r="AH1505" s="189" t="n">
        <f aca="false">IF(AE1505="SI",AB1505,0)</f>
        <v>0</v>
      </c>
      <c r="AI1505" s="148"/>
      <c r="AJ1505" s="207"/>
      <c r="AK1505" s="207"/>
      <c r="AL1505" s="207"/>
      <c r="AM1505" s="207"/>
      <c r="AN1505" s="207"/>
      <c r="AO1505" s="208"/>
    </row>
    <row r="1506" customFormat="false" ht="15.75" hidden="false" customHeight="true" outlineLevel="0" collapsed="false">
      <c r="A1506" s="22" t="n">
        <v>1505</v>
      </c>
      <c r="B1506" s="180"/>
      <c r="C1506" s="22"/>
      <c r="D1506" s="22"/>
      <c r="E1506" s="183"/>
      <c r="F1506" s="183"/>
      <c r="G1506" s="22"/>
      <c r="H1506" s="22"/>
      <c r="I1506" s="22"/>
      <c r="J1506" s="22"/>
      <c r="K1506" s="191" t="e">
        <f aca="false">VLOOKUP(Personale!J1506,Legenda!$D$1:$F$258,2)</f>
        <v>#N/A</v>
      </c>
      <c r="L1506" s="22"/>
      <c r="M1506" s="22"/>
      <c r="N1506" s="22"/>
      <c r="O1506" s="22"/>
      <c r="P1506" s="203"/>
      <c r="Q1506" s="22"/>
      <c r="R1506" s="22"/>
      <c r="S1506" s="22"/>
      <c r="T1506" s="203"/>
      <c r="U1506" s="211"/>
      <c r="V1506" s="211"/>
      <c r="W1506" s="185" t="n">
        <v>0</v>
      </c>
      <c r="X1506" s="185" t="n">
        <v>0</v>
      </c>
      <c r="Y1506" s="219" t="n">
        <f aca="false">SUM(W1506:X1506)</f>
        <v>0</v>
      </c>
      <c r="Z1506" s="185" t="n">
        <v>0</v>
      </c>
      <c r="AA1506" s="185" t="n">
        <v>0</v>
      </c>
      <c r="AB1506" s="220" t="n">
        <f aca="false">SUM(Z1506:AA1506)</f>
        <v>0</v>
      </c>
      <c r="AC1506" s="22"/>
      <c r="AD1506" s="22"/>
      <c r="AE1506" s="188"/>
      <c r="AF1506" s="206" t="n">
        <f aca="false">IF(AE1506="SI",N1506,0)</f>
        <v>0</v>
      </c>
      <c r="AG1506" s="189" t="n">
        <f aca="false">IF(AE1506="SI",Y1506,0)</f>
        <v>0</v>
      </c>
      <c r="AH1506" s="189" t="n">
        <f aca="false">IF(AE1506="SI",AB1506,0)</f>
        <v>0</v>
      </c>
      <c r="AI1506" s="148"/>
      <c r="AJ1506" s="207"/>
      <c r="AK1506" s="207"/>
      <c r="AL1506" s="207"/>
      <c r="AM1506" s="207"/>
      <c r="AN1506" s="207"/>
      <c r="AO1506" s="208"/>
    </row>
    <row r="1507" customFormat="false" ht="15.75" hidden="false" customHeight="true" outlineLevel="0" collapsed="false">
      <c r="A1507" s="22" t="n">
        <v>1506</v>
      </c>
      <c r="B1507" s="180"/>
      <c r="C1507" s="22"/>
      <c r="D1507" s="22"/>
      <c r="E1507" s="183"/>
      <c r="F1507" s="183"/>
      <c r="G1507" s="22"/>
      <c r="H1507" s="22"/>
      <c r="I1507" s="22"/>
      <c r="J1507" s="22"/>
      <c r="K1507" s="191" t="e">
        <f aca="false">VLOOKUP(Personale!J1507,Legenda!$D$1:$F$258,2)</f>
        <v>#N/A</v>
      </c>
      <c r="L1507" s="22"/>
      <c r="M1507" s="22"/>
      <c r="N1507" s="22"/>
      <c r="O1507" s="22"/>
      <c r="P1507" s="203"/>
      <c r="Q1507" s="22"/>
      <c r="R1507" s="22"/>
      <c r="S1507" s="22"/>
      <c r="T1507" s="203"/>
      <c r="U1507" s="211"/>
      <c r="V1507" s="211"/>
      <c r="W1507" s="185" t="n">
        <v>0</v>
      </c>
      <c r="X1507" s="185" t="n">
        <v>0</v>
      </c>
      <c r="Y1507" s="219" t="n">
        <f aca="false">SUM(W1507:X1507)</f>
        <v>0</v>
      </c>
      <c r="Z1507" s="185" t="n">
        <v>0</v>
      </c>
      <c r="AA1507" s="185" t="n">
        <v>0</v>
      </c>
      <c r="AB1507" s="220" t="n">
        <f aca="false">SUM(Z1507:AA1507)</f>
        <v>0</v>
      </c>
      <c r="AC1507" s="22"/>
      <c r="AD1507" s="22"/>
      <c r="AE1507" s="188"/>
      <c r="AF1507" s="206" t="n">
        <f aca="false">IF(AE1507="SI",N1507,0)</f>
        <v>0</v>
      </c>
      <c r="AG1507" s="189" t="n">
        <f aca="false">IF(AE1507="SI",Y1507,0)</f>
        <v>0</v>
      </c>
      <c r="AH1507" s="189" t="n">
        <f aca="false">IF(AE1507="SI",AB1507,0)</f>
        <v>0</v>
      </c>
      <c r="AI1507" s="148"/>
      <c r="AJ1507" s="207"/>
      <c r="AK1507" s="207"/>
      <c r="AL1507" s="207"/>
      <c r="AM1507" s="207"/>
      <c r="AN1507" s="207"/>
      <c r="AO1507" s="208"/>
    </row>
    <row r="1508" customFormat="false" ht="15.75" hidden="false" customHeight="true" outlineLevel="0" collapsed="false">
      <c r="A1508" s="22" t="n">
        <v>1507</v>
      </c>
      <c r="B1508" s="180"/>
      <c r="C1508" s="22"/>
      <c r="D1508" s="22"/>
      <c r="E1508" s="183"/>
      <c r="F1508" s="183"/>
      <c r="G1508" s="22"/>
      <c r="H1508" s="22"/>
      <c r="I1508" s="22"/>
      <c r="J1508" s="22"/>
      <c r="K1508" s="191" t="e">
        <f aca="false">VLOOKUP(Personale!J1508,Legenda!$D$1:$F$258,2)</f>
        <v>#N/A</v>
      </c>
      <c r="L1508" s="22"/>
      <c r="M1508" s="22"/>
      <c r="N1508" s="22"/>
      <c r="O1508" s="22"/>
      <c r="P1508" s="203"/>
      <c r="Q1508" s="22"/>
      <c r="R1508" s="22"/>
      <c r="S1508" s="22"/>
      <c r="T1508" s="203"/>
      <c r="U1508" s="211"/>
      <c r="V1508" s="211"/>
      <c r="W1508" s="185" t="n">
        <v>0</v>
      </c>
      <c r="X1508" s="185" t="n">
        <v>0</v>
      </c>
      <c r="Y1508" s="219" t="n">
        <f aca="false">SUM(W1508:X1508)</f>
        <v>0</v>
      </c>
      <c r="Z1508" s="185" t="n">
        <v>0</v>
      </c>
      <c r="AA1508" s="185" t="n">
        <v>0</v>
      </c>
      <c r="AB1508" s="220" t="n">
        <f aca="false">SUM(Z1508:AA1508)</f>
        <v>0</v>
      </c>
      <c r="AC1508" s="22"/>
      <c r="AD1508" s="22"/>
      <c r="AE1508" s="188"/>
      <c r="AF1508" s="206" t="n">
        <f aca="false">IF(AE1508="SI",N1508,0)</f>
        <v>0</v>
      </c>
      <c r="AG1508" s="189" t="n">
        <f aca="false">IF(AE1508="SI",Y1508,0)</f>
        <v>0</v>
      </c>
      <c r="AH1508" s="189" t="n">
        <f aca="false">IF(AE1508="SI",AB1508,0)</f>
        <v>0</v>
      </c>
      <c r="AI1508" s="148"/>
      <c r="AJ1508" s="207"/>
      <c r="AK1508" s="207"/>
      <c r="AL1508" s="207"/>
      <c r="AM1508" s="207"/>
      <c r="AN1508" s="207"/>
      <c r="AO1508" s="208"/>
    </row>
    <row r="1509" customFormat="false" ht="15.75" hidden="false" customHeight="true" outlineLevel="0" collapsed="false">
      <c r="A1509" s="22" t="n">
        <v>1508</v>
      </c>
      <c r="B1509" s="180"/>
      <c r="C1509" s="22"/>
      <c r="D1509" s="22"/>
      <c r="E1509" s="183"/>
      <c r="F1509" s="183"/>
      <c r="G1509" s="22"/>
      <c r="H1509" s="22"/>
      <c r="I1509" s="22"/>
      <c r="J1509" s="22"/>
      <c r="K1509" s="191" t="e">
        <f aca="false">VLOOKUP(Personale!J1509,Legenda!$D$1:$F$258,2)</f>
        <v>#N/A</v>
      </c>
      <c r="L1509" s="22"/>
      <c r="M1509" s="22"/>
      <c r="N1509" s="22"/>
      <c r="O1509" s="22"/>
      <c r="P1509" s="203"/>
      <c r="Q1509" s="22"/>
      <c r="R1509" s="22"/>
      <c r="S1509" s="22"/>
      <c r="T1509" s="203"/>
      <c r="U1509" s="211"/>
      <c r="V1509" s="211"/>
      <c r="W1509" s="185" t="n">
        <v>0</v>
      </c>
      <c r="X1509" s="185" t="n">
        <v>0</v>
      </c>
      <c r="Y1509" s="219" t="n">
        <f aca="false">SUM(W1509:X1509)</f>
        <v>0</v>
      </c>
      <c r="Z1509" s="185" t="n">
        <v>0</v>
      </c>
      <c r="AA1509" s="185" t="n">
        <v>0</v>
      </c>
      <c r="AB1509" s="220" t="n">
        <f aca="false">SUM(Z1509:AA1509)</f>
        <v>0</v>
      </c>
      <c r="AC1509" s="22"/>
      <c r="AD1509" s="22"/>
      <c r="AE1509" s="188"/>
      <c r="AF1509" s="206" t="n">
        <f aca="false">IF(AE1509="SI",N1509,0)</f>
        <v>0</v>
      </c>
      <c r="AG1509" s="189" t="n">
        <f aca="false">IF(AE1509="SI",Y1509,0)</f>
        <v>0</v>
      </c>
      <c r="AH1509" s="189" t="n">
        <f aca="false">IF(AE1509="SI",AB1509,0)</f>
        <v>0</v>
      </c>
      <c r="AI1509" s="148"/>
      <c r="AJ1509" s="207"/>
      <c r="AK1509" s="207"/>
      <c r="AL1509" s="207"/>
      <c r="AM1509" s="207"/>
      <c r="AN1509" s="207"/>
      <c r="AO1509" s="208"/>
    </row>
    <row r="1510" customFormat="false" ht="15.75" hidden="false" customHeight="true" outlineLevel="0" collapsed="false">
      <c r="A1510" s="22" t="n">
        <v>1509</v>
      </c>
      <c r="B1510" s="180"/>
      <c r="C1510" s="22"/>
      <c r="D1510" s="22"/>
      <c r="E1510" s="183"/>
      <c r="F1510" s="183"/>
      <c r="G1510" s="22"/>
      <c r="H1510" s="22"/>
      <c r="I1510" s="22"/>
      <c r="J1510" s="22"/>
      <c r="K1510" s="191" t="e">
        <f aca="false">VLOOKUP(Personale!J1510,Legenda!$D$1:$F$258,2)</f>
        <v>#N/A</v>
      </c>
      <c r="L1510" s="22"/>
      <c r="M1510" s="22"/>
      <c r="N1510" s="22"/>
      <c r="O1510" s="22"/>
      <c r="P1510" s="203"/>
      <c r="Q1510" s="22"/>
      <c r="R1510" s="22"/>
      <c r="S1510" s="22"/>
      <c r="T1510" s="203"/>
      <c r="U1510" s="211"/>
      <c r="V1510" s="211"/>
      <c r="W1510" s="185" t="n">
        <v>0</v>
      </c>
      <c r="X1510" s="185" t="n">
        <v>0</v>
      </c>
      <c r="Y1510" s="219" t="n">
        <f aca="false">SUM(W1510:X1510)</f>
        <v>0</v>
      </c>
      <c r="Z1510" s="185" t="n">
        <v>0</v>
      </c>
      <c r="AA1510" s="185" t="n">
        <v>0</v>
      </c>
      <c r="AB1510" s="220" t="n">
        <f aca="false">SUM(Z1510:AA1510)</f>
        <v>0</v>
      </c>
      <c r="AC1510" s="22"/>
      <c r="AD1510" s="22"/>
      <c r="AE1510" s="188"/>
      <c r="AF1510" s="206" t="n">
        <f aca="false">IF(AE1510="SI",N1510,0)</f>
        <v>0</v>
      </c>
      <c r="AG1510" s="189" t="n">
        <f aca="false">IF(AE1510="SI",Y1510,0)</f>
        <v>0</v>
      </c>
      <c r="AH1510" s="189" t="n">
        <f aca="false">IF(AE1510="SI",AB1510,0)</f>
        <v>0</v>
      </c>
      <c r="AI1510" s="148"/>
      <c r="AJ1510" s="207"/>
      <c r="AK1510" s="207"/>
      <c r="AL1510" s="207"/>
      <c r="AM1510" s="207"/>
      <c r="AN1510" s="207"/>
      <c r="AO1510" s="208"/>
    </row>
    <row r="1511" customFormat="false" ht="15.75" hidden="false" customHeight="true" outlineLevel="0" collapsed="false">
      <c r="A1511" s="22" t="n">
        <v>1510</v>
      </c>
      <c r="B1511" s="180"/>
      <c r="C1511" s="22"/>
      <c r="D1511" s="22"/>
      <c r="E1511" s="183"/>
      <c r="F1511" s="183"/>
      <c r="G1511" s="22"/>
      <c r="H1511" s="22"/>
      <c r="I1511" s="22"/>
      <c r="J1511" s="22"/>
      <c r="K1511" s="191" t="e">
        <f aca="false">VLOOKUP(Personale!J1511,Legenda!$D$1:$F$258,2)</f>
        <v>#N/A</v>
      </c>
      <c r="L1511" s="22"/>
      <c r="M1511" s="22"/>
      <c r="N1511" s="22"/>
      <c r="O1511" s="22"/>
      <c r="P1511" s="203"/>
      <c r="Q1511" s="22"/>
      <c r="R1511" s="22"/>
      <c r="S1511" s="22"/>
      <c r="T1511" s="203"/>
      <c r="U1511" s="211"/>
      <c r="V1511" s="211"/>
      <c r="W1511" s="185" t="n">
        <v>0</v>
      </c>
      <c r="X1511" s="185" t="n">
        <v>0</v>
      </c>
      <c r="Y1511" s="219" t="n">
        <f aca="false">SUM(W1511:X1511)</f>
        <v>0</v>
      </c>
      <c r="Z1511" s="185" t="n">
        <v>0</v>
      </c>
      <c r="AA1511" s="185" t="n">
        <v>0</v>
      </c>
      <c r="AB1511" s="220" t="n">
        <f aca="false">SUM(Z1511:AA1511)</f>
        <v>0</v>
      </c>
      <c r="AC1511" s="22"/>
      <c r="AD1511" s="22"/>
      <c r="AE1511" s="188"/>
      <c r="AF1511" s="206" t="n">
        <f aca="false">IF(AE1511="SI",N1511,0)</f>
        <v>0</v>
      </c>
      <c r="AG1511" s="189" t="n">
        <f aca="false">IF(AE1511="SI",Y1511,0)</f>
        <v>0</v>
      </c>
      <c r="AH1511" s="189" t="n">
        <f aca="false">IF(AE1511="SI",AB1511,0)</f>
        <v>0</v>
      </c>
      <c r="AI1511" s="148"/>
      <c r="AJ1511" s="207"/>
      <c r="AK1511" s="207"/>
      <c r="AL1511" s="207"/>
      <c r="AM1511" s="207"/>
      <c r="AN1511" s="207"/>
      <c r="AO1511" s="208"/>
    </row>
    <row r="1512" customFormat="false" ht="15.75" hidden="false" customHeight="true" outlineLevel="0" collapsed="false">
      <c r="A1512" s="22" t="n">
        <v>1511</v>
      </c>
      <c r="B1512" s="180"/>
      <c r="C1512" s="22"/>
      <c r="D1512" s="22"/>
      <c r="E1512" s="183"/>
      <c r="F1512" s="183"/>
      <c r="G1512" s="22"/>
      <c r="H1512" s="22"/>
      <c r="I1512" s="22"/>
      <c r="J1512" s="22"/>
      <c r="K1512" s="191" t="e">
        <f aca="false">VLOOKUP(Personale!J1512,Legenda!$D$1:$F$258,2)</f>
        <v>#N/A</v>
      </c>
      <c r="L1512" s="22"/>
      <c r="M1512" s="22"/>
      <c r="N1512" s="22"/>
      <c r="O1512" s="22"/>
      <c r="P1512" s="203"/>
      <c r="Q1512" s="22"/>
      <c r="R1512" s="22"/>
      <c r="S1512" s="22"/>
      <c r="T1512" s="203"/>
      <c r="U1512" s="211"/>
      <c r="V1512" s="211"/>
      <c r="W1512" s="185" t="n">
        <v>0</v>
      </c>
      <c r="X1512" s="185" t="n">
        <v>0</v>
      </c>
      <c r="Y1512" s="219" t="n">
        <f aca="false">SUM(W1512:X1512)</f>
        <v>0</v>
      </c>
      <c r="Z1512" s="185" t="n">
        <v>0</v>
      </c>
      <c r="AA1512" s="185" t="n">
        <v>0</v>
      </c>
      <c r="AB1512" s="220" t="n">
        <f aca="false">SUM(Z1512:AA1512)</f>
        <v>0</v>
      </c>
      <c r="AC1512" s="22"/>
      <c r="AD1512" s="22"/>
      <c r="AE1512" s="188"/>
      <c r="AF1512" s="206" t="n">
        <f aca="false">IF(AE1512="SI",N1512,0)</f>
        <v>0</v>
      </c>
      <c r="AG1512" s="189" t="n">
        <f aca="false">IF(AE1512="SI",Y1512,0)</f>
        <v>0</v>
      </c>
      <c r="AH1512" s="189" t="n">
        <f aca="false">IF(AE1512="SI",AB1512,0)</f>
        <v>0</v>
      </c>
      <c r="AI1512" s="148"/>
      <c r="AJ1512" s="207"/>
      <c r="AK1512" s="207"/>
      <c r="AL1512" s="207"/>
      <c r="AM1512" s="207"/>
      <c r="AN1512" s="207"/>
      <c r="AO1512" s="208"/>
    </row>
    <row r="1513" customFormat="false" ht="15.75" hidden="false" customHeight="true" outlineLevel="0" collapsed="false">
      <c r="A1513" s="22" t="n">
        <v>1512</v>
      </c>
      <c r="B1513" s="180"/>
      <c r="C1513" s="22"/>
      <c r="D1513" s="22"/>
      <c r="E1513" s="183"/>
      <c r="F1513" s="183"/>
      <c r="G1513" s="22"/>
      <c r="H1513" s="22"/>
      <c r="I1513" s="22"/>
      <c r="J1513" s="22"/>
      <c r="K1513" s="191" t="e">
        <f aca="false">VLOOKUP(Personale!J1513,Legenda!$D$1:$F$258,2)</f>
        <v>#N/A</v>
      </c>
      <c r="L1513" s="22"/>
      <c r="M1513" s="22"/>
      <c r="N1513" s="22"/>
      <c r="O1513" s="22"/>
      <c r="P1513" s="203"/>
      <c r="Q1513" s="22"/>
      <c r="R1513" s="22"/>
      <c r="S1513" s="22"/>
      <c r="T1513" s="203"/>
      <c r="U1513" s="211"/>
      <c r="V1513" s="211"/>
      <c r="W1513" s="185" t="n">
        <v>0</v>
      </c>
      <c r="X1513" s="185" t="n">
        <v>0</v>
      </c>
      <c r="Y1513" s="219" t="n">
        <f aca="false">SUM(W1513:X1513)</f>
        <v>0</v>
      </c>
      <c r="Z1513" s="185" t="n">
        <v>0</v>
      </c>
      <c r="AA1513" s="185" t="n">
        <v>0</v>
      </c>
      <c r="AB1513" s="220" t="n">
        <f aca="false">SUM(Z1513:AA1513)</f>
        <v>0</v>
      </c>
      <c r="AC1513" s="22"/>
      <c r="AD1513" s="22"/>
      <c r="AE1513" s="188"/>
      <c r="AF1513" s="206" t="n">
        <f aca="false">IF(AE1513="SI",N1513,0)</f>
        <v>0</v>
      </c>
      <c r="AG1513" s="189" t="n">
        <f aca="false">IF(AE1513="SI",Y1513,0)</f>
        <v>0</v>
      </c>
      <c r="AH1513" s="189" t="n">
        <f aca="false">IF(AE1513="SI",AB1513,0)</f>
        <v>0</v>
      </c>
      <c r="AI1513" s="148"/>
      <c r="AJ1513" s="207"/>
      <c r="AK1513" s="207"/>
      <c r="AL1513" s="207"/>
      <c r="AM1513" s="207"/>
      <c r="AN1513" s="207"/>
      <c r="AO1513" s="208"/>
    </row>
    <row r="1514" customFormat="false" ht="15.75" hidden="false" customHeight="true" outlineLevel="0" collapsed="false">
      <c r="A1514" s="22" t="n">
        <v>1513</v>
      </c>
      <c r="B1514" s="180"/>
      <c r="C1514" s="22"/>
      <c r="D1514" s="22"/>
      <c r="E1514" s="183"/>
      <c r="F1514" s="183"/>
      <c r="G1514" s="22"/>
      <c r="H1514" s="22"/>
      <c r="I1514" s="22"/>
      <c r="J1514" s="22"/>
      <c r="K1514" s="191" t="e">
        <f aca="false">VLOOKUP(Personale!J1514,Legenda!$D$1:$F$258,2)</f>
        <v>#N/A</v>
      </c>
      <c r="L1514" s="22"/>
      <c r="M1514" s="22"/>
      <c r="N1514" s="22"/>
      <c r="O1514" s="22"/>
      <c r="P1514" s="203"/>
      <c r="Q1514" s="22"/>
      <c r="R1514" s="22"/>
      <c r="S1514" s="22"/>
      <c r="T1514" s="203"/>
      <c r="U1514" s="211"/>
      <c r="V1514" s="211"/>
      <c r="W1514" s="185" t="n">
        <v>0</v>
      </c>
      <c r="X1514" s="185" t="n">
        <v>0</v>
      </c>
      <c r="Y1514" s="219" t="n">
        <f aca="false">SUM(W1514:X1514)</f>
        <v>0</v>
      </c>
      <c r="Z1514" s="185" t="n">
        <v>0</v>
      </c>
      <c r="AA1514" s="185" t="n">
        <v>0</v>
      </c>
      <c r="AB1514" s="220" t="n">
        <f aca="false">SUM(Z1514:AA1514)</f>
        <v>0</v>
      </c>
      <c r="AC1514" s="22"/>
      <c r="AD1514" s="22"/>
      <c r="AE1514" s="188"/>
      <c r="AF1514" s="206" t="n">
        <f aca="false">IF(AE1514="SI",N1514,0)</f>
        <v>0</v>
      </c>
      <c r="AG1514" s="189" t="n">
        <f aca="false">IF(AE1514="SI",Y1514,0)</f>
        <v>0</v>
      </c>
      <c r="AH1514" s="189" t="n">
        <f aca="false">IF(AE1514="SI",AB1514,0)</f>
        <v>0</v>
      </c>
      <c r="AI1514" s="148"/>
      <c r="AJ1514" s="207"/>
      <c r="AK1514" s="207"/>
      <c r="AL1514" s="207"/>
      <c r="AM1514" s="207"/>
      <c r="AN1514" s="207"/>
      <c r="AO1514" s="208"/>
    </row>
    <row r="1515" customFormat="false" ht="15.75" hidden="false" customHeight="true" outlineLevel="0" collapsed="false">
      <c r="A1515" s="22" t="n">
        <v>1514</v>
      </c>
      <c r="B1515" s="180"/>
      <c r="C1515" s="22"/>
      <c r="D1515" s="22"/>
      <c r="E1515" s="183"/>
      <c r="F1515" s="183"/>
      <c r="G1515" s="22"/>
      <c r="H1515" s="22"/>
      <c r="I1515" s="22"/>
      <c r="J1515" s="22"/>
      <c r="K1515" s="191" t="e">
        <f aca="false">VLOOKUP(Personale!J1515,Legenda!$D$1:$F$258,2)</f>
        <v>#N/A</v>
      </c>
      <c r="L1515" s="22"/>
      <c r="M1515" s="22"/>
      <c r="N1515" s="22"/>
      <c r="O1515" s="22"/>
      <c r="P1515" s="203"/>
      <c r="Q1515" s="22"/>
      <c r="R1515" s="22"/>
      <c r="S1515" s="22"/>
      <c r="T1515" s="203"/>
      <c r="U1515" s="211"/>
      <c r="V1515" s="211"/>
      <c r="W1515" s="185" t="n">
        <v>0</v>
      </c>
      <c r="X1515" s="185" t="n">
        <v>0</v>
      </c>
      <c r="Y1515" s="219" t="n">
        <f aca="false">SUM(W1515:X1515)</f>
        <v>0</v>
      </c>
      <c r="Z1515" s="185" t="n">
        <v>0</v>
      </c>
      <c r="AA1515" s="185" t="n">
        <v>0</v>
      </c>
      <c r="AB1515" s="220" t="n">
        <f aca="false">SUM(Z1515:AA1515)</f>
        <v>0</v>
      </c>
      <c r="AC1515" s="22"/>
      <c r="AD1515" s="22"/>
      <c r="AE1515" s="188"/>
      <c r="AF1515" s="206" t="n">
        <f aca="false">IF(AE1515="SI",N1515,0)</f>
        <v>0</v>
      </c>
      <c r="AG1515" s="189" t="n">
        <f aca="false">IF(AE1515="SI",Y1515,0)</f>
        <v>0</v>
      </c>
      <c r="AH1515" s="189" t="n">
        <f aca="false">IF(AE1515="SI",AB1515,0)</f>
        <v>0</v>
      </c>
      <c r="AI1515" s="148"/>
      <c r="AJ1515" s="207"/>
      <c r="AK1515" s="207"/>
      <c r="AL1515" s="207"/>
      <c r="AM1515" s="207"/>
      <c r="AN1515" s="207"/>
      <c r="AO1515" s="208"/>
    </row>
    <row r="1516" customFormat="false" ht="15.75" hidden="false" customHeight="true" outlineLevel="0" collapsed="false">
      <c r="A1516" s="22" t="n">
        <v>1515</v>
      </c>
      <c r="B1516" s="180"/>
      <c r="C1516" s="22"/>
      <c r="D1516" s="22"/>
      <c r="E1516" s="183"/>
      <c r="F1516" s="183"/>
      <c r="G1516" s="22"/>
      <c r="H1516" s="22"/>
      <c r="I1516" s="22"/>
      <c r="J1516" s="22"/>
      <c r="K1516" s="191" t="e">
        <f aca="false">VLOOKUP(Personale!J1516,Legenda!$D$1:$F$258,2)</f>
        <v>#N/A</v>
      </c>
      <c r="L1516" s="22"/>
      <c r="M1516" s="22"/>
      <c r="N1516" s="22"/>
      <c r="O1516" s="22"/>
      <c r="P1516" s="203"/>
      <c r="Q1516" s="22"/>
      <c r="R1516" s="22"/>
      <c r="S1516" s="22"/>
      <c r="T1516" s="203"/>
      <c r="U1516" s="211"/>
      <c r="V1516" s="211"/>
      <c r="W1516" s="185" t="n">
        <v>0</v>
      </c>
      <c r="X1516" s="185" t="n">
        <v>0</v>
      </c>
      <c r="Y1516" s="219" t="n">
        <f aca="false">SUM(W1516:X1516)</f>
        <v>0</v>
      </c>
      <c r="Z1516" s="185" t="n">
        <v>0</v>
      </c>
      <c r="AA1516" s="185" t="n">
        <v>0</v>
      </c>
      <c r="AB1516" s="220" t="n">
        <f aca="false">SUM(Z1516:AA1516)</f>
        <v>0</v>
      </c>
      <c r="AC1516" s="22"/>
      <c r="AD1516" s="22"/>
      <c r="AE1516" s="188"/>
      <c r="AF1516" s="206" t="n">
        <f aca="false">IF(AE1516="SI",N1516,0)</f>
        <v>0</v>
      </c>
      <c r="AG1516" s="189" t="n">
        <f aca="false">IF(AE1516="SI",Y1516,0)</f>
        <v>0</v>
      </c>
      <c r="AH1516" s="189" t="n">
        <f aca="false">IF(AE1516="SI",AB1516,0)</f>
        <v>0</v>
      </c>
      <c r="AI1516" s="148"/>
      <c r="AJ1516" s="207"/>
      <c r="AK1516" s="207"/>
      <c r="AL1516" s="207"/>
      <c r="AM1516" s="207"/>
      <c r="AN1516" s="207"/>
      <c r="AO1516" s="208"/>
    </row>
    <row r="1517" customFormat="false" ht="15.75" hidden="false" customHeight="true" outlineLevel="0" collapsed="false">
      <c r="A1517" s="22" t="n">
        <v>1516</v>
      </c>
      <c r="B1517" s="180"/>
      <c r="C1517" s="22"/>
      <c r="D1517" s="22"/>
      <c r="E1517" s="183"/>
      <c r="F1517" s="183"/>
      <c r="G1517" s="22"/>
      <c r="H1517" s="22"/>
      <c r="I1517" s="22"/>
      <c r="J1517" s="22"/>
      <c r="K1517" s="191" t="e">
        <f aca="false">VLOOKUP(Personale!J1517,Legenda!$D$1:$F$258,2)</f>
        <v>#N/A</v>
      </c>
      <c r="L1517" s="22"/>
      <c r="M1517" s="22"/>
      <c r="N1517" s="22"/>
      <c r="O1517" s="22"/>
      <c r="P1517" s="203"/>
      <c r="Q1517" s="22"/>
      <c r="R1517" s="22"/>
      <c r="S1517" s="22"/>
      <c r="T1517" s="203"/>
      <c r="U1517" s="211"/>
      <c r="V1517" s="211"/>
      <c r="W1517" s="185" t="n">
        <v>0</v>
      </c>
      <c r="X1517" s="185" t="n">
        <v>0</v>
      </c>
      <c r="Y1517" s="219" t="n">
        <f aca="false">SUM(W1517:X1517)</f>
        <v>0</v>
      </c>
      <c r="Z1517" s="185" t="n">
        <v>0</v>
      </c>
      <c r="AA1517" s="185" t="n">
        <v>0</v>
      </c>
      <c r="AB1517" s="220" t="n">
        <f aca="false">SUM(Z1517:AA1517)</f>
        <v>0</v>
      </c>
      <c r="AC1517" s="22"/>
      <c r="AD1517" s="22"/>
      <c r="AE1517" s="188"/>
      <c r="AF1517" s="206" t="n">
        <f aca="false">IF(AE1517="SI",N1517,0)</f>
        <v>0</v>
      </c>
      <c r="AG1517" s="189" t="n">
        <f aca="false">IF(AE1517="SI",Y1517,0)</f>
        <v>0</v>
      </c>
      <c r="AH1517" s="189" t="n">
        <f aca="false">IF(AE1517="SI",AB1517,0)</f>
        <v>0</v>
      </c>
      <c r="AI1517" s="148"/>
      <c r="AJ1517" s="207"/>
      <c r="AK1517" s="207"/>
      <c r="AL1517" s="207"/>
      <c r="AM1517" s="207"/>
      <c r="AN1517" s="207"/>
      <c r="AO1517" s="208"/>
    </row>
    <row r="1518" customFormat="false" ht="15.75" hidden="false" customHeight="true" outlineLevel="0" collapsed="false">
      <c r="A1518" s="22" t="n">
        <v>1517</v>
      </c>
      <c r="B1518" s="180"/>
      <c r="C1518" s="22"/>
      <c r="D1518" s="22"/>
      <c r="E1518" s="183"/>
      <c r="F1518" s="183"/>
      <c r="G1518" s="22"/>
      <c r="H1518" s="22"/>
      <c r="I1518" s="22"/>
      <c r="J1518" s="22"/>
      <c r="K1518" s="191" t="e">
        <f aca="false">VLOOKUP(Personale!J1518,Legenda!$D$1:$F$258,2)</f>
        <v>#N/A</v>
      </c>
      <c r="L1518" s="22"/>
      <c r="M1518" s="22"/>
      <c r="N1518" s="22"/>
      <c r="O1518" s="22"/>
      <c r="P1518" s="203"/>
      <c r="Q1518" s="22"/>
      <c r="R1518" s="22"/>
      <c r="S1518" s="22"/>
      <c r="T1518" s="203"/>
      <c r="U1518" s="211"/>
      <c r="V1518" s="211"/>
      <c r="W1518" s="185" t="n">
        <v>0</v>
      </c>
      <c r="X1518" s="185" t="n">
        <v>0</v>
      </c>
      <c r="Y1518" s="219" t="n">
        <f aca="false">SUM(W1518:X1518)</f>
        <v>0</v>
      </c>
      <c r="Z1518" s="185" t="n">
        <v>0</v>
      </c>
      <c r="AA1518" s="185" t="n">
        <v>0</v>
      </c>
      <c r="AB1518" s="220" t="n">
        <f aca="false">SUM(Z1518:AA1518)</f>
        <v>0</v>
      </c>
      <c r="AC1518" s="22"/>
      <c r="AD1518" s="22"/>
      <c r="AE1518" s="188"/>
      <c r="AF1518" s="206" t="n">
        <f aca="false">IF(AE1518="SI",N1518,0)</f>
        <v>0</v>
      </c>
      <c r="AG1518" s="189" t="n">
        <f aca="false">IF(AE1518="SI",Y1518,0)</f>
        <v>0</v>
      </c>
      <c r="AH1518" s="189" t="n">
        <f aca="false">IF(AE1518="SI",AB1518,0)</f>
        <v>0</v>
      </c>
      <c r="AI1518" s="148"/>
      <c r="AJ1518" s="207"/>
      <c r="AK1518" s="207"/>
      <c r="AL1518" s="207"/>
      <c r="AM1518" s="207"/>
      <c r="AN1518" s="207"/>
      <c r="AO1518" s="208"/>
    </row>
    <row r="1519" customFormat="false" ht="15.75" hidden="false" customHeight="true" outlineLevel="0" collapsed="false">
      <c r="A1519" s="22" t="n">
        <v>1518</v>
      </c>
      <c r="B1519" s="180"/>
      <c r="C1519" s="22"/>
      <c r="D1519" s="22"/>
      <c r="E1519" s="183"/>
      <c r="F1519" s="183"/>
      <c r="G1519" s="22"/>
      <c r="H1519" s="22"/>
      <c r="I1519" s="22"/>
      <c r="J1519" s="22"/>
      <c r="K1519" s="191" t="e">
        <f aca="false">VLOOKUP(Personale!J1519,Legenda!$D$1:$F$258,2)</f>
        <v>#N/A</v>
      </c>
      <c r="L1519" s="22"/>
      <c r="M1519" s="22"/>
      <c r="N1519" s="22"/>
      <c r="O1519" s="22"/>
      <c r="P1519" s="203"/>
      <c r="Q1519" s="22"/>
      <c r="R1519" s="22"/>
      <c r="S1519" s="22"/>
      <c r="T1519" s="203"/>
      <c r="U1519" s="211"/>
      <c r="V1519" s="211"/>
      <c r="W1519" s="185" t="n">
        <v>0</v>
      </c>
      <c r="X1519" s="185" t="n">
        <v>0</v>
      </c>
      <c r="Y1519" s="219" t="n">
        <f aca="false">SUM(W1519:X1519)</f>
        <v>0</v>
      </c>
      <c r="Z1519" s="185" t="n">
        <v>0</v>
      </c>
      <c r="AA1519" s="185" t="n">
        <v>0</v>
      </c>
      <c r="AB1519" s="220" t="n">
        <f aca="false">SUM(Z1519:AA1519)</f>
        <v>0</v>
      </c>
      <c r="AC1519" s="22"/>
      <c r="AD1519" s="22"/>
      <c r="AE1519" s="188"/>
      <c r="AF1519" s="206" t="n">
        <f aca="false">IF(AE1519="SI",N1519,0)</f>
        <v>0</v>
      </c>
      <c r="AG1519" s="189" t="n">
        <f aca="false">IF(AE1519="SI",Y1519,0)</f>
        <v>0</v>
      </c>
      <c r="AH1519" s="189" t="n">
        <f aca="false">IF(AE1519="SI",AB1519,0)</f>
        <v>0</v>
      </c>
      <c r="AI1519" s="148"/>
      <c r="AJ1519" s="207"/>
      <c r="AK1519" s="207"/>
      <c r="AL1519" s="207"/>
      <c r="AM1519" s="207"/>
      <c r="AN1519" s="207"/>
      <c r="AO1519" s="208"/>
    </row>
    <row r="1520" customFormat="false" ht="15.75" hidden="false" customHeight="true" outlineLevel="0" collapsed="false">
      <c r="A1520" s="22" t="n">
        <v>1519</v>
      </c>
      <c r="B1520" s="180"/>
      <c r="C1520" s="22"/>
      <c r="D1520" s="22"/>
      <c r="E1520" s="183"/>
      <c r="F1520" s="183"/>
      <c r="G1520" s="22"/>
      <c r="H1520" s="22"/>
      <c r="I1520" s="22"/>
      <c r="J1520" s="22"/>
      <c r="K1520" s="191" t="e">
        <f aca="false">VLOOKUP(Personale!J1520,Legenda!$D$1:$F$258,2)</f>
        <v>#N/A</v>
      </c>
      <c r="L1520" s="22"/>
      <c r="M1520" s="22"/>
      <c r="N1520" s="22"/>
      <c r="O1520" s="22"/>
      <c r="P1520" s="203"/>
      <c r="Q1520" s="22"/>
      <c r="R1520" s="22"/>
      <c r="S1520" s="22"/>
      <c r="T1520" s="203"/>
      <c r="U1520" s="211"/>
      <c r="V1520" s="211"/>
      <c r="W1520" s="185" t="n">
        <v>0</v>
      </c>
      <c r="X1520" s="185" t="n">
        <v>0</v>
      </c>
      <c r="Y1520" s="219" t="n">
        <f aca="false">SUM(W1520:X1520)</f>
        <v>0</v>
      </c>
      <c r="Z1520" s="185" t="n">
        <v>0</v>
      </c>
      <c r="AA1520" s="185" t="n">
        <v>0</v>
      </c>
      <c r="AB1520" s="220" t="n">
        <f aca="false">SUM(Z1520:AA1520)</f>
        <v>0</v>
      </c>
      <c r="AC1520" s="22"/>
      <c r="AD1520" s="22"/>
      <c r="AE1520" s="188"/>
      <c r="AF1520" s="206" t="n">
        <f aca="false">IF(AE1520="SI",N1520,0)</f>
        <v>0</v>
      </c>
      <c r="AG1520" s="189" t="n">
        <f aca="false">IF(AE1520="SI",Y1520,0)</f>
        <v>0</v>
      </c>
      <c r="AH1520" s="189" t="n">
        <f aca="false">IF(AE1520="SI",AB1520,0)</f>
        <v>0</v>
      </c>
      <c r="AI1520" s="148"/>
      <c r="AJ1520" s="207"/>
      <c r="AK1520" s="207"/>
      <c r="AL1520" s="207"/>
      <c r="AM1520" s="207"/>
      <c r="AN1520" s="207"/>
      <c r="AO1520" s="208"/>
    </row>
    <row r="1521" customFormat="false" ht="15.75" hidden="false" customHeight="true" outlineLevel="0" collapsed="false">
      <c r="A1521" s="22" t="n">
        <v>1520</v>
      </c>
      <c r="B1521" s="180"/>
      <c r="C1521" s="22"/>
      <c r="D1521" s="22"/>
      <c r="E1521" s="183"/>
      <c r="F1521" s="183"/>
      <c r="G1521" s="22"/>
      <c r="H1521" s="22"/>
      <c r="I1521" s="22"/>
      <c r="J1521" s="22"/>
      <c r="K1521" s="191" t="e">
        <f aca="false">VLOOKUP(Personale!J1521,Legenda!$D$1:$F$258,2)</f>
        <v>#N/A</v>
      </c>
      <c r="L1521" s="22"/>
      <c r="M1521" s="22"/>
      <c r="N1521" s="22"/>
      <c r="O1521" s="22"/>
      <c r="P1521" s="203"/>
      <c r="Q1521" s="22"/>
      <c r="R1521" s="22"/>
      <c r="S1521" s="22"/>
      <c r="T1521" s="203"/>
      <c r="U1521" s="211"/>
      <c r="V1521" s="211"/>
      <c r="W1521" s="185" t="n">
        <v>0</v>
      </c>
      <c r="X1521" s="185" t="n">
        <v>0</v>
      </c>
      <c r="Y1521" s="219" t="n">
        <f aca="false">SUM(W1521:X1521)</f>
        <v>0</v>
      </c>
      <c r="Z1521" s="185" t="n">
        <v>0</v>
      </c>
      <c r="AA1521" s="185" t="n">
        <v>0</v>
      </c>
      <c r="AB1521" s="220" t="n">
        <f aca="false">SUM(Z1521:AA1521)</f>
        <v>0</v>
      </c>
      <c r="AC1521" s="22"/>
      <c r="AD1521" s="22"/>
      <c r="AE1521" s="188"/>
      <c r="AF1521" s="206" t="n">
        <f aca="false">IF(AE1521="SI",N1521,0)</f>
        <v>0</v>
      </c>
      <c r="AG1521" s="189" t="n">
        <f aca="false">IF(AE1521="SI",Y1521,0)</f>
        <v>0</v>
      </c>
      <c r="AH1521" s="189" t="n">
        <f aca="false">IF(AE1521="SI",AB1521,0)</f>
        <v>0</v>
      </c>
      <c r="AI1521" s="148"/>
      <c r="AJ1521" s="207"/>
      <c r="AK1521" s="207"/>
      <c r="AL1521" s="207"/>
      <c r="AM1521" s="207"/>
      <c r="AN1521" s="207"/>
      <c r="AO1521" s="208"/>
    </row>
    <row r="1522" customFormat="false" ht="15.75" hidden="false" customHeight="true" outlineLevel="0" collapsed="false">
      <c r="A1522" s="22" t="n">
        <v>1521</v>
      </c>
      <c r="B1522" s="180"/>
      <c r="C1522" s="22"/>
      <c r="D1522" s="22"/>
      <c r="E1522" s="183"/>
      <c r="F1522" s="183"/>
      <c r="G1522" s="22"/>
      <c r="H1522" s="22"/>
      <c r="I1522" s="22"/>
      <c r="J1522" s="22"/>
      <c r="K1522" s="191" t="e">
        <f aca="false">VLOOKUP(Personale!J1522,Legenda!$D$1:$F$258,2)</f>
        <v>#N/A</v>
      </c>
      <c r="L1522" s="22"/>
      <c r="M1522" s="22"/>
      <c r="N1522" s="22"/>
      <c r="O1522" s="22"/>
      <c r="P1522" s="203"/>
      <c r="Q1522" s="22"/>
      <c r="R1522" s="22"/>
      <c r="S1522" s="22"/>
      <c r="T1522" s="203"/>
      <c r="U1522" s="211"/>
      <c r="V1522" s="211"/>
      <c r="W1522" s="185" t="n">
        <v>0</v>
      </c>
      <c r="X1522" s="185" t="n">
        <v>0</v>
      </c>
      <c r="Y1522" s="219" t="n">
        <f aca="false">SUM(W1522:X1522)</f>
        <v>0</v>
      </c>
      <c r="Z1522" s="185" t="n">
        <v>0</v>
      </c>
      <c r="AA1522" s="185" t="n">
        <v>0</v>
      </c>
      <c r="AB1522" s="220" t="n">
        <f aca="false">SUM(Z1522:AA1522)</f>
        <v>0</v>
      </c>
      <c r="AC1522" s="22"/>
      <c r="AD1522" s="22"/>
      <c r="AE1522" s="188"/>
      <c r="AF1522" s="206" t="n">
        <f aca="false">IF(AE1522="SI",N1522,0)</f>
        <v>0</v>
      </c>
      <c r="AG1522" s="189" t="n">
        <f aca="false">IF(AE1522="SI",Y1522,0)</f>
        <v>0</v>
      </c>
      <c r="AH1522" s="189" t="n">
        <f aca="false">IF(AE1522="SI",AB1522,0)</f>
        <v>0</v>
      </c>
      <c r="AI1522" s="148"/>
      <c r="AJ1522" s="207"/>
      <c r="AK1522" s="207"/>
      <c r="AL1522" s="207"/>
      <c r="AM1522" s="207"/>
      <c r="AN1522" s="207"/>
      <c r="AO1522" s="208"/>
    </row>
    <row r="1523" customFormat="false" ht="15.75" hidden="false" customHeight="true" outlineLevel="0" collapsed="false">
      <c r="A1523" s="22" t="n">
        <v>1522</v>
      </c>
      <c r="B1523" s="180"/>
      <c r="C1523" s="22"/>
      <c r="D1523" s="22"/>
      <c r="E1523" s="183"/>
      <c r="F1523" s="183"/>
      <c r="G1523" s="22"/>
      <c r="H1523" s="22"/>
      <c r="I1523" s="22"/>
      <c r="J1523" s="22"/>
      <c r="K1523" s="191" t="e">
        <f aca="false">VLOOKUP(Personale!J1523,Legenda!$D$1:$F$258,2)</f>
        <v>#N/A</v>
      </c>
      <c r="L1523" s="22"/>
      <c r="M1523" s="22"/>
      <c r="N1523" s="22"/>
      <c r="O1523" s="22"/>
      <c r="P1523" s="203"/>
      <c r="Q1523" s="22"/>
      <c r="R1523" s="22"/>
      <c r="S1523" s="22"/>
      <c r="T1523" s="203"/>
      <c r="U1523" s="211"/>
      <c r="V1523" s="211"/>
      <c r="W1523" s="185" t="n">
        <v>0</v>
      </c>
      <c r="X1523" s="185" t="n">
        <v>0</v>
      </c>
      <c r="Y1523" s="219" t="n">
        <f aca="false">SUM(W1523:X1523)</f>
        <v>0</v>
      </c>
      <c r="Z1523" s="185" t="n">
        <v>0</v>
      </c>
      <c r="AA1523" s="185" t="n">
        <v>0</v>
      </c>
      <c r="AB1523" s="220" t="n">
        <f aca="false">SUM(Z1523:AA1523)</f>
        <v>0</v>
      </c>
      <c r="AC1523" s="22"/>
      <c r="AD1523" s="22"/>
      <c r="AE1523" s="188"/>
      <c r="AF1523" s="206" t="n">
        <f aca="false">IF(AE1523="SI",N1523,0)</f>
        <v>0</v>
      </c>
      <c r="AG1523" s="189" t="n">
        <f aca="false">IF(AE1523="SI",Y1523,0)</f>
        <v>0</v>
      </c>
      <c r="AH1523" s="189" t="n">
        <f aca="false">IF(AE1523="SI",AB1523,0)</f>
        <v>0</v>
      </c>
      <c r="AI1523" s="148"/>
      <c r="AJ1523" s="207"/>
      <c r="AK1523" s="207"/>
      <c r="AL1523" s="207"/>
      <c r="AM1523" s="207"/>
      <c r="AN1523" s="207"/>
      <c r="AO1523" s="208"/>
    </row>
    <row r="1524" customFormat="false" ht="15.75" hidden="false" customHeight="true" outlineLevel="0" collapsed="false">
      <c r="A1524" s="22" t="n">
        <v>1523</v>
      </c>
      <c r="B1524" s="180"/>
      <c r="C1524" s="22"/>
      <c r="D1524" s="22"/>
      <c r="E1524" s="183"/>
      <c r="F1524" s="183"/>
      <c r="G1524" s="22"/>
      <c r="H1524" s="22"/>
      <c r="I1524" s="22"/>
      <c r="J1524" s="22"/>
      <c r="K1524" s="191" t="e">
        <f aca="false">VLOOKUP(Personale!J1524,Legenda!$D$1:$F$258,2)</f>
        <v>#N/A</v>
      </c>
      <c r="L1524" s="22"/>
      <c r="M1524" s="22"/>
      <c r="N1524" s="22"/>
      <c r="O1524" s="22"/>
      <c r="P1524" s="203"/>
      <c r="Q1524" s="22"/>
      <c r="R1524" s="22"/>
      <c r="S1524" s="22"/>
      <c r="T1524" s="203"/>
      <c r="U1524" s="211"/>
      <c r="V1524" s="211"/>
      <c r="W1524" s="185" t="n">
        <v>0</v>
      </c>
      <c r="X1524" s="185" t="n">
        <v>0</v>
      </c>
      <c r="Y1524" s="219" t="n">
        <f aca="false">SUM(W1524:X1524)</f>
        <v>0</v>
      </c>
      <c r="Z1524" s="185" t="n">
        <v>0</v>
      </c>
      <c r="AA1524" s="185" t="n">
        <v>0</v>
      </c>
      <c r="AB1524" s="220" t="n">
        <f aca="false">SUM(Z1524:AA1524)</f>
        <v>0</v>
      </c>
      <c r="AC1524" s="22"/>
      <c r="AD1524" s="22"/>
      <c r="AE1524" s="188"/>
      <c r="AF1524" s="206" t="n">
        <f aca="false">IF(AE1524="SI",N1524,0)</f>
        <v>0</v>
      </c>
      <c r="AG1524" s="189" t="n">
        <f aca="false">IF(AE1524="SI",Y1524,0)</f>
        <v>0</v>
      </c>
      <c r="AH1524" s="189" t="n">
        <f aca="false">IF(AE1524="SI",AB1524,0)</f>
        <v>0</v>
      </c>
      <c r="AI1524" s="148"/>
      <c r="AJ1524" s="207"/>
      <c r="AK1524" s="207"/>
      <c r="AL1524" s="207"/>
      <c r="AM1524" s="207"/>
      <c r="AN1524" s="207"/>
      <c r="AO1524" s="208"/>
    </row>
    <row r="1525" customFormat="false" ht="15.75" hidden="false" customHeight="true" outlineLevel="0" collapsed="false">
      <c r="A1525" s="22" t="n">
        <v>1524</v>
      </c>
      <c r="B1525" s="180"/>
      <c r="C1525" s="22"/>
      <c r="D1525" s="22"/>
      <c r="E1525" s="183"/>
      <c r="F1525" s="183"/>
      <c r="G1525" s="22"/>
      <c r="H1525" s="22"/>
      <c r="I1525" s="22"/>
      <c r="J1525" s="22"/>
      <c r="K1525" s="191" t="e">
        <f aca="false">VLOOKUP(Personale!J1525,Legenda!$D$1:$F$258,2)</f>
        <v>#N/A</v>
      </c>
      <c r="L1525" s="22"/>
      <c r="M1525" s="22"/>
      <c r="N1525" s="22"/>
      <c r="O1525" s="22"/>
      <c r="P1525" s="203"/>
      <c r="Q1525" s="22"/>
      <c r="R1525" s="22"/>
      <c r="S1525" s="22"/>
      <c r="T1525" s="203"/>
      <c r="U1525" s="211"/>
      <c r="V1525" s="211"/>
      <c r="W1525" s="185" t="n">
        <v>0</v>
      </c>
      <c r="X1525" s="185" t="n">
        <v>0</v>
      </c>
      <c r="Y1525" s="219" t="n">
        <f aca="false">SUM(W1525:X1525)</f>
        <v>0</v>
      </c>
      <c r="Z1525" s="185" t="n">
        <v>0</v>
      </c>
      <c r="AA1525" s="185" t="n">
        <v>0</v>
      </c>
      <c r="AB1525" s="220" t="n">
        <f aca="false">SUM(Z1525:AA1525)</f>
        <v>0</v>
      </c>
      <c r="AC1525" s="22"/>
      <c r="AD1525" s="22"/>
      <c r="AE1525" s="188"/>
      <c r="AF1525" s="206" t="n">
        <f aca="false">IF(AE1525="SI",N1525,0)</f>
        <v>0</v>
      </c>
      <c r="AG1525" s="189" t="n">
        <f aca="false">IF(AE1525="SI",Y1525,0)</f>
        <v>0</v>
      </c>
      <c r="AH1525" s="189" t="n">
        <f aca="false">IF(AE1525="SI",AB1525,0)</f>
        <v>0</v>
      </c>
      <c r="AI1525" s="148"/>
      <c r="AJ1525" s="207"/>
      <c r="AK1525" s="207"/>
      <c r="AL1525" s="207"/>
      <c r="AM1525" s="207"/>
      <c r="AN1525" s="207"/>
      <c r="AO1525" s="208"/>
    </row>
    <row r="1526" customFormat="false" ht="15.75" hidden="false" customHeight="true" outlineLevel="0" collapsed="false">
      <c r="A1526" s="22" t="n">
        <v>1525</v>
      </c>
      <c r="B1526" s="180"/>
      <c r="C1526" s="22"/>
      <c r="D1526" s="22"/>
      <c r="E1526" s="183"/>
      <c r="F1526" s="183"/>
      <c r="G1526" s="22"/>
      <c r="H1526" s="22"/>
      <c r="I1526" s="22"/>
      <c r="J1526" s="22"/>
      <c r="K1526" s="191" t="e">
        <f aca="false">VLOOKUP(Personale!J1526,Legenda!$D$1:$F$258,2)</f>
        <v>#N/A</v>
      </c>
      <c r="L1526" s="22"/>
      <c r="M1526" s="22"/>
      <c r="N1526" s="22"/>
      <c r="O1526" s="22"/>
      <c r="P1526" s="203"/>
      <c r="Q1526" s="22"/>
      <c r="R1526" s="22"/>
      <c r="S1526" s="22"/>
      <c r="T1526" s="203"/>
      <c r="U1526" s="211"/>
      <c r="V1526" s="211"/>
      <c r="W1526" s="185" t="n">
        <v>0</v>
      </c>
      <c r="X1526" s="185" t="n">
        <v>0</v>
      </c>
      <c r="Y1526" s="219" t="n">
        <f aca="false">SUM(W1526:X1526)</f>
        <v>0</v>
      </c>
      <c r="Z1526" s="185" t="n">
        <v>0</v>
      </c>
      <c r="AA1526" s="185" t="n">
        <v>0</v>
      </c>
      <c r="AB1526" s="220" t="n">
        <f aca="false">SUM(Z1526:AA1526)</f>
        <v>0</v>
      </c>
      <c r="AC1526" s="22"/>
      <c r="AD1526" s="22"/>
      <c r="AE1526" s="188"/>
      <c r="AF1526" s="206" t="n">
        <f aca="false">IF(AE1526="SI",N1526,0)</f>
        <v>0</v>
      </c>
      <c r="AG1526" s="189" t="n">
        <f aca="false">IF(AE1526="SI",Y1526,0)</f>
        <v>0</v>
      </c>
      <c r="AH1526" s="189" t="n">
        <f aca="false">IF(AE1526="SI",AB1526,0)</f>
        <v>0</v>
      </c>
      <c r="AI1526" s="148"/>
      <c r="AJ1526" s="207"/>
      <c r="AK1526" s="207"/>
      <c r="AL1526" s="207"/>
      <c r="AM1526" s="207"/>
      <c r="AN1526" s="207"/>
      <c r="AO1526" s="208"/>
    </row>
    <row r="1527" customFormat="false" ht="15.75" hidden="false" customHeight="true" outlineLevel="0" collapsed="false">
      <c r="A1527" s="22" t="n">
        <v>1526</v>
      </c>
      <c r="B1527" s="180"/>
      <c r="C1527" s="22"/>
      <c r="D1527" s="22"/>
      <c r="E1527" s="183"/>
      <c r="F1527" s="183"/>
      <c r="G1527" s="22"/>
      <c r="H1527" s="22"/>
      <c r="I1527" s="22"/>
      <c r="J1527" s="22"/>
      <c r="K1527" s="191" t="e">
        <f aca="false">VLOOKUP(Personale!J1527,Legenda!$D$1:$F$258,2)</f>
        <v>#N/A</v>
      </c>
      <c r="L1527" s="22"/>
      <c r="M1527" s="22"/>
      <c r="N1527" s="22"/>
      <c r="O1527" s="22"/>
      <c r="P1527" s="203"/>
      <c r="Q1527" s="22"/>
      <c r="R1527" s="22"/>
      <c r="S1527" s="22"/>
      <c r="T1527" s="203"/>
      <c r="U1527" s="211"/>
      <c r="V1527" s="211"/>
      <c r="W1527" s="185" t="n">
        <v>0</v>
      </c>
      <c r="X1527" s="185" t="n">
        <v>0</v>
      </c>
      <c r="Y1527" s="219" t="n">
        <f aca="false">SUM(W1527:X1527)</f>
        <v>0</v>
      </c>
      <c r="Z1527" s="185" t="n">
        <v>0</v>
      </c>
      <c r="AA1527" s="185" t="n">
        <v>0</v>
      </c>
      <c r="AB1527" s="220" t="n">
        <f aca="false">SUM(Z1527:AA1527)</f>
        <v>0</v>
      </c>
      <c r="AC1527" s="22"/>
      <c r="AD1527" s="22"/>
      <c r="AE1527" s="188"/>
      <c r="AF1527" s="206" t="n">
        <f aca="false">IF(AE1527="SI",N1527,0)</f>
        <v>0</v>
      </c>
      <c r="AG1527" s="189" t="n">
        <f aca="false">IF(AE1527="SI",Y1527,0)</f>
        <v>0</v>
      </c>
      <c r="AH1527" s="189" t="n">
        <f aca="false">IF(AE1527="SI",AB1527,0)</f>
        <v>0</v>
      </c>
      <c r="AI1527" s="148"/>
      <c r="AJ1527" s="207"/>
      <c r="AK1527" s="207"/>
      <c r="AL1527" s="207"/>
      <c r="AM1527" s="207"/>
      <c r="AN1527" s="207"/>
      <c r="AO1527" s="208"/>
    </row>
    <row r="1528" customFormat="false" ht="15.75" hidden="false" customHeight="true" outlineLevel="0" collapsed="false">
      <c r="A1528" s="22" t="n">
        <v>1527</v>
      </c>
      <c r="B1528" s="180"/>
      <c r="C1528" s="22"/>
      <c r="D1528" s="22"/>
      <c r="E1528" s="183"/>
      <c r="F1528" s="183"/>
      <c r="G1528" s="22"/>
      <c r="H1528" s="22"/>
      <c r="I1528" s="22"/>
      <c r="J1528" s="22"/>
      <c r="K1528" s="191" t="e">
        <f aca="false">VLOOKUP(Personale!J1528,Legenda!$D$1:$F$258,2)</f>
        <v>#N/A</v>
      </c>
      <c r="L1528" s="22"/>
      <c r="M1528" s="22"/>
      <c r="N1528" s="22"/>
      <c r="O1528" s="22"/>
      <c r="P1528" s="203"/>
      <c r="Q1528" s="22"/>
      <c r="R1528" s="22"/>
      <c r="S1528" s="22"/>
      <c r="T1528" s="203"/>
      <c r="U1528" s="211"/>
      <c r="V1528" s="211"/>
      <c r="W1528" s="185" t="n">
        <v>0</v>
      </c>
      <c r="X1528" s="185" t="n">
        <v>0</v>
      </c>
      <c r="Y1528" s="219" t="n">
        <f aca="false">SUM(W1528:X1528)</f>
        <v>0</v>
      </c>
      <c r="Z1528" s="185" t="n">
        <v>0</v>
      </c>
      <c r="AA1528" s="185" t="n">
        <v>0</v>
      </c>
      <c r="AB1528" s="220" t="n">
        <f aca="false">SUM(Z1528:AA1528)</f>
        <v>0</v>
      </c>
      <c r="AC1528" s="22"/>
      <c r="AD1528" s="22"/>
      <c r="AE1528" s="188"/>
      <c r="AF1528" s="206" t="n">
        <f aca="false">IF(AE1528="SI",N1528,0)</f>
        <v>0</v>
      </c>
      <c r="AG1528" s="189" t="n">
        <f aca="false">IF(AE1528="SI",Y1528,0)</f>
        <v>0</v>
      </c>
      <c r="AH1528" s="189" t="n">
        <f aca="false">IF(AE1528="SI",AB1528,0)</f>
        <v>0</v>
      </c>
      <c r="AI1528" s="148"/>
      <c r="AJ1528" s="207"/>
      <c r="AK1528" s="207"/>
      <c r="AL1528" s="207"/>
      <c r="AM1528" s="207"/>
      <c r="AN1528" s="207"/>
      <c r="AO1528" s="208"/>
    </row>
    <row r="1529" customFormat="false" ht="15.75" hidden="false" customHeight="true" outlineLevel="0" collapsed="false">
      <c r="A1529" s="22" t="n">
        <v>1528</v>
      </c>
      <c r="B1529" s="180"/>
      <c r="C1529" s="22"/>
      <c r="D1529" s="22"/>
      <c r="E1529" s="183"/>
      <c r="F1529" s="183"/>
      <c r="G1529" s="22"/>
      <c r="H1529" s="22"/>
      <c r="I1529" s="22"/>
      <c r="J1529" s="22"/>
      <c r="K1529" s="191" t="e">
        <f aca="false">VLOOKUP(Personale!J1529,Legenda!$D$1:$F$258,2)</f>
        <v>#N/A</v>
      </c>
      <c r="L1529" s="22"/>
      <c r="M1529" s="22"/>
      <c r="N1529" s="22"/>
      <c r="O1529" s="22"/>
      <c r="P1529" s="203"/>
      <c r="Q1529" s="22"/>
      <c r="R1529" s="22"/>
      <c r="S1529" s="22"/>
      <c r="T1529" s="203"/>
      <c r="U1529" s="211"/>
      <c r="V1529" s="211"/>
      <c r="W1529" s="185" t="n">
        <v>0</v>
      </c>
      <c r="X1529" s="185" t="n">
        <v>0</v>
      </c>
      <c r="Y1529" s="219" t="n">
        <f aca="false">SUM(W1529:X1529)</f>
        <v>0</v>
      </c>
      <c r="Z1529" s="185" t="n">
        <v>0</v>
      </c>
      <c r="AA1529" s="185" t="n">
        <v>0</v>
      </c>
      <c r="AB1529" s="220" t="n">
        <f aca="false">SUM(Z1529:AA1529)</f>
        <v>0</v>
      </c>
      <c r="AC1529" s="22"/>
      <c r="AD1529" s="22"/>
      <c r="AE1529" s="188"/>
      <c r="AF1529" s="206" t="n">
        <f aca="false">IF(AE1529="SI",N1529,0)</f>
        <v>0</v>
      </c>
      <c r="AG1529" s="189" t="n">
        <f aca="false">IF(AE1529="SI",Y1529,0)</f>
        <v>0</v>
      </c>
      <c r="AH1529" s="189" t="n">
        <f aca="false">IF(AE1529="SI",AB1529,0)</f>
        <v>0</v>
      </c>
      <c r="AI1529" s="148"/>
      <c r="AJ1529" s="207"/>
      <c r="AK1529" s="207"/>
      <c r="AL1529" s="207"/>
      <c r="AM1529" s="207"/>
      <c r="AN1529" s="207"/>
      <c r="AO1529" s="208"/>
    </row>
    <row r="1530" customFormat="false" ht="15.75" hidden="false" customHeight="true" outlineLevel="0" collapsed="false">
      <c r="A1530" s="22" t="n">
        <v>1529</v>
      </c>
      <c r="B1530" s="180"/>
      <c r="C1530" s="22"/>
      <c r="D1530" s="22"/>
      <c r="E1530" s="183"/>
      <c r="F1530" s="183"/>
      <c r="G1530" s="22"/>
      <c r="H1530" s="22"/>
      <c r="I1530" s="22"/>
      <c r="J1530" s="22"/>
      <c r="K1530" s="191" t="e">
        <f aca="false">VLOOKUP(Personale!J1530,Legenda!$D$1:$F$258,2)</f>
        <v>#N/A</v>
      </c>
      <c r="L1530" s="22"/>
      <c r="M1530" s="22"/>
      <c r="N1530" s="22"/>
      <c r="O1530" s="22"/>
      <c r="P1530" s="203"/>
      <c r="Q1530" s="22"/>
      <c r="R1530" s="22"/>
      <c r="S1530" s="22"/>
      <c r="T1530" s="203"/>
      <c r="U1530" s="211"/>
      <c r="V1530" s="211"/>
      <c r="W1530" s="185" t="n">
        <v>0</v>
      </c>
      <c r="X1530" s="185" t="n">
        <v>0</v>
      </c>
      <c r="Y1530" s="219" t="n">
        <f aca="false">SUM(W1530:X1530)</f>
        <v>0</v>
      </c>
      <c r="Z1530" s="185" t="n">
        <v>0</v>
      </c>
      <c r="AA1530" s="185" t="n">
        <v>0</v>
      </c>
      <c r="AB1530" s="220" t="n">
        <f aca="false">SUM(Z1530:AA1530)</f>
        <v>0</v>
      </c>
      <c r="AC1530" s="22"/>
      <c r="AD1530" s="22"/>
      <c r="AE1530" s="188"/>
      <c r="AF1530" s="206" t="n">
        <f aca="false">IF(AE1530="SI",N1530,0)</f>
        <v>0</v>
      </c>
      <c r="AG1530" s="189" t="n">
        <f aca="false">IF(AE1530="SI",Y1530,0)</f>
        <v>0</v>
      </c>
      <c r="AH1530" s="189" t="n">
        <f aca="false">IF(AE1530="SI",AB1530,0)</f>
        <v>0</v>
      </c>
      <c r="AI1530" s="148"/>
      <c r="AJ1530" s="207"/>
      <c r="AK1530" s="207"/>
      <c r="AL1530" s="207"/>
      <c r="AM1530" s="207"/>
      <c r="AN1530" s="207"/>
      <c r="AO1530" s="208"/>
    </row>
    <row r="1531" customFormat="false" ht="15.75" hidden="false" customHeight="true" outlineLevel="0" collapsed="false">
      <c r="A1531" s="22" t="n">
        <v>1530</v>
      </c>
      <c r="B1531" s="180"/>
      <c r="C1531" s="22"/>
      <c r="D1531" s="22"/>
      <c r="E1531" s="183"/>
      <c r="F1531" s="183"/>
      <c r="G1531" s="22"/>
      <c r="H1531" s="22"/>
      <c r="I1531" s="22"/>
      <c r="J1531" s="22"/>
      <c r="K1531" s="191" t="e">
        <f aca="false">VLOOKUP(Personale!J1531,Legenda!$D$1:$F$258,2)</f>
        <v>#N/A</v>
      </c>
      <c r="L1531" s="22"/>
      <c r="M1531" s="22"/>
      <c r="N1531" s="22"/>
      <c r="O1531" s="22"/>
      <c r="P1531" s="203"/>
      <c r="Q1531" s="22"/>
      <c r="R1531" s="22"/>
      <c r="S1531" s="22"/>
      <c r="T1531" s="203"/>
      <c r="U1531" s="211"/>
      <c r="V1531" s="211"/>
      <c r="W1531" s="185" t="n">
        <v>0</v>
      </c>
      <c r="X1531" s="185" t="n">
        <v>0</v>
      </c>
      <c r="Y1531" s="219" t="n">
        <f aca="false">SUM(W1531:X1531)</f>
        <v>0</v>
      </c>
      <c r="Z1531" s="185" t="n">
        <v>0</v>
      </c>
      <c r="AA1531" s="185" t="n">
        <v>0</v>
      </c>
      <c r="AB1531" s="220" t="n">
        <f aca="false">SUM(Z1531:AA1531)</f>
        <v>0</v>
      </c>
      <c r="AC1531" s="22"/>
      <c r="AD1531" s="22"/>
      <c r="AE1531" s="188"/>
      <c r="AF1531" s="206" t="n">
        <f aca="false">IF(AE1531="SI",N1531,0)</f>
        <v>0</v>
      </c>
      <c r="AG1531" s="189" t="n">
        <f aca="false">IF(AE1531="SI",Y1531,0)</f>
        <v>0</v>
      </c>
      <c r="AH1531" s="189" t="n">
        <f aca="false">IF(AE1531="SI",AB1531,0)</f>
        <v>0</v>
      </c>
      <c r="AI1531" s="148"/>
      <c r="AJ1531" s="207"/>
      <c r="AK1531" s="207"/>
      <c r="AL1531" s="207"/>
      <c r="AM1531" s="207"/>
      <c r="AN1531" s="207"/>
      <c r="AO1531" s="208"/>
    </row>
    <row r="1532" customFormat="false" ht="15.75" hidden="false" customHeight="true" outlineLevel="0" collapsed="false">
      <c r="A1532" s="22" t="n">
        <v>1531</v>
      </c>
      <c r="B1532" s="180"/>
      <c r="C1532" s="22"/>
      <c r="D1532" s="22"/>
      <c r="E1532" s="183"/>
      <c r="F1532" s="183"/>
      <c r="G1532" s="22"/>
      <c r="H1532" s="22"/>
      <c r="I1532" s="22"/>
      <c r="J1532" s="22"/>
      <c r="K1532" s="191" t="e">
        <f aca="false">VLOOKUP(Personale!J1532,Legenda!$D$1:$F$258,2)</f>
        <v>#N/A</v>
      </c>
      <c r="L1532" s="22"/>
      <c r="M1532" s="22"/>
      <c r="N1532" s="22"/>
      <c r="O1532" s="22"/>
      <c r="P1532" s="203"/>
      <c r="Q1532" s="22"/>
      <c r="R1532" s="22"/>
      <c r="S1532" s="22"/>
      <c r="T1532" s="203"/>
      <c r="U1532" s="211"/>
      <c r="V1532" s="211"/>
      <c r="W1532" s="185" t="n">
        <v>0</v>
      </c>
      <c r="X1532" s="185" t="n">
        <v>0</v>
      </c>
      <c r="Y1532" s="219" t="n">
        <f aca="false">SUM(W1532:X1532)</f>
        <v>0</v>
      </c>
      <c r="Z1532" s="185" t="n">
        <v>0</v>
      </c>
      <c r="AA1532" s="185" t="n">
        <v>0</v>
      </c>
      <c r="AB1532" s="220" t="n">
        <f aca="false">SUM(Z1532:AA1532)</f>
        <v>0</v>
      </c>
      <c r="AC1532" s="22"/>
      <c r="AD1532" s="22"/>
      <c r="AE1532" s="188"/>
      <c r="AF1532" s="206" t="n">
        <f aca="false">IF(AE1532="SI",N1532,0)</f>
        <v>0</v>
      </c>
      <c r="AG1532" s="189" t="n">
        <f aca="false">IF(AE1532="SI",Y1532,0)</f>
        <v>0</v>
      </c>
      <c r="AH1532" s="189" t="n">
        <f aca="false">IF(AE1532="SI",AB1532,0)</f>
        <v>0</v>
      </c>
      <c r="AI1532" s="148"/>
      <c r="AJ1532" s="207"/>
      <c r="AK1532" s="207"/>
      <c r="AL1532" s="207"/>
      <c r="AM1532" s="207"/>
      <c r="AN1532" s="207"/>
      <c r="AO1532" s="208"/>
    </row>
    <row r="1533" customFormat="false" ht="15.75" hidden="false" customHeight="true" outlineLevel="0" collapsed="false">
      <c r="A1533" s="22" t="n">
        <v>1532</v>
      </c>
      <c r="B1533" s="180"/>
      <c r="C1533" s="22"/>
      <c r="D1533" s="22"/>
      <c r="E1533" s="183"/>
      <c r="F1533" s="183"/>
      <c r="G1533" s="22"/>
      <c r="H1533" s="22"/>
      <c r="I1533" s="22"/>
      <c r="J1533" s="22"/>
      <c r="K1533" s="191" t="e">
        <f aca="false">VLOOKUP(Personale!J1533,Legenda!$D$1:$F$258,2)</f>
        <v>#N/A</v>
      </c>
      <c r="L1533" s="22"/>
      <c r="M1533" s="22"/>
      <c r="N1533" s="22"/>
      <c r="O1533" s="22"/>
      <c r="P1533" s="203"/>
      <c r="Q1533" s="22"/>
      <c r="R1533" s="22"/>
      <c r="S1533" s="22"/>
      <c r="T1533" s="203"/>
      <c r="U1533" s="211"/>
      <c r="V1533" s="211"/>
      <c r="W1533" s="185" t="n">
        <v>0</v>
      </c>
      <c r="X1533" s="185" t="n">
        <v>0</v>
      </c>
      <c r="Y1533" s="219" t="n">
        <f aca="false">SUM(W1533:X1533)</f>
        <v>0</v>
      </c>
      <c r="Z1533" s="185" t="n">
        <v>0</v>
      </c>
      <c r="AA1533" s="185" t="n">
        <v>0</v>
      </c>
      <c r="AB1533" s="220" t="n">
        <f aca="false">SUM(Z1533:AA1533)</f>
        <v>0</v>
      </c>
      <c r="AC1533" s="22"/>
      <c r="AD1533" s="22"/>
      <c r="AE1533" s="188"/>
      <c r="AF1533" s="206" t="n">
        <f aca="false">IF(AE1533="SI",N1533,0)</f>
        <v>0</v>
      </c>
      <c r="AG1533" s="189" t="n">
        <f aca="false">IF(AE1533="SI",Y1533,0)</f>
        <v>0</v>
      </c>
      <c r="AH1533" s="189" t="n">
        <f aca="false">IF(AE1533="SI",AB1533,0)</f>
        <v>0</v>
      </c>
      <c r="AI1533" s="148"/>
      <c r="AJ1533" s="207"/>
      <c r="AK1533" s="207"/>
      <c r="AL1533" s="207"/>
      <c r="AM1533" s="207"/>
      <c r="AN1533" s="207"/>
      <c r="AO1533" s="208"/>
    </row>
    <row r="1534" customFormat="false" ht="15.75" hidden="false" customHeight="true" outlineLevel="0" collapsed="false">
      <c r="A1534" s="22" t="n">
        <v>1533</v>
      </c>
      <c r="B1534" s="180"/>
      <c r="C1534" s="22"/>
      <c r="D1534" s="22"/>
      <c r="E1534" s="183"/>
      <c r="F1534" s="183"/>
      <c r="G1534" s="22"/>
      <c r="H1534" s="22"/>
      <c r="I1534" s="22"/>
      <c r="J1534" s="22"/>
      <c r="K1534" s="191" t="e">
        <f aca="false">VLOOKUP(Personale!J1534,Legenda!$D$1:$F$258,2)</f>
        <v>#N/A</v>
      </c>
      <c r="L1534" s="22"/>
      <c r="M1534" s="22"/>
      <c r="N1534" s="22"/>
      <c r="O1534" s="22"/>
      <c r="P1534" s="203"/>
      <c r="Q1534" s="22"/>
      <c r="R1534" s="22"/>
      <c r="S1534" s="22"/>
      <c r="T1534" s="203"/>
      <c r="U1534" s="211"/>
      <c r="V1534" s="211"/>
      <c r="W1534" s="185" t="n">
        <v>0</v>
      </c>
      <c r="X1534" s="185" t="n">
        <v>0</v>
      </c>
      <c r="Y1534" s="219" t="n">
        <f aca="false">SUM(W1534:X1534)</f>
        <v>0</v>
      </c>
      <c r="Z1534" s="185" t="n">
        <v>0</v>
      </c>
      <c r="AA1534" s="185" t="n">
        <v>0</v>
      </c>
      <c r="AB1534" s="220" t="n">
        <f aca="false">SUM(Z1534:AA1534)</f>
        <v>0</v>
      </c>
      <c r="AC1534" s="22"/>
      <c r="AD1534" s="22"/>
      <c r="AE1534" s="188"/>
      <c r="AF1534" s="206" t="n">
        <f aca="false">IF(AE1534="SI",N1534,0)</f>
        <v>0</v>
      </c>
      <c r="AG1534" s="189" t="n">
        <f aca="false">IF(AE1534="SI",Y1534,0)</f>
        <v>0</v>
      </c>
      <c r="AH1534" s="189" t="n">
        <f aca="false">IF(AE1534="SI",AB1534,0)</f>
        <v>0</v>
      </c>
      <c r="AI1534" s="148"/>
      <c r="AJ1534" s="207"/>
      <c r="AK1534" s="207"/>
      <c r="AL1534" s="207"/>
      <c r="AM1534" s="207"/>
      <c r="AN1534" s="207"/>
      <c r="AO1534" s="208"/>
    </row>
    <row r="1535" customFormat="false" ht="15.75" hidden="false" customHeight="true" outlineLevel="0" collapsed="false">
      <c r="A1535" s="22" t="n">
        <v>1534</v>
      </c>
      <c r="B1535" s="180"/>
      <c r="C1535" s="22"/>
      <c r="D1535" s="22"/>
      <c r="E1535" s="183"/>
      <c r="F1535" s="183"/>
      <c r="G1535" s="22"/>
      <c r="H1535" s="22"/>
      <c r="I1535" s="22"/>
      <c r="J1535" s="22"/>
      <c r="K1535" s="191" t="e">
        <f aca="false">VLOOKUP(Personale!J1535,Legenda!$D$1:$F$258,2)</f>
        <v>#N/A</v>
      </c>
      <c r="L1535" s="22"/>
      <c r="M1535" s="22"/>
      <c r="N1535" s="22"/>
      <c r="O1535" s="22"/>
      <c r="P1535" s="203"/>
      <c r="Q1535" s="22"/>
      <c r="R1535" s="22"/>
      <c r="S1535" s="22"/>
      <c r="T1535" s="203"/>
      <c r="U1535" s="211"/>
      <c r="V1535" s="211"/>
      <c r="W1535" s="185" t="n">
        <v>0</v>
      </c>
      <c r="X1535" s="185" t="n">
        <v>0</v>
      </c>
      <c r="Y1535" s="219" t="n">
        <f aca="false">SUM(W1535:X1535)</f>
        <v>0</v>
      </c>
      <c r="Z1535" s="185" t="n">
        <v>0</v>
      </c>
      <c r="AA1535" s="185" t="n">
        <v>0</v>
      </c>
      <c r="AB1535" s="220" t="n">
        <f aca="false">SUM(Z1535:AA1535)</f>
        <v>0</v>
      </c>
      <c r="AC1535" s="22"/>
      <c r="AD1535" s="22"/>
      <c r="AE1535" s="188"/>
      <c r="AF1535" s="206" t="n">
        <f aca="false">IF(AE1535="SI",N1535,0)</f>
        <v>0</v>
      </c>
      <c r="AG1535" s="189" t="n">
        <f aca="false">IF(AE1535="SI",Y1535,0)</f>
        <v>0</v>
      </c>
      <c r="AH1535" s="189" t="n">
        <f aca="false">IF(AE1535="SI",AB1535,0)</f>
        <v>0</v>
      </c>
      <c r="AI1535" s="148"/>
      <c r="AJ1535" s="207"/>
      <c r="AK1535" s="207"/>
      <c r="AL1535" s="207"/>
      <c r="AM1535" s="207"/>
      <c r="AN1535" s="207"/>
      <c r="AO1535" s="208"/>
    </row>
    <row r="1536" customFormat="false" ht="15.75" hidden="false" customHeight="true" outlineLevel="0" collapsed="false">
      <c r="A1536" s="22" t="n">
        <v>1535</v>
      </c>
      <c r="B1536" s="180"/>
      <c r="C1536" s="22"/>
      <c r="D1536" s="22"/>
      <c r="E1536" s="183"/>
      <c r="F1536" s="183"/>
      <c r="G1536" s="22"/>
      <c r="H1536" s="22"/>
      <c r="I1536" s="22"/>
      <c r="J1536" s="22"/>
      <c r="K1536" s="191" t="e">
        <f aca="false">VLOOKUP(Personale!J1536,Legenda!$D$1:$F$258,2)</f>
        <v>#N/A</v>
      </c>
      <c r="L1536" s="22"/>
      <c r="M1536" s="22"/>
      <c r="N1536" s="22"/>
      <c r="O1536" s="22"/>
      <c r="P1536" s="203"/>
      <c r="Q1536" s="22"/>
      <c r="R1536" s="22"/>
      <c r="S1536" s="22"/>
      <c r="T1536" s="203"/>
      <c r="U1536" s="211"/>
      <c r="V1536" s="211"/>
      <c r="W1536" s="185" t="n">
        <v>0</v>
      </c>
      <c r="X1536" s="185" t="n">
        <v>0</v>
      </c>
      <c r="Y1536" s="219" t="n">
        <f aca="false">SUM(W1536:X1536)</f>
        <v>0</v>
      </c>
      <c r="Z1536" s="185" t="n">
        <v>0</v>
      </c>
      <c r="AA1536" s="185" t="n">
        <v>0</v>
      </c>
      <c r="AB1536" s="220" t="n">
        <f aca="false">SUM(Z1536:AA1536)</f>
        <v>0</v>
      </c>
      <c r="AC1536" s="22"/>
      <c r="AD1536" s="22"/>
      <c r="AE1536" s="188"/>
      <c r="AF1536" s="206" t="n">
        <f aca="false">IF(AE1536="SI",N1536,0)</f>
        <v>0</v>
      </c>
      <c r="AG1536" s="189" t="n">
        <f aca="false">IF(AE1536="SI",Y1536,0)</f>
        <v>0</v>
      </c>
      <c r="AH1536" s="189" t="n">
        <f aca="false">IF(AE1536="SI",AB1536,0)</f>
        <v>0</v>
      </c>
      <c r="AI1536" s="148"/>
      <c r="AJ1536" s="207"/>
      <c r="AK1536" s="207"/>
      <c r="AL1536" s="207"/>
      <c r="AM1536" s="207"/>
      <c r="AN1536" s="207"/>
      <c r="AO1536" s="208"/>
    </row>
    <row r="1537" customFormat="false" ht="15.75" hidden="false" customHeight="true" outlineLevel="0" collapsed="false">
      <c r="A1537" s="22" t="n">
        <v>1536</v>
      </c>
      <c r="B1537" s="180"/>
      <c r="C1537" s="22"/>
      <c r="D1537" s="22"/>
      <c r="E1537" s="183"/>
      <c r="F1537" s="183"/>
      <c r="G1537" s="22"/>
      <c r="H1537" s="22"/>
      <c r="I1537" s="22"/>
      <c r="J1537" s="22"/>
      <c r="K1537" s="191" t="e">
        <f aca="false">VLOOKUP(Personale!J1537,Legenda!$D$1:$F$258,2)</f>
        <v>#N/A</v>
      </c>
      <c r="L1537" s="22"/>
      <c r="M1537" s="22"/>
      <c r="N1537" s="22"/>
      <c r="O1537" s="22"/>
      <c r="P1537" s="203"/>
      <c r="Q1537" s="22"/>
      <c r="R1537" s="22"/>
      <c r="S1537" s="22"/>
      <c r="T1537" s="203"/>
      <c r="U1537" s="211"/>
      <c r="V1537" s="211"/>
      <c r="W1537" s="185" t="n">
        <v>0</v>
      </c>
      <c r="X1537" s="185" t="n">
        <v>0</v>
      </c>
      <c r="Y1537" s="219" t="n">
        <f aca="false">SUM(W1537:X1537)</f>
        <v>0</v>
      </c>
      <c r="Z1537" s="185" t="n">
        <v>0</v>
      </c>
      <c r="AA1537" s="185" t="n">
        <v>0</v>
      </c>
      <c r="AB1537" s="220" t="n">
        <f aca="false">SUM(Z1537:AA1537)</f>
        <v>0</v>
      </c>
      <c r="AC1537" s="22"/>
      <c r="AD1537" s="22"/>
      <c r="AE1537" s="188"/>
      <c r="AF1537" s="206" t="n">
        <f aca="false">IF(AE1537="SI",N1537,0)</f>
        <v>0</v>
      </c>
      <c r="AG1537" s="189" t="n">
        <f aca="false">IF(AE1537="SI",Y1537,0)</f>
        <v>0</v>
      </c>
      <c r="AH1537" s="189" t="n">
        <f aca="false">IF(AE1537="SI",AB1537,0)</f>
        <v>0</v>
      </c>
      <c r="AI1537" s="148"/>
      <c r="AJ1537" s="207"/>
      <c r="AK1537" s="207"/>
      <c r="AL1537" s="207"/>
      <c r="AM1537" s="207"/>
      <c r="AN1537" s="207"/>
      <c r="AO1537" s="208"/>
    </row>
    <row r="1538" customFormat="false" ht="15.75" hidden="false" customHeight="true" outlineLevel="0" collapsed="false">
      <c r="A1538" s="22" t="n">
        <v>1537</v>
      </c>
      <c r="B1538" s="180"/>
      <c r="C1538" s="22"/>
      <c r="D1538" s="22"/>
      <c r="E1538" s="183"/>
      <c r="F1538" s="183"/>
      <c r="G1538" s="22"/>
      <c r="H1538" s="22"/>
      <c r="I1538" s="22"/>
      <c r="J1538" s="22"/>
      <c r="K1538" s="191" t="e">
        <f aca="false">VLOOKUP(Personale!J1538,Legenda!$D$1:$F$258,2)</f>
        <v>#N/A</v>
      </c>
      <c r="L1538" s="22"/>
      <c r="M1538" s="22"/>
      <c r="N1538" s="22"/>
      <c r="O1538" s="22"/>
      <c r="P1538" s="203"/>
      <c r="Q1538" s="22"/>
      <c r="R1538" s="22"/>
      <c r="S1538" s="22"/>
      <c r="T1538" s="203"/>
      <c r="U1538" s="211"/>
      <c r="V1538" s="211"/>
      <c r="W1538" s="185" t="n">
        <v>0</v>
      </c>
      <c r="X1538" s="185" t="n">
        <v>0</v>
      </c>
      <c r="Y1538" s="219" t="n">
        <f aca="false">SUM(W1538:X1538)</f>
        <v>0</v>
      </c>
      <c r="Z1538" s="185" t="n">
        <v>0</v>
      </c>
      <c r="AA1538" s="185" t="n">
        <v>0</v>
      </c>
      <c r="AB1538" s="220" t="n">
        <f aca="false">SUM(Z1538:AA1538)</f>
        <v>0</v>
      </c>
      <c r="AC1538" s="22"/>
      <c r="AD1538" s="22"/>
      <c r="AE1538" s="188"/>
      <c r="AF1538" s="206" t="n">
        <f aca="false">IF(AE1538="SI",N1538,0)</f>
        <v>0</v>
      </c>
      <c r="AG1538" s="189" t="n">
        <f aca="false">IF(AE1538="SI",Y1538,0)</f>
        <v>0</v>
      </c>
      <c r="AH1538" s="189" t="n">
        <f aca="false">IF(AE1538="SI",AB1538,0)</f>
        <v>0</v>
      </c>
      <c r="AI1538" s="148"/>
      <c r="AJ1538" s="207"/>
      <c r="AK1538" s="207"/>
      <c r="AL1538" s="207"/>
      <c r="AM1538" s="207"/>
      <c r="AN1538" s="207"/>
      <c r="AO1538" s="208"/>
    </row>
    <row r="1539" customFormat="false" ht="15.75" hidden="false" customHeight="true" outlineLevel="0" collapsed="false">
      <c r="A1539" s="22" t="n">
        <v>1538</v>
      </c>
      <c r="B1539" s="180"/>
      <c r="C1539" s="22"/>
      <c r="D1539" s="22"/>
      <c r="E1539" s="183"/>
      <c r="F1539" s="183"/>
      <c r="G1539" s="22"/>
      <c r="H1539" s="22"/>
      <c r="I1539" s="22"/>
      <c r="J1539" s="22"/>
      <c r="K1539" s="191" t="e">
        <f aca="false">VLOOKUP(Personale!J1539,Legenda!$D$1:$F$258,2)</f>
        <v>#N/A</v>
      </c>
      <c r="L1539" s="22"/>
      <c r="M1539" s="22"/>
      <c r="N1539" s="22"/>
      <c r="O1539" s="22"/>
      <c r="P1539" s="203"/>
      <c r="Q1539" s="22"/>
      <c r="R1539" s="22"/>
      <c r="S1539" s="22"/>
      <c r="T1539" s="203"/>
      <c r="U1539" s="211"/>
      <c r="V1539" s="211"/>
      <c r="W1539" s="185" t="n">
        <v>0</v>
      </c>
      <c r="X1539" s="185" t="n">
        <v>0</v>
      </c>
      <c r="Y1539" s="219" t="n">
        <f aca="false">SUM(W1539:X1539)</f>
        <v>0</v>
      </c>
      <c r="Z1539" s="185" t="n">
        <v>0</v>
      </c>
      <c r="AA1539" s="185" t="n">
        <v>0</v>
      </c>
      <c r="AB1539" s="220" t="n">
        <f aca="false">SUM(Z1539:AA1539)</f>
        <v>0</v>
      </c>
      <c r="AC1539" s="22"/>
      <c r="AD1539" s="22"/>
      <c r="AE1539" s="188"/>
      <c r="AF1539" s="206" t="n">
        <f aca="false">IF(AE1539="SI",N1539,0)</f>
        <v>0</v>
      </c>
      <c r="AG1539" s="189" t="n">
        <f aca="false">IF(AE1539="SI",Y1539,0)</f>
        <v>0</v>
      </c>
      <c r="AH1539" s="189" t="n">
        <f aca="false">IF(AE1539="SI",AB1539,0)</f>
        <v>0</v>
      </c>
      <c r="AI1539" s="148"/>
      <c r="AJ1539" s="207"/>
      <c r="AK1539" s="207"/>
      <c r="AL1539" s="207"/>
      <c r="AM1539" s="207"/>
      <c r="AN1539" s="207"/>
      <c r="AO1539" s="208"/>
    </row>
    <row r="1540" customFormat="false" ht="15.75" hidden="false" customHeight="true" outlineLevel="0" collapsed="false">
      <c r="A1540" s="22" t="n">
        <v>1539</v>
      </c>
      <c r="B1540" s="180"/>
      <c r="C1540" s="22"/>
      <c r="D1540" s="22"/>
      <c r="E1540" s="183"/>
      <c r="F1540" s="183"/>
      <c r="G1540" s="22"/>
      <c r="H1540" s="22"/>
      <c r="I1540" s="22"/>
      <c r="J1540" s="22"/>
      <c r="K1540" s="191" t="e">
        <f aca="false">VLOOKUP(Personale!J1540,Legenda!$D$1:$F$258,2)</f>
        <v>#N/A</v>
      </c>
      <c r="L1540" s="22"/>
      <c r="M1540" s="22"/>
      <c r="N1540" s="22"/>
      <c r="O1540" s="22"/>
      <c r="P1540" s="203"/>
      <c r="Q1540" s="22"/>
      <c r="R1540" s="22"/>
      <c r="S1540" s="22"/>
      <c r="T1540" s="203"/>
      <c r="U1540" s="211"/>
      <c r="V1540" s="211"/>
      <c r="W1540" s="185" t="n">
        <v>0</v>
      </c>
      <c r="X1540" s="185" t="n">
        <v>0</v>
      </c>
      <c r="Y1540" s="219" t="n">
        <f aca="false">SUM(W1540:X1540)</f>
        <v>0</v>
      </c>
      <c r="Z1540" s="185" t="n">
        <v>0</v>
      </c>
      <c r="AA1540" s="185" t="n">
        <v>0</v>
      </c>
      <c r="AB1540" s="220" t="n">
        <f aca="false">SUM(Z1540:AA1540)</f>
        <v>0</v>
      </c>
      <c r="AC1540" s="22"/>
      <c r="AD1540" s="22"/>
      <c r="AE1540" s="188"/>
      <c r="AF1540" s="206" t="n">
        <f aca="false">IF(AE1540="SI",N1540,0)</f>
        <v>0</v>
      </c>
      <c r="AG1540" s="189" t="n">
        <f aca="false">IF(AE1540="SI",Y1540,0)</f>
        <v>0</v>
      </c>
      <c r="AH1540" s="189" t="n">
        <f aca="false">IF(AE1540="SI",AB1540,0)</f>
        <v>0</v>
      </c>
      <c r="AI1540" s="148"/>
      <c r="AJ1540" s="207"/>
      <c r="AK1540" s="207"/>
      <c r="AL1540" s="207"/>
      <c r="AM1540" s="207"/>
      <c r="AN1540" s="207"/>
      <c r="AO1540" s="208"/>
    </row>
    <row r="1541" customFormat="false" ht="15.75" hidden="false" customHeight="true" outlineLevel="0" collapsed="false">
      <c r="A1541" s="22" t="n">
        <v>1540</v>
      </c>
      <c r="B1541" s="180"/>
      <c r="C1541" s="22"/>
      <c r="D1541" s="22"/>
      <c r="E1541" s="183"/>
      <c r="F1541" s="183"/>
      <c r="G1541" s="22"/>
      <c r="H1541" s="22"/>
      <c r="I1541" s="22"/>
      <c r="J1541" s="22"/>
      <c r="K1541" s="191" t="e">
        <f aca="false">VLOOKUP(Personale!J1541,Legenda!$D$1:$F$258,2)</f>
        <v>#N/A</v>
      </c>
      <c r="L1541" s="22"/>
      <c r="M1541" s="22"/>
      <c r="N1541" s="22"/>
      <c r="O1541" s="22"/>
      <c r="P1541" s="203"/>
      <c r="Q1541" s="22"/>
      <c r="R1541" s="22"/>
      <c r="S1541" s="22"/>
      <c r="T1541" s="203"/>
      <c r="U1541" s="211"/>
      <c r="V1541" s="211"/>
      <c r="W1541" s="185" t="n">
        <v>0</v>
      </c>
      <c r="X1541" s="185" t="n">
        <v>0</v>
      </c>
      <c r="Y1541" s="219" t="n">
        <f aca="false">SUM(W1541:X1541)</f>
        <v>0</v>
      </c>
      <c r="Z1541" s="185" t="n">
        <v>0</v>
      </c>
      <c r="AA1541" s="185" t="n">
        <v>0</v>
      </c>
      <c r="AB1541" s="220" t="n">
        <f aca="false">SUM(Z1541:AA1541)</f>
        <v>0</v>
      </c>
      <c r="AC1541" s="22"/>
      <c r="AD1541" s="22"/>
      <c r="AE1541" s="188"/>
      <c r="AF1541" s="206" t="n">
        <f aca="false">IF(AE1541="SI",N1541,0)</f>
        <v>0</v>
      </c>
      <c r="AG1541" s="189" t="n">
        <f aca="false">IF(AE1541="SI",Y1541,0)</f>
        <v>0</v>
      </c>
      <c r="AH1541" s="189" t="n">
        <f aca="false">IF(AE1541="SI",AB1541,0)</f>
        <v>0</v>
      </c>
      <c r="AI1541" s="148"/>
      <c r="AJ1541" s="207"/>
      <c r="AK1541" s="207"/>
      <c r="AL1541" s="207"/>
      <c r="AM1541" s="207"/>
      <c r="AN1541" s="207"/>
      <c r="AO1541" s="208"/>
    </row>
    <row r="1542" customFormat="false" ht="15.75" hidden="false" customHeight="true" outlineLevel="0" collapsed="false">
      <c r="A1542" s="22" t="n">
        <v>1541</v>
      </c>
      <c r="B1542" s="180"/>
      <c r="C1542" s="22"/>
      <c r="D1542" s="22"/>
      <c r="E1542" s="183"/>
      <c r="F1542" s="183"/>
      <c r="G1542" s="22"/>
      <c r="H1542" s="22"/>
      <c r="I1542" s="22"/>
      <c r="J1542" s="22"/>
      <c r="K1542" s="191" t="e">
        <f aca="false">VLOOKUP(Personale!J1542,Legenda!$D$1:$F$258,2)</f>
        <v>#N/A</v>
      </c>
      <c r="L1542" s="22"/>
      <c r="M1542" s="22"/>
      <c r="N1542" s="22"/>
      <c r="O1542" s="22"/>
      <c r="P1542" s="203"/>
      <c r="Q1542" s="22"/>
      <c r="R1542" s="22"/>
      <c r="S1542" s="22"/>
      <c r="T1542" s="203"/>
      <c r="U1542" s="211"/>
      <c r="V1542" s="211"/>
      <c r="W1542" s="185" t="n">
        <v>0</v>
      </c>
      <c r="X1542" s="185" t="n">
        <v>0</v>
      </c>
      <c r="Y1542" s="219" t="n">
        <f aca="false">SUM(W1542:X1542)</f>
        <v>0</v>
      </c>
      <c r="Z1542" s="185" t="n">
        <v>0</v>
      </c>
      <c r="AA1542" s="185" t="n">
        <v>0</v>
      </c>
      <c r="AB1542" s="220" t="n">
        <f aca="false">SUM(Z1542:AA1542)</f>
        <v>0</v>
      </c>
      <c r="AC1542" s="22"/>
      <c r="AD1542" s="22"/>
      <c r="AE1542" s="188"/>
      <c r="AF1542" s="206" t="n">
        <f aca="false">IF(AE1542="SI",N1542,0)</f>
        <v>0</v>
      </c>
      <c r="AG1542" s="189" t="n">
        <f aca="false">IF(AE1542="SI",Y1542,0)</f>
        <v>0</v>
      </c>
      <c r="AH1542" s="189" t="n">
        <f aca="false">IF(AE1542="SI",AB1542,0)</f>
        <v>0</v>
      </c>
      <c r="AI1542" s="148"/>
      <c r="AJ1542" s="207"/>
      <c r="AK1542" s="207"/>
      <c r="AL1542" s="207"/>
      <c r="AM1542" s="207"/>
      <c r="AN1542" s="207"/>
      <c r="AO1542" s="208"/>
    </row>
    <row r="1543" customFormat="false" ht="15.75" hidden="false" customHeight="true" outlineLevel="0" collapsed="false">
      <c r="A1543" s="22" t="n">
        <v>1542</v>
      </c>
      <c r="B1543" s="180"/>
      <c r="C1543" s="22"/>
      <c r="D1543" s="22"/>
      <c r="E1543" s="183"/>
      <c r="F1543" s="183"/>
      <c r="G1543" s="22"/>
      <c r="H1543" s="22"/>
      <c r="I1543" s="22"/>
      <c r="J1543" s="22"/>
      <c r="K1543" s="191" t="e">
        <f aca="false">VLOOKUP(Personale!J1543,Legenda!$D$1:$F$258,2)</f>
        <v>#N/A</v>
      </c>
      <c r="L1543" s="22"/>
      <c r="M1543" s="22"/>
      <c r="N1543" s="22"/>
      <c r="O1543" s="22"/>
      <c r="P1543" s="203"/>
      <c r="Q1543" s="22"/>
      <c r="R1543" s="22"/>
      <c r="S1543" s="22"/>
      <c r="T1543" s="203"/>
      <c r="U1543" s="211"/>
      <c r="V1543" s="211"/>
      <c r="W1543" s="185" t="n">
        <v>0</v>
      </c>
      <c r="X1543" s="185" t="n">
        <v>0</v>
      </c>
      <c r="Y1543" s="219" t="n">
        <f aca="false">SUM(W1543:X1543)</f>
        <v>0</v>
      </c>
      <c r="Z1543" s="185" t="n">
        <v>0</v>
      </c>
      <c r="AA1543" s="185" t="n">
        <v>0</v>
      </c>
      <c r="AB1543" s="220" t="n">
        <f aca="false">SUM(Z1543:AA1543)</f>
        <v>0</v>
      </c>
      <c r="AC1543" s="22"/>
      <c r="AD1543" s="22"/>
      <c r="AE1543" s="188"/>
      <c r="AF1543" s="206" t="n">
        <f aca="false">IF(AE1543="SI",N1543,0)</f>
        <v>0</v>
      </c>
      <c r="AG1543" s="189" t="n">
        <f aca="false">IF(AE1543="SI",Y1543,0)</f>
        <v>0</v>
      </c>
      <c r="AH1543" s="189" t="n">
        <f aca="false">IF(AE1543="SI",AB1543,0)</f>
        <v>0</v>
      </c>
      <c r="AI1543" s="148"/>
      <c r="AJ1543" s="207"/>
      <c r="AK1543" s="207"/>
      <c r="AL1543" s="207"/>
      <c r="AM1543" s="207"/>
      <c r="AN1543" s="207"/>
      <c r="AO1543" s="208"/>
    </row>
    <row r="1544" customFormat="false" ht="15.75" hidden="false" customHeight="true" outlineLevel="0" collapsed="false">
      <c r="A1544" s="22" t="n">
        <v>1543</v>
      </c>
      <c r="B1544" s="180"/>
      <c r="C1544" s="22"/>
      <c r="D1544" s="22"/>
      <c r="E1544" s="183"/>
      <c r="F1544" s="183"/>
      <c r="G1544" s="22"/>
      <c r="H1544" s="22"/>
      <c r="I1544" s="22"/>
      <c r="J1544" s="22"/>
      <c r="K1544" s="191" t="e">
        <f aca="false">VLOOKUP(Personale!J1544,Legenda!$D$1:$F$258,2)</f>
        <v>#N/A</v>
      </c>
      <c r="L1544" s="22"/>
      <c r="M1544" s="22"/>
      <c r="N1544" s="22"/>
      <c r="O1544" s="22"/>
      <c r="P1544" s="203"/>
      <c r="Q1544" s="22"/>
      <c r="R1544" s="22"/>
      <c r="S1544" s="22"/>
      <c r="T1544" s="203"/>
      <c r="U1544" s="211"/>
      <c r="V1544" s="211"/>
      <c r="W1544" s="185" t="n">
        <v>0</v>
      </c>
      <c r="X1544" s="185" t="n">
        <v>0</v>
      </c>
      <c r="Y1544" s="219" t="n">
        <f aca="false">SUM(W1544:X1544)</f>
        <v>0</v>
      </c>
      <c r="Z1544" s="185" t="n">
        <v>0</v>
      </c>
      <c r="AA1544" s="185" t="n">
        <v>0</v>
      </c>
      <c r="AB1544" s="220" t="n">
        <f aca="false">SUM(Z1544:AA1544)</f>
        <v>0</v>
      </c>
      <c r="AC1544" s="22"/>
      <c r="AD1544" s="22"/>
      <c r="AE1544" s="188"/>
      <c r="AF1544" s="206" t="n">
        <f aca="false">IF(AE1544="SI",N1544,0)</f>
        <v>0</v>
      </c>
      <c r="AG1544" s="189" t="n">
        <f aca="false">IF(AE1544="SI",Y1544,0)</f>
        <v>0</v>
      </c>
      <c r="AH1544" s="189" t="n">
        <f aca="false">IF(AE1544="SI",AB1544,0)</f>
        <v>0</v>
      </c>
      <c r="AI1544" s="148"/>
      <c r="AJ1544" s="207"/>
      <c r="AK1544" s="207"/>
      <c r="AL1544" s="207"/>
      <c r="AM1544" s="207"/>
      <c r="AN1544" s="207"/>
      <c r="AO1544" s="208"/>
    </row>
    <row r="1545" customFormat="false" ht="15.75" hidden="false" customHeight="true" outlineLevel="0" collapsed="false">
      <c r="A1545" s="22" t="n">
        <v>1544</v>
      </c>
      <c r="B1545" s="180"/>
      <c r="C1545" s="22"/>
      <c r="D1545" s="22"/>
      <c r="E1545" s="183"/>
      <c r="F1545" s="183"/>
      <c r="G1545" s="22"/>
      <c r="H1545" s="22"/>
      <c r="I1545" s="22"/>
      <c r="J1545" s="22"/>
      <c r="K1545" s="191" t="e">
        <f aca="false">VLOOKUP(Personale!J1545,Legenda!$D$1:$F$258,2)</f>
        <v>#N/A</v>
      </c>
      <c r="L1545" s="22"/>
      <c r="M1545" s="22"/>
      <c r="N1545" s="22"/>
      <c r="O1545" s="22"/>
      <c r="P1545" s="203"/>
      <c r="Q1545" s="22"/>
      <c r="R1545" s="22"/>
      <c r="S1545" s="22"/>
      <c r="T1545" s="203"/>
      <c r="U1545" s="211"/>
      <c r="V1545" s="211"/>
      <c r="W1545" s="185" t="n">
        <v>0</v>
      </c>
      <c r="X1545" s="185" t="n">
        <v>0</v>
      </c>
      <c r="Y1545" s="219" t="n">
        <f aca="false">SUM(W1545:X1545)</f>
        <v>0</v>
      </c>
      <c r="Z1545" s="185" t="n">
        <v>0</v>
      </c>
      <c r="AA1545" s="185" t="n">
        <v>0</v>
      </c>
      <c r="AB1545" s="220" t="n">
        <f aca="false">SUM(Z1545:AA1545)</f>
        <v>0</v>
      </c>
      <c r="AC1545" s="22"/>
      <c r="AD1545" s="22"/>
      <c r="AE1545" s="188"/>
      <c r="AF1545" s="206" t="n">
        <f aca="false">IF(AE1545="SI",N1545,0)</f>
        <v>0</v>
      </c>
      <c r="AG1545" s="189" t="n">
        <f aca="false">IF(AE1545="SI",Y1545,0)</f>
        <v>0</v>
      </c>
      <c r="AH1545" s="189" t="n">
        <f aca="false">IF(AE1545="SI",AB1545,0)</f>
        <v>0</v>
      </c>
      <c r="AI1545" s="148"/>
      <c r="AJ1545" s="207"/>
      <c r="AK1545" s="207"/>
      <c r="AL1545" s="207"/>
      <c r="AM1545" s="207"/>
      <c r="AN1545" s="207"/>
      <c r="AO1545" s="208"/>
    </row>
    <row r="1546" customFormat="false" ht="15.75" hidden="false" customHeight="true" outlineLevel="0" collapsed="false">
      <c r="A1546" s="22" t="n">
        <v>1545</v>
      </c>
      <c r="B1546" s="180"/>
      <c r="C1546" s="22"/>
      <c r="D1546" s="22"/>
      <c r="E1546" s="183"/>
      <c r="F1546" s="183"/>
      <c r="G1546" s="22"/>
      <c r="H1546" s="22"/>
      <c r="I1546" s="22"/>
      <c r="J1546" s="22"/>
      <c r="K1546" s="191" t="e">
        <f aca="false">VLOOKUP(Personale!J1546,Legenda!$D$1:$F$258,2)</f>
        <v>#N/A</v>
      </c>
      <c r="L1546" s="22"/>
      <c r="M1546" s="22"/>
      <c r="N1546" s="22"/>
      <c r="O1546" s="22"/>
      <c r="P1546" s="203"/>
      <c r="Q1546" s="22"/>
      <c r="R1546" s="22"/>
      <c r="S1546" s="22"/>
      <c r="T1546" s="203"/>
      <c r="U1546" s="211"/>
      <c r="V1546" s="211"/>
      <c r="W1546" s="185" t="n">
        <v>0</v>
      </c>
      <c r="X1546" s="185" t="n">
        <v>0</v>
      </c>
      <c r="Y1546" s="219" t="n">
        <f aca="false">SUM(W1546:X1546)</f>
        <v>0</v>
      </c>
      <c r="Z1546" s="185" t="n">
        <v>0</v>
      </c>
      <c r="AA1546" s="185" t="n">
        <v>0</v>
      </c>
      <c r="AB1546" s="220" t="n">
        <f aca="false">SUM(Z1546:AA1546)</f>
        <v>0</v>
      </c>
      <c r="AC1546" s="22"/>
      <c r="AD1546" s="22"/>
      <c r="AE1546" s="188"/>
      <c r="AF1546" s="206" t="n">
        <f aca="false">IF(AE1546="SI",N1546,0)</f>
        <v>0</v>
      </c>
      <c r="AG1546" s="189" t="n">
        <f aca="false">IF(AE1546="SI",Y1546,0)</f>
        <v>0</v>
      </c>
      <c r="AH1546" s="189" t="n">
        <f aca="false">IF(AE1546="SI",AB1546,0)</f>
        <v>0</v>
      </c>
      <c r="AI1546" s="148"/>
      <c r="AJ1546" s="207"/>
      <c r="AK1546" s="207"/>
      <c r="AL1546" s="207"/>
      <c r="AM1546" s="207"/>
      <c r="AN1546" s="207"/>
      <c r="AO1546" s="208"/>
    </row>
    <row r="1547" customFormat="false" ht="15.75" hidden="false" customHeight="true" outlineLevel="0" collapsed="false">
      <c r="A1547" s="22" t="n">
        <v>1546</v>
      </c>
      <c r="B1547" s="180"/>
      <c r="C1547" s="22"/>
      <c r="D1547" s="22"/>
      <c r="E1547" s="183"/>
      <c r="F1547" s="183"/>
      <c r="G1547" s="22"/>
      <c r="H1547" s="22"/>
      <c r="I1547" s="22"/>
      <c r="J1547" s="22"/>
      <c r="K1547" s="191" t="e">
        <f aca="false">VLOOKUP(Personale!J1547,Legenda!$D$1:$F$258,2)</f>
        <v>#N/A</v>
      </c>
      <c r="L1547" s="22"/>
      <c r="M1547" s="22"/>
      <c r="N1547" s="22"/>
      <c r="O1547" s="22"/>
      <c r="P1547" s="203"/>
      <c r="Q1547" s="22"/>
      <c r="R1547" s="22"/>
      <c r="S1547" s="22"/>
      <c r="T1547" s="203"/>
      <c r="U1547" s="211"/>
      <c r="V1547" s="211"/>
      <c r="W1547" s="185" t="n">
        <v>0</v>
      </c>
      <c r="X1547" s="185" t="n">
        <v>0</v>
      </c>
      <c r="Y1547" s="219" t="n">
        <f aca="false">SUM(W1547:X1547)</f>
        <v>0</v>
      </c>
      <c r="Z1547" s="185" t="n">
        <v>0</v>
      </c>
      <c r="AA1547" s="185" t="n">
        <v>0</v>
      </c>
      <c r="AB1547" s="220" t="n">
        <f aca="false">SUM(Z1547:AA1547)</f>
        <v>0</v>
      </c>
      <c r="AC1547" s="22"/>
      <c r="AD1547" s="22"/>
      <c r="AE1547" s="188"/>
      <c r="AF1547" s="206" t="n">
        <f aca="false">IF(AE1547="SI",N1547,0)</f>
        <v>0</v>
      </c>
      <c r="AG1547" s="189" t="n">
        <f aca="false">IF(AE1547="SI",Y1547,0)</f>
        <v>0</v>
      </c>
      <c r="AH1547" s="189" t="n">
        <f aca="false">IF(AE1547="SI",AB1547,0)</f>
        <v>0</v>
      </c>
      <c r="AI1547" s="148"/>
      <c r="AJ1547" s="207"/>
      <c r="AK1547" s="207"/>
      <c r="AL1547" s="207"/>
      <c r="AM1547" s="207"/>
      <c r="AN1547" s="207"/>
      <c r="AO1547" s="208"/>
    </row>
    <row r="1548" customFormat="false" ht="15.75" hidden="false" customHeight="true" outlineLevel="0" collapsed="false">
      <c r="A1548" s="22" t="n">
        <v>1547</v>
      </c>
      <c r="B1548" s="180"/>
      <c r="C1548" s="22"/>
      <c r="D1548" s="22"/>
      <c r="E1548" s="183"/>
      <c r="F1548" s="183"/>
      <c r="G1548" s="22"/>
      <c r="H1548" s="22"/>
      <c r="I1548" s="22"/>
      <c r="J1548" s="22"/>
      <c r="K1548" s="191" t="e">
        <f aca="false">VLOOKUP(Personale!J1548,Legenda!$D$1:$F$258,2)</f>
        <v>#N/A</v>
      </c>
      <c r="L1548" s="22"/>
      <c r="M1548" s="22"/>
      <c r="N1548" s="22"/>
      <c r="O1548" s="22"/>
      <c r="P1548" s="203"/>
      <c r="Q1548" s="22"/>
      <c r="R1548" s="22"/>
      <c r="S1548" s="22"/>
      <c r="T1548" s="203"/>
      <c r="U1548" s="211"/>
      <c r="V1548" s="211"/>
      <c r="W1548" s="185" t="n">
        <v>0</v>
      </c>
      <c r="X1548" s="185" t="n">
        <v>0</v>
      </c>
      <c r="Y1548" s="219" t="n">
        <f aca="false">SUM(W1548:X1548)</f>
        <v>0</v>
      </c>
      <c r="Z1548" s="185" t="n">
        <v>0</v>
      </c>
      <c r="AA1548" s="185" t="n">
        <v>0</v>
      </c>
      <c r="AB1548" s="220" t="n">
        <f aca="false">SUM(Z1548:AA1548)</f>
        <v>0</v>
      </c>
      <c r="AC1548" s="22"/>
      <c r="AD1548" s="22"/>
      <c r="AE1548" s="188"/>
      <c r="AF1548" s="206" t="n">
        <f aca="false">IF(AE1548="SI",N1548,0)</f>
        <v>0</v>
      </c>
      <c r="AG1548" s="189" t="n">
        <f aca="false">IF(AE1548="SI",Y1548,0)</f>
        <v>0</v>
      </c>
      <c r="AH1548" s="189" t="n">
        <f aca="false">IF(AE1548="SI",AB1548,0)</f>
        <v>0</v>
      </c>
      <c r="AI1548" s="148"/>
      <c r="AJ1548" s="207"/>
      <c r="AK1548" s="207"/>
      <c r="AL1548" s="207"/>
      <c r="AM1548" s="207"/>
      <c r="AN1548" s="207"/>
      <c r="AO1548" s="208"/>
    </row>
    <row r="1549" customFormat="false" ht="15.75" hidden="false" customHeight="true" outlineLevel="0" collapsed="false">
      <c r="A1549" s="22" t="n">
        <v>1548</v>
      </c>
      <c r="B1549" s="180"/>
      <c r="C1549" s="22"/>
      <c r="D1549" s="22"/>
      <c r="E1549" s="183"/>
      <c r="F1549" s="183"/>
      <c r="G1549" s="22"/>
      <c r="H1549" s="22"/>
      <c r="I1549" s="22"/>
      <c r="J1549" s="22"/>
      <c r="K1549" s="191" t="e">
        <f aca="false">VLOOKUP(Personale!J1549,Legenda!$D$1:$F$258,2)</f>
        <v>#N/A</v>
      </c>
      <c r="L1549" s="22"/>
      <c r="M1549" s="22"/>
      <c r="N1549" s="22"/>
      <c r="O1549" s="22"/>
      <c r="P1549" s="203"/>
      <c r="Q1549" s="22"/>
      <c r="R1549" s="22"/>
      <c r="S1549" s="22"/>
      <c r="T1549" s="203"/>
      <c r="U1549" s="211"/>
      <c r="V1549" s="211"/>
      <c r="W1549" s="185" t="n">
        <v>0</v>
      </c>
      <c r="X1549" s="185" t="n">
        <v>0</v>
      </c>
      <c r="Y1549" s="219" t="n">
        <f aca="false">SUM(W1549:X1549)</f>
        <v>0</v>
      </c>
      <c r="Z1549" s="185" t="n">
        <v>0</v>
      </c>
      <c r="AA1549" s="185" t="n">
        <v>0</v>
      </c>
      <c r="AB1549" s="220" t="n">
        <f aca="false">SUM(Z1549:AA1549)</f>
        <v>0</v>
      </c>
      <c r="AC1549" s="22"/>
      <c r="AD1549" s="22"/>
      <c r="AE1549" s="188"/>
      <c r="AF1549" s="206" t="n">
        <f aca="false">IF(AE1549="SI",N1549,0)</f>
        <v>0</v>
      </c>
      <c r="AG1549" s="189" t="n">
        <f aca="false">IF(AE1549="SI",Y1549,0)</f>
        <v>0</v>
      </c>
      <c r="AH1549" s="189" t="n">
        <f aca="false">IF(AE1549="SI",AB1549,0)</f>
        <v>0</v>
      </c>
      <c r="AI1549" s="148"/>
      <c r="AJ1549" s="207"/>
      <c r="AK1549" s="207"/>
      <c r="AL1549" s="207"/>
      <c r="AM1549" s="207"/>
      <c r="AN1549" s="207"/>
      <c r="AO1549" s="208"/>
    </row>
    <row r="1550" customFormat="false" ht="15.75" hidden="false" customHeight="true" outlineLevel="0" collapsed="false">
      <c r="A1550" s="22" t="n">
        <v>1549</v>
      </c>
      <c r="B1550" s="180"/>
      <c r="C1550" s="22"/>
      <c r="D1550" s="22"/>
      <c r="E1550" s="183"/>
      <c r="F1550" s="183"/>
      <c r="G1550" s="22"/>
      <c r="H1550" s="22"/>
      <c r="I1550" s="22"/>
      <c r="J1550" s="22"/>
      <c r="K1550" s="191" t="e">
        <f aca="false">VLOOKUP(Personale!J1550,Legenda!$D$1:$F$258,2)</f>
        <v>#N/A</v>
      </c>
      <c r="L1550" s="22"/>
      <c r="M1550" s="22"/>
      <c r="N1550" s="22"/>
      <c r="O1550" s="22"/>
      <c r="P1550" s="203"/>
      <c r="Q1550" s="22"/>
      <c r="R1550" s="22"/>
      <c r="S1550" s="22"/>
      <c r="T1550" s="203"/>
      <c r="U1550" s="211"/>
      <c r="V1550" s="211"/>
      <c r="W1550" s="185" t="n">
        <v>0</v>
      </c>
      <c r="X1550" s="185" t="n">
        <v>0</v>
      </c>
      <c r="Y1550" s="219" t="n">
        <f aca="false">SUM(W1550:X1550)</f>
        <v>0</v>
      </c>
      <c r="Z1550" s="185" t="n">
        <v>0</v>
      </c>
      <c r="AA1550" s="185" t="n">
        <v>0</v>
      </c>
      <c r="AB1550" s="220" t="n">
        <f aca="false">SUM(Z1550:AA1550)</f>
        <v>0</v>
      </c>
      <c r="AC1550" s="22"/>
      <c r="AD1550" s="22"/>
      <c r="AE1550" s="188"/>
      <c r="AF1550" s="206" t="n">
        <f aca="false">IF(AE1550="SI",N1550,0)</f>
        <v>0</v>
      </c>
      <c r="AG1550" s="189" t="n">
        <f aca="false">IF(AE1550="SI",Y1550,0)</f>
        <v>0</v>
      </c>
      <c r="AH1550" s="189" t="n">
        <f aca="false">IF(AE1550="SI",AB1550,0)</f>
        <v>0</v>
      </c>
      <c r="AI1550" s="148"/>
      <c r="AJ1550" s="207"/>
      <c r="AK1550" s="207"/>
      <c r="AL1550" s="207"/>
      <c r="AM1550" s="207"/>
      <c r="AN1550" s="207"/>
      <c r="AO1550" s="208"/>
    </row>
    <row r="1551" customFormat="false" ht="15.75" hidden="false" customHeight="true" outlineLevel="0" collapsed="false">
      <c r="A1551" s="22" t="n">
        <v>1550</v>
      </c>
      <c r="B1551" s="180"/>
      <c r="C1551" s="22"/>
      <c r="D1551" s="22"/>
      <c r="E1551" s="183"/>
      <c r="F1551" s="183"/>
      <c r="G1551" s="22"/>
      <c r="H1551" s="22"/>
      <c r="I1551" s="22"/>
      <c r="J1551" s="22"/>
      <c r="K1551" s="191" t="e">
        <f aca="false">VLOOKUP(Personale!J1551,Legenda!$D$1:$F$258,2)</f>
        <v>#N/A</v>
      </c>
      <c r="L1551" s="22"/>
      <c r="M1551" s="22"/>
      <c r="N1551" s="22"/>
      <c r="O1551" s="22"/>
      <c r="P1551" s="203"/>
      <c r="Q1551" s="22"/>
      <c r="R1551" s="22"/>
      <c r="S1551" s="22"/>
      <c r="T1551" s="203"/>
      <c r="U1551" s="211"/>
      <c r="V1551" s="211"/>
      <c r="W1551" s="185" t="n">
        <v>0</v>
      </c>
      <c r="X1551" s="185" t="n">
        <v>0</v>
      </c>
      <c r="Y1551" s="219" t="n">
        <f aca="false">SUM(W1551:X1551)</f>
        <v>0</v>
      </c>
      <c r="Z1551" s="185" t="n">
        <v>0</v>
      </c>
      <c r="AA1551" s="185" t="n">
        <v>0</v>
      </c>
      <c r="AB1551" s="220" t="n">
        <f aca="false">SUM(Z1551:AA1551)</f>
        <v>0</v>
      </c>
      <c r="AC1551" s="22"/>
      <c r="AD1551" s="22"/>
      <c r="AE1551" s="188"/>
      <c r="AF1551" s="206" t="n">
        <f aca="false">IF(AE1551="SI",N1551,0)</f>
        <v>0</v>
      </c>
      <c r="AG1551" s="189" t="n">
        <f aca="false">IF(AE1551="SI",Y1551,0)</f>
        <v>0</v>
      </c>
      <c r="AH1551" s="189" t="n">
        <f aca="false">IF(AE1551="SI",AB1551,0)</f>
        <v>0</v>
      </c>
      <c r="AI1551" s="148"/>
      <c r="AJ1551" s="207"/>
      <c r="AK1551" s="207"/>
      <c r="AL1551" s="207"/>
      <c r="AM1551" s="207"/>
      <c r="AN1551" s="207"/>
      <c r="AO1551" s="208"/>
    </row>
    <row r="1552" customFormat="false" ht="15.75" hidden="false" customHeight="true" outlineLevel="0" collapsed="false">
      <c r="A1552" s="22" t="n">
        <v>1551</v>
      </c>
      <c r="B1552" s="180"/>
      <c r="C1552" s="22"/>
      <c r="D1552" s="22"/>
      <c r="E1552" s="183"/>
      <c r="F1552" s="183"/>
      <c r="G1552" s="22"/>
      <c r="H1552" s="22"/>
      <c r="I1552" s="22"/>
      <c r="J1552" s="22"/>
      <c r="K1552" s="191" t="e">
        <f aca="false">VLOOKUP(Personale!J1552,Legenda!$D$1:$F$258,2)</f>
        <v>#N/A</v>
      </c>
      <c r="L1552" s="22"/>
      <c r="M1552" s="22"/>
      <c r="N1552" s="22"/>
      <c r="O1552" s="22"/>
      <c r="P1552" s="203"/>
      <c r="Q1552" s="22"/>
      <c r="R1552" s="22"/>
      <c r="S1552" s="22"/>
      <c r="T1552" s="203"/>
      <c r="U1552" s="211"/>
      <c r="V1552" s="211"/>
      <c r="W1552" s="185" t="n">
        <v>0</v>
      </c>
      <c r="X1552" s="185" t="n">
        <v>0</v>
      </c>
      <c r="Y1552" s="219" t="n">
        <f aca="false">SUM(W1552:X1552)</f>
        <v>0</v>
      </c>
      <c r="Z1552" s="185" t="n">
        <v>0</v>
      </c>
      <c r="AA1552" s="185" t="n">
        <v>0</v>
      </c>
      <c r="AB1552" s="220" t="n">
        <f aca="false">SUM(Z1552:AA1552)</f>
        <v>0</v>
      </c>
      <c r="AC1552" s="22"/>
      <c r="AD1552" s="22"/>
      <c r="AE1552" s="188"/>
      <c r="AF1552" s="206" t="n">
        <f aca="false">IF(AE1552="SI",N1552,0)</f>
        <v>0</v>
      </c>
      <c r="AG1552" s="189" t="n">
        <f aca="false">IF(AE1552="SI",Y1552,0)</f>
        <v>0</v>
      </c>
      <c r="AH1552" s="189" t="n">
        <f aca="false">IF(AE1552="SI",AB1552,0)</f>
        <v>0</v>
      </c>
      <c r="AI1552" s="148"/>
      <c r="AJ1552" s="207"/>
      <c r="AK1552" s="207"/>
      <c r="AL1552" s="207"/>
      <c r="AM1552" s="207"/>
      <c r="AN1552" s="207"/>
      <c r="AO1552" s="208"/>
    </row>
    <row r="1553" customFormat="false" ht="15.75" hidden="false" customHeight="true" outlineLevel="0" collapsed="false">
      <c r="A1553" s="22" t="n">
        <v>1552</v>
      </c>
      <c r="B1553" s="180"/>
      <c r="C1553" s="22"/>
      <c r="D1553" s="22"/>
      <c r="E1553" s="183"/>
      <c r="F1553" s="183"/>
      <c r="G1553" s="22"/>
      <c r="H1553" s="22"/>
      <c r="I1553" s="22"/>
      <c r="J1553" s="22"/>
      <c r="K1553" s="191" t="e">
        <f aca="false">VLOOKUP(Personale!J1553,Legenda!$D$1:$F$258,2)</f>
        <v>#N/A</v>
      </c>
      <c r="L1553" s="22"/>
      <c r="M1553" s="22"/>
      <c r="N1553" s="22"/>
      <c r="O1553" s="22"/>
      <c r="P1553" s="203"/>
      <c r="Q1553" s="22"/>
      <c r="R1553" s="22"/>
      <c r="S1553" s="22"/>
      <c r="T1553" s="203"/>
      <c r="U1553" s="211"/>
      <c r="V1553" s="211"/>
      <c r="W1553" s="185" t="n">
        <v>0</v>
      </c>
      <c r="X1553" s="185" t="n">
        <v>0</v>
      </c>
      <c r="Y1553" s="219" t="n">
        <f aca="false">SUM(W1553:X1553)</f>
        <v>0</v>
      </c>
      <c r="Z1553" s="185" t="n">
        <v>0</v>
      </c>
      <c r="AA1553" s="185" t="n">
        <v>0</v>
      </c>
      <c r="AB1553" s="220" t="n">
        <f aca="false">SUM(Z1553:AA1553)</f>
        <v>0</v>
      </c>
      <c r="AC1553" s="22"/>
      <c r="AD1553" s="22"/>
      <c r="AE1553" s="188"/>
      <c r="AF1553" s="206" t="n">
        <f aca="false">IF(AE1553="SI",N1553,0)</f>
        <v>0</v>
      </c>
      <c r="AG1553" s="189" t="n">
        <f aca="false">IF(AE1553="SI",Y1553,0)</f>
        <v>0</v>
      </c>
      <c r="AH1553" s="189" t="n">
        <f aca="false">IF(AE1553="SI",AB1553,0)</f>
        <v>0</v>
      </c>
      <c r="AI1553" s="148"/>
      <c r="AJ1553" s="207"/>
      <c r="AK1553" s="207"/>
      <c r="AL1553" s="207"/>
      <c r="AM1553" s="207"/>
      <c r="AN1553" s="207"/>
      <c r="AO1553" s="208"/>
    </row>
    <row r="1554" customFormat="false" ht="15.75" hidden="false" customHeight="true" outlineLevel="0" collapsed="false">
      <c r="A1554" s="22" t="n">
        <v>1553</v>
      </c>
      <c r="B1554" s="180"/>
      <c r="C1554" s="22"/>
      <c r="D1554" s="22"/>
      <c r="E1554" s="183"/>
      <c r="F1554" s="183"/>
      <c r="G1554" s="22"/>
      <c r="H1554" s="22"/>
      <c r="I1554" s="22"/>
      <c r="J1554" s="22"/>
      <c r="K1554" s="191" t="e">
        <f aca="false">VLOOKUP(Personale!J1554,Legenda!$D$1:$F$258,2)</f>
        <v>#N/A</v>
      </c>
      <c r="L1554" s="22"/>
      <c r="M1554" s="22"/>
      <c r="N1554" s="22"/>
      <c r="O1554" s="22"/>
      <c r="P1554" s="203"/>
      <c r="Q1554" s="22"/>
      <c r="R1554" s="22"/>
      <c r="S1554" s="22"/>
      <c r="T1554" s="203"/>
      <c r="U1554" s="211"/>
      <c r="V1554" s="211"/>
      <c r="W1554" s="185" t="n">
        <v>0</v>
      </c>
      <c r="X1554" s="185" t="n">
        <v>0</v>
      </c>
      <c r="Y1554" s="219" t="n">
        <f aca="false">SUM(W1554:X1554)</f>
        <v>0</v>
      </c>
      <c r="Z1554" s="185" t="n">
        <v>0</v>
      </c>
      <c r="AA1554" s="185" t="n">
        <v>0</v>
      </c>
      <c r="AB1554" s="220" t="n">
        <f aca="false">SUM(Z1554:AA1554)</f>
        <v>0</v>
      </c>
      <c r="AC1554" s="22"/>
      <c r="AD1554" s="22"/>
      <c r="AE1554" s="188"/>
      <c r="AF1554" s="206" t="n">
        <f aca="false">IF(AE1554="SI",N1554,0)</f>
        <v>0</v>
      </c>
      <c r="AG1554" s="189" t="n">
        <f aca="false">IF(AE1554="SI",Y1554,0)</f>
        <v>0</v>
      </c>
      <c r="AH1554" s="189" t="n">
        <f aca="false">IF(AE1554="SI",AB1554,0)</f>
        <v>0</v>
      </c>
      <c r="AI1554" s="148"/>
      <c r="AJ1554" s="207"/>
      <c r="AK1554" s="207"/>
      <c r="AL1554" s="207"/>
      <c r="AM1554" s="207"/>
      <c r="AN1554" s="207"/>
      <c r="AO1554" s="208"/>
    </row>
    <row r="1555" customFormat="false" ht="15.75" hidden="false" customHeight="true" outlineLevel="0" collapsed="false">
      <c r="A1555" s="22" t="n">
        <v>1554</v>
      </c>
      <c r="B1555" s="180"/>
      <c r="C1555" s="22"/>
      <c r="D1555" s="22"/>
      <c r="E1555" s="183"/>
      <c r="F1555" s="183"/>
      <c r="G1555" s="22"/>
      <c r="H1555" s="22"/>
      <c r="I1555" s="22"/>
      <c r="J1555" s="22"/>
      <c r="K1555" s="191" t="e">
        <f aca="false">VLOOKUP(Personale!J1555,Legenda!$D$1:$F$258,2)</f>
        <v>#N/A</v>
      </c>
      <c r="L1555" s="22"/>
      <c r="M1555" s="22"/>
      <c r="N1555" s="22"/>
      <c r="O1555" s="22"/>
      <c r="P1555" s="203"/>
      <c r="Q1555" s="22"/>
      <c r="R1555" s="22"/>
      <c r="S1555" s="22"/>
      <c r="T1555" s="203"/>
      <c r="U1555" s="211"/>
      <c r="V1555" s="211"/>
      <c r="W1555" s="185" t="n">
        <v>0</v>
      </c>
      <c r="X1555" s="185" t="n">
        <v>0</v>
      </c>
      <c r="Y1555" s="219" t="n">
        <f aca="false">SUM(W1555:X1555)</f>
        <v>0</v>
      </c>
      <c r="Z1555" s="185" t="n">
        <v>0</v>
      </c>
      <c r="AA1555" s="185" t="n">
        <v>0</v>
      </c>
      <c r="AB1555" s="220" t="n">
        <f aca="false">SUM(Z1555:AA1555)</f>
        <v>0</v>
      </c>
      <c r="AC1555" s="22"/>
      <c r="AD1555" s="22"/>
      <c r="AE1555" s="188"/>
      <c r="AF1555" s="206" t="n">
        <f aca="false">IF(AE1555="SI",N1555,0)</f>
        <v>0</v>
      </c>
      <c r="AG1555" s="189" t="n">
        <f aca="false">IF(AE1555="SI",Y1555,0)</f>
        <v>0</v>
      </c>
      <c r="AH1555" s="189" t="n">
        <f aca="false">IF(AE1555="SI",AB1555,0)</f>
        <v>0</v>
      </c>
      <c r="AI1555" s="148"/>
      <c r="AJ1555" s="207"/>
      <c r="AK1555" s="207"/>
      <c r="AL1555" s="207"/>
      <c r="AM1555" s="207"/>
      <c r="AN1555" s="207"/>
      <c r="AO1555" s="208"/>
    </row>
    <row r="1556" customFormat="false" ht="15.75" hidden="false" customHeight="true" outlineLevel="0" collapsed="false">
      <c r="A1556" s="22" t="n">
        <v>1555</v>
      </c>
      <c r="B1556" s="180"/>
      <c r="C1556" s="22"/>
      <c r="D1556" s="22"/>
      <c r="E1556" s="183"/>
      <c r="F1556" s="183"/>
      <c r="G1556" s="22"/>
      <c r="H1556" s="22"/>
      <c r="I1556" s="22"/>
      <c r="J1556" s="22"/>
      <c r="K1556" s="191" t="e">
        <f aca="false">VLOOKUP(Personale!J1556,Legenda!$D$1:$F$258,2)</f>
        <v>#N/A</v>
      </c>
      <c r="L1556" s="22"/>
      <c r="M1556" s="22"/>
      <c r="N1556" s="22"/>
      <c r="O1556" s="22"/>
      <c r="P1556" s="203"/>
      <c r="Q1556" s="22"/>
      <c r="R1556" s="22"/>
      <c r="S1556" s="22"/>
      <c r="T1556" s="203"/>
      <c r="U1556" s="211"/>
      <c r="V1556" s="211"/>
      <c r="W1556" s="185" t="n">
        <v>0</v>
      </c>
      <c r="X1556" s="185" t="n">
        <v>0</v>
      </c>
      <c r="Y1556" s="219" t="n">
        <f aca="false">SUM(W1556:X1556)</f>
        <v>0</v>
      </c>
      <c r="Z1556" s="185" t="n">
        <v>0</v>
      </c>
      <c r="AA1556" s="185" t="n">
        <v>0</v>
      </c>
      <c r="AB1556" s="220" t="n">
        <f aca="false">SUM(Z1556:AA1556)</f>
        <v>0</v>
      </c>
      <c r="AC1556" s="22"/>
      <c r="AD1556" s="22"/>
      <c r="AE1556" s="188"/>
      <c r="AF1556" s="206" t="n">
        <f aca="false">IF(AE1556="SI",N1556,0)</f>
        <v>0</v>
      </c>
      <c r="AG1556" s="189" t="n">
        <f aca="false">IF(AE1556="SI",Y1556,0)</f>
        <v>0</v>
      </c>
      <c r="AH1556" s="189" t="n">
        <f aca="false">IF(AE1556="SI",AB1556,0)</f>
        <v>0</v>
      </c>
      <c r="AI1556" s="148"/>
      <c r="AJ1556" s="207"/>
      <c r="AK1556" s="207"/>
      <c r="AL1556" s="207"/>
      <c r="AM1556" s="207"/>
      <c r="AN1556" s="207"/>
      <c r="AO1556" s="208"/>
    </row>
    <row r="1557" customFormat="false" ht="15.75" hidden="false" customHeight="true" outlineLevel="0" collapsed="false">
      <c r="A1557" s="22" t="n">
        <v>1556</v>
      </c>
      <c r="B1557" s="180"/>
      <c r="C1557" s="22"/>
      <c r="D1557" s="22"/>
      <c r="E1557" s="183"/>
      <c r="F1557" s="183"/>
      <c r="G1557" s="22"/>
      <c r="H1557" s="22"/>
      <c r="I1557" s="22"/>
      <c r="J1557" s="22"/>
      <c r="K1557" s="191" t="e">
        <f aca="false">VLOOKUP(Personale!J1557,Legenda!$D$1:$F$258,2)</f>
        <v>#N/A</v>
      </c>
      <c r="L1557" s="22"/>
      <c r="M1557" s="22"/>
      <c r="N1557" s="22"/>
      <c r="O1557" s="22"/>
      <c r="P1557" s="203"/>
      <c r="Q1557" s="22"/>
      <c r="R1557" s="22"/>
      <c r="S1557" s="22"/>
      <c r="T1557" s="203"/>
      <c r="U1557" s="211"/>
      <c r="V1557" s="211"/>
      <c r="W1557" s="185" t="n">
        <v>0</v>
      </c>
      <c r="X1557" s="185" t="n">
        <v>0</v>
      </c>
      <c r="Y1557" s="219" t="n">
        <f aca="false">SUM(W1557:X1557)</f>
        <v>0</v>
      </c>
      <c r="Z1557" s="185" t="n">
        <v>0</v>
      </c>
      <c r="AA1557" s="185" t="n">
        <v>0</v>
      </c>
      <c r="AB1557" s="220" t="n">
        <f aca="false">SUM(Z1557:AA1557)</f>
        <v>0</v>
      </c>
      <c r="AC1557" s="22"/>
      <c r="AD1557" s="22"/>
      <c r="AE1557" s="188"/>
      <c r="AF1557" s="206" t="n">
        <f aca="false">IF(AE1557="SI",N1557,0)</f>
        <v>0</v>
      </c>
      <c r="AG1557" s="189" t="n">
        <f aca="false">IF(AE1557="SI",Y1557,0)</f>
        <v>0</v>
      </c>
      <c r="AH1557" s="189" t="n">
        <f aca="false">IF(AE1557="SI",AB1557,0)</f>
        <v>0</v>
      </c>
      <c r="AI1557" s="148"/>
      <c r="AJ1557" s="207"/>
      <c r="AK1557" s="207"/>
      <c r="AL1557" s="207"/>
      <c r="AM1557" s="207"/>
      <c r="AN1557" s="207"/>
      <c r="AO1557" s="208"/>
    </row>
    <row r="1558" customFormat="false" ht="15.75" hidden="false" customHeight="true" outlineLevel="0" collapsed="false">
      <c r="A1558" s="22" t="n">
        <v>1557</v>
      </c>
      <c r="B1558" s="180"/>
      <c r="C1558" s="22"/>
      <c r="D1558" s="22"/>
      <c r="E1558" s="183"/>
      <c r="F1558" s="183"/>
      <c r="G1558" s="22"/>
      <c r="H1558" s="22"/>
      <c r="I1558" s="22"/>
      <c r="J1558" s="22"/>
      <c r="K1558" s="191" t="e">
        <f aca="false">VLOOKUP(Personale!J1558,Legenda!$D$1:$F$258,2)</f>
        <v>#N/A</v>
      </c>
      <c r="L1558" s="22"/>
      <c r="M1558" s="22"/>
      <c r="N1558" s="22"/>
      <c r="O1558" s="22"/>
      <c r="P1558" s="203"/>
      <c r="Q1558" s="22"/>
      <c r="R1558" s="22"/>
      <c r="S1558" s="22"/>
      <c r="T1558" s="203"/>
      <c r="U1558" s="211"/>
      <c r="V1558" s="211"/>
      <c r="W1558" s="185" t="n">
        <v>0</v>
      </c>
      <c r="X1558" s="185" t="n">
        <v>0</v>
      </c>
      <c r="Y1558" s="219" t="n">
        <f aca="false">SUM(W1558:X1558)</f>
        <v>0</v>
      </c>
      <c r="Z1558" s="185" t="n">
        <v>0</v>
      </c>
      <c r="AA1558" s="185" t="n">
        <v>0</v>
      </c>
      <c r="AB1558" s="220" t="n">
        <f aca="false">SUM(Z1558:AA1558)</f>
        <v>0</v>
      </c>
      <c r="AC1558" s="22"/>
      <c r="AD1558" s="22"/>
      <c r="AE1558" s="188"/>
      <c r="AF1558" s="206" t="n">
        <f aca="false">IF(AE1558="SI",N1558,0)</f>
        <v>0</v>
      </c>
      <c r="AG1558" s="189" t="n">
        <f aca="false">IF(AE1558="SI",Y1558,0)</f>
        <v>0</v>
      </c>
      <c r="AH1558" s="189" t="n">
        <f aca="false">IF(AE1558="SI",AB1558,0)</f>
        <v>0</v>
      </c>
      <c r="AI1558" s="148"/>
      <c r="AJ1558" s="207"/>
      <c r="AK1558" s="207"/>
      <c r="AL1558" s="207"/>
      <c r="AM1558" s="207"/>
      <c r="AN1558" s="207"/>
      <c r="AO1558" s="208"/>
    </row>
    <row r="1559" customFormat="false" ht="15.75" hidden="false" customHeight="true" outlineLevel="0" collapsed="false">
      <c r="A1559" s="22" t="n">
        <v>1558</v>
      </c>
      <c r="B1559" s="180"/>
      <c r="C1559" s="22"/>
      <c r="D1559" s="22"/>
      <c r="E1559" s="183"/>
      <c r="F1559" s="183"/>
      <c r="G1559" s="22"/>
      <c r="H1559" s="22"/>
      <c r="I1559" s="22"/>
      <c r="J1559" s="22"/>
      <c r="K1559" s="191" t="e">
        <f aca="false">VLOOKUP(Personale!J1559,Legenda!$D$1:$F$258,2)</f>
        <v>#N/A</v>
      </c>
      <c r="L1559" s="22"/>
      <c r="M1559" s="22"/>
      <c r="N1559" s="22"/>
      <c r="O1559" s="22"/>
      <c r="P1559" s="203"/>
      <c r="Q1559" s="22"/>
      <c r="R1559" s="22"/>
      <c r="S1559" s="22"/>
      <c r="T1559" s="203"/>
      <c r="U1559" s="211"/>
      <c r="V1559" s="211"/>
      <c r="W1559" s="185" t="n">
        <v>0</v>
      </c>
      <c r="X1559" s="185" t="n">
        <v>0</v>
      </c>
      <c r="Y1559" s="219" t="n">
        <f aca="false">SUM(W1559:X1559)</f>
        <v>0</v>
      </c>
      <c r="Z1559" s="185" t="n">
        <v>0</v>
      </c>
      <c r="AA1559" s="185" t="n">
        <v>0</v>
      </c>
      <c r="AB1559" s="220" t="n">
        <f aca="false">SUM(Z1559:AA1559)</f>
        <v>0</v>
      </c>
      <c r="AC1559" s="22"/>
      <c r="AD1559" s="22"/>
      <c r="AE1559" s="188"/>
      <c r="AF1559" s="206" t="n">
        <f aca="false">IF(AE1559="SI",N1559,0)</f>
        <v>0</v>
      </c>
      <c r="AG1559" s="189" t="n">
        <f aca="false">IF(AE1559="SI",Y1559,0)</f>
        <v>0</v>
      </c>
      <c r="AH1559" s="189" t="n">
        <f aca="false">IF(AE1559="SI",AB1559,0)</f>
        <v>0</v>
      </c>
      <c r="AI1559" s="148"/>
      <c r="AJ1559" s="207"/>
      <c r="AK1559" s="207"/>
      <c r="AL1559" s="207"/>
      <c r="AM1559" s="207"/>
      <c r="AN1559" s="207"/>
      <c r="AO1559" s="208"/>
    </row>
    <row r="1560" customFormat="false" ht="15.75" hidden="false" customHeight="true" outlineLevel="0" collapsed="false">
      <c r="A1560" s="22" t="n">
        <v>1559</v>
      </c>
      <c r="B1560" s="180"/>
      <c r="C1560" s="22"/>
      <c r="D1560" s="22"/>
      <c r="E1560" s="183"/>
      <c r="F1560" s="183"/>
      <c r="G1560" s="22"/>
      <c r="H1560" s="22"/>
      <c r="I1560" s="22"/>
      <c r="J1560" s="22"/>
      <c r="K1560" s="191" t="e">
        <f aca="false">VLOOKUP(Personale!J1560,Legenda!$D$1:$F$258,2)</f>
        <v>#N/A</v>
      </c>
      <c r="L1560" s="22"/>
      <c r="M1560" s="22"/>
      <c r="N1560" s="22"/>
      <c r="O1560" s="22"/>
      <c r="P1560" s="203"/>
      <c r="Q1560" s="22"/>
      <c r="R1560" s="22"/>
      <c r="S1560" s="22"/>
      <c r="T1560" s="203"/>
      <c r="U1560" s="211"/>
      <c r="V1560" s="211"/>
      <c r="W1560" s="185" t="n">
        <v>0</v>
      </c>
      <c r="X1560" s="185" t="n">
        <v>0</v>
      </c>
      <c r="Y1560" s="219" t="n">
        <f aca="false">SUM(W1560:X1560)</f>
        <v>0</v>
      </c>
      <c r="Z1560" s="185" t="n">
        <v>0</v>
      </c>
      <c r="AA1560" s="185" t="n">
        <v>0</v>
      </c>
      <c r="AB1560" s="220" t="n">
        <f aca="false">SUM(Z1560:AA1560)</f>
        <v>0</v>
      </c>
      <c r="AC1560" s="22"/>
      <c r="AD1560" s="22"/>
      <c r="AE1560" s="188"/>
      <c r="AF1560" s="206" t="n">
        <f aca="false">IF(AE1560="SI",N1560,0)</f>
        <v>0</v>
      </c>
      <c r="AG1560" s="189" t="n">
        <f aca="false">IF(AE1560="SI",Y1560,0)</f>
        <v>0</v>
      </c>
      <c r="AH1560" s="189" t="n">
        <f aca="false">IF(AE1560="SI",AB1560,0)</f>
        <v>0</v>
      </c>
      <c r="AI1560" s="148"/>
      <c r="AJ1560" s="207"/>
      <c r="AK1560" s="207"/>
      <c r="AL1560" s="207"/>
      <c r="AM1560" s="207"/>
      <c r="AN1560" s="207"/>
      <c r="AO1560" s="208"/>
    </row>
    <row r="1561" customFormat="false" ht="15.75" hidden="false" customHeight="true" outlineLevel="0" collapsed="false">
      <c r="A1561" s="22" t="n">
        <v>1560</v>
      </c>
      <c r="B1561" s="180"/>
      <c r="C1561" s="22"/>
      <c r="D1561" s="22"/>
      <c r="E1561" s="183"/>
      <c r="F1561" s="183"/>
      <c r="G1561" s="22"/>
      <c r="H1561" s="22"/>
      <c r="I1561" s="22"/>
      <c r="J1561" s="22"/>
      <c r="K1561" s="191" t="e">
        <f aca="false">VLOOKUP(Personale!J1561,Legenda!$D$1:$F$258,2)</f>
        <v>#N/A</v>
      </c>
      <c r="L1561" s="22"/>
      <c r="M1561" s="22"/>
      <c r="N1561" s="22"/>
      <c r="O1561" s="22"/>
      <c r="P1561" s="203"/>
      <c r="Q1561" s="22"/>
      <c r="R1561" s="22"/>
      <c r="S1561" s="22"/>
      <c r="T1561" s="203"/>
      <c r="U1561" s="211"/>
      <c r="V1561" s="211"/>
      <c r="W1561" s="185" t="n">
        <v>0</v>
      </c>
      <c r="X1561" s="185" t="n">
        <v>0</v>
      </c>
      <c r="Y1561" s="219" t="n">
        <f aca="false">SUM(W1561:X1561)</f>
        <v>0</v>
      </c>
      <c r="Z1561" s="185" t="n">
        <v>0</v>
      </c>
      <c r="AA1561" s="185" t="n">
        <v>0</v>
      </c>
      <c r="AB1561" s="220" t="n">
        <f aca="false">SUM(Z1561:AA1561)</f>
        <v>0</v>
      </c>
      <c r="AC1561" s="22"/>
      <c r="AD1561" s="22"/>
      <c r="AE1561" s="188"/>
      <c r="AF1561" s="206" t="n">
        <f aca="false">IF(AE1561="SI",N1561,0)</f>
        <v>0</v>
      </c>
      <c r="AG1561" s="189" t="n">
        <f aca="false">IF(AE1561="SI",Y1561,0)</f>
        <v>0</v>
      </c>
      <c r="AH1561" s="189" t="n">
        <f aca="false">IF(AE1561="SI",AB1561,0)</f>
        <v>0</v>
      </c>
      <c r="AI1561" s="148"/>
      <c r="AJ1561" s="207"/>
      <c r="AK1561" s="207"/>
      <c r="AL1561" s="207"/>
      <c r="AM1561" s="207"/>
      <c r="AN1561" s="207"/>
      <c r="AO1561" s="208"/>
    </row>
    <row r="1562" customFormat="false" ht="15.75" hidden="false" customHeight="true" outlineLevel="0" collapsed="false">
      <c r="A1562" s="22" t="n">
        <v>1561</v>
      </c>
      <c r="B1562" s="180"/>
      <c r="C1562" s="22"/>
      <c r="D1562" s="22"/>
      <c r="E1562" s="183"/>
      <c r="F1562" s="183"/>
      <c r="G1562" s="22"/>
      <c r="H1562" s="22"/>
      <c r="I1562" s="22"/>
      <c r="J1562" s="22"/>
      <c r="K1562" s="191" t="e">
        <f aca="false">VLOOKUP(Personale!J1562,Legenda!$D$1:$F$258,2)</f>
        <v>#N/A</v>
      </c>
      <c r="L1562" s="22"/>
      <c r="M1562" s="22"/>
      <c r="N1562" s="22"/>
      <c r="O1562" s="22"/>
      <c r="P1562" s="203"/>
      <c r="Q1562" s="22"/>
      <c r="R1562" s="22"/>
      <c r="S1562" s="22"/>
      <c r="T1562" s="203"/>
      <c r="U1562" s="211"/>
      <c r="V1562" s="211"/>
      <c r="W1562" s="185" t="n">
        <v>0</v>
      </c>
      <c r="X1562" s="185" t="n">
        <v>0</v>
      </c>
      <c r="Y1562" s="219" t="n">
        <f aca="false">SUM(W1562:X1562)</f>
        <v>0</v>
      </c>
      <c r="Z1562" s="185" t="n">
        <v>0</v>
      </c>
      <c r="AA1562" s="185" t="n">
        <v>0</v>
      </c>
      <c r="AB1562" s="220" t="n">
        <f aca="false">SUM(Z1562:AA1562)</f>
        <v>0</v>
      </c>
      <c r="AC1562" s="22"/>
      <c r="AD1562" s="22"/>
      <c r="AE1562" s="188"/>
      <c r="AF1562" s="206" t="n">
        <f aca="false">IF(AE1562="SI",N1562,0)</f>
        <v>0</v>
      </c>
      <c r="AG1562" s="189" t="n">
        <f aca="false">IF(AE1562="SI",Y1562,0)</f>
        <v>0</v>
      </c>
      <c r="AH1562" s="189" t="n">
        <f aca="false">IF(AE1562="SI",AB1562,0)</f>
        <v>0</v>
      </c>
      <c r="AI1562" s="148"/>
      <c r="AJ1562" s="207"/>
      <c r="AK1562" s="207"/>
      <c r="AL1562" s="207"/>
      <c r="AM1562" s="207"/>
      <c r="AN1562" s="207"/>
      <c r="AO1562" s="208"/>
    </row>
    <row r="1563" customFormat="false" ht="15.75" hidden="false" customHeight="true" outlineLevel="0" collapsed="false">
      <c r="A1563" s="22" t="n">
        <v>1562</v>
      </c>
      <c r="B1563" s="180"/>
      <c r="C1563" s="22"/>
      <c r="D1563" s="22"/>
      <c r="E1563" s="183"/>
      <c r="F1563" s="183"/>
      <c r="G1563" s="22"/>
      <c r="H1563" s="22"/>
      <c r="I1563" s="22"/>
      <c r="J1563" s="22"/>
      <c r="K1563" s="191" t="e">
        <f aca="false">VLOOKUP(Personale!J1563,Legenda!$D$1:$F$258,2)</f>
        <v>#N/A</v>
      </c>
      <c r="L1563" s="22"/>
      <c r="M1563" s="22"/>
      <c r="N1563" s="22"/>
      <c r="O1563" s="22"/>
      <c r="P1563" s="203"/>
      <c r="Q1563" s="22"/>
      <c r="R1563" s="22"/>
      <c r="S1563" s="22"/>
      <c r="T1563" s="203"/>
      <c r="U1563" s="211"/>
      <c r="V1563" s="211"/>
      <c r="W1563" s="185" t="n">
        <v>0</v>
      </c>
      <c r="X1563" s="185" t="n">
        <v>0</v>
      </c>
      <c r="Y1563" s="219" t="n">
        <f aca="false">SUM(W1563:X1563)</f>
        <v>0</v>
      </c>
      <c r="Z1563" s="185" t="n">
        <v>0</v>
      </c>
      <c r="AA1563" s="185" t="n">
        <v>0</v>
      </c>
      <c r="AB1563" s="220" t="n">
        <f aca="false">SUM(Z1563:AA1563)</f>
        <v>0</v>
      </c>
      <c r="AC1563" s="22"/>
      <c r="AD1563" s="22"/>
      <c r="AE1563" s="188"/>
      <c r="AF1563" s="206" t="n">
        <f aca="false">IF(AE1563="SI",N1563,0)</f>
        <v>0</v>
      </c>
      <c r="AG1563" s="189" t="n">
        <f aca="false">IF(AE1563="SI",Y1563,0)</f>
        <v>0</v>
      </c>
      <c r="AH1563" s="189" t="n">
        <f aca="false">IF(AE1563="SI",AB1563,0)</f>
        <v>0</v>
      </c>
      <c r="AI1563" s="148"/>
      <c r="AJ1563" s="207"/>
      <c r="AK1563" s="207"/>
      <c r="AL1563" s="207"/>
      <c r="AM1563" s="207"/>
      <c r="AN1563" s="207"/>
      <c r="AO1563" s="208"/>
    </row>
    <row r="1564" customFormat="false" ht="15.75" hidden="false" customHeight="true" outlineLevel="0" collapsed="false">
      <c r="A1564" s="22" t="n">
        <v>1563</v>
      </c>
      <c r="B1564" s="180"/>
      <c r="C1564" s="22"/>
      <c r="D1564" s="22"/>
      <c r="E1564" s="183"/>
      <c r="F1564" s="183"/>
      <c r="G1564" s="22"/>
      <c r="H1564" s="22"/>
      <c r="I1564" s="22"/>
      <c r="J1564" s="22"/>
      <c r="K1564" s="191" t="e">
        <f aca="false">VLOOKUP(Personale!J1564,Legenda!$D$1:$F$258,2)</f>
        <v>#N/A</v>
      </c>
      <c r="L1564" s="22"/>
      <c r="M1564" s="22"/>
      <c r="N1564" s="22"/>
      <c r="O1564" s="22"/>
      <c r="P1564" s="203"/>
      <c r="Q1564" s="22"/>
      <c r="R1564" s="22"/>
      <c r="S1564" s="22"/>
      <c r="T1564" s="203"/>
      <c r="U1564" s="211"/>
      <c r="V1564" s="211"/>
      <c r="W1564" s="185" t="n">
        <v>0</v>
      </c>
      <c r="X1564" s="185" t="n">
        <v>0</v>
      </c>
      <c r="Y1564" s="219" t="n">
        <f aca="false">SUM(W1564:X1564)</f>
        <v>0</v>
      </c>
      <c r="Z1564" s="185" t="n">
        <v>0</v>
      </c>
      <c r="AA1564" s="185" t="n">
        <v>0</v>
      </c>
      <c r="AB1564" s="220" t="n">
        <f aca="false">SUM(Z1564:AA1564)</f>
        <v>0</v>
      </c>
      <c r="AC1564" s="22"/>
      <c r="AD1564" s="22"/>
      <c r="AE1564" s="188"/>
      <c r="AF1564" s="206" t="n">
        <f aca="false">IF(AE1564="SI",N1564,0)</f>
        <v>0</v>
      </c>
      <c r="AG1564" s="189" t="n">
        <f aca="false">IF(AE1564="SI",Y1564,0)</f>
        <v>0</v>
      </c>
      <c r="AH1564" s="189" t="n">
        <f aca="false">IF(AE1564="SI",AB1564,0)</f>
        <v>0</v>
      </c>
      <c r="AI1564" s="148"/>
      <c r="AJ1564" s="207"/>
      <c r="AK1564" s="207"/>
      <c r="AL1564" s="207"/>
      <c r="AM1564" s="207"/>
      <c r="AN1564" s="207"/>
      <c r="AO1564" s="208"/>
    </row>
    <row r="1565" customFormat="false" ht="15.75" hidden="false" customHeight="true" outlineLevel="0" collapsed="false">
      <c r="A1565" s="22" t="n">
        <v>1564</v>
      </c>
      <c r="B1565" s="180"/>
      <c r="C1565" s="22"/>
      <c r="D1565" s="22"/>
      <c r="E1565" s="183"/>
      <c r="F1565" s="183"/>
      <c r="G1565" s="22"/>
      <c r="H1565" s="22"/>
      <c r="I1565" s="22"/>
      <c r="J1565" s="22"/>
      <c r="K1565" s="191" t="e">
        <f aca="false">VLOOKUP(Personale!J1565,Legenda!$D$1:$F$258,2)</f>
        <v>#N/A</v>
      </c>
      <c r="L1565" s="22"/>
      <c r="M1565" s="22"/>
      <c r="N1565" s="22"/>
      <c r="O1565" s="22"/>
      <c r="P1565" s="203"/>
      <c r="Q1565" s="22"/>
      <c r="R1565" s="22"/>
      <c r="S1565" s="22"/>
      <c r="T1565" s="203"/>
      <c r="U1565" s="211"/>
      <c r="V1565" s="211"/>
      <c r="W1565" s="185" t="n">
        <v>0</v>
      </c>
      <c r="X1565" s="185" t="n">
        <v>0</v>
      </c>
      <c r="Y1565" s="219" t="n">
        <f aca="false">SUM(W1565:X1565)</f>
        <v>0</v>
      </c>
      <c r="Z1565" s="185" t="n">
        <v>0</v>
      </c>
      <c r="AA1565" s="185" t="n">
        <v>0</v>
      </c>
      <c r="AB1565" s="220" t="n">
        <f aca="false">SUM(Z1565:AA1565)</f>
        <v>0</v>
      </c>
      <c r="AC1565" s="22"/>
      <c r="AD1565" s="22"/>
      <c r="AE1565" s="188"/>
      <c r="AF1565" s="206" t="n">
        <f aca="false">IF(AE1565="SI",N1565,0)</f>
        <v>0</v>
      </c>
      <c r="AG1565" s="189" t="n">
        <f aca="false">IF(AE1565="SI",Y1565,0)</f>
        <v>0</v>
      </c>
      <c r="AH1565" s="189" t="n">
        <f aca="false">IF(AE1565="SI",AB1565,0)</f>
        <v>0</v>
      </c>
      <c r="AI1565" s="148"/>
      <c r="AJ1565" s="207"/>
      <c r="AK1565" s="207"/>
      <c r="AL1565" s="207"/>
      <c r="AM1565" s="207"/>
      <c r="AN1565" s="207"/>
      <c r="AO1565" s="208"/>
    </row>
    <row r="1566" customFormat="false" ht="15.75" hidden="false" customHeight="true" outlineLevel="0" collapsed="false">
      <c r="A1566" s="22" t="n">
        <v>1565</v>
      </c>
      <c r="B1566" s="180"/>
      <c r="C1566" s="22"/>
      <c r="D1566" s="22"/>
      <c r="E1566" s="183"/>
      <c r="F1566" s="183"/>
      <c r="G1566" s="22"/>
      <c r="H1566" s="22"/>
      <c r="I1566" s="22"/>
      <c r="J1566" s="22"/>
      <c r="K1566" s="191" t="e">
        <f aca="false">VLOOKUP(Personale!J1566,Legenda!$D$1:$F$258,2)</f>
        <v>#N/A</v>
      </c>
      <c r="L1566" s="22"/>
      <c r="M1566" s="22"/>
      <c r="N1566" s="22"/>
      <c r="O1566" s="22"/>
      <c r="P1566" s="203"/>
      <c r="Q1566" s="22"/>
      <c r="R1566" s="22"/>
      <c r="S1566" s="22"/>
      <c r="T1566" s="203"/>
      <c r="U1566" s="211"/>
      <c r="V1566" s="211"/>
      <c r="W1566" s="185" t="n">
        <v>0</v>
      </c>
      <c r="X1566" s="185" t="n">
        <v>0</v>
      </c>
      <c r="Y1566" s="219" t="n">
        <f aca="false">SUM(W1566:X1566)</f>
        <v>0</v>
      </c>
      <c r="Z1566" s="185" t="n">
        <v>0</v>
      </c>
      <c r="AA1566" s="185" t="n">
        <v>0</v>
      </c>
      <c r="AB1566" s="220" t="n">
        <f aca="false">SUM(Z1566:AA1566)</f>
        <v>0</v>
      </c>
      <c r="AC1566" s="22"/>
      <c r="AD1566" s="22"/>
      <c r="AE1566" s="188"/>
      <c r="AF1566" s="206" t="n">
        <f aca="false">IF(AE1566="SI",N1566,0)</f>
        <v>0</v>
      </c>
      <c r="AG1566" s="189" t="n">
        <f aca="false">IF(AE1566="SI",Y1566,0)</f>
        <v>0</v>
      </c>
      <c r="AH1566" s="189" t="n">
        <f aca="false">IF(AE1566="SI",AB1566,0)</f>
        <v>0</v>
      </c>
      <c r="AI1566" s="148"/>
      <c r="AJ1566" s="207"/>
      <c r="AK1566" s="207"/>
      <c r="AL1566" s="207"/>
      <c r="AM1566" s="207"/>
      <c r="AN1566" s="207"/>
      <c r="AO1566" s="208"/>
    </row>
    <row r="1567" customFormat="false" ht="15.75" hidden="false" customHeight="true" outlineLevel="0" collapsed="false">
      <c r="A1567" s="22" t="n">
        <v>1566</v>
      </c>
      <c r="B1567" s="180"/>
      <c r="C1567" s="22"/>
      <c r="D1567" s="22"/>
      <c r="E1567" s="183"/>
      <c r="F1567" s="183"/>
      <c r="G1567" s="22"/>
      <c r="H1567" s="22"/>
      <c r="I1567" s="22"/>
      <c r="J1567" s="22"/>
      <c r="K1567" s="191" t="e">
        <f aca="false">VLOOKUP(Personale!J1567,Legenda!$D$1:$F$258,2)</f>
        <v>#N/A</v>
      </c>
      <c r="L1567" s="22"/>
      <c r="M1567" s="22"/>
      <c r="N1567" s="22"/>
      <c r="O1567" s="22"/>
      <c r="P1567" s="203"/>
      <c r="Q1567" s="22"/>
      <c r="R1567" s="22"/>
      <c r="S1567" s="22"/>
      <c r="T1567" s="203"/>
      <c r="U1567" s="211"/>
      <c r="V1567" s="211"/>
      <c r="W1567" s="185" t="n">
        <v>0</v>
      </c>
      <c r="X1567" s="185" t="n">
        <v>0</v>
      </c>
      <c r="Y1567" s="219" t="n">
        <f aca="false">SUM(W1567:X1567)</f>
        <v>0</v>
      </c>
      <c r="Z1567" s="185" t="n">
        <v>0</v>
      </c>
      <c r="AA1567" s="185" t="n">
        <v>0</v>
      </c>
      <c r="AB1567" s="220" t="n">
        <f aca="false">SUM(Z1567:AA1567)</f>
        <v>0</v>
      </c>
      <c r="AC1567" s="22"/>
      <c r="AD1567" s="22"/>
      <c r="AE1567" s="188"/>
      <c r="AF1567" s="206" t="n">
        <f aca="false">IF(AE1567="SI",N1567,0)</f>
        <v>0</v>
      </c>
      <c r="AG1567" s="189" t="n">
        <f aca="false">IF(AE1567="SI",Y1567,0)</f>
        <v>0</v>
      </c>
      <c r="AH1567" s="189" t="n">
        <f aca="false">IF(AE1567="SI",AB1567,0)</f>
        <v>0</v>
      </c>
      <c r="AI1567" s="148"/>
      <c r="AJ1567" s="207"/>
      <c r="AK1567" s="207"/>
      <c r="AL1567" s="207"/>
      <c r="AM1567" s="207"/>
      <c r="AN1567" s="207"/>
      <c r="AO1567" s="208"/>
    </row>
    <row r="1568" customFormat="false" ht="15.75" hidden="false" customHeight="true" outlineLevel="0" collapsed="false">
      <c r="A1568" s="22" t="n">
        <v>1567</v>
      </c>
      <c r="B1568" s="180"/>
      <c r="C1568" s="22"/>
      <c r="D1568" s="22"/>
      <c r="E1568" s="183"/>
      <c r="F1568" s="183"/>
      <c r="G1568" s="22"/>
      <c r="H1568" s="22"/>
      <c r="I1568" s="22"/>
      <c r="J1568" s="22"/>
      <c r="K1568" s="191" t="e">
        <f aca="false">VLOOKUP(Personale!J1568,Legenda!$D$1:$F$258,2)</f>
        <v>#N/A</v>
      </c>
      <c r="L1568" s="22"/>
      <c r="M1568" s="22"/>
      <c r="N1568" s="22"/>
      <c r="O1568" s="22"/>
      <c r="P1568" s="203"/>
      <c r="Q1568" s="22"/>
      <c r="R1568" s="22"/>
      <c r="S1568" s="22"/>
      <c r="T1568" s="203"/>
      <c r="U1568" s="211"/>
      <c r="V1568" s="211"/>
      <c r="W1568" s="185" t="n">
        <v>0</v>
      </c>
      <c r="X1568" s="185" t="n">
        <v>0</v>
      </c>
      <c r="Y1568" s="219" t="n">
        <f aca="false">SUM(W1568:X1568)</f>
        <v>0</v>
      </c>
      <c r="Z1568" s="185" t="n">
        <v>0</v>
      </c>
      <c r="AA1568" s="185" t="n">
        <v>0</v>
      </c>
      <c r="AB1568" s="220" t="n">
        <f aca="false">SUM(Z1568:AA1568)</f>
        <v>0</v>
      </c>
      <c r="AC1568" s="22"/>
      <c r="AD1568" s="22"/>
      <c r="AE1568" s="188"/>
      <c r="AF1568" s="206" t="n">
        <f aca="false">IF(AE1568="SI",N1568,0)</f>
        <v>0</v>
      </c>
      <c r="AG1568" s="189" t="n">
        <f aca="false">IF(AE1568="SI",Y1568,0)</f>
        <v>0</v>
      </c>
      <c r="AH1568" s="189" t="n">
        <f aca="false">IF(AE1568="SI",AB1568,0)</f>
        <v>0</v>
      </c>
      <c r="AI1568" s="148"/>
      <c r="AJ1568" s="207"/>
      <c r="AK1568" s="207"/>
      <c r="AL1568" s="207"/>
      <c r="AM1568" s="207"/>
      <c r="AN1568" s="207"/>
      <c r="AO1568" s="208"/>
    </row>
    <row r="1569" customFormat="false" ht="15.75" hidden="false" customHeight="true" outlineLevel="0" collapsed="false">
      <c r="A1569" s="22" t="n">
        <v>1568</v>
      </c>
      <c r="B1569" s="180"/>
      <c r="C1569" s="22"/>
      <c r="D1569" s="22"/>
      <c r="E1569" s="183"/>
      <c r="F1569" s="183"/>
      <c r="G1569" s="22"/>
      <c r="H1569" s="22"/>
      <c r="I1569" s="22"/>
      <c r="J1569" s="22"/>
      <c r="K1569" s="191" t="e">
        <f aca="false">VLOOKUP(Personale!J1569,Legenda!$D$1:$F$258,2)</f>
        <v>#N/A</v>
      </c>
      <c r="L1569" s="22"/>
      <c r="M1569" s="22"/>
      <c r="N1569" s="22"/>
      <c r="O1569" s="22"/>
      <c r="P1569" s="203"/>
      <c r="Q1569" s="22"/>
      <c r="R1569" s="22"/>
      <c r="S1569" s="22"/>
      <c r="T1569" s="203"/>
      <c r="U1569" s="211"/>
      <c r="V1569" s="211"/>
      <c r="W1569" s="185" t="n">
        <v>0</v>
      </c>
      <c r="X1569" s="185" t="n">
        <v>0</v>
      </c>
      <c r="Y1569" s="219" t="n">
        <f aca="false">SUM(W1569:X1569)</f>
        <v>0</v>
      </c>
      <c r="Z1569" s="185" t="n">
        <v>0</v>
      </c>
      <c r="AA1569" s="185" t="n">
        <v>0</v>
      </c>
      <c r="AB1569" s="220" t="n">
        <f aca="false">SUM(Z1569:AA1569)</f>
        <v>0</v>
      </c>
      <c r="AC1569" s="22"/>
      <c r="AD1569" s="22"/>
      <c r="AE1569" s="188"/>
      <c r="AF1569" s="206" t="n">
        <f aca="false">IF(AE1569="SI",N1569,0)</f>
        <v>0</v>
      </c>
      <c r="AG1569" s="189" t="n">
        <f aca="false">IF(AE1569="SI",Y1569,0)</f>
        <v>0</v>
      </c>
      <c r="AH1569" s="189" t="n">
        <f aca="false">IF(AE1569="SI",AB1569,0)</f>
        <v>0</v>
      </c>
      <c r="AI1569" s="148"/>
      <c r="AJ1569" s="207"/>
      <c r="AK1569" s="207"/>
      <c r="AL1569" s="207"/>
      <c r="AM1569" s="207"/>
      <c r="AN1569" s="207"/>
      <c r="AO1569" s="208"/>
    </row>
    <row r="1570" customFormat="false" ht="15.75" hidden="false" customHeight="true" outlineLevel="0" collapsed="false">
      <c r="A1570" s="22" t="n">
        <v>1569</v>
      </c>
      <c r="B1570" s="180"/>
      <c r="C1570" s="22"/>
      <c r="D1570" s="22"/>
      <c r="E1570" s="183"/>
      <c r="F1570" s="183"/>
      <c r="G1570" s="22"/>
      <c r="H1570" s="22"/>
      <c r="I1570" s="22"/>
      <c r="J1570" s="22"/>
      <c r="K1570" s="191" t="e">
        <f aca="false">VLOOKUP(Personale!J1570,Legenda!$D$1:$F$258,2)</f>
        <v>#N/A</v>
      </c>
      <c r="L1570" s="22"/>
      <c r="M1570" s="22"/>
      <c r="N1570" s="22"/>
      <c r="O1570" s="22"/>
      <c r="P1570" s="203"/>
      <c r="Q1570" s="22"/>
      <c r="R1570" s="22"/>
      <c r="S1570" s="22"/>
      <c r="T1570" s="203"/>
      <c r="U1570" s="211"/>
      <c r="V1570" s="211"/>
      <c r="W1570" s="185" t="n">
        <v>0</v>
      </c>
      <c r="X1570" s="185" t="n">
        <v>0</v>
      </c>
      <c r="Y1570" s="219" t="n">
        <f aca="false">SUM(W1570:X1570)</f>
        <v>0</v>
      </c>
      <c r="Z1570" s="185" t="n">
        <v>0</v>
      </c>
      <c r="AA1570" s="185" t="n">
        <v>0</v>
      </c>
      <c r="AB1570" s="220" t="n">
        <f aca="false">SUM(Z1570:AA1570)</f>
        <v>0</v>
      </c>
      <c r="AC1570" s="22"/>
      <c r="AD1570" s="22"/>
      <c r="AE1570" s="188"/>
      <c r="AF1570" s="206" t="n">
        <f aca="false">IF(AE1570="SI",N1570,0)</f>
        <v>0</v>
      </c>
      <c r="AG1570" s="189" t="n">
        <f aca="false">IF(AE1570="SI",Y1570,0)</f>
        <v>0</v>
      </c>
      <c r="AH1570" s="189" t="n">
        <f aca="false">IF(AE1570="SI",AB1570,0)</f>
        <v>0</v>
      </c>
      <c r="AI1570" s="148"/>
      <c r="AJ1570" s="207"/>
      <c r="AK1570" s="207"/>
      <c r="AL1570" s="207"/>
      <c r="AM1570" s="207"/>
      <c r="AN1570" s="207"/>
      <c r="AO1570" s="208"/>
    </row>
    <row r="1571" customFormat="false" ht="15.75" hidden="false" customHeight="true" outlineLevel="0" collapsed="false">
      <c r="A1571" s="22" t="n">
        <v>1570</v>
      </c>
      <c r="B1571" s="180"/>
      <c r="C1571" s="22"/>
      <c r="D1571" s="22"/>
      <c r="E1571" s="183"/>
      <c r="F1571" s="183"/>
      <c r="G1571" s="22"/>
      <c r="H1571" s="22"/>
      <c r="I1571" s="22"/>
      <c r="J1571" s="22"/>
      <c r="K1571" s="191" t="e">
        <f aca="false">VLOOKUP(Personale!J1571,Legenda!$D$1:$F$258,2)</f>
        <v>#N/A</v>
      </c>
      <c r="L1571" s="22"/>
      <c r="M1571" s="22"/>
      <c r="N1571" s="22"/>
      <c r="O1571" s="22"/>
      <c r="P1571" s="203"/>
      <c r="Q1571" s="22"/>
      <c r="R1571" s="22"/>
      <c r="S1571" s="22"/>
      <c r="T1571" s="203"/>
      <c r="U1571" s="211"/>
      <c r="V1571" s="211"/>
      <c r="W1571" s="185" t="n">
        <v>0</v>
      </c>
      <c r="X1571" s="185" t="n">
        <v>0</v>
      </c>
      <c r="Y1571" s="219" t="n">
        <f aca="false">SUM(W1571:X1571)</f>
        <v>0</v>
      </c>
      <c r="Z1571" s="185" t="n">
        <v>0</v>
      </c>
      <c r="AA1571" s="185" t="n">
        <v>0</v>
      </c>
      <c r="AB1571" s="220" t="n">
        <f aca="false">SUM(Z1571:AA1571)</f>
        <v>0</v>
      </c>
      <c r="AC1571" s="22"/>
      <c r="AD1571" s="22"/>
      <c r="AE1571" s="188"/>
      <c r="AF1571" s="206" t="n">
        <f aca="false">IF(AE1571="SI",N1571,0)</f>
        <v>0</v>
      </c>
      <c r="AG1571" s="189" t="n">
        <f aca="false">IF(AE1571="SI",Y1571,0)</f>
        <v>0</v>
      </c>
      <c r="AH1571" s="189" t="n">
        <f aca="false">IF(AE1571="SI",AB1571,0)</f>
        <v>0</v>
      </c>
      <c r="AI1571" s="148"/>
      <c r="AJ1571" s="207"/>
      <c r="AK1571" s="207"/>
      <c r="AL1571" s="207"/>
      <c r="AM1571" s="207"/>
      <c r="AN1571" s="207"/>
      <c r="AO1571" s="208"/>
    </row>
    <row r="1572" customFormat="false" ht="15.75" hidden="false" customHeight="true" outlineLevel="0" collapsed="false">
      <c r="A1572" s="22" t="n">
        <v>1571</v>
      </c>
      <c r="B1572" s="180"/>
      <c r="C1572" s="22"/>
      <c r="D1572" s="22"/>
      <c r="E1572" s="183"/>
      <c r="F1572" s="183"/>
      <c r="G1572" s="22"/>
      <c r="H1572" s="22"/>
      <c r="I1572" s="22"/>
      <c r="J1572" s="22"/>
      <c r="K1572" s="191" t="e">
        <f aca="false">VLOOKUP(Personale!J1572,Legenda!$D$1:$F$258,2)</f>
        <v>#N/A</v>
      </c>
      <c r="L1572" s="22"/>
      <c r="M1572" s="22"/>
      <c r="N1572" s="22"/>
      <c r="O1572" s="22"/>
      <c r="P1572" s="203"/>
      <c r="Q1572" s="22"/>
      <c r="R1572" s="22"/>
      <c r="S1572" s="22"/>
      <c r="T1572" s="203"/>
      <c r="U1572" s="211"/>
      <c r="V1572" s="211"/>
      <c r="W1572" s="185" t="n">
        <v>0</v>
      </c>
      <c r="X1572" s="185" t="n">
        <v>0</v>
      </c>
      <c r="Y1572" s="219" t="n">
        <f aca="false">SUM(W1572:X1572)</f>
        <v>0</v>
      </c>
      <c r="Z1572" s="185" t="n">
        <v>0</v>
      </c>
      <c r="AA1572" s="185" t="n">
        <v>0</v>
      </c>
      <c r="AB1572" s="220" t="n">
        <f aca="false">SUM(Z1572:AA1572)</f>
        <v>0</v>
      </c>
      <c r="AC1572" s="22"/>
      <c r="AD1572" s="22"/>
      <c r="AE1572" s="188"/>
      <c r="AF1572" s="206" t="n">
        <f aca="false">IF(AE1572="SI",N1572,0)</f>
        <v>0</v>
      </c>
      <c r="AG1572" s="189" t="n">
        <f aca="false">IF(AE1572="SI",Y1572,0)</f>
        <v>0</v>
      </c>
      <c r="AH1572" s="189" t="n">
        <f aca="false">IF(AE1572="SI",AB1572,0)</f>
        <v>0</v>
      </c>
      <c r="AI1572" s="148"/>
      <c r="AJ1572" s="207"/>
      <c r="AK1572" s="207"/>
      <c r="AL1572" s="207"/>
      <c r="AM1572" s="207"/>
      <c r="AN1572" s="207"/>
      <c r="AO1572" s="208"/>
    </row>
    <row r="1573" customFormat="false" ht="15.75" hidden="false" customHeight="true" outlineLevel="0" collapsed="false">
      <c r="A1573" s="22" t="n">
        <v>1572</v>
      </c>
      <c r="B1573" s="180"/>
      <c r="C1573" s="22"/>
      <c r="D1573" s="22"/>
      <c r="E1573" s="183"/>
      <c r="F1573" s="183"/>
      <c r="G1573" s="22"/>
      <c r="H1573" s="22"/>
      <c r="I1573" s="22"/>
      <c r="J1573" s="22"/>
      <c r="K1573" s="191" t="e">
        <f aca="false">VLOOKUP(Personale!J1573,Legenda!$D$1:$F$258,2)</f>
        <v>#N/A</v>
      </c>
      <c r="L1573" s="22"/>
      <c r="M1573" s="22"/>
      <c r="N1573" s="22"/>
      <c r="O1573" s="22"/>
      <c r="P1573" s="203"/>
      <c r="Q1573" s="22"/>
      <c r="R1573" s="22"/>
      <c r="S1573" s="22"/>
      <c r="T1573" s="203"/>
      <c r="U1573" s="211"/>
      <c r="V1573" s="211"/>
      <c r="W1573" s="185" t="n">
        <v>0</v>
      </c>
      <c r="X1573" s="185" t="n">
        <v>0</v>
      </c>
      <c r="Y1573" s="219" t="n">
        <f aca="false">SUM(W1573:X1573)</f>
        <v>0</v>
      </c>
      <c r="Z1573" s="185" t="n">
        <v>0</v>
      </c>
      <c r="AA1573" s="185" t="n">
        <v>0</v>
      </c>
      <c r="AB1573" s="220" t="n">
        <f aca="false">SUM(Z1573:AA1573)</f>
        <v>0</v>
      </c>
      <c r="AC1573" s="22"/>
      <c r="AD1573" s="22"/>
      <c r="AE1573" s="188"/>
      <c r="AF1573" s="206" t="n">
        <f aca="false">IF(AE1573="SI",N1573,0)</f>
        <v>0</v>
      </c>
      <c r="AG1573" s="189" t="n">
        <f aca="false">IF(AE1573="SI",Y1573,0)</f>
        <v>0</v>
      </c>
      <c r="AH1573" s="189" t="n">
        <f aca="false">IF(AE1573="SI",AB1573,0)</f>
        <v>0</v>
      </c>
      <c r="AI1573" s="148"/>
      <c r="AJ1573" s="207"/>
      <c r="AK1573" s="207"/>
      <c r="AL1573" s="207"/>
      <c r="AM1573" s="207"/>
      <c r="AN1573" s="207"/>
      <c r="AO1573" s="208"/>
    </row>
    <row r="1574" customFormat="false" ht="15.75" hidden="false" customHeight="true" outlineLevel="0" collapsed="false">
      <c r="A1574" s="22" t="n">
        <v>1573</v>
      </c>
      <c r="B1574" s="180"/>
      <c r="C1574" s="22"/>
      <c r="D1574" s="22"/>
      <c r="E1574" s="183"/>
      <c r="F1574" s="183"/>
      <c r="G1574" s="22"/>
      <c r="H1574" s="22"/>
      <c r="I1574" s="22"/>
      <c r="J1574" s="22"/>
      <c r="K1574" s="191" t="e">
        <f aca="false">VLOOKUP(Personale!J1574,Legenda!$D$1:$F$258,2)</f>
        <v>#N/A</v>
      </c>
      <c r="L1574" s="22"/>
      <c r="M1574" s="22"/>
      <c r="N1574" s="22"/>
      <c r="O1574" s="22"/>
      <c r="P1574" s="203"/>
      <c r="Q1574" s="22"/>
      <c r="R1574" s="22"/>
      <c r="S1574" s="22"/>
      <c r="T1574" s="203"/>
      <c r="U1574" s="211"/>
      <c r="V1574" s="211"/>
      <c r="W1574" s="185" t="n">
        <v>0</v>
      </c>
      <c r="X1574" s="185" t="n">
        <v>0</v>
      </c>
      <c r="Y1574" s="219" t="n">
        <f aca="false">SUM(W1574:X1574)</f>
        <v>0</v>
      </c>
      <c r="Z1574" s="185" t="n">
        <v>0</v>
      </c>
      <c r="AA1574" s="185" t="n">
        <v>0</v>
      </c>
      <c r="AB1574" s="220" t="n">
        <f aca="false">SUM(Z1574:AA1574)</f>
        <v>0</v>
      </c>
      <c r="AC1574" s="22"/>
      <c r="AD1574" s="22"/>
      <c r="AE1574" s="188"/>
      <c r="AF1574" s="206" t="n">
        <f aca="false">IF(AE1574="SI",N1574,0)</f>
        <v>0</v>
      </c>
      <c r="AG1574" s="189" t="n">
        <f aca="false">IF(AE1574="SI",Y1574,0)</f>
        <v>0</v>
      </c>
      <c r="AH1574" s="189" t="n">
        <f aca="false">IF(AE1574="SI",AB1574,0)</f>
        <v>0</v>
      </c>
      <c r="AI1574" s="148"/>
      <c r="AJ1574" s="207"/>
      <c r="AK1574" s="207"/>
      <c r="AL1574" s="207"/>
      <c r="AM1574" s="207"/>
      <c r="AN1574" s="207"/>
      <c r="AO1574" s="208"/>
    </row>
    <row r="1575" customFormat="false" ht="15.75" hidden="false" customHeight="true" outlineLevel="0" collapsed="false">
      <c r="A1575" s="22" t="n">
        <v>1574</v>
      </c>
      <c r="B1575" s="180"/>
      <c r="C1575" s="22"/>
      <c r="D1575" s="22"/>
      <c r="E1575" s="183"/>
      <c r="F1575" s="183"/>
      <c r="G1575" s="22"/>
      <c r="H1575" s="22"/>
      <c r="I1575" s="22"/>
      <c r="J1575" s="22"/>
      <c r="K1575" s="191" t="e">
        <f aca="false">VLOOKUP(Personale!J1575,Legenda!$D$1:$F$258,2)</f>
        <v>#N/A</v>
      </c>
      <c r="L1575" s="22"/>
      <c r="M1575" s="22"/>
      <c r="N1575" s="22"/>
      <c r="O1575" s="22"/>
      <c r="P1575" s="203"/>
      <c r="Q1575" s="22"/>
      <c r="R1575" s="22"/>
      <c r="S1575" s="22"/>
      <c r="T1575" s="203"/>
      <c r="U1575" s="211"/>
      <c r="V1575" s="211"/>
      <c r="W1575" s="185" t="n">
        <v>0</v>
      </c>
      <c r="X1575" s="185" t="n">
        <v>0</v>
      </c>
      <c r="Y1575" s="219" t="n">
        <f aca="false">SUM(W1575:X1575)</f>
        <v>0</v>
      </c>
      <c r="Z1575" s="185" t="n">
        <v>0</v>
      </c>
      <c r="AA1575" s="185" t="n">
        <v>0</v>
      </c>
      <c r="AB1575" s="220" t="n">
        <f aca="false">SUM(Z1575:AA1575)</f>
        <v>0</v>
      </c>
      <c r="AC1575" s="22"/>
      <c r="AD1575" s="22"/>
      <c r="AE1575" s="188"/>
      <c r="AF1575" s="206" t="n">
        <f aca="false">IF(AE1575="SI",N1575,0)</f>
        <v>0</v>
      </c>
      <c r="AG1575" s="189" t="n">
        <f aca="false">IF(AE1575="SI",Y1575,0)</f>
        <v>0</v>
      </c>
      <c r="AH1575" s="189" t="n">
        <f aca="false">IF(AE1575="SI",AB1575,0)</f>
        <v>0</v>
      </c>
      <c r="AI1575" s="148"/>
      <c r="AJ1575" s="207"/>
      <c r="AK1575" s="207"/>
      <c r="AL1575" s="207"/>
      <c r="AM1575" s="207"/>
      <c r="AN1575" s="207"/>
      <c r="AO1575" s="208"/>
    </row>
    <row r="1576" customFormat="false" ht="15.75" hidden="false" customHeight="true" outlineLevel="0" collapsed="false">
      <c r="A1576" s="22" t="n">
        <v>1575</v>
      </c>
      <c r="B1576" s="180"/>
      <c r="C1576" s="22"/>
      <c r="D1576" s="22"/>
      <c r="E1576" s="183"/>
      <c r="F1576" s="183"/>
      <c r="G1576" s="22"/>
      <c r="H1576" s="22"/>
      <c r="I1576" s="22"/>
      <c r="J1576" s="22"/>
      <c r="K1576" s="191" t="e">
        <f aca="false">VLOOKUP(Personale!J1576,Legenda!$D$1:$F$258,2)</f>
        <v>#N/A</v>
      </c>
      <c r="L1576" s="22"/>
      <c r="M1576" s="22"/>
      <c r="N1576" s="22"/>
      <c r="O1576" s="22"/>
      <c r="P1576" s="203"/>
      <c r="Q1576" s="22"/>
      <c r="R1576" s="22"/>
      <c r="S1576" s="22"/>
      <c r="T1576" s="203"/>
      <c r="U1576" s="211"/>
      <c r="V1576" s="211"/>
      <c r="W1576" s="185" t="n">
        <v>0</v>
      </c>
      <c r="X1576" s="185" t="n">
        <v>0</v>
      </c>
      <c r="Y1576" s="219" t="n">
        <f aca="false">SUM(W1576:X1576)</f>
        <v>0</v>
      </c>
      <c r="Z1576" s="185" t="n">
        <v>0</v>
      </c>
      <c r="AA1576" s="185" t="n">
        <v>0</v>
      </c>
      <c r="AB1576" s="220" t="n">
        <f aca="false">SUM(Z1576:AA1576)</f>
        <v>0</v>
      </c>
      <c r="AC1576" s="22"/>
      <c r="AD1576" s="22"/>
      <c r="AE1576" s="188"/>
      <c r="AF1576" s="206" t="n">
        <f aca="false">IF(AE1576="SI",N1576,0)</f>
        <v>0</v>
      </c>
      <c r="AG1576" s="189" t="n">
        <f aca="false">IF(AE1576="SI",Y1576,0)</f>
        <v>0</v>
      </c>
      <c r="AH1576" s="189" t="n">
        <f aca="false">IF(AE1576="SI",AB1576,0)</f>
        <v>0</v>
      </c>
      <c r="AI1576" s="148"/>
      <c r="AJ1576" s="207"/>
      <c r="AK1576" s="207"/>
      <c r="AL1576" s="207"/>
      <c r="AM1576" s="207"/>
      <c r="AN1576" s="207"/>
      <c r="AO1576" s="208"/>
    </row>
    <row r="1577" customFormat="false" ht="15.75" hidden="false" customHeight="true" outlineLevel="0" collapsed="false">
      <c r="A1577" s="22" t="n">
        <v>1576</v>
      </c>
      <c r="B1577" s="180"/>
      <c r="C1577" s="22"/>
      <c r="D1577" s="22"/>
      <c r="E1577" s="183"/>
      <c r="F1577" s="183"/>
      <c r="G1577" s="22"/>
      <c r="H1577" s="22"/>
      <c r="I1577" s="22"/>
      <c r="J1577" s="22"/>
      <c r="K1577" s="191" t="e">
        <f aca="false">VLOOKUP(Personale!J1577,Legenda!$D$1:$F$258,2)</f>
        <v>#N/A</v>
      </c>
      <c r="L1577" s="22"/>
      <c r="M1577" s="22"/>
      <c r="N1577" s="22"/>
      <c r="O1577" s="22"/>
      <c r="P1577" s="203"/>
      <c r="Q1577" s="22"/>
      <c r="R1577" s="22"/>
      <c r="S1577" s="22"/>
      <c r="T1577" s="203"/>
      <c r="U1577" s="211"/>
      <c r="V1577" s="211"/>
      <c r="W1577" s="185" t="n">
        <v>0</v>
      </c>
      <c r="X1577" s="185" t="n">
        <v>0</v>
      </c>
      <c r="Y1577" s="219" t="n">
        <f aca="false">SUM(W1577:X1577)</f>
        <v>0</v>
      </c>
      <c r="Z1577" s="185" t="n">
        <v>0</v>
      </c>
      <c r="AA1577" s="185" t="n">
        <v>0</v>
      </c>
      <c r="AB1577" s="220" t="n">
        <f aca="false">SUM(Z1577:AA1577)</f>
        <v>0</v>
      </c>
      <c r="AC1577" s="22"/>
      <c r="AD1577" s="22"/>
      <c r="AE1577" s="188"/>
      <c r="AF1577" s="206" t="n">
        <f aca="false">IF(AE1577="SI",N1577,0)</f>
        <v>0</v>
      </c>
      <c r="AG1577" s="189" t="n">
        <f aca="false">IF(AE1577="SI",Y1577,0)</f>
        <v>0</v>
      </c>
      <c r="AH1577" s="189" t="n">
        <f aca="false">IF(AE1577="SI",AB1577,0)</f>
        <v>0</v>
      </c>
      <c r="AI1577" s="148"/>
      <c r="AJ1577" s="207"/>
      <c r="AK1577" s="207"/>
      <c r="AL1577" s="207"/>
      <c r="AM1577" s="207"/>
      <c r="AN1577" s="207"/>
      <c r="AO1577" s="208"/>
    </row>
    <row r="1578" customFormat="false" ht="15.75" hidden="false" customHeight="true" outlineLevel="0" collapsed="false">
      <c r="A1578" s="22" t="n">
        <v>1577</v>
      </c>
      <c r="B1578" s="180"/>
      <c r="C1578" s="22"/>
      <c r="D1578" s="22"/>
      <c r="E1578" s="183"/>
      <c r="F1578" s="183"/>
      <c r="G1578" s="22"/>
      <c r="H1578" s="22"/>
      <c r="I1578" s="22"/>
      <c r="J1578" s="22"/>
      <c r="K1578" s="191" t="e">
        <f aca="false">VLOOKUP(Personale!J1578,Legenda!$D$1:$F$258,2)</f>
        <v>#N/A</v>
      </c>
      <c r="L1578" s="22"/>
      <c r="M1578" s="22"/>
      <c r="N1578" s="22"/>
      <c r="O1578" s="22"/>
      <c r="P1578" s="203"/>
      <c r="Q1578" s="22"/>
      <c r="R1578" s="22"/>
      <c r="S1578" s="22"/>
      <c r="T1578" s="203"/>
      <c r="U1578" s="211"/>
      <c r="V1578" s="211"/>
      <c r="W1578" s="185" t="n">
        <v>0</v>
      </c>
      <c r="X1578" s="185" t="n">
        <v>0</v>
      </c>
      <c r="Y1578" s="219" t="n">
        <f aca="false">SUM(W1578:X1578)</f>
        <v>0</v>
      </c>
      <c r="Z1578" s="185" t="n">
        <v>0</v>
      </c>
      <c r="AA1578" s="185" t="n">
        <v>0</v>
      </c>
      <c r="AB1578" s="220" t="n">
        <f aca="false">SUM(Z1578:AA1578)</f>
        <v>0</v>
      </c>
      <c r="AC1578" s="22"/>
      <c r="AD1578" s="22"/>
      <c r="AE1578" s="188"/>
      <c r="AF1578" s="206" t="n">
        <f aca="false">IF(AE1578="SI",N1578,0)</f>
        <v>0</v>
      </c>
      <c r="AG1578" s="189" t="n">
        <f aca="false">IF(AE1578="SI",Y1578,0)</f>
        <v>0</v>
      </c>
      <c r="AH1578" s="189" t="n">
        <f aca="false">IF(AE1578="SI",AB1578,0)</f>
        <v>0</v>
      </c>
      <c r="AI1578" s="148"/>
      <c r="AJ1578" s="207"/>
      <c r="AK1578" s="207"/>
      <c r="AL1578" s="207"/>
      <c r="AM1578" s="207"/>
      <c r="AN1578" s="207"/>
      <c r="AO1578" s="208"/>
    </row>
    <row r="1579" customFormat="false" ht="15.75" hidden="false" customHeight="true" outlineLevel="0" collapsed="false">
      <c r="A1579" s="22" t="n">
        <v>1578</v>
      </c>
      <c r="B1579" s="180"/>
      <c r="C1579" s="22"/>
      <c r="D1579" s="22"/>
      <c r="E1579" s="183"/>
      <c r="F1579" s="183"/>
      <c r="G1579" s="22"/>
      <c r="H1579" s="22"/>
      <c r="I1579" s="22"/>
      <c r="J1579" s="22"/>
      <c r="K1579" s="191" t="e">
        <f aca="false">VLOOKUP(Personale!J1579,Legenda!$D$1:$F$258,2)</f>
        <v>#N/A</v>
      </c>
      <c r="L1579" s="22"/>
      <c r="M1579" s="22"/>
      <c r="N1579" s="22"/>
      <c r="O1579" s="22"/>
      <c r="P1579" s="203"/>
      <c r="Q1579" s="22"/>
      <c r="R1579" s="22"/>
      <c r="S1579" s="22"/>
      <c r="T1579" s="203"/>
      <c r="U1579" s="211"/>
      <c r="V1579" s="211"/>
      <c r="W1579" s="185" t="n">
        <v>0</v>
      </c>
      <c r="X1579" s="185" t="n">
        <v>0</v>
      </c>
      <c r="Y1579" s="219" t="n">
        <f aca="false">SUM(W1579:X1579)</f>
        <v>0</v>
      </c>
      <c r="Z1579" s="185" t="n">
        <v>0</v>
      </c>
      <c r="AA1579" s="185" t="n">
        <v>0</v>
      </c>
      <c r="AB1579" s="220" t="n">
        <f aca="false">SUM(Z1579:AA1579)</f>
        <v>0</v>
      </c>
      <c r="AC1579" s="22"/>
      <c r="AD1579" s="22"/>
      <c r="AE1579" s="188"/>
      <c r="AF1579" s="206" t="n">
        <f aca="false">IF(AE1579="SI",N1579,0)</f>
        <v>0</v>
      </c>
      <c r="AG1579" s="189" t="n">
        <f aca="false">IF(AE1579="SI",Y1579,0)</f>
        <v>0</v>
      </c>
      <c r="AH1579" s="189" t="n">
        <f aca="false">IF(AE1579="SI",AB1579,0)</f>
        <v>0</v>
      </c>
      <c r="AI1579" s="148"/>
      <c r="AJ1579" s="207"/>
      <c r="AK1579" s="207"/>
      <c r="AL1579" s="207"/>
      <c r="AM1579" s="207"/>
      <c r="AN1579" s="207"/>
      <c r="AO1579" s="208"/>
    </row>
    <row r="1580" customFormat="false" ht="15.75" hidden="false" customHeight="true" outlineLevel="0" collapsed="false">
      <c r="A1580" s="22" t="n">
        <v>1579</v>
      </c>
      <c r="B1580" s="180"/>
      <c r="C1580" s="22"/>
      <c r="D1580" s="22"/>
      <c r="E1580" s="183"/>
      <c r="F1580" s="183"/>
      <c r="G1580" s="22"/>
      <c r="H1580" s="22"/>
      <c r="I1580" s="22"/>
      <c r="J1580" s="22"/>
      <c r="K1580" s="191" t="e">
        <f aca="false">VLOOKUP(Personale!J1580,Legenda!$D$1:$F$258,2)</f>
        <v>#N/A</v>
      </c>
      <c r="L1580" s="22"/>
      <c r="M1580" s="22"/>
      <c r="N1580" s="22"/>
      <c r="O1580" s="22"/>
      <c r="P1580" s="203"/>
      <c r="Q1580" s="22"/>
      <c r="R1580" s="22"/>
      <c r="S1580" s="22"/>
      <c r="T1580" s="203"/>
      <c r="U1580" s="211"/>
      <c r="V1580" s="211"/>
      <c r="W1580" s="185" t="n">
        <v>0</v>
      </c>
      <c r="X1580" s="185" t="n">
        <v>0</v>
      </c>
      <c r="Y1580" s="219" t="n">
        <f aca="false">SUM(W1580:X1580)</f>
        <v>0</v>
      </c>
      <c r="Z1580" s="185" t="n">
        <v>0</v>
      </c>
      <c r="AA1580" s="185" t="n">
        <v>0</v>
      </c>
      <c r="AB1580" s="220" t="n">
        <f aca="false">SUM(Z1580:AA1580)</f>
        <v>0</v>
      </c>
      <c r="AC1580" s="22"/>
      <c r="AD1580" s="22"/>
      <c r="AE1580" s="188"/>
      <c r="AF1580" s="206" t="n">
        <f aca="false">IF(AE1580="SI",N1580,0)</f>
        <v>0</v>
      </c>
      <c r="AG1580" s="189" t="n">
        <f aca="false">IF(AE1580="SI",Y1580,0)</f>
        <v>0</v>
      </c>
      <c r="AH1580" s="189" t="n">
        <f aca="false">IF(AE1580="SI",AB1580,0)</f>
        <v>0</v>
      </c>
      <c r="AI1580" s="148"/>
      <c r="AJ1580" s="207"/>
      <c r="AK1580" s="207"/>
      <c r="AL1580" s="207"/>
      <c r="AM1580" s="207"/>
      <c r="AN1580" s="207"/>
      <c r="AO1580" s="208"/>
    </row>
    <row r="1581" customFormat="false" ht="15.75" hidden="false" customHeight="true" outlineLevel="0" collapsed="false">
      <c r="A1581" s="22" t="n">
        <v>1580</v>
      </c>
      <c r="B1581" s="180"/>
      <c r="C1581" s="22"/>
      <c r="D1581" s="22"/>
      <c r="E1581" s="183"/>
      <c r="F1581" s="183"/>
      <c r="G1581" s="22"/>
      <c r="H1581" s="22"/>
      <c r="I1581" s="22"/>
      <c r="J1581" s="22"/>
      <c r="K1581" s="191" t="e">
        <f aca="false">VLOOKUP(Personale!J1581,Legenda!$D$1:$F$258,2)</f>
        <v>#N/A</v>
      </c>
      <c r="L1581" s="22"/>
      <c r="M1581" s="22"/>
      <c r="N1581" s="22"/>
      <c r="O1581" s="22"/>
      <c r="P1581" s="203"/>
      <c r="Q1581" s="22"/>
      <c r="R1581" s="22"/>
      <c r="S1581" s="22"/>
      <c r="T1581" s="203"/>
      <c r="U1581" s="211"/>
      <c r="V1581" s="211"/>
      <c r="W1581" s="185" t="n">
        <v>0</v>
      </c>
      <c r="X1581" s="185" t="n">
        <v>0</v>
      </c>
      <c r="Y1581" s="219" t="n">
        <f aca="false">SUM(W1581:X1581)</f>
        <v>0</v>
      </c>
      <c r="Z1581" s="185" t="n">
        <v>0</v>
      </c>
      <c r="AA1581" s="185" t="n">
        <v>0</v>
      </c>
      <c r="AB1581" s="220" t="n">
        <f aca="false">SUM(Z1581:AA1581)</f>
        <v>0</v>
      </c>
      <c r="AC1581" s="22"/>
      <c r="AD1581" s="22"/>
      <c r="AE1581" s="188"/>
      <c r="AF1581" s="206" t="n">
        <f aca="false">IF(AE1581="SI",N1581,0)</f>
        <v>0</v>
      </c>
      <c r="AG1581" s="189" t="n">
        <f aca="false">IF(AE1581="SI",Y1581,0)</f>
        <v>0</v>
      </c>
      <c r="AH1581" s="189" t="n">
        <f aca="false">IF(AE1581="SI",AB1581,0)</f>
        <v>0</v>
      </c>
      <c r="AI1581" s="148"/>
      <c r="AJ1581" s="207"/>
      <c r="AK1581" s="207"/>
      <c r="AL1581" s="207"/>
      <c r="AM1581" s="207"/>
      <c r="AN1581" s="207"/>
      <c r="AO1581" s="208"/>
    </row>
    <row r="1582" customFormat="false" ht="15.75" hidden="false" customHeight="true" outlineLevel="0" collapsed="false">
      <c r="A1582" s="22" t="n">
        <v>1581</v>
      </c>
      <c r="B1582" s="180"/>
      <c r="C1582" s="22"/>
      <c r="D1582" s="22"/>
      <c r="E1582" s="183"/>
      <c r="F1582" s="183"/>
      <c r="G1582" s="22"/>
      <c r="H1582" s="22"/>
      <c r="I1582" s="22"/>
      <c r="J1582" s="22"/>
      <c r="K1582" s="191" t="e">
        <f aca="false">VLOOKUP(Personale!J1582,Legenda!$D$1:$F$258,2)</f>
        <v>#N/A</v>
      </c>
      <c r="L1582" s="22"/>
      <c r="M1582" s="22"/>
      <c r="N1582" s="22"/>
      <c r="O1582" s="22"/>
      <c r="P1582" s="203"/>
      <c r="Q1582" s="22"/>
      <c r="R1582" s="22"/>
      <c r="S1582" s="22"/>
      <c r="T1582" s="203"/>
      <c r="U1582" s="211"/>
      <c r="V1582" s="211"/>
      <c r="W1582" s="185" t="n">
        <v>0</v>
      </c>
      <c r="X1582" s="185" t="n">
        <v>0</v>
      </c>
      <c r="Y1582" s="219" t="n">
        <f aca="false">SUM(W1582:X1582)</f>
        <v>0</v>
      </c>
      <c r="Z1582" s="185" t="n">
        <v>0</v>
      </c>
      <c r="AA1582" s="185" t="n">
        <v>0</v>
      </c>
      <c r="AB1582" s="220" t="n">
        <f aca="false">SUM(Z1582:AA1582)</f>
        <v>0</v>
      </c>
      <c r="AC1582" s="22"/>
      <c r="AD1582" s="22"/>
      <c r="AE1582" s="188"/>
      <c r="AF1582" s="206" t="n">
        <f aca="false">IF(AE1582="SI",N1582,0)</f>
        <v>0</v>
      </c>
      <c r="AG1582" s="189" t="n">
        <f aca="false">IF(AE1582="SI",Y1582,0)</f>
        <v>0</v>
      </c>
      <c r="AH1582" s="189" t="n">
        <f aca="false">IF(AE1582="SI",AB1582,0)</f>
        <v>0</v>
      </c>
      <c r="AI1582" s="148"/>
      <c r="AJ1582" s="207"/>
      <c r="AK1582" s="207"/>
      <c r="AL1582" s="207"/>
      <c r="AM1582" s="207"/>
      <c r="AN1582" s="207"/>
      <c r="AO1582" s="208"/>
    </row>
    <row r="1583" customFormat="false" ht="15.75" hidden="false" customHeight="true" outlineLevel="0" collapsed="false">
      <c r="A1583" s="22" t="n">
        <v>1582</v>
      </c>
      <c r="B1583" s="180"/>
      <c r="C1583" s="22"/>
      <c r="D1583" s="22"/>
      <c r="E1583" s="183"/>
      <c r="F1583" s="183"/>
      <c r="G1583" s="22"/>
      <c r="H1583" s="22"/>
      <c r="I1583" s="22"/>
      <c r="J1583" s="22"/>
      <c r="K1583" s="191" t="e">
        <f aca="false">VLOOKUP(Personale!J1583,Legenda!$D$1:$F$258,2)</f>
        <v>#N/A</v>
      </c>
      <c r="L1583" s="22"/>
      <c r="M1583" s="22"/>
      <c r="N1583" s="22"/>
      <c r="O1583" s="22"/>
      <c r="P1583" s="203"/>
      <c r="Q1583" s="22"/>
      <c r="R1583" s="22"/>
      <c r="S1583" s="22"/>
      <c r="T1583" s="203"/>
      <c r="U1583" s="211"/>
      <c r="V1583" s="211"/>
      <c r="W1583" s="185" t="n">
        <v>0</v>
      </c>
      <c r="X1583" s="185" t="n">
        <v>0</v>
      </c>
      <c r="Y1583" s="219" t="n">
        <f aca="false">SUM(W1583:X1583)</f>
        <v>0</v>
      </c>
      <c r="Z1583" s="185" t="n">
        <v>0</v>
      </c>
      <c r="AA1583" s="185" t="n">
        <v>0</v>
      </c>
      <c r="AB1583" s="220" t="n">
        <f aca="false">SUM(Z1583:AA1583)</f>
        <v>0</v>
      </c>
      <c r="AC1583" s="22"/>
      <c r="AD1583" s="22"/>
      <c r="AE1583" s="188"/>
      <c r="AF1583" s="206" t="n">
        <f aca="false">IF(AE1583="SI",N1583,0)</f>
        <v>0</v>
      </c>
      <c r="AG1583" s="189" t="n">
        <f aca="false">IF(AE1583="SI",Y1583,0)</f>
        <v>0</v>
      </c>
      <c r="AH1583" s="189" t="n">
        <f aca="false">IF(AE1583="SI",AB1583,0)</f>
        <v>0</v>
      </c>
      <c r="AI1583" s="148"/>
      <c r="AJ1583" s="207"/>
      <c r="AK1583" s="207"/>
      <c r="AL1583" s="207"/>
      <c r="AM1583" s="207"/>
      <c r="AN1583" s="207"/>
      <c r="AO1583" s="208"/>
    </row>
    <row r="1584" customFormat="false" ht="15.75" hidden="false" customHeight="true" outlineLevel="0" collapsed="false">
      <c r="A1584" s="22" t="n">
        <v>1583</v>
      </c>
      <c r="B1584" s="180"/>
      <c r="C1584" s="22"/>
      <c r="D1584" s="22"/>
      <c r="E1584" s="183"/>
      <c r="F1584" s="183"/>
      <c r="G1584" s="22"/>
      <c r="H1584" s="22"/>
      <c r="I1584" s="22"/>
      <c r="J1584" s="22"/>
      <c r="K1584" s="191" t="e">
        <f aca="false">VLOOKUP(Personale!J1584,Legenda!$D$1:$F$258,2)</f>
        <v>#N/A</v>
      </c>
      <c r="L1584" s="22"/>
      <c r="M1584" s="22"/>
      <c r="N1584" s="22"/>
      <c r="O1584" s="22"/>
      <c r="P1584" s="203"/>
      <c r="Q1584" s="22"/>
      <c r="R1584" s="22"/>
      <c r="S1584" s="22"/>
      <c r="T1584" s="203"/>
      <c r="U1584" s="211"/>
      <c r="V1584" s="211"/>
      <c r="W1584" s="185" t="n">
        <v>0</v>
      </c>
      <c r="X1584" s="185" t="n">
        <v>0</v>
      </c>
      <c r="Y1584" s="219" t="n">
        <f aca="false">SUM(W1584:X1584)</f>
        <v>0</v>
      </c>
      <c r="Z1584" s="185" t="n">
        <v>0</v>
      </c>
      <c r="AA1584" s="185" t="n">
        <v>0</v>
      </c>
      <c r="AB1584" s="220" t="n">
        <f aca="false">SUM(Z1584:AA1584)</f>
        <v>0</v>
      </c>
      <c r="AC1584" s="22"/>
      <c r="AD1584" s="22"/>
      <c r="AE1584" s="188"/>
      <c r="AF1584" s="206" t="n">
        <f aca="false">IF(AE1584="SI",N1584,0)</f>
        <v>0</v>
      </c>
      <c r="AG1584" s="189" t="n">
        <f aca="false">IF(AE1584="SI",Y1584,0)</f>
        <v>0</v>
      </c>
      <c r="AH1584" s="189" t="n">
        <f aca="false">IF(AE1584="SI",AB1584,0)</f>
        <v>0</v>
      </c>
      <c r="AI1584" s="148"/>
      <c r="AJ1584" s="207"/>
      <c r="AK1584" s="207"/>
      <c r="AL1584" s="207"/>
      <c r="AM1584" s="207"/>
      <c r="AN1584" s="207"/>
      <c r="AO1584" s="208"/>
    </row>
    <row r="1585" customFormat="false" ht="15.75" hidden="false" customHeight="true" outlineLevel="0" collapsed="false">
      <c r="A1585" s="22" t="n">
        <v>1584</v>
      </c>
      <c r="B1585" s="180"/>
      <c r="C1585" s="22"/>
      <c r="D1585" s="22"/>
      <c r="E1585" s="183"/>
      <c r="F1585" s="183"/>
      <c r="G1585" s="22"/>
      <c r="H1585" s="22"/>
      <c r="I1585" s="22"/>
      <c r="J1585" s="22"/>
      <c r="K1585" s="191" t="e">
        <f aca="false">VLOOKUP(Personale!J1585,Legenda!$D$1:$F$258,2)</f>
        <v>#N/A</v>
      </c>
      <c r="L1585" s="22"/>
      <c r="M1585" s="22"/>
      <c r="N1585" s="22"/>
      <c r="O1585" s="22"/>
      <c r="P1585" s="203"/>
      <c r="Q1585" s="22"/>
      <c r="R1585" s="22"/>
      <c r="S1585" s="22"/>
      <c r="T1585" s="203"/>
      <c r="U1585" s="211"/>
      <c r="V1585" s="211"/>
      <c r="W1585" s="185" t="n">
        <v>0</v>
      </c>
      <c r="X1585" s="185" t="n">
        <v>0</v>
      </c>
      <c r="Y1585" s="219" t="n">
        <f aca="false">SUM(W1585:X1585)</f>
        <v>0</v>
      </c>
      <c r="Z1585" s="185" t="n">
        <v>0</v>
      </c>
      <c r="AA1585" s="185" t="n">
        <v>0</v>
      </c>
      <c r="AB1585" s="220" t="n">
        <f aca="false">SUM(Z1585:AA1585)</f>
        <v>0</v>
      </c>
      <c r="AC1585" s="22"/>
      <c r="AD1585" s="22"/>
      <c r="AE1585" s="188"/>
      <c r="AF1585" s="206" t="n">
        <f aca="false">IF(AE1585="SI",N1585,0)</f>
        <v>0</v>
      </c>
      <c r="AG1585" s="189" t="n">
        <f aca="false">IF(AE1585="SI",Y1585,0)</f>
        <v>0</v>
      </c>
      <c r="AH1585" s="189" t="n">
        <f aca="false">IF(AE1585="SI",AB1585,0)</f>
        <v>0</v>
      </c>
      <c r="AI1585" s="148"/>
      <c r="AJ1585" s="207"/>
      <c r="AK1585" s="207"/>
      <c r="AL1585" s="207"/>
      <c r="AM1585" s="207"/>
      <c r="AN1585" s="207"/>
      <c r="AO1585" s="208"/>
    </row>
    <row r="1586" customFormat="false" ht="15.75" hidden="false" customHeight="true" outlineLevel="0" collapsed="false">
      <c r="A1586" s="22" t="n">
        <v>1585</v>
      </c>
      <c r="B1586" s="180"/>
      <c r="C1586" s="22"/>
      <c r="D1586" s="22"/>
      <c r="E1586" s="183"/>
      <c r="F1586" s="183"/>
      <c r="G1586" s="22"/>
      <c r="H1586" s="22"/>
      <c r="I1586" s="22"/>
      <c r="J1586" s="22"/>
      <c r="K1586" s="191" t="e">
        <f aca="false">VLOOKUP(Personale!J1586,Legenda!$D$1:$F$258,2)</f>
        <v>#N/A</v>
      </c>
      <c r="L1586" s="22"/>
      <c r="M1586" s="22"/>
      <c r="N1586" s="22"/>
      <c r="O1586" s="22"/>
      <c r="P1586" s="203"/>
      <c r="Q1586" s="22"/>
      <c r="R1586" s="22"/>
      <c r="S1586" s="22"/>
      <c r="T1586" s="203"/>
      <c r="U1586" s="211"/>
      <c r="V1586" s="211"/>
      <c r="W1586" s="185" t="n">
        <v>0</v>
      </c>
      <c r="X1586" s="185" t="n">
        <v>0</v>
      </c>
      <c r="Y1586" s="219" t="n">
        <f aca="false">SUM(W1586:X1586)</f>
        <v>0</v>
      </c>
      <c r="Z1586" s="185" t="n">
        <v>0</v>
      </c>
      <c r="AA1586" s="185" t="n">
        <v>0</v>
      </c>
      <c r="AB1586" s="220" t="n">
        <f aca="false">SUM(Z1586:AA1586)</f>
        <v>0</v>
      </c>
      <c r="AC1586" s="22"/>
      <c r="AD1586" s="22"/>
      <c r="AE1586" s="188"/>
      <c r="AF1586" s="206" t="n">
        <f aca="false">IF(AE1586="SI",N1586,0)</f>
        <v>0</v>
      </c>
      <c r="AG1586" s="189" t="n">
        <f aca="false">IF(AE1586="SI",Y1586,0)</f>
        <v>0</v>
      </c>
      <c r="AH1586" s="189" t="n">
        <f aca="false">IF(AE1586="SI",AB1586,0)</f>
        <v>0</v>
      </c>
      <c r="AI1586" s="148"/>
      <c r="AJ1586" s="207"/>
      <c r="AK1586" s="207"/>
      <c r="AL1586" s="207"/>
      <c r="AM1586" s="207"/>
      <c r="AN1586" s="207"/>
      <c r="AO1586" s="208"/>
    </row>
    <row r="1587" customFormat="false" ht="15.75" hidden="false" customHeight="true" outlineLevel="0" collapsed="false">
      <c r="A1587" s="22" t="n">
        <v>1586</v>
      </c>
      <c r="B1587" s="180"/>
      <c r="C1587" s="22"/>
      <c r="D1587" s="22"/>
      <c r="E1587" s="183"/>
      <c r="F1587" s="183"/>
      <c r="G1587" s="22"/>
      <c r="H1587" s="22"/>
      <c r="I1587" s="22"/>
      <c r="J1587" s="22"/>
      <c r="K1587" s="191" t="e">
        <f aca="false">VLOOKUP(Personale!J1587,Legenda!$D$1:$F$258,2)</f>
        <v>#N/A</v>
      </c>
      <c r="L1587" s="22"/>
      <c r="M1587" s="22"/>
      <c r="N1587" s="22"/>
      <c r="O1587" s="22"/>
      <c r="P1587" s="203"/>
      <c r="Q1587" s="22"/>
      <c r="R1587" s="22"/>
      <c r="S1587" s="22"/>
      <c r="T1587" s="203"/>
      <c r="U1587" s="211"/>
      <c r="V1587" s="211"/>
      <c r="W1587" s="185" t="n">
        <v>0</v>
      </c>
      <c r="X1587" s="185" t="n">
        <v>0</v>
      </c>
      <c r="Y1587" s="219" t="n">
        <f aca="false">SUM(W1587:X1587)</f>
        <v>0</v>
      </c>
      <c r="Z1587" s="185" t="n">
        <v>0</v>
      </c>
      <c r="AA1587" s="185" t="n">
        <v>0</v>
      </c>
      <c r="AB1587" s="220" t="n">
        <f aca="false">SUM(Z1587:AA1587)</f>
        <v>0</v>
      </c>
      <c r="AC1587" s="22"/>
      <c r="AD1587" s="22"/>
      <c r="AE1587" s="188"/>
      <c r="AF1587" s="206" t="n">
        <f aca="false">IF(AE1587="SI",N1587,0)</f>
        <v>0</v>
      </c>
      <c r="AG1587" s="189" t="n">
        <f aca="false">IF(AE1587="SI",Y1587,0)</f>
        <v>0</v>
      </c>
      <c r="AH1587" s="189" t="n">
        <f aca="false">IF(AE1587="SI",AB1587,0)</f>
        <v>0</v>
      </c>
      <c r="AI1587" s="148"/>
      <c r="AJ1587" s="207"/>
      <c r="AK1587" s="207"/>
      <c r="AL1587" s="207"/>
      <c r="AM1587" s="207"/>
      <c r="AN1587" s="207"/>
      <c r="AO1587" s="208"/>
    </row>
    <row r="1588" customFormat="false" ht="15.75" hidden="false" customHeight="true" outlineLevel="0" collapsed="false">
      <c r="A1588" s="22" t="n">
        <v>1587</v>
      </c>
      <c r="B1588" s="180"/>
      <c r="C1588" s="22"/>
      <c r="D1588" s="22"/>
      <c r="E1588" s="183"/>
      <c r="F1588" s="183"/>
      <c r="G1588" s="22"/>
      <c r="H1588" s="22"/>
      <c r="I1588" s="22"/>
      <c r="J1588" s="22"/>
      <c r="K1588" s="191" t="e">
        <f aca="false">VLOOKUP(Personale!J1588,Legenda!$D$1:$F$258,2)</f>
        <v>#N/A</v>
      </c>
      <c r="L1588" s="22"/>
      <c r="M1588" s="22"/>
      <c r="N1588" s="22"/>
      <c r="O1588" s="22"/>
      <c r="P1588" s="203"/>
      <c r="Q1588" s="22"/>
      <c r="R1588" s="22"/>
      <c r="S1588" s="22"/>
      <c r="T1588" s="203"/>
      <c r="U1588" s="211"/>
      <c r="V1588" s="211"/>
      <c r="W1588" s="185" t="n">
        <v>0</v>
      </c>
      <c r="X1588" s="185" t="n">
        <v>0</v>
      </c>
      <c r="Y1588" s="219" t="n">
        <f aca="false">SUM(W1588:X1588)</f>
        <v>0</v>
      </c>
      <c r="Z1588" s="185" t="n">
        <v>0</v>
      </c>
      <c r="AA1588" s="185" t="n">
        <v>0</v>
      </c>
      <c r="AB1588" s="220" t="n">
        <f aca="false">SUM(Z1588:AA1588)</f>
        <v>0</v>
      </c>
      <c r="AC1588" s="22"/>
      <c r="AD1588" s="22"/>
      <c r="AE1588" s="188"/>
      <c r="AF1588" s="206" t="n">
        <f aca="false">IF(AE1588="SI",N1588,0)</f>
        <v>0</v>
      </c>
      <c r="AG1588" s="189" t="n">
        <f aca="false">IF(AE1588="SI",Y1588,0)</f>
        <v>0</v>
      </c>
      <c r="AH1588" s="189" t="n">
        <f aca="false">IF(AE1588="SI",AB1588,0)</f>
        <v>0</v>
      </c>
      <c r="AI1588" s="148"/>
      <c r="AJ1588" s="207"/>
      <c r="AK1588" s="207"/>
      <c r="AL1588" s="207"/>
      <c r="AM1588" s="207"/>
      <c r="AN1588" s="207"/>
      <c r="AO1588" s="208"/>
    </row>
    <row r="1589" customFormat="false" ht="15.75" hidden="false" customHeight="true" outlineLevel="0" collapsed="false">
      <c r="A1589" s="22" t="n">
        <v>1588</v>
      </c>
      <c r="B1589" s="180"/>
      <c r="C1589" s="22"/>
      <c r="D1589" s="22"/>
      <c r="E1589" s="183"/>
      <c r="F1589" s="183"/>
      <c r="G1589" s="22"/>
      <c r="H1589" s="22"/>
      <c r="I1589" s="22"/>
      <c r="J1589" s="22"/>
      <c r="K1589" s="191" t="e">
        <f aca="false">VLOOKUP(Personale!J1589,Legenda!$D$1:$F$258,2)</f>
        <v>#N/A</v>
      </c>
      <c r="L1589" s="22"/>
      <c r="M1589" s="22"/>
      <c r="N1589" s="22"/>
      <c r="O1589" s="22"/>
      <c r="P1589" s="203"/>
      <c r="Q1589" s="22"/>
      <c r="R1589" s="22"/>
      <c r="S1589" s="22"/>
      <c r="T1589" s="203"/>
      <c r="U1589" s="211"/>
      <c r="V1589" s="211"/>
      <c r="W1589" s="185" t="n">
        <v>0</v>
      </c>
      <c r="X1589" s="185" t="n">
        <v>0</v>
      </c>
      <c r="Y1589" s="219" t="n">
        <f aca="false">SUM(W1589:X1589)</f>
        <v>0</v>
      </c>
      <c r="Z1589" s="185" t="n">
        <v>0</v>
      </c>
      <c r="AA1589" s="185" t="n">
        <v>0</v>
      </c>
      <c r="AB1589" s="220" t="n">
        <f aca="false">SUM(Z1589:AA1589)</f>
        <v>0</v>
      </c>
      <c r="AC1589" s="22"/>
      <c r="AD1589" s="22"/>
      <c r="AE1589" s="188"/>
      <c r="AF1589" s="206" t="n">
        <f aca="false">IF(AE1589="SI",N1589,0)</f>
        <v>0</v>
      </c>
      <c r="AG1589" s="189" t="n">
        <f aca="false">IF(AE1589="SI",Y1589,0)</f>
        <v>0</v>
      </c>
      <c r="AH1589" s="189" t="n">
        <f aca="false">IF(AE1589="SI",AB1589,0)</f>
        <v>0</v>
      </c>
      <c r="AI1589" s="148"/>
      <c r="AJ1589" s="207"/>
      <c r="AK1589" s="207"/>
      <c r="AL1589" s="207"/>
      <c r="AM1589" s="207"/>
      <c r="AN1589" s="207"/>
      <c r="AO1589" s="208"/>
    </row>
    <row r="1590" customFormat="false" ht="15.75" hidden="false" customHeight="true" outlineLevel="0" collapsed="false">
      <c r="A1590" s="22" t="n">
        <v>1589</v>
      </c>
      <c r="B1590" s="180"/>
      <c r="C1590" s="22"/>
      <c r="D1590" s="22"/>
      <c r="E1590" s="183"/>
      <c r="F1590" s="183"/>
      <c r="G1590" s="22"/>
      <c r="H1590" s="22"/>
      <c r="I1590" s="22"/>
      <c r="J1590" s="22"/>
      <c r="K1590" s="191" t="e">
        <f aca="false">VLOOKUP(Personale!J1590,Legenda!$D$1:$F$258,2)</f>
        <v>#N/A</v>
      </c>
      <c r="L1590" s="22"/>
      <c r="M1590" s="22"/>
      <c r="N1590" s="22"/>
      <c r="O1590" s="22"/>
      <c r="P1590" s="203"/>
      <c r="Q1590" s="22"/>
      <c r="R1590" s="22"/>
      <c r="S1590" s="22"/>
      <c r="T1590" s="203"/>
      <c r="U1590" s="211"/>
      <c r="V1590" s="211"/>
      <c r="W1590" s="185" t="n">
        <v>0</v>
      </c>
      <c r="X1590" s="185" t="n">
        <v>0</v>
      </c>
      <c r="Y1590" s="219" t="n">
        <f aca="false">SUM(W1590:X1590)</f>
        <v>0</v>
      </c>
      <c r="Z1590" s="185" t="n">
        <v>0</v>
      </c>
      <c r="AA1590" s="185" t="n">
        <v>0</v>
      </c>
      <c r="AB1590" s="220" t="n">
        <f aca="false">SUM(Z1590:AA1590)</f>
        <v>0</v>
      </c>
      <c r="AC1590" s="22"/>
      <c r="AD1590" s="22"/>
      <c r="AE1590" s="188"/>
      <c r="AF1590" s="206" t="n">
        <f aca="false">IF(AE1590="SI",N1590,0)</f>
        <v>0</v>
      </c>
      <c r="AG1590" s="189" t="n">
        <f aca="false">IF(AE1590="SI",Y1590,0)</f>
        <v>0</v>
      </c>
      <c r="AH1590" s="189" t="n">
        <f aca="false">IF(AE1590="SI",AB1590,0)</f>
        <v>0</v>
      </c>
      <c r="AI1590" s="148"/>
      <c r="AJ1590" s="207"/>
      <c r="AK1590" s="207"/>
      <c r="AL1590" s="207"/>
      <c r="AM1590" s="207"/>
      <c r="AN1590" s="207"/>
      <c r="AO1590" s="208"/>
    </row>
    <row r="1591" customFormat="false" ht="15.75" hidden="false" customHeight="true" outlineLevel="0" collapsed="false">
      <c r="A1591" s="22" t="n">
        <v>1590</v>
      </c>
      <c r="B1591" s="180"/>
      <c r="C1591" s="22"/>
      <c r="D1591" s="22"/>
      <c r="E1591" s="183"/>
      <c r="F1591" s="183"/>
      <c r="G1591" s="22"/>
      <c r="H1591" s="22"/>
      <c r="I1591" s="22"/>
      <c r="J1591" s="22"/>
      <c r="K1591" s="191" t="e">
        <f aca="false">VLOOKUP(Personale!J1591,Legenda!$D$1:$F$258,2)</f>
        <v>#N/A</v>
      </c>
      <c r="L1591" s="22"/>
      <c r="M1591" s="22"/>
      <c r="N1591" s="22"/>
      <c r="O1591" s="22"/>
      <c r="P1591" s="203"/>
      <c r="Q1591" s="22"/>
      <c r="R1591" s="22"/>
      <c r="S1591" s="22"/>
      <c r="T1591" s="203"/>
      <c r="U1591" s="211"/>
      <c r="V1591" s="211"/>
      <c r="W1591" s="185" t="n">
        <v>0</v>
      </c>
      <c r="X1591" s="185" t="n">
        <v>0</v>
      </c>
      <c r="Y1591" s="219" t="n">
        <f aca="false">SUM(W1591:X1591)</f>
        <v>0</v>
      </c>
      <c r="Z1591" s="185" t="n">
        <v>0</v>
      </c>
      <c r="AA1591" s="185" t="n">
        <v>0</v>
      </c>
      <c r="AB1591" s="220" t="n">
        <f aca="false">SUM(Z1591:AA1591)</f>
        <v>0</v>
      </c>
      <c r="AC1591" s="22"/>
      <c r="AD1591" s="22"/>
      <c r="AE1591" s="188"/>
      <c r="AF1591" s="206" t="n">
        <f aca="false">IF(AE1591="SI",N1591,0)</f>
        <v>0</v>
      </c>
      <c r="AG1591" s="189" t="n">
        <f aca="false">IF(AE1591="SI",Y1591,0)</f>
        <v>0</v>
      </c>
      <c r="AH1591" s="189" t="n">
        <f aca="false">IF(AE1591="SI",AB1591,0)</f>
        <v>0</v>
      </c>
      <c r="AI1591" s="148"/>
      <c r="AJ1591" s="207"/>
      <c r="AK1591" s="207"/>
      <c r="AL1591" s="207"/>
      <c r="AM1591" s="207"/>
      <c r="AN1591" s="207"/>
      <c r="AO1591" s="208"/>
    </row>
    <row r="1592" customFormat="false" ht="15.75" hidden="false" customHeight="true" outlineLevel="0" collapsed="false">
      <c r="A1592" s="22" t="n">
        <v>1591</v>
      </c>
      <c r="B1592" s="180"/>
      <c r="C1592" s="22"/>
      <c r="D1592" s="22"/>
      <c r="E1592" s="183"/>
      <c r="F1592" s="183"/>
      <c r="G1592" s="22"/>
      <c r="H1592" s="22"/>
      <c r="I1592" s="22"/>
      <c r="J1592" s="22"/>
      <c r="K1592" s="191" t="e">
        <f aca="false">VLOOKUP(Personale!J1592,Legenda!$D$1:$F$258,2)</f>
        <v>#N/A</v>
      </c>
      <c r="L1592" s="22"/>
      <c r="M1592" s="22"/>
      <c r="N1592" s="22"/>
      <c r="O1592" s="22"/>
      <c r="P1592" s="203"/>
      <c r="Q1592" s="22"/>
      <c r="R1592" s="22"/>
      <c r="S1592" s="22"/>
      <c r="T1592" s="203"/>
      <c r="U1592" s="211"/>
      <c r="V1592" s="211"/>
      <c r="W1592" s="185" t="n">
        <v>0</v>
      </c>
      <c r="X1592" s="185" t="n">
        <v>0</v>
      </c>
      <c r="Y1592" s="219" t="n">
        <f aca="false">SUM(W1592:X1592)</f>
        <v>0</v>
      </c>
      <c r="Z1592" s="185" t="n">
        <v>0</v>
      </c>
      <c r="AA1592" s="185" t="n">
        <v>0</v>
      </c>
      <c r="AB1592" s="220" t="n">
        <f aca="false">SUM(Z1592:AA1592)</f>
        <v>0</v>
      </c>
      <c r="AC1592" s="22"/>
      <c r="AD1592" s="22"/>
      <c r="AE1592" s="188"/>
      <c r="AF1592" s="206" t="n">
        <f aca="false">IF(AE1592="SI",N1592,0)</f>
        <v>0</v>
      </c>
      <c r="AG1592" s="189" t="n">
        <f aca="false">IF(AE1592="SI",Y1592,0)</f>
        <v>0</v>
      </c>
      <c r="AH1592" s="189" t="n">
        <f aca="false">IF(AE1592="SI",AB1592,0)</f>
        <v>0</v>
      </c>
      <c r="AI1592" s="148"/>
      <c r="AJ1592" s="207"/>
      <c r="AK1592" s="207"/>
      <c r="AL1592" s="207"/>
      <c r="AM1592" s="207"/>
      <c r="AN1592" s="207"/>
      <c r="AO1592" s="208"/>
    </row>
    <row r="1593" customFormat="false" ht="15.75" hidden="false" customHeight="true" outlineLevel="0" collapsed="false">
      <c r="A1593" s="22" t="n">
        <v>1592</v>
      </c>
      <c r="B1593" s="180"/>
      <c r="C1593" s="22"/>
      <c r="D1593" s="22"/>
      <c r="E1593" s="183"/>
      <c r="F1593" s="183"/>
      <c r="G1593" s="22"/>
      <c r="H1593" s="22"/>
      <c r="I1593" s="22"/>
      <c r="J1593" s="22"/>
      <c r="K1593" s="191" t="e">
        <f aca="false">VLOOKUP(Personale!J1593,Legenda!$D$1:$F$258,2)</f>
        <v>#N/A</v>
      </c>
      <c r="L1593" s="22"/>
      <c r="M1593" s="22"/>
      <c r="N1593" s="22"/>
      <c r="O1593" s="22"/>
      <c r="P1593" s="203"/>
      <c r="Q1593" s="22"/>
      <c r="R1593" s="22"/>
      <c r="S1593" s="22"/>
      <c r="T1593" s="203"/>
      <c r="U1593" s="211"/>
      <c r="V1593" s="211"/>
      <c r="W1593" s="185" t="n">
        <v>0</v>
      </c>
      <c r="X1593" s="185" t="n">
        <v>0</v>
      </c>
      <c r="Y1593" s="219" t="n">
        <f aca="false">SUM(W1593:X1593)</f>
        <v>0</v>
      </c>
      <c r="Z1593" s="185" t="n">
        <v>0</v>
      </c>
      <c r="AA1593" s="185" t="n">
        <v>0</v>
      </c>
      <c r="AB1593" s="220" t="n">
        <f aca="false">SUM(Z1593:AA1593)</f>
        <v>0</v>
      </c>
      <c r="AC1593" s="22"/>
      <c r="AD1593" s="22"/>
      <c r="AE1593" s="188"/>
      <c r="AF1593" s="206" t="n">
        <f aca="false">IF(AE1593="SI",N1593,0)</f>
        <v>0</v>
      </c>
      <c r="AG1593" s="189" t="n">
        <f aca="false">IF(AE1593="SI",Y1593,0)</f>
        <v>0</v>
      </c>
      <c r="AH1593" s="189" t="n">
        <f aca="false">IF(AE1593="SI",AB1593,0)</f>
        <v>0</v>
      </c>
      <c r="AI1593" s="148"/>
      <c r="AJ1593" s="207"/>
      <c r="AK1593" s="207"/>
      <c r="AL1593" s="207"/>
      <c r="AM1593" s="207"/>
      <c r="AN1593" s="207"/>
      <c r="AO1593" s="208"/>
    </row>
    <row r="1594" customFormat="false" ht="15.75" hidden="false" customHeight="true" outlineLevel="0" collapsed="false">
      <c r="A1594" s="22" t="n">
        <v>1593</v>
      </c>
      <c r="B1594" s="180"/>
      <c r="C1594" s="22"/>
      <c r="D1594" s="22"/>
      <c r="E1594" s="183"/>
      <c r="F1594" s="183"/>
      <c r="G1594" s="22"/>
      <c r="H1594" s="22"/>
      <c r="I1594" s="22"/>
      <c r="J1594" s="22"/>
      <c r="K1594" s="191" t="e">
        <f aca="false">VLOOKUP(Personale!J1594,Legenda!$D$1:$F$258,2)</f>
        <v>#N/A</v>
      </c>
      <c r="L1594" s="22"/>
      <c r="M1594" s="22"/>
      <c r="N1594" s="22"/>
      <c r="O1594" s="22"/>
      <c r="P1594" s="203"/>
      <c r="Q1594" s="22"/>
      <c r="R1594" s="22"/>
      <c r="S1594" s="22"/>
      <c r="T1594" s="203"/>
      <c r="U1594" s="211"/>
      <c r="V1594" s="211"/>
      <c r="W1594" s="185" t="n">
        <v>0</v>
      </c>
      <c r="X1594" s="185" t="n">
        <v>0</v>
      </c>
      <c r="Y1594" s="219" t="n">
        <f aca="false">SUM(W1594:X1594)</f>
        <v>0</v>
      </c>
      <c r="Z1594" s="185" t="n">
        <v>0</v>
      </c>
      <c r="AA1594" s="185" t="n">
        <v>0</v>
      </c>
      <c r="AB1594" s="220" t="n">
        <f aca="false">SUM(Z1594:AA1594)</f>
        <v>0</v>
      </c>
      <c r="AC1594" s="22"/>
      <c r="AD1594" s="22"/>
      <c r="AE1594" s="188"/>
      <c r="AF1594" s="206" t="n">
        <f aca="false">IF(AE1594="SI",N1594,0)</f>
        <v>0</v>
      </c>
      <c r="AG1594" s="189" t="n">
        <f aca="false">IF(AE1594="SI",Y1594,0)</f>
        <v>0</v>
      </c>
      <c r="AH1594" s="189" t="n">
        <f aca="false">IF(AE1594="SI",AB1594,0)</f>
        <v>0</v>
      </c>
      <c r="AI1594" s="148"/>
      <c r="AJ1594" s="207"/>
      <c r="AK1594" s="207"/>
      <c r="AL1594" s="207"/>
      <c r="AM1594" s="207"/>
      <c r="AN1594" s="207"/>
      <c r="AO1594" s="208"/>
    </row>
    <row r="1595" customFormat="false" ht="15.75" hidden="false" customHeight="true" outlineLevel="0" collapsed="false">
      <c r="A1595" s="22" t="n">
        <v>1594</v>
      </c>
      <c r="B1595" s="180"/>
      <c r="C1595" s="22"/>
      <c r="D1595" s="22"/>
      <c r="E1595" s="183"/>
      <c r="F1595" s="183"/>
      <c r="G1595" s="22"/>
      <c r="H1595" s="22"/>
      <c r="I1595" s="22"/>
      <c r="J1595" s="22"/>
      <c r="K1595" s="191" t="e">
        <f aca="false">VLOOKUP(Personale!J1595,Legenda!$D$1:$F$258,2)</f>
        <v>#N/A</v>
      </c>
      <c r="L1595" s="22"/>
      <c r="M1595" s="22"/>
      <c r="N1595" s="22"/>
      <c r="O1595" s="22"/>
      <c r="P1595" s="203"/>
      <c r="Q1595" s="22"/>
      <c r="R1595" s="22"/>
      <c r="S1595" s="22"/>
      <c r="T1595" s="203"/>
      <c r="U1595" s="211"/>
      <c r="V1595" s="211"/>
      <c r="W1595" s="185" t="n">
        <v>0</v>
      </c>
      <c r="X1595" s="185" t="n">
        <v>0</v>
      </c>
      <c r="Y1595" s="219" t="n">
        <f aca="false">SUM(W1595:X1595)</f>
        <v>0</v>
      </c>
      <c r="Z1595" s="185" t="n">
        <v>0</v>
      </c>
      <c r="AA1595" s="185" t="n">
        <v>0</v>
      </c>
      <c r="AB1595" s="220" t="n">
        <f aca="false">SUM(Z1595:AA1595)</f>
        <v>0</v>
      </c>
      <c r="AC1595" s="22"/>
      <c r="AD1595" s="22"/>
      <c r="AE1595" s="188"/>
      <c r="AF1595" s="206" t="n">
        <f aca="false">IF(AE1595="SI",N1595,0)</f>
        <v>0</v>
      </c>
      <c r="AG1595" s="189" t="n">
        <f aca="false">IF(AE1595="SI",Y1595,0)</f>
        <v>0</v>
      </c>
      <c r="AH1595" s="189" t="n">
        <f aca="false">IF(AE1595="SI",AB1595,0)</f>
        <v>0</v>
      </c>
      <c r="AI1595" s="148"/>
      <c r="AJ1595" s="207"/>
      <c r="AK1595" s="207"/>
      <c r="AL1595" s="207"/>
      <c r="AM1595" s="207"/>
      <c r="AN1595" s="207"/>
      <c r="AO1595" s="208"/>
    </row>
    <row r="1596" customFormat="false" ht="15.75" hidden="false" customHeight="true" outlineLevel="0" collapsed="false">
      <c r="A1596" s="22" t="n">
        <v>1595</v>
      </c>
      <c r="B1596" s="180"/>
      <c r="C1596" s="22"/>
      <c r="D1596" s="22"/>
      <c r="E1596" s="183"/>
      <c r="F1596" s="183"/>
      <c r="G1596" s="22"/>
      <c r="H1596" s="22"/>
      <c r="I1596" s="22"/>
      <c r="J1596" s="22"/>
      <c r="K1596" s="191" t="e">
        <f aca="false">VLOOKUP(Personale!J1596,Legenda!$D$1:$F$258,2)</f>
        <v>#N/A</v>
      </c>
      <c r="L1596" s="22"/>
      <c r="M1596" s="22"/>
      <c r="N1596" s="22"/>
      <c r="O1596" s="22"/>
      <c r="P1596" s="203"/>
      <c r="Q1596" s="22"/>
      <c r="R1596" s="22"/>
      <c r="S1596" s="22"/>
      <c r="T1596" s="203"/>
      <c r="U1596" s="211"/>
      <c r="V1596" s="211"/>
      <c r="W1596" s="185" t="n">
        <v>0</v>
      </c>
      <c r="X1596" s="185" t="n">
        <v>0</v>
      </c>
      <c r="Y1596" s="219" t="n">
        <f aca="false">SUM(W1596:X1596)</f>
        <v>0</v>
      </c>
      <c r="Z1596" s="185" t="n">
        <v>0</v>
      </c>
      <c r="AA1596" s="185" t="n">
        <v>0</v>
      </c>
      <c r="AB1596" s="220" t="n">
        <f aca="false">SUM(Z1596:AA1596)</f>
        <v>0</v>
      </c>
      <c r="AC1596" s="22"/>
      <c r="AD1596" s="22"/>
      <c r="AE1596" s="188"/>
      <c r="AF1596" s="206" t="n">
        <f aca="false">IF(AE1596="SI",N1596,0)</f>
        <v>0</v>
      </c>
      <c r="AG1596" s="189" t="n">
        <f aca="false">IF(AE1596="SI",Y1596,0)</f>
        <v>0</v>
      </c>
      <c r="AH1596" s="189" t="n">
        <f aca="false">IF(AE1596="SI",AB1596,0)</f>
        <v>0</v>
      </c>
      <c r="AI1596" s="148"/>
      <c r="AJ1596" s="207"/>
      <c r="AK1596" s="207"/>
      <c r="AL1596" s="207"/>
      <c r="AM1596" s="207"/>
      <c r="AN1596" s="207"/>
      <c r="AO1596" s="208"/>
    </row>
    <row r="1597" customFormat="false" ht="15.75" hidden="false" customHeight="true" outlineLevel="0" collapsed="false">
      <c r="A1597" s="22" t="n">
        <v>1596</v>
      </c>
      <c r="B1597" s="180"/>
      <c r="C1597" s="22"/>
      <c r="D1597" s="22"/>
      <c r="E1597" s="183"/>
      <c r="F1597" s="183"/>
      <c r="G1597" s="22"/>
      <c r="H1597" s="22"/>
      <c r="I1597" s="22"/>
      <c r="J1597" s="22"/>
      <c r="K1597" s="191" t="e">
        <f aca="false">VLOOKUP(Personale!J1597,Legenda!$D$1:$F$258,2)</f>
        <v>#N/A</v>
      </c>
      <c r="L1597" s="22"/>
      <c r="M1597" s="22"/>
      <c r="N1597" s="22"/>
      <c r="O1597" s="22"/>
      <c r="P1597" s="203"/>
      <c r="Q1597" s="22"/>
      <c r="R1597" s="22"/>
      <c r="S1597" s="22"/>
      <c r="T1597" s="203"/>
      <c r="U1597" s="211"/>
      <c r="V1597" s="211"/>
      <c r="W1597" s="185" t="n">
        <v>0</v>
      </c>
      <c r="X1597" s="185" t="n">
        <v>0</v>
      </c>
      <c r="Y1597" s="219" t="n">
        <f aca="false">SUM(W1597:X1597)</f>
        <v>0</v>
      </c>
      <c r="Z1597" s="185" t="n">
        <v>0</v>
      </c>
      <c r="AA1597" s="185" t="n">
        <v>0</v>
      </c>
      <c r="AB1597" s="220" t="n">
        <f aca="false">SUM(Z1597:AA1597)</f>
        <v>0</v>
      </c>
      <c r="AC1597" s="22"/>
      <c r="AD1597" s="22"/>
      <c r="AE1597" s="188"/>
      <c r="AF1597" s="206" t="n">
        <f aca="false">IF(AE1597="SI",N1597,0)</f>
        <v>0</v>
      </c>
      <c r="AG1597" s="189" t="n">
        <f aca="false">IF(AE1597="SI",Y1597,0)</f>
        <v>0</v>
      </c>
      <c r="AH1597" s="189" t="n">
        <f aca="false">IF(AE1597="SI",AB1597,0)</f>
        <v>0</v>
      </c>
      <c r="AI1597" s="148"/>
      <c r="AJ1597" s="207"/>
      <c r="AK1597" s="207"/>
      <c r="AL1597" s="207"/>
      <c r="AM1597" s="207"/>
      <c r="AN1597" s="207"/>
      <c r="AO1597" s="208"/>
    </row>
    <row r="1598" customFormat="false" ht="15.75" hidden="false" customHeight="true" outlineLevel="0" collapsed="false">
      <c r="A1598" s="22" t="n">
        <v>1597</v>
      </c>
      <c r="B1598" s="180"/>
      <c r="C1598" s="22"/>
      <c r="D1598" s="22"/>
      <c r="E1598" s="183"/>
      <c r="F1598" s="183"/>
      <c r="G1598" s="22"/>
      <c r="H1598" s="22"/>
      <c r="I1598" s="22"/>
      <c r="J1598" s="22"/>
      <c r="K1598" s="191" t="e">
        <f aca="false">VLOOKUP(Personale!J1598,Legenda!$D$1:$F$258,2)</f>
        <v>#N/A</v>
      </c>
      <c r="L1598" s="22"/>
      <c r="M1598" s="22"/>
      <c r="N1598" s="22"/>
      <c r="O1598" s="22"/>
      <c r="P1598" s="203"/>
      <c r="Q1598" s="22"/>
      <c r="R1598" s="22"/>
      <c r="S1598" s="22"/>
      <c r="T1598" s="203"/>
      <c r="U1598" s="211"/>
      <c r="V1598" s="211"/>
      <c r="W1598" s="185" t="n">
        <v>0</v>
      </c>
      <c r="X1598" s="185" t="n">
        <v>0</v>
      </c>
      <c r="Y1598" s="219" t="n">
        <f aca="false">SUM(W1598:X1598)</f>
        <v>0</v>
      </c>
      <c r="Z1598" s="185" t="n">
        <v>0</v>
      </c>
      <c r="AA1598" s="185" t="n">
        <v>0</v>
      </c>
      <c r="AB1598" s="220" t="n">
        <f aca="false">SUM(Z1598:AA1598)</f>
        <v>0</v>
      </c>
      <c r="AC1598" s="22"/>
      <c r="AD1598" s="22"/>
      <c r="AE1598" s="188"/>
      <c r="AF1598" s="206" t="n">
        <f aca="false">IF(AE1598="SI",N1598,0)</f>
        <v>0</v>
      </c>
      <c r="AG1598" s="189" t="n">
        <f aca="false">IF(AE1598="SI",Y1598,0)</f>
        <v>0</v>
      </c>
      <c r="AH1598" s="189" t="n">
        <f aca="false">IF(AE1598="SI",AB1598,0)</f>
        <v>0</v>
      </c>
      <c r="AI1598" s="148"/>
      <c r="AJ1598" s="207"/>
      <c r="AK1598" s="207"/>
      <c r="AL1598" s="207"/>
      <c r="AM1598" s="207"/>
      <c r="AN1598" s="207"/>
      <c r="AO1598" s="208"/>
    </row>
    <row r="1599" customFormat="false" ht="15.75" hidden="false" customHeight="true" outlineLevel="0" collapsed="false">
      <c r="A1599" s="22" t="n">
        <v>1598</v>
      </c>
      <c r="B1599" s="180"/>
      <c r="C1599" s="22"/>
      <c r="D1599" s="22"/>
      <c r="E1599" s="183"/>
      <c r="F1599" s="183"/>
      <c r="G1599" s="22"/>
      <c r="H1599" s="22"/>
      <c r="I1599" s="22"/>
      <c r="J1599" s="22"/>
      <c r="K1599" s="191" t="e">
        <f aca="false">VLOOKUP(Personale!J1599,Legenda!$D$1:$F$258,2)</f>
        <v>#N/A</v>
      </c>
      <c r="L1599" s="22"/>
      <c r="M1599" s="22"/>
      <c r="N1599" s="22"/>
      <c r="O1599" s="22"/>
      <c r="P1599" s="203"/>
      <c r="Q1599" s="22"/>
      <c r="R1599" s="22"/>
      <c r="S1599" s="22"/>
      <c r="T1599" s="203"/>
      <c r="U1599" s="211"/>
      <c r="V1599" s="211"/>
      <c r="W1599" s="185" t="n">
        <v>0</v>
      </c>
      <c r="X1599" s="185" t="n">
        <v>0</v>
      </c>
      <c r="Y1599" s="219" t="n">
        <f aca="false">SUM(W1599:X1599)</f>
        <v>0</v>
      </c>
      <c r="Z1599" s="185" t="n">
        <v>0</v>
      </c>
      <c r="AA1599" s="185" t="n">
        <v>0</v>
      </c>
      <c r="AB1599" s="220" t="n">
        <f aca="false">SUM(Z1599:AA1599)</f>
        <v>0</v>
      </c>
      <c r="AC1599" s="22"/>
      <c r="AD1599" s="22"/>
      <c r="AE1599" s="188"/>
      <c r="AF1599" s="206" t="n">
        <f aca="false">IF(AE1599="SI",N1599,0)</f>
        <v>0</v>
      </c>
      <c r="AG1599" s="189" t="n">
        <f aca="false">IF(AE1599="SI",Y1599,0)</f>
        <v>0</v>
      </c>
      <c r="AH1599" s="189" t="n">
        <f aca="false">IF(AE1599="SI",AB1599,0)</f>
        <v>0</v>
      </c>
      <c r="AI1599" s="148"/>
      <c r="AJ1599" s="207"/>
      <c r="AK1599" s="207"/>
      <c r="AL1599" s="207"/>
      <c r="AM1599" s="207"/>
      <c r="AN1599" s="207"/>
      <c r="AO1599" s="208"/>
    </row>
    <row r="1600" customFormat="false" ht="15.75" hidden="false" customHeight="true" outlineLevel="0" collapsed="false">
      <c r="A1600" s="22" t="n">
        <v>1599</v>
      </c>
      <c r="B1600" s="180"/>
      <c r="C1600" s="22"/>
      <c r="D1600" s="22"/>
      <c r="E1600" s="183"/>
      <c r="F1600" s="183"/>
      <c r="G1600" s="22"/>
      <c r="H1600" s="22"/>
      <c r="I1600" s="22"/>
      <c r="J1600" s="22"/>
      <c r="K1600" s="191" t="e">
        <f aca="false">VLOOKUP(Personale!J1600,Legenda!$D$1:$F$258,2)</f>
        <v>#N/A</v>
      </c>
      <c r="L1600" s="22"/>
      <c r="M1600" s="22"/>
      <c r="N1600" s="22"/>
      <c r="O1600" s="22"/>
      <c r="P1600" s="203"/>
      <c r="Q1600" s="22"/>
      <c r="R1600" s="22"/>
      <c r="S1600" s="22"/>
      <c r="T1600" s="203"/>
      <c r="U1600" s="211"/>
      <c r="V1600" s="211"/>
      <c r="W1600" s="185" t="n">
        <v>0</v>
      </c>
      <c r="X1600" s="185" t="n">
        <v>0</v>
      </c>
      <c r="Y1600" s="219" t="n">
        <f aca="false">SUM(W1600:X1600)</f>
        <v>0</v>
      </c>
      <c r="Z1600" s="185" t="n">
        <v>0</v>
      </c>
      <c r="AA1600" s="185" t="n">
        <v>0</v>
      </c>
      <c r="AB1600" s="220" t="n">
        <f aca="false">SUM(Z1600:AA1600)</f>
        <v>0</v>
      </c>
      <c r="AC1600" s="22"/>
      <c r="AD1600" s="22"/>
      <c r="AE1600" s="188"/>
      <c r="AF1600" s="206" t="n">
        <f aca="false">IF(AE1600="SI",N1600,0)</f>
        <v>0</v>
      </c>
      <c r="AG1600" s="189" t="n">
        <f aca="false">IF(AE1600="SI",Y1600,0)</f>
        <v>0</v>
      </c>
      <c r="AH1600" s="189" t="n">
        <f aca="false">IF(AE1600="SI",AB1600,0)</f>
        <v>0</v>
      </c>
      <c r="AI1600" s="148"/>
      <c r="AJ1600" s="207"/>
      <c r="AK1600" s="207"/>
      <c r="AL1600" s="207"/>
      <c r="AM1600" s="207"/>
      <c r="AN1600" s="207"/>
      <c r="AO1600" s="208"/>
    </row>
    <row r="1601" customFormat="false" ht="15.75" hidden="false" customHeight="true" outlineLevel="0" collapsed="false">
      <c r="A1601" s="22" t="n">
        <v>1600</v>
      </c>
      <c r="B1601" s="180"/>
      <c r="C1601" s="22"/>
      <c r="D1601" s="22"/>
      <c r="E1601" s="183"/>
      <c r="F1601" s="183"/>
      <c r="G1601" s="22"/>
      <c r="H1601" s="22"/>
      <c r="I1601" s="22"/>
      <c r="J1601" s="22"/>
      <c r="K1601" s="191" t="e">
        <f aca="false">VLOOKUP(Personale!J1601,Legenda!$D$1:$F$258,2)</f>
        <v>#N/A</v>
      </c>
      <c r="L1601" s="22"/>
      <c r="M1601" s="22"/>
      <c r="N1601" s="22"/>
      <c r="O1601" s="22"/>
      <c r="P1601" s="203"/>
      <c r="Q1601" s="22"/>
      <c r="R1601" s="22"/>
      <c r="S1601" s="22"/>
      <c r="T1601" s="203"/>
      <c r="U1601" s="211"/>
      <c r="V1601" s="211"/>
      <c r="W1601" s="185" t="n">
        <v>0</v>
      </c>
      <c r="X1601" s="185" t="n">
        <v>0</v>
      </c>
      <c r="Y1601" s="219" t="n">
        <f aca="false">SUM(W1601:X1601)</f>
        <v>0</v>
      </c>
      <c r="Z1601" s="185" t="n">
        <v>0</v>
      </c>
      <c r="AA1601" s="185" t="n">
        <v>0</v>
      </c>
      <c r="AB1601" s="220" t="n">
        <f aca="false">SUM(Z1601:AA1601)</f>
        <v>0</v>
      </c>
      <c r="AC1601" s="22"/>
      <c r="AD1601" s="22"/>
      <c r="AE1601" s="188"/>
      <c r="AF1601" s="206" t="n">
        <f aca="false">IF(AE1601="SI",N1601,0)</f>
        <v>0</v>
      </c>
      <c r="AG1601" s="189" t="n">
        <f aca="false">IF(AE1601="SI",Y1601,0)</f>
        <v>0</v>
      </c>
      <c r="AH1601" s="189" t="n">
        <f aca="false">IF(AE1601="SI",AB1601,0)</f>
        <v>0</v>
      </c>
      <c r="AI1601" s="148"/>
      <c r="AJ1601" s="207"/>
      <c r="AK1601" s="207"/>
      <c r="AL1601" s="207"/>
      <c r="AM1601" s="207"/>
      <c r="AN1601" s="207"/>
      <c r="AO1601" s="208"/>
    </row>
    <row r="1602" customFormat="false" ht="15.75" hidden="false" customHeight="true" outlineLevel="0" collapsed="false">
      <c r="A1602" s="22" t="n">
        <v>1601</v>
      </c>
      <c r="B1602" s="180"/>
      <c r="C1602" s="22"/>
      <c r="D1602" s="22"/>
      <c r="E1602" s="183"/>
      <c r="F1602" s="183"/>
      <c r="G1602" s="22"/>
      <c r="H1602" s="22"/>
      <c r="I1602" s="22"/>
      <c r="J1602" s="22"/>
      <c r="K1602" s="191" t="e">
        <f aca="false">VLOOKUP(Personale!J1602,Legenda!$D$1:$F$258,2)</f>
        <v>#N/A</v>
      </c>
      <c r="L1602" s="22"/>
      <c r="M1602" s="22"/>
      <c r="N1602" s="22"/>
      <c r="O1602" s="22"/>
      <c r="P1602" s="203"/>
      <c r="Q1602" s="22"/>
      <c r="R1602" s="22"/>
      <c r="S1602" s="22"/>
      <c r="T1602" s="203"/>
      <c r="U1602" s="211"/>
      <c r="V1602" s="211"/>
      <c r="W1602" s="185" t="n">
        <v>0</v>
      </c>
      <c r="X1602" s="185" t="n">
        <v>0</v>
      </c>
      <c r="Y1602" s="219" t="n">
        <f aca="false">SUM(W1602:X1602)</f>
        <v>0</v>
      </c>
      <c r="Z1602" s="185" t="n">
        <v>0</v>
      </c>
      <c r="AA1602" s="185" t="n">
        <v>0</v>
      </c>
      <c r="AB1602" s="220" t="n">
        <f aca="false">SUM(Z1602:AA1602)</f>
        <v>0</v>
      </c>
      <c r="AC1602" s="22"/>
      <c r="AD1602" s="22"/>
      <c r="AE1602" s="188"/>
      <c r="AF1602" s="206" t="n">
        <f aca="false">IF(AE1602="SI",N1602,0)</f>
        <v>0</v>
      </c>
      <c r="AG1602" s="189" t="n">
        <f aca="false">IF(AE1602="SI",Y1602,0)</f>
        <v>0</v>
      </c>
      <c r="AH1602" s="189" t="n">
        <f aca="false">IF(AE1602="SI",AB1602,0)</f>
        <v>0</v>
      </c>
      <c r="AI1602" s="148"/>
      <c r="AJ1602" s="207"/>
      <c r="AK1602" s="207"/>
      <c r="AL1602" s="207"/>
      <c r="AM1602" s="207"/>
      <c r="AN1602" s="207"/>
      <c r="AO1602" s="208"/>
    </row>
    <row r="1603" customFormat="false" ht="15.75" hidden="false" customHeight="true" outlineLevel="0" collapsed="false">
      <c r="A1603" s="22" t="n">
        <v>1602</v>
      </c>
      <c r="B1603" s="180"/>
      <c r="C1603" s="22"/>
      <c r="D1603" s="22"/>
      <c r="E1603" s="183"/>
      <c r="F1603" s="183"/>
      <c r="G1603" s="22"/>
      <c r="H1603" s="22"/>
      <c r="I1603" s="22"/>
      <c r="J1603" s="22"/>
      <c r="K1603" s="191" t="e">
        <f aca="false">VLOOKUP(Personale!J1603,Legenda!$D$1:$F$258,2)</f>
        <v>#N/A</v>
      </c>
      <c r="L1603" s="22"/>
      <c r="M1603" s="22"/>
      <c r="N1603" s="22"/>
      <c r="O1603" s="22"/>
      <c r="P1603" s="203"/>
      <c r="Q1603" s="22"/>
      <c r="R1603" s="22"/>
      <c r="S1603" s="22"/>
      <c r="T1603" s="203"/>
      <c r="U1603" s="211"/>
      <c r="V1603" s="211"/>
      <c r="W1603" s="185" t="n">
        <v>0</v>
      </c>
      <c r="X1603" s="185" t="n">
        <v>0</v>
      </c>
      <c r="Y1603" s="219" t="n">
        <f aca="false">SUM(W1603:X1603)</f>
        <v>0</v>
      </c>
      <c r="Z1603" s="185" t="n">
        <v>0</v>
      </c>
      <c r="AA1603" s="185" t="n">
        <v>0</v>
      </c>
      <c r="AB1603" s="220" t="n">
        <f aca="false">SUM(Z1603:AA1603)</f>
        <v>0</v>
      </c>
      <c r="AC1603" s="22"/>
      <c r="AD1603" s="22"/>
      <c r="AE1603" s="188"/>
      <c r="AF1603" s="206" t="n">
        <f aca="false">IF(AE1603="SI",N1603,0)</f>
        <v>0</v>
      </c>
      <c r="AG1603" s="189" t="n">
        <f aca="false">IF(AE1603="SI",Y1603,0)</f>
        <v>0</v>
      </c>
      <c r="AH1603" s="189" t="n">
        <f aca="false">IF(AE1603="SI",AB1603,0)</f>
        <v>0</v>
      </c>
      <c r="AI1603" s="148"/>
      <c r="AJ1603" s="207"/>
      <c r="AK1603" s="207"/>
      <c r="AL1603" s="207"/>
      <c r="AM1603" s="207"/>
      <c r="AN1603" s="207"/>
      <c r="AO1603" s="208"/>
    </row>
    <row r="1604" customFormat="false" ht="15.75" hidden="false" customHeight="true" outlineLevel="0" collapsed="false">
      <c r="A1604" s="22" t="n">
        <v>1603</v>
      </c>
      <c r="B1604" s="180"/>
      <c r="C1604" s="22"/>
      <c r="D1604" s="22"/>
      <c r="E1604" s="183"/>
      <c r="F1604" s="183"/>
      <c r="G1604" s="22"/>
      <c r="H1604" s="22"/>
      <c r="I1604" s="22"/>
      <c r="J1604" s="22"/>
      <c r="K1604" s="191" t="e">
        <f aca="false">VLOOKUP(Personale!J1604,Legenda!$D$1:$F$258,2)</f>
        <v>#N/A</v>
      </c>
      <c r="L1604" s="22"/>
      <c r="M1604" s="22"/>
      <c r="N1604" s="22"/>
      <c r="O1604" s="22"/>
      <c r="P1604" s="203"/>
      <c r="Q1604" s="22"/>
      <c r="R1604" s="22"/>
      <c r="S1604" s="22"/>
      <c r="T1604" s="203"/>
      <c r="U1604" s="211"/>
      <c r="V1604" s="211"/>
      <c r="W1604" s="185" t="n">
        <v>0</v>
      </c>
      <c r="X1604" s="185" t="n">
        <v>0</v>
      </c>
      <c r="Y1604" s="219" t="n">
        <f aca="false">SUM(W1604:X1604)</f>
        <v>0</v>
      </c>
      <c r="Z1604" s="185" t="n">
        <v>0</v>
      </c>
      <c r="AA1604" s="185" t="n">
        <v>0</v>
      </c>
      <c r="AB1604" s="220" t="n">
        <f aca="false">SUM(Z1604:AA1604)</f>
        <v>0</v>
      </c>
      <c r="AC1604" s="22"/>
      <c r="AD1604" s="22"/>
      <c r="AE1604" s="188"/>
      <c r="AF1604" s="206" t="n">
        <f aca="false">IF(AE1604="SI",N1604,0)</f>
        <v>0</v>
      </c>
      <c r="AG1604" s="189" t="n">
        <f aca="false">IF(AE1604="SI",Y1604,0)</f>
        <v>0</v>
      </c>
      <c r="AH1604" s="189" t="n">
        <f aca="false">IF(AE1604="SI",AB1604,0)</f>
        <v>0</v>
      </c>
      <c r="AI1604" s="148"/>
      <c r="AJ1604" s="207"/>
      <c r="AK1604" s="207"/>
      <c r="AL1604" s="207"/>
      <c r="AM1604" s="207"/>
      <c r="AN1604" s="207"/>
      <c r="AO1604" s="208"/>
    </row>
    <row r="1605" customFormat="false" ht="15.75" hidden="false" customHeight="true" outlineLevel="0" collapsed="false">
      <c r="A1605" s="22" t="n">
        <v>1604</v>
      </c>
      <c r="B1605" s="180"/>
      <c r="C1605" s="22"/>
      <c r="D1605" s="22"/>
      <c r="E1605" s="183"/>
      <c r="F1605" s="183"/>
      <c r="G1605" s="22"/>
      <c r="H1605" s="22"/>
      <c r="I1605" s="22"/>
      <c r="J1605" s="22"/>
      <c r="K1605" s="191" t="e">
        <f aca="false">VLOOKUP(Personale!J1605,Legenda!$D$1:$F$258,2)</f>
        <v>#N/A</v>
      </c>
      <c r="L1605" s="22"/>
      <c r="M1605" s="22"/>
      <c r="N1605" s="22"/>
      <c r="O1605" s="22"/>
      <c r="P1605" s="203"/>
      <c r="Q1605" s="22"/>
      <c r="R1605" s="22"/>
      <c r="S1605" s="22"/>
      <c r="T1605" s="203"/>
      <c r="U1605" s="211"/>
      <c r="V1605" s="211"/>
      <c r="W1605" s="185" t="n">
        <v>0</v>
      </c>
      <c r="X1605" s="185" t="n">
        <v>0</v>
      </c>
      <c r="Y1605" s="219" t="n">
        <f aca="false">SUM(W1605:X1605)</f>
        <v>0</v>
      </c>
      <c r="Z1605" s="185" t="n">
        <v>0</v>
      </c>
      <c r="AA1605" s="185" t="n">
        <v>0</v>
      </c>
      <c r="AB1605" s="220" t="n">
        <f aca="false">SUM(Z1605:AA1605)</f>
        <v>0</v>
      </c>
      <c r="AC1605" s="22"/>
      <c r="AD1605" s="22"/>
      <c r="AE1605" s="188"/>
      <c r="AF1605" s="206" t="n">
        <f aca="false">IF(AE1605="SI",N1605,0)</f>
        <v>0</v>
      </c>
      <c r="AG1605" s="189" t="n">
        <f aca="false">IF(AE1605="SI",Y1605,0)</f>
        <v>0</v>
      </c>
      <c r="AH1605" s="189" t="n">
        <f aca="false">IF(AE1605="SI",AB1605,0)</f>
        <v>0</v>
      </c>
      <c r="AI1605" s="148"/>
      <c r="AJ1605" s="207"/>
      <c r="AK1605" s="207"/>
      <c r="AL1605" s="207"/>
      <c r="AM1605" s="207"/>
      <c r="AN1605" s="207"/>
      <c r="AO1605" s="208"/>
    </row>
    <row r="1606" customFormat="false" ht="15.75" hidden="false" customHeight="true" outlineLevel="0" collapsed="false">
      <c r="A1606" s="22" t="n">
        <v>1605</v>
      </c>
      <c r="B1606" s="180"/>
      <c r="C1606" s="22"/>
      <c r="D1606" s="22"/>
      <c r="E1606" s="183"/>
      <c r="F1606" s="183"/>
      <c r="G1606" s="22"/>
      <c r="H1606" s="22"/>
      <c r="I1606" s="22"/>
      <c r="J1606" s="22"/>
      <c r="K1606" s="191" t="e">
        <f aca="false">VLOOKUP(Personale!J1606,Legenda!$D$1:$F$258,2)</f>
        <v>#N/A</v>
      </c>
      <c r="L1606" s="22"/>
      <c r="M1606" s="22"/>
      <c r="N1606" s="22"/>
      <c r="O1606" s="22"/>
      <c r="P1606" s="203"/>
      <c r="Q1606" s="22"/>
      <c r="R1606" s="22"/>
      <c r="S1606" s="22"/>
      <c r="T1606" s="203"/>
      <c r="U1606" s="211"/>
      <c r="V1606" s="211"/>
      <c r="W1606" s="185" t="n">
        <v>0</v>
      </c>
      <c r="X1606" s="185" t="n">
        <v>0</v>
      </c>
      <c r="Y1606" s="219" t="n">
        <f aca="false">SUM(W1606:X1606)</f>
        <v>0</v>
      </c>
      <c r="Z1606" s="185" t="n">
        <v>0</v>
      </c>
      <c r="AA1606" s="185" t="n">
        <v>0</v>
      </c>
      <c r="AB1606" s="220" t="n">
        <f aca="false">SUM(Z1606:AA1606)</f>
        <v>0</v>
      </c>
      <c r="AC1606" s="22"/>
      <c r="AD1606" s="22"/>
      <c r="AE1606" s="188"/>
      <c r="AF1606" s="206" t="n">
        <f aca="false">IF(AE1606="SI",N1606,0)</f>
        <v>0</v>
      </c>
      <c r="AG1606" s="189" t="n">
        <f aca="false">IF(AE1606="SI",Y1606,0)</f>
        <v>0</v>
      </c>
      <c r="AH1606" s="189" t="n">
        <f aca="false">IF(AE1606="SI",AB1606,0)</f>
        <v>0</v>
      </c>
      <c r="AI1606" s="148"/>
      <c r="AJ1606" s="207"/>
      <c r="AK1606" s="207"/>
      <c r="AL1606" s="207"/>
      <c r="AM1606" s="207"/>
      <c r="AN1606" s="207"/>
      <c r="AO1606" s="208"/>
    </row>
    <row r="1607" customFormat="false" ht="15.75" hidden="false" customHeight="true" outlineLevel="0" collapsed="false">
      <c r="A1607" s="22" t="n">
        <v>1606</v>
      </c>
      <c r="B1607" s="180"/>
      <c r="C1607" s="22"/>
      <c r="D1607" s="22"/>
      <c r="E1607" s="183"/>
      <c r="F1607" s="183"/>
      <c r="G1607" s="22"/>
      <c r="H1607" s="22"/>
      <c r="I1607" s="22"/>
      <c r="J1607" s="22"/>
      <c r="K1607" s="191" t="e">
        <f aca="false">VLOOKUP(Personale!J1607,Legenda!$D$1:$F$258,2)</f>
        <v>#N/A</v>
      </c>
      <c r="L1607" s="22"/>
      <c r="M1607" s="22"/>
      <c r="N1607" s="22"/>
      <c r="O1607" s="22"/>
      <c r="P1607" s="203"/>
      <c r="Q1607" s="22"/>
      <c r="R1607" s="22"/>
      <c r="S1607" s="22"/>
      <c r="T1607" s="203"/>
      <c r="U1607" s="211"/>
      <c r="V1607" s="211"/>
      <c r="W1607" s="185" t="n">
        <v>0</v>
      </c>
      <c r="X1607" s="185" t="n">
        <v>0</v>
      </c>
      <c r="Y1607" s="219" t="n">
        <f aca="false">SUM(W1607:X1607)</f>
        <v>0</v>
      </c>
      <c r="Z1607" s="185" t="n">
        <v>0</v>
      </c>
      <c r="AA1607" s="185" t="n">
        <v>0</v>
      </c>
      <c r="AB1607" s="220" t="n">
        <f aca="false">SUM(Z1607:AA1607)</f>
        <v>0</v>
      </c>
      <c r="AC1607" s="22"/>
      <c r="AD1607" s="22"/>
      <c r="AE1607" s="188"/>
      <c r="AF1607" s="206" t="n">
        <f aca="false">IF(AE1607="SI",N1607,0)</f>
        <v>0</v>
      </c>
      <c r="AG1607" s="189" t="n">
        <f aca="false">IF(AE1607="SI",Y1607,0)</f>
        <v>0</v>
      </c>
      <c r="AH1607" s="189" t="n">
        <f aca="false">IF(AE1607="SI",AB1607,0)</f>
        <v>0</v>
      </c>
      <c r="AI1607" s="148"/>
      <c r="AJ1607" s="207"/>
      <c r="AK1607" s="207"/>
      <c r="AL1607" s="207"/>
      <c r="AM1607" s="207"/>
      <c r="AN1607" s="207"/>
      <c r="AO1607" s="208"/>
    </row>
    <row r="1608" customFormat="false" ht="15.75" hidden="false" customHeight="true" outlineLevel="0" collapsed="false">
      <c r="A1608" s="22" t="n">
        <v>1607</v>
      </c>
      <c r="B1608" s="180"/>
      <c r="C1608" s="22"/>
      <c r="D1608" s="22"/>
      <c r="E1608" s="183"/>
      <c r="F1608" s="183"/>
      <c r="G1608" s="22"/>
      <c r="H1608" s="22"/>
      <c r="I1608" s="22"/>
      <c r="J1608" s="22"/>
      <c r="K1608" s="191" t="e">
        <f aca="false">VLOOKUP(Personale!J1608,Legenda!$D$1:$F$258,2)</f>
        <v>#N/A</v>
      </c>
      <c r="L1608" s="22"/>
      <c r="M1608" s="22"/>
      <c r="N1608" s="22"/>
      <c r="O1608" s="22"/>
      <c r="P1608" s="203"/>
      <c r="Q1608" s="22"/>
      <c r="R1608" s="22"/>
      <c r="S1608" s="22"/>
      <c r="T1608" s="203"/>
      <c r="U1608" s="211"/>
      <c r="V1608" s="211"/>
      <c r="W1608" s="185" t="n">
        <v>0</v>
      </c>
      <c r="X1608" s="185" t="n">
        <v>0</v>
      </c>
      <c r="Y1608" s="219" t="n">
        <f aca="false">SUM(W1608:X1608)</f>
        <v>0</v>
      </c>
      <c r="Z1608" s="185" t="n">
        <v>0</v>
      </c>
      <c r="AA1608" s="185" t="n">
        <v>0</v>
      </c>
      <c r="AB1608" s="220" t="n">
        <f aca="false">SUM(Z1608:AA1608)</f>
        <v>0</v>
      </c>
      <c r="AC1608" s="22"/>
      <c r="AD1608" s="22"/>
      <c r="AE1608" s="188"/>
      <c r="AF1608" s="206" t="n">
        <f aca="false">IF(AE1608="SI",N1608,0)</f>
        <v>0</v>
      </c>
      <c r="AG1608" s="189" t="n">
        <f aca="false">IF(AE1608="SI",Y1608,0)</f>
        <v>0</v>
      </c>
      <c r="AH1608" s="189" t="n">
        <f aca="false">IF(AE1608="SI",AB1608,0)</f>
        <v>0</v>
      </c>
      <c r="AI1608" s="148"/>
      <c r="AJ1608" s="207"/>
      <c r="AK1608" s="207"/>
      <c r="AL1608" s="207"/>
      <c r="AM1608" s="207"/>
      <c r="AN1608" s="207"/>
      <c r="AO1608" s="208"/>
    </row>
    <row r="1609" customFormat="false" ht="15.75" hidden="false" customHeight="true" outlineLevel="0" collapsed="false">
      <c r="A1609" s="22" t="n">
        <v>1608</v>
      </c>
      <c r="B1609" s="180"/>
      <c r="C1609" s="22"/>
      <c r="D1609" s="22"/>
      <c r="E1609" s="183"/>
      <c r="F1609" s="183"/>
      <c r="G1609" s="22"/>
      <c r="H1609" s="22"/>
      <c r="I1609" s="22"/>
      <c r="J1609" s="22"/>
      <c r="K1609" s="191" t="e">
        <f aca="false">VLOOKUP(Personale!J1609,Legenda!$D$1:$F$258,2)</f>
        <v>#N/A</v>
      </c>
      <c r="L1609" s="22"/>
      <c r="M1609" s="22"/>
      <c r="N1609" s="22"/>
      <c r="O1609" s="22"/>
      <c r="P1609" s="203"/>
      <c r="Q1609" s="22"/>
      <c r="R1609" s="22"/>
      <c r="S1609" s="22"/>
      <c r="T1609" s="203"/>
      <c r="U1609" s="211"/>
      <c r="V1609" s="211"/>
      <c r="W1609" s="185" t="n">
        <v>0</v>
      </c>
      <c r="X1609" s="185" t="n">
        <v>0</v>
      </c>
      <c r="Y1609" s="219" t="n">
        <f aca="false">SUM(W1609:X1609)</f>
        <v>0</v>
      </c>
      <c r="Z1609" s="185" t="n">
        <v>0</v>
      </c>
      <c r="AA1609" s="185" t="n">
        <v>0</v>
      </c>
      <c r="AB1609" s="220" t="n">
        <f aca="false">SUM(Z1609:AA1609)</f>
        <v>0</v>
      </c>
      <c r="AC1609" s="22"/>
      <c r="AD1609" s="22"/>
      <c r="AE1609" s="188"/>
      <c r="AF1609" s="206" t="n">
        <f aca="false">IF(AE1609="SI",N1609,0)</f>
        <v>0</v>
      </c>
      <c r="AG1609" s="189" t="n">
        <f aca="false">IF(AE1609="SI",Y1609,0)</f>
        <v>0</v>
      </c>
      <c r="AH1609" s="189" t="n">
        <f aca="false">IF(AE1609="SI",AB1609,0)</f>
        <v>0</v>
      </c>
      <c r="AI1609" s="148"/>
      <c r="AJ1609" s="207"/>
      <c r="AK1609" s="207"/>
      <c r="AL1609" s="207"/>
      <c r="AM1609" s="207"/>
      <c r="AN1609" s="207"/>
      <c r="AO1609" s="208"/>
    </row>
    <row r="1610" customFormat="false" ht="15.75" hidden="false" customHeight="true" outlineLevel="0" collapsed="false">
      <c r="A1610" s="22" t="n">
        <v>1609</v>
      </c>
      <c r="B1610" s="180"/>
      <c r="C1610" s="22"/>
      <c r="D1610" s="22"/>
      <c r="E1610" s="183"/>
      <c r="F1610" s="183"/>
      <c r="G1610" s="22"/>
      <c r="H1610" s="22"/>
      <c r="I1610" s="22"/>
      <c r="J1610" s="22"/>
      <c r="K1610" s="191" t="e">
        <f aca="false">VLOOKUP(Personale!J1610,Legenda!$D$1:$F$258,2)</f>
        <v>#N/A</v>
      </c>
      <c r="L1610" s="22"/>
      <c r="M1610" s="22"/>
      <c r="N1610" s="22"/>
      <c r="O1610" s="22"/>
      <c r="P1610" s="203"/>
      <c r="Q1610" s="22"/>
      <c r="R1610" s="22"/>
      <c r="S1610" s="22"/>
      <c r="T1610" s="203"/>
      <c r="U1610" s="211"/>
      <c r="V1610" s="211"/>
      <c r="W1610" s="185" t="n">
        <v>0</v>
      </c>
      <c r="X1610" s="185" t="n">
        <v>0</v>
      </c>
      <c r="Y1610" s="219" t="n">
        <f aca="false">SUM(W1610:X1610)</f>
        <v>0</v>
      </c>
      <c r="Z1610" s="185" t="n">
        <v>0</v>
      </c>
      <c r="AA1610" s="185" t="n">
        <v>0</v>
      </c>
      <c r="AB1610" s="220" t="n">
        <f aca="false">SUM(Z1610:AA1610)</f>
        <v>0</v>
      </c>
      <c r="AC1610" s="22"/>
      <c r="AD1610" s="22"/>
      <c r="AE1610" s="188"/>
      <c r="AF1610" s="206" t="n">
        <f aca="false">IF(AE1610="SI",N1610,0)</f>
        <v>0</v>
      </c>
      <c r="AG1610" s="189" t="n">
        <f aca="false">IF(AE1610="SI",Y1610,0)</f>
        <v>0</v>
      </c>
      <c r="AH1610" s="189" t="n">
        <f aca="false">IF(AE1610="SI",AB1610,0)</f>
        <v>0</v>
      </c>
      <c r="AI1610" s="148"/>
      <c r="AJ1610" s="207"/>
      <c r="AK1610" s="207"/>
      <c r="AL1610" s="207"/>
      <c r="AM1610" s="207"/>
      <c r="AN1610" s="207"/>
      <c r="AO1610" s="208"/>
    </row>
    <row r="1611" customFormat="false" ht="15.75" hidden="false" customHeight="true" outlineLevel="0" collapsed="false">
      <c r="A1611" s="22" t="n">
        <v>1610</v>
      </c>
      <c r="B1611" s="180"/>
      <c r="C1611" s="22"/>
      <c r="D1611" s="22"/>
      <c r="E1611" s="183"/>
      <c r="F1611" s="183"/>
      <c r="G1611" s="22"/>
      <c r="H1611" s="22"/>
      <c r="I1611" s="22"/>
      <c r="J1611" s="22"/>
      <c r="K1611" s="191" t="e">
        <f aca="false">VLOOKUP(Personale!J1611,Legenda!$D$1:$F$258,2)</f>
        <v>#N/A</v>
      </c>
      <c r="L1611" s="22"/>
      <c r="M1611" s="22"/>
      <c r="N1611" s="22"/>
      <c r="O1611" s="22"/>
      <c r="P1611" s="203"/>
      <c r="Q1611" s="22"/>
      <c r="R1611" s="22"/>
      <c r="S1611" s="22"/>
      <c r="T1611" s="203"/>
      <c r="U1611" s="211"/>
      <c r="V1611" s="211"/>
      <c r="W1611" s="185" t="n">
        <v>0</v>
      </c>
      <c r="X1611" s="185" t="n">
        <v>0</v>
      </c>
      <c r="Y1611" s="219" t="n">
        <f aca="false">SUM(W1611:X1611)</f>
        <v>0</v>
      </c>
      <c r="Z1611" s="185" t="n">
        <v>0</v>
      </c>
      <c r="AA1611" s="185" t="n">
        <v>0</v>
      </c>
      <c r="AB1611" s="220" t="n">
        <f aca="false">SUM(Z1611:AA1611)</f>
        <v>0</v>
      </c>
      <c r="AC1611" s="22"/>
      <c r="AD1611" s="22"/>
      <c r="AE1611" s="188"/>
      <c r="AF1611" s="206" t="n">
        <f aca="false">IF(AE1611="SI",N1611,0)</f>
        <v>0</v>
      </c>
      <c r="AG1611" s="189" t="n">
        <f aca="false">IF(AE1611="SI",Y1611,0)</f>
        <v>0</v>
      </c>
      <c r="AH1611" s="189" t="n">
        <f aca="false">IF(AE1611="SI",AB1611,0)</f>
        <v>0</v>
      </c>
      <c r="AI1611" s="148"/>
      <c r="AJ1611" s="207"/>
      <c r="AK1611" s="207"/>
      <c r="AL1611" s="207"/>
      <c r="AM1611" s="207"/>
      <c r="AN1611" s="207"/>
      <c r="AO1611" s="208"/>
    </row>
    <row r="1612" customFormat="false" ht="15.75" hidden="false" customHeight="true" outlineLevel="0" collapsed="false">
      <c r="A1612" s="22" t="n">
        <v>1611</v>
      </c>
      <c r="B1612" s="180"/>
      <c r="C1612" s="22"/>
      <c r="D1612" s="22"/>
      <c r="E1612" s="183"/>
      <c r="F1612" s="183"/>
      <c r="G1612" s="22"/>
      <c r="H1612" s="22"/>
      <c r="I1612" s="22"/>
      <c r="J1612" s="22"/>
      <c r="K1612" s="191" t="e">
        <f aca="false">VLOOKUP(Personale!J1612,Legenda!$D$1:$F$258,2)</f>
        <v>#N/A</v>
      </c>
      <c r="L1612" s="22"/>
      <c r="M1612" s="22"/>
      <c r="N1612" s="22"/>
      <c r="O1612" s="22"/>
      <c r="P1612" s="203"/>
      <c r="Q1612" s="22"/>
      <c r="R1612" s="22"/>
      <c r="S1612" s="22"/>
      <c r="T1612" s="203"/>
      <c r="U1612" s="211"/>
      <c r="V1612" s="211"/>
      <c r="W1612" s="185" t="n">
        <v>0</v>
      </c>
      <c r="X1612" s="185" t="n">
        <v>0</v>
      </c>
      <c r="Y1612" s="219" t="n">
        <f aca="false">SUM(W1612:X1612)</f>
        <v>0</v>
      </c>
      <c r="Z1612" s="185" t="n">
        <v>0</v>
      </c>
      <c r="AA1612" s="185" t="n">
        <v>0</v>
      </c>
      <c r="AB1612" s="220" t="n">
        <f aca="false">SUM(Z1612:AA1612)</f>
        <v>0</v>
      </c>
      <c r="AC1612" s="22"/>
      <c r="AD1612" s="22"/>
      <c r="AE1612" s="188"/>
      <c r="AF1612" s="206" t="n">
        <f aca="false">IF(AE1612="SI",N1612,0)</f>
        <v>0</v>
      </c>
      <c r="AG1612" s="189" t="n">
        <f aca="false">IF(AE1612="SI",Y1612,0)</f>
        <v>0</v>
      </c>
      <c r="AH1612" s="189" t="n">
        <f aca="false">IF(AE1612="SI",AB1612,0)</f>
        <v>0</v>
      </c>
      <c r="AI1612" s="148"/>
      <c r="AJ1612" s="207"/>
      <c r="AK1612" s="207"/>
      <c r="AL1612" s="207"/>
      <c r="AM1612" s="207"/>
      <c r="AN1612" s="207"/>
      <c r="AO1612" s="208"/>
    </row>
    <row r="1613" customFormat="false" ht="15.75" hidden="false" customHeight="true" outlineLevel="0" collapsed="false">
      <c r="A1613" s="22" t="n">
        <v>1612</v>
      </c>
      <c r="B1613" s="180"/>
      <c r="C1613" s="22"/>
      <c r="D1613" s="22"/>
      <c r="E1613" s="183"/>
      <c r="F1613" s="183"/>
      <c r="G1613" s="22"/>
      <c r="H1613" s="22"/>
      <c r="I1613" s="22"/>
      <c r="J1613" s="22"/>
      <c r="K1613" s="191" t="e">
        <f aca="false">VLOOKUP(Personale!J1613,Legenda!$D$1:$F$258,2)</f>
        <v>#N/A</v>
      </c>
      <c r="L1613" s="22"/>
      <c r="M1613" s="22"/>
      <c r="N1613" s="22"/>
      <c r="O1613" s="22"/>
      <c r="P1613" s="203"/>
      <c r="Q1613" s="22"/>
      <c r="R1613" s="22"/>
      <c r="S1613" s="22"/>
      <c r="T1613" s="203"/>
      <c r="U1613" s="211"/>
      <c r="V1613" s="211"/>
      <c r="W1613" s="185" t="n">
        <v>0</v>
      </c>
      <c r="X1613" s="185" t="n">
        <v>0</v>
      </c>
      <c r="Y1613" s="219" t="n">
        <f aca="false">SUM(W1613:X1613)</f>
        <v>0</v>
      </c>
      <c r="Z1613" s="185" t="n">
        <v>0</v>
      </c>
      <c r="AA1613" s="185" t="n">
        <v>0</v>
      </c>
      <c r="AB1613" s="220" t="n">
        <f aca="false">SUM(Z1613:AA1613)</f>
        <v>0</v>
      </c>
      <c r="AC1613" s="22"/>
      <c r="AD1613" s="22"/>
      <c r="AE1613" s="188"/>
      <c r="AF1613" s="206" t="n">
        <f aca="false">IF(AE1613="SI",N1613,0)</f>
        <v>0</v>
      </c>
      <c r="AG1613" s="189" t="n">
        <f aca="false">IF(AE1613="SI",Y1613,0)</f>
        <v>0</v>
      </c>
      <c r="AH1613" s="189" t="n">
        <f aca="false">IF(AE1613="SI",AB1613,0)</f>
        <v>0</v>
      </c>
      <c r="AI1613" s="148"/>
      <c r="AJ1613" s="207"/>
      <c r="AK1613" s="207"/>
      <c r="AL1613" s="207"/>
      <c r="AM1613" s="207"/>
      <c r="AN1613" s="207"/>
      <c r="AO1613" s="208"/>
    </row>
    <row r="1614" customFormat="false" ht="15.75" hidden="false" customHeight="true" outlineLevel="0" collapsed="false">
      <c r="A1614" s="22" t="n">
        <v>1613</v>
      </c>
      <c r="B1614" s="180"/>
      <c r="C1614" s="22"/>
      <c r="D1614" s="22"/>
      <c r="E1614" s="183"/>
      <c r="F1614" s="183"/>
      <c r="G1614" s="22"/>
      <c r="H1614" s="22"/>
      <c r="I1614" s="22"/>
      <c r="J1614" s="22"/>
      <c r="K1614" s="191" t="e">
        <f aca="false">VLOOKUP(Personale!J1614,Legenda!$D$1:$F$258,2)</f>
        <v>#N/A</v>
      </c>
      <c r="L1614" s="22"/>
      <c r="M1614" s="22"/>
      <c r="N1614" s="22"/>
      <c r="O1614" s="22"/>
      <c r="P1614" s="203"/>
      <c r="Q1614" s="22"/>
      <c r="R1614" s="22"/>
      <c r="S1614" s="22"/>
      <c r="T1614" s="203"/>
      <c r="U1614" s="211"/>
      <c r="V1614" s="211"/>
      <c r="W1614" s="185" t="n">
        <v>0</v>
      </c>
      <c r="X1614" s="185" t="n">
        <v>0</v>
      </c>
      <c r="Y1614" s="219" t="n">
        <f aca="false">SUM(W1614:X1614)</f>
        <v>0</v>
      </c>
      <c r="Z1614" s="185" t="n">
        <v>0</v>
      </c>
      <c r="AA1614" s="185" t="n">
        <v>0</v>
      </c>
      <c r="AB1614" s="220" t="n">
        <f aca="false">SUM(Z1614:AA1614)</f>
        <v>0</v>
      </c>
      <c r="AC1614" s="22"/>
      <c r="AD1614" s="22"/>
      <c r="AE1614" s="188"/>
      <c r="AF1614" s="206" t="n">
        <f aca="false">IF(AE1614="SI",N1614,0)</f>
        <v>0</v>
      </c>
      <c r="AG1614" s="189" t="n">
        <f aca="false">IF(AE1614="SI",Y1614,0)</f>
        <v>0</v>
      </c>
      <c r="AH1614" s="189" t="n">
        <f aca="false">IF(AE1614="SI",AB1614,0)</f>
        <v>0</v>
      </c>
      <c r="AI1614" s="148"/>
      <c r="AJ1614" s="207"/>
      <c r="AK1614" s="207"/>
      <c r="AL1614" s="207"/>
      <c r="AM1614" s="207"/>
      <c r="AN1614" s="207"/>
      <c r="AO1614" s="208"/>
    </row>
    <row r="1615" customFormat="false" ht="15.75" hidden="false" customHeight="true" outlineLevel="0" collapsed="false">
      <c r="A1615" s="22" t="n">
        <v>1614</v>
      </c>
      <c r="B1615" s="180"/>
      <c r="C1615" s="22"/>
      <c r="D1615" s="22"/>
      <c r="E1615" s="183"/>
      <c r="F1615" s="183"/>
      <c r="G1615" s="22"/>
      <c r="H1615" s="22"/>
      <c r="I1615" s="22"/>
      <c r="J1615" s="22"/>
      <c r="K1615" s="191" t="e">
        <f aca="false">VLOOKUP(Personale!J1615,Legenda!$D$1:$F$258,2)</f>
        <v>#N/A</v>
      </c>
      <c r="L1615" s="22"/>
      <c r="M1615" s="22"/>
      <c r="N1615" s="22"/>
      <c r="O1615" s="22"/>
      <c r="P1615" s="203"/>
      <c r="Q1615" s="22"/>
      <c r="R1615" s="22"/>
      <c r="S1615" s="22"/>
      <c r="T1615" s="203"/>
      <c r="U1615" s="211"/>
      <c r="V1615" s="211"/>
      <c r="W1615" s="185" t="n">
        <v>0</v>
      </c>
      <c r="X1615" s="185" t="n">
        <v>0</v>
      </c>
      <c r="Y1615" s="219" t="n">
        <f aca="false">SUM(W1615:X1615)</f>
        <v>0</v>
      </c>
      <c r="Z1615" s="185" t="n">
        <v>0</v>
      </c>
      <c r="AA1615" s="185" t="n">
        <v>0</v>
      </c>
      <c r="AB1615" s="220" t="n">
        <f aca="false">SUM(Z1615:AA1615)</f>
        <v>0</v>
      </c>
      <c r="AC1615" s="22"/>
      <c r="AD1615" s="22"/>
      <c r="AE1615" s="188"/>
      <c r="AF1615" s="206" t="n">
        <f aca="false">IF(AE1615="SI",N1615,0)</f>
        <v>0</v>
      </c>
      <c r="AG1615" s="189" t="n">
        <f aca="false">IF(AE1615="SI",Y1615,0)</f>
        <v>0</v>
      </c>
      <c r="AH1615" s="189" t="n">
        <f aca="false">IF(AE1615="SI",AB1615,0)</f>
        <v>0</v>
      </c>
      <c r="AI1615" s="148"/>
      <c r="AJ1615" s="207"/>
      <c r="AK1615" s="207"/>
      <c r="AL1615" s="207"/>
      <c r="AM1615" s="207"/>
      <c r="AN1615" s="207"/>
      <c r="AO1615" s="208"/>
    </row>
    <row r="1616" customFormat="false" ht="15.75" hidden="false" customHeight="true" outlineLevel="0" collapsed="false">
      <c r="A1616" s="22" t="n">
        <v>1615</v>
      </c>
      <c r="B1616" s="180"/>
      <c r="C1616" s="22"/>
      <c r="D1616" s="22"/>
      <c r="E1616" s="183"/>
      <c r="F1616" s="183"/>
      <c r="G1616" s="22"/>
      <c r="H1616" s="22"/>
      <c r="I1616" s="22"/>
      <c r="J1616" s="22"/>
      <c r="K1616" s="191" t="e">
        <f aca="false">VLOOKUP(Personale!J1616,Legenda!$D$1:$F$258,2)</f>
        <v>#N/A</v>
      </c>
      <c r="L1616" s="22"/>
      <c r="M1616" s="22"/>
      <c r="N1616" s="22"/>
      <c r="O1616" s="22"/>
      <c r="P1616" s="203"/>
      <c r="Q1616" s="22"/>
      <c r="R1616" s="22"/>
      <c r="S1616" s="22"/>
      <c r="T1616" s="203"/>
      <c r="U1616" s="211"/>
      <c r="V1616" s="211"/>
      <c r="W1616" s="185" t="n">
        <v>0</v>
      </c>
      <c r="X1616" s="185" t="n">
        <v>0</v>
      </c>
      <c r="Y1616" s="219" t="n">
        <f aca="false">SUM(W1616:X1616)</f>
        <v>0</v>
      </c>
      <c r="Z1616" s="185" t="n">
        <v>0</v>
      </c>
      <c r="AA1616" s="185" t="n">
        <v>0</v>
      </c>
      <c r="AB1616" s="220" t="n">
        <f aca="false">SUM(Z1616:AA1616)</f>
        <v>0</v>
      </c>
      <c r="AC1616" s="22"/>
      <c r="AD1616" s="22"/>
      <c r="AE1616" s="188"/>
      <c r="AF1616" s="206" t="n">
        <f aca="false">IF(AE1616="SI",N1616,0)</f>
        <v>0</v>
      </c>
      <c r="AG1616" s="189" t="n">
        <f aca="false">IF(AE1616="SI",Y1616,0)</f>
        <v>0</v>
      </c>
      <c r="AH1616" s="189" t="n">
        <f aca="false">IF(AE1616="SI",AB1616,0)</f>
        <v>0</v>
      </c>
      <c r="AI1616" s="148"/>
      <c r="AJ1616" s="207"/>
      <c r="AK1616" s="207"/>
      <c r="AL1616" s="207"/>
      <c r="AM1616" s="207"/>
      <c r="AN1616" s="207"/>
      <c r="AO1616" s="208"/>
    </row>
    <row r="1617" customFormat="false" ht="15.75" hidden="false" customHeight="true" outlineLevel="0" collapsed="false">
      <c r="A1617" s="22" t="n">
        <v>1616</v>
      </c>
      <c r="B1617" s="180"/>
      <c r="C1617" s="22"/>
      <c r="D1617" s="22"/>
      <c r="E1617" s="183"/>
      <c r="F1617" s="183"/>
      <c r="G1617" s="22"/>
      <c r="H1617" s="22"/>
      <c r="I1617" s="22"/>
      <c r="J1617" s="22"/>
      <c r="K1617" s="191" t="e">
        <f aca="false">VLOOKUP(Personale!J1617,Legenda!$D$1:$F$258,2)</f>
        <v>#N/A</v>
      </c>
      <c r="L1617" s="22"/>
      <c r="M1617" s="22"/>
      <c r="N1617" s="22"/>
      <c r="O1617" s="22"/>
      <c r="P1617" s="203"/>
      <c r="Q1617" s="22"/>
      <c r="R1617" s="22"/>
      <c r="S1617" s="22"/>
      <c r="T1617" s="203"/>
      <c r="U1617" s="211"/>
      <c r="V1617" s="211"/>
      <c r="W1617" s="185" t="n">
        <v>0</v>
      </c>
      <c r="X1617" s="185" t="n">
        <v>0</v>
      </c>
      <c r="Y1617" s="219" t="n">
        <f aca="false">SUM(W1617:X1617)</f>
        <v>0</v>
      </c>
      <c r="Z1617" s="185" t="n">
        <v>0</v>
      </c>
      <c r="AA1617" s="185" t="n">
        <v>0</v>
      </c>
      <c r="AB1617" s="220" t="n">
        <f aca="false">SUM(Z1617:AA1617)</f>
        <v>0</v>
      </c>
      <c r="AC1617" s="22"/>
      <c r="AD1617" s="22"/>
      <c r="AE1617" s="188"/>
      <c r="AF1617" s="206" t="n">
        <f aca="false">IF(AE1617="SI",N1617,0)</f>
        <v>0</v>
      </c>
      <c r="AG1617" s="189" t="n">
        <f aca="false">IF(AE1617="SI",Y1617,0)</f>
        <v>0</v>
      </c>
      <c r="AH1617" s="189" t="n">
        <f aca="false">IF(AE1617="SI",AB1617,0)</f>
        <v>0</v>
      </c>
      <c r="AI1617" s="148"/>
      <c r="AJ1617" s="207"/>
      <c r="AK1617" s="207"/>
      <c r="AL1617" s="207"/>
      <c r="AM1617" s="207"/>
      <c r="AN1617" s="207"/>
      <c r="AO1617" s="208"/>
    </row>
    <row r="1618" customFormat="false" ht="15.75" hidden="false" customHeight="true" outlineLevel="0" collapsed="false">
      <c r="A1618" s="22" t="n">
        <v>1617</v>
      </c>
      <c r="B1618" s="180"/>
      <c r="C1618" s="22"/>
      <c r="D1618" s="22"/>
      <c r="E1618" s="183"/>
      <c r="F1618" s="183"/>
      <c r="G1618" s="22"/>
      <c r="H1618" s="22"/>
      <c r="I1618" s="22"/>
      <c r="J1618" s="22"/>
      <c r="K1618" s="191" t="e">
        <f aca="false">VLOOKUP(Personale!J1618,Legenda!$D$1:$F$258,2)</f>
        <v>#N/A</v>
      </c>
      <c r="L1618" s="22"/>
      <c r="M1618" s="22"/>
      <c r="N1618" s="22"/>
      <c r="O1618" s="22"/>
      <c r="P1618" s="203"/>
      <c r="Q1618" s="22"/>
      <c r="R1618" s="22"/>
      <c r="S1618" s="22"/>
      <c r="T1618" s="203"/>
      <c r="U1618" s="211"/>
      <c r="V1618" s="211"/>
      <c r="W1618" s="185" t="n">
        <v>0</v>
      </c>
      <c r="X1618" s="185" t="n">
        <v>0</v>
      </c>
      <c r="Y1618" s="219" t="n">
        <f aca="false">SUM(W1618:X1618)</f>
        <v>0</v>
      </c>
      <c r="Z1618" s="185" t="n">
        <v>0</v>
      </c>
      <c r="AA1618" s="185" t="n">
        <v>0</v>
      </c>
      <c r="AB1618" s="220" t="n">
        <f aca="false">SUM(Z1618:AA1618)</f>
        <v>0</v>
      </c>
      <c r="AC1618" s="22"/>
      <c r="AD1618" s="22"/>
      <c r="AE1618" s="188"/>
      <c r="AF1618" s="206" t="n">
        <f aca="false">IF(AE1618="SI",N1618,0)</f>
        <v>0</v>
      </c>
      <c r="AG1618" s="189" t="n">
        <f aca="false">IF(AE1618="SI",Y1618,0)</f>
        <v>0</v>
      </c>
      <c r="AH1618" s="189" t="n">
        <f aca="false">IF(AE1618="SI",AB1618,0)</f>
        <v>0</v>
      </c>
      <c r="AI1618" s="148"/>
      <c r="AJ1618" s="207"/>
      <c r="AK1618" s="207"/>
      <c r="AL1618" s="207"/>
      <c r="AM1618" s="207"/>
      <c r="AN1618" s="207"/>
      <c r="AO1618" s="208"/>
    </row>
    <row r="1619" customFormat="false" ht="15.75" hidden="false" customHeight="true" outlineLevel="0" collapsed="false">
      <c r="A1619" s="22" t="n">
        <v>1618</v>
      </c>
      <c r="B1619" s="180"/>
      <c r="C1619" s="22"/>
      <c r="D1619" s="22"/>
      <c r="E1619" s="183"/>
      <c r="F1619" s="183"/>
      <c r="G1619" s="22"/>
      <c r="H1619" s="22"/>
      <c r="I1619" s="22"/>
      <c r="J1619" s="22"/>
      <c r="K1619" s="191" t="e">
        <f aca="false">VLOOKUP(Personale!J1619,Legenda!$D$1:$F$258,2)</f>
        <v>#N/A</v>
      </c>
      <c r="L1619" s="22"/>
      <c r="M1619" s="22"/>
      <c r="N1619" s="22"/>
      <c r="O1619" s="22"/>
      <c r="P1619" s="203"/>
      <c r="Q1619" s="22"/>
      <c r="R1619" s="22"/>
      <c r="S1619" s="22"/>
      <c r="T1619" s="203"/>
      <c r="U1619" s="211"/>
      <c r="V1619" s="211"/>
      <c r="W1619" s="185" t="n">
        <v>0</v>
      </c>
      <c r="X1619" s="185" t="n">
        <v>0</v>
      </c>
      <c r="Y1619" s="219" t="n">
        <f aca="false">SUM(W1619:X1619)</f>
        <v>0</v>
      </c>
      <c r="Z1619" s="185" t="n">
        <v>0</v>
      </c>
      <c r="AA1619" s="185" t="n">
        <v>0</v>
      </c>
      <c r="AB1619" s="220" t="n">
        <f aca="false">SUM(Z1619:AA1619)</f>
        <v>0</v>
      </c>
      <c r="AC1619" s="22"/>
      <c r="AD1619" s="22"/>
      <c r="AE1619" s="188"/>
      <c r="AF1619" s="206" t="n">
        <f aca="false">IF(AE1619="SI",N1619,0)</f>
        <v>0</v>
      </c>
      <c r="AG1619" s="189" t="n">
        <f aca="false">IF(AE1619="SI",Y1619,0)</f>
        <v>0</v>
      </c>
      <c r="AH1619" s="189" t="n">
        <f aca="false">IF(AE1619="SI",AB1619,0)</f>
        <v>0</v>
      </c>
      <c r="AI1619" s="148"/>
      <c r="AJ1619" s="207"/>
      <c r="AK1619" s="207"/>
      <c r="AL1619" s="207"/>
      <c r="AM1619" s="207"/>
      <c r="AN1619" s="207"/>
      <c r="AO1619" s="208"/>
    </row>
    <row r="1620" customFormat="false" ht="15.75" hidden="false" customHeight="true" outlineLevel="0" collapsed="false">
      <c r="A1620" s="22" t="n">
        <v>1619</v>
      </c>
      <c r="B1620" s="180"/>
      <c r="C1620" s="22"/>
      <c r="D1620" s="22"/>
      <c r="E1620" s="183"/>
      <c r="F1620" s="183"/>
      <c r="G1620" s="22"/>
      <c r="H1620" s="22"/>
      <c r="I1620" s="22"/>
      <c r="J1620" s="22"/>
      <c r="K1620" s="191" t="e">
        <f aca="false">VLOOKUP(Personale!J1620,Legenda!$D$1:$F$258,2)</f>
        <v>#N/A</v>
      </c>
      <c r="L1620" s="22"/>
      <c r="M1620" s="22"/>
      <c r="N1620" s="22"/>
      <c r="O1620" s="22"/>
      <c r="P1620" s="203"/>
      <c r="Q1620" s="22"/>
      <c r="R1620" s="22"/>
      <c r="S1620" s="22"/>
      <c r="T1620" s="203"/>
      <c r="U1620" s="211"/>
      <c r="V1620" s="211"/>
      <c r="W1620" s="185" t="n">
        <v>0</v>
      </c>
      <c r="X1620" s="185" t="n">
        <v>0</v>
      </c>
      <c r="Y1620" s="219" t="n">
        <f aca="false">SUM(W1620:X1620)</f>
        <v>0</v>
      </c>
      <c r="Z1620" s="185" t="n">
        <v>0</v>
      </c>
      <c r="AA1620" s="185" t="n">
        <v>0</v>
      </c>
      <c r="AB1620" s="220" t="n">
        <f aca="false">SUM(Z1620:AA1620)</f>
        <v>0</v>
      </c>
      <c r="AC1620" s="22"/>
      <c r="AD1620" s="22"/>
      <c r="AE1620" s="188"/>
      <c r="AF1620" s="206" t="n">
        <f aca="false">IF(AE1620="SI",N1620,0)</f>
        <v>0</v>
      </c>
      <c r="AG1620" s="189" t="n">
        <f aca="false">IF(AE1620="SI",Y1620,0)</f>
        <v>0</v>
      </c>
      <c r="AH1620" s="189" t="n">
        <f aca="false">IF(AE1620="SI",AB1620,0)</f>
        <v>0</v>
      </c>
      <c r="AI1620" s="148"/>
      <c r="AJ1620" s="207"/>
      <c r="AK1620" s="207"/>
      <c r="AL1620" s="207"/>
      <c r="AM1620" s="207"/>
      <c r="AN1620" s="207"/>
      <c r="AO1620" s="208"/>
    </row>
    <row r="1621" customFormat="false" ht="15.75" hidden="false" customHeight="true" outlineLevel="0" collapsed="false">
      <c r="A1621" s="22" t="n">
        <v>1620</v>
      </c>
      <c r="B1621" s="180"/>
      <c r="C1621" s="22"/>
      <c r="D1621" s="22"/>
      <c r="E1621" s="183"/>
      <c r="F1621" s="183"/>
      <c r="G1621" s="22"/>
      <c r="H1621" s="22"/>
      <c r="I1621" s="22"/>
      <c r="J1621" s="22"/>
      <c r="K1621" s="191" t="e">
        <f aca="false">VLOOKUP(Personale!J1621,Legenda!$D$1:$F$258,2)</f>
        <v>#N/A</v>
      </c>
      <c r="L1621" s="22"/>
      <c r="M1621" s="22"/>
      <c r="N1621" s="22"/>
      <c r="O1621" s="22"/>
      <c r="P1621" s="203"/>
      <c r="Q1621" s="22"/>
      <c r="R1621" s="22"/>
      <c r="S1621" s="22"/>
      <c r="T1621" s="203"/>
      <c r="U1621" s="211"/>
      <c r="V1621" s="211"/>
      <c r="W1621" s="185" t="n">
        <v>0</v>
      </c>
      <c r="X1621" s="185" t="n">
        <v>0</v>
      </c>
      <c r="Y1621" s="219" t="n">
        <f aca="false">SUM(W1621:X1621)</f>
        <v>0</v>
      </c>
      <c r="Z1621" s="185" t="n">
        <v>0</v>
      </c>
      <c r="AA1621" s="185" t="n">
        <v>0</v>
      </c>
      <c r="AB1621" s="220" t="n">
        <f aca="false">SUM(Z1621:AA1621)</f>
        <v>0</v>
      </c>
      <c r="AC1621" s="22"/>
      <c r="AD1621" s="22"/>
      <c r="AE1621" s="188"/>
      <c r="AF1621" s="206" t="n">
        <f aca="false">IF(AE1621="SI",N1621,0)</f>
        <v>0</v>
      </c>
      <c r="AG1621" s="189" t="n">
        <f aca="false">IF(AE1621="SI",Y1621,0)</f>
        <v>0</v>
      </c>
      <c r="AH1621" s="189" t="n">
        <f aca="false">IF(AE1621="SI",AB1621,0)</f>
        <v>0</v>
      </c>
      <c r="AI1621" s="148"/>
      <c r="AJ1621" s="207"/>
      <c r="AK1621" s="207"/>
      <c r="AL1621" s="207"/>
      <c r="AM1621" s="207"/>
      <c r="AN1621" s="207"/>
      <c r="AO1621" s="208"/>
    </row>
    <row r="1622" customFormat="false" ht="15.75" hidden="false" customHeight="true" outlineLevel="0" collapsed="false">
      <c r="A1622" s="22" t="n">
        <v>1621</v>
      </c>
      <c r="B1622" s="180"/>
      <c r="C1622" s="22"/>
      <c r="D1622" s="22"/>
      <c r="E1622" s="183"/>
      <c r="F1622" s="183"/>
      <c r="G1622" s="22"/>
      <c r="H1622" s="22"/>
      <c r="I1622" s="22"/>
      <c r="J1622" s="22"/>
      <c r="K1622" s="191" t="e">
        <f aca="false">VLOOKUP(Personale!J1622,Legenda!$D$1:$F$258,2)</f>
        <v>#N/A</v>
      </c>
      <c r="L1622" s="22"/>
      <c r="M1622" s="22"/>
      <c r="N1622" s="22"/>
      <c r="O1622" s="22"/>
      <c r="P1622" s="203"/>
      <c r="Q1622" s="22"/>
      <c r="R1622" s="22"/>
      <c r="S1622" s="22"/>
      <c r="T1622" s="203"/>
      <c r="U1622" s="211"/>
      <c r="V1622" s="211"/>
      <c r="W1622" s="185" t="n">
        <v>0</v>
      </c>
      <c r="X1622" s="185" t="n">
        <v>0</v>
      </c>
      <c r="Y1622" s="219" t="n">
        <f aca="false">SUM(W1622:X1622)</f>
        <v>0</v>
      </c>
      <c r="Z1622" s="185" t="n">
        <v>0</v>
      </c>
      <c r="AA1622" s="185" t="n">
        <v>0</v>
      </c>
      <c r="AB1622" s="220" t="n">
        <f aca="false">SUM(Z1622:AA1622)</f>
        <v>0</v>
      </c>
      <c r="AC1622" s="22"/>
      <c r="AD1622" s="22"/>
      <c r="AE1622" s="188"/>
      <c r="AF1622" s="206" t="n">
        <f aca="false">IF(AE1622="SI",N1622,0)</f>
        <v>0</v>
      </c>
      <c r="AG1622" s="189" t="n">
        <f aca="false">IF(AE1622="SI",Y1622,0)</f>
        <v>0</v>
      </c>
      <c r="AH1622" s="189" t="n">
        <f aca="false">IF(AE1622="SI",AB1622,0)</f>
        <v>0</v>
      </c>
      <c r="AI1622" s="148"/>
      <c r="AJ1622" s="207"/>
      <c r="AK1622" s="207"/>
      <c r="AL1622" s="207"/>
      <c r="AM1622" s="207"/>
      <c r="AN1622" s="207"/>
      <c r="AO1622" s="208"/>
    </row>
    <row r="1623" customFormat="false" ht="15.75" hidden="false" customHeight="true" outlineLevel="0" collapsed="false">
      <c r="A1623" s="22" t="n">
        <v>1622</v>
      </c>
      <c r="B1623" s="180"/>
      <c r="C1623" s="22"/>
      <c r="D1623" s="22"/>
      <c r="E1623" s="183"/>
      <c r="F1623" s="183"/>
      <c r="G1623" s="22"/>
      <c r="H1623" s="22"/>
      <c r="I1623" s="22"/>
      <c r="J1623" s="22"/>
      <c r="K1623" s="191" t="e">
        <f aca="false">VLOOKUP(Personale!J1623,Legenda!$D$1:$F$258,2)</f>
        <v>#N/A</v>
      </c>
      <c r="L1623" s="22"/>
      <c r="M1623" s="22"/>
      <c r="N1623" s="22"/>
      <c r="O1623" s="22"/>
      <c r="P1623" s="203"/>
      <c r="Q1623" s="22"/>
      <c r="R1623" s="22"/>
      <c r="S1623" s="22"/>
      <c r="T1623" s="203"/>
      <c r="U1623" s="211"/>
      <c r="V1623" s="211"/>
      <c r="W1623" s="185" t="n">
        <v>0</v>
      </c>
      <c r="X1623" s="185" t="n">
        <v>0</v>
      </c>
      <c r="Y1623" s="219" t="n">
        <f aca="false">SUM(W1623:X1623)</f>
        <v>0</v>
      </c>
      <c r="Z1623" s="185" t="n">
        <v>0</v>
      </c>
      <c r="AA1623" s="185" t="n">
        <v>0</v>
      </c>
      <c r="AB1623" s="220" t="n">
        <f aca="false">SUM(Z1623:AA1623)</f>
        <v>0</v>
      </c>
      <c r="AC1623" s="22"/>
      <c r="AD1623" s="22"/>
      <c r="AE1623" s="188"/>
      <c r="AF1623" s="206" t="n">
        <f aca="false">IF(AE1623="SI",N1623,0)</f>
        <v>0</v>
      </c>
      <c r="AG1623" s="189" t="n">
        <f aca="false">IF(AE1623="SI",Y1623,0)</f>
        <v>0</v>
      </c>
      <c r="AH1623" s="189" t="n">
        <f aca="false">IF(AE1623="SI",AB1623,0)</f>
        <v>0</v>
      </c>
      <c r="AI1623" s="148"/>
      <c r="AJ1623" s="207"/>
      <c r="AK1623" s="207"/>
      <c r="AL1623" s="207"/>
      <c r="AM1623" s="207"/>
      <c r="AN1623" s="207"/>
      <c r="AO1623" s="208"/>
    </row>
    <row r="1624" customFormat="false" ht="15.75" hidden="false" customHeight="true" outlineLevel="0" collapsed="false">
      <c r="A1624" s="22" t="n">
        <v>1623</v>
      </c>
      <c r="B1624" s="180"/>
      <c r="C1624" s="22"/>
      <c r="D1624" s="22"/>
      <c r="E1624" s="183"/>
      <c r="F1624" s="183"/>
      <c r="G1624" s="22"/>
      <c r="H1624" s="22"/>
      <c r="I1624" s="22"/>
      <c r="J1624" s="22"/>
      <c r="K1624" s="191" t="e">
        <f aca="false">VLOOKUP(Personale!J1624,Legenda!$D$1:$F$258,2)</f>
        <v>#N/A</v>
      </c>
      <c r="L1624" s="22"/>
      <c r="M1624" s="22"/>
      <c r="N1624" s="22"/>
      <c r="O1624" s="22"/>
      <c r="P1624" s="203"/>
      <c r="Q1624" s="22"/>
      <c r="R1624" s="22"/>
      <c r="S1624" s="22"/>
      <c r="T1624" s="203"/>
      <c r="U1624" s="211"/>
      <c r="V1624" s="211"/>
      <c r="W1624" s="185" t="n">
        <v>0</v>
      </c>
      <c r="X1624" s="185" t="n">
        <v>0</v>
      </c>
      <c r="Y1624" s="219" t="n">
        <f aca="false">SUM(W1624:X1624)</f>
        <v>0</v>
      </c>
      <c r="Z1624" s="185" t="n">
        <v>0</v>
      </c>
      <c r="AA1624" s="185" t="n">
        <v>0</v>
      </c>
      <c r="AB1624" s="220" t="n">
        <f aca="false">SUM(Z1624:AA1624)</f>
        <v>0</v>
      </c>
      <c r="AC1624" s="22"/>
      <c r="AD1624" s="22"/>
      <c r="AE1624" s="188"/>
      <c r="AF1624" s="206" t="n">
        <f aca="false">IF(AE1624="SI",N1624,0)</f>
        <v>0</v>
      </c>
      <c r="AG1624" s="189" t="n">
        <f aca="false">IF(AE1624="SI",Y1624,0)</f>
        <v>0</v>
      </c>
      <c r="AH1624" s="189" t="n">
        <f aca="false">IF(AE1624="SI",AB1624,0)</f>
        <v>0</v>
      </c>
      <c r="AI1624" s="148"/>
      <c r="AJ1624" s="207"/>
      <c r="AK1624" s="207"/>
      <c r="AL1624" s="207"/>
      <c r="AM1624" s="207"/>
      <c r="AN1624" s="207"/>
      <c r="AO1624" s="208"/>
    </row>
    <row r="1625" customFormat="false" ht="15.75" hidden="false" customHeight="true" outlineLevel="0" collapsed="false">
      <c r="A1625" s="22" t="n">
        <v>1624</v>
      </c>
      <c r="B1625" s="180"/>
      <c r="C1625" s="22"/>
      <c r="D1625" s="22"/>
      <c r="E1625" s="183"/>
      <c r="F1625" s="183"/>
      <c r="G1625" s="22"/>
      <c r="H1625" s="22"/>
      <c r="I1625" s="22"/>
      <c r="J1625" s="22"/>
      <c r="K1625" s="191" t="e">
        <f aca="false">VLOOKUP(Personale!J1625,Legenda!$D$1:$F$258,2)</f>
        <v>#N/A</v>
      </c>
      <c r="L1625" s="22"/>
      <c r="M1625" s="22"/>
      <c r="N1625" s="22"/>
      <c r="O1625" s="22"/>
      <c r="P1625" s="203"/>
      <c r="Q1625" s="22"/>
      <c r="R1625" s="22"/>
      <c r="S1625" s="22"/>
      <c r="T1625" s="203"/>
      <c r="U1625" s="211"/>
      <c r="V1625" s="211"/>
      <c r="W1625" s="185" t="n">
        <v>0</v>
      </c>
      <c r="X1625" s="185" t="n">
        <v>0</v>
      </c>
      <c r="Y1625" s="219" t="n">
        <f aca="false">SUM(W1625:X1625)</f>
        <v>0</v>
      </c>
      <c r="Z1625" s="185" t="n">
        <v>0</v>
      </c>
      <c r="AA1625" s="185" t="n">
        <v>0</v>
      </c>
      <c r="AB1625" s="220" t="n">
        <f aca="false">SUM(Z1625:AA1625)</f>
        <v>0</v>
      </c>
      <c r="AC1625" s="22"/>
      <c r="AD1625" s="22"/>
      <c r="AE1625" s="188"/>
      <c r="AF1625" s="206" t="n">
        <f aca="false">IF(AE1625="SI",N1625,0)</f>
        <v>0</v>
      </c>
      <c r="AG1625" s="189" t="n">
        <f aca="false">IF(AE1625="SI",Y1625,0)</f>
        <v>0</v>
      </c>
      <c r="AH1625" s="189" t="n">
        <f aca="false">IF(AE1625="SI",AB1625,0)</f>
        <v>0</v>
      </c>
      <c r="AI1625" s="148"/>
      <c r="AJ1625" s="207"/>
      <c r="AK1625" s="207"/>
      <c r="AL1625" s="207"/>
      <c r="AM1625" s="207"/>
      <c r="AN1625" s="207"/>
      <c r="AO1625" s="208"/>
    </row>
    <row r="1626" customFormat="false" ht="15.75" hidden="false" customHeight="true" outlineLevel="0" collapsed="false">
      <c r="A1626" s="22" t="n">
        <v>1625</v>
      </c>
      <c r="B1626" s="180"/>
      <c r="C1626" s="22"/>
      <c r="D1626" s="22"/>
      <c r="E1626" s="183"/>
      <c r="F1626" s="183"/>
      <c r="G1626" s="22"/>
      <c r="H1626" s="22"/>
      <c r="I1626" s="22"/>
      <c r="J1626" s="22"/>
      <c r="K1626" s="191" t="e">
        <f aca="false">VLOOKUP(Personale!J1626,Legenda!$D$1:$F$258,2)</f>
        <v>#N/A</v>
      </c>
      <c r="L1626" s="22"/>
      <c r="M1626" s="22"/>
      <c r="N1626" s="22"/>
      <c r="O1626" s="22"/>
      <c r="P1626" s="203"/>
      <c r="Q1626" s="22"/>
      <c r="R1626" s="22"/>
      <c r="S1626" s="22"/>
      <c r="T1626" s="203"/>
      <c r="U1626" s="211"/>
      <c r="V1626" s="211"/>
      <c r="W1626" s="185" t="n">
        <v>0</v>
      </c>
      <c r="X1626" s="185" t="n">
        <v>0</v>
      </c>
      <c r="Y1626" s="219" t="n">
        <f aca="false">SUM(W1626:X1626)</f>
        <v>0</v>
      </c>
      <c r="Z1626" s="185" t="n">
        <v>0</v>
      </c>
      <c r="AA1626" s="185" t="n">
        <v>0</v>
      </c>
      <c r="AB1626" s="220" t="n">
        <f aca="false">SUM(Z1626:AA1626)</f>
        <v>0</v>
      </c>
      <c r="AC1626" s="22"/>
      <c r="AD1626" s="22"/>
      <c r="AE1626" s="188"/>
      <c r="AF1626" s="206" t="n">
        <f aca="false">IF(AE1626="SI",N1626,0)</f>
        <v>0</v>
      </c>
      <c r="AG1626" s="189" t="n">
        <f aca="false">IF(AE1626="SI",Y1626,0)</f>
        <v>0</v>
      </c>
      <c r="AH1626" s="189" t="n">
        <f aca="false">IF(AE1626="SI",AB1626,0)</f>
        <v>0</v>
      </c>
      <c r="AI1626" s="148"/>
      <c r="AJ1626" s="207"/>
      <c r="AK1626" s="207"/>
      <c r="AL1626" s="207"/>
      <c r="AM1626" s="207"/>
      <c r="AN1626" s="207"/>
      <c r="AO1626" s="208"/>
    </row>
    <row r="1627" customFormat="false" ht="15.75" hidden="false" customHeight="true" outlineLevel="0" collapsed="false">
      <c r="A1627" s="22" t="n">
        <v>1626</v>
      </c>
      <c r="B1627" s="180"/>
      <c r="C1627" s="22"/>
      <c r="D1627" s="22"/>
      <c r="E1627" s="183"/>
      <c r="F1627" s="183"/>
      <c r="G1627" s="22"/>
      <c r="H1627" s="22"/>
      <c r="I1627" s="22"/>
      <c r="J1627" s="22"/>
      <c r="K1627" s="191" t="e">
        <f aca="false">VLOOKUP(Personale!J1627,Legenda!$D$1:$F$258,2)</f>
        <v>#N/A</v>
      </c>
      <c r="L1627" s="22"/>
      <c r="M1627" s="22"/>
      <c r="N1627" s="22"/>
      <c r="O1627" s="22"/>
      <c r="P1627" s="203"/>
      <c r="Q1627" s="22"/>
      <c r="R1627" s="22"/>
      <c r="S1627" s="22"/>
      <c r="T1627" s="203"/>
      <c r="U1627" s="211"/>
      <c r="V1627" s="211"/>
      <c r="W1627" s="185" t="n">
        <v>0</v>
      </c>
      <c r="X1627" s="185" t="n">
        <v>0</v>
      </c>
      <c r="Y1627" s="219" t="n">
        <f aca="false">SUM(W1627:X1627)</f>
        <v>0</v>
      </c>
      <c r="Z1627" s="185" t="n">
        <v>0</v>
      </c>
      <c r="AA1627" s="185" t="n">
        <v>0</v>
      </c>
      <c r="AB1627" s="220" t="n">
        <f aca="false">SUM(Z1627:AA1627)</f>
        <v>0</v>
      </c>
      <c r="AC1627" s="22"/>
      <c r="AD1627" s="22"/>
      <c r="AE1627" s="188"/>
      <c r="AF1627" s="206" t="n">
        <f aca="false">IF(AE1627="SI",N1627,0)</f>
        <v>0</v>
      </c>
      <c r="AG1627" s="189" t="n">
        <f aca="false">IF(AE1627="SI",Y1627,0)</f>
        <v>0</v>
      </c>
      <c r="AH1627" s="189" t="n">
        <f aca="false">IF(AE1627="SI",AB1627,0)</f>
        <v>0</v>
      </c>
      <c r="AI1627" s="148"/>
      <c r="AJ1627" s="207"/>
      <c r="AK1627" s="207"/>
      <c r="AL1627" s="207"/>
      <c r="AM1627" s="207"/>
      <c r="AN1627" s="207"/>
      <c r="AO1627" s="208"/>
    </row>
    <row r="1628" customFormat="false" ht="15.75" hidden="false" customHeight="true" outlineLevel="0" collapsed="false">
      <c r="A1628" s="22" t="n">
        <v>1627</v>
      </c>
      <c r="B1628" s="180"/>
      <c r="C1628" s="22"/>
      <c r="D1628" s="22"/>
      <c r="E1628" s="183"/>
      <c r="F1628" s="183"/>
      <c r="G1628" s="22"/>
      <c r="H1628" s="22"/>
      <c r="I1628" s="22"/>
      <c r="J1628" s="22"/>
      <c r="K1628" s="191" t="e">
        <f aca="false">VLOOKUP(Personale!J1628,Legenda!$D$1:$F$258,2)</f>
        <v>#N/A</v>
      </c>
      <c r="L1628" s="22"/>
      <c r="M1628" s="22"/>
      <c r="N1628" s="22"/>
      <c r="O1628" s="22"/>
      <c r="P1628" s="203"/>
      <c r="Q1628" s="22"/>
      <c r="R1628" s="22"/>
      <c r="S1628" s="22"/>
      <c r="T1628" s="203"/>
      <c r="U1628" s="211"/>
      <c r="V1628" s="211"/>
      <c r="W1628" s="185" t="n">
        <v>0</v>
      </c>
      <c r="X1628" s="185" t="n">
        <v>0</v>
      </c>
      <c r="Y1628" s="219" t="n">
        <f aca="false">SUM(W1628:X1628)</f>
        <v>0</v>
      </c>
      <c r="Z1628" s="185" t="n">
        <v>0</v>
      </c>
      <c r="AA1628" s="185" t="n">
        <v>0</v>
      </c>
      <c r="AB1628" s="220" t="n">
        <f aca="false">SUM(Z1628:AA1628)</f>
        <v>0</v>
      </c>
      <c r="AC1628" s="22"/>
      <c r="AD1628" s="22"/>
      <c r="AE1628" s="188"/>
      <c r="AF1628" s="206" t="n">
        <f aca="false">IF(AE1628="SI",N1628,0)</f>
        <v>0</v>
      </c>
      <c r="AG1628" s="189" t="n">
        <f aca="false">IF(AE1628="SI",Y1628,0)</f>
        <v>0</v>
      </c>
      <c r="AH1628" s="189" t="n">
        <f aca="false">IF(AE1628="SI",AB1628,0)</f>
        <v>0</v>
      </c>
      <c r="AI1628" s="148"/>
      <c r="AJ1628" s="207"/>
      <c r="AK1628" s="207"/>
      <c r="AL1628" s="207"/>
      <c r="AM1628" s="207"/>
      <c r="AN1628" s="207"/>
      <c r="AO1628" s="208"/>
    </row>
    <row r="1629" customFormat="false" ht="15.75" hidden="false" customHeight="true" outlineLevel="0" collapsed="false">
      <c r="A1629" s="22" t="n">
        <v>1628</v>
      </c>
      <c r="B1629" s="180"/>
      <c r="C1629" s="22"/>
      <c r="D1629" s="22"/>
      <c r="E1629" s="183"/>
      <c r="F1629" s="183"/>
      <c r="G1629" s="22"/>
      <c r="H1629" s="22"/>
      <c r="I1629" s="22"/>
      <c r="J1629" s="22"/>
      <c r="K1629" s="191" t="e">
        <f aca="false">VLOOKUP(Personale!J1629,Legenda!$D$1:$F$258,2)</f>
        <v>#N/A</v>
      </c>
      <c r="L1629" s="22"/>
      <c r="M1629" s="22"/>
      <c r="N1629" s="22"/>
      <c r="O1629" s="22"/>
      <c r="P1629" s="203"/>
      <c r="Q1629" s="22"/>
      <c r="R1629" s="22"/>
      <c r="S1629" s="22"/>
      <c r="T1629" s="203"/>
      <c r="U1629" s="211"/>
      <c r="V1629" s="211"/>
      <c r="W1629" s="185" t="n">
        <v>0</v>
      </c>
      <c r="X1629" s="185" t="n">
        <v>0</v>
      </c>
      <c r="Y1629" s="219" t="n">
        <f aca="false">SUM(W1629:X1629)</f>
        <v>0</v>
      </c>
      <c r="Z1629" s="185" t="n">
        <v>0</v>
      </c>
      <c r="AA1629" s="185" t="n">
        <v>0</v>
      </c>
      <c r="AB1629" s="220" t="n">
        <f aca="false">SUM(Z1629:AA1629)</f>
        <v>0</v>
      </c>
      <c r="AC1629" s="22"/>
      <c r="AD1629" s="22"/>
      <c r="AE1629" s="188"/>
      <c r="AF1629" s="206" t="n">
        <f aca="false">IF(AE1629="SI",N1629,0)</f>
        <v>0</v>
      </c>
      <c r="AG1629" s="189" t="n">
        <f aca="false">IF(AE1629="SI",Y1629,0)</f>
        <v>0</v>
      </c>
      <c r="AH1629" s="189" t="n">
        <f aca="false">IF(AE1629="SI",AB1629,0)</f>
        <v>0</v>
      </c>
      <c r="AI1629" s="148"/>
      <c r="AJ1629" s="207"/>
      <c r="AK1629" s="207"/>
      <c r="AL1629" s="207"/>
      <c r="AM1629" s="207"/>
      <c r="AN1629" s="207"/>
      <c r="AO1629" s="208"/>
    </row>
    <row r="1630" customFormat="false" ht="15.75" hidden="false" customHeight="true" outlineLevel="0" collapsed="false">
      <c r="A1630" s="22" t="n">
        <v>1629</v>
      </c>
      <c r="B1630" s="180"/>
      <c r="C1630" s="22"/>
      <c r="D1630" s="22"/>
      <c r="E1630" s="183"/>
      <c r="F1630" s="183"/>
      <c r="G1630" s="22"/>
      <c r="H1630" s="22"/>
      <c r="I1630" s="22"/>
      <c r="J1630" s="22"/>
      <c r="K1630" s="191" t="e">
        <f aca="false">VLOOKUP(Personale!J1630,Legenda!$D$1:$F$258,2)</f>
        <v>#N/A</v>
      </c>
      <c r="L1630" s="22"/>
      <c r="M1630" s="22"/>
      <c r="N1630" s="22"/>
      <c r="O1630" s="22"/>
      <c r="P1630" s="203"/>
      <c r="Q1630" s="22"/>
      <c r="R1630" s="22"/>
      <c r="S1630" s="22"/>
      <c r="T1630" s="203"/>
      <c r="U1630" s="211"/>
      <c r="V1630" s="211"/>
      <c r="W1630" s="185" t="n">
        <v>0</v>
      </c>
      <c r="X1630" s="185" t="n">
        <v>0</v>
      </c>
      <c r="Y1630" s="219" t="n">
        <f aca="false">SUM(W1630:X1630)</f>
        <v>0</v>
      </c>
      <c r="Z1630" s="185" t="n">
        <v>0</v>
      </c>
      <c r="AA1630" s="185" t="n">
        <v>0</v>
      </c>
      <c r="AB1630" s="220" t="n">
        <f aca="false">SUM(Z1630:AA1630)</f>
        <v>0</v>
      </c>
      <c r="AC1630" s="22"/>
      <c r="AD1630" s="22"/>
      <c r="AE1630" s="188"/>
      <c r="AF1630" s="206" t="n">
        <f aca="false">IF(AE1630="SI",N1630,0)</f>
        <v>0</v>
      </c>
      <c r="AG1630" s="189" t="n">
        <f aca="false">IF(AE1630="SI",Y1630,0)</f>
        <v>0</v>
      </c>
      <c r="AH1630" s="189" t="n">
        <f aca="false">IF(AE1630="SI",AB1630,0)</f>
        <v>0</v>
      </c>
      <c r="AI1630" s="148"/>
      <c r="AJ1630" s="207"/>
      <c r="AK1630" s="207"/>
      <c r="AL1630" s="207"/>
      <c r="AM1630" s="207"/>
      <c r="AN1630" s="207"/>
      <c r="AO1630" s="208"/>
    </row>
    <row r="1631" customFormat="false" ht="15.75" hidden="false" customHeight="true" outlineLevel="0" collapsed="false">
      <c r="A1631" s="22" t="n">
        <v>1630</v>
      </c>
      <c r="B1631" s="180"/>
      <c r="C1631" s="22"/>
      <c r="D1631" s="22"/>
      <c r="E1631" s="183"/>
      <c r="F1631" s="183"/>
      <c r="G1631" s="22"/>
      <c r="H1631" s="22"/>
      <c r="I1631" s="22"/>
      <c r="J1631" s="22"/>
      <c r="K1631" s="191" t="e">
        <f aca="false">VLOOKUP(Personale!J1631,Legenda!$D$1:$F$258,2)</f>
        <v>#N/A</v>
      </c>
      <c r="L1631" s="22"/>
      <c r="M1631" s="22"/>
      <c r="N1631" s="22"/>
      <c r="O1631" s="22"/>
      <c r="P1631" s="203"/>
      <c r="Q1631" s="22"/>
      <c r="R1631" s="22"/>
      <c r="S1631" s="22"/>
      <c r="T1631" s="203"/>
      <c r="U1631" s="211"/>
      <c r="V1631" s="211"/>
      <c r="W1631" s="185" t="n">
        <v>0</v>
      </c>
      <c r="X1631" s="185" t="n">
        <v>0</v>
      </c>
      <c r="Y1631" s="219" t="n">
        <f aca="false">SUM(W1631:X1631)</f>
        <v>0</v>
      </c>
      <c r="Z1631" s="185" t="n">
        <v>0</v>
      </c>
      <c r="AA1631" s="185" t="n">
        <v>0</v>
      </c>
      <c r="AB1631" s="220" t="n">
        <f aca="false">SUM(Z1631:AA1631)</f>
        <v>0</v>
      </c>
      <c r="AC1631" s="22"/>
      <c r="AD1631" s="22"/>
      <c r="AE1631" s="188"/>
      <c r="AF1631" s="206" t="n">
        <f aca="false">IF(AE1631="SI",N1631,0)</f>
        <v>0</v>
      </c>
      <c r="AG1631" s="189" t="n">
        <f aca="false">IF(AE1631="SI",Y1631,0)</f>
        <v>0</v>
      </c>
      <c r="AH1631" s="189" t="n">
        <f aca="false">IF(AE1631="SI",AB1631,0)</f>
        <v>0</v>
      </c>
      <c r="AI1631" s="148"/>
      <c r="AJ1631" s="207"/>
      <c r="AK1631" s="207"/>
      <c r="AL1631" s="207"/>
      <c r="AM1631" s="207"/>
      <c r="AN1631" s="207"/>
      <c r="AO1631" s="208"/>
    </row>
    <row r="1632" customFormat="false" ht="15.75" hidden="false" customHeight="true" outlineLevel="0" collapsed="false">
      <c r="A1632" s="22" t="n">
        <v>1631</v>
      </c>
      <c r="B1632" s="180"/>
      <c r="C1632" s="22"/>
      <c r="D1632" s="22"/>
      <c r="E1632" s="183"/>
      <c r="F1632" s="183"/>
      <c r="G1632" s="22"/>
      <c r="H1632" s="22"/>
      <c r="I1632" s="22"/>
      <c r="J1632" s="22"/>
      <c r="K1632" s="191" t="e">
        <f aca="false">VLOOKUP(Personale!J1632,Legenda!$D$1:$F$258,2)</f>
        <v>#N/A</v>
      </c>
      <c r="L1632" s="22"/>
      <c r="M1632" s="22"/>
      <c r="N1632" s="22"/>
      <c r="O1632" s="22"/>
      <c r="P1632" s="203"/>
      <c r="Q1632" s="22"/>
      <c r="R1632" s="22"/>
      <c r="S1632" s="22"/>
      <c r="T1632" s="203"/>
      <c r="U1632" s="211"/>
      <c r="V1632" s="211"/>
      <c r="W1632" s="185" t="n">
        <v>0</v>
      </c>
      <c r="X1632" s="185" t="n">
        <v>0</v>
      </c>
      <c r="Y1632" s="219" t="n">
        <f aca="false">SUM(W1632:X1632)</f>
        <v>0</v>
      </c>
      <c r="Z1632" s="185" t="n">
        <v>0</v>
      </c>
      <c r="AA1632" s="185" t="n">
        <v>0</v>
      </c>
      <c r="AB1632" s="220" t="n">
        <f aca="false">SUM(Z1632:AA1632)</f>
        <v>0</v>
      </c>
      <c r="AC1632" s="22"/>
      <c r="AD1632" s="22"/>
      <c r="AE1632" s="188"/>
      <c r="AF1632" s="206" t="n">
        <f aca="false">IF(AE1632="SI",N1632,0)</f>
        <v>0</v>
      </c>
      <c r="AG1632" s="189" t="n">
        <f aca="false">IF(AE1632="SI",Y1632,0)</f>
        <v>0</v>
      </c>
      <c r="AH1632" s="189" t="n">
        <f aca="false">IF(AE1632="SI",AB1632,0)</f>
        <v>0</v>
      </c>
      <c r="AI1632" s="148"/>
      <c r="AJ1632" s="207"/>
      <c r="AK1632" s="207"/>
      <c r="AL1632" s="207"/>
      <c r="AM1632" s="207"/>
      <c r="AN1632" s="207"/>
      <c r="AO1632" s="208"/>
    </row>
    <row r="1633" customFormat="false" ht="15.75" hidden="false" customHeight="true" outlineLevel="0" collapsed="false">
      <c r="A1633" s="22" t="n">
        <v>1632</v>
      </c>
      <c r="B1633" s="180"/>
      <c r="C1633" s="22"/>
      <c r="D1633" s="22"/>
      <c r="E1633" s="183"/>
      <c r="F1633" s="183"/>
      <c r="G1633" s="22"/>
      <c r="H1633" s="22"/>
      <c r="I1633" s="22"/>
      <c r="J1633" s="22"/>
      <c r="K1633" s="191" t="e">
        <f aca="false">VLOOKUP(Personale!J1633,Legenda!$D$1:$F$258,2)</f>
        <v>#N/A</v>
      </c>
      <c r="L1633" s="22"/>
      <c r="M1633" s="22"/>
      <c r="N1633" s="22"/>
      <c r="O1633" s="22"/>
      <c r="P1633" s="203"/>
      <c r="Q1633" s="22"/>
      <c r="R1633" s="22"/>
      <c r="S1633" s="22"/>
      <c r="T1633" s="203"/>
      <c r="U1633" s="211"/>
      <c r="V1633" s="211"/>
      <c r="W1633" s="185" t="n">
        <v>0</v>
      </c>
      <c r="X1633" s="185" t="n">
        <v>0</v>
      </c>
      <c r="Y1633" s="219" t="n">
        <f aca="false">SUM(W1633:X1633)</f>
        <v>0</v>
      </c>
      <c r="Z1633" s="185" t="n">
        <v>0</v>
      </c>
      <c r="AA1633" s="185" t="n">
        <v>0</v>
      </c>
      <c r="AB1633" s="220" t="n">
        <f aca="false">SUM(Z1633:AA1633)</f>
        <v>0</v>
      </c>
      <c r="AC1633" s="22"/>
      <c r="AD1633" s="22"/>
      <c r="AE1633" s="188"/>
      <c r="AF1633" s="206" t="n">
        <f aca="false">IF(AE1633="SI",N1633,0)</f>
        <v>0</v>
      </c>
      <c r="AG1633" s="189" t="n">
        <f aca="false">IF(AE1633="SI",Y1633,0)</f>
        <v>0</v>
      </c>
      <c r="AH1633" s="189" t="n">
        <f aca="false">IF(AE1633="SI",AB1633,0)</f>
        <v>0</v>
      </c>
      <c r="AI1633" s="148"/>
      <c r="AJ1633" s="207"/>
      <c r="AK1633" s="207"/>
      <c r="AL1633" s="207"/>
      <c r="AM1633" s="207"/>
      <c r="AN1633" s="207"/>
      <c r="AO1633" s="208"/>
    </row>
    <row r="1634" customFormat="false" ht="15.75" hidden="false" customHeight="true" outlineLevel="0" collapsed="false">
      <c r="A1634" s="22" t="n">
        <v>1633</v>
      </c>
      <c r="B1634" s="180"/>
      <c r="C1634" s="22"/>
      <c r="D1634" s="22"/>
      <c r="E1634" s="183"/>
      <c r="F1634" s="183"/>
      <c r="G1634" s="22"/>
      <c r="H1634" s="22"/>
      <c r="I1634" s="22"/>
      <c r="J1634" s="22"/>
      <c r="K1634" s="191" t="e">
        <f aca="false">VLOOKUP(Personale!J1634,Legenda!$D$1:$F$258,2)</f>
        <v>#N/A</v>
      </c>
      <c r="L1634" s="22"/>
      <c r="M1634" s="22"/>
      <c r="N1634" s="22"/>
      <c r="O1634" s="22"/>
      <c r="P1634" s="203"/>
      <c r="Q1634" s="22"/>
      <c r="R1634" s="22"/>
      <c r="S1634" s="22"/>
      <c r="T1634" s="203"/>
      <c r="U1634" s="211"/>
      <c r="V1634" s="211"/>
      <c r="W1634" s="185" t="n">
        <v>0</v>
      </c>
      <c r="X1634" s="185" t="n">
        <v>0</v>
      </c>
      <c r="Y1634" s="219" t="n">
        <f aca="false">SUM(W1634:X1634)</f>
        <v>0</v>
      </c>
      <c r="Z1634" s="185" t="n">
        <v>0</v>
      </c>
      <c r="AA1634" s="185" t="n">
        <v>0</v>
      </c>
      <c r="AB1634" s="220" t="n">
        <f aca="false">SUM(Z1634:AA1634)</f>
        <v>0</v>
      </c>
      <c r="AC1634" s="22"/>
      <c r="AD1634" s="22"/>
      <c r="AE1634" s="188"/>
      <c r="AF1634" s="206" t="n">
        <f aca="false">IF(AE1634="SI",N1634,0)</f>
        <v>0</v>
      </c>
      <c r="AG1634" s="189" t="n">
        <f aca="false">IF(AE1634="SI",Y1634,0)</f>
        <v>0</v>
      </c>
      <c r="AH1634" s="189" t="n">
        <f aca="false">IF(AE1634="SI",AB1634,0)</f>
        <v>0</v>
      </c>
      <c r="AI1634" s="148"/>
      <c r="AJ1634" s="207"/>
      <c r="AK1634" s="207"/>
      <c r="AL1634" s="207"/>
      <c r="AM1634" s="207"/>
      <c r="AN1634" s="207"/>
      <c r="AO1634" s="208"/>
    </row>
    <row r="1635" customFormat="false" ht="15.75" hidden="false" customHeight="true" outlineLevel="0" collapsed="false">
      <c r="A1635" s="22" t="n">
        <v>1634</v>
      </c>
      <c r="B1635" s="180"/>
      <c r="C1635" s="22"/>
      <c r="D1635" s="22"/>
      <c r="E1635" s="183"/>
      <c r="F1635" s="183"/>
      <c r="G1635" s="22"/>
      <c r="H1635" s="22"/>
      <c r="I1635" s="22"/>
      <c r="J1635" s="22"/>
      <c r="K1635" s="191" t="e">
        <f aca="false">VLOOKUP(Personale!J1635,Legenda!$D$1:$F$258,2)</f>
        <v>#N/A</v>
      </c>
      <c r="L1635" s="22"/>
      <c r="M1635" s="22"/>
      <c r="N1635" s="22"/>
      <c r="O1635" s="22"/>
      <c r="P1635" s="203"/>
      <c r="Q1635" s="22"/>
      <c r="R1635" s="22"/>
      <c r="S1635" s="22"/>
      <c r="T1635" s="203"/>
      <c r="U1635" s="211"/>
      <c r="V1635" s="211"/>
      <c r="W1635" s="185" t="n">
        <v>0</v>
      </c>
      <c r="X1635" s="185" t="n">
        <v>0</v>
      </c>
      <c r="Y1635" s="219" t="n">
        <f aca="false">SUM(W1635:X1635)</f>
        <v>0</v>
      </c>
      <c r="Z1635" s="185" t="n">
        <v>0</v>
      </c>
      <c r="AA1635" s="185" t="n">
        <v>0</v>
      </c>
      <c r="AB1635" s="220" t="n">
        <f aca="false">SUM(Z1635:AA1635)</f>
        <v>0</v>
      </c>
      <c r="AC1635" s="22"/>
      <c r="AD1635" s="22"/>
      <c r="AE1635" s="188"/>
      <c r="AF1635" s="206" t="n">
        <f aca="false">IF(AE1635="SI",N1635,0)</f>
        <v>0</v>
      </c>
      <c r="AG1635" s="189" t="n">
        <f aca="false">IF(AE1635="SI",Y1635,0)</f>
        <v>0</v>
      </c>
      <c r="AH1635" s="189" t="n">
        <f aca="false">IF(AE1635="SI",AB1635,0)</f>
        <v>0</v>
      </c>
      <c r="AI1635" s="148"/>
      <c r="AJ1635" s="207"/>
      <c r="AK1635" s="207"/>
      <c r="AL1635" s="207"/>
      <c r="AM1635" s="207"/>
      <c r="AN1635" s="207"/>
      <c r="AO1635" s="208"/>
    </row>
    <row r="1636" customFormat="false" ht="15.75" hidden="false" customHeight="true" outlineLevel="0" collapsed="false">
      <c r="A1636" s="22" t="n">
        <v>1635</v>
      </c>
      <c r="B1636" s="180"/>
      <c r="C1636" s="22"/>
      <c r="D1636" s="22"/>
      <c r="E1636" s="183"/>
      <c r="F1636" s="183"/>
      <c r="G1636" s="22"/>
      <c r="H1636" s="22"/>
      <c r="I1636" s="22"/>
      <c r="J1636" s="22"/>
      <c r="K1636" s="191" t="e">
        <f aca="false">VLOOKUP(Personale!J1636,Legenda!$D$1:$F$258,2)</f>
        <v>#N/A</v>
      </c>
      <c r="L1636" s="22"/>
      <c r="M1636" s="22"/>
      <c r="N1636" s="22"/>
      <c r="O1636" s="22"/>
      <c r="P1636" s="203"/>
      <c r="Q1636" s="22"/>
      <c r="R1636" s="22"/>
      <c r="S1636" s="22"/>
      <c r="T1636" s="203"/>
      <c r="U1636" s="211"/>
      <c r="V1636" s="211"/>
      <c r="W1636" s="185" t="n">
        <v>0</v>
      </c>
      <c r="X1636" s="185" t="n">
        <v>0</v>
      </c>
      <c r="Y1636" s="219" t="n">
        <f aca="false">SUM(W1636:X1636)</f>
        <v>0</v>
      </c>
      <c r="Z1636" s="185" t="n">
        <v>0</v>
      </c>
      <c r="AA1636" s="185" t="n">
        <v>0</v>
      </c>
      <c r="AB1636" s="220" t="n">
        <f aca="false">SUM(Z1636:AA1636)</f>
        <v>0</v>
      </c>
      <c r="AC1636" s="22"/>
      <c r="AD1636" s="22"/>
      <c r="AE1636" s="188"/>
      <c r="AF1636" s="206" t="n">
        <f aca="false">IF(AE1636="SI",N1636,0)</f>
        <v>0</v>
      </c>
      <c r="AG1636" s="189" t="n">
        <f aca="false">IF(AE1636="SI",Y1636,0)</f>
        <v>0</v>
      </c>
      <c r="AH1636" s="189" t="n">
        <f aca="false">IF(AE1636="SI",AB1636,0)</f>
        <v>0</v>
      </c>
      <c r="AI1636" s="148"/>
      <c r="AJ1636" s="207"/>
      <c r="AK1636" s="207"/>
      <c r="AL1636" s="207"/>
      <c r="AM1636" s="207"/>
      <c r="AN1636" s="207"/>
      <c r="AO1636" s="208"/>
    </row>
    <row r="1637" customFormat="false" ht="15.75" hidden="false" customHeight="true" outlineLevel="0" collapsed="false">
      <c r="A1637" s="22" t="n">
        <v>1636</v>
      </c>
      <c r="B1637" s="180"/>
      <c r="C1637" s="22"/>
      <c r="D1637" s="22"/>
      <c r="E1637" s="183"/>
      <c r="F1637" s="183"/>
      <c r="G1637" s="22"/>
      <c r="H1637" s="22"/>
      <c r="I1637" s="22"/>
      <c r="J1637" s="22"/>
      <c r="K1637" s="191" t="e">
        <f aca="false">VLOOKUP(Personale!J1637,Legenda!$D$1:$F$258,2)</f>
        <v>#N/A</v>
      </c>
      <c r="L1637" s="22"/>
      <c r="M1637" s="22"/>
      <c r="N1637" s="22"/>
      <c r="O1637" s="22"/>
      <c r="P1637" s="203"/>
      <c r="Q1637" s="22"/>
      <c r="R1637" s="22"/>
      <c r="S1637" s="22"/>
      <c r="T1637" s="203"/>
      <c r="U1637" s="211"/>
      <c r="V1637" s="211"/>
      <c r="W1637" s="185" t="n">
        <v>0</v>
      </c>
      <c r="X1637" s="185" t="n">
        <v>0</v>
      </c>
      <c r="Y1637" s="219" t="n">
        <f aca="false">SUM(W1637:X1637)</f>
        <v>0</v>
      </c>
      <c r="Z1637" s="185" t="n">
        <v>0</v>
      </c>
      <c r="AA1637" s="185" t="n">
        <v>0</v>
      </c>
      <c r="AB1637" s="220" t="n">
        <f aca="false">SUM(Z1637:AA1637)</f>
        <v>0</v>
      </c>
      <c r="AC1637" s="22"/>
      <c r="AD1637" s="22"/>
      <c r="AE1637" s="188"/>
      <c r="AF1637" s="206" t="n">
        <f aca="false">IF(AE1637="SI",N1637,0)</f>
        <v>0</v>
      </c>
      <c r="AG1637" s="189" t="n">
        <f aca="false">IF(AE1637="SI",Y1637,0)</f>
        <v>0</v>
      </c>
      <c r="AH1637" s="189" t="n">
        <f aca="false">IF(AE1637="SI",AB1637,0)</f>
        <v>0</v>
      </c>
      <c r="AI1637" s="148"/>
      <c r="AJ1637" s="207"/>
      <c r="AK1637" s="207"/>
      <c r="AL1637" s="207"/>
      <c r="AM1637" s="207"/>
      <c r="AN1637" s="207"/>
      <c r="AO1637" s="208"/>
    </row>
    <row r="1638" customFormat="false" ht="15.75" hidden="false" customHeight="true" outlineLevel="0" collapsed="false">
      <c r="A1638" s="22" t="n">
        <v>1637</v>
      </c>
      <c r="B1638" s="180"/>
      <c r="C1638" s="22"/>
      <c r="D1638" s="22"/>
      <c r="E1638" s="183"/>
      <c r="F1638" s="183"/>
      <c r="G1638" s="22"/>
      <c r="H1638" s="22"/>
      <c r="I1638" s="22"/>
      <c r="J1638" s="22"/>
      <c r="K1638" s="191" t="e">
        <f aca="false">VLOOKUP(Personale!J1638,Legenda!$D$1:$F$258,2)</f>
        <v>#N/A</v>
      </c>
      <c r="L1638" s="22"/>
      <c r="M1638" s="22"/>
      <c r="N1638" s="22"/>
      <c r="O1638" s="22"/>
      <c r="P1638" s="203"/>
      <c r="Q1638" s="22"/>
      <c r="R1638" s="22"/>
      <c r="S1638" s="22"/>
      <c r="T1638" s="203"/>
      <c r="U1638" s="211"/>
      <c r="V1638" s="211"/>
      <c r="W1638" s="185" t="n">
        <v>0</v>
      </c>
      <c r="X1638" s="185" t="n">
        <v>0</v>
      </c>
      <c r="Y1638" s="219" t="n">
        <f aca="false">SUM(W1638:X1638)</f>
        <v>0</v>
      </c>
      <c r="Z1638" s="185" t="n">
        <v>0</v>
      </c>
      <c r="AA1638" s="185" t="n">
        <v>0</v>
      </c>
      <c r="AB1638" s="220" t="n">
        <f aca="false">SUM(Z1638:AA1638)</f>
        <v>0</v>
      </c>
      <c r="AC1638" s="22"/>
      <c r="AD1638" s="22"/>
      <c r="AE1638" s="188"/>
      <c r="AF1638" s="206" t="n">
        <f aca="false">IF(AE1638="SI",N1638,0)</f>
        <v>0</v>
      </c>
      <c r="AG1638" s="189" t="n">
        <f aca="false">IF(AE1638="SI",Y1638,0)</f>
        <v>0</v>
      </c>
      <c r="AH1638" s="189" t="n">
        <f aca="false">IF(AE1638="SI",AB1638,0)</f>
        <v>0</v>
      </c>
      <c r="AI1638" s="148"/>
      <c r="AJ1638" s="207"/>
      <c r="AK1638" s="207"/>
      <c r="AL1638" s="207"/>
      <c r="AM1638" s="207"/>
      <c r="AN1638" s="207"/>
      <c r="AO1638" s="208"/>
    </row>
    <row r="1639" customFormat="false" ht="15.75" hidden="false" customHeight="true" outlineLevel="0" collapsed="false">
      <c r="A1639" s="22" t="n">
        <v>1638</v>
      </c>
      <c r="B1639" s="180"/>
      <c r="C1639" s="22"/>
      <c r="D1639" s="22"/>
      <c r="E1639" s="183"/>
      <c r="F1639" s="183"/>
      <c r="G1639" s="22"/>
      <c r="H1639" s="22"/>
      <c r="I1639" s="22"/>
      <c r="J1639" s="22"/>
      <c r="K1639" s="191" t="e">
        <f aca="false">VLOOKUP(Personale!J1639,Legenda!$D$1:$F$258,2)</f>
        <v>#N/A</v>
      </c>
      <c r="L1639" s="22"/>
      <c r="M1639" s="22"/>
      <c r="N1639" s="22"/>
      <c r="O1639" s="22"/>
      <c r="P1639" s="203"/>
      <c r="Q1639" s="22"/>
      <c r="R1639" s="22"/>
      <c r="S1639" s="22"/>
      <c r="T1639" s="203"/>
      <c r="U1639" s="211"/>
      <c r="V1639" s="211"/>
      <c r="W1639" s="185" t="n">
        <v>0</v>
      </c>
      <c r="X1639" s="185" t="n">
        <v>0</v>
      </c>
      <c r="Y1639" s="219" t="n">
        <f aca="false">SUM(W1639:X1639)</f>
        <v>0</v>
      </c>
      <c r="Z1639" s="185" t="n">
        <v>0</v>
      </c>
      <c r="AA1639" s="185" t="n">
        <v>0</v>
      </c>
      <c r="AB1639" s="220" t="n">
        <f aca="false">SUM(Z1639:AA1639)</f>
        <v>0</v>
      </c>
      <c r="AC1639" s="22"/>
      <c r="AD1639" s="22"/>
      <c r="AE1639" s="188"/>
      <c r="AF1639" s="206" t="n">
        <f aca="false">IF(AE1639="SI",N1639,0)</f>
        <v>0</v>
      </c>
      <c r="AG1639" s="189" t="n">
        <f aca="false">IF(AE1639="SI",Y1639,0)</f>
        <v>0</v>
      </c>
      <c r="AH1639" s="189" t="n">
        <f aca="false">IF(AE1639="SI",AB1639,0)</f>
        <v>0</v>
      </c>
      <c r="AI1639" s="148"/>
      <c r="AJ1639" s="207"/>
      <c r="AK1639" s="207"/>
      <c r="AL1639" s="207"/>
      <c r="AM1639" s="207"/>
      <c r="AN1639" s="207"/>
      <c r="AO1639" s="208"/>
    </row>
    <row r="1640" customFormat="false" ht="15.75" hidden="false" customHeight="true" outlineLevel="0" collapsed="false">
      <c r="A1640" s="22" t="n">
        <v>1639</v>
      </c>
      <c r="B1640" s="180"/>
      <c r="C1640" s="22"/>
      <c r="D1640" s="22"/>
      <c r="E1640" s="183"/>
      <c r="F1640" s="183"/>
      <c r="G1640" s="22"/>
      <c r="H1640" s="22"/>
      <c r="I1640" s="22"/>
      <c r="J1640" s="22"/>
      <c r="K1640" s="191" t="e">
        <f aca="false">VLOOKUP(Personale!J1640,Legenda!$D$1:$F$258,2)</f>
        <v>#N/A</v>
      </c>
      <c r="L1640" s="22"/>
      <c r="M1640" s="22"/>
      <c r="N1640" s="22"/>
      <c r="O1640" s="22"/>
      <c r="P1640" s="203"/>
      <c r="Q1640" s="22"/>
      <c r="R1640" s="22"/>
      <c r="S1640" s="22"/>
      <c r="T1640" s="203"/>
      <c r="U1640" s="211"/>
      <c r="V1640" s="211"/>
      <c r="W1640" s="185" t="n">
        <v>0</v>
      </c>
      <c r="X1640" s="185" t="n">
        <v>0</v>
      </c>
      <c r="Y1640" s="219" t="n">
        <f aca="false">SUM(W1640:X1640)</f>
        <v>0</v>
      </c>
      <c r="Z1640" s="185" t="n">
        <v>0</v>
      </c>
      <c r="AA1640" s="185" t="n">
        <v>0</v>
      </c>
      <c r="AB1640" s="220" t="n">
        <f aca="false">SUM(Z1640:AA1640)</f>
        <v>0</v>
      </c>
      <c r="AC1640" s="22"/>
      <c r="AD1640" s="22"/>
      <c r="AE1640" s="188"/>
      <c r="AF1640" s="206" t="n">
        <f aca="false">IF(AE1640="SI",N1640,0)</f>
        <v>0</v>
      </c>
      <c r="AG1640" s="189" t="n">
        <f aca="false">IF(AE1640="SI",Y1640,0)</f>
        <v>0</v>
      </c>
      <c r="AH1640" s="189" t="n">
        <f aca="false">IF(AE1640="SI",AB1640,0)</f>
        <v>0</v>
      </c>
      <c r="AI1640" s="148"/>
      <c r="AJ1640" s="207"/>
      <c r="AK1640" s="207"/>
      <c r="AL1640" s="207"/>
      <c r="AM1640" s="207"/>
      <c r="AN1640" s="207"/>
      <c r="AO1640" s="208"/>
    </row>
    <row r="1641" customFormat="false" ht="15.75" hidden="false" customHeight="true" outlineLevel="0" collapsed="false">
      <c r="A1641" s="22" t="n">
        <v>1640</v>
      </c>
      <c r="B1641" s="180"/>
      <c r="C1641" s="22"/>
      <c r="D1641" s="22"/>
      <c r="E1641" s="183"/>
      <c r="F1641" s="183"/>
      <c r="G1641" s="22"/>
      <c r="H1641" s="22"/>
      <c r="I1641" s="22"/>
      <c r="J1641" s="22"/>
      <c r="K1641" s="191" t="e">
        <f aca="false">VLOOKUP(Personale!J1641,Legenda!$D$1:$F$258,2)</f>
        <v>#N/A</v>
      </c>
      <c r="L1641" s="22"/>
      <c r="M1641" s="22"/>
      <c r="N1641" s="22"/>
      <c r="O1641" s="22"/>
      <c r="P1641" s="203"/>
      <c r="Q1641" s="22"/>
      <c r="R1641" s="22"/>
      <c r="S1641" s="22"/>
      <c r="T1641" s="203"/>
      <c r="U1641" s="211"/>
      <c r="V1641" s="211"/>
      <c r="W1641" s="185" t="n">
        <v>0</v>
      </c>
      <c r="X1641" s="185" t="n">
        <v>0</v>
      </c>
      <c r="Y1641" s="219" t="n">
        <f aca="false">SUM(W1641:X1641)</f>
        <v>0</v>
      </c>
      <c r="Z1641" s="185" t="n">
        <v>0</v>
      </c>
      <c r="AA1641" s="185" t="n">
        <v>0</v>
      </c>
      <c r="AB1641" s="220" t="n">
        <f aca="false">SUM(Z1641:AA1641)</f>
        <v>0</v>
      </c>
      <c r="AC1641" s="22"/>
      <c r="AD1641" s="22"/>
      <c r="AE1641" s="188"/>
      <c r="AF1641" s="206" t="n">
        <f aca="false">IF(AE1641="SI",N1641,0)</f>
        <v>0</v>
      </c>
      <c r="AG1641" s="189" t="n">
        <f aca="false">IF(AE1641="SI",Y1641,0)</f>
        <v>0</v>
      </c>
      <c r="AH1641" s="189" t="n">
        <f aca="false">IF(AE1641="SI",AB1641,0)</f>
        <v>0</v>
      </c>
      <c r="AI1641" s="148"/>
      <c r="AJ1641" s="207"/>
      <c r="AK1641" s="207"/>
      <c r="AL1641" s="207"/>
      <c r="AM1641" s="207"/>
      <c r="AN1641" s="207"/>
      <c r="AO1641" s="208"/>
    </row>
    <row r="1642" customFormat="false" ht="15.75" hidden="false" customHeight="true" outlineLevel="0" collapsed="false">
      <c r="A1642" s="22" t="n">
        <v>1641</v>
      </c>
      <c r="B1642" s="180"/>
      <c r="C1642" s="22"/>
      <c r="D1642" s="22"/>
      <c r="E1642" s="183"/>
      <c r="F1642" s="183"/>
      <c r="G1642" s="22"/>
      <c r="H1642" s="22"/>
      <c r="I1642" s="22"/>
      <c r="J1642" s="22"/>
      <c r="K1642" s="191" t="e">
        <f aca="false">VLOOKUP(Personale!J1642,Legenda!$D$1:$F$258,2)</f>
        <v>#N/A</v>
      </c>
      <c r="L1642" s="22"/>
      <c r="M1642" s="22"/>
      <c r="N1642" s="22"/>
      <c r="O1642" s="22"/>
      <c r="P1642" s="203"/>
      <c r="Q1642" s="22"/>
      <c r="R1642" s="22"/>
      <c r="S1642" s="22"/>
      <c r="T1642" s="203"/>
      <c r="U1642" s="211"/>
      <c r="V1642" s="211"/>
      <c r="W1642" s="185" t="n">
        <v>0</v>
      </c>
      <c r="X1642" s="185" t="n">
        <v>0</v>
      </c>
      <c r="Y1642" s="219" t="n">
        <f aca="false">SUM(W1642:X1642)</f>
        <v>0</v>
      </c>
      <c r="Z1642" s="185" t="n">
        <v>0</v>
      </c>
      <c r="AA1642" s="185" t="n">
        <v>0</v>
      </c>
      <c r="AB1642" s="220" t="n">
        <f aca="false">SUM(Z1642:AA1642)</f>
        <v>0</v>
      </c>
      <c r="AC1642" s="22"/>
      <c r="AD1642" s="22"/>
      <c r="AE1642" s="188"/>
      <c r="AF1642" s="206" t="n">
        <f aca="false">IF(AE1642="SI",N1642,0)</f>
        <v>0</v>
      </c>
      <c r="AG1642" s="189" t="n">
        <f aca="false">IF(AE1642="SI",Y1642,0)</f>
        <v>0</v>
      </c>
      <c r="AH1642" s="189" t="n">
        <f aca="false">IF(AE1642="SI",AB1642,0)</f>
        <v>0</v>
      </c>
      <c r="AI1642" s="148"/>
      <c r="AJ1642" s="207"/>
      <c r="AK1642" s="207"/>
      <c r="AL1642" s="207"/>
      <c r="AM1642" s="207"/>
      <c r="AN1642" s="207"/>
      <c r="AO1642" s="208"/>
    </row>
    <row r="1643" customFormat="false" ht="15.75" hidden="false" customHeight="true" outlineLevel="0" collapsed="false">
      <c r="A1643" s="22" t="n">
        <v>1642</v>
      </c>
      <c r="B1643" s="180"/>
      <c r="C1643" s="22"/>
      <c r="D1643" s="22"/>
      <c r="E1643" s="183"/>
      <c r="F1643" s="183"/>
      <c r="G1643" s="22"/>
      <c r="H1643" s="22"/>
      <c r="I1643" s="22"/>
      <c r="J1643" s="22"/>
      <c r="K1643" s="191" t="e">
        <f aca="false">VLOOKUP(Personale!J1643,Legenda!$D$1:$F$258,2)</f>
        <v>#N/A</v>
      </c>
      <c r="L1643" s="22"/>
      <c r="M1643" s="22"/>
      <c r="N1643" s="22"/>
      <c r="O1643" s="22"/>
      <c r="P1643" s="203"/>
      <c r="Q1643" s="22"/>
      <c r="R1643" s="22"/>
      <c r="S1643" s="22"/>
      <c r="T1643" s="203"/>
      <c r="U1643" s="211"/>
      <c r="V1643" s="211"/>
      <c r="W1643" s="185" t="n">
        <v>0</v>
      </c>
      <c r="X1643" s="185" t="n">
        <v>0</v>
      </c>
      <c r="Y1643" s="219" t="n">
        <f aca="false">SUM(W1643:X1643)</f>
        <v>0</v>
      </c>
      <c r="Z1643" s="185" t="n">
        <v>0</v>
      </c>
      <c r="AA1643" s="185" t="n">
        <v>0</v>
      </c>
      <c r="AB1643" s="220" t="n">
        <f aca="false">SUM(Z1643:AA1643)</f>
        <v>0</v>
      </c>
      <c r="AC1643" s="22"/>
      <c r="AD1643" s="22"/>
      <c r="AE1643" s="188"/>
      <c r="AF1643" s="206" t="n">
        <f aca="false">IF(AE1643="SI",N1643,0)</f>
        <v>0</v>
      </c>
      <c r="AG1643" s="189" t="n">
        <f aca="false">IF(AE1643="SI",Y1643,0)</f>
        <v>0</v>
      </c>
      <c r="AH1643" s="189" t="n">
        <f aca="false">IF(AE1643="SI",AB1643,0)</f>
        <v>0</v>
      </c>
      <c r="AI1643" s="148"/>
      <c r="AJ1643" s="207"/>
      <c r="AK1643" s="207"/>
      <c r="AL1643" s="207"/>
      <c r="AM1643" s="207"/>
      <c r="AN1643" s="207"/>
      <c r="AO1643" s="208"/>
    </row>
    <row r="1644" customFormat="false" ht="15.75" hidden="false" customHeight="true" outlineLevel="0" collapsed="false">
      <c r="A1644" s="22" t="n">
        <v>1643</v>
      </c>
      <c r="B1644" s="180"/>
      <c r="C1644" s="22"/>
      <c r="D1644" s="22"/>
      <c r="E1644" s="183"/>
      <c r="F1644" s="183"/>
      <c r="G1644" s="22"/>
      <c r="H1644" s="22"/>
      <c r="I1644" s="22"/>
      <c r="J1644" s="22"/>
      <c r="K1644" s="191" t="e">
        <f aca="false">VLOOKUP(Personale!J1644,Legenda!$D$1:$F$258,2)</f>
        <v>#N/A</v>
      </c>
      <c r="L1644" s="22"/>
      <c r="M1644" s="22"/>
      <c r="N1644" s="22"/>
      <c r="O1644" s="22"/>
      <c r="P1644" s="203"/>
      <c r="Q1644" s="22"/>
      <c r="R1644" s="22"/>
      <c r="S1644" s="22"/>
      <c r="T1644" s="203"/>
      <c r="U1644" s="211"/>
      <c r="V1644" s="211"/>
      <c r="W1644" s="185" t="n">
        <v>0</v>
      </c>
      <c r="X1644" s="185" t="n">
        <v>0</v>
      </c>
      <c r="Y1644" s="219" t="n">
        <f aca="false">SUM(W1644:X1644)</f>
        <v>0</v>
      </c>
      <c r="Z1644" s="185" t="n">
        <v>0</v>
      </c>
      <c r="AA1644" s="185" t="n">
        <v>0</v>
      </c>
      <c r="AB1644" s="220" t="n">
        <f aca="false">SUM(Z1644:AA1644)</f>
        <v>0</v>
      </c>
      <c r="AC1644" s="22"/>
      <c r="AD1644" s="22"/>
      <c r="AE1644" s="188"/>
      <c r="AF1644" s="206" t="n">
        <f aca="false">IF(AE1644="SI",N1644,0)</f>
        <v>0</v>
      </c>
      <c r="AG1644" s="189" t="n">
        <f aca="false">IF(AE1644="SI",Y1644,0)</f>
        <v>0</v>
      </c>
      <c r="AH1644" s="189" t="n">
        <f aca="false">IF(AE1644="SI",AB1644,0)</f>
        <v>0</v>
      </c>
      <c r="AI1644" s="148"/>
      <c r="AJ1644" s="207"/>
      <c r="AK1644" s="207"/>
      <c r="AL1644" s="207"/>
      <c r="AM1644" s="207"/>
      <c r="AN1644" s="207"/>
      <c r="AO1644" s="208"/>
    </row>
    <row r="1645" customFormat="false" ht="15.75" hidden="false" customHeight="true" outlineLevel="0" collapsed="false">
      <c r="A1645" s="22" t="n">
        <v>1644</v>
      </c>
      <c r="B1645" s="180"/>
      <c r="C1645" s="22"/>
      <c r="D1645" s="22"/>
      <c r="E1645" s="183"/>
      <c r="F1645" s="183"/>
      <c r="G1645" s="22"/>
      <c r="H1645" s="22"/>
      <c r="I1645" s="22"/>
      <c r="J1645" s="22"/>
      <c r="K1645" s="191" t="e">
        <f aca="false">VLOOKUP(Personale!J1645,Legenda!$D$1:$F$258,2)</f>
        <v>#N/A</v>
      </c>
      <c r="L1645" s="22"/>
      <c r="M1645" s="22"/>
      <c r="N1645" s="22"/>
      <c r="O1645" s="22"/>
      <c r="P1645" s="203"/>
      <c r="Q1645" s="22"/>
      <c r="R1645" s="22"/>
      <c r="S1645" s="22"/>
      <c r="T1645" s="203"/>
      <c r="U1645" s="211"/>
      <c r="V1645" s="211"/>
      <c r="W1645" s="185" t="n">
        <v>0</v>
      </c>
      <c r="X1645" s="185" t="n">
        <v>0</v>
      </c>
      <c r="Y1645" s="219" t="n">
        <f aca="false">SUM(W1645:X1645)</f>
        <v>0</v>
      </c>
      <c r="Z1645" s="185" t="n">
        <v>0</v>
      </c>
      <c r="AA1645" s="185" t="n">
        <v>0</v>
      </c>
      <c r="AB1645" s="220" t="n">
        <f aca="false">SUM(Z1645:AA1645)</f>
        <v>0</v>
      </c>
      <c r="AC1645" s="22"/>
      <c r="AD1645" s="22"/>
      <c r="AE1645" s="188"/>
      <c r="AF1645" s="206" t="n">
        <f aca="false">IF(AE1645="SI",N1645,0)</f>
        <v>0</v>
      </c>
      <c r="AG1645" s="189" t="n">
        <f aca="false">IF(AE1645="SI",Y1645,0)</f>
        <v>0</v>
      </c>
      <c r="AH1645" s="189" t="n">
        <f aca="false">IF(AE1645="SI",AB1645,0)</f>
        <v>0</v>
      </c>
      <c r="AI1645" s="148"/>
      <c r="AJ1645" s="207"/>
      <c r="AK1645" s="207"/>
      <c r="AL1645" s="207"/>
      <c r="AM1645" s="207"/>
      <c r="AN1645" s="207"/>
      <c r="AO1645" s="208"/>
    </row>
    <row r="1646" customFormat="false" ht="15.75" hidden="false" customHeight="true" outlineLevel="0" collapsed="false">
      <c r="A1646" s="22" t="n">
        <v>1645</v>
      </c>
      <c r="B1646" s="180"/>
      <c r="C1646" s="22"/>
      <c r="D1646" s="22"/>
      <c r="E1646" s="183"/>
      <c r="F1646" s="183"/>
      <c r="G1646" s="22"/>
      <c r="H1646" s="22"/>
      <c r="I1646" s="22"/>
      <c r="J1646" s="22"/>
      <c r="K1646" s="191" t="e">
        <f aca="false">VLOOKUP(Personale!J1646,Legenda!$D$1:$F$258,2)</f>
        <v>#N/A</v>
      </c>
      <c r="L1646" s="22"/>
      <c r="M1646" s="22"/>
      <c r="N1646" s="22"/>
      <c r="O1646" s="22"/>
      <c r="P1646" s="203"/>
      <c r="Q1646" s="22"/>
      <c r="R1646" s="22"/>
      <c r="S1646" s="22"/>
      <c r="T1646" s="203"/>
      <c r="U1646" s="211"/>
      <c r="V1646" s="211"/>
      <c r="W1646" s="185" t="n">
        <v>0</v>
      </c>
      <c r="X1646" s="185" t="n">
        <v>0</v>
      </c>
      <c r="Y1646" s="219" t="n">
        <f aca="false">SUM(W1646:X1646)</f>
        <v>0</v>
      </c>
      <c r="Z1646" s="185" t="n">
        <v>0</v>
      </c>
      <c r="AA1646" s="185" t="n">
        <v>0</v>
      </c>
      <c r="AB1646" s="220" t="n">
        <f aca="false">SUM(Z1646:AA1646)</f>
        <v>0</v>
      </c>
      <c r="AC1646" s="22"/>
      <c r="AD1646" s="22"/>
      <c r="AE1646" s="188"/>
      <c r="AF1646" s="206" t="n">
        <f aca="false">IF(AE1646="SI",N1646,0)</f>
        <v>0</v>
      </c>
      <c r="AG1646" s="189" t="n">
        <f aca="false">IF(AE1646="SI",Y1646,0)</f>
        <v>0</v>
      </c>
      <c r="AH1646" s="189" t="n">
        <f aca="false">IF(AE1646="SI",AB1646,0)</f>
        <v>0</v>
      </c>
      <c r="AI1646" s="148"/>
      <c r="AJ1646" s="207"/>
      <c r="AK1646" s="207"/>
      <c r="AL1646" s="207"/>
      <c r="AM1646" s="207"/>
      <c r="AN1646" s="207"/>
      <c r="AO1646" s="208"/>
    </row>
    <row r="1647" customFormat="false" ht="15.75" hidden="false" customHeight="true" outlineLevel="0" collapsed="false">
      <c r="A1647" s="22" t="n">
        <v>1646</v>
      </c>
      <c r="B1647" s="180"/>
      <c r="C1647" s="22"/>
      <c r="D1647" s="22"/>
      <c r="E1647" s="183"/>
      <c r="F1647" s="183"/>
      <c r="G1647" s="22"/>
      <c r="H1647" s="22"/>
      <c r="I1647" s="22"/>
      <c r="J1647" s="22"/>
      <c r="K1647" s="191" t="e">
        <f aca="false">VLOOKUP(Personale!J1647,Legenda!$D$1:$F$258,2)</f>
        <v>#N/A</v>
      </c>
      <c r="L1647" s="22"/>
      <c r="M1647" s="22"/>
      <c r="N1647" s="22"/>
      <c r="O1647" s="22"/>
      <c r="P1647" s="203"/>
      <c r="Q1647" s="22"/>
      <c r="R1647" s="22"/>
      <c r="S1647" s="22"/>
      <c r="T1647" s="203"/>
      <c r="U1647" s="211"/>
      <c r="V1647" s="211"/>
      <c r="W1647" s="185" t="n">
        <v>0</v>
      </c>
      <c r="X1647" s="185" t="n">
        <v>0</v>
      </c>
      <c r="Y1647" s="219" t="n">
        <f aca="false">SUM(W1647:X1647)</f>
        <v>0</v>
      </c>
      <c r="Z1647" s="185" t="n">
        <v>0</v>
      </c>
      <c r="AA1647" s="185" t="n">
        <v>0</v>
      </c>
      <c r="AB1647" s="220" t="n">
        <f aca="false">SUM(Z1647:AA1647)</f>
        <v>0</v>
      </c>
      <c r="AC1647" s="22"/>
      <c r="AD1647" s="22"/>
      <c r="AE1647" s="188"/>
      <c r="AF1647" s="206" t="n">
        <f aca="false">IF(AE1647="SI",N1647,0)</f>
        <v>0</v>
      </c>
      <c r="AG1647" s="189" t="n">
        <f aca="false">IF(AE1647="SI",Y1647,0)</f>
        <v>0</v>
      </c>
      <c r="AH1647" s="189" t="n">
        <f aca="false">IF(AE1647="SI",AB1647,0)</f>
        <v>0</v>
      </c>
      <c r="AI1647" s="148"/>
      <c r="AJ1647" s="207"/>
      <c r="AK1647" s="207"/>
      <c r="AL1647" s="207"/>
      <c r="AM1647" s="207"/>
      <c r="AN1647" s="207"/>
      <c r="AO1647" s="208"/>
    </row>
    <row r="1648" customFormat="false" ht="15.75" hidden="false" customHeight="true" outlineLevel="0" collapsed="false">
      <c r="A1648" s="22" t="n">
        <v>1647</v>
      </c>
      <c r="B1648" s="180"/>
      <c r="C1648" s="22"/>
      <c r="D1648" s="22"/>
      <c r="E1648" s="183"/>
      <c r="F1648" s="183"/>
      <c r="G1648" s="22"/>
      <c r="H1648" s="22"/>
      <c r="I1648" s="22"/>
      <c r="J1648" s="22"/>
      <c r="K1648" s="191" t="e">
        <f aca="false">VLOOKUP(Personale!J1648,Legenda!$D$1:$F$258,2)</f>
        <v>#N/A</v>
      </c>
      <c r="L1648" s="22"/>
      <c r="M1648" s="22"/>
      <c r="N1648" s="22"/>
      <c r="O1648" s="22"/>
      <c r="P1648" s="203"/>
      <c r="Q1648" s="22"/>
      <c r="R1648" s="22"/>
      <c r="S1648" s="22"/>
      <c r="T1648" s="203"/>
      <c r="U1648" s="211"/>
      <c r="V1648" s="211"/>
      <c r="W1648" s="185" t="n">
        <v>0</v>
      </c>
      <c r="X1648" s="185" t="n">
        <v>0</v>
      </c>
      <c r="Y1648" s="219" t="n">
        <f aca="false">SUM(W1648:X1648)</f>
        <v>0</v>
      </c>
      <c r="Z1648" s="185" t="n">
        <v>0</v>
      </c>
      <c r="AA1648" s="185" t="n">
        <v>0</v>
      </c>
      <c r="AB1648" s="220" t="n">
        <f aca="false">SUM(Z1648:AA1648)</f>
        <v>0</v>
      </c>
      <c r="AC1648" s="22"/>
      <c r="AD1648" s="22"/>
      <c r="AE1648" s="188"/>
      <c r="AF1648" s="206" t="n">
        <f aca="false">IF(AE1648="SI",N1648,0)</f>
        <v>0</v>
      </c>
      <c r="AG1648" s="189" t="n">
        <f aca="false">IF(AE1648="SI",Y1648,0)</f>
        <v>0</v>
      </c>
      <c r="AH1648" s="189" t="n">
        <f aca="false">IF(AE1648="SI",AB1648,0)</f>
        <v>0</v>
      </c>
      <c r="AI1648" s="148"/>
      <c r="AJ1648" s="207"/>
      <c r="AK1648" s="207"/>
      <c r="AL1648" s="207"/>
      <c r="AM1648" s="207"/>
      <c r="AN1648" s="207"/>
      <c r="AO1648" s="208"/>
    </row>
    <row r="1649" customFormat="false" ht="15.75" hidden="false" customHeight="true" outlineLevel="0" collapsed="false">
      <c r="A1649" s="22" t="n">
        <v>1648</v>
      </c>
      <c r="B1649" s="180"/>
      <c r="C1649" s="22"/>
      <c r="D1649" s="22"/>
      <c r="E1649" s="183"/>
      <c r="F1649" s="183"/>
      <c r="G1649" s="22"/>
      <c r="H1649" s="22"/>
      <c r="I1649" s="22"/>
      <c r="J1649" s="22"/>
      <c r="K1649" s="191" t="e">
        <f aca="false">VLOOKUP(Personale!J1649,Legenda!$D$1:$F$258,2)</f>
        <v>#N/A</v>
      </c>
      <c r="L1649" s="22"/>
      <c r="M1649" s="22"/>
      <c r="N1649" s="22"/>
      <c r="O1649" s="22"/>
      <c r="P1649" s="203"/>
      <c r="Q1649" s="22"/>
      <c r="R1649" s="22"/>
      <c r="S1649" s="22"/>
      <c r="T1649" s="203"/>
      <c r="U1649" s="211"/>
      <c r="V1649" s="211"/>
      <c r="W1649" s="185" t="n">
        <v>0</v>
      </c>
      <c r="X1649" s="185" t="n">
        <v>0</v>
      </c>
      <c r="Y1649" s="219" t="n">
        <f aca="false">SUM(W1649:X1649)</f>
        <v>0</v>
      </c>
      <c r="Z1649" s="185" t="n">
        <v>0</v>
      </c>
      <c r="AA1649" s="185" t="n">
        <v>0</v>
      </c>
      <c r="AB1649" s="220" t="n">
        <f aca="false">SUM(Z1649:AA1649)</f>
        <v>0</v>
      </c>
      <c r="AC1649" s="22"/>
      <c r="AD1649" s="22"/>
      <c r="AE1649" s="188"/>
      <c r="AF1649" s="206" t="n">
        <f aca="false">IF(AE1649="SI",N1649,0)</f>
        <v>0</v>
      </c>
      <c r="AG1649" s="189" t="n">
        <f aca="false">IF(AE1649="SI",Y1649,0)</f>
        <v>0</v>
      </c>
      <c r="AH1649" s="189" t="n">
        <f aca="false">IF(AE1649="SI",AB1649,0)</f>
        <v>0</v>
      </c>
      <c r="AI1649" s="148"/>
      <c r="AJ1649" s="207"/>
      <c r="AK1649" s="207"/>
      <c r="AL1649" s="207"/>
      <c r="AM1649" s="207"/>
      <c r="AN1649" s="207"/>
      <c r="AO1649" s="208"/>
    </row>
    <row r="1650" customFormat="false" ht="15.75" hidden="false" customHeight="true" outlineLevel="0" collapsed="false">
      <c r="A1650" s="22" t="n">
        <v>1649</v>
      </c>
      <c r="B1650" s="180"/>
      <c r="C1650" s="22"/>
      <c r="D1650" s="22"/>
      <c r="E1650" s="183"/>
      <c r="F1650" s="183"/>
      <c r="G1650" s="22"/>
      <c r="H1650" s="22"/>
      <c r="I1650" s="22"/>
      <c r="J1650" s="22"/>
      <c r="K1650" s="191" t="e">
        <f aca="false">VLOOKUP(Personale!J1650,Legenda!$D$1:$F$258,2)</f>
        <v>#N/A</v>
      </c>
      <c r="L1650" s="22"/>
      <c r="M1650" s="22"/>
      <c r="N1650" s="22"/>
      <c r="O1650" s="22"/>
      <c r="P1650" s="203"/>
      <c r="Q1650" s="22"/>
      <c r="R1650" s="22"/>
      <c r="S1650" s="22"/>
      <c r="T1650" s="203"/>
      <c r="U1650" s="211"/>
      <c r="V1650" s="211"/>
      <c r="W1650" s="185" t="n">
        <v>0</v>
      </c>
      <c r="X1650" s="185" t="n">
        <v>0</v>
      </c>
      <c r="Y1650" s="219" t="n">
        <f aca="false">SUM(W1650:X1650)</f>
        <v>0</v>
      </c>
      <c r="Z1650" s="185" t="n">
        <v>0</v>
      </c>
      <c r="AA1650" s="185" t="n">
        <v>0</v>
      </c>
      <c r="AB1650" s="220" t="n">
        <f aca="false">SUM(Z1650:AA1650)</f>
        <v>0</v>
      </c>
      <c r="AC1650" s="22"/>
      <c r="AD1650" s="22"/>
      <c r="AE1650" s="188"/>
      <c r="AF1650" s="206" t="n">
        <f aca="false">IF(AE1650="SI",N1650,0)</f>
        <v>0</v>
      </c>
      <c r="AG1650" s="189" t="n">
        <f aca="false">IF(AE1650="SI",Y1650,0)</f>
        <v>0</v>
      </c>
      <c r="AH1650" s="189" t="n">
        <f aca="false">IF(AE1650="SI",AB1650,0)</f>
        <v>0</v>
      </c>
      <c r="AI1650" s="148"/>
      <c r="AJ1650" s="207"/>
      <c r="AK1650" s="207"/>
      <c r="AL1650" s="207"/>
      <c r="AM1650" s="207"/>
      <c r="AN1650" s="207"/>
      <c r="AO1650" s="208"/>
    </row>
    <row r="1651" customFormat="false" ht="15.75" hidden="false" customHeight="true" outlineLevel="0" collapsed="false">
      <c r="A1651" s="22" t="n">
        <v>1650</v>
      </c>
      <c r="B1651" s="180"/>
      <c r="C1651" s="22"/>
      <c r="D1651" s="22"/>
      <c r="E1651" s="183"/>
      <c r="F1651" s="183"/>
      <c r="G1651" s="22"/>
      <c r="H1651" s="22"/>
      <c r="I1651" s="22"/>
      <c r="J1651" s="22"/>
      <c r="K1651" s="191" t="e">
        <f aca="false">VLOOKUP(Personale!J1651,Legenda!$D$1:$F$258,2)</f>
        <v>#N/A</v>
      </c>
      <c r="L1651" s="22"/>
      <c r="M1651" s="22"/>
      <c r="N1651" s="22"/>
      <c r="O1651" s="22"/>
      <c r="P1651" s="203"/>
      <c r="Q1651" s="22"/>
      <c r="R1651" s="22"/>
      <c r="S1651" s="22"/>
      <c r="T1651" s="203"/>
      <c r="U1651" s="211"/>
      <c r="V1651" s="211"/>
      <c r="W1651" s="185" t="n">
        <v>0</v>
      </c>
      <c r="X1651" s="185" t="n">
        <v>0</v>
      </c>
      <c r="Y1651" s="219" t="n">
        <f aca="false">SUM(W1651:X1651)</f>
        <v>0</v>
      </c>
      <c r="Z1651" s="185" t="n">
        <v>0</v>
      </c>
      <c r="AA1651" s="185" t="n">
        <v>0</v>
      </c>
      <c r="AB1651" s="220" t="n">
        <f aca="false">SUM(Z1651:AA1651)</f>
        <v>0</v>
      </c>
      <c r="AC1651" s="22"/>
      <c r="AD1651" s="22"/>
      <c r="AE1651" s="188"/>
      <c r="AF1651" s="206" t="n">
        <f aca="false">IF(AE1651="SI",N1651,0)</f>
        <v>0</v>
      </c>
      <c r="AG1651" s="189" t="n">
        <f aca="false">IF(AE1651="SI",Y1651,0)</f>
        <v>0</v>
      </c>
      <c r="AH1651" s="189" t="n">
        <f aca="false">IF(AE1651="SI",AB1651,0)</f>
        <v>0</v>
      </c>
      <c r="AI1651" s="148"/>
      <c r="AJ1651" s="207"/>
      <c r="AK1651" s="207"/>
      <c r="AL1651" s="207"/>
      <c r="AM1651" s="207"/>
      <c r="AN1651" s="207"/>
      <c r="AO1651" s="208"/>
    </row>
    <row r="1652" customFormat="false" ht="15.75" hidden="false" customHeight="true" outlineLevel="0" collapsed="false">
      <c r="A1652" s="22" t="n">
        <v>1651</v>
      </c>
      <c r="B1652" s="180"/>
      <c r="C1652" s="22"/>
      <c r="D1652" s="22"/>
      <c r="E1652" s="183"/>
      <c r="F1652" s="183"/>
      <c r="G1652" s="22"/>
      <c r="H1652" s="22"/>
      <c r="I1652" s="22"/>
      <c r="J1652" s="22"/>
      <c r="K1652" s="191" t="e">
        <f aca="false">VLOOKUP(Personale!J1652,Legenda!$D$1:$F$258,2)</f>
        <v>#N/A</v>
      </c>
      <c r="L1652" s="22"/>
      <c r="M1652" s="22"/>
      <c r="N1652" s="22"/>
      <c r="O1652" s="22"/>
      <c r="P1652" s="203"/>
      <c r="Q1652" s="22"/>
      <c r="R1652" s="22"/>
      <c r="S1652" s="22"/>
      <c r="T1652" s="203"/>
      <c r="U1652" s="211"/>
      <c r="V1652" s="211"/>
      <c r="W1652" s="185" t="n">
        <v>0</v>
      </c>
      <c r="X1652" s="185" t="n">
        <v>0</v>
      </c>
      <c r="Y1652" s="219" t="n">
        <f aca="false">SUM(W1652:X1652)</f>
        <v>0</v>
      </c>
      <c r="Z1652" s="185" t="n">
        <v>0</v>
      </c>
      <c r="AA1652" s="185" t="n">
        <v>0</v>
      </c>
      <c r="AB1652" s="220" t="n">
        <f aca="false">SUM(Z1652:AA1652)</f>
        <v>0</v>
      </c>
      <c r="AC1652" s="22"/>
      <c r="AD1652" s="22"/>
      <c r="AE1652" s="188"/>
      <c r="AF1652" s="206" t="n">
        <f aca="false">IF(AE1652="SI",N1652,0)</f>
        <v>0</v>
      </c>
      <c r="AG1652" s="189" t="n">
        <f aca="false">IF(AE1652="SI",Y1652,0)</f>
        <v>0</v>
      </c>
      <c r="AH1652" s="189" t="n">
        <f aca="false">IF(AE1652="SI",AB1652,0)</f>
        <v>0</v>
      </c>
      <c r="AI1652" s="148"/>
      <c r="AJ1652" s="207"/>
      <c r="AK1652" s="207"/>
      <c r="AL1652" s="207"/>
      <c r="AM1652" s="207"/>
      <c r="AN1652" s="207"/>
      <c r="AO1652" s="208"/>
    </row>
    <row r="1653" customFormat="false" ht="15.75" hidden="false" customHeight="true" outlineLevel="0" collapsed="false">
      <c r="A1653" s="22" t="n">
        <v>1652</v>
      </c>
      <c r="B1653" s="180"/>
      <c r="C1653" s="22"/>
      <c r="D1653" s="22"/>
      <c r="E1653" s="183"/>
      <c r="F1653" s="183"/>
      <c r="G1653" s="22"/>
      <c r="H1653" s="22"/>
      <c r="I1653" s="22"/>
      <c r="J1653" s="22"/>
      <c r="K1653" s="191" t="e">
        <f aca="false">VLOOKUP(Personale!J1653,Legenda!$D$1:$F$258,2)</f>
        <v>#N/A</v>
      </c>
      <c r="L1653" s="22"/>
      <c r="M1653" s="22"/>
      <c r="N1653" s="22"/>
      <c r="O1653" s="22"/>
      <c r="P1653" s="203"/>
      <c r="Q1653" s="22"/>
      <c r="R1653" s="22"/>
      <c r="S1653" s="22"/>
      <c r="T1653" s="203"/>
      <c r="U1653" s="211"/>
      <c r="V1653" s="211"/>
      <c r="W1653" s="185" t="n">
        <v>0</v>
      </c>
      <c r="X1653" s="185" t="n">
        <v>0</v>
      </c>
      <c r="Y1653" s="219" t="n">
        <f aca="false">SUM(W1653:X1653)</f>
        <v>0</v>
      </c>
      <c r="Z1653" s="185" t="n">
        <v>0</v>
      </c>
      <c r="AA1653" s="185" t="n">
        <v>0</v>
      </c>
      <c r="AB1653" s="220" t="n">
        <f aca="false">SUM(Z1653:AA1653)</f>
        <v>0</v>
      </c>
      <c r="AC1653" s="22"/>
      <c r="AD1653" s="22"/>
      <c r="AE1653" s="188"/>
      <c r="AF1653" s="206" t="n">
        <f aca="false">IF(AE1653="SI",N1653,0)</f>
        <v>0</v>
      </c>
      <c r="AG1653" s="189" t="n">
        <f aca="false">IF(AE1653="SI",Y1653,0)</f>
        <v>0</v>
      </c>
      <c r="AH1653" s="189" t="n">
        <f aca="false">IF(AE1653="SI",AB1653,0)</f>
        <v>0</v>
      </c>
      <c r="AI1653" s="148"/>
      <c r="AJ1653" s="207"/>
      <c r="AK1653" s="207"/>
      <c r="AL1653" s="207"/>
      <c r="AM1653" s="207"/>
      <c r="AN1653" s="207"/>
      <c r="AO1653" s="208"/>
    </row>
    <row r="1654" customFormat="false" ht="15.75" hidden="false" customHeight="true" outlineLevel="0" collapsed="false">
      <c r="A1654" s="22" t="n">
        <v>1653</v>
      </c>
      <c r="B1654" s="180"/>
      <c r="C1654" s="22"/>
      <c r="D1654" s="22"/>
      <c r="E1654" s="183"/>
      <c r="F1654" s="183"/>
      <c r="G1654" s="22"/>
      <c r="H1654" s="22"/>
      <c r="I1654" s="22"/>
      <c r="J1654" s="22"/>
      <c r="K1654" s="191" t="e">
        <f aca="false">VLOOKUP(Personale!J1654,Legenda!$D$1:$F$258,2)</f>
        <v>#N/A</v>
      </c>
      <c r="L1654" s="22"/>
      <c r="M1654" s="22"/>
      <c r="N1654" s="22"/>
      <c r="O1654" s="22"/>
      <c r="P1654" s="203"/>
      <c r="Q1654" s="22"/>
      <c r="R1654" s="22"/>
      <c r="S1654" s="22"/>
      <c r="T1654" s="203"/>
      <c r="U1654" s="211"/>
      <c r="V1654" s="211"/>
      <c r="W1654" s="185" t="n">
        <v>0</v>
      </c>
      <c r="X1654" s="185" t="n">
        <v>0</v>
      </c>
      <c r="Y1654" s="219" t="n">
        <f aca="false">SUM(W1654:X1654)</f>
        <v>0</v>
      </c>
      <c r="Z1654" s="185" t="n">
        <v>0</v>
      </c>
      <c r="AA1654" s="185" t="n">
        <v>0</v>
      </c>
      <c r="AB1654" s="220" t="n">
        <f aca="false">SUM(Z1654:AA1654)</f>
        <v>0</v>
      </c>
      <c r="AC1654" s="22"/>
      <c r="AD1654" s="22"/>
      <c r="AE1654" s="188"/>
      <c r="AF1654" s="206" t="n">
        <f aca="false">IF(AE1654="SI",N1654,0)</f>
        <v>0</v>
      </c>
      <c r="AG1654" s="189" t="n">
        <f aca="false">IF(AE1654="SI",Y1654,0)</f>
        <v>0</v>
      </c>
      <c r="AH1654" s="189" t="n">
        <f aca="false">IF(AE1654="SI",AB1654,0)</f>
        <v>0</v>
      </c>
      <c r="AI1654" s="148"/>
      <c r="AJ1654" s="207"/>
      <c r="AK1654" s="207"/>
      <c r="AL1654" s="207"/>
      <c r="AM1654" s="207"/>
      <c r="AN1654" s="207"/>
      <c r="AO1654" s="208"/>
    </row>
    <row r="1655" customFormat="false" ht="15.75" hidden="false" customHeight="true" outlineLevel="0" collapsed="false">
      <c r="A1655" s="22" t="n">
        <v>1654</v>
      </c>
      <c r="B1655" s="180"/>
      <c r="C1655" s="22"/>
      <c r="D1655" s="22"/>
      <c r="E1655" s="183"/>
      <c r="F1655" s="183"/>
      <c r="G1655" s="22"/>
      <c r="H1655" s="22"/>
      <c r="I1655" s="22"/>
      <c r="J1655" s="22"/>
      <c r="K1655" s="191" t="e">
        <f aca="false">VLOOKUP(Personale!J1655,Legenda!$D$1:$F$258,2)</f>
        <v>#N/A</v>
      </c>
      <c r="L1655" s="22"/>
      <c r="M1655" s="22"/>
      <c r="N1655" s="22"/>
      <c r="O1655" s="22"/>
      <c r="P1655" s="203"/>
      <c r="Q1655" s="22"/>
      <c r="R1655" s="22"/>
      <c r="S1655" s="22"/>
      <c r="T1655" s="203"/>
      <c r="U1655" s="211"/>
      <c r="V1655" s="211"/>
      <c r="W1655" s="185" t="n">
        <v>0</v>
      </c>
      <c r="X1655" s="185" t="n">
        <v>0</v>
      </c>
      <c r="Y1655" s="219" t="n">
        <f aca="false">SUM(W1655:X1655)</f>
        <v>0</v>
      </c>
      <c r="Z1655" s="185" t="n">
        <v>0</v>
      </c>
      <c r="AA1655" s="185" t="n">
        <v>0</v>
      </c>
      <c r="AB1655" s="220" t="n">
        <f aca="false">SUM(Z1655:AA1655)</f>
        <v>0</v>
      </c>
      <c r="AC1655" s="22"/>
      <c r="AD1655" s="22"/>
      <c r="AE1655" s="188"/>
      <c r="AF1655" s="206" t="n">
        <f aca="false">IF(AE1655="SI",N1655,0)</f>
        <v>0</v>
      </c>
      <c r="AG1655" s="189" t="n">
        <f aca="false">IF(AE1655="SI",Y1655,0)</f>
        <v>0</v>
      </c>
      <c r="AH1655" s="189" t="n">
        <f aca="false">IF(AE1655="SI",AB1655,0)</f>
        <v>0</v>
      </c>
      <c r="AI1655" s="148"/>
      <c r="AJ1655" s="207"/>
      <c r="AK1655" s="207"/>
      <c r="AL1655" s="207"/>
      <c r="AM1655" s="207"/>
      <c r="AN1655" s="207"/>
      <c r="AO1655" s="208"/>
    </row>
    <row r="1656" customFormat="false" ht="15.75" hidden="false" customHeight="true" outlineLevel="0" collapsed="false">
      <c r="A1656" s="22" t="n">
        <v>1655</v>
      </c>
      <c r="B1656" s="180"/>
      <c r="C1656" s="22"/>
      <c r="D1656" s="22"/>
      <c r="E1656" s="183"/>
      <c r="F1656" s="183"/>
      <c r="G1656" s="22"/>
      <c r="H1656" s="22"/>
      <c r="I1656" s="22"/>
      <c r="J1656" s="22"/>
      <c r="K1656" s="191" t="e">
        <f aca="false">VLOOKUP(Personale!J1656,Legenda!$D$1:$F$258,2)</f>
        <v>#N/A</v>
      </c>
      <c r="L1656" s="22"/>
      <c r="M1656" s="22"/>
      <c r="N1656" s="22"/>
      <c r="O1656" s="22"/>
      <c r="P1656" s="203"/>
      <c r="Q1656" s="22"/>
      <c r="R1656" s="22"/>
      <c r="S1656" s="22"/>
      <c r="T1656" s="203"/>
      <c r="U1656" s="211"/>
      <c r="V1656" s="211"/>
      <c r="W1656" s="185" t="n">
        <v>0</v>
      </c>
      <c r="X1656" s="185" t="n">
        <v>0</v>
      </c>
      <c r="Y1656" s="219" t="n">
        <f aca="false">SUM(W1656:X1656)</f>
        <v>0</v>
      </c>
      <c r="Z1656" s="185" t="n">
        <v>0</v>
      </c>
      <c r="AA1656" s="185" t="n">
        <v>0</v>
      </c>
      <c r="AB1656" s="220" t="n">
        <f aca="false">SUM(Z1656:AA1656)</f>
        <v>0</v>
      </c>
      <c r="AC1656" s="22"/>
      <c r="AD1656" s="22"/>
      <c r="AE1656" s="188"/>
      <c r="AF1656" s="206" t="n">
        <f aca="false">IF(AE1656="SI",N1656,0)</f>
        <v>0</v>
      </c>
      <c r="AG1656" s="189" t="n">
        <f aca="false">IF(AE1656="SI",Y1656,0)</f>
        <v>0</v>
      </c>
      <c r="AH1656" s="189" t="n">
        <f aca="false">IF(AE1656="SI",AB1656,0)</f>
        <v>0</v>
      </c>
      <c r="AI1656" s="148"/>
      <c r="AJ1656" s="207"/>
      <c r="AK1656" s="207"/>
      <c r="AL1656" s="207"/>
      <c r="AM1656" s="207"/>
      <c r="AN1656" s="207"/>
      <c r="AO1656" s="208"/>
    </row>
    <row r="1657" customFormat="false" ht="15.75" hidden="false" customHeight="true" outlineLevel="0" collapsed="false">
      <c r="A1657" s="22" t="n">
        <v>1656</v>
      </c>
      <c r="B1657" s="180"/>
      <c r="C1657" s="22"/>
      <c r="D1657" s="22"/>
      <c r="E1657" s="183"/>
      <c r="F1657" s="183"/>
      <c r="G1657" s="22"/>
      <c r="H1657" s="22"/>
      <c r="I1657" s="22"/>
      <c r="J1657" s="22"/>
      <c r="K1657" s="191" t="e">
        <f aca="false">VLOOKUP(Personale!J1657,Legenda!$D$1:$F$258,2)</f>
        <v>#N/A</v>
      </c>
      <c r="L1657" s="22"/>
      <c r="M1657" s="22"/>
      <c r="N1657" s="22"/>
      <c r="O1657" s="22"/>
      <c r="P1657" s="203"/>
      <c r="Q1657" s="22"/>
      <c r="R1657" s="22"/>
      <c r="S1657" s="22"/>
      <c r="T1657" s="203"/>
      <c r="U1657" s="211"/>
      <c r="V1657" s="211"/>
      <c r="W1657" s="185" t="n">
        <v>0</v>
      </c>
      <c r="X1657" s="185" t="n">
        <v>0</v>
      </c>
      <c r="Y1657" s="219" t="n">
        <f aca="false">SUM(W1657:X1657)</f>
        <v>0</v>
      </c>
      <c r="Z1657" s="185" t="n">
        <v>0</v>
      </c>
      <c r="AA1657" s="185" t="n">
        <v>0</v>
      </c>
      <c r="AB1657" s="220" t="n">
        <f aca="false">SUM(Z1657:AA1657)</f>
        <v>0</v>
      </c>
      <c r="AC1657" s="22"/>
      <c r="AD1657" s="22"/>
      <c r="AE1657" s="188"/>
      <c r="AF1657" s="206" t="n">
        <f aca="false">IF(AE1657="SI",N1657,0)</f>
        <v>0</v>
      </c>
      <c r="AG1657" s="189" t="n">
        <f aca="false">IF(AE1657="SI",Y1657,0)</f>
        <v>0</v>
      </c>
      <c r="AH1657" s="189" t="n">
        <f aca="false">IF(AE1657="SI",AB1657,0)</f>
        <v>0</v>
      </c>
      <c r="AI1657" s="148"/>
      <c r="AJ1657" s="207"/>
      <c r="AK1657" s="207"/>
      <c r="AL1657" s="207"/>
      <c r="AM1657" s="207"/>
      <c r="AN1657" s="207"/>
      <c r="AO1657" s="208"/>
    </row>
    <row r="1658" customFormat="false" ht="15.75" hidden="false" customHeight="true" outlineLevel="0" collapsed="false">
      <c r="A1658" s="22" t="n">
        <v>1657</v>
      </c>
      <c r="B1658" s="180"/>
      <c r="C1658" s="22"/>
      <c r="D1658" s="22"/>
      <c r="E1658" s="183"/>
      <c r="F1658" s="183"/>
      <c r="G1658" s="22"/>
      <c r="H1658" s="22"/>
      <c r="I1658" s="22"/>
      <c r="J1658" s="22"/>
      <c r="K1658" s="191" t="e">
        <f aca="false">VLOOKUP(Personale!J1658,Legenda!$D$1:$F$258,2)</f>
        <v>#N/A</v>
      </c>
      <c r="L1658" s="22"/>
      <c r="M1658" s="22"/>
      <c r="N1658" s="22"/>
      <c r="O1658" s="22"/>
      <c r="P1658" s="203"/>
      <c r="Q1658" s="22"/>
      <c r="R1658" s="22"/>
      <c r="S1658" s="22"/>
      <c r="T1658" s="203"/>
      <c r="U1658" s="211"/>
      <c r="V1658" s="211"/>
      <c r="W1658" s="185" t="n">
        <v>0</v>
      </c>
      <c r="X1658" s="185" t="n">
        <v>0</v>
      </c>
      <c r="Y1658" s="219" t="n">
        <f aca="false">SUM(W1658:X1658)</f>
        <v>0</v>
      </c>
      <c r="Z1658" s="185" t="n">
        <v>0</v>
      </c>
      <c r="AA1658" s="185" t="n">
        <v>0</v>
      </c>
      <c r="AB1658" s="220" t="n">
        <f aca="false">SUM(Z1658:AA1658)</f>
        <v>0</v>
      </c>
      <c r="AC1658" s="22"/>
      <c r="AD1658" s="22"/>
      <c r="AE1658" s="188"/>
      <c r="AF1658" s="206" t="n">
        <f aca="false">IF(AE1658="SI",N1658,0)</f>
        <v>0</v>
      </c>
      <c r="AG1658" s="189" t="n">
        <f aca="false">IF(AE1658="SI",Y1658,0)</f>
        <v>0</v>
      </c>
      <c r="AH1658" s="189" t="n">
        <f aca="false">IF(AE1658="SI",AB1658,0)</f>
        <v>0</v>
      </c>
      <c r="AI1658" s="148"/>
      <c r="AJ1658" s="207"/>
      <c r="AK1658" s="207"/>
      <c r="AL1658" s="207"/>
      <c r="AM1658" s="207"/>
      <c r="AN1658" s="207"/>
      <c r="AO1658" s="208"/>
    </row>
    <row r="1659" customFormat="false" ht="15.75" hidden="false" customHeight="true" outlineLevel="0" collapsed="false">
      <c r="A1659" s="22" t="n">
        <v>1658</v>
      </c>
      <c r="B1659" s="180"/>
      <c r="C1659" s="22"/>
      <c r="D1659" s="22"/>
      <c r="E1659" s="183"/>
      <c r="F1659" s="183"/>
      <c r="G1659" s="22"/>
      <c r="H1659" s="22"/>
      <c r="I1659" s="22"/>
      <c r="J1659" s="22"/>
      <c r="K1659" s="191" t="e">
        <f aca="false">VLOOKUP(Personale!J1659,Legenda!$D$1:$F$258,2)</f>
        <v>#N/A</v>
      </c>
      <c r="L1659" s="22"/>
      <c r="M1659" s="22"/>
      <c r="N1659" s="22"/>
      <c r="O1659" s="22"/>
      <c r="P1659" s="203"/>
      <c r="Q1659" s="22"/>
      <c r="R1659" s="22"/>
      <c r="S1659" s="22"/>
      <c r="T1659" s="203"/>
      <c r="U1659" s="211"/>
      <c r="V1659" s="211"/>
      <c r="W1659" s="185" t="n">
        <v>0</v>
      </c>
      <c r="X1659" s="185" t="n">
        <v>0</v>
      </c>
      <c r="Y1659" s="219" t="n">
        <f aca="false">SUM(W1659:X1659)</f>
        <v>0</v>
      </c>
      <c r="Z1659" s="185" t="n">
        <v>0</v>
      </c>
      <c r="AA1659" s="185" t="n">
        <v>0</v>
      </c>
      <c r="AB1659" s="220" t="n">
        <f aca="false">SUM(Z1659:AA1659)</f>
        <v>0</v>
      </c>
      <c r="AC1659" s="22"/>
      <c r="AD1659" s="22"/>
      <c r="AE1659" s="188"/>
      <c r="AF1659" s="206" t="n">
        <f aca="false">IF(AE1659="SI",N1659,0)</f>
        <v>0</v>
      </c>
      <c r="AG1659" s="189" t="n">
        <f aca="false">IF(AE1659="SI",Y1659,0)</f>
        <v>0</v>
      </c>
      <c r="AH1659" s="189" t="n">
        <f aca="false">IF(AE1659="SI",AB1659,0)</f>
        <v>0</v>
      </c>
      <c r="AI1659" s="148"/>
      <c r="AJ1659" s="207"/>
      <c r="AK1659" s="207"/>
      <c r="AL1659" s="207"/>
      <c r="AM1659" s="207"/>
      <c r="AN1659" s="207"/>
      <c r="AO1659" s="208"/>
    </row>
    <row r="1660" customFormat="false" ht="15.75" hidden="false" customHeight="true" outlineLevel="0" collapsed="false">
      <c r="A1660" s="22" t="n">
        <v>1659</v>
      </c>
      <c r="B1660" s="180"/>
      <c r="C1660" s="22"/>
      <c r="D1660" s="22"/>
      <c r="E1660" s="183"/>
      <c r="F1660" s="183"/>
      <c r="G1660" s="22"/>
      <c r="H1660" s="22"/>
      <c r="I1660" s="22"/>
      <c r="J1660" s="22"/>
      <c r="K1660" s="191" t="e">
        <f aca="false">VLOOKUP(Personale!J1660,Legenda!$D$1:$F$258,2)</f>
        <v>#N/A</v>
      </c>
      <c r="L1660" s="22"/>
      <c r="M1660" s="22"/>
      <c r="N1660" s="22"/>
      <c r="O1660" s="22"/>
      <c r="P1660" s="203"/>
      <c r="Q1660" s="22"/>
      <c r="R1660" s="22"/>
      <c r="S1660" s="22"/>
      <c r="T1660" s="203"/>
      <c r="U1660" s="211"/>
      <c r="V1660" s="211"/>
      <c r="W1660" s="185" t="n">
        <v>0</v>
      </c>
      <c r="X1660" s="185" t="n">
        <v>0</v>
      </c>
      <c r="Y1660" s="219" t="n">
        <f aca="false">SUM(W1660:X1660)</f>
        <v>0</v>
      </c>
      <c r="Z1660" s="185" t="n">
        <v>0</v>
      </c>
      <c r="AA1660" s="185" t="n">
        <v>0</v>
      </c>
      <c r="AB1660" s="220" t="n">
        <f aca="false">SUM(Z1660:AA1660)</f>
        <v>0</v>
      </c>
      <c r="AC1660" s="22"/>
      <c r="AD1660" s="22"/>
      <c r="AE1660" s="188"/>
      <c r="AF1660" s="206" t="n">
        <f aca="false">IF(AE1660="SI",N1660,0)</f>
        <v>0</v>
      </c>
      <c r="AG1660" s="189" t="n">
        <f aca="false">IF(AE1660="SI",Y1660,0)</f>
        <v>0</v>
      </c>
      <c r="AH1660" s="189" t="n">
        <f aca="false">IF(AE1660="SI",AB1660,0)</f>
        <v>0</v>
      </c>
      <c r="AI1660" s="148"/>
      <c r="AJ1660" s="207"/>
      <c r="AK1660" s="207"/>
      <c r="AL1660" s="207"/>
      <c r="AM1660" s="207"/>
      <c r="AN1660" s="207"/>
      <c r="AO1660" s="208"/>
    </row>
    <row r="1661" customFormat="false" ht="15.75" hidden="false" customHeight="true" outlineLevel="0" collapsed="false">
      <c r="A1661" s="22" t="n">
        <v>1660</v>
      </c>
      <c r="B1661" s="180"/>
      <c r="C1661" s="22"/>
      <c r="D1661" s="22"/>
      <c r="E1661" s="183"/>
      <c r="F1661" s="183"/>
      <c r="G1661" s="22"/>
      <c r="H1661" s="22"/>
      <c r="I1661" s="22"/>
      <c r="J1661" s="22"/>
      <c r="K1661" s="191" t="e">
        <f aca="false">VLOOKUP(Personale!J1661,Legenda!$D$1:$F$258,2)</f>
        <v>#N/A</v>
      </c>
      <c r="L1661" s="22"/>
      <c r="M1661" s="22"/>
      <c r="N1661" s="22"/>
      <c r="O1661" s="22"/>
      <c r="P1661" s="203"/>
      <c r="Q1661" s="22"/>
      <c r="R1661" s="22"/>
      <c r="S1661" s="22"/>
      <c r="T1661" s="203"/>
      <c r="U1661" s="211"/>
      <c r="V1661" s="211"/>
      <c r="W1661" s="185" t="n">
        <v>0</v>
      </c>
      <c r="X1661" s="185" t="n">
        <v>0</v>
      </c>
      <c r="Y1661" s="219" t="n">
        <f aca="false">SUM(W1661:X1661)</f>
        <v>0</v>
      </c>
      <c r="Z1661" s="185" t="n">
        <v>0</v>
      </c>
      <c r="AA1661" s="185" t="n">
        <v>0</v>
      </c>
      <c r="AB1661" s="220" t="n">
        <f aca="false">SUM(Z1661:AA1661)</f>
        <v>0</v>
      </c>
      <c r="AC1661" s="22"/>
      <c r="AD1661" s="22"/>
      <c r="AE1661" s="188"/>
      <c r="AF1661" s="206" t="n">
        <f aca="false">IF(AE1661="SI",N1661,0)</f>
        <v>0</v>
      </c>
      <c r="AG1661" s="189" t="n">
        <f aca="false">IF(AE1661="SI",Y1661,0)</f>
        <v>0</v>
      </c>
      <c r="AH1661" s="189" t="n">
        <f aca="false">IF(AE1661="SI",AB1661,0)</f>
        <v>0</v>
      </c>
      <c r="AI1661" s="148"/>
      <c r="AJ1661" s="207"/>
      <c r="AK1661" s="207"/>
      <c r="AL1661" s="207"/>
      <c r="AM1661" s="207"/>
      <c r="AN1661" s="207"/>
      <c r="AO1661" s="208"/>
    </row>
    <row r="1662" customFormat="false" ht="15.75" hidden="false" customHeight="true" outlineLevel="0" collapsed="false">
      <c r="A1662" s="22" t="n">
        <v>1661</v>
      </c>
      <c r="B1662" s="180"/>
      <c r="C1662" s="22"/>
      <c r="D1662" s="22"/>
      <c r="E1662" s="183"/>
      <c r="F1662" s="183"/>
      <c r="G1662" s="22"/>
      <c r="H1662" s="22"/>
      <c r="I1662" s="22"/>
      <c r="J1662" s="22"/>
      <c r="K1662" s="191" t="e">
        <f aca="false">VLOOKUP(Personale!J1662,Legenda!$D$1:$F$258,2)</f>
        <v>#N/A</v>
      </c>
      <c r="L1662" s="22"/>
      <c r="M1662" s="22"/>
      <c r="N1662" s="22"/>
      <c r="O1662" s="22"/>
      <c r="P1662" s="203"/>
      <c r="Q1662" s="22"/>
      <c r="R1662" s="22"/>
      <c r="S1662" s="22"/>
      <c r="T1662" s="203"/>
      <c r="U1662" s="211"/>
      <c r="V1662" s="211"/>
      <c r="W1662" s="185" t="n">
        <v>0</v>
      </c>
      <c r="X1662" s="185" t="n">
        <v>0</v>
      </c>
      <c r="Y1662" s="219" t="n">
        <f aca="false">SUM(W1662:X1662)</f>
        <v>0</v>
      </c>
      <c r="Z1662" s="185" t="n">
        <v>0</v>
      </c>
      <c r="AA1662" s="185" t="n">
        <v>0</v>
      </c>
      <c r="AB1662" s="220" t="n">
        <f aca="false">SUM(Z1662:AA1662)</f>
        <v>0</v>
      </c>
      <c r="AC1662" s="22"/>
      <c r="AD1662" s="22"/>
      <c r="AE1662" s="188"/>
      <c r="AF1662" s="206" t="n">
        <f aca="false">IF(AE1662="SI",N1662,0)</f>
        <v>0</v>
      </c>
      <c r="AG1662" s="189" t="n">
        <f aca="false">IF(AE1662="SI",Y1662,0)</f>
        <v>0</v>
      </c>
      <c r="AH1662" s="189" t="n">
        <f aca="false">IF(AE1662="SI",AB1662,0)</f>
        <v>0</v>
      </c>
      <c r="AI1662" s="148"/>
      <c r="AJ1662" s="207"/>
      <c r="AK1662" s="207"/>
      <c r="AL1662" s="207"/>
      <c r="AM1662" s="207"/>
      <c r="AN1662" s="207"/>
      <c r="AO1662" s="208"/>
    </row>
    <row r="1663" customFormat="false" ht="15.75" hidden="false" customHeight="true" outlineLevel="0" collapsed="false">
      <c r="A1663" s="22" t="n">
        <v>1662</v>
      </c>
      <c r="B1663" s="180"/>
      <c r="C1663" s="22"/>
      <c r="D1663" s="22"/>
      <c r="E1663" s="183"/>
      <c r="F1663" s="183"/>
      <c r="G1663" s="22"/>
      <c r="H1663" s="22"/>
      <c r="I1663" s="22"/>
      <c r="J1663" s="22"/>
      <c r="K1663" s="191" t="e">
        <f aca="false">VLOOKUP(Personale!J1663,Legenda!$D$1:$F$258,2)</f>
        <v>#N/A</v>
      </c>
      <c r="L1663" s="22"/>
      <c r="M1663" s="22"/>
      <c r="N1663" s="22"/>
      <c r="O1663" s="22"/>
      <c r="P1663" s="203"/>
      <c r="Q1663" s="22"/>
      <c r="R1663" s="22"/>
      <c r="S1663" s="22"/>
      <c r="T1663" s="203"/>
      <c r="U1663" s="211"/>
      <c r="V1663" s="211"/>
      <c r="W1663" s="185" t="n">
        <v>0</v>
      </c>
      <c r="X1663" s="185" t="n">
        <v>0</v>
      </c>
      <c r="Y1663" s="219" t="n">
        <f aca="false">SUM(W1663:X1663)</f>
        <v>0</v>
      </c>
      <c r="Z1663" s="185" t="n">
        <v>0</v>
      </c>
      <c r="AA1663" s="185" t="n">
        <v>0</v>
      </c>
      <c r="AB1663" s="220" t="n">
        <f aca="false">SUM(Z1663:AA1663)</f>
        <v>0</v>
      </c>
      <c r="AC1663" s="22"/>
      <c r="AD1663" s="22"/>
      <c r="AE1663" s="188"/>
      <c r="AF1663" s="206" t="n">
        <f aca="false">IF(AE1663="SI",N1663,0)</f>
        <v>0</v>
      </c>
      <c r="AG1663" s="189" t="n">
        <f aca="false">IF(AE1663="SI",Y1663,0)</f>
        <v>0</v>
      </c>
      <c r="AH1663" s="189" t="n">
        <f aca="false">IF(AE1663="SI",AB1663,0)</f>
        <v>0</v>
      </c>
      <c r="AI1663" s="148"/>
      <c r="AJ1663" s="207"/>
      <c r="AK1663" s="207"/>
      <c r="AL1663" s="207"/>
      <c r="AM1663" s="207"/>
      <c r="AN1663" s="207"/>
      <c r="AO1663" s="208"/>
    </row>
    <row r="1664" customFormat="false" ht="15.75" hidden="false" customHeight="true" outlineLevel="0" collapsed="false">
      <c r="A1664" s="22" t="n">
        <v>1663</v>
      </c>
      <c r="B1664" s="180"/>
      <c r="C1664" s="22"/>
      <c r="D1664" s="22"/>
      <c r="E1664" s="183"/>
      <c r="F1664" s="183"/>
      <c r="G1664" s="22"/>
      <c r="H1664" s="22"/>
      <c r="I1664" s="22"/>
      <c r="J1664" s="22"/>
      <c r="K1664" s="191" t="e">
        <f aca="false">VLOOKUP(Personale!J1664,Legenda!$D$1:$F$258,2)</f>
        <v>#N/A</v>
      </c>
      <c r="L1664" s="22"/>
      <c r="M1664" s="22"/>
      <c r="N1664" s="22"/>
      <c r="O1664" s="22"/>
      <c r="P1664" s="203"/>
      <c r="Q1664" s="22"/>
      <c r="R1664" s="22"/>
      <c r="S1664" s="22"/>
      <c r="T1664" s="203"/>
      <c r="U1664" s="211"/>
      <c r="V1664" s="211"/>
      <c r="W1664" s="185" t="n">
        <v>0</v>
      </c>
      <c r="X1664" s="185" t="n">
        <v>0</v>
      </c>
      <c r="Y1664" s="219" t="n">
        <f aca="false">SUM(W1664:X1664)</f>
        <v>0</v>
      </c>
      <c r="Z1664" s="185" t="n">
        <v>0</v>
      </c>
      <c r="AA1664" s="185" t="n">
        <v>0</v>
      </c>
      <c r="AB1664" s="220" t="n">
        <f aca="false">SUM(Z1664:AA1664)</f>
        <v>0</v>
      </c>
      <c r="AC1664" s="22"/>
      <c r="AD1664" s="22"/>
      <c r="AE1664" s="188"/>
      <c r="AF1664" s="206" t="n">
        <f aca="false">IF(AE1664="SI",N1664,0)</f>
        <v>0</v>
      </c>
      <c r="AG1664" s="189" t="n">
        <f aca="false">IF(AE1664="SI",Y1664,0)</f>
        <v>0</v>
      </c>
      <c r="AH1664" s="189" t="n">
        <f aca="false">IF(AE1664="SI",AB1664,0)</f>
        <v>0</v>
      </c>
      <c r="AI1664" s="148"/>
      <c r="AJ1664" s="207"/>
      <c r="AK1664" s="207"/>
      <c r="AL1664" s="207"/>
      <c r="AM1664" s="207"/>
      <c r="AN1664" s="207"/>
      <c r="AO1664" s="208"/>
    </row>
    <row r="1665" customFormat="false" ht="15.75" hidden="false" customHeight="true" outlineLevel="0" collapsed="false">
      <c r="A1665" s="22" t="n">
        <v>1664</v>
      </c>
      <c r="B1665" s="180"/>
      <c r="C1665" s="22"/>
      <c r="D1665" s="22"/>
      <c r="E1665" s="183"/>
      <c r="F1665" s="183"/>
      <c r="G1665" s="22"/>
      <c r="H1665" s="22"/>
      <c r="I1665" s="22"/>
      <c r="J1665" s="22"/>
      <c r="K1665" s="191" t="e">
        <f aca="false">VLOOKUP(Personale!J1665,Legenda!$D$1:$F$258,2)</f>
        <v>#N/A</v>
      </c>
      <c r="L1665" s="22"/>
      <c r="M1665" s="22"/>
      <c r="N1665" s="22"/>
      <c r="O1665" s="22"/>
      <c r="P1665" s="203"/>
      <c r="Q1665" s="22"/>
      <c r="R1665" s="22"/>
      <c r="S1665" s="22"/>
      <c r="T1665" s="203"/>
      <c r="U1665" s="211"/>
      <c r="V1665" s="211"/>
      <c r="W1665" s="185" t="n">
        <v>0</v>
      </c>
      <c r="X1665" s="185" t="n">
        <v>0</v>
      </c>
      <c r="Y1665" s="219" t="n">
        <f aca="false">SUM(W1665:X1665)</f>
        <v>0</v>
      </c>
      <c r="Z1665" s="185" t="n">
        <v>0</v>
      </c>
      <c r="AA1665" s="185" t="n">
        <v>0</v>
      </c>
      <c r="AB1665" s="220" t="n">
        <f aca="false">SUM(Z1665:AA1665)</f>
        <v>0</v>
      </c>
      <c r="AC1665" s="22"/>
      <c r="AD1665" s="22"/>
      <c r="AE1665" s="188"/>
      <c r="AF1665" s="206" t="n">
        <f aca="false">IF(AE1665="SI",N1665,0)</f>
        <v>0</v>
      </c>
      <c r="AG1665" s="189" t="n">
        <f aca="false">IF(AE1665="SI",Y1665,0)</f>
        <v>0</v>
      </c>
      <c r="AH1665" s="189" t="n">
        <f aca="false">IF(AE1665="SI",AB1665,0)</f>
        <v>0</v>
      </c>
      <c r="AI1665" s="148"/>
      <c r="AJ1665" s="207"/>
      <c r="AK1665" s="207"/>
      <c r="AL1665" s="207"/>
      <c r="AM1665" s="207"/>
      <c r="AN1665" s="207"/>
      <c r="AO1665" s="208"/>
    </row>
    <row r="1666" customFormat="false" ht="15.75" hidden="false" customHeight="true" outlineLevel="0" collapsed="false">
      <c r="A1666" s="22" t="n">
        <v>1665</v>
      </c>
      <c r="B1666" s="180"/>
      <c r="C1666" s="22"/>
      <c r="D1666" s="22"/>
      <c r="E1666" s="183"/>
      <c r="F1666" s="183"/>
      <c r="G1666" s="22"/>
      <c r="H1666" s="22"/>
      <c r="I1666" s="22"/>
      <c r="J1666" s="22"/>
      <c r="K1666" s="191" t="e">
        <f aca="false">VLOOKUP(Personale!J1666,Legenda!$D$1:$F$258,2)</f>
        <v>#N/A</v>
      </c>
      <c r="L1666" s="22"/>
      <c r="M1666" s="22"/>
      <c r="N1666" s="22"/>
      <c r="O1666" s="22"/>
      <c r="P1666" s="203"/>
      <c r="Q1666" s="22"/>
      <c r="R1666" s="22"/>
      <c r="S1666" s="22"/>
      <c r="T1666" s="203"/>
      <c r="U1666" s="211"/>
      <c r="V1666" s="211"/>
      <c r="W1666" s="185" t="n">
        <v>0</v>
      </c>
      <c r="X1666" s="185" t="n">
        <v>0</v>
      </c>
      <c r="Y1666" s="219" t="n">
        <f aca="false">SUM(W1666:X1666)</f>
        <v>0</v>
      </c>
      <c r="Z1666" s="185" t="n">
        <v>0</v>
      </c>
      <c r="AA1666" s="185" t="n">
        <v>0</v>
      </c>
      <c r="AB1666" s="220" t="n">
        <f aca="false">SUM(Z1666:AA1666)</f>
        <v>0</v>
      </c>
      <c r="AC1666" s="22"/>
      <c r="AD1666" s="22"/>
      <c r="AE1666" s="188"/>
      <c r="AF1666" s="206" t="n">
        <f aca="false">IF(AE1666="SI",N1666,0)</f>
        <v>0</v>
      </c>
      <c r="AG1666" s="189" t="n">
        <f aca="false">IF(AE1666="SI",Y1666,0)</f>
        <v>0</v>
      </c>
      <c r="AH1666" s="189" t="n">
        <f aca="false">IF(AE1666="SI",AB1666,0)</f>
        <v>0</v>
      </c>
      <c r="AI1666" s="148"/>
      <c r="AJ1666" s="207"/>
      <c r="AK1666" s="207"/>
      <c r="AL1666" s="207"/>
      <c r="AM1666" s="207"/>
      <c r="AN1666" s="207"/>
      <c r="AO1666" s="208"/>
    </row>
    <row r="1667" customFormat="false" ht="15.75" hidden="false" customHeight="true" outlineLevel="0" collapsed="false">
      <c r="A1667" s="22" t="n">
        <v>1666</v>
      </c>
      <c r="B1667" s="180"/>
      <c r="C1667" s="22"/>
      <c r="D1667" s="22"/>
      <c r="E1667" s="183"/>
      <c r="F1667" s="183"/>
      <c r="G1667" s="22"/>
      <c r="H1667" s="22"/>
      <c r="I1667" s="22"/>
      <c r="J1667" s="22"/>
      <c r="K1667" s="191" t="e">
        <f aca="false">VLOOKUP(Personale!J1667,Legenda!$D$1:$F$258,2)</f>
        <v>#N/A</v>
      </c>
      <c r="L1667" s="22"/>
      <c r="M1667" s="22"/>
      <c r="N1667" s="22"/>
      <c r="O1667" s="22"/>
      <c r="P1667" s="203"/>
      <c r="Q1667" s="22"/>
      <c r="R1667" s="22"/>
      <c r="S1667" s="22"/>
      <c r="T1667" s="203"/>
      <c r="U1667" s="211"/>
      <c r="V1667" s="211"/>
      <c r="W1667" s="185" t="n">
        <v>0</v>
      </c>
      <c r="X1667" s="185" t="n">
        <v>0</v>
      </c>
      <c r="Y1667" s="219" t="n">
        <f aca="false">SUM(W1667:X1667)</f>
        <v>0</v>
      </c>
      <c r="Z1667" s="185" t="n">
        <v>0</v>
      </c>
      <c r="AA1667" s="185" t="n">
        <v>0</v>
      </c>
      <c r="AB1667" s="220" t="n">
        <f aca="false">SUM(Z1667:AA1667)</f>
        <v>0</v>
      </c>
      <c r="AC1667" s="22"/>
      <c r="AD1667" s="22"/>
      <c r="AE1667" s="188"/>
      <c r="AF1667" s="206" t="n">
        <f aca="false">IF(AE1667="SI",N1667,0)</f>
        <v>0</v>
      </c>
      <c r="AG1667" s="189" t="n">
        <f aca="false">IF(AE1667="SI",Y1667,0)</f>
        <v>0</v>
      </c>
      <c r="AH1667" s="189" t="n">
        <f aca="false">IF(AE1667="SI",AB1667,0)</f>
        <v>0</v>
      </c>
      <c r="AI1667" s="148"/>
      <c r="AJ1667" s="207"/>
      <c r="AK1667" s="207"/>
      <c r="AL1667" s="207"/>
      <c r="AM1667" s="207"/>
      <c r="AN1667" s="207"/>
      <c r="AO1667" s="208"/>
    </row>
    <row r="1668" customFormat="false" ht="15.75" hidden="false" customHeight="true" outlineLevel="0" collapsed="false">
      <c r="A1668" s="22" t="n">
        <v>1667</v>
      </c>
      <c r="B1668" s="180"/>
      <c r="C1668" s="22"/>
      <c r="D1668" s="22"/>
      <c r="E1668" s="183"/>
      <c r="F1668" s="183"/>
      <c r="G1668" s="22"/>
      <c r="H1668" s="22"/>
      <c r="I1668" s="22"/>
      <c r="J1668" s="22"/>
      <c r="K1668" s="191" t="e">
        <f aca="false">VLOOKUP(Personale!J1668,Legenda!$D$1:$F$258,2)</f>
        <v>#N/A</v>
      </c>
      <c r="L1668" s="22"/>
      <c r="M1668" s="22"/>
      <c r="N1668" s="22"/>
      <c r="O1668" s="22"/>
      <c r="P1668" s="203"/>
      <c r="Q1668" s="22"/>
      <c r="R1668" s="22"/>
      <c r="S1668" s="22"/>
      <c r="T1668" s="203"/>
      <c r="U1668" s="211"/>
      <c r="V1668" s="211"/>
      <c r="W1668" s="185" t="n">
        <v>0</v>
      </c>
      <c r="X1668" s="185" t="n">
        <v>0</v>
      </c>
      <c r="Y1668" s="219" t="n">
        <f aca="false">SUM(W1668:X1668)</f>
        <v>0</v>
      </c>
      <c r="Z1668" s="185" t="n">
        <v>0</v>
      </c>
      <c r="AA1668" s="185" t="n">
        <v>0</v>
      </c>
      <c r="AB1668" s="220" t="n">
        <f aca="false">SUM(Z1668:AA1668)</f>
        <v>0</v>
      </c>
      <c r="AC1668" s="22"/>
      <c r="AD1668" s="22"/>
      <c r="AE1668" s="188"/>
      <c r="AF1668" s="206" t="n">
        <f aca="false">IF(AE1668="SI",N1668,0)</f>
        <v>0</v>
      </c>
      <c r="AG1668" s="189" t="n">
        <f aca="false">IF(AE1668="SI",Y1668,0)</f>
        <v>0</v>
      </c>
      <c r="AH1668" s="189" t="n">
        <f aca="false">IF(AE1668="SI",AB1668,0)</f>
        <v>0</v>
      </c>
      <c r="AI1668" s="148"/>
      <c r="AJ1668" s="207"/>
      <c r="AK1668" s="207"/>
      <c r="AL1668" s="207"/>
      <c r="AM1668" s="207"/>
      <c r="AN1668" s="207"/>
      <c r="AO1668" s="208"/>
    </row>
    <row r="1669" customFormat="false" ht="15.75" hidden="false" customHeight="true" outlineLevel="0" collapsed="false">
      <c r="A1669" s="22" t="n">
        <v>1668</v>
      </c>
      <c r="B1669" s="180"/>
      <c r="C1669" s="22"/>
      <c r="D1669" s="22"/>
      <c r="E1669" s="183"/>
      <c r="F1669" s="183"/>
      <c r="G1669" s="22"/>
      <c r="H1669" s="22"/>
      <c r="I1669" s="22"/>
      <c r="J1669" s="22"/>
      <c r="K1669" s="191" t="e">
        <f aca="false">VLOOKUP(Personale!J1669,Legenda!$D$1:$F$258,2)</f>
        <v>#N/A</v>
      </c>
      <c r="L1669" s="22"/>
      <c r="M1669" s="22"/>
      <c r="N1669" s="22"/>
      <c r="O1669" s="22"/>
      <c r="P1669" s="203"/>
      <c r="Q1669" s="22"/>
      <c r="R1669" s="22"/>
      <c r="S1669" s="22"/>
      <c r="T1669" s="203"/>
      <c r="U1669" s="211"/>
      <c r="V1669" s="211"/>
      <c r="W1669" s="185" t="n">
        <v>0</v>
      </c>
      <c r="X1669" s="185" t="n">
        <v>0</v>
      </c>
      <c r="Y1669" s="219" t="n">
        <f aca="false">SUM(W1669:X1669)</f>
        <v>0</v>
      </c>
      <c r="Z1669" s="185" t="n">
        <v>0</v>
      </c>
      <c r="AA1669" s="185" t="n">
        <v>0</v>
      </c>
      <c r="AB1669" s="220" t="n">
        <f aca="false">SUM(Z1669:AA1669)</f>
        <v>0</v>
      </c>
      <c r="AC1669" s="22"/>
      <c r="AD1669" s="22"/>
      <c r="AE1669" s="188"/>
      <c r="AF1669" s="206" t="n">
        <f aca="false">IF(AE1669="SI",N1669,0)</f>
        <v>0</v>
      </c>
      <c r="AG1669" s="189" t="n">
        <f aca="false">IF(AE1669="SI",Y1669,0)</f>
        <v>0</v>
      </c>
      <c r="AH1669" s="189" t="n">
        <f aca="false">IF(AE1669="SI",AB1669,0)</f>
        <v>0</v>
      </c>
      <c r="AI1669" s="148"/>
      <c r="AJ1669" s="207"/>
      <c r="AK1669" s="207"/>
      <c r="AL1669" s="207"/>
      <c r="AM1669" s="207"/>
      <c r="AN1669" s="207"/>
      <c r="AO1669" s="208"/>
    </row>
    <row r="1670" customFormat="false" ht="15.75" hidden="false" customHeight="true" outlineLevel="0" collapsed="false">
      <c r="A1670" s="22" t="n">
        <v>1669</v>
      </c>
      <c r="B1670" s="180"/>
      <c r="C1670" s="22"/>
      <c r="D1670" s="22"/>
      <c r="E1670" s="183"/>
      <c r="F1670" s="183"/>
      <c r="G1670" s="22"/>
      <c r="H1670" s="22"/>
      <c r="I1670" s="22"/>
      <c r="J1670" s="22"/>
      <c r="K1670" s="191" t="e">
        <f aca="false">VLOOKUP(Personale!J1670,Legenda!$D$1:$F$258,2)</f>
        <v>#N/A</v>
      </c>
      <c r="L1670" s="22"/>
      <c r="M1670" s="22"/>
      <c r="N1670" s="22"/>
      <c r="O1670" s="22"/>
      <c r="P1670" s="203"/>
      <c r="Q1670" s="22"/>
      <c r="R1670" s="22"/>
      <c r="S1670" s="22"/>
      <c r="T1670" s="203"/>
      <c r="U1670" s="211"/>
      <c r="V1670" s="211"/>
      <c r="W1670" s="185" t="n">
        <v>0</v>
      </c>
      <c r="X1670" s="185" t="n">
        <v>0</v>
      </c>
      <c r="Y1670" s="219" t="n">
        <f aca="false">SUM(W1670:X1670)</f>
        <v>0</v>
      </c>
      <c r="Z1670" s="185" t="n">
        <v>0</v>
      </c>
      <c r="AA1670" s="185" t="n">
        <v>0</v>
      </c>
      <c r="AB1670" s="220" t="n">
        <f aca="false">SUM(Z1670:AA1670)</f>
        <v>0</v>
      </c>
      <c r="AC1670" s="22"/>
      <c r="AD1670" s="22"/>
      <c r="AE1670" s="188"/>
      <c r="AF1670" s="206" t="n">
        <f aca="false">IF(AE1670="SI",N1670,0)</f>
        <v>0</v>
      </c>
      <c r="AG1670" s="189" t="n">
        <f aca="false">IF(AE1670="SI",Y1670,0)</f>
        <v>0</v>
      </c>
      <c r="AH1670" s="189" t="n">
        <f aca="false">IF(AE1670="SI",AB1670,0)</f>
        <v>0</v>
      </c>
      <c r="AI1670" s="148"/>
      <c r="AJ1670" s="207"/>
      <c r="AK1670" s="207"/>
      <c r="AL1670" s="207"/>
      <c r="AM1670" s="207"/>
      <c r="AN1670" s="207"/>
      <c r="AO1670" s="208"/>
    </row>
    <row r="1671" customFormat="false" ht="15.75" hidden="false" customHeight="true" outlineLevel="0" collapsed="false">
      <c r="A1671" s="22" t="n">
        <v>1670</v>
      </c>
      <c r="B1671" s="180"/>
      <c r="C1671" s="22"/>
      <c r="D1671" s="22"/>
      <c r="E1671" s="183"/>
      <c r="F1671" s="183"/>
      <c r="G1671" s="22"/>
      <c r="H1671" s="22"/>
      <c r="I1671" s="22"/>
      <c r="J1671" s="22"/>
      <c r="K1671" s="191" t="e">
        <f aca="false">VLOOKUP(Personale!J1671,Legenda!$D$1:$F$258,2)</f>
        <v>#N/A</v>
      </c>
      <c r="L1671" s="22"/>
      <c r="M1671" s="22"/>
      <c r="N1671" s="22"/>
      <c r="O1671" s="22"/>
      <c r="P1671" s="203"/>
      <c r="Q1671" s="22"/>
      <c r="R1671" s="22"/>
      <c r="S1671" s="22"/>
      <c r="T1671" s="203"/>
      <c r="U1671" s="211"/>
      <c r="V1671" s="211"/>
      <c r="W1671" s="185" t="n">
        <v>0</v>
      </c>
      <c r="X1671" s="185" t="n">
        <v>0</v>
      </c>
      <c r="Y1671" s="219" t="n">
        <f aca="false">SUM(W1671:X1671)</f>
        <v>0</v>
      </c>
      <c r="Z1671" s="185" t="n">
        <v>0</v>
      </c>
      <c r="AA1671" s="185" t="n">
        <v>0</v>
      </c>
      <c r="AB1671" s="220" t="n">
        <f aca="false">SUM(Z1671:AA1671)</f>
        <v>0</v>
      </c>
      <c r="AC1671" s="22"/>
      <c r="AD1671" s="22"/>
      <c r="AE1671" s="188"/>
      <c r="AF1671" s="206" t="n">
        <f aca="false">IF(AE1671="SI",N1671,0)</f>
        <v>0</v>
      </c>
      <c r="AG1671" s="189" t="n">
        <f aca="false">IF(AE1671="SI",Y1671,0)</f>
        <v>0</v>
      </c>
      <c r="AH1671" s="189" t="n">
        <f aca="false">IF(AE1671="SI",AB1671,0)</f>
        <v>0</v>
      </c>
      <c r="AI1671" s="148"/>
      <c r="AJ1671" s="207"/>
      <c r="AK1671" s="207"/>
      <c r="AL1671" s="207"/>
      <c r="AM1671" s="207"/>
      <c r="AN1671" s="207"/>
      <c r="AO1671" s="208"/>
    </row>
    <row r="1672" customFormat="false" ht="15.75" hidden="false" customHeight="true" outlineLevel="0" collapsed="false">
      <c r="A1672" s="22" t="n">
        <v>1671</v>
      </c>
      <c r="B1672" s="180"/>
      <c r="C1672" s="22"/>
      <c r="D1672" s="22"/>
      <c r="E1672" s="183"/>
      <c r="F1672" s="183"/>
      <c r="G1672" s="22"/>
      <c r="H1672" s="22"/>
      <c r="I1672" s="22"/>
      <c r="J1672" s="22"/>
      <c r="K1672" s="191" t="e">
        <f aca="false">VLOOKUP(Personale!J1672,Legenda!$D$1:$F$258,2)</f>
        <v>#N/A</v>
      </c>
      <c r="L1672" s="22"/>
      <c r="M1672" s="22"/>
      <c r="N1672" s="22"/>
      <c r="O1672" s="22"/>
      <c r="P1672" s="203"/>
      <c r="Q1672" s="22"/>
      <c r="R1672" s="22"/>
      <c r="S1672" s="22"/>
      <c r="T1672" s="203"/>
      <c r="U1672" s="211"/>
      <c r="V1672" s="211"/>
      <c r="W1672" s="185" t="n">
        <v>0</v>
      </c>
      <c r="X1672" s="185" t="n">
        <v>0</v>
      </c>
      <c r="Y1672" s="219" t="n">
        <f aca="false">SUM(W1672:X1672)</f>
        <v>0</v>
      </c>
      <c r="Z1672" s="185" t="n">
        <v>0</v>
      </c>
      <c r="AA1672" s="185" t="n">
        <v>0</v>
      </c>
      <c r="AB1672" s="220" t="n">
        <f aca="false">SUM(Z1672:AA1672)</f>
        <v>0</v>
      </c>
      <c r="AC1672" s="22"/>
      <c r="AD1672" s="22"/>
      <c r="AE1672" s="188"/>
      <c r="AF1672" s="206" t="n">
        <f aca="false">IF(AE1672="SI",N1672,0)</f>
        <v>0</v>
      </c>
      <c r="AG1672" s="189" t="n">
        <f aca="false">IF(AE1672="SI",Y1672,0)</f>
        <v>0</v>
      </c>
      <c r="AH1672" s="189" t="n">
        <f aca="false">IF(AE1672="SI",AB1672,0)</f>
        <v>0</v>
      </c>
      <c r="AI1672" s="148"/>
      <c r="AJ1672" s="207"/>
      <c r="AK1672" s="207"/>
      <c r="AL1672" s="207"/>
      <c r="AM1672" s="207"/>
      <c r="AN1672" s="207"/>
      <c r="AO1672" s="208"/>
    </row>
    <row r="1673" customFormat="false" ht="15.75" hidden="false" customHeight="true" outlineLevel="0" collapsed="false">
      <c r="A1673" s="22" t="n">
        <v>1672</v>
      </c>
      <c r="B1673" s="180"/>
      <c r="C1673" s="22"/>
      <c r="D1673" s="22"/>
      <c r="E1673" s="183"/>
      <c r="F1673" s="183"/>
      <c r="G1673" s="22"/>
      <c r="H1673" s="22"/>
      <c r="I1673" s="22"/>
      <c r="J1673" s="22"/>
      <c r="K1673" s="191" t="e">
        <f aca="false">VLOOKUP(Personale!J1673,Legenda!$D$1:$F$258,2)</f>
        <v>#N/A</v>
      </c>
      <c r="L1673" s="22"/>
      <c r="M1673" s="22"/>
      <c r="N1673" s="22"/>
      <c r="O1673" s="22"/>
      <c r="P1673" s="203"/>
      <c r="Q1673" s="22"/>
      <c r="R1673" s="22"/>
      <c r="S1673" s="22"/>
      <c r="T1673" s="203"/>
      <c r="U1673" s="211"/>
      <c r="V1673" s="211"/>
      <c r="W1673" s="185" t="n">
        <v>0</v>
      </c>
      <c r="X1673" s="185" t="n">
        <v>0</v>
      </c>
      <c r="Y1673" s="219" t="n">
        <f aca="false">SUM(W1673:X1673)</f>
        <v>0</v>
      </c>
      <c r="Z1673" s="185" t="n">
        <v>0</v>
      </c>
      <c r="AA1673" s="185" t="n">
        <v>0</v>
      </c>
      <c r="AB1673" s="220" t="n">
        <f aca="false">SUM(Z1673:AA1673)</f>
        <v>0</v>
      </c>
      <c r="AC1673" s="22"/>
      <c r="AD1673" s="22"/>
      <c r="AE1673" s="188"/>
      <c r="AF1673" s="206" t="n">
        <f aca="false">IF(AE1673="SI",N1673,0)</f>
        <v>0</v>
      </c>
      <c r="AG1673" s="189" t="n">
        <f aca="false">IF(AE1673="SI",Y1673,0)</f>
        <v>0</v>
      </c>
      <c r="AH1673" s="189" t="n">
        <f aca="false">IF(AE1673="SI",AB1673,0)</f>
        <v>0</v>
      </c>
      <c r="AI1673" s="148"/>
      <c r="AJ1673" s="207"/>
      <c r="AK1673" s="207"/>
      <c r="AL1673" s="207"/>
      <c r="AM1673" s="207"/>
      <c r="AN1673" s="207"/>
      <c r="AO1673" s="208"/>
    </row>
    <row r="1674" customFormat="false" ht="15.75" hidden="false" customHeight="true" outlineLevel="0" collapsed="false">
      <c r="A1674" s="22" t="n">
        <v>1673</v>
      </c>
      <c r="B1674" s="180"/>
      <c r="C1674" s="22"/>
      <c r="D1674" s="22"/>
      <c r="E1674" s="183"/>
      <c r="F1674" s="183"/>
      <c r="G1674" s="22"/>
      <c r="H1674" s="22"/>
      <c r="I1674" s="22"/>
      <c r="J1674" s="22"/>
      <c r="K1674" s="191" t="e">
        <f aca="false">VLOOKUP(Personale!J1674,Legenda!$D$1:$F$258,2)</f>
        <v>#N/A</v>
      </c>
      <c r="L1674" s="22"/>
      <c r="M1674" s="22"/>
      <c r="N1674" s="22"/>
      <c r="O1674" s="22"/>
      <c r="P1674" s="203"/>
      <c r="Q1674" s="22"/>
      <c r="R1674" s="22"/>
      <c r="S1674" s="22"/>
      <c r="T1674" s="203"/>
      <c r="U1674" s="211"/>
      <c r="V1674" s="211"/>
      <c r="W1674" s="185" t="n">
        <v>0</v>
      </c>
      <c r="X1674" s="185" t="n">
        <v>0</v>
      </c>
      <c r="Y1674" s="219" t="n">
        <f aca="false">SUM(W1674:X1674)</f>
        <v>0</v>
      </c>
      <c r="Z1674" s="185" t="n">
        <v>0</v>
      </c>
      <c r="AA1674" s="185" t="n">
        <v>0</v>
      </c>
      <c r="AB1674" s="220" t="n">
        <f aca="false">SUM(Z1674:AA1674)</f>
        <v>0</v>
      </c>
      <c r="AC1674" s="22"/>
      <c r="AD1674" s="22"/>
      <c r="AE1674" s="188"/>
      <c r="AF1674" s="206" t="n">
        <f aca="false">IF(AE1674="SI",N1674,0)</f>
        <v>0</v>
      </c>
      <c r="AG1674" s="189" t="n">
        <f aca="false">IF(AE1674="SI",Y1674,0)</f>
        <v>0</v>
      </c>
      <c r="AH1674" s="189" t="n">
        <f aca="false">IF(AE1674="SI",AB1674,0)</f>
        <v>0</v>
      </c>
      <c r="AI1674" s="148"/>
      <c r="AJ1674" s="207"/>
      <c r="AK1674" s="207"/>
      <c r="AL1674" s="207"/>
      <c r="AM1674" s="207"/>
      <c r="AN1674" s="207"/>
      <c r="AO1674" s="208"/>
    </row>
    <row r="1675" customFormat="false" ht="15.75" hidden="false" customHeight="true" outlineLevel="0" collapsed="false">
      <c r="A1675" s="22" t="n">
        <v>1674</v>
      </c>
      <c r="B1675" s="180"/>
      <c r="C1675" s="22"/>
      <c r="D1675" s="22"/>
      <c r="E1675" s="183"/>
      <c r="F1675" s="183"/>
      <c r="G1675" s="22"/>
      <c r="H1675" s="22"/>
      <c r="I1675" s="22"/>
      <c r="J1675" s="22"/>
      <c r="K1675" s="191" t="e">
        <f aca="false">VLOOKUP(Personale!J1675,Legenda!$D$1:$F$258,2)</f>
        <v>#N/A</v>
      </c>
      <c r="L1675" s="22"/>
      <c r="M1675" s="22"/>
      <c r="N1675" s="22"/>
      <c r="O1675" s="22"/>
      <c r="P1675" s="203"/>
      <c r="Q1675" s="22"/>
      <c r="R1675" s="22"/>
      <c r="S1675" s="22"/>
      <c r="T1675" s="203"/>
      <c r="U1675" s="211"/>
      <c r="V1675" s="211"/>
      <c r="W1675" s="185" t="n">
        <v>0</v>
      </c>
      <c r="X1675" s="185" t="n">
        <v>0</v>
      </c>
      <c r="Y1675" s="219" t="n">
        <f aca="false">SUM(W1675:X1675)</f>
        <v>0</v>
      </c>
      <c r="Z1675" s="185" t="n">
        <v>0</v>
      </c>
      <c r="AA1675" s="185" t="n">
        <v>0</v>
      </c>
      <c r="AB1675" s="220" t="n">
        <f aca="false">SUM(Z1675:AA1675)</f>
        <v>0</v>
      </c>
      <c r="AC1675" s="22"/>
      <c r="AD1675" s="22"/>
      <c r="AE1675" s="188"/>
      <c r="AF1675" s="206" t="n">
        <f aca="false">IF(AE1675="SI",N1675,0)</f>
        <v>0</v>
      </c>
      <c r="AG1675" s="189" t="n">
        <f aca="false">IF(AE1675="SI",Y1675,0)</f>
        <v>0</v>
      </c>
      <c r="AH1675" s="189" t="n">
        <f aca="false">IF(AE1675="SI",AB1675,0)</f>
        <v>0</v>
      </c>
      <c r="AI1675" s="148"/>
      <c r="AJ1675" s="207"/>
      <c r="AK1675" s="207"/>
      <c r="AL1675" s="207"/>
      <c r="AM1675" s="207"/>
      <c r="AN1675" s="207"/>
      <c r="AO1675" s="208"/>
    </row>
    <row r="1676" customFormat="false" ht="15.75" hidden="false" customHeight="true" outlineLevel="0" collapsed="false">
      <c r="A1676" s="22" t="n">
        <v>1675</v>
      </c>
      <c r="B1676" s="180"/>
      <c r="C1676" s="22"/>
      <c r="D1676" s="22"/>
      <c r="E1676" s="183"/>
      <c r="F1676" s="183"/>
      <c r="G1676" s="22"/>
      <c r="H1676" s="22"/>
      <c r="I1676" s="22"/>
      <c r="J1676" s="22"/>
      <c r="K1676" s="191" t="e">
        <f aca="false">VLOOKUP(Personale!J1676,Legenda!$D$1:$F$258,2)</f>
        <v>#N/A</v>
      </c>
      <c r="L1676" s="22"/>
      <c r="M1676" s="22"/>
      <c r="N1676" s="22"/>
      <c r="O1676" s="22"/>
      <c r="P1676" s="203"/>
      <c r="Q1676" s="22"/>
      <c r="R1676" s="22"/>
      <c r="S1676" s="22"/>
      <c r="T1676" s="203"/>
      <c r="U1676" s="211"/>
      <c r="V1676" s="211"/>
      <c r="W1676" s="185" t="n">
        <v>0</v>
      </c>
      <c r="X1676" s="185" t="n">
        <v>0</v>
      </c>
      <c r="Y1676" s="219" t="n">
        <f aca="false">SUM(W1676:X1676)</f>
        <v>0</v>
      </c>
      <c r="Z1676" s="185" t="n">
        <v>0</v>
      </c>
      <c r="AA1676" s="185" t="n">
        <v>0</v>
      </c>
      <c r="AB1676" s="220" t="n">
        <f aca="false">SUM(Z1676:AA1676)</f>
        <v>0</v>
      </c>
      <c r="AC1676" s="22"/>
      <c r="AD1676" s="22"/>
      <c r="AE1676" s="188"/>
      <c r="AF1676" s="206" t="n">
        <f aca="false">IF(AE1676="SI",N1676,0)</f>
        <v>0</v>
      </c>
      <c r="AG1676" s="189" t="n">
        <f aca="false">IF(AE1676="SI",Y1676,0)</f>
        <v>0</v>
      </c>
      <c r="AH1676" s="189" t="n">
        <f aca="false">IF(AE1676="SI",AB1676,0)</f>
        <v>0</v>
      </c>
      <c r="AI1676" s="148"/>
      <c r="AJ1676" s="207"/>
      <c r="AK1676" s="207"/>
      <c r="AL1676" s="207"/>
      <c r="AM1676" s="207"/>
      <c r="AN1676" s="207"/>
      <c r="AO1676" s="208"/>
    </row>
    <row r="1677" customFormat="false" ht="15.75" hidden="false" customHeight="true" outlineLevel="0" collapsed="false">
      <c r="A1677" s="22" t="n">
        <v>1676</v>
      </c>
      <c r="B1677" s="180"/>
      <c r="C1677" s="22"/>
      <c r="D1677" s="22"/>
      <c r="E1677" s="183"/>
      <c r="F1677" s="183"/>
      <c r="G1677" s="22"/>
      <c r="H1677" s="22"/>
      <c r="I1677" s="22"/>
      <c r="J1677" s="22"/>
      <c r="K1677" s="191" t="e">
        <f aca="false">VLOOKUP(Personale!J1677,Legenda!$D$1:$F$258,2)</f>
        <v>#N/A</v>
      </c>
      <c r="L1677" s="22"/>
      <c r="M1677" s="22"/>
      <c r="N1677" s="22"/>
      <c r="O1677" s="22"/>
      <c r="P1677" s="203"/>
      <c r="Q1677" s="22"/>
      <c r="R1677" s="22"/>
      <c r="S1677" s="22"/>
      <c r="T1677" s="203"/>
      <c r="U1677" s="211"/>
      <c r="V1677" s="211"/>
      <c r="W1677" s="185" t="n">
        <v>0</v>
      </c>
      <c r="X1677" s="185" t="n">
        <v>0</v>
      </c>
      <c r="Y1677" s="219" t="n">
        <f aca="false">SUM(W1677:X1677)</f>
        <v>0</v>
      </c>
      <c r="Z1677" s="185" t="n">
        <v>0</v>
      </c>
      <c r="AA1677" s="185" t="n">
        <v>0</v>
      </c>
      <c r="AB1677" s="220" t="n">
        <f aca="false">SUM(Z1677:AA1677)</f>
        <v>0</v>
      </c>
      <c r="AC1677" s="22"/>
      <c r="AD1677" s="22"/>
      <c r="AE1677" s="188"/>
      <c r="AF1677" s="206" t="n">
        <f aca="false">IF(AE1677="SI",N1677,0)</f>
        <v>0</v>
      </c>
      <c r="AG1677" s="189" t="n">
        <f aca="false">IF(AE1677="SI",Y1677,0)</f>
        <v>0</v>
      </c>
      <c r="AH1677" s="189" t="n">
        <f aca="false">IF(AE1677="SI",AB1677,0)</f>
        <v>0</v>
      </c>
      <c r="AI1677" s="148"/>
      <c r="AJ1677" s="207"/>
      <c r="AK1677" s="207"/>
      <c r="AL1677" s="207"/>
      <c r="AM1677" s="207"/>
      <c r="AN1677" s="207"/>
      <c r="AO1677" s="208"/>
    </row>
    <row r="1678" customFormat="false" ht="15.75" hidden="false" customHeight="true" outlineLevel="0" collapsed="false">
      <c r="A1678" s="22" t="n">
        <v>1677</v>
      </c>
      <c r="B1678" s="180"/>
      <c r="C1678" s="22"/>
      <c r="D1678" s="22"/>
      <c r="E1678" s="183"/>
      <c r="F1678" s="183"/>
      <c r="G1678" s="22"/>
      <c r="H1678" s="22"/>
      <c r="I1678" s="22"/>
      <c r="J1678" s="22"/>
      <c r="K1678" s="191" t="e">
        <f aca="false">VLOOKUP(Personale!J1678,Legenda!$D$1:$F$258,2)</f>
        <v>#N/A</v>
      </c>
      <c r="L1678" s="22"/>
      <c r="M1678" s="22"/>
      <c r="N1678" s="22"/>
      <c r="O1678" s="22"/>
      <c r="P1678" s="203"/>
      <c r="Q1678" s="22"/>
      <c r="R1678" s="22"/>
      <c r="S1678" s="22"/>
      <c r="T1678" s="203"/>
      <c r="U1678" s="211"/>
      <c r="V1678" s="211"/>
      <c r="W1678" s="185" t="n">
        <v>0</v>
      </c>
      <c r="X1678" s="185" t="n">
        <v>0</v>
      </c>
      <c r="Y1678" s="219" t="n">
        <f aca="false">SUM(W1678:X1678)</f>
        <v>0</v>
      </c>
      <c r="Z1678" s="185" t="n">
        <v>0</v>
      </c>
      <c r="AA1678" s="185" t="n">
        <v>0</v>
      </c>
      <c r="AB1678" s="220" t="n">
        <f aca="false">SUM(Z1678:AA1678)</f>
        <v>0</v>
      </c>
      <c r="AC1678" s="22"/>
      <c r="AD1678" s="22"/>
      <c r="AE1678" s="188"/>
      <c r="AF1678" s="206" t="n">
        <f aca="false">IF(AE1678="SI",N1678,0)</f>
        <v>0</v>
      </c>
      <c r="AG1678" s="189" t="n">
        <f aca="false">IF(AE1678="SI",Y1678,0)</f>
        <v>0</v>
      </c>
      <c r="AH1678" s="189" t="n">
        <f aca="false">IF(AE1678="SI",AB1678,0)</f>
        <v>0</v>
      </c>
      <c r="AI1678" s="148"/>
      <c r="AJ1678" s="207"/>
      <c r="AK1678" s="207"/>
      <c r="AL1678" s="207"/>
      <c r="AM1678" s="207"/>
      <c r="AN1678" s="207"/>
      <c r="AO1678" s="208"/>
    </row>
    <row r="1679" customFormat="false" ht="15.75" hidden="false" customHeight="true" outlineLevel="0" collapsed="false">
      <c r="A1679" s="22" t="n">
        <v>1678</v>
      </c>
      <c r="B1679" s="180"/>
      <c r="C1679" s="22"/>
      <c r="D1679" s="22"/>
      <c r="E1679" s="183"/>
      <c r="F1679" s="183"/>
      <c r="G1679" s="22"/>
      <c r="H1679" s="22"/>
      <c r="I1679" s="22"/>
      <c r="J1679" s="22"/>
      <c r="K1679" s="191" t="e">
        <f aca="false">VLOOKUP(Personale!J1679,Legenda!$D$1:$F$258,2)</f>
        <v>#N/A</v>
      </c>
      <c r="L1679" s="22"/>
      <c r="M1679" s="22"/>
      <c r="N1679" s="22"/>
      <c r="O1679" s="22"/>
      <c r="P1679" s="203"/>
      <c r="Q1679" s="22"/>
      <c r="R1679" s="22"/>
      <c r="S1679" s="22"/>
      <c r="T1679" s="203"/>
      <c r="U1679" s="211"/>
      <c r="V1679" s="211"/>
      <c r="W1679" s="185" t="n">
        <v>0</v>
      </c>
      <c r="X1679" s="185" t="n">
        <v>0</v>
      </c>
      <c r="Y1679" s="219" t="n">
        <f aca="false">SUM(W1679:X1679)</f>
        <v>0</v>
      </c>
      <c r="Z1679" s="185" t="n">
        <v>0</v>
      </c>
      <c r="AA1679" s="185" t="n">
        <v>0</v>
      </c>
      <c r="AB1679" s="220" t="n">
        <f aca="false">SUM(Z1679:AA1679)</f>
        <v>0</v>
      </c>
      <c r="AC1679" s="22"/>
      <c r="AD1679" s="22"/>
      <c r="AE1679" s="188"/>
      <c r="AF1679" s="206" t="n">
        <f aca="false">IF(AE1679="SI",N1679,0)</f>
        <v>0</v>
      </c>
      <c r="AG1679" s="189" t="n">
        <f aca="false">IF(AE1679="SI",Y1679,0)</f>
        <v>0</v>
      </c>
      <c r="AH1679" s="189" t="n">
        <f aca="false">IF(AE1679="SI",AB1679,0)</f>
        <v>0</v>
      </c>
      <c r="AI1679" s="148"/>
      <c r="AJ1679" s="207"/>
      <c r="AK1679" s="207"/>
      <c r="AL1679" s="207"/>
      <c r="AM1679" s="207"/>
      <c r="AN1679" s="207"/>
      <c r="AO1679" s="208"/>
    </row>
    <row r="1680" customFormat="false" ht="15.75" hidden="false" customHeight="true" outlineLevel="0" collapsed="false">
      <c r="A1680" s="22" t="n">
        <v>1679</v>
      </c>
      <c r="B1680" s="180"/>
      <c r="C1680" s="22"/>
      <c r="D1680" s="22"/>
      <c r="E1680" s="183"/>
      <c r="F1680" s="183"/>
      <c r="G1680" s="22"/>
      <c r="H1680" s="22"/>
      <c r="I1680" s="22"/>
      <c r="J1680" s="22"/>
      <c r="K1680" s="191" t="e">
        <f aca="false">VLOOKUP(Personale!J1680,Legenda!$D$1:$F$258,2)</f>
        <v>#N/A</v>
      </c>
      <c r="L1680" s="22"/>
      <c r="M1680" s="22"/>
      <c r="N1680" s="22"/>
      <c r="O1680" s="22"/>
      <c r="P1680" s="203"/>
      <c r="Q1680" s="22"/>
      <c r="R1680" s="22"/>
      <c r="S1680" s="22"/>
      <c r="T1680" s="203"/>
      <c r="U1680" s="211"/>
      <c r="V1680" s="211"/>
      <c r="W1680" s="185" t="n">
        <v>0</v>
      </c>
      <c r="X1680" s="185" t="n">
        <v>0</v>
      </c>
      <c r="Y1680" s="219" t="n">
        <f aca="false">SUM(W1680:X1680)</f>
        <v>0</v>
      </c>
      <c r="Z1680" s="185" t="n">
        <v>0</v>
      </c>
      <c r="AA1680" s="185" t="n">
        <v>0</v>
      </c>
      <c r="AB1680" s="220" t="n">
        <f aca="false">SUM(Z1680:AA1680)</f>
        <v>0</v>
      </c>
      <c r="AC1680" s="22"/>
      <c r="AD1680" s="22"/>
      <c r="AE1680" s="188"/>
      <c r="AF1680" s="206" t="n">
        <f aca="false">IF(AE1680="SI",N1680,0)</f>
        <v>0</v>
      </c>
      <c r="AG1680" s="189" t="n">
        <f aca="false">IF(AE1680="SI",Y1680,0)</f>
        <v>0</v>
      </c>
      <c r="AH1680" s="189" t="n">
        <f aca="false">IF(AE1680="SI",AB1680,0)</f>
        <v>0</v>
      </c>
      <c r="AI1680" s="148"/>
      <c r="AJ1680" s="207"/>
      <c r="AK1680" s="207"/>
      <c r="AL1680" s="207"/>
      <c r="AM1680" s="207"/>
      <c r="AN1680" s="207"/>
      <c r="AO1680" s="208"/>
    </row>
    <row r="1681" customFormat="false" ht="15.75" hidden="false" customHeight="true" outlineLevel="0" collapsed="false">
      <c r="A1681" s="22" t="n">
        <v>1680</v>
      </c>
      <c r="B1681" s="180"/>
      <c r="C1681" s="22"/>
      <c r="D1681" s="22"/>
      <c r="E1681" s="183"/>
      <c r="F1681" s="183"/>
      <c r="G1681" s="22"/>
      <c r="H1681" s="22"/>
      <c r="I1681" s="22"/>
      <c r="J1681" s="22"/>
      <c r="K1681" s="191" t="e">
        <f aca="false">VLOOKUP(Personale!J1681,Legenda!$D$1:$F$258,2)</f>
        <v>#N/A</v>
      </c>
      <c r="L1681" s="22"/>
      <c r="M1681" s="22"/>
      <c r="N1681" s="22"/>
      <c r="O1681" s="22"/>
      <c r="P1681" s="203"/>
      <c r="Q1681" s="22"/>
      <c r="R1681" s="22"/>
      <c r="S1681" s="22"/>
      <c r="T1681" s="203"/>
      <c r="U1681" s="211"/>
      <c r="V1681" s="211"/>
      <c r="W1681" s="185" t="n">
        <v>0</v>
      </c>
      <c r="X1681" s="185" t="n">
        <v>0</v>
      </c>
      <c r="Y1681" s="219" t="n">
        <f aca="false">SUM(W1681:X1681)</f>
        <v>0</v>
      </c>
      <c r="Z1681" s="185" t="n">
        <v>0</v>
      </c>
      <c r="AA1681" s="185" t="n">
        <v>0</v>
      </c>
      <c r="AB1681" s="220" t="n">
        <f aca="false">SUM(Z1681:AA1681)</f>
        <v>0</v>
      </c>
      <c r="AC1681" s="22"/>
      <c r="AD1681" s="22"/>
      <c r="AE1681" s="188"/>
      <c r="AF1681" s="206" t="n">
        <f aca="false">IF(AE1681="SI",N1681,0)</f>
        <v>0</v>
      </c>
      <c r="AG1681" s="189" t="n">
        <f aca="false">IF(AE1681="SI",Y1681,0)</f>
        <v>0</v>
      </c>
      <c r="AH1681" s="189" t="n">
        <f aca="false">IF(AE1681="SI",AB1681,0)</f>
        <v>0</v>
      </c>
      <c r="AI1681" s="148"/>
      <c r="AJ1681" s="207"/>
      <c r="AK1681" s="207"/>
      <c r="AL1681" s="207"/>
      <c r="AM1681" s="207"/>
      <c r="AN1681" s="207"/>
      <c r="AO1681" s="208"/>
    </row>
    <row r="1682" customFormat="false" ht="15.75" hidden="false" customHeight="true" outlineLevel="0" collapsed="false">
      <c r="A1682" s="22" t="n">
        <v>1681</v>
      </c>
      <c r="B1682" s="180"/>
      <c r="C1682" s="22"/>
      <c r="D1682" s="22"/>
      <c r="E1682" s="183"/>
      <c r="F1682" s="183"/>
      <c r="G1682" s="22"/>
      <c r="H1682" s="22"/>
      <c r="I1682" s="22"/>
      <c r="J1682" s="22"/>
      <c r="K1682" s="191" t="e">
        <f aca="false">VLOOKUP(Personale!J1682,Legenda!$D$1:$F$258,2)</f>
        <v>#N/A</v>
      </c>
      <c r="L1682" s="22"/>
      <c r="M1682" s="22"/>
      <c r="N1682" s="22"/>
      <c r="O1682" s="22"/>
      <c r="P1682" s="203"/>
      <c r="Q1682" s="22"/>
      <c r="R1682" s="22"/>
      <c r="S1682" s="22"/>
      <c r="T1682" s="203"/>
      <c r="U1682" s="211"/>
      <c r="V1682" s="211"/>
      <c r="W1682" s="185" t="n">
        <v>0</v>
      </c>
      <c r="X1682" s="185" t="n">
        <v>0</v>
      </c>
      <c r="Y1682" s="219" t="n">
        <f aca="false">SUM(W1682:X1682)</f>
        <v>0</v>
      </c>
      <c r="Z1682" s="185" t="n">
        <v>0</v>
      </c>
      <c r="AA1682" s="185" t="n">
        <v>0</v>
      </c>
      <c r="AB1682" s="220" t="n">
        <f aca="false">SUM(Z1682:AA1682)</f>
        <v>0</v>
      </c>
      <c r="AC1682" s="22"/>
      <c r="AD1682" s="22"/>
      <c r="AE1682" s="188"/>
      <c r="AF1682" s="206" t="n">
        <f aca="false">IF(AE1682="SI",N1682,0)</f>
        <v>0</v>
      </c>
      <c r="AG1682" s="189" t="n">
        <f aca="false">IF(AE1682="SI",Y1682,0)</f>
        <v>0</v>
      </c>
      <c r="AH1682" s="189" t="n">
        <f aca="false">IF(AE1682="SI",AB1682,0)</f>
        <v>0</v>
      </c>
      <c r="AI1682" s="148"/>
      <c r="AJ1682" s="207"/>
      <c r="AK1682" s="207"/>
      <c r="AL1682" s="207"/>
      <c r="AM1682" s="207"/>
      <c r="AN1682" s="207"/>
      <c r="AO1682" s="208"/>
    </row>
    <row r="1683" customFormat="false" ht="15.75" hidden="false" customHeight="true" outlineLevel="0" collapsed="false">
      <c r="A1683" s="22" t="n">
        <v>1682</v>
      </c>
      <c r="B1683" s="180"/>
      <c r="C1683" s="22"/>
      <c r="D1683" s="22"/>
      <c r="E1683" s="183"/>
      <c r="F1683" s="183"/>
      <c r="G1683" s="22"/>
      <c r="H1683" s="22"/>
      <c r="I1683" s="22"/>
      <c r="J1683" s="22"/>
      <c r="K1683" s="191" t="e">
        <f aca="false">VLOOKUP(Personale!J1683,Legenda!$D$1:$F$258,2)</f>
        <v>#N/A</v>
      </c>
      <c r="L1683" s="22"/>
      <c r="M1683" s="22"/>
      <c r="N1683" s="22"/>
      <c r="O1683" s="22"/>
      <c r="P1683" s="203"/>
      <c r="Q1683" s="22"/>
      <c r="R1683" s="22"/>
      <c r="S1683" s="22"/>
      <c r="T1683" s="203"/>
      <c r="U1683" s="211"/>
      <c r="V1683" s="211"/>
      <c r="W1683" s="185" t="n">
        <v>0</v>
      </c>
      <c r="X1683" s="185" t="n">
        <v>0</v>
      </c>
      <c r="Y1683" s="219" t="n">
        <f aca="false">SUM(W1683:X1683)</f>
        <v>0</v>
      </c>
      <c r="Z1683" s="185" t="n">
        <v>0</v>
      </c>
      <c r="AA1683" s="185" t="n">
        <v>0</v>
      </c>
      <c r="AB1683" s="220" t="n">
        <f aca="false">SUM(Z1683:AA1683)</f>
        <v>0</v>
      </c>
      <c r="AC1683" s="22"/>
      <c r="AD1683" s="22"/>
      <c r="AE1683" s="188"/>
      <c r="AF1683" s="206" t="n">
        <f aca="false">IF(AE1683="SI",N1683,0)</f>
        <v>0</v>
      </c>
      <c r="AG1683" s="189" t="n">
        <f aca="false">IF(AE1683="SI",Y1683,0)</f>
        <v>0</v>
      </c>
      <c r="AH1683" s="189" t="n">
        <f aca="false">IF(AE1683="SI",AB1683,0)</f>
        <v>0</v>
      </c>
      <c r="AI1683" s="148"/>
      <c r="AJ1683" s="207"/>
      <c r="AK1683" s="207"/>
      <c r="AL1683" s="207"/>
      <c r="AM1683" s="207"/>
      <c r="AN1683" s="207"/>
      <c r="AO1683" s="208"/>
    </row>
    <row r="1684" customFormat="false" ht="15.75" hidden="false" customHeight="true" outlineLevel="0" collapsed="false">
      <c r="A1684" s="22" t="n">
        <v>1683</v>
      </c>
      <c r="B1684" s="180"/>
      <c r="C1684" s="22"/>
      <c r="D1684" s="22"/>
      <c r="E1684" s="183"/>
      <c r="F1684" s="183"/>
      <c r="G1684" s="22"/>
      <c r="H1684" s="22"/>
      <c r="I1684" s="22"/>
      <c r="J1684" s="22"/>
      <c r="K1684" s="191" t="e">
        <f aca="false">VLOOKUP(Personale!J1684,Legenda!$D$1:$F$258,2)</f>
        <v>#N/A</v>
      </c>
      <c r="L1684" s="22"/>
      <c r="M1684" s="22"/>
      <c r="N1684" s="22"/>
      <c r="O1684" s="22"/>
      <c r="P1684" s="203"/>
      <c r="Q1684" s="22"/>
      <c r="R1684" s="22"/>
      <c r="S1684" s="22"/>
      <c r="T1684" s="203"/>
      <c r="U1684" s="211"/>
      <c r="V1684" s="211"/>
      <c r="W1684" s="185" t="n">
        <v>0</v>
      </c>
      <c r="X1684" s="185" t="n">
        <v>0</v>
      </c>
      <c r="Y1684" s="219" t="n">
        <f aca="false">SUM(W1684:X1684)</f>
        <v>0</v>
      </c>
      <c r="Z1684" s="185" t="n">
        <v>0</v>
      </c>
      <c r="AA1684" s="185" t="n">
        <v>0</v>
      </c>
      <c r="AB1684" s="220" t="n">
        <f aca="false">SUM(Z1684:AA1684)</f>
        <v>0</v>
      </c>
      <c r="AC1684" s="22"/>
      <c r="AD1684" s="22"/>
      <c r="AE1684" s="188"/>
      <c r="AF1684" s="206" t="n">
        <f aca="false">IF(AE1684="SI",N1684,0)</f>
        <v>0</v>
      </c>
      <c r="AG1684" s="189" t="n">
        <f aca="false">IF(AE1684="SI",Y1684,0)</f>
        <v>0</v>
      </c>
      <c r="AH1684" s="189" t="n">
        <f aca="false">IF(AE1684="SI",AB1684,0)</f>
        <v>0</v>
      </c>
      <c r="AI1684" s="148"/>
      <c r="AJ1684" s="207"/>
      <c r="AK1684" s="207"/>
      <c r="AL1684" s="207"/>
      <c r="AM1684" s="207"/>
      <c r="AN1684" s="207"/>
      <c r="AO1684" s="208"/>
    </row>
    <row r="1685" customFormat="false" ht="15.75" hidden="false" customHeight="true" outlineLevel="0" collapsed="false">
      <c r="A1685" s="22" t="n">
        <v>1684</v>
      </c>
      <c r="B1685" s="180"/>
      <c r="C1685" s="22"/>
      <c r="D1685" s="22"/>
      <c r="E1685" s="183"/>
      <c r="F1685" s="183"/>
      <c r="G1685" s="22"/>
      <c r="H1685" s="22"/>
      <c r="I1685" s="22"/>
      <c r="J1685" s="22"/>
      <c r="K1685" s="191" t="e">
        <f aca="false">VLOOKUP(Personale!J1685,Legenda!$D$1:$F$258,2)</f>
        <v>#N/A</v>
      </c>
      <c r="L1685" s="22"/>
      <c r="M1685" s="22"/>
      <c r="N1685" s="22"/>
      <c r="O1685" s="22"/>
      <c r="P1685" s="203"/>
      <c r="Q1685" s="22"/>
      <c r="R1685" s="22"/>
      <c r="S1685" s="22"/>
      <c r="T1685" s="203"/>
      <c r="U1685" s="211"/>
      <c r="V1685" s="211"/>
      <c r="W1685" s="185" t="n">
        <v>0</v>
      </c>
      <c r="X1685" s="185" t="n">
        <v>0</v>
      </c>
      <c r="Y1685" s="219" t="n">
        <f aca="false">SUM(W1685:X1685)</f>
        <v>0</v>
      </c>
      <c r="Z1685" s="185" t="n">
        <v>0</v>
      </c>
      <c r="AA1685" s="185" t="n">
        <v>0</v>
      </c>
      <c r="AB1685" s="220" t="n">
        <f aca="false">SUM(Z1685:AA1685)</f>
        <v>0</v>
      </c>
      <c r="AC1685" s="22"/>
      <c r="AD1685" s="22"/>
      <c r="AE1685" s="188"/>
      <c r="AF1685" s="206" t="n">
        <f aca="false">IF(AE1685="SI",N1685,0)</f>
        <v>0</v>
      </c>
      <c r="AG1685" s="189" t="n">
        <f aca="false">IF(AE1685="SI",Y1685,0)</f>
        <v>0</v>
      </c>
      <c r="AH1685" s="189" t="n">
        <f aca="false">IF(AE1685="SI",AB1685,0)</f>
        <v>0</v>
      </c>
      <c r="AI1685" s="148"/>
      <c r="AJ1685" s="207"/>
      <c r="AK1685" s="207"/>
      <c r="AL1685" s="207"/>
      <c r="AM1685" s="207"/>
      <c r="AN1685" s="207"/>
      <c r="AO1685" s="208"/>
    </row>
    <row r="1686" customFormat="false" ht="15.75" hidden="false" customHeight="true" outlineLevel="0" collapsed="false">
      <c r="A1686" s="22" t="n">
        <v>1685</v>
      </c>
      <c r="B1686" s="180"/>
      <c r="C1686" s="22"/>
      <c r="D1686" s="22"/>
      <c r="E1686" s="183"/>
      <c r="F1686" s="183"/>
      <c r="G1686" s="22"/>
      <c r="H1686" s="22"/>
      <c r="I1686" s="22"/>
      <c r="J1686" s="22"/>
      <c r="K1686" s="191" t="e">
        <f aca="false">VLOOKUP(Personale!J1686,Legenda!$D$1:$F$258,2)</f>
        <v>#N/A</v>
      </c>
      <c r="L1686" s="22"/>
      <c r="M1686" s="22"/>
      <c r="N1686" s="22"/>
      <c r="O1686" s="22"/>
      <c r="P1686" s="203"/>
      <c r="Q1686" s="22"/>
      <c r="R1686" s="22"/>
      <c r="S1686" s="22"/>
      <c r="T1686" s="203"/>
      <c r="U1686" s="211"/>
      <c r="V1686" s="211"/>
      <c r="W1686" s="185" t="n">
        <v>0</v>
      </c>
      <c r="X1686" s="185" t="n">
        <v>0</v>
      </c>
      <c r="Y1686" s="219" t="n">
        <f aca="false">SUM(W1686:X1686)</f>
        <v>0</v>
      </c>
      <c r="Z1686" s="185" t="n">
        <v>0</v>
      </c>
      <c r="AA1686" s="185" t="n">
        <v>0</v>
      </c>
      <c r="AB1686" s="220" t="n">
        <f aca="false">SUM(Z1686:AA1686)</f>
        <v>0</v>
      </c>
      <c r="AC1686" s="22"/>
      <c r="AD1686" s="22"/>
      <c r="AE1686" s="188"/>
      <c r="AF1686" s="206" t="n">
        <f aca="false">IF(AE1686="SI",N1686,0)</f>
        <v>0</v>
      </c>
      <c r="AG1686" s="189" t="n">
        <f aca="false">IF(AE1686="SI",Y1686,0)</f>
        <v>0</v>
      </c>
      <c r="AH1686" s="189" t="n">
        <f aca="false">IF(AE1686="SI",AB1686,0)</f>
        <v>0</v>
      </c>
      <c r="AI1686" s="148"/>
      <c r="AJ1686" s="207"/>
      <c r="AK1686" s="207"/>
      <c r="AL1686" s="207"/>
      <c r="AM1686" s="207"/>
      <c r="AN1686" s="207"/>
      <c r="AO1686" s="208"/>
    </row>
    <row r="1687" customFormat="false" ht="15.75" hidden="false" customHeight="true" outlineLevel="0" collapsed="false">
      <c r="A1687" s="22" t="n">
        <v>1686</v>
      </c>
      <c r="B1687" s="180"/>
      <c r="C1687" s="22"/>
      <c r="D1687" s="22"/>
      <c r="E1687" s="183"/>
      <c r="F1687" s="183"/>
      <c r="G1687" s="22"/>
      <c r="H1687" s="22"/>
      <c r="I1687" s="22"/>
      <c r="J1687" s="22"/>
      <c r="K1687" s="191" t="e">
        <f aca="false">VLOOKUP(Personale!J1687,Legenda!$D$1:$F$258,2)</f>
        <v>#N/A</v>
      </c>
      <c r="L1687" s="22"/>
      <c r="M1687" s="22"/>
      <c r="N1687" s="22"/>
      <c r="O1687" s="22"/>
      <c r="P1687" s="203"/>
      <c r="Q1687" s="22"/>
      <c r="R1687" s="22"/>
      <c r="S1687" s="22"/>
      <c r="T1687" s="203"/>
      <c r="U1687" s="211"/>
      <c r="V1687" s="211"/>
      <c r="W1687" s="185" t="n">
        <v>0</v>
      </c>
      <c r="X1687" s="185" t="n">
        <v>0</v>
      </c>
      <c r="Y1687" s="219" t="n">
        <f aca="false">SUM(W1687:X1687)</f>
        <v>0</v>
      </c>
      <c r="Z1687" s="185" t="n">
        <v>0</v>
      </c>
      <c r="AA1687" s="185" t="n">
        <v>0</v>
      </c>
      <c r="AB1687" s="220" t="n">
        <f aca="false">SUM(Z1687:AA1687)</f>
        <v>0</v>
      </c>
      <c r="AC1687" s="22"/>
      <c r="AD1687" s="22"/>
      <c r="AE1687" s="188"/>
      <c r="AF1687" s="206" t="n">
        <f aca="false">IF(AE1687="SI",N1687,0)</f>
        <v>0</v>
      </c>
      <c r="AG1687" s="189" t="n">
        <f aca="false">IF(AE1687="SI",Y1687,0)</f>
        <v>0</v>
      </c>
      <c r="AH1687" s="189" t="n">
        <f aca="false">IF(AE1687="SI",AB1687,0)</f>
        <v>0</v>
      </c>
      <c r="AI1687" s="148"/>
      <c r="AJ1687" s="207"/>
      <c r="AK1687" s="207"/>
      <c r="AL1687" s="207"/>
      <c r="AM1687" s="207"/>
      <c r="AN1687" s="207"/>
      <c r="AO1687" s="208"/>
    </row>
    <row r="1688" customFormat="false" ht="15.75" hidden="false" customHeight="true" outlineLevel="0" collapsed="false">
      <c r="A1688" s="22" t="n">
        <v>1687</v>
      </c>
      <c r="B1688" s="180"/>
      <c r="C1688" s="22"/>
      <c r="D1688" s="22"/>
      <c r="E1688" s="183"/>
      <c r="F1688" s="183"/>
      <c r="G1688" s="22"/>
      <c r="H1688" s="22"/>
      <c r="I1688" s="22"/>
      <c r="J1688" s="22"/>
      <c r="K1688" s="191" t="e">
        <f aca="false">VLOOKUP(Personale!J1688,Legenda!$D$1:$F$258,2)</f>
        <v>#N/A</v>
      </c>
      <c r="L1688" s="22"/>
      <c r="M1688" s="22"/>
      <c r="N1688" s="22"/>
      <c r="O1688" s="22"/>
      <c r="P1688" s="203"/>
      <c r="Q1688" s="22"/>
      <c r="R1688" s="22"/>
      <c r="S1688" s="22"/>
      <c r="T1688" s="203"/>
      <c r="U1688" s="211"/>
      <c r="V1688" s="211"/>
      <c r="W1688" s="185" t="n">
        <v>0</v>
      </c>
      <c r="X1688" s="185" t="n">
        <v>0</v>
      </c>
      <c r="Y1688" s="219" t="n">
        <f aca="false">SUM(W1688:X1688)</f>
        <v>0</v>
      </c>
      <c r="Z1688" s="185" t="n">
        <v>0</v>
      </c>
      <c r="AA1688" s="185" t="n">
        <v>0</v>
      </c>
      <c r="AB1688" s="220" t="n">
        <f aca="false">SUM(Z1688:AA1688)</f>
        <v>0</v>
      </c>
      <c r="AC1688" s="22"/>
      <c r="AD1688" s="22"/>
      <c r="AE1688" s="188"/>
      <c r="AF1688" s="206" t="n">
        <f aca="false">IF(AE1688="SI",N1688,0)</f>
        <v>0</v>
      </c>
      <c r="AG1688" s="189" t="n">
        <f aca="false">IF(AE1688="SI",Y1688,0)</f>
        <v>0</v>
      </c>
      <c r="AH1688" s="189" t="n">
        <f aca="false">IF(AE1688="SI",AB1688,0)</f>
        <v>0</v>
      </c>
      <c r="AI1688" s="148"/>
      <c r="AJ1688" s="207"/>
      <c r="AK1688" s="207"/>
      <c r="AL1688" s="207"/>
      <c r="AM1688" s="207"/>
      <c r="AN1688" s="207"/>
      <c r="AO1688" s="208"/>
    </row>
    <row r="1689" customFormat="false" ht="15.75" hidden="false" customHeight="true" outlineLevel="0" collapsed="false">
      <c r="A1689" s="22" t="n">
        <v>1688</v>
      </c>
      <c r="B1689" s="180"/>
      <c r="C1689" s="22"/>
      <c r="D1689" s="22"/>
      <c r="E1689" s="183"/>
      <c r="F1689" s="183"/>
      <c r="G1689" s="22"/>
      <c r="H1689" s="22"/>
      <c r="I1689" s="22"/>
      <c r="J1689" s="22"/>
      <c r="K1689" s="191" t="e">
        <f aca="false">VLOOKUP(Personale!J1689,Legenda!$D$1:$F$258,2)</f>
        <v>#N/A</v>
      </c>
      <c r="L1689" s="22"/>
      <c r="M1689" s="22"/>
      <c r="N1689" s="22"/>
      <c r="O1689" s="22"/>
      <c r="P1689" s="203"/>
      <c r="Q1689" s="22"/>
      <c r="R1689" s="22"/>
      <c r="S1689" s="22"/>
      <c r="T1689" s="203"/>
      <c r="U1689" s="211"/>
      <c r="V1689" s="211"/>
      <c r="W1689" s="185" t="n">
        <v>0</v>
      </c>
      <c r="X1689" s="185" t="n">
        <v>0</v>
      </c>
      <c r="Y1689" s="219" t="n">
        <f aca="false">SUM(W1689:X1689)</f>
        <v>0</v>
      </c>
      <c r="Z1689" s="185" t="n">
        <v>0</v>
      </c>
      <c r="AA1689" s="185" t="n">
        <v>0</v>
      </c>
      <c r="AB1689" s="220" t="n">
        <f aca="false">SUM(Z1689:AA1689)</f>
        <v>0</v>
      </c>
      <c r="AC1689" s="22"/>
      <c r="AD1689" s="22"/>
      <c r="AE1689" s="188"/>
      <c r="AF1689" s="206" t="n">
        <f aca="false">IF(AE1689="SI",N1689,0)</f>
        <v>0</v>
      </c>
      <c r="AG1689" s="189" t="n">
        <f aca="false">IF(AE1689="SI",Y1689,0)</f>
        <v>0</v>
      </c>
      <c r="AH1689" s="189" t="n">
        <f aca="false">IF(AE1689="SI",AB1689,0)</f>
        <v>0</v>
      </c>
      <c r="AI1689" s="148"/>
      <c r="AJ1689" s="207"/>
      <c r="AK1689" s="207"/>
      <c r="AL1689" s="207"/>
      <c r="AM1689" s="207"/>
      <c r="AN1689" s="207"/>
      <c r="AO1689" s="208"/>
    </row>
    <row r="1690" customFormat="false" ht="15.75" hidden="false" customHeight="true" outlineLevel="0" collapsed="false">
      <c r="A1690" s="22" t="n">
        <v>1689</v>
      </c>
      <c r="B1690" s="180"/>
      <c r="C1690" s="22"/>
      <c r="D1690" s="22"/>
      <c r="E1690" s="183"/>
      <c r="F1690" s="183"/>
      <c r="G1690" s="22"/>
      <c r="H1690" s="22"/>
      <c r="I1690" s="22"/>
      <c r="J1690" s="22"/>
      <c r="K1690" s="191" t="e">
        <f aca="false">VLOOKUP(Personale!J1690,Legenda!$D$1:$F$258,2)</f>
        <v>#N/A</v>
      </c>
      <c r="L1690" s="22"/>
      <c r="M1690" s="22"/>
      <c r="N1690" s="22"/>
      <c r="O1690" s="22"/>
      <c r="P1690" s="203"/>
      <c r="Q1690" s="22"/>
      <c r="R1690" s="22"/>
      <c r="S1690" s="22"/>
      <c r="T1690" s="203"/>
      <c r="U1690" s="211"/>
      <c r="V1690" s="211"/>
      <c r="W1690" s="185" t="n">
        <v>0</v>
      </c>
      <c r="X1690" s="185" t="n">
        <v>0</v>
      </c>
      <c r="Y1690" s="219" t="n">
        <f aca="false">SUM(W1690:X1690)</f>
        <v>0</v>
      </c>
      <c r="Z1690" s="185" t="n">
        <v>0</v>
      </c>
      <c r="AA1690" s="185" t="n">
        <v>0</v>
      </c>
      <c r="AB1690" s="220" t="n">
        <f aca="false">SUM(Z1690:AA1690)</f>
        <v>0</v>
      </c>
      <c r="AC1690" s="22"/>
      <c r="AD1690" s="22"/>
      <c r="AE1690" s="188"/>
      <c r="AF1690" s="206" t="n">
        <f aca="false">IF(AE1690="SI",N1690,0)</f>
        <v>0</v>
      </c>
      <c r="AG1690" s="189" t="n">
        <f aca="false">IF(AE1690="SI",Y1690,0)</f>
        <v>0</v>
      </c>
      <c r="AH1690" s="189" t="n">
        <f aca="false">IF(AE1690="SI",AB1690,0)</f>
        <v>0</v>
      </c>
      <c r="AI1690" s="148"/>
      <c r="AJ1690" s="207"/>
      <c r="AK1690" s="207"/>
      <c r="AL1690" s="207"/>
      <c r="AM1690" s="207"/>
      <c r="AN1690" s="207"/>
      <c r="AO1690" s="208"/>
    </row>
    <row r="1691" customFormat="false" ht="15.75" hidden="false" customHeight="true" outlineLevel="0" collapsed="false">
      <c r="A1691" s="22" t="n">
        <v>1690</v>
      </c>
      <c r="B1691" s="180"/>
      <c r="C1691" s="22"/>
      <c r="D1691" s="22"/>
      <c r="E1691" s="183"/>
      <c r="F1691" s="183"/>
      <c r="G1691" s="22"/>
      <c r="H1691" s="22"/>
      <c r="I1691" s="22"/>
      <c r="J1691" s="22"/>
      <c r="K1691" s="191" t="e">
        <f aca="false">VLOOKUP(Personale!J1691,Legenda!$D$1:$F$258,2)</f>
        <v>#N/A</v>
      </c>
      <c r="L1691" s="22"/>
      <c r="M1691" s="22"/>
      <c r="N1691" s="22"/>
      <c r="O1691" s="22"/>
      <c r="P1691" s="203"/>
      <c r="Q1691" s="22"/>
      <c r="R1691" s="22"/>
      <c r="S1691" s="22"/>
      <c r="T1691" s="203"/>
      <c r="U1691" s="211"/>
      <c r="V1691" s="211"/>
      <c r="W1691" s="185" t="n">
        <v>0</v>
      </c>
      <c r="X1691" s="185" t="n">
        <v>0</v>
      </c>
      <c r="Y1691" s="219" t="n">
        <f aca="false">SUM(W1691:X1691)</f>
        <v>0</v>
      </c>
      <c r="Z1691" s="185" t="n">
        <v>0</v>
      </c>
      <c r="AA1691" s="185" t="n">
        <v>0</v>
      </c>
      <c r="AB1691" s="220" t="n">
        <f aca="false">SUM(Z1691:AA1691)</f>
        <v>0</v>
      </c>
      <c r="AC1691" s="22"/>
      <c r="AD1691" s="22"/>
      <c r="AE1691" s="188"/>
      <c r="AF1691" s="206" t="n">
        <f aca="false">IF(AE1691="SI",N1691,0)</f>
        <v>0</v>
      </c>
      <c r="AG1691" s="189" t="n">
        <f aca="false">IF(AE1691="SI",Y1691,0)</f>
        <v>0</v>
      </c>
      <c r="AH1691" s="189" t="n">
        <f aca="false">IF(AE1691="SI",AB1691,0)</f>
        <v>0</v>
      </c>
      <c r="AI1691" s="148"/>
      <c r="AJ1691" s="207"/>
      <c r="AK1691" s="207"/>
      <c r="AL1691" s="207"/>
      <c r="AM1691" s="207"/>
      <c r="AN1691" s="207"/>
      <c r="AO1691" s="208"/>
    </row>
    <row r="1692" customFormat="false" ht="15.75" hidden="false" customHeight="true" outlineLevel="0" collapsed="false">
      <c r="A1692" s="22" t="n">
        <v>1691</v>
      </c>
      <c r="B1692" s="180"/>
      <c r="C1692" s="22"/>
      <c r="D1692" s="22"/>
      <c r="E1692" s="183"/>
      <c r="F1692" s="183"/>
      <c r="G1692" s="22"/>
      <c r="H1692" s="22"/>
      <c r="I1692" s="22"/>
      <c r="J1692" s="22"/>
      <c r="K1692" s="191" t="e">
        <f aca="false">VLOOKUP(Personale!J1692,Legenda!$D$1:$F$258,2)</f>
        <v>#N/A</v>
      </c>
      <c r="L1692" s="22"/>
      <c r="M1692" s="22"/>
      <c r="N1692" s="22"/>
      <c r="O1692" s="22"/>
      <c r="P1692" s="203"/>
      <c r="Q1692" s="22"/>
      <c r="R1692" s="22"/>
      <c r="S1692" s="22"/>
      <c r="T1692" s="203"/>
      <c r="U1692" s="211"/>
      <c r="V1692" s="211"/>
      <c r="W1692" s="185" t="n">
        <v>0</v>
      </c>
      <c r="X1692" s="185" t="n">
        <v>0</v>
      </c>
      <c r="Y1692" s="219" t="n">
        <f aca="false">SUM(W1692:X1692)</f>
        <v>0</v>
      </c>
      <c r="Z1692" s="185" t="n">
        <v>0</v>
      </c>
      <c r="AA1692" s="185" t="n">
        <v>0</v>
      </c>
      <c r="AB1692" s="220" t="n">
        <f aca="false">SUM(Z1692:AA1692)</f>
        <v>0</v>
      </c>
      <c r="AC1692" s="22"/>
      <c r="AD1692" s="22"/>
      <c r="AE1692" s="188"/>
      <c r="AF1692" s="206" t="n">
        <f aca="false">IF(AE1692="SI",N1692,0)</f>
        <v>0</v>
      </c>
      <c r="AG1692" s="189" t="n">
        <f aca="false">IF(AE1692="SI",Y1692,0)</f>
        <v>0</v>
      </c>
      <c r="AH1692" s="189" t="n">
        <f aca="false">IF(AE1692="SI",AB1692,0)</f>
        <v>0</v>
      </c>
      <c r="AI1692" s="148"/>
      <c r="AJ1692" s="207"/>
      <c r="AK1692" s="207"/>
      <c r="AL1692" s="207"/>
      <c r="AM1692" s="207"/>
      <c r="AN1692" s="207"/>
      <c r="AO1692" s="208"/>
    </row>
    <row r="1693" customFormat="false" ht="15.75" hidden="false" customHeight="true" outlineLevel="0" collapsed="false">
      <c r="A1693" s="22" t="n">
        <v>1692</v>
      </c>
      <c r="B1693" s="180"/>
      <c r="C1693" s="22"/>
      <c r="D1693" s="22"/>
      <c r="E1693" s="183"/>
      <c r="F1693" s="183"/>
      <c r="G1693" s="22"/>
      <c r="H1693" s="22"/>
      <c r="I1693" s="22"/>
      <c r="J1693" s="22"/>
      <c r="K1693" s="191" t="e">
        <f aca="false">VLOOKUP(Personale!J1693,Legenda!$D$1:$F$258,2)</f>
        <v>#N/A</v>
      </c>
      <c r="L1693" s="22"/>
      <c r="M1693" s="22"/>
      <c r="N1693" s="22"/>
      <c r="O1693" s="22"/>
      <c r="P1693" s="203"/>
      <c r="Q1693" s="22"/>
      <c r="R1693" s="22"/>
      <c r="S1693" s="22"/>
      <c r="T1693" s="203"/>
      <c r="U1693" s="211"/>
      <c r="V1693" s="211"/>
      <c r="W1693" s="185" t="n">
        <v>0</v>
      </c>
      <c r="X1693" s="185" t="n">
        <v>0</v>
      </c>
      <c r="Y1693" s="219" t="n">
        <f aca="false">SUM(W1693:X1693)</f>
        <v>0</v>
      </c>
      <c r="Z1693" s="185" t="n">
        <v>0</v>
      </c>
      <c r="AA1693" s="185" t="n">
        <v>0</v>
      </c>
      <c r="AB1693" s="220" t="n">
        <f aca="false">SUM(Z1693:AA1693)</f>
        <v>0</v>
      </c>
      <c r="AC1693" s="22"/>
      <c r="AD1693" s="22"/>
      <c r="AE1693" s="188"/>
      <c r="AF1693" s="206" t="n">
        <f aca="false">IF(AE1693="SI",N1693,0)</f>
        <v>0</v>
      </c>
      <c r="AG1693" s="189" t="n">
        <f aca="false">IF(AE1693="SI",Y1693,0)</f>
        <v>0</v>
      </c>
      <c r="AH1693" s="189" t="n">
        <f aca="false">IF(AE1693="SI",AB1693,0)</f>
        <v>0</v>
      </c>
      <c r="AI1693" s="148"/>
      <c r="AJ1693" s="207"/>
      <c r="AK1693" s="207"/>
      <c r="AL1693" s="207"/>
      <c r="AM1693" s="207"/>
      <c r="AN1693" s="207"/>
      <c r="AO1693" s="208"/>
    </row>
    <row r="1694" customFormat="false" ht="15.75" hidden="false" customHeight="true" outlineLevel="0" collapsed="false">
      <c r="A1694" s="22" t="n">
        <v>1693</v>
      </c>
      <c r="B1694" s="180"/>
      <c r="C1694" s="22"/>
      <c r="D1694" s="22"/>
      <c r="E1694" s="183"/>
      <c r="F1694" s="183"/>
      <c r="G1694" s="22"/>
      <c r="H1694" s="22"/>
      <c r="I1694" s="22"/>
      <c r="J1694" s="22"/>
      <c r="K1694" s="191" t="e">
        <f aca="false">VLOOKUP(Personale!J1694,Legenda!$D$1:$F$258,2)</f>
        <v>#N/A</v>
      </c>
      <c r="L1694" s="22"/>
      <c r="M1694" s="22"/>
      <c r="N1694" s="22"/>
      <c r="O1694" s="22"/>
      <c r="P1694" s="203"/>
      <c r="Q1694" s="22"/>
      <c r="R1694" s="22"/>
      <c r="S1694" s="22"/>
      <c r="T1694" s="203"/>
      <c r="U1694" s="211"/>
      <c r="V1694" s="211"/>
      <c r="W1694" s="185" t="n">
        <v>0</v>
      </c>
      <c r="X1694" s="185" t="n">
        <v>0</v>
      </c>
      <c r="Y1694" s="219" t="n">
        <f aca="false">SUM(W1694:X1694)</f>
        <v>0</v>
      </c>
      <c r="Z1694" s="185" t="n">
        <v>0</v>
      </c>
      <c r="AA1694" s="185" t="n">
        <v>0</v>
      </c>
      <c r="AB1694" s="220" t="n">
        <f aca="false">SUM(Z1694:AA1694)</f>
        <v>0</v>
      </c>
      <c r="AC1694" s="22"/>
      <c r="AD1694" s="22"/>
      <c r="AE1694" s="188"/>
      <c r="AF1694" s="206" t="n">
        <f aca="false">IF(AE1694="SI",N1694,0)</f>
        <v>0</v>
      </c>
      <c r="AG1694" s="189" t="n">
        <f aca="false">IF(AE1694="SI",Y1694,0)</f>
        <v>0</v>
      </c>
      <c r="AH1694" s="189" t="n">
        <f aca="false">IF(AE1694="SI",AB1694,0)</f>
        <v>0</v>
      </c>
      <c r="AI1694" s="148"/>
      <c r="AJ1694" s="207"/>
      <c r="AK1694" s="207"/>
      <c r="AL1694" s="207"/>
      <c r="AM1694" s="207"/>
      <c r="AN1694" s="207"/>
      <c r="AO1694" s="208"/>
    </row>
    <row r="1695" customFormat="false" ht="15.75" hidden="false" customHeight="true" outlineLevel="0" collapsed="false">
      <c r="A1695" s="22" t="n">
        <v>1694</v>
      </c>
      <c r="B1695" s="180"/>
      <c r="C1695" s="22"/>
      <c r="D1695" s="22"/>
      <c r="E1695" s="183"/>
      <c r="F1695" s="183"/>
      <c r="G1695" s="22"/>
      <c r="H1695" s="22"/>
      <c r="I1695" s="22"/>
      <c r="J1695" s="22"/>
      <c r="K1695" s="191" t="e">
        <f aca="false">VLOOKUP(Personale!J1695,Legenda!$D$1:$F$258,2)</f>
        <v>#N/A</v>
      </c>
      <c r="L1695" s="22"/>
      <c r="M1695" s="22"/>
      <c r="N1695" s="22"/>
      <c r="O1695" s="22"/>
      <c r="P1695" s="203"/>
      <c r="Q1695" s="22"/>
      <c r="R1695" s="22"/>
      <c r="S1695" s="22"/>
      <c r="T1695" s="203"/>
      <c r="U1695" s="211"/>
      <c r="V1695" s="211"/>
      <c r="W1695" s="185" t="n">
        <v>0</v>
      </c>
      <c r="X1695" s="185" t="n">
        <v>0</v>
      </c>
      <c r="Y1695" s="219" t="n">
        <f aca="false">SUM(W1695:X1695)</f>
        <v>0</v>
      </c>
      <c r="Z1695" s="185" t="n">
        <v>0</v>
      </c>
      <c r="AA1695" s="185" t="n">
        <v>0</v>
      </c>
      <c r="AB1695" s="220" t="n">
        <f aca="false">SUM(Z1695:AA1695)</f>
        <v>0</v>
      </c>
      <c r="AC1695" s="22"/>
      <c r="AD1695" s="22"/>
      <c r="AE1695" s="188"/>
      <c r="AF1695" s="206" t="n">
        <f aca="false">IF(AE1695="SI",N1695,0)</f>
        <v>0</v>
      </c>
      <c r="AG1695" s="189" t="n">
        <f aca="false">IF(AE1695="SI",Y1695,0)</f>
        <v>0</v>
      </c>
      <c r="AH1695" s="189" t="n">
        <f aca="false">IF(AE1695="SI",AB1695,0)</f>
        <v>0</v>
      </c>
      <c r="AI1695" s="148"/>
      <c r="AJ1695" s="207"/>
      <c r="AK1695" s="207"/>
      <c r="AL1695" s="207"/>
      <c r="AM1695" s="207"/>
      <c r="AN1695" s="207"/>
      <c r="AO1695" s="208"/>
    </row>
    <row r="1696" customFormat="false" ht="15.75" hidden="false" customHeight="true" outlineLevel="0" collapsed="false">
      <c r="A1696" s="22" t="n">
        <v>1695</v>
      </c>
      <c r="B1696" s="180"/>
      <c r="C1696" s="22"/>
      <c r="D1696" s="22"/>
      <c r="E1696" s="183"/>
      <c r="F1696" s="183"/>
      <c r="G1696" s="22"/>
      <c r="H1696" s="22"/>
      <c r="I1696" s="22"/>
      <c r="J1696" s="22"/>
      <c r="K1696" s="191" t="e">
        <f aca="false">VLOOKUP(Personale!J1696,Legenda!$D$1:$F$258,2)</f>
        <v>#N/A</v>
      </c>
      <c r="L1696" s="22"/>
      <c r="M1696" s="22"/>
      <c r="N1696" s="22"/>
      <c r="O1696" s="22"/>
      <c r="P1696" s="203"/>
      <c r="Q1696" s="22"/>
      <c r="R1696" s="22"/>
      <c r="S1696" s="22"/>
      <c r="T1696" s="203"/>
      <c r="U1696" s="211"/>
      <c r="V1696" s="211"/>
      <c r="W1696" s="185" t="n">
        <v>0</v>
      </c>
      <c r="X1696" s="185" t="n">
        <v>0</v>
      </c>
      <c r="Y1696" s="219" t="n">
        <f aca="false">SUM(W1696:X1696)</f>
        <v>0</v>
      </c>
      <c r="Z1696" s="185" t="n">
        <v>0</v>
      </c>
      <c r="AA1696" s="185" t="n">
        <v>0</v>
      </c>
      <c r="AB1696" s="220" t="n">
        <f aca="false">SUM(Z1696:AA1696)</f>
        <v>0</v>
      </c>
      <c r="AC1696" s="22"/>
      <c r="AD1696" s="22"/>
      <c r="AE1696" s="188"/>
      <c r="AF1696" s="206" t="n">
        <f aca="false">IF(AE1696="SI",N1696,0)</f>
        <v>0</v>
      </c>
      <c r="AG1696" s="189" t="n">
        <f aca="false">IF(AE1696="SI",Y1696,0)</f>
        <v>0</v>
      </c>
      <c r="AH1696" s="189" t="n">
        <f aca="false">IF(AE1696="SI",AB1696,0)</f>
        <v>0</v>
      </c>
      <c r="AI1696" s="148"/>
      <c r="AJ1696" s="207"/>
      <c r="AK1696" s="207"/>
      <c r="AL1696" s="207"/>
      <c r="AM1696" s="207"/>
      <c r="AN1696" s="207"/>
      <c r="AO1696" s="208"/>
    </row>
    <row r="1697" customFormat="false" ht="15.75" hidden="false" customHeight="true" outlineLevel="0" collapsed="false">
      <c r="A1697" s="22" t="n">
        <v>1696</v>
      </c>
      <c r="B1697" s="180"/>
      <c r="C1697" s="22"/>
      <c r="D1697" s="22"/>
      <c r="E1697" s="183"/>
      <c r="F1697" s="183"/>
      <c r="G1697" s="22"/>
      <c r="H1697" s="22"/>
      <c r="I1697" s="22"/>
      <c r="J1697" s="22"/>
      <c r="K1697" s="191" t="e">
        <f aca="false">VLOOKUP(Personale!J1697,Legenda!$D$1:$F$258,2)</f>
        <v>#N/A</v>
      </c>
      <c r="L1697" s="22"/>
      <c r="M1697" s="22"/>
      <c r="N1697" s="22"/>
      <c r="O1697" s="22"/>
      <c r="P1697" s="203"/>
      <c r="Q1697" s="22"/>
      <c r="R1697" s="22"/>
      <c r="S1697" s="22"/>
      <c r="T1697" s="203"/>
      <c r="U1697" s="211"/>
      <c r="V1697" s="211"/>
      <c r="W1697" s="185" t="n">
        <v>0</v>
      </c>
      <c r="X1697" s="185" t="n">
        <v>0</v>
      </c>
      <c r="Y1697" s="219" t="n">
        <f aca="false">SUM(W1697:X1697)</f>
        <v>0</v>
      </c>
      <c r="Z1697" s="185" t="n">
        <v>0</v>
      </c>
      <c r="AA1697" s="185" t="n">
        <v>0</v>
      </c>
      <c r="AB1697" s="220" t="n">
        <f aca="false">SUM(Z1697:AA1697)</f>
        <v>0</v>
      </c>
      <c r="AC1697" s="22"/>
      <c r="AD1697" s="22"/>
      <c r="AE1697" s="188"/>
      <c r="AF1697" s="206" t="n">
        <f aca="false">IF(AE1697="SI",N1697,0)</f>
        <v>0</v>
      </c>
      <c r="AG1697" s="189" t="n">
        <f aca="false">IF(AE1697="SI",Y1697,0)</f>
        <v>0</v>
      </c>
      <c r="AH1697" s="189" t="n">
        <f aca="false">IF(AE1697="SI",AB1697,0)</f>
        <v>0</v>
      </c>
      <c r="AI1697" s="148"/>
      <c r="AJ1697" s="207"/>
      <c r="AK1697" s="207"/>
      <c r="AL1697" s="207"/>
      <c r="AM1697" s="207"/>
      <c r="AN1697" s="207"/>
      <c r="AO1697" s="208"/>
    </row>
    <row r="1698" customFormat="false" ht="15.75" hidden="false" customHeight="true" outlineLevel="0" collapsed="false">
      <c r="A1698" s="22" t="n">
        <v>1697</v>
      </c>
      <c r="B1698" s="180"/>
      <c r="C1698" s="22"/>
      <c r="D1698" s="22"/>
      <c r="E1698" s="183"/>
      <c r="F1698" s="183"/>
      <c r="G1698" s="22"/>
      <c r="H1698" s="22"/>
      <c r="I1698" s="22"/>
      <c r="J1698" s="22"/>
      <c r="K1698" s="191" t="e">
        <f aca="false">VLOOKUP(Personale!J1698,Legenda!$D$1:$F$258,2)</f>
        <v>#N/A</v>
      </c>
      <c r="L1698" s="22"/>
      <c r="M1698" s="22"/>
      <c r="N1698" s="22"/>
      <c r="O1698" s="22"/>
      <c r="P1698" s="203"/>
      <c r="Q1698" s="22"/>
      <c r="R1698" s="22"/>
      <c r="S1698" s="22"/>
      <c r="T1698" s="203"/>
      <c r="U1698" s="211"/>
      <c r="V1698" s="211"/>
      <c r="W1698" s="185" t="n">
        <v>0</v>
      </c>
      <c r="X1698" s="185" t="n">
        <v>0</v>
      </c>
      <c r="Y1698" s="219" t="n">
        <f aca="false">SUM(W1698:X1698)</f>
        <v>0</v>
      </c>
      <c r="Z1698" s="185" t="n">
        <v>0</v>
      </c>
      <c r="AA1698" s="185" t="n">
        <v>0</v>
      </c>
      <c r="AB1698" s="220" t="n">
        <f aca="false">SUM(Z1698:AA1698)</f>
        <v>0</v>
      </c>
      <c r="AC1698" s="22"/>
      <c r="AD1698" s="22"/>
      <c r="AE1698" s="188"/>
      <c r="AF1698" s="206" t="n">
        <f aca="false">IF(AE1698="SI",N1698,0)</f>
        <v>0</v>
      </c>
      <c r="AG1698" s="189" t="n">
        <f aca="false">IF(AE1698="SI",Y1698,0)</f>
        <v>0</v>
      </c>
      <c r="AH1698" s="189" t="n">
        <f aca="false">IF(AE1698="SI",AB1698,0)</f>
        <v>0</v>
      </c>
      <c r="AI1698" s="148"/>
      <c r="AJ1698" s="207"/>
      <c r="AK1698" s="207"/>
      <c r="AL1698" s="207"/>
      <c r="AM1698" s="207"/>
      <c r="AN1698" s="207"/>
      <c r="AO1698" s="208"/>
    </row>
    <row r="1699" customFormat="false" ht="15.75" hidden="false" customHeight="true" outlineLevel="0" collapsed="false">
      <c r="A1699" s="22" t="n">
        <v>1698</v>
      </c>
      <c r="B1699" s="180"/>
      <c r="C1699" s="22"/>
      <c r="D1699" s="22"/>
      <c r="E1699" s="183"/>
      <c r="F1699" s="183"/>
      <c r="G1699" s="22"/>
      <c r="H1699" s="22"/>
      <c r="I1699" s="22"/>
      <c r="J1699" s="22"/>
      <c r="K1699" s="191" t="e">
        <f aca="false">VLOOKUP(Personale!J1699,Legenda!$D$1:$F$258,2)</f>
        <v>#N/A</v>
      </c>
      <c r="L1699" s="22"/>
      <c r="M1699" s="22"/>
      <c r="N1699" s="22"/>
      <c r="O1699" s="22"/>
      <c r="P1699" s="203"/>
      <c r="Q1699" s="22"/>
      <c r="R1699" s="22"/>
      <c r="S1699" s="22"/>
      <c r="T1699" s="203"/>
      <c r="U1699" s="211"/>
      <c r="V1699" s="211"/>
      <c r="W1699" s="185" t="n">
        <v>0</v>
      </c>
      <c r="X1699" s="185" t="n">
        <v>0</v>
      </c>
      <c r="Y1699" s="219" t="n">
        <f aca="false">SUM(W1699:X1699)</f>
        <v>0</v>
      </c>
      <c r="Z1699" s="185" t="n">
        <v>0</v>
      </c>
      <c r="AA1699" s="185" t="n">
        <v>0</v>
      </c>
      <c r="AB1699" s="220" t="n">
        <f aca="false">SUM(Z1699:AA1699)</f>
        <v>0</v>
      </c>
      <c r="AC1699" s="22"/>
      <c r="AD1699" s="22"/>
      <c r="AE1699" s="188"/>
      <c r="AF1699" s="206" t="n">
        <f aca="false">IF(AE1699="SI",N1699,0)</f>
        <v>0</v>
      </c>
      <c r="AG1699" s="189" t="n">
        <f aca="false">IF(AE1699="SI",Y1699,0)</f>
        <v>0</v>
      </c>
      <c r="AH1699" s="189" t="n">
        <f aca="false">IF(AE1699="SI",AB1699,0)</f>
        <v>0</v>
      </c>
      <c r="AI1699" s="148"/>
      <c r="AJ1699" s="207"/>
      <c r="AK1699" s="207"/>
      <c r="AL1699" s="207"/>
      <c r="AM1699" s="207"/>
      <c r="AN1699" s="207"/>
      <c r="AO1699" s="208"/>
    </row>
    <row r="1700" customFormat="false" ht="15.75" hidden="false" customHeight="true" outlineLevel="0" collapsed="false">
      <c r="A1700" s="22" t="n">
        <v>1699</v>
      </c>
      <c r="B1700" s="180"/>
      <c r="C1700" s="22"/>
      <c r="D1700" s="22"/>
      <c r="E1700" s="183"/>
      <c r="F1700" s="183"/>
      <c r="G1700" s="22"/>
      <c r="H1700" s="22"/>
      <c r="I1700" s="22"/>
      <c r="J1700" s="22"/>
      <c r="K1700" s="191" t="e">
        <f aca="false">VLOOKUP(Personale!J1700,Legenda!$D$1:$F$258,2)</f>
        <v>#N/A</v>
      </c>
      <c r="L1700" s="22"/>
      <c r="M1700" s="22"/>
      <c r="N1700" s="22"/>
      <c r="O1700" s="22"/>
      <c r="P1700" s="203"/>
      <c r="Q1700" s="22"/>
      <c r="R1700" s="22"/>
      <c r="S1700" s="22"/>
      <c r="T1700" s="203"/>
      <c r="U1700" s="211"/>
      <c r="V1700" s="211"/>
      <c r="W1700" s="185" t="n">
        <v>0</v>
      </c>
      <c r="X1700" s="185" t="n">
        <v>0</v>
      </c>
      <c r="Y1700" s="219" t="n">
        <f aca="false">SUM(W1700:X1700)</f>
        <v>0</v>
      </c>
      <c r="Z1700" s="185" t="n">
        <v>0</v>
      </c>
      <c r="AA1700" s="185" t="n">
        <v>0</v>
      </c>
      <c r="AB1700" s="220" t="n">
        <f aca="false">SUM(Z1700:AA1700)</f>
        <v>0</v>
      </c>
      <c r="AC1700" s="22"/>
      <c r="AD1700" s="22"/>
      <c r="AE1700" s="188"/>
      <c r="AF1700" s="206" t="n">
        <f aca="false">IF(AE1700="SI",N1700,0)</f>
        <v>0</v>
      </c>
      <c r="AG1700" s="189" t="n">
        <f aca="false">IF(AE1700="SI",Y1700,0)</f>
        <v>0</v>
      </c>
      <c r="AH1700" s="189" t="n">
        <f aca="false">IF(AE1700="SI",AB1700,0)</f>
        <v>0</v>
      </c>
      <c r="AI1700" s="148"/>
      <c r="AJ1700" s="207"/>
      <c r="AK1700" s="207"/>
      <c r="AL1700" s="207"/>
      <c r="AM1700" s="207"/>
      <c r="AN1700" s="207"/>
      <c r="AO1700" s="208"/>
    </row>
    <row r="1701" customFormat="false" ht="15.75" hidden="false" customHeight="true" outlineLevel="0" collapsed="false">
      <c r="A1701" s="22" t="n">
        <v>1700</v>
      </c>
      <c r="B1701" s="180"/>
      <c r="C1701" s="22"/>
      <c r="D1701" s="22"/>
      <c r="E1701" s="183"/>
      <c r="F1701" s="183"/>
      <c r="G1701" s="22"/>
      <c r="H1701" s="22"/>
      <c r="I1701" s="22"/>
      <c r="J1701" s="22"/>
      <c r="K1701" s="191" t="e">
        <f aca="false">VLOOKUP(Personale!J1701,Legenda!$D$1:$F$258,2)</f>
        <v>#N/A</v>
      </c>
      <c r="L1701" s="22"/>
      <c r="M1701" s="22"/>
      <c r="N1701" s="22"/>
      <c r="O1701" s="22"/>
      <c r="P1701" s="203"/>
      <c r="Q1701" s="22"/>
      <c r="R1701" s="22"/>
      <c r="S1701" s="22"/>
      <c r="T1701" s="203"/>
      <c r="U1701" s="211"/>
      <c r="V1701" s="211"/>
      <c r="W1701" s="185" t="n">
        <v>0</v>
      </c>
      <c r="X1701" s="185" t="n">
        <v>0</v>
      </c>
      <c r="Y1701" s="219" t="n">
        <f aca="false">SUM(W1701:X1701)</f>
        <v>0</v>
      </c>
      <c r="Z1701" s="185" t="n">
        <v>0</v>
      </c>
      <c r="AA1701" s="185" t="n">
        <v>0</v>
      </c>
      <c r="AB1701" s="220" t="n">
        <f aca="false">SUM(Z1701:AA1701)</f>
        <v>0</v>
      </c>
      <c r="AC1701" s="22"/>
      <c r="AD1701" s="22"/>
      <c r="AE1701" s="188"/>
      <c r="AF1701" s="206" t="n">
        <f aca="false">IF(AE1701="SI",N1701,0)</f>
        <v>0</v>
      </c>
      <c r="AG1701" s="189" t="n">
        <f aca="false">IF(AE1701="SI",Y1701,0)</f>
        <v>0</v>
      </c>
      <c r="AH1701" s="189" t="n">
        <f aca="false">IF(AE1701="SI",AB1701,0)</f>
        <v>0</v>
      </c>
      <c r="AI1701" s="148"/>
      <c r="AJ1701" s="207"/>
      <c r="AK1701" s="207"/>
      <c r="AL1701" s="207"/>
      <c r="AM1701" s="207"/>
      <c r="AN1701" s="207"/>
      <c r="AO1701" s="208"/>
    </row>
    <row r="1702" customFormat="false" ht="15.75" hidden="false" customHeight="true" outlineLevel="0" collapsed="false">
      <c r="A1702" s="22" t="n">
        <v>1701</v>
      </c>
      <c r="B1702" s="180"/>
      <c r="C1702" s="22"/>
      <c r="D1702" s="22"/>
      <c r="E1702" s="183"/>
      <c r="F1702" s="183"/>
      <c r="G1702" s="22"/>
      <c r="H1702" s="22"/>
      <c r="I1702" s="22"/>
      <c r="J1702" s="22"/>
      <c r="K1702" s="191" t="e">
        <f aca="false">VLOOKUP(Personale!J1702,Legenda!$D$1:$F$258,2)</f>
        <v>#N/A</v>
      </c>
      <c r="L1702" s="22"/>
      <c r="M1702" s="22"/>
      <c r="N1702" s="22"/>
      <c r="O1702" s="22"/>
      <c r="P1702" s="203"/>
      <c r="Q1702" s="22"/>
      <c r="R1702" s="22"/>
      <c r="S1702" s="22"/>
      <c r="T1702" s="203"/>
      <c r="U1702" s="211"/>
      <c r="V1702" s="211"/>
      <c r="W1702" s="185" t="n">
        <v>0</v>
      </c>
      <c r="X1702" s="185" t="n">
        <v>0</v>
      </c>
      <c r="Y1702" s="219" t="n">
        <f aca="false">SUM(W1702:X1702)</f>
        <v>0</v>
      </c>
      <c r="Z1702" s="185" t="n">
        <v>0</v>
      </c>
      <c r="AA1702" s="185" t="n">
        <v>0</v>
      </c>
      <c r="AB1702" s="220" t="n">
        <f aca="false">SUM(Z1702:AA1702)</f>
        <v>0</v>
      </c>
      <c r="AC1702" s="22"/>
      <c r="AD1702" s="22"/>
      <c r="AE1702" s="188"/>
      <c r="AF1702" s="206" t="n">
        <f aca="false">IF(AE1702="SI",N1702,0)</f>
        <v>0</v>
      </c>
      <c r="AG1702" s="189" t="n">
        <f aca="false">IF(AE1702="SI",Y1702,0)</f>
        <v>0</v>
      </c>
      <c r="AH1702" s="189" t="n">
        <f aca="false">IF(AE1702="SI",AB1702,0)</f>
        <v>0</v>
      </c>
      <c r="AI1702" s="148"/>
      <c r="AJ1702" s="207"/>
      <c r="AK1702" s="207"/>
      <c r="AL1702" s="207"/>
      <c r="AM1702" s="207"/>
      <c r="AN1702" s="207"/>
      <c r="AO1702" s="208"/>
    </row>
    <row r="1703" customFormat="false" ht="15.75" hidden="false" customHeight="true" outlineLevel="0" collapsed="false">
      <c r="A1703" s="22" t="n">
        <v>1702</v>
      </c>
      <c r="B1703" s="180"/>
      <c r="C1703" s="22"/>
      <c r="D1703" s="22"/>
      <c r="E1703" s="183"/>
      <c r="F1703" s="183"/>
      <c r="G1703" s="22"/>
      <c r="H1703" s="22"/>
      <c r="I1703" s="22"/>
      <c r="J1703" s="22"/>
      <c r="K1703" s="191" t="e">
        <f aca="false">VLOOKUP(Personale!J1703,Legenda!$D$1:$F$258,2)</f>
        <v>#N/A</v>
      </c>
      <c r="L1703" s="22"/>
      <c r="M1703" s="22"/>
      <c r="N1703" s="22"/>
      <c r="O1703" s="22"/>
      <c r="P1703" s="203"/>
      <c r="Q1703" s="22"/>
      <c r="R1703" s="22"/>
      <c r="S1703" s="22"/>
      <c r="T1703" s="203"/>
      <c r="U1703" s="211"/>
      <c r="V1703" s="211"/>
      <c r="W1703" s="185" t="n">
        <v>0</v>
      </c>
      <c r="X1703" s="185" t="n">
        <v>0</v>
      </c>
      <c r="Y1703" s="219" t="n">
        <f aca="false">SUM(W1703:X1703)</f>
        <v>0</v>
      </c>
      <c r="Z1703" s="185" t="n">
        <v>0</v>
      </c>
      <c r="AA1703" s="185" t="n">
        <v>0</v>
      </c>
      <c r="AB1703" s="220" t="n">
        <f aca="false">SUM(Z1703:AA1703)</f>
        <v>0</v>
      </c>
      <c r="AC1703" s="22"/>
      <c r="AD1703" s="22"/>
      <c r="AE1703" s="188"/>
      <c r="AF1703" s="206" t="n">
        <f aca="false">IF(AE1703="SI",N1703,0)</f>
        <v>0</v>
      </c>
      <c r="AG1703" s="189" t="n">
        <f aca="false">IF(AE1703="SI",Y1703,0)</f>
        <v>0</v>
      </c>
      <c r="AH1703" s="189" t="n">
        <f aca="false">IF(AE1703="SI",AB1703,0)</f>
        <v>0</v>
      </c>
      <c r="AI1703" s="148"/>
      <c r="AJ1703" s="207"/>
      <c r="AK1703" s="207"/>
      <c r="AL1703" s="207"/>
      <c r="AM1703" s="207"/>
      <c r="AN1703" s="207"/>
      <c r="AO1703" s="208"/>
    </row>
    <row r="1704" customFormat="false" ht="15.75" hidden="false" customHeight="true" outlineLevel="0" collapsed="false">
      <c r="A1704" s="22" t="n">
        <v>1703</v>
      </c>
      <c r="B1704" s="180"/>
      <c r="C1704" s="22"/>
      <c r="D1704" s="22"/>
      <c r="E1704" s="183"/>
      <c r="F1704" s="183"/>
      <c r="G1704" s="22"/>
      <c r="H1704" s="22"/>
      <c r="I1704" s="22"/>
      <c r="J1704" s="22"/>
      <c r="K1704" s="191" t="e">
        <f aca="false">VLOOKUP(Personale!J1704,Legenda!$D$1:$F$258,2)</f>
        <v>#N/A</v>
      </c>
      <c r="L1704" s="22"/>
      <c r="M1704" s="22"/>
      <c r="N1704" s="22"/>
      <c r="O1704" s="22"/>
      <c r="P1704" s="203"/>
      <c r="Q1704" s="22"/>
      <c r="R1704" s="22"/>
      <c r="S1704" s="22"/>
      <c r="T1704" s="203"/>
      <c r="U1704" s="211"/>
      <c r="V1704" s="211"/>
      <c r="W1704" s="185" t="n">
        <v>0</v>
      </c>
      <c r="X1704" s="185" t="n">
        <v>0</v>
      </c>
      <c r="Y1704" s="219" t="n">
        <f aca="false">SUM(W1704:X1704)</f>
        <v>0</v>
      </c>
      <c r="Z1704" s="185" t="n">
        <v>0</v>
      </c>
      <c r="AA1704" s="185" t="n">
        <v>0</v>
      </c>
      <c r="AB1704" s="220" t="n">
        <f aca="false">SUM(Z1704:AA1704)</f>
        <v>0</v>
      </c>
      <c r="AC1704" s="22"/>
      <c r="AD1704" s="22"/>
      <c r="AE1704" s="188"/>
      <c r="AF1704" s="206" t="n">
        <f aca="false">IF(AE1704="SI",N1704,0)</f>
        <v>0</v>
      </c>
      <c r="AG1704" s="189" t="n">
        <f aca="false">IF(AE1704="SI",Y1704,0)</f>
        <v>0</v>
      </c>
      <c r="AH1704" s="189" t="n">
        <f aca="false">IF(AE1704="SI",AB1704,0)</f>
        <v>0</v>
      </c>
      <c r="AI1704" s="148"/>
      <c r="AJ1704" s="207"/>
      <c r="AK1704" s="207"/>
      <c r="AL1704" s="207"/>
      <c r="AM1704" s="207"/>
      <c r="AN1704" s="207"/>
      <c r="AO1704" s="208"/>
    </row>
    <row r="1705" customFormat="false" ht="15.75" hidden="false" customHeight="true" outlineLevel="0" collapsed="false">
      <c r="A1705" s="22" t="n">
        <v>1704</v>
      </c>
      <c r="B1705" s="180"/>
      <c r="C1705" s="22"/>
      <c r="D1705" s="22"/>
      <c r="E1705" s="183"/>
      <c r="F1705" s="183"/>
      <c r="G1705" s="22"/>
      <c r="H1705" s="22"/>
      <c r="I1705" s="22"/>
      <c r="J1705" s="22"/>
      <c r="K1705" s="191" t="e">
        <f aca="false">VLOOKUP(Personale!J1705,Legenda!$D$1:$F$258,2)</f>
        <v>#N/A</v>
      </c>
      <c r="L1705" s="22"/>
      <c r="M1705" s="22"/>
      <c r="N1705" s="22"/>
      <c r="O1705" s="22"/>
      <c r="P1705" s="203"/>
      <c r="Q1705" s="22"/>
      <c r="R1705" s="22"/>
      <c r="S1705" s="22"/>
      <c r="T1705" s="203"/>
      <c r="U1705" s="211"/>
      <c r="V1705" s="211"/>
      <c r="W1705" s="185" t="n">
        <v>0</v>
      </c>
      <c r="X1705" s="185" t="n">
        <v>0</v>
      </c>
      <c r="Y1705" s="219" t="n">
        <f aca="false">SUM(W1705:X1705)</f>
        <v>0</v>
      </c>
      <c r="Z1705" s="185" t="n">
        <v>0</v>
      </c>
      <c r="AA1705" s="185" t="n">
        <v>0</v>
      </c>
      <c r="AB1705" s="220" t="n">
        <f aca="false">SUM(Z1705:AA1705)</f>
        <v>0</v>
      </c>
      <c r="AC1705" s="22"/>
      <c r="AD1705" s="22"/>
      <c r="AE1705" s="188"/>
      <c r="AF1705" s="206" t="n">
        <f aca="false">IF(AE1705="SI",N1705,0)</f>
        <v>0</v>
      </c>
      <c r="AG1705" s="189" t="n">
        <f aca="false">IF(AE1705="SI",Y1705,0)</f>
        <v>0</v>
      </c>
      <c r="AH1705" s="189" t="n">
        <f aca="false">IF(AE1705="SI",AB1705,0)</f>
        <v>0</v>
      </c>
      <c r="AI1705" s="148"/>
      <c r="AJ1705" s="207"/>
      <c r="AK1705" s="207"/>
      <c r="AL1705" s="207"/>
      <c r="AM1705" s="207"/>
      <c r="AN1705" s="207"/>
      <c r="AO1705" s="208"/>
    </row>
    <row r="1706" customFormat="false" ht="15.75" hidden="false" customHeight="true" outlineLevel="0" collapsed="false">
      <c r="A1706" s="22" t="n">
        <v>1705</v>
      </c>
      <c r="B1706" s="180"/>
      <c r="C1706" s="22"/>
      <c r="D1706" s="22"/>
      <c r="E1706" s="183"/>
      <c r="F1706" s="183"/>
      <c r="G1706" s="22"/>
      <c r="H1706" s="22"/>
      <c r="I1706" s="22"/>
      <c r="J1706" s="22"/>
      <c r="K1706" s="191" t="e">
        <f aca="false">VLOOKUP(Personale!J1706,Legenda!$D$1:$F$258,2)</f>
        <v>#N/A</v>
      </c>
      <c r="L1706" s="22"/>
      <c r="M1706" s="22"/>
      <c r="N1706" s="22"/>
      <c r="O1706" s="22"/>
      <c r="P1706" s="203"/>
      <c r="Q1706" s="22"/>
      <c r="R1706" s="22"/>
      <c r="S1706" s="22"/>
      <c r="T1706" s="203"/>
      <c r="U1706" s="211"/>
      <c r="V1706" s="211"/>
      <c r="W1706" s="185" t="n">
        <v>0</v>
      </c>
      <c r="X1706" s="185" t="n">
        <v>0</v>
      </c>
      <c r="Y1706" s="219" t="n">
        <f aca="false">SUM(W1706:X1706)</f>
        <v>0</v>
      </c>
      <c r="Z1706" s="185" t="n">
        <v>0</v>
      </c>
      <c r="AA1706" s="185" t="n">
        <v>0</v>
      </c>
      <c r="AB1706" s="220" t="n">
        <f aca="false">SUM(Z1706:AA1706)</f>
        <v>0</v>
      </c>
      <c r="AC1706" s="22"/>
      <c r="AD1706" s="22"/>
      <c r="AE1706" s="188"/>
      <c r="AF1706" s="206" t="n">
        <f aca="false">IF(AE1706="SI",N1706,0)</f>
        <v>0</v>
      </c>
      <c r="AG1706" s="189" t="n">
        <f aca="false">IF(AE1706="SI",Y1706,0)</f>
        <v>0</v>
      </c>
      <c r="AH1706" s="189" t="n">
        <f aca="false">IF(AE1706="SI",AB1706,0)</f>
        <v>0</v>
      </c>
      <c r="AI1706" s="148"/>
      <c r="AJ1706" s="207"/>
      <c r="AK1706" s="207"/>
      <c r="AL1706" s="207"/>
      <c r="AM1706" s="207"/>
      <c r="AN1706" s="207"/>
      <c r="AO1706" s="208"/>
    </row>
    <row r="1707" customFormat="false" ht="15.75" hidden="false" customHeight="true" outlineLevel="0" collapsed="false">
      <c r="A1707" s="22" t="n">
        <v>1706</v>
      </c>
      <c r="B1707" s="180"/>
      <c r="C1707" s="22"/>
      <c r="D1707" s="22"/>
      <c r="E1707" s="183"/>
      <c r="F1707" s="183"/>
      <c r="G1707" s="22"/>
      <c r="H1707" s="22"/>
      <c r="I1707" s="22"/>
      <c r="J1707" s="22"/>
      <c r="K1707" s="191" t="e">
        <f aca="false">VLOOKUP(Personale!J1707,Legenda!$D$1:$F$258,2)</f>
        <v>#N/A</v>
      </c>
      <c r="L1707" s="22"/>
      <c r="M1707" s="22"/>
      <c r="N1707" s="22"/>
      <c r="O1707" s="22"/>
      <c r="P1707" s="203"/>
      <c r="Q1707" s="22"/>
      <c r="R1707" s="22"/>
      <c r="S1707" s="22"/>
      <c r="T1707" s="203"/>
      <c r="U1707" s="211"/>
      <c r="V1707" s="211"/>
      <c r="W1707" s="185" t="n">
        <v>0</v>
      </c>
      <c r="X1707" s="185" t="n">
        <v>0</v>
      </c>
      <c r="Y1707" s="219" t="n">
        <f aca="false">SUM(W1707:X1707)</f>
        <v>0</v>
      </c>
      <c r="Z1707" s="185" t="n">
        <v>0</v>
      </c>
      <c r="AA1707" s="185" t="n">
        <v>0</v>
      </c>
      <c r="AB1707" s="220" t="n">
        <f aca="false">SUM(Z1707:AA1707)</f>
        <v>0</v>
      </c>
      <c r="AC1707" s="22"/>
      <c r="AD1707" s="22"/>
      <c r="AE1707" s="188"/>
      <c r="AF1707" s="206" t="n">
        <f aca="false">IF(AE1707="SI",N1707,0)</f>
        <v>0</v>
      </c>
      <c r="AG1707" s="189" t="n">
        <f aca="false">IF(AE1707="SI",Y1707,0)</f>
        <v>0</v>
      </c>
      <c r="AH1707" s="189" t="n">
        <f aca="false">IF(AE1707="SI",AB1707,0)</f>
        <v>0</v>
      </c>
      <c r="AI1707" s="148"/>
      <c r="AJ1707" s="207"/>
      <c r="AK1707" s="207"/>
      <c r="AL1707" s="207"/>
      <c r="AM1707" s="207"/>
      <c r="AN1707" s="207"/>
      <c r="AO1707" s="208"/>
    </row>
    <row r="1708" customFormat="false" ht="15.75" hidden="false" customHeight="true" outlineLevel="0" collapsed="false">
      <c r="A1708" s="22" t="n">
        <v>1707</v>
      </c>
      <c r="B1708" s="180"/>
      <c r="C1708" s="22"/>
      <c r="D1708" s="22"/>
      <c r="E1708" s="183"/>
      <c r="F1708" s="183"/>
      <c r="G1708" s="22"/>
      <c r="H1708" s="22"/>
      <c r="I1708" s="22"/>
      <c r="J1708" s="22"/>
      <c r="K1708" s="191" t="e">
        <f aca="false">VLOOKUP(Personale!J1708,Legenda!$D$1:$F$258,2)</f>
        <v>#N/A</v>
      </c>
      <c r="L1708" s="22"/>
      <c r="M1708" s="22"/>
      <c r="N1708" s="22"/>
      <c r="O1708" s="22"/>
      <c r="P1708" s="203"/>
      <c r="Q1708" s="22"/>
      <c r="R1708" s="22"/>
      <c r="S1708" s="22"/>
      <c r="T1708" s="203"/>
      <c r="U1708" s="211"/>
      <c r="V1708" s="211"/>
      <c r="W1708" s="185" t="n">
        <v>0</v>
      </c>
      <c r="X1708" s="185" t="n">
        <v>0</v>
      </c>
      <c r="Y1708" s="219" t="n">
        <f aca="false">SUM(W1708:X1708)</f>
        <v>0</v>
      </c>
      <c r="Z1708" s="185" t="n">
        <v>0</v>
      </c>
      <c r="AA1708" s="185" t="n">
        <v>0</v>
      </c>
      <c r="AB1708" s="220" t="n">
        <f aca="false">SUM(Z1708:AA1708)</f>
        <v>0</v>
      </c>
      <c r="AC1708" s="22"/>
      <c r="AD1708" s="22"/>
      <c r="AE1708" s="188"/>
      <c r="AF1708" s="206" t="n">
        <f aca="false">IF(AE1708="SI",N1708,0)</f>
        <v>0</v>
      </c>
      <c r="AG1708" s="189" t="n">
        <f aca="false">IF(AE1708="SI",Y1708,0)</f>
        <v>0</v>
      </c>
      <c r="AH1708" s="189" t="n">
        <f aca="false">IF(AE1708="SI",AB1708,0)</f>
        <v>0</v>
      </c>
      <c r="AI1708" s="148"/>
      <c r="AJ1708" s="207"/>
      <c r="AK1708" s="207"/>
      <c r="AL1708" s="207"/>
      <c r="AM1708" s="207"/>
      <c r="AN1708" s="207"/>
      <c r="AO1708" s="208"/>
    </row>
    <row r="1709" customFormat="false" ht="15.75" hidden="false" customHeight="true" outlineLevel="0" collapsed="false">
      <c r="A1709" s="22" t="n">
        <v>1708</v>
      </c>
      <c r="B1709" s="180"/>
      <c r="C1709" s="22"/>
      <c r="D1709" s="22"/>
      <c r="E1709" s="183"/>
      <c r="F1709" s="183"/>
      <c r="G1709" s="22"/>
      <c r="H1709" s="22"/>
      <c r="I1709" s="22"/>
      <c r="J1709" s="22"/>
      <c r="K1709" s="191" t="e">
        <f aca="false">VLOOKUP(Personale!J1709,Legenda!$D$1:$F$258,2)</f>
        <v>#N/A</v>
      </c>
      <c r="L1709" s="22"/>
      <c r="M1709" s="22"/>
      <c r="N1709" s="22"/>
      <c r="O1709" s="22"/>
      <c r="P1709" s="203"/>
      <c r="Q1709" s="22"/>
      <c r="R1709" s="22"/>
      <c r="S1709" s="22"/>
      <c r="T1709" s="203"/>
      <c r="U1709" s="211"/>
      <c r="V1709" s="211"/>
      <c r="W1709" s="185" t="n">
        <v>0</v>
      </c>
      <c r="X1709" s="185" t="n">
        <v>0</v>
      </c>
      <c r="Y1709" s="219" t="n">
        <f aca="false">SUM(W1709:X1709)</f>
        <v>0</v>
      </c>
      <c r="Z1709" s="185" t="n">
        <v>0</v>
      </c>
      <c r="AA1709" s="185" t="n">
        <v>0</v>
      </c>
      <c r="AB1709" s="220" t="n">
        <f aca="false">SUM(Z1709:AA1709)</f>
        <v>0</v>
      </c>
      <c r="AC1709" s="22"/>
      <c r="AD1709" s="22"/>
      <c r="AE1709" s="188"/>
      <c r="AF1709" s="206" t="n">
        <f aca="false">IF(AE1709="SI",N1709,0)</f>
        <v>0</v>
      </c>
      <c r="AG1709" s="189" t="n">
        <f aca="false">IF(AE1709="SI",Y1709,0)</f>
        <v>0</v>
      </c>
      <c r="AH1709" s="189" t="n">
        <f aca="false">IF(AE1709="SI",AB1709,0)</f>
        <v>0</v>
      </c>
      <c r="AI1709" s="148"/>
      <c r="AJ1709" s="207"/>
      <c r="AK1709" s="207"/>
      <c r="AL1709" s="207"/>
      <c r="AM1709" s="207"/>
      <c r="AN1709" s="207"/>
      <c r="AO1709" s="208"/>
    </row>
    <row r="1710" customFormat="false" ht="15.75" hidden="false" customHeight="true" outlineLevel="0" collapsed="false">
      <c r="A1710" s="22" t="n">
        <v>1709</v>
      </c>
      <c r="B1710" s="180"/>
      <c r="C1710" s="22"/>
      <c r="D1710" s="22"/>
      <c r="E1710" s="183"/>
      <c r="F1710" s="183"/>
      <c r="G1710" s="22"/>
      <c r="H1710" s="22"/>
      <c r="I1710" s="22"/>
      <c r="J1710" s="22"/>
      <c r="K1710" s="191" t="e">
        <f aca="false">VLOOKUP(Personale!J1710,Legenda!$D$1:$F$258,2)</f>
        <v>#N/A</v>
      </c>
      <c r="L1710" s="22"/>
      <c r="M1710" s="22"/>
      <c r="N1710" s="22"/>
      <c r="O1710" s="22"/>
      <c r="P1710" s="203"/>
      <c r="Q1710" s="22"/>
      <c r="R1710" s="22"/>
      <c r="S1710" s="22"/>
      <c r="T1710" s="203"/>
      <c r="U1710" s="211"/>
      <c r="V1710" s="211"/>
      <c r="W1710" s="185" t="n">
        <v>0</v>
      </c>
      <c r="X1710" s="185" t="n">
        <v>0</v>
      </c>
      <c r="Y1710" s="219" t="n">
        <f aca="false">SUM(W1710:X1710)</f>
        <v>0</v>
      </c>
      <c r="Z1710" s="185" t="n">
        <v>0</v>
      </c>
      <c r="AA1710" s="185" t="n">
        <v>0</v>
      </c>
      <c r="AB1710" s="220" t="n">
        <f aca="false">SUM(Z1710:AA1710)</f>
        <v>0</v>
      </c>
      <c r="AC1710" s="22"/>
      <c r="AD1710" s="22"/>
      <c r="AE1710" s="188"/>
      <c r="AF1710" s="206" t="n">
        <f aca="false">IF(AE1710="SI",N1710,0)</f>
        <v>0</v>
      </c>
      <c r="AG1710" s="189" t="n">
        <f aca="false">IF(AE1710="SI",Y1710,0)</f>
        <v>0</v>
      </c>
      <c r="AH1710" s="189" t="n">
        <f aca="false">IF(AE1710="SI",AB1710,0)</f>
        <v>0</v>
      </c>
      <c r="AI1710" s="148"/>
      <c r="AJ1710" s="207"/>
      <c r="AK1710" s="207"/>
      <c r="AL1710" s="207"/>
      <c r="AM1710" s="207"/>
      <c r="AN1710" s="207"/>
      <c r="AO1710" s="208"/>
    </row>
    <row r="1711" customFormat="false" ht="15.75" hidden="false" customHeight="true" outlineLevel="0" collapsed="false">
      <c r="A1711" s="22" t="n">
        <v>1710</v>
      </c>
      <c r="B1711" s="180"/>
      <c r="C1711" s="22"/>
      <c r="D1711" s="22"/>
      <c r="E1711" s="183"/>
      <c r="F1711" s="183"/>
      <c r="G1711" s="22"/>
      <c r="H1711" s="22"/>
      <c r="I1711" s="22"/>
      <c r="J1711" s="22"/>
      <c r="K1711" s="191" t="e">
        <f aca="false">VLOOKUP(Personale!J1711,Legenda!$D$1:$F$258,2)</f>
        <v>#N/A</v>
      </c>
      <c r="L1711" s="22"/>
      <c r="M1711" s="22"/>
      <c r="N1711" s="22"/>
      <c r="O1711" s="22"/>
      <c r="P1711" s="203"/>
      <c r="Q1711" s="22"/>
      <c r="R1711" s="22"/>
      <c r="S1711" s="22"/>
      <c r="T1711" s="203"/>
      <c r="U1711" s="211"/>
      <c r="V1711" s="211"/>
      <c r="W1711" s="185" t="n">
        <v>0</v>
      </c>
      <c r="X1711" s="185" t="n">
        <v>0</v>
      </c>
      <c r="Y1711" s="219" t="n">
        <f aca="false">SUM(W1711:X1711)</f>
        <v>0</v>
      </c>
      <c r="Z1711" s="185" t="n">
        <v>0</v>
      </c>
      <c r="AA1711" s="185" t="n">
        <v>0</v>
      </c>
      <c r="AB1711" s="220" t="n">
        <f aca="false">SUM(Z1711:AA1711)</f>
        <v>0</v>
      </c>
      <c r="AC1711" s="22"/>
      <c r="AD1711" s="22"/>
      <c r="AE1711" s="188"/>
      <c r="AF1711" s="206" t="n">
        <f aca="false">IF(AE1711="SI",N1711,0)</f>
        <v>0</v>
      </c>
      <c r="AG1711" s="189" t="n">
        <f aca="false">IF(AE1711="SI",Y1711,0)</f>
        <v>0</v>
      </c>
      <c r="AH1711" s="189" t="n">
        <f aca="false">IF(AE1711="SI",AB1711,0)</f>
        <v>0</v>
      </c>
      <c r="AI1711" s="148"/>
      <c r="AJ1711" s="207"/>
      <c r="AK1711" s="207"/>
      <c r="AL1711" s="207"/>
      <c r="AM1711" s="207"/>
      <c r="AN1711" s="207"/>
      <c r="AO1711" s="208"/>
    </row>
    <row r="1712" customFormat="false" ht="15.75" hidden="false" customHeight="true" outlineLevel="0" collapsed="false">
      <c r="A1712" s="22" t="n">
        <v>1711</v>
      </c>
      <c r="B1712" s="180"/>
      <c r="C1712" s="22"/>
      <c r="D1712" s="22"/>
      <c r="E1712" s="183"/>
      <c r="F1712" s="183"/>
      <c r="G1712" s="22"/>
      <c r="H1712" s="22"/>
      <c r="I1712" s="22"/>
      <c r="J1712" s="22"/>
      <c r="K1712" s="191" t="e">
        <f aca="false">VLOOKUP(Personale!J1712,Legenda!$D$1:$F$258,2)</f>
        <v>#N/A</v>
      </c>
      <c r="L1712" s="22"/>
      <c r="M1712" s="22"/>
      <c r="N1712" s="22"/>
      <c r="O1712" s="22"/>
      <c r="P1712" s="203"/>
      <c r="Q1712" s="22"/>
      <c r="R1712" s="22"/>
      <c r="S1712" s="22"/>
      <c r="T1712" s="203"/>
      <c r="U1712" s="211"/>
      <c r="V1712" s="211"/>
      <c r="W1712" s="185" t="n">
        <v>0</v>
      </c>
      <c r="X1712" s="185" t="n">
        <v>0</v>
      </c>
      <c r="Y1712" s="219" t="n">
        <f aca="false">SUM(W1712:X1712)</f>
        <v>0</v>
      </c>
      <c r="Z1712" s="185" t="n">
        <v>0</v>
      </c>
      <c r="AA1712" s="185" t="n">
        <v>0</v>
      </c>
      <c r="AB1712" s="220" t="n">
        <f aca="false">SUM(Z1712:AA1712)</f>
        <v>0</v>
      </c>
      <c r="AC1712" s="22"/>
      <c r="AD1712" s="22"/>
      <c r="AE1712" s="188"/>
      <c r="AF1712" s="206" t="n">
        <f aca="false">IF(AE1712="SI",N1712,0)</f>
        <v>0</v>
      </c>
      <c r="AG1712" s="189" t="n">
        <f aca="false">IF(AE1712="SI",Y1712,0)</f>
        <v>0</v>
      </c>
      <c r="AH1712" s="189" t="n">
        <f aca="false">IF(AE1712="SI",AB1712,0)</f>
        <v>0</v>
      </c>
      <c r="AI1712" s="148"/>
      <c r="AJ1712" s="207"/>
      <c r="AK1712" s="207"/>
      <c r="AL1712" s="207"/>
      <c r="AM1712" s="207"/>
      <c r="AN1712" s="207"/>
      <c r="AO1712" s="208"/>
    </row>
    <row r="1713" customFormat="false" ht="15.75" hidden="false" customHeight="true" outlineLevel="0" collapsed="false">
      <c r="A1713" s="22" t="n">
        <v>1712</v>
      </c>
      <c r="B1713" s="180"/>
      <c r="C1713" s="22"/>
      <c r="D1713" s="22"/>
      <c r="E1713" s="183"/>
      <c r="F1713" s="183"/>
      <c r="G1713" s="22"/>
      <c r="H1713" s="22"/>
      <c r="I1713" s="22"/>
      <c r="J1713" s="22"/>
      <c r="K1713" s="191" t="e">
        <f aca="false">VLOOKUP(Personale!J1713,Legenda!$D$1:$F$258,2)</f>
        <v>#N/A</v>
      </c>
      <c r="L1713" s="22"/>
      <c r="M1713" s="22"/>
      <c r="N1713" s="22"/>
      <c r="O1713" s="22"/>
      <c r="P1713" s="203"/>
      <c r="Q1713" s="22"/>
      <c r="R1713" s="22"/>
      <c r="S1713" s="22"/>
      <c r="T1713" s="203"/>
      <c r="U1713" s="211"/>
      <c r="V1713" s="211"/>
      <c r="W1713" s="185" t="n">
        <v>0</v>
      </c>
      <c r="X1713" s="185" t="n">
        <v>0</v>
      </c>
      <c r="Y1713" s="219" t="n">
        <f aca="false">SUM(W1713:X1713)</f>
        <v>0</v>
      </c>
      <c r="Z1713" s="185" t="n">
        <v>0</v>
      </c>
      <c r="AA1713" s="185" t="n">
        <v>0</v>
      </c>
      <c r="AB1713" s="220" t="n">
        <f aca="false">SUM(Z1713:AA1713)</f>
        <v>0</v>
      </c>
      <c r="AC1713" s="22"/>
      <c r="AD1713" s="22"/>
      <c r="AE1713" s="188"/>
      <c r="AF1713" s="206" t="n">
        <f aca="false">IF(AE1713="SI",N1713,0)</f>
        <v>0</v>
      </c>
      <c r="AG1713" s="189" t="n">
        <f aca="false">IF(AE1713="SI",Y1713,0)</f>
        <v>0</v>
      </c>
      <c r="AH1713" s="189" t="n">
        <f aca="false">IF(AE1713="SI",AB1713,0)</f>
        <v>0</v>
      </c>
      <c r="AI1713" s="148"/>
      <c r="AJ1713" s="207"/>
      <c r="AK1713" s="207"/>
      <c r="AL1713" s="207"/>
      <c r="AM1713" s="207"/>
      <c r="AN1713" s="207"/>
      <c r="AO1713" s="208"/>
    </row>
    <row r="1714" customFormat="false" ht="15.75" hidden="false" customHeight="true" outlineLevel="0" collapsed="false">
      <c r="A1714" s="22" t="n">
        <v>1713</v>
      </c>
      <c r="B1714" s="180"/>
      <c r="C1714" s="22"/>
      <c r="D1714" s="22"/>
      <c r="E1714" s="183"/>
      <c r="F1714" s="183"/>
      <c r="G1714" s="22"/>
      <c r="H1714" s="22"/>
      <c r="I1714" s="22"/>
      <c r="J1714" s="22"/>
      <c r="K1714" s="191" t="e">
        <f aca="false">VLOOKUP(Personale!J1714,Legenda!$D$1:$F$258,2)</f>
        <v>#N/A</v>
      </c>
      <c r="L1714" s="22"/>
      <c r="M1714" s="22"/>
      <c r="N1714" s="22"/>
      <c r="O1714" s="22"/>
      <c r="P1714" s="203"/>
      <c r="Q1714" s="22"/>
      <c r="R1714" s="22"/>
      <c r="S1714" s="22"/>
      <c r="T1714" s="203"/>
      <c r="U1714" s="211"/>
      <c r="V1714" s="211"/>
      <c r="W1714" s="185" t="n">
        <v>0</v>
      </c>
      <c r="X1714" s="185" t="n">
        <v>0</v>
      </c>
      <c r="Y1714" s="219" t="n">
        <f aca="false">SUM(W1714:X1714)</f>
        <v>0</v>
      </c>
      <c r="Z1714" s="185" t="n">
        <v>0</v>
      </c>
      <c r="AA1714" s="185" t="n">
        <v>0</v>
      </c>
      <c r="AB1714" s="220" t="n">
        <f aca="false">SUM(Z1714:AA1714)</f>
        <v>0</v>
      </c>
      <c r="AC1714" s="22"/>
      <c r="AD1714" s="22"/>
      <c r="AE1714" s="188"/>
      <c r="AF1714" s="206" t="n">
        <f aca="false">IF(AE1714="SI",N1714,0)</f>
        <v>0</v>
      </c>
      <c r="AG1714" s="189" t="n">
        <f aca="false">IF(AE1714="SI",Y1714,0)</f>
        <v>0</v>
      </c>
      <c r="AH1714" s="189" t="n">
        <f aca="false">IF(AE1714="SI",AB1714,0)</f>
        <v>0</v>
      </c>
      <c r="AI1714" s="148"/>
      <c r="AJ1714" s="207"/>
      <c r="AK1714" s="207"/>
      <c r="AL1714" s="207"/>
      <c r="AM1714" s="207"/>
      <c r="AN1714" s="207"/>
      <c r="AO1714" s="208"/>
    </row>
    <row r="1715" customFormat="false" ht="15.75" hidden="false" customHeight="true" outlineLevel="0" collapsed="false">
      <c r="A1715" s="22" t="n">
        <v>1714</v>
      </c>
      <c r="B1715" s="180"/>
      <c r="C1715" s="22"/>
      <c r="D1715" s="22"/>
      <c r="E1715" s="183"/>
      <c r="F1715" s="183"/>
      <c r="G1715" s="22"/>
      <c r="H1715" s="22"/>
      <c r="I1715" s="22"/>
      <c r="J1715" s="22"/>
      <c r="K1715" s="191" t="e">
        <f aca="false">VLOOKUP(Personale!J1715,Legenda!$D$1:$F$258,2)</f>
        <v>#N/A</v>
      </c>
      <c r="L1715" s="22"/>
      <c r="M1715" s="22"/>
      <c r="N1715" s="22"/>
      <c r="O1715" s="22"/>
      <c r="P1715" s="203"/>
      <c r="Q1715" s="22"/>
      <c r="R1715" s="22"/>
      <c r="S1715" s="22"/>
      <c r="T1715" s="203"/>
      <c r="U1715" s="211"/>
      <c r="V1715" s="211"/>
      <c r="W1715" s="185" t="n">
        <v>0</v>
      </c>
      <c r="X1715" s="185" t="n">
        <v>0</v>
      </c>
      <c r="Y1715" s="219" t="n">
        <f aca="false">SUM(W1715:X1715)</f>
        <v>0</v>
      </c>
      <c r="Z1715" s="185" t="n">
        <v>0</v>
      </c>
      <c r="AA1715" s="185" t="n">
        <v>0</v>
      </c>
      <c r="AB1715" s="220" t="n">
        <f aca="false">SUM(Z1715:AA1715)</f>
        <v>0</v>
      </c>
      <c r="AC1715" s="22"/>
      <c r="AD1715" s="22"/>
      <c r="AE1715" s="188"/>
      <c r="AF1715" s="206" t="n">
        <f aca="false">IF(AE1715="SI",N1715,0)</f>
        <v>0</v>
      </c>
      <c r="AG1715" s="189" t="n">
        <f aca="false">IF(AE1715="SI",Y1715,0)</f>
        <v>0</v>
      </c>
      <c r="AH1715" s="189" t="n">
        <f aca="false">IF(AE1715="SI",AB1715,0)</f>
        <v>0</v>
      </c>
      <c r="AI1715" s="148"/>
      <c r="AJ1715" s="207"/>
      <c r="AK1715" s="207"/>
      <c r="AL1715" s="207"/>
      <c r="AM1715" s="207"/>
      <c r="AN1715" s="207"/>
      <c r="AO1715" s="208"/>
    </row>
    <row r="1716" customFormat="false" ht="15.75" hidden="false" customHeight="true" outlineLevel="0" collapsed="false">
      <c r="A1716" s="22" t="n">
        <v>1715</v>
      </c>
      <c r="B1716" s="180"/>
      <c r="C1716" s="22"/>
      <c r="D1716" s="22"/>
      <c r="E1716" s="183"/>
      <c r="F1716" s="183"/>
      <c r="G1716" s="22"/>
      <c r="H1716" s="22"/>
      <c r="I1716" s="22"/>
      <c r="J1716" s="22"/>
      <c r="K1716" s="191" t="e">
        <f aca="false">VLOOKUP(Personale!J1716,Legenda!$D$1:$F$258,2)</f>
        <v>#N/A</v>
      </c>
      <c r="L1716" s="22"/>
      <c r="M1716" s="22"/>
      <c r="N1716" s="22"/>
      <c r="O1716" s="22"/>
      <c r="P1716" s="203"/>
      <c r="Q1716" s="22"/>
      <c r="R1716" s="22"/>
      <c r="S1716" s="22"/>
      <c r="T1716" s="203"/>
      <c r="U1716" s="211"/>
      <c r="V1716" s="211"/>
      <c r="W1716" s="185" t="n">
        <v>0</v>
      </c>
      <c r="X1716" s="185" t="n">
        <v>0</v>
      </c>
      <c r="Y1716" s="219" t="n">
        <f aca="false">SUM(W1716:X1716)</f>
        <v>0</v>
      </c>
      <c r="Z1716" s="185" t="n">
        <v>0</v>
      </c>
      <c r="AA1716" s="185" t="n">
        <v>0</v>
      </c>
      <c r="AB1716" s="220" t="n">
        <f aca="false">SUM(Z1716:AA1716)</f>
        <v>0</v>
      </c>
      <c r="AC1716" s="22"/>
      <c r="AD1716" s="22"/>
      <c r="AE1716" s="188"/>
      <c r="AF1716" s="206" t="n">
        <f aca="false">IF(AE1716="SI",N1716,0)</f>
        <v>0</v>
      </c>
      <c r="AG1716" s="189" t="n">
        <f aca="false">IF(AE1716="SI",Y1716,0)</f>
        <v>0</v>
      </c>
      <c r="AH1716" s="189" t="n">
        <f aca="false">IF(AE1716="SI",AB1716,0)</f>
        <v>0</v>
      </c>
      <c r="AI1716" s="148"/>
      <c r="AJ1716" s="207"/>
      <c r="AK1716" s="207"/>
      <c r="AL1716" s="207"/>
      <c r="AM1716" s="207"/>
      <c r="AN1716" s="207"/>
      <c r="AO1716" s="208"/>
    </row>
    <row r="1717" customFormat="false" ht="15.75" hidden="false" customHeight="true" outlineLevel="0" collapsed="false">
      <c r="A1717" s="22" t="n">
        <v>1716</v>
      </c>
      <c r="B1717" s="180"/>
      <c r="C1717" s="22"/>
      <c r="D1717" s="22"/>
      <c r="E1717" s="183"/>
      <c r="F1717" s="183"/>
      <c r="G1717" s="22"/>
      <c r="H1717" s="22"/>
      <c r="I1717" s="22"/>
      <c r="J1717" s="22"/>
      <c r="K1717" s="191" t="e">
        <f aca="false">VLOOKUP(Personale!J1717,Legenda!$D$1:$F$258,2)</f>
        <v>#N/A</v>
      </c>
      <c r="L1717" s="22"/>
      <c r="M1717" s="22"/>
      <c r="N1717" s="22"/>
      <c r="O1717" s="22"/>
      <c r="P1717" s="203"/>
      <c r="Q1717" s="22"/>
      <c r="R1717" s="22"/>
      <c r="S1717" s="22"/>
      <c r="T1717" s="203"/>
      <c r="U1717" s="211"/>
      <c r="V1717" s="211"/>
      <c r="W1717" s="185" t="n">
        <v>0</v>
      </c>
      <c r="X1717" s="185" t="n">
        <v>0</v>
      </c>
      <c r="Y1717" s="219" t="n">
        <f aca="false">SUM(W1717:X1717)</f>
        <v>0</v>
      </c>
      <c r="Z1717" s="185" t="n">
        <v>0</v>
      </c>
      <c r="AA1717" s="185" t="n">
        <v>0</v>
      </c>
      <c r="AB1717" s="220" t="n">
        <f aca="false">SUM(Z1717:AA1717)</f>
        <v>0</v>
      </c>
      <c r="AC1717" s="22"/>
      <c r="AD1717" s="22"/>
      <c r="AE1717" s="188"/>
      <c r="AF1717" s="206" t="n">
        <f aca="false">IF(AE1717="SI",N1717,0)</f>
        <v>0</v>
      </c>
      <c r="AG1717" s="189" t="n">
        <f aca="false">IF(AE1717="SI",Y1717,0)</f>
        <v>0</v>
      </c>
      <c r="AH1717" s="189" t="n">
        <f aca="false">IF(AE1717="SI",AB1717,0)</f>
        <v>0</v>
      </c>
      <c r="AI1717" s="148"/>
      <c r="AJ1717" s="207"/>
      <c r="AK1717" s="207"/>
      <c r="AL1717" s="207"/>
      <c r="AM1717" s="207"/>
      <c r="AN1717" s="207"/>
      <c r="AO1717" s="208"/>
    </row>
    <row r="1718" customFormat="false" ht="15.75" hidden="false" customHeight="true" outlineLevel="0" collapsed="false">
      <c r="A1718" s="22" t="n">
        <v>1717</v>
      </c>
      <c r="B1718" s="180"/>
      <c r="C1718" s="22"/>
      <c r="D1718" s="22"/>
      <c r="E1718" s="183"/>
      <c r="F1718" s="183"/>
      <c r="G1718" s="22"/>
      <c r="H1718" s="22"/>
      <c r="I1718" s="22"/>
      <c r="J1718" s="22"/>
      <c r="K1718" s="191" t="e">
        <f aca="false">VLOOKUP(Personale!J1718,Legenda!$D$1:$F$258,2)</f>
        <v>#N/A</v>
      </c>
      <c r="L1718" s="22"/>
      <c r="M1718" s="22"/>
      <c r="N1718" s="22"/>
      <c r="O1718" s="22"/>
      <c r="P1718" s="203"/>
      <c r="Q1718" s="22"/>
      <c r="R1718" s="22"/>
      <c r="S1718" s="22"/>
      <c r="T1718" s="203"/>
      <c r="U1718" s="211"/>
      <c r="V1718" s="211"/>
      <c r="W1718" s="185" t="n">
        <v>0</v>
      </c>
      <c r="X1718" s="185" t="n">
        <v>0</v>
      </c>
      <c r="Y1718" s="219" t="n">
        <f aca="false">SUM(W1718:X1718)</f>
        <v>0</v>
      </c>
      <c r="Z1718" s="185" t="n">
        <v>0</v>
      </c>
      <c r="AA1718" s="185" t="n">
        <v>0</v>
      </c>
      <c r="AB1718" s="220" t="n">
        <f aca="false">SUM(Z1718:AA1718)</f>
        <v>0</v>
      </c>
      <c r="AC1718" s="22"/>
      <c r="AD1718" s="22"/>
      <c r="AE1718" s="188"/>
      <c r="AF1718" s="206" t="n">
        <f aca="false">IF(AE1718="SI",N1718,0)</f>
        <v>0</v>
      </c>
      <c r="AG1718" s="189" t="n">
        <f aca="false">IF(AE1718="SI",Y1718,0)</f>
        <v>0</v>
      </c>
      <c r="AH1718" s="189" t="n">
        <f aca="false">IF(AE1718="SI",AB1718,0)</f>
        <v>0</v>
      </c>
      <c r="AI1718" s="148"/>
      <c r="AJ1718" s="207"/>
      <c r="AK1718" s="207"/>
      <c r="AL1718" s="207"/>
      <c r="AM1718" s="207"/>
      <c r="AN1718" s="207"/>
      <c r="AO1718" s="208"/>
    </row>
    <row r="1719" customFormat="false" ht="15.75" hidden="false" customHeight="true" outlineLevel="0" collapsed="false">
      <c r="A1719" s="22" t="n">
        <v>1718</v>
      </c>
      <c r="B1719" s="180"/>
      <c r="C1719" s="22"/>
      <c r="D1719" s="22"/>
      <c r="E1719" s="183"/>
      <c r="F1719" s="183"/>
      <c r="G1719" s="22"/>
      <c r="H1719" s="22"/>
      <c r="I1719" s="22"/>
      <c r="J1719" s="22"/>
      <c r="K1719" s="191" t="e">
        <f aca="false">VLOOKUP(Personale!J1719,Legenda!$D$1:$F$258,2)</f>
        <v>#N/A</v>
      </c>
      <c r="L1719" s="22"/>
      <c r="M1719" s="22"/>
      <c r="N1719" s="22"/>
      <c r="O1719" s="22"/>
      <c r="P1719" s="203"/>
      <c r="Q1719" s="22"/>
      <c r="R1719" s="22"/>
      <c r="S1719" s="22"/>
      <c r="T1719" s="203"/>
      <c r="U1719" s="211"/>
      <c r="V1719" s="211"/>
      <c r="W1719" s="185" t="n">
        <v>0</v>
      </c>
      <c r="X1719" s="185" t="n">
        <v>0</v>
      </c>
      <c r="Y1719" s="219" t="n">
        <f aca="false">SUM(W1719:X1719)</f>
        <v>0</v>
      </c>
      <c r="Z1719" s="185" t="n">
        <v>0</v>
      </c>
      <c r="AA1719" s="185" t="n">
        <v>0</v>
      </c>
      <c r="AB1719" s="220" t="n">
        <f aca="false">SUM(Z1719:AA1719)</f>
        <v>0</v>
      </c>
      <c r="AC1719" s="22"/>
      <c r="AD1719" s="22"/>
      <c r="AE1719" s="188"/>
      <c r="AF1719" s="206" t="n">
        <f aca="false">IF(AE1719="SI",N1719,0)</f>
        <v>0</v>
      </c>
      <c r="AG1719" s="189" t="n">
        <f aca="false">IF(AE1719="SI",Y1719,0)</f>
        <v>0</v>
      </c>
      <c r="AH1719" s="189" t="n">
        <f aca="false">IF(AE1719="SI",AB1719,0)</f>
        <v>0</v>
      </c>
      <c r="AI1719" s="148"/>
      <c r="AJ1719" s="207"/>
      <c r="AK1719" s="207"/>
      <c r="AL1719" s="207"/>
      <c r="AM1719" s="207"/>
      <c r="AN1719" s="207"/>
      <c r="AO1719" s="208"/>
    </row>
    <row r="1720" customFormat="false" ht="15.75" hidden="false" customHeight="true" outlineLevel="0" collapsed="false">
      <c r="A1720" s="22" t="n">
        <v>1719</v>
      </c>
      <c r="B1720" s="180"/>
      <c r="C1720" s="22"/>
      <c r="D1720" s="22"/>
      <c r="E1720" s="183"/>
      <c r="F1720" s="183"/>
      <c r="G1720" s="22"/>
      <c r="H1720" s="22"/>
      <c r="I1720" s="22"/>
      <c r="J1720" s="22"/>
      <c r="K1720" s="191" t="e">
        <f aca="false">VLOOKUP(Personale!J1720,Legenda!$D$1:$F$258,2)</f>
        <v>#N/A</v>
      </c>
      <c r="L1720" s="22"/>
      <c r="M1720" s="22"/>
      <c r="N1720" s="22"/>
      <c r="O1720" s="22"/>
      <c r="P1720" s="203"/>
      <c r="Q1720" s="22"/>
      <c r="R1720" s="22"/>
      <c r="S1720" s="22"/>
      <c r="T1720" s="203"/>
      <c r="U1720" s="211"/>
      <c r="V1720" s="211"/>
      <c r="W1720" s="185" t="n">
        <v>0</v>
      </c>
      <c r="X1720" s="185" t="n">
        <v>0</v>
      </c>
      <c r="Y1720" s="219" t="n">
        <f aca="false">SUM(W1720:X1720)</f>
        <v>0</v>
      </c>
      <c r="Z1720" s="185" t="n">
        <v>0</v>
      </c>
      <c r="AA1720" s="185" t="n">
        <v>0</v>
      </c>
      <c r="AB1720" s="220" t="n">
        <f aca="false">SUM(Z1720:AA1720)</f>
        <v>0</v>
      </c>
      <c r="AC1720" s="22"/>
      <c r="AD1720" s="22"/>
      <c r="AE1720" s="188"/>
      <c r="AF1720" s="206" t="n">
        <f aca="false">IF(AE1720="SI",N1720,0)</f>
        <v>0</v>
      </c>
      <c r="AG1720" s="189" t="n">
        <f aca="false">IF(AE1720="SI",Y1720,0)</f>
        <v>0</v>
      </c>
      <c r="AH1720" s="189" t="n">
        <f aca="false">IF(AE1720="SI",AB1720,0)</f>
        <v>0</v>
      </c>
      <c r="AI1720" s="148"/>
      <c r="AJ1720" s="207"/>
      <c r="AK1720" s="207"/>
      <c r="AL1720" s="207"/>
      <c r="AM1720" s="207"/>
      <c r="AN1720" s="207"/>
      <c r="AO1720" s="208"/>
    </row>
    <row r="1721" customFormat="false" ht="15.75" hidden="false" customHeight="true" outlineLevel="0" collapsed="false">
      <c r="A1721" s="22" t="n">
        <v>1720</v>
      </c>
      <c r="B1721" s="180"/>
      <c r="C1721" s="22"/>
      <c r="D1721" s="22"/>
      <c r="E1721" s="183"/>
      <c r="F1721" s="183"/>
      <c r="G1721" s="22"/>
      <c r="H1721" s="22"/>
      <c r="I1721" s="22"/>
      <c r="J1721" s="22"/>
      <c r="K1721" s="191" t="e">
        <f aca="false">VLOOKUP(Personale!J1721,Legenda!$D$1:$F$258,2)</f>
        <v>#N/A</v>
      </c>
      <c r="L1721" s="22"/>
      <c r="M1721" s="22"/>
      <c r="N1721" s="22"/>
      <c r="O1721" s="22"/>
      <c r="P1721" s="203"/>
      <c r="Q1721" s="22"/>
      <c r="R1721" s="22"/>
      <c r="S1721" s="22"/>
      <c r="T1721" s="203"/>
      <c r="U1721" s="211"/>
      <c r="V1721" s="211"/>
      <c r="W1721" s="185" t="n">
        <v>0</v>
      </c>
      <c r="X1721" s="185" t="n">
        <v>0</v>
      </c>
      <c r="Y1721" s="219" t="n">
        <f aca="false">SUM(W1721:X1721)</f>
        <v>0</v>
      </c>
      <c r="Z1721" s="185" t="n">
        <v>0</v>
      </c>
      <c r="AA1721" s="185" t="n">
        <v>0</v>
      </c>
      <c r="AB1721" s="220" t="n">
        <f aca="false">SUM(Z1721:AA1721)</f>
        <v>0</v>
      </c>
      <c r="AC1721" s="22"/>
      <c r="AD1721" s="22"/>
      <c r="AE1721" s="188"/>
      <c r="AF1721" s="206" t="n">
        <f aca="false">IF(AE1721="SI",N1721,0)</f>
        <v>0</v>
      </c>
      <c r="AG1721" s="189" t="n">
        <f aca="false">IF(AE1721="SI",Y1721,0)</f>
        <v>0</v>
      </c>
      <c r="AH1721" s="189" t="n">
        <f aca="false">IF(AE1721="SI",AB1721,0)</f>
        <v>0</v>
      </c>
      <c r="AI1721" s="148"/>
      <c r="AJ1721" s="207"/>
      <c r="AK1721" s="207"/>
      <c r="AL1721" s="207"/>
      <c r="AM1721" s="207"/>
      <c r="AN1721" s="207"/>
      <c r="AO1721" s="208"/>
    </row>
    <row r="1722" customFormat="false" ht="15.75" hidden="false" customHeight="true" outlineLevel="0" collapsed="false">
      <c r="A1722" s="22" t="n">
        <v>1721</v>
      </c>
      <c r="B1722" s="180"/>
      <c r="C1722" s="22"/>
      <c r="D1722" s="22"/>
      <c r="E1722" s="183"/>
      <c r="F1722" s="183"/>
      <c r="G1722" s="22"/>
      <c r="H1722" s="22"/>
      <c r="I1722" s="22"/>
      <c r="J1722" s="22"/>
      <c r="K1722" s="191" t="e">
        <f aca="false">VLOOKUP(Personale!J1722,Legenda!$D$1:$F$258,2)</f>
        <v>#N/A</v>
      </c>
      <c r="L1722" s="22"/>
      <c r="M1722" s="22"/>
      <c r="N1722" s="22"/>
      <c r="O1722" s="22"/>
      <c r="P1722" s="203"/>
      <c r="Q1722" s="22"/>
      <c r="R1722" s="22"/>
      <c r="S1722" s="22"/>
      <c r="T1722" s="203"/>
      <c r="U1722" s="211"/>
      <c r="V1722" s="211"/>
      <c r="W1722" s="185" t="n">
        <v>0</v>
      </c>
      <c r="X1722" s="185" t="n">
        <v>0</v>
      </c>
      <c r="Y1722" s="219" t="n">
        <f aca="false">SUM(W1722:X1722)</f>
        <v>0</v>
      </c>
      <c r="Z1722" s="185" t="n">
        <v>0</v>
      </c>
      <c r="AA1722" s="185" t="n">
        <v>0</v>
      </c>
      <c r="AB1722" s="220" t="n">
        <f aca="false">SUM(Z1722:AA1722)</f>
        <v>0</v>
      </c>
      <c r="AC1722" s="22"/>
      <c r="AD1722" s="22"/>
      <c r="AE1722" s="188"/>
      <c r="AF1722" s="206" t="n">
        <f aca="false">IF(AE1722="SI",N1722,0)</f>
        <v>0</v>
      </c>
      <c r="AG1722" s="189" t="n">
        <f aca="false">IF(AE1722="SI",Y1722,0)</f>
        <v>0</v>
      </c>
      <c r="AH1722" s="189" t="n">
        <f aca="false">IF(AE1722="SI",AB1722,0)</f>
        <v>0</v>
      </c>
      <c r="AI1722" s="148"/>
      <c r="AJ1722" s="207"/>
      <c r="AK1722" s="207"/>
      <c r="AL1722" s="207"/>
      <c r="AM1722" s="207"/>
      <c r="AN1722" s="207"/>
      <c r="AO1722" s="208"/>
    </row>
    <row r="1723" customFormat="false" ht="15.75" hidden="false" customHeight="true" outlineLevel="0" collapsed="false">
      <c r="A1723" s="22" t="n">
        <v>1722</v>
      </c>
      <c r="B1723" s="180"/>
      <c r="C1723" s="22"/>
      <c r="D1723" s="22"/>
      <c r="E1723" s="183"/>
      <c r="F1723" s="183"/>
      <c r="G1723" s="22"/>
      <c r="H1723" s="22"/>
      <c r="I1723" s="22"/>
      <c r="J1723" s="22"/>
      <c r="K1723" s="191" t="e">
        <f aca="false">VLOOKUP(Personale!J1723,Legenda!$D$1:$F$258,2)</f>
        <v>#N/A</v>
      </c>
      <c r="L1723" s="22"/>
      <c r="M1723" s="22"/>
      <c r="N1723" s="22"/>
      <c r="O1723" s="22"/>
      <c r="P1723" s="203"/>
      <c r="Q1723" s="22"/>
      <c r="R1723" s="22"/>
      <c r="S1723" s="22"/>
      <c r="T1723" s="203"/>
      <c r="U1723" s="211"/>
      <c r="V1723" s="211"/>
      <c r="W1723" s="185" t="n">
        <v>0</v>
      </c>
      <c r="X1723" s="185" t="n">
        <v>0</v>
      </c>
      <c r="Y1723" s="219" t="n">
        <f aca="false">SUM(W1723:X1723)</f>
        <v>0</v>
      </c>
      <c r="Z1723" s="185" t="n">
        <v>0</v>
      </c>
      <c r="AA1723" s="185" t="n">
        <v>0</v>
      </c>
      <c r="AB1723" s="220" t="n">
        <f aca="false">SUM(Z1723:AA1723)</f>
        <v>0</v>
      </c>
      <c r="AC1723" s="22"/>
      <c r="AD1723" s="22"/>
      <c r="AE1723" s="188"/>
      <c r="AF1723" s="206" t="n">
        <f aca="false">IF(AE1723="SI",N1723,0)</f>
        <v>0</v>
      </c>
      <c r="AG1723" s="189" t="n">
        <f aca="false">IF(AE1723="SI",Y1723,0)</f>
        <v>0</v>
      </c>
      <c r="AH1723" s="189" t="n">
        <f aca="false">IF(AE1723="SI",AB1723,0)</f>
        <v>0</v>
      </c>
      <c r="AI1723" s="148"/>
      <c r="AJ1723" s="207"/>
      <c r="AK1723" s="207"/>
      <c r="AL1723" s="207"/>
      <c r="AM1723" s="207"/>
      <c r="AN1723" s="207"/>
      <c r="AO1723" s="208"/>
    </row>
    <row r="1724" customFormat="false" ht="15.75" hidden="false" customHeight="true" outlineLevel="0" collapsed="false">
      <c r="A1724" s="22" t="n">
        <v>1723</v>
      </c>
      <c r="B1724" s="180"/>
      <c r="C1724" s="22"/>
      <c r="D1724" s="22"/>
      <c r="E1724" s="183"/>
      <c r="F1724" s="183"/>
      <c r="G1724" s="22"/>
      <c r="H1724" s="22"/>
      <c r="I1724" s="22"/>
      <c r="J1724" s="22"/>
      <c r="K1724" s="191" t="e">
        <f aca="false">VLOOKUP(Personale!J1724,Legenda!$D$1:$F$258,2)</f>
        <v>#N/A</v>
      </c>
      <c r="L1724" s="22"/>
      <c r="M1724" s="22"/>
      <c r="N1724" s="22"/>
      <c r="O1724" s="22"/>
      <c r="P1724" s="203"/>
      <c r="Q1724" s="22"/>
      <c r="R1724" s="22"/>
      <c r="S1724" s="22"/>
      <c r="T1724" s="203"/>
      <c r="U1724" s="211"/>
      <c r="V1724" s="211"/>
      <c r="W1724" s="185" t="n">
        <v>0</v>
      </c>
      <c r="X1724" s="185" t="n">
        <v>0</v>
      </c>
      <c r="Y1724" s="219" t="n">
        <f aca="false">SUM(W1724:X1724)</f>
        <v>0</v>
      </c>
      <c r="Z1724" s="185" t="n">
        <v>0</v>
      </c>
      <c r="AA1724" s="185" t="n">
        <v>0</v>
      </c>
      <c r="AB1724" s="220" t="n">
        <f aca="false">SUM(Z1724:AA1724)</f>
        <v>0</v>
      </c>
      <c r="AC1724" s="22"/>
      <c r="AD1724" s="22"/>
      <c r="AE1724" s="188"/>
      <c r="AF1724" s="206" t="n">
        <f aca="false">IF(AE1724="SI",N1724,0)</f>
        <v>0</v>
      </c>
      <c r="AG1724" s="189" t="n">
        <f aca="false">IF(AE1724="SI",Y1724,0)</f>
        <v>0</v>
      </c>
      <c r="AH1724" s="189" t="n">
        <f aca="false">IF(AE1724="SI",AB1724,0)</f>
        <v>0</v>
      </c>
      <c r="AI1724" s="148"/>
      <c r="AJ1724" s="207"/>
      <c r="AK1724" s="207"/>
      <c r="AL1724" s="207"/>
      <c r="AM1724" s="207"/>
      <c r="AN1724" s="207"/>
      <c r="AO1724" s="208"/>
    </row>
    <row r="1725" customFormat="false" ht="15.75" hidden="false" customHeight="true" outlineLevel="0" collapsed="false">
      <c r="A1725" s="22" t="n">
        <v>1724</v>
      </c>
      <c r="B1725" s="180"/>
      <c r="C1725" s="22"/>
      <c r="D1725" s="22"/>
      <c r="E1725" s="183"/>
      <c r="F1725" s="183"/>
      <c r="G1725" s="22"/>
      <c r="H1725" s="22"/>
      <c r="I1725" s="22"/>
      <c r="J1725" s="22"/>
      <c r="K1725" s="191" t="e">
        <f aca="false">VLOOKUP(Personale!J1725,Legenda!$D$1:$F$258,2)</f>
        <v>#N/A</v>
      </c>
      <c r="L1725" s="22"/>
      <c r="M1725" s="22"/>
      <c r="N1725" s="22"/>
      <c r="O1725" s="22"/>
      <c r="P1725" s="203"/>
      <c r="Q1725" s="22"/>
      <c r="R1725" s="22"/>
      <c r="S1725" s="22"/>
      <c r="T1725" s="203"/>
      <c r="U1725" s="211"/>
      <c r="V1725" s="211"/>
      <c r="W1725" s="185" t="n">
        <v>0</v>
      </c>
      <c r="X1725" s="185" t="n">
        <v>0</v>
      </c>
      <c r="Y1725" s="219" t="n">
        <f aca="false">SUM(W1725:X1725)</f>
        <v>0</v>
      </c>
      <c r="Z1725" s="185" t="n">
        <v>0</v>
      </c>
      <c r="AA1725" s="185" t="n">
        <v>0</v>
      </c>
      <c r="AB1725" s="220" t="n">
        <f aca="false">SUM(Z1725:AA1725)</f>
        <v>0</v>
      </c>
      <c r="AC1725" s="22"/>
      <c r="AD1725" s="22"/>
      <c r="AE1725" s="188"/>
      <c r="AF1725" s="206" t="n">
        <f aca="false">IF(AE1725="SI",N1725,0)</f>
        <v>0</v>
      </c>
      <c r="AG1725" s="189" t="n">
        <f aca="false">IF(AE1725="SI",Y1725,0)</f>
        <v>0</v>
      </c>
      <c r="AH1725" s="189" t="n">
        <f aca="false">IF(AE1725="SI",AB1725,0)</f>
        <v>0</v>
      </c>
      <c r="AI1725" s="148"/>
      <c r="AJ1725" s="207"/>
      <c r="AK1725" s="207"/>
      <c r="AL1725" s="207"/>
      <c r="AM1725" s="207"/>
      <c r="AN1725" s="207"/>
      <c r="AO1725" s="208"/>
    </row>
    <row r="1726" customFormat="false" ht="15.75" hidden="false" customHeight="true" outlineLevel="0" collapsed="false">
      <c r="A1726" s="22" t="n">
        <v>1725</v>
      </c>
      <c r="B1726" s="180"/>
      <c r="C1726" s="22"/>
      <c r="D1726" s="22"/>
      <c r="E1726" s="183"/>
      <c r="F1726" s="183"/>
      <c r="G1726" s="22"/>
      <c r="H1726" s="22"/>
      <c r="I1726" s="22"/>
      <c r="J1726" s="22"/>
      <c r="K1726" s="191" t="e">
        <f aca="false">VLOOKUP(Personale!J1726,Legenda!$D$1:$F$258,2)</f>
        <v>#N/A</v>
      </c>
      <c r="L1726" s="22"/>
      <c r="M1726" s="22"/>
      <c r="N1726" s="22"/>
      <c r="O1726" s="22"/>
      <c r="P1726" s="203"/>
      <c r="Q1726" s="22"/>
      <c r="R1726" s="22"/>
      <c r="S1726" s="22"/>
      <c r="T1726" s="203"/>
      <c r="U1726" s="211"/>
      <c r="V1726" s="211"/>
      <c r="W1726" s="185" t="n">
        <v>0</v>
      </c>
      <c r="X1726" s="185" t="n">
        <v>0</v>
      </c>
      <c r="Y1726" s="219" t="n">
        <f aca="false">SUM(W1726:X1726)</f>
        <v>0</v>
      </c>
      <c r="Z1726" s="185" t="n">
        <v>0</v>
      </c>
      <c r="AA1726" s="185" t="n">
        <v>0</v>
      </c>
      <c r="AB1726" s="220" t="n">
        <f aca="false">SUM(Z1726:AA1726)</f>
        <v>0</v>
      </c>
      <c r="AC1726" s="22"/>
      <c r="AD1726" s="22"/>
      <c r="AE1726" s="188"/>
      <c r="AF1726" s="206" t="n">
        <f aca="false">IF(AE1726="SI",N1726,0)</f>
        <v>0</v>
      </c>
      <c r="AG1726" s="189" t="n">
        <f aca="false">IF(AE1726="SI",Y1726,0)</f>
        <v>0</v>
      </c>
      <c r="AH1726" s="189" t="n">
        <f aca="false">IF(AE1726="SI",AB1726,0)</f>
        <v>0</v>
      </c>
      <c r="AI1726" s="148"/>
      <c r="AJ1726" s="207"/>
      <c r="AK1726" s="207"/>
      <c r="AL1726" s="207"/>
      <c r="AM1726" s="207"/>
      <c r="AN1726" s="207"/>
      <c r="AO1726" s="208"/>
    </row>
    <row r="1727" customFormat="false" ht="15.75" hidden="false" customHeight="true" outlineLevel="0" collapsed="false">
      <c r="A1727" s="22" t="n">
        <v>1726</v>
      </c>
      <c r="B1727" s="180"/>
      <c r="C1727" s="22"/>
      <c r="D1727" s="22"/>
      <c r="E1727" s="183"/>
      <c r="F1727" s="183"/>
      <c r="G1727" s="22"/>
      <c r="H1727" s="22"/>
      <c r="I1727" s="22"/>
      <c r="J1727" s="22"/>
      <c r="K1727" s="191" t="e">
        <f aca="false">VLOOKUP(Personale!J1727,Legenda!$D$1:$F$258,2)</f>
        <v>#N/A</v>
      </c>
      <c r="L1727" s="22"/>
      <c r="M1727" s="22"/>
      <c r="N1727" s="22"/>
      <c r="O1727" s="22"/>
      <c r="P1727" s="203"/>
      <c r="Q1727" s="22"/>
      <c r="R1727" s="22"/>
      <c r="S1727" s="22"/>
      <c r="T1727" s="203"/>
      <c r="U1727" s="211"/>
      <c r="V1727" s="211"/>
      <c r="W1727" s="185" t="n">
        <v>0</v>
      </c>
      <c r="X1727" s="185" t="n">
        <v>0</v>
      </c>
      <c r="Y1727" s="219" t="n">
        <f aca="false">SUM(W1727:X1727)</f>
        <v>0</v>
      </c>
      <c r="Z1727" s="185" t="n">
        <v>0</v>
      </c>
      <c r="AA1727" s="185" t="n">
        <v>0</v>
      </c>
      <c r="AB1727" s="220" t="n">
        <f aca="false">SUM(Z1727:AA1727)</f>
        <v>0</v>
      </c>
      <c r="AC1727" s="22"/>
      <c r="AD1727" s="22"/>
      <c r="AE1727" s="188"/>
      <c r="AF1727" s="206" t="n">
        <f aca="false">IF(AE1727="SI",N1727,0)</f>
        <v>0</v>
      </c>
      <c r="AG1727" s="189" t="n">
        <f aca="false">IF(AE1727="SI",Y1727,0)</f>
        <v>0</v>
      </c>
      <c r="AH1727" s="189" t="n">
        <f aca="false">IF(AE1727="SI",AB1727,0)</f>
        <v>0</v>
      </c>
      <c r="AI1727" s="148"/>
      <c r="AJ1727" s="207"/>
      <c r="AK1727" s="207"/>
      <c r="AL1727" s="207"/>
      <c r="AM1727" s="207"/>
      <c r="AN1727" s="207"/>
      <c r="AO1727" s="208"/>
    </row>
    <row r="1728" customFormat="false" ht="15.75" hidden="false" customHeight="true" outlineLevel="0" collapsed="false">
      <c r="A1728" s="22" t="n">
        <v>1727</v>
      </c>
      <c r="B1728" s="180"/>
      <c r="C1728" s="22"/>
      <c r="D1728" s="22"/>
      <c r="E1728" s="183"/>
      <c r="F1728" s="183"/>
      <c r="G1728" s="22"/>
      <c r="H1728" s="22"/>
      <c r="I1728" s="22"/>
      <c r="J1728" s="22"/>
      <c r="K1728" s="191" t="e">
        <f aca="false">VLOOKUP(Personale!J1728,Legenda!$D$1:$F$258,2)</f>
        <v>#N/A</v>
      </c>
      <c r="L1728" s="22"/>
      <c r="M1728" s="22"/>
      <c r="N1728" s="22"/>
      <c r="O1728" s="22"/>
      <c r="P1728" s="203"/>
      <c r="Q1728" s="22"/>
      <c r="R1728" s="22"/>
      <c r="S1728" s="22"/>
      <c r="T1728" s="203"/>
      <c r="U1728" s="211"/>
      <c r="V1728" s="211"/>
      <c r="W1728" s="185" t="n">
        <v>0</v>
      </c>
      <c r="X1728" s="185" t="n">
        <v>0</v>
      </c>
      <c r="Y1728" s="219" t="n">
        <f aca="false">SUM(W1728:X1728)</f>
        <v>0</v>
      </c>
      <c r="Z1728" s="185" t="n">
        <v>0</v>
      </c>
      <c r="AA1728" s="185" t="n">
        <v>0</v>
      </c>
      <c r="AB1728" s="220" t="n">
        <f aca="false">SUM(Z1728:AA1728)</f>
        <v>0</v>
      </c>
      <c r="AC1728" s="22"/>
      <c r="AD1728" s="22"/>
      <c r="AE1728" s="188"/>
      <c r="AF1728" s="206" t="n">
        <f aca="false">IF(AE1728="SI",N1728,0)</f>
        <v>0</v>
      </c>
      <c r="AG1728" s="189" t="n">
        <f aca="false">IF(AE1728="SI",Y1728,0)</f>
        <v>0</v>
      </c>
      <c r="AH1728" s="189" t="n">
        <f aca="false">IF(AE1728="SI",AB1728,0)</f>
        <v>0</v>
      </c>
      <c r="AI1728" s="148"/>
      <c r="AJ1728" s="207"/>
      <c r="AK1728" s="207"/>
      <c r="AL1728" s="207"/>
      <c r="AM1728" s="207"/>
      <c r="AN1728" s="207"/>
      <c r="AO1728" s="208"/>
    </row>
    <row r="1729" customFormat="false" ht="15.75" hidden="false" customHeight="true" outlineLevel="0" collapsed="false">
      <c r="A1729" s="22" t="n">
        <v>1728</v>
      </c>
      <c r="B1729" s="180"/>
      <c r="C1729" s="22"/>
      <c r="D1729" s="22"/>
      <c r="E1729" s="183"/>
      <c r="F1729" s="183"/>
      <c r="G1729" s="22"/>
      <c r="H1729" s="22"/>
      <c r="I1729" s="22"/>
      <c r="J1729" s="22"/>
      <c r="K1729" s="191" t="e">
        <f aca="false">VLOOKUP(Personale!J1729,Legenda!$D$1:$F$258,2)</f>
        <v>#N/A</v>
      </c>
      <c r="L1729" s="22"/>
      <c r="M1729" s="22"/>
      <c r="N1729" s="22"/>
      <c r="O1729" s="22"/>
      <c r="P1729" s="203"/>
      <c r="Q1729" s="22"/>
      <c r="R1729" s="22"/>
      <c r="S1729" s="22"/>
      <c r="T1729" s="203"/>
      <c r="U1729" s="211"/>
      <c r="V1729" s="211"/>
      <c r="W1729" s="185" t="n">
        <v>0</v>
      </c>
      <c r="X1729" s="185" t="n">
        <v>0</v>
      </c>
      <c r="Y1729" s="219" t="n">
        <f aca="false">SUM(W1729:X1729)</f>
        <v>0</v>
      </c>
      <c r="Z1729" s="185" t="n">
        <v>0</v>
      </c>
      <c r="AA1729" s="185" t="n">
        <v>0</v>
      </c>
      <c r="AB1729" s="220" t="n">
        <f aca="false">SUM(Z1729:AA1729)</f>
        <v>0</v>
      </c>
      <c r="AC1729" s="22"/>
      <c r="AD1729" s="22"/>
      <c r="AE1729" s="188"/>
      <c r="AF1729" s="206" t="n">
        <f aca="false">IF(AE1729="SI",N1729,0)</f>
        <v>0</v>
      </c>
      <c r="AG1729" s="189" t="n">
        <f aca="false">IF(AE1729="SI",Y1729,0)</f>
        <v>0</v>
      </c>
      <c r="AH1729" s="189" t="n">
        <f aca="false">IF(AE1729="SI",AB1729,0)</f>
        <v>0</v>
      </c>
      <c r="AI1729" s="148"/>
      <c r="AJ1729" s="207"/>
      <c r="AK1729" s="207"/>
      <c r="AL1729" s="207"/>
      <c r="AM1729" s="207"/>
      <c r="AN1729" s="207"/>
      <c r="AO1729" s="208"/>
    </row>
    <row r="1730" customFormat="false" ht="15.75" hidden="false" customHeight="true" outlineLevel="0" collapsed="false">
      <c r="A1730" s="22" t="n">
        <v>1729</v>
      </c>
      <c r="B1730" s="180"/>
      <c r="C1730" s="22"/>
      <c r="D1730" s="22"/>
      <c r="E1730" s="183"/>
      <c r="F1730" s="183"/>
      <c r="G1730" s="22"/>
      <c r="H1730" s="22"/>
      <c r="I1730" s="22"/>
      <c r="J1730" s="22"/>
      <c r="K1730" s="191" t="e">
        <f aca="false">VLOOKUP(Personale!J1730,Legenda!$D$1:$F$258,2)</f>
        <v>#N/A</v>
      </c>
      <c r="L1730" s="22"/>
      <c r="M1730" s="22"/>
      <c r="N1730" s="22"/>
      <c r="O1730" s="22"/>
      <c r="P1730" s="203"/>
      <c r="Q1730" s="22"/>
      <c r="R1730" s="22"/>
      <c r="S1730" s="22"/>
      <c r="T1730" s="203"/>
      <c r="U1730" s="211"/>
      <c r="V1730" s="211"/>
      <c r="W1730" s="185" t="n">
        <v>0</v>
      </c>
      <c r="X1730" s="185" t="n">
        <v>0</v>
      </c>
      <c r="Y1730" s="219" t="n">
        <f aca="false">SUM(W1730:X1730)</f>
        <v>0</v>
      </c>
      <c r="Z1730" s="185" t="n">
        <v>0</v>
      </c>
      <c r="AA1730" s="185" t="n">
        <v>0</v>
      </c>
      <c r="AB1730" s="220" t="n">
        <f aca="false">SUM(Z1730:AA1730)</f>
        <v>0</v>
      </c>
      <c r="AC1730" s="22"/>
      <c r="AD1730" s="22"/>
      <c r="AE1730" s="188"/>
      <c r="AF1730" s="206" t="n">
        <f aca="false">IF(AE1730="SI",N1730,0)</f>
        <v>0</v>
      </c>
      <c r="AG1730" s="189" t="n">
        <f aca="false">IF(AE1730="SI",Y1730,0)</f>
        <v>0</v>
      </c>
      <c r="AH1730" s="189" t="n">
        <f aca="false">IF(AE1730="SI",AB1730,0)</f>
        <v>0</v>
      </c>
      <c r="AI1730" s="148"/>
      <c r="AJ1730" s="207"/>
      <c r="AK1730" s="207"/>
      <c r="AL1730" s="207"/>
      <c r="AM1730" s="207"/>
      <c r="AN1730" s="207"/>
      <c r="AO1730" s="208"/>
    </row>
    <row r="1731" customFormat="false" ht="15.75" hidden="false" customHeight="true" outlineLevel="0" collapsed="false">
      <c r="A1731" s="22" t="n">
        <v>1730</v>
      </c>
      <c r="B1731" s="180"/>
      <c r="C1731" s="22"/>
      <c r="D1731" s="22"/>
      <c r="E1731" s="183"/>
      <c r="F1731" s="183"/>
      <c r="G1731" s="22"/>
      <c r="H1731" s="22"/>
      <c r="I1731" s="22"/>
      <c r="J1731" s="22"/>
      <c r="K1731" s="191" t="e">
        <f aca="false">VLOOKUP(Personale!J1731,Legenda!$D$1:$F$258,2)</f>
        <v>#N/A</v>
      </c>
      <c r="L1731" s="22"/>
      <c r="M1731" s="22"/>
      <c r="N1731" s="22"/>
      <c r="O1731" s="22"/>
      <c r="P1731" s="203"/>
      <c r="Q1731" s="22"/>
      <c r="R1731" s="22"/>
      <c r="S1731" s="22"/>
      <c r="T1731" s="203"/>
      <c r="U1731" s="211"/>
      <c r="V1731" s="211"/>
      <c r="W1731" s="185" t="n">
        <v>0</v>
      </c>
      <c r="X1731" s="185" t="n">
        <v>0</v>
      </c>
      <c r="Y1731" s="219" t="n">
        <f aca="false">SUM(W1731:X1731)</f>
        <v>0</v>
      </c>
      <c r="Z1731" s="185" t="n">
        <v>0</v>
      </c>
      <c r="AA1731" s="185" t="n">
        <v>0</v>
      </c>
      <c r="AB1731" s="220" t="n">
        <f aca="false">SUM(Z1731:AA1731)</f>
        <v>0</v>
      </c>
      <c r="AC1731" s="22"/>
      <c r="AD1731" s="22"/>
      <c r="AE1731" s="188"/>
      <c r="AF1731" s="206" t="n">
        <f aca="false">IF(AE1731="SI",N1731,0)</f>
        <v>0</v>
      </c>
      <c r="AG1731" s="189" t="n">
        <f aca="false">IF(AE1731="SI",Y1731,0)</f>
        <v>0</v>
      </c>
      <c r="AH1731" s="189" t="n">
        <f aca="false">IF(AE1731="SI",AB1731,0)</f>
        <v>0</v>
      </c>
      <c r="AI1731" s="148"/>
      <c r="AJ1731" s="207"/>
      <c r="AK1731" s="207"/>
      <c r="AL1731" s="207"/>
      <c r="AM1731" s="207"/>
      <c r="AN1731" s="207"/>
      <c r="AO1731" s="208"/>
    </row>
    <row r="1732" customFormat="false" ht="15.75" hidden="false" customHeight="true" outlineLevel="0" collapsed="false">
      <c r="A1732" s="22" t="n">
        <v>1731</v>
      </c>
      <c r="B1732" s="180"/>
      <c r="C1732" s="22"/>
      <c r="D1732" s="22"/>
      <c r="E1732" s="183"/>
      <c r="F1732" s="183"/>
      <c r="G1732" s="22"/>
      <c r="H1732" s="22"/>
      <c r="I1732" s="22"/>
      <c r="J1732" s="22"/>
      <c r="K1732" s="191" t="e">
        <f aca="false">VLOOKUP(Personale!J1732,Legenda!$D$1:$F$258,2)</f>
        <v>#N/A</v>
      </c>
      <c r="L1732" s="22"/>
      <c r="M1732" s="22"/>
      <c r="N1732" s="22"/>
      <c r="O1732" s="22"/>
      <c r="P1732" s="203"/>
      <c r="Q1732" s="22"/>
      <c r="R1732" s="22"/>
      <c r="S1732" s="22"/>
      <c r="T1732" s="203"/>
      <c r="U1732" s="211"/>
      <c r="V1732" s="211"/>
      <c r="W1732" s="185" t="n">
        <v>0</v>
      </c>
      <c r="X1732" s="185" t="n">
        <v>0</v>
      </c>
      <c r="Y1732" s="219" t="n">
        <f aca="false">SUM(W1732:X1732)</f>
        <v>0</v>
      </c>
      <c r="Z1732" s="185" t="n">
        <v>0</v>
      </c>
      <c r="AA1732" s="185" t="n">
        <v>0</v>
      </c>
      <c r="AB1732" s="220" t="n">
        <f aca="false">SUM(Z1732:AA1732)</f>
        <v>0</v>
      </c>
      <c r="AC1732" s="22"/>
      <c r="AD1732" s="22"/>
      <c r="AE1732" s="188"/>
      <c r="AF1732" s="206" t="n">
        <f aca="false">IF(AE1732="SI",N1732,0)</f>
        <v>0</v>
      </c>
      <c r="AG1732" s="189" t="n">
        <f aca="false">IF(AE1732="SI",Y1732,0)</f>
        <v>0</v>
      </c>
      <c r="AH1732" s="189" t="n">
        <f aca="false">IF(AE1732="SI",AB1732,0)</f>
        <v>0</v>
      </c>
      <c r="AI1732" s="148"/>
      <c r="AJ1732" s="207"/>
      <c r="AK1732" s="207"/>
      <c r="AL1732" s="207"/>
      <c r="AM1732" s="207"/>
      <c r="AN1732" s="207"/>
      <c r="AO1732" s="208"/>
    </row>
    <row r="1733" customFormat="false" ht="15.75" hidden="false" customHeight="true" outlineLevel="0" collapsed="false">
      <c r="A1733" s="22" t="n">
        <v>1732</v>
      </c>
      <c r="B1733" s="180"/>
      <c r="C1733" s="22"/>
      <c r="D1733" s="22"/>
      <c r="E1733" s="183"/>
      <c r="F1733" s="183"/>
      <c r="G1733" s="22"/>
      <c r="H1733" s="22"/>
      <c r="I1733" s="22"/>
      <c r="J1733" s="22"/>
      <c r="K1733" s="191" t="e">
        <f aca="false">VLOOKUP(Personale!J1733,Legenda!$D$1:$F$258,2)</f>
        <v>#N/A</v>
      </c>
      <c r="L1733" s="22"/>
      <c r="M1733" s="22"/>
      <c r="N1733" s="22"/>
      <c r="O1733" s="22"/>
      <c r="P1733" s="203"/>
      <c r="Q1733" s="22"/>
      <c r="R1733" s="22"/>
      <c r="S1733" s="22"/>
      <c r="T1733" s="203"/>
      <c r="U1733" s="211"/>
      <c r="V1733" s="211"/>
      <c r="W1733" s="185" t="n">
        <v>0</v>
      </c>
      <c r="X1733" s="185" t="n">
        <v>0</v>
      </c>
      <c r="Y1733" s="219" t="n">
        <f aca="false">SUM(W1733:X1733)</f>
        <v>0</v>
      </c>
      <c r="Z1733" s="185" t="n">
        <v>0</v>
      </c>
      <c r="AA1733" s="185" t="n">
        <v>0</v>
      </c>
      <c r="AB1733" s="220" t="n">
        <f aca="false">SUM(Z1733:AA1733)</f>
        <v>0</v>
      </c>
      <c r="AC1733" s="22"/>
      <c r="AD1733" s="22"/>
      <c r="AE1733" s="188"/>
      <c r="AF1733" s="206" t="n">
        <f aca="false">IF(AE1733="SI",N1733,0)</f>
        <v>0</v>
      </c>
      <c r="AG1733" s="189" t="n">
        <f aca="false">IF(AE1733="SI",Y1733,0)</f>
        <v>0</v>
      </c>
      <c r="AH1733" s="189" t="n">
        <f aca="false">IF(AE1733="SI",AB1733,0)</f>
        <v>0</v>
      </c>
      <c r="AI1733" s="148"/>
      <c r="AJ1733" s="207"/>
      <c r="AK1733" s="207"/>
      <c r="AL1733" s="207"/>
      <c r="AM1733" s="207"/>
      <c r="AN1733" s="207"/>
      <c r="AO1733" s="208"/>
    </row>
    <row r="1734" customFormat="false" ht="15.75" hidden="false" customHeight="true" outlineLevel="0" collapsed="false">
      <c r="A1734" s="22" t="n">
        <v>1733</v>
      </c>
      <c r="B1734" s="180"/>
      <c r="C1734" s="22"/>
      <c r="D1734" s="22"/>
      <c r="E1734" s="183"/>
      <c r="F1734" s="183"/>
      <c r="G1734" s="22"/>
      <c r="H1734" s="22"/>
      <c r="I1734" s="22"/>
      <c r="J1734" s="22"/>
      <c r="K1734" s="191" t="e">
        <f aca="false">VLOOKUP(Personale!J1734,Legenda!$D$1:$F$258,2)</f>
        <v>#N/A</v>
      </c>
      <c r="L1734" s="22"/>
      <c r="M1734" s="22"/>
      <c r="N1734" s="22"/>
      <c r="O1734" s="22"/>
      <c r="P1734" s="203"/>
      <c r="Q1734" s="22"/>
      <c r="R1734" s="22"/>
      <c r="S1734" s="22"/>
      <c r="T1734" s="203"/>
      <c r="U1734" s="211"/>
      <c r="V1734" s="211"/>
      <c r="W1734" s="185" t="n">
        <v>0</v>
      </c>
      <c r="X1734" s="185" t="n">
        <v>0</v>
      </c>
      <c r="Y1734" s="219" t="n">
        <f aca="false">SUM(W1734:X1734)</f>
        <v>0</v>
      </c>
      <c r="Z1734" s="185" t="n">
        <v>0</v>
      </c>
      <c r="AA1734" s="185" t="n">
        <v>0</v>
      </c>
      <c r="AB1734" s="220" t="n">
        <f aca="false">SUM(Z1734:AA1734)</f>
        <v>0</v>
      </c>
      <c r="AC1734" s="22"/>
      <c r="AD1734" s="22"/>
      <c r="AE1734" s="188"/>
      <c r="AF1734" s="206" t="n">
        <f aca="false">IF(AE1734="SI",N1734,0)</f>
        <v>0</v>
      </c>
      <c r="AG1734" s="189" t="n">
        <f aca="false">IF(AE1734="SI",Y1734,0)</f>
        <v>0</v>
      </c>
      <c r="AH1734" s="189" t="n">
        <f aca="false">IF(AE1734="SI",AB1734,0)</f>
        <v>0</v>
      </c>
      <c r="AI1734" s="148"/>
      <c r="AJ1734" s="207"/>
      <c r="AK1734" s="207"/>
      <c r="AL1734" s="207"/>
      <c r="AM1734" s="207"/>
      <c r="AN1734" s="207"/>
      <c r="AO1734" s="208"/>
    </row>
    <row r="1735" customFormat="false" ht="15.75" hidden="false" customHeight="true" outlineLevel="0" collapsed="false">
      <c r="A1735" s="22" t="n">
        <v>1734</v>
      </c>
      <c r="B1735" s="180"/>
      <c r="C1735" s="22"/>
      <c r="D1735" s="22"/>
      <c r="E1735" s="183"/>
      <c r="F1735" s="183"/>
      <c r="G1735" s="22"/>
      <c r="H1735" s="22"/>
      <c r="I1735" s="22"/>
      <c r="J1735" s="22"/>
      <c r="K1735" s="191" t="e">
        <f aca="false">VLOOKUP(Personale!J1735,Legenda!$D$1:$F$258,2)</f>
        <v>#N/A</v>
      </c>
      <c r="L1735" s="22"/>
      <c r="M1735" s="22"/>
      <c r="N1735" s="22"/>
      <c r="O1735" s="22"/>
      <c r="P1735" s="203"/>
      <c r="Q1735" s="22"/>
      <c r="R1735" s="22"/>
      <c r="S1735" s="22"/>
      <c r="T1735" s="203"/>
      <c r="U1735" s="211"/>
      <c r="V1735" s="211"/>
      <c r="W1735" s="185" t="n">
        <v>0</v>
      </c>
      <c r="X1735" s="185" t="n">
        <v>0</v>
      </c>
      <c r="Y1735" s="219" t="n">
        <f aca="false">SUM(W1735:X1735)</f>
        <v>0</v>
      </c>
      <c r="Z1735" s="185" t="n">
        <v>0</v>
      </c>
      <c r="AA1735" s="185" t="n">
        <v>0</v>
      </c>
      <c r="AB1735" s="220" t="n">
        <f aca="false">SUM(Z1735:AA1735)</f>
        <v>0</v>
      </c>
      <c r="AC1735" s="22"/>
      <c r="AD1735" s="22"/>
      <c r="AE1735" s="188"/>
      <c r="AF1735" s="206" t="n">
        <f aca="false">IF(AE1735="SI",N1735,0)</f>
        <v>0</v>
      </c>
      <c r="AG1735" s="189" t="n">
        <f aca="false">IF(AE1735="SI",Y1735,0)</f>
        <v>0</v>
      </c>
      <c r="AH1735" s="189" t="n">
        <f aca="false">IF(AE1735="SI",AB1735,0)</f>
        <v>0</v>
      </c>
      <c r="AI1735" s="148"/>
      <c r="AJ1735" s="207"/>
      <c r="AK1735" s="207"/>
      <c r="AL1735" s="207"/>
      <c r="AM1735" s="207"/>
      <c r="AN1735" s="207"/>
      <c r="AO1735" s="208"/>
    </row>
    <row r="1736" customFormat="false" ht="15.75" hidden="false" customHeight="true" outlineLevel="0" collapsed="false">
      <c r="A1736" s="22" t="n">
        <v>1735</v>
      </c>
      <c r="B1736" s="180"/>
      <c r="C1736" s="22"/>
      <c r="D1736" s="22"/>
      <c r="E1736" s="183"/>
      <c r="F1736" s="183"/>
      <c r="G1736" s="22"/>
      <c r="H1736" s="22"/>
      <c r="I1736" s="22"/>
      <c r="J1736" s="22"/>
      <c r="K1736" s="191" t="e">
        <f aca="false">VLOOKUP(Personale!J1736,Legenda!$D$1:$F$258,2)</f>
        <v>#N/A</v>
      </c>
      <c r="L1736" s="22"/>
      <c r="M1736" s="22"/>
      <c r="N1736" s="22"/>
      <c r="O1736" s="22"/>
      <c r="P1736" s="203"/>
      <c r="Q1736" s="22"/>
      <c r="R1736" s="22"/>
      <c r="S1736" s="22"/>
      <c r="T1736" s="203"/>
      <c r="U1736" s="211"/>
      <c r="V1736" s="211"/>
      <c r="W1736" s="185" t="n">
        <v>0</v>
      </c>
      <c r="X1736" s="185" t="n">
        <v>0</v>
      </c>
      <c r="Y1736" s="219" t="n">
        <f aca="false">SUM(W1736:X1736)</f>
        <v>0</v>
      </c>
      <c r="Z1736" s="185" t="n">
        <v>0</v>
      </c>
      <c r="AA1736" s="185" t="n">
        <v>0</v>
      </c>
      <c r="AB1736" s="220" t="n">
        <f aca="false">SUM(Z1736:AA1736)</f>
        <v>0</v>
      </c>
      <c r="AC1736" s="22"/>
      <c r="AD1736" s="22"/>
      <c r="AE1736" s="188"/>
      <c r="AF1736" s="206" t="n">
        <f aca="false">IF(AE1736="SI",N1736,0)</f>
        <v>0</v>
      </c>
      <c r="AG1736" s="189" t="n">
        <f aca="false">IF(AE1736="SI",Y1736,0)</f>
        <v>0</v>
      </c>
      <c r="AH1736" s="189" t="n">
        <f aca="false">IF(AE1736="SI",AB1736,0)</f>
        <v>0</v>
      </c>
      <c r="AI1736" s="148"/>
      <c r="AJ1736" s="207"/>
      <c r="AK1736" s="207"/>
      <c r="AL1736" s="207"/>
      <c r="AM1736" s="207"/>
      <c r="AN1736" s="207"/>
      <c r="AO1736" s="208"/>
    </row>
    <row r="1737" customFormat="false" ht="15.75" hidden="false" customHeight="true" outlineLevel="0" collapsed="false">
      <c r="A1737" s="22" t="n">
        <v>1736</v>
      </c>
      <c r="B1737" s="180"/>
      <c r="C1737" s="22"/>
      <c r="D1737" s="22"/>
      <c r="E1737" s="183"/>
      <c r="F1737" s="183"/>
      <c r="G1737" s="22"/>
      <c r="H1737" s="22"/>
      <c r="I1737" s="22"/>
      <c r="J1737" s="22"/>
      <c r="K1737" s="191" t="e">
        <f aca="false">VLOOKUP(Personale!J1737,Legenda!$D$1:$F$258,2)</f>
        <v>#N/A</v>
      </c>
      <c r="L1737" s="22"/>
      <c r="M1737" s="22"/>
      <c r="N1737" s="22"/>
      <c r="O1737" s="22"/>
      <c r="P1737" s="203"/>
      <c r="Q1737" s="22"/>
      <c r="R1737" s="22"/>
      <c r="S1737" s="22"/>
      <c r="T1737" s="203"/>
      <c r="U1737" s="211"/>
      <c r="V1737" s="211"/>
      <c r="W1737" s="185" t="n">
        <v>0</v>
      </c>
      <c r="X1737" s="185" t="n">
        <v>0</v>
      </c>
      <c r="Y1737" s="219" t="n">
        <f aca="false">SUM(W1737:X1737)</f>
        <v>0</v>
      </c>
      <c r="Z1737" s="185" t="n">
        <v>0</v>
      </c>
      <c r="AA1737" s="185" t="n">
        <v>0</v>
      </c>
      <c r="AB1737" s="220" t="n">
        <f aca="false">SUM(Z1737:AA1737)</f>
        <v>0</v>
      </c>
      <c r="AC1737" s="22"/>
      <c r="AD1737" s="22"/>
      <c r="AE1737" s="188"/>
      <c r="AF1737" s="206" t="n">
        <f aca="false">IF(AE1737="SI",N1737,0)</f>
        <v>0</v>
      </c>
      <c r="AG1737" s="189" t="n">
        <f aca="false">IF(AE1737="SI",Y1737,0)</f>
        <v>0</v>
      </c>
      <c r="AH1737" s="189" t="n">
        <f aca="false">IF(AE1737="SI",AB1737,0)</f>
        <v>0</v>
      </c>
      <c r="AI1737" s="148"/>
      <c r="AJ1737" s="207"/>
      <c r="AK1737" s="207"/>
      <c r="AL1737" s="207"/>
      <c r="AM1737" s="207"/>
      <c r="AN1737" s="207"/>
      <c r="AO1737" s="208"/>
    </row>
    <row r="1738" customFormat="false" ht="15.75" hidden="false" customHeight="true" outlineLevel="0" collapsed="false">
      <c r="A1738" s="22" t="n">
        <v>1737</v>
      </c>
      <c r="B1738" s="180"/>
      <c r="C1738" s="22"/>
      <c r="D1738" s="22"/>
      <c r="E1738" s="183"/>
      <c r="F1738" s="183"/>
      <c r="G1738" s="22"/>
      <c r="H1738" s="22"/>
      <c r="I1738" s="22"/>
      <c r="J1738" s="22"/>
      <c r="K1738" s="191" t="e">
        <f aca="false">VLOOKUP(Personale!J1738,Legenda!$D$1:$F$258,2)</f>
        <v>#N/A</v>
      </c>
      <c r="L1738" s="22"/>
      <c r="M1738" s="22"/>
      <c r="N1738" s="22"/>
      <c r="O1738" s="22"/>
      <c r="P1738" s="203"/>
      <c r="Q1738" s="22"/>
      <c r="R1738" s="22"/>
      <c r="S1738" s="22"/>
      <c r="T1738" s="203"/>
      <c r="U1738" s="211"/>
      <c r="V1738" s="211"/>
      <c r="W1738" s="185" t="n">
        <v>0</v>
      </c>
      <c r="X1738" s="185" t="n">
        <v>0</v>
      </c>
      <c r="Y1738" s="219" t="n">
        <f aca="false">SUM(W1738:X1738)</f>
        <v>0</v>
      </c>
      <c r="Z1738" s="185" t="n">
        <v>0</v>
      </c>
      <c r="AA1738" s="185" t="n">
        <v>0</v>
      </c>
      <c r="AB1738" s="220" t="n">
        <f aca="false">SUM(Z1738:AA1738)</f>
        <v>0</v>
      </c>
      <c r="AC1738" s="22"/>
      <c r="AD1738" s="22"/>
      <c r="AE1738" s="188"/>
      <c r="AF1738" s="206" t="n">
        <f aca="false">IF(AE1738="SI",N1738,0)</f>
        <v>0</v>
      </c>
      <c r="AG1738" s="189" t="n">
        <f aca="false">IF(AE1738="SI",Y1738,0)</f>
        <v>0</v>
      </c>
      <c r="AH1738" s="189" t="n">
        <f aca="false">IF(AE1738="SI",AB1738,0)</f>
        <v>0</v>
      </c>
      <c r="AI1738" s="148"/>
      <c r="AJ1738" s="207"/>
      <c r="AK1738" s="207"/>
      <c r="AL1738" s="207"/>
      <c r="AM1738" s="207"/>
      <c r="AN1738" s="207"/>
      <c r="AO1738" s="208"/>
    </row>
    <row r="1739" customFormat="false" ht="15.75" hidden="false" customHeight="true" outlineLevel="0" collapsed="false">
      <c r="A1739" s="22" t="n">
        <v>1738</v>
      </c>
      <c r="B1739" s="180"/>
      <c r="C1739" s="22"/>
      <c r="D1739" s="22"/>
      <c r="E1739" s="183"/>
      <c r="F1739" s="183"/>
      <c r="G1739" s="22"/>
      <c r="H1739" s="22"/>
      <c r="I1739" s="22"/>
      <c r="J1739" s="22"/>
      <c r="K1739" s="191" t="e">
        <f aca="false">VLOOKUP(Personale!J1739,Legenda!$D$1:$F$258,2)</f>
        <v>#N/A</v>
      </c>
      <c r="L1739" s="22"/>
      <c r="M1739" s="22"/>
      <c r="N1739" s="22"/>
      <c r="O1739" s="22"/>
      <c r="P1739" s="203"/>
      <c r="Q1739" s="22"/>
      <c r="R1739" s="22"/>
      <c r="S1739" s="22"/>
      <c r="T1739" s="203"/>
      <c r="U1739" s="211"/>
      <c r="V1739" s="211"/>
      <c r="W1739" s="185" t="n">
        <v>0</v>
      </c>
      <c r="X1739" s="185" t="n">
        <v>0</v>
      </c>
      <c r="Y1739" s="219" t="n">
        <f aca="false">SUM(W1739:X1739)</f>
        <v>0</v>
      </c>
      <c r="Z1739" s="185" t="n">
        <v>0</v>
      </c>
      <c r="AA1739" s="185" t="n">
        <v>0</v>
      </c>
      <c r="AB1739" s="220" t="n">
        <f aca="false">SUM(Z1739:AA1739)</f>
        <v>0</v>
      </c>
      <c r="AC1739" s="22"/>
      <c r="AD1739" s="22"/>
      <c r="AE1739" s="188"/>
      <c r="AF1739" s="206" t="n">
        <f aca="false">IF(AE1739="SI",N1739,0)</f>
        <v>0</v>
      </c>
      <c r="AG1739" s="189" t="n">
        <f aca="false">IF(AE1739="SI",Y1739,0)</f>
        <v>0</v>
      </c>
      <c r="AH1739" s="189" t="n">
        <f aca="false">IF(AE1739="SI",AB1739,0)</f>
        <v>0</v>
      </c>
      <c r="AI1739" s="148"/>
      <c r="AJ1739" s="207"/>
      <c r="AK1739" s="207"/>
      <c r="AL1739" s="207"/>
      <c r="AM1739" s="207"/>
      <c r="AN1739" s="207"/>
      <c r="AO1739" s="208"/>
    </row>
    <row r="1740" customFormat="false" ht="15.75" hidden="false" customHeight="true" outlineLevel="0" collapsed="false">
      <c r="A1740" s="22" t="n">
        <v>1739</v>
      </c>
      <c r="B1740" s="180"/>
      <c r="C1740" s="22"/>
      <c r="D1740" s="22"/>
      <c r="E1740" s="183"/>
      <c r="F1740" s="183"/>
      <c r="G1740" s="22"/>
      <c r="H1740" s="22"/>
      <c r="I1740" s="22"/>
      <c r="J1740" s="22"/>
      <c r="K1740" s="191" t="e">
        <f aca="false">VLOOKUP(Personale!J1740,Legenda!$D$1:$F$258,2)</f>
        <v>#N/A</v>
      </c>
      <c r="L1740" s="22"/>
      <c r="M1740" s="22"/>
      <c r="N1740" s="22"/>
      <c r="O1740" s="22"/>
      <c r="P1740" s="203"/>
      <c r="Q1740" s="22"/>
      <c r="R1740" s="22"/>
      <c r="S1740" s="22"/>
      <c r="T1740" s="203"/>
      <c r="U1740" s="211"/>
      <c r="V1740" s="211"/>
      <c r="W1740" s="185" t="n">
        <v>0</v>
      </c>
      <c r="X1740" s="185" t="n">
        <v>0</v>
      </c>
      <c r="Y1740" s="219" t="n">
        <f aca="false">SUM(W1740:X1740)</f>
        <v>0</v>
      </c>
      <c r="Z1740" s="185" t="n">
        <v>0</v>
      </c>
      <c r="AA1740" s="185" t="n">
        <v>0</v>
      </c>
      <c r="AB1740" s="220" t="n">
        <f aca="false">SUM(Z1740:AA1740)</f>
        <v>0</v>
      </c>
      <c r="AC1740" s="22"/>
      <c r="AD1740" s="22"/>
      <c r="AE1740" s="188"/>
      <c r="AF1740" s="206" t="n">
        <f aca="false">IF(AE1740="SI",N1740,0)</f>
        <v>0</v>
      </c>
      <c r="AG1740" s="189" t="n">
        <f aca="false">IF(AE1740="SI",Y1740,0)</f>
        <v>0</v>
      </c>
      <c r="AH1740" s="189" t="n">
        <f aca="false">IF(AE1740="SI",AB1740,0)</f>
        <v>0</v>
      </c>
      <c r="AI1740" s="148"/>
      <c r="AJ1740" s="207"/>
      <c r="AK1740" s="207"/>
      <c r="AL1740" s="207"/>
      <c r="AM1740" s="207"/>
      <c r="AN1740" s="207"/>
      <c r="AO1740" s="208"/>
    </row>
    <row r="1741" customFormat="false" ht="15.75" hidden="false" customHeight="true" outlineLevel="0" collapsed="false">
      <c r="A1741" s="22" t="n">
        <v>1740</v>
      </c>
      <c r="B1741" s="180"/>
      <c r="C1741" s="22"/>
      <c r="D1741" s="22"/>
      <c r="E1741" s="183"/>
      <c r="F1741" s="183"/>
      <c r="G1741" s="22"/>
      <c r="H1741" s="22"/>
      <c r="I1741" s="22"/>
      <c r="J1741" s="22"/>
      <c r="K1741" s="191" t="e">
        <f aca="false">VLOOKUP(Personale!J1741,Legenda!$D$1:$F$258,2)</f>
        <v>#N/A</v>
      </c>
      <c r="L1741" s="22"/>
      <c r="M1741" s="22"/>
      <c r="N1741" s="22"/>
      <c r="O1741" s="22"/>
      <c r="P1741" s="203"/>
      <c r="Q1741" s="22"/>
      <c r="R1741" s="22"/>
      <c r="S1741" s="22"/>
      <c r="T1741" s="203"/>
      <c r="U1741" s="211"/>
      <c r="V1741" s="211"/>
      <c r="W1741" s="185" t="n">
        <v>0</v>
      </c>
      <c r="X1741" s="185" t="n">
        <v>0</v>
      </c>
      <c r="Y1741" s="219" t="n">
        <f aca="false">SUM(W1741:X1741)</f>
        <v>0</v>
      </c>
      <c r="Z1741" s="185" t="n">
        <v>0</v>
      </c>
      <c r="AA1741" s="185" t="n">
        <v>0</v>
      </c>
      <c r="AB1741" s="220" t="n">
        <f aca="false">SUM(Z1741:AA1741)</f>
        <v>0</v>
      </c>
      <c r="AC1741" s="22"/>
      <c r="AD1741" s="22"/>
      <c r="AE1741" s="188"/>
      <c r="AF1741" s="206" t="n">
        <f aca="false">IF(AE1741="SI",N1741,0)</f>
        <v>0</v>
      </c>
      <c r="AG1741" s="189" t="n">
        <f aca="false">IF(AE1741="SI",Y1741,0)</f>
        <v>0</v>
      </c>
      <c r="AH1741" s="189" t="n">
        <f aca="false">IF(AE1741="SI",AB1741,0)</f>
        <v>0</v>
      </c>
      <c r="AI1741" s="148"/>
      <c r="AJ1741" s="207"/>
      <c r="AK1741" s="207"/>
      <c r="AL1741" s="207"/>
      <c r="AM1741" s="207"/>
      <c r="AN1741" s="207"/>
      <c r="AO1741" s="208"/>
    </row>
    <row r="1742" customFormat="false" ht="15.75" hidden="false" customHeight="true" outlineLevel="0" collapsed="false">
      <c r="A1742" s="22" t="n">
        <v>1741</v>
      </c>
      <c r="B1742" s="180"/>
      <c r="C1742" s="22"/>
      <c r="D1742" s="22"/>
      <c r="E1742" s="183"/>
      <c r="F1742" s="183"/>
      <c r="G1742" s="22"/>
      <c r="H1742" s="22"/>
      <c r="I1742" s="22"/>
      <c r="J1742" s="22"/>
      <c r="K1742" s="191" t="e">
        <f aca="false">VLOOKUP(Personale!J1742,Legenda!$D$1:$F$258,2)</f>
        <v>#N/A</v>
      </c>
      <c r="L1742" s="22"/>
      <c r="M1742" s="22"/>
      <c r="N1742" s="22"/>
      <c r="O1742" s="22"/>
      <c r="P1742" s="203"/>
      <c r="Q1742" s="22"/>
      <c r="R1742" s="22"/>
      <c r="S1742" s="22"/>
      <c r="T1742" s="203"/>
      <c r="U1742" s="211"/>
      <c r="V1742" s="211"/>
      <c r="W1742" s="185" t="n">
        <v>0</v>
      </c>
      <c r="X1742" s="185" t="n">
        <v>0</v>
      </c>
      <c r="Y1742" s="219" t="n">
        <f aca="false">SUM(W1742:X1742)</f>
        <v>0</v>
      </c>
      <c r="Z1742" s="185" t="n">
        <v>0</v>
      </c>
      <c r="AA1742" s="185" t="n">
        <v>0</v>
      </c>
      <c r="AB1742" s="220" t="n">
        <f aca="false">SUM(Z1742:AA1742)</f>
        <v>0</v>
      </c>
      <c r="AC1742" s="22"/>
      <c r="AD1742" s="22"/>
      <c r="AE1742" s="188"/>
      <c r="AF1742" s="206" t="n">
        <f aca="false">IF(AE1742="SI",N1742,0)</f>
        <v>0</v>
      </c>
      <c r="AG1742" s="189" t="n">
        <f aca="false">IF(AE1742="SI",Y1742,0)</f>
        <v>0</v>
      </c>
      <c r="AH1742" s="189" t="n">
        <f aca="false">IF(AE1742="SI",AB1742,0)</f>
        <v>0</v>
      </c>
      <c r="AI1742" s="148"/>
      <c r="AJ1742" s="207"/>
      <c r="AK1742" s="207"/>
      <c r="AL1742" s="207"/>
      <c r="AM1742" s="207"/>
      <c r="AN1742" s="207"/>
      <c r="AO1742" s="208"/>
    </row>
    <row r="1743" customFormat="false" ht="15.75" hidden="false" customHeight="true" outlineLevel="0" collapsed="false">
      <c r="A1743" s="22" t="n">
        <v>1742</v>
      </c>
      <c r="B1743" s="180"/>
      <c r="C1743" s="22"/>
      <c r="D1743" s="22"/>
      <c r="E1743" s="183"/>
      <c r="F1743" s="183"/>
      <c r="G1743" s="22"/>
      <c r="H1743" s="22"/>
      <c r="I1743" s="22"/>
      <c r="J1743" s="22"/>
      <c r="K1743" s="191" t="e">
        <f aca="false">VLOOKUP(Personale!J1743,Legenda!$D$1:$F$258,2)</f>
        <v>#N/A</v>
      </c>
      <c r="L1743" s="22"/>
      <c r="M1743" s="22"/>
      <c r="N1743" s="22"/>
      <c r="O1743" s="22"/>
      <c r="P1743" s="203"/>
      <c r="Q1743" s="22"/>
      <c r="R1743" s="22"/>
      <c r="S1743" s="22"/>
      <c r="T1743" s="203"/>
      <c r="U1743" s="211"/>
      <c r="V1743" s="211"/>
      <c r="W1743" s="185" t="n">
        <v>0</v>
      </c>
      <c r="X1743" s="185" t="n">
        <v>0</v>
      </c>
      <c r="Y1743" s="219" t="n">
        <f aca="false">SUM(W1743:X1743)</f>
        <v>0</v>
      </c>
      <c r="Z1743" s="185" t="n">
        <v>0</v>
      </c>
      <c r="AA1743" s="185" t="n">
        <v>0</v>
      </c>
      <c r="AB1743" s="220" t="n">
        <f aca="false">SUM(Z1743:AA1743)</f>
        <v>0</v>
      </c>
      <c r="AC1743" s="22"/>
      <c r="AD1743" s="22"/>
      <c r="AE1743" s="188"/>
      <c r="AF1743" s="206" t="n">
        <f aca="false">IF(AE1743="SI",N1743,0)</f>
        <v>0</v>
      </c>
      <c r="AG1743" s="189" t="n">
        <f aca="false">IF(AE1743="SI",Y1743,0)</f>
        <v>0</v>
      </c>
      <c r="AH1743" s="189" t="n">
        <f aca="false">IF(AE1743="SI",AB1743,0)</f>
        <v>0</v>
      </c>
      <c r="AI1743" s="148"/>
      <c r="AJ1743" s="207"/>
      <c r="AK1743" s="207"/>
      <c r="AL1743" s="207"/>
      <c r="AM1743" s="207"/>
      <c r="AN1743" s="207"/>
      <c r="AO1743" s="208"/>
    </row>
    <row r="1744" customFormat="false" ht="15.75" hidden="false" customHeight="true" outlineLevel="0" collapsed="false">
      <c r="A1744" s="22" t="n">
        <v>1743</v>
      </c>
      <c r="B1744" s="180"/>
      <c r="C1744" s="22"/>
      <c r="D1744" s="22"/>
      <c r="E1744" s="183"/>
      <c r="F1744" s="183"/>
      <c r="G1744" s="22"/>
      <c r="H1744" s="22"/>
      <c r="I1744" s="22"/>
      <c r="J1744" s="22"/>
      <c r="K1744" s="191" t="e">
        <f aca="false">VLOOKUP(Personale!J1744,Legenda!$D$1:$F$258,2)</f>
        <v>#N/A</v>
      </c>
      <c r="L1744" s="22"/>
      <c r="M1744" s="22"/>
      <c r="N1744" s="22"/>
      <c r="O1744" s="22"/>
      <c r="P1744" s="203"/>
      <c r="Q1744" s="22"/>
      <c r="R1744" s="22"/>
      <c r="S1744" s="22"/>
      <c r="T1744" s="203"/>
      <c r="U1744" s="211"/>
      <c r="V1744" s="211"/>
      <c r="W1744" s="185" t="n">
        <v>0</v>
      </c>
      <c r="X1744" s="185" t="n">
        <v>0</v>
      </c>
      <c r="Y1744" s="219" t="n">
        <f aca="false">SUM(W1744:X1744)</f>
        <v>0</v>
      </c>
      <c r="Z1744" s="185" t="n">
        <v>0</v>
      </c>
      <c r="AA1744" s="185" t="n">
        <v>0</v>
      </c>
      <c r="AB1744" s="220" t="n">
        <f aca="false">SUM(Z1744:AA1744)</f>
        <v>0</v>
      </c>
      <c r="AC1744" s="22"/>
      <c r="AD1744" s="22"/>
      <c r="AE1744" s="188"/>
      <c r="AF1744" s="206" t="n">
        <f aca="false">IF(AE1744="SI",N1744,0)</f>
        <v>0</v>
      </c>
      <c r="AG1744" s="189" t="n">
        <f aca="false">IF(AE1744="SI",Y1744,0)</f>
        <v>0</v>
      </c>
      <c r="AH1744" s="189" t="n">
        <f aca="false">IF(AE1744="SI",AB1744,0)</f>
        <v>0</v>
      </c>
      <c r="AI1744" s="148"/>
      <c r="AJ1744" s="207"/>
      <c r="AK1744" s="207"/>
      <c r="AL1744" s="207"/>
      <c r="AM1744" s="207"/>
      <c r="AN1744" s="207"/>
      <c r="AO1744" s="208"/>
    </row>
    <row r="1745" customFormat="false" ht="15.75" hidden="false" customHeight="true" outlineLevel="0" collapsed="false">
      <c r="A1745" s="22" t="n">
        <v>1744</v>
      </c>
      <c r="B1745" s="180"/>
      <c r="C1745" s="22"/>
      <c r="D1745" s="22"/>
      <c r="E1745" s="183"/>
      <c r="F1745" s="183"/>
      <c r="G1745" s="22"/>
      <c r="H1745" s="22"/>
      <c r="I1745" s="22"/>
      <c r="J1745" s="22"/>
      <c r="K1745" s="191" t="e">
        <f aca="false">VLOOKUP(Personale!J1745,Legenda!$D$1:$F$258,2)</f>
        <v>#N/A</v>
      </c>
      <c r="L1745" s="22"/>
      <c r="M1745" s="22"/>
      <c r="N1745" s="22"/>
      <c r="O1745" s="22"/>
      <c r="P1745" s="203"/>
      <c r="Q1745" s="22"/>
      <c r="R1745" s="22"/>
      <c r="S1745" s="22"/>
      <c r="T1745" s="203"/>
      <c r="U1745" s="211"/>
      <c r="V1745" s="211"/>
      <c r="W1745" s="185" t="n">
        <v>0</v>
      </c>
      <c r="X1745" s="185" t="n">
        <v>0</v>
      </c>
      <c r="Y1745" s="219" t="n">
        <f aca="false">SUM(W1745:X1745)</f>
        <v>0</v>
      </c>
      <c r="Z1745" s="185" t="n">
        <v>0</v>
      </c>
      <c r="AA1745" s="185" t="n">
        <v>0</v>
      </c>
      <c r="AB1745" s="220" t="n">
        <f aca="false">SUM(Z1745:AA1745)</f>
        <v>0</v>
      </c>
      <c r="AC1745" s="22"/>
      <c r="AD1745" s="22"/>
      <c r="AE1745" s="188"/>
      <c r="AF1745" s="206" t="n">
        <f aca="false">IF(AE1745="SI",N1745,0)</f>
        <v>0</v>
      </c>
      <c r="AG1745" s="189" t="n">
        <f aca="false">IF(AE1745="SI",Y1745,0)</f>
        <v>0</v>
      </c>
      <c r="AH1745" s="189" t="n">
        <f aca="false">IF(AE1745="SI",AB1745,0)</f>
        <v>0</v>
      </c>
      <c r="AI1745" s="148"/>
      <c r="AJ1745" s="207"/>
      <c r="AK1745" s="207"/>
      <c r="AL1745" s="207"/>
      <c r="AM1745" s="207"/>
      <c r="AN1745" s="207"/>
      <c r="AO1745" s="208"/>
    </row>
    <row r="1746" customFormat="false" ht="15.75" hidden="false" customHeight="true" outlineLevel="0" collapsed="false">
      <c r="A1746" s="22" t="n">
        <v>1745</v>
      </c>
      <c r="B1746" s="180"/>
      <c r="C1746" s="22"/>
      <c r="D1746" s="22"/>
      <c r="E1746" s="183"/>
      <c r="F1746" s="183"/>
      <c r="G1746" s="22"/>
      <c r="H1746" s="22"/>
      <c r="I1746" s="22"/>
      <c r="J1746" s="22"/>
      <c r="K1746" s="191" t="e">
        <f aca="false">VLOOKUP(Personale!J1746,Legenda!$D$1:$F$258,2)</f>
        <v>#N/A</v>
      </c>
      <c r="L1746" s="22"/>
      <c r="M1746" s="22"/>
      <c r="N1746" s="22"/>
      <c r="O1746" s="22"/>
      <c r="P1746" s="203"/>
      <c r="Q1746" s="22"/>
      <c r="R1746" s="22"/>
      <c r="S1746" s="22"/>
      <c r="T1746" s="203"/>
      <c r="U1746" s="211"/>
      <c r="V1746" s="211"/>
      <c r="W1746" s="185" t="n">
        <v>0</v>
      </c>
      <c r="X1746" s="185" t="n">
        <v>0</v>
      </c>
      <c r="Y1746" s="219" t="n">
        <f aca="false">SUM(W1746:X1746)</f>
        <v>0</v>
      </c>
      <c r="Z1746" s="185" t="n">
        <v>0</v>
      </c>
      <c r="AA1746" s="185" t="n">
        <v>0</v>
      </c>
      <c r="AB1746" s="220" t="n">
        <f aca="false">SUM(Z1746:AA1746)</f>
        <v>0</v>
      </c>
      <c r="AC1746" s="22"/>
      <c r="AD1746" s="22"/>
      <c r="AE1746" s="188"/>
      <c r="AF1746" s="206" t="n">
        <f aca="false">IF(AE1746="SI",N1746,0)</f>
        <v>0</v>
      </c>
      <c r="AG1746" s="189" t="n">
        <f aca="false">IF(AE1746="SI",Y1746,0)</f>
        <v>0</v>
      </c>
      <c r="AH1746" s="189" t="n">
        <f aca="false">IF(AE1746="SI",AB1746,0)</f>
        <v>0</v>
      </c>
      <c r="AI1746" s="148"/>
      <c r="AJ1746" s="207"/>
      <c r="AK1746" s="207"/>
      <c r="AL1746" s="207"/>
      <c r="AM1746" s="207"/>
      <c r="AN1746" s="207"/>
      <c r="AO1746" s="208"/>
    </row>
    <row r="1747" customFormat="false" ht="15.75" hidden="false" customHeight="true" outlineLevel="0" collapsed="false">
      <c r="A1747" s="22" t="n">
        <v>1746</v>
      </c>
      <c r="B1747" s="180"/>
      <c r="C1747" s="22"/>
      <c r="D1747" s="22"/>
      <c r="E1747" s="183"/>
      <c r="F1747" s="183"/>
      <c r="G1747" s="22"/>
      <c r="H1747" s="22"/>
      <c r="I1747" s="22"/>
      <c r="J1747" s="22"/>
      <c r="K1747" s="191" t="e">
        <f aca="false">VLOOKUP(Personale!J1747,Legenda!$D$1:$F$258,2)</f>
        <v>#N/A</v>
      </c>
      <c r="L1747" s="22"/>
      <c r="M1747" s="22"/>
      <c r="N1747" s="22"/>
      <c r="O1747" s="22"/>
      <c r="P1747" s="203"/>
      <c r="Q1747" s="22"/>
      <c r="R1747" s="22"/>
      <c r="S1747" s="22"/>
      <c r="T1747" s="203"/>
      <c r="U1747" s="211"/>
      <c r="V1747" s="211"/>
      <c r="W1747" s="185" t="n">
        <v>0</v>
      </c>
      <c r="X1747" s="185" t="n">
        <v>0</v>
      </c>
      <c r="Y1747" s="219" t="n">
        <f aca="false">SUM(W1747:X1747)</f>
        <v>0</v>
      </c>
      <c r="Z1747" s="185" t="n">
        <v>0</v>
      </c>
      <c r="AA1747" s="185" t="n">
        <v>0</v>
      </c>
      <c r="AB1747" s="220" t="n">
        <f aca="false">SUM(Z1747:AA1747)</f>
        <v>0</v>
      </c>
      <c r="AC1747" s="22"/>
      <c r="AD1747" s="22"/>
      <c r="AE1747" s="188"/>
      <c r="AF1747" s="206" t="n">
        <f aca="false">IF(AE1747="SI",N1747,0)</f>
        <v>0</v>
      </c>
      <c r="AG1747" s="189" t="n">
        <f aca="false">IF(AE1747="SI",Y1747,0)</f>
        <v>0</v>
      </c>
      <c r="AH1747" s="189" t="n">
        <f aca="false">IF(AE1747="SI",AB1747,0)</f>
        <v>0</v>
      </c>
      <c r="AI1747" s="148"/>
      <c r="AJ1747" s="207"/>
      <c r="AK1747" s="207"/>
      <c r="AL1747" s="207"/>
      <c r="AM1747" s="207"/>
      <c r="AN1747" s="207"/>
      <c r="AO1747" s="208"/>
    </row>
    <row r="1748" customFormat="false" ht="15.75" hidden="false" customHeight="true" outlineLevel="0" collapsed="false">
      <c r="A1748" s="22" t="n">
        <v>1747</v>
      </c>
      <c r="B1748" s="180"/>
      <c r="C1748" s="22"/>
      <c r="D1748" s="22"/>
      <c r="E1748" s="183"/>
      <c r="F1748" s="183"/>
      <c r="G1748" s="22"/>
      <c r="H1748" s="22"/>
      <c r="I1748" s="22"/>
      <c r="J1748" s="22"/>
      <c r="K1748" s="191" t="e">
        <f aca="false">VLOOKUP(Personale!J1748,Legenda!$D$1:$F$258,2)</f>
        <v>#N/A</v>
      </c>
      <c r="L1748" s="22"/>
      <c r="M1748" s="22"/>
      <c r="N1748" s="22"/>
      <c r="O1748" s="22"/>
      <c r="P1748" s="203"/>
      <c r="Q1748" s="22"/>
      <c r="R1748" s="22"/>
      <c r="S1748" s="22"/>
      <c r="T1748" s="203"/>
      <c r="U1748" s="211"/>
      <c r="V1748" s="211"/>
      <c r="W1748" s="185" t="n">
        <v>0</v>
      </c>
      <c r="X1748" s="185" t="n">
        <v>0</v>
      </c>
      <c r="Y1748" s="219" t="n">
        <f aca="false">SUM(W1748:X1748)</f>
        <v>0</v>
      </c>
      <c r="Z1748" s="185" t="n">
        <v>0</v>
      </c>
      <c r="AA1748" s="185" t="n">
        <v>0</v>
      </c>
      <c r="AB1748" s="220" t="n">
        <f aca="false">SUM(Z1748:AA1748)</f>
        <v>0</v>
      </c>
      <c r="AC1748" s="22"/>
      <c r="AD1748" s="22"/>
      <c r="AE1748" s="188"/>
      <c r="AF1748" s="206" t="n">
        <f aca="false">IF(AE1748="SI",N1748,0)</f>
        <v>0</v>
      </c>
      <c r="AG1748" s="189" t="n">
        <f aca="false">IF(AE1748="SI",Y1748,0)</f>
        <v>0</v>
      </c>
      <c r="AH1748" s="189" t="n">
        <f aca="false">IF(AE1748="SI",AB1748,0)</f>
        <v>0</v>
      </c>
      <c r="AI1748" s="148"/>
      <c r="AJ1748" s="207"/>
      <c r="AK1748" s="207"/>
      <c r="AL1748" s="207"/>
      <c r="AM1748" s="207"/>
      <c r="AN1748" s="207"/>
      <c r="AO1748" s="208"/>
    </row>
    <row r="1749" customFormat="false" ht="15.75" hidden="false" customHeight="true" outlineLevel="0" collapsed="false">
      <c r="A1749" s="22" t="n">
        <v>1748</v>
      </c>
      <c r="B1749" s="180"/>
      <c r="C1749" s="22"/>
      <c r="D1749" s="22"/>
      <c r="E1749" s="183"/>
      <c r="F1749" s="183"/>
      <c r="G1749" s="22"/>
      <c r="H1749" s="22"/>
      <c r="I1749" s="22"/>
      <c r="J1749" s="22"/>
      <c r="K1749" s="191" t="e">
        <f aca="false">VLOOKUP(Personale!J1749,Legenda!$D$1:$F$258,2)</f>
        <v>#N/A</v>
      </c>
      <c r="L1749" s="22"/>
      <c r="M1749" s="22"/>
      <c r="N1749" s="22"/>
      <c r="O1749" s="22"/>
      <c r="P1749" s="203"/>
      <c r="Q1749" s="22"/>
      <c r="R1749" s="22"/>
      <c r="S1749" s="22"/>
      <c r="T1749" s="203"/>
      <c r="U1749" s="211"/>
      <c r="V1749" s="211"/>
      <c r="W1749" s="185" t="n">
        <v>0</v>
      </c>
      <c r="X1749" s="185" t="n">
        <v>0</v>
      </c>
      <c r="Y1749" s="219" t="n">
        <f aca="false">SUM(W1749:X1749)</f>
        <v>0</v>
      </c>
      <c r="Z1749" s="185" t="n">
        <v>0</v>
      </c>
      <c r="AA1749" s="185" t="n">
        <v>0</v>
      </c>
      <c r="AB1749" s="220" t="n">
        <f aca="false">SUM(Z1749:AA1749)</f>
        <v>0</v>
      </c>
      <c r="AC1749" s="22"/>
      <c r="AD1749" s="22"/>
      <c r="AE1749" s="188"/>
      <c r="AF1749" s="206" t="n">
        <f aca="false">IF(AE1749="SI",N1749,0)</f>
        <v>0</v>
      </c>
      <c r="AG1749" s="189" t="n">
        <f aca="false">IF(AE1749="SI",Y1749,0)</f>
        <v>0</v>
      </c>
      <c r="AH1749" s="189" t="n">
        <f aca="false">IF(AE1749="SI",AB1749,0)</f>
        <v>0</v>
      </c>
      <c r="AI1749" s="148"/>
      <c r="AJ1749" s="207"/>
      <c r="AK1749" s="207"/>
      <c r="AL1749" s="207"/>
      <c r="AM1749" s="207"/>
      <c r="AN1749" s="207"/>
      <c r="AO1749" s="208"/>
    </row>
    <row r="1750" customFormat="false" ht="15.75" hidden="false" customHeight="true" outlineLevel="0" collapsed="false">
      <c r="A1750" s="22" t="n">
        <v>1749</v>
      </c>
      <c r="B1750" s="180"/>
      <c r="C1750" s="22"/>
      <c r="D1750" s="22"/>
      <c r="E1750" s="183"/>
      <c r="F1750" s="183"/>
      <c r="G1750" s="22"/>
      <c r="H1750" s="22"/>
      <c r="I1750" s="22"/>
      <c r="J1750" s="22"/>
      <c r="K1750" s="191" t="e">
        <f aca="false">VLOOKUP(Personale!J1750,Legenda!$D$1:$F$258,2)</f>
        <v>#N/A</v>
      </c>
      <c r="L1750" s="22"/>
      <c r="M1750" s="22"/>
      <c r="N1750" s="22"/>
      <c r="O1750" s="22"/>
      <c r="P1750" s="203"/>
      <c r="Q1750" s="22"/>
      <c r="R1750" s="22"/>
      <c r="S1750" s="22"/>
      <c r="T1750" s="203"/>
      <c r="U1750" s="211"/>
      <c r="V1750" s="211"/>
      <c r="W1750" s="185" t="n">
        <v>0</v>
      </c>
      <c r="X1750" s="185" t="n">
        <v>0</v>
      </c>
      <c r="Y1750" s="219" t="n">
        <f aca="false">SUM(W1750:X1750)</f>
        <v>0</v>
      </c>
      <c r="Z1750" s="185" t="n">
        <v>0</v>
      </c>
      <c r="AA1750" s="185" t="n">
        <v>0</v>
      </c>
      <c r="AB1750" s="220" t="n">
        <f aca="false">SUM(Z1750:AA1750)</f>
        <v>0</v>
      </c>
      <c r="AC1750" s="22"/>
      <c r="AD1750" s="22"/>
      <c r="AE1750" s="188"/>
      <c r="AF1750" s="206" t="n">
        <f aca="false">IF(AE1750="SI",N1750,0)</f>
        <v>0</v>
      </c>
      <c r="AG1750" s="189" t="n">
        <f aca="false">IF(AE1750="SI",Y1750,0)</f>
        <v>0</v>
      </c>
      <c r="AH1750" s="189" t="n">
        <f aca="false">IF(AE1750="SI",AB1750,0)</f>
        <v>0</v>
      </c>
      <c r="AI1750" s="148"/>
      <c r="AJ1750" s="207"/>
      <c r="AK1750" s="207"/>
      <c r="AL1750" s="207"/>
      <c r="AM1750" s="207"/>
      <c r="AN1750" s="207"/>
      <c r="AO1750" s="208"/>
    </row>
    <row r="1751" customFormat="false" ht="15.75" hidden="false" customHeight="true" outlineLevel="0" collapsed="false">
      <c r="A1751" s="22" t="n">
        <v>1750</v>
      </c>
      <c r="B1751" s="180"/>
      <c r="C1751" s="22"/>
      <c r="D1751" s="22"/>
      <c r="E1751" s="183"/>
      <c r="F1751" s="183"/>
      <c r="G1751" s="22"/>
      <c r="H1751" s="22"/>
      <c r="I1751" s="22"/>
      <c r="J1751" s="22"/>
      <c r="K1751" s="191" t="e">
        <f aca="false">VLOOKUP(Personale!J1751,Legenda!$D$1:$F$258,2)</f>
        <v>#N/A</v>
      </c>
      <c r="L1751" s="22"/>
      <c r="M1751" s="22"/>
      <c r="N1751" s="22"/>
      <c r="O1751" s="22"/>
      <c r="P1751" s="203"/>
      <c r="Q1751" s="22"/>
      <c r="R1751" s="22"/>
      <c r="S1751" s="22"/>
      <c r="T1751" s="203"/>
      <c r="U1751" s="211"/>
      <c r="V1751" s="211"/>
      <c r="W1751" s="185" t="n">
        <v>0</v>
      </c>
      <c r="X1751" s="185" t="n">
        <v>0</v>
      </c>
      <c r="Y1751" s="219" t="n">
        <f aca="false">SUM(W1751:X1751)</f>
        <v>0</v>
      </c>
      <c r="Z1751" s="185" t="n">
        <v>0</v>
      </c>
      <c r="AA1751" s="185" t="n">
        <v>0</v>
      </c>
      <c r="AB1751" s="220" t="n">
        <f aca="false">SUM(Z1751:AA1751)</f>
        <v>0</v>
      </c>
      <c r="AC1751" s="22"/>
      <c r="AD1751" s="22"/>
      <c r="AE1751" s="188"/>
      <c r="AF1751" s="206" t="n">
        <f aca="false">IF(AE1751="SI",N1751,0)</f>
        <v>0</v>
      </c>
      <c r="AG1751" s="189" t="n">
        <f aca="false">IF(AE1751="SI",Y1751,0)</f>
        <v>0</v>
      </c>
      <c r="AH1751" s="189" t="n">
        <f aca="false">IF(AE1751="SI",AB1751,0)</f>
        <v>0</v>
      </c>
      <c r="AI1751" s="148"/>
      <c r="AJ1751" s="207"/>
      <c r="AK1751" s="207"/>
      <c r="AL1751" s="207"/>
      <c r="AM1751" s="207"/>
      <c r="AN1751" s="207"/>
      <c r="AO1751" s="208"/>
    </row>
    <row r="1752" customFormat="false" ht="15.75" hidden="false" customHeight="true" outlineLevel="0" collapsed="false">
      <c r="A1752" s="22" t="n">
        <v>1751</v>
      </c>
      <c r="B1752" s="180"/>
      <c r="C1752" s="22"/>
      <c r="D1752" s="22"/>
      <c r="E1752" s="183"/>
      <c r="F1752" s="183"/>
      <c r="G1752" s="22"/>
      <c r="H1752" s="22"/>
      <c r="I1752" s="22"/>
      <c r="J1752" s="22"/>
      <c r="K1752" s="191" t="e">
        <f aca="false">VLOOKUP(Personale!J1752,Legenda!$D$1:$F$258,2)</f>
        <v>#N/A</v>
      </c>
      <c r="L1752" s="22"/>
      <c r="M1752" s="22"/>
      <c r="N1752" s="22"/>
      <c r="O1752" s="22"/>
      <c r="P1752" s="203"/>
      <c r="Q1752" s="22"/>
      <c r="R1752" s="22"/>
      <c r="S1752" s="22"/>
      <c r="T1752" s="203"/>
      <c r="U1752" s="211"/>
      <c r="V1752" s="211"/>
      <c r="W1752" s="185" t="n">
        <v>0</v>
      </c>
      <c r="X1752" s="185" t="n">
        <v>0</v>
      </c>
      <c r="Y1752" s="219" t="n">
        <f aca="false">SUM(W1752:X1752)</f>
        <v>0</v>
      </c>
      <c r="Z1752" s="185" t="n">
        <v>0</v>
      </c>
      <c r="AA1752" s="185" t="n">
        <v>0</v>
      </c>
      <c r="AB1752" s="220" t="n">
        <f aca="false">SUM(Z1752:AA1752)</f>
        <v>0</v>
      </c>
      <c r="AC1752" s="22"/>
      <c r="AD1752" s="22"/>
      <c r="AE1752" s="188"/>
      <c r="AF1752" s="206" t="n">
        <f aca="false">IF(AE1752="SI",N1752,0)</f>
        <v>0</v>
      </c>
      <c r="AG1752" s="189" t="n">
        <f aca="false">IF(AE1752="SI",Y1752,0)</f>
        <v>0</v>
      </c>
      <c r="AH1752" s="189" t="n">
        <f aca="false">IF(AE1752="SI",AB1752,0)</f>
        <v>0</v>
      </c>
      <c r="AI1752" s="148"/>
      <c r="AJ1752" s="207"/>
      <c r="AK1752" s="207"/>
      <c r="AL1752" s="207"/>
      <c r="AM1752" s="207"/>
      <c r="AN1752" s="207"/>
      <c r="AO1752" s="208"/>
    </row>
    <row r="1753" customFormat="false" ht="15.75" hidden="false" customHeight="true" outlineLevel="0" collapsed="false">
      <c r="A1753" s="22" t="n">
        <v>1752</v>
      </c>
      <c r="B1753" s="180"/>
      <c r="C1753" s="22"/>
      <c r="D1753" s="22"/>
      <c r="E1753" s="183"/>
      <c r="F1753" s="183"/>
      <c r="G1753" s="22"/>
      <c r="H1753" s="22"/>
      <c r="I1753" s="22"/>
      <c r="J1753" s="22"/>
      <c r="K1753" s="191" t="e">
        <f aca="false">VLOOKUP(Personale!J1753,Legenda!$D$1:$F$258,2)</f>
        <v>#N/A</v>
      </c>
      <c r="L1753" s="22"/>
      <c r="M1753" s="22"/>
      <c r="N1753" s="22"/>
      <c r="O1753" s="22"/>
      <c r="P1753" s="203"/>
      <c r="Q1753" s="22"/>
      <c r="R1753" s="22"/>
      <c r="S1753" s="22"/>
      <c r="T1753" s="203"/>
      <c r="U1753" s="211"/>
      <c r="V1753" s="211"/>
      <c r="W1753" s="185" t="n">
        <v>0</v>
      </c>
      <c r="X1753" s="185" t="n">
        <v>0</v>
      </c>
      <c r="Y1753" s="219" t="n">
        <f aca="false">SUM(W1753:X1753)</f>
        <v>0</v>
      </c>
      <c r="Z1753" s="185" t="n">
        <v>0</v>
      </c>
      <c r="AA1753" s="185" t="n">
        <v>0</v>
      </c>
      <c r="AB1753" s="220" t="n">
        <f aca="false">SUM(Z1753:AA1753)</f>
        <v>0</v>
      </c>
      <c r="AC1753" s="22"/>
      <c r="AD1753" s="22"/>
      <c r="AE1753" s="188"/>
      <c r="AF1753" s="206" t="n">
        <f aca="false">IF(AE1753="SI",N1753,0)</f>
        <v>0</v>
      </c>
      <c r="AG1753" s="189" t="n">
        <f aca="false">IF(AE1753="SI",Y1753,0)</f>
        <v>0</v>
      </c>
      <c r="AH1753" s="189" t="n">
        <f aca="false">IF(AE1753="SI",AB1753,0)</f>
        <v>0</v>
      </c>
      <c r="AI1753" s="148"/>
      <c r="AJ1753" s="207"/>
      <c r="AK1753" s="207"/>
      <c r="AL1753" s="207"/>
      <c r="AM1753" s="207"/>
      <c r="AN1753" s="207"/>
      <c r="AO1753" s="208"/>
    </row>
    <row r="1754" customFormat="false" ht="15.75" hidden="false" customHeight="true" outlineLevel="0" collapsed="false">
      <c r="A1754" s="22" t="n">
        <v>1753</v>
      </c>
      <c r="B1754" s="180"/>
      <c r="C1754" s="22"/>
      <c r="D1754" s="22"/>
      <c r="E1754" s="183"/>
      <c r="F1754" s="183"/>
      <c r="G1754" s="22"/>
      <c r="H1754" s="22"/>
      <c r="I1754" s="22"/>
      <c r="J1754" s="22"/>
      <c r="K1754" s="191" t="e">
        <f aca="false">VLOOKUP(Personale!J1754,Legenda!$D$1:$F$258,2)</f>
        <v>#N/A</v>
      </c>
      <c r="L1754" s="22"/>
      <c r="M1754" s="22"/>
      <c r="N1754" s="22"/>
      <c r="O1754" s="22"/>
      <c r="P1754" s="203"/>
      <c r="Q1754" s="22"/>
      <c r="R1754" s="22"/>
      <c r="S1754" s="22"/>
      <c r="T1754" s="203"/>
      <c r="U1754" s="211"/>
      <c r="V1754" s="211"/>
      <c r="W1754" s="185" t="n">
        <v>0</v>
      </c>
      <c r="X1754" s="185" t="n">
        <v>0</v>
      </c>
      <c r="Y1754" s="219" t="n">
        <f aca="false">SUM(W1754:X1754)</f>
        <v>0</v>
      </c>
      <c r="Z1754" s="185" t="n">
        <v>0</v>
      </c>
      <c r="AA1754" s="185" t="n">
        <v>0</v>
      </c>
      <c r="AB1754" s="220" t="n">
        <f aca="false">SUM(Z1754:AA1754)</f>
        <v>0</v>
      </c>
      <c r="AC1754" s="22"/>
      <c r="AD1754" s="22"/>
      <c r="AE1754" s="188"/>
      <c r="AF1754" s="206" t="n">
        <f aca="false">IF(AE1754="SI",N1754,0)</f>
        <v>0</v>
      </c>
      <c r="AG1754" s="189" t="n">
        <f aca="false">IF(AE1754="SI",Y1754,0)</f>
        <v>0</v>
      </c>
      <c r="AH1754" s="189" t="n">
        <f aca="false">IF(AE1754="SI",AB1754,0)</f>
        <v>0</v>
      </c>
      <c r="AI1754" s="148"/>
      <c r="AJ1754" s="207"/>
      <c r="AK1754" s="207"/>
      <c r="AL1754" s="207"/>
      <c r="AM1754" s="207"/>
      <c r="AN1754" s="207"/>
      <c r="AO1754" s="208"/>
    </row>
    <row r="1755" customFormat="false" ht="15.75" hidden="false" customHeight="true" outlineLevel="0" collapsed="false">
      <c r="A1755" s="22" t="n">
        <v>1754</v>
      </c>
      <c r="B1755" s="180"/>
      <c r="C1755" s="22"/>
      <c r="D1755" s="22"/>
      <c r="E1755" s="183"/>
      <c r="F1755" s="183"/>
      <c r="G1755" s="22"/>
      <c r="H1755" s="22"/>
      <c r="I1755" s="22"/>
      <c r="J1755" s="22"/>
      <c r="K1755" s="191" t="e">
        <f aca="false">VLOOKUP(Personale!J1755,Legenda!$D$1:$F$258,2)</f>
        <v>#N/A</v>
      </c>
      <c r="L1755" s="22"/>
      <c r="M1755" s="22"/>
      <c r="N1755" s="22"/>
      <c r="O1755" s="22"/>
      <c r="P1755" s="203"/>
      <c r="Q1755" s="22"/>
      <c r="R1755" s="22"/>
      <c r="S1755" s="22"/>
      <c r="T1755" s="203"/>
      <c r="U1755" s="211"/>
      <c r="V1755" s="211"/>
      <c r="W1755" s="185" t="n">
        <v>0</v>
      </c>
      <c r="X1755" s="185" t="n">
        <v>0</v>
      </c>
      <c r="Y1755" s="219" t="n">
        <f aca="false">SUM(W1755:X1755)</f>
        <v>0</v>
      </c>
      <c r="Z1755" s="185" t="n">
        <v>0</v>
      </c>
      <c r="AA1755" s="185" t="n">
        <v>0</v>
      </c>
      <c r="AB1755" s="220" t="n">
        <f aca="false">SUM(Z1755:AA1755)</f>
        <v>0</v>
      </c>
      <c r="AC1755" s="22"/>
      <c r="AD1755" s="22"/>
      <c r="AE1755" s="188"/>
      <c r="AF1755" s="206" t="n">
        <f aca="false">IF(AE1755="SI",N1755,0)</f>
        <v>0</v>
      </c>
      <c r="AG1755" s="189" t="n">
        <f aca="false">IF(AE1755="SI",Y1755,0)</f>
        <v>0</v>
      </c>
      <c r="AH1755" s="189" t="n">
        <f aca="false">IF(AE1755="SI",AB1755,0)</f>
        <v>0</v>
      </c>
      <c r="AI1755" s="148"/>
      <c r="AJ1755" s="207"/>
      <c r="AK1755" s="207"/>
      <c r="AL1755" s="207"/>
      <c r="AM1755" s="207"/>
      <c r="AN1755" s="207"/>
      <c r="AO1755" s="208"/>
    </row>
    <row r="1756" customFormat="false" ht="15.75" hidden="false" customHeight="true" outlineLevel="0" collapsed="false">
      <c r="A1756" s="22" t="n">
        <v>1755</v>
      </c>
      <c r="B1756" s="180"/>
      <c r="C1756" s="22"/>
      <c r="D1756" s="22"/>
      <c r="E1756" s="183"/>
      <c r="F1756" s="183"/>
      <c r="G1756" s="22"/>
      <c r="H1756" s="22"/>
      <c r="I1756" s="22"/>
      <c r="J1756" s="22"/>
      <c r="K1756" s="191" t="e">
        <f aca="false">VLOOKUP(Personale!J1756,Legenda!$D$1:$F$258,2)</f>
        <v>#N/A</v>
      </c>
      <c r="L1756" s="22"/>
      <c r="M1756" s="22"/>
      <c r="N1756" s="22"/>
      <c r="O1756" s="22"/>
      <c r="P1756" s="203"/>
      <c r="Q1756" s="22"/>
      <c r="R1756" s="22"/>
      <c r="S1756" s="22"/>
      <c r="T1756" s="203"/>
      <c r="U1756" s="211"/>
      <c r="V1756" s="211"/>
      <c r="W1756" s="185" t="n">
        <v>0</v>
      </c>
      <c r="X1756" s="185" t="n">
        <v>0</v>
      </c>
      <c r="Y1756" s="219" t="n">
        <f aca="false">SUM(W1756:X1756)</f>
        <v>0</v>
      </c>
      <c r="Z1756" s="185" t="n">
        <v>0</v>
      </c>
      <c r="AA1756" s="185" t="n">
        <v>0</v>
      </c>
      <c r="AB1756" s="220" t="n">
        <f aca="false">SUM(Z1756:AA1756)</f>
        <v>0</v>
      </c>
      <c r="AC1756" s="22"/>
      <c r="AD1756" s="22"/>
      <c r="AE1756" s="188"/>
      <c r="AF1756" s="206" t="n">
        <f aca="false">IF(AE1756="SI",N1756,0)</f>
        <v>0</v>
      </c>
      <c r="AG1756" s="189" t="n">
        <f aca="false">IF(AE1756="SI",Y1756,0)</f>
        <v>0</v>
      </c>
      <c r="AH1756" s="189" t="n">
        <f aca="false">IF(AE1756="SI",AB1756,0)</f>
        <v>0</v>
      </c>
      <c r="AI1756" s="148"/>
      <c r="AJ1756" s="207"/>
      <c r="AK1756" s="207"/>
      <c r="AL1756" s="207"/>
      <c r="AM1756" s="207"/>
      <c r="AN1756" s="207"/>
      <c r="AO1756" s="208"/>
    </row>
    <row r="1757" customFormat="false" ht="15.75" hidden="false" customHeight="true" outlineLevel="0" collapsed="false">
      <c r="A1757" s="22" t="n">
        <v>1756</v>
      </c>
      <c r="B1757" s="180"/>
      <c r="C1757" s="22"/>
      <c r="D1757" s="22"/>
      <c r="E1757" s="183"/>
      <c r="F1757" s="183"/>
      <c r="G1757" s="22"/>
      <c r="H1757" s="22"/>
      <c r="I1757" s="22"/>
      <c r="J1757" s="22"/>
      <c r="K1757" s="191" t="e">
        <f aca="false">VLOOKUP(Personale!J1757,Legenda!$D$1:$F$258,2)</f>
        <v>#N/A</v>
      </c>
      <c r="L1757" s="22"/>
      <c r="M1757" s="22"/>
      <c r="N1757" s="22"/>
      <c r="O1757" s="22"/>
      <c r="P1757" s="203"/>
      <c r="Q1757" s="22"/>
      <c r="R1757" s="22"/>
      <c r="S1757" s="22"/>
      <c r="T1757" s="203"/>
      <c r="U1757" s="211"/>
      <c r="V1757" s="211"/>
      <c r="W1757" s="185" t="n">
        <v>0</v>
      </c>
      <c r="X1757" s="185" t="n">
        <v>0</v>
      </c>
      <c r="Y1757" s="219" t="n">
        <f aca="false">SUM(W1757:X1757)</f>
        <v>0</v>
      </c>
      <c r="Z1757" s="185" t="n">
        <v>0</v>
      </c>
      <c r="AA1757" s="185" t="n">
        <v>0</v>
      </c>
      <c r="AB1757" s="220" t="n">
        <f aca="false">SUM(Z1757:AA1757)</f>
        <v>0</v>
      </c>
      <c r="AC1757" s="22"/>
      <c r="AD1757" s="22"/>
      <c r="AE1757" s="188"/>
      <c r="AF1757" s="206" t="n">
        <f aca="false">IF(AE1757="SI",N1757,0)</f>
        <v>0</v>
      </c>
      <c r="AG1757" s="189" t="n">
        <f aca="false">IF(AE1757="SI",Y1757,0)</f>
        <v>0</v>
      </c>
      <c r="AH1757" s="189" t="n">
        <f aca="false">IF(AE1757="SI",AB1757,0)</f>
        <v>0</v>
      </c>
      <c r="AI1757" s="148"/>
      <c r="AJ1757" s="207"/>
      <c r="AK1757" s="207"/>
      <c r="AL1757" s="207"/>
      <c r="AM1757" s="207"/>
      <c r="AN1757" s="207"/>
      <c r="AO1757" s="208"/>
    </row>
    <row r="1758" customFormat="false" ht="15.75" hidden="false" customHeight="true" outlineLevel="0" collapsed="false">
      <c r="A1758" s="22" t="n">
        <v>1757</v>
      </c>
      <c r="B1758" s="180"/>
      <c r="C1758" s="22"/>
      <c r="D1758" s="22"/>
      <c r="E1758" s="183"/>
      <c r="F1758" s="183"/>
      <c r="G1758" s="22"/>
      <c r="H1758" s="22"/>
      <c r="I1758" s="22"/>
      <c r="J1758" s="22"/>
      <c r="K1758" s="191" t="e">
        <f aca="false">VLOOKUP(Personale!J1758,Legenda!$D$1:$F$258,2)</f>
        <v>#N/A</v>
      </c>
      <c r="L1758" s="22"/>
      <c r="M1758" s="22"/>
      <c r="N1758" s="22"/>
      <c r="O1758" s="22"/>
      <c r="P1758" s="203"/>
      <c r="Q1758" s="22"/>
      <c r="R1758" s="22"/>
      <c r="S1758" s="22"/>
      <c r="T1758" s="203"/>
      <c r="U1758" s="211"/>
      <c r="V1758" s="211"/>
      <c r="W1758" s="185" t="n">
        <v>0</v>
      </c>
      <c r="X1758" s="185" t="n">
        <v>0</v>
      </c>
      <c r="Y1758" s="219" t="n">
        <f aca="false">SUM(W1758:X1758)</f>
        <v>0</v>
      </c>
      <c r="Z1758" s="185" t="n">
        <v>0</v>
      </c>
      <c r="AA1758" s="185" t="n">
        <v>0</v>
      </c>
      <c r="AB1758" s="220" t="n">
        <f aca="false">SUM(Z1758:AA1758)</f>
        <v>0</v>
      </c>
      <c r="AC1758" s="22"/>
      <c r="AD1758" s="22"/>
      <c r="AE1758" s="188"/>
      <c r="AF1758" s="206" t="n">
        <f aca="false">IF(AE1758="SI",N1758,0)</f>
        <v>0</v>
      </c>
      <c r="AG1758" s="189" t="n">
        <f aca="false">IF(AE1758="SI",Y1758,0)</f>
        <v>0</v>
      </c>
      <c r="AH1758" s="189" t="n">
        <f aca="false">IF(AE1758="SI",AB1758,0)</f>
        <v>0</v>
      </c>
      <c r="AI1758" s="148"/>
      <c r="AJ1758" s="207"/>
      <c r="AK1758" s="207"/>
      <c r="AL1758" s="207"/>
      <c r="AM1758" s="207"/>
      <c r="AN1758" s="207"/>
      <c r="AO1758" s="208"/>
    </row>
    <row r="1759" customFormat="false" ht="15.75" hidden="false" customHeight="true" outlineLevel="0" collapsed="false">
      <c r="A1759" s="22" t="n">
        <v>1758</v>
      </c>
      <c r="B1759" s="180"/>
      <c r="C1759" s="22"/>
      <c r="D1759" s="22"/>
      <c r="E1759" s="183"/>
      <c r="F1759" s="183"/>
      <c r="G1759" s="22"/>
      <c r="H1759" s="22"/>
      <c r="I1759" s="22"/>
      <c r="J1759" s="22"/>
      <c r="K1759" s="191" t="e">
        <f aca="false">VLOOKUP(Personale!J1759,Legenda!$D$1:$F$258,2)</f>
        <v>#N/A</v>
      </c>
      <c r="L1759" s="22"/>
      <c r="M1759" s="22"/>
      <c r="N1759" s="22"/>
      <c r="O1759" s="22"/>
      <c r="P1759" s="203"/>
      <c r="Q1759" s="22"/>
      <c r="R1759" s="22"/>
      <c r="S1759" s="22"/>
      <c r="T1759" s="203"/>
      <c r="U1759" s="211"/>
      <c r="V1759" s="211"/>
      <c r="W1759" s="185" t="n">
        <v>0</v>
      </c>
      <c r="X1759" s="185" t="n">
        <v>0</v>
      </c>
      <c r="Y1759" s="219" t="n">
        <f aca="false">SUM(W1759:X1759)</f>
        <v>0</v>
      </c>
      <c r="Z1759" s="185" t="n">
        <v>0</v>
      </c>
      <c r="AA1759" s="185" t="n">
        <v>0</v>
      </c>
      <c r="AB1759" s="220" t="n">
        <f aca="false">SUM(Z1759:AA1759)</f>
        <v>0</v>
      </c>
      <c r="AC1759" s="22"/>
      <c r="AD1759" s="22"/>
      <c r="AE1759" s="188"/>
      <c r="AF1759" s="206" t="n">
        <f aca="false">IF(AE1759="SI",N1759,0)</f>
        <v>0</v>
      </c>
      <c r="AG1759" s="189" t="n">
        <f aca="false">IF(AE1759="SI",Y1759,0)</f>
        <v>0</v>
      </c>
      <c r="AH1759" s="189" t="n">
        <f aca="false">IF(AE1759="SI",AB1759,0)</f>
        <v>0</v>
      </c>
      <c r="AI1759" s="148"/>
      <c r="AJ1759" s="207"/>
      <c r="AK1759" s="207"/>
      <c r="AL1759" s="207"/>
      <c r="AM1759" s="207"/>
      <c r="AN1759" s="207"/>
      <c r="AO1759" s="208"/>
    </row>
    <row r="1760" customFormat="false" ht="15.75" hidden="false" customHeight="true" outlineLevel="0" collapsed="false">
      <c r="A1760" s="22" t="n">
        <v>1759</v>
      </c>
      <c r="B1760" s="180"/>
      <c r="C1760" s="22"/>
      <c r="D1760" s="22"/>
      <c r="E1760" s="183"/>
      <c r="F1760" s="183"/>
      <c r="G1760" s="22"/>
      <c r="H1760" s="22"/>
      <c r="I1760" s="22"/>
      <c r="J1760" s="22"/>
      <c r="K1760" s="191" t="e">
        <f aca="false">VLOOKUP(Personale!J1760,Legenda!$D$1:$F$258,2)</f>
        <v>#N/A</v>
      </c>
      <c r="L1760" s="22"/>
      <c r="M1760" s="22"/>
      <c r="N1760" s="22"/>
      <c r="O1760" s="22"/>
      <c r="P1760" s="203"/>
      <c r="Q1760" s="22"/>
      <c r="R1760" s="22"/>
      <c r="S1760" s="22"/>
      <c r="T1760" s="203"/>
      <c r="U1760" s="211"/>
      <c r="V1760" s="211"/>
      <c r="W1760" s="185" t="n">
        <v>0</v>
      </c>
      <c r="X1760" s="185" t="n">
        <v>0</v>
      </c>
      <c r="Y1760" s="219" t="n">
        <f aca="false">SUM(W1760:X1760)</f>
        <v>0</v>
      </c>
      <c r="Z1760" s="185" t="n">
        <v>0</v>
      </c>
      <c r="AA1760" s="185" t="n">
        <v>0</v>
      </c>
      <c r="AB1760" s="220" t="n">
        <f aca="false">SUM(Z1760:AA1760)</f>
        <v>0</v>
      </c>
      <c r="AC1760" s="22"/>
      <c r="AD1760" s="22"/>
      <c r="AE1760" s="188"/>
      <c r="AF1760" s="206" t="n">
        <f aca="false">IF(AE1760="SI",N1760,0)</f>
        <v>0</v>
      </c>
      <c r="AG1760" s="189" t="n">
        <f aca="false">IF(AE1760="SI",Y1760,0)</f>
        <v>0</v>
      </c>
      <c r="AH1760" s="189" t="n">
        <f aca="false">IF(AE1760="SI",AB1760,0)</f>
        <v>0</v>
      </c>
      <c r="AI1760" s="148"/>
      <c r="AJ1760" s="207"/>
      <c r="AK1760" s="207"/>
      <c r="AL1760" s="207"/>
      <c r="AM1760" s="207"/>
      <c r="AN1760" s="207"/>
      <c r="AO1760" s="208"/>
    </row>
    <row r="1761" customFormat="false" ht="15.75" hidden="false" customHeight="true" outlineLevel="0" collapsed="false">
      <c r="A1761" s="22" t="n">
        <v>1760</v>
      </c>
      <c r="B1761" s="180"/>
      <c r="C1761" s="22"/>
      <c r="D1761" s="22"/>
      <c r="E1761" s="183"/>
      <c r="F1761" s="183"/>
      <c r="G1761" s="22"/>
      <c r="H1761" s="22"/>
      <c r="I1761" s="22"/>
      <c r="J1761" s="22"/>
      <c r="K1761" s="191" t="e">
        <f aca="false">VLOOKUP(Personale!J1761,Legenda!$D$1:$F$258,2)</f>
        <v>#N/A</v>
      </c>
      <c r="L1761" s="22"/>
      <c r="M1761" s="22"/>
      <c r="N1761" s="22"/>
      <c r="O1761" s="22"/>
      <c r="P1761" s="203"/>
      <c r="Q1761" s="22"/>
      <c r="R1761" s="22"/>
      <c r="S1761" s="22"/>
      <c r="T1761" s="203"/>
      <c r="U1761" s="211"/>
      <c r="V1761" s="211"/>
      <c r="W1761" s="185" t="n">
        <v>0</v>
      </c>
      <c r="X1761" s="185" t="n">
        <v>0</v>
      </c>
      <c r="Y1761" s="219" t="n">
        <f aca="false">SUM(W1761:X1761)</f>
        <v>0</v>
      </c>
      <c r="Z1761" s="185" t="n">
        <v>0</v>
      </c>
      <c r="AA1761" s="185" t="n">
        <v>0</v>
      </c>
      <c r="AB1761" s="220" t="n">
        <f aca="false">SUM(Z1761:AA1761)</f>
        <v>0</v>
      </c>
      <c r="AC1761" s="22"/>
      <c r="AD1761" s="22"/>
      <c r="AE1761" s="188"/>
      <c r="AF1761" s="206" t="n">
        <f aca="false">IF(AE1761="SI",N1761,0)</f>
        <v>0</v>
      </c>
      <c r="AG1761" s="189" t="n">
        <f aca="false">IF(AE1761="SI",Y1761,0)</f>
        <v>0</v>
      </c>
      <c r="AH1761" s="189" t="n">
        <f aca="false">IF(AE1761="SI",AB1761,0)</f>
        <v>0</v>
      </c>
      <c r="AI1761" s="148"/>
      <c r="AJ1761" s="207"/>
      <c r="AK1761" s="207"/>
      <c r="AL1761" s="207"/>
      <c r="AM1761" s="207"/>
      <c r="AN1761" s="207"/>
      <c r="AO1761" s="208"/>
    </row>
    <row r="1762" customFormat="false" ht="15.75" hidden="false" customHeight="true" outlineLevel="0" collapsed="false">
      <c r="A1762" s="22" t="n">
        <v>1761</v>
      </c>
      <c r="B1762" s="180"/>
      <c r="C1762" s="22"/>
      <c r="D1762" s="22"/>
      <c r="E1762" s="183"/>
      <c r="F1762" s="183"/>
      <c r="G1762" s="22"/>
      <c r="H1762" s="22"/>
      <c r="I1762" s="22"/>
      <c r="J1762" s="22"/>
      <c r="K1762" s="191" t="e">
        <f aca="false">VLOOKUP(Personale!J1762,Legenda!$D$1:$F$258,2)</f>
        <v>#N/A</v>
      </c>
      <c r="L1762" s="22"/>
      <c r="M1762" s="22"/>
      <c r="N1762" s="22"/>
      <c r="O1762" s="22"/>
      <c r="P1762" s="203"/>
      <c r="Q1762" s="22"/>
      <c r="R1762" s="22"/>
      <c r="S1762" s="22"/>
      <c r="T1762" s="203"/>
      <c r="U1762" s="211"/>
      <c r="V1762" s="211"/>
      <c r="W1762" s="185" t="n">
        <v>0</v>
      </c>
      <c r="X1762" s="185" t="n">
        <v>0</v>
      </c>
      <c r="Y1762" s="219" t="n">
        <f aca="false">SUM(W1762:X1762)</f>
        <v>0</v>
      </c>
      <c r="Z1762" s="185" t="n">
        <v>0</v>
      </c>
      <c r="AA1762" s="185" t="n">
        <v>0</v>
      </c>
      <c r="AB1762" s="220" t="n">
        <f aca="false">SUM(Z1762:AA1762)</f>
        <v>0</v>
      </c>
      <c r="AC1762" s="22"/>
      <c r="AD1762" s="22"/>
      <c r="AE1762" s="188"/>
      <c r="AF1762" s="206" t="n">
        <f aca="false">IF(AE1762="SI",N1762,0)</f>
        <v>0</v>
      </c>
      <c r="AG1762" s="189" t="n">
        <f aca="false">IF(AE1762="SI",Y1762,0)</f>
        <v>0</v>
      </c>
      <c r="AH1762" s="189" t="n">
        <f aca="false">IF(AE1762="SI",AB1762,0)</f>
        <v>0</v>
      </c>
      <c r="AI1762" s="148"/>
      <c r="AJ1762" s="207"/>
      <c r="AK1762" s="207"/>
      <c r="AL1762" s="207"/>
      <c r="AM1762" s="207"/>
      <c r="AN1762" s="207"/>
      <c r="AO1762" s="208"/>
    </row>
    <row r="1763" customFormat="false" ht="15.75" hidden="false" customHeight="true" outlineLevel="0" collapsed="false">
      <c r="A1763" s="22" t="n">
        <v>1762</v>
      </c>
      <c r="B1763" s="180"/>
      <c r="C1763" s="22"/>
      <c r="D1763" s="22"/>
      <c r="E1763" s="183"/>
      <c r="F1763" s="183"/>
      <c r="G1763" s="22"/>
      <c r="H1763" s="22"/>
      <c r="I1763" s="22"/>
      <c r="J1763" s="22"/>
      <c r="K1763" s="191" t="e">
        <f aca="false">VLOOKUP(Personale!J1763,Legenda!$D$1:$F$258,2)</f>
        <v>#N/A</v>
      </c>
      <c r="L1763" s="22"/>
      <c r="M1763" s="22"/>
      <c r="N1763" s="22"/>
      <c r="O1763" s="22"/>
      <c r="P1763" s="203"/>
      <c r="Q1763" s="22"/>
      <c r="R1763" s="22"/>
      <c r="S1763" s="22"/>
      <c r="T1763" s="203"/>
      <c r="U1763" s="211"/>
      <c r="V1763" s="211"/>
      <c r="W1763" s="185" t="n">
        <v>0</v>
      </c>
      <c r="X1763" s="185" t="n">
        <v>0</v>
      </c>
      <c r="Y1763" s="219" t="n">
        <f aca="false">SUM(W1763:X1763)</f>
        <v>0</v>
      </c>
      <c r="Z1763" s="185" t="n">
        <v>0</v>
      </c>
      <c r="AA1763" s="185" t="n">
        <v>0</v>
      </c>
      <c r="AB1763" s="220" t="n">
        <f aca="false">SUM(Z1763:AA1763)</f>
        <v>0</v>
      </c>
      <c r="AC1763" s="22"/>
      <c r="AD1763" s="22"/>
      <c r="AE1763" s="188"/>
      <c r="AF1763" s="206" t="n">
        <f aca="false">IF(AE1763="SI",N1763,0)</f>
        <v>0</v>
      </c>
      <c r="AG1763" s="189" t="n">
        <f aca="false">IF(AE1763="SI",Y1763,0)</f>
        <v>0</v>
      </c>
      <c r="AH1763" s="189" t="n">
        <f aca="false">IF(AE1763="SI",AB1763,0)</f>
        <v>0</v>
      </c>
      <c r="AI1763" s="148"/>
      <c r="AJ1763" s="207"/>
      <c r="AK1763" s="207"/>
      <c r="AL1763" s="207"/>
      <c r="AM1763" s="207"/>
      <c r="AN1763" s="207"/>
      <c r="AO1763" s="208"/>
    </row>
    <row r="1764" customFormat="false" ht="15.75" hidden="false" customHeight="true" outlineLevel="0" collapsed="false">
      <c r="A1764" s="22" t="n">
        <v>1763</v>
      </c>
      <c r="B1764" s="180"/>
      <c r="C1764" s="22"/>
      <c r="D1764" s="22"/>
      <c r="E1764" s="183"/>
      <c r="F1764" s="183"/>
      <c r="G1764" s="22"/>
      <c r="H1764" s="22"/>
      <c r="I1764" s="22"/>
      <c r="J1764" s="22"/>
      <c r="K1764" s="191" t="e">
        <f aca="false">VLOOKUP(Personale!J1764,Legenda!$D$1:$F$258,2)</f>
        <v>#N/A</v>
      </c>
      <c r="L1764" s="22"/>
      <c r="M1764" s="22"/>
      <c r="N1764" s="22"/>
      <c r="O1764" s="22"/>
      <c r="P1764" s="203"/>
      <c r="Q1764" s="22"/>
      <c r="R1764" s="22"/>
      <c r="S1764" s="22"/>
      <c r="T1764" s="203"/>
      <c r="U1764" s="211"/>
      <c r="V1764" s="211"/>
      <c r="W1764" s="185" t="n">
        <v>0</v>
      </c>
      <c r="X1764" s="185" t="n">
        <v>0</v>
      </c>
      <c r="Y1764" s="219" t="n">
        <f aca="false">SUM(W1764:X1764)</f>
        <v>0</v>
      </c>
      <c r="Z1764" s="185" t="n">
        <v>0</v>
      </c>
      <c r="AA1764" s="185" t="n">
        <v>0</v>
      </c>
      <c r="AB1764" s="220" t="n">
        <f aca="false">SUM(Z1764:AA1764)</f>
        <v>0</v>
      </c>
      <c r="AC1764" s="22"/>
      <c r="AD1764" s="22"/>
      <c r="AE1764" s="188"/>
      <c r="AF1764" s="206" t="n">
        <f aca="false">IF(AE1764="SI",N1764,0)</f>
        <v>0</v>
      </c>
      <c r="AG1764" s="189" t="n">
        <f aca="false">IF(AE1764="SI",Y1764,0)</f>
        <v>0</v>
      </c>
      <c r="AH1764" s="189" t="n">
        <f aca="false">IF(AE1764="SI",AB1764,0)</f>
        <v>0</v>
      </c>
      <c r="AI1764" s="148"/>
      <c r="AJ1764" s="207"/>
      <c r="AK1764" s="207"/>
      <c r="AL1764" s="207"/>
      <c r="AM1764" s="207"/>
      <c r="AN1764" s="207"/>
      <c r="AO1764" s="208"/>
    </row>
    <row r="1765" customFormat="false" ht="15.75" hidden="false" customHeight="true" outlineLevel="0" collapsed="false">
      <c r="A1765" s="22" t="n">
        <v>1764</v>
      </c>
      <c r="B1765" s="180"/>
      <c r="C1765" s="22"/>
      <c r="D1765" s="22"/>
      <c r="E1765" s="183"/>
      <c r="F1765" s="183"/>
      <c r="G1765" s="22"/>
      <c r="H1765" s="22"/>
      <c r="I1765" s="22"/>
      <c r="J1765" s="22"/>
      <c r="K1765" s="191" t="e">
        <f aca="false">VLOOKUP(Personale!J1765,Legenda!$D$1:$F$258,2)</f>
        <v>#N/A</v>
      </c>
      <c r="L1765" s="22"/>
      <c r="M1765" s="22"/>
      <c r="N1765" s="22"/>
      <c r="O1765" s="22"/>
      <c r="P1765" s="203"/>
      <c r="Q1765" s="22"/>
      <c r="R1765" s="22"/>
      <c r="S1765" s="22"/>
      <c r="T1765" s="203"/>
      <c r="U1765" s="211"/>
      <c r="V1765" s="211"/>
      <c r="W1765" s="185" t="n">
        <v>0</v>
      </c>
      <c r="X1765" s="185" t="n">
        <v>0</v>
      </c>
      <c r="Y1765" s="219" t="n">
        <f aca="false">SUM(W1765:X1765)</f>
        <v>0</v>
      </c>
      <c r="Z1765" s="185" t="n">
        <v>0</v>
      </c>
      <c r="AA1765" s="185" t="n">
        <v>0</v>
      </c>
      <c r="AB1765" s="220" t="n">
        <f aca="false">SUM(Z1765:AA1765)</f>
        <v>0</v>
      </c>
      <c r="AC1765" s="22"/>
      <c r="AD1765" s="22"/>
      <c r="AE1765" s="188"/>
      <c r="AF1765" s="206" t="n">
        <f aca="false">IF(AE1765="SI",N1765,0)</f>
        <v>0</v>
      </c>
      <c r="AG1765" s="189" t="n">
        <f aca="false">IF(AE1765="SI",Y1765,0)</f>
        <v>0</v>
      </c>
      <c r="AH1765" s="189" t="n">
        <f aca="false">IF(AE1765="SI",AB1765,0)</f>
        <v>0</v>
      </c>
      <c r="AI1765" s="148"/>
      <c r="AJ1765" s="207"/>
      <c r="AK1765" s="207"/>
      <c r="AL1765" s="207"/>
      <c r="AM1765" s="207"/>
      <c r="AN1765" s="207"/>
      <c r="AO1765" s="208"/>
    </row>
    <row r="1766" customFormat="false" ht="15.75" hidden="false" customHeight="true" outlineLevel="0" collapsed="false">
      <c r="A1766" s="22" t="n">
        <v>1765</v>
      </c>
      <c r="B1766" s="180"/>
      <c r="C1766" s="22"/>
      <c r="D1766" s="22"/>
      <c r="E1766" s="183"/>
      <c r="F1766" s="183"/>
      <c r="G1766" s="22"/>
      <c r="H1766" s="22"/>
      <c r="I1766" s="22"/>
      <c r="J1766" s="22"/>
      <c r="K1766" s="191" t="e">
        <f aca="false">VLOOKUP(Personale!J1766,Legenda!$D$1:$F$258,2)</f>
        <v>#N/A</v>
      </c>
      <c r="L1766" s="22"/>
      <c r="M1766" s="22"/>
      <c r="N1766" s="22"/>
      <c r="O1766" s="22"/>
      <c r="P1766" s="203"/>
      <c r="Q1766" s="22"/>
      <c r="R1766" s="22"/>
      <c r="S1766" s="22"/>
      <c r="T1766" s="203"/>
      <c r="U1766" s="211"/>
      <c r="V1766" s="211"/>
      <c r="W1766" s="185" t="n">
        <v>0</v>
      </c>
      <c r="X1766" s="185" t="n">
        <v>0</v>
      </c>
      <c r="Y1766" s="219" t="n">
        <f aca="false">SUM(W1766:X1766)</f>
        <v>0</v>
      </c>
      <c r="Z1766" s="185" t="n">
        <v>0</v>
      </c>
      <c r="AA1766" s="185" t="n">
        <v>0</v>
      </c>
      <c r="AB1766" s="220" t="n">
        <f aca="false">SUM(Z1766:AA1766)</f>
        <v>0</v>
      </c>
      <c r="AC1766" s="22"/>
      <c r="AD1766" s="22"/>
      <c r="AE1766" s="188"/>
      <c r="AF1766" s="206" t="n">
        <f aca="false">IF(AE1766="SI",N1766,0)</f>
        <v>0</v>
      </c>
      <c r="AG1766" s="189" t="n">
        <f aca="false">IF(AE1766="SI",Y1766,0)</f>
        <v>0</v>
      </c>
      <c r="AH1766" s="189" t="n">
        <f aca="false">IF(AE1766="SI",AB1766,0)</f>
        <v>0</v>
      </c>
      <c r="AI1766" s="148"/>
      <c r="AJ1766" s="207"/>
      <c r="AK1766" s="207"/>
      <c r="AL1766" s="207"/>
      <c r="AM1766" s="207"/>
      <c r="AN1766" s="207"/>
      <c r="AO1766" s="208"/>
    </row>
    <row r="1767" customFormat="false" ht="15.75" hidden="false" customHeight="true" outlineLevel="0" collapsed="false">
      <c r="A1767" s="22" t="n">
        <v>1766</v>
      </c>
      <c r="B1767" s="180"/>
      <c r="C1767" s="22"/>
      <c r="D1767" s="22"/>
      <c r="E1767" s="183"/>
      <c r="F1767" s="183"/>
      <c r="G1767" s="22"/>
      <c r="H1767" s="22"/>
      <c r="I1767" s="22"/>
      <c r="J1767" s="22"/>
      <c r="K1767" s="191" t="e">
        <f aca="false">VLOOKUP(Personale!J1767,Legenda!$D$1:$F$258,2)</f>
        <v>#N/A</v>
      </c>
      <c r="L1767" s="22"/>
      <c r="M1767" s="22"/>
      <c r="N1767" s="22"/>
      <c r="O1767" s="22"/>
      <c r="P1767" s="203"/>
      <c r="Q1767" s="22"/>
      <c r="R1767" s="22"/>
      <c r="S1767" s="22"/>
      <c r="T1767" s="203"/>
      <c r="U1767" s="211"/>
      <c r="V1767" s="211"/>
      <c r="W1767" s="185" t="n">
        <v>0</v>
      </c>
      <c r="X1767" s="185" t="n">
        <v>0</v>
      </c>
      <c r="Y1767" s="219" t="n">
        <f aca="false">SUM(W1767:X1767)</f>
        <v>0</v>
      </c>
      <c r="Z1767" s="185" t="n">
        <v>0</v>
      </c>
      <c r="AA1767" s="185" t="n">
        <v>0</v>
      </c>
      <c r="AB1767" s="220" t="n">
        <f aca="false">SUM(Z1767:AA1767)</f>
        <v>0</v>
      </c>
      <c r="AC1767" s="22"/>
      <c r="AD1767" s="22"/>
      <c r="AE1767" s="188"/>
      <c r="AF1767" s="206" t="n">
        <f aca="false">IF(AE1767="SI",N1767,0)</f>
        <v>0</v>
      </c>
      <c r="AG1767" s="189" t="n">
        <f aca="false">IF(AE1767="SI",Y1767,0)</f>
        <v>0</v>
      </c>
      <c r="AH1767" s="189" t="n">
        <f aca="false">IF(AE1767="SI",AB1767,0)</f>
        <v>0</v>
      </c>
      <c r="AI1767" s="148"/>
      <c r="AJ1767" s="207"/>
      <c r="AK1767" s="207"/>
      <c r="AL1767" s="207"/>
      <c r="AM1767" s="207"/>
      <c r="AN1767" s="207"/>
      <c r="AO1767" s="208"/>
    </row>
    <row r="1768" customFormat="false" ht="15.75" hidden="false" customHeight="true" outlineLevel="0" collapsed="false">
      <c r="A1768" s="22" t="n">
        <v>1767</v>
      </c>
      <c r="B1768" s="180"/>
      <c r="C1768" s="22"/>
      <c r="D1768" s="22"/>
      <c r="E1768" s="183"/>
      <c r="F1768" s="183"/>
      <c r="G1768" s="22"/>
      <c r="H1768" s="22"/>
      <c r="I1768" s="22"/>
      <c r="J1768" s="22"/>
      <c r="K1768" s="191" t="e">
        <f aca="false">VLOOKUP(Personale!J1768,Legenda!$D$1:$F$258,2)</f>
        <v>#N/A</v>
      </c>
      <c r="L1768" s="22"/>
      <c r="M1768" s="22"/>
      <c r="N1768" s="22"/>
      <c r="O1768" s="22"/>
      <c r="P1768" s="203"/>
      <c r="Q1768" s="22"/>
      <c r="R1768" s="22"/>
      <c r="S1768" s="22"/>
      <c r="T1768" s="203"/>
      <c r="U1768" s="211"/>
      <c r="V1768" s="211"/>
      <c r="W1768" s="185" t="n">
        <v>0</v>
      </c>
      <c r="X1768" s="185" t="n">
        <v>0</v>
      </c>
      <c r="Y1768" s="219" t="n">
        <f aca="false">SUM(W1768:X1768)</f>
        <v>0</v>
      </c>
      <c r="Z1768" s="185" t="n">
        <v>0</v>
      </c>
      <c r="AA1768" s="185" t="n">
        <v>0</v>
      </c>
      <c r="AB1768" s="220" t="n">
        <f aca="false">SUM(Z1768:AA1768)</f>
        <v>0</v>
      </c>
      <c r="AC1768" s="22"/>
      <c r="AD1768" s="22"/>
      <c r="AE1768" s="188"/>
      <c r="AF1768" s="206" t="n">
        <f aca="false">IF(AE1768="SI",N1768,0)</f>
        <v>0</v>
      </c>
      <c r="AG1768" s="189" t="n">
        <f aca="false">IF(AE1768="SI",Y1768,0)</f>
        <v>0</v>
      </c>
      <c r="AH1768" s="189" t="n">
        <f aca="false">IF(AE1768="SI",AB1768,0)</f>
        <v>0</v>
      </c>
      <c r="AI1768" s="148"/>
      <c r="AJ1768" s="207"/>
      <c r="AK1768" s="207"/>
      <c r="AL1768" s="207"/>
      <c r="AM1768" s="207"/>
      <c r="AN1768" s="207"/>
      <c r="AO1768" s="208"/>
    </row>
    <row r="1769" customFormat="false" ht="15.75" hidden="false" customHeight="true" outlineLevel="0" collapsed="false">
      <c r="A1769" s="22" t="n">
        <v>1768</v>
      </c>
      <c r="B1769" s="180"/>
      <c r="C1769" s="22"/>
      <c r="D1769" s="22"/>
      <c r="E1769" s="183"/>
      <c r="F1769" s="183"/>
      <c r="G1769" s="22"/>
      <c r="H1769" s="22"/>
      <c r="I1769" s="22"/>
      <c r="J1769" s="22"/>
      <c r="K1769" s="191" t="e">
        <f aca="false">VLOOKUP(Personale!J1769,Legenda!$D$1:$F$258,2)</f>
        <v>#N/A</v>
      </c>
      <c r="L1769" s="22"/>
      <c r="M1769" s="22"/>
      <c r="N1769" s="22"/>
      <c r="O1769" s="22"/>
      <c r="P1769" s="203"/>
      <c r="Q1769" s="22"/>
      <c r="R1769" s="22"/>
      <c r="S1769" s="22"/>
      <c r="T1769" s="203"/>
      <c r="U1769" s="211"/>
      <c r="V1769" s="211"/>
      <c r="W1769" s="185" t="n">
        <v>0</v>
      </c>
      <c r="X1769" s="185" t="n">
        <v>0</v>
      </c>
      <c r="Y1769" s="219" t="n">
        <f aca="false">SUM(W1769:X1769)</f>
        <v>0</v>
      </c>
      <c r="Z1769" s="185" t="n">
        <v>0</v>
      </c>
      <c r="AA1769" s="185" t="n">
        <v>0</v>
      </c>
      <c r="AB1769" s="220" t="n">
        <f aca="false">SUM(Z1769:AA1769)</f>
        <v>0</v>
      </c>
      <c r="AC1769" s="22"/>
      <c r="AD1769" s="22"/>
      <c r="AE1769" s="188"/>
      <c r="AF1769" s="206" t="n">
        <f aca="false">IF(AE1769="SI",N1769,0)</f>
        <v>0</v>
      </c>
      <c r="AG1769" s="189" t="n">
        <f aca="false">IF(AE1769="SI",Y1769,0)</f>
        <v>0</v>
      </c>
      <c r="AH1769" s="189" t="n">
        <f aca="false">IF(AE1769="SI",AB1769,0)</f>
        <v>0</v>
      </c>
      <c r="AI1769" s="148"/>
      <c r="AJ1769" s="207"/>
      <c r="AK1769" s="207"/>
      <c r="AL1769" s="207"/>
      <c r="AM1769" s="207"/>
      <c r="AN1769" s="207"/>
      <c r="AO1769" s="208"/>
    </row>
    <row r="1770" customFormat="false" ht="15.75" hidden="false" customHeight="true" outlineLevel="0" collapsed="false">
      <c r="A1770" s="22" t="n">
        <v>1769</v>
      </c>
      <c r="B1770" s="180"/>
      <c r="C1770" s="22"/>
      <c r="D1770" s="22"/>
      <c r="E1770" s="183"/>
      <c r="F1770" s="183"/>
      <c r="G1770" s="22"/>
      <c r="H1770" s="22"/>
      <c r="I1770" s="22"/>
      <c r="J1770" s="22"/>
      <c r="K1770" s="191" t="e">
        <f aca="false">VLOOKUP(Personale!J1770,Legenda!$D$1:$F$258,2)</f>
        <v>#N/A</v>
      </c>
      <c r="L1770" s="22"/>
      <c r="M1770" s="22"/>
      <c r="N1770" s="22"/>
      <c r="O1770" s="22"/>
      <c r="P1770" s="203"/>
      <c r="Q1770" s="22"/>
      <c r="R1770" s="22"/>
      <c r="S1770" s="22"/>
      <c r="T1770" s="203"/>
      <c r="U1770" s="211"/>
      <c r="V1770" s="211"/>
      <c r="W1770" s="185" t="n">
        <v>0</v>
      </c>
      <c r="X1770" s="185" t="n">
        <v>0</v>
      </c>
      <c r="Y1770" s="219" t="n">
        <f aca="false">SUM(W1770:X1770)</f>
        <v>0</v>
      </c>
      <c r="Z1770" s="185" t="n">
        <v>0</v>
      </c>
      <c r="AA1770" s="185" t="n">
        <v>0</v>
      </c>
      <c r="AB1770" s="220" t="n">
        <f aca="false">SUM(Z1770:AA1770)</f>
        <v>0</v>
      </c>
      <c r="AC1770" s="22"/>
      <c r="AD1770" s="22"/>
      <c r="AE1770" s="188"/>
      <c r="AF1770" s="206" t="n">
        <f aca="false">IF(AE1770="SI",N1770,0)</f>
        <v>0</v>
      </c>
      <c r="AG1770" s="189" t="n">
        <f aca="false">IF(AE1770="SI",Y1770,0)</f>
        <v>0</v>
      </c>
      <c r="AH1770" s="189" t="n">
        <f aca="false">IF(AE1770="SI",AB1770,0)</f>
        <v>0</v>
      </c>
      <c r="AI1770" s="148"/>
      <c r="AJ1770" s="207"/>
      <c r="AK1770" s="207"/>
      <c r="AL1770" s="207"/>
      <c r="AM1770" s="207"/>
      <c r="AN1770" s="207"/>
      <c r="AO1770" s="208"/>
    </row>
    <row r="1771" customFormat="false" ht="15.75" hidden="false" customHeight="true" outlineLevel="0" collapsed="false">
      <c r="A1771" s="22" t="n">
        <v>1770</v>
      </c>
      <c r="B1771" s="180"/>
      <c r="C1771" s="22"/>
      <c r="D1771" s="22"/>
      <c r="E1771" s="183"/>
      <c r="F1771" s="183"/>
      <c r="G1771" s="22"/>
      <c r="H1771" s="22"/>
      <c r="I1771" s="22"/>
      <c r="J1771" s="22"/>
      <c r="K1771" s="191" t="e">
        <f aca="false">VLOOKUP(Personale!J1771,Legenda!$D$1:$F$258,2)</f>
        <v>#N/A</v>
      </c>
      <c r="L1771" s="22"/>
      <c r="M1771" s="22"/>
      <c r="N1771" s="22"/>
      <c r="O1771" s="22"/>
      <c r="P1771" s="203"/>
      <c r="Q1771" s="22"/>
      <c r="R1771" s="22"/>
      <c r="S1771" s="22"/>
      <c r="T1771" s="203"/>
      <c r="U1771" s="211"/>
      <c r="V1771" s="211"/>
      <c r="W1771" s="185" t="n">
        <v>0</v>
      </c>
      <c r="X1771" s="185" t="n">
        <v>0</v>
      </c>
      <c r="Y1771" s="219" t="n">
        <f aca="false">SUM(W1771:X1771)</f>
        <v>0</v>
      </c>
      <c r="Z1771" s="185" t="n">
        <v>0</v>
      </c>
      <c r="AA1771" s="185" t="n">
        <v>0</v>
      </c>
      <c r="AB1771" s="220" t="n">
        <f aca="false">SUM(Z1771:AA1771)</f>
        <v>0</v>
      </c>
      <c r="AC1771" s="22"/>
      <c r="AD1771" s="22"/>
      <c r="AE1771" s="188"/>
      <c r="AF1771" s="206" t="n">
        <f aca="false">IF(AE1771="SI",N1771,0)</f>
        <v>0</v>
      </c>
      <c r="AG1771" s="189" t="n">
        <f aca="false">IF(AE1771="SI",Y1771,0)</f>
        <v>0</v>
      </c>
      <c r="AH1771" s="189" t="n">
        <f aca="false">IF(AE1771="SI",AB1771,0)</f>
        <v>0</v>
      </c>
      <c r="AI1771" s="148"/>
      <c r="AJ1771" s="207"/>
      <c r="AK1771" s="207"/>
      <c r="AL1771" s="207"/>
      <c r="AM1771" s="207"/>
      <c r="AN1771" s="207"/>
      <c r="AO1771" s="208"/>
    </row>
    <row r="1772" customFormat="false" ht="15.75" hidden="false" customHeight="true" outlineLevel="0" collapsed="false">
      <c r="A1772" s="22" t="n">
        <v>1771</v>
      </c>
      <c r="B1772" s="180"/>
      <c r="C1772" s="22"/>
      <c r="D1772" s="22"/>
      <c r="E1772" s="183"/>
      <c r="F1772" s="183"/>
      <c r="G1772" s="22"/>
      <c r="H1772" s="22"/>
      <c r="I1772" s="22"/>
      <c r="J1772" s="22"/>
      <c r="K1772" s="191" t="e">
        <f aca="false">VLOOKUP(Personale!J1772,Legenda!$D$1:$F$258,2)</f>
        <v>#N/A</v>
      </c>
      <c r="L1772" s="22"/>
      <c r="M1772" s="22"/>
      <c r="N1772" s="22"/>
      <c r="O1772" s="22"/>
      <c r="P1772" s="203"/>
      <c r="Q1772" s="22"/>
      <c r="R1772" s="22"/>
      <c r="S1772" s="22"/>
      <c r="T1772" s="203"/>
      <c r="U1772" s="211"/>
      <c r="V1772" s="211"/>
      <c r="W1772" s="185" t="n">
        <v>0</v>
      </c>
      <c r="X1772" s="185" t="n">
        <v>0</v>
      </c>
      <c r="Y1772" s="219" t="n">
        <f aca="false">SUM(W1772:X1772)</f>
        <v>0</v>
      </c>
      <c r="Z1772" s="185" t="n">
        <v>0</v>
      </c>
      <c r="AA1772" s="185" t="n">
        <v>0</v>
      </c>
      <c r="AB1772" s="220" t="n">
        <f aca="false">SUM(Z1772:AA1772)</f>
        <v>0</v>
      </c>
      <c r="AC1772" s="22"/>
      <c r="AD1772" s="22"/>
      <c r="AE1772" s="188"/>
      <c r="AF1772" s="206" t="n">
        <f aca="false">IF(AE1772="SI",N1772,0)</f>
        <v>0</v>
      </c>
      <c r="AG1772" s="189" t="n">
        <f aca="false">IF(AE1772="SI",Y1772,0)</f>
        <v>0</v>
      </c>
      <c r="AH1772" s="189" t="n">
        <f aca="false">IF(AE1772="SI",AB1772,0)</f>
        <v>0</v>
      </c>
      <c r="AI1772" s="148"/>
      <c r="AJ1772" s="207"/>
      <c r="AK1772" s="207"/>
      <c r="AL1772" s="207"/>
      <c r="AM1772" s="207"/>
      <c r="AN1772" s="207"/>
      <c r="AO1772" s="208"/>
    </row>
    <row r="1773" customFormat="false" ht="15.75" hidden="false" customHeight="true" outlineLevel="0" collapsed="false">
      <c r="A1773" s="22" t="n">
        <v>1772</v>
      </c>
      <c r="B1773" s="180"/>
      <c r="C1773" s="22"/>
      <c r="D1773" s="22"/>
      <c r="E1773" s="183"/>
      <c r="F1773" s="183"/>
      <c r="G1773" s="22"/>
      <c r="H1773" s="22"/>
      <c r="I1773" s="22"/>
      <c r="J1773" s="22"/>
      <c r="K1773" s="191" t="e">
        <f aca="false">VLOOKUP(Personale!J1773,Legenda!$D$1:$F$258,2)</f>
        <v>#N/A</v>
      </c>
      <c r="L1773" s="22"/>
      <c r="M1773" s="22"/>
      <c r="N1773" s="22"/>
      <c r="O1773" s="22"/>
      <c r="P1773" s="203"/>
      <c r="Q1773" s="22"/>
      <c r="R1773" s="22"/>
      <c r="S1773" s="22"/>
      <c r="T1773" s="203"/>
      <c r="U1773" s="211"/>
      <c r="V1773" s="211"/>
      <c r="W1773" s="185" t="n">
        <v>0</v>
      </c>
      <c r="X1773" s="185" t="n">
        <v>0</v>
      </c>
      <c r="Y1773" s="219" t="n">
        <f aca="false">SUM(W1773:X1773)</f>
        <v>0</v>
      </c>
      <c r="Z1773" s="185" t="n">
        <v>0</v>
      </c>
      <c r="AA1773" s="185" t="n">
        <v>0</v>
      </c>
      <c r="AB1773" s="220" t="n">
        <f aca="false">SUM(Z1773:AA1773)</f>
        <v>0</v>
      </c>
      <c r="AC1773" s="22"/>
      <c r="AD1773" s="22"/>
      <c r="AE1773" s="188"/>
      <c r="AF1773" s="206" t="n">
        <f aca="false">IF(AE1773="SI",N1773,0)</f>
        <v>0</v>
      </c>
      <c r="AG1773" s="189" t="n">
        <f aca="false">IF(AE1773="SI",Y1773,0)</f>
        <v>0</v>
      </c>
      <c r="AH1773" s="189" t="n">
        <f aca="false">IF(AE1773="SI",AB1773,0)</f>
        <v>0</v>
      </c>
      <c r="AI1773" s="148"/>
      <c r="AJ1773" s="207"/>
      <c r="AK1773" s="207"/>
      <c r="AL1773" s="207"/>
      <c r="AM1773" s="207"/>
      <c r="AN1773" s="207"/>
      <c r="AO1773" s="208"/>
    </row>
    <row r="1774" customFormat="false" ht="15.75" hidden="false" customHeight="true" outlineLevel="0" collapsed="false">
      <c r="A1774" s="22" t="n">
        <v>1773</v>
      </c>
      <c r="B1774" s="180"/>
      <c r="C1774" s="22"/>
      <c r="D1774" s="22"/>
      <c r="E1774" s="183"/>
      <c r="F1774" s="183"/>
      <c r="G1774" s="22"/>
      <c r="H1774" s="22"/>
      <c r="I1774" s="22"/>
      <c r="J1774" s="22"/>
      <c r="K1774" s="191" t="e">
        <f aca="false">VLOOKUP(Personale!J1774,Legenda!$D$1:$F$258,2)</f>
        <v>#N/A</v>
      </c>
      <c r="L1774" s="22"/>
      <c r="M1774" s="22"/>
      <c r="N1774" s="22"/>
      <c r="O1774" s="22"/>
      <c r="P1774" s="203"/>
      <c r="Q1774" s="22"/>
      <c r="R1774" s="22"/>
      <c r="S1774" s="22"/>
      <c r="T1774" s="203"/>
      <c r="U1774" s="211"/>
      <c r="V1774" s="211"/>
      <c r="W1774" s="185" t="n">
        <v>0</v>
      </c>
      <c r="X1774" s="185" t="n">
        <v>0</v>
      </c>
      <c r="Y1774" s="219" t="n">
        <f aca="false">SUM(W1774:X1774)</f>
        <v>0</v>
      </c>
      <c r="Z1774" s="185" t="n">
        <v>0</v>
      </c>
      <c r="AA1774" s="185" t="n">
        <v>0</v>
      </c>
      <c r="AB1774" s="220" t="n">
        <f aca="false">SUM(Z1774:AA1774)</f>
        <v>0</v>
      </c>
      <c r="AC1774" s="22"/>
      <c r="AD1774" s="22"/>
      <c r="AE1774" s="188"/>
      <c r="AF1774" s="206" t="n">
        <f aca="false">IF(AE1774="SI",N1774,0)</f>
        <v>0</v>
      </c>
      <c r="AG1774" s="189" t="n">
        <f aca="false">IF(AE1774="SI",Y1774,0)</f>
        <v>0</v>
      </c>
      <c r="AH1774" s="189" t="n">
        <f aca="false">IF(AE1774="SI",AB1774,0)</f>
        <v>0</v>
      </c>
      <c r="AI1774" s="148"/>
      <c r="AJ1774" s="207"/>
      <c r="AK1774" s="207"/>
      <c r="AL1774" s="207"/>
      <c r="AM1774" s="207"/>
      <c r="AN1774" s="207"/>
      <c r="AO1774" s="208"/>
    </row>
    <row r="1775" customFormat="false" ht="15.75" hidden="false" customHeight="true" outlineLevel="0" collapsed="false">
      <c r="A1775" s="22" t="n">
        <v>1774</v>
      </c>
      <c r="B1775" s="180"/>
      <c r="C1775" s="22"/>
      <c r="D1775" s="22"/>
      <c r="E1775" s="183"/>
      <c r="F1775" s="183"/>
      <c r="G1775" s="22"/>
      <c r="H1775" s="22"/>
      <c r="I1775" s="22"/>
      <c r="J1775" s="22"/>
      <c r="K1775" s="191" t="e">
        <f aca="false">VLOOKUP(Personale!J1775,Legenda!$D$1:$F$258,2)</f>
        <v>#N/A</v>
      </c>
      <c r="L1775" s="22"/>
      <c r="M1775" s="22"/>
      <c r="N1775" s="22"/>
      <c r="O1775" s="22"/>
      <c r="P1775" s="203"/>
      <c r="Q1775" s="22"/>
      <c r="R1775" s="22"/>
      <c r="S1775" s="22"/>
      <c r="T1775" s="203"/>
      <c r="U1775" s="211"/>
      <c r="V1775" s="211"/>
      <c r="W1775" s="185" t="n">
        <v>0</v>
      </c>
      <c r="X1775" s="185" t="n">
        <v>0</v>
      </c>
      <c r="Y1775" s="219" t="n">
        <f aca="false">SUM(W1775:X1775)</f>
        <v>0</v>
      </c>
      <c r="Z1775" s="185" t="n">
        <v>0</v>
      </c>
      <c r="AA1775" s="185" t="n">
        <v>0</v>
      </c>
      <c r="AB1775" s="220" t="n">
        <f aca="false">SUM(Z1775:AA1775)</f>
        <v>0</v>
      </c>
      <c r="AC1775" s="22"/>
      <c r="AD1775" s="22"/>
      <c r="AE1775" s="188"/>
      <c r="AF1775" s="206" t="n">
        <f aca="false">IF(AE1775="SI",N1775,0)</f>
        <v>0</v>
      </c>
      <c r="AG1775" s="189" t="n">
        <f aca="false">IF(AE1775="SI",Y1775,0)</f>
        <v>0</v>
      </c>
      <c r="AH1775" s="189" t="n">
        <f aca="false">IF(AE1775="SI",AB1775,0)</f>
        <v>0</v>
      </c>
      <c r="AI1775" s="148"/>
      <c r="AJ1775" s="207"/>
      <c r="AK1775" s="207"/>
      <c r="AL1775" s="207"/>
      <c r="AM1775" s="207"/>
      <c r="AN1775" s="207"/>
      <c r="AO1775" s="208"/>
    </row>
    <row r="1776" customFormat="false" ht="15.75" hidden="false" customHeight="true" outlineLevel="0" collapsed="false">
      <c r="A1776" s="22" t="n">
        <v>1775</v>
      </c>
      <c r="B1776" s="180"/>
      <c r="C1776" s="22"/>
      <c r="D1776" s="22"/>
      <c r="E1776" s="183"/>
      <c r="F1776" s="183"/>
      <c r="G1776" s="22"/>
      <c r="H1776" s="22"/>
      <c r="I1776" s="22"/>
      <c r="J1776" s="22"/>
      <c r="K1776" s="191" t="e">
        <f aca="false">VLOOKUP(Personale!J1776,Legenda!$D$1:$F$258,2)</f>
        <v>#N/A</v>
      </c>
      <c r="L1776" s="22"/>
      <c r="M1776" s="22"/>
      <c r="N1776" s="22"/>
      <c r="O1776" s="22"/>
      <c r="P1776" s="203"/>
      <c r="Q1776" s="22"/>
      <c r="R1776" s="22"/>
      <c r="S1776" s="22"/>
      <c r="T1776" s="203"/>
      <c r="U1776" s="211"/>
      <c r="V1776" s="211"/>
      <c r="W1776" s="185" t="n">
        <v>0</v>
      </c>
      <c r="X1776" s="185" t="n">
        <v>0</v>
      </c>
      <c r="Y1776" s="219" t="n">
        <f aca="false">SUM(W1776:X1776)</f>
        <v>0</v>
      </c>
      <c r="Z1776" s="185" t="n">
        <v>0</v>
      </c>
      <c r="AA1776" s="185" t="n">
        <v>0</v>
      </c>
      <c r="AB1776" s="220" t="n">
        <f aca="false">SUM(Z1776:AA1776)</f>
        <v>0</v>
      </c>
      <c r="AC1776" s="22"/>
      <c r="AD1776" s="22"/>
      <c r="AE1776" s="188"/>
      <c r="AF1776" s="206" t="n">
        <f aca="false">IF(AE1776="SI",N1776,0)</f>
        <v>0</v>
      </c>
      <c r="AG1776" s="189" t="n">
        <f aca="false">IF(AE1776="SI",Y1776,0)</f>
        <v>0</v>
      </c>
      <c r="AH1776" s="189" t="n">
        <f aca="false">IF(AE1776="SI",AB1776,0)</f>
        <v>0</v>
      </c>
      <c r="AI1776" s="148"/>
      <c r="AJ1776" s="207"/>
      <c r="AK1776" s="207"/>
      <c r="AL1776" s="207"/>
      <c r="AM1776" s="207"/>
      <c r="AN1776" s="207"/>
      <c r="AO1776" s="208"/>
    </row>
    <row r="1777" customFormat="false" ht="15.75" hidden="false" customHeight="true" outlineLevel="0" collapsed="false">
      <c r="A1777" s="22" t="n">
        <v>1776</v>
      </c>
      <c r="B1777" s="180"/>
      <c r="C1777" s="22"/>
      <c r="D1777" s="22"/>
      <c r="E1777" s="183"/>
      <c r="F1777" s="183"/>
      <c r="G1777" s="22"/>
      <c r="H1777" s="22"/>
      <c r="I1777" s="22"/>
      <c r="J1777" s="22"/>
      <c r="K1777" s="191" t="e">
        <f aca="false">VLOOKUP(Personale!J1777,Legenda!$D$1:$F$258,2)</f>
        <v>#N/A</v>
      </c>
      <c r="L1777" s="22"/>
      <c r="M1777" s="22"/>
      <c r="N1777" s="22"/>
      <c r="O1777" s="22"/>
      <c r="P1777" s="203"/>
      <c r="Q1777" s="22"/>
      <c r="R1777" s="22"/>
      <c r="S1777" s="22"/>
      <c r="T1777" s="203"/>
      <c r="U1777" s="211"/>
      <c r="V1777" s="211"/>
      <c r="W1777" s="185" t="n">
        <v>0</v>
      </c>
      <c r="X1777" s="185" t="n">
        <v>0</v>
      </c>
      <c r="Y1777" s="219" t="n">
        <f aca="false">SUM(W1777:X1777)</f>
        <v>0</v>
      </c>
      <c r="Z1777" s="185" t="n">
        <v>0</v>
      </c>
      <c r="AA1777" s="185" t="n">
        <v>0</v>
      </c>
      <c r="AB1777" s="220" t="n">
        <f aca="false">SUM(Z1777:AA1777)</f>
        <v>0</v>
      </c>
      <c r="AC1777" s="22"/>
      <c r="AD1777" s="22"/>
      <c r="AE1777" s="188"/>
      <c r="AF1777" s="206" t="n">
        <f aca="false">IF(AE1777="SI",N1777,0)</f>
        <v>0</v>
      </c>
      <c r="AG1777" s="189" t="n">
        <f aca="false">IF(AE1777="SI",Y1777,0)</f>
        <v>0</v>
      </c>
      <c r="AH1777" s="189" t="n">
        <f aca="false">IF(AE1777="SI",AB1777,0)</f>
        <v>0</v>
      </c>
      <c r="AI1777" s="148"/>
      <c r="AJ1777" s="207"/>
      <c r="AK1777" s="207"/>
      <c r="AL1777" s="207"/>
      <c r="AM1777" s="207"/>
      <c r="AN1777" s="207"/>
      <c r="AO1777" s="208"/>
    </row>
    <row r="1778" customFormat="false" ht="15.75" hidden="false" customHeight="true" outlineLevel="0" collapsed="false">
      <c r="A1778" s="22" t="n">
        <v>1777</v>
      </c>
      <c r="B1778" s="180"/>
      <c r="C1778" s="22"/>
      <c r="D1778" s="22"/>
      <c r="E1778" s="183"/>
      <c r="F1778" s="183"/>
      <c r="G1778" s="22"/>
      <c r="H1778" s="22"/>
      <c r="I1778" s="22"/>
      <c r="J1778" s="22"/>
      <c r="K1778" s="191" t="e">
        <f aca="false">VLOOKUP(Personale!J1778,Legenda!$D$1:$F$258,2)</f>
        <v>#N/A</v>
      </c>
      <c r="L1778" s="22"/>
      <c r="M1778" s="22"/>
      <c r="N1778" s="22"/>
      <c r="O1778" s="22"/>
      <c r="P1778" s="203"/>
      <c r="Q1778" s="22"/>
      <c r="R1778" s="22"/>
      <c r="S1778" s="22"/>
      <c r="T1778" s="203"/>
      <c r="U1778" s="211"/>
      <c r="V1778" s="211"/>
      <c r="W1778" s="185" t="n">
        <v>0</v>
      </c>
      <c r="X1778" s="185" t="n">
        <v>0</v>
      </c>
      <c r="Y1778" s="219" t="n">
        <f aca="false">SUM(W1778:X1778)</f>
        <v>0</v>
      </c>
      <c r="Z1778" s="185" t="n">
        <v>0</v>
      </c>
      <c r="AA1778" s="185" t="n">
        <v>0</v>
      </c>
      <c r="AB1778" s="220" t="n">
        <f aca="false">SUM(Z1778:AA1778)</f>
        <v>0</v>
      </c>
      <c r="AC1778" s="22"/>
      <c r="AD1778" s="22"/>
      <c r="AE1778" s="188"/>
      <c r="AF1778" s="206" t="n">
        <f aca="false">IF(AE1778="SI",N1778,0)</f>
        <v>0</v>
      </c>
      <c r="AG1778" s="189" t="n">
        <f aca="false">IF(AE1778="SI",Y1778,0)</f>
        <v>0</v>
      </c>
      <c r="AH1778" s="189" t="n">
        <f aca="false">IF(AE1778="SI",AB1778,0)</f>
        <v>0</v>
      </c>
      <c r="AI1778" s="148"/>
      <c r="AJ1778" s="207"/>
      <c r="AK1778" s="207"/>
      <c r="AL1778" s="207"/>
      <c r="AM1778" s="207"/>
      <c r="AN1778" s="207"/>
      <c r="AO1778" s="208"/>
    </row>
    <row r="1779" customFormat="false" ht="15.75" hidden="false" customHeight="true" outlineLevel="0" collapsed="false">
      <c r="A1779" s="22" t="n">
        <v>1778</v>
      </c>
      <c r="B1779" s="180"/>
      <c r="C1779" s="22"/>
      <c r="D1779" s="22"/>
      <c r="E1779" s="183"/>
      <c r="F1779" s="183"/>
      <c r="G1779" s="22"/>
      <c r="H1779" s="22"/>
      <c r="I1779" s="22"/>
      <c r="J1779" s="22"/>
      <c r="K1779" s="191" t="e">
        <f aca="false">VLOOKUP(Personale!J1779,Legenda!$D$1:$F$258,2)</f>
        <v>#N/A</v>
      </c>
      <c r="L1779" s="22"/>
      <c r="M1779" s="22"/>
      <c r="N1779" s="22"/>
      <c r="O1779" s="22"/>
      <c r="P1779" s="203"/>
      <c r="Q1779" s="22"/>
      <c r="R1779" s="22"/>
      <c r="S1779" s="22"/>
      <c r="T1779" s="203"/>
      <c r="U1779" s="211"/>
      <c r="V1779" s="211"/>
      <c r="W1779" s="185" t="n">
        <v>0</v>
      </c>
      <c r="X1779" s="185" t="n">
        <v>0</v>
      </c>
      <c r="Y1779" s="219" t="n">
        <f aca="false">SUM(W1779:X1779)</f>
        <v>0</v>
      </c>
      <c r="Z1779" s="185" t="n">
        <v>0</v>
      </c>
      <c r="AA1779" s="185" t="n">
        <v>0</v>
      </c>
      <c r="AB1779" s="220" t="n">
        <f aca="false">SUM(Z1779:AA1779)</f>
        <v>0</v>
      </c>
      <c r="AC1779" s="22"/>
      <c r="AD1779" s="22"/>
      <c r="AE1779" s="188"/>
      <c r="AF1779" s="206" t="n">
        <f aca="false">IF(AE1779="SI",N1779,0)</f>
        <v>0</v>
      </c>
      <c r="AG1779" s="189" t="n">
        <f aca="false">IF(AE1779="SI",Y1779,0)</f>
        <v>0</v>
      </c>
      <c r="AH1779" s="189" t="n">
        <f aca="false">IF(AE1779="SI",AB1779,0)</f>
        <v>0</v>
      </c>
      <c r="AI1779" s="148"/>
      <c r="AJ1779" s="207"/>
      <c r="AK1779" s="207"/>
      <c r="AL1779" s="207"/>
      <c r="AM1779" s="207"/>
      <c r="AN1779" s="207"/>
      <c r="AO1779" s="208"/>
    </row>
    <row r="1780" customFormat="false" ht="15.75" hidden="false" customHeight="true" outlineLevel="0" collapsed="false">
      <c r="A1780" s="22" t="n">
        <v>1779</v>
      </c>
      <c r="B1780" s="180"/>
      <c r="C1780" s="22"/>
      <c r="D1780" s="22"/>
      <c r="E1780" s="183"/>
      <c r="F1780" s="183"/>
      <c r="G1780" s="22"/>
      <c r="H1780" s="22"/>
      <c r="I1780" s="22"/>
      <c r="J1780" s="22"/>
      <c r="K1780" s="191" t="e">
        <f aca="false">VLOOKUP(Personale!J1780,Legenda!$D$1:$F$258,2)</f>
        <v>#N/A</v>
      </c>
      <c r="L1780" s="22"/>
      <c r="M1780" s="22"/>
      <c r="N1780" s="22"/>
      <c r="O1780" s="22"/>
      <c r="P1780" s="203"/>
      <c r="Q1780" s="22"/>
      <c r="R1780" s="22"/>
      <c r="S1780" s="22"/>
      <c r="T1780" s="203"/>
      <c r="U1780" s="211"/>
      <c r="V1780" s="211"/>
      <c r="W1780" s="185" t="n">
        <v>0</v>
      </c>
      <c r="X1780" s="185" t="n">
        <v>0</v>
      </c>
      <c r="Y1780" s="219" t="n">
        <f aca="false">SUM(W1780:X1780)</f>
        <v>0</v>
      </c>
      <c r="Z1780" s="185" t="n">
        <v>0</v>
      </c>
      <c r="AA1780" s="185" t="n">
        <v>0</v>
      </c>
      <c r="AB1780" s="220" t="n">
        <f aca="false">SUM(Z1780:AA1780)</f>
        <v>0</v>
      </c>
      <c r="AC1780" s="22"/>
      <c r="AD1780" s="22"/>
      <c r="AE1780" s="188"/>
      <c r="AF1780" s="206" t="n">
        <f aca="false">IF(AE1780="SI",N1780,0)</f>
        <v>0</v>
      </c>
      <c r="AG1780" s="189" t="n">
        <f aca="false">IF(AE1780="SI",Y1780,0)</f>
        <v>0</v>
      </c>
      <c r="AH1780" s="189" t="n">
        <f aca="false">IF(AE1780="SI",AB1780,0)</f>
        <v>0</v>
      </c>
      <c r="AI1780" s="148"/>
      <c r="AJ1780" s="207"/>
      <c r="AK1780" s="207"/>
      <c r="AL1780" s="207"/>
      <c r="AM1780" s="207"/>
      <c r="AN1780" s="207"/>
      <c r="AO1780" s="208"/>
    </row>
    <row r="1781" customFormat="false" ht="15.75" hidden="false" customHeight="true" outlineLevel="0" collapsed="false">
      <c r="A1781" s="22" t="n">
        <v>1780</v>
      </c>
      <c r="B1781" s="180"/>
      <c r="C1781" s="22"/>
      <c r="D1781" s="22"/>
      <c r="E1781" s="183"/>
      <c r="F1781" s="183"/>
      <c r="G1781" s="22"/>
      <c r="H1781" s="22"/>
      <c r="I1781" s="22"/>
      <c r="J1781" s="22"/>
      <c r="K1781" s="191" t="e">
        <f aca="false">VLOOKUP(Personale!J1781,Legenda!$D$1:$F$258,2)</f>
        <v>#N/A</v>
      </c>
      <c r="L1781" s="22"/>
      <c r="M1781" s="22"/>
      <c r="N1781" s="22"/>
      <c r="O1781" s="22"/>
      <c r="P1781" s="203"/>
      <c r="Q1781" s="22"/>
      <c r="R1781" s="22"/>
      <c r="S1781" s="22"/>
      <c r="T1781" s="203"/>
      <c r="U1781" s="211"/>
      <c r="V1781" s="211"/>
      <c r="W1781" s="185" t="n">
        <v>0</v>
      </c>
      <c r="X1781" s="185" t="n">
        <v>0</v>
      </c>
      <c r="Y1781" s="219" t="n">
        <f aca="false">SUM(W1781:X1781)</f>
        <v>0</v>
      </c>
      <c r="Z1781" s="185" t="n">
        <v>0</v>
      </c>
      <c r="AA1781" s="185" t="n">
        <v>0</v>
      </c>
      <c r="AB1781" s="220" t="n">
        <f aca="false">SUM(Z1781:AA1781)</f>
        <v>0</v>
      </c>
      <c r="AC1781" s="22"/>
      <c r="AD1781" s="22"/>
      <c r="AE1781" s="188"/>
      <c r="AF1781" s="206" t="n">
        <f aca="false">IF(AE1781="SI",N1781,0)</f>
        <v>0</v>
      </c>
      <c r="AG1781" s="189" t="n">
        <f aca="false">IF(AE1781="SI",Y1781,0)</f>
        <v>0</v>
      </c>
      <c r="AH1781" s="189" t="n">
        <f aca="false">IF(AE1781="SI",AB1781,0)</f>
        <v>0</v>
      </c>
      <c r="AI1781" s="148"/>
      <c r="AJ1781" s="207"/>
      <c r="AK1781" s="207"/>
      <c r="AL1781" s="207"/>
      <c r="AM1781" s="207"/>
      <c r="AN1781" s="207"/>
      <c r="AO1781" s="208"/>
    </row>
    <row r="1782" customFormat="false" ht="15.75" hidden="false" customHeight="true" outlineLevel="0" collapsed="false">
      <c r="A1782" s="22" t="n">
        <v>1781</v>
      </c>
      <c r="B1782" s="180"/>
      <c r="C1782" s="22"/>
      <c r="D1782" s="22"/>
      <c r="E1782" s="183"/>
      <c r="F1782" s="183"/>
      <c r="G1782" s="22"/>
      <c r="H1782" s="22"/>
      <c r="I1782" s="22"/>
      <c r="J1782" s="22"/>
      <c r="K1782" s="191" t="e">
        <f aca="false">VLOOKUP(Personale!J1782,Legenda!$D$1:$F$258,2)</f>
        <v>#N/A</v>
      </c>
      <c r="L1782" s="22"/>
      <c r="M1782" s="22"/>
      <c r="N1782" s="22"/>
      <c r="O1782" s="22"/>
      <c r="P1782" s="203"/>
      <c r="Q1782" s="22"/>
      <c r="R1782" s="22"/>
      <c r="S1782" s="22"/>
      <c r="T1782" s="203"/>
      <c r="U1782" s="211"/>
      <c r="V1782" s="211"/>
      <c r="W1782" s="185" t="n">
        <v>0</v>
      </c>
      <c r="X1782" s="185" t="n">
        <v>0</v>
      </c>
      <c r="Y1782" s="219" t="n">
        <f aca="false">SUM(W1782:X1782)</f>
        <v>0</v>
      </c>
      <c r="Z1782" s="185" t="n">
        <v>0</v>
      </c>
      <c r="AA1782" s="185" t="n">
        <v>0</v>
      </c>
      <c r="AB1782" s="220" t="n">
        <f aca="false">SUM(Z1782:AA1782)</f>
        <v>0</v>
      </c>
      <c r="AC1782" s="22"/>
      <c r="AD1782" s="22"/>
      <c r="AE1782" s="188"/>
      <c r="AF1782" s="206" t="n">
        <f aca="false">IF(AE1782="SI",N1782,0)</f>
        <v>0</v>
      </c>
      <c r="AG1782" s="189" t="n">
        <f aca="false">IF(AE1782="SI",Y1782,0)</f>
        <v>0</v>
      </c>
      <c r="AH1782" s="189" t="n">
        <f aca="false">IF(AE1782="SI",AB1782,0)</f>
        <v>0</v>
      </c>
      <c r="AI1782" s="148"/>
      <c r="AJ1782" s="207"/>
      <c r="AK1782" s="207"/>
      <c r="AL1782" s="207"/>
      <c r="AM1782" s="207"/>
      <c r="AN1782" s="207"/>
      <c r="AO1782" s="208"/>
    </row>
    <row r="1783" customFormat="false" ht="15.75" hidden="false" customHeight="true" outlineLevel="0" collapsed="false">
      <c r="A1783" s="22" t="n">
        <v>1782</v>
      </c>
      <c r="B1783" s="180"/>
      <c r="C1783" s="22"/>
      <c r="D1783" s="22"/>
      <c r="E1783" s="183"/>
      <c r="F1783" s="183"/>
      <c r="G1783" s="22"/>
      <c r="H1783" s="22"/>
      <c r="I1783" s="22"/>
      <c r="J1783" s="22"/>
      <c r="K1783" s="191" t="e">
        <f aca="false">VLOOKUP(Personale!J1783,Legenda!$D$1:$F$258,2)</f>
        <v>#N/A</v>
      </c>
      <c r="L1783" s="22"/>
      <c r="M1783" s="22"/>
      <c r="N1783" s="22"/>
      <c r="O1783" s="22"/>
      <c r="P1783" s="203"/>
      <c r="Q1783" s="22"/>
      <c r="R1783" s="22"/>
      <c r="S1783" s="22"/>
      <c r="T1783" s="203"/>
      <c r="U1783" s="211"/>
      <c r="V1783" s="211"/>
      <c r="W1783" s="185" t="n">
        <v>0</v>
      </c>
      <c r="X1783" s="185" t="n">
        <v>0</v>
      </c>
      <c r="Y1783" s="219" t="n">
        <f aca="false">SUM(W1783:X1783)</f>
        <v>0</v>
      </c>
      <c r="Z1783" s="185" t="n">
        <v>0</v>
      </c>
      <c r="AA1783" s="185" t="n">
        <v>0</v>
      </c>
      <c r="AB1783" s="220" t="n">
        <f aca="false">SUM(Z1783:AA1783)</f>
        <v>0</v>
      </c>
      <c r="AC1783" s="22"/>
      <c r="AD1783" s="22"/>
      <c r="AE1783" s="188"/>
      <c r="AF1783" s="206" t="n">
        <f aca="false">IF(AE1783="SI",N1783,0)</f>
        <v>0</v>
      </c>
      <c r="AG1783" s="189" t="n">
        <f aca="false">IF(AE1783="SI",Y1783,0)</f>
        <v>0</v>
      </c>
      <c r="AH1783" s="189" t="n">
        <f aca="false">IF(AE1783="SI",AB1783,0)</f>
        <v>0</v>
      </c>
      <c r="AI1783" s="148"/>
      <c r="AJ1783" s="207"/>
      <c r="AK1783" s="207"/>
      <c r="AL1783" s="207"/>
      <c r="AM1783" s="207"/>
      <c r="AN1783" s="207"/>
      <c r="AO1783" s="208"/>
    </row>
    <row r="1784" customFormat="false" ht="15.75" hidden="false" customHeight="true" outlineLevel="0" collapsed="false">
      <c r="A1784" s="22" t="n">
        <v>1783</v>
      </c>
      <c r="B1784" s="180"/>
      <c r="C1784" s="22"/>
      <c r="D1784" s="22"/>
      <c r="E1784" s="183"/>
      <c r="F1784" s="183"/>
      <c r="G1784" s="22"/>
      <c r="H1784" s="22"/>
      <c r="I1784" s="22"/>
      <c r="J1784" s="22"/>
      <c r="K1784" s="191" t="e">
        <f aca="false">VLOOKUP(Personale!J1784,Legenda!$D$1:$F$258,2)</f>
        <v>#N/A</v>
      </c>
      <c r="L1784" s="22"/>
      <c r="M1784" s="22"/>
      <c r="N1784" s="22"/>
      <c r="O1784" s="22"/>
      <c r="P1784" s="203"/>
      <c r="Q1784" s="22"/>
      <c r="R1784" s="22"/>
      <c r="S1784" s="22"/>
      <c r="T1784" s="203"/>
      <c r="U1784" s="211"/>
      <c r="V1784" s="211"/>
      <c r="W1784" s="185" t="n">
        <v>0</v>
      </c>
      <c r="X1784" s="185" t="n">
        <v>0</v>
      </c>
      <c r="Y1784" s="219" t="n">
        <f aca="false">SUM(W1784:X1784)</f>
        <v>0</v>
      </c>
      <c r="Z1784" s="185" t="n">
        <v>0</v>
      </c>
      <c r="AA1784" s="185" t="n">
        <v>0</v>
      </c>
      <c r="AB1784" s="220" t="n">
        <f aca="false">SUM(Z1784:AA1784)</f>
        <v>0</v>
      </c>
      <c r="AC1784" s="22"/>
      <c r="AD1784" s="22"/>
      <c r="AE1784" s="188"/>
      <c r="AF1784" s="206" t="n">
        <f aca="false">IF(AE1784="SI",N1784,0)</f>
        <v>0</v>
      </c>
      <c r="AG1784" s="189" t="n">
        <f aca="false">IF(AE1784="SI",Y1784,0)</f>
        <v>0</v>
      </c>
      <c r="AH1784" s="189" t="n">
        <f aca="false">IF(AE1784="SI",AB1784,0)</f>
        <v>0</v>
      </c>
      <c r="AI1784" s="148"/>
      <c r="AJ1784" s="207"/>
      <c r="AK1784" s="207"/>
      <c r="AL1784" s="207"/>
      <c r="AM1784" s="207"/>
      <c r="AN1784" s="207"/>
      <c r="AO1784" s="208"/>
    </row>
    <row r="1785" customFormat="false" ht="15.75" hidden="false" customHeight="true" outlineLevel="0" collapsed="false">
      <c r="A1785" s="22" t="n">
        <v>1784</v>
      </c>
      <c r="B1785" s="180"/>
      <c r="C1785" s="22"/>
      <c r="D1785" s="22"/>
      <c r="E1785" s="183"/>
      <c r="F1785" s="183"/>
      <c r="G1785" s="22"/>
      <c r="H1785" s="22"/>
      <c r="I1785" s="22"/>
      <c r="J1785" s="22"/>
      <c r="K1785" s="191" t="e">
        <f aca="false">VLOOKUP(Personale!J1785,Legenda!$D$1:$F$258,2)</f>
        <v>#N/A</v>
      </c>
      <c r="L1785" s="22"/>
      <c r="M1785" s="22"/>
      <c r="N1785" s="22"/>
      <c r="O1785" s="22"/>
      <c r="P1785" s="203"/>
      <c r="Q1785" s="22"/>
      <c r="R1785" s="22"/>
      <c r="S1785" s="22"/>
      <c r="T1785" s="203"/>
      <c r="U1785" s="211"/>
      <c r="V1785" s="211"/>
      <c r="W1785" s="185" t="n">
        <v>0</v>
      </c>
      <c r="X1785" s="185" t="n">
        <v>0</v>
      </c>
      <c r="Y1785" s="219" t="n">
        <f aca="false">SUM(W1785:X1785)</f>
        <v>0</v>
      </c>
      <c r="Z1785" s="185" t="n">
        <v>0</v>
      </c>
      <c r="AA1785" s="185" t="n">
        <v>0</v>
      </c>
      <c r="AB1785" s="220" t="n">
        <f aca="false">SUM(Z1785:AA1785)</f>
        <v>0</v>
      </c>
      <c r="AC1785" s="22"/>
      <c r="AD1785" s="22"/>
      <c r="AE1785" s="188"/>
      <c r="AF1785" s="206" t="n">
        <f aca="false">IF(AE1785="SI",N1785,0)</f>
        <v>0</v>
      </c>
      <c r="AG1785" s="189" t="n">
        <f aca="false">IF(AE1785="SI",Y1785,0)</f>
        <v>0</v>
      </c>
      <c r="AH1785" s="189" t="n">
        <f aca="false">IF(AE1785="SI",AB1785,0)</f>
        <v>0</v>
      </c>
      <c r="AI1785" s="148"/>
      <c r="AJ1785" s="207"/>
      <c r="AK1785" s="207"/>
      <c r="AL1785" s="207"/>
      <c r="AM1785" s="207"/>
      <c r="AN1785" s="207"/>
      <c r="AO1785" s="208"/>
    </row>
    <row r="1786" customFormat="false" ht="15.75" hidden="false" customHeight="true" outlineLevel="0" collapsed="false">
      <c r="A1786" s="22" t="n">
        <v>1785</v>
      </c>
      <c r="B1786" s="180"/>
      <c r="C1786" s="22"/>
      <c r="D1786" s="22"/>
      <c r="E1786" s="183"/>
      <c r="F1786" s="183"/>
      <c r="G1786" s="22"/>
      <c r="H1786" s="22"/>
      <c r="I1786" s="22"/>
      <c r="J1786" s="22"/>
      <c r="K1786" s="191" t="e">
        <f aca="false">VLOOKUP(Personale!J1786,Legenda!$D$1:$F$258,2)</f>
        <v>#N/A</v>
      </c>
      <c r="L1786" s="22"/>
      <c r="M1786" s="22"/>
      <c r="N1786" s="22"/>
      <c r="O1786" s="22"/>
      <c r="P1786" s="203"/>
      <c r="Q1786" s="22"/>
      <c r="R1786" s="22"/>
      <c r="S1786" s="22"/>
      <c r="T1786" s="203"/>
      <c r="U1786" s="211"/>
      <c r="V1786" s="211"/>
      <c r="W1786" s="185" t="n">
        <v>0</v>
      </c>
      <c r="X1786" s="185" t="n">
        <v>0</v>
      </c>
      <c r="Y1786" s="219" t="n">
        <f aca="false">SUM(W1786:X1786)</f>
        <v>0</v>
      </c>
      <c r="Z1786" s="185" t="n">
        <v>0</v>
      </c>
      <c r="AA1786" s="185" t="n">
        <v>0</v>
      </c>
      <c r="AB1786" s="220" t="n">
        <f aca="false">SUM(Z1786:AA1786)</f>
        <v>0</v>
      </c>
      <c r="AC1786" s="22"/>
      <c r="AD1786" s="22"/>
      <c r="AE1786" s="188"/>
      <c r="AF1786" s="206" t="n">
        <f aca="false">IF(AE1786="SI",N1786,0)</f>
        <v>0</v>
      </c>
      <c r="AG1786" s="189" t="n">
        <f aca="false">IF(AE1786="SI",Y1786,0)</f>
        <v>0</v>
      </c>
      <c r="AH1786" s="189" t="n">
        <f aca="false">IF(AE1786="SI",AB1786,0)</f>
        <v>0</v>
      </c>
      <c r="AI1786" s="148"/>
      <c r="AJ1786" s="207"/>
      <c r="AK1786" s="207"/>
      <c r="AL1786" s="207"/>
      <c r="AM1786" s="207"/>
      <c r="AN1786" s="207"/>
      <c r="AO1786" s="208"/>
    </row>
    <row r="1787" customFormat="false" ht="15.75" hidden="false" customHeight="true" outlineLevel="0" collapsed="false">
      <c r="A1787" s="22" t="n">
        <v>1786</v>
      </c>
      <c r="B1787" s="180"/>
      <c r="C1787" s="22"/>
      <c r="D1787" s="22"/>
      <c r="E1787" s="183"/>
      <c r="F1787" s="183"/>
      <c r="G1787" s="22"/>
      <c r="H1787" s="22"/>
      <c r="I1787" s="22"/>
      <c r="J1787" s="22"/>
      <c r="K1787" s="191" t="e">
        <f aca="false">VLOOKUP(Personale!J1787,Legenda!$D$1:$F$258,2)</f>
        <v>#N/A</v>
      </c>
      <c r="L1787" s="22"/>
      <c r="M1787" s="22"/>
      <c r="N1787" s="22"/>
      <c r="O1787" s="22"/>
      <c r="P1787" s="203"/>
      <c r="Q1787" s="22"/>
      <c r="R1787" s="22"/>
      <c r="S1787" s="22"/>
      <c r="T1787" s="203"/>
      <c r="U1787" s="211"/>
      <c r="V1787" s="211"/>
      <c r="W1787" s="185" t="n">
        <v>0</v>
      </c>
      <c r="X1787" s="185" t="n">
        <v>0</v>
      </c>
      <c r="Y1787" s="219" t="n">
        <f aca="false">SUM(W1787:X1787)</f>
        <v>0</v>
      </c>
      <c r="Z1787" s="185" t="n">
        <v>0</v>
      </c>
      <c r="AA1787" s="185" t="n">
        <v>0</v>
      </c>
      <c r="AB1787" s="220" t="n">
        <f aca="false">SUM(Z1787:AA1787)</f>
        <v>0</v>
      </c>
      <c r="AC1787" s="22"/>
      <c r="AD1787" s="22"/>
      <c r="AE1787" s="188"/>
      <c r="AF1787" s="206" t="n">
        <f aca="false">IF(AE1787="SI",N1787,0)</f>
        <v>0</v>
      </c>
      <c r="AG1787" s="189" t="n">
        <f aca="false">IF(AE1787="SI",Y1787,0)</f>
        <v>0</v>
      </c>
      <c r="AH1787" s="189" t="n">
        <f aca="false">IF(AE1787="SI",AB1787,0)</f>
        <v>0</v>
      </c>
      <c r="AI1787" s="148"/>
      <c r="AJ1787" s="207"/>
      <c r="AK1787" s="207"/>
      <c r="AL1787" s="207"/>
      <c r="AM1787" s="207"/>
      <c r="AN1787" s="207"/>
      <c r="AO1787" s="208"/>
    </row>
    <row r="1788" customFormat="false" ht="15.75" hidden="false" customHeight="true" outlineLevel="0" collapsed="false">
      <c r="A1788" s="22" t="n">
        <v>1787</v>
      </c>
      <c r="B1788" s="180"/>
      <c r="C1788" s="22"/>
      <c r="D1788" s="22"/>
      <c r="E1788" s="183"/>
      <c r="F1788" s="183"/>
      <c r="G1788" s="22"/>
      <c r="H1788" s="22"/>
      <c r="I1788" s="22"/>
      <c r="J1788" s="22"/>
      <c r="K1788" s="191" t="e">
        <f aca="false">VLOOKUP(Personale!J1788,Legenda!$D$1:$F$258,2)</f>
        <v>#N/A</v>
      </c>
      <c r="L1788" s="22"/>
      <c r="M1788" s="22"/>
      <c r="N1788" s="22"/>
      <c r="O1788" s="22"/>
      <c r="P1788" s="203"/>
      <c r="Q1788" s="22"/>
      <c r="R1788" s="22"/>
      <c r="S1788" s="22"/>
      <c r="T1788" s="203"/>
      <c r="U1788" s="211"/>
      <c r="V1788" s="211"/>
      <c r="W1788" s="185" t="n">
        <v>0</v>
      </c>
      <c r="X1788" s="185" t="n">
        <v>0</v>
      </c>
      <c r="Y1788" s="219" t="n">
        <f aca="false">SUM(W1788:X1788)</f>
        <v>0</v>
      </c>
      <c r="Z1788" s="185" t="n">
        <v>0</v>
      </c>
      <c r="AA1788" s="185" t="n">
        <v>0</v>
      </c>
      <c r="AB1788" s="220" t="n">
        <f aca="false">SUM(Z1788:AA1788)</f>
        <v>0</v>
      </c>
      <c r="AC1788" s="22"/>
      <c r="AD1788" s="22"/>
      <c r="AE1788" s="188"/>
      <c r="AF1788" s="206" t="n">
        <f aca="false">IF(AE1788="SI",N1788,0)</f>
        <v>0</v>
      </c>
      <c r="AG1788" s="189" t="n">
        <f aca="false">IF(AE1788="SI",Y1788,0)</f>
        <v>0</v>
      </c>
      <c r="AH1788" s="189" t="n">
        <f aca="false">IF(AE1788="SI",AB1788,0)</f>
        <v>0</v>
      </c>
      <c r="AI1788" s="148"/>
      <c r="AJ1788" s="207"/>
      <c r="AK1788" s="207"/>
      <c r="AL1788" s="207"/>
      <c r="AM1788" s="207"/>
      <c r="AN1788" s="207"/>
      <c r="AO1788" s="208"/>
    </row>
    <row r="1789" customFormat="false" ht="15.75" hidden="false" customHeight="true" outlineLevel="0" collapsed="false">
      <c r="A1789" s="22" t="n">
        <v>1788</v>
      </c>
      <c r="B1789" s="180"/>
      <c r="C1789" s="22"/>
      <c r="D1789" s="22"/>
      <c r="E1789" s="183"/>
      <c r="F1789" s="183"/>
      <c r="G1789" s="22"/>
      <c r="H1789" s="22"/>
      <c r="I1789" s="22"/>
      <c r="J1789" s="22"/>
      <c r="K1789" s="191" t="e">
        <f aca="false">VLOOKUP(Personale!J1789,Legenda!$D$1:$F$258,2)</f>
        <v>#N/A</v>
      </c>
      <c r="L1789" s="22"/>
      <c r="M1789" s="22"/>
      <c r="N1789" s="22"/>
      <c r="O1789" s="22"/>
      <c r="P1789" s="203"/>
      <c r="Q1789" s="22"/>
      <c r="R1789" s="22"/>
      <c r="S1789" s="22"/>
      <c r="T1789" s="203"/>
      <c r="U1789" s="211"/>
      <c r="V1789" s="211"/>
      <c r="W1789" s="185" t="n">
        <v>0</v>
      </c>
      <c r="X1789" s="185" t="n">
        <v>0</v>
      </c>
      <c r="Y1789" s="219" t="n">
        <f aca="false">SUM(W1789:X1789)</f>
        <v>0</v>
      </c>
      <c r="Z1789" s="185" t="n">
        <v>0</v>
      </c>
      <c r="AA1789" s="185" t="n">
        <v>0</v>
      </c>
      <c r="AB1789" s="220" t="n">
        <f aca="false">SUM(Z1789:AA1789)</f>
        <v>0</v>
      </c>
      <c r="AC1789" s="22"/>
      <c r="AD1789" s="22"/>
      <c r="AE1789" s="188"/>
      <c r="AF1789" s="206" t="n">
        <f aca="false">IF(AE1789="SI",N1789,0)</f>
        <v>0</v>
      </c>
      <c r="AG1789" s="189" t="n">
        <f aca="false">IF(AE1789="SI",Y1789,0)</f>
        <v>0</v>
      </c>
      <c r="AH1789" s="189" t="n">
        <f aca="false">IF(AE1789="SI",AB1789,0)</f>
        <v>0</v>
      </c>
      <c r="AI1789" s="148"/>
      <c r="AJ1789" s="207"/>
      <c r="AK1789" s="207"/>
      <c r="AL1789" s="207"/>
      <c r="AM1789" s="207"/>
      <c r="AN1789" s="207"/>
      <c r="AO1789" s="208"/>
    </row>
    <row r="1790" customFormat="false" ht="15.75" hidden="false" customHeight="true" outlineLevel="0" collapsed="false">
      <c r="A1790" s="22" t="n">
        <v>1789</v>
      </c>
      <c r="B1790" s="180"/>
      <c r="C1790" s="22"/>
      <c r="D1790" s="22"/>
      <c r="E1790" s="183"/>
      <c r="F1790" s="183"/>
      <c r="G1790" s="22"/>
      <c r="H1790" s="22"/>
      <c r="I1790" s="22"/>
      <c r="J1790" s="22"/>
      <c r="K1790" s="191" t="e">
        <f aca="false">VLOOKUP(Personale!J1790,Legenda!$D$1:$F$258,2)</f>
        <v>#N/A</v>
      </c>
      <c r="L1790" s="22"/>
      <c r="M1790" s="22"/>
      <c r="N1790" s="22"/>
      <c r="O1790" s="22"/>
      <c r="P1790" s="203"/>
      <c r="Q1790" s="22"/>
      <c r="R1790" s="22"/>
      <c r="S1790" s="22"/>
      <c r="T1790" s="203"/>
      <c r="U1790" s="211"/>
      <c r="V1790" s="211"/>
      <c r="W1790" s="185" t="n">
        <v>0</v>
      </c>
      <c r="X1790" s="185" t="n">
        <v>0</v>
      </c>
      <c r="Y1790" s="219" t="n">
        <f aca="false">SUM(W1790:X1790)</f>
        <v>0</v>
      </c>
      <c r="Z1790" s="185" t="n">
        <v>0</v>
      </c>
      <c r="AA1790" s="185" t="n">
        <v>0</v>
      </c>
      <c r="AB1790" s="220" t="n">
        <f aca="false">SUM(Z1790:AA1790)</f>
        <v>0</v>
      </c>
      <c r="AC1790" s="22"/>
      <c r="AD1790" s="22"/>
      <c r="AE1790" s="188"/>
      <c r="AF1790" s="206" t="n">
        <f aca="false">IF(AE1790="SI",N1790,0)</f>
        <v>0</v>
      </c>
      <c r="AG1790" s="189" t="n">
        <f aca="false">IF(AE1790="SI",Y1790,0)</f>
        <v>0</v>
      </c>
      <c r="AH1790" s="189" t="n">
        <f aca="false">IF(AE1790="SI",AB1790,0)</f>
        <v>0</v>
      </c>
      <c r="AI1790" s="148"/>
      <c r="AJ1790" s="207"/>
      <c r="AK1790" s="207"/>
      <c r="AL1790" s="207"/>
      <c r="AM1790" s="207"/>
      <c r="AN1790" s="207"/>
      <c r="AO1790" s="208"/>
    </row>
    <row r="1791" customFormat="false" ht="15.75" hidden="false" customHeight="true" outlineLevel="0" collapsed="false">
      <c r="A1791" s="22" t="n">
        <v>1790</v>
      </c>
      <c r="B1791" s="180"/>
      <c r="C1791" s="22"/>
      <c r="D1791" s="22"/>
      <c r="E1791" s="183"/>
      <c r="F1791" s="183"/>
      <c r="G1791" s="22"/>
      <c r="H1791" s="22"/>
      <c r="I1791" s="22"/>
      <c r="J1791" s="22"/>
      <c r="K1791" s="191" t="e">
        <f aca="false">VLOOKUP(Personale!J1791,Legenda!$D$1:$F$258,2)</f>
        <v>#N/A</v>
      </c>
      <c r="L1791" s="22"/>
      <c r="M1791" s="22"/>
      <c r="N1791" s="22"/>
      <c r="O1791" s="22"/>
      <c r="P1791" s="203"/>
      <c r="Q1791" s="22"/>
      <c r="R1791" s="22"/>
      <c r="S1791" s="22"/>
      <c r="T1791" s="203"/>
      <c r="U1791" s="211"/>
      <c r="V1791" s="211"/>
      <c r="W1791" s="185" t="n">
        <v>0</v>
      </c>
      <c r="X1791" s="185" t="n">
        <v>0</v>
      </c>
      <c r="Y1791" s="219" t="n">
        <f aca="false">SUM(W1791:X1791)</f>
        <v>0</v>
      </c>
      <c r="Z1791" s="185" t="n">
        <v>0</v>
      </c>
      <c r="AA1791" s="185" t="n">
        <v>0</v>
      </c>
      <c r="AB1791" s="220" t="n">
        <f aca="false">SUM(Z1791:AA1791)</f>
        <v>0</v>
      </c>
      <c r="AC1791" s="22"/>
      <c r="AD1791" s="22"/>
      <c r="AE1791" s="188"/>
      <c r="AF1791" s="206" t="n">
        <f aca="false">IF(AE1791="SI",N1791,0)</f>
        <v>0</v>
      </c>
      <c r="AG1791" s="189" t="n">
        <f aca="false">IF(AE1791="SI",Y1791,0)</f>
        <v>0</v>
      </c>
      <c r="AH1791" s="189" t="n">
        <f aca="false">IF(AE1791="SI",AB1791,0)</f>
        <v>0</v>
      </c>
      <c r="AI1791" s="148"/>
      <c r="AJ1791" s="207"/>
      <c r="AK1791" s="207"/>
      <c r="AL1791" s="207"/>
      <c r="AM1791" s="207"/>
      <c r="AN1791" s="207"/>
      <c r="AO1791" s="208"/>
    </row>
    <row r="1792" customFormat="false" ht="15.75" hidden="false" customHeight="true" outlineLevel="0" collapsed="false">
      <c r="A1792" s="22" t="n">
        <v>1791</v>
      </c>
      <c r="B1792" s="180"/>
      <c r="C1792" s="22"/>
      <c r="D1792" s="22"/>
      <c r="E1792" s="183"/>
      <c r="F1792" s="183"/>
      <c r="G1792" s="22"/>
      <c r="H1792" s="22"/>
      <c r="I1792" s="22"/>
      <c r="J1792" s="22"/>
      <c r="K1792" s="191" t="e">
        <f aca="false">VLOOKUP(Personale!J1792,Legenda!$D$1:$F$258,2)</f>
        <v>#N/A</v>
      </c>
      <c r="L1792" s="22"/>
      <c r="M1792" s="22"/>
      <c r="N1792" s="22"/>
      <c r="O1792" s="22"/>
      <c r="P1792" s="203"/>
      <c r="Q1792" s="22"/>
      <c r="R1792" s="22"/>
      <c r="S1792" s="22"/>
      <c r="T1792" s="203"/>
      <c r="U1792" s="211"/>
      <c r="V1792" s="211"/>
      <c r="W1792" s="185" t="n">
        <v>0</v>
      </c>
      <c r="X1792" s="185" t="n">
        <v>0</v>
      </c>
      <c r="Y1792" s="219" t="n">
        <f aca="false">SUM(W1792:X1792)</f>
        <v>0</v>
      </c>
      <c r="Z1792" s="185" t="n">
        <v>0</v>
      </c>
      <c r="AA1792" s="185" t="n">
        <v>0</v>
      </c>
      <c r="AB1792" s="220" t="n">
        <f aca="false">SUM(Z1792:AA1792)</f>
        <v>0</v>
      </c>
      <c r="AC1792" s="22"/>
      <c r="AD1792" s="22"/>
      <c r="AE1792" s="188"/>
      <c r="AF1792" s="206" t="n">
        <f aca="false">IF(AE1792="SI",N1792,0)</f>
        <v>0</v>
      </c>
      <c r="AG1792" s="189" t="n">
        <f aca="false">IF(AE1792="SI",Y1792,0)</f>
        <v>0</v>
      </c>
      <c r="AH1792" s="189" t="n">
        <f aca="false">IF(AE1792="SI",AB1792,0)</f>
        <v>0</v>
      </c>
      <c r="AI1792" s="148"/>
      <c r="AJ1792" s="207"/>
      <c r="AK1792" s="207"/>
      <c r="AL1792" s="207"/>
      <c r="AM1792" s="207"/>
      <c r="AN1792" s="207"/>
      <c r="AO1792" s="208"/>
    </row>
    <row r="1793" customFormat="false" ht="15.75" hidden="false" customHeight="true" outlineLevel="0" collapsed="false">
      <c r="A1793" s="22" t="n">
        <v>1792</v>
      </c>
      <c r="B1793" s="180"/>
      <c r="C1793" s="22"/>
      <c r="D1793" s="22"/>
      <c r="E1793" s="183"/>
      <c r="F1793" s="183"/>
      <c r="G1793" s="22"/>
      <c r="H1793" s="22"/>
      <c r="I1793" s="22"/>
      <c r="J1793" s="22"/>
      <c r="K1793" s="191" t="e">
        <f aca="false">VLOOKUP(Personale!J1793,Legenda!$D$1:$F$258,2)</f>
        <v>#N/A</v>
      </c>
      <c r="L1793" s="22"/>
      <c r="M1793" s="22"/>
      <c r="N1793" s="22"/>
      <c r="O1793" s="22"/>
      <c r="P1793" s="203"/>
      <c r="Q1793" s="22"/>
      <c r="R1793" s="22"/>
      <c r="S1793" s="22"/>
      <c r="T1793" s="203"/>
      <c r="U1793" s="211"/>
      <c r="V1793" s="211"/>
      <c r="W1793" s="185" t="n">
        <v>0</v>
      </c>
      <c r="X1793" s="185" t="n">
        <v>0</v>
      </c>
      <c r="Y1793" s="219" t="n">
        <f aca="false">SUM(W1793:X1793)</f>
        <v>0</v>
      </c>
      <c r="Z1793" s="185" t="n">
        <v>0</v>
      </c>
      <c r="AA1793" s="185" t="n">
        <v>0</v>
      </c>
      <c r="AB1793" s="220" t="n">
        <f aca="false">SUM(Z1793:AA1793)</f>
        <v>0</v>
      </c>
      <c r="AC1793" s="22"/>
      <c r="AD1793" s="22"/>
      <c r="AE1793" s="188"/>
      <c r="AF1793" s="206" t="n">
        <f aca="false">IF(AE1793="SI",N1793,0)</f>
        <v>0</v>
      </c>
      <c r="AG1793" s="189" t="n">
        <f aca="false">IF(AE1793="SI",Y1793,0)</f>
        <v>0</v>
      </c>
      <c r="AH1793" s="189" t="n">
        <f aca="false">IF(AE1793="SI",AB1793,0)</f>
        <v>0</v>
      </c>
      <c r="AI1793" s="148"/>
      <c r="AJ1793" s="207"/>
      <c r="AK1793" s="207"/>
      <c r="AL1793" s="207"/>
      <c r="AM1793" s="207"/>
      <c r="AN1793" s="207"/>
      <c r="AO1793" s="208"/>
    </row>
    <row r="1794" customFormat="false" ht="15.75" hidden="false" customHeight="true" outlineLevel="0" collapsed="false">
      <c r="A1794" s="22" t="n">
        <v>1793</v>
      </c>
      <c r="B1794" s="180"/>
      <c r="C1794" s="22"/>
      <c r="D1794" s="22"/>
      <c r="E1794" s="183"/>
      <c r="F1794" s="183"/>
      <c r="G1794" s="22"/>
      <c r="H1794" s="22"/>
      <c r="I1794" s="22"/>
      <c r="J1794" s="22"/>
      <c r="K1794" s="191" t="e">
        <f aca="false">VLOOKUP(Personale!J1794,Legenda!$D$1:$F$258,2)</f>
        <v>#N/A</v>
      </c>
      <c r="L1794" s="22"/>
      <c r="M1794" s="22"/>
      <c r="N1794" s="22"/>
      <c r="O1794" s="22"/>
      <c r="P1794" s="203"/>
      <c r="Q1794" s="22"/>
      <c r="R1794" s="22"/>
      <c r="S1794" s="22"/>
      <c r="T1794" s="203"/>
      <c r="U1794" s="211"/>
      <c r="V1794" s="211"/>
      <c r="W1794" s="185" t="n">
        <v>0</v>
      </c>
      <c r="X1794" s="185" t="n">
        <v>0</v>
      </c>
      <c r="Y1794" s="219" t="n">
        <f aca="false">SUM(W1794:X1794)</f>
        <v>0</v>
      </c>
      <c r="Z1794" s="185" t="n">
        <v>0</v>
      </c>
      <c r="AA1794" s="185" t="n">
        <v>0</v>
      </c>
      <c r="AB1794" s="220" t="n">
        <f aca="false">SUM(Z1794:AA1794)</f>
        <v>0</v>
      </c>
      <c r="AC1794" s="22"/>
      <c r="AD1794" s="22"/>
      <c r="AE1794" s="188"/>
      <c r="AF1794" s="206" t="n">
        <f aca="false">IF(AE1794="SI",N1794,0)</f>
        <v>0</v>
      </c>
      <c r="AG1794" s="189" t="n">
        <f aca="false">IF(AE1794="SI",Y1794,0)</f>
        <v>0</v>
      </c>
      <c r="AH1794" s="189" t="n">
        <f aca="false">IF(AE1794="SI",AB1794,0)</f>
        <v>0</v>
      </c>
      <c r="AI1794" s="148"/>
      <c r="AJ1794" s="207"/>
      <c r="AK1794" s="207"/>
      <c r="AL1794" s="207"/>
      <c r="AM1794" s="207"/>
      <c r="AN1794" s="207"/>
      <c r="AO1794" s="208"/>
    </row>
    <row r="1795" customFormat="false" ht="15.75" hidden="false" customHeight="true" outlineLevel="0" collapsed="false">
      <c r="A1795" s="22" t="n">
        <v>1794</v>
      </c>
      <c r="B1795" s="180"/>
      <c r="C1795" s="22"/>
      <c r="D1795" s="22"/>
      <c r="E1795" s="183"/>
      <c r="F1795" s="183"/>
      <c r="G1795" s="22"/>
      <c r="H1795" s="22"/>
      <c r="I1795" s="22"/>
      <c r="J1795" s="22"/>
      <c r="K1795" s="191" t="e">
        <f aca="false">VLOOKUP(Personale!J1795,Legenda!$D$1:$F$258,2)</f>
        <v>#N/A</v>
      </c>
      <c r="L1795" s="22"/>
      <c r="M1795" s="22"/>
      <c r="N1795" s="22"/>
      <c r="O1795" s="22"/>
      <c r="P1795" s="203"/>
      <c r="Q1795" s="22"/>
      <c r="R1795" s="22"/>
      <c r="S1795" s="22"/>
      <c r="T1795" s="203"/>
      <c r="U1795" s="211"/>
      <c r="V1795" s="211"/>
      <c r="W1795" s="185" t="n">
        <v>0</v>
      </c>
      <c r="X1795" s="185" t="n">
        <v>0</v>
      </c>
      <c r="Y1795" s="219" t="n">
        <f aca="false">SUM(W1795:X1795)</f>
        <v>0</v>
      </c>
      <c r="Z1795" s="185" t="n">
        <v>0</v>
      </c>
      <c r="AA1795" s="185" t="n">
        <v>0</v>
      </c>
      <c r="AB1795" s="220" t="n">
        <f aca="false">SUM(Z1795:AA1795)</f>
        <v>0</v>
      </c>
      <c r="AC1795" s="22"/>
      <c r="AD1795" s="22"/>
      <c r="AE1795" s="188"/>
      <c r="AF1795" s="206" t="n">
        <f aca="false">IF(AE1795="SI",N1795,0)</f>
        <v>0</v>
      </c>
      <c r="AG1795" s="189" t="n">
        <f aca="false">IF(AE1795="SI",Y1795,0)</f>
        <v>0</v>
      </c>
      <c r="AH1795" s="189" t="n">
        <f aca="false">IF(AE1795="SI",AB1795,0)</f>
        <v>0</v>
      </c>
      <c r="AI1795" s="148"/>
      <c r="AJ1795" s="207"/>
      <c r="AK1795" s="207"/>
      <c r="AL1795" s="207"/>
      <c r="AM1795" s="207"/>
      <c r="AN1795" s="207"/>
      <c r="AO1795" s="208"/>
    </row>
    <row r="1796" customFormat="false" ht="15.75" hidden="false" customHeight="true" outlineLevel="0" collapsed="false">
      <c r="A1796" s="22" t="n">
        <v>1795</v>
      </c>
      <c r="B1796" s="180"/>
      <c r="C1796" s="22"/>
      <c r="D1796" s="22"/>
      <c r="E1796" s="183"/>
      <c r="F1796" s="183"/>
      <c r="G1796" s="22"/>
      <c r="H1796" s="22"/>
      <c r="I1796" s="22"/>
      <c r="J1796" s="22"/>
      <c r="K1796" s="191" t="e">
        <f aca="false">VLOOKUP(Personale!J1796,Legenda!$D$1:$F$258,2)</f>
        <v>#N/A</v>
      </c>
      <c r="L1796" s="22"/>
      <c r="M1796" s="22"/>
      <c r="N1796" s="22"/>
      <c r="O1796" s="22"/>
      <c r="P1796" s="203"/>
      <c r="Q1796" s="22"/>
      <c r="R1796" s="22"/>
      <c r="S1796" s="22"/>
      <c r="T1796" s="203"/>
      <c r="U1796" s="211"/>
      <c r="V1796" s="211"/>
      <c r="W1796" s="185" t="n">
        <v>0</v>
      </c>
      <c r="X1796" s="185" t="n">
        <v>0</v>
      </c>
      <c r="Y1796" s="219" t="n">
        <f aca="false">SUM(W1796:X1796)</f>
        <v>0</v>
      </c>
      <c r="Z1796" s="185" t="n">
        <v>0</v>
      </c>
      <c r="AA1796" s="185" t="n">
        <v>0</v>
      </c>
      <c r="AB1796" s="220" t="n">
        <f aca="false">SUM(Z1796:AA1796)</f>
        <v>0</v>
      </c>
      <c r="AC1796" s="22"/>
      <c r="AD1796" s="22"/>
      <c r="AE1796" s="188"/>
      <c r="AF1796" s="206" t="n">
        <f aca="false">IF(AE1796="SI",N1796,0)</f>
        <v>0</v>
      </c>
      <c r="AG1796" s="189" t="n">
        <f aca="false">IF(AE1796="SI",Y1796,0)</f>
        <v>0</v>
      </c>
      <c r="AH1796" s="189" t="n">
        <f aca="false">IF(AE1796="SI",AB1796,0)</f>
        <v>0</v>
      </c>
      <c r="AI1796" s="148"/>
      <c r="AJ1796" s="207"/>
      <c r="AK1796" s="207"/>
      <c r="AL1796" s="207"/>
      <c r="AM1796" s="207"/>
      <c r="AN1796" s="207"/>
      <c r="AO1796" s="208"/>
    </row>
    <row r="1797" customFormat="false" ht="15.75" hidden="false" customHeight="true" outlineLevel="0" collapsed="false">
      <c r="A1797" s="22" t="n">
        <v>1796</v>
      </c>
      <c r="B1797" s="180"/>
      <c r="C1797" s="22"/>
      <c r="D1797" s="22"/>
      <c r="E1797" s="183"/>
      <c r="F1797" s="183"/>
      <c r="G1797" s="22"/>
      <c r="H1797" s="22"/>
      <c r="I1797" s="22"/>
      <c r="J1797" s="22"/>
      <c r="K1797" s="191" t="e">
        <f aca="false">VLOOKUP(Personale!J1797,Legenda!$D$1:$F$258,2)</f>
        <v>#N/A</v>
      </c>
      <c r="L1797" s="22"/>
      <c r="M1797" s="22"/>
      <c r="N1797" s="22"/>
      <c r="O1797" s="22"/>
      <c r="P1797" s="203"/>
      <c r="Q1797" s="22"/>
      <c r="R1797" s="22"/>
      <c r="S1797" s="22"/>
      <c r="T1797" s="203"/>
      <c r="U1797" s="211"/>
      <c r="V1797" s="211"/>
      <c r="W1797" s="185" t="n">
        <v>0</v>
      </c>
      <c r="X1797" s="185" t="n">
        <v>0</v>
      </c>
      <c r="Y1797" s="219" t="n">
        <f aca="false">SUM(W1797:X1797)</f>
        <v>0</v>
      </c>
      <c r="Z1797" s="185" t="n">
        <v>0</v>
      </c>
      <c r="AA1797" s="185" t="n">
        <v>0</v>
      </c>
      <c r="AB1797" s="220" t="n">
        <f aca="false">SUM(Z1797:AA1797)</f>
        <v>0</v>
      </c>
      <c r="AC1797" s="22"/>
      <c r="AD1797" s="22"/>
      <c r="AE1797" s="188"/>
      <c r="AF1797" s="206" t="n">
        <f aca="false">IF(AE1797="SI",N1797,0)</f>
        <v>0</v>
      </c>
      <c r="AG1797" s="189" t="n">
        <f aca="false">IF(AE1797="SI",Y1797,0)</f>
        <v>0</v>
      </c>
      <c r="AH1797" s="189" t="n">
        <f aca="false">IF(AE1797="SI",AB1797,0)</f>
        <v>0</v>
      </c>
      <c r="AI1797" s="148"/>
      <c r="AJ1797" s="207"/>
      <c r="AK1797" s="207"/>
      <c r="AL1797" s="207"/>
      <c r="AM1797" s="207"/>
      <c r="AN1797" s="207"/>
      <c r="AO1797" s="208"/>
    </row>
    <row r="1798" customFormat="false" ht="15.75" hidden="false" customHeight="true" outlineLevel="0" collapsed="false">
      <c r="A1798" s="22" t="n">
        <v>1797</v>
      </c>
      <c r="B1798" s="180"/>
      <c r="C1798" s="22"/>
      <c r="D1798" s="22"/>
      <c r="E1798" s="183"/>
      <c r="F1798" s="183"/>
      <c r="G1798" s="22"/>
      <c r="H1798" s="22"/>
      <c r="I1798" s="22"/>
      <c r="J1798" s="22"/>
      <c r="K1798" s="191" t="e">
        <f aca="false">VLOOKUP(Personale!J1798,Legenda!$D$1:$F$258,2)</f>
        <v>#N/A</v>
      </c>
      <c r="L1798" s="22"/>
      <c r="M1798" s="22"/>
      <c r="N1798" s="22"/>
      <c r="O1798" s="22"/>
      <c r="P1798" s="203"/>
      <c r="Q1798" s="22"/>
      <c r="R1798" s="22"/>
      <c r="S1798" s="22"/>
      <c r="T1798" s="203"/>
      <c r="U1798" s="211"/>
      <c r="V1798" s="211"/>
      <c r="W1798" s="185" t="n">
        <v>0</v>
      </c>
      <c r="X1798" s="185" t="n">
        <v>0</v>
      </c>
      <c r="Y1798" s="219" t="n">
        <f aca="false">SUM(W1798:X1798)</f>
        <v>0</v>
      </c>
      <c r="Z1798" s="185" t="n">
        <v>0</v>
      </c>
      <c r="AA1798" s="185" t="n">
        <v>0</v>
      </c>
      <c r="AB1798" s="220" t="n">
        <f aca="false">SUM(Z1798:AA1798)</f>
        <v>0</v>
      </c>
      <c r="AC1798" s="22"/>
      <c r="AD1798" s="22"/>
      <c r="AE1798" s="188"/>
      <c r="AF1798" s="206" t="n">
        <f aca="false">IF(AE1798="SI",N1798,0)</f>
        <v>0</v>
      </c>
      <c r="AG1798" s="189" t="n">
        <f aca="false">IF(AE1798="SI",Y1798,0)</f>
        <v>0</v>
      </c>
      <c r="AH1798" s="189" t="n">
        <f aca="false">IF(AE1798="SI",AB1798,0)</f>
        <v>0</v>
      </c>
      <c r="AI1798" s="148"/>
      <c r="AJ1798" s="207"/>
      <c r="AK1798" s="207"/>
      <c r="AL1798" s="207"/>
      <c r="AM1798" s="207"/>
      <c r="AN1798" s="207"/>
      <c r="AO1798" s="208"/>
    </row>
    <row r="1799" customFormat="false" ht="15.75" hidden="false" customHeight="true" outlineLevel="0" collapsed="false">
      <c r="A1799" s="22" t="n">
        <v>1798</v>
      </c>
      <c r="B1799" s="180"/>
      <c r="C1799" s="22"/>
      <c r="D1799" s="22"/>
      <c r="E1799" s="183"/>
      <c r="F1799" s="183"/>
      <c r="G1799" s="22"/>
      <c r="H1799" s="22"/>
      <c r="I1799" s="22"/>
      <c r="J1799" s="22"/>
      <c r="K1799" s="191" t="e">
        <f aca="false">VLOOKUP(Personale!J1799,Legenda!$D$1:$F$258,2)</f>
        <v>#N/A</v>
      </c>
      <c r="L1799" s="22"/>
      <c r="M1799" s="22"/>
      <c r="N1799" s="22"/>
      <c r="O1799" s="22"/>
      <c r="P1799" s="203"/>
      <c r="Q1799" s="22"/>
      <c r="R1799" s="22"/>
      <c r="S1799" s="22"/>
      <c r="T1799" s="203"/>
      <c r="U1799" s="211"/>
      <c r="V1799" s="211"/>
      <c r="W1799" s="185" t="n">
        <v>0</v>
      </c>
      <c r="X1799" s="185" t="n">
        <v>0</v>
      </c>
      <c r="Y1799" s="219" t="n">
        <f aca="false">SUM(W1799:X1799)</f>
        <v>0</v>
      </c>
      <c r="Z1799" s="185" t="n">
        <v>0</v>
      </c>
      <c r="AA1799" s="185" t="n">
        <v>0</v>
      </c>
      <c r="AB1799" s="220" t="n">
        <f aca="false">SUM(Z1799:AA1799)</f>
        <v>0</v>
      </c>
      <c r="AC1799" s="22"/>
      <c r="AD1799" s="22"/>
      <c r="AE1799" s="188"/>
      <c r="AF1799" s="206" t="n">
        <f aca="false">IF(AE1799="SI",N1799,0)</f>
        <v>0</v>
      </c>
      <c r="AG1799" s="189" t="n">
        <f aca="false">IF(AE1799="SI",Y1799,0)</f>
        <v>0</v>
      </c>
      <c r="AH1799" s="189" t="n">
        <f aca="false">IF(AE1799="SI",AB1799,0)</f>
        <v>0</v>
      </c>
      <c r="AI1799" s="148"/>
      <c r="AJ1799" s="207"/>
      <c r="AK1799" s="207"/>
      <c r="AL1799" s="207"/>
      <c r="AM1799" s="207"/>
      <c r="AN1799" s="207"/>
      <c r="AO1799" s="208"/>
    </row>
    <row r="1800" customFormat="false" ht="15.75" hidden="false" customHeight="true" outlineLevel="0" collapsed="false">
      <c r="A1800" s="22" t="n">
        <v>1799</v>
      </c>
      <c r="B1800" s="180"/>
      <c r="C1800" s="22"/>
      <c r="D1800" s="22"/>
      <c r="E1800" s="183"/>
      <c r="F1800" s="183"/>
      <c r="G1800" s="22"/>
      <c r="H1800" s="22"/>
      <c r="I1800" s="22"/>
      <c r="J1800" s="22"/>
      <c r="K1800" s="191" t="e">
        <f aca="false">VLOOKUP(Personale!J1800,Legenda!$D$1:$F$258,2)</f>
        <v>#N/A</v>
      </c>
      <c r="L1800" s="22"/>
      <c r="M1800" s="22"/>
      <c r="N1800" s="22"/>
      <c r="O1800" s="22"/>
      <c r="P1800" s="203"/>
      <c r="Q1800" s="22"/>
      <c r="R1800" s="22"/>
      <c r="S1800" s="22"/>
      <c r="T1800" s="203"/>
      <c r="U1800" s="211"/>
      <c r="V1800" s="211"/>
      <c r="W1800" s="185" t="n">
        <v>0</v>
      </c>
      <c r="X1800" s="185" t="n">
        <v>0</v>
      </c>
      <c r="Y1800" s="219" t="n">
        <f aca="false">SUM(W1800:X1800)</f>
        <v>0</v>
      </c>
      <c r="Z1800" s="185" t="n">
        <v>0</v>
      </c>
      <c r="AA1800" s="185" t="n">
        <v>0</v>
      </c>
      <c r="AB1800" s="220" t="n">
        <f aca="false">SUM(Z1800:AA1800)</f>
        <v>0</v>
      </c>
      <c r="AC1800" s="22"/>
      <c r="AD1800" s="22"/>
      <c r="AE1800" s="188"/>
      <c r="AF1800" s="206" t="n">
        <f aca="false">IF(AE1800="SI",N1800,0)</f>
        <v>0</v>
      </c>
      <c r="AG1800" s="189" t="n">
        <f aca="false">IF(AE1800="SI",Y1800,0)</f>
        <v>0</v>
      </c>
      <c r="AH1800" s="189" t="n">
        <f aca="false">IF(AE1800="SI",AB1800,0)</f>
        <v>0</v>
      </c>
      <c r="AI1800" s="148"/>
      <c r="AJ1800" s="207"/>
      <c r="AK1800" s="207"/>
      <c r="AL1800" s="207"/>
      <c r="AM1800" s="207"/>
      <c r="AN1800" s="207"/>
      <c r="AO1800" s="208"/>
    </row>
    <row r="1801" customFormat="false" ht="15.75" hidden="false" customHeight="true" outlineLevel="0" collapsed="false">
      <c r="A1801" s="22" t="n">
        <v>1800</v>
      </c>
      <c r="B1801" s="180"/>
      <c r="C1801" s="22"/>
      <c r="D1801" s="22"/>
      <c r="E1801" s="183"/>
      <c r="F1801" s="183"/>
      <c r="G1801" s="22"/>
      <c r="H1801" s="22"/>
      <c r="I1801" s="22"/>
      <c r="J1801" s="22"/>
      <c r="K1801" s="191" t="e">
        <f aca="false">VLOOKUP(Personale!J1801,Legenda!$D$1:$F$258,2)</f>
        <v>#N/A</v>
      </c>
      <c r="L1801" s="22"/>
      <c r="M1801" s="22"/>
      <c r="N1801" s="22"/>
      <c r="O1801" s="22"/>
      <c r="P1801" s="203"/>
      <c r="Q1801" s="22"/>
      <c r="R1801" s="22"/>
      <c r="S1801" s="22"/>
      <c r="T1801" s="203"/>
      <c r="U1801" s="211"/>
      <c r="V1801" s="211"/>
      <c r="W1801" s="185" t="n">
        <v>0</v>
      </c>
      <c r="X1801" s="185" t="n">
        <v>0</v>
      </c>
      <c r="Y1801" s="219" t="n">
        <f aca="false">SUM(W1801:X1801)</f>
        <v>0</v>
      </c>
      <c r="Z1801" s="185" t="n">
        <v>0</v>
      </c>
      <c r="AA1801" s="185" t="n">
        <v>0</v>
      </c>
      <c r="AB1801" s="220" t="n">
        <f aca="false">SUM(Z1801:AA1801)</f>
        <v>0</v>
      </c>
      <c r="AC1801" s="22"/>
      <c r="AD1801" s="22"/>
      <c r="AE1801" s="188"/>
      <c r="AF1801" s="206" t="n">
        <f aca="false">IF(AE1801="SI",N1801,0)</f>
        <v>0</v>
      </c>
      <c r="AG1801" s="189" t="n">
        <f aca="false">IF(AE1801="SI",Y1801,0)</f>
        <v>0</v>
      </c>
      <c r="AH1801" s="189" t="n">
        <f aca="false">IF(AE1801="SI",AB1801,0)</f>
        <v>0</v>
      </c>
      <c r="AI1801" s="148"/>
      <c r="AJ1801" s="207"/>
      <c r="AK1801" s="207"/>
      <c r="AL1801" s="207"/>
      <c r="AM1801" s="207"/>
      <c r="AN1801" s="207"/>
      <c r="AO1801" s="208"/>
    </row>
    <row r="1802" customFormat="false" ht="15.75" hidden="false" customHeight="true" outlineLevel="0" collapsed="false">
      <c r="A1802" s="22" t="n">
        <v>1801</v>
      </c>
      <c r="B1802" s="180"/>
      <c r="C1802" s="22"/>
      <c r="D1802" s="22"/>
      <c r="E1802" s="183"/>
      <c r="F1802" s="183"/>
      <c r="G1802" s="22"/>
      <c r="H1802" s="22"/>
      <c r="I1802" s="22"/>
      <c r="J1802" s="22"/>
      <c r="K1802" s="191" t="e">
        <f aca="false">VLOOKUP(Personale!J1802,Legenda!$D$1:$F$258,2)</f>
        <v>#N/A</v>
      </c>
      <c r="L1802" s="22"/>
      <c r="M1802" s="22"/>
      <c r="N1802" s="22"/>
      <c r="O1802" s="22"/>
      <c r="P1802" s="203"/>
      <c r="Q1802" s="22"/>
      <c r="R1802" s="22"/>
      <c r="S1802" s="22"/>
      <c r="T1802" s="203"/>
      <c r="U1802" s="211"/>
      <c r="V1802" s="211"/>
      <c r="W1802" s="185" t="n">
        <v>0</v>
      </c>
      <c r="X1802" s="185" t="n">
        <v>0</v>
      </c>
      <c r="Y1802" s="219" t="n">
        <f aca="false">SUM(W1802:X1802)</f>
        <v>0</v>
      </c>
      <c r="Z1802" s="185" t="n">
        <v>0</v>
      </c>
      <c r="AA1802" s="185" t="n">
        <v>0</v>
      </c>
      <c r="AB1802" s="220" t="n">
        <f aca="false">SUM(Z1802:AA1802)</f>
        <v>0</v>
      </c>
      <c r="AC1802" s="22"/>
      <c r="AD1802" s="22"/>
      <c r="AE1802" s="188"/>
      <c r="AF1802" s="206" t="n">
        <f aca="false">IF(AE1802="SI",N1802,0)</f>
        <v>0</v>
      </c>
      <c r="AG1802" s="189" t="n">
        <f aca="false">IF(AE1802="SI",Y1802,0)</f>
        <v>0</v>
      </c>
      <c r="AH1802" s="189" t="n">
        <f aca="false">IF(AE1802="SI",AB1802,0)</f>
        <v>0</v>
      </c>
      <c r="AI1802" s="148"/>
      <c r="AJ1802" s="207"/>
      <c r="AK1802" s="207"/>
      <c r="AL1802" s="207"/>
      <c r="AM1802" s="207"/>
      <c r="AN1802" s="207"/>
      <c r="AO1802" s="208"/>
    </row>
    <row r="1803" customFormat="false" ht="15.75" hidden="false" customHeight="true" outlineLevel="0" collapsed="false">
      <c r="A1803" s="22" t="n">
        <v>1802</v>
      </c>
      <c r="B1803" s="180"/>
      <c r="C1803" s="22"/>
      <c r="D1803" s="22"/>
      <c r="E1803" s="183"/>
      <c r="F1803" s="183"/>
      <c r="G1803" s="22"/>
      <c r="H1803" s="22"/>
      <c r="I1803" s="22"/>
      <c r="J1803" s="22"/>
      <c r="K1803" s="191" t="e">
        <f aca="false">VLOOKUP(Personale!J1803,Legenda!$D$1:$F$258,2)</f>
        <v>#N/A</v>
      </c>
      <c r="L1803" s="22"/>
      <c r="M1803" s="22"/>
      <c r="N1803" s="22"/>
      <c r="O1803" s="22"/>
      <c r="P1803" s="203"/>
      <c r="Q1803" s="22"/>
      <c r="R1803" s="22"/>
      <c r="S1803" s="22"/>
      <c r="T1803" s="203"/>
      <c r="U1803" s="211"/>
      <c r="V1803" s="211"/>
      <c r="W1803" s="185" t="n">
        <v>0</v>
      </c>
      <c r="X1803" s="185" t="n">
        <v>0</v>
      </c>
      <c r="Y1803" s="219" t="n">
        <f aca="false">SUM(W1803:X1803)</f>
        <v>0</v>
      </c>
      <c r="Z1803" s="185" t="n">
        <v>0</v>
      </c>
      <c r="AA1803" s="185" t="n">
        <v>0</v>
      </c>
      <c r="AB1803" s="220" t="n">
        <f aca="false">SUM(Z1803:AA1803)</f>
        <v>0</v>
      </c>
      <c r="AC1803" s="22"/>
      <c r="AD1803" s="22"/>
      <c r="AE1803" s="188"/>
      <c r="AF1803" s="206" t="n">
        <f aca="false">IF(AE1803="SI",N1803,0)</f>
        <v>0</v>
      </c>
      <c r="AG1803" s="189" t="n">
        <f aca="false">IF(AE1803="SI",Y1803,0)</f>
        <v>0</v>
      </c>
      <c r="AH1803" s="189" t="n">
        <f aca="false">IF(AE1803="SI",AB1803,0)</f>
        <v>0</v>
      </c>
      <c r="AI1803" s="148"/>
      <c r="AJ1803" s="207"/>
      <c r="AK1803" s="207"/>
      <c r="AL1803" s="207"/>
      <c r="AM1803" s="207"/>
      <c r="AN1803" s="207"/>
      <c r="AO1803" s="208"/>
    </row>
    <row r="1804" customFormat="false" ht="15.75" hidden="false" customHeight="true" outlineLevel="0" collapsed="false">
      <c r="A1804" s="22" t="n">
        <v>1803</v>
      </c>
      <c r="B1804" s="180"/>
      <c r="C1804" s="22"/>
      <c r="D1804" s="22"/>
      <c r="E1804" s="183"/>
      <c r="F1804" s="183"/>
      <c r="G1804" s="22"/>
      <c r="H1804" s="22"/>
      <c r="I1804" s="22"/>
      <c r="J1804" s="22"/>
      <c r="K1804" s="191" t="e">
        <f aca="false">VLOOKUP(Personale!J1804,Legenda!$D$1:$F$258,2)</f>
        <v>#N/A</v>
      </c>
      <c r="L1804" s="22"/>
      <c r="M1804" s="22"/>
      <c r="N1804" s="22"/>
      <c r="O1804" s="22"/>
      <c r="P1804" s="203"/>
      <c r="Q1804" s="22"/>
      <c r="R1804" s="22"/>
      <c r="S1804" s="22"/>
      <c r="T1804" s="203"/>
      <c r="U1804" s="211"/>
      <c r="V1804" s="211"/>
      <c r="W1804" s="185" t="n">
        <v>0</v>
      </c>
      <c r="X1804" s="185" t="n">
        <v>0</v>
      </c>
      <c r="Y1804" s="219" t="n">
        <f aca="false">SUM(W1804:X1804)</f>
        <v>0</v>
      </c>
      <c r="Z1804" s="185" t="n">
        <v>0</v>
      </c>
      <c r="AA1804" s="185" t="n">
        <v>0</v>
      </c>
      <c r="AB1804" s="220" t="n">
        <f aca="false">SUM(Z1804:AA1804)</f>
        <v>0</v>
      </c>
      <c r="AC1804" s="22"/>
      <c r="AD1804" s="22"/>
      <c r="AE1804" s="188"/>
      <c r="AF1804" s="206" t="n">
        <f aca="false">IF(AE1804="SI",N1804,0)</f>
        <v>0</v>
      </c>
      <c r="AG1804" s="189" t="n">
        <f aca="false">IF(AE1804="SI",Y1804,0)</f>
        <v>0</v>
      </c>
      <c r="AH1804" s="189" t="n">
        <f aca="false">IF(AE1804="SI",AB1804,0)</f>
        <v>0</v>
      </c>
      <c r="AI1804" s="148"/>
      <c r="AJ1804" s="207"/>
      <c r="AK1804" s="207"/>
      <c r="AL1804" s="207"/>
      <c r="AM1804" s="207"/>
      <c r="AN1804" s="207"/>
      <c r="AO1804" s="208"/>
    </row>
    <row r="1805" customFormat="false" ht="15.75" hidden="false" customHeight="true" outlineLevel="0" collapsed="false">
      <c r="A1805" s="22" t="n">
        <v>1804</v>
      </c>
      <c r="B1805" s="180"/>
      <c r="C1805" s="22"/>
      <c r="D1805" s="22"/>
      <c r="E1805" s="183"/>
      <c r="F1805" s="183"/>
      <c r="G1805" s="22"/>
      <c r="H1805" s="22"/>
      <c r="I1805" s="22"/>
      <c r="J1805" s="22"/>
      <c r="K1805" s="191" t="e">
        <f aca="false">VLOOKUP(Personale!J1805,Legenda!$D$1:$F$258,2)</f>
        <v>#N/A</v>
      </c>
      <c r="L1805" s="22"/>
      <c r="M1805" s="22"/>
      <c r="N1805" s="22"/>
      <c r="O1805" s="22"/>
      <c r="P1805" s="203"/>
      <c r="Q1805" s="22"/>
      <c r="R1805" s="22"/>
      <c r="S1805" s="22"/>
      <c r="T1805" s="203"/>
      <c r="U1805" s="211"/>
      <c r="V1805" s="211"/>
      <c r="W1805" s="185" t="n">
        <v>0</v>
      </c>
      <c r="X1805" s="185" t="n">
        <v>0</v>
      </c>
      <c r="Y1805" s="219" t="n">
        <f aca="false">SUM(W1805:X1805)</f>
        <v>0</v>
      </c>
      <c r="Z1805" s="185" t="n">
        <v>0</v>
      </c>
      <c r="AA1805" s="185" t="n">
        <v>0</v>
      </c>
      <c r="AB1805" s="220" t="n">
        <f aca="false">SUM(Z1805:AA1805)</f>
        <v>0</v>
      </c>
      <c r="AC1805" s="22"/>
      <c r="AD1805" s="22"/>
      <c r="AE1805" s="188"/>
      <c r="AF1805" s="206" t="n">
        <f aca="false">IF(AE1805="SI",N1805,0)</f>
        <v>0</v>
      </c>
      <c r="AG1805" s="189" t="n">
        <f aca="false">IF(AE1805="SI",Y1805,0)</f>
        <v>0</v>
      </c>
      <c r="AH1805" s="189" t="n">
        <f aca="false">IF(AE1805="SI",AB1805,0)</f>
        <v>0</v>
      </c>
      <c r="AI1805" s="148"/>
      <c r="AJ1805" s="207"/>
      <c r="AK1805" s="207"/>
      <c r="AL1805" s="207"/>
      <c r="AM1805" s="207"/>
      <c r="AN1805" s="207"/>
      <c r="AO1805" s="208"/>
    </row>
    <row r="1806" customFormat="false" ht="15.75" hidden="false" customHeight="true" outlineLevel="0" collapsed="false">
      <c r="A1806" s="22" t="n">
        <v>1805</v>
      </c>
      <c r="B1806" s="180"/>
      <c r="C1806" s="22"/>
      <c r="D1806" s="22"/>
      <c r="E1806" s="183"/>
      <c r="F1806" s="183"/>
      <c r="G1806" s="22"/>
      <c r="H1806" s="22"/>
      <c r="I1806" s="22"/>
      <c r="J1806" s="22"/>
      <c r="K1806" s="191" t="e">
        <f aca="false">VLOOKUP(Personale!J1806,Legenda!$D$1:$F$258,2)</f>
        <v>#N/A</v>
      </c>
      <c r="L1806" s="22"/>
      <c r="M1806" s="22"/>
      <c r="N1806" s="22"/>
      <c r="O1806" s="22"/>
      <c r="P1806" s="203"/>
      <c r="Q1806" s="22"/>
      <c r="R1806" s="22"/>
      <c r="S1806" s="22"/>
      <c r="T1806" s="203"/>
      <c r="U1806" s="211"/>
      <c r="V1806" s="211"/>
      <c r="W1806" s="185" t="n">
        <v>0</v>
      </c>
      <c r="X1806" s="185" t="n">
        <v>0</v>
      </c>
      <c r="Y1806" s="219" t="n">
        <f aca="false">SUM(W1806:X1806)</f>
        <v>0</v>
      </c>
      <c r="Z1806" s="185" t="n">
        <v>0</v>
      </c>
      <c r="AA1806" s="185" t="n">
        <v>0</v>
      </c>
      <c r="AB1806" s="220" t="n">
        <f aca="false">SUM(Z1806:AA1806)</f>
        <v>0</v>
      </c>
      <c r="AC1806" s="22"/>
      <c r="AD1806" s="22"/>
      <c r="AE1806" s="188"/>
      <c r="AF1806" s="206" t="n">
        <f aca="false">IF(AE1806="SI",N1806,0)</f>
        <v>0</v>
      </c>
      <c r="AG1806" s="189" t="n">
        <f aca="false">IF(AE1806="SI",Y1806,0)</f>
        <v>0</v>
      </c>
      <c r="AH1806" s="189" t="n">
        <f aca="false">IF(AE1806="SI",AB1806,0)</f>
        <v>0</v>
      </c>
      <c r="AI1806" s="148"/>
      <c r="AJ1806" s="207"/>
      <c r="AK1806" s="207"/>
      <c r="AL1806" s="207"/>
      <c r="AM1806" s="207"/>
      <c r="AN1806" s="207"/>
      <c r="AO1806" s="208"/>
    </row>
    <row r="1807" customFormat="false" ht="15.75" hidden="false" customHeight="true" outlineLevel="0" collapsed="false">
      <c r="A1807" s="22" t="n">
        <v>1806</v>
      </c>
      <c r="B1807" s="180"/>
      <c r="C1807" s="22"/>
      <c r="D1807" s="22"/>
      <c r="E1807" s="183"/>
      <c r="F1807" s="183"/>
      <c r="G1807" s="22"/>
      <c r="H1807" s="22"/>
      <c r="I1807" s="22"/>
      <c r="J1807" s="22"/>
      <c r="K1807" s="191" t="e">
        <f aca="false">VLOOKUP(Personale!J1807,Legenda!$D$1:$F$258,2)</f>
        <v>#N/A</v>
      </c>
      <c r="L1807" s="22"/>
      <c r="M1807" s="22"/>
      <c r="N1807" s="22"/>
      <c r="O1807" s="22"/>
      <c r="P1807" s="203"/>
      <c r="Q1807" s="22"/>
      <c r="R1807" s="22"/>
      <c r="S1807" s="22"/>
      <c r="T1807" s="203"/>
      <c r="U1807" s="211"/>
      <c r="V1807" s="211"/>
      <c r="W1807" s="185" t="n">
        <v>0</v>
      </c>
      <c r="X1807" s="185" t="n">
        <v>0</v>
      </c>
      <c r="Y1807" s="219" t="n">
        <f aca="false">SUM(W1807:X1807)</f>
        <v>0</v>
      </c>
      <c r="Z1807" s="185" t="n">
        <v>0</v>
      </c>
      <c r="AA1807" s="185" t="n">
        <v>0</v>
      </c>
      <c r="AB1807" s="220" t="n">
        <f aca="false">SUM(Z1807:AA1807)</f>
        <v>0</v>
      </c>
      <c r="AC1807" s="22"/>
      <c r="AD1807" s="22"/>
      <c r="AE1807" s="188"/>
      <c r="AF1807" s="206" t="n">
        <f aca="false">IF(AE1807="SI",N1807,0)</f>
        <v>0</v>
      </c>
      <c r="AG1807" s="189" t="n">
        <f aca="false">IF(AE1807="SI",Y1807,0)</f>
        <v>0</v>
      </c>
      <c r="AH1807" s="189" t="n">
        <f aca="false">IF(AE1807="SI",AB1807,0)</f>
        <v>0</v>
      </c>
      <c r="AI1807" s="148"/>
      <c r="AJ1807" s="207"/>
      <c r="AK1807" s="207"/>
      <c r="AL1807" s="207"/>
      <c r="AM1807" s="207"/>
      <c r="AN1807" s="207"/>
      <c r="AO1807" s="208"/>
    </row>
    <row r="1808" customFormat="false" ht="15.75" hidden="false" customHeight="true" outlineLevel="0" collapsed="false">
      <c r="A1808" s="22" t="n">
        <v>1807</v>
      </c>
      <c r="B1808" s="180"/>
      <c r="C1808" s="22"/>
      <c r="D1808" s="22"/>
      <c r="E1808" s="183"/>
      <c r="F1808" s="183"/>
      <c r="G1808" s="22"/>
      <c r="H1808" s="22"/>
      <c r="I1808" s="22"/>
      <c r="J1808" s="22"/>
      <c r="K1808" s="191" t="e">
        <f aca="false">VLOOKUP(Personale!J1808,Legenda!$D$1:$F$258,2)</f>
        <v>#N/A</v>
      </c>
      <c r="L1808" s="22"/>
      <c r="M1808" s="22"/>
      <c r="N1808" s="22"/>
      <c r="O1808" s="22"/>
      <c r="P1808" s="203"/>
      <c r="Q1808" s="22"/>
      <c r="R1808" s="22"/>
      <c r="S1808" s="22"/>
      <c r="T1808" s="203"/>
      <c r="U1808" s="211"/>
      <c r="V1808" s="211"/>
      <c r="W1808" s="185" t="n">
        <v>0</v>
      </c>
      <c r="X1808" s="185" t="n">
        <v>0</v>
      </c>
      <c r="Y1808" s="219" t="n">
        <f aca="false">SUM(W1808:X1808)</f>
        <v>0</v>
      </c>
      <c r="Z1808" s="185" t="n">
        <v>0</v>
      </c>
      <c r="AA1808" s="185" t="n">
        <v>0</v>
      </c>
      <c r="AB1808" s="220" t="n">
        <f aca="false">SUM(Z1808:AA1808)</f>
        <v>0</v>
      </c>
      <c r="AC1808" s="22"/>
      <c r="AD1808" s="22"/>
      <c r="AE1808" s="188"/>
      <c r="AF1808" s="206" t="n">
        <f aca="false">IF(AE1808="SI",N1808,0)</f>
        <v>0</v>
      </c>
      <c r="AG1808" s="189" t="n">
        <f aca="false">IF(AE1808="SI",Y1808,0)</f>
        <v>0</v>
      </c>
      <c r="AH1808" s="189" t="n">
        <f aca="false">IF(AE1808="SI",AB1808,0)</f>
        <v>0</v>
      </c>
      <c r="AI1808" s="148"/>
      <c r="AJ1808" s="207"/>
      <c r="AK1808" s="207"/>
      <c r="AL1808" s="207"/>
      <c r="AM1808" s="207"/>
      <c r="AN1808" s="207"/>
      <c r="AO1808" s="208"/>
    </row>
    <row r="1809" customFormat="false" ht="15.75" hidden="false" customHeight="true" outlineLevel="0" collapsed="false">
      <c r="A1809" s="22" t="n">
        <v>1808</v>
      </c>
      <c r="B1809" s="180"/>
      <c r="C1809" s="22"/>
      <c r="D1809" s="22"/>
      <c r="E1809" s="183"/>
      <c r="F1809" s="183"/>
      <c r="G1809" s="22"/>
      <c r="H1809" s="22"/>
      <c r="I1809" s="22"/>
      <c r="J1809" s="22"/>
      <c r="K1809" s="191" t="e">
        <f aca="false">VLOOKUP(Personale!J1809,Legenda!$D$1:$F$258,2)</f>
        <v>#N/A</v>
      </c>
      <c r="L1809" s="22"/>
      <c r="M1809" s="22"/>
      <c r="N1809" s="22"/>
      <c r="O1809" s="22"/>
      <c r="P1809" s="203"/>
      <c r="Q1809" s="22"/>
      <c r="R1809" s="22"/>
      <c r="S1809" s="22"/>
      <c r="T1809" s="203"/>
      <c r="U1809" s="211"/>
      <c r="V1809" s="211"/>
      <c r="W1809" s="185" t="n">
        <v>0</v>
      </c>
      <c r="X1809" s="185" t="n">
        <v>0</v>
      </c>
      <c r="Y1809" s="219" t="n">
        <f aca="false">SUM(W1809:X1809)</f>
        <v>0</v>
      </c>
      <c r="Z1809" s="185" t="n">
        <v>0</v>
      </c>
      <c r="AA1809" s="185" t="n">
        <v>0</v>
      </c>
      <c r="AB1809" s="220" t="n">
        <f aca="false">SUM(Z1809:AA1809)</f>
        <v>0</v>
      </c>
      <c r="AC1809" s="22"/>
      <c r="AD1809" s="22"/>
      <c r="AE1809" s="188"/>
      <c r="AF1809" s="206" t="n">
        <f aca="false">IF(AE1809="SI",N1809,0)</f>
        <v>0</v>
      </c>
      <c r="AG1809" s="189" t="n">
        <f aca="false">IF(AE1809="SI",Y1809,0)</f>
        <v>0</v>
      </c>
      <c r="AH1809" s="189" t="n">
        <f aca="false">IF(AE1809="SI",AB1809,0)</f>
        <v>0</v>
      </c>
      <c r="AI1809" s="148"/>
      <c r="AJ1809" s="207"/>
      <c r="AK1809" s="207"/>
      <c r="AL1809" s="207"/>
      <c r="AM1809" s="207"/>
      <c r="AN1809" s="207"/>
      <c r="AO1809" s="208"/>
    </row>
    <row r="1810" customFormat="false" ht="15.75" hidden="false" customHeight="true" outlineLevel="0" collapsed="false">
      <c r="A1810" s="22" t="n">
        <v>1809</v>
      </c>
      <c r="B1810" s="180"/>
      <c r="C1810" s="22"/>
      <c r="D1810" s="22"/>
      <c r="E1810" s="183"/>
      <c r="F1810" s="183"/>
      <c r="G1810" s="22"/>
      <c r="H1810" s="22"/>
      <c r="I1810" s="22"/>
      <c r="J1810" s="22"/>
      <c r="K1810" s="191" t="e">
        <f aca="false">VLOOKUP(Personale!J1810,Legenda!$D$1:$F$258,2)</f>
        <v>#N/A</v>
      </c>
      <c r="L1810" s="22"/>
      <c r="M1810" s="22"/>
      <c r="N1810" s="22"/>
      <c r="O1810" s="22"/>
      <c r="P1810" s="203"/>
      <c r="Q1810" s="22"/>
      <c r="R1810" s="22"/>
      <c r="S1810" s="22"/>
      <c r="T1810" s="203"/>
      <c r="U1810" s="211"/>
      <c r="V1810" s="211"/>
      <c r="W1810" s="185" t="n">
        <v>0</v>
      </c>
      <c r="X1810" s="185" t="n">
        <v>0</v>
      </c>
      <c r="Y1810" s="219" t="n">
        <f aca="false">SUM(W1810:X1810)</f>
        <v>0</v>
      </c>
      <c r="Z1810" s="185" t="n">
        <v>0</v>
      </c>
      <c r="AA1810" s="185" t="n">
        <v>0</v>
      </c>
      <c r="AB1810" s="220" t="n">
        <f aca="false">SUM(Z1810:AA1810)</f>
        <v>0</v>
      </c>
      <c r="AC1810" s="22"/>
      <c r="AD1810" s="22"/>
      <c r="AE1810" s="188"/>
      <c r="AF1810" s="206" t="n">
        <f aca="false">IF(AE1810="SI",N1810,0)</f>
        <v>0</v>
      </c>
      <c r="AG1810" s="189" t="n">
        <f aca="false">IF(AE1810="SI",Y1810,0)</f>
        <v>0</v>
      </c>
      <c r="AH1810" s="189" t="n">
        <f aca="false">IF(AE1810="SI",AB1810,0)</f>
        <v>0</v>
      </c>
      <c r="AI1810" s="148"/>
      <c r="AJ1810" s="207"/>
      <c r="AK1810" s="207"/>
      <c r="AL1810" s="207"/>
      <c r="AM1810" s="207"/>
      <c r="AN1810" s="207"/>
      <c r="AO1810" s="208"/>
    </row>
    <row r="1811" customFormat="false" ht="15.75" hidden="false" customHeight="true" outlineLevel="0" collapsed="false">
      <c r="A1811" s="22" t="n">
        <v>1810</v>
      </c>
      <c r="B1811" s="180"/>
      <c r="C1811" s="22"/>
      <c r="D1811" s="22"/>
      <c r="E1811" s="183"/>
      <c r="F1811" s="183"/>
      <c r="G1811" s="22"/>
      <c r="H1811" s="22"/>
      <c r="I1811" s="22"/>
      <c r="J1811" s="22"/>
      <c r="K1811" s="191" t="e">
        <f aca="false">VLOOKUP(Personale!J1811,Legenda!$D$1:$F$258,2)</f>
        <v>#N/A</v>
      </c>
      <c r="L1811" s="22"/>
      <c r="M1811" s="22"/>
      <c r="N1811" s="22"/>
      <c r="O1811" s="22"/>
      <c r="P1811" s="203"/>
      <c r="Q1811" s="22"/>
      <c r="R1811" s="22"/>
      <c r="S1811" s="22"/>
      <c r="T1811" s="203"/>
      <c r="U1811" s="211"/>
      <c r="V1811" s="211"/>
      <c r="W1811" s="185" t="n">
        <v>0</v>
      </c>
      <c r="X1811" s="185" t="n">
        <v>0</v>
      </c>
      <c r="Y1811" s="219" t="n">
        <f aca="false">SUM(W1811:X1811)</f>
        <v>0</v>
      </c>
      <c r="Z1811" s="185" t="n">
        <v>0</v>
      </c>
      <c r="AA1811" s="185" t="n">
        <v>0</v>
      </c>
      <c r="AB1811" s="220" t="n">
        <f aca="false">SUM(Z1811:AA1811)</f>
        <v>0</v>
      </c>
      <c r="AC1811" s="22"/>
      <c r="AD1811" s="22"/>
      <c r="AE1811" s="188"/>
      <c r="AF1811" s="206" t="n">
        <f aca="false">IF(AE1811="SI",N1811,0)</f>
        <v>0</v>
      </c>
      <c r="AG1811" s="189" t="n">
        <f aca="false">IF(AE1811="SI",Y1811,0)</f>
        <v>0</v>
      </c>
      <c r="AH1811" s="189" t="n">
        <f aca="false">IF(AE1811="SI",AB1811,0)</f>
        <v>0</v>
      </c>
      <c r="AI1811" s="148"/>
      <c r="AJ1811" s="207"/>
      <c r="AK1811" s="207"/>
      <c r="AL1811" s="207"/>
      <c r="AM1811" s="207"/>
      <c r="AN1811" s="207"/>
      <c r="AO1811" s="208"/>
    </row>
    <row r="1812" customFormat="false" ht="15.75" hidden="false" customHeight="true" outlineLevel="0" collapsed="false">
      <c r="A1812" s="22" t="n">
        <v>1811</v>
      </c>
      <c r="B1812" s="180"/>
      <c r="C1812" s="22"/>
      <c r="D1812" s="22"/>
      <c r="E1812" s="183"/>
      <c r="F1812" s="183"/>
      <c r="G1812" s="22"/>
      <c r="H1812" s="22"/>
      <c r="I1812" s="22"/>
      <c r="J1812" s="22"/>
      <c r="K1812" s="191" t="e">
        <f aca="false">VLOOKUP(Personale!J1812,Legenda!$D$1:$F$258,2)</f>
        <v>#N/A</v>
      </c>
      <c r="L1812" s="22"/>
      <c r="M1812" s="22"/>
      <c r="N1812" s="22"/>
      <c r="O1812" s="22"/>
      <c r="P1812" s="203"/>
      <c r="Q1812" s="22"/>
      <c r="R1812" s="22"/>
      <c r="S1812" s="22"/>
      <c r="T1812" s="203"/>
      <c r="U1812" s="211"/>
      <c r="V1812" s="211"/>
      <c r="W1812" s="185" t="n">
        <v>0</v>
      </c>
      <c r="X1812" s="185" t="n">
        <v>0</v>
      </c>
      <c r="Y1812" s="219" t="n">
        <f aca="false">SUM(W1812:X1812)</f>
        <v>0</v>
      </c>
      <c r="Z1812" s="185" t="n">
        <v>0</v>
      </c>
      <c r="AA1812" s="185" t="n">
        <v>0</v>
      </c>
      <c r="AB1812" s="220" t="n">
        <f aca="false">SUM(Z1812:AA1812)</f>
        <v>0</v>
      </c>
      <c r="AC1812" s="22"/>
      <c r="AD1812" s="22"/>
      <c r="AE1812" s="188"/>
      <c r="AF1812" s="206" t="n">
        <f aca="false">IF(AE1812="SI",N1812,0)</f>
        <v>0</v>
      </c>
      <c r="AG1812" s="189" t="n">
        <f aca="false">IF(AE1812="SI",Y1812,0)</f>
        <v>0</v>
      </c>
      <c r="AH1812" s="189" t="n">
        <f aca="false">IF(AE1812="SI",AB1812,0)</f>
        <v>0</v>
      </c>
      <c r="AI1812" s="148"/>
      <c r="AJ1812" s="207"/>
      <c r="AK1812" s="207"/>
      <c r="AL1812" s="207"/>
      <c r="AM1812" s="207"/>
      <c r="AN1812" s="207"/>
      <c r="AO1812" s="208"/>
    </row>
    <row r="1813" customFormat="false" ht="15.75" hidden="false" customHeight="true" outlineLevel="0" collapsed="false">
      <c r="A1813" s="22" t="n">
        <v>1812</v>
      </c>
      <c r="B1813" s="180"/>
      <c r="C1813" s="22"/>
      <c r="D1813" s="22"/>
      <c r="E1813" s="183"/>
      <c r="F1813" s="183"/>
      <c r="G1813" s="22"/>
      <c r="H1813" s="22"/>
      <c r="I1813" s="22"/>
      <c r="J1813" s="22"/>
      <c r="K1813" s="191" t="e">
        <f aca="false">VLOOKUP(Personale!J1813,Legenda!$D$1:$F$258,2)</f>
        <v>#N/A</v>
      </c>
      <c r="L1813" s="22"/>
      <c r="M1813" s="22"/>
      <c r="N1813" s="22"/>
      <c r="O1813" s="22"/>
      <c r="P1813" s="203"/>
      <c r="Q1813" s="22"/>
      <c r="R1813" s="22"/>
      <c r="S1813" s="22"/>
      <c r="T1813" s="203"/>
      <c r="U1813" s="211"/>
      <c r="V1813" s="211"/>
      <c r="W1813" s="185" t="n">
        <v>0</v>
      </c>
      <c r="X1813" s="185" t="n">
        <v>0</v>
      </c>
      <c r="Y1813" s="219" t="n">
        <f aca="false">SUM(W1813:X1813)</f>
        <v>0</v>
      </c>
      <c r="Z1813" s="185" t="n">
        <v>0</v>
      </c>
      <c r="AA1813" s="185" t="n">
        <v>0</v>
      </c>
      <c r="AB1813" s="220" t="n">
        <f aca="false">SUM(Z1813:AA1813)</f>
        <v>0</v>
      </c>
      <c r="AC1813" s="22"/>
      <c r="AD1813" s="22"/>
      <c r="AE1813" s="188"/>
      <c r="AF1813" s="206" t="n">
        <f aca="false">IF(AE1813="SI",N1813,0)</f>
        <v>0</v>
      </c>
      <c r="AG1813" s="189" t="n">
        <f aca="false">IF(AE1813="SI",Y1813,0)</f>
        <v>0</v>
      </c>
      <c r="AH1813" s="189" t="n">
        <f aca="false">IF(AE1813="SI",AB1813,0)</f>
        <v>0</v>
      </c>
      <c r="AI1813" s="148"/>
      <c r="AJ1813" s="207"/>
      <c r="AK1813" s="207"/>
      <c r="AL1813" s="207"/>
      <c r="AM1813" s="207"/>
      <c r="AN1813" s="207"/>
      <c r="AO1813" s="208"/>
    </row>
    <row r="1814" customFormat="false" ht="15.75" hidden="false" customHeight="true" outlineLevel="0" collapsed="false">
      <c r="A1814" s="22" t="n">
        <v>1813</v>
      </c>
      <c r="B1814" s="180"/>
      <c r="C1814" s="22"/>
      <c r="D1814" s="22"/>
      <c r="E1814" s="183"/>
      <c r="F1814" s="183"/>
      <c r="G1814" s="22"/>
      <c r="H1814" s="22"/>
      <c r="I1814" s="22"/>
      <c r="J1814" s="22"/>
      <c r="K1814" s="191" t="e">
        <f aca="false">VLOOKUP(Personale!J1814,Legenda!$D$1:$F$258,2)</f>
        <v>#N/A</v>
      </c>
      <c r="L1814" s="22"/>
      <c r="M1814" s="22"/>
      <c r="N1814" s="22"/>
      <c r="O1814" s="22"/>
      <c r="P1814" s="203"/>
      <c r="Q1814" s="22"/>
      <c r="R1814" s="22"/>
      <c r="S1814" s="22"/>
      <c r="T1814" s="203"/>
      <c r="U1814" s="211"/>
      <c r="V1814" s="211"/>
      <c r="W1814" s="185" t="n">
        <v>0</v>
      </c>
      <c r="X1814" s="185" t="n">
        <v>0</v>
      </c>
      <c r="Y1814" s="219" t="n">
        <f aca="false">SUM(W1814:X1814)</f>
        <v>0</v>
      </c>
      <c r="Z1814" s="185" t="n">
        <v>0</v>
      </c>
      <c r="AA1814" s="185" t="n">
        <v>0</v>
      </c>
      <c r="AB1814" s="220" t="n">
        <f aca="false">SUM(Z1814:AA1814)</f>
        <v>0</v>
      </c>
      <c r="AC1814" s="22"/>
      <c r="AD1814" s="22"/>
      <c r="AE1814" s="188"/>
      <c r="AF1814" s="206" t="n">
        <f aca="false">IF(AE1814="SI",N1814,0)</f>
        <v>0</v>
      </c>
      <c r="AG1814" s="189" t="n">
        <f aca="false">IF(AE1814="SI",Y1814,0)</f>
        <v>0</v>
      </c>
      <c r="AH1814" s="189" t="n">
        <f aca="false">IF(AE1814="SI",AB1814,0)</f>
        <v>0</v>
      </c>
      <c r="AI1814" s="148"/>
      <c r="AJ1814" s="207"/>
      <c r="AK1814" s="207"/>
      <c r="AL1814" s="207"/>
      <c r="AM1814" s="207"/>
      <c r="AN1814" s="207"/>
      <c r="AO1814" s="208"/>
    </row>
    <row r="1815" customFormat="false" ht="15.75" hidden="false" customHeight="true" outlineLevel="0" collapsed="false">
      <c r="A1815" s="22" t="n">
        <v>1814</v>
      </c>
      <c r="B1815" s="180"/>
      <c r="C1815" s="22"/>
      <c r="D1815" s="22"/>
      <c r="E1815" s="183"/>
      <c r="F1815" s="183"/>
      <c r="G1815" s="22"/>
      <c r="H1815" s="22"/>
      <c r="I1815" s="22"/>
      <c r="J1815" s="22"/>
      <c r="K1815" s="191" t="e">
        <f aca="false">VLOOKUP(Personale!J1815,Legenda!$D$1:$F$258,2)</f>
        <v>#N/A</v>
      </c>
      <c r="L1815" s="22"/>
      <c r="M1815" s="22"/>
      <c r="N1815" s="22"/>
      <c r="O1815" s="22"/>
      <c r="P1815" s="203"/>
      <c r="Q1815" s="22"/>
      <c r="R1815" s="22"/>
      <c r="S1815" s="22"/>
      <c r="T1815" s="203"/>
      <c r="U1815" s="211"/>
      <c r="V1815" s="211"/>
      <c r="W1815" s="185" t="n">
        <v>0</v>
      </c>
      <c r="X1815" s="185" t="n">
        <v>0</v>
      </c>
      <c r="Y1815" s="219" t="n">
        <f aca="false">SUM(W1815:X1815)</f>
        <v>0</v>
      </c>
      <c r="Z1815" s="185" t="n">
        <v>0</v>
      </c>
      <c r="AA1815" s="185" t="n">
        <v>0</v>
      </c>
      <c r="AB1815" s="220" t="n">
        <f aca="false">SUM(Z1815:AA1815)</f>
        <v>0</v>
      </c>
      <c r="AC1815" s="22"/>
      <c r="AD1815" s="22"/>
      <c r="AE1815" s="188"/>
      <c r="AF1815" s="206" t="n">
        <f aca="false">IF(AE1815="SI",N1815,0)</f>
        <v>0</v>
      </c>
      <c r="AG1815" s="189" t="n">
        <f aca="false">IF(AE1815="SI",Y1815,0)</f>
        <v>0</v>
      </c>
      <c r="AH1815" s="189" t="n">
        <f aca="false">IF(AE1815="SI",AB1815,0)</f>
        <v>0</v>
      </c>
      <c r="AI1815" s="148"/>
      <c r="AJ1815" s="207"/>
      <c r="AK1815" s="207"/>
      <c r="AL1815" s="207"/>
      <c r="AM1815" s="207"/>
      <c r="AN1815" s="207"/>
      <c r="AO1815" s="208"/>
    </row>
    <row r="1816" customFormat="false" ht="15.75" hidden="false" customHeight="true" outlineLevel="0" collapsed="false">
      <c r="A1816" s="22" t="n">
        <v>1815</v>
      </c>
      <c r="B1816" s="180"/>
      <c r="C1816" s="22"/>
      <c r="D1816" s="22"/>
      <c r="E1816" s="183"/>
      <c r="F1816" s="183"/>
      <c r="G1816" s="22"/>
      <c r="H1816" s="22"/>
      <c r="I1816" s="22"/>
      <c r="J1816" s="22"/>
      <c r="K1816" s="191" t="e">
        <f aca="false">VLOOKUP(Personale!J1816,Legenda!$D$1:$F$258,2)</f>
        <v>#N/A</v>
      </c>
      <c r="L1816" s="22"/>
      <c r="M1816" s="22"/>
      <c r="N1816" s="22"/>
      <c r="O1816" s="22"/>
      <c r="P1816" s="203"/>
      <c r="Q1816" s="22"/>
      <c r="R1816" s="22"/>
      <c r="S1816" s="22"/>
      <c r="T1816" s="203"/>
      <c r="U1816" s="211"/>
      <c r="V1816" s="211"/>
      <c r="W1816" s="185" t="n">
        <v>0</v>
      </c>
      <c r="X1816" s="185" t="n">
        <v>0</v>
      </c>
      <c r="Y1816" s="219" t="n">
        <f aca="false">SUM(W1816:X1816)</f>
        <v>0</v>
      </c>
      <c r="Z1816" s="185" t="n">
        <v>0</v>
      </c>
      <c r="AA1816" s="185" t="n">
        <v>0</v>
      </c>
      <c r="AB1816" s="220" t="n">
        <f aca="false">SUM(Z1816:AA1816)</f>
        <v>0</v>
      </c>
      <c r="AC1816" s="22"/>
      <c r="AD1816" s="22"/>
      <c r="AE1816" s="188"/>
      <c r="AF1816" s="206" t="n">
        <f aca="false">IF(AE1816="SI",N1816,0)</f>
        <v>0</v>
      </c>
      <c r="AG1816" s="189" t="n">
        <f aca="false">IF(AE1816="SI",Y1816,0)</f>
        <v>0</v>
      </c>
      <c r="AH1816" s="189" t="n">
        <f aca="false">IF(AE1816="SI",AB1816,0)</f>
        <v>0</v>
      </c>
      <c r="AI1816" s="148"/>
      <c r="AJ1816" s="207"/>
      <c r="AK1816" s="207"/>
      <c r="AL1816" s="207"/>
      <c r="AM1816" s="207"/>
      <c r="AN1816" s="207"/>
      <c r="AO1816" s="208"/>
    </row>
    <row r="1817" customFormat="false" ht="15.75" hidden="false" customHeight="true" outlineLevel="0" collapsed="false">
      <c r="A1817" s="22" t="n">
        <v>1816</v>
      </c>
      <c r="B1817" s="180"/>
      <c r="C1817" s="22"/>
      <c r="D1817" s="22"/>
      <c r="E1817" s="183"/>
      <c r="F1817" s="183"/>
      <c r="G1817" s="22"/>
      <c r="H1817" s="22"/>
      <c r="I1817" s="22"/>
      <c r="J1817" s="22"/>
      <c r="K1817" s="191" t="e">
        <f aca="false">VLOOKUP(Personale!J1817,Legenda!$D$1:$F$258,2)</f>
        <v>#N/A</v>
      </c>
      <c r="L1817" s="22"/>
      <c r="M1817" s="22"/>
      <c r="N1817" s="22"/>
      <c r="O1817" s="22"/>
      <c r="P1817" s="203"/>
      <c r="Q1817" s="22"/>
      <c r="R1817" s="22"/>
      <c r="S1817" s="22"/>
      <c r="T1817" s="203"/>
      <c r="U1817" s="211"/>
      <c r="V1817" s="211"/>
      <c r="W1817" s="185" t="n">
        <v>0</v>
      </c>
      <c r="X1817" s="185" t="n">
        <v>0</v>
      </c>
      <c r="Y1817" s="219" t="n">
        <f aca="false">SUM(W1817:X1817)</f>
        <v>0</v>
      </c>
      <c r="Z1817" s="185" t="n">
        <v>0</v>
      </c>
      <c r="AA1817" s="185" t="n">
        <v>0</v>
      </c>
      <c r="AB1817" s="220" t="n">
        <f aca="false">SUM(Z1817:AA1817)</f>
        <v>0</v>
      </c>
      <c r="AC1817" s="22"/>
      <c r="AD1817" s="22"/>
      <c r="AE1817" s="188"/>
      <c r="AF1817" s="206" t="n">
        <f aca="false">IF(AE1817="SI",N1817,0)</f>
        <v>0</v>
      </c>
      <c r="AG1817" s="189" t="n">
        <f aca="false">IF(AE1817="SI",Y1817,0)</f>
        <v>0</v>
      </c>
      <c r="AH1817" s="189" t="n">
        <f aca="false">IF(AE1817="SI",AB1817,0)</f>
        <v>0</v>
      </c>
      <c r="AI1817" s="148"/>
      <c r="AJ1817" s="207"/>
      <c r="AK1817" s="207"/>
      <c r="AL1817" s="207"/>
      <c r="AM1817" s="207"/>
      <c r="AN1817" s="207"/>
      <c r="AO1817" s="208"/>
    </row>
    <row r="1818" customFormat="false" ht="15.75" hidden="false" customHeight="true" outlineLevel="0" collapsed="false">
      <c r="A1818" s="22" t="n">
        <v>1817</v>
      </c>
      <c r="B1818" s="180"/>
      <c r="C1818" s="22"/>
      <c r="D1818" s="22"/>
      <c r="E1818" s="183"/>
      <c r="F1818" s="183"/>
      <c r="G1818" s="22"/>
      <c r="H1818" s="22"/>
      <c r="I1818" s="22"/>
      <c r="J1818" s="22"/>
      <c r="K1818" s="191" t="e">
        <f aca="false">VLOOKUP(Personale!J1818,Legenda!$D$1:$F$258,2)</f>
        <v>#N/A</v>
      </c>
      <c r="L1818" s="22"/>
      <c r="M1818" s="22"/>
      <c r="N1818" s="22"/>
      <c r="O1818" s="22"/>
      <c r="P1818" s="203"/>
      <c r="Q1818" s="22"/>
      <c r="R1818" s="22"/>
      <c r="S1818" s="22"/>
      <c r="T1818" s="203"/>
      <c r="U1818" s="211"/>
      <c r="V1818" s="211"/>
      <c r="W1818" s="185" t="n">
        <v>0</v>
      </c>
      <c r="X1818" s="185" t="n">
        <v>0</v>
      </c>
      <c r="Y1818" s="219" t="n">
        <f aca="false">SUM(W1818:X1818)</f>
        <v>0</v>
      </c>
      <c r="Z1818" s="185" t="n">
        <v>0</v>
      </c>
      <c r="AA1818" s="185" t="n">
        <v>0</v>
      </c>
      <c r="AB1818" s="220" t="n">
        <f aca="false">SUM(Z1818:AA1818)</f>
        <v>0</v>
      </c>
      <c r="AC1818" s="22"/>
      <c r="AD1818" s="22"/>
      <c r="AE1818" s="188"/>
      <c r="AF1818" s="206" t="n">
        <f aca="false">IF(AE1818="SI",N1818,0)</f>
        <v>0</v>
      </c>
      <c r="AG1818" s="189" t="n">
        <f aca="false">IF(AE1818="SI",Y1818,0)</f>
        <v>0</v>
      </c>
      <c r="AH1818" s="189" t="n">
        <f aca="false">IF(AE1818="SI",AB1818,0)</f>
        <v>0</v>
      </c>
      <c r="AI1818" s="148"/>
      <c r="AJ1818" s="207"/>
      <c r="AK1818" s="207"/>
      <c r="AL1818" s="207"/>
      <c r="AM1818" s="207"/>
      <c r="AN1818" s="207"/>
      <c r="AO1818" s="208"/>
    </row>
    <row r="1819" customFormat="false" ht="15.75" hidden="false" customHeight="true" outlineLevel="0" collapsed="false">
      <c r="A1819" s="22" t="n">
        <v>1818</v>
      </c>
      <c r="B1819" s="180"/>
      <c r="C1819" s="22"/>
      <c r="D1819" s="22"/>
      <c r="E1819" s="183"/>
      <c r="F1819" s="183"/>
      <c r="G1819" s="22"/>
      <c r="H1819" s="22"/>
      <c r="I1819" s="22"/>
      <c r="J1819" s="22"/>
      <c r="K1819" s="191" t="e">
        <f aca="false">VLOOKUP(Personale!J1819,Legenda!$D$1:$F$258,2)</f>
        <v>#N/A</v>
      </c>
      <c r="L1819" s="22"/>
      <c r="M1819" s="22"/>
      <c r="N1819" s="22"/>
      <c r="O1819" s="22"/>
      <c r="P1819" s="203"/>
      <c r="Q1819" s="22"/>
      <c r="R1819" s="22"/>
      <c r="S1819" s="22"/>
      <c r="T1819" s="203"/>
      <c r="U1819" s="211"/>
      <c r="V1819" s="211"/>
      <c r="W1819" s="185" t="n">
        <v>0</v>
      </c>
      <c r="X1819" s="185" t="n">
        <v>0</v>
      </c>
      <c r="Y1819" s="219" t="n">
        <f aca="false">SUM(W1819:X1819)</f>
        <v>0</v>
      </c>
      <c r="Z1819" s="185" t="n">
        <v>0</v>
      </c>
      <c r="AA1819" s="185" t="n">
        <v>0</v>
      </c>
      <c r="AB1819" s="220" t="n">
        <f aca="false">SUM(Z1819:AA1819)</f>
        <v>0</v>
      </c>
      <c r="AC1819" s="22"/>
      <c r="AD1819" s="22"/>
      <c r="AE1819" s="188"/>
      <c r="AF1819" s="206" t="n">
        <f aca="false">IF(AE1819="SI",N1819,0)</f>
        <v>0</v>
      </c>
      <c r="AG1819" s="189" t="n">
        <f aca="false">IF(AE1819="SI",Y1819,0)</f>
        <v>0</v>
      </c>
      <c r="AH1819" s="189" t="n">
        <f aca="false">IF(AE1819="SI",AB1819,0)</f>
        <v>0</v>
      </c>
      <c r="AI1819" s="148"/>
      <c r="AJ1819" s="207"/>
      <c r="AK1819" s="207"/>
      <c r="AL1819" s="207"/>
      <c r="AM1819" s="207"/>
      <c r="AN1819" s="207"/>
      <c r="AO1819" s="208"/>
    </row>
    <row r="1820" customFormat="false" ht="15.75" hidden="false" customHeight="true" outlineLevel="0" collapsed="false">
      <c r="A1820" s="22" t="n">
        <v>1819</v>
      </c>
      <c r="B1820" s="180"/>
      <c r="C1820" s="22"/>
      <c r="D1820" s="22"/>
      <c r="E1820" s="183"/>
      <c r="F1820" s="183"/>
      <c r="G1820" s="22"/>
      <c r="H1820" s="22"/>
      <c r="I1820" s="22"/>
      <c r="J1820" s="22"/>
      <c r="K1820" s="191" t="e">
        <f aca="false">VLOOKUP(Personale!J1820,Legenda!$D$1:$F$258,2)</f>
        <v>#N/A</v>
      </c>
      <c r="L1820" s="22"/>
      <c r="M1820" s="22"/>
      <c r="N1820" s="22"/>
      <c r="O1820" s="22"/>
      <c r="P1820" s="203"/>
      <c r="Q1820" s="22"/>
      <c r="R1820" s="22"/>
      <c r="S1820" s="22"/>
      <c r="T1820" s="203"/>
      <c r="U1820" s="211"/>
      <c r="V1820" s="211"/>
      <c r="W1820" s="185" t="n">
        <v>0</v>
      </c>
      <c r="X1820" s="185" t="n">
        <v>0</v>
      </c>
      <c r="Y1820" s="219" t="n">
        <f aca="false">SUM(W1820:X1820)</f>
        <v>0</v>
      </c>
      <c r="Z1820" s="185" t="n">
        <v>0</v>
      </c>
      <c r="AA1820" s="185" t="n">
        <v>0</v>
      </c>
      <c r="AB1820" s="220" t="n">
        <f aca="false">SUM(Z1820:AA1820)</f>
        <v>0</v>
      </c>
      <c r="AC1820" s="22"/>
      <c r="AD1820" s="22"/>
      <c r="AE1820" s="188"/>
      <c r="AF1820" s="206" t="n">
        <f aca="false">IF(AE1820="SI",N1820,0)</f>
        <v>0</v>
      </c>
      <c r="AG1820" s="189" t="n">
        <f aca="false">IF(AE1820="SI",Y1820,0)</f>
        <v>0</v>
      </c>
      <c r="AH1820" s="189" t="n">
        <f aca="false">IF(AE1820="SI",AB1820,0)</f>
        <v>0</v>
      </c>
      <c r="AI1820" s="148"/>
      <c r="AJ1820" s="207"/>
      <c r="AK1820" s="207"/>
      <c r="AL1820" s="207"/>
      <c r="AM1820" s="207"/>
      <c r="AN1820" s="207"/>
      <c r="AO1820" s="208"/>
    </row>
    <row r="1821" customFormat="false" ht="15.75" hidden="false" customHeight="true" outlineLevel="0" collapsed="false">
      <c r="A1821" s="22" t="n">
        <v>1820</v>
      </c>
      <c r="B1821" s="180"/>
      <c r="C1821" s="22"/>
      <c r="D1821" s="22"/>
      <c r="E1821" s="183"/>
      <c r="F1821" s="183"/>
      <c r="G1821" s="22"/>
      <c r="H1821" s="22"/>
      <c r="I1821" s="22"/>
      <c r="J1821" s="22"/>
      <c r="K1821" s="191" t="e">
        <f aca="false">VLOOKUP(Personale!J1821,Legenda!$D$1:$F$258,2)</f>
        <v>#N/A</v>
      </c>
      <c r="L1821" s="22"/>
      <c r="M1821" s="22"/>
      <c r="N1821" s="22"/>
      <c r="O1821" s="22"/>
      <c r="P1821" s="203"/>
      <c r="Q1821" s="22"/>
      <c r="R1821" s="22"/>
      <c r="S1821" s="22"/>
      <c r="T1821" s="203"/>
      <c r="U1821" s="211"/>
      <c r="V1821" s="211"/>
      <c r="W1821" s="185" t="n">
        <v>0</v>
      </c>
      <c r="X1821" s="185" t="n">
        <v>0</v>
      </c>
      <c r="Y1821" s="219" t="n">
        <f aca="false">SUM(W1821:X1821)</f>
        <v>0</v>
      </c>
      <c r="Z1821" s="185" t="n">
        <v>0</v>
      </c>
      <c r="AA1821" s="185" t="n">
        <v>0</v>
      </c>
      <c r="AB1821" s="220" t="n">
        <f aca="false">SUM(Z1821:AA1821)</f>
        <v>0</v>
      </c>
      <c r="AC1821" s="22"/>
      <c r="AD1821" s="22"/>
      <c r="AE1821" s="188"/>
      <c r="AF1821" s="206" t="n">
        <f aca="false">IF(AE1821="SI",N1821,0)</f>
        <v>0</v>
      </c>
      <c r="AG1821" s="189" t="n">
        <f aca="false">IF(AE1821="SI",Y1821,0)</f>
        <v>0</v>
      </c>
      <c r="AH1821" s="189" t="n">
        <f aca="false">IF(AE1821="SI",AB1821,0)</f>
        <v>0</v>
      </c>
      <c r="AI1821" s="148"/>
      <c r="AJ1821" s="207"/>
      <c r="AK1821" s="207"/>
      <c r="AL1821" s="207"/>
      <c r="AM1821" s="207"/>
      <c r="AN1821" s="207"/>
      <c r="AO1821" s="208"/>
    </row>
    <row r="1822" customFormat="false" ht="15.75" hidden="false" customHeight="true" outlineLevel="0" collapsed="false">
      <c r="A1822" s="22" t="n">
        <v>1821</v>
      </c>
      <c r="B1822" s="180"/>
      <c r="C1822" s="22"/>
      <c r="D1822" s="22"/>
      <c r="E1822" s="183"/>
      <c r="F1822" s="183"/>
      <c r="G1822" s="22"/>
      <c r="H1822" s="22"/>
      <c r="I1822" s="22"/>
      <c r="J1822" s="22"/>
      <c r="K1822" s="191" t="e">
        <f aca="false">VLOOKUP(Personale!J1822,Legenda!$D$1:$F$258,2)</f>
        <v>#N/A</v>
      </c>
      <c r="L1822" s="22"/>
      <c r="M1822" s="22"/>
      <c r="N1822" s="22"/>
      <c r="O1822" s="22"/>
      <c r="P1822" s="203"/>
      <c r="Q1822" s="22"/>
      <c r="R1822" s="22"/>
      <c r="S1822" s="22"/>
      <c r="T1822" s="203"/>
      <c r="U1822" s="211"/>
      <c r="V1822" s="211"/>
      <c r="W1822" s="185" t="n">
        <v>0</v>
      </c>
      <c r="X1822" s="185" t="n">
        <v>0</v>
      </c>
      <c r="Y1822" s="219" t="n">
        <f aca="false">SUM(W1822:X1822)</f>
        <v>0</v>
      </c>
      <c r="Z1822" s="185" t="n">
        <v>0</v>
      </c>
      <c r="AA1822" s="185" t="n">
        <v>0</v>
      </c>
      <c r="AB1822" s="220" t="n">
        <f aca="false">SUM(Z1822:AA1822)</f>
        <v>0</v>
      </c>
      <c r="AC1822" s="22"/>
      <c r="AD1822" s="22"/>
      <c r="AE1822" s="188"/>
      <c r="AF1822" s="206" t="n">
        <f aca="false">IF(AE1822="SI",N1822,0)</f>
        <v>0</v>
      </c>
      <c r="AG1822" s="189" t="n">
        <f aca="false">IF(AE1822="SI",Y1822,0)</f>
        <v>0</v>
      </c>
      <c r="AH1822" s="189" t="n">
        <f aca="false">IF(AE1822="SI",AB1822,0)</f>
        <v>0</v>
      </c>
      <c r="AI1822" s="148"/>
      <c r="AJ1822" s="207"/>
      <c r="AK1822" s="207"/>
      <c r="AL1822" s="207"/>
      <c r="AM1822" s="207"/>
      <c r="AN1822" s="207"/>
      <c r="AO1822" s="208"/>
    </row>
    <row r="1823" customFormat="false" ht="15.75" hidden="false" customHeight="true" outlineLevel="0" collapsed="false">
      <c r="A1823" s="22" t="n">
        <v>1822</v>
      </c>
      <c r="B1823" s="180"/>
      <c r="C1823" s="22"/>
      <c r="D1823" s="22"/>
      <c r="E1823" s="183"/>
      <c r="F1823" s="183"/>
      <c r="G1823" s="22"/>
      <c r="H1823" s="22"/>
      <c r="I1823" s="22"/>
      <c r="J1823" s="22"/>
      <c r="K1823" s="191" t="e">
        <f aca="false">VLOOKUP(Personale!J1823,Legenda!$D$1:$F$258,2)</f>
        <v>#N/A</v>
      </c>
      <c r="L1823" s="22"/>
      <c r="M1823" s="22"/>
      <c r="N1823" s="22"/>
      <c r="O1823" s="22"/>
      <c r="P1823" s="203"/>
      <c r="Q1823" s="22"/>
      <c r="R1823" s="22"/>
      <c r="S1823" s="22"/>
      <c r="T1823" s="203"/>
      <c r="U1823" s="211"/>
      <c r="V1823" s="211"/>
      <c r="W1823" s="185" t="n">
        <v>0</v>
      </c>
      <c r="X1823" s="185" t="n">
        <v>0</v>
      </c>
      <c r="Y1823" s="219" t="n">
        <f aca="false">SUM(W1823:X1823)</f>
        <v>0</v>
      </c>
      <c r="Z1823" s="185" t="n">
        <v>0</v>
      </c>
      <c r="AA1823" s="185" t="n">
        <v>0</v>
      </c>
      <c r="AB1823" s="220" t="n">
        <f aca="false">SUM(Z1823:AA1823)</f>
        <v>0</v>
      </c>
      <c r="AC1823" s="22"/>
      <c r="AD1823" s="22"/>
      <c r="AE1823" s="188"/>
      <c r="AF1823" s="206" t="n">
        <f aca="false">IF(AE1823="SI",N1823,0)</f>
        <v>0</v>
      </c>
      <c r="AG1823" s="189" t="n">
        <f aca="false">IF(AE1823="SI",Y1823,0)</f>
        <v>0</v>
      </c>
      <c r="AH1823" s="189" t="n">
        <f aca="false">IF(AE1823="SI",AB1823,0)</f>
        <v>0</v>
      </c>
      <c r="AI1823" s="148"/>
      <c r="AJ1823" s="207"/>
      <c r="AK1823" s="207"/>
      <c r="AL1823" s="207"/>
      <c r="AM1823" s="207"/>
      <c r="AN1823" s="207"/>
      <c r="AO1823" s="208"/>
    </row>
    <row r="1824" customFormat="false" ht="15.75" hidden="false" customHeight="true" outlineLevel="0" collapsed="false">
      <c r="A1824" s="22" t="n">
        <v>1823</v>
      </c>
      <c r="B1824" s="180"/>
      <c r="C1824" s="22"/>
      <c r="D1824" s="22"/>
      <c r="E1824" s="183"/>
      <c r="F1824" s="183"/>
      <c r="G1824" s="22"/>
      <c r="H1824" s="22"/>
      <c r="I1824" s="22"/>
      <c r="J1824" s="22"/>
      <c r="K1824" s="191" t="e">
        <f aca="false">VLOOKUP(Personale!J1824,Legenda!$D$1:$F$258,2)</f>
        <v>#N/A</v>
      </c>
      <c r="L1824" s="22"/>
      <c r="M1824" s="22"/>
      <c r="N1824" s="22"/>
      <c r="O1824" s="22"/>
      <c r="P1824" s="203"/>
      <c r="Q1824" s="22"/>
      <c r="R1824" s="22"/>
      <c r="S1824" s="22"/>
      <c r="T1824" s="203"/>
      <c r="U1824" s="211"/>
      <c r="V1824" s="211"/>
      <c r="W1824" s="185" t="n">
        <v>0</v>
      </c>
      <c r="X1824" s="185" t="n">
        <v>0</v>
      </c>
      <c r="Y1824" s="219" t="n">
        <f aca="false">SUM(W1824:X1824)</f>
        <v>0</v>
      </c>
      <c r="Z1824" s="185" t="n">
        <v>0</v>
      </c>
      <c r="AA1824" s="185" t="n">
        <v>0</v>
      </c>
      <c r="AB1824" s="220" t="n">
        <f aca="false">SUM(Z1824:AA1824)</f>
        <v>0</v>
      </c>
      <c r="AC1824" s="22"/>
      <c r="AD1824" s="22"/>
      <c r="AE1824" s="188"/>
      <c r="AF1824" s="206" t="n">
        <f aca="false">IF(AE1824="SI",N1824,0)</f>
        <v>0</v>
      </c>
      <c r="AG1824" s="189" t="n">
        <f aca="false">IF(AE1824="SI",Y1824,0)</f>
        <v>0</v>
      </c>
      <c r="AH1824" s="189" t="n">
        <f aca="false">IF(AE1824="SI",AB1824,0)</f>
        <v>0</v>
      </c>
      <c r="AI1824" s="148"/>
      <c r="AJ1824" s="207"/>
      <c r="AK1824" s="207"/>
      <c r="AL1824" s="207"/>
      <c r="AM1824" s="207"/>
      <c r="AN1824" s="207"/>
      <c r="AO1824" s="208"/>
    </row>
    <row r="1825" customFormat="false" ht="15.75" hidden="false" customHeight="true" outlineLevel="0" collapsed="false">
      <c r="A1825" s="22" t="n">
        <v>1824</v>
      </c>
      <c r="B1825" s="180"/>
      <c r="C1825" s="22"/>
      <c r="D1825" s="22"/>
      <c r="E1825" s="183"/>
      <c r="F1825" s="183"/>
      <c r="G1825" s="22"/>
      <c r="H1825" s="22"/>
      <c r="I1825" s="22"/>
      <c r="J1825" s="22"/>
      <c r="K1825" s="191" t="e">
        <f aca="false">VLOOKUP(Personale!J1825,Legenda!$D$1:$F$258,2)</f>
        <v>#N/A</v>
      </c>
      <c r="L1825" s="22"/>
      <c r="M1825" s="22"/>
      <c r="N1825" s="22"/>
      <c r="O1825" s="22"/>
      <c r="P1825" s="203"/>
      <c r="Q1825" s="22"/>
      <c r="R1825" s="22"/>
      <c r="S1825" s="22"/>
      <c r="T1825" s="203"/>
      <c r="U1825" s="211"/>
      <c r="V1825" s="211"/>
      <c r="W1825" s="185" t="n">
        <v>0</v>
      </c>
      <c r="X1825" s="185" t="n">
        <v>0</v>
      </c>
      <c r="Y1825" s="219" t="n">
        <f aca="false">SUM(W1825:X1825)</f>
        <v>0</v>
      </c>
      <c r="Z1825" s="185" t="n">
        <v>0</v>
      </c>
      <c r="AA1825" s="185" t="n">
        <v>0</v>
      </c>
      <c r="AB1825" s="220" t="n">
        <f aca="false">SUM(Z1825:AA1825)</f>
        <v>0</v>
      </c>
      <c r="AC1825" s="22"/>
      <c r="AD1825" s="22"/>
      <c r="AE1825" s="188"/>
      <c r="AF1825" s="206" t="n">
        <f aca="false">IF(AE1825="SI",N1825,0)</f>
        <v>0</v>
      </c>
      <c r="AG1825" s="189" t="n">
        <f aca="false">IF(AE1825="SI",Y1825,0)</f>
        <v>0</v>
      </c>
      <c r="AH1825" s="189" t="n">
        <f aca="false">IF(AE1825="SI",AB1825,0)</f>
        <v>0</v>
      </c>
      <c r="AI1825" s="148"/>
      <c r="AJ1825" s="207"/>
      <c r="AK1825" s="207"/>
      <c r="AL1825" s="207"/>
      <c r="AM1825" s="207"/>
      <c r="AN1825" s="207"/>
      <c r="AO1825" s="208"/>
    </row>
    <row r="1826" customFormat="false" ht="15.75" hidden="false" customHeight="true" outlineLevel="0" collapsed="false">
      <c r="A1826" s="22" t="n">
        <v>1825</v>
      </c>
      <c r="B1826" s="180"/>
      <c r="C1826" s="22"/>
      <c r="D1826" s="22"/>
      <c r="E1826" s="183"/>
      <c r="F1826" s="183"/>
      <c r="G1826" s="22"/>
      <c r="H1826" s="22"/>
      <c r="I1826" s="22"/>
      <c r="J1826" s="22"/>
      <c r="K1826" s="191" t="e">
        <f aca="false">VLOOKUP(Personale!J1826,Legenda!$D$1:$F$258,2)</f>
        <v>#N/A</v>
      </c>
      <c r="L1826" s="22"/>
      <c r="M1826" s="22"/>
      <c r="N1826" s="22"/>
      <c r="O1826" s="22"/>
      <c r="P1826" s="203"/>
      <c r="Q1826" s="22"/>
      <c r="R1826" s="22"/>
      <c r="S1826" s="22"/>
      <c r="T1826" s="203"/>
      <c r="U1826" s="211"/>
      <c r="V1826" s="211"/>
      <c r="W1826" s="185" t="n">
        <v>0</v>
      </c>
      <c r="X1826" s="185" t="n">
        <v>0</v>
      </c>
      <c r="Y1826" s="219" t="n">
        <f aca="false">SUM(W1826:X1826)</f>
        <v>0</v>
      </c>
      <c r="Z1826" s="185" t="n">
        <v>0</v>
      </c>
      <c r="AA1826" s="185" t="n">
        <v>0</v>
      </c>
      <c r="AB1826" s="220" t="n">
        <f aca="false">SUM(Z1826:AA1826)</f>
        <v>0</v>
      </c>
      <c r="AC1826" s="22"/>
      <c r="AD1826" s="22"/>
      <c r="AE1826" s="188"/>
      <c r="AF1826" s="206" t="n">
        <f aca="false">IF(AE1826="SI",N1826,0)</f>
        <v>0</v>
      </c>
      <c r="AG1826" s="189" t="n">
        <f aca="false">IF(AE1826="SI",Y1826,0)</f>
        <v>0</v>
      </c>
      <c r="AH1826" s="189" t="n">
        <f aca="false">IF(AE1826="SI",AB1826,0)</f>
        <v>0</v>
      </c>
      <c r="AI1826" s="148"/>
      <c r="AJ1826" s="207"/>
      <c r="AK1826" s="207"/>
      <c r="AL1826" s="207"/>
      <c r="AM1826" s="207"/>
      <c r="AN1826" s="207"/>
      <c r="AO1826" s="208"/>
    </row>
    <row r="1827" customFormat="false" ht="15.75" hidden="false" customHeight="true" outlineLevel="0" collapsed="false">
      <c r="A1827" s="22" t="n">
        <v>1826</v>
      </c>
      <c r="B1827" s="180"/>
      <c r="C1827" s="22"/>
      <c r="D1827" s="22"/>
      <c r="E1827" s="183"/>
      <c r="F1827" s="183"/>
      <c r="G1827" s="22"/>
      <c r="H1827" s="22"/>
      <c r="I1827" s="22"/>
      <c r="J1827" s="22"/>
      <c r="K1827" s="191" t="e">
        <f aca="false">VLOOKUP(Personale!J1827,Legenda!$D$1:$F$258,2)</f>
        <v>#N/A</v>
      </c>
      <c r="L1827" s="22"/>
      <c r="M1827" s="22"/>
      <c r="N1827" s="22"/>
      <c r="O1827" s="22"/>
      <c r="P1827" s="203"/>
      <c r="Q1827" s="22"/>
      <c r="R1827" s="22"/>
      <c r="S1827" s="22"/>
      <c r="T1827" s="203"/>
      <c r="U1827" s="211"/>
      <c r="V1827" s="211"/>
      <c r="W1827" s="185" t="n">
        <v>0</v>
      </c>
      <c r="X1827" s="185" t="n">
        <v>0</v>
      </c>
      <c r="Y1827" s="219" t="n">
        <f aca="false">SUM(W1827:X1827)</f>
        <v>0</v>
      </c>
      <c r="Z1827" s="185" t="n">
        <v>0</v>
      </c>
      <c r="AA1827" s="185" t="n">
        <v>0</v>
      </c>
      <c r="AB1827" s="220" t="n">
        <f aca="false">SUM(Z1827:AA1827)</f>
        <v>0</v>
      </c>
      <c r="AC1827" s="22"/>
      <c r="AD1827" s="22"/>
      <c r="AE1827" s="188"/>
      <c r="AF1827" s="206" t="n">
        <f aca="false">IF(AE1827="SI",N1827,0)</f>
        <v>0</v>
      </c>
      <c r="AG1827" s="189" t="n">
        <f aca="false">IF(AE1827="SI",Y1827,0)</f>
        <v>0</v>
      </c>
      <c r="AH1827" s="189" t="n">
        <f aca="false">IF(AE1827="SI",AB1827,0)</f>
        <v>0</v>
      </c>
      <c r="AI1827" s="148"/>
      <c r="AJ1827" s="207"/>
      <c r="AK1827" s="207"/>
      <c r="AL1827" s="207"/>
      <c r="AM1827" s="207"/>
      <c r="AN1827" s="207"/>
      <c r="AO1827" s="208"/>
    </row>
    <row r="1828" customFormat="false" ht="15.75" hidden="false" customHeight="true" outlineLevel="0" collapsed="false">
      <c r="A1828" s="22" t="n">
        <v>1827</v>
      </c>
      <c r="B1828" s="180"/>
      <c r="C1828" s="22"/>
      <c r="D1828" s="22"/>
      <c r="E1828" s="183"/>
      <c r="F1828" s="183"/>
      <c r="G1828" s="22"/>
      <c r="H1828" s="22"/>
      <c r="I1828" s="22"/>
      <c r="J1828" s="22"/>
      <c r="K1828" s="191" t="e">
        <f aca="false">VLOOKUP(Personale!J1828,Legenda!$D$1:$F$258,2)</f>
        <v>#N/A</v>
      </c>
      <c r="L1828" s="22"/>
      <c r="M1828" s="22"/>
      <c r="N1828" s="22"/>
      <c r="O1828" s="22"/>
      <c r="P1828" s="203"/>
      <c r="Q1828" s="22"/>
      <c r="R1828" s="22"/>
      <c r="S1828" s="22"/>
      <c r="T1828" s="203"/>
      <c r="U1828" s="211"/>
      <c r="V1828" s="211"/>
      <c r="W1828" s="185" t="n">
        <v>0</v>
      </c>
      <c r="X1828" s="185" t="n">
        <v>0</v>
      </c>
      <c r="Y1828" s="219" t="n">
        <f aca="false">SUM(W1828:X1828)</f>
        <v>0</v>
      </c>
      <c r="Z1828" s="185" t="n">
        <v>0</v>
      </c>
      <c r="AA1828" s="185" t="n">
        <v>0</v>
      </c>
      <c r="AB1828" s="220" t="n">
        <f aca="false">SUM(Z1828:AA1828)</f>
        <v>0</v>
      </c>
      <c r="AC1828" s="22"/>
      <c r="AD1828" s="22"/>
      <c r="AE1828" s="188"/>
      <c r="AF1828" s="206" t="n">
        <f aca="false">IF(AE1828="SI",N1828,0)</f>
        <v>0</v>
      </c>
      <c r="AG1828" s="189" t="n">
        <f aca="false">IF(AE1828="SI",Y1828,0)</f>
        <v>0</v>
      </c>
      <c r="AH1828" s="189" t="n">
        <f aca="false">IF(AE1828="SI",AB1828,0)</f>
        <v>0</v>
      </c>
      <c r="AI1828" s="148"/>
      <c r="AJ1828" s="207"/>
      <c r="AK1828" s="207"/>
      <c r="AL1828" s="207"/>
      <c r="AM1828" s="207"/>
      <c r="AN1828" s="207"/>
      <c r="AO1828" s="208"/>
    </row>
    <row r="1829" customFormat="false" ht="15.75" hidden="false" customHeight="true" outlineLevel="0" collapsed="false">
      <c r="A1829" s="22" t="n">
        <v>1828</v>
      </c>
      <c r="B1829" s="180"/>
      <c r="C1829" s="22"/>
      <c r="D1829" s="22"/>
      <c r="E1829" s="183"/>
      <c r="F1829" s="183"/>
      <c r="G1829" s="22"/>
      <c r="H1829" s="22"/>
      <c r="I1829" s="22"/>
      <c r="J1829" s="22"/>
      <c r="K1829" s="191" t="e">
        <f aca="false">VLOOKUP(Personale!J1829,Legenda!$D$1:$F$258,2)</f>
        <v>#N/A</v>
      </c>
      <c r="L1829" s="22"/>
      <c r="M1829" s="22"/>
      <c r="N1829" s="22"/>
      <c r="O1829" s="22"/>
      <c r="P1829" s="203"/>
      <c r="Q1829" s="22"/>
      <c r="R1829" s="22"/>
      <c r="S1829" s="22"/>
      <c r="T1829" s="203"/>
      <c r="U1829" s="211"/>
      <c r="V1829" s="211"/>
      <c r="W1829" s="185" t="n">
        <v>0</v>
      </c>
      <c r="X1829" s="185" t="n">
        <v>0</v>
      </c>
      <c r="Y1829" s="219" t="n">
        <f aca="false">SUM(W1829:X1829)</f>
        <v>0</v>
      </c>
      <c r="Z1829" s="185" t="n">
        <v>0</v>
      </c>
      <c r="AA1829" s="185" t="n">
        <v>0</v>
      </c>
      <c r="AB1829" s="220" t="n">
        <f aca="false">SUM(Z1829:AA1829)</f>
        <v>0</v>
      </c>
      <c r="AC1829" s="22"/>
      <c r="AD1829" s="22"/>
      <c r="AE1829" s="188"/>
      <c r="AF1829" s="206" t="n">
        <f aca="false">IF(AE1829="SI",N1829,0)</f>
        <v>0</v>
      </c>
      <c r="AG1829" s="189" t="n">
        <f aca="false">IF(AE1829="SI",Y1829,0)</f>
        <v>0</v>
      </c>
      <c r="AH1829" s="189" t="n">
        <f aca="false">IF(AE1829="SI",AB1829,0)</f>
        <v>0</v>
      </c>
      <c r="AI1829" s="148"/>
      <c r="AJ1829" s="207"/>
      <c r="AK1829" s="207"/>
      <c r="AL1829" s="207"/>
      <c r="AM1829" s="207"/>
      <c r="AN1829" s="207"/>
      <c r="AO1829" s="208"/>
    </row>
    <row r="1830" customFormat="false" ht="15.75" hidden="false" customHeight="true" outlineLevel="0" collapsed="false">
      <c r="A1830" s="22" t="n">
        <v>1829</v>
      </c>
      <c r="B1830" s="180"/>
      <c r="C1830" s="22"/>
      <c r="D1830" s="22"/>
      <c r="E1830" s="183"/>
      <c r="F1830" s="183"/>
      <c r="G1830" s="22"/>
      <c r="H1830" s="22"/>
      <c r="I1830" s="22"/>
      <c r="J1830" s="22"/>
      <c r="K1830" s="191" t="e">
        <f aca="false">VLOOKUP(Personale!J1830,Legenda!$D$1:$F$258,2)</f>
        <v>#N/A</v>
      </c>
      <c r="L1830" s="22"/>
      <c r="M1830" s="22"/>
      <c r="N1830" s="22"/>
      <c r="O1830" s="22"/>
      <c r="P1830" s="203"/>
      <c r="Q1830" s="22"/>
      <c r="R1830" s="22"/>
      <c r="S1830" s="22"/>
      <c r="T1830" s="203"/>
      <c r="U1830" s="211"/>
      <c r="V1830" s="211"/>
      <c r="W1830" s="185" t="n">
        <v>0</v>
      </c>
      <c r="X1830" s="185" t="n">
        <v>0</v>
      </c>
      <c r="Y1830" s="219" t="n">
        <f aca="false">SUM(W1830:X1830)</f>
        <v>0</v>
      </c>
      <c r="Z1830" s="185" t="n">
        <v>0</v>
      </c>
      <c r="AA1830" s="185" t="n">
        <v>0</v>
      </c>
      <c r="AB1830" s="220" t="n">
        <f aca="false">SUM(Z1830:AA1830)</f>
        <v>0</v>
      </c>
      <c r="AC1830" s="22"/>
      <c r="AD1830" s="22"/>
      <c r="AE1830" s="188"/>
      <c r="AF1830" s="206" t="n">
        <f aca="false">IF(AE1830="SI",N1830,0)</f>
        <v>0</v>
      </c>
      <c r="AG1830" s="189" t="n">
        <f aca="false">IF(AE1830="SI",Y1830,0)</f>
        <v>0</v>
      </c>
      <c r="AH1830" s="189" t="n">
        <f aca="false">IF(AE1830="SI",AB1830,0)</f>
        <v>0</v>
      </c>
      <c r="AI1830" s="148"/>
      <c r="AJ1830" s="207"/>
      <c r="AK1830" s="207"/>
      <c r="AL1830" s="207"/>
      <c r="AM1830" s="207"/>
      <c r="AN1830" s="207"/>
      <c r="AO1830" s="208"/>
    </row>
    <row r="1831" customFormat="false" ht="15.75" hidden="false" customHeight="true" outlineLevel="0" collapsed="false">
      <c r="A1831" s="22" t="n">
        <v>1830</v>
      </c>
      <c r="B1831" s="180"/>
      <c r="C1831" s="22"/>
      <c r="D1831" s="22"/>
      <c r="E1831" s="183"/>
      <c r="F1831" s="183"/>
      <c r="G1831" s="22"/>
      <c r="H1831" s="22"/>
      <c r="I1831" s="22"/>
      <c r="J1831" s="22"/>
      <c r="K1831" s="191" t="e">
        <f aca="false">VLOOKUP(Personale!J1831,Legenda!$D$1:$F$258,2)</f>
        <v>#N/A</v>
      </c>
      <c r="L1831" s="22"/>
      <c r="M1831" s="22"/>
      <c r="N1831" s="22"/>
      <c r="O1831" s="22"/>
      <c r="P1831" s="203"/>
      <c r="Q1831" s="22"/>
      <c r="R1831" s="22"/>
      <c r="S1831" s="22"/>
      <c r="T1831" s="203"/>
      <c r="U1831" s="211"/>
      <c r="V1831" s="211"/>
      <c r="W1831" s="185" t="n">
        <v>0</v>
      </c>
      <c r="X1831" s="185" t="n">
        <v>0</v>
      </c>
      <c r="Y1831" s="219" t="n">
        <f aca="false">SUM(W1831:X1831)</f>
        <v>0</v>
      </c>
      <c r="Z1831" s="185" t="n">
        <v>0</v>
      </c>
      <c r="AA1831" s="185" t="n">
        <v>0</v>
      </c>
      <c r="AB1831" s="220" t="n">
        <f aca="false">SUM(Z1831:AA1831)</f>
        <v>0</v>
      </c>
      <c r="AC1831" s="22"/>
      <c r="AD1831" s="22"/>
      <c r="AE1831" s="188"/>
      <c r="AF1831" s="206" t="n">
        <f aca="false">IF(AE1831="SI",N1831,0)</f>
        <v>0</v>
      </c>
      <c r="AG1831" s="189" t="n">
        <f aca="false">IF(AE1831="SI",Y1831,0)</f>
        <v>0</v>
      </c>
      <c r="AH1831" s="189" t="n">
        <f aca="false">IF(AE1831="SI",AB1831,0)</f>
        <v>0</v>
      </c>
      <c r="AI1831" s="148"/>
      <c r="AJ1831" s="207"/>
      <c r="AK1831" s="207"/>
      <c r="AL1831" s="207"/>
      <c r="AM1831" s="207"/>
      <c r="AN1831" s="207"/>
      <c r="AO1831" s="208"/>
    </row>
    <row r="1832" customFormat="false" ht="15.75" hidden="false" customHeight="true" outlineLevel="0" collapsed="false">
      <c r="A1832" s="22" t="n">
        <v>1831</v>
      </c>
      <c r="B1832" s="180"/>
      <c r="C1832" s="22"/>
      <c r="D1832" s="22"/>
      <c r="E1832" s="183"/>
      <c r="F1832" s="183"/>
      <c r="G1832" s="22"/>
      <c r="H1832" s="22"/>
      <c r="I1832" s="22"/>
      <c r="J1832" s="22"/>
      <c r="K1832" s="191" t="e">
        <f aca="false">VLOOKUP(Personale!J1832,Legenda!$D$1:$F$258,2)</f>
        <v>#N/A</v>
      </c>
      <c r="L1832" s="22"/>
      <c r="M1832" s="22"/>
      <c r="N1832" s="22"/>
      <c r="O1832" s="22"/>
      <c r="P1832" s="203"/>
      <c r="Q1832" s="22"/>
      <c r="R1832" s="22"/>
      <c r="S1832" s="22"/>
      <c r="T1832" s="203"/>
      <c r="U1832" s="211"/>
      <c r="V1832" s="211"/>
      <c r="W1832" s="185" t="n">
        <v>0</v>
      </c>
      <c r="X1832" s="185" t="n">
        <v>0</v>
      </c>
      <c r="Y1832" s="219" t="n">
        <f aca="false">SUM(W1832:X1832)</f>
        <v>0</v>
      </c>
      <c r="Z1832" s="185" t="n">
        <v>0</v>
      </c>
      <c r="AA1832" s="185" t="n">
        <v>0</v>
      </c>
      <c r="AB1832" s="220" t="n">
        <f aca="false">SUM(Z1832:AA1832)</f>
        <v>0</v>
      </c>
      <c r="AC1832" s="22"/>
      <c r="AD1832" s="22"/>
      <c r="AE1832" s="188"/>
      <c r="AF1832" s="206" t="n">
        <f aca="false">IF(AE1832="SI",N1832,0)</f>
        <v>0</v>
      </c>
      <c r="AG1832" s="189" t="n">
        <f aca="false">IF(AE1832="SI",Y1832,0)</f>
        <v>0</v>
      </c>
      <c r="AH1832" s="189" t="n">
        <f aca="false">IF(AE1832="SI",AB1832,0)</f>
        <v>0</v>
      </c>
      <c r="AI1832" s="148"/>
      <c r="AJ1832" s="207"/>
      <c r="AK1832" s="207"/>
      <c r="AL1832" s="207"/>
      <c r="AM1832" s="207"/>
      <c r="AN1832" s="207"/>
      <c r="AO1832" s="208"/>
    </row>
    <row r="1833" customFormat="false" ht="15.75" hidden="false" customHeight="true" outlineLevel="0" collapsed="false">
      <c r="A1833" s="22" t="n">
        <v>1832</v>
      </c>
      <c r="B1833" s="180"/>
      <c r="C1833" s="22"/>
      <c r="D1833" s="22"/>
      <c r="E1833" s="183"/>
      <c r="F1833" s="183"/>
      <c r="G1833" s="22"/>
      <c r="H1833" s="22"/>
      <c r="I1833" s="22"/>
      <c r="J1833" s="22"/>
      <c r="K1833" s="191" t="e">
        <f aca="false">VLOOKUP(Personale!J1833,Legenda!$D$1:$F$258,2)</f>
        <v>#N/A</v>
      </c>
      <c r="L1833" s="22"/>
      <c r="M1833" s="22"/>
      <c r="N1833" s="22"/>
      <c r="O1833" s="22"/>
      <c r="P1833" s="203"/>
      <c r="Q1833" s="22"/>
      <c r="R1833" s="22"/>
      <c r="S1833" s="22"/>
      <c r="T1833" s="203"/>
      <c r="U1833" s="211"/>
      <c r="V1833" s="211"/>
      <c r="W1833" s="185" t="n">
        <v>0</v>
      </c>
      <c r="X1833" s="185" t="n">
        <v>0</v>
      </c>
      <c r="Y1833" s="219" t="n">
        <f aca="false">SUM(W1833:X1833)</f>
        <v>0</v>
      </c>
      <c r="Z1833" s="185" t="n">
        <v>0</v>
      </c>
      <c r="AA1833" s="185" t="n">
        <v>0</v>
      </c>
      <c r="AB1833" s="220" t="n">
        <f aca="false">SUM(Z1833:AA1833)</f>
        <v>0</v>
      </c>
      <c r="AC1833" s="22"/>
      <c r="AD1833" s="22"/>
      <c r="AE1833" s="188"/>
      <c r="AF1833" s="206" t="n">
        <f aca="false">IF(AE1833="SI",N1833,0)</f>
        <v>0</v>
      </c>
      <c r="AG1833" s="189" t="n">
        <f aca="false">IF(AE1833="SI",Y1833,0)</f>
        <v>0</v>
      </c>
      <c r="AH1833" s="189" t="n">
        <f aca="false">IF(AE1833="SI",AB1833,0)</f>
        <v>0</v>
      </c>
      <c r="AI1833" s="148"/>
      <c r="AJ1833" s="207"/>
      <c r="AK1833" s="207"/>
      <c r="AL1833" s="207"/>
      <c r="AM1833" s="207"/>
      <c r="AN1833" s="207"/>
      <c r="AO1833" s="208"/>
    </row>
    <row r="1834" customFormat="false" ht="15.75" hidden="false" customHeight="true" outlineLevel="0" collapsed="false">
      <c r="A1834" s="22" t="n">
        <v>1833</v>
      </c>
      <c r="B1834" s="180"/>
      <c r="C1834" s="22"/>
      <c r="D1834" s="22"/>
      <c r="E1834" s="183"/>
      <c r="F1834" s="183"/>
      <c r="G1834" s="22"/>
      <c r="H1834" s="22"/>
      <c r="I1834" s="22"/>
      <c r="J1834" s="22"/>
      <c r="K1834" s="191" t="e">
        <f aca="false">VLOOKUP(Personale!J1834,Legenda!$D$1:$F$258,2)</f>
        <v>#N/A</v>
      </c>
      <c r="L1834" s="22"/>
      <c r="M1834" s="22"/>
      <c r="N1834" s="22"/>
      <c r="O1834" s="22"/>
      <c r="P1834" s="203"/>
      <c r="Q1834" s="22"/>
      <c r="R1834" s="22"/>
      <c r="S1834" s="22"/>
      <c r="T1834" s="203"/>
      <c r="U1834" s="211"/>
      <c r="V1834" s="211"/>
      <c r="W1834" s="185" t="n">
        <v>0</v>
      </c>
      <c r="X1834" s="185" t="n">
        <v>0</v>
      </c>
      <c r="Y1834" s="219" t="n">
        <f aca="false">SUM(W1834:X1834)</f>
        <v>0</v>
      </c>
      <c r="Z1834" s="185" t="n">
        <v>0</v>
      </c>
      <c r="AA1834" s="185" t="n">
        <v>0</v>
      </c>
      <c r="AB1834" s="220" t="n">
        <f aca="false">SUM(Z1834:AA1834)</f>
        <v>0</v>
      </c>
      <c r="AC1834" s="22"/>
      <c r="AD1834" s="22"/>
      <c r="AE1834" s="188"/>
      <c r="AF1834" s="206" t="n">
        <f aca="false">IF(AE1834="SI",N1834,0)</f>
        <v>0</v>
      </c>
      <c r="AG1834" s="189" t="n">
        <f aca="false">IF(AE1834="SI",Y1834,0)</f>
        <v>0</v>
      </c>
      <c r="AH1834" s="189" t="n">
        <f aca="false">IF(AE1834="SI",AB1834,0)</f>
        <v>0</v>
      </c>
      <c r="AI1834" s="148"/>
      <c r="AJ1834" s="207"/>
      <c r="AK1834" s="207"/>
      <c r="AL1834" s="207"/>
      <c r="AM1834" s="207"/>
      <c r="AN1834" s="207"/>
      <c r="AO1834" s="208"/>
    </row>
    <row r="1835" customFormat="false" ht="15.75" hidden="false" customHeight="true" outlineLevel="0" collapsed="false">
      <c r="A1835" s="22" t="n">
        <v>1834</v>
      </c>
      <c r="B1835" s="180"/>
      <c r="C1835" s="22"/>
      <c r="D1835" s="22"/>
      <c r="E1835" s="183"/>
      <c r="F1835" s="183"/>
      <c r="G1835" s="22"/>
      <c r="H1835" s="22"/>
      <c r="I1835" s="22"/>
      <c r="J1835" s="22"/>
      <c r="K1835" s="191" t="e">
        <f aca="false">VLOOKUP(Personale!J1835,Legenda!$D$1:$F$258,2)</f>
        <v>#N/A</v>
      </c>
      <c r="L1835" s="22"/>
      <c r="M1835" s="22"/>
      <c r="N1835" s="22"/>
      <c r="O1835" s="22"/>
      <c r="P1835" s="203"/>
      <c r="Q1835" s="22"/>
      <c r="R1835" s="22"/>
      <c r="S1835" s="22"/>
      <c r="T1835" s="203"/>
      <c r="U1835" s="211"/>
      <c r="V1835" s="211"/>
      <c r="W1835" s="185" t="n">
        <v>0</v>
      </c>
      <c r="X1835" s="185" t="n">
        <v>0</v>
      </c>
      <c r="Y1835" s="219" t="n">
        <f aca="false">SUM(W1835:X1835)</f>
        <v>0</v>
      </c>
      <c r="Z1835" s="185" t="n">
        <v>0</v>
      </c>
      <c r="AA1835" s="185" t="n">
        <v>0</v>
      </c>
      <c r="AB1835" s="220" t="n">
        <f aca="false">SUM(Z1835:AA1835)</f>
        <v>0</v>
      </c>
      <c r="AC1835" s="22"/>
      <c r="AD1835" s="22"/>
      <c r="AE1835" s="188"/>
      <c r="AF1835" s="206" t="n">
        <f aca="false">IF(AE1835="SI",N1835,0)</f>
        <v>0</v>
      </c>
      <c r="AG1835" s="189" t="n">
        <f aca="false">IF(AE1835="SI",Y1835,0)</f>
        <v>0</v>
      </c>
      <c r="AH1835" s="189" t="n">
        <f aca="false">IF(AE1835="SI",AB1835,0)</f>
        <v>0</v>
      </c>
      <c r="AI1835" s="148"/>
      <c r="AJ1835" s="207"/>
      <c r="AK1835" s="207"/>
      <c r="AL1835" s="207"/>
      <c r="AM1835" s="207"/>
      <c r="AN1835" s="207"/>
      <c r="AO1835" s="208"/>
    </row>
    <row r="1836" customFormat="false" ht="15.75" hidden="false" customHeight="true" outlineLevel="0" collapsed="false">
      <c r="A1836" s="22" t="n">
        <v>1835</v>
      </c>
      <c r="B1836" s="180"/>
      <c r="C1836" s="22"/>
      <c r="D1836" s="22"/>
      <c r="E1836" s="183"/>
      <c r="F1836" s="183"/>
      <c r="G1836" s="22"/>
      <c r="H1836" s="22"/>
      <c r="I1836" s="22"/>
      <c r="J1836" s="22"/>
      <c r="K1836" s="191" t="e">
        <f aca="false">VLOOKUP(Personale!J1836,Legenda!$D$1:$F$258,2)</f>
        <v>#N/A</v>
      </c>
      <c r="L1836" s="22"/>
      <c r="M1836" s="22"/>
      <c r="N1836" s="22"/>
      <c r="O1836" s="22"/>
      <c r="P1836" s="203"/>
      <c r="Q1836" s="22"/>
      <c r="R1836" s="22"/>
      <c r="S1836" s="22"/>
      <c r="T1836" s="203"/>
      <c r="U1836" s="211"/>
      <c r="V1836" s="211"/>
      <c r="W1836" s="185" t="n">
        <v>0</v>
      </c>
      <c r="X1836" s="185" t="n">
        <v>0</v>
      </c>
      <c r="Y1836" s="219" t="n">
        <f aca="false">SUM(W1836:X1836)</f>
        <v>0</v>
      </c>
      <c r="Z1836" s="185" t="n">
        <v>0</v>
      </c>
      <c r="AA1836" s="185" t="n">
        <v>0</v>
      </c>
      <c r="AB1836" s="220" t="n">
        <f aca="false">SUM(Z1836:AA1836)</f>
        <v>0</v>
      </c>
      <c r="AC1836" s="22"/>
      <c r="AD1836" s="22"/>
      <c r="AE1836" s="188"/>
      <c r="AF1836" s="206" t="n">
        <f aca="false">IF(AE1836="SI",N1836,0)</f>
        <v>0</v>
      </c>
      <c r="AG1836" s="189" t="n">
        <f aca="false">IF(AE1836="SI",Y1836,0)</f>
        <v>0</v>
      </c>
      <c r="AH1836" s="189" t="n">
        <f aca="false">IF(AE1836="SI",AB1836,0)</f>
        <v>0</v>
      </c>
      <c r="AI1836" s="148"/>
      <c r="AJ1836" s="207"/>
      <c r="AK1836" s="207"/>
      <c r="AL1836" s="207"/>
      <c r="AM1836" s="207"/>
      <c r="AN1836" s="207"/>
      <c r="AO1836" s="208"/>
    </row>
    <row r="1837" customFormat="false" ht="15.75" hidden="false" customHeight="true" outlineLevel="0" collapsed="false">
      <c r="A1837" s="22" t="n">
        <v>1836</v>
      </c>
      <c r="B1837" s="180"/>
      <c r="C1837" s="22"/>
      <c r="D1837" s="22"/>
      <c r="E1837" s="183"/>
      <c r="F1837" s="183"/>
      <c r="G1837" s="22"/>
      <c r="H1837" s="22"/>
      <c r="I1837" s="22"/>
      <c r="J1837" s="22"/>
      <c r="K1837" s="191" t="e">
        <f aca="false">VLOOKUP(Personale!J1837,Legenda!$D$1:$F$258,2)</f>
        <v>#N/A</v>
      </c>
      <c r="L1837" s="22"/>
      <c r="M1837" s="22"/>
      <c r="N1837" s="22"/>
      <c r="O1837" s="22"/>
      <c r="P1837" s="203"/>
      <c r="Q1837" s="22"/>
      <c r="R1837" s="22"/>
      <c r="S1837" s="22"/>
      <c r="T1837" s="203"/>
      <c r="U1837" s="211"/>
      <c r="V1837" s="211"/>
      <c r="W1837" s="185" t="n">
        <v>0</v>
      </c>
      <c r="X1837" s="185" t="n">
        <v>0</v>
      </c>
      <c r="Y1837" s="219" t="n">
        <f aca="false">SUM(W1837:X1837)</f>
        <v>0</v>
      </c>
      <c r="Z1837" s="185" t="n">
        <v>0</v>
      </c>
      <c r="AA1837" s="185" t="n">
        <v>0</v>
      </c>
      <c r="AB1837" s="220" t="n">
        <f aca="false">SUM(Z1837:AA1837)</f>
        <v>0</v>
      </c>
      <c r="AC1837" s="22"/>
      <c r="AD1837" s="22"/>
      <c r="AE1837" s="188"/>
      <c r="AF1837" s="206" t="n">
        <f aca="false">IF(AE1837="SI",N1837,0)</f>
        <v>0</v>
      </c>
      <c r="AG1837" s="189" t="n">
        <f aca="false">IF(AE1837="SI",Y1837,0)</f>
        <v>0</v>
      </c>
      <c r="AH1837" s="189" t="n">
        <f aca="false">IF(AE1837="SI",AB1837,0)</f>
        <v>0</v>
      </c>
      <c r="AI1837" s="148"/>
      <c r="AJ1837" s="207"/>
      <c r="AK1837" s="207"/>
      <c r="AL1837" s="207"/>
      <c r="AM1837" s="207"/>
      <c r="AN1837" s="207"/>
      <c r="AO1837" s="208"/>
    </row>
    <row r="1838" customFormat="false" ht="15.75" hidden="false" customHeight="true" outlineLevel="0" collapsed="false">
      <c r="A1838" s="22" t="n">
        <v>1837</v>
      </c>
      <c r="B1838" s="180"/>
      <c r="C1838" s="22"/>
      <c r="D1838" s="22"/>
      <c r="E1838" s="183"/>
      <c r="F1838" s="183"/>
      <c r="G1838" s="22"/>
      <c r="H1838" s="22"/>
      <c r="I1838" s="22"/>
      <c r="J1838" s="22"/>
      <c r="K1838" s="191" t="e">
        <f aca="false">VLOOKUP(Personale!J1838,Legenda!$D$1:$F$258,2)</f>
        <v>#N/A</v>
      </c>
      <c r="L1838" s="22"/>
      <c r="M1838" s="22"/>
      <c r="N1838" s="22"/>
      <c r="O1838" s="22"/>
      <c r="P1838" s="203"/>
      <c r="Q1838" s="22"/>
      <c r="R1838" s="22"/>
      <c r="S1838" s="22"/>
      <c r="T1838" s="203"/>
      <c r="U1838" s="211"/>
      <c r="V1838" s="211"/>
      <c r="W1838" s="185" t="n">
        <v>0</v>
      </c>
      <c r="X1838" s="185" t="n">
        <v>0</v>
      </c>
      <c r="Y1838" s="219" t="n">
        <f aca="false">SUM(W1838:X1838)</f>
        <v>0</v>
      </c>
      <c r="Z1838" s="185" t="n">
        <v>0</v>
      </c>
      <c r="AA1838" s="185" t="n">
        <v>0</v>
      </c>
      <c r="AB1838" s="220" t="n">
        <f aca="false">SUM(Z1838:AA1838)</f>
        <v>0</v>
      </c>
      <c r="AC1838" s="22"/>
      <c r="AD1838" s="22"/>
      <c r="AE1838" s="188"/>
      <c r="AF1838" s="206" t="n">
        <f aca="false">IF(AE1838="SI",N1838,0)</f>
        <v>0</v>
      </c>
      <c r="AG1838" s="189" t="n">
        <f aca="false">IF(AE1838="SI",Y1838,0)</f>
        <v>0</v>
      </c>
      <c r="AH1838" s="189" t="n">
        <f aca="false">IF(AE1838="SI",AB1838,0)</f>
        <v>0</v>
      </c>
      <c r="AI1838" s="148"/>
      <c r="AJ1838" s="207"/>
      <c r="AK1838" s="207"/>
      <c r="AL1838" s="207"/>
      <c r="AM1838" s="207"/>
      <c r="AN1838" s="207"/>
      <c r="AO1838" s="208"/>
    </row>
    <row r="1839" customFormat="false" ht="15.75" hidden="false" customHeight="true" outlineLevel="0" collapsed="false">
      <c r="A1839" s="22" t="n">
        <v>1838</v>
      </c>
      <c r="B1839" s="180"/>
      <c r="C1839" s="22"/>
      <c r="D1839" s="22"/>
      <c r="E1839" s="183"/>
      <c r="F1839" s="183"/>
      <c r="G1839" s="22"/>
      <c r="H1839" s="22"/>
      <c r="I1839" s="22"/>
      <c r="J1839" s="22"/>
      <c r="K1839" s="191" t="e">
        <f aca="false">VLOOKUP(Personale!J1839,Legenda!$D$1:$F$258,2)</f>
        <v>#N/A</v>
      </c>
      <c r="L1839" s="22"/>
      <c r="M1839" s="22"/>
      <c r="N1839" s="22"/>
      <c r="O1839" s="22"/>
      <c r="P1839" s="203"/>
      <c r="Q1839" s="22"/>
      <c r="R1839" s="22"/>
      <c r="S1839" s="22"/>
      <c r="T1839" s="203"/>
      <c r="U1839" s="211"/>
      <c r="V1839" s="211"/>
      <c r="W1839" s="185" t="n">
        <v>0</v>
      </c>
      <c r="X1839" s="185" t="n">
        <v>0</v>
      </c>
      <c r="Y1839" s="219" t="n">
        <f aca="false">SUM(W1839:X1839)</f>
        <v>0</v>
      </c>
      <c r="Z1839" s="185" t="n">
        <v>0</v>
      </c>
      <c r="AA1839" s="185" t="n">
        <v>0</v>
      </c>
      <c r="AB1839" s="220" t="n">
        <f aca="false">SUM(Z1839:AA1839)</f>
        <v>0</v>
      </c>
      <c r="AC1839" s="22"/>
      <c r="AD1839" s="22"/>
      <c r="AE1839" s="188"/>
      <c r="AF1839" s="206" t="n">
        <f aca="false">IF(AE1839="SI",N1839,0)</f>
        <v>0</v>
      </c>
      <c r="AG1839" s="189" t="n">
        <f aca="false">IF(AE1839="SI",Y1839,0)</f>
        <v>0</v>
      </c>
      <c r="AH1839" s="189" t="n">
        <f aca="false">IF(AE1839="SI",AB1839,0)</f>
        <v>0</v>
      </c>
      <c r="AI1839" s="148"/>
      <c r="AJ1839" s="207"/>
      <c r="AK1839" s="207"/>
      <c r="AL1839" s="207"/>
      <c r="AM1839" s="207"/>
      <c r="AN1839" s="207"/>
      <c r="AO1839" s="208"/>
    </row>
    <row r="1840" customFormat="false" ht="15.75" hidden="false" customHeight="true" outlineLevel="0" collapsed="false">
      <c r="A1840" s="22" t="n">
        <v>1839</v>
      </c>
      <c r="B1840" s="180"/>
      <c r="C1840" s="22"/>
      <c r="D1840" s="22"/>
      <c r="E1840" s="183"/>
      <c r="F1840" s="183"/>
      <c r="G1840" s="22"/>
      <c r="H1840" s="22"/>
      <c r="I1840" s="22"/>
      <c r="J1840" s="22"/>
      <c r="K1840" s="191" t="e">
        <f aca="false">VLOOKUP(Personale!J1840,Legenda!$D$1:$F$258,2)</f>
        <v>#N/A</v>
      </c>
      <c r="L1840" s="22"/>
      <c r="M1840" s="22"/>
      <c r="N1840" s="22"/>
      <c r="O1840" s="22"/>
      <c r="P1840" s="203"/>
      <c r="Q1840" s="22"/>
      <c r="R1840" s="22"/>
      <c r="S1840" s="22"/>
      <c r="T1840" s="203"/>
      <c r="U1840" s="211"/>
      <c r="V1840" s="211"/>
      <c r="W1840" s="185" t="n">
        <v>0</v>
      </c>
      <c r="X1840" s="185" t="n">
        <v>0</v>
      </c>
      <c r="Y1840" s="219" t="n">
        <f aca="false">SUM(W1840:X1840)</f>
        <v>0</v>
      </c>
      <c r="Z1840" s="185" t="n">
        <v>0</v>
      </c>
      <c r="AA1840" s="185" t="n">
        <v>0</v>
      </c>
      <c r="AB1840" s="220" t="n">
        <f aca="false">SUM(Z1840:AA1840)</f>
        <v>0</v>
      </c>
      <c r="AC1840" s="22"/>
      <c r="AD1840" s="22"/>
      <c r="AE1840" s="188"/>
      <c r="AF1840" s="206" t="n">
        <f aca="false">IF(AE1840="SI",N1840,0)</f>
        <v>0</v>
      </c>
      <c r="AG1840" s="189" t="n">
        <f aca="false">IF(AE1840="SI",Y1840,0)</f>
        <v>0</v>
      </c>
      <c r="AH1840" s="189" t="n">
        <f aca="false">IF(AE1840="SI",AB1840,0)</f>
        <v>0</v>
      </c>
      <c r="AI1840" s="148"/>
      <c r="AJ1840" s="207"/>
      <c r="AK1840" s="207"/>
      <c r="AL1840" s="207"/>
      <c r="AM1840" s="207"/>
      <c r="AN1840" s="207"/>
      <c r="AO1840" s="208"/>
    </row>
    <row r="1841" customFormat="false" ht="15.75" hidden="false" customHeight="true" outlineLevel="0" collapsed="false">
      <c r="A1841" s="22" t="n">
        <v>1840</v>
      </c>
      <c r="B1841" s="180"/>
      <c r="C1841" s="22"/>
      <c r="D1841" s="22"/>
      <c r="E1841" s="183"/>
      <c r="F1841" s="183"/>
      <c r="G1841" s="22"/>
      <c r="H1841" s="22"/>
      <c r="I1841" s="22"/>
      <c r="J1841" s="22"/>
      <c r="K1841" s="191" t="e">
        <f aca="false">VLOOKUP(Personale!J1841,Legenda!$D$1:$F$258,2)</f>
        <v>#N/A</v>
      </c>
      <c r="L1841" s="22"/>
      <c r="M1841" s="22"/>
      <c r="N1841" s="22"/>
      <c r="O1841" s="22"/>
      <c r="P1841" s="203"/>
      <c r="Q1841" s="22"/>
      <c r="R1841" s="22"/>
      <c r="S1841" s="22"/>
      <c r="T1841" s="203"/>
      <c r="U1841" s="211"/>
      <c r="V1841" s="211"/>
      <c r="W1841" s="185" t="n">
        <v>0</v>
      </c>
      <c r="X1841" s="185" t="n">
        <v>0</v>
      </c>
      <c r="Y1841" s="219" t="n">
        <f aca="false">SUM(W1841:X1841)</f>
        <v>0</v>
      </c>
      <c r="Z1841" s="185" t="n">
        <v>0</v>
      </c>
      <c r="AA1841" s="185" t="n">
        <v>0</v>
      </c>
      <c r="AB1841" s="220" t="n">
        <f aca="false">SUM(Z1841:AA1841)</f>
        <v>0</v>
      </c>
      <c r="AC1841" s="22"/>
      <c r="AD1841" s="22"/>
      <c r="AE1841" s="188"/>
      <c r="AF1841" s="206" t="n">
        <f aca="false">IF(AE1841="SI",N1841,0)</f>
        <v>0</v>
      </c>
      <c r="AG1841" s="189" t="n">
        <f aca="false">IF(AE1841="SI",Y1841,0)</f>
        <v>0</v>
      </c>
      <c r="AH1841" s="189" t="n">
        <f aca="false">IF(AE1841="SI",AB1841,0)</f>
        <v>0</v>
      </c>
      <c r="AI1841" s="148"/>
      <c r="AJ1841" s="207"/>
      <c r="AK1841" s="207"/>
      <c r="AL1841" s="207"/>
      <c r="AM1841" s="207"/>
      <c r="AN1841" s="207"/>
      <c r="AO1841" s="208"/>
    </row>
    <row r="1842" customFormat="false" ht="15.75" hidden="false" customHeight="true" outlineLevel="0" collapsed="false">
      <c r="A1842" s="22" t="n">
        <v>1841</v>
      </c>
      <c r="B1842" s="180"/>
      <c r="C1842" s="22"/>
      <c r="D1842" s="22"/>
      <c r="E1842" s="183"/>
      <c r="F1842" s="183"/>
      <c r="G1842" s="22"/>
      <c r="H1842" s="22"/>
      <c r="I1842" s="22"/>
      <c r="J1842" s="22"/>
      <c r="K1842" s="191" t="e">
        <f aca="false">VLOOKUP(Personale!J1842,Legenda!$D$1:$F$258,2)</f>
        <v>#N/A</v>
      </c>
      <c r="L1842" s="22"/>
      <c r="M1842" s="22"/>
      <c r="N1842" s="22"/>
      <c r="O1842" s="22"/>
      <c r="P1842" s="203"/>
      <c r="Q1842" s="22"/>
      <c r="R1842" s="22"/>
      <c r="S1842" s="22"/>
      <c r="T1842" s="203"/>
      <c r="U1842" s="211"/>
      <c r="V1842" s="211"/>
      <c r="W1842" s="185" t="n">
        <v>0</v>
      </c>
      <c r="X1842" s="185" t="n">
        <v>0</v>
      </c>
      <c r="Y1842" s="219" t="n">
        <f aca="false">SUM(W1842:X1842)</f>
        <v>0</v>
      </c>
      <c r="Z1842" s="185" t="n">
        <v>0</v>
      </c>
      <c r="AA1842" s="185" t="n">
        <v>0</v>
      </c>
      <c r="AB1842" s="220" t="n">
        <f aca="false">SUM(Z1842:AA1842)</f>
        <v>0</v>
      </c>
      <c r="AC1842" s="22"/>
      <c r="AD1842" s="22"/>
      <c r="AE1842" s="188"/>
      <c r="AF1842" s="206" t="n">
        <f aca="false">IF(AE1842="SI",N1842,0)</f>
        <v>0</v>
      </c>
      <c r="AG1842" s="189" t="n">
        <f aca="false">IF(AE1842="SI",Y1842,0)</f>
        <v>0</v>
      </c>
      <c r="AH1842" s="189" t="n">
        <f aca="false">IF(AE1842="SI",AB1842,0)</f>
        <v>0</v>
      </c>
      <c r="AI1842" s="148"/>
      <c r="AJ1842" s="207"/>
      <c r="AK1842" s="207"/>
      <c r="AL1842" s="207"/>
      <c r="AM1842" s="207"/>
      <c r="AN1842" s="207"/>
      <c r="AO1842" s="208"/>
    </row>
    <row r="1843" customFormat="false" ht="15.75" hidden="false" customHeight="true" outlineLevel="0" collapsed="false">
      <c r="A1843" s="22" t="n">
        <v>1842</v>
      </c>
      <c r="B1843" s="180"/>
      <c r="C1843" s="22"/>
      <c r="D1843" s="22"/>
      <c r="E1843" s="183"/>
      <c r="F1843" s="183"/>
      <c r="G1843" s="22"/>
      <c r="H1843" s="22"/>
      <c r="I1843" s="22"/>
      <c r="J1843" s="22"/>
      <c r="K1843" s="191" t="e">
        <f aca="false">VLOOKUP(Personale!J1843,Legenda!$D$1:$F$258,2)</f>
        <v>#N/A</v>
      </c>
      <c r="L1843" s="22"/>
      <c r="M1843" s="22"/>
      <c r="N1843" s="22"/>
      <c r="O1843" s="22"/>
      <c r="P1843" s="203"/>
      <c r="Q1843" s="22"/>
      <c r="R1843" s="22"/>
      <c r="S1843" s="22"/>
      <c r="T1843" s="203"/>
      <c r="U1843" s="211"/>
      <c r="V1843" s="211"/>
      <c r="W1843" s="185" t="n">
        <v>0</v>
      </c>
      <c r="X1843" s="185" t="n">
        <v>0</v>
      </c>
      <c r="Y1843" s="219" t="n">
        <f aca="false">SUM(W1843:X1843)</f>
        <v>0</v>
      </c>
      <c r="Z1843" s="185" t="n">
        <v>0</v>
      </c>
      <c r="AA1843" s="185" t="n">
        <v>0</v>
      </c>
      <c r="AB1843" s="220" t="n">
        <f aca="false">SUM(Z1843:AA1843)</f>
        <v>0</v>
      </c>
      <c r="AC1843" s="22"/>
      <c r="AD1843" s="22"/>
      <c r="AE1843" s="188"/>
      <c r="AF1843" s="206" t="n">
        <f aca="false">IF(AE1843="SI",N1843,0)</f>
        <v>0</v>
      </c>
      <c r="AG1843" s="189" t="n">
        <f aca="false">IF(AE1843="SI",Y1843,0)</f>
        <v>0</v>
      </c>
      <c r="AH1843" s="189" t="n">
        <f aca="false">IF(AE1843="SI",AB1843,0)</f>
        <v>0</v>
      </c>
      <c r="AI1843" s="148"/>
      <c r="AJ1843" s="207"/>
      <c r="AK1843" s="207"/>
      <c r="AL1843" s="207"/>
      <c r="AM1843" s="207"/>
      <c r="AN1843" s="207"/>
      <c r="AO1843" s="208"/>
    </row>
    <row r="1844" customFormat="false" ht="15.75" hidden="false" customHeight="true" outlineLevel="0" collapsed="false">
      <c r="A1844" s="22" t="n">
        <v>1843</v>
      </c>
      <c r="B1844" s="180"/>
      <c r="C1844" s="22"/>
      <c r="D1844" s="22"/>
      <c r="E1844" s="183"/>
      <c r="F1844" s="183"/>
      <c r="G1844" s="22"/>
      <c r="H1844" s="22"/>
      <c r="I1844" s="22"/>
      <c r="J1844" s="22"/>
      <c r="K1844" s="191" t="e">
        <f aca="false">VLOOKUP(Personale!J1844,Legenda!$D$1:$F$258,2)</f>
        <v>#N/A</v>
      </c>
      <c r="L1844" s="22"/>
      <c r="M1844" s="22"/>
      <c r="N1844" s="22"/>
      <c r="O1844" s="22"/>
      <c r="P1844" s="203"/>
      <c r="Q1844" s="22"/>
      <c r="R1844" s="22"/>
      <c r="S1844" s="22"/>
      <c r="T1844" s="203"/>
      <c r="U1844" s="211"/>
      <c r="V1844" s="211"/>
      <c r="W1844" s="185" t="n">
        <v>0</v>
      </c>
      <c r="X1844" s="185" t="n">
        <v>0</v>
      </c>
      <c r="Y1844" s="219" t="n">
        <f aca="false">SUM(W1844:X1844)</f>
        <v>0</v>
      </c>
      <c r="Z1844" s="185" t="n">
        <v>0</v>
      </c>
      <c r="AA1844" s="185" t="n">
        <v>0</v>
      </c>
      <c r="AB1844" s="220" t="n">
        <f aca="false">SUM(Z1844:AA1844)</f>
        <v>0</v>
      </c>
      <c r="AC1844" s="22"/>
      <c r="AD1844" s="22"/>
      <c r="AE1844" s="188"/>
      <c r="AF1844" s="206" t="n">
        <f aca="false">IF(AE1844="SI",N1844,0)</f>
        <v>0</v>
      </c>
      <c r="AG1844" s="189" t="n">
        <f aca="false">IF(AE1844="SI",Y1844,0)</f>
        <v>0</v>
      </c>
      <c r="AH1844" s="189" t="n">
        <f aca="false">IF(AE1844="SI",AB1844,0)</f>
        <v>0</v>
      </c>
      <c r="AI1844" s="148"/>
      <c r="AJ1844" s="207"/>
      <c r="AK1844" s="207"/>
      <c r="AL1844" s="207"/>
      <c r="AM1844" s="207"/>
      <c r="AN1844" s="207"/>
      <c r="AO1844" s="208"/>
    </row>
    <row r="1845" customFormat="false" ht="15.75" hidden="false" customHeight="true" outlineLevel="0" collapsed="false">
      <c r="A1845" s="22" t="n">
        <v>1844</v>
      </c>
      <c r="B1845" s="180"/>
      <c r="C1845" s="22"/>
      <c r="D1845" s="22"/>
      <c r="E1845" s="183"/>
      <c r="F1845" s="183"/>
      <c r="G1845" s="22"/>
      <c r="H1845" s="22"/>
      <c r="I1845" s="22"/>
      <c r="J1845" s="22"/>
      <c r="K1845" s="191" t="e">
        <f aca="false">VLOOKUP(Personale!J1845,Legenda!$D$1:$F$258,2)</f>
        <v>#N/A</v>
      </c>
      <c r="L1845" s="22"/>
      <c r="M1845" s="22"/>
      <c r="N1845" s="22"/>
      <c r="O1845" s="22"/>
      <c r="P1845" s="203"/>
      <c r="Q1845" s="22"/>
      <c r="R1845" s="22"/>
      <c r="S1845" s="22"/>
      <c r="T1845" s="203"/>
      <c r="U1845" s="211"/>
      <c r="V1845" s="211"/>
      <c r="W1845" s="185" t="n">
        <v>0</v>
      </c>
      <c r="X1845" s="185" t="n">
        <v>0</v>
      </c>
      <c r="Y1845" s="219" t="n">
        <f aca="false">SUM(W1845:X1845)</f>
        <v>0</v>
      </c>
      <c r="Z1845" s="185" t="n">
        <v>0</v>
      </c>
      <c r="AA1845" s="185" t="n">
        <v>0</v>
      </c>
      <c r="AB1845" s="220" t="n">
        <f aca="false">SUM(Z1845:AA1845)</f>
        <v>0</v>
      </c>
      <c r="AC1845" s="22"/>
      <c r="AD1845" s="22"/>
      <c r="AE1845" s="188"/>
      <c r="AF1845" s="206" t="n">
        <f aca="false">IF(AE1845="SI",N1845,0)</f>
        <v>0</v>
      </c>
      <c r="AG1845" s="189" t="n">
        <f aca="false">IF(AE1845="SI",Y1845,0)</f>
        <v>0</v>
      </c>
      <c r="AH1845" s="189" t="n">
        <f aca="false">IF(AE1845="SI",AB1845,0)</f>
        <v>0</v>
      </c>
      <c r="AI1845" s="148"/>
      <c r="AJ1845" s="207"/>
      <c r="AK1845" s="207"/>
      <c r="AL1845" s="207"/>
      <c r="AM1845" s="207"/>
      <c r="AN1845" s="207"/>
      <c r="AO1845" s="208"/>
    </row>
    <row r="1846" customFormat="false" ht="15.75" hidden="false" customHeight="true" outlineLevel="0" collapsed="false">
      <c r="A1846" s="22" t="n">
        <v>1845</v>
      </c>
      <c r="B1846" s="180"/>
      <c r="C1846" s="22"/>
      <c r="D1846" s="22"/>
      <c r="E1846" s="183"/>
      <c r="F1846" s="183"/>
      <c r="G1846" s="22"/>
      <c r="H1846" s="22"/>
      <c r="I1846" s="22"/>
      <c r="J1846" s="22"/>
      <c r="K1846" s="191" t="e">
        <f aca="false">VLOOKUP(Personale!J1846,Legenda!$D$1:$F$258,2)</f>
        <v>#N/A</v>
      </c>
      <c r="L1846" s="22"/>
      <c r="M1846" s="22"/>
      <c r="N1846" s="22"/>
      <c r="O1846" s="22"/>
      <c r="P1846" s="203"/>
      <c r="Q1846" s="22"/>
      <c r="R1846" s="22"/>
      <c r="S1846" s="22"/>
      <c r="T1846" s="203"/>
      <c r="U1846" s="211"/>
      <c r="V1846" s="211"/>
      <c r="W1846" s="185" t="n">
        <v>0</v>
      </c>
      <c r="X1846" s="185" t="n">
        <v>0</v>
      </c>
      <c r="Y1846" s="219" t="n">
        <f aca="false">SUM(W1846:X1846)</f>
        <v>0</v>
      </c>
      <c r="Z1846" s="185" t="n">
        <v>0</v>
      </c>
      <c r="AA1846" s="185" t="n">
        <v>0</v>
      </c>
      <c r="AB1846" s="220" t="n">
        <f aca="false">SUM(Z1846:AA1846)</f>
        <v>0</v>
      </c>
      <c r="AC1846" s="22"/>
      <c r="AD1846" s="22"/>
      <c r="AE1846" s="188"/>
      <c r="AF1846" s="206" t="n">
        <f aca="false">IF(AE1846="SI",N1846,0)</f>
        <v>0</v>
      </c>
      <c r="AG1846" s="189" t="n">
        <f aca="false">IF(AE1846="SI",Y1846,0)</f>
        <v>0</v>
      </c>
      <c r="AH1846" s="189" t="n">
        <f aca="false">IF(AE1846="SI",AB1846,0)</f>
        <v>0</v>
      </c>
      <c r="AI1846" s="148"/>
      <c r="AJ1846" s="207"/>
      <c r="AK1846" s="207"/>
      <c r="AL1846" s="207"/>
      <c r="AM1846" s="207"/>
      <c r="AN1846" s="207"/>
      <c r="AO1846" s="208"/>
    </row>
    <row r="1847" customFormat="false" ht="15.75" hidden="false" customHeight="true" outlineLevel="0" collapsed="false">
      <c r="A1847" s="22" t="n">
        <v>1846</v>
      </c>
      <c r="B1847" s="180"/>
      <c r="C1847" s="22"/>
      <c r="D1847" s="22"/>
      <c r="E1847" s="183"/>
      <c r="F1847" s="183"/>
      <c r="G1847" s="22"/>
      <c r="H1847" s="22"/>
      <c r="I1847" s="22"/>
      <c r="J1847" s="22"/>
      <c r="K1847" s="191" t="e">
        <f aca="false">VLOOKUP(Personale!J1847,Legenda!$D$1:$F$258,2)</f>
        <v>#N/A</v>
      </c>
      <c r="L1847" s="22"/>
      <c r="M1847" s="22"/>
      <c r="N1847" s="22"/>
      <c r="O1847" s="22"/>
      <c r="P1847" s="203"/>
      <c r="Q1847" s="22"/>
      <c r="R1847" s="22"/>
      <c r="S1847" s="22"/>
      <c r="T1847" s="203"/>
      <c r="U1847" s="211"/>
      <c r="V1847" s="211"/>
      <c r="W1847" s="185" t="n">
        <v>0</v>
      </c>
      <c r="X1847" s="185" t="n">
        <v>0</v>
      </c>
      <c r="Y1847" s="219" t="n">
        <f aca="false">SUM(W1847:X1847)</f>
        <v>0</v>
      </c>
      <c r="Z1847" s="185" t="n">
        <v>0</v>
      </c>
      <c r="AA1847" s="185" t="n">
        <v>0</v>
      </c>
      <c r="AB1847" s="220" t="n">
        <f aca="false">SUM(Z1847:AA1847)</f>
        <v>0</v>
      </c>
      <c r="AC1847" s="22"/>
      <c r="AD1847" s="22"/>
      <c r="AE1847" s="188"/>
      <c r="AF1847" s="206" t="n">
        <f aca="false">IF(AE1847="SI",N1847,0)</f>
        <v>0</v>
      </c>
      <c r="AG1847" s="189" t="n">
        <f aca="false">IF(AE1847="SI",Y1847,0)</f>
        <v>0</v>
      </c>
      <c r="AH1847" s="189" t="n">
        <f aca="false">IF(AE1847="SI",AB1847,0)</f>
        <v>0</v>
      </c>
      <c r="AI1847" s="148"/>
      <c r="AJ1847" s="207"/>
      <c r="AK1847" s="207"/>
      <c r="AL1847" s="207"/>
      <c r="AM1847" s="207"/>
      <c r="AN1847" s="207"/>
      <c r="AO1847" s="208"/>
    </row>
    <row r="1848" customFormat="false" ht="15.75" hidden="false" customHeight="true" outlineLevel="0" collapsed="false">
      <c r="A1848" s="22" t="n">
        <v>1847</v>
      </c>
      <c r="B1848" s="180"/>
      <c r="C1848" s="22"/>
      <c r="D1848" s="22"/>
      <c r="E1848" s="183"/>
      <c r="F1848" s="183"/>
      <c r="G1848" s="22"/>
      <c r="H1848" s="22"/>
      <c r="I1848" s="22"/>
      <c r="J1848" s="22"/>
      <c r="K1848" s="191" t="e">
        <f aca="false">VLOOKUP(Personale!J1848,Legenda!$D$1:$F$258,2)</f>
        <v>#N/A</v>
      </c>
      <c r="L1848" s="22"/>
      <c r="M1848" s="22"/>
      <c r="N1848" s="22"/>
      <c r="O1848" s="22"/>
      <c r="P1848" s="203"/>
      <c r="Q1848" s="22"/>
      <c r="R1848" s="22"/>
      <c r="S1848" s="22"/>
      <c r="T1848" s="203"/>
      <c r="U1848" s="211"/>
      <c r="V1848" s="211"/>
      <c r="W1848" s="185" t="n">
        <v>0</v>
      </c>
      <c r="X1848" s="185" t="n">
        <v>0</v>
      </c>
      <c r="Y1848" s="219" t="n">
        <f aca="false">SUM(W1848:X1848)</f>
        <v>0</v>
      </c>
      <c r="Z1848" s="185" t="n">
        <v>0</v>
      </c>
      <c r="AA1848" s="185" t="n">
        <v>0</v>
      </c>
      <c r="AB1848" s="220" t="n">
        <f aca="false">SUM(Z1848:AA1848)</f>
        <v>0</v>
      </c>
      <c r="AC1848" s="22"/>
      <c r="AD1848" s="22"/>
      <c r="AE1848" s="188"/>
      <c r="AF1848" s="206" t="n">
        <f aca="false">IF(AE1848="SI",N1848,0)</f>
        <v>0</v>
      </c>
      <c r="AG1848" s="189" t="n">
        <f aca="false">IF(AE1848="SI",Y1848,0)</f>
        <v>0</v>
      </c>
      <c r="AH1848" s="189" t="n">
        <f aca="false">IF(AE1848="SI",AB1848,0)</f>
        <v>0</v>
      </c>
      <c r="AI1848" s="148"/>
      <c r="AJ1848" s="207"/>
      <c r="AK1848" s="207"/>
      <c r="AL1848" s="207"/>
      <c r="AM1848" s="207"/>
      <c r="AN1848" s="207"/>
      <c r="AO1848" s="208"/>
    </row>
    <row r="1849" customFormat="false" ht="15.75" hidden="false" customHeight="true" outlineLevel="0" collapsed="false">
      <c r="A1849" s="22" t="n">
        <v>1848</v>
      </c>
      <c r="B1849" s="180"/>
      <c r="C1849" s="22"/>
      <c r="D1849" s="22"/>
      <c r="E1849" s="183"/>
      <c r="F1849" s="183"/>
      <c r="G1849" s="22"/>
      <c r="H1849" s="22"/>
      <c r="I1849" s="22"/>
      <c r="J1849" s="22"/>
      <c r="K1849" s="191" t="e">
        <f aca="false">VLOOKUP(Personale!J1849,Legenda!$D$1:$F$258,2)</f>
        <v>#N/A</v>
      </c>
      <c r="L1849" s="22"/>
      <c r="M1849" s="22"/>
      <c r="N1849" s="22"/>
      <c r="O1849" s="22"/>
      <c r="P1849" s="203"/>
      <c r="Q1849" s="22"/>
      <c r="R1849" s="22"/>
      <c r="S1849" s="22"/>
      <c r="T1849" s="203"/>
      <c r="U1849" s="211"/>
      <c r="V1849" s="211"/>
      <c r="W1849" s="185" t="n">
        <v>0</v>
      </c>
      <c r="X1849" s="185" t="n">
        <v>0</v>
      </c>
      <c r="Y1849" s="219" t="n">
        <f aca="false">SUM(W1849:X1849)</f>
        <v>0</v>
      </c>
      <c r="Z1849" s="185" t="n">
        <v>0</v>
      </c>
      <c r="AA1849" s="185" t="n">
        <v>0</v>
      </c>
      <c r="AB1849" s="220" t="n">
        <f aca="false">SUM(Z1849:AA1849)</f>
        <v>0</v>
      </c>
      <c r="AC1849" s="22"/>
      <c r="AD1849" s="22"/>
      <c r="AE1849" s="188"/>
      <c r="AF1849" s="206" t="n">
        <f aca="false">IF(AE1849="SI",N1849,0)</f>
        <v>0</v>
      </c>
      <c r="AG1849" s="189" t="n">
        <f aca="false">IF(AE1849="SI",Y1849,0)</f>
        <v>0</v>
      </c>
      <c r="AH1849" s="189" t="n">
        <f aca="false">IF(AE1849="SI",AB1849,0)</f>
        <v>0</v>
      </c>
      <c r="AI1849" s="148"/>
      <c r="AJ1849" s="207"/>
      <c r="AK1849" s="207"/>
      <c r="AL1849" s="207"/>
      <c r="AM1849" s="207"/>
      <c r="AN1849" s="207"/>
      <c r="AO1849" s="208"/>
    </row>
    <row r="1850" customFormat="false" ht="15.75" hidden="false" customHeight="true" outlineLevel="0" collapsed="false">
      <c r="A1850" s="22" t="n">
        <v>1849</v>
      </c>
      <c r="B1850" s="180"/>
      <c r="C1850" s="22"/>
      <c r="D1850" s="22"/>
      <c r="E1850" s="183"/>
      <c r="F1850" s="183"/>
      <c r="G1850" s="22"/>
      <c r="H1850" s="22"/>
      <c r="I1850" s="22"/>
      <c r="J1850" s="22"/>
      <c r="K1850" s="191" t="e">
        <f aca="false">VLOOKUP(Personale!J1850,Legenda!$D$1:$F$258,2)</f>
        <v>#N/A</v>
      </c>
      <c r="L1850" s="22"/>
      <c r="M1850" s="22"/>
      <c r="N1850" s="22"/>
      <c r="O1850" s="22"/>
      <c r="P1850" s="203"/>
      <c r="Q1850" s="22"/>
      <c r="R1850" s="22"/>
      <c r="S1850" s="22"/>
      <c r="T1850" s="203"/>
      <c r="U1850" s="211"/>
      <c r="V1850" s="211"/>
      <c r="W1850" s="185" t="n">
        <v>0</v>
      </c>
      <c r="X1850" s="185" t="n">
        <v>0</v>
      </c>
      <c r="Y1850" s="219" t="n">
        <f aca="false">SUM(W1850:X1850)</f>
        <v>0</v>
      </c>
      <c r="Z1850" s="185" t="n">
        <v>0</v>
      </c>
      <c r="AA1850" s="185" t="n">
        <v>0</v>
      </c>
      <c r="AB1850" s="220" t="n">
        <f aca="false">SUM(Z1850:AA1850)</f>
        <v>0</v>
      </c>
      <c r="AC1850" s="22"/>
      <c r="AD1850" s="22"/>
      <c r="AE1850" s="188"/>
      <c r="AF1850" s="206" t="n">
        <f aca="false">IF(AE1850="SI",N1850,0)</f>
        <v>0</v>
      </c>
      <c r="AG1850" s="189" t="n">
        <f aca="false">IF(AE1850="SI",Y1850,0)</f>
        <v>0</v>
      </c>
      <c r="AH1850" s="189" t="n">
        <f aca="false">IF(AE1850="SI",AB1850,0)</f>
        <v>0</v>
      </c>
      <c r="AI1850" s="148"/>
      <c r="AJ1850" s="207"/>
      <c r="AK1850" s="207"/>
      <c r="AL1850" s="207"/>
      <c r="AM1850" s="207"/>
      <c r="AN1850" s="207"/>
      <c r="AO1850" s="208"/>
    </row>
    <row r="1851" customFormat="false" ht="15.75" hidden="false" customHeight="true" outlineLevel="0" collapsed="false">
      <c r="A1851" s="22" t="n">
        <v>1850</v>
      </c>
      <c r="B1851" s="180"/>
      <c r="C1851" s="22"/>
      <c r="D1851" s="22"/>
      <c r="E1851" s="183"/>
      <c r="F1851" s="183"/>
      <c r="G1851" s="22"/>
      <c r="H1851" s="22"/>
      <c r="I1851" s="22"/>
      <c r="J1851" s="22"/>
      <c r="K1851" s="191" t="e">
        <f aca="false">VLOOKUP(Personale!J1851,Legenda!$D$1:$F$258,2)</f>
        <v>#N/A</v>
      </c>
      <c r="L1851" s="22"/>
      <c r="M1851" s="22"/>
      <c r="N1851" s="22"/>
      <c r="O1851" s="22"/>
      <c r="P1851" s="203"/>
      <c r="Q1851" s="22"/>
      <c r="R1851" s="22"/>
      <c r="S1851" s="22"/>
      <c r="T1851" s="203"/>
      <c r="U1851" s="211"/>
      <c r="V1851" s="211"/>
      <c r="W1851" s="185" t="n">
        <v>0</v>
      </c>
      <c r="X1851" s="185" t="n">
        <v>0</v>
      </c>
      <c r="Y1851" s="219" t="n">
        <f aca="false">SUM(W1851:X1851)</f>
        <v>0</v>
      </c>
      <c r="Z1851" s="185" t="n">
        <v>0</v>
      </c>
      <c r="AA1851" s="185" t="n">
        <v>0</v>
      </c>
      <c r="AB1851" s="220" t="n">
        <f aca="false">SUM(Z1851:AA1851)</f>
        <v>0</v>
      </c>
      <c r="AC1851" s="22"/>
      <c r="AD1851" s="22"/>
      <c r="AE1851" s="188"/>
      <c r="AF1851" s="206" t="n">
        <f aca="false">IF(AE1851="SI",N1851,0)</f>
        <v>0</v>
      </c>
      <c r="AG1851" s="189" t="n">
        <f aca="false">IF(AE1851="SI",Y1851,0)</f>
        <v>0</v>
      </c>
      <c r="AH1851" s="189" t="n">
        <f aca="false">IF(AE1851="SI",AB1851,0)</f>
        <v>0</v>
      </c>
      <c r="AI1851" s="148"/>
      <c r="AJ1851" s="207"/>
      <c r="AK1851" s="207"/>
      <c r="AL1851" s="207"/>
      <c r="AM1851" s="207"/>
      <c r="AN1851" s="207"/>
      <c r="AO1851" s="208"/>
    </row>
    <row r="1852" customFormat="false" ht="15.75" hidden="false" customHeight="true" outlineLevel="0" collapsed="false">
      <c r="A1852" s="22" t="n">
        <v>1851</v>
      </c>
      <c r="B1852" s="180"/>
      <c r="C1852" s="22"/>
      <c r="D1852" s="22"/>
      <c r="E1852" s="183"/>
      <c r="F1852" s="183"/>
      <c r="G1852" s="22"/>
      <c r="H1852" s="22"/>
      <c r="I1852" s="22"/>
      <c r="J1852" s="22"/>
      <c r="K1852" s="191" t="e">
        <f aca="false">VLOOKUP(Personale!J1852,Legenda!$D$1:$F$258,2)</f>
        <v>#N/A</v>
      </c>
      <c r="L1852" s="22"/>
      <c r="M1852" s="22"/>
      <c r="N1852" s="22"/>
      <c r="O1852" s="22"/>
      <c r="P1852" s="203"/>
      <c r="Q1852" s="22"/>
      <c r="R1852" s="22"/>
      <c r="S1852" s="22"/>
      <c r="T1852" s="203"/>
      <c r="U1852" s="211"/>
      <c r="V1852" s="211"/>
      <c r="W1852" s="185" t="n">
        <v>0</v>
      </c>
      <c r="X1852" s="185" t="n">
        <v>0</v>
      </c>
      <c r="Y1852" s="219" t="n">
        <f aca="false">SUM(W1852:X1852)</f>
        <v>0</v>
      </c>
      <c r="Z1852" s="185" t="n">
        <v>0</v>
      </c>
      <c r="AA1852" s="185" t="n">
        <v>0</v>
      </c>
      <c r="AB1852" s="220" t="n">
        <f aca="false">SUM(Z1852:AA1852)</f>
        <v>0</v>
      </c>
      <c r="AC1852" s="22"/>
      <c r="AD1852" s="22"/>
      <c r="AE1852" s="188"/>
      <c r="AF1852" s="206" t="n">
        <f aca="false">IF(AE1852="SI",N1852,0)</f>
        <v>0</v>
      </c>
      <c r="AG1852" s="189" t="n">
        <f aca="false">IF(AE1852="SI",Y1852,0)</f>
        <v>0</v>
      </c>
      <c r="AH1852" s="189" t="n">
        <f aca="false">IF(AE1852="SI",AB1852,0)</f>
        <v>0</v>
      </c>
      <c r="AI1852" s="148"/>
      <c r="AJ1852" s="207"/>
      <c r="AK1852" s="207"/>
      <c r="AL1852" s="207"/>
      <c r="AM1852" s="207"/>
      <c r="AN1852" s="207"/>
      <c r="AO1852" s="208"/>
    </row>
    <row r="1853" customFormat="false" ht="15.75" hidden="false" customHeight="true" outlineLevel="0" collapsed="false">
      <c r="A1853" s="22" t="n">
        <v>1852</v>
      </c>
      <c r="B1853" s="180"/>
      <c r="C1853" s="22"/>
      <c r="D1853" s="22"/>
      <c r="E1853" s="183"/>
      <c r="F1853" s="183"/>
      <c r="G1853" s="22"/>
      <c r="H1853" s="22"/>
      <c r="I1853" s="22"/>
      <c r="J1853" s="22"/>
      <c r="K1853" s="191" t="e">
        <f aca="false">VLOOKUP(Personale!J1853,Legenda!$D$1:$F$258,2)</f>
        <v>#N/A</v>
      </c>
      <c r="L1853" s="22"/>
      <c r="M1853" s="22"/>
      <c r="N1853" s="22"/>
      <c r="O1853" s="22"/>
      <c r="P1853" s="203"/>
      <c r="Q1853" s="22"/>
      <c r="R1853" s="22"/>
      <c r="S1853" s="22"/>
      <c r="T1853" s="203"/>
      <c r="U1853" s="211"/>
      <c r="V1853" s="211"/>
      <c r="W1853" s="185" t="n">
        <v>0</v>
      </c>
      <c r="X1853" s="185" t="n">
        <v>0</v>
      </c>
      <c r="Y1853" s="219" t="n">
        <f aca="false">SUM(W1853:X1853)</f>
        <v>0</v>
      </c>
      <c r="Z1853" s="185" t="n">
        <v>0</v>
      </c>
      <c r="AA1853" s="185" t="n">
        <v>0</v>
      </c>
      <c r="AB1853" s="220" t="n">
        <f aca="false">SUM(Z1853:AA1853)</f>
        <v>0</v>
      </c>
      <c r="AC1853" s="22"/>
      <c r="AD1853" s="22"/>
      <c r="AE1853" s="188"/>
      <c r="AF1853" s="206" t="n">
        <f aca="false">IF(AE1853="SI",N1853,0)</f>
        <v>0</v>
      </c>
      <c r="AG1853" s="189" t="n">
        <f aca="false">IF(AE1853="SI",Y1853,0)</f>
        <v>0</v>
      </c>
      <c r="AH1853" s="189" t="n">
        <f aca="false">IF(AE1853="SI",AB1853,0)</f>
        <v>0</v>
      </c>
      <c r="AI1853" s="148"/>
      <c r="AJ1853" s="207"/>
      <c r="AK1853" s="207"/>
      <c r="AL1853" s="207"/>
      <c r="AM1853" s="207"/>
      <c r="AN1853" s="207"/>
      <c r="AO1853" s="208"/>
    </row>
    <row r="1854" customFormat="false" ht="15.75" hidden="false" customHeight="true" outlineLevel="0" collapsed="false">
      <c r="A1854" s="22" t="n">
        <v>1853</v>
      </c>
      <c r="B1854" s="180"/>
      <c r="C1854" s="22"/>
      <c r="D1854" s="22"/>
      <c r="E1854" s="183"/>
      <c r="F1854" s="183"/>
      <c r="G1854" s="22"/>
      <c r="H1854" s="22"/>
      <c r="I1854" s="22"/>
      <c r="J1854" s="22"/>
      <c r="K1854" s="191" t="e">
        <f aca="false">VLOOKUP(Personale!J1854,Legenda!$D$1:$F$258,2)</f>
        <v>#N/A</v>
      </c>
      <c r="L1854" s="22"/>
      <c r="M1854" s="22"/>
      <c r="N1854" s="22"/>
      <c r="O1854" s="22"/>
      <c r="P1854" s="203"/>
      <c r="Q1854" s="22"/>
      <c r="R1854" s="22"/>
      <c r="S1854" s="22"/>
      <c r="T1854" s="203"/>
      <c r="U1854" s="211"/>
      <c r="V1854" s="211"/>
      <c r="W1854" s="185" t="n">
        <v>0</v>
      </c>
      <c r="X1854" s="185" t="n">
        <v>0</v>
      </c>
      <c r="Y1854" s="219" t="n">
        <f aca="false">SUM(W1854:X1854)</f>
        <v>0</v>
      </c>
      <c r="Z1854" s="185" t="n">
        <v>0</v>
      </c>
      <c r="AA1854" s="185" t="n">
        <v>0</v>
      </c>
      <c r="AB1854" s="220" t="n">
        <f aca="false">SUM(Z1854:AA1854)</f>
        <v>0</v>
      </c>
      <c r="AC1854" s="22"/>
      <c r="AD1854" s="22"/>
      <c r="AE1854" s="188"/>
      <c r="AF1854" s="206" t="n">
        <f aca="false">IF(AE1854="SI",N1854,0)</f>
        <v>0</v>
      </c>
      <c r="AG1854" s="189" t="n">
        <f aca="false">IF(AE1854="SI",Y1854,0)</f>
        <v>0</v>
      </c>
      <c r="AH1854" s="189" t="n">
        <f aca="false">IF(AE1854="SI",AB1854,0)</f>
        <v>0</v>
      </c>
      <c r="AI1854" s="148"/>
      <c r="AJ1854" s="207"/>
      <c r="AK1854" s="207"/>
      <c r="AL1854" s="207"/>
      <c r="AM1854" s="207"/>
      <c r="AN1854" s="207"/>
      <c r="AO1854" s="208"/>
    </row>
    <row r="1855" customFormat="false" ht="15.75" hidden="false" customHeight="true" outlineLevel="0" collapsed="false">
      <c r="A1855" s="22" t="n">
        <v>1854</v>
      </c>
      <c r="B1855" s="180"/>
      <c r="C1855" s="22"/>
      <c r="D1855" s="22"/>
      <c r="E1855" s="183"/>
      <c r="F1855" s="183"/>
      <c r="G1855" s="22"/>
      <c r="H1855" s="22"/>
      <c r="I1855" s="22"/>
      <c r="J1855" s="22"/>
      <c r="K1855" s="191" t="e">
        <f aca="false">VLOOKUP(Personale!J1855,Legenda!$D$1:$F$258,2)</f>
        <v>#N/A</v>
      </c>
      <c r="L1855" s="22"/>
      <c r="M1855" s="22"/>
      <c r="N1855" s="22"/>
      <c r="O1855" s="22"/>
      <c r="P1855" s="203"/>
      <c r="Q1855" s="22"/>
      <c r="R1855" s="22"/>
      <c r="S1855" s="22"/>
      <c r="T1855" s="203"/>
      <c r="U1855" s="211"/>
      <c r="V1855" s="211"/>
      <c r="W1855" s="185" t="n">
        <v>0</v>
      </c>
      <c r="X1855" s="185" t="n">
        <v>0</v>
      </c>
      <c r="Y1855" s="219" t="n">
        <f aca="false">SUM(W1855:X1855)</f>
        <v>0</v>
      </c>
      <c r="Z1855" s="185" t="n">
        <v>0</v>
      </c>
      <c r="AA1855" s="185" t="n">
        <v>0</v>
      </c>
      <c r="AB1855" s="220" t="n">
        <f aca="false">SUM(Z1855:AA1855)</f>
        <v>0</v>
      </c>
      <c r="AC1855" s="22"/>
      <c r="AD1855" s="22"/>
      <c r="AE1855" s="188"/>
      <c r="AF1855" s="206" t="n">
        <f aca="false">IF(AE1855="SI",N1855,0)</f>
        <v>0</v>
      </c>
      <c r="AG1855" s="189" t="n">
        <f aca="false">IF(AE1855="SI",Y1855,0)</f>
        <v>0</v>
      </c>
      <c r="AH1855" s="189" t="n">
        <f aca="false">IF(AE1855="SI",AB1855,0)</f>
        <v>0</v>
      </c>
      <c r="AI1855" s="148"/>
      <c r="AJ1855" s="207"/>
      <c r="AK1855" s="207"/>
      <c r="AL1855" s="207"/>
      <c r="AM1855" s="207"/>
      <c r="AN1855" s="207"/>
      <c r="AO1855" s="208"/>
    </row>
    <row r="1856" customFormat="false" ht="15.75" hidden="false" customHeight="true" outlineLevel="0" collapsed="false">
      <c r="A1856" s="22" t="n">
        <v>1855</v>
      </c>
      <c r="B1856" s="180"/>
      <c r="C1856" s="22"/>
      <c r="D1856" s="22"/>
      <c r="E1856" s="183"/>
      <c r="F1856" s="183"/>
      <c r="G1856" s="22"/>
      <c r="H1856" s="22"/>
      <c r="I1856" s="22"/>
      <c r="J1856" s="22"/>
      <c r="K1856" s="191" t="e">
        <f aca="false">VLOOKUP(Personale!J1856,Legenda!$D$1:$F$258,2)</f>
        <v>#N/A</v>
      </c>
      <c r="L1856" s="22"/>
      <c r="M1856" s="22"/>
      <c r="N1856" s="22"/>
      <c r="O1856" s="22"/>
      <c r="P1856" s="203"/>
      <c r="Q1856" s="22"/>
      <c r="R1856" s="22"/>
      <c r="S1856" s="22"/>
      <c r="T1856" s="203"/>
      <c r="U1856" s="211"/>
      <c r="V1856" s="211"/>
      <c r="W1856" s="185" t="n">
        <v>0</v>
      </c>
      <c r="X1856" s="185" t="n">
        <v>0</v>
      </c>
      <c r="Y1856" s="219" t="n">
        <f aca="false">SUM(W1856:X1856)</f>
        <v>0</v>
      </c>
      <c r="Z1856" s="185" t="n">
        <v>0</v>
      </c>
      <c r="AA1856" s="185" t="n">
        <v>0</v>
      </c>
      <c r="AB1856" s="220" t="n">
        <f aca="false">SUM(Z1856:AA1856)</f>
        <v>0</v>
      </c>
      <c r="AC1856" s="22"/>
      <c r="AD1856" s="22"/>
      <c r="AE1856" s="188"/>
      <c r="AF1856" s="206" t="n">
        <f aca="false">IF(AE1856="SI",N1856,0)</f>
        <v>0</v>
      </c>
      <c r="AG1856" s="189" t="n">
        <f aca="false">IF(AE1856="SI",Y1856,0)</f>
        <v>0</v>
      </c>
      <c r="AH1856" s="189" t="n">
        <f aca="false">IF(AE1856="SI",AB1856,0)</f>
        <v>0</v>
      </c>
      <c r="AI1856" s="148"/>
      <c r="AJ1856" s="207"/>
      <c r="AK1856" s="207"/>
      <c r="AL1856" s="207"/>
      <c r="AM1856" s="207"/>
      <c r="AN1856" s="207"/>
      <c r="AO1856" s="208"/>
    </row>
    <row r="1857" customFormat="false" ht="15.75" hidden="false" customHeight="true" outlineLevel="0" collapsed="false">
      <c r="A1857" s="22" t="n">
        <v>1856</v>
      </c>
      <c r="B1857" s="180"/>
      <c r="C1857" s="22"/>
      <c r="D1857" s="22"/>
      <c r="E1857" s="183"/>
      <c r="F1857" s="183"/>
      <c r="G1857" s="22"/>
      <c r="H1857" s="22"/>
      <c r="I1857" s="22"/>
      <c r="J1857" s="22"/>
      <c r="K1857" s="191" t="e">
        <f aca="false">VLOOKUP(Personale!J1857,Legenda!$D$1:$F$258,2)</f>
        <v>#N/A</v>
      </c>
      <c r="L1857" s="22"/>
      <c r="M1857" s="22"/>
      <c r="N1857" s="22"/>
      <c r="O1857" s="22"/>
      <c r="P1857" s="203"/>
      <c r="Q1857" s="22"/>
      <c r="R1857" s="22"/>
      <c r="S1857" s="22"/>
      <c r="T1857" s="203"/>
      <c r="U1857" s="211"/>
      <c r="V1857" s="211"/>
      <c r="W1857" s="185" t="n">
        <v>0</v>
      </c>
      <c r="X1857" s="185" t="n">
        <v>0</v>
      </c>
      <c r="Y1857" s="219" t="n">
        <f aca="false">SUM(W1857:X1857)</f>
        <v>0</v>
      </c>
      <c r="Z1857" s="185" t="n">
        <v>0</v>
      </c>
      <c r="AA1857" s="185" t="n">
        <v>0</v>
      </c>
      <c r="AB1857" s="220" t="n">
        <f aca="false">SUM(Z1857:AA1857)</f>
        <v>0</v>
      </c>
      <c r="AC1857" s="22"/>
      <c r="AD1857" s="22"/>
      <c r="AE1857" s="188"/>
      <c r="AF1857" s="206" t="n">
        <f aca="false">IF(AE1857="SI",N1857,0)</f>
        <v>0</v>
      </c>
      <c r="AG1857" s="189" t="n">
        <f aca="false">IF(AE1857="SI",Y1857,0)</f>
        <v>0</v>
      </c>
      <c r="AH1857" s="189" t="n">
        <f aca="false">IF(AE1857="SI",AB1857,0)</f>
        <v>0</v>
      </c>
      <c r="AI1857" s="148"/>
      <c r="AJ1857" s="207"/>
      <c r="AK1857" s="207"/>
      <c r="AL1857" s="207"/>
      <c r="AM1857" s="207"/>
      <c r="AN1857" s="207"/>
      <c r="AO1857" s="208"/>
    </row>
    <row r="1858" customFormat="false" ht="15.75" hidden="false" customHeight="true" outlineLevel="0" collapsed="false">
      <c r="A1858" s="22" t="n">
        <v>1857</v>
      </c>
      <c r="B1858" s="180"/>
      <c r="C1858" s="22"/>
      <c r="D1858" s="22"/>
      <c r="E1858" s="183"/>
      <c r="F1858" s="183"/>
      <c r="G1858" s="22"/>
      <c r="H1858" s="22"/>
      <c r="I1858" s="22"/>
      <c r="J1858" s="22"/>
      <c r="K1858" s="191" t="e">
        <f aca="false">VLOOKUP(Personale!J1858,Legenda!$D$1:$F$258,2)</f>
        <v>#N/A</v>
      </c>
      <c r="L1858" s="22"/>
      <c r="M1858" s="22"/>
      <c r="N1858" s="22"/>
      <c r="O1858" s="22"/>
      <c r="P1858" s="203"/>
      <c r="Q1858" s="22"/>
      <c r="R1858" s="22"/>
      <c r="S1858" s="22"/>
      <c r="T1858" s="203"/>
      <c r="U1858" s="211"/>
      <c r="V1858" s="211"/>
      <c r="W1858" s="185" t="n">
        <v>0</v>
      </c>
      <c r="X1858" s="185" t="n">
        <v>0</v>
      </c>
      <c r="Y1858" s="219" t="n">
        <f aca="false">SUM(W1858:X1858)</f>
        <v>0</v>
      </c>
      <c r="Z1858" s="185" t="n">
        <v>0</v>
      </c>
      <c r="AA1858" s="185" t="n">
        <v>0</v>
      </c>
      <c r="AB1858" s="220" t="n">
        <f aca="false">SUM(Z1858:AA1858)</f>
        <v>0</v>
      </c>
      <c r="AC1858" s="22"/>
      <c r="AD1858" s="22"/>
      <c r="AE1858" s="188"/>
      <c r="AF1858" s="206" t="n">
        <f aca="false">IF(AE1858="SI",N1858,0)</f>
        <v>0</v>
      </c>
      <c r="AG1858" s="189" t="n">
        <f aca="false">IF(AE1858="SI",Y1858,0)</f>
        <v>0</v>
      </c>
      <c r="AH1858" s="189" t="n">
        <f aca="false">IF(AE1858="SI",AB1858,0)</f>
        <v>0</v>
      </c>
      <c r="AI1858" s="148"/>
      <c r="AJ1858" s="207"/>
      <c r="AK1858" s="207"/>
      <c r="AL1858" s="207"/>
      <c r="AM1858" s="207"/>
      <c r="AN1858" s="207"/>
      <c r="AO1858" s="208"/>
    </row>
    <row r="1859" customFormat="false" ht="15.75" hidden="false" customHeight="true" outlineLevel="0" collapsed="false">
      <c r="A1859" s="22" t="n">
        <v>1858</v>
      </c>
      <c r="B1859" s="180"/>
      <c r="C1859" s="22"/>
      <c r="D1859" s="22"/>
      <c r="E1859" s="183"/>
      <c r="F1859" s="183"/>
      <c r="G1859" s="22"/>
      <c r="H1859" s="22"/>
      <c r="I1859" s="22"/>
      <c r="J1859" s="22"/>
      <c r="K1859" s="191" t="e">
        <f aca="false">VLOOKUP(Personale!J1859,Legenda!$D$1:$F$258,2)</f>
        <v>#N/A</v>
      </c>
      <c r="L1859" s="22"/>
      <c r="M1859" s="22"/>
      <c r="N1859" s="22"/>
      <c r="O1859" s="22"/>
      <c r="P1859" s="203"/>
      <c r="Q1859" s="22"/>
      <c r="R1859" s="22"/>
      <c r="S1859" s="22"/>
      <c r="T1859" s="203"/>
      <c r="U1859" s="211"/>
      <c r="V1859" s="211"/>
      <c r="W1859" s="185" t="n">
        <v>0</v>
      </c>
      <c r="X1859" s="185" t="n">
        <v>0</v>
      </c>
      <c r="Y1859" s="219" t="n">
        <f aca="false">SUM(W1859:X1859)</f>
        <v>0</v>
      </c>
      <c r="Z1859" s="185" t="n">
        <v>0</v>
      </c>
      <c r="AA1859" s="185" t="n">
        <v>0</v>
      </c>
      <c r="AB1859" s="220" t="n">
        <f aca="false">SUM(Z1859:AA1859)</f>
        <v>0</v>
      </c>
      <c r="AC1859" s="22"/>
      <c r="AD1859" s="22"/>
      <c r="AE1859" s="188"/>
      <c r="AF1859" s="206" t="n">
        <f aca="false">IF(AE1859="SI",N1859,0)</f>
        <v>0</v>
      </c>
      <c r="AG1859" s="189" t="n">
        <f aca="false">IF(AE1859="SI",Y1859,0)</f>
        <v>0</v>
      </c>
      <c r="AH1859" s="189" t="n">
        <f aca="false">IF(AE1859="SI",AB1859,0)</f>
        <v>0</v>
      </c>
      <c r="AI1859" s="148"/>
      <c r="AJ1859" s="207"/>
      <c r="AK1859" s="207"/>
      <c r="AL1859" s="207"/>
      <c r="AM1859" s="207"/>
      <c r="AN1859" s="207"/>
      <c r="AO1859" s="208"/>
    </row>
    <row r="1860" customFormat="false" ht="15.75" hidden="false" customHeight="true" outlineLevel="0" collapsed="false">
      <c r="A1860" s="22" t="n">
        <v>1859</v>
      </c>
      <c r="B1860" s="180"/>
      <c r="C1860" s="22"/>
      <c r="D1860" s="22"/>
      <c r="E1860" s="183"/>
      <c r="F1860" s="183"/>
      <c r="G1860" s="22"/>
      <c r="H1860" s="22"/>
      <c r="I1860" s="22"/>
      <c r="J1860" s="22"/>
      <c r="K1860" s="191" t="e">
        <f aca="false">VLOOKUP(Personale!J1860,Legenda!$D$1:$F$258,2)</f>
        <v>#N/A</v>
      </c>
      <c r="L1860" s="22"/>
      <c r="M1860" s="22"/>
      <c r="N1860" s="22"/>
      <c r="O1860" s="22"/>
      <c r="P1860" s="203"/>
      <c r="Q1860" s="22"/>
      <c r="R1860" s="22"/>
      <c r="S1860" s="22"/>
      <c r="T1860" s="203"/>
      <c r="U1860" s="211"/>
      <c r="V1860" s="211"/>
      <c r="W1860" s="185" t="n">
        <v>0</v>
      </c>
      <c r="X1860" s="185" t="n">
        <v>0</v>
      </c>
      <c r="Y1860" s="219" t="n">
        <f aca="false">SUM(W1860:X1860)</f>
        <v>0</v>
      </c>
      <c r="Z1860" s="185" t="n">
        <v>0</v>
      </c>
      <c r="AA1860" s="185" t="n">
        <v>0</v>
      </c>
      <c r="AB1860" s="220" t="n">
        <f aca="false">SUM(Z1860:AA1860)</f>
        <v>0</v>
      </c>
      <c r="AC1860" s="22"/>
      <c r="AD1860" s="22"/>
      <c r="AE1860" s="188"/>
      <c r="AF1860" s="206" t="n">
        <f aca="false">IF(AE1860="SI",N1860,0)</f>
        <v>0</v>
      </c>
      <c r="AG1860" s="189" t="n">
        <f aca="false">IF(AE1860="SI",Y1860,0)</f>
        <v>0</v>
      </c>
      <c r="AH1860" s="189" t="n">
        <f aca="false">IF(AE1860="SI",AB1860,0)</f>
        <v>0</v>
      </c>
      <c r="AI1860" s="148"/>
      <c r="AJ1860" s="207"/>
      <c r="AK1860" s="207"/>
      <c r="AL1860" s="207"/>
      <c r="AM1860" s="207"/>
      <c r="AN1860" s="207"/>
      <c r="AO1860" s="208"/>
    </row>
    <row r="1861" customFormat="false" ht="15.75" hidden="false" customHeight="true" outlineLevel="0" collapsed="false">
      <c r="A1861" s="22" t="n">
        <v>1860</v>
      </c>
      <c r="B1861" s="180"/>
      <c r="C1861" s="22"/>
      <c r="D1861" s="22"/>
      <c r="E1861" s="183"/>
      <c r="F1861" s="183"/>
      <c r="G1861" s="22"/>
      <c r="H1861" s="22"/>
      <c r="I1861" s="22"/>
      <c r="J1861" s="22"/>
      <c r="K1861" s="191" t="e">
        <f aca="false">VLOOKUP(Personale!J1861,Legenda!$D$1:$F$258,2)</f>
        <v>#N/A</v>
      </c>
      <c r="L1861" s="22"/>
      <c r="M1861" s="22"/>
      <c r="N1861" s="22"/>
      <c r="O1861" s="22"/>
      <c r="P1861" s="203"/>
      <c r="Q1861" s="22"/>
      <c r="R1861" s="22"/>
      <c r="S1861" s="22"/>
      <c r="T1861" s="203"/>
      <c r="U1861" s="211"/>
      <c r="V1861" s="211"/>
      <c r="W1861" s="185" t="n">
        <v>0</v>
      </c>
      <c r="X1861" s="185" t="n">
        <v>0</v>
      </c>
      <c r="Y1861" s="219" t="n">
        <f aca="false">SUM(W1861:X1861)</f>
        <v>0</v>
      </c>
      <c r="Z1861" s="185" t="n">
        <v>0</v>
      </c>
      <c r="AA1861" s="185" t="n">
        <v>0</v>
      </c>
      <c r="AB1861" s="220" t="n">
        <f aca="false">SUM(Z1861:AA1861)</f>
        <v>0</v>
      </c>
      <c r="AC1861" s="22"/>
      <c r="AD1861" s="22"/>
      <c r="AE1861" s="188"/>
      <c r="AF1861" s="206" t="n">
        <f aca="false">IF(AE1861="SI",N1861,0)</f>
        <v>0</v>
      </c>
      <c r="AG1861" s="189" t="n">
        <f aca="false">IF(AE1861="SI",Y1861,0)</f>
        <v>0</v>
      </c>
      <c r="AH1861" s="189" t="n">
        <f aca="false">IF(AE1861="SI",AB1861,0)</f>
        <v>0</v>
      </c>
      <c r="AI1861" s="148"/>
      <c r="AJ1861" s="207"/>
      <c r="AK1861" s="207"/>
      <c r="AL1861" s="207"/>
      <c r="AM1861" s="207"/>
      <c r="AN1861" s="207"/>
      <c r="AO1861" s="208"/>
    </row>
    <row r="1862" customFormat="false" ht="15.75" hidden="false" customHeight="true" outlineLevel="0" collapsed="false">
      <c r="A1862" s="22" t="n">
        <v>1861</v>
      </c>
      <c r="B1862" s="180"/>
      <c r="C1862" s="22"/>
      <c r="D1862" s="22"/>
      <c r="E1862" s="183"/>
      <c r="F1862" s="183"/>
      <c r="G1862" s="22"/>
      <c r="H1862" s="22"/>
      <c r="I1862" s="22"/>
      <c r="J1862" s="22"/>
      <c r="K1862" s="191" t="e">
        <f aca="false">VLOOKUP(Personale!J1862,Legenda!$D$1:$F$258,2)</f>
        <v>#N/A</v>
      </c>
      <c r="L1862" s="22"/>
      <c r="M1862" s="22"/>
      <c r="N1862" s="22"/>
      <c r="O1862" s="22"/>
      <c r="P1862" s="203"/>
      <c r="Q1862" s="22"/>
      <c r="R1862" s="22"/>
      <c r="S1862" s="22"/>
      <c r="T1862" s="203"/>
      <c r="U1862" s="211"/>
      <c r="V1862" s="211"/>
      <c r="W1862" s="185" t="n">
        <v>0</v>
      </c>
      <c r="X1862" s="185" t="n">
        <v>0</v>
      </c>
      <c r="Y1862" s="219" t="n">
        <f aca="false">SUM(W1862:X1862)</f>
        <v>0</v>
      </c>
      <c r="Z1862" s="185" t="n">
        <v>0</v>
      </c>
      <c r="AA1862" s="185" t="n">
        <v>0</v>
      </c>
      <c r="AB1862" s="220" t="n">
        <f aca="false">SUM(Z1862:AA1862)</f>
        <v>0</v>
      </c>
      <c r="AC1862" s="22"/>
      <c r="AD1862" s="22"/>
      <c r="AE1862" s="188"/>
      <c r="AF1862" s="206" t="n">
        <f aca="false">IF(AE1862="SI",N1862,0)</f>
        <v>0</v>
      </c>
      <c r="AG1862" s="189" t="n">
        <f aca="false">IF(AE1862="SI",Y1862,0)</f>
        <v>0</v>
      </c>
      <c r="AH1862" s="189" t="n">
        <f aca="false">IF(AE1862="SI",AB1862,0)</f>
        <v>0</v>
      </c>
      <c r="AI1862" s="148"/>
      <c r="AJ1862" s="207"/>
      <c r="AK1862" s="207"/>
      <c r="AL1862" s="207"/>
      <c r="AM1862" s="207"/>
      <c r="AN1862" s="207"/>
      <c r="AO1862" s="208"/>
    </row>
    <row r="1863" customFormat="false" ht="15.75" hidden="false" customHeight="true" outlineLevel="0" collapsed="false">
      <c r="A1863" s="22" t="n">
        <v>1862</v>
      </c>
      <c r="B1863" s="180"/>
      <c r="C1863" s="22"/>
      <c r="D1863" s="22"/>
      <c r="E1863" s="183"/>
      <c r="F1863" s="183"/>
      <c r="G1863" s="22"/>
      <c r="H1863" s="22"/>
      <c r="I1863" s="22"/>
      <c r="J1863" s="22"/>
      <c r="K1863" s="191" t="e">
        <f aca="false">VLOOKUP(Personale!J1863,Legenda!$D$1:$F$258,2)</f>
        <v>#N/A</v>
      </c>
      <c r="L1863" s="22"/>
      <c r="M1863" s="22"/>
      <c r="N1863" s="22"/>
      <c r="O1863" s="22"/>
      <c r="P1863" s="203"/>
      <c r="Q1863" s="22"/>
      <c r="R1863" s="22"/>
      <c r="S1863" s="22"/>
      <c r="T1863" s="203"/>
      <c r="U1863" s="211"/>
      <c r="V1863" s="211"/>
      <c r="W1863" s="185" t="n">
        <v>0</v>
      </c>
      <c r="X1863" s="185" t="n">
        <v>0</v>
      </c>
      <c r="Y1863" s="219" t="n">
        <f aca="false">SUM(W1863:X1863)</f>
        <v>0</v>
      </c>
      <c r="Z1863" s="185" t="n">
        <v>0</v>
      </c>
      <c r="AA1863" s="185" t="n">
        <v>0</v>
      </c>
      <c r="AB1863" s="220" t="n">
        <f aca="false">SUM(Z1863:AA1863)</f>
        <v>0</v>
      </c>
      <c r="AC1863" s="22"/>
      <c r="AD1863" s="22"/>
      <c r="AE1863" s="188"/>
      <c r="AF1863" s="206" t="n">
        <f aca="false">IF(AE1863="SI",N1863,0)</f>
        <v>0</v>
      </c>
      <c r="AG1863" s="189" t="n">
        <f aca="false">IF(AE1863="SI",Y1863,0)</f>
        <v>0</v>
      </c>
      <c r="AH1863" s="189" t="n">
        <f aca="false">IF(AE1863="SI",AB1863,0)</f>
        <v>0</v>
      </c>
      <c r="AI1863" s="148"/>
      <c r="AJ1863" s="207"/>
      <c r="AK1863" s="207"/>
      <c r="AL1863" s="207"/>
      <c r="AM1863" s="207"/>
      <c r="AN1863" s="207"/>
      <c r="AO1863" s="208"/>
    </row>
    <row r="1864" customFormat="false" ht="15.75" hidden="false" customHeight="true" outlineLevel="0" collapsed="false">
      <c r="A1864" s="22" t="n">
        <v>1863</v>
      </c>
      <c r="B1864" s="180"/>
      <c r="C1864" s="22"/>
      <c r="D1864" s="22"/>
      <c r="E1864" s="183"/>
      <c r="F1864" s="183"/>
      <c r="G1864" s="22"/>
      <c r="H1864" s="22"/>
      <c r="I1864" s="22"/>
      <c r="J1864" s="22"/>
      <c r="K1864" s="191" t="e">
        <f aca="false">VLOOKUP(Personale!J1864,Legenda!$D$1:$F$258,2)</f>
        <v>#N/A</v>
      </c>
      <c r="L1864" s="22"/>
      <c r="M1864" s="22"/>
      <c r="N1864" s="22"/>
      <c r="O1864" s="22"/>
      <c r="P1864" s="203"/>
      <c r="Q1864" s="22"/>
      <c r="R1864" s="22"/>
      <c r="S1864" s="22"/>
      <c r="T1864" s="203"/>
      <c r="U1864" s="211"/>
      <c r="V1864" s="211"/>
      <c r="W1864" s="185" t="n">
        <v>0</v>
      </c>
      <c r="X1864" s="185" t="n">
        <v>0</v>
      </c>
      <c r="Y1864" s="219" t="n">
        <f aca="false">SUM(W1864:X1864)</f>
        <v>0</v>
      </c>
      <c r="Z1864" s="185" t="n">
        <v>0</v>
      </c>
      <c r="AA1864" s="185" t="n">
        <v>0</v>
      </c>
      <c r="AB1864" s="220" t="n">
        <f aca="false">SUM(Z1864:AA1864)</f>
        <v>0</v>
      </c>
      <c r="AC1864" s="22"/>
      <c r="AD1864" s="22"/>
      <c r="AE1864" s="188"/>
      <c r="AF1864" s="206" t="n">
        <f aca="false">IF(AE1864="SI",N1864,0)</f>
        <v>0</v>
      </c>
      <c r="AG1864" s="189" t="n">
        <f aca="false">IF(AE1864="SI",Y1864,0)</f>
        <v>0</v>
      </c>
      <c r="AH1864" s="189" t="n">
        <f aca="false">IF(AE1864="SI",AB1864,0)</f>
        <v>0</v>
      </c>
      <c r="AI1864" s="148"/>
      <c r="AJ1864" s="207"/>
      <c r="AK1864" s="207"/>
      <c r="AL1864" s="207"/>
      <c r="AM1864" s="207"/>
      <c r="AN1864" s="207"/>
      <c r="AO1864" s="208"/>
    </row>
    <row r="1865" customFormat="false" ht="15.75" hidden="false" customHeight="true" outlineLevel="0" collapsed="false">
      <c r="A1865" s="22" t="n">
        <v>1864</v>
      </c>
      <c r="B1865" s="180"/>
      <c r="C1865" s="22"/>
      <c r="D1865" s="22"/>
      <c r="E1865" s="183"/>
      <c r="F1865" s="183"/>
      <c r="G1865" s="22"/>
      <c r="H1865" s="22"/>
      <c r="I1865" s="22"/>
      <c r="J1865" s="22"/>
      <c r="K1865" s="191" t="e">
        <f aca="false">VLOOKUP(Personale!J1865,Legenda!$D$1:$F$258,2)</f>
        <v>#N/A</v>
      </c>
      <c r="L1865" s="22"/>
      <c r="M1865" s="22"/>
      <c r="N1865" s="22"/>
      <c r="O1865" s="22"/>
      <c r="P1865" s="203"/>
      <c r="Q1865" s="22"/>
      <c r="R1865" s="22"/>
      <c r="S1865" s="22"/>
      <c r="T1865" s="203"/>
      <c r="U1865" s="211"/>
      <c r="V1865" s="211"/>
      <c r="W1865" s="185" t="n">
        <v>0</v>
      </c>
      <c r="X1865" s="185" t="n">
        <v>0</v>
      </c>
      <c r="Y1865" s="219" t="n">
        <f aca="false">SUM(W1865:X1865)</f>
        <v>0</v>
      </c>
      <c r="Z1865" s="185" t="n">
        <v>0</v>
      </c>
      <c r="AA1865" s="185" t="n">
        <v>0</v>
      </c>
      <c r="AB1865" s="220" t="n">
        <f aca="false">SUM(Z1865:AA1865)</f>
        <v>0</v>
      </c>
      <c r="AC1865" s="22"/>
      <c r="AD1865" s="22"/>
      <c r="AE1865" s="188"/>
      <c r="AF1865" s="206" t="n">
        <f aca="false">IF(AE1865="SI",N1865,0)</f>
        <v>0</v>
      </c>
      <c r="AG1865" s="189" t="n">
        <f aca="false">IF(AE1865="SI",Y1865,0)</f>
        <v>0</v>
      </c>
      <c r="AH1865" s="189" t="n">
        <f aca="false">IF(AE1865="SI",AB1865,0)</f>
        <v>0</v>
      </c>
      <c r="AI1865" s="148"/>
      <c r="AJ1865" s="207"/>
      <c r="AK1865" s="207"/>
      <c r="AL1865" s="207"/>
      <c r="AM1865" s="207"/>
      <c r="AN1865" s="207"/>
      <c r="AO1865" s="208"/>
    </row>
    <row r="1866" customFormat="false" ht="15.75" hidden="false" customHeight="true" outlineLevel="0" collapsed="false">
      <c r="A1866" s="22" t="n">
        <v>1865</v>
      </c>
      <c r="B1866" s="180"/>
      <c r="C1866" s="22"/>
      <c r="D1866" s="22"/>
      <c r="E1866" s="183"/>
      <c r="F1866" s="183"/>
      <c r="G1866" s="22"/>
      <c r="H1866" s="22"/>
      <c r="I1866" s="22"/>
      <c r="J1866" s="22"/>
      <c r="K1866" s="191" t="e">
        <f aca="false">VLOOKUP(Personale!J1866,Legenda!$D$1:$F$258,2)</f>
        <v>#N/A</v>
      </c>
      <c r="L1866" s="22"/>
      <c r="M1866" s="22"/>
      <c r="N1866" s="22"/>
      <c r="O1866" s="22"/>
      <c r="P1866" s="203"/>
      <c r="Q1866" s="22"/>
      <c r="R1866" s="22"/>
      <c r="S1866" s="22"/>
      <c r="T1866" s="203"/>
      <c r="U1866" s="211"/>
      <c r="V1866" s="211"/>
      <c r="W1866" s="185" t="n">
        <v>0</v>
      </c>
      <c r="X1866" s="185" t="n">
        <v>0</v>
      </c>
      <c r="Y1866" s="219" t="n">
        <f aca="false">SUM(W1866:X1866)</f>
        <v>0</v>
      </c>
      <c r="Z1866" s="185" t="n">
        <v>0</v>
      </c>
      <c r="AA1866" s="185" t="n">
        <v>0</v>
      </c>
      <c r="AB1866" s="220" t="n">
        <f aca="false">SUM(Z1866:AA1866)</f>
        <v>0</v>
      </c>
      <c r="AC1866" s="22"/>
      <c r="AD1866" s="22"/>
      <c r="AE1866" s="188"/>
      <c r="AF1866" s="206" t="n">
        <f aca="false">IF(AE1866="SI",N1866,0)</f>
        <v>0</v>
      </c>
      <c r="AG1866" s="189" t="n">
        <f aca="false">IF(AE1866="SI",Y1866,0)</f>
        <v>0</v>
      </c>
      <c r="AH1866" s="189" t="n">
        <f aca="false">IF(AE1866="SI",AB1866,0)</f>
        <v>0</v>
      </c>
      <c r="AI1866" s="148"/>
      <c r="AJ1866" s="207"/>
      <c r="AK1866" s="207"/>
      <c r="AL1866" s="207"/>
      <c r="AM1866" s="207"/>
      <c r="AN1866" s="207"/>
      <c r="AO1866" s="208"/>
    </row>
    <row r="1867" customFormat="false" ht="15.75" hidden="false" customHeight="true" outlineLevel="0" collapsed="false">
      <c r="A1867" s="22" t="n">
        <v>1866</v>
      </c>
      <c r="B1867" s="180"/>
      <c r="C1867" s="22"/>
      <c r="D1867" s="22"/>
      <c r="E1867" s="183"/>
      <c r="F1867" s="183"/>
      <c r="G1867" s="22"/>
      <c r="H1867" s="22"/>
      <c r="I1867" s="22"/>
      <c r="J1867" s="22"/>
      <c r="K1867" s="191" t="e">
        <f aca="false">VLOOKUP(Personale!J1867,Legenda!$D$1:$F$258,2)</f>
        <v>#N/A</v>
      </c>
      <c r="L1867" s="22"/>
      <c r="M1867" s="22"/>
      <c r="N1867" s="22"/>
      <c r="O1867" s="22"/>
      <c r="P1867" s="203"/>
      <c r="Q1867" s="22"/>
      <c r="R1867" s="22"/>
      <c r="S1867" s="22"/>
      <c r="T1867" s="203"/>
      <c r="U1867" s="211"/>
      <c r="V1867" s="211"/>
      <c r="W1867" s="185" t="n">
        <v>0</v>
      </c>
      <c r="X1867" s="185" t="n">
        <v>0</v>
      </c>
      <c r="Y1867" s="219" t="n">
        <f aca="false">SUM(W1867:X1867)</f>
        <v>0</v>
      </c>
      <c r="Z1867" s="185" t="n">
        <v>0</v>
      </c>
      <c r="AA1867" s="185" t="n">
        <v>0</v>
      </c>
      <c r="AB1867" s="220" t="n">
        <f aca="false">SUM(Z1867:AA1867)</f>
        <v>0</v>
      </c>
      <c r="AC1867" s="22"/>
      <c r="AD1867" s="22"/>
      <c r="AE1867" s="188"/>
      <c r="AF1867" s="206" t="n">
        <f aca="false">IF(AE1867="SI",N1867,0)</f>
        <v>0</v>
      </c>
      <c r="AG1867" s="189" t="n">
        <f aca="false">IF(AE1867="SI",Y1867,0)</f>
        <v>0</v>
      </c>
      <c r="AH1867" s="189" t="n">
        <f aca="false">IF(AE1867="SI",AB1867,0)</f>
        <v>0</v>
      </c>
      <c r="AI1867" s="148"/>
      <c r="AJ1867" s="207"/>
      <c r="AK1867" s="207"/>
      <c r="AL1867" s="207"/>
      <c r="AM1867" s="207"/>
      <c r="AN1867" s="207"/>
      <c r="AO1867" s="208"/>
    </row>
    <row r="1868" customFormat="false" ht="15.75" hidden="false" customHeight="true" outlineLevel="0" collapsed="false">
      <c r="A1868" s="22" t="n">
        <v>1867</v>
      </c>
      <c r="B1868" s="180"/>
      <c r="C1868" s="22"/>
      <c r="D1868" s="22"/>
      <c r="E1868" s="183"/>
      <c r="F1868" s="183"/>
      <c r="G1868" s="22"/>
      <c r="H1868" s="22"/>
      <c r="I1868" s="22"/>
      <c r="J1868" s="22"/>
      <c r="K1868" s="191" t="e">
        <f aca="false">VLOOKUP(Personale!J1868,Legenda!$D$1:$F$258,2)</f>
        <v>#N/A</v>
      </c>
      <c r="L1868" s="22"/>
      <c r="M1868" s="22"/>
      <c r="N1868" s="22"/>
      <c r="O1868" s="22"/>
      <c r="P1868" s="203"/>
      <c r="Q1868" s="22"/>
      <c r="R1868" s="22"/>
      <c r="S1868" s="22"/>
      <c r="T1868" s="203"/>
      <c r="U1868" s="211"/>
      <c r="V1868" s="211"/>
      <c r="W1868" s="185" t="n">
        <v>0</v>
      </c>
      <c r="X1868" s="185" t="n">
        <v>0</v>
      </c>
      <c r="Y1868" s="219" t="n">
        <f aca="false">SUM(W1868:X1868)</f>
        <v>0</v>
      </c>
      <c r="Z1868" s="185" t="n">
        <v>0</v>
      </c>
      <c r="AA1868" s="185" t="n">
        <v>0</v>
      </c>
      <c r="AB1868" s="220" t="n">
        <f aca="false">SUM(Z1868:AA1868)</f>
        <v>0</v>
      </c>
      <c r="AC1868" s="22"/>
      <c r="AD1868" s="22"/>
      <c r="AE1868" s="188"/>
      <c r="AF1868" s="206" t="n">
        <f aca="false">IF(AE1868="SI",N1868,0)</f>
        <v>0</v>
      </c>
      <c r="AG1868" s="189" t="n">
        <f aca="false">IF(AE1868="SI",Y1868,0)</f>
        <v>0</v>
      </c>
      <c r="AH1868" s="189" t="n">
        <f aca="false">IF(AE1868="SI",AB1868,0)</f>
        <v>0</v>
      </c>
      <c r="AI1868" s="148"/>
      <c r="AJ1868" s="207"/>
      <c r="AK1868" s="207"/>
      <c r="AL1868" s="207"/>
      <c r="AM1868" s="207"/>
      <c r="AN1868" s="207"/>
      <c r="AO1868" s="208"/>
    </row>
    <row r="1869" customFormat="false" ht="15.75" hidden="false" customHeight="true" outlineLevel="0" collapsed="false">
      <c r="A1869" s="22" t="n">
        <v>1868</v>
      </c>
      <c r="B1869" s="180"/>
      <c r="C1869" s="22"/>
      <c r="D1869" s="22"/>
      <c r="E1869" s="183"/>
      <c r="F1869" s="183"/>
      <c r="G1869" s="22"/>
      <c r="H1869" s="22"/>
      <c r="I1869" s="22"/>
      <c r="J1869" s="22"/>
      <c r="K1869" s="191" t="e">
        <f aca="false">VLOOKUP(Personale!J1869,Legenda!$D$1:$F$258,2)</f>
        <v>#N/A</v>
      </c>
      <c r="L1869" s="22"/>
      <c r="M1869" s="22"/>
      <c r="N1869" s="22"/>
      <c r="O1869" s="22"/>
      <c r="P1869" s="203"/>
      <c r="Q1869" s="22"/>
      <c r="R1869" s="22"/>
      <c r="S1869" s="22"/>
      <c r="T1869" s="203"/>
      <c r="U1869" s="211"/>
      <c r="V1869" s="211"/>
      <c r="W1869" s="185" t="n">
        <v>0</v>
      </c>
      <c r="X1869" s="185" t="n">
        <v>0</v>
      </c>
      <c r="Y1869" s="219" t="n">
        <f aca="false">SUM(W1869:X1869)</f>
        <v>0</v>
      </c>
      <c r="Z1869" s="185" t="n">
        <v>0</v>
      </c>
      <c r="AA1869" s="185" t="n">
        <v>0</v>
      </c>
      <c r="AB1869" s="220" t="n">
        <f aca="false">SUM(Z1869:AA1869)</f>
        <v>0</v>
      </c>
      <c r="AC1869" s="22"/>
      <c r="AD1869" s="22"/>
      <c r="AE1869" s="188"/>
      <c r="AF1869" s="206" t="n">
        <f aca="false">IF(AE1869="SI",N1869,0)</f>
        <v>0</v>
      </c>
      <c r="AG1869" s="189" t="n">
        <f aca="false">IF(AE1869="SI",Y1869,0)</f>
        <v>0</v>
      </c>
      <c r="AH1869" s="189" t="n">
        <f aca="false">IF(AE1869="SI",AB1869,0)</f>
        <v>0</v>
      </c>
      <c r="AI1869" s="148"/>
      <c r="AJ1869" s="207"/>
      <c r="AK1869" s="207"/>
      <c r="AL1869" s="207"/>
      <c r="AM1869" s="207"/>
      <c r="AN1869" s="207"/>
      <c r="AO1869" s="208"/>
    </row>
    <row r="1870" customFormat="false" ht="15.75" hidden="false" customHeight="true" outlineLevel="0" collapsed="false">
      <c r="A1870" s="22" t="n">
        <v>1869</v>
      </c>
      <c r="B1870" s="180"/>
      <c r="C1870" s="22"/>
      <c r="D1870" s="22"/>
      <c r="E1870" s="183"/>
      <c r="F1870" s="183"/>
      <c r="G1870" s="22"/>
      <c r="H1870" s="22"/>
      <c r="I1870" s="22"/>
      <c r="J1870" s="22"/>
      <c r="K1870" s="191" t="e">
        <f aca="false">VLOOKUP(Personale!J1870,Legenda!$D$1:$F$258,2)</f>
        <v>#N/A</v>
      </c>
      <c r="L1870" s="22"/>
      <c r="M1870" s="22"/>
      <c r="N1870" s="22"/>
      <c r="O1870" s="22"/>
      <c r="P1870" s="203"/>
      <c r="Q1870" s="22"/>
      <c r="R1870" s="22"/>
      <c r="S1870" s="22"/>
      <c r="T1870" s="203"/>
      <c r="U1870" s="211"/>
      <c r="V1870" s="211"/>
      <c r="W1870" s="185" t="n">
        <v>0</v>
      </c>
      <c r="X1870" s="185" t="n">
        <v>0</v>
      </c>
      <c r="Y1870" s="219" t="n">
        <f aca="false">SUM(W1870:X1870)</f>
        <v>0</v>
      </c>
      <c r="Z1870" s="185" t="n">
        <v>0</v>
      </c>
      <c r="AA1870" s="185" t="n">
        <v>0</v>
      </c>
      <c r="AB1870" s="220" t="n">
        <f aca="false">SUM(Z1870:AA1870)</f>
        <v>0</v>
      </c>
      <c r="AC1870" s="22"/>
      <c r="AD1870" s="22"/>
      <c r="AE1870" s="188"/>
      <c r="AF1870" s="206" t="n">
        <f aca="false">IF(AE1870="SI",N1870,0)</f>
        <v>0</v>
      </c>
      <c r="AG1870" s="189" t="n">
        <f aca="false">IF(AE1870="SI",Y1870,0)</f>
        <v>0</v>
      </c>
      <c r="AH1870" s="189" t="n">
        <f aca="false">IF(AE1870="SI",AB1870,0)</f>
        <v>0</v>
      </c>
      <c r="AI1870" s="148"/>
      <c r="AJ1870" s="207"/>
      <c r="AK1870" s="207"/>
      <c r="AL1870" s="207"/>
      <c r="AM1870" s="207"/>
      <c r="AN1870" s="207"/>
      <c r="AO1870" s="208"/>
    </row>
    <row r="1871" customFormat="false" ht="15.75" hidden="false" customHeight="true" outlineLevel="0" collapsed="false">
      <c r="A1871" s="22" t="n">
        <v>1870</v>
      </c>
      <c r="B1871" s="180"/>
      <c r="C1871" s="22"/>
      <c r="D1871" s="22"/>
      <c r="E1871" s="183"/>
      <c r="F1871" s="183"/>
      <c r="G1871" s="22"/>
      <c r="H1871" s="22"/>
      <c r="I1871" s="22"/>
      <c r="J1871" s="22"/>
      <c r="K1871" s="191" t="e">
        <f aca="false">VLOOKUP(Personale!J1871,Legenda!$D$1:$F$258,2)</f>
        <v>#N/A</v>
      </c>
      <c r="L1871" s="22"/>
      <c r="M1871" s="22"/>
      <c r="N1871" s="22"/>
      <c r="O1871" s="22"/>
      <c r="P1871" s="203"/>
      <c r="Q1871" s="22"/>
      <c r="R1871" s="22"/>
      <c r="S1871" s="22"/>
      <c r="T1871" s="203"/>
      <c r="U1871" s="211"/>
      <c r="V1871" s="211"/>
      <c r="W1871" s="185" t="n">
        <v>0</v>
      </c>
      <c r="X1871" s="185" t="n">
        <v>0</v>
      </c>
      <c r="Y1871" s="219" t="n">
        <f aca="false">SUM(W1871:X1871)</f>
        <v>0</v>
      </c>
      <c r="Z1871" s="185" t="n">
        <v>0</v>
      </c>
      <c r="AA1871" s="185" t="n">
        <v>0</v>
      </c>
      <c r="AB1871" s="220" t="n">
        <f aca="false">SUM(Z1871:AA1871)</f>
        <v>0</v>
      </c>
      <c r="AC1871" s="22"/>
      <c r="AD1871" s="22"/>
      <c r="AE1871" s="188"/>
      <c r="AF1871" s="206" t="n">
        <f aca="false">IF(AE1871="SI",N1871,0)</f>
        <v>0</v>
      </c>
      <c r="AG1871" s="189" t="n">
        <f aca="false">IF(AE1871="SI",Y1871,0)</f>
        <v>0</v>
      </c>
      <c r="AH1871" s="189" t="n">
        <f aca="false">IF(AE1871="SI",AB1871,0)</f>
        <v>0</v>
      </c>
      <c r="AI1871" s="148"/>
      <c r="AJ1871" s="207"/>
      <c r="AK1871" s="207"/>
      <c r="AL1871" s="207"/>
      <c r="AM1871" s="207"/>
      <c r="AN1871" s="207"/>
      <c r="AO1871" s="208"/>
    </row>
    <row r="1872" customFormat="false" ht="15.75" hidden="false" customHeight="true" outlineLevel="0" collapsed="false">
      <c r="A1872" s="22" t="n">
        <v>1871</v>
      </c>
      <c r="B1872" s="180"/>
      <c r="C1872" s="22"/>
      <c r="D1872" s="22"/>
      <c r="E1872" s="183"/>
      <c r="F1872" s="183"/>
      <c r="G1872" s="22"/>
      <c r="H1872" s="22"/>
      <c r="I1872" s="22"/>
      <c r="J1872" s="22"/>
      <c r="K1872" s="191" t="e">
        <f aca="false">VLOOKUP(Personale!J1872,Legenda!$D$1:$F$258,2)</f>
        <v>#N/A</v>
      </c>
      <c r="L1872" s="22"/>
      <c r="M1872" s="22"/>
      <c r="N1872" s="22"/>
      <c r="O1872" s="22"/>
      <c r="P1872" s="203"/>
      <c r="Q1872" s="22"/>
      <c r="R1872" s="22"/>
      <c r="S1872" s="22"/>
      <c r="T1872" s="203"/>
      <c r="U1872" s="211"/>
      <c r="V1872" s="211"/>
      <c r="W1872" s="185" t="n">
        <v>0</v>
      </c>
      <c r="X1872" s="185" t="n">
        <v>0</v>
      </c>
      <c r="Y1872" s="219" t="n">
        <f aca="false">SUM(W1872:X1872)</f>
        <v>0</v>
      </c>
      <c r="Z1872" s="185" t="n">
        <v>0</v>
      </c>
      <c r="AA1872" s="185" t="n">
        <v>0</v>
      </c>
      <c r="AB1872" s="220" t="n">
        <f aca="false">SUM(Z1872:AA1872)</f>
        <v>0</v>
      </c>
      <c r="AC1872" s="22"/>
      <c r="AD1872" s="22"/>
      <c r="AE1872" s="188"/>
      <c r="AF1872" s="206" t="n">
        <f aca="false">IF(AE1872="SI",N1872,0)</f>
        <v>0</v>
      </c>
      <c r="AG1872" s="189" t="n">
        <f aca="false">IF(AE1872="SI",Y1872,0)</f>
        <v>0</v>
      </c>
      <c r="AH1872" s="189" t="n">
        <f aca="false">IF(AE1872="SI",AB1872,0)</f>
        <v>0</v>
      </c>
      <c r="AI1872" s="148"/>
      <c r="AJ1872" s="207"/>
      <c r="AK1872" s="207"/>
      <c r="AL1872" s="207"/>
      <c r="AM1872" s="207"/>
      <c r="AN1872" s="207"/>
      <c r="AO1872" s="208"/>
    </row>
    <row r="1873" customFormat="false" ht="15.75" hidden="false" customHeight="true" outlineLevel="0" collapsed="false">
      <c r="A1873" s="22" t="n">
        <v>1872</v>
      </c>
      <c r="B1873" s="180"/>
      <c r="C1873" s="22"/>
      <c r="D1873" s="22"/>
      <c r="E1873" s="183"/>
      <c r="F1873" s="183"/>
      <c r="G1873" s="22"/>
      <c r="H1873" s="22"/>
      <c r="I1873" s="22"/>
      <c r="J1873" s="22"/>
      <c r="K1873" s="191" t="e">
        <f aca="false">VLOOKUP(Personale!J1873,Legenda!$D$1:$F$258,2)</f>
        <v>#N/A</v>
      </c>
      <c r="L1873" s="22"/>
      <c r="M1873" s="22"/>
      <c r="N1873" s="22"/>
      <c r="O1873" s="22"/>
      <c r="P1873" s="203"/>
      <c r="Q1873" s="22"/>
      <c r="R1873" s="22"/>
      <c r="S1873" s="22"/>
      <c r="T1873" s="203"/>
      <c r="U1873" s="211"/>
      <c r="V1873" s="211"/>
      <c r="W1873" s="185" t="n">
        <v>0</v>
      </c>
      <c r="X1873" s="185" t="n">
        <v>0</v>
      </c>
      <c r="Y1873" s="219" t="n">
        <f aca="false">SUM(W1873:X1873)</f>
        <v>0</v>
      </c>
      <c r="Z1873" s="185" t="n">
        <v>0</v>
      </c>
      <c r="AA1873" s="185" t="n">
        <v>0</v>
      </c>
      <c r="AB1873" s="220" t="n">
        <f aca="false">SUM(Z1873:AA1873)</f>
        <v>0</v>
      </c>
      <c r="AC1873" s="22"/>
      <c r="AD1873" s="22"/>
      <c r="AE1873" s="188"/>
      <c r="AF1873" s="206" t="n">
        <f aca="false">IF(AE1873="SI",N1873,0)</f>
        <v>0</v>
      </c>
      <c r="AG1873" s="189" t="n">
        <f aca="false">IF(AE1873="SI",Y1873,0)</f>
        <v>0</v>
      </c>
      <c r="AH1873" s="189" t="n">
        <f aca="false">IF(AE1873="SI",AB1873,0)</f>
        <v>0</v>
      </c>
      <c r="AI1873" s="148"/>
      <c r="AJ1873" s="207"/>
      <c r="AK1873" s="207"/>
      <c r="AL1873" s="207"/>
      <c r="AM1873" s="207"/>
      <c r="AN1873" s="207"/>
      <c r="AO1873" s="208"/>
    </row>
    <row r="1874" customFormat="false" ht="15.75" hidden="false" customHeight="true" outlineLevel="0" collapsed="false">
      <c r="A1874" s="22" t="n">
        <v>1873</v>
      </c>
      <c r="B1874" s="180"/>
      <c r="C1874" s="22"/>
      <c r="D1874" s="22"/>
      <c r="E1874" s="183"/>
      <c r="F1874" s="183"/>
      <c r="G1874" s="22"/>
      <c r="H1874" s="22"/>
      <c r="I1874" s="22"/>
      <c r="J1874" s="22"/>
      <c r="K1874" s="191" t="e">
        <f aca="false">VLOOKUP(Personale!J1874,Legenda!$D$1:$F$258,2)</f>
        <v>#N/A</v>
      </c>
      <c r="L1874" s="22"/>
      <c r="M1874" s="22"/>
      <c r="N1874" s="22"/>
      <c r="O1874" s="22"/>
      <c r="P1874" s="203"/>
      <c r="Q1874" s="22"/>
      <c r="R1874" s="22"/>
      <c r="S1874" s="22"/>
      <c r="T1874" s="203"/>
      <c r="U1874" s="211"/>
      <c r="V1874" s="211"/>
      <c r="W1874" s="185" t="n">
        <v>0</v>
      </c>
      <c r="X1874" s="185" t="n">
        <v>0</v>
      </c>
      <c r="Y1874" s="219" t="n">
        <f aca="false">SUM(W1874:X1874)</f>
        <v>0</v>
      </c>
      <c r="Z1874" s="185" t="n">
        <v>0</v>
      </c>
      <c r="AA1874" s="185" t="n">
        <v>0</v>
      </c>
      <c r="AB1874" s="220" t="n">
        <f aca="false">SUM(Z1874:AA1874)</f>
        <v>0</v>
      </c>
      <c r="AC1874" s="22"/>
      <c r="AD1874" s="22"/>
      <c r="AE1874" s="188"/>
      <c r="AF1874" s="206" t="n">
        <f aca="false">IF(AE1874="SI",N1874,0)</f>
        <v>0</v>
      </c>
      <c r="AG1874" s="189" t="n">
        <f aca="false">IF(AE1874="SI",Y1874,0)</f>
        <v>0</v>
      </c>
      <c r="AH1874" s="189" t="n">
        <f aca="false">IF(AE1874="SI",AB1874,0)</f>
        <v>0</v>
      </c>
      <c r="AI1874" s="148"/>
      <c r="AJ1874" s="207"/>
      <c r="AK1874" s="207"/>
      <c r="AL1874" s="207"/>
      <c r="AM1874" s="207"/>
      <c r="AN1874" s="207"/>
      <c r="AO1874" s="208"/>
    </row>
    <row r="1875" customFormat="false" ht="15.75" hidden="false" customHeight="true" outlineLevel="0" collapsed="false">
      <c r="A1875" s="22" t="n">
        <v>1874</v>
      </c>
      <c r="B1875" s="180"/>
      <c r="C1875" s="22"/>
      <c r="D1875" s="22"/>
      <c r="E1875" s="183"/>
      <c r="F1875" s="183"/>
      <c r="G1875" s="22"/>
      <c r="H1875" s="22"/>
      <c r="I1875" s="22"/>
      <c r="J1875" s="22"/>
      <c r="K1875" s="191" t="e">
        <f aca="false">VLOOKUP(Personale!J1875,Legenda!$D$1:$F$258,2)</f>
        <v>#N/A</v>
      </c>
      <c r="L1875" s="22"/>
      <c r="M1875" s="22"/>
      <c r="N1875" s="22"/>
      <c r="O1875" s="22"/>
      <c r="P1875" s="203"/>
      <c r="Q1875" s="22"/>
      <c r="R1875" s="22"/>
      <c r="S1875" s="22"/>
      <c r="T1875" s="203"/>
      <c r="U1875" s="211"/>
      <c r="V1875" s="211"/>
      <c r="W1875" s="185" t="n">
        <v>0</v>
      </c>
      <c r="X1875" s="185" t="n">
        <v>0</v>
      </c>
      <c r="Y1875" s="219" t="n">
        <f aca="false">SUM(W1875:X1875)</f>
        <v>0</v>
      </c>
      <c r="Z1875" s="185" t="n">
        <v>0</v>
      </c>
      <c r="AA1875" s="185" t="n">
        <v>0</v>
      </c>
      <c r="AB1875" s="220" t="n">
        <f aca="false">SUM(Z1875:AA1875)</f>
        <v>0</v>
      </c>
      <c r="AC1875" s="22"/>
      <c r="AD1875" s="22"/>
      <c r="AE1875" s="188"/>
      <c r="AF1875" s="206" t="n">
        <f aca="false">IF(AE1875="SI",N1875,0)</f>
        <v>0</v>
      </c>
      <c r="AG1875" s="189" t="n">
        <f aca="false">IF(AE1875="SI",Y1875,0)</f>
        <v>0</v>
      </c>
      <c r="AH1875" s="189" t="n">
        <f aca="false">IF(AE1875="SI",AB1875,0)</f>
        <v>0</v>
      </c>
      <c r="AI1875" s="148"/>
      <c r="AJ1875" s="207"/>
      <c r="AK1875" s="207"/>
      <c r="AL1875" s="207"/>
      <c r="AM1875" s="207"/>
      <c r="AN1875" s="207"/>
      <c r="AO1875" s="208"/>
    </row>
    <row r="1876" customFormat="false" ht="15.75" hidden="false" customHeight="true" outlineLevel="0" collapsed="false">
      <c r="A1876" s="22" t="n">
        <v>1875</v>
      </c>
      <c r="B1876" s="180"/>
      <c r="C1876" s="22"/>
      <c r="D1876" s="22"/>
      <c r="E1876" s="183"/>
      <c r="F1876" s="183"/>
      <c r="G1876" s="22"/>
      <c r="H1876" s="22"/>
      <c r="I1876" s="22"/>
      <c r="J1876" s="22"/>
      <c r="K1876" s="191" t="e">
        <f aca="false">VLOOKUP(Personale!J1876,Legenda!$D$1:$F$258,2)</f>
        <v>#N/A</v>
      </c>
      <c r="L1876" s="22"/>
      <c r="M1876" s="22"/>
      <c r="N1876" s="22"/>
      <c r="O1876" s="22"/>
      <c r="P1876" s="203"/>
      <c r="Q1876" s="22"/>
      <c r="R1876" s="22"/>
      <c r="S1876" s="22"/>
      <c r="T1876" s="203"/>
      <c r="U1876" s="211"/>
      <c r="V1876" s="211"/>
      <c r="W1876" s="185" t="n">
        <v>0</v>
      </c>
      <c r="X1876" s="185" t="n">
        <v>0</v>
      </c>
      <c r="Y1876" s="219" t="n">
        <f aca="false">SUM(W1876:X1876)</f>
        <v>0</v>
      </c>
      <c r="Z1876" s="185" t="n">
        <v>0</v>
      </c>
      <c r="AA1876" s="185" t="n">
        <v>0</v>
      </c>
      <c r="AB1876" s="220" t="n">
        <f aca="false">SUM(Z1876:AA1876)</f>
        <v>0</v>
      </c>
      <c r="AC1876" s="22"/>
      <c r="AD1876" s="22"/>
      <c r="AE1876" s="188"/>
      <c r="AF1876" s="206" t="n">
        <f aca="false">IF(AE1876="SI",N1876,0)</f>
        <v>0</v>
      </c>
      <c r="AG1876" s="189" t="n">
        <f aca="false">IF(AE1876="SI",Y1876,0)</f>
        <v>0</v>
      </c>
      <c r="AH1876" s="189" t="n">
        <f aca="false">IF(AE1876="SI",AB1876,0)</f>
        <v>0</v>
      </c>
      <c r="AI1876" s="148"/>
      <c r="AJ1876" s="207"/>
      <c r="AK1876" s="207"/>
      <c r="AL1876" s="207"/>
      <c r="AM1876" s="207"/>
      <c r="AN1876" s="207"/>
      <c r="AO1876" s="208"/>
    </row>
    <row r="1877" customFormat="false" ht="15.75" hidden="false" customHeight="true" outlineLevel="0" collapsed="false">
      <c r="A1877" s="22" t="n">
        <v>1876</v>
      </c>
      <c r="B1877" s="180"/>
      <c r="C1877" s="22"/>
      <c r="D1877" s="22"/>
      <c r="E1877" s="183"/>
      <c r="F1877" s="183"/>
      <c r="G1877" s="22"/>
      <c r="H1877" s="22"/>
      <c r="I1877" s="22"/>
      <c r="J1877" s="22"/>
      <c r="K1877" s="191" t="e">
        <f aca="false">VLOOKUP(Personale!J1877,Legenda!$D$1:$F$258,2)</f>
        <v>#N/A</v>
      </c>
      <c r="L1877" s="22"/>
      <c r="M1877" s="22"/>
      <c r="N1877" s="22"/>
      <c r="O1877" s="22"/>
      <c r="P1877" s="203"/>
      <c r="Q1877" s="22"/>
      <c r="R1877" s="22"/>
      <c r="S1877" s="22"/>
      <c r="T1877" s="203"/>
      <c r="U1877" s="211"/>
      <c r="V1877" s="211"/>
      <c r="W1877" s="185" t="n">
        <v>0</v>
      </c>
      <c r="X1877" s="185" t="n">
        <v>0</v>
      </c>
      <c r="Y1877" s="219" t="n">
        <f aca="false">SUM(W1877:X1877)</f>
        <v>0</v>
      </c>
      <c r="Z1877" s="185" t="n">
        <v>0</v>
      </c>
      <c r="AA1877" s="185" t="n">
        <v>0</v>
      </c>
      <c r="AB1877" s="220" t="n">
        <f aca="false">SUM(Z1877:AA1877)</f>
        <v>0</v>
      </c>
      <c r="AC1877" s="22"/>
      <c r="AD1877" s="22"/>
      <c r="AE1877" s="188"/>
      <c r="AF1877" s="206" t="n">
        <f aca="false">IF(AE1877="SI",N1877,0)</f>
        <v>0</v>
      </c>
      <c r="AG1877" s="189" t="n">
        <f aca="false">IF(AE1877="SI",Y1877,0)</f>
        <v>0</v>
      </c>
      <c r="AH1877" s="189" t="n">
        <f aca="false">IF(AE1877="SI",AB1877,0)</f>
        <v>0</v>
      </c>
      <c r="AI1877" s="148"/>
      <c r="AJ1877" s="207"/>
      <c r="AK1877" s="207"/>
      <c r="AL1877" s="207"/>
      <c r="AM1877" s="207"/>
      <c r="AN1877" s="207"/>
      <c r="AO1877" s="208"/>
    </row>
    <row r="1878" customFormat="false" ht="15.75" hidden="false" customHeight="true" outlineLevel="0" collapsed="false">
      <c r="A1878" s="22" t="n">
        <v>1877</v>
      </c>
      <c r="B1878" s="180"/>
      <c r="C1878" s="22"/>
      <c r="D1878" s="22"/>
      <c r="E1878" s="183"/>
      <c r="F1878" s="183"/>
      <c r="G1878" s="22"/>
      <c r="H1878" s="22"/>
      <c r="I1878" s="22"/>
      <c r="J1878" s="22"/>
      <c r="K1878" s="191" t="e">
        <f aca="false">VLOOKUP(Personale!J1878,Legenda!$D$1:$F$258,2)</f>
        <v>#N/A</v>
      </c>
      <c r="L1878" s="22"/>
      <c r="M1878" s="22"/>
      <c r="N1878" s="22"/>
      <c r="O1878" s="22"/>
      <c r="P1878" s="203"/>
      <c r="Q1878" s="22"/>
      <c r="R1878" s="22"/>
      <c r="S1878" s="22"/>
      <c r="T1878" s="203"/>
      <c r="U1878" s="211"/>
      <c r="V1878" s="211"/>
      <c r="W1878" s="185" t="n">
        <v>0</v>
      </c>
      <c r="X1878" s="185" t="n">
        <v>0</v>
      </c>
      <c r="Y1878" s="219" t="n">
        <f aca="false">SUM(W1878:X1878)</f>
        <v>0</v>
      </c>
      <c r="Z1878" s="185" t="n">
        <v>0</v>
      </c>
      <c r="AA1878" s="185" t="n">
        <v>0</v>
      </c>
      <c r="AB1878" s="220" t="n">
        <f aca="false">SUM(Z1878:AA1878)</f>
        <v>0</v>
      </c>
      <c r="AC1878" s="22"/>
      <c r="AD1878" s="22"/>
      <c r="AE1878" s="188"/>
      <c r="AF1878" s="206" t="n">
        <f aca="false">IF(AE1878="SI",N1878,0)</f>
        <v>0</v>
      </c>
      <c r="AG1878" s="189" t="n">
        <f aca="false">IF(AE1878="SI",Y1878,0)</f>
        <v>0</v>
      </c>
      <c r="AH1878" s="189" t="n">
        <f aca="false">IF(AE1878="SI",AB1878,0)</f>
        <v>0</v>
      </c>
      <c r="AI1878" s="148"/>
      <c r="AJ1878" s="207"/>
      <c r="AK1878" s="207"/>
      <c r="AL1878" s="207"/>
      <c r="AM1878" s="207"/>
      <c r="AN1878" s="207"/>
      <c r="AO1878" s="208"/>
    </row>
    <row r="1879" customFormat="false" ht="15.75" hidden="false" customHeight="true" outlineLevel="0" collapsed="false">
      <c r="A1879" s="22" t="n">
        <v>1878</v>
      </c>
      <c r="B1879" s="180"/>
      <c r="C1879" s="22"/>
      <c r="D1879" s="22"/>
      <c r="E1879" s="183"/>
      <c r="F1879" s="183"/>
      <c r="G1879" s="22"/>
      <c r="H1879" s="22"/>
      <c r="I1879" s="22"/>
      <c r="J1879" s="22"/>
      <c r="K1879" s="191" t="e">
        <f aca="false">VLOOKUP(Personale!J1879,Legenda!$D$1:$F$258,2)</f>
        <v>#N/A</v>
      </c>
      <c r="L1879" s="22"/>
      <c r="M1879" s="22"/>
      <c r="N1879" s="22"/>
      <c r="O1879" s="22"/>
      <c r="P1879" s="203"/>
      <c r="Q1879" s="22"/>
      <c r="R1879" s="22"/>
      <c r="S1879" s="22"/>
      <c r="T1879" s="203"/>
      <c r="U1879" s="211"/>
      <c r="V1879" s="211"/>
      <c r="W1879" s="185" t="n">
        <v>0</v>
      </c>
      <c r="X1879" s="185" t="n">
        <v>0</v>
      </c>
      <c r="Y1879" s="219" t="n">
        <f aca="false">SUM(W1879:X1879)</f>
        <v>0</v>
      </c>
      <c r="Z1879" s="185" t="n">
        <v>0</v>
      </c>
      <c r="AA1879" s="185" t="n">
        <v>0</v>
      </c>
      <c r="AB1879" s="220" t="n">
        <f aca="false">SUM(Z1879:AA1879)</f>
        <v>0</v>
      </c>
      <c r="AC1879" s="22"/>
      <c r="AD1879" s="22"/>
      <c r="AE1879" s="188"/>
      <c r="AF1879" s="206" t="n">
        <f aca="false">IF(AE1879="SI",N1879,0)</f>
        <v>0</v>
      </c>
      <c r="AG1879" s="189" t="n">
        <f aca="false">IF(AE1879="SI",Y1879,0)</f>
        <v>0</v>
      </c>
      <c r="AH1879" s="189" t="n">
        <f aca="false">IF(AE1879="SI",AB1879,0)</f>
        <v>0</v>
      </c>
      <c r="AI1879" s="148"/>
      <c r="AJ1879" s="207"/>
      <c r="AK1879" s="207"/>
      <c r="AL1879" s="207"/>
      <c r="AM1879" s="207"/>
      <c r="AN1879" s="207"/>
      <c r="AO1879" s="208"/>
    </row>
    <row r="1880" customFormat="false" ht="15.75" hidden="false" customHeight="true" outlineLevel="0" collapsed="false">
      <c r="A1880" s="22" t="n">
        <v>1879</v>
      </c>
      <c r="B1880" s="180"/>
      <c r="C1880" s="22"/>
      <c r="D1880" s="22"/>
      <c r="E1880" s="183"/>
      <c r="F1880" s="183"/>
      <c r="G1880" s="22"/>
      <c r="H1880" s="22"/>
      <c r="I1880" s="22"/>
      <c r="J1880" s="22"/>
      <c r="K1880" s="191" t="e">
        <f aca="false">VLOOKUP(Personale!J1880,Legenda!$D$1:$F$258,2)</f>
        <v>#N/A</v>
      </c>
      <c r="L1880" s="22"/>
      <c r="M1880" s="22"/>
      <c r="N1880" s="22"/>
      <c r="O1880" s="22"/>
      <c r="P1880" s="203"/>
      <c r="Q1880" s="22"/>
      <c r="R1880" s="22"/>
      <c r="S1880" s="22"/>
      <c r="T1880" s="203"/>
      <c r="U1880" s="211"/>
      <c r="V1880" s="211"/>
      <c r="W1880" s="185" t="n">
        <v>0</v>
      </c>
      <c r="X1880" s="185" t="n">
        <v>0</v>
      </c>
      <c r="Y1880" s="219" t="n">
        <f aca="false">SUM(W1880:X1880)</f>
        <v>0</v>
      </c>
      <c r="Z1880" s="185" t="n">
        <v>0</v>
      </c>
      <c r="AA1880" s="185" t="n">
        <v>0</v>
      </c>
      <c r="AB1880" s="220" t="n">
        <f aca="false">SUM(Z1880:AA1880)</f>
        <v>0</v>
      </c>
      <c r="AC1880" s="22"/>
      <c r="AD1880" s="22"/>
      <c r="AE1880" s="188"/>
      <c r="AF1880" s="206" t="n">
        <f aca="false">IF(AE1880="SI",N1880,0)</f>
        <v>0</v>
      </c>
      <c r="AG1880" s="189" t="n">
        <f aca="false">IF(AE1880="SI",Y1880,0)</f>
        <v>0</v>
      </c>
      <c r="AH1880" s="189" t="n">
        <f aca="false">IF(AE1880="SI",AB1880,0)</f>
        <v>0</v>
      </c>
      <c r="AI1880" s="148"/>
      <c r="AJ1880" s="207"/>
      <c r="AK1880" s="207"/>
      <c r="AL1880" s="207"/>
      <c r="AM1880" s="207"/>
      <c r="AN1880" s="207"/>
      <c r="AO1880" s="208"/>
    </row>
    <row r="1881" customFormat="false" ht="15.75" hidden="false" customHeight="true" outlineLevel="0" collapsed="false">
      <c r="A1881" s="22" t="n">
        <v>1880</v>
      </c>
      <c r="B1881" s="180"/>
      <c r="C1881" s="22"/>
      <c r="D1881" s="22"/>
      <c r="E1881" s="183"/>
      <c r="F1881" s="183"/>
      <c r="G1881" s="22"/>
      <c r="H1881" s="22"/>
      <c r="I1881" s="22"/>
      <c r="J1881" s="22"/>
      <c r="K1881" s="191" t="e">
        <f aca="false">VLOOKUP(Personale!J1881,Legenda!$D$1:$F$258,2)</f>
        <v>#N/A</v>
      </c>
      <c r="L1881" s="22"/>
      <c r="M1881" s="22"/>
      <c r="N1881" s="22"/>
      <c r="O1881" s="22"/>
      <c r="P1881" s="203"/>
      <c r="Q1881" s="22"/>
      <c r="R1881" s="22"/>
      <c r="S1881" s="22"/>
      <c r="T1881" s="203"/>
      <c r="U1881" s="211"/>
      <c r="V1881" s="211"/>
      <c r="W1881" s="185" t="n">
        <v>0</v>
      </c>
      <c r="X1881" s="185" t="n">
        <v>0</v>
      </c>
      <c r="Y1881" s="219" t="n">
        <f aca="false">SUM(W1881:X1881)</f>
        <v>0</v>
      </c>
      <c r="Z1881" s="185" t="n">
        <v>0</v>
      </c>
      <c r="AA1881" s="185" t="n">
        <v>0</v>
      </c>
      <c r="AB1881" s="220" t="n">
        <f aca="false">SUM(Z1881:AA1881)</f>
        <v>0</v>
      </c>
      <c r="AC1881" s="22"/>
      <c r="AD1881" s="22"/>
      <c r="AE1881" s="188"/>
      <c r="AF1881" s="206" t="n">
        <f aca="false">IF(AE1881="SI",N1881,0)</f>
        <v>0</v>
      </c>
      <c r="AG1881" s="189" t="n">
        <f aca="false">IF(AE1881="SI",Y1881,0)</f>
        <v>0</v>
      </c>
      <c r="AH1881" s="189" t="n">
        <f aca="false">IF(AE1881="SI",AB1881,0)</f>
        <v>0</v>
      </c>
      <c r="AI1881" s="148"/>
      <c r="AJ1881" s="207"/>
      <c r="AK1881" s="207"/>
      <c r="AL1881" s="207"/>
      <c r="AM1881" s="207"/>
      <c r="AN1881" s="207"/>
      <c r="AO1881" s="208"/>
    </row>
    <row r="1882" customFormat="false" ht="15.75" hidden="false" customHeight="true" outlineLevel="0" collapsed="false">
      <c r="A1882" s="22" t="n">
        <v>1881</v>
      </c>
      <c r="B1882" s="180"/>
      <c r="C1882" s="22"/>
      <c r="D1882" s="22"/>
      <c r="E1882" s="183"/>
      <c r="F1882" s="183"/>
      <c r="G1882" s="22"/>
      <c r="H1882" s="22"/>
      <c r="I1882" s="22"/>
      <c r="J1882" s="22"/>
      <c r="K1882" s="191" t="e">
        <f aca="false">VLOOKUP(Personale!J1882,Legenda!$D$1:$F$258,2)</f>
        <v>#N/A</v>
      </c>
      <c r="L1882" s="22"/>
      <c r="M1882" s="22"/>
      <c r="N1882" s="22"/>
      <c r="O1882" s="22"/>
      <c r="P1882" s="203"/>
      <c r="Q1882" s="22"/>
      <c r="R1882" s="22"/>
      <c r="S1882" s="22"/>
      <c r="T1882" s="203"/>
      <c r="U1882" s="211"/>
      <c r="V1882" s="211"/>
      <c r="W1882" s="185" t="n">
        <v>0</v>
      </c>
      <c r="X1882" s="185" t="n">
        <v>0</v>
      </c>
      <c r="Y1882" s="219" t="n">
        <f aca="false">SUM(W1882:X1882)</f>
        <v>0</v>
      </c>
      <c r="Z1882" s="185" t="n">
        <v>0</v>
      </c>
      <c r="AA1882" s="185" t="n">
        <v>0</v>
      </c>
      <c r="AB1882" s="220" t="n">
        <f aca="false">SUM(Z1882:AA1882)</f>
        <v>0</v>
      </c>
      <c r="AC1882" s="22"/>
      <c r="AD1882" s="22"/>
      <c r="AE1882" s="188"/>
      <c r="AF1882" s="206" t="n">
        <f aca="false">IF(AE1882="SI",N1882,0)</f>
        <v>0</v>
      </c>
      <c r="AG1882" s="189" t="n">
        <f aca="false">IF(AE1882="SI",Y1882,0)</f>
        <v>0</v>
      </c>
      <c r="AH1882" s="189" t="n">
        <f aca="false">IF(AE1882="SI",AB1882,0)</f>
        <v>0</v>
      </c>
      <c r="AI1882" s="148"/>
      <c r="AJ1882" s="207"/>
      <c r="AK1882" s="207"/>
      <c r="AL1882" s="207"/>
      <c r="AM1882" s="207"/>
      <c r="AN1882" s="207"/>
      <c r="AO1882" s="208"/>
    </row>
    <row r="1883" customFormat="false" ht="15.75" hidden="false" customHeight="true" outlineLevel="0" collapsed="false">
      <c r="A1883" s="22" t="n">
        <v>1882</v>
      </c>
      <c r="B1883" s="180"/>
      <c r="C1883" s="22"/>
      <c r="D1883" s="22"/>
      <c r="E1883" s="183"/>
      <c r="F1883" s="183"/>
      <c r="G1883" s="22"/>
      <c r="H1883" s="22"/>
      <c r="I1883" s="22"/>
      <c r="J1883" s="22"/>
      <c r="K1883" s="191" t="e">
        <f aca="false">VLOOKUP(Personale!J1883,Legenda!$D$1:$F$258,2)</f>
        <v>#N/A</v>
      </c>
      <c r="L1883" s="22"/>
      <c r="M1883" s="22"/>
      <c r="N1883" s="22"/>
      <c r="O1883" s="22"/>
      <c r="P1883" s="203"/>
      <c r="Q1883" s="22"/>
      <c r="R1883" s="22"/>
      <c r="S1883" s="22"/>
      <c r="T1883" s="203"/>
      <c r="U1883" s="211"/>
      <c r="V1883" s="211"/>
      <c r="W1883" s="185" t="n">
        <v>0</v>
      </c>
      <c r="X1883" s="185" t="n">
        <v>0</v>
      </c>
      <c r="Y1883" s="219" t="n">
        <f aca="false">SUM(W1883:X1883)</f>
        <v>0</v>
      </c>
      <c r="Z1883" s="185" t="n">
        <v>0</v>
      </c>
      <c r="AA1883" s="185" t="n">
        <v>0</v>
      </c>
      <c r="AB1883" s="220" t="n">
        <f aca="false">SUM(Z1883:AA1883)</f>
        <v>0</v>
      </c>
      <c r="AC1883" s="22"/>
      <c r="AD1883" s="22"/>
      <c r="AE1883" s="188"/>
      <c r="AF1883" s="206" t="n">
        <f aca="false">IF(AE1883="SI",N1883,0)</f>
        <v>0</v>
      </c>
      <c r="AG1883" s="189" t="n">
        <f aca="false">IF(AE1883="SI",Y1883,0)</f>
        <v>0</v>
      </c>
      <c r="AH1883" s="189" t="n">
        <f aca="false">IF(AE1883="SI",AB1883,0)</f>
        <v>0</v>
      </c>
      <c r="AI1883" s="148"/>
      <c r="AJ1883" s="207"/>
      <c r="AK1883" s="207"/>
      <c r="AL1883" s="207"/>
      <c r="AM1883" s="207"/>
      <c r="AN1883" s="207"/>
      <c r="AO1883" s="208"/>
    </row>
    <row r="1884" customFormat="false" ht="15.75" hidden="false" customHeight="true" outlineLevel="0" collapsed="false">
      <c r="A1884" s="22" t="n">
        <v>1883</v>
      </c>
      <c r="B1884" s="180"/>
      <c r="C1884" s="22"/>
      <c r="D1884" s="22"/>
      <c r="E1884" s="183"/>
      <c r="F1884" s="183"/>
      <c r="G1884" s="22"/>
      <c r="H1884" s="22"/>
      <c r="I1884" s="22"/>
      <c r="J1884" s="22"/>
      <c r="K1884" s="191" t="e">
        <f aca="false">VLOOKUP(Personale!J1884,Legenda!$D$1:$F$258,2)</f>
        <v>#N/A</v>
      </c>
      <c r="L1884" s="22"/>
      <c r="M1884" s="22"/>
      <c r="N1884" s="22"/>
      <c r="O1884" s="22"/>
      <c r="P1884" s="203"/>
      <c r="Q1884" s="22"/>
      <c r="R1884" s="22"/>
      <c r="S1884" s="22"/>
      <c r="T1884" s="203"/>
      <c r="U1884" s="211"/>
      <c r="V1884" s="211"/>
      <c r="W1884" s="185" t="n">
        <v>0</v>
      </c>
      <c r="X1884" s="185" t="n">
        <v>0</v>
      </c>
      <c r="Y1884" s="219" t="n">
        <f aca="false">SUM(W1884:X1884)</f>
        <v>0</v>
      </c>
      <c r="Z1884" s="185" t="n">
        <v>0</v>
      </c>
      <c r="AA1884" s="185" t="n">
        <v>0</v>
      </c>
      <c r="AB1884" s="220" t="n">
        <f aca="false">SUM(Z1884:AA1884)</f>
        <v>0</v>
      </c>
      <c r="AC1884" s="22"/>
      <c r="AD1884" s="22"/>
      <c r="AE1884" s="188"/>
      <c r="AF1884" s="206" t="n">
        <f aca="false">IF(AE1884="SI",N1884,0)</f>
        <v>0</v>
      </c>
      <c r="AG1884" s="189" t="n">
        <f aca="false">IF(AE1884="SI",Y1884,0)</f>
        <v>0</v>
      </c>
      <c r="AH1884" s="189" t="n">
        <f aca="false">IF(AE1884="SI",AB1884,0)</f>
        <v>0</v>
      </c>
      <c r="AI1884" s="148"/>
      <c r="AJ1884" s="207"/>
      <c r="AK1884" s="207"/>
      <c r="AL1884" s="207"/>
      <c r="AM1884" s="207"/>
      <c r="AN1884" s="207"/>
      <c r="AO1884" s="208"/>
    </row>
    <row r="1885" customFormat="false" ht="15.75" hidden="false" customHeight="true" outlineLevel="0" collapsed="false">
      <c r="A1885" s="22" t="n">
        <v>1884</v>
      </c>
      <c r="B1885" s="180"/>
      <c r="C1885" s="22"/>
      <c r="D1885" s="22"/>
      <c r="E1885" s="183"/>
      <c r="F1885" s="183"/>
      <c r="G1885" s="22"/>
      <c r="H1885" s="22"/>
      <c r="I1885" s="22"/>
      <c r="J1885" s="22"/>
      <c r="K1885" s="191" t="e">
        <f aca="false">VLOOKUP(Personale!J1885,Legenda!$D$1:$F$258,2)</f>
        <v>#N/A</v>
      </c>
      <c r="L1885" s="22"/>
      <c r="M1885" s="22"/>
      <c r="N1885" s="22"/>
      <c r="O1885" s="22"/>
      <c r="P1885" s="203"/>
      <c r="Q1885" s="22"/>
      <c r="R1885" s="22"/>
      <c r="S1885" s="22"/>
      <c r="T1885" s="203"/>
      <c r="U1885" s="211"/>
      <c r="V1885" s="211"/>
      <c r="W1885" s="185" t="n">
        <v>0</v>
      </c>
      <c r="X1885" s="185" t="n">
        <v>0</v>
      </c>
      <c r="Y1885" s="219" t="n">
        <f aca="false">SUM(W1885:X1885)</f>
        <v>0</v>
      </c>
      <c r="Z1885" s="185" t="n">
        <v>0</v>
      </c>
      <c r="AA1885" s="185" t="n">
        <v>0</v>
      </c>
      <c r="AB1885" s="220" t="n">
        <f aca="false">SUM(Z1885:AA1885)</f>
        <v>0</v>
      </c>
      <c r="AC1885" s="22"/>
      <c r="AD1885" s="22"/>
      <c r="AE1885" s="188"/>
      <c r="AF1885" s="206" t="n">
        <f aca="false">IF(AE1885="SI",N1885,0)</f>
        <v>0</v>
      </c>
      <c r="AG1885" s="189" t="n">
        <f aca="false">IF(AE1885="SI",Y1885,0)</f>
        <v>0</v>
      </c>
      <c r="AH1885" s="189" t="n">
        <f aca="false">IF(AE1885="SI",AB1885,0)</f>
        <v>0</v>
      </c>
      <c r="AI1885" s="148"/>
      <c r="AJ1885" s="207"/>
      <c r="AK1885" s="207"/>
      <c r="AL1885" s="207"/>
      <c r="AM1885" s="207"/>
      <c r="AN1885" s="207"/>
      <c r="AO1885" s="208"/>
    </row>
    <row r="1886" customFormat="false" ht="15.75" hidden="false" customHeight="true" outlineLevel="0" collapsed="false">
      <c r="A1886" s="22" t="n">
        <v>1885</v>
      </c>
      <c r="B1886" s="180"/>
      <c r="C1886" s="22"/>
      <c r="D1886" s="22"/>
      <c r="E1886" s="183"/>
      <c r="F1886" s="183"/>
      <c r="G1886" s="22"/>
      <c r="H1886" s="22"/>
      <c r="I1886" s="22"/>
      <c r="J1886" s="22"/>
      <c r="K1886" s="191" t="e">
        <f aca="false">VLOOKUP(Personale!J1886,Legenda!$D$1:$F$258,2)</f>
        <v>#N/A</v>
      </c>
      <c r="L1886" s="22"/>
      <c r="M1886" s="22"/>
      <c r="N1886" s="22"/>
      <c r="O1886" s="22"/>
      <c r="P1886" s="203"/>
      <c r="Q1886" s="22"/>
      <c r="R1886" s="22"/>
      <c r="S1886" s="22"/>
      <c r="T1886" s="203"/>
      <c r="U1886" s="211"/>
      <c r="V1886" s="211"/>
      <c r="W1886" s="185" t="n">
        <v>0</v>
      </c>
      <c r="X1886" s="185" t="n">
        <v>0</v>
      </c>
      <c r="Y1886" s="219" t="n">
        <f aca="false">SUM(W1886:X1886)</f>
        <v>0</v>
      </c>
      <c r="Z1886" s="185" t="n">
        <v>0</v>
      </c>
      <c r="AA1886" s="185" t="n">
        <v>0</v>
      </c>
      <c r="AB1886" s="220" t="n">
        <f aca="false">SUM(Z1886:AA1886)</f>
        <v>0</v>
      </c>
      <c r="AC1886" s="22"/>
      <c r="AD1886" s="22"/>
      <c r="AE1886" s="188"/>
      <c r="AF1886" s="206" t="n">
        <f aca="false">IF(AE1886="SI",N1886,0)</f>
        <v>0</v>
      </c>
      <c r="AG1886" s="189" t="n">
        <f aca="false">IF(AE1886="SI",Y1886,0)</f>
        <v>0</v>
      </c>
      <c r="AH1886" s="189" t="n">
        <f aca="false">IF(AE1886="SI",AB1886,0)</f>
        <v>0</v>
      </c>
      <c r="AI1886" s="148"/>
      <c r="AJ1886" s="207"/>
      <c r="AK1886" s="207"/>
      <c r="AL1886" s="207"/>
      <c r="AM1886" s="207"/>
      <c r="AN1886" s="207"/>
      <c r="AO1886" s="208"/>
    </row>
    <row r="1887" customFormat="false" ht="15.75" hidden="false" customHeight="true" outlineLevel="0" collapsed="false">
      <c r="A1887" s="22" t="n">
        <v>1886</v>
      </c>
      <c r="B1887" s="180"/>
      <c r="C1887" s="22"/>
      <c r="D1887" s="22"/>
      <c r="E1887" s="183"/>
      <c r="F1887" s="183"/>
      <c r="G1887" s="22"/>
      <c r="H1887" s="22"/>
      <c r="I1887" s="22"/>
      <c r="J1887" s="22"/>
      <c r="K1887" s="191" t="e">
        <f aca="false">VLOOKUP(Personale!J1887,Legenda!$D$1:$F$258,2)</f>
        <v>#N/A</v>
      </c>
      <c r="L1887" s="22"/>
      <c r="M1887" s="22"/>
      <c r="N1887" s="22"/>
      <c r="O1887" s="22"/>
      <c r="P1887" s="203"/>
      <c r="Q1887" s="22"/>
      <c r="R1887" s="22"/>
      <c r="S1887" s="22"/>
      <c r="T1887" s="203"/>
      <c r="U1887" s="211"/>
      <c r="V1887" s="211"/>
      <c r="W1887" s="185" t="n">
        <v>0</v>
      </c>
      <c r="X1887" s="185" t="n">
        <v>0</v>
      </c>
      <c r="Y1887" s="219" t="n">
        <f aca="false">SUM(W1887:X1887)</f>
        <v>0</v>
      </c>
      <c r="Z1887" s="185" t="n">
        <v>0</v>
      </c>
      <c r="AA1887" s="185" t="n">
        <v>0</v>
      </c>
      <c r="AB1887" s="220" t="n">
        <f aca="false">SUM(Z1887:AA1887)</f>
        <v>0</v>
      </c>
      <c r="AC1887" s="22"/>
      <c r="AD1887" s="22"/>
      <c r="AE1887" s="188"/>
      <c r="AF1887" s="206" t="n">
        <f aca="false">IF(AE1887="SI",N1887,0)</f>
        <v>0</v>
      </c>
      <c r="AG1887" s="189" t="n">
        <f aca="false">IF(AE1887="SI",Y1887,0)</f>
        <v>0</v>
      </c>
      <c r="AH1887" s="189" t="n">
        <f aca="false">IF(AE1887="SI",AB1887,0)</f>
        <v>0</v>
      </c>
      <c r="AI1887" s="148"/>
      <c r="AJ1887" s="207"/>
      <c r="AK1887" s="207"/>
      <c r="AL1887" s="207"/>
      <c r="AM1887" s="207"/>
      <c r="AN1887" s="207"/>
      <c r="AO1887" s="208"/>
    </row>
    <row r="1888" customFormat="false" ht="15.75" hidden="false" customHeight="true" outlineLevel="0" collapsed="false">
      <c r="A1888" s="22" t="n">
        <v>1887</v>
      </c>
      <c r="B1888" s="180"/>
      <c r="C1888" s="22"/>
      <c r="D1888" s="22"/>
      <c r="E1888" s="183"/>
      <c r="F1888" s="183"/>
      <c r="G1888" s="22"/>
      <c r="H1888" s="22"/>
      <c r="I1888" s="22"/>
      <c r="J1888" s="22"/>
      <c r="K1888" s="191" t="e">
        <f aca="false">VLOOKUP(Personale!J1888,Legenda!$D$1:$F$258,2)</f>
        <v>#N/A</v>
      </c>
      <c r="L1888" s="22"/>
      <c r="M1888" s="22"/>
      <c r="N1888" s="22"/>
      <c r="O1888" s="22"/>
      <c r="P1888" s="203"/>
      <c r="Q1888" s="22"/>
      <c r="R1888" s="22"/>
      <c r="S1888" s="22"/>
      <c r="T1888" s="203"/>
      <c r="U1888" s="211"/>
      <c r="V1888" s="211"/>
      <c r="W1888" s="185" t="n">
        <v>0</v>
      </c>
      <c r="X1888" s="185" t="n">
        <v>0</v>
      </c>
      <c r="Y1888" s="219" t="n">
        <f aca="false">SUM(W1888:X1888)</f>
        <v>0</v>
      </c>
      <c r="Z1888" s="185" t="n">
        <v>0</v>
      </c>
      <c r="AA1888" s="185" t="n">
        <v>0</v>
      </c>
      <c r="AB1888" s="220" t="n">
        <f aca="false">SUM(Z1888:AA1888)</f>
        <v>0</v>
      </c>
      <c r="AC1888" s="22"/>
      <c r="AD1888" s="22"/>
      <c r="AE1888" s="188"/>
      <c r="AF1888" s="206" t="n">
        <f aca="false">IF(AE1888="SI",N1888,0)</f>
        <v>0</v>
      </c>
      <c r="AG1888" s="189" t="n">
        <f aca="false">IF(AE1888="SI",Y1888,0)</f>
        <v>0</v>
      </c>
      <c r="AH1888" s="189" t="n">
        <f aca="false">IF(AE1888="SI",AB1888,0)</f>
        <v>0</v>
      </c>
      <c r="AI1888" s="148"/>
      <c r="AJ1888" s="207"/>
      <c r="AK1888" s="207"/>
      <c r="AL1888" s="207"/>
      <c r="AM1888" s="207"/>
      <c r="AN1888" s="207"/>
      <c r="AO1888" s="208"/>
    </row>
    <row r="1889" customFormat="false" ht="15.75" hidden="false" customHeight="true" outlineLevel="0" collapsed="false">
      <c r="A1889" s="22" t="n">
        <v>1888</v>
      </c>
      <c r="B1889" s="180"/>
      <c r="C1889" s="22"/>
      <c r="D1889" s="22"/>
      <c r="E1889" s="183"/>
      <c r="F1889" s="183"/>
      <c r="G1889" s="22"/>
      <c r="H1889" s="22"/>
      <c r="I1889" s="22"/>
      <c r="J1889" s="22"/>
      <c r="K1889" s="191" t="e">
        <f aca="false">VLOOKUP(Personale!J1889,Legenda!$D$1:$F$258,2)</f>
        <v>#N/A</v>
      </c>
      <c r="L1889" s="22"/>
      <c r="M1889" s="22"/>
      <c r="N1889" s="22"/>
      <c r="O1889" s="22"/>
      <c r="P1889" s="203"/>
      <c r="Q1889" s="22"/>
      <c r="R1889" s="22"/>
      <c r="S1889" s="22"/>
      <c r="T1889" s="203"/>
      <c r="U1889" s="211"/>
      <c r="V1889" s="211"/>
      <c r="W1889" s="185" t="n">
        <v>0</v>
      </c>
      <c r="X1889" s="185" t="n">
        <v>0</v>
      </c>
      <c r="Y1889" s="219" t="n">
        <f aca="false">SUM(W1889:X1889)</f>
        <v>0</v>
      </c>
      <c r="Z1889" s="185" t="n">
        <v>0</v>
      </c>
      <c r="AA1889" s="185" t="n">
        <v>0</v>
      </c>
      <c r="AB1889" s="220" t="n">
        <f aca="false">SUM(Z1889:AA1889)</f>
        <v>0</v>
      </c>
      <c r="AC1889" s="22"/>
      <c r="AD1889" s="22"/>
      <c r="AE1889" s="188"/>
      <c r="AF1889" s="206" t="n">
        <f aca="false">IF(AE1889="SI",N1889,0)</f>
        <v>0</v>
      </c>
      <c r="AG1889" s="189" t="n">
        <f aca="false">IF(AE1889="SI",Y1889,0)</f>
        <v>0</v>
      </c>
      <c r="AH1889" s="189" t="n">
        <f aca="false">IF(AE1889="SI",AB1889,0)</f>
        <v>0</v>
      </c>
      <c r="AI1889" s="148"/>
      <c r="AJ1889" s="207"/>
      <c r="AK1889" s="207"/>
      <c r="AL1889" s="207"/>
      <c r="AM1889" s="207"/>
      <c r="AN1889" s="207"/>
      <c r="AO1889" s="208"/>
    </row>
    <row r="1890" customFormat="false" ht="15.75" hidden="false" customHeight="true" outlineLevel="0" collapsed="false">
      <c r="A1890" s="22" t="n">
        <v>1889</v>
      </c>
      <c r="B1890" s="180"/>
      <c r="C1890" s="22"/>
      <c r="D1890" s="22"/>
      <c r="E1890" s="183"/>
      <c r="F1890" s="183"/>
      <c r="G1890" s="22"/>
      <c r="H1890" s="22"/>
      <c r="I1890" s="22"/>
      <c r="J1890" s="22"/>
      <c r="K1890" s="191" t="e">
        <f aca="false">VLOOKUP(Personale!J1890,Legenda!$D$1:$F$258,2)</f>
        <v>#N/A</v>
      </c>
      <c r="L1890" s="22"/>
      <c r="M1890" s="22"/>
      <c r="N1890" s="22"/>
      <c r="O1890" s="22"/>
      <c r="P1890" s="203"/>
      <c r="Q1890" s="22"/>
      <c r="R1890" s="22"/>
      <c r="S1890" s="22"/>
      <c r="T1890" s="203"/>
      <c r="U1890" s="211"/>
      <c r="V1890" s="211"/>
      <c r="W1890" s="185" t="n">
        <v>0</v>
      </c>
      <c r="X1890" s="185" t="n">
        <v>0</v>
      </c>
      <c r="Y1890" s="219" t="n">
        <f aca="false">SUM(W1890:X1890)</f>
        <v>0</v>
      </c>
      <c r="Z1890" s="185" t="n">
        <v>0</v>
      </c>
      <c r="AA1890" s="185" t="n">
        <v>0</v>
      </c>
      <c r="AB1890" s="220" t="n">
        <f aca="false">SUM(Z1890:AA1890)</f>
        <v>0</v>
      </c>
      <c r="AC1890" s="22"/>
      <c r="AD1890" s="22"/>
      <c r="AE1890" s="188"/>
      <c r="AF1890" s="206" t="n">
        <f aca="false">IF(AE1890="SI",N1890,0)</f>
        <v>0</v>
      </c>
      <c r="AG1890" s="189" t="n">
        <f aca="false">IF(AE1890="SI",Y1890,0)</f>
        <v>0</v>
      </c>
      <c r="AH1890" s="189" t="n">
        <f aca="false">IF(AE1890="SI",AB1890,0)</f>
        <v>0</v>
      </c>
      <c r="AI1890" s="148"/>
      <c r="AJ1890" s="207"/>
      <c r="AK1890" s="207"/>
      <c r="AL1890" s="207"/>
      <c r="AM1890" s="207"/>
      <c r="AN1890" s="207"/>
      <c r="AO1890" s="208"/>
    </row>
    <row r="1891" customFormat="false" ht="15.75" hidden="false" customHeight="true" outlineLevel="0" collapsed="false">
      <c r="A1891" s="22" t="n">
        <v>1890</v>
      </c>
      <c r="B1891" s="180"/>
      <c r="C1891" s="22"/>
      <c r="D1891" s="22"/>
      <c r="E1891" s="183"/>
      <c r="F1891" s="183"/>
      <c r="G1891" s="22"/>
      <c r="H1891" s="22"/>
      <c r="I1891" s="22"/>
      <c r="J1891" s="22"/>
      <c r="K1891" s="191" t="e">
        <f aca="false">VLOOKUP(Personale!J1891,Legenda!$D$1:$F$258,2)</f>
        <v>#N/A</v>
      </c>
      <c r="L1891" s="22"/>
      <c r="M1891" s="22"/>
      <c r="N1891" s="22"/>
      <c r="O1891" s="22"/>
      <c r="P1891" s="203"/>
      <c r="Q1891" s="22"/>
      <c r="R1891" s="22"/>
      <c r="S1891" s="22"/>
      <c r="T1891" s="203"/>
      <c r="U1891" s="211"/>
      <c r="V1891" s="211"/>
      <c r="W1891" s="185" t="n">
        <v>0</v>
      </c>
      <c r="X1891" s="185" t="n">
        <v>0</v>
      </c>
      <c r="Y1891" s="219" t="n">
        <f aca="false">SUM(W1891:X1891)</f>
        <v>0</v>
      </c>
      <c r="Z1891" s="185" t="n">
        <v>0</v>
      </c>
      <c r="AA1891" s="185" t="n">
        <v>0</v>
      </c>
      <c r="AB1891" s="220" t="n">
        <f aca="false">SUM(Z1891:AA1891)</f>
        <v>0</v>
      </c>
      <c r="AC1891" s="22"/>
      <c r="AD1891" s="22"/>
      <c r="AE1891" s="188"/>
      <c r="AF1891" s="206" t="n">
        <f aca="false">IF(AE1891="SI",N1891,0)</f>
        <v>0</v>
      </c>
      <c r="AG1891" s="189" t="n">
        <f aca="false">IF(AE1891="SI",Y1891,0)</f>
        <v>0</v>
      </c>
      <c r="AH1891" s="189" t="n">
        <f aca="false">IF(AE1891="SI",AB1891,0)</f>
        <v>0</v>
      </c>
      <c r="AI1891" s="148"/>
      <c r="AJ1891" s="207"/>
      <c r="AK1891" s="207"/>
      <c r="AL1891" s="207"/>
      <c r="AM1891" s="207"/>
      <c r="AN1891" s="207"/>
      <c r="AO1891" s="208"/>
    </row>
    <row r="1892" customFormat="false" ht="15.75" hidden="false" customHeight="true" outlineLevel="0" collapsed="false">
      <c r="A1892" s="22" t="n">
        <v>1891</v>
      </c>
      <c r="B1892" s="180"/>
      <c r="C1892" s="22"/>
      <c r="D1892" s="22"/>
      <c r="E1892" s="183"/>
      <c r="F1892" s="183"/>
      <c r="G1892" s="22"/>
      <c r="H1892" s="22"/>
      <c r="I1892" s="22"/>
      <c r="J1892" s="22"/>
      <c r="K1892" s="191" t="e">
        <f aca="false">VLOOKUP(Personale!J1892,Legenda!$D$1:$F$258,2)</f>
        <v>#N/A</v>
      </c>
      <c r="L1892" s="22"/>
      <c r="M1892" s="22"/>
      <c r="N1892" s="22"/>
      <c r="O1892" s="22"/>
      <c r="P1892" s="203"/>
      <c r="Q1892" s="22"/>
      <c r="R1892" s="22"/>
      <c r="S1892" s="22"/>
      <c r="T1892" s="203"/>
      <c r="U1892" s="211"/>
      <c r="V1892" s="211"/>
      <c r="W1892" s="185" t="n">
        <v>0</v>
      </c>
      <c r="X1892" s="185" t="n">
        <v>0</v>
      </c>
      <c r="Y1892" s="219" t="n">
        <f aca="false">SUM(W1892:X1892)</f>
        <v>0</v>
      </c>
      <c r="Z1892" s="185" t="n">
        <v>0</v>
      </c>
      <c r="AA1892" s="185" t="n">
        <v>0</v>
      </c>
      <c r="AB1892" s="220" t="n">
        <f aca="false">SUM(Z1892:AA1892)</f>
        <v>0</v>
      </c>
      <c r="AC1892" s="22"/>
      <c r="AD1892" s="22"/>
      <c r="AE1892" s="188"/>
      <c r="AF1892" s="206" t="n">
        <f aca="false">IF(AE1892="SI",N1892,0)</f>
        <v>0</v>
      </c>
      <c r="AG1892" s="189" t="n">
        <f aca="false">IF(AE1892="SI",Y1892,0)</f>
        <v>0</v>
      </c>
      <c r="AH1892" s="189" t="n">
        <f aca="false">IF(AE1892="SI",AB1892,0)</f>
        <v>0</v>
      </c>
      <c r="AI1892" s="148"/>
      <c r="AJ1892" s="207"/>
      <c r="AK1892" s="207"/>
      <c r="AL1892" s="207"/>
      <c r="AM1892" s="207"/>
      <c r="AN1892" s="207"/>
      <c r="AO1892" s="208"/>
    </row>
    <row r="1893" customFormat="false" ht="15.75" hidden="false" customHeight="true" outlineLevel="0" collapsed="false">
      <c r="A1893" s="22" t="n">
        <v>1892</v>
      </c>
      <c r="B1893" s="180"/>
      <c r="C1893" s="22"/>
      <c r="D1893" s="22"/>
      <c r="E1893" s="183"/>
      <c r="F1893" s="183"/>
      <c r="G1893" s="22"/>
      <c r="H1893" s="22"/>
      <c r="I1893" s="22"/>
      <c r="J1893" s="22"/>
      <c r="K1893" s="191" t="e">
        <f aca="false">VLOOKUP(Personale!J1893,Legenda!$D$1:$F$258,2)</f>
        <v>#N/A</v>
      </c>
      <c r="L1893" s="22"/>
      <c r="M1893" s="22"/>
      <c r="N1893" s="22"/>
      <c r="O1893" s="22"/>
      <c r="P1893" s="203"/>
      <c r="Q1893" s="22"/>
      <c r="R1893" s="22"/>
      <c r="S1893" s="22"/>
      <c r="T1893" s="203"/>
      <c r="U1893" s="211"/>
      <c r="V1893" s="211"/>
      <c r="W1893" s="185" t="n">
        <v>0</v>
      </c>
      <c r="X1893" s="185" t="n">
        <v>0</v>
      </c>
      <c r="Y1893" s="219" t="n">
        <f aca="false">SUM(W1893:X1893)</f>
        <v>0</v>
      </c>
      <c r="Z1893" s="185" t="n">
        <v>0</v>
      </c>
      <c r="AA1893" s="185" t="n">
        <v>0</v>
      </c>
      <c r="AB1893" s="220" t="n">
        <f aca="false">SUM(Z1893:AA1893)</f>
        <v>0</v>
      </c>
      <c r="AC1893" s="22"/>
      <c r="AD1893" s="22"/>
      <c r="AE1893" s="188"/>
      <c r="AF1893" s="206" t="n">
        <f aca="false">IF(AE1893="SI",N1893,0)</f>
        <v>0</v>
      </c>
      <c r="AG1893" s="189" t="n">
        <f aca="false">IF(AE1893="SI",Y1893,0)</f>
        <v>0</v>
      </c>
      <c r="AH1893" s="189" t="n">
        <f aca="false">IF(AE1893="SI",AB1893,0)</f>
        <v>0</v>
      </c>
      <c r="AI1893" s="148"/>
      <c r="AJ1893" s="207"/>
      <c r="AK1893" s="207"/>
      <c r="AL1893" s="207"/>
      <c r="AM1893" s="207"/>
      <c r="AN1893" s="207"/>
      <c r="AO1893" s="208"/>
    </row>
    <row r="1894" customFormat="false" ht="15.75" hidden="false" customHeight="true" outlineLevel="0" collapsed="false">
      <c r="A1894" s="22" t="n">
        <v>1893</v>
      </c>
      <c r="B1894" s="180"/>
      <c r="C1894" s="22"/>
      <c r="D1894" s="22"/>
      <c r="E1894" s="183"/>
      <c r="F1894" s="183"/>
      <c r="G1894" s="22"/>
      <c r="H1894" s="22"/>
      <c r="I1894" s="22"/>
      <c r="J1894" s="22"/>
      <c r="K1894" s="191" t="e">
        <f aca="false">VLOOKUP(Personale!J1894,Legenda!$D$1:$F$258,2)</f>
        <v>#N/A</v>
      </c>
      <c r="L1894" s="22"/>
      <c r="M1894" s="22"/>
      <c r="N1894" s="22"/>
      <c r="O1894" s="22"/>
      <c r="P1894" s="203"/>
      <c r="Q1894" s="22"/>
      <c r="R1894" s="22"/>
      <c r="S1894" s="22"/>
      <c r="T1894" s="203"/>
      <c r="U1894" s="211"/>
      <c r="V1894" s="211"/>
      <c r="W1894" s="185" t="n">
        <v>0</v>
      </c>
      <c r="X1894" s="185" t="n">
        <v>0</v>
      </c>
      <c r="Y1894" s="219" t="n">
        <f aca="false">SUM(W1894:X1894)</f>
        <v>0</v>
      </c>
      <c r="Z1894" s="185" t="n">
        <v>0</v>
      </c>
      <c r="AA1894" s="185" t="n">
        <v>0</v>
      </c>
      <c r="AB1894" s="220" t="n">
        <f aca="false">SUM(Z1894:AA1894)</f>
        <v>0</v>
      </c>
      <c r="AC1894" s="22"/>
      <c r="AD1894" s="22"/>
      <c r="AE1894" s="188"/>
      <c r="AF1894" s="206" t="n">
        <f aca="false">IF(AE1894="SI",N1894,0)</f>
        <v>0</v>
      </c>
      <c r="AG1894" s="189" t="n">
        <f aca="false">IF(AE1894="SI",Y1894,0)</f>
        <v>0</v>
      </c>
      <c r="AH1894" s="189" t="n">
        <f aca="false">IF(AE1894="SI",AB1894,0)</f>
        <v>0</v>
      </c>
      <c r="AI1894" s="148"/>
      <c r="AJ1894" s="207"/>
      <c r="AK1894" s="207"/>
      <c r="AL1894" s="207"/>
      <c r="AM1894" s="207"/>
      <c r="AN1894" s="207"/>
      <c r="AO1894" s="208"/>
    </row>
    <row r="1895" customFormat="false" ht="15.75" hidden="false" customHeight="true" outlineLevel="0" collapsed="false">
      <c r="A1895" s="22" t="n">
        <v>1894</v>
      </c>
      <c r="B1895" s="180"/>
      <c r="C1895" s="22"/>
      <c r="D1895" s="22"/>
      <c r="E1895" s="183"/>
      <c r="F1895" s="183"/>
      <c r="G1895" s="22"/>
      <c r="H1895" s="22"/>
      <c r="I1895" s="22"/>
      <c r="J1895" s="22"/>
      <c r="K1895" s="191" t="e">
        <f aca="false">VLOOKUP(Personale!J1895,Legenda!$D$1:$F$258,2)</f>
        <v>#N/A</v>
      </c>
      <c r="L1895" s="22"/>
      <c r="M1895" s="22"/>
      <c r="N1895" s="22"/>
      <c r="O1895" s="22"/>
      <c r="P1895" s="203"/>
      <c r="Q1895" s="22"/>
      <c r="R1895" s="22"/>
      <c r="S1895" s="22"/>
      <c r="T1895" s="203"/>
      <c r="U1895" s="211"/>
      <c r="V1895" s="211"/>
      <c r="W1895" s="185" t="n">
        <v>0</v>
      </c>
      <c r="X1895" s="185" t="n">
        <v>0</v>
      </c>
      <c r="Y1895" s="219" t="n">
        <f aca="false">SUM(W1895:X1895)</f>
        <v>0</v>
      </c>
      <c r="Z1895" s="185" t="n">
        <v>0</v>
      </c>
      <c r="AA1895" s="185" t="n">
        <v>0</v>
      </c>
      <c r="AB1895" s="220" t="n">
        <f aca="false">SUM(Z1895:AA1895)</f>
        <v>0</v>
      </c>
      <c r="AC1895" s="22"/>
      <c r="AD1895" s="22"/>
      <c r="AE1895" s="188"/>
      <c r="AF1895" s="206" t="n">
        <f aca="false">IF(AE1895="SI",N1895,0)</f>
        <v>0</v>
      </c>
      <c r="AG1895" s="189" t="n">
        <f aca="false">IF(AE1895="SI",Y1895,0)</f>
        <v>0</v>
      </c>
      <c r="AH1895" s="189" t="n">
        <f aca="false">IF(AE1895="SI",AB1895,0)</f>
        <v>0</v>
      </c>
      <c r="AI1895" s="148"/>
      <c r="AJ1895" s="207"/>
      <c r="AK1895" s="207"/>
      <c r="AL1895" s="207"/>
      <c r="AM1895" s="207"/>
      <c r="AN1895" s="207"/>
      <c r="AO1895" s="208"/>
    </row>
    <row r="1896" customFormat="false" ht="15.75" hidden="false" customHeight="true" outlineLevel="0" collapsed="false">
      <c r="A1896" s="22" t="n">
        <v>1895</v>
      </c>
      <c r="B1896" s="180"/>
      <c r="C1896" s="22"/>
      <c r="D1896" s="22"/>
      <c r="E1896" s="183"/>
      <c r="F1896" s="183"/>
      <c r="G1896" s="22"/>
      <c r="H1896" s="22"/>
      <c r="I1896" s="22"/>
      <c r="J1896" s="22"/>
      <c r="K1896" s="191" t="e">
        <f aca="false">VLOOKUP(Personale!J1896,Legenda!$D$1:$F$258,2)</f>
        <v>#N/A</v>
      </c>
      <c r="L1896" s="22"/>
      <c r="M1896" s="22"/>
      <c r="N1896" s="22"/>
      <c r="O1896" s="22"/>
      <c r="P1896" s="203"/>
      <c r="Q1896" s="22"/>
      <c r="R1896" s="22"/>
      <c r="S1896" s="22"/>
      <c r="T1896" s="203"/>
      <c r="U1896" s="211"/>
      <c r="V1896" s="211"/>
      <c r="W1896" s="185" t="n">
        <v>0</v>
      </c>
      <c r="X1896" s="185" t="n">
        <v>0</v>
      </c>
      <c r="Y1896" s="219" t="n">
        <f aca="false">SUM(W1896:X1896)</f>
        <v>0</v>
      </c>
      <c r="Z1896" s="185" t="n">
        <v>0</v>
      </c>
      <c r="AA1896" s="185" t="n">
        <v>0</v>
      </c>
      <c r="AB1896" s="220" t="n">
        <f aca="false">SUM(Z1896:AA1896)</f>
        <v>0</v>
      </c>
      <c r="AC1896" s="22"/>
      <c r="AD1896" s="22"/>
      <c r="AE1896" s="188"/>
      <c r="AF1896" s="206" t="n">
        <f aca="false">IF(AE1896="SI",N1896,0)</f>
        <v>0</v>
      </c>
      <c r="AG1896" s="189" t="n">
        <f aca="false">IF(AE1896="SI",Y1896,0)</f>
        <v>0</v>
      </c>
      <c r="AH1896" s="189" t="n">
        <f aca="false">IF(AE1896="SI",AB1896,0)</f>
        <v>0</v>
      </c>
      <c r="AI1896" s="148"/>
      <c r="AJ1896" s="207"/>
      <c r="AK1896" s="207"/>
      <c r="AL1896" s="207"/>
      <c r="AM1896" s="207"/>
      <c r="AN1896" s="207"/>
      <c r="AO1896" s="208"/>
    </row>
    <row r="1897" customFormat="false" ht="15.75" hidden="false" customHeight="true" outlineLevel="0" collapsed="false">
      <c r="A1897" s="22" t="n">
        <v>1896</v>
      </c>
      <c r="B1897" s="180"/>
      <c r="C1897" s="22"/>
      <c r="D1897" s="22"/>
      <c r="E1897" s="183"/>
      <c r="F1897" s="183"/>
      <c r="G1897" s="22"/>
      <c r="H1897" s="22"/>
      <c r="I1897" s="22"/>
      <c r="J1897" s="22"/>
      <c r="K1897" s="191" t="e">
        <f aca="false">VLOOKUP(Personale!J1897,Legenda!$D$1:$F$258,2)</f>
        <v>#N/A</v>
      </c>
      <c r="L1897" s="22"/>
      <c r="M1897" s="22"/>
      <c r="N1897" s="22"/>
      <c r="O1897" s="22"/>
      <c r="P1897" s="203"/>
      <c r="Q1897" s="22"/>
      <c r="R1897" s="22"/>
      <c r="S1897" s="22"/>
      <c r="T1897" s="203"/>
      <c r="U1897" s="211"/>
      <c r="V1897" s="211"/>
      <c r="W1897" s="185" t="n">
        <v>0</v>
      </c>
      <c r="X1897" s="185" t="n">
        <v>0</v>
      </c>
      <c r="Y1897" s="219" t="n">
        <f aca="false">SUM(W1897:X1897)</f>
        <v>0</v>
      </c>
      <c r="Z1897" s="185" t="n">
        <v>0</v>
      </c>
      <c r="AA1897" s="185" t="n">
        <v>0</v>
      </c>
      <c r="AB1897" s="220" t="n">
        <f aca="false">SUM(Z1897:AA1897)</f>
        <v>0</v>
      </c>
      <c r="AC1897" s="22"/>
      <c r="AD1897" s="22"/>
      <c r="AE1897" s="188"/>
      <c r="AF1897" s="206" t="n">
        <f aca="false">IF(AE1897="SI",N1897,0)</f>
        <v>0</v>
      </c>
      <c r="AG1897" s="189" t="n">
        <f aca="false">IF(AE1897="SI",Y1897,0)</f>
        <v>0</v>
      </c>
      <c r="AH1897" s="189" t="n">
        <f aca="false">IF(AE1897="SI",AB1897,0)</f>
        <v>0</v>
      </c>
      <c r="AI1897" s="148"/>
      <c r="AJ1897" s="207"/>
      <c r="AK1897" s="207"/>
      <c r="AL1897" s="207"/>
      <c r="AM1897" s="207"/>
      <c r="AN1897" s="207"/>
      <c r="AO1897" s="208"/>
    </row>
    <row r="1898" customFormat="false" ht="15.75" hidden="false" customHeight="true" outlineLevel="0" collapsed="false">
      <c r="A1898" s="22" t="n">
        <v>1897</v>
      </c>
      <c r="B1898" s="180"/>
      <c r="C1898" s="22"/>
      <c r="D1898" s="22"/>
      <c r="E1898" s="183"/>
      <c r="F1898" s="183"/>
      <c r="G1898" s="22"/>
      <c r="H1898" s="22"/>
      <c r="I1898" s="22"/>
      <c r="J1898" s="22"/>
      <c r="K1898" s="191" t="e">
        <f aca="false">VLOOKUP(Personale!J1898,Legenda!$D$1:$F$258,2)</f>
        <v>#N/A</v>
      </c>
      <c r="L1898" s="22"/>
      <c r="M1898" s="22"/>
      <c r="N1898" s="22"/>
      <c r="O1898" s="22"/>
      <c r="P1898" s="203"/>
      <c r="Q1898" s="22"/>
      <c r="R1898" s="22"/>
      <c r="S1898" s="22"/>
      <c r="T1898" s="203"/>
      <c r="U1898" s="211"/>
      <c r="V1898" s="211"/>
      <c r="W1898" s="185" t="n">
        <v>0</v>
      </c>
      <c r="X1898" s="185" t="n">
        <v>0</v>
      </c>
      <c r="Y1898" s="219" t="n">
        <f aca="false">SUM(W1898:X1898)</f>
        <v>0</v>
      </c>
      <c r="Z1898" s="185" t="n">
        <v>0</v>
      </c>
      <c r="AA1898" s="185" t="n">
        <v>0</v>
      </c>
      <c r="AB1898" s="220" t="n">
        <f aca="false">SUM(Z1898:AA1898)</f>
        <v>0</v>
      </c>
      <c r="AC1898" s="22"/>
      <c r="AD1898" s="22"/>
      <c r="AE1898" s="188"/>
      <c r="AF1898" s="206" t="n">
        <f aca="false">IF(AE1898="SI",N1898,0)</f>
        <v>0</v>
      </c>
      <c r="AG1898" s="189" t="n">
        <f aca="false">IF(AE1898="SI",Y1898,0)</f>
        <v>0</v>
      </c>
      <c r="AH1898" s="189" t="n">
        <f aca="false">IF(AE1898="SI",AB1898,0)</f>
        <v>0</v>
      </c>
      <c r="AI1898" s="148"/>
      <c r="AJ1898" s="207"/>
      <c r="AK1898" s="207"/>
      <c r="AL1898" s="207"/>
      <c r="AM1898" s="207"/>
      <c r="AN1898" s="207"/>
      <c r="AO1898" s="208"/>
    </row>
    <row r="1899" customFormat="false" ht="15.75" hidden="false" customHeight="true" outlineLevel="0" collapsed="false">
      <c r="A1899" s="22" t="n">
        <v>1898</v>
      </c>
      <c r="B1899" s="180"/>
      <c r="C1899" s="22"/>
      <c r="D1899" s="22"/>
      <c r="E1899" s="183"/>
      <c r="F1899" s="183"/>
      <c r="G1899" s="22"/>
      <c r="H1899" s="22"/>
      <c r="I1899" s="22"/>
      <c r="J1899" s="22"/>
      <c r="K1899" s="191" t="e">
        <f aca="false">VLOOKUP(Personale!J1899,Legenda!$D$1:$F$258,2)</f>
        <v>#N/A</v>
      </c>
      <c r="L1899" s="22"/>
      <c r="M1899" s="22"/>
      <c r="N1899" s="22"/>
      <c r="O1899" s="22"/>
      <c r="P1899" s="203"/>
      <c r="Q1899" s="22"/>
      <c r="R1899" s="22"/>
      <c r="S1899" s="22"/>
      <c r="T1899" s="203"/>
      <c r="U1899" s="211"/>
      <c r="V1899" s="211"/>
      <c r="W1899" s="185" t="n">
        <v>0</v>
      </c>
      <c r="X1899" s="185" t="n">
        <v>0</v>
      </c>
      <c r="Y1899" s="219" t="n">
        <f aca="false">SUM(W1899:X1899)</f>
        <v>0</v>
      </c>
      <c r="Z1899" s="185" t="n">
        <v>0</v>
      </c>
      <c r="AA1899" s="185" t="n">
        <v>0</v>
      </c>
      <c r="AB1899" s="220" t="n">
        <f aca="false">SUM(Z1899:AA1899)</f>
        <v>0</v>
      </c>
      <c r="AC1899" s="22"/>
      <c r="AD1899" s="22"/>
      <c r="AE1899" s="188"/>
      <c r="AF1899" s="206" t="n">
        <f aca="false">IF(AE1899="SI",N1899,0)</f>
        <v>0</v>
      </c>
      <c r="AG1899" s="189" t="n">
        <f aca="false">IF(AE1899="SI",Y1899,0)</f>
        <v>0</v>
      </c>
      <c r="AH1899" s="189" t="n">
        <f aca="false">IF(AE1899="SI",AB1899,0)</f>
        <v>0</v>
      </c>
      <c r="AI1899" s="148"/>
      <c r="AJ1899" s="207"/>
      <c r="AK1899" s="207"/>
      <c r="AL1899" s="207"/>
      <c r="AM1899" s="207"/>
      <c r="AN1899" s="207"/>
      <c r="AO1899" s="208"/>
    </row>
    <row r="1900" customFormat="false" ht="15.75" hidden="false" customHeight="true" outlineLevel="0" collapsed="false">
      <c r="A1900" s="22" t="n">
        <v>1899</v>
      </c>
      <c r="B1900" s="180"/>
      <c r="C1900" s="22"/>
      <c r="D1900" s="22"/>
      <c r="E1900" s="183"/>
      <c r="F1900" s="183"/>
      <c r="G1900" s="22"/>
      <c r="H1900" s="22"/>
      <c r="I1900" s="22"/>
      <c r="J1900" s="22"/>
      <c r="K1900" s="191" t="e">
        <f aca="false">VLOOKUP(Personale!J1900,Legenda!$D$1:$F$258,2)</f>
        <v>#N/A</v>
      </c>
      <c r="L1900" s="22"/>
      <c r="M1900" s="22"/>
      <c r="N1900" s="22"/>
      <c r="O1900" s="22"/>
      <c r="P1900" s="203"/>
      <c r="Q1900" s="22"/>
      <c r="R1900" s="22"/>
      <c r="S1900" s="22"/>
      <c r="T1900" s="203"/>
      <c r="U1900" s="211"/>
      <c r="V1900" s="211"/>
      <c r="W1900" s="185" t="n">
        <v>0</v>
      </c>
      <c r="X1900" s="185" t="n">
        <v>0</v>
      </c>
      <c r="Y1900" s="219" t="n">
        <f aca="false">SUM(W1900:X1900)</f>
        <v>0</v>
      </c>
      <c r="Z1900" s="185" t="n">
        <v>0</v>
      </c>
      <c r="AA1900" s="185" t="n">
        <v>0</v>
      </c>
      <c r="AB1900" s="220" t="n">
        <f aca="false">SUM(Z1900:AA1900)</f>
        <v>0</v>
      </c>
      <c r="AC1900" s="22"/>
      <c r="AD1900" s="22"/>
      <c r="AE1900" s="188"/>
      <c r="AF1900" s="206" t="n">
        <f aca="false">IF(AE1900="SI",N1900,0)</f>
        <v>0</v>
      </c>
      <c r="AG1900" s="189" t="n">
        <f aca="false">IF(AE1900="SI",Y1900,0)</f>
        <v>0</v>
      </c>
      <c r="AH1900" s="189" t="n">
        <f aca="false">IF(AE1900="SI",AB1900,0)</f>
        <v>0</v>
      </c>
      <c r="AI1900" s="148"/>
      <c r="AJ1900" s="207"/>
      <c r="AK1900" s="207"/>
      <c r="AL1900" s="207"/>
      <c r="AM1900" s="207"/>
      <c r="AN1900" s="207"/>
      <c r="AO1900" s="208"/>
    </row>
    <row r="1901" customFormat="false" ht="15.75" hidden="false" customHeight="true" outlineLevel="0" collapsed="false">
      <c r="A1901" s="22" t="n">
        <v>1900</v>
      </c>
      <c r="B1901" s="180"/>
      <c r="C1901" s="22"/>
      <c r="D1901" s="22"/>
      <c r="E1901" s="183"/>
      <c r="F1901" s="183"/>
      <c r="G1901" s="22"/>
      <c r="H1901" s="22"/>
      <c r="I1901" s="22"/>
      <c r="J1901" s="22"/>
      <c r="K1901" s="191" t="e">
        <f aca="false">VLOOKUP(Personale!J1901,Legenda!$D$1:$F$258,2)</f>
        <v>#N/A</v>
      </c>
      <c r="L1901" s="22"/>
      <c r="M1901" s="22"/>
      <c r="N1901" s="22"/>
      <c r="O1901" s="22"/>
      <c r="P1901" s="203"/>
      <c r="Q1901" s="22"/>
      <c r="R1901" s="22"/>
      <c r="S1901" s="22"/>
      <c r="T1901" s="203"/>
      <c r="U1901" s="211"/>
      <c r="V1901" s="211"/>
      <c r="W1901" s="185" t="n">
        <v>0</v>
      </c>
      <c r="X1901" s="185" t="n">
        <v>0</v>
      </c>
      <c r="Y1901" s="219" t="n">
        <f aca="false">SUM(W1901:X1901)</f>
        <v>0</v>
      </c>
      <c r="Z1901" s="185" t="n">
        <v>0</v>
      </c>
      <c r="AA1901" s="185" t="n">
        <v>0</v>
      </c>
      <c r="AB1901" s="220" t="n">
        <f aca="false">SUM(Z1901:AA1901)</f>
        <v>0</v>
      </c>
      <c r="AC1901" s="22"/>
      <c r="AD1901" s="22"/>
      <c r="AE1901" s="188"/>
      <c r="AF1901" s="206" t="n">
        <f aca="false">IF(AE1901="SI",N1901,0)</f>
        <v>0</v>
      </c>
      <c r="AG1901" s="189" t="n">
        <f aca="false">IF(AE1901="SI",Y1901,0)</f>
        <v>0</v>
      </c>
      <c r="AH1901" s="189" t="n">
        <f aca="false">IF(AE1901="SI",AB1901,0)</f>
        <v>0</v>
      </c>
      <c r="AI1901" s="148"/>
      <c r="AJ1901" s="207"/>
      <c r="AK1901" s="207"/>
      <c r="AL1901" s="207"/>
      <c r="AM1901" s="207"/>
      <c r="AN1901" s="207"/>
      <c r="AO1901" s="208"/>
    </row>
    <row r="1902" customFormat="false" ht="15.75" hidden="false" customHeight="true" outlineLevel="0" collapsed="false">
      <c r="A1902" s="22" t="n">
        <v>1901</v>
      </c>
      <c r="B1902" s="180"/>
      <c r="C1902" s="22"/>
      <c r="D1902" s="22"/>
      <c r="E1902" s="183"/>
      <c r="F1902" s="183"/>
      <c r="G1902" s="22"/>
      <c r="H1902" s="22"/>
      <c r="I1902" s="22"/>
      <c r="J1902" s="22"/>
      <c r="K1902" s="191" t="e">
        <f aca="false">VLOOKUP(Personale!J1902,Legenda!$D$1:$F$258,2)</f>
        <v>#N/A</v>
      </c>
      <c r="L1902" s="22"/>
      <c r="M1902" s="22"/>
      <c r="N1902" s="22"/>
      <c r="O1902" s="22"/>
      <c r="P1902" s="203"/>
      <c r="Q1902" s="22"/>
      <c r="R1902" s="22"/>
      <c r="S1902" s="22"/>
      <c r="T1902" s="203"/>
      <c r="U1902" s="211"/>
      <c r="V1902" s="211"/>
      <c r="W1902" s="185" t="n">
        <v>0</v>
      </c>
      <c r="X1902" s="185" t="n">
        <v>0</v>
      </c>
      <c r="Y1902" s="219" t="n">
        <f aca="false">SUM(W1902:X1902)</f>
        <v>0</v>
      </c>
      <c r="Z1902" s="185" t="n">
        <v>0</v>
      </c>
      <c r="AA1902" s="185" t="n">
        <v>0</v>
      </c>
      <c r="AB1902" s="220" t="n">
        <f aca="false">SUM(Z1902:AA1902)</f>
        <v>0</v>
      </c>
      <c r="AC1902" s="22"/>
      <c r="AD1902" s="22"/>
      <c r="AE1902" s="188"/>
      <c r="AF1902" s="206" t="n">
        <f aca="false">IF(AE1902="SI",N1902,0)</f>
        <v>0</v>
      </c>
      <c r="AG1902" s="189" t="n">
        <f aca="false">IF(AE1902="SI",Y1902,0)</f>
        <v>0</v>
      </c>
      <c r="AH1902" s="189" t="n">
        <f aca="false">IF(AE1902="SI",AB1902,0)</f>
        <v>0</v>
      </c>
      <c r="AI1902" s="148"/>
      <c r="AJ1902" s="207"/>
      <c r="AK1902" s="207"/>
      <c r="AL1902" s="207"/>
      <c r="AM1902" s="207"/>
      <c r="AN1902" s="207"/>
      <c r="AO1902" s="208"/>
    </row>
    <row r="1903" customFormat="false" ht="15.75" hidden="false" customHeight="true" outlineLevel="0" collapsed="false">
      <c r="A1903" s="22" t="n">
        <v>1902</v>
      </c>
      <c r="B1903" s="180"/>
      <c r="C1903" s="22"/>
      <c r="D1903" s="22"/>
      <c r="E1903" s="183"/>
      <c r="F1903" s="183"/>
      <c r="G1903" s="22"/>
      <c r="H1903" s="22"/>
      <c r="I1903" s="22"/>
      <c r="J1903" s="22"/>
      <c r="K1903" s="191" t="e">
        <f aca="false">VLOOKUP(Personale!J1903,Legenda!$D$1:$F$258,2)</f>
        <v>#N/A</v>
      </c>
      <c r="L1903" s="22"/>
      <c r="M1903" s="22"/>
      <c r="N1903" s="22"/>
      <c r="O1903" s="22"/>
      <c r="P1903" s="203"/>
      <c r="Q1903" s="22"/>
      <c r="R1903" s="22"/>
      <c r="S1903" s="22"/>
      <c r="T1903" s="203"/>
      <c r="U1903" s="211"/>
      <c r="V1903" s="211"/>
      <c r="W1903" s="185" t="n">
        <v>0</v>
      </c>
      <c r="X1903" s="185" t="n">
        <v>0</v>
      </c>
      <c r="Y1903" s="219" t="n">
        <f aca="false">SUM(W1903:X1903)</f>
        <v>0</v>
      </c>
      <c r="Z1903" s="185" t="n">
        <v>0</v>
      </c>
      <c r="AA1903" s="185" t="n">
        <v>0</v>
      </c>
      <c r="AB1903" s="220" t="n">
        <f aca="false">SUM(Z1903:AA1903)</f>
        <v>0</v>
      </c>
      <c r="AC1903" s="22"/>
      <c r="AD1903" s="22"/>
      <c r="AE1903" s="188"/>
      <c r="AF1903" s="206" t="n">
        <f aca="false">IF(AE1903="SI",N1903,0)</f>
        <v>0</v>
      </c>
      <c r="AG1903" s="189" t="n">
        <f aca="false">IF(AE1903="SI",Y1903,0)</f>
        <v>0</v>
      </c>
      <c r="AH1903" s="189" t="n">
        <f aca="false">IF(AE1903="SI",AB1903,0)</f>
        <v>0</v>
      </c>
      <c r="AI1903" s="148"/>
      <c r="AJ1903" s="207"/>
      <c r="AK1903" s="207"/>
      <c r="AL1903" s="207"/>
      <c r="AM1903" s="207"/>
      <c r="AN1903" s="207"/>
      <c r="AO1903" s="208"/>
    </row>
    <row r="1904" customFormat="false" ht="15.75" hidden="false" customHeight="true" outlineLevel="0" collapsed="false">
      <c r="A1904" s="22" t="n">
        <v>1903</v>
      </c>
      <c r="B1904" s="180"/>
      <c r="C1904" s="22"/>
      <c r="D1904" s="22"/>
      <c r="E1904" s="183"/>
      <c r="F1904" s="183"/>
      <c r="G1904" s="22"/>
      <c r="H1904" s="22"/>
      <c r="I1904" s="22"/>
      <c r="J1904" s="22"/>
      <c r="K1904" s="191" t="e">
        <f aca="false">VLOOKUP(Personale!J1904,Legenda!$D$1:$F$258,2)</f>
        <v>#N/A</v>
      </c>
      <c r="L1904" s="22"/>
      <c r="M1904" s="22"/>
      <c r="N1904" s="22"/>
      <c r="O1904" s="22"/>
      <c r="P1904" s="203"/>
      <c r="Q1904" s="22"/>
      <c r="R1904" s="22"/>
      <c r="S1904" s="22"/>
      <c r="T1904" s="203"/>
      <c r="U1904" s="211"/>
      <c r="V1904" s="211"/>
      <c r="W1904" s="185" t="n">
        <v>0</v>
      </c>
      <c r="X1904" s="185" t="n">
        <v>0</v>
      </c>
      <c r="Y1904" s="219" t="n">
        <f aca="false">SUM(W1904:X1904)</f>
        <v>0</v>
      </c>
      <c r="Z1904" s="185" t="n">
        <v>0</v>
      </c>
      <c r="AA1904" s="185" t="n">
        <v>0</v>
      </c>
      <c r="AB1904" s="220" t="n">
        <f aca="false">SUM(Z1904:AA1904)</f>
        <v>0</v>
      </c>
      <c r="AC1904" s="22"/>
      <c r="AD1904" s="22"/>
      <c r="AE1904" s="188"/>
      <c r="AF1904" s="206" t="n">
        <f aca="false">IF(AE1904="SI",N1904,0)</f>
        <v>0</v>
      </c>
      <c r="AG1904" s="189" t="n">
        <f aca="false">IF(AE1904="SI",Y1904,0)</f>
        <v>0</v>
      </c>
      <c r="AH1904" s="189" t="n">
        <f aca="false">IF(AE1904="SI",AB1904,0)</f>
        <v>0</v>
      </c>
      <c r="AI1904" s="148"/>
      <c r="AJ1904" s="207"/>
      <c r="AK1904" s="207"/>
      <c r="AL1904" s="207"/>
      <c r="AM1904" s="207"/>
      <c r="AN1904" s="207"/>
      <c r="AO1904" s="208"/>
    </row>
    <row r="1905" customFormat="false" ht="15.75" hidden="false" customHeight="true" outlineLevel="0" collapsed="false">
      <c r="A1905" s="22" t="n">
        <v>1904</v>
      </c>
      <c r="B1905" s="180"/>
      <c r="C1905" s="22"/>
      <c r="D1905" s="22"/>
      <c r="E1905" s="183"/>
      <c r="F1905" s="183"/>
      <c r="G1905" s="22"/>
      <c r="H1905" s="22"/>
      <c r="I1905" s="22"/>
      <c r="J1905" s="22"/>
      <c r="K1905" s="191" t="e">
        <f aca="false">VLOOKUP(Personale!J1905,Legenda!$D$1:$F$258,2)</f>
        <v>#N/A</v>
      </c>
      <c r="L1905" s="22"/>
      <c r="M1905" s="22"/>
      <c r="N1905" s="22"/>
      <c r="O1905" s="22"/>
      <c r="P1905" s="203"/>
      <c r="Q1905" s="22"/>
      <c r="R1905" s="22"/>
      <c r="S1905" s="22"/>
      <c r="T1905" s="203"/>
      <c r="U1905" s="211"/>
      <c r="V1905" s="211"/>
      <c r="W1905" s="185" t="n">
        <v>0</v>
      </c>
      <c r="X1905" s="185" t="n">
        <v>0</v>
      </c>
      <c r="Y1905" s="219" t="n">
        <f aca="false">SUM(W1905:X1905)</f>
        <v>0</v>
      </c>
      <c r="Z1905" s="185" t="n">
        <v>0</v>
      </c>
      <c r="AA1905" s="185" t="n">
        <v>0</v>
      </c>
      <c r="AB1905" s="220" t="n">
        <f aca="false">SUM(Z1905:AA1905)</f>
        <v>0</v>
      </c>
      <c r="AC1905" s="22"/>
      <c r="AD1905" s="22"/>
      <c r="AE1905" s="188"/>
      <c r="AF1905" s="206" t="n">
        <f aca="false">IF(AE1905="SI",N1905,0)</f>
        <v>0</v>
      </c>
      <c r="AG1905" s="189" t="n">
        <f aca="false">IF(AE1905="SI",Y1905,0)</f>
        <v>0</v>
      </c>
      <c r="AH1905" s="189" t="n">
        <f aca="false">IF(AE1905="SI",AB1905,0)</f>
        <v>0</v>
      </c>
      <c r="AI1905" s="148"/>
      <c r="AJ1905" s="207"/>
      <c r="AK1905" s="207"/>
      <c r="AL1905" s="207"/>
      <c r="AM1905" s="207"/>
      <c r="AN1905" s="207"/>
      <c r="AO1905" s="208"/>
    </row>
    <row r="1906" customFormat="false" ht="15.75" hidden="false" customHeight="true" outlineLevel="0" collapsed="false">
      <c r="A1906" s="22" t="n">
        <v>1905</v>
      </c>
      <c r="B1906" s="180"/>
      <c r="C1906" s="22"/>
      <c r="D1906" s="22"/>
      <c r="E1906" s="183"/>
      <c r="F1906" s="183"/>
      <c r="G1906" s="22"/>
      <c r="H1906" s="22"/>
      <c r="I1906" s="22"/>
      <c r="J1906" s="22"/>
      <c r="K1906" s="191" t="e">
        <f aca="false">VLOOKUP(Personale!J1906,Legenda!$D$1:$F$258,2)</f>
        <v>#N/A</v>
      </c>
      <c r="L1906" s="22"/>
      <c r="M1906" s="22"/>
      <c r="N1906" s="22"/>
      <c r="O1906" s="22"/>
      <c r="P1906" s="203"/>
      <c r="Q1906" s="22"/>
      <c r="R1906" s="22"/>
      <c r="S1906" s="22"/>
      <c r="T1906" s="203"/>
      <c r="U1906" s="211"/>
      <c r="V1906" s="211"/>
      <c r="W1906" s="185" t="n">
        <v>0</v>
      </c>
      <c r="X1906" s="185" t="n">
        <v>0</v>
      </c>
      <c r="Y1906" s="219" t="n">
        <f aca="false">SUM(W1906:X1906)</f>
        <v>0</v>
      </c>
      <c r="Z1906" s="185" t="n">
        <v>0</v>
      </c>
      <c r="AA1906" s="185" t="n">
        <v>0</v>
      </c>
      <c r="AB1906" s="220" t="n">
        <f aca="false">SUM(Z1906:AA1906)</f>
        <v>0</v>
      </c>
      <c r="AC1906" s="22"/>
      <c r="AD1906" s="22"/>
      <c r="AE1906" s="188"/>
      <c r="AF1906" s="206" t="n">
        <f aca="false">IF(AE1906="SI",N1906,0)</f>
        <v>0</v>
      </c>
      <c r="AG1906" s="189" t="n">
        <f aca="false">IF(AE1906="SI",Y1906,0)</f>
        <v>0</v>
      </c>
      <c r="AH1906" s="189" t="n">
        <f aca="false">IF(AE1906="SI",AB1906,0)</f>
        <v>0</v>
      </c>
      <c r="AI1906" s="148"/>
      <c r="AJ1906" s="207"/>
      <c r="AK1906" s="207"/>
      <c r="AL1906" s="207"/>
      <c r="AM1906" s="207"/>
      <c r="AN1906" s="207"/>
      <c r="AO1906" s="208"/>
    </row>
    <row r="1907" customFormat="false" ht="15.75" hidden="false" customHeight="true" outlineLevel="0" collapsed="false">
      <c r="A1907" s="22" t="n">
        <v>1906</v>
      </c>
      <c r="B1907" s="180"/>
      <c r="C1907" s="22"/>
      <c r="D1907" s="22"/>
      <c r="E1907" s="183"/>
      <c r="F1907" s="183"/>
      <c r="G1907" s="22"/>
      <c r="H1907" s="22"/>
      <c r="I1907" s="22"/>
      <c r="J1907" s="22"/>
      <c r="K1907" s="191" t="e">
        <f aca="false">VLOOKUP(Personale!J1907,Legenda!$D$1:$F$258,2)</f>
        <v>#N/A</v>
      </c>
      <c r="L1907" s="22"/>
      <c r="M1907" s="22"/>
      <c r="N1907" s="22"/>
      <c r="O1907" s="22"/>
      <c r="P1907" s="203"/>
      <c r="Q1907" s="22"/>
      <c r="R1907" s="22"/>
      <c r="S1907" s="22"/>
      <c r="T1907" s="203"/>
      <c r="U1907" s="211"/>
      <c r="V1907" s="211"/>
      <c r="W1907" s="185" t="n">
        <v>0</v>
      </c>
      <c r="X1907" s="185" t="n">
        <v>0</v>
      </c>
      <c r="Y1907" s="219" t="n">
        <f aca="false">SUM(W1907:X1907)</f>
        <v>0</v>
      </c>
      <c r="Z1907" s="185" t="n">
        <v>0</v>
      </c>
      <c r="AA1907" s="185" t="n">
        <v>0</v>
      </c>
      <c r="AB1907" s="220" t="n">
        <f aca="false">SUM(Z1907:AA1907)</f>
        <v>0</v>
      </c>
      <c r="AC1907" s="22"/>
      <c r="AD1907" s="22"/>
      <c r="AE1907" s="188"/>
      <c r="AF1907" s="206" t="n">
        <f aca="false">IF(AE1907="SI",N1907,0)</f>
        <v>0</v>
      </c>
      <c r="AG1907" s="189" t="n">
        <f aca="false">IF(AE1907="SI",Y1907,0)</f>
        <v>0</v>
      </c>
      <c r="AH1907" s="189" t="n">
        <f aca="false">IF(AE1907="SI",AB1907,0)</f>
        <v>0</v>
      </c>
      <c r="AI1907" s="148"/>
      <c r="AJ1907" s="207"/>
      <c r="AK1907" s="207"/>
      <c r="AL1907" s="207"/>
      <c r="AM1907" s="207"/>
      <c r="AN1907" s="207"/>
      <c r="AO1907" s="208"/>
    </row>
    <row r="1908" customFormat="false" ht="15.75" hidden="false" customHeight="true" outlineLevel="0" collapsed="false">
      <c r="A1908" s="22" t="n">
        <v>1907</v>
      </c>
      <c r="B1908" s="180"/>
      <c r="C1908" s="22"/>
      <c r="D1908" s="22"/>
      <c r="E1908" s="183"/>
      <c r="F1908" s="183"/>
      <c r="G1908" s="22"/>
      <c r="H1908" s="22"/>
      <c r="I1908" s="22"/>
      <c r="J1908" s="22"/>
      <c r="K1908" s="191" t="e">
        <f aca="false">VLOOKUP(Personale!J1908,Legenda!$D$1:$F$258,2)</f>
        <v>#N/A</v>
      </c>
      <c r="L1908" s="22"/>
      <c r="M1908" s="22"/>
      <c r="N1908" s="22"/>
      <c r="O1908" s="22"/>
      <c r="P1908" s="203"/>
      <c r="Q1908" s="22"/>
      <c r="R1908" s="22"/>
      <c r="S1908" s="22"/>
      <c r="T1908" s="203"/>
      <c r="U1908" s="211"/>
      <c r="V1908" s="211"/>
      <c r="W1908" s="185" t="n">
        <v>0</v>
      </c>
      <c r="X1908" s="185" t="n">
        <v>0</v>
      </c>
      <c r="Y1908" s="219" t="n">
        <f aca="false">SUM(W1908:X1908)</f>
        <v>0</v>
      </c>
      <c r="Z1908" s="185" t="n">
        <v>0</v>
      </c>
      <c r="AA1908" s="185" t="n">
        <v>0</v>
      </c>
      <c r="AB1908" s="220" t="n">
        <f aca="false">SUM(Z1908:AA1908)</f>
        <v>0</v>
      </c>
      <c r="AC1908" s="22"/>
      <c r="AD1908" s="22"/>
      <c r="AE1908" s="188"/>
      <c r="AF1908" s="206" t="n">
        <f aca="false">IF(AE1908="SI",N1908,0)</f>
        <v>0</v>
      </c>
      <c r="AG1908" s="189" t="n">
        <f aca="false">IF(AE1908="SI",Y1908,0)</f>
        <v>0</v>
      </c>
      <c r="AH1908" s="189" t="n">
        <f aca="false">IF(AE1908="SI",AB1908,0)</f>
        <v>0</v>
      </c>
      <c r="AI1908" s="148"/>
      <c r="AJ1908" s="207"/>
      <c r="AK1908" s="207"/>
      <c r="AL1908" s="207"/>
      <c r="AM1908" s="207"/>
      <c r="AN1908" s="207"/>
      <c r="AO1908" s="208"/>
    </row>
    <row r="1909" customFormat="false" ht="15.75" hidden="false" customHeight="true" outlineLevel="0" collapsed="false">
      <c r="A1909" s="22" t="n">
        <v>1908</v>
      </c>
      <c r="B1909" s="180"/>
      <c r="C1909" s="22"/>
      <c r="D1909" s="22"/>
      <c r="E1909" s="183"/>
      <c r="F1909" s="183"/>
      <c r="G1909" s="22"/>
      <c r="H1909" s="22"/>
      <c r="I1909" s="22"/>
      <c r="J1909" s="22"/>
      <c r="K1909" s="191" t="e">
        <f aca="false">VLOOKUP(Personale!J1909,Legenda!$D$1:$F$258,2)</f>
        <v>#N/A</v>
      </c>
      <c r="L1909" s="22"/>
      <c r="M1909" s="22"/>
      <c r="N1909" s="22"/>
      <c r="O1909" s="22"/>
      <c r="P1909" s="203"/>
      <c r="Q1909" s="22"/>
      <c r="R1909" s="22"/>
      <c r="S1909" s="22"/>
      <c r="T1909" s="203"/>
      <c r="U1909" s="211"/>
      <c r="V1909" s="211"/>
      <c r="W1909" s="185" t="n">
        <v>0</v>
      </c>
      <c r="X1909" s="185" t="n">
        <v>0</v>
      </c>
      <c r="Y1909" s="219" t="n">
        <f aca="false">SUM(W1909:X1909)</f>
        <v>0</v>
      </c>
      <c r="Z1909" s="185" t="n">
        <v>0</v>
      </c>
      <c r="AA1909" s="185" t="n">
        <v>0</v>
      </c>
      <c r="AB1909" s="220" t="n">
        <f aca="false">SUM(Z1909:AA1909)</f>
        <v>0</v>
      </c>
      <c r="AC1909" s="22"/>
      <c r="AD1909" s="22"/>
      <c r="AE1909" s="188"/>
      <c r="AF1909" s="206" t="n">
        <f aca="false">IF(AE1909="SI",N1909,0)</f>
        <v>0</v>
      </c>
      <c r="AG1909" s="189" t="n">
        <f aca="false">IF(AE1909="SI",Y1909,0)</f>
        <v>0</v>
      </c>
      <c r="AH1909" s="189" t="n">
        <f aca="false">IF(AE1909="SI",AB1909,0)</f>
        <v>0</v>
      </c>
      <c r="AI1909" s="148"/>
      <c r="AJ1909" s="207"/>
      <c r="AK1909" s="207"/>
      <c r="AL1909" s="207"/>
      <c r="AM1909" s="207"/>
      <c r="AN1909" s="207"/>
      <c r="AO1909" s="208"/>
    </row>
    <row r="1910" customFormat="false" ht="15.75" hidden="false" customHeight="true" outlineLevel="0" collapsed="false">
      <c r="A1910" s="22" t="n">
        <v>1909</v>
      </c>
      <c r="B1910" s="180"/>
      <c r="C1910" s="22"/>
      <c r="D1910" s="22"/>
      <c r="E1910" s="183"/>
      <c r="F1910" s="183"/>
      <c r="G1910" s="22"/>
      <c r="H1910" s="22"/>
      <c r="I1910" s="22"/>
      <c r="J1910" s="22"/>
      <c r="K1910" s="191" t="e">
        <f aca="false">VLOOKUP(Personale!J1910,Legenda!$D$1:$F$258,2)</f>
        <v>#N/A</v>
      </c>
      <c r="L1910" s="22"/>
      <c r="M1910" s="22"/>
      <c r="N1910" s="22"/>
      <c r="O1910" s="22"/>
      <c r="P1910" s="203"/>
      <c r="Q1910" s="22"/>
      <c r="R1910" s="22"/>
      <c r="S1910" s="22"/>
      <c r="T1910" s="203"/>
      <c r="U1910" s="211"/>
      <c r="V1910" s="211"/>
      <c r="W1910" s="185" t="n">
        <v>0</v>
      </c>
      <c r="X1910" s="185" t="n">
        <v>0</v>
      </c>
      <c r="Y1910" s="219" t="n">
        <f aca="false">SUM(W1910:X1910)</f>
        <v>0</v>
      </c>
      <c r="Z1910" s="185" t="n">
        <v>0</v>
      </c>
      <c r="AA1910" s="185" t="n">
        <v>0</v>
      </c>
      <c r="AB1910" s="220" t="n">
        <f aca="false">SUM(Z1910:AA1910)</f>
        <v>0</v>
      </c>
      <c r="AC1910" s="22"/>
      <c r="AD1910" s="22"/>
      <c r="AE1910" s="188"/>
      <c r="AF1910" s="206" t="n">
        <f aca="false">IF(AE1910="SI",N1910,0)</f>
        <v>0</v>
      </c>
      <c r="AG1910" s="189" t="n">
        <f aca="false">IF(AE1910="SI",Y1910,0)</f>
        <v>0</v>
      </c>
      <c r="AH1910" s="189" t="n">
        <f aca="false">IF(AE1910="SI",AB1910,0)</f>
        <v>0</v>
      </c>
      <c r="AI1910" s="148"/>
      <c r="AJ1910" s="207"/>
      <c r="AK1910" s="207"/>
      <c r="AL1910" s="207"/>
      <c r="AM1910" s="207"/>
      <c r="AN1910" s="207"/>
      <c r="AO1910" s="208"/>
    </row>
    <row r="1911" customFormat="false" ht="15.75" hidden="false" customHeight="true" outlineLevel="0" collapsed="false">
      <c r="A1911" s="22" t="n">
        <v>1910</v>
      </c>
      <c r="B1911" s="180"/>
      <c r="C1911" s="22"/>
      <c r="D1911" s="22"/>
      <c r="E1911" s="183"/>
      <c r="F1911" s="183"/>
      <c r="G1911" s="22"/>
      <c r="H1911" s="22"/>
      <c r="I1911" s="22"/>
      <c r="J1911" s="22"/>
      <c r="K1911" s="191" t="e">
        <f aca="false">VLOOKUP(Personale!J1911,Legenda!$D$1:$F$258,2)</f>
        <v>#N/A</v>
      </c>
      <c r="L1911" s="22"/>
      <c r="M1911" s="22"/>
      <c r="N1911" s="22"/>
      <c r="O1911" s="22"/>
      <c r="P1911" s="203"/>
      <c r="Q1911" s="22"/>
      <c r="R1911" s="22"/>
      <c r="S1911" s="22"/>
      <c r="T1911" s="203"/>
      <c r="U1911" s="211"/>
      <c r="V1911" s="211"/>
      <c r="W1911" s="185" t="n">
        <v>0</v>
      </c>
      <c r="X1911" s="185" t="n">
        <v>0</v>
      </c>
      <c r="Y1911" s="219" t="n">
        <f aca="false">SUM(W1911:X1911)</f>
        <v>0</v>
      </c>
      <c r="Z1911" s="185" t="n">
        <v>0</v>
      </c>
      <c r="AA1911" s="185" t="n">
        <v>0</v>
      </c>
      <c r="AB1911" s="220" t="n">
        <f aca="false">SUM(Z1911:AA1911)</f>
        <v>0</v>
      </c>
      <c r="AC1911" s="22"/>
      <c r="AD1911" s="22"/>
      <c r="AE1911" s="188"/>
      <c r="AF1911" s="206" t="n">
        <f aca="false">IF(AE1911="SI",N1911,0)</f>
        <v>0</v>
      </c>
      <c r="AG1911" s="189" t="n">
        <f aca="false">IF(AE1911="SI",Y1911,0)</f>
        <v>0</v>
      </c>
      <c r="AH1911" s="189" t="n">
        <f aca="false">IF(AE1911="SI",AB1911,0)</f>
        <v>0</v>
      </c>
      <c r="AI1911" s="148"/>
      <c r="AJ1911" s="207"/>
      <c r="AK1911" s="207"/>
      <c r="AL1911" s="207"/>
      <c r="AM1911" s="207"/>
      <c r="AN1911" s="207"/>
      <c r="AO1911" s="208"/>
    </row>
    <row r="1912" customFormat="false" ht="15.75" hidden="false" customHeight="true" outlineLevel="0" collapsed="false">
      <c r="A1912" s="22" t="n">
        <v>1911</v>
      </c>
      <c r="B1912" s="180"/>
      <c r="C1912" s="22"/>
      <c r="D1912" s="22"/>
      <c r="E1912" s="183"/>
      <c r="F1912" s="183"/>
      <c r="G1912" s="22"/>
      <c r="H1912" s="22"/>
      <c r="I1912" s="22"/>
      <c r="J1912" s="22"/>
      <c r="K1912" s="191" t="e">
        <f aca="false">VLOOKUP(Personale!J1912,Legenda!$D$1:$F$258,2)</f>
        <v>#N/A</v>
      </c>
      <c r="L1912" s="22"/>
      <c r="M1912" s="22"/>
      <c r="N1912" s="22"/>
      <c r="O1912" s="22"/>
      <c r="P1912" s="203"/>
      <c r="Q1912" s="22"/>
      <c r="R1912" s="22"/>
      <c r="S1912" s="22"/>
      <c r="T1912" s="203"/>
      <c r="U1912" s="211"/>
      <c r="V1912" s="211"/>
      <c r="W1912" s="185" t="n">
        <v>0</v>
      </c>
      <c r="X1912" s="185" t="n">
        <v>0</v>
      </c>
      <c r="Y1912" s="219" t="n">
        <f aca="false">SUM(W1912:X1912)</f>
        <v>0</v>
      </c>
      <c r="Z1912" s="185" t="n">
        <v>0</v>
      </c>
      <c r="AA1912" s="185" t="n">
        <v>0</v>
      </c>
      <c r="AB1912" s="220" t="n">
        <f aca="false">SUM(Z1912:AA1912)</f>
        <v>0</v>
      </c>
      <c r="AC1912" s="22"/>
      <c r="AD1912" s="22"/>
      <c r="AE1912" s="188"/>
      <c r="AF1912" s="206" t="n">
        <f aca="false">IF(AE1912="SI",N1912,0)</f>
        <v>0</v>
      </c>
      <c r="AG1912" s="189" t="n">
        <f aca="false">IF(AE1912="SI",Y1912,0)</f>
        <v>0</v>
      </c>
      <c r="AH1912" s="189" t="n">
        <f aca="false">IF(AE1912="SI",AB1912,0)</f>
        <v>0</v>
      </c>
      <c r="AI1912" s="148"/>
      <c r="AJ1912" s="207"/>
      <c r="AK1912" s="207"/>
      <c r="AL1912" s="207"/>
      <c r="AM1912" s="207"/>
      <c r="AN1912" s="207"/>
      <c r="AO1912" s="208"/>
    </row>
    <row r="1913" customFormat="false" ht="15.75" hidden="false" customHeight="true" outlineLevel="0" collapsed="false">
      <c r="A1913" s="22" t="n">
        <v>1912</v>
      </c>
      <c r="B1913" s="180"/>
      <c r="C1913" s="22"/>
      <c r="D1913" s="22"/>
      <c r="E1913" s="183"/>
      <c r="F1913" s="183"/>
      <c r="G1913" s="22"/>
      <c r="H1913" s="22"/>
      <c r="I1913" s="22"/>
      <c r="J1913" s="22"/>
      <c r="K1913" s="191" t="e">
        <f aca="false">VLOOKUP(Personale!J1913,Legenda!$D$1:$F$258,2)</f>
        <v>#N/A</v>
      </c>
      <c r="L1913" s="22"/>
      <c r="M1913" s="22"/>
      <c r="N1913" s="22"/>
      <c r="O1913" s="22"/>
      <c r="P1913" s="203"/>
      <c r="Q1913" s="22"/>
      <c r="R1913" s="22"/>
      <c r="S1913" s="22"/>
      <c r="T1913" s="203"/>
      <c r="U1913" s="211"/>
      <c r="V1913" s="211"/>
      <c r="W1913" s="185" t="n">
        <v>0</v>
      </c>
      <c r="X1913" s="185" t="n">
        <v>0</v>
      </c>
      <c r="Y1913" s="219" t="n">
        <f aca="false">SUM(W1913:X1913)</f>
        <v>0</v>
      </c>
      <c r="Z1913" s="185" t="n">
        <v>0</v>
      </c>
      <c r="AA1913" s="185" t="n">
        <v>0</v>
      </c>
      <c r="AB1913" s="220" t="n">
        <f aca="false">SUM(Z1913:AA1913)</f>
        <v>0</v>
      </c>
      <c r="AC1913" s="22"/>
      <c r="AD1913" s="22"/>
      <c r="AE1913" s="188"/>
      <c r="AF1913" s="206" t="n">
        <f aca="false">IF(AE1913="SI",N1913,0)</f>
        <v>0</v>
      </c>
      <c r="AG1913" s="189" t="n">
        <f aca="false">IF(AE1913="SI",Y1913,0)</f>
        <v>0</v>
      </c>
      <c r="AH1913" s="189" t="n">
        <f aca="false">IF(AE1913="SI",AB1913,0)</f>
        <v>0</v>
      </c>
      <c r="AI1913" s="148"/>
      <c r="AJ1913" s="207"/>
      <c r="AK1913" s="207"/>
      <c r="AL1913" s="207"/>
      <c r="AM1913" s="207"/>
      <c r="AN1913" s="207"/>
      <c r="AO1913" s="208"/>
    </row>
    <row r="1914" customFormat="false" ht="15.75" hidden="false" customHeight="true" outlineLevel="0" collapsed="false">
      <c r="A1914" s="22" t="n">
        <v>1913</v>
      </c>
      <c r="B1914" s="180"/>
      <c r="C1914" s="22"/>
      <c r="D1914" s="22"/>
      <c r="E1914" s="183"/>
      <c r="F1914" s="183"/>
      <c r="G1914" s="22"/>
      <c r="H1914" s="22"/>
      <c r="I1914" s="22"/>
      <c r="J1914" s="22"/>
      <c r="K1914" s="191" t="e">
        <f aca="false">VLOOKUP(Personale!J1914,Legenda!$D$1:$F$258,2)</f>
        <v>#N/A</v>
      </c>
      <c r="L1914" s="22"/>
      <c r="M1914" s="22"/>
      <c r="N1914" s="22"/>
      <c r="O1914" s="22"/>
      <c r="P1914" s="203"/>
      <c r="Q1914" s="22"/>
      <c r="R1914" s="22"/>
      <c r="S1914" s="22"/>
      <c r="T1914" s="203"/>
      <c r="U1914" s="211"/>
      <c r="V1914" s="211"/>
      <c r="W1914" s="185" t="n">
        <v>0</v>
      </c>
      <c r="X1914" s="185" t="n">
        <v>0</v>
      </c>
      <c r="Y1914" s="219" t="n">
        <f aca="false">SUM(W1914:X1914)</f>
        <v>0</v>
      </c>
      <c r="Z1914" s="185" t="n">
        <v>0</v>
      </c>
      <c r="AA1914" s="185" t="n">
        <v>0</v>
      </c>
      <c r="AB1914" s="220" t="n">
        <f aca="false">SUM(Z1914:AA1914)</f>
        <v>0</v>
      </c>
      <c r="AC1914" s="22"/>
      <c r="AD1914" s="22"/>
      <c r="AE1914" s="188"/>
      <c r="AF1914" s="206" t="n">
        <f aca="false">IF(AE1914="SI",N1914,0)</f>
        <v>0</v>
      </c>
      <c r="AG1914" s="189" t="n">
        <f aca="false">IF(AE1914="SI",Y1914,0)</f>
        <v>0</v>
      </c>
      <c r="AH1914" s="189" t="n">
        <f aca="false">IF(AE1914="SI",AB1914,0)</f>
        <v>0</v>
      </c>
      <c r="AI1914" s="148"/>
      <c r="AJ1914" s="207"/>
      <c r="AK1914" s="207"/>
      <c r="AL1914" s="207"/>
      <c r="AM1914" s="207"/>
      <c r="AN1914" s="207"/>
      <c r="AO1914" s="208"/>
    </row>
    <row r="1915" customFormat="false" ht="15.75" hidden="false" customHeight="true" outlineLevel="0" collapsed="false">
      <c r="A1915" s="22" t="n">
        <v>1914</v>
      </c>
      <c r="B1915" s="180"/>
      <c r="C1915" s="22"/>
      <c r="D1915" s="22"/>
      <c r="E1915" s="183"/>
      <c r="F1915" s="183"/>
      <c r="G1915" s="22"/>
      <c r="H1915" s="22"/>
      <c r="I1915" s="22"/>
      <c r="J1915" s="22"/>
      <c r="K1915" s="191" t="e">
        <f aca="false">VLOOKUP(Personale!J1915,Legenda!$D$1:$F$258,2)</f>
        <v>#N/A</v>
      </c>
      <c r="L1915" s="22"/>
      <c r="M1915" s="22"/>
      <c r="N1915" s="22"/>
      <c r="O1915" s="22"/>
      <c r="P1915" s="203"/>
      <c r="Q1915" s="22"/>
      <c r="R1915" s="22"/>
      <c r="S1915" s="22"/>
      <c r="T1915" s="203"/>
      <c r="U1915" s="211"/>
      <c r="V1915" s="211"/>
      <c r="W1915" s="185" t="n">
        <v>0</v>
      </c>
      <c r="X1915" s="185" t="n">
        <v>0</v>
      </c>
      <c r="Y1915" s="219" t="n">
        <f aca="false">SUM(W1915:X1915)</f>
        <v>0</v>
      </c>
      <c r="Z1915" s="185" t="n">
        <v>0</v>
      </c>
      <c r="AA1915" s="185" t="n">
        <v>0</v>
      </c>
      <c r="AB1915" s="220" t="n">
        <f aca="false">SUM(Z1915:AA1915)</f>
        <v>0</v>
      </c>
      <c r="AC1915" s="22"/>
      <c r="AD1915" s="22"/>
      <c r="AE1915" s="188"/>
      <c r="AF1915" s="206" t="n">
        <f aca="false">IF(AE1915="SI",N1915,0)</f>
        <v>0</v>
      </c>
      <c r="AG1915" s="189" t="n">
        <f aca="false">IF(AE1915="SI",Y1915,0)</f>
        <v>0</v>
      </c>
      <c r="AH1915" s="189" t="n">
        <f aca="false">IF(AE1915="SI",AB1915,0)</f>
        <v>0</v>
      </c>
      <c r="AI1915" s="148"/>
      <c r="AJ1915" s="207"/>
      <c r="AK1915" s="207"/>
      <c r="AL1915" s="207"/>
      <c r="AM1915" s="207"/>
      <c r="AN1915" s="207"/>
      <c r="AO1915" s="208"/>
    </row>
    <row r="1916" customFormat="false" ht="15.75" hidden="false" customHeight="true" outlineLevel="0" collapsed="false">
      <c r="A1916" s="22" t="n">
        <v>1915</v>
      </c>
      <c r="B1916" s="180"/>
      <c r="C1916" s="22"/>
      <c r="D1916" s="22"/>
      <c r="E1916" s="183"/>
      <c r="F1916" s="183"/>
      <c r="G1916" s="22"/>
      <c r="H1916" s="22"/>
      <c r="I1916" s="22"/>
      <c r="J1916" s="22"/>
      <c r="K1916" s="191" t="e">
        <f aca="false">VLOOKUP(Personale!J1916,Legenda!$D$1:$F$258,2)</f>
        <v>#N/A</v>
      </c>
      <c r="L1916" s="22"/>
      <c r="M1916" s="22"/>
      <c r="N1916" s="22"/>
      <c r="O1916" s="22"/>
      <c r="P1916" s="203"/>
      <c r="Q1916" s="22"/>
      <c r="R1916" s="22"/>
      <c r="S1916" s="22"/>
      <c r="T1916" s="203"/>
      <c r="U1916" s="211"/>
      <c r="V1916" s="211"/>
      <c r="W1916" s="185" t="n">
        <v>0</v>
      </c>
      <c r="X1916" s="185" t="n">
        <v>0</v>
      </c>
      <c r="Y1916" s="219" t="n">
        <f aca="false">SUM(W1916:X1916)</f>
        <v>0</v>
      </c>
      <c r="Z1916" s="185" t="n">
        <v>0</v>
      </c>
      <c r="AA1916" s="185" t="n">
        <v>0</v>
      </c>
      <c r="AB1916" s="220" t="n">
        <f aca="false">SUM(Z1916:AA1916)</f>
        <v>0</v>
      </c>
      <c r="AC1916" s="22"/>
      <c r="AD1916" s="22"/>
      <c r="AE1916" s="188"/>
      <c r="AF1916" s="206" t="n">
        <f aca="false">IF(AE1916="SI",N1916,0)</f>
        <v>0</v>
      </c>
      <c r="AG1916" s="189" t="n">
        <f aca="false">IF(AE1916="SI",Y1916,0)</f>
        <v>0</v>
      </c>
      <c r="AH1916" s="189" t="n">
        <f aca="false">IF(AE1916="SI",AB1916,0)</f>
        <v>0</v>
      </c>
      <c r="AI1916" s="148"/>
      <c r="AJ1916" s="207"/>
      <c r="AK1916" s="207"/>
      <c r="AL1916" s="207"/>
      <c r="AM1916" s="207"/>
      <c r="AN1916" s="207"/>
      <c r="AO1916" s="208"/>
    </row>
    <row r="1917" customFormat="false" ht="15.75" hidden="false" customHeight="true" outlineLevel="0" collapsed="false">
      <c r="A1917" s="22" t="n">
        <v>1916</v>
      </c>
      <c r="B1917" s="180"/>
      <c r="C1917" s="22"/>
      <c r="D1917" s="22"/>
      <c r="E1917" s="183"/>
      <c r="F1917" s="183"/>
      <c r="G1917" s="22"/>
      <c r="H1917" s="22"/>
      <c r="I1917" s="22"/>
      <c r="J1917" s="22"/>
      <c r="K1917" s="191" t="e">
        <f aca="false">VLOOKUP(Personale!J1917,Legenda!$D$1:$F$258,2)</f>
        <v>#N/A</v>
      </c>
      <c r="L1917" s="22"/>
      <c r="M1917" s="22"/>
      <c r="N1917" s="22"/>
      <c r="O1917" s="22"/>
      <c r="P1917" s="203"/>
      <c r="Q1917" s="22"/>
      <c r="R1917" s="22"/>
      <c r="S1917" s="22"/>
      <c r="T1917" s="203"/>
      <c r="U1917" s="211"/>
      <c r="V1917" s="211"/>
      <c r="W1917" s="185" t="n">
        <v>0</v>
      </c>
      <c r="X1917" s="185" t="n">
        <v>0</v>
      </c>
      <c r="Y1917" s="219" t="n">
        <f aca="false">SUM(W1917:X1917)</f>
        <v>0</v>
      </c>
      <c r="Z1917" s="185" t="n">
        <v>0</v>
      </c>
      <c r="AA1917" s="185" t="n">
        <v>0</v>
      </c>
      <c r="AB1917" s="220" t="n">
        <f aca="false">SUM(Z1917:AA1917)</f>
        <v>0</v>
      </c>
      <c r="AC1917" s="22"/>
      <c r="AD1917" s="22"/>
      <c r="AE1917" s="188"/>
      <c r="AF1917" s="206" t="n">
        <f aca="false">IF(AE1917="SI",N1917,0)</f>
        <v>0</v>
      </c>
      <c r="AG1917" s="189" t="n">
        <f aca="false">IF(AE1917="SI",Y1917,0)</f>
        <v>0</v>
      </c>
      <c r="AH1917" s="189" t="n">
        <f aca="false">IF(AE1917="SI",AB1917,0)</f>
        <v>0</v>
      </c>
      <c r="AI1917" s="148"/>
      <c r="AJ1917" s="207"/>
      <c r="AK1917" s="207"/>
      <c r="AL1917" s="207"/>
      <c r="AM1917" s="207"/>
      <c r="AN1917" s="207"/>
      <c r="AO1917" s="208"/>
    </row>
    <row r="1918" customFormat="false" ht="15.75" hidden="false" customHeight="true" outlineLevel="0" collapsed="false">
      <c r="A1918" s="22" t="n">
        <v>1917</v>
      </c>
      <c r="B1918" s="180"/>
      <c r="C1918" s="22"/>
      <c r="D1918" s="22"/>
      <c r="E1918" s="183"/>
      <c r="F1918" s="183"/>
      <c r="G1918" s="22"/>
      <c r="H1918" s="22"/>
      <c r="I1918" s="22"/>
      <c r="J1918" s="22"/>
      <c r="K1918" s="191" t="e">
        <f aca="false">VLOOKUP(Personale!J1918,Legenda!$D$1:$F$258,2)</f>
        <v>#N/A</v>
      </c>
      <c r="L1918" s="22"/>
      <c r="M1918" s="22"/>
      <c r="N1918" s="22"/>
      <c r="O1918" s="22"/>
      <c r="P1918" s="203"/>
      <c r="Q1918" s="22"/>
      <c r="R1918" s="22"/>
      <c r="S1918" s="22"/>
      <c r="T1918" s="203"/>
      <c r="U1918" s="211"/>
      <c r="V1918" s="211"/>
      <c r="W1918" s="185" t="n">
        <v>0</v>
      </c>
      <c r="X1918" s="185" t="n">
        <v>0</v>
      </c>
      <c r="Y1918" s="219" t="n">
        <f aca="false">SUM(W1918:X1918)</f>
        <v>0</v>
      </c>
      <c r="Z1918" s="185" t="n">
        <v>0</v>
      </c>
      <c r="AA1918" s="185" t="n">
        <v>0</v>
      </c>
      <c r="AB1918" s="220" t="n">
        <f aca="false">SUM(Z1918:AA1918)</f>
        <v>0</v>
      </c>
      <c r="AC1918" s="22"/>
      <c r="AD1918" s="22"/>
      <c r="AE1918" s="188"/>
      <c r="AF1918" s="206" t="n">
        <f aca="false">IF(AE1918="SI",N1918,0)</f>
        <v>0</v>
      </c>
      <c r="AG1918" s="189" t="n">
        <f aca="false">IF(AE1918="SI",Y1918,0)</f>
        <v>0</v>
      </c>
      <c r="AH1918" s="189" t="n">
        <f aca="false">IF(AE1918="SI",AB1918,0)</f>
        <v>0</v>
      </c>
      <c r="AI1918" s="148"/>
      <c r="AJ1918" s="207"/>
      <c r="AK1918" s="207"/>
      <c r="AL1918" s="207"/>
      <c r="AM1918" s="207"/>
      <c r="AN1918" s="207"/>
      <c r="AO1918" s="208"/>
    </row>
    <row r="1919" customFormat="false" ht="15.75" hidden="false" customHeight="true" outlineLevel="0" collapsed="false">
      <c r="A1919" s="22" t="n">
        <v>1918</v>
      </c>
      <c r="B1919" s="180"/>
      <c r="C1919" s="22"/>
      <c r="D1919" s="22"/>
      <c r="E1919" s="183"/>
      <c r="F1919" s="183"/>
      <c r="G1919" s="22"/>
      <c r="H1919" s="22"/>
      <c r="I1919" s="22"/>
      <c r="J1919" s="22"/>
      <c r="K1919" s="191" t="e">
        <f aca="false">VLOOKUP(Personale!J1919,Legenda!$D$1:$F$258,2)</f>
        <v>#N/A</v>
      </c>
      <c r="L1919" s="22"/>
      <c r="M1919" s="22"/>
      <c r="N1919" s="22"/>
      <c r="O1919" s="22"/>
      <c r="P1919" s="203"/>
      <c r="Q1919" s="22"/>
      <c r="R1919" s="22"/>
      <c r="S1919" s="22"/>
      <c r="T1919" s="203"/>
      <c r="U1919" s="211"/>
      <c r="V1919" s="211"/>
      <c r="W1919" s="185" t="n">
        <v>0</v>
      </c>
      <c r="X1919" s="185" t="n">
        <v>0</v>
      </c>
      <c r="Y1919" s="219" t="n">
        <f aca="false">SUM(W1919:X1919)</f>
        <v>0</v>
      </c>
      <c r="Z1919" s="185" t="n">
        <v>0</v>
      </c>
      <c r="AA1919" s="185" t="n">
        <v>0</v>
      </c>
      <c r="AB1919" s="220" t="n">
        <f aca="false">SUM(Z1919:AA1919)</f>
        <v>0</v>
      </c>
      <c r="AC1919" s="22"/>
      <c r="AD1919" s="22"/>
      <c r="AE1919" s="188"/>
      <c r="AF1919" s="206" t="n">
        <f aca="false">IF(AE1919="SI",N1919,0)</f>
        <v>0</v>
      </c>
      <c r="AG1919" s="189" t="n">
        <f aca="false">IF(AE1919="SI",Y1919,0)</f>
        <v>0</v>
      </c>
      <c r="AH1919" s="189" t="n">
        <f aca="false">IF(AE1919="SI",AB1919,0)</f>
        <v>0</v>
      </c>
      <c r="AI1919" s="148"/>
      <c r="AJ1919" s="207"/>
      <c r="AK1919" s="207"/>
      <c r="AL1919" s="207"/>
      <c r="AM1919" s="207"/>
      <c r="AN1919" s="207"/>
      <c r="AO1919" s="208"/>
    </row>
    <row r="1920" customFormat="false" ht="15.75" hidden="false" customHeight="true" outlineLevel="0" collapsed="false">
      <c r="A1920" s="22" t="n">
        <v>1919</v>
      </c>
      <c r="B1920" s="180"/>
      <c r="C1920" s="22"/>
      <c r="D1920" s="22"/>
      <c r="E1920" s="183"/>
      <c r="F1920" s="183"/>
      <c r="G1920" s="22"/>
      <c r="H1920" s="22"/>
      <c r="I1920" s="22"/>
      <c r="J1920" s="22"/>
      <c r="K1920" s="191" t="e">
        <f aca="false">VLOOKUP(Personale!J1920,Legenda!$D$1:$F$258,2)</f>
        <v>#N/A</v>
      </c>
      <c r="L1920" s="22"/>
      <c r="M1920" s="22"/>
      <c r="N1920" s="22"/>
      <c r="O1920" s="22"/>
      <c r="P1920" s="203"/>
      <c r="Q1920" s="22"/>
      <c r="R1920" s="22"/>
      <c r="S1920" s="22"/>
      <c r="T1920" s="203"/>
      <c r="U1920" s="211"/>
      <c r="V1920" s="211"/>
      <c r="W1920" s="185" t="n">
        <v>0</v>
      </c>
      <c r="X1920" s="185" t="n">
        <v>0</v>
      </c>
      <c r="Y1920" s="219" t="n">
        <f aca="false">SUM(W1920:X1920)</f>
        <v>0</v>
      </c>
      <c r="Z1920" s="185" t="n">
        <v>0</v>
      </c>
      <c r="AA1920" s="185" t="n">
        <v>0</v>
      </c>
      <c r="AB1920" s="220" t="n">
        <f aca="false">SUM(Z1920:AA1920)</f>
        <v>0</v>
      </c>
      <c r="AC1920" s="22"/>
      <c r="AD1920" s="22"/>
      <c r="AE1920" s="188"/>
      <c r="AF1920" s="206" t="n">
        <f aca="false">IF(AE1920="SI",N1920,0)</f>
        <v>0</v>
      </c>
      <c r="AG1920" s="189" t="n">
        <f aca="false">IF(AE1920="SI",Y1920,0)</f>
        <v>0</v>
      </c>
      <c r="AH1920" s="189" t="n">
        <f aca="false">IF(AE1920="SI",AB1920,0)</f>
        <v>0</v>
      </c>
      <c r="AI1920" s="148"/>
      <c r="AJ1920" s="207"/>
      <c r="AK1920" s="207"/>
      <c r="AL1920" s="207"/>
      <c r="AM1920" s="207"/>
      <c r="AN1920" s="207"/>
      <c r="AO1920" s="208"/>
    </row>
    <row r="1921" customFormat="false" ht="15.75" hidden="false" customHeight="true" outlineLevel="0" collapsed="false">
      <c r="A1921" s="22" t="n">
        <v>1920</v>
      </c>
      <c r="B1921" s="180"/>
      <c r="C1921" s="22"/>
      <c r="D1921" s="22"/>
      <c r="E1921" s="183"/>
      <c r="F1921" s="183"/>
      <c r="G1921" s="22"/>
      <c r="H1921" s="22"/>
      <c r="I1921" s="22"/>
      <c r="J1921" s="22"/>
      <c r="K1921" s="191" t="e">
        <f aca="false">VLOOKUP(Personale!J1921,Legenda!$D$1:$F$258,2)</f>
        <v>#N/A</v>
      </c>
      <c r="L1921" s="22"/>
      <c r="M1921" s="22"/>
      <c r="N1921" s="22"/>
      <c r="O1921" s="22"/>
      <c r="P1921" s="203"/>
      <c r="Q1921" s="22"/>
      <c r="R1921" s="22"/>
      <c r="S1921" s="22"/>
      <c r="T1921" s="203"/>
      <c r="U1921" s="211"/>
      <c r="V1921" s="211"/>
      <c r="W1921" s="185" t="n">
        <v>0</v>
      </c>
      <c r="X1921" s="185" t="n">
        <v>0</v>
      </c>
      <c r="Y1921" s="219" t="n">
        <f aca="false">SUM(W1921:X1921)</f>
        <v>0</v>
      </c>
      <c r="Z1921" s="185" t="n">
        <v>0</v>
      </c>
      <c r="AA1921" s="185" t="n">
        <v>0</v>
      </c>
      <c r="AB1921" s="220" t="n">
        <f aca="false">SUM(Z1921:AA1921)</f>
        <v>0</v>
      </c>
      <c r="AC1921" s="22"/>
      <c r="AD1921" s="22"/>
      <c r="AE1921" s="188"/>
      <c r="AF1921" s="206" t="n">
        <f aca="false">IF(AE1921="SI",N1921,0)</f>
        <v>0</v>
      </c>
      <c r="AG1921" s="189" t="n">
        <f aca="false">IF(AE1921="SI",Y1921,0)</f>
        <v>0</v>
      </c>
      <c r="AH1921" s="189" t="n">
        <f aca="false">IF(AE1921="SI",AB1921,0)</f>
        <v>0</v>
      </c>
      <c r="AI1921" s="148"/>
      <c r="AJ1921" s="207"/>
      <c r="AK1921" s="207"/>
      <c r="AL1921" s="207"/>
      <c r="AM1921" s="207"/>
      <c r="AN1921" s="207"/>
      <c r="AO1921" s="208"/>
    </row>
    <row r="1922" customFormat="false" ht="15.75" hidden="false" customHeight="true" outlineLevel="0" collapsed="false">
      <c r="A1922" s="22" t="n">
        <v>1921</v>
      </c>
      <c r="B1922" s="180"/>
      <c r="C1922" s="22"/>
      <c r="D1922" s="22"/>
      <c r="E1922" s="183"/>
      <c r="F1922" s="183"/>
      <c r="G1922" s="22"/>
      <c r="H1922" s="22"/>
      <c r="I1922" s="22"/>
      <c r="J1922" s="22"/>
      <c r="K1922" s="191" t="e">
        <f aca="false">VLOOKUP(Personale!J1922,Legenda!$D$1:$F$258,2)</f>
        <v>#N/A</v>
      </c>
      <c r="L1922" s="22"/>
      <c r="M1922" s="22"/>
      <c r="N1922" s="22"/>
      <c r="O1922" s="22"/>
      <c r="P1922" s="203"/>
      <c r="Q1922" s="22"/>
      <c r="R1922" s="22"/>
      <c r="S1922" s="22"/>
      <c r="T1922" s="203"/>
      <c r="U1922" s="211"/>
      <c r="V1922" s="211"/>
      <c r="W1922" s="185" t="n">
        <v>0</v>
      </c>
      <c r="X1922" s="185" t="n">
        <v>0</v>
      </c>
      <c r="Y1922" s="219" t="n">
        <f aca="false">SUM(W1922:X1922)</f>
        <v>0</v>
      </c>
      <c r="Z1922" s="185" t="n">
        <v>0</v>
      </c>
      <c r="AA1922" s="185" t="n">
        <v>0</v>
      </c>
      <c r="AB1922" s="220" t="n">
        <f aca="false">SUM(Z1922:AA1922)</f>
        <v>0</v>
      </c>
      <c r="AC1922" s="22"/>
      <c r="AD1922" s="22"/>
      <c r="AE1922" s="188"/>
      <c r="AF1922" s="206" t="n">
        <f aca="false">IF(AE1922="SI",N1922,0)</f>
        <v>0</v>
      </c>
      <c r="AG1922" s="189" t="n">
        <f aca="false">IF(AE1922="SI",Y1922,0)</f>
        <v>0</v>
      </c>
      <c r="AH1922" s="189" t="n">
        <f aca="false">IF(AE1922="SI",AB1922,0)</f>
        <v>0</v>
      </c>
      <c r="AI1922" s="148"/>
      <c r="AJ1922" s="207"/>
      <c r="AK1922" s="207"/>
      <c r="AL1922" s="207"/>
      <c r="AM1922" s="207"/>
      <c r="AN1922" s="207"/>
      <c r="AO1922" s="208"/>
    </row>
    <row r="1923" customFormat="false" ht="15.75" hidden="false" customHeight="true" outlineLevel="0" collapsed="false">
      <c r="A1923" s="22" t="n">
        <v>1922</v>
      </c>
      <c r="B1923" s="180"/>
      <c r="C1923" s="22"/>
      <c r="D1923" s="22"/>
      <c r="E1923" s="183"/>
      <c r="F1923" s="183"/>
      <c r="G1923" s="22"/>
      <c r="H1923" s="22"/>
      <c r="I1923" s="22"/>
      <c r="J1923" s="22"/>
      <c r="K1923" s="191" t="e">
        <f aca="false">VLOOKUP(Personale!J1923,Legenda!$D$1:$F$258,2)</f>
        <v>#N/A</v>
      </c>
      <c r="L1923" s="22"/>
      <c r="M1923" s="22"/>
      <c r="N1923" s="22"/>
      <c r="O1923" s="22"/>
      <c r="P1923" s="203"/>
      <c r="Q1923" s="22"/>
      <c r="R1923" s="22"/>
      <c r="S1923" s="22"/>
      <c r="T1923" s="203"/>
      <c r="U1923" s="211"/>
      <c r="V1923" s="211"/>
      <c r="W1923" s="185" t="n">
        <v>0</v>
      </c>
      <c r="X1923" s="185" t="n">
        <v>0</v>
      </c>
      <c r="Y1923" s="219" t="n">
        <f aca="false">SUM(W1923:X1923)</f>
        <v>0</v>
      </c>
      <c r="Z1923" s="185" t="n">
        <v>0</v>
      </c>
      <c r="AA1923" s="185" t="n">
        <v>0</v>
      </c>
      <c r="AB1923" s="220" t="n">
        <f aca="false">SUM(Z1923:AA1923)</f>
        <v>0</v>
      </c>
      <c r="AC1923" s="22"/>
      <c r="AD1923" s="22"/>
      <c r="AE1923" s="188"/>
      <c r="AF1923" s="206" t="n">
        <f aca="false">IF(AE1923="SI",N1923,0)</f>
        <v>0</v>
      </c>
      <c r="AG1923" s="189" t="n">
        <f aca="false">IF(AE1923="SI",Y1923,0)</f>
        <v>0</v>
      </c>
      <c r="AH1923" s="189" t="n">
        <f aca="false">IF(AE1923="SI",AB1923,0)</f>
        <v>0</v>
      </c>
      <c r="AI1923" s="148"/>
      <c r="AJ1923" s="207"/>
      <c r="AK1923" s="207"/>
      <c r="AL1923" s="207"/>
      <c r="AM1923" s="207"/>
      <c r="AN1923" s="207"/>
      <c r="AO1923" s="208"/>
    </row>
    <row r="1924" customFormat="false" ht="15.75" hidden="false" customHeight="true" outlineLevel="0" collapsed="false">
      <c r="A1924" s="22" t="n">
        <v>1923</v>
      </c>
      <c r="B1924" s="180"/>
      <c r="C1924" s="22"/>
      <c r="D1924" s="22"/>
      <c r="E1924" s="183"/>
      <c r="F1924" s="183"/>
      <c r="G1924" s="22"/>
      <c r="H1924" s="22"/>
      <c r="I1924" s="22"/>
      <c r="J1924" s="22"/>
      <c r="K1924" s="191" t="e">
        <f aca="false">VLOOKUP(Personale!J1924,Legenda!$D$1:$F$258,2)</f>
        <v>#N/A</v>
      </c>
      <c r="L1924" s="22"/>
      <c r="M1924" s="22"/>
      <c r="N1924" s="22"/>
      <c r="O1924" s="22"/>
      <c r="P1924" s="203"/>
      <c r="Q1924" s="22"/>
      <c r="R1924" s="22"/>
      <c r="S1924" s="22"/>
      <c r="T1924" s="203"/>
      <c r="U1924" s="211"/>
      <c r="V1924" s="211"/>
      <c r="W1924" s="185" t="n">
        <v>0</v>
      </c>
      <c r="X1924" s="185" t="n">
        <v>0</v>
      </c>
      <c r="Y1924" s="219" t="n">
        <f aca="false">SUM(W1924:X1924)</f>
        <v>0</v>
      </c>
      <c r="Z1924" s="185" t="n">
        <v>0</v>
      </c>
      <c r="AA1924" s="185" t="n">
        <v>0</v>
      </c>
      <c r="AB1924" s="220" t="n">
        <f aca="false">SUM(Z1924:AA1924)</f>
        <v>0</v>
      </c>
      <c r="AC1924" s="22"/>
      <c r="AD1924" s="22"/>
      <c r="AE1924" s="188"/>
      <c r="AF1924" s="206" t="n">
        <f aca="false">IF(AE1924="SI",N1924,0)</f>
        <v>0</v>
      </c>
      <c r="AG1924" s="189" t="n">
        <f aca="false">IF(AE1924="SI",Y1924,0)</f>
        <v>0</v>
      </c>
      <c r="AH1924" s="189" t="n">
        <f aca="false">IF(AE1924="SI",AB1924,0)</f>
        <v>0</v>
      </c>
      <c r="AI1924" s="148"/>
      <c r="AJ1924" s="207"/>
      <c r="AK1924" s="207"/>
      <c r="AL1924" s="207"/>
      <c r="AM1924" s="207"/>
      <c r="AN1924" s="207"/>
      <c r="AO1924" s="208"/>
    </row>
    <row r="1925" customFormat="false" ht="15.75" hidden="false" customHeight="true" outlineLevel="0" collapsed="false">
      <c r="A1925" s="22" t="n">
        <v>1924</v>
      </c>
      <c r="B1925" s="180"/>
      <c r="C1925" s="22"/>
      <c r="D1925" s="22"/>
      <c r="E1925" s="183"/>
      <c r="F1925" s="183"/>
      <c r="G1925" s="22"/>
      <c r="H1925" s="22"/>
      <c r="I1925" s="22"/>
      <c r="J1925" s="22"/>
      <c r="K1925" s="191" t="e">
        <f aca="false">VLOOKUP(Personale!J1925,Legenda!$D$1:$F$258,2)</f>
        <v>#N/A</v>
      </c>
      <c r="L1925" s="22"/>
      <c r="M1925" s="22"/>
      <c r="N1925" s="22"/>
      <c r="O1925" s="22"/>
      <c r="P1925" s="203"/>
      <c r="Q1925" s="22"/>
      <c r="R1925" s="22"/>
      <c r="S1925" s="22"/>
      <c r="T1925" s="203"/>
      <c r="U1925" s="211"/>
      <c r="V1925" s="211"/>
      <c r="W1925" s="185" t="n">
        <v>0</v>
      </c>
      <c r="X1925" s="185" t="n">
        <v>0</v>
      </c>
      <c r="Y1925" s="219" t="n">
        <f aca="false">SUM(W1925:X1925)</f>
        <v>0</v>
      </c>
      <c r="Z1925" s="185" t="n">
        <v>0</v>
      </c>
      <c r="AA1925" s="185" t="n">
        <v>0</v>
      </c>
      <c r="AB1925" s="220" t="n">
        <f aca="false">SUM(Z1925:AA1925)</f>
        <v>0</v>
      </c>
      <c r="AC1925" s="22"/>
      <c r="AD1925" s="22"/>
      <c r="AE1925" s="188"/>
      <c r="AF1925" s="206" t="n">
        <f aca="false">IF(AE1925="SI",N1925,0)</f>
        <v>0</v>
      </c>
      <c r="AG1925" s="189" t="n">
        <f aca="false">IF(AE1925="SI",Y1925,0)</f>
        <v>0</v>
      </c>
      <c r="AH1925" s="189" t="n">
        <f aca="false">IF(AE1925="SI",AB1925,0)</f>
        <v>0</v>
      </c>
      <c r="AI1925" s="148"/>
      <c r="AJ1925" s="207"/>
      <c r="AK1925" s="207"/>
      <c r="AL1925" s="207"/>
      <c r="AM1925" s="207"/>
      <c r="AN1925" s="207"/>
      <c r="AO1925" s="208"/>
    </row>
    <row r="1926" customFormat="false" ht="15.75" hidden="false" customHeight="true" outlineLevel="0" collapsed="false">
      <c r="A1926" s="22" t="n">
        <v>1925</v>
      </c>
      <c r="B1926" s="180"/>
      <c r="C1926" s="22"/>
      <c r="D1926" s="22"/>
      <c r="E1926" s="183"/>
      <c r="F1926" s="183"/>
      <c r="G1926" s="22"/>
      <c r="H1926" s="22"/>
      <c r="I1926" s="22"/>
      <c r="J1926" s="22"/>
      <c r="K1926" s="191" t="e">
        <f aca="false">VLOOKUP(Personale!J1926,Legenda!$D$1:$F$258,2)</f>
        <v>#N/A</v>
      </c>
      <c r="L1926" s="22"/>
      <c r="M1926" s="22"/>
      <c r="N1926" s="22"/>
      <c r="O1926" s="22"/>
      <c r="P1926" s="203"/>
      <c r="Q1926" s="22"/>
      <c r="R1926" s="22"/>
      <c r="S1926" s="22"/>
      <c r="T1926" s="203"/>
      <c r="U1926" s="211"/>
      <c r="V1926" s="211"/>
      <c r="W1926" s="185" t="n">
        <v>0</v>
      </c>
      <c r="X1926" s="185" t="n">
        <v>0</v>
      </c>
      <c r="Y1926" s="219" t="n">
        <f aca="false">SUM(W1926:X1926)</f>
        <v>0</v>
      </c>
      <c r="Z1926" s="185" t="n">
        <v>0</v>
      </c>
      <c r="AA1926" s="185" t="n">
        <v>0</v>
      </c>
      <c r="AB1926" s="220" t="n">
        <f aca="false">SUM(Z1926:AA1926)</f>
        <v>0</v>
      </c>
      <c r="AC1926" s="22"/>
      <c r="AD1926" s="22"/>
      <c r="AE1926" s="188"/>
      <c r="AF1926" s="206" t="n">
        <f aca="false">IF(AE1926="SI",N1926,0)</f>
        <v>0</v>
      </c>
      <c r="AG1926" s="189" t="n">
        <f aca="false">IF(AE1926="SI",Y1926,0)</f>
        <v>0</v>
      </c>
      <c r="AH1926" s="189" t="n">
        <f aca="false">IF(AE1926="SI",AB1926,0)</f>
        <v>0</v>
      </c>
      <c r="AI1926" s="148"/>
      <c r="AJ1926" s="207"/>
      <c r="AK1926" s="207"/>
      <c r="AL1926" s="207"/>
      <c r="AM1926" s="207"/>
      <c r="AN1926" s="207"/>
      <c r="AO1926" s="208"/>
    </row>
    <row r="1927" customFormat="false" ht="15.75" hidden="false" customHeight="true" outlineLevel="0" collapsed="false">
      <c r="A1927" s="22" t="n">
        <v>1926</v>
      </c>
      <c r="B1927" s="180"/>
      <c r="C1927" s="22"/>
      <c r="D1927" s="22"/>
      <c r="E1927" s="183"/>
      <c r="F1927" s="183"/>
      <c r="G1927" s="22"/>
      <c r="H1927" s="22"/>
      <c r="I1927" s="22"/>
      <c r="J1927" s="22"/>
      <c r="K1927" s="191" t="e">
        <f aca="false">VLOOKUP(Personale!J1927,Legenda!$D$1:$F$258,2)</f>
        <v>#N/A</v>
      </c>
      <c r="L1927" s="22"/>
      <c r="M1927" s="22"/>
      <c r="N1927" s="22"/>
      <c r="O1927" s="22"/>
      <c r="P1927" s="203"/>
      <c r="Q1927" s="22"/>
      <c r="R1927" s="22"/>
      <c r="S1927" s="22"/>
      <c r="T1927" s="203"/>
      <c r="U1927" s="211"/>
      <c r="V1927" s="211"/>
      <c r="W1927" s="185" t="n">
        <v>0</v>
      </c>
      <c r="X1927" s="185" t="n">
        <v>0</v>
      </c>
      <c r="Y1927" s="219" t="n">
        <f aca="false">SUM(W1927:X1927)</f>
        <v>0</v>
      </c>
      <c r="Z1927" s="185" t="n">
        <v>0</v>
      </c>
      <c r="AA1927" s="185" t="n">
        <v>0</v>
      </c>
      <c r="AB1927" s="220" t="n">
        <f aca="false">SUM(Z1927:AA1927)</f>
        <v>0</v>
      </c>
      <c r="AC1927" s="22"/>
      <c r="AD1927" s="22"/>
      <c r="AE1927" s="188"/>
      <c r="AF1927" s="206" t="n">
        <f aca="false">IF(AE1927="SI",N1927,0)</f>
        <v>0</v>
      </c>
      <c r="AG1927" s="189" t="n">
        <f aca="false">IF(AE1927="SI",Y1927,0)</f>
        <v>0</v>
      </c>
      <c r="AH1927" s="189" t="n">
        <f aca="false">IF(AE1927="SI",AB1927,0)</f>
        <v>0</v>
      </c>
      <c r="AI1927" s="148"/>
      <c r="AJ1927" s="207"/>
      <c r="AK1927" s="207"/>
      <c r="AL1927" s="207"/>
      <c r="AM1927" s="207"/>
      <c r="AN1927" s="207"/>
      <c r="AO1927" s="208"/>
    </row>
    <row r="1928" customFormat="false" ht="15.75" hidden="false" customHeight="true" outlineLevel="0" collapsed="false">
      <c r="A1928" s="22" t="n">
        <v>1927</v>
      </c>
      <c r="B1928" s="180"/>
      <c r="C1928" s="22"/>
      <c r="D1928" s="22"/>
      <c r="E1928" s="183"/>
      <c r="F1928" s="183"/>
      <c r="G1928" s="22"/>
      <c r="H1928" s="22"/>
      <c r="I1928" s="22"/>
      <c r="J1928" s="22"/>
      <c r="K1928" s="191" t="e">
        <f aca="false">VLOOKUP(Personale!J1928,Legenda!$D$1:$F$258,2)</f>
        <v>#N/A</v>
      </c>
      <c r="L1928" s="22"/>
      <c r="M1928" s="22"/>
      <c r="N1928" s="22"/>
      <c r="O1928" s="22"/>
      <c r="P1928" s="203"/>
      <c r="Q1928" s="22"/>
      <c r="R1928" s="22"/>
      <c r="S1928" s="22"/>
      <c r="T1928" s="203"/>
      <c r="U1928" s="211"/>
      <c r="V1928" s="211"/>
      <c r="W1928" s="185" t="n">
        <v>0</v>
      </c>
      <c r="X1928" s="185" t="n">
        <v>0</v>
      </c>
      <c r="Y1928" s="219" t="n">
        <f aca="false">SUM(W1928:X1928)</f>
        <v>0</v>
      </c>
      <c r="Z1928" s="185" t="n">
        <v>0</v>
      </c>
      <c r="AA1928" s="185" t="n">
        <v>0</v>
      </c>
      <c r="AB1928" s="220" t="n">
        <f aca="false">SUM(Z1928:AA1928)</f>
        <v>0</v>
      </c>
      <c r="AC1928" s="22"/>
      <c r="AD1928" s="22"/>
      <c r="AE1928" s="188"/>
      <c r="AF1928" s="206" t="n">
        <f aca="false">IF(AE1928="SI",N1928,0)</f>
        <v>0</v>
      </c>
      <c r="AG1928" s="189" t="n">
        <f aca="false">IF(AE1928="SI",Y1928,0)</f>
        <v>0</v>
      </c>
      <c r="AH1928" s="189" t="n">
        <f aca="false">IF(AE1928="SI",AB1928,0)</f>
        <v>0</v>
      </c>
      <c r="AI1928" s="148"/>
      <c r="AJ1928" s="207"/>
      <c r="AK1928" s="207"/>
      <c r="AL1928" s="207"/>
      <c r="AM1928" s="207"/>
      <c r="AN1928" s="207"/>
      <c r="AO1928" s="208"/>
    </row>
    <row r="1929" customFormat="false" ht="15.75" hidden="false" customHeight="true" outlineLevel="0" collapsed="false">
      <c r="A1929" s="22" t="n">
        <v>1928</v>
      </c>
      <c r="B1929" s="180"/>
      <c r="C1929" s="22"/>
      <c r="D1929" s="22"/>
      <c r="E1929" s="183"/>
      <c r="F1929" s="183"/>
      <c r="G1929" s="22"/>
      <c r="H1929" s="22"/>
      <c r="I1929" s="22"/>
      <c r="J1929" s="22"/>
      <c r="K1929" s="191" t="e">
        <f aca="false">VLOOKUP(Personale!J1929,Legenda!$D$1:$F$258,2)</f>
        <v>#N/A</v>
      </c>
      <c r="L1929" s="22"/>
      <c r="M1929" s="22"/>
      <c r="N1929" s="22"/>
      <c r="O1929" s="22"/>
      <c r="P1929" s="203"/>
      <c r="Q1929" s="22"/>
      <c r="R1929" s="22"/>
      <c r="S1929" s="22"/>
      <c r="T1929" s="203"/>
      <c r="U1929" s="211"/>
      <c r="V1929" s="211"/>
      <c r="W1929" s="185" t="n">
        <v>0</v>
      </c>
      <c r="X1929" s="185" t="n">
        <v>0</v>
      </c>
      <c r="Y1929" s="219" t="n">
        <f aca="false">SUM(W1929:X1929)</f>
        <v>0</v>
      </c>
      <c r="Z1929" s="185" t="n">
        <v>0</v>
      </c>
      <c r="AA1929" s="185" t="n">
        <v>0</v>
      </c>
      <c r="AB1929" s="220" t="n">
        <f aca="false">SUM(Z1929:AA1929)</f>
        <v>0</v>
      </c>
      <c r="AC1929" s="22"/>
      <c r="AD1929" s="22"/>
      <c r="AE1929" s="188"/>
      <c r="AF1929" s="206" t="n">
        <f aca="false">IF(AE1929="SI",N1929,0)</f>
        <v>0</v>
      </c>
      <c r="AG1929" s="189" t="n">
        <f aca="false">IF(AE1929="SI",Y1929,0)</f>
        <v>0</v>
      </c>
      <c r="AH1929" s="189" t="n">
        <f aca="false">IF(AE1929="SI",AB1929,0)</f>
        <v>0</v>
      </c>
      <c r="AI1929" s="148"/>
      <c r="AJ1929" s="207"/>
      <c r="AK1929" s="207"/>
      <c r="AL1929" s="207"/>
      <c r="AM1929" s="207"/>
      <c r="AN1929" s="207"/>
      <c r="AO1929" s="208"/>
    </row>
    <row r="1930" customFormat="false" ht="15.75" hidden="false" customHeight="true" outlineLevel="0" collapsed="false">
      <c r="A1930" s="22" t="n">
        <v>1929</v>
      </c>
      <c r="B1930" s="180"/>
      <c r="C1930" s="22"/>
      <c r="D1930" s="22"/>
      <c r="E1930" s="183"/>
      <c r="F1930" s="183"/>
      <c r="G1930" s="22"/>
      <c r="H1930" s="22"/>
      <c r="I1930" s="22"/>
      <c r="J1930" s="22"/>
      <c r="K1930" s="191" t="e">
        <f aca="false">VLOOKUP(Personale!J1930,Legenda!$D$1:$F$258,2)</f>
        <v>#N/A</v>
      </c>
      <c r="L1930" s="22"/>
      <c r="M1930" s="22"/>
      <c r="N1930" s="22"/>
      <c r="O1930" s="22"/>
      <c r="P1930" s="203"/>
      <c r="Q1930" s="22"/>
      <c r="R1930" s="22"/>
      <c r="S1930" s="22"/>
      <c r="T1930" s="203"/>
      <c r="U1930" s="211"/>
      <c r="V1930" s="211"/>
      <c r="W1930" s="185" t="n">
        <v>0</v>
      </c>
      <c r="X1930" s="185" t="n">
        <v>0</v>
      </c>
      <c r="Y1930" s="219" t="n">
        <f aca="false">SUM(W1930:X1930)</f>
        <v>0</v>
      </c>
      <c r="Z1930" s="185" t="n">
        <v>0</v>
      </c>
      <c r="AA1930" s="185" t="n">
        <v>0</v>
      </c>
      <c r="AB1930" s="220" t="n">
        <f aca="false">SUM(Z1930:AA1930)</f>
        <v>0</v>
      </c>
      <c r="AC1930" s="22"/>
      <c r="AD1930" s="22"/>
      <c r="AE1930" s="188"/>
      <c r="AF1930" s="206" t="n">
        <f aca="false">IF(AE1930="SI",N1930,0)</f>
        <v>0</v>
      </c>
      <c r="AG1930" s="189" t="n">
        <f aca="false">IF(AE1930="SI",Y1930,0)</f>
        <v>0</v>
      </c>
      <c r="AH1930" s="189" t="n">
        <f aca="false">IF(AE1930="SI",AB1930,0)</f>
        <v>0</v>
      </c>
      <c r="AI1930" s="148"/>
      <c r="AJ1930" s="207"/>
      <c r="AK1930" s="207"/>
      <c r="AL1930" s="207"/>
      <c r="AM1930" s="207"/>
      <c r="AN1930" s="207"/>
      <c r="AO1930" s="208"/>
    </row>
    <row r="1931" customFormat="false" ht="15.75" hidden="false" customHeight="true" outlineLevel="0" collapsed="false">
      <c r="A1931" s="22" t="n">
        <v>1930</v>
      </c>
      <c r="B1931" s="180"/>
      <c r="C1931" s="22"/>
      <c r="D1931" s="22"/>
      <c r="E1931" s="183"/>
      <c r="F1931" s="183"/>
      <c r="G1931" s="22"/>
      <c r="H1931" s="22"/>
      <c r="I1931" s="22"/>
      <c r="J1931" s="22"/>
      <c r="K1931" s="191" t="e">
        <f aca="false">VLOOKUP(Personale!J1931,Legenda!$D$1:$F$258,2)</f>
        <v>#N/A</v>
      </c>
      <c r="L1931" s="22"/>
      <c r="M1931" s="22"/>
      <c r="N1931" s="22"/>
      <c r="O1931" s="22"/>
      <c r="P1931" s="203"/>
      <c r="Q1931" s="22"/>
      <c r="R1931" s="22"/>
      <c r="S1931" s="22"/>
      <c r="T1931" s="203"/>
      <c r="U1931" s="211"/>
      <c r="V1931" s="211"/>
      <c r="W1931" s="185" t="n">
        <v>0</v>
      </c>
      <c r="X1931" s="185" t="n">
        <v>0</v>
      </c>
      <c r="Y1931" s="219" t="n">
        <f aca="false">SUM(W1931:X1931)</f>
        <v>0</v>
      </c>
      <c r="Z1931" s="185" t="n">
        <v>0</v>
      </c>
      <c r="AA1931" s="185" t="n">
        <v>0</v>
      </c>
      <c r="AB1931" s="220" t="n">
        <f aca="false">SUM(Z1931:AA1931)</f>
        <v>0</v>
      </c>
      <c r="AC1931" s="22"/>
      <c r="AD1931" s="22"/>
      <c r="AE1931" s="188"/>
      <c r="AF1931" s="206" t="n">
        <f aca="false">IF(AE1931="SI",N1931,0)</f>
        <v>0</v>
      </c>
      <c r="AG1931" s="189" t="n">
        <f aca="false">IF(AE1931="SI",Y1931,0)</f>
        <v>0</v>
      </c>
      <c r="AH1931" s="189" t="n">
        <f aca="false">IF(AE1931="SI",AB1931,0)</f>
        <v>0</v>
      </c>
      <c r="AI1931" s="148"/>
      <c r="AJ1931" s="207"/>
      <c r="AK1931" s="207"/>
      <c r="AL1931" s="207"/>
      <c r="AM1931" s="207"/>
      <c r="AN1931" s="207"/>
      <c r="AO1931" s="208"/>
    </row>
    <row r="1932" customFormat="false" ht="15.75" hidden="false" customHeight="true" outlineLevel="0" collapsed="false">
      <c r="A1932" s="22" t="n">
        <v>1931</v>
      </c>
      <c r="B1932" s="180"/>
      <c r="C1932" s="22"/>
      <c r="D1932" s="22"/>
      <c r="E1932" s="183"/>
      <c r="F1932" s="183"/>
      <c r="G1932" s="22"/>
      <c r="H1932" s="22"/>
      <c r="I1932" s="22"/>
      <c r="J1932" s="22"/>
      <c r="K1932" s="191" t="e">
        <f aca="false">VLOOKUP(Personale!J1932,Legenda!$D$1:$F$258,2)</f>
        <v>#N/A</v>
      </c>
      <c r="L1932" s="22"/>
      <c r="M1932" s="22"/>
      <c r="N1932" s="22"/>
      <c r="O1932" s="22"/>
      <c r="P1932" s="203"/>
      <c r="Q1932" s="22"/>
      <c r="R1932" s="22"/>
      <c r="S1932" s="22"/>
      <c r="T1932" s="203"/>
      <c r="U1932" s="211"/>
      <c r="V1932" s="211"/>
      <c r="W1932" s="185" t="n">
        <v>0</v>
      </c>
      <c r="X1932" s="185" t="n">
        <v>0</v>
      </c>
      <c r="Y1932" s="219" t="n">
        <f aca="false">SUM(W1932:X1932)</f>
        <v>0</v>
      </c>
      <c r="Z1932" s="185" t="n">
        <v>0</v>
      </c>
      <c r="AA1932" s="185" t="n">
        <v>0</v>
      </c>
      <c r="AB1932" s="220" t="n">
        <f aca="false">SUM(Z1932:AA1932)</f>
        <v>0</v>
      </c>
      <c r="AC1932" s="22"/>
      <c r="AD1932" s="22"/>
      <c r="AE1932" s="188"/>
      <c r="AF1932" s="206" t="n">
        <f aca="false">IF(AE1932="SI",N1932,0)</f>
        <v>0</v>
      </c>
      <c r="AG1932" s="189" t="n">
        <f aca="false">IF(AE1932="SI",Y1932,0)</f>
        <v>0</v>
      </c>
      <c r="AH1932" s="189" t="n">
        <f aca="false">IF(AE1932="SI",AB1932,0)</f>
        <v>0</v>
      </c>
      <c r="AI1932" s="148"/>
      <c r="AJ1932" s="207"/>
      <c r="AK1932" s="207"/>
      <c r="AL1932" s="207"/>
      <c r="AM1932" s="207"/>
      <c r="AN1932" s="207"/>
      <c r="AO1932" s="208"/>
    </row>
    <row r="1933" customFormat="false" ht="15.75" hidden="false" customHeight="true" outlineLevel="0" collapsed="false">
      <c r="A1933" s="22" t="n">
        <v>1932</v>
      </c>
      <c r="B1933" s="180"/>
      <c r="C1933" s="22"/>
      <c r="D1933" s="22"/>
      <c r="E1933" s="183"/>
      <c r="F1933" s="183"/>
      <c r="G1933" s="22"/>
      <c r="H1933" s="22"/>
      <c r="I1933" s="22"/>
      <c r="J1933" s="22"/>
      <c r="K1933" s="191" t="e">
        <f aca="false">VLOOKUP(Personale!J1933,Legenda!$D$1:$F$258,2)</f>
        <v>#N/A</v>
      </c>
      <c r="L1933" s="22"/>
      <c r="M1933" s="22"/>
      <c r="N1933" s="22"/>
      <c r="O1933" s="22"/>
      <c r="P1933" s="203"/>
      <c r="Q1933" s="22"/>
      <c r="R1933" s="22"/>
      <c r="S1933" s="22"/>
      <c r="T1933" s="203"/>
      <c r="U1933" s="211"/>
      <c r="V1933" s="211"/>
      <c r="W1933" s="185" t="n">
        <v>0</v>
      </c>
      <c r="X1933" s="185" t="n">
        <v>0</v>
      </c>
      <c r="Y1933" s="219" t="n">
        <f aca="false">SUM(W1933:X1933)</f>
        <v>0</v>
      </c>
      <c r="Z1933" s="185" t="n">
        <v>0</v>
      </c>
      <c r="AA1933" s="185" t="n">
        <v>0</v>
      </c>
      <c r="AB1933" s="220" t="n">
        <f aca="false">SUM(Z1933:AA1933)</f>
        <v>0</v>
      </c>
      <c r="AC1933" s="22"/>
      <c r="AD1933" s="22"/>
      <c r="AE1933" s="188"/>
      <c r="AF1933" s="206" t="n">
        <f aca="false">IF(AE1933="SI",N1933,0)</f>
        <v>0</v>
      </c>
      <c r="AG1933" s="189" t="n">
        <f aca="false">IF(AE1933="SI",Y1933,0)</f>
        <v>0</v>
      </c>
      <c r="AH1933" s="189" t="n">
        <f aca="false">IF(AE1933="SI",AB1933,0)</f>
        <v>0</v>
      </c>
      <c r="AI1933" s="148"/>
      <c r="AJ1933" s="207"/>
      <c r="AK1933" s="207"/>
      <c r="AL1933" s="207"/>
      <c r="AM1933" s="207"/>
      <c r="AN1933" s="207"/>
      <c r="AO1933" s="208"/>
    </row>
    <row r="1934" customFormat="false" ht="15.75" hidden="false" customHeight="true" outlineLevel="0" collapsed="false">
      <c r="A1934" s="22" t="n">
        <v>1933</v>
      </c>
      <c r="B1934" s="180"/>
      <c r="C1934" s="22"/>
      <c r="D1934" s="22"/>
      <c r="E1934" s="183"/>
      <c r="F1934" s="183"/>
      <c r="G1934" s="22"/>
      <c r="H1934" s="22"/>
      <c r="I1934" s="22"/>
      <c r="J1934" s="22"/>
      <c r="K1934" s="191" t="e">
        <f aca="false">VLOOKUP(Personale!J1934,Legenda!$D$1:$F$258,2)</f>
        <v>#N/A</v>
      </c>
      <c r="L1934" s="22"/>
      <c r="M1934" s="22"/>
      <c r="N1934" s="22"/>
      <c r="O1934" s="22"/>
      <c r="P1934" s="203"/>
      <c r="Q1934" s="22"/>
      <c r="R1934" s="22"/>
      <c r="S1934" s="22"/>
      <c r="T1934" s="203"/>
      <c r="U1934" s="211"/>
      <c r="V1934" s="211"/>
      <c r="W1934" s="185" t="n">
        <v>0</v>
      </c>
      <c r="X1934" s="185" t="n">
        <v>0</v>
      </c>
      <c r="Y1934" s="219" t="n">
        <f aca="false">SUM(W1934:X1934)</f>
        <v>0</v>
      </c>
      <c r="Z1934" s="185" t="n">
        <v>0</v>
      </c>
      <c r="AA1934" s="185" t="n">
        <v>0</v>
      </c>
      <c r="AB1934" s="220" t="n">
        <f aca="false">SUM(Z1934:AA1934)</f>
        <v>0</v>
      </c>
      <c r="AC1934" s="22"/>
      <c r="AD1934" s="22"/>
      <c r="AE1934" s="188"/>
      <c r="AF1934" s="206" t="n">
        <f aca="false">IF(AE1934="SI",N1934,0)</f>
        <v>0</v>
      </c>
      <c r="AG1934" s="189" t="n">
        <f aca="false">IF(AE1934="SI",Y1934,0)</f>
        <v>0</v>
      </c>
      <c r="AH1934" s="189" t="n">
        <f aca="false">IF(AE1934="SI",AB1934,0)</f>
        <v>0</v>
      </c>
      <c r="AI1934" s="148"/>
      <c r="AJ1934" s="207"/>
      <c r="AK1934" s="207"/>
      <c r="AL1934" s="207"/>
      <c r="AM1934" s="207"/>
      <c r="AN1934" s="207"/>
      <c r="AO1934" s="208"/>
    </row>
    <row r="1935" customFormat="false" ht="15.75" hidden="false" customHeight="true" outlineLevel="0" collapsed="false">
      <c r="A1935" s="22" t="n">
        <v>1934</v>
      </c>
      <c r="B1935" s="180"/>
      <c r="C1935" s="22"/>
      <c r="D1935" s="22"/>
      <c r="E1935" s="183"/>
      <c r="F1935" s="183"/>
      <c r="G1935" s="22"/>
      <c r="H1935" s="22"/>
      <c r="I1935" s="22"/>
      <c r="J1935" s="22"/>
      <c r="K1935" s="191" t="e">
        <f aca="false">VLOOKUP(Personale!J1935,Legenda!$D$1:$F$258,2)</f>
        <v>#N/A</v>
      </c>
      <c r="L1935" s="22"/>
      <c r="M1935" s="22"/>
      <c r="N1935" s="22"/>
      <c r="O1935" s="22"/>
      <c r="P1935" s="203"/>
      <c r="Q1935" s="22"/>
      <c r="R1935" s="22"/>
      <c r="S1935" s="22"/>
      <c r="T1935" s="203"/>
      <c r="U1935" s="211"/>
      <c r="V1935" s="211"/>
      <c r="W1935" s="185" t="n">
        <v>0</v>
      </c>
      <c r="X1935" s="185" t="n">
        <v>0</v>
      </c>
      <c r="Y1935" s="219" t="n">
        <f aca="false">SUM(W1935:X1935)</f>
        <v>0</v>
      </c>
      <c r="Z1935" s="185" t="n">
        <v>0</v>
      </c>
      <c r="AA1935" s="185" t="n">
        <v>0</v>
      </c>
      <c r="AB1935" s="220" t="n">
        <f aca="false">SUM(Z1935:AA1935)</f>
        <v>0</v>
      </c>
      <c r="AC1935" s="22"/>
      <c r="AD1935" s="22"/>
      <c r="AE1935" s="188"/>
      <c r="AF1935" s="206" t="n">
        <f aca="false">IF(AE1935="SI",N1935,0)</f>
        <v>0</v>
      </c>
      <c r="AG1935" s="189" t="n">
        <f aca="false">IF(AE1935="SI",Y1935,0)</f>
        <v>0</v>
      </c>
      <c r="AH1935" s="189" t="n">
        <f aca="false">IF(AE1935="SI",AB1935,0)</f>
        <v>0</v>
      </c>
      <c r="AI1935" s="148"/>
      <c r="AJ1935" s="207"/>
      <c r="AK1935" s="207"/>
      <c r="AL1935" s="207"/>
      <c r="AM1935" s="207"/>
      <c r="AN1935" s="207"/>
      <c r="AO1935" s="208"/>
    </row>
    <row r="1936" customFormat="false" ht="15.75" hidden="false" customHeight="true" outlineLevel="0" collapsed="false">
      <c r="A1936" s="22" t="n">
        <v>1935</v>
      </c>
      <c r="B1936" s="180"/>
      <c r="C1936" s="22"/>
      <c r="D1936" s="22"/>
      <c r="E1936" s="183"/>
      <c r="F1936" s="183"/>
      <c r="G1936" s="22"/>
      <c r="H1936" s="22"/>
      <c r="I1936" s="22"/>
      <c r="J1936" s="22"/>
      <c r="K1936" s="191" t="e">
        <f aca="false">VLOOKUP(Personale!J1936,Legenda!$D$1:$F$258,2)</f>
        <v>#N/A</v>
      </c>
      <c r="L1936" s="22"/>
      <c r="M1936" s="22"/>
      <c r="N1936" s="22"/>
      <c r="O1936" s="22"/>
      <c r="P1936" s="203"/>
      <c r="Q1936" s="22"/>
      <c r="R1936" s="22"/>
      <c r="S1936" s="22"/>
      <c r="T1936" s="203"/>
      <c r="U1936" s="211"/>
      <c r="V1936" s="211"/>
      <c r="W1936" s="185" t="n">
        <v>0</v>
      </c>
      <c r="X1936" s="185" t="n">
        <v>0</v>
      </c>
      <c r="Y1936" s="219" t="n">
        <f aca="false">SUM(W1936:X1936)</f>
        <v>0</v>
      </c>
      <c r="Z1936" s="185" t="n">
        <v>0</v>
      </c>
      <c r="AA1936" s="185" t="n">
        <v>0</v>
      </c>
      <c r="AB1936" s="220" t="n">
        <f aca="false">SUM(Z1936:AA1936)</f>
        <v>0</v>
      </c>
      <c r="AC1936" s="22"/>
      <c r="AD1936" s="22"/>
      <c r="AE1936" s="188"/>
      <c r="AF1936" s="206" t="n">
        <f aca="false">IF(AE1936="SI",N1936,0)</f>
        <v>0</v>
      </c>
      <c r="AG1936" s="189" t="n">
        <f aca="false">IF(AE1936="SI",Y1936,0)</f>
        <v>0</v>
      </c>
      <c r="AH1936" s="189" t="n">
        <f aca="false">IF(AE1936="SI",AB1936,0)</f>
        <v>0</v>
      </c>
      <c r="AI1936" s="148"/>
      <c r="AJ1936" s="207"/>
      <c r="AK1936" s="207"/>
      <c r="AL1936" s="207"/>
      <c r="AM1936" s="207"/>
      <c r="AN1936" s="207"/>
      <c r="AO1936" s="208"/>
    </row>
    <row r="1937" customFormat="false" ht="15.75" hidden="false" customHeight="true" outlineLevel="0" collapsed="false">
      <c r="A1937" s="22" t="n">
        <v>1936</v>
      </c>
      <c r="B1937" s="180"/>
      <c r="C1937" s="22"/>
      <c r="D1937" s="22"/>
      <c r="E1937" s="183"/>
      <c r="F1937" s="183"/>
      <c r="G1937" s="22"/>
      <c r="H1937" s="22"/>
      <c r="I1937" s="22"/>
      <c r="J1937" s="22"/>
      <c r="K1937" s="191" t="e">
        <f aca="false">VLOOKUP(Personale!J1937,Legenda!$D$1:$F$258,2)</f>
        <v>#N/A</v>
      </c>
      <c r="L1937" s="22"/>
      <c r="M1937" s="22"/>
      <c r="N1937" s="22"/>
      <c r="O1937" s="22"/>
      <c r="P1937" s="203"/>
      <c r="Q1937" s="22"/>
      <c r="R1937" s="22"/>
      <c r="S1937" s="22"/>
      <c r="T1937" s="203"/>
      <c r="U1937" s="211"/>
      <c r="V1937" s="211"/>
      <c r="W1937" s="185" t="n">
        <v>0</v>
      </c>
      <c r="X1937" s="185" t="n">
        <v>0</v>
      </c>
      <c r="Y1937" s="219" t="n">
        <f aca="false">SUM(W1937:X1937)</f>
        <v>0</v>
      </c>
      <c r="Z1937" s="185" t="n">
        <v>0</v>
      </c>
      <c r="AA1937" s="185" t="n">
        <v>0</v>
      </c>
      <c r="AB1937" s="220" t="n">
        <f aca="false">SUM(Z1937:AA1937)</f>
        <v>0</v>
      </c>
      <c r="AC1937" s="22"/>
      <c r="AD1937" s="22"/>
      <c r="AE1937" s="188"/>
      <c r="AF1937" s="206" t="n">
        <f aca="false">IF(AE1937="SI",N1937,0)</f>
        <v>0</v>
      </c>
      <c r="AG1937" s="189" t="n">
        <f aca="false">IF(AE1937="SI",Y1937,0)</f>
        <v>0</v>
      </c>
      <c r="AH1937" s="189" t="n">
        <f aca="false">IF(AE1937="SI",AB1937,0)</f>
        <v>0</v>
      </c>
      <c r="AI1937" s="148"/>
      <c r="AJ1937" s="207"/>
      <c r="AK1937" s="207"/>
      <c r="AL1937" s="207"/>
      <c r="AM1937" s="207"/>
      <c r="AN1937" s="207"/>
      <c r="AO1937" s="208"/>
    </row>
    <row r="1938" customFormat="false" ht="15.75" hidden="false" customHeight="true" outlineLevel="0" collapsed="false">
      <c r="A1938" s="22" t="n">
        <v>1937</v>
      </c>
      <c r="B1938" s="180"/>
      <c r="C1938" s="22"/>
      <c r="D1938" s="22"/>
      <c r="E1938" s="183"/>
      <c r="F1938" s="183"/>
      <c r="G1938" s="22"/>
      <c r="H1938" s="22"/>
      <c r="I1938" s="22"/>
      <c r="J1938" s="22"/>
      <c r="K1938" s="191" t="e">
        <f aca="false">VLOOKUP(Personale!J1938,Legenda!$D$1:$F$258,2)</f>
        <v>#N/A</v>
      </c>
      <c r="L1938" s="22"/>
      <c r="M1938" s="22"/>
      <c r="N1938" s="22"/>
      <c r="O1938" s="22"/>
      <c r="P1938" s="203"/>
      <c r="Q1938" s="22"/>
      <c r="R1938" s="22"/>
      <c r="S1938" s="22"/>
      <c r="T1938" s="203"/>
      <c r="U1938" s="211"/>
      <c r="V1938" s="211"/>
      <c r="W1938" s="185" t="n">
        <v>0</v>
      </c>
      <c r="X1938" s="185" t="n">
        <v>0</v>
      </c>
      <c r="Y1938" s="219" t="n">
        <f aca="false">SUM(W1938:X1938)</f>
        <v>0</v>
      </c>
      <c r="Z1938" s="185" t="n">
        <v>0</v>
      </c>
      <c r="AA1938" s="185" t="n">
        <v>0</v>
      </c>
      <c r="AB1938" s="220" t="n">
        <f aca="false">SUM(Z1938:AA1938)</f>
        <v>0</v>
      </c>
      <c r="AC1938" s="22"/>
      <c r="AD1938" s="22"/>
      <c r="AE1938" s="188"/>
      <c r="AF1938" s="206" t="n">
        <f aca="false">IF(AE1938="SI",N1938,0)</f>
        <v>0</v>
      </c>
      <c r="AG1938" s="189" t="n">
        <f aca="false">IF(AE1938="SI",Y1938,0)</f>
        <v>0</v>
      </c>
      <c r="AH1938" s="189" t="n">
        <f aca="false">IF(AE1938="SI",AB1938,0)</f>
        <v>0</v>
      </c>
      <c r="AI1938" s="148"/>
      <c r="AJ1938" s="207"/>
      <c r="AK1938" s="207"/>
      <c r="AL1938" s="207"/>
      <c r="AM1938" s="207"/>
      <c r="AN1938" s="207"/>
      <c r="AO1938" s="208"/>
    </row>
    <row r="1939" customFormat="false" ht="15.75" hidden="false" customHeight="true" outlineLevel="0" collapsed="false">
      <c r="A1939" s="22" t="n">
        <v>1938</v>
      </c>
      <c r="B1939" s="180"/>
      <c r="C1939" s="22"/>
      <c r="D1939" s="22"/>
      <c r="E1939" s="183"/>
      <c r="F1939" s="183"/>
      <c r="G1939" s="22"/>
      <c r="H1939" s="22"/>
      <c r="I1939" s="22"/>
      <c r="J1939" s="22"/>
      <c r="K1939" s="191" t="e">
        <f aca="false">VLOOKUP(Personale!J1939,Legenda!$D$1:$F$258,2)</f>
        <v>#N/A</v>
      </c>
      <c r="L1939" s="22"/>
      <c r="M1939" s="22"/>
      <c r="N1939" s="22"/>
      <c r="O1939" s="22"/>
      <c r="P1939" s="203"/>
      <c r="Q1939" s="22"/>
      <c r="R1939" s="22"/>
      <c r="S1939" s="22"/>
      <c r="T1939" s="203"/>
      <c r="U1939" s="211"/>
      <c r="V1939" s="211"/>
      <c r="W1939" s="185" t="n">
        <v>0</v>
      </c>
      <c r="X1939" s="185" t="n">
        <v>0</v>
      </c>
      <c r="Y1939" s="219" t="n">
        <f aca="false">SUM(W1939:X1939)</f>
        <v>0</v>
      </c>
      <c r="Z1939" s="185" t="n">
        <v>0</v>
      </c>
      <c r="AA1939" s="185" t="n">
        <v>0</v>
      </c>
      <c r="AB1939" s="220" t="n">
        <f aca="false">SUM(Z1939:AA1939)</f>
        <v>0</v>
      </c>
      <c r="AC1939" s="22"/>
      <c r="AD1939" s="22"/>
      <c r="AE1939" s="188"/>
      <c r="AF1939" s="206" t="n">
        <f aca="false">IF(AE1939="SI",N1939,0)</f>
        <v>0</v>
      </c>
      <c r="AG1939" s="189" t="n">
        <f aca="false">IF(AE1939="SI",Y1939,0)</f>
        <v>0</v>
      </c>
      <c r="AH1939" s="189" t="n">
        <f aca="false">IF(AE1939="SI",AB1939,0)</f>
        <v>0</v>
      </c>
      <c r="AI1939" s="148"/>
      <c r="AJ1939" s="207"/>
      <c r="AK1939" s="207"/>
      <c r="AL1939" s="207"/>
      <c r="AM1939" s="207"/>
      <c r="AN1939" s="207"/>
      <c r="AO1939" s="208"/>
    </row>
    <row r="1940" customFormat="false" ht="15.75" hidden="false" customHeight="true" outlineLevel="0" collapsed="false">
      <c r="A1940" s="22" t="n">
        <v>1939</v>
      </c>
      <c r="B1940" s="180"/>
      <c r="C1940" s="22"/>
      <c r="D1940" s="22"/>
      <c r="E1940" s="183"/>
      <c r="F1940" s="183"/>
      <c r="G1940" s="22"/>
      <c r="H1940" s="22"/>
      <c r="I1940" s="22"/>
      <c r="J1940" s="22"/>
      <c r="K1940" s="191" t="e">
        <f aca="false">VLOOKUP(Personale!J1940,Legenda!$D$1:$F$258,2)</f>
        <v>#N/A</v>
      </c>
      <c r="L1940" s="22"/>
      <c r="M1940" s="22"/>
      <c r="N1940" s="22"/>
      <c r="O1940" s="22"/>
      <c r="P1940" s="203"/>
      <c r="Q1940" s="22"/>
      <c r="R1940" s="22"/>
      <c r="S1940" s="22"/>
      <c r="T1940" s="203"/>
      <c r="U1940" s="211"/>
      <c r="V1940" s="211"/>
      <c r="W1940" s="185" t="n">
        <v>0</v>
      </c>
      <c r="X1940" s="185" t="n">
        <v>0</v>
      </c>
      <c r="Y1940" s="219" t="n">
        <f aca="false">SUM(W1940:X1940)</f>
        <v>0</v>
      </c>
      <c r="Z1940" s="185" t="n">
        <v>0</v>
      </c>
      <c r="AA1940" s="185" t="n">
        <v>0</v>
      </c>
      <c r="AB1940" s="220" t="n">
        <f aca="false">SUM(Z1940:AA1940)</f>
        <v>0</v>
      </c>
      <c r="AC1940" s="22"/>
      <c r="AD1940" s="22"/>
      <c r="AE1940" s="188"/>
      <c r="AF1940" s="206" t="n">
        <f aca="false">IF(AE1940="SI",N1940,0)</f>
        <v>0</v>
      </c>
      <c r="AG1940" s="189" t="n">
        <f aca="false">IF(AE1940="SI",Y1940,0)</f>
        <v>0</v>
      </c>
      <c r="AH1940" s="189" t="n">
        <f aca="false">IF(AE1940="SI",AB1940,0)</f>
        <v>0</v>
      </c>
      <c r="AI1940" s="148"/>
      <c r="AJ1940" s="207"/>
      <c r="AK1940" s="207"/>
      <c r="AL1940" s="207"/>
      <c r="AM1940" s="207"/>
      <c r="AN1940" s="207"/>
      <c r="AO1940" s="208"/>
    </row>
    <row r="1941" customFormat="false" ht="15.75" hidden="false" customHeight="true" outlineLevel="0" collapsed="false">
      <c r="A1941" s="22" t="n">
        <v>1940</v>
      </c>
      <c r="B1941" s="180"/>
      <c r="C1941" s="22"/>
      <c r="D1941" s="22"/>
      <c r="E1941" s="183"/>
      <c r="F1941" s="183"/>
      <c r="G1941" s="22"/>
      <c r="H1941" s="22"/>
      <c r="I1941" s="22"/>
      <c r="J1941" s="22"/>
      <c r="K1941" s="191" t="e">
        <f aca="false">VLOOKUP(Personale!J1941,Legenda!$D$1:$F$258,2)</f>
        <v>#N/A</v>
      </c>
      <c r="L1941" s="22"/>
      <c r="M1941" s="22"/>
      <c r="N1941" s="22"/>
      <c r="O1941" s="22"/>
      <c r="P1941" s="203"/>
      <c r="Q1941" s="22"/>
      <c r="R1941" s="22"/>
      <c r="S1941" s="22"/>
      <c r="T1941" s="203"/>
      <c r="U1941" s="211"/>
      <c r="V1941" s="211"/>
      <c r="W1941" s="185" t="n">
        <v>0</v>
      </c>
      <c r="X1941" s="185" t="n">
        <v>0</v>
      </c>
      <c r="Y1941" s="219" t="n">
        <f aca="false">SUM(W1941:X1941)</f>
        <v>0</v>
      </c>
      <c r="Z1941" s="185" t="n">
        <v>0</v>
      </c>
      <c r="AA1941" s="185" t="n">
        <v>0</v>
      </c>
      <c r="AB1941" s="220" t="n">
        <f aca="false">SUM(Z1941:AA1941)</f>
        <v>0</v>
      </c>
      <c r="AC1941" s="22"/>
      <c r="AD1941" s="22"/>
      <c r="AE1941" s="188"/>
      <c r="AF1941" s="206" t="n">
        <f aca="false">IF(AE1941="SI",N1941,0)</f>
        <v>0</v>
      </c>
      <c r="AG1941" s="189" t="n">
        <f aca="false">IF(AE1941="SI",Y1941,0)</f>
        <v>0</v>
      </c>
      <c r="AH1941" s="189" t="n">
        <f aca="false">IF(AE1941="SI",AB1941,0)</f>
        <v>0</v>
      </c>
      <c r="AI1941" s="148"/>
      <c r="AJ1941" s="207"/>
      <c r="AK1941" s="207"/>
      <c r="AL1941" s="207"/>
      <c r="AM1941" s="207"/>
      <c r="AN1941" s="207"/>
      <c r="AO1941" s="208"/>
    </row>
    <row r="1942" customFormat="false" ht="15.75" hidden="false" customHeight="true" outlineLevel="0" collapsed="false">
      <c r="A1942" s="22" t="n">
        <v>1941</v>
      </c>
      <c r="B1942" s="180"/>
      <c r="C1942" s="22"/>
      <c r="D1942" s="22"/>
      <c r="E1942" s="183"/>
      <c r="F1942" s="183"/>
      <c r="G1942" s="22"/>
      <c r="H1942" s="22"/>
      <c r="I1942" s="22"/>
      <c r="J1942" s="22"/>
      <c r="K1942" s="191" t="e">
        <f aca="false">VLOOKUP(Personale!J1942,Legenda!$D$1:$F$258,2)</f>
        <v>#N/A</v>
      </c>
      <c r="L1942" s="22"/>
      <c r="M1942" s="22"/>
      <c r="N1942" s="22"/>
      <c r="O1942" s="22"/>
      <c r="P1942" s="203"/>
      <c r="Q1942" s="22"/>
      <c r="R1942" s="22"/>
      <c r="S1942" s="22"/>
      <c r="T1942" s="203"/>
      <c r="U1942" s="211"/>
      <c r="V1942" s="211"/>
      <c r="W1942" s="185" t="n">
        <v>0</v>
      </c>
      <c r="X1942" s="185" t="n">
        <v>0</v>
      </c>
      <c r="Y1942" s="219" t="n">
        <f aca="false">SUM(W1942:X1942)</f>
        <v>0</v>
      </c>
      <c r="Z1942" s="185" t="n">
        <v>0</v>
      </c>
      <c r="AA1942" s="185" t="n">
        <v>0</v>
      </c>
      <c r="AB1942" s="220" t="n">
        <f aca="false">SUM(Z1942:AA1942)</f>
        <v>0</v>
      </c>
      <c r="AC1942" s="22"/>
      <c r="AD1942" s="22"/>
      <c r="AE1942" s="188"/>
      <c r="AF1942" s="206" t="n">
        <f aca="false">IF(AE1942="SI",N1942,0)</f>
        <v>0</v>
      </c>
      <c r="AG1942" s="189" t="n">
        <f aca="false">IF(AE1942="SI",Y1942,0)</f>
        <v>0</v>
      </c>
      <c r="AH1942" s="189" t="n">
        <f aca="false">IF(AE1942="SI",AB1942,0)</f>
        <v>0</v>
      </c>
      <c r="AI1942" s="148"/>
      <c r="AJ1942" s="207"/>
      <c r="AK1942" s="207"/>
      <c r="AL1942" s="207"/>
      <c r="AM1942" s="207"/>
      <c r="AN1942" s="207"/>
      <c r="AO1942" s="208"/>
    </row>
    <row r="1943" customFormat="false" ht="15.75" hidden="false" customHeight="true" outlineLevel="0" collapsed="false">
      <c r="A1943" s="22" t="n">
        <v>1942</v>
      </c>
      <c r="B1943" s="180"/>
      <c r="C1943" s="22"/>
      <c r="D1943" s="22"/>
      <c r="E1943" s="183"/>
      <c r="F1943" s="183"/>
      <c r="G1943" s="22"/>
      <c r="H1943" s="22"/>
      <c r="I1943" s="22"/>
      <c r="J1943" s="22"/>
      <c r="K1943" s="191" t="e">
        <f aca="false">VLOOKUP(Personale!J1943,Legenda!$D$1:$F$258,2)</f>
        <v>#N/A</v>
      </c>
      <c r="L1943" s="22"/>
      <c r="M1943" s="22"/>
      <c r="N1943" s="22"/>
      <c r="O1943" s="22"/>
      <c r="P1943" s="203"/>
      <c r="Q1943" s="22"/>
      <c r="R1943" s="22"/>
      <c r="S1943" s="22"/>
      <c r="T1943" s="203"/>
      <c r="U1943" s="211"/>
      <c r="V1943" s="211"/>
      <c r="W1943" s="185" t="n">
        <v>0</v>
      </c>
      <c r="X1943" s="185" t="n">
        <v>0</v>
      </c>
      <c r="Y1943" s="219" t="n">
        <f aca="false">SUM(W1943:X1943)</f>
        <v>0</v>
      </c>
      <c r="Z1943" s="185" t="n">
        <v>0</v>
      </c>
      <c r="AA1943" s="185" t="n">
        <v>0</v>
      </c>
      <c r="AB1943" s="220" t="n">
        <f aca="false">SUM(Z1943:AA1943)</f>
        <v>0</v>
      </c>
      <c r="AC1943" s="22"/>
      <c r="AD1943" s="22"/>
      <c r="AE1943" s="188"/>
      <c r="AF1943" s="206" t="n">
        <f aca="false">IF(AE1943="SI",N1943,0)</f>
        <v>0</v>
      </c>
      <c r="AG1943" s="189" t="n">
        <f aca="false">IF(AE1943="SI",Y1943,0)</f>
        <v>0</v>
      </c>
      <c r="AH1943" s="189" t="n">
        <f aca="false">IF(AE1943="SI",AB1943,0)</f>
        <v>0</v>
      </c>
      <c r="AI1943" s="148"/>
      <c r="AJ1943" s="207"/>
      <c r="AK1943" s="207"/>
      <c r="AL1943" s="207"/>
      <c r="AM1943" s="207"/>
      <c r="AN1943" s="207"/>
      <c r="AO1943" s="208"/>
    </row>
    <row r="1944" customFormat="false" ht="15.75" hidden="false" customHeight="true" outlineLevel="0" collapsed="false">
      <c r="A1944" s="22" t="n">
        <v>1943</v>
      </c>
      <c r="B1944" s="180"/>
      <c r="C1944" s="22"/>
      <c r="D1944" s="22"/>
      <c r="E1944" s="183"/>
      <c r="F1944" s="183"/>
      <c r="G1944" s="22"/>
      <c r="H1944" s="22"/>
      <c r="I1944" s="22"/>
      <c r="J1944" s="22"/>
      <c r="K1944" s="191" t="e">
        <f aca="false">VLOOKUP(Personale!J1944,Legenda!$D$1:$F$258,2)</f>
        <v>#N/A</v>
      </c>
      <c r="L1944" s="22"/>
      <c r="M1944" s="22"/>
      <c r="N1944" s="22"/>
      <c r="O1944" s="22"/>
      <c r="P1944" s="203"/>
      <c r="Q1944" s="22"/>
      <c r="R1944" s="22"/>
      <c r="S1944" s="22"/>
      <c r="T1944" s="203"/>
      <c r="U1944" s="211"/>
      <c r="V1944" s="211"/>
      <c r="W1944" s="185" t="n">
        <v>0</v>
      </c>
      <c r="X1944" s="185" t="n">
        <v>0</v>
      </c>
      <c r="Y1944" s="219" t="n">
        <f aca="false">SUM(W1944:X1944)</f>
        <v>0</v>
      </c>
      <c r="Z1944" s="185" t="n">
        <v>0</v>
      </c>
      <c r="AA1944" s="185" t="n">
        <v>0</v>
      </c>
      <c r="AB1944" s="220" t="n">
        <f aca="false">SUM(Z1944:AA1944)</f>
        <v>0</v>
      </c>
      <c r="AC1944" s="22"/>
      <c r="AD1944" s="22"/>
      <c r="AE1944" s="188"/>
      <c r="AF1944" s="206" t="n">
        <f aca="false">IF(AE1944="SI",N1944,0)</f>
        <v>0</v>
      </c>
      <c r="AG1944" s="189" t="n">
        <f aca="false">IF(AE1944="SI",Y1944,0)</f>
        <v>0</v>
      </c>
      <c r="AH1944" s="189" t="n">
        <f aca="false">IF(AE1944="SI",AB1944,0)</f>
        <v>0</v>
      </c>
      <c r="AI1944" s="148"/>
      <c r="AJ1944" s="207"/>
      <c r="AK1944" s="207"/>
      <c r="AL1944" s="207"/>
      <c r="AM1944" s="207"/>
      <c r="AN1944" s="207"/>
      <c r="AO1944" s="208"/>
    </row>
    <row r="1945" customFormat="false" ht="15.75" hidden="false" customHeight="true" outlineLevel="0" collapsed="false">
      <c r="A1945" s="22" t="n">
        <v>1944</v>
      </c>
      <c r="B1945" s="180"/>
      <c r="C1945" s="22"/>
      <c r="D1945" s="22"/>
      <c r="E1945" s="183"/>
      <c r="F1945" s="183"/>
      <c r="G1945" s="22"/>
      <c r="H1945" s="22"/>
      <c r="I1945" s="22"/>
      <c r="J1945" s="22"/>
      <c r="K1945" s="191" t="e">
        <f aca="false">VLOOKUP(Personale!J1945,Legenda!$D$1:$F$258,2)</f>
        <v>#N/A</v>
      </c>
      <c r="L1945" s="22"/>
      <c r="M1945" s="22"/>
      <c r="N1945" s="22"/>
      <c r="O1945" s="22"/>
      <c r="P1945" s="203"/>
      <c r="Q1945" s="22"/>
      <c r="R1945" s="22"/>
      <c r="S1945" s="22"/>
      <c r="T1945" s="203"/>
      <c r="U1945" s="211"/>
      <c r="V1945" s="211"/>
      <c r="W1945" s="185" t="n">
        <v>0</v>
      </c>
      <c r="X1945" s="185" t="n">
        <v>0</v>
      </c>
      <c r="Y1945" s="219" t="n">
        <f aca="false">SUM(W1945:X1945)</f>
        <v>0</v>
      </c>
      <c r="Z1945" s="185" t="n">
        <v>0</v>
      </c>
      <c r="AA1945" s="185" t="n">
        <v>0</v>
      </c>
      <c r="AB1945" s="220" t="n">
        <f aca="false">SUM(Z1945:AA1945)</f>
        <v>0</v>
      </c>
      <c r="AC1945" s="22"/>
      <c r="AD1945" s="22"/>
      <c r="AE1945" s="188"/>
      <c r="AF1945" s="206" t="n">
        <f aca="false">IF(AE1945="SI",N1945,0)</f>
        <v>0</v>
      </c>
      <c r="AG1945" s="189" t="n">
        <f aca="false">IF(AE1945="SI",Y1945,0)</f>
        <v>0</v>
      </c>
      <c r="AH1945" s="189" t="n">
        <f aca="false">IF(AE1945="SI",AB1945,0)</f>
        <v>0</v>
      </c>
      <c r="AI1945" s="148"/>
      <c r="AJ1945" s="207"/>
      <c r="AK1945" s="207"/>
      <c r="AL1945" s="207"/>
      <c r="AM1945" s="207"/>
      <c r="AN1945" s="207"/>
      <c r="AO1945" s="208"/>
    </row>
    <row r="1946" customFormat="false" ht="15.75" hidden="false" customHeight="true" outlineLevel="0" collapsed="false">
      <c r="A1946" s="22" t="n">
        <v>1945</v>
      </c>
      <c r="B1946" s="180"/>
      <c r="C1946" s="22"/>
      <c r="D1946" s="22"/>
      <c r="E1946" s="183"/>
      <c r="F1946" s="183"/>
      <c r="G1946" s="22"/>
      <c r="H1946" s="22"/>
      <c r="I1946" s="22"/>
      <c r="J1946" s="22"/>
      <c r="K1946" s="191" t="e">
        <f aca="false">VLOOKUP(Personale!J1946,Legenda!$D$1:$F$258,2)</f>
        <v>#N/A</v>
      </c>
      <c r="L1946" s="22"/>
      <c r="M1946" s="22"/>
      <c r="N1946" s="22"/>
      <c r="O1946" s="22"/>
      <c r="P1946" s="203"/>
      <c r="Q1946" s="22"/>
      <c r="R1946" s="22"/>
      <c r="S1946" s="22"/>
      <c r="T1946" s="203"/>
      <c r="U1946" s="211"/>
      <c r="V1946" s="211"/>
      <c r="W1946" s="185" t="n">
        <v>0</v>
      </c>
      <c r="X1946" s="185" t="n">
        <v>0</v>
      </c>
      <c r="Y1946" s="219" t="n">
        <f aca="false">SUM(W1946:X1946)</f>
        <v>0</v>
      </c>
      <c r="Z1946" s="185" t="n">
        <v>0</v>
      </c>
      <c r="AA1946" s="185" t="n">
        <v>0</v>
      </c>
      <c r="AB1946" s="220" t="n">
        <f aca="false">SUM(Z1946:AA1946)</f>
        <v>0</v>
      </c>
      <c r="AC1946" s="22"/>
      <c r="AD1946" s="22"/>
      <c r="AE1946" s="188"/>
      <c r="AF1946" s="206" t="n">
        <f aca="false">IF(AE1946="SI",N1946,0)</f>
        <v>0</v>
      </c>
      <c r="AG1946" s="189" t="n">
        <f aca="false">IF(AE1946="SI",Y1946,0)</f>
        <v>0</v>
      </c>
      <c r="AH1946" s="189" t="n">
        <f aca="false">IF(AE1946="SI",AB1946,0)</f>
        <v>0</v>
      </c>
      <c r="AI1946" s="148"/>
      <c r="AJ1946" s="207"/>
      <c r="AK1946" s="207"/>
      <c r="AL1946" s="207"/>
      <c r="AM1946" s="207"/>
      <c r="AN1946" s="207"/>
      <c r="AO1946" s="208"/>
    </row>
    <row r="1947" customFormat="false" ht="15.75" hidden="false" customHeight="true" outlineLevel="0" collapsed="false">
      <c r="A1947" s="22" t="n">
        <v>1946</v>
      </c>
      <c r="B1947" s="180"/>
      <c r="C1947" s="22"/>
      <c r="D1947" s="22"/>
      <c r="E1947" s="183"/>
      <c r="F1947" s="183"/>
      <c r="G1947" s="22"/>
      <c r="H1947" s="22"/>
      <c r="I1947" s="22"/>
      <c r="J1947" s="22"/>
      <c r="K1947" s="191" t="e">
        <f aca="false">VLOOKUP(Personale!J1947,Legenda!$D$1:$F$258,2)</f>
        <v>#N/A</v>
      </c>
      <c r="L1947" s="22"/>
      <c r="M1947" s="22"/>
      <c r="N1947" s="22"/>
      <c r="O1947" s="22"/>
      <c r="P1947" s="203"/>
      <c r="Q1947" s="22"/>
      <c r="R1947" s="22"/>
      <c r="S1947" s="22"/>
      <c r="T1947" s="203"/>
      <c r="U1947" s="211"/>
      <c r="V1947" s="211"/>
      <c r="W1947" s="185" t="n">
        <v>0</v>
      </c>
      <c r="X1947" s="185" t="n">
        <v>0</v>
      </c>
      <c r="Y1947" s="219" t="n">
        <f aca="false">SUM(W1947:X1947)</f>
        <v>0</v>
      </c>
      <c r="Z1947" s="185" t="n">
        <v>0</v>
      </c>
      <c r="AA1947" s="185" t="n">
        <v>0</v>
      </c>
      <c r="AB1947" s="220" t="n">
        <f aca="false">SUM(Z1947:AA1947)</f>
        <v>0</v>
      </c>
      <c r="AC1947" s="22"/>
      <c r="AD1947" s="22"/>
      <c r="AE1947" s="188"/>
      <c r="AF1947" s="206" t="n">
        <f aca="false">IF(AE1947="SI",N1947,0)</f>
        <v>0</v>
      </c>
      <c r="AG1947" s="189" t="n">
        <f aca="false">IF(AE1947="SI",Y1947,0)</f>
        <v>0</v>
      </c>
      <c r="AH1947" s="189" t="n">
        <f aca="false">IF(AE1947="SI",AB1947,0)</f>
        <v>0</v>
      </c>
      <c r="AI1947" s="148"/>
      <c r="AJ1947" s="207"/>
      <c r="AK1947" s="207"/>
      <c r="AL1947" s="207"/>
      <c r="AM1947" s="207"/>
      <c r="AN1947" s="207"/>
      <c r="AO1947" s="208"/>
    </row>
    <row r="1948" customFormat="false" ht="15.75" hidden="false" customHeight="true" outlineLevel="0" collapsed="false">
      <c r="A1948" s="22" t="n">
        <v>1947</v>
      </c>
      <c r="B1948" s="180"/>
      <c r="C1948" s="22"/>
      <c r="D1948" s="22"/>
      <c r="E1948" s="183"/>
      <c r="F1948" s="183"/>
      <c r="G1948" s="22"/>
      <c r="H1948" s="22"/>
      <c r="I1948" s="22"/>
      <c r="J1948" s="22"/>
      <c r="K1948" s="191" t="e">
        <f aca="false">VLOOKUP(Personale!J1948,Legenda!$D$1:$F$258,2)</f>
        <v>#N/A</v>
      </c>
      <c r="L1948" s="22"/>
      <c r="M1948" s="22"/>
      <c r="N1948" s="22"/>
      <c r="O1948" s="22"/>
      <c r="P1948" s="203"/>
      <c r="Q1948" s="22"/>
      <c r="R1948" s="22"/>
      <c r="S1948" s="22"/>
      <c r="T1948" s="203"/>
      <c r="U1948" s="211"/>
      <c r="V1948" s="211"/>
      <c r="W1948" s="185" t="n">
        <v>0</v>
      </c>
      <c r="X1948" s="185" t="n">
        <v>0</v>
      </c>
      <c r="Y1948" s="219" t="n">
        <f aca="false">SUM(W1948:X1948)</f>
        <v>0</v>
      </c>
      <c r="Z1948" s="185" t="n">
        <v>0</v>
      </c>
      <c r="AA1948" s="185" t="n">
        <v>0</v>
      </c>
      <c r="AB1948" s="220" t="n">
        <f aca="false">SUM(Z1948:AA1948)</f>
        <v>0</v>
      </c>
      <c r="AC1948" s="22"/>
      <c r="AD1948" s="22"/>
      <c r="AE1948" s="188"/>
      <c r="AF1948" s="206" t="n">
        <f aca="false">IF(AE1948="SI",N1948,0)</f>
        <v>0</v>
      </c>
      <c r="AG1948" s="189" t="n">
        <f aca="false">IF(AE1948="SI",Y1948,0)</f>
        <v>0</v>
      </c>
      <c r="AH1948" s="189" t="n">
        <f aca="false">IF(AE1948="SI",AB1948,0)</f>
        <v>0</v>
      </c>
      <c r="AI1948" s="148"/>
      <c r="AJ1948" s="207"/>
      <c r="AK1948" s="207"/>
      <c r="AL1948" s="207"/>
      <c r="AM1948" s="207"/>
      <c r="AN1948" s="207"/>
      <c r="AO1948" s="208"/>
    </row>
    <row r="1949" customFormat="false" ht="15.75" hidden="false" customHeight="true" outlineLevel="0" collapsed="false">
      <c r="A1949" s="22" t="n">
        <v>1948</v>
      </c>
      <c r="B1949" s="180"/>
      <c r="C1949" s="22"/>
      <c r="D1949" s="22"/>
      <c r="E1949" s="183"/>
      <c r="F1949" s="183"/>
      <c r="G1949" s="22"/>
      <c r="H1949" s="22"/>
      <c r="I1949" s="22"/>
      <c r="J1949" s="22"/>
      <c r="K1949" s="191" t="e">
        <f aca="false">VLOOKUP(Personale!J1949,Legenda!$D$1:$F$258,2)</f>
        <v>#N/A</v>
      </c>
      <c r="L1949" s="22"/>
      <c r="M1949" s="22"/>
      <c r="N1949" s="22"/>
      <c r="O1949" s="22"/>
      <c r="P1949" s="203"/>
      <c r="Q1949" s="22"/>
      <c r="R1949" s="22"/>
      <c r="S1949" s="22"/>
      <c r="T1949" s="203"/>
      <c r="U1949" s="211"/>
      <c r="V1949" s="211"/>
      <c r="W1949" s="185" t="n">
        <v>0</v>
      </c>
      <c r="X1949" s="185" t="n">
        <v>0</v>
      </c>
      <c r="Y1949" s="219" t="n">
        <f aca="false">SUM(W1949:X1949)</f>
        <v>0</v>
      </c>
      <c r="Z1949" s="185" t="n">
        <v>0</v>
      </c>
      <c r="AA1949" s="185" t="n">
        <v>0</v>
      </c>
      <c r="AB1949" s="220" t="n">
        <f aca="false">SUM(Z1949:AA1949)</f>
        <v>0</v>
      </c>
      <c r="AC1949" s="22"/>
      <c r="AD1949" s="22"/>
      <c r="AE1949" s="188"/>
      <c r="AF1949" s="206" t="n">
        <f aca="false">IF(AE1949="SI",N1949,0)</f>
        <v>0</v>
      </c>
      <c r="AG1949" s="189" t="n">
        <f aca="false">IF(AE1949="SI",Y1949,0)</f>
        <v>0</v>
      </c>
      <c r="AH1949" s="189" t="n">
        <f aca="false">IF(AE1949="SI",AB1949,0)</f>
        <v>0</v>
      </c>
      <c r="AI1949" s="148"/>
      <c r="AJ1949" s="207"/>
      <c r="AK1949" s="207"/>
      <c r="AL1949" s="207"/>
      <c r="AM1949" s="207"/>
      <c r="AN1949" s="207"/>
      <c r="AO1949" s="208"/>
    </row>
    <row r="1950" customFormat="false" ht="15.75" hidden="false" customHeight="true" outlineLevel="0" collapsed="false">
      <c r="A1950" s="22" t="n">
        <v>1949</v>
      </c>
      <c r="B1950" s="180"/>
      <c r="C1950" s="22"/>
      <c r="D1950" s="22"/>
      <c r="E1950" s="183"/>
      <c r="F1950" s="183"/>
      <c r="G1950" s="22"/>
      <c r="H1950" s="22"/>
      <c r="I1950" s="22"/>
      <c r="J1950" s="22"/>
      <c r="K1950" s="191" t="e">
        <f aca="false">VLOOKUP(Personale!J1950,Legenda!$D$1:$F$258,2)</f>
        <v>#N/A</v>
      </c>
      <c r="L1950" s="22"/>
      <c r="M1950" s="22"/>
      <c r="N1950" s="22"/>
      <c r="O1950" s="22"/>
      <c r="P1950" s="203"/>
      <c r="Q1950" s="22"/>
      <c r="R1950" s="22"/>
      <c r="S1950" s="22"/>
      <c r="T1950" s="203"/>
      <c r="U1950" s="211"/>
      <c r="V1950" s="211"/>
      <c r="W1950" s="185" t="n">
        <v>0</v>
      </c>
      <c r="X1950" s="185" t="n">
        <v>0</v>
      </c>
      <c r="Y1950" s="219" t="n">
        <f aca="false">SUM(W1950:X1950)</f>
        <v>0</v>
      </c>
      <c r="Z1950" s="185" t="n">
        <v>0</v>
      </c>
      <c r="AA1950" s="185" t="n">
        <v>0</v>
      </c>
      <c r="AB1950" s="220" t="n">
        <f aca="false">SUM(Z1950:AA1950)</f>
        <v>0</v>
      </c>
      <c r="AC1950" s="22"/>
      <c r="AD1950" s="22"/>
      <c r="AE1950" s="188"/>
      <c r="AF1950" s="206" t="n">
        <f aca="false">IF(AE1950="SI",N1950,0)</f>
        <v>0</v>
      </c>
      <c r="AG1950" s="189" t="n">
        <f aca="false">IF(AE1950="SI",Y1950,0)</f>
        <v>0</v>
      </c>
      <c r="AH1950" s="189" t="n">
        <f aca="false">IF(AE1950="SI",AB1950,0)</f>
        <v>0</v>
      </c>
      <c r="AI1950" s="148"/>
      <c r="AJ1950" s="207"/>
      <c r="AK1950" s="207"/>
      <c r="AL1950" s="207"/>
      <c r="AM1950" s="207"/>
      <c r="AN1950" s="207"/>
      <c r="AO1950" s="208"/>
    </row>
    <row r="1951" customFormat="false" ht="15.75" hidden="false" customHeight="true" outlineLevel="0" collapsed="false">
      <c r="A1951" s="22" t="n">
        <v>1950</v>
      </c>
      <c r="B1951" s="180"/>
      <c r="C1951" s="22"/>
      <c r="D1951" s="22"/>
      <c r="E1951" s="183"/>
      <c r="F1951" s="183"/>
      <c r="G1951" s="22"/>
      <c r="H1951" s="22"/>
      <c r="I1951" s="22"/>
      <c r="J1951" s="22"/>
      <c r="K1951" s="191" t="e">
        <f aca="false">VLOOKUP(Personale!J1951,Legenda!$D$1:$F$258,2)</f>
        <v>#N/A</v>
      </c>
      <c r="L1951" s="22"/>
      <c r="M1951" s="22"/>
      <c r="N1951" s="22"/>
      <c r="O1951" s="22"/>
      <c r="P1951" s="203"/>
      <c r="Q1951" s="22"/>
      <c r="R1951" s="22"/>
      <c r="S1951" s="22"/>
      <c r="T1951" s="203"/>
      <c r="U1951" s="211"/>
      <c r="V1951" s="211"/>
      <c r="W1951" s="185" t="n">
        <v>0</v>
      </c>
      <c r="X1951" s="185" t="n">
        <v>0</v>
      </c>
      <c r="Y1951" s="219" t="n">
        <f aca="false">SUM(W1951:X1951)</f>
        <v>0</v>
      </c>
      <c r="Z1951" s="185" t="n">
        <v>0</v>
      </c>
      <c r="AA1951" s="185" t="n">
        <v>0</v>
      </c>
      <c r="AB1951" s="220" t="n">
        <f aca="false">SUM(Z1951:AA1951)</f>
        <v>0</v>
      </c>
      <c r="AC1951" s="22"/>
      <c r="AD1951" s="22"/>
      <c r="AE1951" s="188"/>
      <c r="AF1951" s="206" t="n">
        <f aca="false">IF(AE1951="SI",N1951,0)</f>
        <v>0</v>
      </c>
      <c r="AG1951" s="189" t="n">
        <f aca="false">IF(AE1951="SI",Y1951,0)</f>
        <v>0</v>
      </c>
      <c r="AH1951" s="189" t="n">
        <f aca="false">IF(AE1951="SI",AB1951,0)</f>
        <v>0</v>
      </c>
      <c r="AI1951" s="148"/>
      <c r="AJ1951" s="207"/>
      <c r="AK1951" s="207"/>
      <c r="AL1951" s="207"/>
      <c r="AM1951" s="207"/>
      <c r="AN1951" s="207"/>
      <c r="AO1951" s="208"/>
    </row>
    <row r="1952" customFormat="false" ht="15.75" hidden="false" customHeight="true" outlineLevel="0" collapsed="false">
      <c r="A1952" s="22" t="n">
        <v>1951</v>
      </c>
      <c r="B1952" s="180"/>
      <c r="C1952" s="22"/>
      <c r="D1952" s="22"/>
      <c r="E1952" s="183"/>
      <c r="F1952" s="183"/>
      <c r="G1952" s="22"/>
      <c r="H1952" s="22"/>
      <c r="I1952" s="22"/>
      <c r="J1952" s="22"/>
      <c r="K1952" s="191" t="e">
        <f aca="false">VLOOKUP(Personale!J1952,Legenda!$D$1:$F$258,2)</f>
        <v>#N/A</v>
      </c>
      <c r="L1952" s="22"/>
      <c r="M1952" s="22"/>
      <c r="N1952" s="22"/>
      <c r="O1952" s="22"/>
      <c r="P1952" s="203"/>
      <c r="Q1952" s="22"/>
      <c r="R1952" s="22"/>
      <c r="S1952" s="22"/>
      <c r="T1952" s="203"/>
      <c r="U1952" s="211"/>
      <c r="V1952" s="211"/>
      <c r="W1952" s="185" t="n">
        <v>0</v>
      </c>
      <c r="X1952" s="185" t="n">
        <v>0</v>
      </c>
      <c r="Y1952" s="219" t="n">
        <f aca="false">SUM(W1952:X1952)</f>
        <v>0</v>
      </c>
      <c r="Z1952" s="185" t="n">
        <v>0</v>
      </c>
      <c r="AA1952" s="185" t="n">
        <v>0</v>
      </c>
      <c r="AB1952" s="220" t="n">
        <f aca="false">SUM(Z1952:AA1952)</f>
        <v>0</v>
      </c>
      <c r="AC1952" s="22"/>
      <c r="AD1952" s="22"/>
      <c r="AE1952" s="188"/>
      <c r="AF1952" s="206" t="n">
        <f aca="false">IF(AE1952="SI",N1952,0)</f>
        <v>0</v>
      </c>
      <c r="AG1952" s="189" t="n">
        <f aca="false">IF(AE1952="SI",Y1952,0)</f>
        <v>0</v>
      </c>
      <c r="AH1952" s="189" t="n">
        <f aca="false">IF(AE1952="SI",AB1952,0)</f>
        <v>0</v>
      </c>
      <c r="AI1952" s="148"/>
      <c r="AJ1952" s="207"/>
      <c r="AK1952" s="207"/>
      <c r="AL1952" s="207"/>
      <c r="AM1952" s="207"/>
      <c r="AN1952" s="207"/>
      <c r="AO1952" s="208"/>
    </row>
    <row r="1953" customFormat="false" ht="15.75" hidden="false" customHeight="true" outlineLevel="0" collapsed="false">
      <c r="A1953" s="22" t="n">
        <v>1952</v>
      </c>
      <c r="B1953" s="180"/>
      <c r="C1953" s="22"/>
      <c r="D1953" s="22"/>
      <c r="E1953" s="183"/>
      <c r="F1953" s="183"/>
      <c r="G1953" s="22"/>
      <c r="H1953" s="22"/>
      <c r="I1953" s="22"/>
      <c r="J1953" s="22"/>
      <c r="K1953" s="191" t="e">
        <f aca="false">VLOOKUP(Personale!J1953,Legenda!$D$1:$F$258,2)</f>
        <v>#N/A</v>
      </c>
      <c r="L1953" s="22"/>
      <c r="M1953" s="22"/>
      <c r="N1953" s="22"/>
      <c r="O1953" s="22"/>
      <c r="P1953" s="203"/>
      <c r="Q1953" s="22"/>
      <c r="R1953" s="22"/>
      <c r="S1953" s="22"/>
      <c r="T1953" s="203"/>
      <c r="U1953" s="211"/>
      <c r="V1953" s="211"/>
      <c r="W1953" s="185" t="n">
        <v>0</v>
      </c>
      <c r="X1953" s="185" t="n">
        <v>0</v>
      </c>
      <c r="Y1953" s="219" t="n">
        <f aca="false">SUM(W1953:X1953)</f>
        <v>0</v>
      </c>
      <c r="Z1953" s="185" t="n">
        <v>0</v>
      </c>
      <c r="AA1953" s="185" t="n">
        <v>0</v>
      </c>
      <c r="AB1953" s="220" t="n">
        <f aca="false">SUM(Z1953:AA1953)</f>
        <v>0</v>
      </c>
      <c r="AC1953" s="22"/>
      <c r="AD1953" s="22"/>
      <c r="AE1953" s="188"/>
      <c r="AF1953" s="206" t="n">
        <f aca="false">IF(AE1953="SI",N1953,0)</f>
        <v>0</v>
      </c>
      <c r="AG1953" s="189" t="n">
        <f aca="false">IF(AE1953="SI",Y1953,0)</f>
        <v>0</v>
      </c>
      <c r="AH1953" s="189" t="n">
        <f aca="false">IF(AE1953="SI",AB1953,0)</f>
        <v>0</v>
      </c>
      <c r="AI1953" s="148"/>
      <c r="AJ1953" s="207"/>
      <c r="AK1953" s="207"/>
      <c r="AL1953" s="207"/>
      <c r="AM1953" s="207"/>
      <c r="AN1953" s="207"/>
      <c r="AO1953" s="208"/>
    </row>
    <row r="1954" customFormat="false" ht="15.75" hidden="false" customHeight="true" outlineLevel="0" collapsed="false">
      <c r="A1954" s="22" t="n">
        <v>1953</v>
      </c>
      <c r="B1954" s="180"/>
      <c r="C1954" s="22"/>
      <c r="D1954" s="22"/>
      <c r="E1954" s="183"/>
      <c r="F1954" s="183"/>
      <c r="G1954" s="22"/>
      <c r="H1954" s="22"/>
      <c r="I1954" s="22"/>
      <c r="J1954" s="22"/>
      <c r="K1954" s="191" t="e">
        <f aca="false">VLOOKUP(Personale!J1954,Legenda!$D$1:$F$258,2)</f>
        <v>#N/A</v>
      </c>
      <c r="L1954" s="22"/>
      <c r="M1954" s="22"/>
      <c r="N1954" s="22"/>
      <c r="O1954" s="22"/>
      <c r="P1954" s="203"/>
      <c r="Q1954" s="22"/>
      <c r="R1954" s="22"/>
      <c r="S1954" s="22"/>
      <c r="T1954" s="203"/>
      <c r="U1954" s="211"/>
      <c r="V1954" s="211"/>
      <c r="W1954" s="185" t="n">
        <v>0</v>
      </c>
      <c r="X1954" s="185" t="n">
        <v>0</v>
      </c>
      <c r="Y1954" s="219" t="n">
        <f aca="false">SUM(W1954:X1954)</f>
        <v>0</v>
      </c>
      <c r="Z1954" s="185" t="n">
        <v>0</v>
      </c>
      <c r="AA1954" s="185" t="n">
        <v>0</v>
      </c>
      <c r="AB1954" s="220" t="n">
        <f aca="false">SUM(Z1954:AA1954)</f>
        <v>0</v>
      </c>
      <c r="AC1954" s="22"/>
      <c r="AD1954" s="22"/>
      <c r="AE1954" s="188"/>
      <c r="AF1954" s="206" t="n">
        <f aca="false">IF(AE1954="SI",N1954,0)</f>
        <v>0</v>
      </c>
      <c r="AG1954" s="189" t="n">
        <f aca="false">IF(AE1954="SI",Y1954,0)</f>
        <v>0</v>
      </c>
      <c r="AH1954" s="189" t="n">
        <f aca="false">IF(AE1954="SI",AB1954,0)</f>
        <v>0</v>
      </c>
      <c r="AI1954" s="148"/>
      <c r="AJ1954" s="207"/>
      <c r="AK1954" s="207"/>
      <c r="AL1954" s="207"/>
      <c r="AM1954" s="207"/>
      <c r="AN1954" s="207"/>
      <c r="AO1954" s="208"/>
    </row>
    <row r="1955" customFormat="false" ht="15.75" hidden="false" customHeight="true" outlineLevel="0" collapsed="false">
      <c r="A1955" s="22" t="n">
        <v>1954</v>
      </c>
      <c r="B1955" s="180"/>
      <c r="C1955" s="22"/>
      <c r="D1955" s="22"/>
      <c r="E1955" s="183"/>
      <c r="F1955" s="183"/>
      <c r="G1955" s="22"/>
      <c r="H1955" s="22"/>
      <c r="I1955" s="22"/>
      <c r="J1955" s="22"/>
      <c r="K1955" s="191" t="e">
        <f aca="false">VLOOKUP(Personale!J1955,Legenda!$D$1:$F$258,2)</f>
        <v>#N/A</v>
      </c>
      <c r="L1955" s="22"/>
      <c r="M1955" s="22"/>
      <c r="N1955" s="22"/>
      <c r="O1955" s="22"/>
      <c r="P1955" s="203"/>
      <c r="Q1955" s="22"/>
      <c r="R1955" s="22"/>
      <c r="S1955" s="22"/>
      <c r="T1955" s="203"/>
      <c r="U1955" s="211"/>
      <c r="V1955" s="211"/>
      <c r="W1955" s="185" t="n">
        <v>0</v>
      </c>
      <c r="X1955" s="185" t="n">
        <v>0</v>
      </c>
      <c r="Y1955" s="219" t="n">
        <f aca="false">SUM(W1955:X1955)</f>
        <v>0</v>
      </c>
      <c r="Z1955" s="185" t="n">
        <v>0</v>
      </c>
      <c r="AA1955" s="185" t="n">
        <v>0</v>
      </c>
      <c r="AB1955" s="220" t="n">
        <f aca="false">SUM(Z1955:AA1955)</f>
        <v>0</v>
      </c>
      <c r="AC1955" s="22"/>
      <c r="AD1955" s="22"/>
      <c r="AE1955" s="188"/>
      <c r="AF1955" s="206" t="n">
        <f aca="false">IF(AE1955="SI",N1955,0)</f>
        <v>0</v>
      </c>
      <c r="AG1955" s="189" t="n">
        <f aca="false">IF(AE1955="SI",Y1955,0)</f>
        <v>0</v>
      </c>
      <c r="AH1955" s="189" t="n">
        <f aca="false">IF(AE1955="SI",AB1955,0)</f>
        <v>0</v>
      </c>
      <c r="AI1955" s="148"/>
      <c r="AJ1955" s="207"/>
      <c r="AK1955" s="207"/>
      <c r="AL1955" s="207"/>
      <c r="AM1955" s="207"/>
      <c r="AN1955" s="207"/>
      <c r="AO1955" s="208"/>
    </row>
    <row r="1956" customFormat="false" ht="15.75" hidden="false" customHeight="true" outlineLevel="0" collapsed="false">
      <c r="A1956" s="22" t="n">
        <v>1955</v>
      </c>
      <c r="B1956" s="180"/>
      <c r="C1956" s="22"/>
      <c r="D1956" s="22"/>
      <c r="E1956" s="183"/>
      <c r="F1956" s="183"/>
      <c r="G1956" s="22"/>
      <c r="H1956" s="22"/>
      <c r="I1956" s="22"/>
      <c r="J1956" s="22"/>
      <c r="K1956" s="191" t="e">
        <f aca="false">VLOOKUP(Personale!J1956,Legenda!$D$1:$F$258,2)</f>
        <v>#N/A</v>
      </c>
      <c r="L1956" s="22"/>
      <c r="M1956" s="22"/>
      <c r="N1956" s="22"/>
      <c r="O1956" s="22"/>
      <c r="P1956" s="203"/>
      <c r="Q1956" s="22"/>
      <c r="R1956" s="22"/>
      <c r="S1956" s="22"/>
      <c r="T1956" s="203"/>
      <c r="U1956" s="211"/>
      <c r="V1956" s="211"/>
      <c r="W1956" s="185" t="n">
        <v>0</v>
      </c>
      <c r="X1956" s="185" t="n">
        <v>0</v>
      </c>
      <c r="Y1956" s="219" t="n">
        <f aca="false">SUM(W1956:X1956)</f>
        <v>0</v>
      </c>
      <c r="Z1956" s="185" t="n">
        <v>0</v>
      </c>
      <c r="AA1956" s="185" t="n">
        <v>0</v>
      </c>
      <c r="AB1956" s="220" t="n">
        <f aca="false">SUM(Z1956:AA1956)</f>
        <v>0</v>
      </c>
      <c r="AC1956" s="22"/>
      <c r="AD1956" s="22"/>
      <c r="AE1956" s="188"/>
      <c r="AF1956" s="206" t="n">
        <f aca="false">IF(AE1956="SI",N1956,0)</f>
        <v>0</v>
      </c>
      <c r="AG1956" s="189" t="n">
        <f aca="false">IF(AE1956="SI",Y1956,0)</f>
        <v>0</v>
      </c>
      <c r="AH1956" s="189" t="n">
        <f aca="false">IF(AE1956="SI",AB1956,0)</f>
        <v>0</v>
      </c>
      <c r="AI1956" s="148"/>
      <c r="AJ1956" s="207"/>
      <c r="AK1956" s="207"/>
      <c r="AL1956" s="207"/>
      <c r="AM1956" s="207"/>
      <c r="AN1956" s="207"/>
      <c r="AO1956" s="208"/>
    </row>
    <row r="1957" customFormat="false" ht="15.75" hidden="false" customHeight="true" outlineLevel="0" collapsed="false">
      <c r="A1957" s="22" t="n">
        <v>1956</v>
      </c>
      <c r="B1957" s="180"/>
      <c r="C1957" s="22"/>
      <c r="D1957" s="22"/>
      <c r="E1957" s="183"/>
      <c r="F1957" s="183"/>
      <c r="G1957" s="22"/>
      <c r="H1957" s="22"/>
      <c r="I1957" s="22"/>
      <c r="J1957" s="22"/>
      <c r="K1957" s="191" t="e">
        <f aca="false">VLOOKUP(Personale!J1957,Legenda!$D$1:$F$258,2)</f>
        <v>#N/A</v>
      </c>
      <c r="L1957" s="22"/>
      <c r="M1957" s="22"/>
      <c r="N1957" s="22"/>
      <c r="O1957" s="22"/>
      <c r="P1957" s="203"/>
      <c r="Q1957" s="22"/>
      <c r="R1957" s="22"/>
      <c r="S1957" s="22"/>
      <c r="T1957" s="203"/>
      <c r="U1957" s="211"/>
      <c r="V1957" s="211"/>
      <c r="W1957" s="185" t="n">
        <v>0</v>
      </c>
      <c r="X1957" s="185" t="n">
        <v>0</v>
      </c>
      <c r="Y1957" s="219" t="n">
        <f aca="false">SUM(W1957:X1957)</f>
        <v>0</v>
      </c>
      <c r="Z1957" s="185" t="n">
        <v>0</v>
      </c>
      <c r="AA1957" s="185" t="n">
        <v>0</v>
      </c>
      <c r="AB1957" s="220" t="n">
        <f aca="false">SUM(Z1957:AA1957)</f>
        <v>0</v>
      </c>
      <c r="AC1957" s="22"/>
      <c r="AD1957" s="22"/>
      <c r="AE1957" s="188"/>
      <c r="AF1957" s="206" t="n">
        <f aca="false">IF(AE1957="SI",N1957,0)</f>
        <v>0</v>
      </c>
      <c r="AG1957" s="189" t="n">
        <f aca="false">IF(AE1957="SI",Y1957,0)</f>
        <v>0</v>
      </c>
      <c r="AH1957" s="189" t="n">
        <f aca="false">IF(AE1957="SI",AB1957,0)</f>
        <v>0</v>
      </c>
      <c r="AI1957" s="148"/>
      <c r="AJ1957" s="207"/>
      <c r="AK1957" s="207"/>
      <c r="AL1957" s="207"/>
      <c r="AM1957" s="207"/>
      <c r="AN1957" s="207"/>
      <c r="AO1957" s="208"/>
    </row>
    <row r="1958" customFormat="false" ht="15.75" hidden="false" customHeight="true" outlineLevel="0" collapsed="false">
      <c r="A1958" s="22" t="n">
        <v>1957</v>
      </c>
      <c r="B1958" s="180"/>
      <c r="C1958" s="22"/>
      <c r="D1958" s="22"/>
      <c r="E1958" s="183"/>
      <c r="F1958" s="183"/>
      <c r="G1958" s="22"/>
      <c r="H1958" s="22"/>
      <c r="I1958" s="22"/>
      <c r="J1958" s="22"/>
      <c r="K1958" s="191" t="e">
        <f aca="false">VLOOKUP(Personale!J1958,Legenda!$D$1:$F$258,2)</f>
        <v>#N/A</v>
      </c>
      <c r="L1958" s="22"/>
      <c r="M1958" s="22"/>
      <c r="N1958" s="22"/>
      <c r="O1958" s="22"/>
      <c r="P1958" s="203"/>
      <c r="Q1958" s="22"/>
      <c r="R1958" s="22"/>
      <c r="S1958" s="22"/>
      <c r="T1958" s="203"/>
      <c r="U1958" s="211"/>
      <c r="V1958" s="211"/>
      <c r="W1958" s="185" t="n">
        <v>0</v>
      </c>
      <c r="X1958" s="185" t="n">
        <v>0</v>
      </c>
      <c r="Y1958" s="219" t="n">
        <f aca="false">SUM(W1958:X1958)</f>
        <v>0</v>
      </c>
      <c r="Z1958" s="185" t="n">
        <v>0</v>
      </c>
      <c r="AA1958" s="185" t="n">
        <v>0</v>
      </c>
      <c r="AB1958" s="220" t="n">
        <f aca="false">SUM(Z1958:AA1958)</f>
        <v>0</v>
      </c>
      <c r="AC1958" s="22"/>
      <c r="AD1958" s="22"/>
      <c r="AE1958" s="188"/>
      <c r="AF1958" s="206" t="n">
        <f aca="false">IF(AE1958="SI",N1958,0)</f>
        <v>0</v>
      </c>
      <c r="AG1958" s="189" t="n">
        <f aca="false">IF(AE1958="SI",Y1958,0)</f>
        <v>0</v>
      </c>
      <c r="AH1958" s="189" t="n">
        <f aca="false">IF(AE1958="SI",AB1958,0)</f>
        <v>0</v>
      </c>
      <c r="AI1958" s="148"/>
      <c r="AJ1958" s="207"/>
      <c r="AK1958" s="207"/>
      <c r="AL1958" s="207"/>
      <c r="AM1958" s="207"/>
      <c r="AN1958" s="207"/>
      <c r="AO1958" s="208"/>
    </row>
    <row r="1959" customFormat="false" ht="15.75" hidden="false" customHeight="true" outlineLevel="0" collapsed="false">
      <c r="A1959" s="22" t="n">
        <v>1958</v>
      </c>
      <c r="B1959" s="180"/>
      <c r="C1959" s="22"/>
      <c r="D1959" s="22"/>
      <c r="E1959" s="183"/>
      <c r="F1959" s="183"/>
      <c r="G1959" s="22"/>
      <c r="H1959" s="22"/>
      <c r="I1959" s="22"/>
      <c r="J1959" s="22"/>
      <c r="K1959" s="191" t="e">
        <f aca="false">VLOOKUP(Personale!J1959,Legenda!$D$1:$F$258,2)</f>
        <v>#N/A</v>
      </c>
      <c r="L1959" s="22"/>
      <c r="M1959" s="22"/>
      <c r="N1959" s="22"/>
      <c r="O1959" s="22"/>
      <c r="P1959" s="203"/>
      <c r="Q1959" s="22"/>
      <c r="R1959" s="22"/>
      <c r="S1959" s="22"/>
      <c r="T1959" s="203"/>
      <c r="U1959" s="211"/>
      <c r="V1959" s="211"/>
      <c r="W1959" s="185" t="n">
        <v>0</v>
      </c>
      <c r="X1959" s="185" t="n">
        <v>0</v>
      </c>
      <c r="Y1959" s="219" t="n">
        <f aca="false">SUM(W1959:X1959)</f>
        <v>0</v>
      </c>
      <c r="Z1959" s="185" t="n">
        <v>0</v>
      </c>
      <c r="AA1959" s="185" t="n">
        <v>0</v>
      </c>
      <c r="AB1959" s="220" t="n">
        <f aca="false">SUM(Z1959:AA1959)</f>
        <v>0</v>
      </c>
      <c r="AC1959" s="22"/>
      <c r="AD1959" s="22"/>
      <c r="AE1959" s="188"/>
      <c r="AF1959" s="206" t="n">
        <f aca="false">IF(AE1959="SI",N1959,0)</f>
        <v>0</v>
      </c>
      <c r="AG1959" s="189" t="n">
        <f aca="false">IF(AE1959="SI",Y1959,0)</f>
        <v>0</v>
      </c>
      <c r="AH1959" s="189" t="n">
        <f aca="false">IF(AE1959="SI",AB1959,0)</f>
        <v>0</v>
      </c>
      <c r="AI1959" s="148"/>
      <c r="AJ1959" s="207"/>
      <c r="AK1959" s="207"/>
      <c r="AL1959" s="207"/>
      <c r="AM1959" s="207"/>
      <c r="AN1959" s="207"/>
      <c r="AO1959" s="208"/>
    </row>
    <row r="1960" customFormat="false" ht="15.75" hidden="false" customHeight="true" outlineLevel="0" collapsed="false">
      <c r="A1960" s="22" t="n">
        <v>1959</v>
      </c>
      <c r="B1960" s="180"/>
      <c r="C1960" s="22"/>
      <c r="D1960" s="22"/>
      <c r="E1960" s="183"/>
      <c r="F1960" s="183"/>
      <c r="G1960" s="22"/>
      <c r="H1960" s="22"/>
      <c r="I1960" s="22"/>
      <c r="J1960" s="22"/>
      <c r="K1960" s="191" t="e">
        <f aca="false">VLOOKUP(Personale!J1960,Legenda!$D$1:$F$258,2)</f>
        <v>#N/A</v>
      </c>
      <c r="L1960" s="22"/>
      <c r="M1960" s="22"/>
      <c r="N1960" s="22"/>
      <c r="O1960" s="22"/>
      <c r="P1960" s="203"/>
      <c r="Q1960" s="22"/>
      <c r="R1960" s="22"/>
      <c r="S1960" s="22"/>
      <c r="T1960" s="203"/>
      <c r="U1960" s="211"/>
      <c r="V1960" s="211"/>
      <c r="W1960" s="185" t="n">
        <v>0</v>
      </c>
      <c r="X1960" s="185" t="n">
        <v>0</v>
      </c>
      <c r="Y1960" s="219" t="n">
        <f aca="false">SUM(W1960:X1960)</f>
        <v>0</v>
      </c>
      <c r="Z1960" s="185" t="n">
        <v>0</v>
      </c>
      <c r="AA1960" s="185" t="n">
        <v>0</v>
      </c>
      <c r="AB1960" s="220" t="n">
        <f aca="false">SUM(Z1960:AA1960)</f>
        <v>0</v>
      </c>
      <c r="AC1960" s="22"/>
      <c r="AD1960" s="22"/>
      <c r="AE1960" s="188"/>
      <c r="AF1960" s="206" t="n">
        <f aca="false">IF(AE1960="SI",N1960,0)</f>
        <v>0</v>
      </c>
      <c r="AG1960" s="189" t="n">
        <f aca="false">IF(AE1960="SI",Y1960,0)</f>
        <v>0</v>
      </c>
      <c r="AH1960" s="189" t="n">
        <f aca="false">IF(AE1960="SI",AB1960,0)</f>
        <v>0</v>
      </c>
      <c r="AI1960" s="148"/>
      <c r="AJ1960" s="207"/>
      <c r="AK1960" s="207"/>
      <c r="AL1960" s="207"/>
      <c r="AM1960" s="207"/>
      <c r="AN1960" s="207"/>
      <c r="AO1960" s="208"/>
    </row>
    <row r="1961" customFormat="false" ht="15.75" hidden="false" customHeight="true" outlineLevel="0" collapsed="false">
      <c r="A1961" s="22" t="n">
        <v>1960</v>
      </c>
      <c r="B1961" s="180"/>
      <c r="C1961" s="22"/>
      <c r="D1961" s="22"/>
      <c r="E1961" s="183"/>
      <c r="F1961" s="183"/>
      <c r="G1961" s="22"/>
      <c r="H1961" s="22"/>
      <c r="I1961" s="22"/>
      <c r="J1961" s="22"/>
      <c r="K1961" s="191" t="e">
        <f aca="false">VLOOKUP(Personale!J1961,Legenda!$D$1:$F$258,2)</f>
        <v>#N/A</v>
      </c>
      <c r="L1961" s="22"/>
      <c r="M1961" s="22"/>
      <c r="N1961" s="22"/>
      <c r="O1961" s="22"/>
      <c r="P1961" s="203"/>
      <c r="Q1961" s="22"/>
      <c r="R1961" s="22"/>
      <c r="S1961" s="22"/>
      <c r="T1961" s="203"/>
      <c r="U1961" s="211"/>
      <c r="V1961" s="211"/>
      <c r="W1961" s="185" t="n">
        <v>0</v>
      </c>
      <c r="X1961" s="185" t="n">
        <v>0</v>
      </c>
      <c r="Y1961" s="219" t="n">
        <f aca="false">SUM(W1961:X1961)</f>
        <v>0</v>
      </c>
      <c r="Z1961" s="185" t="n">
        <v>0</v>
      </c>
      <c r="AA1961" s="185" t="n">
        <v>0</v>
      </c>
      <c r="AB1961" s="220" t="n">
        <f aca="false">SUM(Z1961:AA1961)</f>
        <v>0</v>
      </c>
      <c r="AC1961" s="22"/>
      <c r="AD1961" s="22"/>
      <c r="AE1961" s="188"/>
      <c r="AF1961" s="206" t="n">
        <f aca="false">IF(AE1961="SI",N1961,0)</f>
        <v>0</v>
      </c>
      <c r="AG1961" s="189" t="n">
        <f aca="false">IF(AE1961="SI",Y1961,0)</f>
        <v>0</v>
      </c>
      <c r="AH1961" s="189" t="n">
        <f aca="false">IF(AE1961="SI",AB1961,0)</f>
        <v>0</v>
      </c>
      <c r="AI1961" s="148"/>
      <c r="AJ1961" s="207"/>
      <c r="AK1961" s="207"/>
      <c r="AL1961" s="207"/>
      <c r="AM1961" s="207"/>
      <c r="AN1961" s="207"/>
      <c r="AO1961" s="208"/>
    </row>
    <row r="1962" customFormat="false" ht="15.75" hidden="false" customHeight="true" outlineLevel="0" collapsed="false">
      <c r="A1962" s="22" t="n">
        <v>1961</v>
      </c>
      <c r="B1962" s="180"/>
      <c r="C1962" s="22"/>
      <c r="D1962" s="22"/>
      <c r="E1962" s="183"/>
      <c r="F1962" s="183"/>
      <c r="G1962" s="22"/>
      <c r="H1962" s="22"/>
      <c r="I1962" s="22"/>
      <c r="J1962" s="22"/>
      <c r="K1962" s="191" t="e">
        <f aca="false">VLOOKUP(Personale!J1962,Legenda!$D$1:$F$258,2)</f>
        <v>#N/A</v>
      </c>
      <c r="L1962" s="22"/>
      <c r="M1962" s="22"/>
      <c r="N1962" s="22"/>
      <c r="O1962" s="22"/>
      <c r="P1962" s="203"/>
      <c r="Q1962" s="22"/>
      <c r="R1962" s="22"/>
      <c r="S1962" s="22"/>
      <c r="T1962" s="203"/>
      <c r="U1962" s="211"/>
      <c r="V1962" s="211"/>
      <c r="W1962" s="185" t="n">
        <v>0</v>
      </c>
      <c r="X1962" s="185" t="n">
        <v>0</v>
      </c>
      <c r="Y1962" s="219" t="n">
        <f aca="false">SUM(W1962:X1962)</f>
        <v>0</v>
      </c>
      <c r="Z1962" s="185" t="n">
        <v>0</v>
      </c>
      <c r="AA1962" s="185" t="n">
        <v>0</v>
      </c>
      <c r="AB1962" s="220" t="n">
        <f aca="false">SUM(Z1962:AA1962)</f>
        <v>0</v>
      </c>
      <c r="AC1962" s="22"/>
      <c r="AD1962" s="22"/>
      <c r="AE1962" s="188"/>
      <c r="AF1962" s="206" t="n">
        <f aca="false">IF(AE1962="SI",N1962,0)</f>
        <v>0</v>
      </c>
      <c r="AG1962" s="189" t="n">
        <f aca="false">IF(AE1962="SI",Y1962,0)</f>
        <v>0</v>
      </c>
      <c r="AH1962" s="189" t="n">
        <f aca="false">IF(AE1962="SI",AB1962,0)</f>
        <v>0</v>
      </c>
      <c r="AI1962" s="148"/>
      <c r="AJ1962" s="207"/>
      <c r="AK1962" s="207"/>
      <c r="AL1962" s="207"/>
      <c r="AM1962" s="207"/>
      <c r="AN1962" s="207"/>
      <c r="AO1962" s="208"/>
    </row>
    <row r="1963" customFormat="false" ht="15.75" hidden="false" customHeight="true" outlineLevel="0" collapsed="false">
      <c r="A1963" s="22" t="n">
        <v>1962</v>
      </c>
      <c r="B1963" s="180"/>
      <c r="C1963" s="22"/>
      <c r="D1963" s="22"/>
      <c r="E1963" s="183"/>
      <c r="F1963" s="183"/>
      <c r="G1963" s="22"/>
      <c r="H1963" s="22"/>
      <c r="I1963" s="22"/>
      <c r="J1963" s="22"/>
      <c r="K1963" s="191" t="e">
        <f aca="false">VLOOKUP(Personale!J1963,Legenda!$D$1:$F$258,2)</f>
        <v>#N/A</v>
      </c>
      <c r="L1963" s="22"/>
      <c r="M1963" s="22"/>
      <c r="N1963" s="22"/>
      <c r="O1963" s="22"/>
      <c r="P1963" s="203"/>
      <c r="Q1963" s="22"/>
      <c r="R1963" s="22"/>
      <c r="S1963" s="22"/>
      <c r="T1963" s="203"/>
      <c r="U1963" s="211"/>
      <c r="V1963" s="211"/>
      <c r="W1963" s="185" t="n">
        <v>0</v>
      </c>
      <c r="X1963" s="185" t="n">
        <v>0</v>
      </c>
      <c r="Y1963" s="219" t="n">
        <f aca="false">SUM(W1963:X1963)</f>
        <v>0</v>
      </c>
      <c r="Z1963" s="185" t="n">
        <v>0</v>
      </c>
      <c r="AA1963" s="185" t="n">
        <v>0</v>
      </c>
      <c r="AB1963" s="220" t="n">
        <f aca="false">SUM(Z1963:AA1963)</f>
        <v>0</v>
      </c>
      <c r="AC1963" s="22"/>
      <c r="AD1963" s="22"/>
      <c r="AE1963" s="188"/>
      <c r="AF1963" s="206" t="n">
        <f aca="false">IF(AE1963="SI",N1963,0)</f>
        <v>0</v>
      </c>
      <c r="AG1963" s="189" t="n">
        <f aca="false">IF(AE1963="SI",Y1963,0)</f>
        <v>0</v>
      </c>
      <c r="AH1963" s="189" t="n">
        <f aca="false">IF(AE1963="SI",AB1963,0)</f>
        <v>0</v>
      </c>
      <c r="AI1963" s="148"/>
      <c r="AJ1963" s="207"/>
      <c r="AK1963" s="207"/>
      <c r="AL1963" s="207"/>
      <c r="AM1963" s="207"/>
      <c r="AN1963" s="207"/>
      <c r="AO1963" s="208"/>
    </row>
    <row r="1964" customFormat="false" ht="15.75" hidden="false" customHeight="true" outlineLevel="0" collapsed="false">
      <c r="A1964" s="22" t="n">
        <v>1963</v>
      </c>
      <c r="B1964" s="180"/>
      <c r="C1964" s="22"/>
      <c r="D1964" s="22"/>
      <c r="E1964" s="183"/>
      <c r="F1964" s="183"/>
      <c r="G1964" s="22"/>
      <c r="H1964" s="22"/>
      <c r="I1964" s="22"/>
      <c r="J1964" s="22"/>
      <c r="K1964" s="191" t="e">
        <f aca="false">VLOOKUP(Personale!J1964,Legenda!$D$1:$F$258,2)</f>
        <v>#N/A</v>
      </c>
      <c r="L1964" s="22"/>
      <c r="M1964" s="22"/>
      <c r="N1964" s="22"/>
      <c r="O1964" s="22"/>
      <c r="P1964" s="203"/>
      <c r="Q1964" s="22"/>
      <c r="R1964" s="22"/>
      <c r="S1964" s="22"/>
      <c r="T1964" s="203"/>
      <c r="U1964" s="211"/>
      <c r="V1964" s="211"/>
      <c r="W1964" s="185" t="n">
        <v>0</v>
      </c>
      <c r="X1964" s="185" t="n">
        <v>0</v>
      </c>
      <c r="Y1964" s="219" t="n">
        <f aca="false">SUM(W1964:X1964)</f>
        <v>0</v>
      </c>
      <c r="Z1964" s="185" t="n">
        <v>0</v>
      </c>
      <c r="AA1964" s="185" t="n">
        <v>0</v>
      </c>
      <c r="AB1964" s="220" t="n">
        <f aca="false">SUM(Z1964:AA1964)</f>
        <v>0</v>
      </c>
      <c r="AC1964" s="22"/>
      <c r="AD1964" s="22"/>
      <c r="AE1964" s="188"/>
      <c r="AF1964" s="206" t="n">
        <f aca="false">IF(AE1964="SI",N1964,0)</f>
        <v>0</v>
      </c>
      <c r="AG1964" s="189" t="n">
        <f aca="false">IF(AE1964="SI",Y1964,0)</f>
        <v>0</v>
      </c>
      <c r="AH1964" s="189" t="n">
        <f aca="false">IF(AE1964="SI",AB1964,0)</f>
        <v>0</v>
      </c>
      <c r="AI1964" s="148"/>
      <c r="AJ1964" s="207"/>
      <c r="AK1964" s="207"/>
      <c r="AL1964" s="207"/>
      <c r="AM1964" s="207"/>
      <c r="AN1964" s="207"/>
      <c r="AO1964" s="208"/>
    </row>
    <row r="1965" customFormat="false" ht="15.75" hidden="false" customHeight="true" outlineLevel="0" collapsed="false">
      <c r="A1965" s="22" t="n">
        <v>1964</v>
      </c>
      <c r="B1965" s="180"/>
      <c r="C1965" s="22"/>
      <c r="D1965" s="22"/>
      <c r="E1965" s="183"/>
      <c r="F1965" s="183"/>
      <c r="G1965" s="22"/>
      <c r="H1965" s="22"/>
      <c r="I1965" s="22"/>
      <c r="J1965" s="22"/>
      <c r="K1965" s="191" t="e">
        <f aca="false">VLOOKUP(Personale!J1965,Legenda!$D$1:$F$258,2)</f>
        <v>#N/A</v>
      </c>
      <c r="L1965" s="22"/>
      <c r="M1965" s="22"/>
      <c r="N1965" s="22"/>
      <c r="O1965" s="22"/>
      <c r="P1965" s="203"/>
      <c r="Q1965" s="22"/>
      <c r="R1965" s="22"/>
      <c r="S1965" s="22"/>
      <c r="T1965" s="203"/>
      <c r="U1965" s="211"/>
      <c r="V1965" s="211"/>
      <c r="W1965" s="185" t="n">
        <v>0</v>
      </c>
      <c r="X1965" s="185" t="n">
        <v>0</v>
      </c>
      <c r="Y1965" s="219" t="n">
        <f aca="false">SUM(W1965:X1965)</f>
        <v>0</v>
      </c>
      <c r="Z1965" s="185" t="n">
        <v>0</v>
      </c>
      <c r="AA1965" s="185" t="n">
        <v>0</v>
      </c>
      <c r="AB1965" s="220" t="n">
        <f aca="false">SUM(Z1965:AA1965)</f>
        <v>0</v>
      </c>
      <c r="AC1965" s="22"/>
      <c r="AD1965" s="22"/>
      <c r="AE1965" s="188"/>
      <c r="AF1965" s="206" t="n">
        <f aca="false">IF(AE1965="SI",N1965,0)</f>
        <v>0</v>
      </c>
      <c r="AG1965" s="189" t="n">
        <f aca="false">IF(AE1965="SI",Y1965,0)</f>
        <v>0</v>
      </c>
      <c r="AH1965" s="189" t="n">
        <f aca="false">IF(AE1965="SI",AB1965,0)</f>
        <v>0</v>
      </c>
      <c r="AI1965" s="148"/>
      <c r="AJ1965" s="207"/>
      <c r="AK1965" s="207"/>
      <c r="AL1965" s="207"/>
      <c r="AM1965" s="207"/>
      <c r="AN1965" s="207"/>
      <c r="AO1965" s="208"/>
    </row>
    <row r="1966" customFormat="false" ht="15.75" hidden="false" customHeight="true" outlineLevel="0" collapsed="false">
      <c r="A1966" s="22" t="n">
        <v>1965</v>
      </c>
      <c r="B1966" s="180"/>
      <c r="C1966" s="22"/>
      <c r="D1966" s="22"/>
      <c r="E1966" s="183"/>
      <c r="F1966" s="183"/>
      <c r="G1966" s="22"/>
      <c r="H1966" s="22"/>
      <c r="I1966" s="22"/>
      <c r="J1966" s="22"/>
      <c r="K1966" s="191" t="e">
        <f aca="false">VLOOKUP(Personale!J1966,Legenda!$D$1:$F$258,2)</f>
        <v>#N/A</v>
      </c>
      <c r="L1966" s="22"/>
      <c r="M1966" s="22"/>
      <c r="N1966" s="22"/>
      <c r="O1966" s="22"/>
      <c r="P1966" s="203"/>
      <c r="Q1966" s="22"/>
      <c r="R1966" s="22"/>
      <c r="S1966" s="22"/>
      <c r="T1966" s="203"/>
      <c r="U1966" s="211"/>
      <c r="V1966" s="211"/>
      <c r="W1966" s="185" t="n">
        <v>0</v>
      </c>
      <c r="X1966" s="185" t="n">
        <v>0</v>
      </c>
      <c r="Y1966" s="219" t="n">
        <f aca="false">SUM(W1966:X1966)</f>
        <v>0</v>
      </c>
      <c r="Z1966" s="185" t="n">
        <v>0</v>
      </c>
      <c r="AA1966" s="185" t="n">
        <v>0</v>
      </c>
      <c r="AB1966" s="220" t="n">
        <f aca="false">SUM(Z1966:AA1966)</f>
        <v>0</v>
      </c>
      <c r="AC1966" s="22"/>
      <c r="AD1966" s="22"/>
      <c r="AE1966" s="188"/>
      <c r="AF1966" s="206" t="n">
        <f aca="false">IF(AE1966="SI",N1966,0)</f>
        <v>0</v>
      </c>
      <c r="AG1966" s="189" t="n">
        <f aca="false">IF(AE1966="SI",Y1966,0)</f>
        <v>0</v>
      </c>
      <c r="AH1966" s="189" t="n">
        <f aca="false">IF(AE1966="SI",AB1966,0)</f>
        <v>0</v>
      </c>
      <c r="AI1966" s="148"/>
      <c r="AJ1966" s="207"/>
      <c r="AK1966" s="207"/>
      <c r="AL1966" s="207"/>
      <c r="AM1966" s="207"/>
      <c r="AN1966" s="207"/>
      <c r="AO1966" s="208"/>
    </row>
    <row r="1967" customFormat="false" ht="15.75" hidden="false" customHeight="true" outlineLevel="0" collapsed="false">
      <c r="A1967" s="22" t="n">
        <v>1966</v>
      </c>
      <c r="B1967" s="180"/>
      <c r="C1967" s="22"/>
      <c r="D1967" s="22"/>
      <c r="E1967" s="183"/>
      <c r="F1967" s="183"/>
      <c r="G1967" s="22"/>
      <c r="H1967" s="22"/>
      <c r="I1967" s="22"/>
      <c r="J1967" s="22"/>
      <c r="K1967" s="191" t="e">
        <f aca="false">VLOOKUP(Personale!J1967,Legenda!$D$1:$F$258,2)</f>
        <v>#N/A</v>
      </c>
      <c r="L1967" s="22"/>
      <c r="M1967" s="22"/>
      <c r="N1967" s="22"/>
      <c r="O1967" s="22"/>
      <c r="P1967" s="203"/>
      <c r="Q1967" s="22"/>
      <c r="R1967" s="22"/>
      <c r="S1967" s="22"/>
      <c r="T1967" s="203"/>
      <c r="U1967" s="211"/>
      <c r="V1967" s="211"/>
      <c r="W1967" s="185" t="n">
        <v>0</v>
      </c>
      <c r="X1967" s="185" t="n">
        <v>0</v>
      </c>
      <c r="Y1967" s="219" t="n">
        <f aca="false">SUM(W1967:X1967)</f>
        <v>0</v>
      </c>
      <c r="Z1967" s="185" t="n">
        <v>0</v>
      </c>
      <c r="AA1967" s="185" t="n">
        <v>0</v>
      </c>
      <c r="AB1967" s="220" t="n">
        <f aca="false">SUM(Z1967:AA1967)</f>
        <v>0</v>
      </c>
      <c r="AC1967" s="22"/>
      <c r="AD1967" s="22"/>
      <c r="AE1967" s="188"/>
      <c r="AF1967" s="206" t="n">
        <f aca="false">IF(AE1967="SI",N1967,0)</f>
        <v>0</v>
      </c>
      <c r="AG1967" s="189" t="n">
        <f aca="false">IF(AE1967="SI",Y1967,0)</f>
        <v>0</v>
      </c>
      <c r="AH1967" s="189" t="n">
        <f aca="false">IF(AE1967="SI",AB1967,0)</f>
        <v>0</v>
      </c>
      <c r="AI1967" s="148"/>
      <c r="AJ1967" s="207"/>
      <c r="AK1967" s="207"/>
      <c r="AL1967" s="207"/>
      <c r="AM1967" s="207"/>
      <c r="AN1967" s="207"/>
      <c r="AO1967" s="208"/>
    </row>
    <row r="1968" customFormat="false" ht="15.75" hidden="false" customHeight="true" outlineLevel="0" collapsed="false">
      <c r="A1968" s="22" t="n">
        <v>1967</v>
      </c>
      <c r="B1968" s="180"/>
      <c r="C1968" s="22"/>
      <c r="D1968" s="22"/>
      <c r="E1968" s="183"/>
      <c r="F1968" s="183"/>
      <c r="G1968" s="22"/>
      <c r="H1968" s="22"/>
      <c r="I1968" s="22"/>
      <c r="J1968" s="22"/>
      <c r="K1968" s="191" t="e">
        <f aca="false">VLOOKUP(Personale!J1968,Legenda!$D$1:$F$258,2)</f>
        <v>#N/A</v>
      </c>
      <c r="L1968" s="22"/>
      <c r="M1968" s="22"/>
      <c r="N1968" s="22"/>
      <c r="O1968" s="22"/>
      <c r="P1968" s="203"/>
      <c r="Q1968" s="22"/>
      <c r="R1968" s="22"/>
      <c r="S1968" s="22"/>
      <c r="T1968" s="203"/>
      <c r="U1968" s="211"/>
      <c r="V1968" s="211"/>
      <c r="W1968" s="185" t="n">
        <v>0</v>
      </c>
      <c r="X1968" s="185" t="n">
        <v>0</v>
      </c>
      <c r="Y1968" s="219" t="n">
        <f aca="false">SUM(W1968:X1968)</f>
        <v>0</v>
      </c>
      <c r="Z1968" s="185" t="n">
        <v>0</v>
      </c>
      <c r="AA1968" s="185" t="n">
        <v>0</v>
      </c>
      <c r="AB1968" s="220" t="n">
        <f aca="false">SUM(Z1968:AA1968)</f>
        <v>0</v>
      </c>
      <c r="AC1968" s="22"/>
      <c r="AD1968" s="22"/>
      <c r="AE1968" s="188"/>
      <c r="AF1968" s="206" t="n">
        <f aca="false">IF(AE1968="SI",N1968,0)</f>
        <v>0</v>
      </c>
      <c r="AG1968" s="189" t="n">
        <f aca="false">IF(AE1968="SI",Y1968,0)</f>
        <v>0</v>
      </c>
      <c r="AH1968" s="189" t="n">
        <f aca="false">IF(AE1968="SI",AB1968,0)</f>
        <v>0</v>
      </c>
      <c r="AI1968" s="148"/>
      <c r="AJ1968" s="207"/>
      <c r="AK1968" s="207"/>
      <c r="AL1968" s="207"/>
      <c r="AM1968" s="207"/>
      <c r="AN1968" s="207"/>
      <c r="AO1968" s="208"/>
    </row>
    <row r="1969" customFormat="false" ht="15.75" hidden="false" customHeight="true" outlineLevel="0" collapsed="false">
      <c r="A1969" s="22" t="n">
        <v>1968</v>
      </c>
      <c r="B1969" s="180"/>
      <c r="C1969" s="22"/>
      <c r="D1969" s="22"/>
      <c r="E1969" s="183"/>
      <c r="F1969" s="183"/>
      <c r="G1969" s="22"/>
      <c r="H1969" s="22"/>
      <c r="I1969" s="22"/>
      <c r="J1969" s="22"/>
      <c r="K1969" s="191" t="e">
        <f aca="false">VLOOKUP(Personale!J1969,Legenda!$D$1:$F$258,2)</f>
        <v>#N/A</v>
      </c>
      <c r="L1969" s="22"/>
      <c r="M1969" s="22"/>
      <c r="N1969" s="22"/>
      <c r="O1969" s="22"/>
      <c r="P1969" s="203"/>
      <c r="Q1969" s="22"/>
      <c r="R1969" s="22"/>
      <c r="S1969" s="22"/>
      <c r="T1969" s="203"/>
      <c r="U1969" s="211"/>
      <c r="V1969" s="211"/>
      <c r="W1969" s="185" t="n">
        <v>0</v>
      </c>
      <c r="X1969" s="185" t="n">
        <v>0</v>
      </c>
      <c r="Y1969" s="219" t="n">
        <f aca="false">SUM(W1969:X1969)</f>
        <v>0</v>
      </c>
      <c r="Z1969" s="185" t="n">
        <v>0</v>
      </c>
      <c r="AA1969" s="185" t="n">
        <v>0</v>
      </c>
      <c r="AB1969" s="220" t="n">
        <f aca="false">SUM(Z1969:AA1969)</f>
        <v>0</v>
      </c>
      <c r="AC1969" s="22"/>
      <c r="AD1969" s="22"/>
      <c r="AE1969" s="188"/>
      <c r="AF1969" s="206" t="n">
        <f aca="false">IF(AE1969="SI",N1969,0)</f>
        <v>0</v>
      </c>
      <c r="AG1969" s="189" t="n">
        <f aca="false">IF(AE1969="SI",Y1969,0)</f>
        <v>0</v>
      </c>
      <c r="AH1969" s="189" t="n">
        <f aca="false">IF(AE1969="SI",AB1969,0)</f>
        <v>0</v>
      </c>
      <c r="AI1969" s="148"/>
      <c r="AJ1969" s="207"/>
      <c r="AK1969" s="207"/>
      <c r="AL1969" s="207"/>
      <c r="AM1969" s="207"/>
      <c r="AN1969" s="207"/>
      <c r="AO1969" s="208"/>
    </row>
    <row r="1970" customFormat="false" ht="15.75" hidden="false" customHeight="true" outlineLevel="0" collapsed="false">
      <c r="A1970" s="22" t="n">
        <v>1969</v>
      </c>
      <c r="B1970" s="180"/>
      <c r="C1970" s="22"/>
      <c r="D1970" s="22"/>
      <c r="E1970" s="183"/>
      <c r="F1970" s="183"/>
      <c r="G1970" s="22"/>
      <c r="H1970" s="22"/>
      <c r="I1970" s="22"/>
      <c r="J1970" s="22"/>
      <c r="K1970" s="191" t="e">
        <f aca="false">VLOOKUP(Personale!J1970,Legenda!$D$1:$F$258,2)</f>
        <v>#N/A</v>
      </c>
      <c r="L1970" s="22"/>
      <c r="M1970" s="22"/>
      <c r="N1970" s="22"/>
      <c r="O1970" s="22"/>
      <c r="P1970" s="203"/>
      <c r="Q1970" s="22"/>
      <c r="R1970" s="22"/>
      <c r="S1970" s="22"/>
      <c r="T1970" s="203"/>
      <c r="U1970" s="211"/>
      <c r="V1970" s="211"/>
      <c r="W1970" s="185" t="n">
        <v>0</v>
      </c>
      <c r="X1970" s="185" t="n">
        <v>0</v>
      </c>
      <c r="Y1970" s="219" t="n">
        <f aca="false">SUM(W1970:X1970)</f>
        <v>0</v>
      </c>
      <c r="Z1970" s="185" t="n">
        <v>0</v>
      </c>
      <c r="AA1970" s="185" t="n">
        <v>0</v>
      </c>
      <c r="AB1970" s="220" t="n">
        <f aca="false">SUM(Z1970:AA1970)</f>
        <v>0</v>
      </c>
      <c r="AC1970" s="22"/>
      <c r="AD1970" s="22"/>
      <c r="AE1970" s="188"/>
      <c r="AF1970" s="206" t="n">
        <f aca="false">IF(AE1970="SI",N1970,0)</f>
        <v>0</v>
      </c>
      <c r="AG1970" s="189" t="n">
        <f aca="false">IF(AE1970="SI",Y1970,0)</f>
        <v>0</v>
      </c>
      <c r="AH1970" s="189" t="n">
        <f aca="false">IF(AE1970="SI",AB1970,0)</f>
        <v>0</v>
      </c>
      <c r="AI1970" s="148"/>
      <c r="AJ1970" s="207"/>
      <c r="AK1970" s="207"/>
      <c r="AL1970" s="207"/>
      <c r="AM1970" s="207"/>
      <c r="AN1970" s="207"/>
      <c r="AO1970" s="208"/>
    </row>
    <row r="1971" customFormat="false" ht="15.75" hidden="false" customHeight="true" outlineLevel="0" collapsed="false">
      <c r="A1971" s="22" t="n">
        <v>1970</v>
      </c>
      <c r="B1971" s="180"/>
      <c r="C1971" s="22"/>
      <c r="D1971" s="22"/>
      <c r="E1971" s="183"/>
      <c r="F1971" s="183"/>
      <c r="G1971" s="22"/>
      <c r="H1971" s="22"/>
      <c r="I1971" s="22"/>
      <c r="J1971" s="22"/>
      <c r="K1971" s="191" t="e">
        <f aca="false">VLOOKUP(Personale!J1971,Legenda!$D$1:$F$258,2)</f>
        <v>#N/A</v>
      </c>
      <c r="L1971" s="22"/>
      <c r="M1971" s="22"/>
      <c r="N1971" s="22"/>
      <c r="O1971" s="22"/>
      <c r="P1971" s="203"/>
      <c r="Q1971" s="22"/>
      <c r="R1971" s="22"/>
      <c r="S1971" s="22"/>
      <c r="T1971" s="203"/>
      <c r="U1971" s="211"/>
      <c r="V1971" s="211"/>
      <c r="W1971" s="185" t="n">
        <v>0</v>
      </c>
      <c r="X1971" s="185" t="n">
        <v>0</v>
      </c>
      <c r="Y1971" s="219" t="n">
        <f aca="false">SUM(W1971:X1971)</f>
        <v>0</v>
      </c>
      <c r="Z1971" s="185" t="n">
        <v>0</v>
      </c>
      <c r="AA1971" s="185" t="n">
        <v>0</v>
      </c>
      <c r="AB1971" s="220" t="n">
        <f aca="false">SUM(Z1971:AA1971)</f>
        <v>0</v>
      </c>
      <c r="AC1971" s="22"/>
      <c r="AD1971" s="22"/>
      <c r="AE1971" s="188"/>
      <c r="AF1971" s="206" t="n">
        <f aca="false">IF(AE1971="SI",N1971,0)</f>
        <v>0</v>
      </c>
      <c r="AG1971" s="189" t="n">
        <f aca="false">IF(AE1971="SI",Y1971,0)</f>
        <v>0</v>
      </c>
      <c r="AH1971" s="189" t="n">
        <f aca="false">IF(AE1971="SI",AB1971,0)</f>
        <v>0</v>
      </c>
      <c r="AI1971" s="148"/>
      <c r="AJ1971" s="207"/>
      <c r="AK1971" s="207"/>
      <c r="AL1971" s="207"/>
      <c r="AM1971" s="207"/>
      <c r="AN1971" s="207"/>
      <c r="AO1971" s="208"/>
    </row>
    <row r="1972" customFormat="false" ht="15.75" hidden="false" customHeight="true" outlineLevel="0" collapsed="false">
      <c r="A1972" s="22" t="n">
        <v>1971</v>
      </c>
      <c r="B1972" s="180"/>
      <c r="C1972" s="22"/>
      <c r="D1972" s="22"/>
      <c r="E1972" s="183"/>
      <c r="F1972" s="183"/>
      <c r="G1972" s="22"/>
      <c r="H1972" s="22"/>
      <c r="I1972" s="22"/>
      <c r="J1972" s="22"/>
      <c r="K1972" s="191" t="e">
        <f aca="false">VLOOKUP(Personale!J1972,Legenda!$D$1:$F$258,2)</f>
        <v>#N/A</v>
      </c>
      <c r="L1972" s="22"/>
      <c r="M1972" s="22"/>
      <c r="N1972" s="22"/>
      <c r="O1972" s="22"/>
      <c r="P1972" s="203"/>
      <c r="Q1972" s="22"/>
      <c r="R1972" s="22"/>
      <c r="S1972" s="22"/>
      <c r="T1972" s="203"/>
      <c r="U1972" s="211"/>
      <c r="V1972" s="211"/>
      <c r="W1972" s="185" t="n">
        <v>0</v>
      </c>
      <c r="X1972" s="185" t="n">
        <v>0</v>
      </c>
      <c r="Y1972" s="219" t="n">
        <f aca="false">SUM(W1972:X1972)</f>
        <v>0</v>
      </c>
      <c r="Z1972" s="185" t="n">
        <v>0</v>
      </c>
      <c r="AA1972" s="185" t="n">
        <v>0</v>
      </c>
      <c r="AB1972" s="220" t="n">
        <f aca="false">SUM(Z1972:AA1972)</f>
        <v>0</v>
      </c>
      <c r="AC1972" s="22"/>
      <c r="AD1972" s="22"/>
      <c r="AE1972" s="188"/>
      <c r="AF1972" s="206" t="n">
        <f aca="false">IF(AE1972="SI",N1972,0)</f>
        <v>0</v>
      </c>
      <c r="AG1972" s="189" t="n">
        <f aca="false">IF(AE1972="SI",Y1972,0)</f>
        <v>0</v>
      </c>
      <c r="AH1972" s="189" t="n">
        <f aca="false">IF(AE1972="SI",AB1972,0)</f>
        <v>0</v>
      </c>
      <c r="AI1972" s="148"/>
      <c r="AJ1972" s="207"/>
      <c r="AK1972" s="207"/>
      <c r="AL1972" s="207"/>
      <c r="AM1972" s="207"/>
      <c r="AN1972" s="207"/>
      <c r="AO1972" s="208"/>
    </row>
    <row r="1973" customFormat="false" ht="15.75" hidden="false" customHeight="true" outlineLevel="0" collapsed="false">
      <c r="A1973" s="22" t="n">
        <v>1972</v>
      </c>
      <c r="B1973" s="180"/>
      <c r="C1973" s="22"/>
      <c r="D1973" s="22"/>
      <c r="E1973" s="183"/>
      <c r="F1973" s="183"/>
      <c r="G1973" s="22"/>
      <c r="H1973" s="22"/>
      <c r="I1973" s="22"/>
      <c r="J1973" s="22"/>
      <c r="K1973" s="191" t="e">
        <f aca="false">VLOOKUP(Personale!J1973,Legenda!$D$1:$F$258,2)</f>
        <v>#N/A</v>
      </c>
      <c r="L1973" s="22"/>
      <c r="M1973" s="22"/>
      <c r="N1973" s="22"/>
      <c r="O1973" s="22"/>
      <c r="P1973" s="203"/>
      <c r="Q1973" s="22"/>
      <c r="R1973" s="22"/>
      <c r="S1973" s="22"/>
      <c r="T1973" s="203"/>
      <c r="U1973" s="211"/>
      <c r="V1973" s="211"/>
      <c r="W1973" s="185" t="n">
        <v>0</v>
      </c>
      <c r="X1973" s="185" t="n">
        <v>0</v>
      </c>
      <c r="Y1973" s="219" t="n">
        <f aca="false">SUM(W1973:X1973)</f>
        <v>0</v>
      </c>
      <c r="Z1973" s="185" t="n">
        <v>0</v>
      </c>
      <c r="AA1973" s="185" t="n">
        <v>0</v>
      </c>
      <c r="AB1973" s="220" t="n">
        <f aca="false">SUM(Z1973:AA1973)</f>
        <v>0</v>
      </c>
      <c r="AC1973" s="22"/>
      <c r="AD1973" s="22"/>
      <c r="AE1973" s="188"/>
      <c r="AF1973" s="206" t="n">
        <f aca="false">IF(AE1973="SI",N1973,0)</f>
        <v>0</v>
      </c>
      <c r="AG1973" s="189" t="n">
        <f aca="false">IF(AE1973="SI",Y1973,0)</f>
        <v>0</v>
      </c>
      <c r="AH1973" s="189" t="n">
        <f aca="false">IF(AE1973="SI",AB1973,0)</f>
        <v>0</v>
      </c>
      <c r="AI1973" s="148"/>
      <c r="AJ1973" s="207"/>
      <c r="AK1973" s="207"/>
      <c r="AL1973" s="207"/>
      <c r="AM1973" s="207"/>
      <c r="AN1973" s="207"/>
      <c r="AO1973" s="208"/>
    </row>
    <row r="1974" customFormat="false" ht="15.75" hidden="false" customHeight="true" outlineLevel="0" collapsed="false">
      <c r="A1974" s="22" t="n">
        <v>1973</v>
      </c>
      <c r="B1974" s="180"/>
      <c r="C1974" s="22"/>
      <c r="D1974" s="22"/>
      <c r="E1974" s="183"/>
      <c r="F1974" s="183"/>
      <c r="G1974" s="22"/>
      <c r="H1974" s="22"/>
      <c r="I1974" s="22"/>
      <c r="J1974" s="22"/>
      <c r="K1974" s="191" t="e">
        <f aca="false">VLOOKUP(Personale!J1974,Legenda!$D$1:$F$258,2)</f>
        <v>#N/A</v>
      </c>
      <c r="L1974" s="22"/>
      <c r="M1974" s="22"/>
      <c r="N1974" s="22"/>
      <c r="O1974" s="22"/>
      <c r="P1974" s="203"/>
      <c r="Q1974" s="22"/>
      <c r="R1974" s="22"/>
      <c r="S1974" s="22"/>
      <c r="T1974" s="203"/>
      <c r="U1974" s="211"/>
      <c r="V1974" s="211"/>
      <c r="W1974" s="185" t="n">
        <v>0</v>
      </c>
      <c r="X1974" s="185" t="n">
        <v>0</v>
      </c>
      <c r="Y1974" s="219" t="n">
        <f aca="false">SUM(W1974:X1974)</f>
        <v>0</v>
      </c>
      <c r="Z1974" s="185" t="n">
        <v>0</v>
      </c>
      <c r="AA1974" s="185" t="n">
        <v>0</v>
      </c>
      <c r="AB1974" s="220" t="n">
        <f aca="false">SUM(Z1974:AA1974)</f>
        <v>0</v>
      </c>
      <c r="AC1974" s="22"/>
      <c r="AD1974" s="22"/>
      <c r="AE1974" s="188"/>
      <c r="AF1974" s="206" t="n">
        <f aca="false">IF(AE1974="SI",N1974,0)</f>
        <v>0</v>
      </c>
      <c r="AG1974" s="189" t="n">
        <f aca="false">IF(AE1974="SI",Y1974,0)</f>
        <v>0</v>
      </c>
      <c r="AH1974" s="189" t="n">
        <f aca="false">IF(AE1974="SI",AB1974,0)</f>
        <v>0</v>
      </c>
      <c r="AI1974" s="148"/>
      <c r="AJ1974" s="207"/>
      <c r="AK1974" s="207"/>
      <c r="AL1974" s="207"/>
      <c r="AM1974" s="207"/>
      <c r="AN1974" s="207"/>
      <c r="AO1974" s="208"/>
    </row>
    <row r="1975" customFormat="false" ht="15.75" hidden="false" customHeight="true" outlineLevel="0" collapsed="false">
      <c r="A1975" s="22" t="n">
        <v>1974</v>
      </c>
      <c r="B1975" s="180"/>
      <c r="C1975" s="22"/>
      <c r="D1975" s="22"/>
      <c r="E1975" s="183"/>
      <c r="F1975" s="183"/>
      <c r="G1975" s="22"/>
      <c r="H1975" s="22"/>
      <c r="I1975" s="22"/>
      <c r="J1975" s="22"/>
      <c r="K1975" s="191" t="e">
        <f aca="false">VLOOKUP(Personale!J1975,Legenda!$D$1:$F$258,2)</f>
        <v>#N/A</v>
      </c>
      <c r="L1975" s="22"/>
      <c r="M1975" s="22"/>
      <c r="N1975" s="22"/>
      <c r="O1975" s="22"/>
      <c r="P1975" s="203"/>
      <c r="Q1975" s="22"/>
      <c r="R1975" s="22"/>
      <c r="S1975" s="22"/>
      <c r="T1975" s="203"/>
      <c r="U1975" s="211"/>
      <c r="V1975" s="211"/>
      <c r="W1975" s="185" t="n">
        <v>0</v>
      </c>
      <c r="X1975" s="185" t="n">
        <v>0</v>
      </c>
      <c r="Y1975" s="219" t="n">
        <f aca="false">SUM(W1975:X1975)</f>
        <v>0</v>
      </c>
      <c r="Z1975" s="185" t="n">
        <v>0</v>
      </c>
      <c r="AA1975" s="185" t="n">
        <v>0</v>
      </c>
      <c r="AB1975" s="220" t="n">
        <f aca="false">SUM(Z1975:AA1975)</f>
        <v>0</v>
      </c>
      <c r="AC1975" s="22"/>
      <c r="AD1975" s="22"/>
      <c r="AE1975" s="188"/>
      <c r="AF1975" s="206" t="n">
        <f aca="false">IF(AE1975="SI",N1975,0)</f>
        <v>0</v>
      </c>
      <c r="AG1975" s="189" t="n">
        <f aca="false">IF(AE1975="SI",Y1975,0)</f>
        <v>0</v>
      </c>
      <c r="AH1975" s="189" t="n">
        <f aca="false">IF(AE1975="SI",AB1975,0)</f>
        <v>0</v>
      </c>
      <c r="AI1975" s="148"/>
      <c r="AJ1975" s="207"/>
      <c r="AK1975" s="207"/>
      <c r="AL1975" s="207"/>
      <c r="AM1975" s="207"/>
      <c r="AN1975" s="207"/>
      <c r="AO1975" s="208"/>
    </row>
    <row r="1976" customFormat="false" ht="15.75" hidden="false" customHeight="true" outlineLevel="0" collapsed="false">
      <c r="A1976" s="22" t="n">
        <v>1975</v>
      </c>
      <c r="B1976" s="180"/>
      <c r="C1976" s="22"/>
      <c r="D1976" s="22"/>
      <c r="E1976" s="183"/>
      <c r="F1976" s="183"/>
      <c r="G1976" s="22"/>
      <c r="H1976" s="22"/>
      <c r="I1976" s="22"/>
      <c r="J1976" s="22"/>
      <c r="K1976" s="191" t="e">
        <f aca="false">VLOOKUP(Personale!J1976,Legenda!$D$1:$F$258,2)</f>
        <v>#N/A</v>
      </c>
      <c r="L1976" s="22"/>
      <c r="M1976" s="22"/>
      <c r="N1976" s="22"/>
      <c r="O1976" s="22"/>
      <c r="P1976" s="203"/>
      <c r="Q1976" s="22"/>
      <c r="R1976" s="22"/>
      <c r="S1976" s="22"/>
      <c r="T1976" s="203"/>
      <c r="U1976" s="211"/>
      <c r="V1976" s="211"/>
      <c r="W1976" s="185" t="n">
        <v>0</v>
      </c>
      <c r="X1976" s="185" t="n">
        <v>0</v>
      </c>
      <c r="Y1976" s="219" t="n">
        <f aca="false">SUM(W1976:X1976)</f>
        <v>0</v>
      </c>
      <c r="Z1976" s="185" t="n">
        <v>0</v>
      </c>
      <c r="AA1976" s="185" t="n">
        <v>0</v>
      </c>
      <c r="AB1976" s="220" t="n">
        <f aca="false">SUM(Z1976:AA1976)</f>
        <v>0</v>
      </c>
      <c r="AC1976" s="22"/>
      <c r="AD1976" s="22"/>
      <c r="AE1976" s="188"/>
      <c r="AF1976" s="206" t="n">
        <f aca="false">IF(AE1976="SI",N1976,0)</f>
        <v>0</v>
      </c>
      <c r="AG1976" s="189" t="n">
        <f aca="false">IF(AE1976="SI",Y1976,0)</f>
        <v>0</v>
      </c>
      <c r="AH1976" s="189" t="n">
        <f aca="false">IF(AE1976="SI",AB1976,0)</f>
        <v>0</v>
      </c>
      <c r="AI1976" s="148"/>
      <c r="AJ1976" s="207"/>
      <c r="AK1976" s="207"/>
      <c r="AL1976" s="207"/>
      <c r="AM1976" s="207"/>
      <c r="AN1976" s="207"/>
      <c r="AO1976" s="208"/>
    </row>
    <row r="1977" customFormat="false" ht="15.75" hidden="false" customHeight="true" outlineLevel="0" collapsed="false">
      <c r="A1977" s="22" t="n">
        <v>1976</v>
      </c>
      <c r="B1977" s="180"/>
      <c r="C1977" s="22"/>
      <c r="D1977" s="22"/>
      <c r="E1977" s="183"/>
      <c r="F1977" s="183"/>
      <c r="G1977" s="22"/>
      <c r="H1977" s="22"/>
      <c r="I1977" s="22"/>
      <c r="J1977" s="22"/>
      <c r="K1977" s="191" t="e">
        <f aca="false">VLOOKUP(Personale!J1977,Legenda!$D$1:$F$258,2)</f>
        <v>#N/A</v>
      </c>
      <c r="L1977" s="22"/>
      <c r="M1977" s="22"/>
      <c r="N1977" s="22"/>
      <c r="O1977" s="22"/>
      <c r="P1977" s="203"/>
      <c r="Q1977" s="22"/>
      <c r="R1977" s="22"/>
      <c r="S1977" s="22"/>
      <c r="T1977" s="203"/>
      <c r="U1977" s="211"/>
      <c r="V1977" s="211"/>
      <c r="W1977" s="185" t="n">
        <v>0</v>
      </c>
      <c r="X1977" s="185" t="n">
        <v>0</v>
      </c>
      <c r="Y1977" s="219" t="n">
        <f aca="false">SUM(W1977:X1977)</f>
        <v>0</v>
      </c>
      <c r="Z1977" s="185" t="n">
        <v>0</v>
      </c>
      <c r="AA1977" s="185" t="n">
        <v>0</v>
      </c>
      <c r="AB1977" s="220" t="n">
        <f aca="false">SUM(Z1977:AA1977)</f>
        <v>0</v>
      </c>
      <c r="AC1977" s="22"/>
      <c r="AD1977" s="22"/>
      <c r="AE1977" s="188"/>
      <c r="AF1977" s="206" t="n">
        <f aca="false">IF(AE1977="SI",N1977,0)</f>
        <v>0</v>
      </c>
      <c r="AG1977" s="189" t="n">
        <f aca="false">IF(AE1977="SI",Y1977,0)</f>
        <v>0</v>
      </c>
      <c r="AH1977" s="189" t="n">
        <f aca="false">IF(AE1977="SI",AB1977,0)</f>
        <v>0</v>
      </c>
      <c r="AI1977" s="148"/>
      <c r="AJ1977" s="207"/>
      <c r="AK1977" s="207"/>
      <c r="AL1977" s="207"/>
      <c r="AM1977" s="207"/>
      <c r="AN1977" s="207"/>
      <c r="AO1977" s="208"/>
    </row>
    <row r="1978" customFormat="false" ht="15.75" hidden="false" customHeight="true" outlineLevel="0" collapsed="false">
      <c r="A1978" s="22" t="n">
        <v>1977</v>
      </c>
      <c r="B1978" s="180"/>
      <c r="C1978" s="22"/>
      <c r="D1978" s="22"/>
      <c r="E1978" s="183"/>
      <c r="F1978" s="183"/>
      <c r="G1978" s="22"/>
      <c r="H1978" s="22"/>
      <c r="I1978" s="22"/>
      <c r="J1978" s="22"/>
      <c r="K1978" s="191" t="e">
        <f aca="false">VLOOKUP(Personale!J1978,Legenda!$D$1:$F$258,2)</f>
        <v>#N/A</v>
      </c>
      <c r="L1978" s="22"/>
      <c r="M1978" s="22"/>
      <c r="N1978" s="22"/>
      <c r="O1978" s="22"/>
      <c r="P1978" s="203"/>
      <c r="Q1978" s="22"/>
      <c r="R1978" s="22"/>
      <c r="S1978" s="22"/>
      <c r="T1978" s="203"/>
      <c r="U1978" s="211"/>
      <c r="V1978" s="211"/>
      <c r="W1978" s="185" t="n">
        <v>0</v>
      </c>
      <c r="X1978" s="185" t="n">
        <v>0</v>
      </c>
      <c r="Y1978" s="219" t="n">
        <f aca="false">SUM(W1978:X1978)</f>
        <v>0</v>
      </c>
      <c r="Z1978" s="185" t="n">
        <v>0</v>
      </c>
      <c r="AA1978" s="185" t="n">
        <v>0</v>
      </c>
      <c r="AB1978" s="220" t="n">
        <f aca="false">SUM(Z1978:AA1978)</f>
        <v>0</v>
      </c>
      <c r="AC1978" s="22"/>
      <c r="AD1978" s="22"/>
      <c r="AE1978" s="188"/>
      <c r="AF1978" s="206" t="n">
        <f aca="false">IF(AE1978="SI",N1978,0)</f>
        <v>0</v>
      </c>
      <c r="AG1978" s="189" t="n">
        <f aca="false">IF(AE1978="SI",Y1978,0)</f>
        <v>0</v>
      </c>
      <c r="AH1978" s="189" t="n">
        <f aca="false">IF(AE1978="SI",AB1978,0)</f>
        <v>0</v>
      </c>
      <c r="AI1978" s="148"/>
      <c r="AJ1978" s="207"/>
      <c r="AK1978" s="207"/>
      <c r="AL1978" s="207"/>
      <c r="AM1978" s="207"/>
      <c r="AN1978" s="207"/>
      <c r="AO1978" s="208"/>
    </row>
    <row r="1979" customFormat="false" ht="15.75" hidden="false" customHeight="true" outlineLevel="0" collapsed="false">
      <c r="A1979" s="22" t="n">
        <v>1978</v>
      </c>
      <c r="B1979" s="180"/>
      <c r="C1979" s="22"/>
      <c r="D1979" s="22"/>
      <c r="E1979" s="183"/>
      <c r="F1979" s="183"/>
      <c r="G1979" s="22"/>
      <c r="H1979" s="22"/>
      <c r="I1979" s="22"/>
      <c r="J1979" s="22"/>
      <c r="K1979" s="191" t="e">
        <f aca="false">VLOOKUP(Personale!J1979,Legenda!$D$1:$F$258,2)</f>
        <v>#N/A</v>
      </c>
      <c r="L1979" s="22"/>
      <c r="M1979" s="22"/>
      <c r="N1979" s="22"/>
      <c r="O1979" s="22"/>
      <c r="P1979" s="203"/>
      <c r="Q1979" s="22"/>
      <c r="R1979" s="22"/>
      <c r="S1979" s="22"/>
      <c r="T1979" s="203"/>
      <c r="U1979" s="211"/>
      <c r="V1979" s="211"/>
      <c r="W1979" s="185" t="n">
        <v>0</v>
      </c>
      <c r="X1979" s="185" t="n">
        <v>0</v>
      </c>
      <c r="Y1979" s="219" t="n">
        <f aca="false">SUM(W1979:X1979)</f>
        <v>0</v>
      </c>
      <c r="Z1979" s="185" t="n">
        <v>0</v>
      </c>
      <c r="AA1979" s="185" t="n">
        <v>0</v>
      </c>
      <c r="AB1979" s="220" t="n">
        <f aca="false">SUM(Z1979:AA1979)</f>
        <v>0</v>
      </c>
      <c r="AC1979" s="22"/>
      <c r="AD1979" s="22"/>
      <c r="AE1979" s="188"/>
      <c r="AF1979" s="206" t="n">
        <f aca="false">IF(AE1979="SI",N1979,0)</f>
        <v>0</v>
      </c>
      <c r="AG1979" s="189" t="n">
        <f aca="false">IF(AE1979="SI",Y1979,0)</f>
        <v>0</v>
      </c>
      <c r="AH1979" s="189" t="n">
        <f aca="false">IF(AE1979="SI",AB1979,0)</f>
        <v>0</v>
      </c>
      <c r="AI1979" s="148"/>
      <c r="AJ1979" s="207"/>
      <c r="AK1979" s="207"/>
      <c r="AL1979" s="207"/>
      <c r="AM1979" s="207"/>
      <c r="AN1979" s="207"/>
      <c r="AO1979" s="208"/>
    </row>
    <row r="1980" customFormat="false" ht="15.75" hidden="false" customHeight="true" outlineLevel="0" collapsed="false">
      <c r="A1980" s="22" t="n">
        <v>1979</v>
      </c>
      <c r="B1980" s="180"/>
      <c r="C1980" s="22"/>
      <c r="D1980" s="22"/>
      <c r="E1980" s="183"/>
      <c r="F1980" s="183"/>
      <c r="G1980" s="22"/>
      <c r="H1980" s="22"/>
      <c r="I1980" s="22"/>
      <c r="J1980" s="22"/>
      <c r="K1980" s="191" t="e">
        <f aca="false">VLOOKUP(Personale!J1980,Legenda!$D$1:$F$258,2)</f>
        <v>#N/A</v>
      </c>
      <c r="L1980" s="22"/>
      <c r="M1980" s="22"/>
      <c r="N1980" s="22"/>
      <c r="O1980" s="22"/>
      <c r="P1980" s="203"/>
      <c r="Q1980" s="22"/>
      <c r="R1980" s="22"/>
      <c r="S1980" s="22"/>
      <c r="T1980" s="203"/>
      <c r="U1980" s="211"/>
      <c r="V1980" s="211"/>
      <c r="W1980" s="185" t="n">
        <v>0</v>
      </c>
      <c r="X1980" s="185" t="n">
        <v>0</v>
      </c>
      <c r="Y1980" s="219" t="n">
        <f aca="false">SUM(W1980:X1980)</f>
        <v>0</v>
      </c>
      <c r="Z1980" s="185" t="n">
        <v>0</v>
      </c>
      <c r="AA1980" s="185" t="n">
        <v>0</v>
      </c>
      <c r="AB1980" s="220" t="n">
        <f aca="false">SUM(Z1980:AA1980)</f>
        <v>0</v>
      </c>
      <c r="AC1980" s="22"/>
      <c r="AD1980" s="22"/>
      <c r="AE1980" s="188"/>
      <c r="AF1980" s="206" t="n">
        <f aca="false">IF(AE1980="SI",N1980,0)</f>
        <v>0</v>
      </c>
      <c r="AG1980" s="189" t="n">
        <f aca="false">IF(AE1980="SI",Y1980,0)</f>
        <v>0</v>
      </c>
      <c r="AH1980" s="189" t="n">
        <f aca="false">IF(AE1980="SI",AB1980,0)</f>
        <v>0</v>
      </c>
      <c r="AI1980" s="148"/>
      <c r="AJ1980" s="207"/>
      <c r="AK1980" s="207"/>
      <c r="AL1980" s="207"/>
      <c r="AM1980" s="207"/>
      <c r="AN1980" s="207"/>
      <c r="AO1980" s="208"/>
    </row>
    <row r="1981" customFormat="false" ht="15.75" hidden="false" customHeight="true" outlineLevel="0" collapsed="false">
      <c r="A1981" s="22" t="n">
        <v>1980</v>
      </c>
      <c r="B1981" s="180"/>
      <c r="C1981" s="22"/>
      <c r="D1981" s="22"/>
      <c r="E1981" s="183"/>
      <c r="F1981" s="183"/>
      <c r="G1981" s="22"/>
      <c r="H1981" s="22"/>
      <c r="I1981" s="22"/>
      <c r="J1981" s="22"/>
      <c r="K1981" s="191" t="e">
        <f aca="false">VLOOKUP(Personale!J1981,Legenda!$D$1:$F$258,2)</f>
        <v>#N/A</v>
      </c>
      <c r="L1981" s="22"/>
      <c r="M1981" s="22"/>
      <c r="N1981" s="22"/>
      <c r="O1981" s="22"/>
      <c r="P1981" s="203"/>
      <c r="Q1981" s="22"/>
      <c r="R1981" s="22"/>
      <c r="S1981" s="22"/>
      <c r="T1981" s="203"/>
      <c r="U1981" s="211"/>
      <c r="V1981" s="211"/>
      <c r="W1981" s="185" t="n">
        <v>0</v>
      </c>
      <c r="X1981" s="185" t="n">
        <v>0</v>
      </c>
      <c r="Y1981" s="219" t="n">
        <f aca="false">SUM(W1981:X1981)</f>
        <v>0</v>
      </c>
      <c r="Z1981" s="185" t="n">
        <v>0</v>
      </c>
      <c r="AA1981" s="185" t="n">
        <v>0</v>
      </c>
      <c r="AB1981" s="220" t="n">
        <f aca="false">SUM(Z1981:AA1981)</f>
        <v>0</v>
      </c>
      <c r="AC1981" s="22"/>
      <c r="AD1981" s="22"/>
      <c r="AE1981" s="188"/>
      <c r="AF1981" s="206" t="n">
        <f aca="false">IF(AE1981="SI",N1981,0)</f>
        <v>0</v>
      </c>
      <c r="AG1981" s="189" t="n">
        <f aca="false">IF(AE1981="SI",Y1981,0)</f>
        <v>0</v>
      </c>
      <c r="AH1981" s="189" t="n">
        <f aca="false">IF(AE1981="SI",AB1981,0)</f>
        <v>0</v>
      </c>
      <c r="AI1981" s="148"/>
      <c r="AJ1981" s="207"/>
      <c r="AK1981" s="207"/>
      <c r="AL1981" s="207"/>
      <c r="AM1981" s="207"/>
      <c r="AN1981" s="207"/>
      <c r="AO1981" s="208"/>
    </row>
    <row r="1982" customFormat="false" ht="15.75" hidden="false" customHeight="true" outlineLevel="0" collapsed="false">
      <c r="A1982" s="22" t="n">
        <v>1981</v>
      </c>
      <c r="B1982" s="180"/>
      <c r="C1982" s="22"/>
      <c r="D1982" s="22"/>
      <c r="E1982" s="183"/>
      <c r="F1982" s="183"/>
      <c r="G1982" s="22"/>
      <c r="H1982" s="22"/>
      <c r="I1982" s="22"/>
      <c r="J1982" s="22"/>
      <c r="K1982" s="191" t="e">
        <f aca="false">VLOOKUP(Personale!J1982,Legenda!$D$1:$F$258,2)</f>
        <v>#N/A</v>
      </c>
      <c r="L1982" s="22"/>
      <c r="M1982" s="22"/>
      <c r="N1982" s="22"/>
      <c r="O1982" s="22"/>
      <c r="P1982" s="203"/>
      <c r="Q1982" s="22"/>
      <c r="R1982" s="22"/>
      <c r="S1982" s="22"/>
      <c r="T1982" s="203"/>
      <c r="U1982" s="211"/>
      <c r="V1982" s="211"/>
      <c r="W1982" s="185" t="n">
        <v>0</v>
      </c>
      <c r="X1982" s="185" t="n">
        <v>0</v>
      </c>
      <c r="Y1982" s="219" t="n">
        <f aca="false">SUM(W1982:X1982)</f>
        <v>0</v>
      </c>
      <c r="Z1982" s="185" t="n">
        <v>0</v>
      </c>
      <c r="AA1982" s="185" t="n">
        <v>0</v>
      </c>
      <c r="AB1982" s="220" t="n">
        <f aca="false">SUM(Z1982:AA1982)</f>
        <v>0</v>
      </c>
      <c r="AC1982" s="22"/>
      <c r="AD1982" s="22"/>
      <c r="AE1982" s="188"/>
      <c r="AF1982" s="206" t="n">
        <f aca="false">IF(AE1982="SI",N1982,0)</f>
        <v>0</v>
      </c>
      <c r="AG1982" s="189" t="n">
        <f aca="false">IF(AE1982="SI",Y1982,0)</f>
        <v>0</v>
      </c>
      <c r="AH1982" s="189" t="n">
        <f aca="false">IF(AE1982="SI",AB1982,0)</f>
        <v>0</v>
      </c>
      <c r="AI1982" s="148"/>
      <c r="AJ1982" s="207"/>
      <c r="AK1982" s="207"/>
      <c r="AL1982" s="207"/>
      <c r="AM1982" s="207"/>
      <c r="AN1982" s="207"/>
      <c r="AO1982" s="208"/>
    </row>
    <row r="1983" customFormat="false" ht="15.75" hidden="false" customHeight="true" outlineLevel="0" collapsed="false">
      <c r="A1983" s="22" t="n">
        <v>1982</v>
      </c>
      <c r="B1983" s="180"/>
      <c r="C1983" s="22"/>
      <c r="D1983" s="22"/>
      <c r="E1983" s="183"/>
      <c r="F1983" s="183"/>
      <c r="G1983" s="22"/>
      <c r="H1983" s="22"/>
      <c r="I1983" s="22"/>
      <c r="J1983" s="22"/>
      <c r="K1983" s="191" t="e">
        <f aca="false">VLOOKUP(Personale!J1983,Legenda!$D$1:$F$258,2)</f>
        <v>#N/A</v>
      </c>
      <c r="L1983" s="22"/>
      <c r="M1983" s="22"/>
      <c r="N1983" s="22"/>
      <c r="O1983" s="22"/>
      <c r="P1983" s="203"/>
      <c r="Q1983" s="22"/>
      <c r="R1983" s="22"/>
      <c r="S1983" s="22"/>
      <c r="T1983" s="203"/>
      <c r="U1983" s="211"/>
      <c r="V1983" s="211"/>
      <c r="W1983" s="185" t="n">
        <v>0</v>
      </c>
      <c r="X1983" s="185" t="n">
        <v>0</v>
      </c>
      <c r="Y1983" s="219" t="n">
        <f aca="false">SUM(W1983:X1983)</f>
        <v>0</v>
      </c>
      <c r="Z1983" s="185" t="n">
        <v>0</v>
      </c>
      <c r="AA1983" s="185" t="n">
        <v>0</v>
      </c>
      <c r="AB1983" s="220" t="n">
        <f aca="false">SUM(Z1983:AA1983)</f>
        <v>0</v>
      </c>
      <c r="AC1983" s="22"/>
      <c r="AD1983" s="22"/>
      <c r="AE1983" s="188"/>
      <c r="AF1983" s="206" t="n">
        <f aca="false">IF(AE1983="SI",N1983,0)</f>
        <v>0</v>
      </c>
      <c r="AG1983" s="189" t="n">
        <f aca="false">IF(AE1983="SI",Y1983,0)</f>
        <v>0</v>
      </c>
      <c r="AH1983" s="189" t="n">
        <f aca="false">IF(AE1983="SI",AB1983,0)</f>
        <v>0</v>
      </c>
      <c r="AI1983" s="148"/>
      <c r="AJ1983" s="207"/>
      <c r="AK1983" s="207"/>
      <c r="AL1983" s="207"/>
      <c r="AM1983" s="207"/>
      <c r="AN1983" s="207"/>
      <c r="AO1983" s="208"/>
    </row>
    <row r="1984" customFormat="false" ht="15.75" hidden="false" customHeight="true" outlineLevel="0" collapsed="false">
      <c r="A1984" s="22" t="n">
        <v>1983</v>
      </c>
      <c r="B1984" s="180"/>
      <c r="C1984" s="22"/>
      <c r="D1984" s="22"/>
      <c r="E1984" s="183"/>
      <c r="F1984" s="183"/>
      <c r="G1984" s="22"/>
      <c r="H1984" s="22"/>
      <c r="I1984" s="22"/>
      <c r="J1984" s="22"/>
      <c r="K1984" s="191" t="e">
        <f aca="false">VLOOKUP(Personale!J1984,Legenda!$D$1:$F$258,2)</f>
        <v>#N/A</v>
      </c>
      <c r="L1984" s="22"/>
      <c r="M1984" s="22"/>
      <c r="N1984" s="22"/>
      <c r="O1984" s="22"/>
      <c r="P1984" s="203"/>
      <c r="Q1984" s="22"/>
      <c r="R1984" s="22"/>
      <c r="S1984" s="22"/>
      <c r="T1984" s="203"/>
      <c r="U1984" s="211"/>
      <c r="V1984" s="211"/>
      <c r="W1984" s="185" t="n">
        <v>0</v>
      </c>
      <c r="X1984" s="185" t="n">
        <v>0</v>
      </c>
      <c r="Y1984" s="219" t="n">
        <f aca="false">SUM(W1984:X1984)</f>
        <v>0</v>
      </c>
      <c r="Z1984" s="185" t="n">
        <v>0</v>
      </c>
      <c r="AA1984" s="185" t="n">
        <v>0</v>
      </c>
      <c r="AB1984" s="220" t="n">
        <f aca="false">SUM(Z1984:AA1984)</f>
        <v>0</v>
      </c>
      <c r="AC1984" s="22"/>
      <c r="AD1984" s="22"/>
      <c r="AE1984" s="188"/>
      <c r="AF1984" s="206" t="n">
        <f aca="false">IF(AE1984="SI",N1984,0)</f>
        <v>0</v>
      </c>
      <c r="AG1984" s="189" t="n">
        <f aca="false">IF(AE1984="SI",Y1984,0)</f>
        <v>0</v>
      </c>
      <c r="AH1984" s="189" t="n">
        <f aca="false">IF(AE1984="SI",AB1984,0)</f>
        <v>0</v>
      </c>
      <c r="AI1984" s="148"/>
      <c r="AJ1984" s="207"/>
      <c r="AK1984" s="207"/>
      <c r="AL1984" s="207"/>
      <c r="AM1984" s="207"/>
      <c r="AN1984" s="207"/>
      <c r="AO1984" s="208"/>
    </row>
    <row r="1985" customFormat="false" ht="15.75" hidden="false" customHeight="true" outlineLevel="0" collapsed="false">
      <c r="A1985" s="22" t="n">
        <v>1984</v>
      </c>
      <c r="B1985" s="180"/>
      <c r="C1985" s="22"/>
      <c r="D1985" s="22"/>
      <c r="E1985" s="183"/>
      <c r="F1985" s="183"/>
      <c r="G1985" s="22"/>
      <c r="H1985" s="22"/>
      <c r="I1985" s="22"/>
      <c r="J1985" s="22"/>
      <c r="K1985" s="191" t="e">
        <f aca="false">VLOOKUP(Personale!J1985,Legenda!$D$1:$F$258,2)</f>
        <v>#N/A</v>
      </c>
      <c r="L1985" s="22"/>
      <c r="M1985" s="22"/>
      <c r="N1985" s="22"/>
      <c r="O1985" s="22"/>
      <c r="P1985" s="203"/>
      <c r="Q1985" s="22"/>
      <c r="R1985" s="22"/>
      <c r="S1985" s="22"/>
      <c r="T1985" s="203"/>
      <c r="U1985" s="211"/>
      <c r="V1985" s="211"/>
      <c r="W1985" s="185" t="n">
        <v>0</v>
      </c>
      <c r="X1985" s="185" t="n">
        <v>0</v>
      </c>
      <c r="Y1985" s="219" t="n">
        <f aca="false">SUM(W1985:X1985)</f>
        <v>0</v>
      </c>
      <c r="Z1985" s="185" t="n">
        <v>0</v>
      </c>
      <c r="AA1985" s="185" t="n">
        <v>0</v>
      </c>
      <c r="AB1985" s="220" t="n">
        <f aca="false">SUM(Z1985:AA1985)</f>
        <v>0</v>
      </c>
      <c r="AC1985" s="22"/>
      <c r="AD1985" s="22"/>
      <c r="AE1985" s="188"/>
      <c r="AF1985" s="206" t="n">
        <f aca="false">IF(AE1985="SI",N1985,0)</f>
        <v>0</v>
      </c>
      <c r="AG1985" s="189" t="n">
        <f aca="false">IF(AE1985="SI",Y1985,0)</f>
        <v>0</v>
      </c>
      <c r="AH1985" s="189" t="n">
        <f aca="false">IF(AE1985="SI",AB1985,0)</f>
        <v>0</v>
      </c>
      <c r="AI1985" s="148"/>
      <c r="AJ1985" s="207"/>
      <c r="AK1985" s="207"/>
      <c r="AL1985" s="207"/>
      <c r="AM1985" s="207"/>
      <c r="AN1985" s="207"/>
      <c r="AO1985" s="208"/>
    </row>
    <row r="1986" customFormat="false" ht="15.75" hidden="false" customHeight="true" outlineLevel="0" collapsed="false">
      <c r="A1986" s="22" t="n">
        <v>1985</v>
      </c>
      <c r="B1986" s="180"/>
      <c r="C1986" s="22"/>
      <c r="D1986" s="22"/>
      <c r="E1986" s="183"/>
      <c r="F1986" s="183"/>
      <c r="G1986" s="22"/>
      <c r="H1986" s="22"/>
      <c r="I1986" s="22"/>
      <c r="J1986" s="22"/>
      <c r="K1986" s="191" t="e">
        <f aca="false">VLOOKUP(Personale!J1986,Legenda!$D$1:$F$258,2)</f>
        <v>#N/A</v>
      </c>
      <c r="L1986" s="22"/>
      <c r="M1986" s="22"/>
      <c r="N1986" s="22"/>
      <c r="O1986" s="22"/>
      <c r="P1986" s="203"/>
      <c r="Q1986" s="22"/>
      <c r="R1986" s="22"/>
      <c r="S1986" s="22"/>
      <c r="T1986" s="203"/>
      <c r="U1986" s="211"/>
      <c r="V1986" s="211"/>
      <c r="W1986" s="185" t="n">
        <v>0</v>
      </c>
      <c r="X1986" s="185" t="n">
        <v>0</v>
      </c>
      <c r="Y1986" s="219" t="n">
        <f aca="false">SUM(W1986:X1986)</f>
        <v>0</v>
      </c>
      <c r="Z1986" s="185" t="n">
        <v>0</v>
      </c>
      <c r="AA1986" s="185" t="n">
        <v>0</v>
      </c>
      <c r="AB1986" s="220" t="n">
        <f aca="false">SUM(Z1986:AA1986)</f>
        <v>0</v>
      </c>
      <c r="AC1986" s="22"/>
      <c r="AD1986" s="22"/>
      <c r="AE1986" s="188"/>
      <c r="AF1986" s="206" t="n">
        <f aca="false">IF(AE1986="SI",N1986,0)</f>
        <v>0</v>
      </c>
      <c r="AG1986" s="189" t="n">
        <f aca="false">IF(AE1986="SI",Y1986,0)</f>
        <v>0</v>
      </c>
      <c r="AH1986" s="189" t="n">
        <f aca="false">IF(AE1986="SI",AB1986,0)</f>
        <v>0</v>
      </c>
      <c r="AI1986" s="148"/>
      <c r="AJ1986" s="207"/>
      <c r="AK1986" s="207"/>
      <c r="AL1986" s="207"/>
      <c r="AM1986" s="207"/>
      <c r="AN1986" s="207"/>
      <c r="AO1986" s="208"/>
    </row>
    <row r="1987" customFormat="false" ht="15.75" hidden="false" customHeight="true" outlineLevel="0" collapsed="false">
      <c r="A1987" s="22" t="n">
        <v>1986</v>
      </c>
      <c r="B1987" s="180"/>
      <c r="C1987" s="22"/>
      <c r="D1987" s="22"/>
      <c r="E1987" s="183"/>
      <c r="F1987" s="183"/>
      <c r="G1987" s="22"/>
      <c r="H1987" s="22"/>
      <c r="I1987" s="22"/>
      <c r="J1987" s="22"/>
      <c r="K1987" s="191" t="e">
        <f aca="false">VLOOKUP(Personale!J1987,Legenda!$D$1:$F$258,2)</f>
        <v>#N/A</v>
      </c>
      <c r="L1987" s="22"/>
      <c r="M1987" s="22"/>
      <c r="N1987" s="22"/>
      <c r="O1987" s="22"/>
      <c r="P1987" s="203"/>
      <c r="Q1987" s="22"/>
      <c r="R1987" s="22"/>
      <c r="S1987" s="22"/>
      <c r="T1987" s="203"/>
      <c r="U1987" s="211"/>
      <c r="V1987" s="211"/>
      <c r="W1987" s="185" t="n">
        <v>0</v>
      </c>
      <c r="X1987" s="185" t="n">
        <v>0</v>
      </c>
      <c r="Y1987" s="219" t="n">
        <f aca="false">SUM(W1987:X1987)</f>
        <v>0</v>
      </c>
      <c r="Z1987" s="185" t="n">
        <v>0</v>
      </c>
      <c r="AA1987" s="185" t="n">
        <v>0</v>
      </c>
      <c r="AB1987" s="220" t="n">
        <f aca="false">SUM(Z1987:AA1987)</f>
        <v>0</v>
      </c>
      <c r="AC1987" s="22"/>
      <c r="AD1987" s="22"/>
      <c r="AE1987" s="188"/>
      <c r="AF1987" s="206" t="n">
        <f aca="false">IF(AE1987="SI",N1987,0)</f>
        <v>0</v>
      </c>
      <c r="AG1987" s="189" t="n">
        <f aca="false">IF(AE1987="SI",Y1987,0)</f>
        <v>0</v>
      </c>
      <c r="AH1987" s="189" t="n">
        <f aca="false">IF(AE1987="SI",AB1987,0)</f>
        <v>0</v>
      </c>
      <c r="AI1987" s="148"/>
      <c r="AJ1987" s="207"/>
      <c r="AK1987" s="207"/>
      <c r="AL1987" s="207"/>
      <c r="AM1987" s="207"/>
      <c r="AN1987" s="207"/>
      <c r="AO1987" s="208"/>
    </row>
    <row r="1988" customFormat="false" ht="15.75" hidden="false" customHeight="true" outlineLevel="0" collapsed="false">
      <c r="A1988" s="22" t="n">
        <v>1987</v>
      </c>
      <c r="B1988" s="180"/>
      <c r="C1988" s="22"/>
      <c r="D1988" s="22"/>
      <c r="E1988" s="183"/>
      <c r="F1988" s="183"/>
      <c r="G1988" s="22"/>
      <c r="H1988" s="22"/>
      <c r="I1988" s="22"/>
      <c r="J1988" s="22"/>
      <c r="K1988" s="191" t="e">
        <f aca="false">VLOOKUP(Personale!J1988,Legenda!$D$1:$F$258,2)</f>
        <v>#N/A</v>
      </c>
      <c r="L1988" s="22"/>
      <c r="M1988" s="22"/>
      <c r="N1988" s="22"/>
      <c r="O1988" s="22"/>
      <c r="P1988" s="203"/>
      <c r="Q1988" s="22"/>
      <c r="R1988" s="22"/>
      <c r="S1988" s="22"/>
      <c r="T1988" s="203"/>
      <c r="U1988" s="211"/>
      <c r="V1988" s="211"/>
      <c r="W1988" s="185" t="n">
        <v>0</v>
      </c>
      <c r="X1988" s="185" t="n">
        <v>0</v>
      </c>
      <c r="Y1988" s="219" t="n">
        <f aca="false">SUM(W1988:X1988)</f>
        <v>0</v>
      </c>
      <c r="Z1988" s="185" t="n">
        <v>0</v>
      </c>
      <c r="AA1988" s="185" t="n">
        <v>0</v>
      </c>
      <c r="AB1988" s="220" t="n">
        <f aca="false">SUM(Z1988:AA1988)</f>
        <v>0</v>
      </c>
      <c r="AC1988" s="22"/>
      <c r="AD1988" s="22"/>
      <c r="AE1988" s="188"/>
      <c r="AF1988" s="206" t="n">
        <f aca="false">IF(AE1988="SI",N1988,0)</f>
        <v>0</v>
      </c>
      <c r="AG1988" s="189" t="n">
        <f aca="false">IF(AE1988="SI",Y1988,0)</f>
        <v>0</v>
      </c>
      <c r="AH1988" s="189" t="n">
        <f aca="false">IF(AE1988="SI",AB1988,0)</f>
        <v>0</v>
      </c>
      <c r="AI1988" s="148"/>
      <c r="AJ1988" s="207"/>
      <c r="AK1988" s="207"/>
      <c r="AL1988" s="207"/>
      <c r="AM1988" s="207"/>
      <c r="AN1988" s="207"/>
      <c r="AO1988" s="208"/>
    </row>
    <row r="1989" customFormat="false" ht="15.75" hidden="false" customHeight="true" outlineLevel="0" collapsed="false">
      <c r="A1989" s="22" t="n">
        <v>1988</v>
      </c>
      <c r="B1989" s="180"/>
      <c r="C1989" s="22"/>
      <c r="D1989" s="22"/>
      <c r="E1989" s="183"/>
      <c r="F1989" s="183"/>
      <c r="G1989" s="22"/>
      <c r="H1989" s="22"/>
      <c r="I1989" s="22"/>
      <c r="J1989" s="22"/>
      <c r="K1989" s="191" t="e">
        <f aca="false">VLOOKUP(Personale!J1989,Legenda!$D$1:$F$258,2)</f>
        <v>#N/A</v>
      </c>
      <c r="L1989" s="22"/>
      <c r="M1989" s="22"/>
      <c r="N1989" s="22"/>
      <c r="O1989" s="22"/>
      <c r="P1989" s="203"/>
      <c r="Q1989" s="22"/>
      <c r="R1989" s="22"/>
      <c r="S1989" s="22"/>
      <c r="T1989" s="203"/>
      <c r="U1989" s="211"/>
      <c r="V1989" s="211"/>
      <c r="W1989" s="185" t="n">
        <v>0</v>
      </c>
      <c r="X1989" s="185" t="n">
        <v>0</v>
      </c>
      <c r="Y1989" s="219" t="n">
        <f aca="false">SUM(W1989:X1989)</f>
        <v>0</v>
      </c>
      <c r="Z1989" s="185" t="n">
        <v>0</v>
      </c>
      <c r="AA1989" s="185" t="n">
        <v>0</v>
      </c>
      <c r="AB1989" s="220" t="n">
        <f aca="false">SUM(Z1989:AA1989)</f>
        <v>0</v>
      </c>
      <c r="AC1989" s="22"/>
      <c r="AD1989" s="22"/>
      <c r="AE1989" s="188"/>
      <c r="AF1989" s="206" t="n">
        <f aca="false">IF(AE1989="SI",N1989,0)</f>
        <v>0</v>
      </c>
      <c r="AG1989" s="189" t="n">
        <f aca="false">IF(AE1989="SI",Y1989,0)</f>
        <v>0</v>
      </c>
      <c r="AH1989" s="189" t="n">
        <f aca="false">IF(AE1989="SI",AB1989,0)</f>
        <v>0</v>
      </c>
      <c r="AI1989" s="148"/>
      <c r="AJ1989" s="207"/>
      <c r="AK1989" s="207"/>
      <c r="AL1989" s="207"/>
      <c r="AM1989" s="207"/>
      <c r="AN1989" s="207"/>
      <c r="AO1989" s="208"/>
    </row>
    <row r="1990" customFormat="false" ht="15.75" hidden="false" customHeight="true" outlineLevel="0" collapsed="false">
      <c r="A1990" s="22" t="n">
        <v>1989</v>
      </c>
      <c r="B1990" s="180"/>
      <c r="C1990" s="22"/>
      <c r="D1990" s="22"/>
      <c r="E1990" s="183"/>
      <c r="F1990" s="183"/>
      <c r="G1990" s="22"/>
      <c r="H1990" s="22"/>
      <c r="I1990" s="22"/>
      <c r="J1990" s="22"/>
      <c r="K1990" s="191" t="e">
        <f aca="false">VLOOKUP(Personale!J1990,Legenda!$D$1:$F$258,2)</f>
        <v>#N/A</v>
      </c>
      <c r="L1990" s="22"/>
      <c r="M1990" s="22"/>
      <c r="N1990" s="22"/>
      <c r="O1990" s="22"/>
      <c r="P1990" s="203"/>
      <c r="Q1990" s="22"/>
      <c r="R1990" s="22"/>
      <c r="S1990" s="22"/>
      <c r="T1990" s="203"/>
      <c r="U1990" s="211"/>
      <c r="V1990" s="211"/>
      <c r="W1990" s="185" t="n">
        <v>0</v>
      </c>
      <c r="X1990" s="185" t="n">
        <v>0</v>
      </c>
      <c r="Y1990" s="219" t="n">
        <f aca="false">SUM(W1990:X1990)</f>
        <v>0</v>
      </c>
      <c r="Z1990" s="185" t="n">
        <v>0</v>
      </c>
      <c r="AA1990" s="185" t="n">
        <v>0</v>
      </c>
      <c r="AB1990" s="220" t="n">
        <f aca="false">SUM(Z1990:AA1990)</f>
        <v>0</v>
      </c>
      <c r="AC1990" s="22"/>
      <c r="AD1990" s="22"/>
      <c r="AE1990" s="188"/>
      <c r="AF1990" s="206" t="n">
        <f aca="false">IF(AE1990="SI",N1990,0)</f>
        <v>0</v>
      </c>
      <c r="AG1990" s="189" t="n">
        <f aca="false">IF(AE1990="SI",Y1990,0)</f>
        <v>0</v>
      </c>
      <c r="AH1990" s="189" t="n">
        <f aca="false">IF(AE1990="SI",AB1990,0)</f>
        <v>0</v>
      </c>
      <c r="AI1990" s="148"/>
      <c r="AJ1990" s="207"/>
      <c r="AK1990" s="207"/>
      <c r="AL1990" s="207"/>
      <c r="AM1990" s="207"/>
      <c r="AN1990" s="207"/>
      <c r="AO1990" s="208"/>
    </row>
    <row r="1991" customFormat="false" ht="15.75" hidden="false" customHeight="true" outlineLevel="0" collapsed="false">
      <c r="A1991" s="22" t="n">
        <v>1990</v>
      </c>
      <c r="B1991" s="180"/>
      <c r="C1991" s="22"/>
      <c r="D1991" s="22"/>
      <c r="E1991" s="183"/>
      <c r="F1991" s="183"/>
      <c r="G1991" s="22"/>
      <c r="H1991" s="22"/>
      <c r="I1991" s="22"/>
      <c r="J1991" s="22"/>
      <c r="K1991" s="191" t="e">
        <f aca="false">VLOOKUP(Personale!J1991,Legenda!$D$1:$F$258,2)</f>
        <v>#N/A</v>
      </c>
      <c r="L1991" s="22"/>
      <c r="M1991" s="22"/>
      <c r="N1991" s="22"/>
      <c r="O1991" s="22"/>
      <c r="P1991" s="203"/>
      <c r="Q1991" s="22"/>
      <c r="R1991" s="22"/>
      <c r="S1991" s="22"/>
      <c r="T1991" s="203"/>
      <c r="U1991" s="211"/>
      <c r="V1991" s="211"/>
      <c r="W1991" s="185" t="n">
        <v>0</v>
      </c>
      <c r="X1991" s="185" t="n">
        <v>0</v>
      </c>
      <c r="Y1991" s="219" t="n">
        <f aca="false">SUM(W1991:X1991)</f>
        <v>0</v>
      </c>
      <c r="Z1991" s="185" t="n">
        <v>0</v>
      </c>
      <c r="AA1991" s="185" t="n">
        <v>0</v>
      </c>
      <c r="AB1991" s="220" t="n">
        <f aca="false">SUM(Z1991:AA1991)</f>
        <v>0</v>
      </c>
      <c r="AC1991" s="22"/>
      <c r="AD1991" s="22"/>
      <c r="AE1991" s="188"/>
      <c r="AF1991" s="206" t="n">
        <f aca="false">IF(AE1991="SI",N1991,0)</f>
        <v>0</v>
      </c>
      <c r="AG1991" s="189" t="n">
        <f aca="false">IF(AE1991="SI",Y1991,0)</f>
        <v>0</v>
      </c>
      <c r="AH1991" s="189" t="n">
        <f aca="false">IF(AE1991="SI",AB1991,0)</f>
        <v>0</v>
      </c>
      <c r="AI1991" s="148"/>
      <c r="AJ1991" s="207"/>
      <c r="AK1991" s="207"/>
      <c r="AL1991" s="207"/>
      <c r="AM1991" s="207"/>
      <c r="AN1991" s="207"/>
      <c r="AO1991" s="208"/>
    </row>
    <row r="1992" customFormat="false" ht="15.75" hidden="false" customHeight="true" outlineLevel="0" collapsed="false">
      <c r="A1992" s="22" t="n">
        <v>1991</v>
      </c>
      <c r="B1992" s="180"/>
      <c r="C1992" s="22"/>
      <c r="D1992" s="22"/>
      <c r="E1992" s="183"/>
      <c r="F1992" s="183"/>
      <c r="G1992" s="22"/>
      <c r="H1992" s="22"/>
      <c r="I1992" s="22"/>
      <c r="J1992" s="22"/>
      <c r="K1992" s="191" t="e">
        <f aca="false">VLOOKUP(Personale!J1992,Legenda!$D$1:$F$258,2)</f>
        <v>#N/A</v>
      </c>
      <c r="L1992" s="22"/>
      <c r="M1992" s="22"/>
      <c r="N1992" s="22"/>
      <c r="O1992" s="22"/>
      <c r="P1992" s="203"/>
      <c r="Q1992" s="22"/>
      <c r="R1992" s="22"/>
      <c r="S1992" s="22"/>
      <c r="T1992" s="203"/>
      <c r="U1992" s="211"/>
      <c r="V1992" s="211"/>
      <c r="W1992" s="185" t="n">
        <v>0</v>
      </c>
      <c r="X1992" s="185" t="n">
        <v>0</v>
      </c>
      <c r="Y1992" s="219" t="n">
        <f aca="false">SUM(W1992:X1992)</f>
        <v>0</v>
      </c>
      <c r="Z1992" s="185" t="n">
        <v>0</v>
      </c>
      <c r="AA1992" s="185" t="n">
        <v>0</v>
      </c>
      <c r="AB1992" s="220" t="n">
        <f aca="false">SUM(Z1992:AA1992)</f>
        <v>0</v>
      </c>
      <c r="AC1992" s="22"/>
      <c r="AD1992" s="22"/>
      <c r="AE1992" s="188"/>
      <c r="AF1992" s="206" t="n">
        <f aca="false">IF(AE1992="SI",N1992,0)</f>
        <v>0</v>
      </c>
      <c r="AG1992" s="189" t="n">
        <f aca="false">IF(AE1992="SI",Y1992,0)</f>
        <v>0</v>
      </c>
      <c r="AH1992" s="189" t="n">
        <f aca="false">IF(AE1992="SI",AB1992,0)</f>
        <v>0</v>
      </c>
      <c r="AI1992" s="148"/>
      <c r="AJ1992" s="207"/>
      <c r="AK1992" s="207"/>
      <c r="AL1992" s="207"/>
      <c r="AM1992" s="207"/>
      <c r="AN1992" s="207"/>
      <c r="AO1992" s="208"/>
    </row>
    <row r="1993" customFormat="false" ht="15.75" hidden="false" customHeight="true" outlineLevel="0" collapsed="false">
      <c r="A1993" s="22" t="n">
        <v>1992</v>
      </c>
      <c r="B1993" s="180"/>
      <c r="C1993" s="22"/>
      <c r="D1993" s="22"/>
      <c r="E1993" s="183"/>
      <c r="F1993" s="183"/>
      <c r="G1993" s="22"/>
      <c r="H1993" s="22"/>
      <c r="I1993" s="22"/>
      <c r="J1993" s="22"/>
      <c r="K1993" s="191" t="e">
        <f aca="false">VLOOKUP(Personale!J1993,Legenda!$D$1:$F$258,2)</f>
        <v>#N/A</v>
      </c>
      <c r="L1993" s="22"/>
      <c r="M1993" s="22"/>
      <c r="N1993" s="22"/>
      <c r="O1993" s="22"/>
      <c r="P1993" s="203"/>
      <c r="Q1993" s="22"/>
      <c r="R1993" s="22"/>
      <c r="S1993" s="22"/>
      <c r="T1993" s="203"/>
      <c r="U1993" s="211"/>
      <c r="V1993" s="211"/>
      <c r="W1993" s="185" t="n">
        <v>0</v>
      </c>
      <c r="X1993" s="185" t="n">
        <v>0</v>
      </c>
      <c r="Y1993" s="219" t="n">
        <f aca="false">SUM(W1993:X1993)</f>
        <v>0</v>
      </c>
      <c r="Z1993" s="185" t="n">
        <v>0</v>
      </c>
      <c r="AA1993" s="185" t="n">
        <v>0</v>
      </c>
      <c r="AB1993" s="220" t="n">
        <f aca="false">SUM(Z1993:AA1993)</f>
        <v>0</v>
      </c>
      <c r="AC1993" s="22"/>
      <c r="AD1993" s="22"/>
      <c r="AE1993" s="188"/>
      <c r="AF1993" s="206" t="n">
        <f aca="false">IF(AE1993="SI",N1993,0)</f>
        <v>0</v>
      </c>
      <c r="AG1993" s="189" t="n">
        <f aca="false">IF(AE1993="SI",Y1993,0)</f>
        <v>0</v>
      </c>
      <c r="AH1993" s="189" t="n">
        <f aca="false">IF(AE1993="SI",AB1993,0)</f>
        <v>0</v>
      </c>
      <c r="AI1993" s="148"/>
      <c r="AJ1993" s="207"/>
      <c r="AK1993" s="207"/>
      <c r="AL1993" s="207"/>
      <c r="AM1993" s="207"/>
      <c r="AN1993" s="207"/>
      <c r="AO1993" s="208"/>
    </row>
    <row r="1994" customFormat="false" ht="15.75" hidden="false" customHeight="true" outlineLevel="0" collapsed="false">
      <c r="A1994" s="22" t="n">
        <v>1993</v>
      </c>
      <c r="B1994" s="180"/>
      <c r="C1994" s="22"/>
      <c r="D1994" s="22"/>
      <c r="E1994" s="183"/>
      <c r="F1994" s="183"/>
      <c r="G1994" s="22"/>
      <c r="H1994" s="22"/>
      <c r="I1994" s="22"/>
      <c r="J1994" s="22"/>
      <c r="K1994" s="191" t="e">
        <f aca="false">VLOOKUP(Personale!J1994,Legenda!$D$1:$F$258,2)</f>
        <v>#N/A</v>
      </c>
      <c r="L1994" s="22"/>
      <c r="M1994" s="22"/>
      <c r="N1994" s="22"/>
      <c r="O1994" s="22"/>
      <c r="P1994" s="203"/>
      <c r="Q1994" s="22"/>
      <c r="R1994" s="22"/>
      <c r="S1994" s="22"/>
      <c r="T1994" s="203"/>
      <c r="U1994" s="211"/>
      <c r="V1994" s="211"/>
      <c r="W1994" s="185" t="n">
        <v>0</v>
      </c>
      <c r="X1994" s="185" t="n">
        <v>0</v>
      </c>
      <c r="Y1994" s="219" t="n">
        <f aca="false">SUM(W1994:X1994)</f>
        <v>0</v>
      </c>
      <c r="Z1994" s="185" t="n">
        <v>0</v>
      </c>
      <c r="AA1994" s="185" t="n">
        <v>0</v>
      </c>
      <c r="AB1994" s="220" t="n">
        <f aca="false">SUM(Z1994:AA1994)</f>
        <v>0</v>
      </c>
      <c r="AC1994" s="22"/>
      <c r="AD1994" s="22"/>
      <c r="AE1994" s="188"/>
      <c r="AF1994" s="206" t="n">
        <f aca="false">IF(AE1994="SI",N1994,0)</f>
        <v>0</v>
      </c>
      <c r="AG1994" s="189" t="n">
        <f aca="false">IF(AE1994="SI",Y1994,0)</f>
        <v>0</v>
      </c>
      <c r="AH1994" s="189" t="n">
        <f aca="false">IF(AE1994="SI",AB1994,0)</f>
        <v>0</v>
      </c>
      <c r="AI1994" s="148"/>
      <c r="AJ1994" s="207"/>
      <c r="AK1994" s="207"/>
      <c r="AL1994" s="207"/>
      <c r="AM1994" s="207"/>
      <c r="AN1994" s="207"/>
      <c r="AO1994" s="208"/>
    </row>
    <row r="1995" customFormat="false" ht="15.75" hidden="false" customHeight="true" outlineLevel="0" collapsed="false">
      <c r="A1995" s="22" t="n">
        <v>1994</v>
      </c>
      <c r="B1995" s="180"/>
      <c r="C1995" s="22"/>
      <c r="D1995" s="22"/>
      <c r="E1995" s="183"/>
      <c r="F1995" s="183"/>
      <c r="G1995" s="22"/>
      <c r="H1995" s="22"/>
      <c r="I1995" s="22"/>
      <c r="J1995" s="22"/>
      <c r="K1995" s="191" t="e">
        <f aca="false">VLOOKUP(Personale!J1995,Legenda!$D$1:$F$258,2)</f>
        <v>#N/A</v>
      </c>
      <c r="L1995" s="22"/>
      <c r="M1995" s="22"/>
      <c r="N1995" s="22"/>
      <c r="O1995" s="22"/>
      <c r="P1995" s="203"/>
      <c r="Q1995" s="22"/>
      <c r="R1995" s="22"/>
      <c r="S1995" s="22"/>
      <c r="T1995" s="203"/>
      <c r="U1995" s="211"/>
      <c r="V1995" s="211"/>
      <c r="W1995" s="185" t="n">
        <v>0</v>
      </c>
      <c r="X1995" s="185" t="n">
        <v>0</v>
      </c>
      <c r="Y1995" s="219" t="n">
        <f aca="false">SUM(W1995:X1995)</f>
        <v>0</v>
      </c>
      <c r="Z1995" s="185" t="n">
        <v>0</v>
      </c>
      <c r="AA1995" s="185" t="n">
        <v>0</v>
      </c>
      <c r="AB1995" s="220" t="n">
        <f aca="false">SUM(Z1995:AA1995)</f>
        <v>0</v>
      </c>
      <c r="AC1995" s="22"/>
      <c r="AD1995" s="22"/>
      <c r="AE1995" s="188"/>
      <c r="AF1995" s="206" t="n">
        <f aca="false">IF(AE1995="SI",N1995,0)</f>
        <v>0</v>
      </c>
      <c r="AG1995" s="189" t="n">
        <f aca="false">IF(AE1995="SI",Y1995,0)</f>
        <v>0</v>
      </c>
      <c r="AH1995" s="189" t="n">
        <f aca="false">IF(AE1995="SI",AB1995,0)</f>
        <v>0</v>
      </c>
      <c r="AI1995" s="148"/>
      <c r="AJ1995" s="207"/>
      <c r="AK1995" s="207"/>
      <c r="AL1995" s="207"/>
      <c r="AM1995" s="207"/>
      <c r="AN1995" s="207"/>
      <c r="AO1995" s="208"/>
    </row>
    <row r="1996" customFormat="false" ht="15.75" hidden="false" customHeight="true" outlineLevel="0" collapsed="false">
      <c r="A1996" s="22" t="n">
        <v>1995</v>
      </c>
      <c r="B1996" s="180"/>
      <c r="C1996" s="22"/>
      <c r="D1996" s="22"/>
      <c r="E1996" s="183"/>
      <c r="F1996" s="183"/>
      <c r="G1996" s="22"/>
      <c r="H1996" s="22"/>
      <c r="I1996" s="22"/>
      <c r="J1996" s="22"/>
      <c r="K1996" s="191" t="e">
        <f aca="false">VLOOKUP(Personale!J1996,Legenda!$D$1:$F$258,2)</f>
        <v>#N/A</v>
      </c>
      <c r="L1996" s="22"/>
      <c r="M1996" s="22"/>
      <c r="N1996" s="22"/>
      <c r="O1996" s="22"/>
      <c r="P1996" s="203"/>
      <c r="Q1996" s="22"/>
      <c r="R1996" s="22"/>
      <c r="S1996" s="22"/>
      <c r="T1996" s="203"/>
      <c r="U1996" s="211"/>
      <c r="V1996" s="211"/>
      <c r="W1996" s="185" t="n">
        <v>0</v>
      </c>
      <c r="X1996" s="185" t="n">
        <v>0</v>
      </c>
      <c r="Y1996" s="219" t="n">
        <f aca="false">SUM(W1996:X1996)</f>
        <v>0</v>
      </c>
      <c r="Z1996" s="185" t="n">
        <v>0</v>
      </c>
      <c r="AA1996" s="185" t="n">
        <v>0</v>
      </c>
      <c r="AB1996" s="220" t="n">
        <f aca="false">SUM(Z1996:AA1996)</f>
        <v>0</v>
      </c>
      <c r="AC1996" s="22"/>
      <c r="AD1996" s="22"/>
      <c r="AE1996" s="188"/>
      <c r="AF1996" s="206" t="n">
        <f aca="false">IF(AE1996="SI",N1996,0)</f>
        <v>0</v>
      </c>
      <c r="AG1996" s="189" t="n">
        <f aca="false">IF(AE1996="SI",Y1996,0)</f>
        <v>0</v>
      </c>
      <c r="AH1996" s="189" t="n">
        <f aca="false">IF(AE1996="SI",AB1996,0)</f>
        <v>0</v>
      </c>
      <c r="AI1996" s="148"/>
      <c r="AJ1996" s="207"/>
      <c r="AK1996" s="207"/>
      <c r="AL1996" s="207"/>
      <c r="AM1996" s="207"/>
      <c r="AN1996" s="207"/>
      <c r="AO1996" s="208"/>
    </row>
    <row r="1997" customFormat="false" ht="15.75" hidden="false" customHeight="true" outlineLevel="0" collapsed="false">
      <c r="A1997" s="22" t="n">
        <v>1996</v>
      </c>
      <c r="B1997" s="180"/>
      <c r="C1997" s="22"/>
      <c r="D1997" s="22"/>
      <c r="E1997" s="183"/>
      <c r="F1997" s="183"/>
      <c r="G1997" s="22"/>
      <c r="H1997" s="22"/>
      <c r="I1997" s="22"/>
      <c r="J1997" s="22"/>
      <c r="K1997" s="191" t="e">
        <f aca="false">VLOOKUP(Personale!J1997,Legenda!$D$1:$F$258,2)</f>
        <v>#N/A</v>
      </c>
      <c r="L1997" s="22"/>
      <c r="M1997" s="22"/>
      <c r="N1997" s="22"/>
      <c r="O1997" s="22"/>
      <c r="P1997" s="203"/>
      <c r="Q1997" s="22"/>
      <c r="R1997" s="22"/>
      <c r="S1997" s="22"/>
      <c r="T1997" s="203"/>
      <c r="U1997" s="211"/>
      <c r="V1997" s="211"/>
      <c r="W1997" s="185" t="n">
        <v>0</v>
      </c>
      <c r="X1997" s="185" t="n">
        <v>0</v>
      </c>
      <c r="Y1997" s="219" t="n">
        <f aca="false">SUM(W1997:X1997)</f>
        <v>0</v>
      </c>
      <c r="Z1997" s="185" t="n">
        <v>0</v>
      </c>
      <c r="AA1997" s="185" t="n">
        <v>0</v>
      </c>
      <c r="AB1997" s="220" t="n">
        <f aca="false">SUM(Z1997:AA1997)</f>
        <v>0</v>
      </c>
      <c r="AC1997" s="22"/>
      <c r="AD1997" s="22"/>
      <c r="AE1997" s="188"/>
      <c r="AF1997" s="206" t="n">
        <f aca="false">IF(AE1997="SI",N1997,0)</f>
        <v>0</v>
      </c>
      <c r="AG1997" s="189" t="n">
        <f aca="false">IF(AE1997="SI",Y1997,0)</f>
        <v>0</v>
      </c>
      <c r="AH1997" s="189" t="n">
        <f aca="false">IF(AE1997="SI",AB1997,0)</f>
        <v>0</v>
      </c>
      <c r="AI1997" s="148"/>
      <c r="AJ1997" s="207"/>
      <c r="AK1997" s="207"/>
      <c r="AL1997" s="207"/>
      <c r="AM1997" s="207"/>
      <c r="AN1997" s="207"/>
      <c r="AO1997" s="208"/>
    </row>
    <row r="1998" customFormat="false" ht="15.75" hidden="false" customHeight="true" outlineLevel="0" collapsed="false">
      <c r="A1998" s="22" t="n">
        <v>1997</v>
      </c>
      <c r="B1998" s="180"/>
      <c r="C1998" s="22"/>
      <c r="D1998" s="22"/>
      <c r="E1998" s="183"/>
      <c r="F1998" s="183"/>
      <c r="G1998" s="22"/>
      <c r="H1998" s="22"/>
      <c r="I1998" s="22"/>
      <c r="J1998" s="22"/>
      <c r="K1998" s="191" t="e">
        <f aca="false">VLOOKUP(Personale!J1998,Legenda!$D$1:$F$258,2)</f>
        <v>#N/A</v>
      </c>
      <c r="L1998" s="22"/>
      <c r="M1998" s="22"/>
      <c r="N1998" s="22"/>
      <c r="O1998" s="22"/>
      <c r="P1998" s="203"/>
      <c r="Q1998" s="22"/>
      <c r="R1998" s="22"/>
      <c r="S1998" s="22"/>
      <c r="T1998" s="203"/>
      <c r="U1998" s="211"/>
      <c r="V1998" s="211"/>
      <c r="W1998" s="185" t="n">
        <v>0</v>
      </c>
      <c r="X1998" s="185" t="n">
        <v>0</v>
      </c>
      <c r="Y1998" s="219" t="n">
        <f aca="false">SUM(W1998:X1998)</f>
        <v>0</v>
      </c>
      <c r="Z1998" s="185" t="n">
        <v>0</v>
      </c>
      <c r="AA1998" s="185" t="n">
        <v>0</v>
      </c>
      <c r="AB1998" s="220" t="n">
        <f aca="false">SUM(Z1998:AA1998)</f>
        <v>0</v>
      </c>
      <c r="AC1998" s="22"/>
      <c r="AD1998" s="22"/>
      <c r="AE1998" s="188"/>
      <c r="AF1998" s="206" t="n">
        <f aca="false">IF(AE1998="SI",N1998,0)</f>
        <v>0</v>
      </c>
      <c r="AG1998" s="189" t="n">
        <f aca="false">IF(AE1998="SI",Y1998,0)</f>
        <v>0</v>
      </c>
      <c r="AH1998" s="189" t="n">
        <f aca="false">IF(AE1998="SI",AB1998,0)</f>
        <v>0</v>
      </c>
      <c r="AI1998" s="148"/>
      <c r="AJ1998" s="207"/>
      <c r="AK1998" s="207"/>
      <c r="AL1998" s="207"/>
      <c r="AM1998" s="207"/>
      <c r="AN1998" s="207"/>
      <c r="AO1998" s="208"/>
    </row>
    <row r="1999" customFormat="false" ht="15.75" hidden="false" customHeight="true" outlineLevel="0" collapsed="false">
      <c r="A1999" s="22" t="n">
        <v>1998</v>
      </c>
      <c r="B1999" s="180"/>
      <c r="C1999" s="22"/>
      <c r="D1999" s="22"/>
      <c r="E1999" s="183"/>
      <c r="F1999" s="183"/>
      <c r="G1999" s="22"/>
      <c r="H1999" s="22"/>
      <c r="I1999" s="22"/>
      <c r="J1999" s="22"/>
      <c r="K1999" s="191" t="e">
        <f aca="false">VLOOKUP(Personale!J1999,Legenda!$D$1:$F$258,2)</f>
        <v>#N/A</v>
      </c>
      <c r="L1999" s="22"/>
      <c r="M1999" s="22"/>
      <c r="N1999" s="22"/>
      <c r="O1999" s="22"/>
      <c r="P1999" s="203"/>
      <c r="Q1999" s="22"/>
      <c r="R1999" s="22"/>
      <c r="S1999" s="22"/>
      <c r="T1999" s="203"/>
      <c r="U1999" s="211"/>
      <c r="V1999" s="211"/>
      <c r="W1999" s="185" t="n">
        <v>0</v>
      </c>
      <c r="X1999" s="185" t="n">
        <v>0</v>
      </c>
      <c r="Y1999" s="219" t="n">
        <f aca="false">SUM(W1999:X1999)</f>
        <v>0</v>
      </c>
      <c r="Z1999" s="185" t="n">
        <v>0</v>
      </c>
      <c r="AA1999" s="185" t="n">
        <v>0</v>
      </c>
      <c r="AB1999" s="220" t="n">
        <f aca="false">SUM(Z1999:AA1999)</f>
        <v>0</v>
      </c>
      <c r="AC1999" s="22"/>
      <c r="AD1999" s="22"/>
      <c r="AE1999" s="188"/>
      <c r="AF1999" s="206" t="n">
        <f aca="false">IF(AE1999="SI",N1999,0)</f>
        <v>0</v>
      </c>
      <c r="AG1999" s="189" t="n">
        <f aca="false">IF(AE1999="SI",Y1999,0)</f>
        <v>0</v>
      </c>
      <c r="AH1999" s="189" t="n">
        <f aca="false">IF(AE1999="SI",AB1999,0)</f>
        <v>0</v>
      </c>
      <c r="AI1999" s="148"/>
      <c r="AJ1999" s="207"/>
      <c r="AK1999" s="207"/>
      <c r="AL1999" s="207"/>
      <c r="AM1999" s="207"/>
      <c r="AN1999" s="207"/>
      <c r="AO1999" s="208"/>
    </row>
    <row r="2000" customFormat="false" ht="15.75" hidden="false" customHeight="true" outlineLevel="0" collapsed="false">
      <c r="A2000" s="22" t="n">
        <v>1999</v>
      </c>
      <c r="B2000" s="180"/>
      <c r="C2000" s="22"/>
      <c r="D2000" s="22"/>
      <c r="E2000" s="183"/>
      <c r="F2000" s="183"/>
      <c r="G2000" s="22"/>
      <c r="H2000" s="22"/>
      <c r="I2000" s="22"/>
      <c r="J2000" s="22"/>
      <c r="K2000" s="191" t="e">
        <f aca="false">VLOOKUP(Personale!J2000,Legenda!$D$1:$F$258,2)</f>
        <v>#N/A</v>
      </c>
      <c r="L2000" s="22"/>
      <c r="M2000" s="22"/>
      <c r="N2000" s="22"/>
      <c r="O2000" s="22"/>
      <c r="P2000" s="203"/>
      <c r="Q2000" s="22"/>
      <c r="R2000" s="22"/>
      <c r="S2000" s="22"/>
      <c r="T2000" s="203"/>
      <c r="U2000" s="211"/>
      <c r="V2000" s="211"/>
      <c r="W2000" s="185" t="n">
        <v>0</v>
      </c>
      <c r="X2000" s="185" t="n">
        <v>0</v>
      </c>
      <c r="Y2000" s="219" t="n">
        <f aca="false">SUM(W2000:X2000)</f>
        <v>0</v>
      </c>
      <c r="Z2000" s="185" t="n">
        <v>0</v>
      </c>
      <c r="AA2000" s="185" t="n">
        <v>0</v>
      </c>
      <c r="AB2000" s="220" t="n">
        <f aca="false">SUM(Z2000:AA2000)</f>
        <v>0</v>
      </c>
      <c r="AC2000" s="22"/>
      <c r="AD2000" s="22"/>
      <c r="AE2000" s="188"/>
      <c r="AF2000" s="206" t="n">
        <f aca="false">IF(AE2000="SI",N2000,0)</f>
        <v>0</v>
      </c>
      <c r="AG2000" s="189" t="n">
        <f aca="false">IF(AE2000="SI",Y2000,0)</f>
        <v>0</v>
      </c>
      <c r="AH2000" s="189" t="n">
        <f aca="false">IF(AE2000="SI",AB2000,0)</f>
        <v>0</v>
      </c>
      <c r="AI2000" s="148"/>
      <c r="AJ2000" s="207"/>
      <c r="AK2000" s="207"/>
      <c r="AL2000" s="207"/>
      <c r="AM2000" s="207"/>
      <c r="AN2000" s="207"/>
      <c r="AO2000" s="208"/>
    </row>
    <row r="2001" customFormat="false" ht="15.75" hidden="false" customHeight="true" outlineLevel="0" collapsed="false">
      <c r="A2001" s="22" t="n">
        <v>2000</v>
      </c>
      <c r="B2001" s="180"/>
      <c r="C2001" s="22"/>
      <c r="D2001" s="22"/>
      <c r="E2001" s="183"/>
      <c r="F2001" s="183"/>
      <c r="G2001" s="22"/>
      <c r="H2001" s="22"/>
      <c r="I2001" s="22"/>
      <c r="J2001" s="22"/>
      <c r="K2001" s="191" t="e">
        <f aca="false">VLOOKUP(Personale!J2001,Legenda!$D$1:$F$258,2)</f>
        <v>#N/A</v>
      </c>
      <c r="L2001" s="22"/>
      <c r="M2001" s="22"/>
      <c r="N2001" s="22"/>
      <c r="O2001" s="22"/>
      <c r="P2001" s="203"/>
      <c r="Q2001" s="22"/>
      <c r="R2001" s="22"/>
      <c r="S2001" s="22"/>
      <c r="T2001" s="203"/>
      <c r="U2001" s="211"/>
      <c r="V2001" s="211"/>
      <c r="W2001" s="185" t="n">
        <v>0</v>
      </c>
      <c r="X2001" s="185" t="n">
        <v>0</v>
      </c>
      <c r="Y2001" s="219" t="n">
        <f aca="false">SUM(W2001:X2001)</f>
        <v>0</v>
      </c>
      <c r="Z2001" s="185" t="n">
        <v>0</v>
      </c>
      <c r="AA2001" s="185" t="n">
        <v>0</v>
      </c>
      <c r="AB2001" s="220" t="n">
        <f aca="false">SUM(Z2001:AA2001)</f>
        <v>0</v>
      </c>
      <c r="AC2001" s="22"/>
      <c r="AD2001" s="22"/>
      <c r="AE2001" s="188"/>
      <c r="AF2001" s="206" t="n">
        <f aca="false">IF(AE2001="SI",N2001,0)</f>
        <v>0</v>
      </c>
      <c r="AG2001" s="189" t="n">
        <f aca="false">IF(AE2001="SI",Y2001,0)</f>
        <v>0</v>
      </c>
      <c r="AH2001" s="189" t="n">
        <f aca="false">IF(AE2001="SI",AB2001,0)</f>
        <v>0</v>
      </c>
      <c r="AI2001" s="148"/>
      <c r="AJ2001" s="207"/>
      <c r="AK2001" s="207"/>
      <c r="AL2001" s="207"/>
      <c r="AM2001" s="207"/>
      <c r="AN2001" s="207"/>
      <c r="AO2001" s="208"/>
    </row>
    <row r="2002" customFormat="false" ht="15.75" hidden="false" customHeight="true" outlineLevel="0" collapsed="false">
      <c r="A2002" s="22" t="n">
        <v>2001</v>
      </c>
      <c r="B2002" s="180"/>
      <c r="C2002" s="22"/>
      <c r="D2002" s="22"/>
      <c r="E2002" s="183"/>
      <c r="F2002" s="183"/>
      <c r="G2002" s="22"/>
      <c r="H2002" s="22"/>
      <c r="I2002" s="22"/>
      <c r="J2002" s="22"/>
      <c r="K2002" s="191" t="e">
        <f aca="false">VLOOKUP(Personale!J2002,Legenda!$D$1:$F$258,2)</f>
        <v>#N/A</v>
      </c>
      <c r="L2002" s="22"/>
      <c r="M2002" s="22"/>
      <c r="N2002" s="22"/>
      <c r="O2002" s="22"/>
      <c r="P2002" s="203"/>
      <c r="Q2002" s="22"/>
      <c r="R2002" s="22"/>
      <c r="S2002" s="22"/>
      <c r="T2002" s="203"/>
      <c r="U2002" s="211"/>
      <c r="V2002" s="211"/>
      <c r="W2002" s="185" t="n">
        <v>0</v>
      </c>
      <c r="X2002" s="185" t="n">
        <v>0</v>
      </c>
      <c r="Y2002" s="219" t="n">
        <f aca="false">SUM(W2002:X2002)</f>
        <v>0</v>
      </c>
      <c r="Z2002" s="185" t="n">
        <v>0</v>
      </c>
      <c r="AA2002" s="185" t="n">
        <v>0</v>
      </c>
      <c r="AB2002" s="220" t="n">
        <f aca="false">SUM(Z2002:AA2002)</f>
        <v>0</v>
      </c>
      <c r="AC2002" s="22"/>
      <c r="AD2002" s="22"/>
      <c r="AE2002" s="188"/>
      <c r="AF2002" s="206" t="n">
        <f aca="false">IF(AE2002="SI",N2002,0)</f>
        <v>0</v>
      </c>
      <c r="AG2002" s="189" t="n">
        <f aca="false">IF(AE2002="SI",Y2002,0)</f>
        <v>0</v>
      </c>
      <c r="AH2002" s="189" t="n">
        <f aca="false">IF(AE2002="SI",AB2002,0)</f>
        <v>0</v>
      </c>
      <c r="AI2002" s="148"/>
      <c r="AJ2002" s="207"/>
      <c r="AK2002" s="207"/>
      <c r="AL2002" s="207"/>
      <c r="AM2002" s="207"/>
      <c r="AN2002" s="207"/>
      <c r="AO2002" s="208"/>
    </row>
    <row r="2003" customFormat="false" ht="15.75" hidden="false" customHeight="true" outlineLevel="0" collapsed="false">
      <c r="A2003" s="22" t="n">
        <v>2002</v>
      </c>
      <c r="B2003" s="180"/>
      <c r="C2003" s="22"/>
      <c r="D2003" s="22"/>
      <c r="E2003" s="183"/>
      <c r="F2003" s="183"/>
      <c r="G2003" s="22"/>
      <c r="H2003" s="22"/>
      <c r="I2003" s="22"/>
      <c r="J2003" s="22"/>
      <c r="K2003" s="191" t="e">
        <f aca="false">VLOOKUP(Personale!J2003,Legenda!$D$1:$F$258,2)</f>
        <v>#N/A</v>
      </c>
      <c r="L2003" s="22"/>
      <c r="M2003" s="22"/>
      <c r="N2003" s="22"/>
      <c r="O2003" s="22"/>
      <c r="P2003" s="203"/>
      <c r="Q2003" s="22"/>
      <c r="R2003" s="22"/>
      <c r="S2003" s="22"/>
      <c r="T2003" s="203"/>
      <c r="U2003" s="211"/>
      <c r="V2003" s="211"/>
      <c r="W2003" s="185" t="n">
        <v>0</v>
      </c>
      <c r="X2003" s="185" t="n">
        <v>0</v>
      </c>
      <c r="Y2003" s="219" t="n">
        <f aca="false">SUM(W2003:X2003)</f>
        <v>0</v>
      </c>
      <c r="Z2003" s="185" t="n">
        <v>0</v>
      </c>
      <c r="AA2003" s="185" t="n">
        <v>0</v>
      </c>
      <c r="AB2003" s="220" t="n">
        <f aca="false">SUM(Z2003:AA2003)</f>
        <v>0</v>
      </c>
      <c r="AC2003" s="22"/>
      <c r="AD2003" s="22"/>
      <c r="AE2003" s="188"/>
      <c r="AF2003" s="206" t="n">
        <f aca="false">IF(AE2003="SI",N2003,0)</f>
        <v>0</v>
      </c>
      <c r="AG2003" s="189" t="n">
        <f aca="false">IF(AE2003="SI",Y2003,0)</f>
        <v>0</v>
      </c>
      <c r="AH2003" s="189" t="n">
        <f aca="false">IF(AE2003="SI",AB2003,0)</f>
        <v>0</v>
      </c>
      <c r="AI2003" s="148"/>
      <c r="AJ2003" s="207"/>
      <c r="AK2003" s="207"/>
      <c r="AL2003" s="207"/>
      <c r="AM2003" s="207"/>
      <c r="AN2003" s="207"/>
      <c r="AO2003" s="208"/>
    </row>
    <row r="2004" customFormat="false" ht="15.75" hidden="false" customHeight="true" outlineLevel="0" collapsed="false">
      <c r="A2004" s="22" t="n">
        <v>2003</v>
      </c>
      <c r="B2004" s="180"/>
      <c r="C2004" s="22"/>
      <c r="D2004" s="22"/>
      <c r="E2004" s="183"/>
      <c r="F2004" s="183"/>
      <c r="G2004" s="22"/>
      <c r="H2004" s="22"/>
      <c r="I2004" s="22"/>
      <c r="J2004" s="22"/>
      <c r="K2004" s="191" t="e">
        <f aca="false">VLOOKUP(Personale!J2004,Legenda!$D$1:$F$258,2)</f>
        <v>#N/A</v>
      </c>
      <c r="L2004" s="22"/>
      <c r="M2004" s="22"/>
      <c r="N2004" s="22"/>
      <c r="O2004" s="22"/>
      <c r="P2004" s="203"/>
      <c r="Q2004" s="22"/>
      <c r="R2004" s="22"/>
      <c r="S2004" s="22"/>
      <c r="T2004" s="203"/>
      <c r="U2004" s="211"/>
      <c r="V2004" s="211"/>
      <c r="W2004" s="185" t="n">
        <v>0</v>
      </c>
      <c r="X2004" s="185" t="n">
        <v>0</v>
      </c>
      <c r="Y2004" s="219" t="n">
        <f aca="false">SUM(W2004:X2004)</f>
        <v>0</v>
      </c>
      <c r="Z2004" s="185" t="n">
        <v>0</v>
      </c>
      <c r="AA2004" s="185" t="n">
        <v>0</v>
      </c>
      <c r="AB2004" s="220" t="n">
        <f aca="false">SUM(Z2004:AA2004)</f>
        <v>0</v>
      </c>
      <c r="AC2004" s="22"/>
      <c r="AD2004" s="22"/>
      <c r="AE2004" s="188"/>
      <c r="AF2004" s="206" t="n">
        <f aca="false">IF(AE2004="SI",N2004,0)</f>
        <v>0</v>
      </c>
      <c r="AG2004" s="189" t="n">
        <f aca="false">IF(AE2004="SI",Y2004,0)</f>
        <v>0</v>
      </c>
      <c r="AH2004" s="189" t="n">
        <f aca="false">IF(AE2004="SI",AB2004,0)</f>
        <v>0</v>
      </c>
      <c r="AI2004" s="148"/>
      <c r="AJ2004" s="207"/>
      <c r="AK2004" s="207"/>
      <c r="AL2004" s="207"/>
      <c r="AM2004" s="207"/>
      <c r="AN2004" s="207"/>
      <c r="AO2004" s="208"/>
    </row>
    <row r="2005" customFormat="false" ht="15.75" hidden="false" customHeight="true" outlineLevel="0" collapsed="false">
      <c r="A2005" s="22" t="n">
        <v>2004</v>
      </c>
      <c r="B2005" s="180"/>
      <c r="C2005" s="22"/>
      <c r="D2005" s="22"/>
      <c r="E2005" s="183"/>
      <c r="F2005" s="183"/>
      <c r="G2005" s="22"/>
      <c r="H2005" s="22"/>
      <c r="I2005" s="22"/>
      <c r="J2005" s="22"/>
      <c r="K2005" s="191" t="e">
        <f aca="false">VLOOKUP(Personale!J2005,Legenda!$D$1:$F$258,2)</f>
        <v>#N/A</v>
      </c>
      <c r="L2005" s="22"/>
      <c r="M2005" s="22"/>
      <c r="N2005" s="22"/>
      <c r="O2005" s="22"/>
      <c r="P2005" s="203"/>
      <c r="Q2005" s="22"/>
      <c r="R2005" s="22"/>
      <c r="S2005" s="22"/>
      <c r="T2005" s="203"/>
      <c r="U2005" s="211"/>
      <c r="V2005" s="211"/>
      <c r="W2005" s="185" t="n">
        <v>0</v>
      </c>
      <c r="X2005" s="185" t="n">
        <v>0</v>
      </c>
      <c r="Y2005" s="219" t="n">
        <f aca="false">SUM(W2005:X2005)</f>
        <v>0</v>
      </c>
      <c r="Z2005" s="185" t="n">
        <v>0</v>
      </c>
      <c r="AA2005" s="185" t="n">
        <v>0</v>
      </c>
      <c r="AB2005" s="220" t="n">
        <f aca="false">SUM(Z2005:AA2005)</f>
        <v>0</v>
      </c>
      <c r="AC2005" s="22"/>
      <c r="AD2005" s="22"/>
      <c r="AE2005" s="188"/>
      <c r="AF2005" s="206" t="n">
        <f aca="false">IF(AE2005="SI",N2005,0)</f>
        <v>0</v>
      </c>
      <c r="AG2005" s="189" t="n">
        <f aca="false">IF(AE2005="SI",Y2005,0)</f>
        <v>0</v>
      </c>
      <c r="AH2005" s="189" t="n">
        <f aca="false">IF(AE2005="SI",AB2005,0)</f>
        <v>0</v>
      </c>
      <c r="AI2005" s="148"/>
      <c r="AJ2005" s="207"/>
      <c r="AK2005" s="207"/>
      <c r="AL2005" s="207"/>
      <c r="AM2005" s="207"/>
      <c r="AN2005" s="207"/>
      <c r="AO2005" s="208"/>
    </row>
    <row r="2006" customFormat="false" ht="15.75" hidden="false" customHeight="true" outlineLevel="0" collapsed="false">
      <c r="A2006" s="22" t="n">
        <v>2005</v>
      </c>
      <c r="B2006" s="180"/>
      <c r="C2006" s="22"/>
      <c r="D2006" s="22"/>
      <c r="E2006" s="183"/>
      <c r="F2006" s="183"/>
      <c r="G2006" s="22"/>
      <c r="H2006" s="22"/>
      <c r="I2006" s="22"/>
      <c r="J2006" s="22"/>
      <c r="K2006" s="191" t="e">
        <f aca="false">VLOOKUP(Personale!J2006,Legenda!$D$1:$F$258,2)</f>
        <v>#N/A</v>
      </c>
      <c r="L2006" s="22"/>
      <c r="M2006" s="22"/>
      <c r="N2006" s="22"/>
      <c r="O2006" s="22"/>
      <c r="P2006" s="203"/>
      <c r="Q2006" s="22"/>
      <c r="R2006" s="22"/>
      <c r="S2006" s="22"/>
      <c r="T2006" s="203"/>
      <c r="U2006" s="211"/>
      <c r="V2006" s="211"/>
      <c r="W2006" s="185" t="n">
        <v>0</v>
      </c>
      <c r="X2006" s="185" t="n">
        <v>0</v>
      </c>
      <c r="Y2006" s="219" t="n">
        <f aca="false">SUM(W2006:X2006)</f>
        <v>0</v>
      </c>
      <c r="Z2006" s="185" t="n">
        <v>0</v>
      </c>
      <c r="AA2006" s="185" t="n">
        <v>0</v>
      </c>
      <c r="AB2006" s="220" t="n">
        <f aca="false">SUM(Z2006:AA2006)</f>
        <v>0</v>
      </c>
      <c r="AC2006" s="22"/>
      <c r="AD2006" s="22"/>
      <c r="AE2006" s="188"/>
      <c r="AF2006" s="206" t="n">
        <f aca="false">IF(AE2006="SI",N2006,0)</f>
        <v>0</v>
      </c>
      <c r="AG2006" s="189" t="n">
        <f aca="false">IF(AE2006="SI",Y2006,0)</f>
        <v>0</v>
      </c>
      <c r="AH2006" s="189" t="n">
        <f aca="false">IF(AE2006="SI",AB2006,0)</f>
        <v>0</v>
      </c>
      <c r="AI2006" s="148"/>
      <c r="AJ2006" s="207"/>
      <c r="AK2006" s="207"/>
      <c r="AL2006" s="207"/>
      <c r="AM2006" s="207"/>
      <c r="AN2006" s="207"/>
      <c r="AO2006" s="208"/>
    </row>
    <row r="2007" customFormat="false" ht="15.75" hidden="false" customHeight="true" outlineLevel="0" collapsed="false">
      <c r="A2007" s="22" t="n">
        <v>2006</v>
      </c>
      <c r="B2007" s="180"/>
      <c r="C2007" s="22"/>
      <c r="D2007" s="22"/>
      <c r="E2007" s="183"/>
      <c r="F2007" s="183"/>
      <c r="G2007" s="22"/>
      <c r="H2007" s="22"/>
      <c r="I2007" s="22"/>
      <c r="J2007" s="22"/>
      <c r="K2007" s="191" t="e">
        <f aca="false">VLOOKUP(Personale!J2007,Legenda!$D$1:$F$258,2)</f>
        <v>#N/A</v>
      </c>
      <c r="L2007" s="22"/>
      <c r="M2007" s="22"/>
      <c r="N2007" s="22"/>
      <c r="O2007" s="22"/>
      <c r="P2007" s="203"/>
      <c r="Q2007" s="22"/>
      <c r="R2007" s="22"/>
      <c r="S2007" s="22"/>
      <c r="T2007" s="203"/>
      <c r="U2007" s="211"/>
      <c r="V2007" s="211"/>
      <c r="W2007" s="185" t="n">
        <v>0</v>
      </c>
      <c r="X2007" s="185" t="n">
        <v>0</v>
      </c>
      <c r="Y2007" s="219" t="n">
        <f aca="false">SUM(W2007:X2007)</f>
        <v>0</v>
      </c>
      <c r="Z2007" s="185" t="n">
        <v>0</v>
      </c>
      <c r="AA2007" s="185" t="n">
        <v>0</v>
      </c>
      <c r="AB2007" s="220" t="n">
        <f aca="false">SUM(Z2007:AA2007)</f>
        <v>0</v>
      </c>
      <c r="AC2007" s="22"/>
      <c r="AD2007" s="22"/>
      <c r="AE2007" s="188"/>
      <c r="AF2007" s="206" t="n">
        <f aca="false">IF(AE2007="SI",N2007,0)</f>
        <v>0</v>
      </c>
      <c r="AG2007" s="189" t="n">
        <f aca="false">IF(AE2007="SI",Y2007,0)</f>
        <v>0</v>
      </c>
      <c r="AH2007" s="189" t="n">
        <f aca="false">IF(AE2007="SI",AB2007,0)</f>
        <v>0</v>
      </c>
      <c r="AI2007" s="148"/>
      <c r="AJ2007" s="207"/>
      <c r="AK2007" s="207"/>
      <c r="AL2007" s="207"/>
      <c r="AM2007" s="207"/>
      <c r="AN2007" s="207"/>
      <c r="AO2007" s="208"/>
    </row>
    <row r="2008" customFormat="false" ht="15.75" hidden="false" customHeight="true" outlineLevel="0" collapsed="false">
      <c r="A2008" s="22" t="n">
        <v>2007</v>
      </c>
      <c r="B2008" s="180"/>
      <c r="C2008" s="22"/>
      <c r="D2008" s="22"/>
      <c r="E2008" s="183"/>
      <c r="F2008" s="183"/>
      <c r="G2008" s="22"/>
      <c r="H2008" s="22"/>
      <c r="I2008" s="22"/>
      <c r="J2008" s="22"/>
      <c r="K2008" s="191" t="e">
        <f aca="false">VLOOKUP(Personale!J2008,Legenda!$D$1:$F$258,2)</f>
        <v>#N/A</v>
      </c>
      <c r="L2008" s="22"/>
      <c r="M2008" s="22"/>
      <c r="N2008" s="22"/>
      <c r="O2008" s="22"/>
      <c r="P2008" s="203"/>
      <c r="Q2008" s="22"/>
      <c r="R2008" s="22"/>
      <c r="S2008" s="22"/>
      <c r="T2008" s="203"/>
      <c r="U2008" s="211"/>
      <c r="V2008" s="211"/>
      <c r="W2008" s="185" t="n">
        <v>0</v>
      </c>
      <c r="X2008" s="185" t="n">
        <v>0</v>
      </c>
      <c r="Y2008" s="219" t="n">
        <f aca="false">SUM(W2008:X2008)</f>
        <v>0</v>
      </c>
      <c r="Z2008" s="185" t="n">
        <v>0</v>
      </c>
      <c r="AA2008" s="185" t="n">
        <v>0</v>
      </c>
      <c r="AB2008" s="220" t="n">
        <f aca="false">SUM(Z2008:AA2008)</f>
        <v>0</v>
      </c>
      <c r="AC2008" s="22"/>
      <c r="AD2008" s="22"/>
      <c r="AE2008" s="188"/>
      <c r="AF2008" s="206" t="n">
        <f aca="false">IF(AE2008="SI",N2008,0)</f>
        <v>0</v>
      </c>
      <c r="AG2008" s="189" t="n">
        <f aca="false">IF(AE2008="SI",Y2008,0)</f>
        <v>0</v>
      </c>
      <c r="AH2008" s="189" t="n">
        <f aca="false">IF(AE2008="SI",AB2008,0)</f>
        <v>0</v>
      </c>
      <c r="AI2008" s="148"/>
      <c r="AJ2008" s="207"/>
      <c r="AK2008" s="207"/>
      <c r="AL2008" s="207"/>
      <c r="AM2008" s="207"/>
      <c r="AN2008" s="207"/>
      <c r="AO2008" s="208"/>
    </row>
    <row r="2009" customFormat="false" ht="15.75" hidden="false" customHeight="true" outlineLevel="0" collapsed="false">
      <c r="A2009" s="22" t="n">
        <v>2008</v>
      </c>
      <c r="B2009" s="180"/>
      <c r="C2009" s="22"/>
      <c r="D2009" s="22"/>
      <c r="E2009" s="183"/>
      <c r="F2009" s="183"/>
      <c r="G2009" s="22"/>
      <c r="H2009" s="22"/>
      <c r="I2009" s="22"/>
      <c r="J2009" s="22"/>
      <c r="K2009" s="191" t="e">
        <f aca="false">VLOOKUP(Personale!J2009,Legenda!$D$1:$F$258,2)</f>
        <v>#N/A</v>
      </c>
      <c r="L2009" s="22"/>
      <c r="M2009" s="22"/>
      <c r="N2009" s="22"/>
      <c r="O2009" s="22"/>
      <c r="P2009" s="203"/>
      <c r="Q2009" s="22"/>
      <c r="R2009" s="22"/>
      <c r="S2009" s="22"/>
      <c r="T2009" s="203"/>
      <c r="U2009" s="211"/>
      <c r="V2009" s="211"/>
      <c r="W2009" s="185" t="n">
        <v>0</v>
      </c>
      <c r="X2009" s="185" t="n">
        <v>0</v>
      </c>
      <c r="Y2009" s="219" t="n">
        <f aca="false">SUM(W2009:X2009)</f>
        <v>0</v>
      </c>
      <c r="Z2009" s="185" t="n">
        <v>0</v>
      </c>
      <c r="AA2009" s="185" t="n">
        <v>0</v>
      </c>
      <c r="AB2009" s="220" t="n">
        <f aca="false">SUM(Z2009:AA2009)</f>
        <v>0</v>
      </c>
      <c r="AC2009" s="22"/>
      <c r="AD2009" s="22"/>
      <c r="AE2009" s="188"/>
      <c r="AF2009" s="206" t="n">
        <f aca="false">IF(AE2009="SI",N2009,0)</f>
        <v>0</v>
      </c>
      <c r="AG2009" s="189" t="n">
        <f aca="false">IF(AE2009="SI",Y2009,0)</f>
        <v>0</v>
      </c>
      <c r="AH2009" s="189" t="n">
        <f aca="false">IF(AE2009="SI",AB2009,0)</f>
        <v>0</v>
      </c>
      <c r="AI2009" s="148"/>
      <c r="AJ2009" s="207"/>
      <c r="AK2009" s="207"/>
      <c r="AL2009" s="207"/>
      <c r="AM2009" s="207"/>
      <c r="AN2009" s="207"/>
      <c r="AO2009" s="208"/>
    </row>
    <row r="2010" customFormat="false" ht="15.75" hidden="false" customHeight="true" outlineLevel="0" collapsed="false">
      <c r="A2010" s="22" t="n">
        <v>2009</v>
      </c>
      <c r="B2010" s="180"/>
      <c r="C2010" s="22"/>
      <c r="D2010" s="22"/>
      <c r="E2010" s="183"/>
      <c r="F2010" s="183"/>
      <c r="G2010" s="22"/>
      <c r="H2010" s="22"/>
      <c r="I2010" s="22"/>
      <c r="J2010" s="22"/>
      <c r="K2010" s="191" t="e">
        <f aca="false">VLOOKUP(Personale!J2010,Legenda!$D$1:$F$258,2)</f>
        <v>#N/A</v>
      </c>
      <c r="L2010" s="22"/>
      <c r="M2010" s="22"/>
      <c r="N2010" s="22"/>
      <c r="O2010" s="22"/>
      <c r="P2010" s="203"/>
      <c r="Q2010" s="22"/>
      <c r="R2010" s="22"/>
      <c r="S2010" s="22"/>
      <c r="T2010" s="203"/>
      <c r="U2010" s="211"/>
      <c r="V2010" s="211"/>
      <c r="W2010" s="185" t="n">
        <v>0</v>
      </c>
      <c r="X2010" s="185" t="n">
        <v>0</v>
      </c>
      <c r="Y2010" s="219" t="n">
        <f aca="false">SUM(W2010:X2010)</f>
        <v>0</v>
      </c>
      <c r="Z2010" s="185" t="n">
        <v>0</v>
      </c>
      <c r="AA2010" s="185" t="n">
        <v>0</v>
      </c>
      <c r="AB2010" s="220" t="n">
        <f aca="false">SUM(Z2010:AA2010)</f>
        <v>0</v>
      </c>
      <c r="AC2010" s="22"/>
      <c r="AD2010" s="22"/>
      <c r="AE2010" s="188"/>
      <c r="AF2010" s="206" t="n">
        <f aca="false">IF(AE2010="SI",N2010,0)</f>
        <v>0</v>
      </c>
      <c r="AG2010" s="189" t="n">
        <f aca="false">IF(AE2010="SI",Y2010,0)</f>
        <v>0</v>
      </c>
      <c r="AH2010" s="189" t="n">
        <f aca="false">IF(AE2010="SI",AB2010,0)</f>
        <v>0</v>
      </c>
      <c r="AI2010" s="148"/>
      <c r="AJ2010" s="207"/>
      <c r="AK2010" s="207"/>
      <c r="AL2010" s="207"/>
      <c r="AM2010" s="207"/>
      <c r="AN2010" s="207"/>
      <c r="AO2010" s="208"/>
    </row>
    <row r="2011" customFormat="false" ht="15.75" hidden="false" customHeight="true" outlineLevel="0" collapsed="false">
      <c r="A2011" s="22" t="n">
        <v>2010</v>
      </c>
      <c r="B2011" s="180"/>
      <c r="C2011" s="22"/>
      <c r="D2011" s="22"/>
      <c r="E2011" s="183"/>
      <c r="F2011" s="183"/>
      <c r="G2011" s="22"/>
      <c r="H2011" s="22"/>
      <c r="I2011" s="22"/>
      <c r="J2011" s="22"/>
      <c r="K2011" s="191" t="e">
        <f aca="false">VLOOKUP(Personale!J2011,Legenda!$D$1:$F$258,2)</f>
        <v>#N/A</v>
      </c>
      <c r="L2011" s="22"/>
      <c r="M2011" s="22"/>
      <c r="N2011" s="22"/>
      <c r="O2011" s="22"/>
      <c r="P2011" s="203"/>
      <c r="Q2011" s="22"/>
      <c r="R2011" s="22"/>
      <c r="S2011" s="22"/>
      <c r="T2011" s="203"/>
      <c r="U2011" s="211"/>
      <c r="V2011" s="211"/>
      <c r="W2011" s="185" t="n">
        <v>0</v>
      </c>
      <c r="X2011" s="185" t="n">
        <v>0</v>
      </c>
      <c r="Y2011" s="219" t="n">
        <f aca="false">SUM(W2011:X2011)</f>
        <v>0</v>
      </c>
      <c r="Z2011" s="185" t="n">
        <v>0</v>
      </c>
      <c r="AA2011" s="185" t="n">
        <v>0</v>
      </c>
      <c r="AB2011" s="220" t="n">
        <f aca="false">SUM(Z2011:AA2011)</f>
        <v>0</v>
      </c>
      <c r="AC2011" s="22"/>
      <c r="AD2011" s="22"/>
      <c r="AE2011" s="188"/>
      <c r="AF2011" s="206" t="n">
        <f aca="false">IF(AE2011="SI",N2011,0)</f>
        <v>0</v>
      </c>
      <c r="AG2011" s="189" t="n">
        <f aca="false">IF(AE2011="SI",Y2011,0)</f>
        <v>0</v>
      </c>
      <c r="AH2011" s="189" t="n">
        <f aca="false">IF(AE2011="SI",AB2011,0)</f>
        <v>0</v>
      </c>
      <c r="AI2011" s="148"/>
      <c r="AJ2011" s="207"/>
      <c r="AK2011" s="207"/>
      <c r="AL2011" s="207"/>
      <c r="AM2011" s="207"/>
      <c r="AN2011" s="207"/>
      <c r="AO2011" s="208"/>
    </row>
    <row r="2012" customFormat="false" ht="15.75" hidden="false" customHeight="true" outlineLevel="0" collapsed="false">
      <c r="A2012" s="22" t="n">
        <v>2011</v>
      </c>
      <c r="B2012" s="180"/>
      <c r="C2012" s="22"/>
      <c r="D2012" s="22"/>
      <c r="E2012" s="183"/>
      <c r="F2012" s="183"/>
      <c r="G2012" s="22"/>
      <c r="H2012" s="22"/>
      <c r="I2012" s="22"/>
      <c r="J2012" s="22"/>
      <c r="K2012" s="191" t="e">
        <f aca="false">VLOOKUP(Personale!J2012,Legenda!$D$1:$F$258,2)</f>
        <v>#N/A</v>
      </c>
      <c r="L2012" s="22"/>
      <c r="M2012" s="22"/>
      <c r="N2012" s="22"/>
      <c r="O2012" s="22"/>
      <c r="P2012" s="203"/>
      <c r="Q2012" s="22"/>
      <c r="R2012" s="22"/>
      <c r="S2012" s="22"/>
      <c r="T2012" s="203"/>
      <c r="U2012" s="211"/>
      <c r="V2012" s="211"/>
      <c r="W2012" s="185" t="n">
        <v>0</v>
      </c>
      <c r="X2012" s="185" t="n">
        <v>0</v>
      </c>
      <c r="Y2012" s="219" t="n">
        <f aca="false">SUM(W2012:X2012)</f>
        <v>0</v>
      </c>
      <c r="Z2012" s="185" t="n">
        <v>0</v>
      </c>
      <c r="AA2012" s="185" t="n">
        <v>0</v>
      </c>
      <c r="AB2012" s="220" t="n">
        <f aca="false">SUM(Z2012:AA2012)</f>
        <v>0</v>
      </c>
      <c r="AC2012" s="22"/>
      <c r="AD2012" s="22"/>
      <c r="AE2012" s="188"/>
      <c r="AF2012" s="206" t="n">
        <f aca="false">IF(AE2012="SI",N2012,0)</f>
        <v>0</v>
      </c>
      <c r="AG2012" s="189" t="n">
        <f aca="false">IF(AE2012="SI",Y2012,0)</f>
        <v>0</v>
      </c>
      <c r="AH2012" s="189" t="n">
        <f aca="false">IF(AE2012="SI",AB2012,0)</f>
        <v>0</v>
      </c>
      <c r="AI2012" s="148"/>
      <c r="AJ2012" s="207"/>
      <c r="AK2012" s="207"/>
      <c r="AL2012" s="207"/>
      <c r="AM2012" s="207"/>
      <c r="AN2012" s="207"/>
      <c r="AO2012" s="208"/>
    </row>
    <row r="2013" customFormat="false" ht="15.75" hidden="false" customHeight="true" outlineLevel="0" collapsed="false">
      <c r="A2013" s="22" t="n">
        <v>2012</v>
      </c>
      <c r="B2013" s="180"/>
      <c r="C2013" s="22"/>
      <c r="D2013" s="22"/>
      <c r="E2013" s="183"/>
      <c r="F2013" s="183"/>
      <c r="G2013" s="22"/>
      <c r="H2013" s="22"/>
      <c r="I2013" s="22"/>
      <c r="J2013" s="22"/>
      <c r="K2013" s="191" t="e">
        <f aca="false">VLOOKUP(Personale!J2013,Legenda!$D$1:$F$258,2)</f>
        <v>#N/A</v>
      </c>
      <c r="L2013" s="22"/>
      <c r="M2013" s="22"/>
      <c r="N2013" s="22"/>
      <c r="O2013" s="22"/>
      <c r="P2013" s="203"/>
      <c r="Q2013" s="22"/>
      <c r="R2013" s="22"/>
      <c r="S2013" s="22"/>
      <c r="T2013" s="203"/>
      <c r="U2013" s="211"/>
      <c r="V2013" s="211"/>
      <c r="W2013" s="185" t="n">
        <v>0</v>
      </c>
      <c r="X2013" s="185" t="n">
        <v>0</v>
      </c>
      <c r="Y2013" s="219" t="n">
        <f aca="false">SUM(W2013:X2013)</f>
        <v>0</v>
      </c>
      <c r="Z2013" s="185" t="n">
        <v>0</v>
      </c>
      <c r="AA2013" s="185" t="n">
        <v>0</v>
      </c>
      <c r="AB2013" s="220" t="n">
        <f aca="false">SUM(Z2013:AA2013)</f>
        <v>0</v>
      </c>
      <c r="AC2013" s="22"/>
      <c r="AD2013" s="22"/>
      <c r="AE2013" s="188"/>
      <c r="AF2013" s="206" t="n">
        <f aca="false">IF(AE2013="SI",N2013,0)</f>
        <v>0</v>
      </c>
      <c r="AG2013" s="189" t="n">
        <f aca="false">IF(AE2013="SI",Y2013,0)</f>
        <v>0</v>
      </c>
      <c r="AH2013" s="189" t="n">
        <f aca="false">IF(AE2013="SI",AB2013,0)</f>
        <v>0</v>
      </c>
      <c r="AI2013" s="148"/>
      <c r="AJ2013" s="207"/>
      <c r="AK2013" s="207"/>
      <c r="AL2013" s="207"/>
      <c r="AM2013" s="207"/>
      <c r="AN2013" s="207"/>
      <c r="AO2013" s="208"/>
    </row>
    <row r="2014" customFormat="false" ht="15.75" hidden="false" customHeight="true" outlineLevel="0" collapsed="false">
      <c r="A2014" s="22" t="n">
        <v>2013</v>
      </c>
      <c r="B2014" s="180"/>
      <c r="C2014" s="22"/>
      <c r="D2014" s="22"/>
      <c r="E2014" s="183"/>
      <c r="F2014" s="183"/>
      <c r="G2014" s="22"/>
      <c r="H2014" s="22"/>
      <c r="I2014" s="22"/>
      <c r="J2014" s="22"/>
      <c r="K2014" s="191" t="e">
        <f aca="false">VLOOKUP(Personale!J2014,Legenda!$D$1:$F$258,2)</f>
        <v>#N/A</v>
      </c>
      <c r="L2014" s="22"/>
      <c r="M2014" s="22"/>
      <c r="N2014" s="22"/>
      <c r="O2014" s="22"/>
      <c r="P2014" s="203"/>
      <c r="Q2014" s="22"/>
      <c r="R2014" s="22"/>
      <c r="S2014" s="22"/>
      <c r="T2014" s="203"/>
      <c r="U2014" s="211"/>
      <c r="V2014" s="211"/>
      <c r="W2014" s="185" t="n">
        <v>0</v>
      </c>
      <c r="X2014" s="185" t="n">
        <v>0</v>
      </c>
      <c r="Y2014" s="219" t="n">
        <f aca="false">SUM(W2014:X2014)</f>
        <v>0</v>
      </c>
      <c r="Z2014" s="185" t="n">
        <v>0</v>
      </c>
      <c r="AA2014" s="185" t="n">
        <v>0</v>
      </c>
      <c r="AB2014" s="220" t="n">
        <f aca="false">SUM(Z2014:AA2014)</f>
        <v>0</v>
      </c>
      <c r="AC2014" s="22"/>
      <c r="AD2014" s="22"/>
      <c r="AE2014" s="188"/>
      <c r="AF2014" s="206" t="n">
        <f aca="false">IF(AE2014="SI",N2014,0)</f>
        <v>0</v>
      </c>
      <c r="AG2014" s="189" t="n">
        <f aca="false">IF(AE2014="SI",Y2014,0)</f>
        <v>0</v>
      </c>
      <c r="AH2014" s="189" t="n">
        <f aca="false">IF(AE2014="SI",AB2014,0)</f>
        <v>0</v>
      </c>
      <c r="AI2014" s="148"/>
      <c r="AJ2014" s="207"/>
      <c r="AK2014" s="207"/>
      <c r="AL2014" s="207"/>
      <c r="AM2014" s="207"/>
      <c r="AN2014" s="207"/>
      <c r="AO2014" s="208"/>
    </row>
    <row r="2015" customFormat="false" ht="15.75" hidden="false" customHeight="true" outlineLevel="0" collapsed="false">
      <c r="A2015" s="22" t="n">
        <v>2014</v>
      </c>
      <c r="B2015" s="180"/>
      <c r="C2015" s="22"/>
      <c r="D2015" s="22"/>
      <c r="E2015" s="183"/>
      <c r="F2015" s="183"/>
      <c r="G2015" s="22"/>
      <c r="H2015" s="22"/>
      <c r="I2015" s="22"/>
      <c r="J2015" s="22"/>
      <c r="K2015" s="191" t="e">
        <f aca="false">VLOOKUP(Personale!J2015,Legenda!$D$1:$F$258,2)</f>
        <v>#N/A</v>
      </c>
      <c r="L2015" s="22"/>
      <c r="M2015" s="22"/>
      <c r="N2015" s="22"/>
      <c r="O2015" s="22"/>
      <c r="P2015" s="203"/>
      <c r="Q2015" s="22"/>
      <c r="R2015" s="22"/>
      <c r="S2015" s="22"/>
      <c r="T2015" s="203"/>
      <c r="U2015" s="211"/>
      <c r="V2015" s="211"/>
      <c r="W2015" s="185" t="n">
        <v>0</v>
      </c>
      <c r="X2015" s="185" t="n">
        <v>0</v>
      </c>
      <c r="Y2015" s="219" t="n">
        <f aca="false">SUM(W2015:X2015)</f>
        <v>0</v>
      </c>
      <c r="Z2015" s="185" t="n">
        <v>0</v>
      </c>
      <c r="AA2015" s="185" t="n">
        <v>0</v>
      </c>
      <c r="AB2015" s="220" t="n">
        <f aca="false">SUM(Z2015:AA2015)</f>
        <v>0</v>
      </c>
      <c r="AC2015" s="22"/>
      <c r="AD2015" s="22"/>
      <c r="AE2015" s="188"/>
      <c r="AF2015" s="206" t="n">
        <f aca="false">IF(AE2015="SI",N2015,0)</f>
        <v>0</v>
      </c>
      <c r="AG2015" s="189" t="n">
        <f aca="false">IF(AE2015="SI",Y2015,0)</f>
        <v>0</v>
      </c>
      <c r="AH2015" s="189" t="n">
        <f aca="false">IF(AE2015="SI",AB2015,0)</f>
        <v>0</v>
      </c>
      <c r="AI2015" s="148"/>
      <c r="AJ2015" s="207"/>
      <c r="AK2015" s="207"/>
      <c r="AL2015" s="207"/>
      <c r="AM2015" s="207"/>
      <c r="AN2015" s="207"/>
      <c r="AO2015" s="208"/>
    </row>
    <row r="2016" customFormat="false" ht="15.75" hidden="false" customHeight="true" outlineLevel="0" collapsed="false">
      <c r="A2016" s="22" t="n">
        <v>2015</v>
      </c>
      <c r="B2016" s="180"/>
      <c r="C2016" s="22"/>
      <c r="D2016" s="22"/>
      <c r="E2016" s="183"/>
      <c r="F2016" s="183"/>
      <c r="G2016" s="22"/>
      <c r="H2016" s="22"/>
      <c r="I2016" s="22"/>
      <c r="J2016" s="22"/>
      <c r="K2016" s="191" t="e">
        <f aca="false">VLOOKUP(Personale!J2016,Legenda!$D$1:$F$258,2)</f>
        <v>#N/A</v>
      </c>
      <c r="L2016" s="22"/>
      <c r="M2016" s="22"/>
      <c r="N2016" s="22"/>
      <c r="O2016" s="22"/>
      <c r="P2016" s="203"/>
      <c r="Q2016" s="22"/>
      <c r="R2016" s="22"/>
      <c r="S2016" s="22"/>
      <c r="T2016" s="203"/>
      <c r="U2016" s="211"/>
      <c r="V2016" s="211"/>
      <c r="W2016" s="185" t="n">
        <v>0</v>
      </c>
      <c r="X2016" s="185" t="n">
        <v>0</v>
      </c>
      <c r="Y2016" s="219" t="n">
        <f aca="false">SUM(W2016:X2016)</f>
        <v>0</v>
      </c>
      <c r="Z2016" s="185" t="n">
        <v>0</v>
      </c>
      <c r="AA2016" s="185" t="n">
        <v>0</v>
      </c>
      <c r="AB2016" s="220" t="n">
        <f aca="false">SUM(Z2016:AA2016)</f>
        <v>0</v>
      </c>
      <c r="AC2016" s="22"/>
      <c r="AD2016" s="22"/>
      <c r="AE2016" s="188"/>
      <c r="AF2016" s="206" t="n">
        <f aca="false">IF(AE2016="SI",N2016,0)</f>
        <v>0</v>
      </c>
      <c r="AG2016" s="189" t="n">
        <f aca="false">IF(AE2016="SI",Y2016,0)</f>
        <v>0</v>
      </c>
      <c r="AH2016" s="189" t="n">
        <f aca="false">IF(AE2016="SI",AB2016,0)</f>
        <v>0</v>
      </c>
      <c r="AI2016" s="148"/>
      <c r="AJ2016" s="207"/>
      <c r="AK2016" s="207"/>
      <c r="AL2016" s="207"/>
      <c r="AM2016" s="207"/>
      <c r="AN2016" s="207"/>
      <c r="AO2016" s="208"/>
    </row>
    <row r="2017" customFormat="false" ht="15.75" hidden="false" customHeight="true" outlineLevel="0" collapsed="false">
      <c r="A2017" s="22" t="n">
        <v>2016</v>
      </c>
      <c r="B2017" s="180"/>
      <c r="C2017" s="22"/>
      <c r="D2017" s="22"/>
      <c r="E2017" s="183"/>
      <c r="F2017" s="183"/>
      <c r="G2017" s="22"/>
      <c r="H2017" s="22"/>
      <c r="I2017" s="22"/>
      <c r="J2017" s="22"/>
      <c r="K2017" s="191" t="e">
        <f aca="false">VLOOKUP(Personale!J2017,Legenda!$D$1:$F$258,2)</f>
        <v>#N/A</v>
      </c>
      <c r="L2017" s="22"/>
      <c r="M2017" s="22"/>
      <c r="N2017" s="22"/>
      <c r="O2017" s="22"/>
      <c r="P2017" s="203"/>
      <c r="Q2017" s="22"/>
      <c r="R2017" s="22"/>
      <c r="S2017" s="22"/>
      <c r="T2017" s="203"/>
      <c r="U2017" s="211"/>
      <c r="V2017" s="211"/>
      <c r="W2017" s="185" t="n">
        <v>0</v>
      </c>
      <c r="X2017" s="185" t="n">
        <v>0</v>
      </c>
      <c r="Y2017" s="219" t="n">
        <f aca="false">SUM(W2017:X2017)</f>
        <v>0</v>
      </c>
      <c r="Z2017" s="185" t="n">
        <v>0</v>
      </c>
      <c r="AA2017" s="185" t="n">
        <v>0</v>
      </c>
      <c r="AB2017" s="220" t="n">
        <f aca="false">SUM(Z2017:AA2017)</f>
        <v>0</v>
      </c>
      <c r="AC2017" s="22"/>
      <c r="AD2017" s="22"/>
      <c r="AE2017" s="188"/>
      <c r="AF2017" s="206" t="n">
        <f aca="false">IF(AE2017="SI",N2017,0)</f>
        <v>0</v>
      </c>
      <c r="AG2017" s="189" t="n">
        <f aca="false">IF(AE2017="SI",Y2017,0)</f>
        <v>0</v>
      </c>
      <c r="AH2017" s="189" t="n">
        <f aca="false">IF(AE2017="SI",AB2017,0)</f>
        <v>0</v>
      </c>
      <c r="AI2017" s="148"/>
      <c r="AJ2017" s="207"/>
      <c r="AK2017" s="207"/>
      <c r="AL2017" s="207"/>
      <c r="AM2017" s="207"/>
      <c r="AN2017" s="207"/>
      <c r="AO2017" s="208"/>
    </row>
    <row r="2018" customFormat="false" ht="15.75" hidden="false" customHeight="true" outlineLevel="0" collapsed="false">
      <c r="A2018" s="22" t="n">
        <v>2017</v>
      </c>
      <c r="B2018" s="180"/>
      <c r="C2018" s="22"/>
      <c r="D2018" s="22"/>
      <c r="E2018" s="183"/>
      <c r="F2018" s="183"/>
      <c r="G2018" s="22"/>
      <c r="H2018" s="22"/>
      <c r="I2018" s="22"/>
      <c r="J2018" s="22"/>
      <c r="K2018" s="191" t="e">
        <f aca="false">VLOOKUP(Personale!J2018,Legenda!$D$1:$F$258,2)</f>
        <v>#N/A</v>
      </c>
      <c r="L2018" s="22"/>
      <c r="M2018" s="22"/>
      <c r="N2018" s="22"/>
      <c r="O2018" s="22"/>
      <c r="P2018" s="203"/>
      <c r="Q2018" s="22"/>
      <c r="R2018" s="22"/>
      <c r="S2018" s="22"/>
      <c r="T2018" s="203"/>
      <c r="U2018" s="211"/>
      <c r="V2018" s="211"/>
      <c r="W2018" s="185" t="n">
        <v>0</v>
      </c>
      <c r="X2018" s="185" t="n">
        <v>0</v>
      </c>
      <c r="Y2018" s="219" t="n">
        <f aca="false">SUM(W2018:X2018)</f>
        <v>0</v>
      </c>
      <c r="Z2018" s="185" t="n">
        <v>0</v>
      </c>
      <c r="AA2018" s="185" t="n">
        <v>0</v>
      </c>
      <c r="AB2018" s="220" t="n">
        <f aca="false">SUM(Z2018:AA2018)</f>
        <v>0</v>
      </c>
      <c r="AC2018" s="22"/>
      <c r="AD2018" s="22"/>
      <c r="AE2018" s="188"/>
      <c r="AF2018" s="206" t="n">
        <f aca="false">IF(AE2018="SI",N2018,0)</f>
        <v>0</v>
      </c>
      <c r="AG2018" s="189" t="n">
        <f aca="false">IF(AE2018="SI",Y2018,0)</f>
        <v>0</v>
      </c>
      <c r="AH2018" s="189" t="n">
        <f aca="false">IF(AE2018="SI",AB2018,0)</f>
        <v>0</v>
      </c>
      <c r="AI2018" s="148"/>
      <c r="AJ2018" s="207"/>
      <c r="AK2018" s="207"/>
      <c r="AL2018" s="207"/>
      <c r="AM2018" s="207"/>
      <c r="AN2018" s="207"/>
      <c r="AO2018" s="208"/>
    </row>
    <row r="2019" customFormat="false" ht="15.75" hidden="false" customHeight="true" outlineLevel="0" collapsed="false">
      <c r="A2019" s="22" t="n">
        <v>2018</v>
      </c>
      <c r="B2019" s="180"/>
      <c r="C2019" s="22"/>
      <c r="D2019" s="22"/>
      <c r="E2019" s="183"/>
      <c r="F2019" s="183"/>
      <c r="G2019" s="22"/>
      <c r="H2019" s="22"/>
      <c r="I2019" s="22"/>
      <c r="J2019" s="22"/>
      <c r="K2019" s="191" t="e">
        <f aca="false">VLOOKUP(Personale!J2019,Legenda!$D$1:$F$258,2)</f>
        <v>#N/A</v>
      </c>
      <c r="L2019" s="22"/>
      <c r="M2019" s="22"/>
      <c r="N2019" s="22"/>
      <c r="O2019" s="22"/>
      <c r="P2019" s="203"/>
      <c r="Q2019" s="22"/>
      <c r="R2019" s="22"/>
      <c r="S2019" s="22"/>
      <c r="T2019" s="203"/>
      <c r="U2019" s="211"/>
      <c r="V2019" s="211"/>
      <c r="W2019" s="185" t="n">
        <v>0</v>
      </c>
      <c r="X2019" s="185" t="n">
        <v>0</v>
      </c>
      <c r="Y2019" s="219" t="n">
        <f aca="false">SUM(W2019:X2019)</f>
        <v>0</v>
      </c>
      <c r="Z2019" s="185" t="n">
        <v>0</v>
      </c>
      <c r="AA2019" s="185" t="n">
        <v>0</v>
      </c>
      <c r="AB2019" s="220" t="n">
        <f aca="false">SUM(Z2019:AA2019)</f>
        <v>0</v>
      </c>
      <c r="AC2019" s="22"/>
      <c r="AD2019" s="22"/>
      <c r="AE2019" s="188"/>
      <c r="AF2019" s="206" t="n">
        <f aca="false">IF(AE2019="SI",N2019,0)</f>
        <v>0</v>
      </c>
      <c r="AG2019" s="189" t="n">
        <f aca="false">IF(AE2019="SI",Y2019,0)</f>
        <v>0</v>
      </c>
      <c r="AH2019" s="189" t="n">
        <f aca="false">IF(AE2019="SI",AB2019,0)</f>
        <v>0</v>
      </c>
      <c r="AI2019" s="148"/>
      <c r="AJ2019" s="207"/>
      <c r="AK2019" s="207"/>
      <c r="AL2019" s="207"/>
      <c r="AM2019" s="207"/>
      <c r="AN2019" s="207"/>
      <c r="AO2019" s="208"/>
    </row>
    <row r="2020" customFormat="false" ht="15.75" hidden="false" customHeight="true" outlineLevel="0" collapsed="false">
      <c r="A2020" s="22" t="n">
        <v>2019</v>
      </c>
      <c r="B2020" s="180"/>
      <c r="C2020" s="22"/>
      <c r="D2020" s="22"/>
      <c r="E2020" s="183"/>
      <c r="F2020" s="183"/>
      <c r="G2020" s="22"/>
      <c r="H2020" s="22"/>
      <c r="I2020" s="22"/>
      <c r="J2020" s="22"/>
      <c r="K2020" s="191" t="e">
        <f aca="false">VLOOKUP(Personale!J2020,Legenda!$D$1:$F$258,2)</f>
        <v>#N/A</v>
      </c>
      <c r="L2020" s="22"/>
      <c r="M2020" s="22"/>
      <c r="N2020" s="22"/>
      <c r="O2020" s="22"/>
      <c r="P2020" s="203"/>
      <c r="Q2020" s="22"/>
      <c r="R2020" s="22"/>
      <c r="S2020" s="22"/>
      <c r="T2020" s="203"/>
      <c r="U2020" s="211"/>
      <c r="V2020" s="211"/>
      <c r="W2020" s="185" t="n">
        <v>0</v>
      </c>
      <c r="X2020" s="185" t="n">
        <v>0</v>
      </c>
      <c r="Y2020" s="219" t="n">
        <f aca="false">SUM(W2020:X2020)</f>
        <v>0</v>
      </c>
      <c r="Z2020" s="185" t="n">
        <v>0</v>
      </c>
      <c r="AA2020" s="185" t="n">
        <v>0</v>
      </c>
      <c r="AB2020" s="220" t="n">
        <f aca="false">SUM(Z2020:AA2020)</f>
        <v>0</v>
      </c>
      <c r="AC2020" s="22"/>
      <c r="AD2020" s="22"/>
      <c r="AE2020" s="188"/>
      <c r="AF2020" s="206" t="n">
        <f aca="false">IF(AE2020="SI",N2020,0)</f>
        <v>0</v>
      </c>
      <c r="AG2020" s="189" t="n">
        <f aca="false">IF(AE2020="SI",Y2020,0)</f>
        <v>0</v>
      </c>
      <c r="AH2020" s="189" t="n">
        <f aca="false">IF(AE2020="SI",AB2020,0)</f>
        <v>0</v>
      </c>
      <c r="AI2020" s="148"/>
      <c r="AJ2020" s="207"/>
      <c r="AK2020" s="207"/>
      <c r="AL2020" s="207"/>
      <c r="AM2020" s="207"/>
      <c r="AN2020" s="207"/>
      <c r="AO2020" s="208"/>
    </row>
    <row r="2021" customFormat="false" ht="15.75" hidden="false" customHeight="true" outlineLevel="0" collapsed="false">
      <c r="A2021" s="22" t="n">
        <v>2020</v>
      </c>
      <c r="B2021" s="180"/>
      <c r="C2021" s="22"/>
      <c r="D2021" s="22"/>
      <c r="E2021" s="183"/>
      <c r="F2021" s="183"/>
      <c r="G2021" s="22"/>
      <c r="H2021" s="22"/>
      <c r="I2021" s="22"/>
      <c r="J2021" s="22"/>
      <c r="K2021" s="191" t="e">
        <f aca="false">VLOOKUP(Personale!J2021,Legenda!$D$1:$F$258,2)</f>
        <v>#N/A</v>
      </c>
      <c r="L2021" s="22"/>
      <c r="M2021" s="22"/>
      <c r="N2021" s="22"/>
      <c r="O2021" s="22"/>
      <c r="P2021" s="203"/>
      <c r="Q2021" s="22"/>
      <c r="R2021" s="22"/>
      <c r="S2021" s="22"/>
      <c r="T2021" s="203"/>
      <c r="U2021" s="211"/>
      <c r="V2021" s="211"/>
      <c r="W2021" s="185" t="n">
        <v>0</v>
      </c>
      <c r="X2021" s="185" t="n">
        <v>0</v>
      </c>
      <c r="Y2021" s="219" t="n">
        <f aca="false">SUM(W2021:X2021)</f>
        <v>0</v>
      </c>
      <c r="Z2021" s="185" t="n">
        <v>0</v>
      </c>
      <c r="AA2021" s="185" t="n">
        <v>0</v>
      </c>
      <c r="AB2021" s="220" t="n">
        <f aca="false">SUM(Z2021:AA2021)</f>
        <v>0</v>
      </c>
      <c r="AC2021" s="22"/>
      <c r="AD2021" s="22"/>
      <c r="AE2021" s="188"/>
      <c r="AF2021" s="206" t="n">
        <f aca="false">IF(AE2021="SI",N2021,0)</f>
        <v>0</v>
      </c>
      <c r="AG2021" s="189" t="n">
        <f aca="false">IF(AE2021="SI",Y2021,0)</f>
        <v>0</v>
      </c>
      <c r="AH2021" s="189" t="n">
        <f aca="false">IF(AE2021="SI",AB2021,0)</f>
        <v>0</v>
      </c>
      <c r="AI2021" s="148"/>
      <c r="AJ2021" s="207"/>
      <c r="AK2021" s="207"/>
      <c r="AL2021" s="207"/>
      <c r="AM2021" s="207"/>
      <c r="AN2021" s="207"/>
      <c r="AO2021" s="208"/>
    </row>
    <row r="2022" customFormat="false" ht="15.75" hidden="false" customHeight="true" outlineLevel="0" collapsed="false">
      <c r="A2022" s="22" t="n">
        <v>2021</v>
      </c>
      <c r="B2022" s="180"/>
      <c r="C2022" s="22"/>
      <c r="D2022" s="22"/>
      <c r="E2022" s="183"/>
      <c r="F2022" s="183"/>
      <c r="G2022" s="22"/>
      <c r="H2022" s="22"/>
      <c r="I2022" s="22"/>
      <c r="J2022" s="22"/>
      <c r="K2022" s="191" t="e">
        <f aca="false">VLOOKUP(Personale!J2022,Legenda!$D$1:$F$258,2)</f>
        <v>#N/A</v>
      </c>
      <c r="L2022" s="22"/>
      <c r="M2022" s="22"/>
      <c r="N2022" s="22"/>
      <c r="O2022" s="22"/>
      <c r="P2022" s="203"/>
      <c r="Q2022" s="22"/>
      <c r="R2022" s="22"/>
      <c r="S2022" s="22"/>
      <c r="T2022" s="203"/>
      <c r="U2022" s="211"/>
      <c r="V2022" s="211"/>
      <c r="W2022" s="185" t="n">
        <v>0</v>
      </c>
      <c r="X2022" s="185" t="n">
        <v>0</v>
      </c>
      <c r="Y2022" s="219" t="n">
        <f aca="false">SUM(W2022:X2022)</f>
        <v>0</v>
      </c>
      <c r="Z2022" s="185" t="n">
        <v>0</v>
      </c>
      <c r="AA2022" s="185" t="n">
        <v>0</v>
      </c>
      <c r="AB2022" s="220" t="n">
        <f aca="false">SUM(Z2022:AA2022)</f>
        <v>0</v>
      </c>
      <c r="AC2022" s="22"/>
      <c r="AD2022" s="22"/>
      <c r="AE2022" s="188"/>
      <c r="AF2022" s="206" t="n">
        <f aca="false">IF(AE2022="SI",N2022,0)</f>
        <v>0</v>
      </c>
      <c r="AG2022" s="189" t="n">
        <f aca="false">IF(AE2022="SI",Y2022,0)</f>
        <v>0</v>
      </c>
      <c r="AH2022" s="189" t="n">
        <f aca="false">IF(AE2022="SI",AB2022,0)</f>
        <v>0</v>
      </c>
      <c r="AI2022" s="148"/>
      <c r="AJ2022" s="207"/>
      <c r="AK2022" s="207"/>
      <c r="AL2022" s="207"/>
      <c r="AM2022" s="207"/>
      <c r="AN2022" s="207"/>
      <c r="AO2022" s="208"/>
    </row>
    <row r="2023" customFormat="false" ht="15.75" hidden="false" customHeight="true" outlineLevel="0" collapsed="false">
      <c r="A2023" s="22" t="n">
        <v>2022</v>
      </c>
      <c r="B2023" s="180"/>
      <c r="C2023" s="22"/>
      <c r="D2023" s="22"/>
      <c r="E2023" s="183"/>
      <c r="F2023" s="183"/>
      <c r="G2023" s="22"/>
      <c r="H2023" s="22"/>
      <c r="I2023" s="22"/>
      <c r="J2023" s="22"/>
      <c r="K2023" s="191" t="e">
        <f aca="false">VLOOKUP(Personale!J2023,Legenda!$D$1:$F$258,2)</f>
        <v>#N/A</v>
      </c>
      <c r="L2023" s="22"/>
      <c r="M2023" s="22"/>
      <c r="N2023" s="22"/>
      <c r="O2023" s="22"/>
      <c r="P2023" s="203"/>
      <c r="Q2023" s="22"/>
      <c r="R2023" s="22"/>
      <c r="S2023" s="22"/>
      <c r="T2023" s="203"/>
      <c r="U2023" s="211"/>
      <c r="V2023" s="211"/>
      <c r="W2023" s="185" t="n">
        <v>0</v>
      </c>
      <c r="X2023" s="185" t="n">
        <v>0</v>
      </c>
      <c r="Y2023" s="219" t="n">
        <f aca="false">SUM(W2023:X2023)</f>
        <v>0</v>
      </c>
      <c r="Z2023" s="185" t="n">
        <v>0</v>
      </c>
      <c r="AA2023" s="185" t="n">
        <v>0</v>
      </c>
      <c r="AB2023" s="220" t="n">
        <f aca="false">SUM(Z2023:AA2023)</f>
        <v>0</v>
      </c>
      <c r="AC2023" s="22"/>
      <c r="AD2023" s="22"/>
      <c r="AE2023" s="188"/>
      <c r="AF2023" s="206" t="n">
        <f aca="false">IF(AE2023="SI",N2023,0)</f>
        <v>0</v>
      </c>
      <c r="AG2023" s="189" t="n">
        <f aca="false">IF(AE2023="SI",Y2023,0)</f>
        <v>0</v>
      </c>
      <c r="AH2023" s="189" t="n">
        <f aca="false">IF(AE2023="SI",AB2023,0)</f>
        <v>0</v>
      </c>
      <c r="AI2023" s="148"/>
      <c r="AJ2023" s="207"/>
      <c r="AK2023" s="207"/>
      <c r="AL2023" s="207"/>
      <c r="AM2023" s="207"/>
      <c r="AN2023" s="207"/>
      <c r="AO2023" s="208"/>
    </row>
    <row r="2024" customFormat="false" ht="15.75" hidden="false" customHeight="true" outlineLevel="0" collapsed="false">
      <c r="A2024" s="22" t="n">
        <v>2023</v>
      </c>
      <c r="B2024" s="180"/>
      <c r="C2024" s="22"/>
      <c r="D2024" s="22"/>
      <c r="E2024" s="183"/>
      <c r="F2024" s="183"/>
      <c r="G2024" s="22"/>
      <c r="H2024" s="22"/>
      <c r="I2024" s="22"/>
      <c r="J2024" s="22"/>
      <c r="K2024" s="191" t="e">
        <f aca="false">VLOOKUP(Personale!J2024,Legenda!$D$1:$F$258,2)</f>
        <v>#N/A</v>
      </c>
      <c r="L2024" s="22"/>
      <c r="M2024" s="22"/>
      <c r="N2024" s="22"/>
      <c r="O2024" s="22"/>
      <c r="P2024" s="203"/>
      <c r="Q2024" s="22"/>
      <c r="R2024" s="22"/>
      <c r="S2024" s="22"/>
      <c r="T2024" s="203"/>
      <c r="U2024" s="211"/>
      <c r="V2024" s="211"/>
      <c r="W2024" s="185" t="n">
        <v>0</v>
      </c>
      <c r="X2024" s="185" t="n">
        <v>0</v>
      </c>
      <c r="Y2024" s="219" t="n">
        <f aca="false">SUM(W2024:X2024)</f>
        <v>0</v>
      </c>
      <c r="Z2024" s="185" t="n">
        <v>0</v>
      </c>
      <c r="AA2024" s="185" t="n">
        <v>0</v>
      </c>
      <c r="AB2024" s="220" t="n">
        <f aca="false">SUM(Z2024:AA2024)</f>
        <v>0</v>
      </c>
      <c r="AC2024" s="22"/>
      <c r="AD2024" s="22"/>
      <c r="AE2024" s="188"/>
      <c r="AF2024" s="206" t="n">
        <f aca="false">IF(AE2024="SI",N2024,0)</f>
        <v>0</v>
      </c>
      <c r="AG2024" s="189" t="n">
        <f aca="false">IF(AE2024="SI",Y2024,0)</f>
        <v>0</v>
      </c>
      <c r="AH2024" s="189" t="n">
        <f aca="false">IF(AE2024="SI",AB2024,0)</f>
        <v>0</v>
      </c>
      <c r="AI2024" s="148"/>
      <c r="AJ2024" s="207"/>
      <c r="AK2024" s="207"/>
      <c r="AL2024" s="207"/>
      <c r="AM2024" s="207"/>
      <c r="AN2024" s="207"/>
      <c r="AO2024" s="208"/>
    </row>
    <row r="2025" customFormat="false" ht="15.75" hidden="false" customHeight="true" outlineLevel="0" collapsed="false">
      <c r="A2025" s="22" t="n">
        <v>2024</v>
      </c>
      <c r="B2025" s="180"/>
      <c r="C2025" s="22"/>
      <c r="D2025" s="22"/>
      <c r="E2025" s="183"/>
      <c r="F2025" s="183"/>
      <c r="G2025" s="22"/>
      <c r="H2025" s="22"/>
      <c r="I2025" s="22"/>
      <c r="J2025" s="22"/>
      <c r="K2025" s="191" t="e">
        <f aca="false">VLOOKUP(Personale!J2025,Legenda!$D$1:$F$258,2)</f>
        <v>#N/A</v>
      </c>
      <c r="L2025" s="22"/>
      <c r="M2025" s="22"/>
      <c r="N2025" s="22"/>
      <c r="O2025" s="22"/>
      <c r="P2025" s="203"/>
      <c r="Q2025" s="22"/>
      <c r="R2025" s="22"/>
      <c r="S2025" s="22"/>
      <c r="T2025" s="203"/>
      <c r="U2025" s="211"/>
      <c r="V2025" s="211"/>
      <c r="W2025" s="185" t="n">
        <v>0</v>
      </c>
      <c r="X2025" s="185" t="n">
        <v>0</v>
      </c>
      <c r="Y2025" s="219" t="n">
        <f aca="false">SUM(W2025:X2025)</f>
        <v>0</v>
      </c>
      <c r="Z2025" s="185" t="n">
        <v>0</v>
      </c>
      <c r="AA2025" s="185" t="n">
        <v>0</v>
      </c>
      <c r="AB2025" s="220" t="n">
        <f aca="false">SUM(Z2025:AA2025)</f>
        <v>0</v>
      </c>
      <c r="AC2025" s="22"/>
      <c r="AD2025" s="22"/>
      <c r="AE2025" s="188"/>
      <c r="AF2025" s="206" t="n">
        <f aca="false">IF(AE2025="SI",N2025,0)</f>
        <v>0</v>
      </c>
      <c r="AG2025" s="189" t="n">
        <f aca="false">IF(AE2025="SI",Y2025,0)</f>
        <v>0</v>
      </c>
      <c r="AH2025" s="189" t="n">
        <f aca="false">IF(AE2025="SI",AB2025,0)</f>
        <v>0</v>
      </c>
      <c r="AI2025" s="148"/>
      <c r="AJ2025" s="207"/>
      <c r="AK2025" s="207"/>
      <c r="AL2025" s="207"/>
      <c r="AM2025" s="207"/>
      <c r="AN2025" s="207"/>
      <c r="AO2025" s="208"/>
    </row>
    <row r="2026" customFormat="false" ht="15.75" hidden="false" customHeight="true" outlineLevel="0" collapsed="false">
      <c r="A2026" s="22" t="n">
        <v>2025</v>
      </c>
      <c r="B2026" s="180"/>
      <c r="C2026" s="22"/>
      <c r="D2026" s="22"/>
      <c r="E2026" s="183"/>
      <c r="F2026" s="183"/>
      <c r="G2026" s="22"/>
      <c r="H2026" s="22"/>
      <c r="I2026" s="22"/>
      <c r="J2026" s="22"/>
      <c r="K2026" s="191" t="e">
        <f aca="false">VLOOKUP(Personale!J2026,Legenda!$D$1:$F$258,2)</f>
        <v>#N/A</v>
      </c>
      <c r="L2026" s="22"/>
      <c r="M2026" s="22"/>
      <c r="N2026" s="22"/>
      <c r="O2026" s="22"/>
      <c r="P2026" s="203"/>
      <c r="Q2026" s="22"/>
      <c r="R2026" s="22"/>
      <c r="S2026" s="22"/>
      <c r="T2026" s="203"/>
      <c r="U2026" s="211"/>
      <c r="V2026" s="211"/>
      <c r="W2026" s="185" t="n">
        <v>0</v>
      </c>
      <c r="X2026" s="185" t="n">
        <v>0</v>
      </c>
      <c r="Y2026" s="219" t="n">
        <f aca="false">SUM(W2026:X2026)</f>
        <v>0</v>
      </c>
      <c r="Z2026" s="185" t="n">
        <v>0</v>
      </c>
      <c r="AA2026" s="185" t="n">
        <v>0</v>
      </c>
      <c r="AB2026" s="220" t="n">
        <f aca="false">SUM(Z2026:AA2026)</f>
        <v>0</v>
      </c>
      <c r="AC2026" s="22"/>
      <c r="AD2026" s="22"/>
      <c r="AE2026" s="188"/>
      <c r="AF2026" s="206" t="n">
        <f aca="false">IF(AE2026="SI",N2026,0)</f>
        <v>0</v>
      </c>
      <c r="AG2026" s="189" t="n">
        <f aca="false">IF(AE2026="SI",Y2026,0)</f>
        <v>0</v>
      </c>
      <c r="AH2026" s="189" t="n">
        <f aca="false">IF(AE2026="SI",AB2026,0)</f>
        <v>0</v>
      </c>
      <c r="AI2026" s="148"/>
      <c r="AJ2026" s="207"/>
      <c r="AK2026" s="207"/>
      <c r="AL2026" s="207"/>
      <c r="AM2026" s="207"/>
      <c r="AN2026" s="207"/>
      <c r="AO2026" s="208"/>
    </row>
    <row r="2027" customFormat="false" ht="15.75" hidden="false" customHeight="true" outlineLevel="0" collapsed="false">
      <c r="A2027" s="22" t="n">
        <v>2026</v>
      </c>
      <c r="B2027" s="180"/>
      <c r="C2027" s="22"/>
      <c r="D2027" s="22"/>
      <c r="E2027" s="183"/>
      <c r="F2027" s="183"/>
      <c r="G2027" s="22"/>
      <c r="H2027" s="22"/>
      <c r="I2027" s="22"/>
      <c r="J2027" s="22"/>
      <c r="K2027" s="191" t="e">
        <f aca="false">VLOOKUP(Personale!J2027,Legenda!$D$1:$F$258,2)</f>
        <v>#N/A</v>
      </c>
      <c r="L2027" s="22"/>
      <c r="M2027" s="22"/>
      <c r="N2027" s="22"/>
      <c r="O2027" s="22"/>
      <c r="P2027" s="203"/>
      <c r="Q2027" s="22"/>
      <c r="R2027" s="22"/>
      <c r="S2027" s="22"/>
      <c r="T2027" s="203"/>
      <c r="U2027" s="211"/>
      <c r="V2027" s="211"/>
      <c r="W2027" s="185" t="n">
        <v>0</v>
      </c>
      <c r="X2027" s="185" t="n">
        <v>0</v>
      </c>
      <c r="Y2027" s="219" t="n">
        <f aca="false">SUM(W2027:X2027)</f>
        <v>0</v>
      </c>
      <c r="Z2027" s="185" t="n">
        <v>0</v>
      </c>
      <c r="AA2027" s="185" t="n">
        <v>0</v>
      </c>
      <c r="AB2027" s="220" t="n">
        <f aca="false">SUM(Z2027:AA2027)</f>
        <v>0</v>
      </c>
      <c r="AC2027" s="22"/>
      <c r="AD2027" s="22"/>
      <c r="AE2027" s="188"/>
      <c r="AF2027" s="206" t="n">
        <f aca="false">IF(AE2027="SI",N2027,0)</f>
        <v>0</v>
      </c>
      <c r="AG2027" s="189" t="n">
        <f aca="false">IF(AE2027="SI",Y2027,0)</f>
        <v>0</v>
      </c>
      <c r="AH2027" s="189" t="n">
        <f aca="false">IF(AE2027="SI",AB2027,0)</f>
        <v>0</v>
      </c>
      <c r="AI2027" s="148"/>
      <c r="AJ2027" s="207"/>
      <c r="AK2027" s="207"/>
      <c r="AL2027" s="207"/>
      <c r="AM2027" s="207"/>
      <c r="AN2027" s="207"/>
      <c r="AO2027" s="208"/>
    </row>
    <row r="2028" customFormat="false" ht="15.75" hidden="false" customHeight="true" outlineLevel="0" collapsed="false">
      <c r="A2028" s="22" t="n">
        <v>2027</v>
      </c>
      <c r="B2028" s="180"/>
      <c r="C2028" s="22"/>
      <c r="D2028" s="22"/>
      <c r="E2028" s="183"/>
      <c r="F2028" s="183"/>
      <c r="G2028" s="22"/>
      <c r="H2028" s="22"/>
      <c r="I2028" s="22"/>
      <c r="J2028" s="22"/>
      <c r="K2028" s="191" t="e">
        <f aca="false">VLOOKUP(Personale!J2028,Legenda!$D$1:$F$258,2)</f>
        <v>#N/A</v>
      </c>
      <c r="L2028" s="22"/>
      <c r="M2028" s="22"/>
      <c r="N2028" s="22"/>
      <c r="O2028" s="22"/>
      <c r="P2028" s="203"/>
      <c r="Q2028" s="22"/>
      <c r="R2028" s="22"/>
      <c r="S2028" s="22"/>
      <c r="T2028" s="203"/>
      <c r="U2028" s="211"/>
      <c r="V2028" s="211"/>
      <c r="W2028" s="185" t="n">
        <v>0</v>
      </c>
      <c r="X2028" s="185" t="n">
        <v>0</v>
      </c>
      <c r="Y2028" s="219" t="n">
        <f aca="false">SUM(W2028:X2028)</f>
        <v>0</v>
      </c>
      <c r="Z2028" s="185" t="n">
        <v>0</v>
      </c>
      <c r="AA2028" s="185" t="n">
        <v>0</v>
      </c>
      <c r="AB2028" s="220" t="n">
        <f aca="false">SUM(Z2028:AA2028)</f>
        <v>0</v>
      </c>
      <c r="AC2028" s="22"/>
      <c r="AD2028" s="22"/>
      <c r="AE2028" s="188"/>
      <c r="AF2028" s="206" t="n">
        <f aca="false">IF(AE2028="SI",N2028,0)</f>
        <v>0</v>
      </c>
      <c r="AG2028" s="189" t="n">
        <f aca="false">IF(AE2028="SI",Y2028,0)</f>
        <v>0</v>
      </c>
      <c r="AH2028" s="189" t="n">
        <f aca="false">IF(AE2028="SI",AB2028,0)</f>
        <v>0</v>
      </c>
      <c r="AI2028" s="148"/>
      <c r="AJ2028" s="207"/>
      <c r="AK2028" s="207"/>
      <c r="AL2028" s="207"/>
      <c r="AM2028" s="207"/>
      <c r="AN2028" s="207"/>
      <c r="AO2028" s="208"/>
    </row>
    <row r="2029" customFormat="false" ht="15.75" hidden="false" customHeight="true" outlineLevel="0" collapsed="false">
      <c r="A2029" s="22" t="n">
        <v>2028</v>
      </c>
      <c r="B2029" s="180"/>
      <c r="C2029" s="22"/>
      <c r="D2029" s="22"/>
      <c r="E2029" s="183"/>
      <c r="F2029" s="183"/>
      <c r="G2029" s="22"/>
      <c r="H2029" s="22"/>
      <c r="I2029" s="22"/>
      <c r="J2029" s="22"/>
      <c r="K2029" s="191" t="e">
        <f aca="false">VLOOKUP(Personale!J2029,Legenda!$D$1:$F$258,2)</f>
        <v>#N/A</v>
      </c>
      <c r="L2029" s="22"/>
      <c r="M2029" s="22"/>
      <c r="N2029" s="22"/>
      <c r="O2029" s="22"/>
      <c r="P2029" s="203"/>
      <c r="Q2029" s="22"/>
      <c r="R2029" s="22"/>
      <c r="S2029" s="22"/>
      <c r="T2029" s="203"/>
      <c r="U2029" s="211"/>
      <c r="V2029" s="211"/>
      <c r="W2029" s="185" t="n">
        <v>0</v>
      </c>
      <c r="X2029" s="185" t="n">
        <v>0</v>
      </c>
      <c r="Y2029" s="219" t="n">
        <f aca="false">SUM(W2029:X2029)</f>
        <v>0</v>
      </c>
      <c r="Z2029" s="185" t="n">
        <v>0</v>
      </c>
      <c r="AA2029" s="185" t="n">
        <v>0</v>
      </c>
      <c r="AB2029" s="220" t="n">
        <f aca="false">SUM(Z2029:AA2029)</f>
        <v>0</v>
      </c>
      <c r="AC2029" s="22"/>
      <c r="AD2029" s="22"/>
      <c r="AE2029" s="188"/>
      <c r="AF2029" s="206" t="n">
        <f aca="false">IF(AE2029="SI",N2029,0)</f>
        <v>0</v>
      </c>
      <c r="AG2029" s="189" t="n">
        <f aca="false">IF(AE2029="SI",Y2029,0)</f>
        <v>0</v>
      </c>
      <c r="AH2029" s="189" t="n">
        <f aca="false">IF(AE2029="SI",AB2029,0)</f>
        <v>0</v>
      </c>
      <c r="AI2029" s="148"/>
      <c r="AJ2029" s="207"/>
      <c r="AK2029" s="207"/>
      <c r="AL2029" s="207"/>
      <c r="AM2029" s="207"/>
      <c r="AN2029" s="207"/>
      <c r="AO2029" s="208"/>
    </row>
    <row r="2030" customFormat="false" ht="15.75" hidden="false" customHeight="true" outlineLevel="0" collapsed="false">
      <c r="A2030" s="22" t="n">
        <v>2029</v>
      </c>
      <c r="B2030" s="180"/>
      <c r="C2030" s="22"/>
      <c r="D2030" s="22"/>
      <c r="E2030" s="183"/>
      <c r="F2030" s="183"/>
      <c r="G2030" s="22"/>
      <c r="H2030" s="22"/>
      <c r="I2030" s="22"/>
      <c r="J2030" s="22"/>
      <c r="K2030" s="191" t="e">
        <f aca="false">VLOOKUP(Personale!J2030,Legenda!$D$1:$F$258,2)</f>
        <v>#N/A</v>
      </c>
      <c r="L2030" s="22"/>
      <c r="M2030" s="22"/>
      <c r="N2030" s="22"/>
      <c r="O2030" s="22"/>
      <c r="P2030" s="203"/>
      <c r="Q2030" s="22"/>
      <c r="R2030" s="22"/>
      <c r="S2030" s="22"/>
      <c r="T2030" s="203"/>
      <c r="U2030" s="211"/>
      <c r="V2030" s="211"/>
      <c r="W2030" s="185" t="n">
        <v>0</v>
      </c>
      <c r="X2030" s="185" t="n">
        <v>0</v>
      </c>
      <c r="Y2030" s="219" t="n">
        <f aca="false">SUM(W2030:X2030)</f>
        <v>0</v>
      </c>
      <c r="Z2030" s="185" t="n">
        <v>0</v>
      </c>
      <c r="AA2030" s="185" t="n">
        <v>0</v>
      </c>
      <c r="AB2030" s="220" t="n">
        <f aca="false">SUM(Z2030:AA2030)</f>
        <v>0</v>
      </c>
      <c r="AC2030" s="22"/>
      <c r="AD2030" s="22"/>
      <c r="AE2030" s="188"/>
      <c r="AF2030" s="206" t="n">
        <f aca="false">IF(AE2030="SI",N2030,0)</f>
        <v>0</v>
      </c>
      <c r="AG2030" s="189" t="n">
        <f aca="false">IF(AE2030="SI",Y2030,0)</f>
        <v>0</v>
      </c>
      <c r="AH2030" s="189" t="n">
        <f aca="false">IF(AE2030="SI",AB2030,0)</f>
        <v>0</v>
      </c>
      <c r="AI2030" s="148"/>
      <c r="AJ2030" s="207"/>
      <c r="AK2030" s="207"/>
      <c r="AL2030" s="207"/>
      <c r="AM2030" s="207"/>
      <c r="AN2030" s="207"/>
      <c r="AO2030" s="208"/>
    </row>
    <row r="2031" customFormat="false" ht="15.75" hidden="false" customHeight="true" outlineLevel="0" collapsed="false">
      <c r="A2031" s="22" t="n">
        <v>2030</v>
      </c>
      <c r="B2031" s="180"/>
      <c r="C2031" s="22"/>
      <c r="D2031" s="22"/>
      <c r="E2031" s="183"/>
      <c r="F2031" s="183"/>
      <c r="G2031" s="22"/>
      <c r="H2031" s="22"/>
      <c r="I2031" s="22"/>
      <c r="J2031" s="22"/>
      <c r="K2031" s="191" t="e">
        <f aca="false">VLOOKUP(Personale!J2031,Legenda!$D$1:$F$258,2)</f>
        <v>#N/A</v>
      </c>
      <c r="L2031" s="22"/>
      <c r="M2031" s="22"/>
      <c r="N2031" s="22"/>
      <c r="O2031" s="22"/>
      <c r="P2031" s="203"/>
      <c r="Q2031" s="22"/>
      <c r="R2031" s="22"/>
      <c r="S2031" s="22"/>
      <c r="T2031" s="203"/>
      <c r="U2031" s="211"/>
      <c r="V2031" s="211"/>
      <c r="W2031" s="185" t="n">
        <v>0</v>
      </c>
      <c r="X2031" s="185" t="n">
        <v>0</v>
      </c>
      <c r="Y2031" s="219" t="n">
        <f aca="false">SUM(W2031:X2031)</f>
        <v>0</v>
      </c>
      <c r="Z2031" s="185" t="n">
        <v>0</v>
      </c>
      <c r="AA2031" s="185" t="n">
        <v>0</v>
      </c>
      <c r="AB2031" s="220" t="n">
        <f aca="false">SUM(Z2031:AA2031)</f>
        <v>0</v>
      </c>
      <c r="AC2031" s="22"/>
      <c r="AD2031" s="22"/>
      <c r="AE2031" s="188"/>
      <c r="AF2031" s="206" t="n">
        <f aca="false">IF(AE2031="SI",N2031,0)</f>
        <v>0</v>
      </c>
      <c r="AG2031" s="189" t="n">
        <f aca="false">IF(AE2031="SI",Y2031,0)</f>
        <v>0</v>
      </c>
      <c r="AH2031" s="189" t="n">
        <f aca="false">IF(AE2031="SI",AB2031,0)</f>
        <v>0</v>
      </c>
      <c r="AI2031" s="148"/>
      <c r="AJ2031" s="207"/>
      <c r="AK2031" s="207"/>
      <c r="AL2031" s="207"/>
      <c r="AM2031" s="207"/>
      <c r="AN2031" s="207"/>
      <c r="AO2031" s="208"/>
    </row>
    <row r="2032" customFormat="false" ht="15.75" hidden="false" customHeight="true" outlineLevel="0" collapsed="false">
      <c r="A2032" s="22" t="n">
        <v>2031</v>
      </c>
      <c r="B2032" s="180"/>
      <c r="C2032" s="22"/>
      <c r="D2032" s="22"/>
      <c r="E2032" s="183"/>
      <c r="F2032" s="183"/>
      <c r="G2032" s="22"/>
      <c r="H2032" s="22"/>
      <c r="I2032" s="22"/>
      <c r="J2032" s="22"/>
      <c r="K2032" s="191" t="e">
        <f aca="false">VLOOKUP(Personale!J2032,Legenda!$D$1:$F$258,2)</f>
        <v>#N/A</v>
      </c>
      <c r="L2032" s="22"/>
      <c r="M2032" s="22"/>
      <c r="N2032" s="22"/>
      <c r="O2032" s="22"/>
      <c r="P2032" s="203"/>
      <c r="Q2032" s="22"/>
      <c r="R2032" s="22"/>
      <c r="S2032" s="22"/>
      <c r="T2032" s="203"/>
      <c r="U2032" s="211"/>
      <c r="V2032" s="211"/>
      <c r="W2032" s="185" t="n">
        <v>0</v>
      </c>
      <c r="X2032" s="185" t="n">
        <v>0</v>
      </c>
      <c r="Y2032" s="219" t="n">
        <f aca="false">SUM(W2032:X2032)</f>
        <v>0</v>
      </c>
      <c r="Z2032" s="185" t="n">
        <v>0</v>
      </c>
      <c r="AA2032" s="185" t="n">
        <v>0</v>
      </c>
      <c r="AB2032" s="220" t="n">
        <f aca="false">SUM(Z2032:AA2032)</f>
        <v>0</v>
      </c>
      <c r="AC2032" s="22"/>
      <c r="AD2032" s="22"/>
      <c r="AE2032" s="188"/>
      <c r="AF2032" s="206" t="n">
        <f aca="false">IF(AE2032="SI",N2032,0)</f>
        <v>0</v>
      </c>
      <c r="AG2032" s="189" t="n">
        <f aca="false">IF(AE2032="SI",Y2032,0)</f>
        <v>0</v>
      </c>
      <c r="AH2032" s="189" t="n">
        <f aca="false">IF(AE2032="SI",AB2032,0)</f>
        <v>0</v>
      </c>
      <c r="AI2032" s="148"/>
      <c r="AJ2032" s="207"/>
      <c r="AK2032" s="207"/>
      <c r="AL2032" s="207"/>
      <c r="AM2032" s="207"/>
      <c r="AN2032" s="207"/>
      <c r="AO2032" s="208"/>
    </row>
    <row r="2033" customFormat="false" ht="15.75" hidden="false" customHeight="true" outlineLevel="0" collapsed="false">
      <c r="A2033" s="22" t="n">
        <v>2032</v>
      </c>
      <c r="B2033" s="180"/>
      <c r="C2033" s="22"/>
      <c r="D2033" s="22"/>
      <c r="E2033" s="183"/>
      <c r="F2033" s="183"/>
      <c r="G2033" s="22"/>
      <c r="H2033" s="22"/>
      <c r="I2033" s="22"/>
      <c r="J2033" s="22"/>
      <c r="K2033" s="191" t="e">
        <f aca="false">VLOOKUP(Personale!J2033,Legenda!$D$1:$F$258,2)</f>
        <v>#N/A</v>
      </c>
      <c r="L2033" s="22"/>
      <c r="M2033" s="22"/>
      <c r="N2033" s="22"/>
      <c r="O2033" s="22"/>
      <c r="P2033" s="203"/>
      <c r="Q2033" s="22"/>
      <c r="R2033" s="22"/>
      <c r="S2033" s="22"/>
      <c r="T2033" s="203"/>
      <c r="U2033" s="211"/>
      <c r="V2033" s="211"/>
      <c r="W2033" s="185" t="n">
        <v>0</v>
      </c>
      <c r="X2033" s="185" t="n">
        <v>0</v>
      </c>
      <c r="Y2033" s="219" t="n">
        <f aca="false">SUM(W2033:X2033)</f>
        <v>0</v>
      </c>
      <c r="Z2033" s="185" t="n">
        <v>0</v>
      </c>
      <c r="AA2033" s="185" t="n">
        <v>0</v>
      </c>
      <c r="AB2033" s="220" t="n">
        <f aca="false">SUM(Z2033:AA2033)</f>
        <v>0</v>
      </c>
      <c r="AC2033" s="22"/>
      <c r="AD2033" s="22"/>
      <c r="AE2033" s="188"/>
      <c r="AF2033" s="206" t="n">
        <f aca="false">IF(AE2033="SI",N2033,0)</f>
        <v>0</v>
      </c>
      <c r="AG2033" s="189" t="n">
        <f aca="false">IF(AE2033="SI",Y2033,0)</f>
        <v>0</v>
      </c>
      <c r="AH2033" s="189" t="n">
        <f aca="false">IF(AE2033="SI",AB2033,0)</f>
        <v>0</v>
      </c>
      <c r="AI2033" s="148"/>
      <c r="AJ2033" s="207"/>
      <c r="AK2033" s="207"/>
      <c r="AL2033" s="207"/>
      <c r="AM2033" s="207"/>
      <c r="AN2033" s="207"/>
      <c r="AO2033" s="208"/>
    </row>
    <row r="2034" customFormat="false" ht="15.75" hidden="false" customHeight="true" outlineLevel="0" collapsed="false">
      <c r="A2034" s="22" t="n">
        <v>2033</v>
      </c>
      <c r="B2034" s="180"/>
      <c r="C2034" s="22"/>
      <c r="D2034" s="22"/>
      <c r="E2034" s="183"/>
      <c r="F2034" s="183"/>
      <c r="G2034" s="22"/>
      <c r="H2034" s="22"/>
      <c r="I2034" s="22"/>
      <c r="J2034" s="22"/>
      <c r="K2034" s="191" t="e">
        <f aca="false">VLOOKUP(Personale!J2034,Legenda!$D$1:$F$258,2)</f>
        <v>#N/A</v>
      </c>
      <c r="L2034" s="22"/>
      <c r="M2034" s="22"/>
      <c r="N2034" s="22"/>
      <c r="O2034" s="22"/>
      <c r="P2034" s="203"/>
      <c r="Q2034" s="22"/>
      <c r="R2034" s="22"/>
      <c r="S2034" s="22"/>
      <c r="T2034" s="203"/>
      <c r="U2034" s="211"/>
      <c r="V2034" s="211"/>
      <c r="W2034" s="185" t="n">
        <v>0</v>
      </c>
      <c r="X2034" s="185" t="n">
        <v>0</v>
      </c>
      <c r="Y2034" s="219" t="n">
        <f aca="false">SUM(W2034:X2034)</f>
        <v>0</v>
      </c>
      <c r="Z2034" s="185" t="n">
        <v>0</v>
      </c>
      <c r="AA2034" s="185" t="n">
        <v>0</v>
      </c>
      <c r="AB2034" s="220" t="n">
        <f aca="false">SUM(Z2034:AA2034)</f>
        <v>0</v>
      </c>
      <c r="AC2034" s="22"/>
      <c r="AD2034" s="22"/>
      <c r="AE2034" s="188"/>
      <c r="AF2034" s="206" t="n">
        <f aca="false">IF(AE2034="SI",N2034,0)</f>
        <v>0</v>
      </c>
      <c r="AG2034" s="189" t="n">
        <f aca="false">IF(AE2034="SI",Y2034,0)</f>
        <v>0</v>
      </c>
      <c r="AH2034" s="189" t="n">
        <f aca="false">IF(AE2034="SI",AB2034,0)</f>
        <v>0</v>
      </c>
      <c r="AI2034" s="148"/>
      <c r="AJ2034" s="207"/>
      <c r="AK2034" s="207"/>
      <c r="AL2034" s="207"/>
      <c r="AM2034" s="207"/>
      <c r="AN2034" s="207"/>
      <c r="AO2034" s="208"/>
    </row>
    <row r="2035" customFormat="false" ht="15.75" hidden="false" customHeight="true" outlineLevel="0" collapsed="false">
      <c r="A2035" s="22" t="n">
        <v>2034</v>
      </c>
      <c r="B2035" s="180"/>
      <c r="C2035" s="22"/>
      <c r="D2035" s="22"/>
      <c r="E2035" s="183"/>
      <c r="F2035" s="183"/>
      <c r="G2035" s="22"/>
      <c r="H2035" s="22"/>
      <c r="I2035" s="22"/>
      <c r="J2035" s="22"/>
      <c r="K2035" s="191" t="e">
        <f aca="false">VLOOKUP(Personale!J2035,Legenda!$D$1:$F$258,2)</f>
        <v>#N/A</v>
      </c>
      <c r="L2035" s="22"/>
      <c r="M2035" s="22"/>
      <c r="N2035" s="22"/>
      <c r="O2035" s="22"/>
      <c r="P2035" s="203"/>
      <c r="Q2035" s="22"/>
      <c r="R2035" s="22"/>
      <c r="S2035" s="22"/>
      <c r="T2035" s="203"/>
      <c r="U2035" s="211"/>
      <c r="V2035" s="211"/>
      <c r="W2035" s="185" t="n">
        <v>0</v>
      </c>
      <c r="X2035" s="185" t="n">
        <v>0</v>
      </c>
      <c r="Y2035" s="219" t="n">
        <f aca="false">SUM(W2035:X2035)</f>
        <v>0</v>
      </c>
      <c r="Z2035" s="185" t="n">
        <v>0</v>
      </c>
      <c r="AA2035" s="185" t="n">
        <v>0</v>
      </c>
      <c r="AB2035" s="220" t="n">
        <f aca="false">SUM(Z2035:AA2035)</f>
        <v>0</v>
      </c>
      <c r="AC2035" s="22"/>
      <c r="AD2035" s="22"/>
      <c r="AE2035" s="188"/>
      <c r="AF2035" s="206" t="n">
        <f aca="false">IF(AE2035="SI",N2035,0)</f>
        <v>0</v>
      </c>
      <c r="AG2035" s="189" t="n">
        <f aca="false">IF(AE2035="SI",Y2035,0)</f>
        <v>0</v>
      </c>
      <c r="AH2035" s="189" t="n">
        <f aca="false">IF(AE2035="SI",AB2035,0)</f>
        <v>0</v>
      </c>
      <c r="AI2035" s="148"/>
      <c r="AJ2035" s="207"/>
      <c r="AK2035" s="207"/>
      <c r="AL2035" s="207"/>
      <c r="AM2035" s="207"/>
      <c r="AN2035" s="207"/>
      <c r="AO2035" s="208"/>
    </row>
    <row r="2036" customFormat="false" ht="15.75" hidden="false" customHeight="true" outlineLevel="0" collapsed="false">
      <c r="A2036" s="22" t="n">
        <v>2035</v>
      </c>
      <c r="B2036" s="180"/>
      <c r="C2036" s="22"/>
      <c r="D2036" s="22"/>
      <c r="E2036" s="183"/>
      <c r="F2036" s="183"/>
      <c r="G2036" s="22"/>
      <c r="H2036" s="22"/>
      <c r="I2036" s="22"/>
      <c r="J2036" s="22"/>
      <c r="K2036" s="191" t="e">
        <f aca="false">VLOOKUP(Personale!J2036,Legenda!$D$1:$F$258,2)</f>
        <v>#N/A</v>
      </c>
      <c r="L2036" s="22"/>
      <c r="M2036" s="22"/>
      <c r="N2036" s="22"/>
      <c r="O2036" s="22"/>
      <c r="P2036" s="203"/>
      <c r="Q2036" s="22"/>
      <c r="R2036" s="22"/>
      <c r="S2036" s="22"/>
      <c r="T2036" s="203"/>
      <c r="U2036" s="211"/>
      <c r="V2036" s="211"/>
      <c r="W2036" s="185" t="n">
        <v>0</v>
      </c>
      <c r="X2036" s="185" t="n">
        <v>0</v>
      </c>
      <c r="Y2036" s="219" t="n">
        <f aca="false">SUM(W2036:X2036)</f>
        <v>0</v>
      </c>
      <c r="Z2036" s="185" t="n">
        <v>0</v>
      </c>
      <c r="AA2036" s="185" t="n">
        <v>0</v>
      </c>
      <c r="AB2036" s="220" t="n">
        <f aca="false">SUM(Z2036:AA2036)</f>
        <v>0</v>
      </c>
      <c r="AC2036" s="22"/>
      <c r="AD2036" s="22"/>
      <c r="AE2036" s="188"/>
      <c r="AF2036" s="206" t="n">
        <f aca="false">IF(AE2036="SI",N2036,0)</f>
        <v>0</v>
      </c>
      <c r="AG2036" s="189" t="n">
        <f aca="false">IF(AE2036="SI",Y2036,0)</f>
        <v>0</v>
      </c>
      <c r="AH2036" s="189" t="n">
        <f aca="false">IF(AE2036="SI",AB2036,0)</f>
        <v>0</v>
      </c>
      <c r="AI2036" s="148"/>
      <c r="AJ2036" s="207"/>
      <c r="AK2036" s="207"/>
      <c r="AL2036" s="207"/>
      <c r="AM2036" s="207"/>
      <c r="AN2036" s="207"/>
      <c r="AO2036" s="208"/>
    </row>
    <row r="2037" customFormat="false" ht="15.75" hidden="false" customHeight="true" outlineLevel="0" collapsed="false">
      <c r="A2037" s="22" t="n">
        <v>2036</v>
      </c>
      <c r="B2037" s="180"/>
      <c r="C2037" s="22"/>
      <c r="D2037" s="22"/>
      <c r="E2037" s="183"/>
      <c r="F2037" s="183"/>
      <c r="G2037" s="22"/>
      <c r="H2037" s="22"/>
      <c r="I2037" s="22"/>
      <c r="J2037" s="22"/>
      <c r="K2037" s="191" t="e">
        <f aca="false">VLOOKUP(Personale!J2037,Legenda!$D$1:$F$258,2)</f>
        <v>#N/A</v>
      </c>
      <c r="L2037" s="22"/>
      <c r="M2037" s="22"/>
      <c r="N2037" s="22"/>
      <c r="O2037" s="22"/>
      <c r="P2037" s="203"/>
      <c r="Q2037" s="22"/>
      <c r="R2037" s="22"/>
      <c r="S2037" s="22"/>
      <c r="T2037" s="203"/>
      <c r="U2037" s="211"/>
      <c r="V2037" s="211"/>
      <c r="W2037" s="185" t="n">
        <v>0</v>
      </c>
      <c r="X2037" s="185" t="n">
        <v>0</v>
      </c>
      <c r="Y2037" s="219" t="n">
        <f aca="false">SUM(W2037:X2037)</f>
        <v>0</v>
      </c>
      <c r="Z2037" s="185" t="n">
        <v>0</v>
      </c>
      <c r="AA2037" s="185" t="n">
        <v>0</v>
      </c>
      <c r="AB2037" s="220" t="n">
        <f aca="false">SUM(Z2037:AA2037)</f>
        <v>0</v>
      </c>
      <c r="AC2037" s="22"/>
      <c r="AD2037" s="22"/>
      <c r="AE2037" s="188"/>
      <c r="AF2037" s="206" t="n">
        <f aca="false">IF(AE2037="SI",N2037,0)</f>
        <v>0</v>
      </c>
      <c r="AG2037" s="189" t="n">
        <f aca="false">IF(AE2037="SI",Y2037,0)</f>
        <v>0</v>
      </c>
      <c r="AH2037" s="189" t="n">
        <f aca="false">IF(AE2037="SI",AB2037,0)</f>
        <v>0</v>
      </c>
      <c r="AI2037" s="148"/>
      <c r="AJ2037" s="207"/>
      <c r="AK2037" s="207"/>
      <c r="AL2037" s="207"/>
      <c r="AM2037" s="207"/>
      <c r="AN2037" s="207"/>
      <c r="AO2037" s="208"/>
    </row>
    <row r="2038" customFormat="false" ht="15.75" hidden="false" customHeight="true" outlineLevel="0" collapsed="false">
      <c r="A2038" s="22" t="n">
        <v>2037</v>
      </c>
      <c r="B2038" s="180"/>
      <c r="C2038" s="22"/>
      <c r="D2038" s="22"/>
      <c r="E2038" s="183"/>
      <c r="F2038" s="183"/>
      <c r="G2038" s="22"/>
      <c r="H2038" s="22"/>
      <c r="I2038" s="22"/>
      <c r="J2038" s="22"/>
      <c r="K2038" s="191" t="e">
        <f aca="false">VLOOKUP(Personale!J2038,Legenda!$D$1:$F$258,2)</f>
        <v>#N/A</v>
      </c>
      <c r="L2038" s="22"/>
      <c r="M2038" s="22"/>
      <c r="N2038" s="22"/>
      <c r="O2038" s="22"/>
      <c r="P2038" s="203"/>
      <c r="Q2038" s="22"/>
      <c r="R2038" s="22"/>
      <c r="S2038" s="22"/>
      <c r="T2038" s="203"/>
      <c r="U2038" s="211"/>
      <c r="V2038" s="211"/>
      <c r="W2038" s="185" t="n">
        <v>0</v>
      </c>
      <c r="X2038" s="185" t="n">
        <v>0</v>
      </c>
      <c r="Y2038" s="219" t="n">
        <f aca="false">SUM(W2038:X2038)</f>
        <v>0</v>
      </c>
      <c r="Z2038" s="185" t="n">
        <v>0</v>
      </c>
      <c r="AA2038" s="185" t="n">
        <v>0</v>
      </c>
      <c r="AB2038" s="220" t="n">
        <f aca="false">SUM(Z2038:AA2038)</f>
        <v>0</v>
      </c>
      <c r="AC2038" s="22"/>
      <c r="AD2038" s="22"/>
      <c r="AE2038" s="188"/>
      <c r="AF2038" s="206" t="n">
        <f aca="false">IF(AE2038="SI",N2038,0)</f>
        <v>0</v>
      </c>
      <c r="AG2038" s="189" t="n">
        <f aca="false">IF(AE2038="SI",Y2038,0)</f>
        <v>0</v>
      </c>
      <c r="AH2038" s="189" t="n">
        <f aca="false">IF(AE2038="SI",AB2038,0)</f>
        <v>0</v>
      </c>
      <c r="AI2038" s="148"/>
      <c r="AJ2038" s="207"/>
      <c r="AK2038" s="207"/>
      <c r="AL2038" s="207"/>
      <c r="AM2038" s="207"/>
      <c r="AN2038" s="207"/>
      <c r="AO2038" s="208"/>
    </row>
    <row r="2039" customFormat="false" ht="15.75" hidden="false" customHeight="true" outlineLevel="0" collapsed="false">
      <c r="A2039" s="22" t="n">
        <v>2038</v>
      </c>
      <c r="B2039" s="180"/>
      <c r="C2039" s="22"/>
      <c r="D2039" s="22"/>
      <c r="E2039" s="183"/>
      <c r="F2039" s="183"/>
      <c r="G2039" s="22"/>
      <c r="H2039" s="22"/>
      <c r="I2039" s="22"/>
      <c r="J2039" s="22"/>
      <c r="K2039" s="191" t="e">
        <f aca="false">VLOOKUP(Personale!J2039,Legenda!$D$1:$F$258,2)</f>
        <v>#N/A</v>
      </c>
      <c r="L2039" s="22"/>
      <c r="M2039" s="22"/>
      <c r="N2039" s="22"/>
      <c r="O2039" s="22"/>
      <c r="P2039" s="203"/>
      <c r="Q2039" s="22"/>
      <c r="R2039" s="22"/>
      <c r="S2039" s="22"/>
      <c r="T2039" s="203"/>
      <c r="U2039" s="211"/>
      <c r="V2039" s="211"/>
      <c r="W2039" s="185" t="n">
        <v>0</v>
      </c>
      <c r="X2039" s="185" t="n">
        <v>0</v>
      </c>
      <c r="Y2039" s="219" t="n">
        <f aca="false">SUM(W2039:X2039)</f>
        <v>0</v>
      </c>
      <c r="Z2039" s="185" t="n">
        <v>0</v>
      </c>
      <c r="AA2039" s="185" t="n">
        <v>0</v>
      </c>
      <c r="AB2039" s="220" t="n">
        <f aca="false">SUM(Z2039:AA2039)</f>
        <v>0</v>
      </c>
      <c r="AC2039" s="22"/>
      <c r="AD2039" s="22"/>
      <c r="AE2039" s="188"/>
      <c r="AF2039" s="206" t="n">
        <f aca="false">IF(AE2039="SI",N2039,0)</f>
        <v>0</v>
      </c>
      <c r="AG2039" s="189" t="n">
        <f aca="false">IF(AE2039="SI",Y2039,0)</f>
        <v>0</v>
      </c>
      <c r="AH2039" s="189" t="n">
        <f aca="false">IF(AE2039="SI",AB2039,0)</f>
        <v>0</v>
      </c>
      <c r="AI2039" s="148"/>
      <c r="AJ2039" s="207"/>
      <c r="AK2039" s="207"/>
      <c r="AL2039" s="207"/>
      <c r="AM2039" s="207"/>
      <c r="AN2039" s="207"/>
      <c r="AO2039" s="208"/>
    </row>
    <row r="2040" customFormat="false" ht="15.75" hidden="false" customHeight="true" outlineLevel="0" collapsed="false">
      <c r="A2040" s="22" t="n">
        <v>2039</v>
      </c>
      <c r="B2040" s="180"/>
      <c r="C2040" s="22"/>
      <c r="D2040" s="22"/>
      <c r="E2040" s="183"/>
      <c r="F2040" s="183"/>
      <c r="G2040" s="22"/>
      <c r="H2040" s="22"/>
      <c r="I2040" s="22"/>
      <c r="J2040" s="22"/>
      <c r="K2040" s="191" t="e">
        <f aca="false">VLOOKUP(Personale!J2040,Legenda!$D$1:$F$258,2)</f>
        <v>#N/A</v>
      </c>
      <c r="L2040" s="22"/>
      <c r="M2040" s="22"/>
      <c r="N2040" s="22"/>
      <c r="O2040" s="22"/>
      <c r="P2040" s="203"/>
      <c r="Q2040" s="22"/>
      <c r="R2040" s="22"/>
      <c r="S2040" s="22"/>
      <c r="T2040" s="203"/>
      <c r="U2040" s="211"/>
      <c r="V2040" s="211"/>
      <c r="W2040" s="185" t="n">
        <v>0</v>
      </c>
      <c r="X2040" s="185" t="n">
        <v>0</v>
      </c>
      <c r="Y2040" s="219" t="n">
        <f aca="false">SUM(W2040:X2040)</f>
        <v>0</v>
      </c>
      <c r="Z2040" s="185" t="n">
        <v>0</v>
      </c>
      <c r="AA2040" s="185" t="n">
        <v>0</v>
      </c>
      <c r="AB2040" s="220" t="n">
        <f aca="false">SUM(Z2040:AA2040)</f>
        <v>0</v>
      </c>
      <c r="AC2040" s="22"/>
      <c r="AD2040" s="22"/>
      <c r="AE2040" s="188"/>
      <c r="AF2040" s="206" t="n">
        <f aca="false">IF(AE2040="SI",N2040,0)</f>
        <v>0</v>
      </c>
      <c r="AG2040" s="189" t="n">
        <f aca="false">IF(AE2040="SI",Y2040,0)</f>
        <v>0</v>
      </c>
      <c r="AH2040" s="189" t="n">
        <f aca="false">IF(AE2040="SI",AB2040,0)</f>
        <v>0</v>
      </c>
      <c r="AI2040" s="148"/>
      <c r="AJ2040" s="207"/>
      <c r="AK2040" s="207"/>
      <c r="AL2040" s="207"/>
      <c r="AM2040" s="207"/>
      <c r="AN2040" s="207"/>
      <c r="AO2040" s="208"/>
    </row>
    <row r="2041" customFormat="false" ht="15.75" hidden="false" customHeight="true" outlineLevel="0" collapsed="false">
      <c r="A2041" s="22" t="n">
        <v>2040</v>
      </c>
      <c r="B2041" s="180"/>
      <c r="C2041" s="22"/>
      <c r="D2041" s="22"/>
      <c r="E2041" s="183"/>
      <c r="F2041" s="183"/>
      <c r="G2041" s="22"/>
      <c r="H2041" s="22"/>
      <c r="I2041" s="22"/>
      <c r="J2041" s="22"/>
      <c r="K2041" s="191" t="e">
        <f aca="false">VLOOKUP(Personale!J2041,Legenda!$D$1:$F$258,2)</f>
        <v>#N/A</v>
      </c>
      <c r="L2041" s="22"/>
      <c r="M2041" s="22"/>
      <c r="N2041" s="22"/>
      <c r="O2041" s="22"/>
      <c r="P2041" s="203"/>
      <c r="Q2041" s="22"/>
      <c r="R2041" s="22"/>
      <c r="S2041" s="22"/>
      <c r="T2041" s="203"/>
      <c r="U2041" s="211"/>
      <c r="V2041" s="211"/>
      <c r="W2041" s="185" t="n">
        <v>0</v>
      </c>
      <c r="X2041" s="185" t="n">
        <v>0</v>
      </c>
      <c r="Y2041" s="219" t="n">
        <f aca="false">SUM(W2041:X2041)</f>
        <v>0</v>
      </c>
      <c r="Z2041" s="185" t="n">
        <v>0</v>
      </c>
      <c r="AA2041" s="185" t="n">
        <v>0</v>
      </c>
      <c r="AB2041" s="220" t="n">
        <f aca="false">SUM(Z2041:AA2041)</f>
        <v>0</v>
      </c>
      <c r="AC2041" s="22"/>
      <c r="AD2041" s="22"/>
      <c r="AE2041" s="188"/>
      <c r="AF2041" s="206" t="n">
        <f aca="false">IF(AE2041="SI",N2041,0)</f>
        <v>0</v>
      </c>
      <c r="AG2041" s="189" t="n">
        <f aca="false">IF(AE2041="SI",Y2041,0)</f>
        <v>0</v>
      </c>
      <c r="AH2041" s="189" t="n">
        <f aca="false">IF(AE2041="SI",AB2041,0)</f>
        <v>0</v>
      </c>
      <c r="AI2041" s="148"/>
      <c r="AJ2041" s="207"/>
      <c r="AK2041" s="207"/>
      <c r="AL2041" s="207"/>
      <c r="AM2041" s="207"/>
      <c r="AN2041" s="207"/>
      <c r="AO2041" s="208"/>
    </row>
    <row r="2042" customFormat="false" ht="15.75" hidden="false" customHeight="true" outlineLevel="0" collapsed="false">
      <c r="A2042" s="22" t="n">
        <v>2041</v>
      </c>
      <c r="B2042" s="180"/>
      <c r="C2042" s="22"/>
      <c r="D2042" s="22"/>
      <c r="E2042" s="183"/>
      <c r="F2042" s="183"/>
      <c r="G2042" s="22"/>
      <c r="H2042" s="22"/>
      <c r="I2042" s="22"/>
      <c r="J2042" s="22"/>
      <c r="K2042" s="191" t="e">
        <f aca="false">VLOOKUP(Personale!J2042,Legenda!$D$1:$F$258,2)</f>
        <v>#N/A</v>
      </c>
      <c r="L2042" s="22"/>
      <c r="M2042" s="22"/>
      <c r="N2042" s="22"/>
      <c r="O2042" s="22"/>
      <c r="P2042" s="203"/>
      <c r="Q2042" s="22"/>
      <c r="R2042" s="22"/>
      <c r="S2042" s="22"/>
      <c r="T2042" s="203"/>
      <c r="U2042" s="211"/>
      <c r="V2042" s="211"/>
      <c r="W2042" s="185" t="n">
        <v>0</v>
      </c>
      <c r="X2042" s="185" t="n">
        <v>0</v>
      </c>
      <c r="Y2042" s="219" t="n">
        <f aca="false">SUM(W2042:X2042)</f>
        <v>0</v>
      </c>
      <c r="Z2042" s="185" t="n">
        <v>0</v>
      </c>
      <c r="AA2042" s="185" t="n">
        <v>0</v>
      </c>
      <c r="AB2042" s="220" t="n">
        <f aca="false">SUM(Z2042:AA2042)</f>
        <v>0</v>
      </c>
      <c r="AC2042" s="22"/>
      <c r="AD2042" s="22"/>
      <c r="AE2042" s="188"/>
      <c r="AF2042" s="206" t="n">
        <f aca="false">IF(AE2042="SI",N2042,0)</f>
        <v>0</v>
      </c>
      <c r="AG2042" s="189" t="n">
        <f aca="false">IF(AE2042="SI",Y2042,0)</f>
        <v>0</v>
      </c>
      <c r="AH2042" s="189" t="n">
        <f aca="false">IF(AE2042="SI",AB2042,0)</f>
        <v>0</v>
      </c>
      <c r="AI2042" s="148"/>
      <c r="AJ2042" s="207"/>
      <c r="AK2042" s="207"/>
      <c r="AL2042" s="207"/>
      <c r="AM2042" s="207"/>
      <c r="AN2042" s="207"/>
      <c r="AO2042" s="208"/>
    </row>
    <row r="2043" customFormat="false" ht="15.75" hidden="false" customHeight="true" outlineLevel="0" collapsed="false">
      <c r="A2043" s="22" t="n">
        <v>2042</v>
      </c>
      <c r="B2043" s="180"/>
      <c r="C2043" s="22"/>
      <c r="D2043" s="22"/>
      <c r="E2043" s="183"/>
      <c r="F2043" s="183"/>
      <c r="G2043" s="22"/>
      <c r="H2043" s="22"/>
      <c r="I2043" s="22"/>
      <c r="J2043" s="22"/>
      <c r="K2043" s="191" t="e">
        <f aca="false">VLOOKUP(Personale!J2043,Legenda!$D$1:$F$258,2)</f>
        <v>#N/A</v>
      </c>
      <c r="L2043" s="22"/>
      <c r="M2043" s="22"/>
      <c r="N2043" s="22"/>
      <c r="O2043" s="22"/>
      <c r="P2043" s="203"/>
      <c r="Q2043" s="22"/>
      <c r="R2043" s="22"/>
      <c r="S2043" s="22"/>
      <c r="T2043" s="203"/>
      <c r="U2043" s="211"/>
      <c r="V2043" s="211"/>
      <c r="W2043" s="185" t="n">
        <v>0</v>
      </c>
      <c r="X2043" s="185" t="n">
        <v>0</v>
      </c>
      <c r="Y2043" s="219" t="n">
        <f aca="false">SUM(W2043:X2043)</f>
        <v>0</v>
      </c>
      <c r="Z2043" s="185" t="n">
        <v>0</v>
      </c>
      <c r="AA2043" s="185" t="n">
        <v>0</v>
      </c>
      <c r="AB2043" s="220" t="n">
        <f aca="false">SUM(Z2043:AA2043)</f>
        <v>0</v>
      </c>
      <c r="AC2043" s="22"/>
      <c r="AD2043" s="22"/>
      <c r="AE2043" s="188"/>
      <c r="AF2043" s="206" t="n">
        <f aca="false">IF(AE2043="SI",N2043,0)</f>
        <v>0</v>
      </c>
      <c r="AG2043" s="189" t="n">
        <f aca="false">IF(AE2043="SI",Y2043,0)</f>
        <v>0</v>
      </c>
      <c r="AH2043" s="189" t="n">
        <f aca="false">IF(AE2043="SI",AB2043,0)</f>
        <v>0</v>
      </c>
      <c r="AI2043" s="148"/>
      <c r="AJ2043" s="207"/>
      <c r="AK2043" s="207"/>
      <c r="AL2043" s="207"/>
      <c r="AM2043" s="207"/>
      <c r="AN2043" s="207"/>
      <c r="AO2043" s="208"/>
    </row>
    <row r="2044" customFormat="false" ht="15.75" hidden="false" customHeight="true" outlineLevel="0" collapsed="false">
      <c r="A2044" s="22" t="n">
        <v>2043</v>
      </c>
      <c r="B2044" s="180"/>
      <c r="C2044" s="22"/>
      <c r="D2044" s="22"/>
      <c r="E2044" s="183"/>
      <c r="F2044" s="183"/>
      <c r="G2044" s="22"/>
      <c r="H2044" s="22"/>
      <c r="I2044" s="22"/>
      <c r="J2044" s="22"/>
      <c r="K2044" s="191" t="e">
        <f aca="false">VLOOKUP(Personale!J2044,Legenda!$D$1:$F$258,2)</f>
        <v>#N/A</v>
      </c>
      <c r="L2044" s="22"/>
      <c r="M2044" s="22"/>
      <c r="N2044" s="22"/>
      <c r="O2044" s="22"/>
      <c r="P2044" s="203"/>
      <c r="Q2044" s="22"/>
      <c r="R2044" s="22"/>
      <c r="S2044" s="22"/>
      <c r="T2044" s="203"/>
      <c r="U2044" s="211"/>
      <c r="V2044" s="211"/>
      <c r="W2044" s="185" t="n">
        <v>0</v>
      </c>
      <c r="X2044" s="185" t="n">
        <v>0</v>
      </c>
      <c r="Y2044" s="219" t="n">
        <f aca="false">SUM(W2044:X2044)</f>
        <v>0</v>
      </c>
      <c r="Z2044" s="185" t="n">
        <v>0</v>
      </c>
      <c r="AA2044" s="185" t="n">
        <v>0</v>
      </c>
      <c r="AB2044" s="220" t="n">
        <f aca="false">SUM(Z2044:AA2044)</f>
        <v>0</v>
      </c>
      <c r="AC2044" s="22"/>
      <c r="AD2044" s="22"/>
      <c r="AE2044" s="188"/>
      <c r="AF2044" s="206" t="n">
        <f aca="false">IF(AE2044="SI",N2044,0)</f>
        <v>0</v>
      </c>
      <c r="AG2044" s="189" t="n">
        <f aca="false">IF(AE2044="SI",Y2044,0)</f>
        <v>0</v>
      </c>
      <c r="AH2044" s="189" t="n">
        <f aca="false">IF(AE2044="SI",AB2044,0)</f>
        <v>0</v>
      </c>
      <c r="AI2044" s="148"/>
      <c r="AJ2044" s="207"/>
      <c r="AK2044" s="207"/>
      <c r="AL2044" s="207"/>
      <c r="AM2044" s="207"/>
      <c r="AN2044" s="207"/>
      <c r="AO2044" s="208"/>
    </row>
    <row r="2045" customFormat="false" ht="15.75" hidden="false" customHeight="true" outlineLevel="0" collapsed="false">
      <c r="A2045" s="22" t="n">
        <v>2044</v>
      </c>
      <c r="B2045" s="180"/>
      <c r="C2045" s="22"/>
      <c r="D2045" s="22"/>
      <c r="E2045" s="183"/>
      <c r="F2045" s="183"/>
      <c r="G2045" s="22"/>
      <c r="H2045" s="22"/>
      <c r="I2045" s="22"/>
      <c r="J2045" s="22"/>
      <c r="K2045" s="191" t="e">
        <f aca="false">VLOOKUP(Personale!J2045,Legenda!$D$1:$F$258,2)</f>
        <v>#N/A</v>
      </c>
      <c r="L2045" s="22"/>
      <c r="M2045" s="22"/>
      <c r="N2045" s="22"/>
      <c r="O2045" s="22"/>
      <c r="P2045" s="203"/>
      <c r="Q2045" s="22"/>
      <c r="R2045" s="22"/>
      <c r="S2045" s="22"/>
      <c r="T2045" s="203"/>
      <c r="U2045" s="211"/>
      <c r="V2045" s="211"/>
      <c r="W2045" s="185" t="n">
        <v>0</v>
      </c>
      <c r="X2045" s="185" t="n">
        <v>0</v>
      </c>
      <c r="Y2045" s="219" t="n">
        <f aca="false">SUM(W2045:X2045)</f>
        <v>0</v>
      </c>
      <c r="Z2045" s="185" t="n">
        <v>0</v>
      </c>
      <c r="AA2045" s="185" t="n">
        <v>0</v>
      </c>
      <c r="AB2045" s="220" t="n">
        <f aca="false">SUM(Z2045:AA2045)</f>
        <v>0</v>
      </c>
      <c r="AC2045" s="22"/>
      <c r="AD2045" s="22"/>
      <c r="AE2045" s="188"/>
      <c r="AF2045" s="206" t="n">
        <f aca="false">IF(AE2045="SI",N2045,0)</f>
        <v>0</v>
      </c>
      <c r="AG2045" s="189" t="n">
        <f aca="false">IF(AE2045="SI",Y2045,0)</f>
        <v>0</v>
      </c>
      <c r="AH2045" s="189" t="n">
        <f aca="false">IF(AE2045="SI",AB2045,0)</f>
        <v>0</v>
      </c>
      <c r="AI2045" s="148"/>
      <c r="AJ2045" s="207"/>
      <c r="AK2045" s="207"/>
      <c r="AL2045" s="207"/>
      <c r="AM2045" s="207"/>
      <c r="AN2045" s="207"/>
      <c r="AO2045" s="208"/>
    </row>
    <row r="2046" customFormat="false" ht="15.75" hidden="false" customHeight="true" outlineLevel="0" collapsed="false">
      <c r="A2046" s="22" t="n">
        <v>2045</v>
      </c>
      <c r="B2046" s="180"/>
      <c r="C2046" s="22"/>
      <c r="D2046" s="22"/>
      <c r="E2046" s="183"/>
      <c r="F2046" s="183"/>
      <c r="G2046" s="22"/>
      <c r="H2046" s="22"/>
      <c r="I2046" s="22"/>
      <c r="J2046" s="22"/>
      <c r="K2046" s="191" t="e">
        <f aca="false">VLOOKUP(Personale!J2046,Legenda!$D$1:$F$258,2)</f>
        <v>#N/A</v>
      </c>
      <c r="L2046" s="22"/>
      <c r="M2046" s="22"/>
      <c r="N2046" s="22"/>
      <c r="O2046" s="22"/>
      <c r="P2046" s="203"/>
      <c r="Q2046" s="22"/>
      <c r="R2046" s="22"/>
      <c r="S2046" s="22"/>
      <c r="T2046" s="203"/>
      <c r="U2046" s="211"/>
      <c r="V2046" s="211"/>
      <c r="W2046" s="185" t="n">
        <v>0</v>
      </c>
      <c r="X2046" s="185" t="n">
        <v>0</v>
      </c>
      <c r="Y2046" s="219" t="n">
        <f aca="false">SUM(W2046:X2046)</f>
        <v>0</v>
      </c>
      <c r="Z2046" s="185" t="n">
        <v>0</v>
      </c>
      <c r="AA2046" s="185" t="n">
        <v>0</v>
      </c>
      <c r="AB2046" s="220" t="n">
        <f aca="false">SUM(Z2046:AA2046)</f>
        <v>0</v>
      </c>
      <c r="AC2046" s="22"/>
      <c r="AD2046" s="22"/>
      <c r="AE2046" s="188"/>
      <c r="AF2046" s="206" t="n">
        <f aca="false">IF(AE2046="SI",N2046,0)</f>
        <v>0</v>
      </c>
      <c r="AG2046" s="189" t="n">
        <f aca="false">IF(AE2046="SI",Y2046,0)</f>
        <v>0</v>
      </c>
      <c r="AH2046" s="189" t="n">
        <f aca="false">IF(AE2046="SI",AB2046,0)</f>
        <v>0</v>
      </c>
      <c r="AI2046" s="148"/>
      <c r="AJ2046" s="207"/>
      <c r="AK2046" s="207"/>
      <c r="AL2046" s="207"/>
      <c r="AM2046" s="207"/>
      <c r="AN2046" s="207"/>
      <c r="AO2046" s="208"/>
    </row>
    <row r="2047" customFormat="false" ht="15.75" hidden="false" customHeight="true" outlineLevel="0" collapsed="false">
      <c r="A2047" s="22" t="n">
        <v>2046</v>
      </c>
      <c r="B2047" s="180"/>
      <c r="C2047" s="22"/>
      <c r="D2047" s="22"/>
      <c r="E2047" s="183"/>
      <c r="F2047" s="183"/>
      <c r="G2047" s="22"/>
      <c r="H2047" s="22"/>
      <c r="I2047" s="22"/>
      <c r="J2047" s="22"/>
      <c r="K2047" s="191" t="e">
        <f aca="false">VLOOKUP(Personale!J2047,Legenda!$D$1:$F$258,2)</f>
        <v>#N/A</v>
      </c>
      <c r="L2047" s="22"/>
      <c r="M2047" s="22"/>
      <c r="N2047" s="22"/>
      <c r="O2047" s="22"/>
      <c r="P2047" s="203"/>
      <c r="Q2047" s="22"/>
      <c r="R2047" s="22"/>
      <c r="S2047" s="22"/>
      <c r="T2047" s="203"/>
      <c r="U2047" s="211"/>
      <c r="V2047" s="211"/>
      <c r="W2047" s="185" t="n">
        <v>0</v>
      </c>
      <c r="X2047" s="185" t="n">
        <v>0</v>
      </c>
      <c r="Y2047" s="219" t="n">
        <f aca="false">SUM(W2047:X2047)</f>
        <v>0</v>
      </c>
      <c r="Z2047" s="185" t="n">
        <v>0</v>
      </c>
      <c r="AA2047" s="185" t="n">
        <v>0</v>
      </c>
      <c r="AB2047" s="220" t="n">
        <f aca="false">SUM(Z2047:AA2047)</f>
        <v>0</v>
      </c>
      <c r="AC2047" s="22"/>
      <c r="AD2047" s="22"/>
      <c r="AE2047" s="188"/>
      <c r="AF2047" s="206" t="n">
        <f aca="false">IF(AE2047="SI",N2047,0)</f>
        <v>0</v>
      </c>
      <c r="AG2047" s="189" t="n">
        <f aca="false">IF(AE2047="SI",Y2047,0)</f>
        <v>0</v>
      </c>
      <c r="AH2047" s="189" t="n">
        <f aca="false">IF(AE2047="SI",AB2047,0)</f>
        <v>0</v>
      </c>
      <c r="AI2047" s="148"/>
      <c r="AJ2047" s="207"/>
      <c r="AK2047" s="207"/>
      <c r="AL2047" s="207"/>
      <c r="AM2047" s="207"/>
      <c r="AN2047" s="207"/>
      <c r="AO2047" s="208"/>
    </row>
    <row r="2048" customFormat="false" ht="15.75" hidden="false" customHeight="true" outlineLevel="0" collapsed="false">
      <c r="A2048" s="22" t="n">
        <v>2047</v>
      </c>
      <c r="B2048" s="180"/>
      <c r="C2048" s="22"/>
      <c r="D2048" s="22"/>
      <c r="E2048" s="183"/>
      <c r="F2048" s="183"/>
      <c r="G2048" s="22"/>
      <c r="H2048" s="22"/>
      <c r="I2048" s="22"/>
      <c r="J2048" s="22"/>
      <c r="K2048" s="191" t="e">
        <f aca="false">VLOOKUP(Personale!J2048,Legenda!$D$1:$F$258,2)</f>
        <v>#N/A</v>
      </c>
      <c r="L2048" s="22"/>
      <c r="M2048" s="22"/>
      <c r="N2048" s="22"/>
      <c r="O2048" s="22"/>
      <c r="P2048" s="203"/>
      <c r="Q2048" s="22"/>
      <c r="R2048" s="22"/>
      <c r="S2048" s="22"/>
      <c r="T2048" s="203"/>
      <c r="U2048" s="211"/>
      <c r="V2048" s="211"/>
      <c r="W2048" s="185" t="n">
        <v>0</v>
      </c>
      <c r="X2048" s="185" t="n">
        <v>0</v>
      </c>
      <c r="Y2048" s="219" t="n">
        <f aca="false">SUM(W2048:X2048)</f>
        <v>0</v>
      </c>
      <c r="Z2048" s="185" t="n">
        <v>0</v>
      </c>
      <c r="AA2048" s="185" t="n">
        <v>0</v>
      </c>
      <c r="AB2048" s="220" t="n">
        <f aca="false">SUM(Z2048:AA2048)</f>
        <v>0</v>
      </c>
      <c r="AC2048" s="22"/>
      <c r="AD2048" s="22"/>
      <c r="AE2048" s="188"/>
      <c r="AF2048" s="206" t="n">
        <f aca="false">IF(AE2048="SI",N2048,0)</f>
        <v>0</v>
      </c>
      <c r="AG2048" s="189" t="n">
        <f aca="false">IF(AE2048="SI",Y2048,0)</f>
        <v>0</v>
      </c>
      <c r="AH2048" s="189" t="n">
        <f aca="false">IF(AE2048="SI",AB2048,0)</f>
        <v>0</v>
      </c>
      <c r="AI2048" s="148"/>
      <c r="AJ2048" s="207"/>
      <c r="AK2048" s="207"/>
      <c r="AL2048" s="207"/>
      <c r="AM2048" s="207"/>
      <c r="AN2048" s="207"/>
      <c r="AO2048" s="208"/>
    </row>
    <row r="2049" customFormat="false" ht="15.75" hidden="false" customHeight="true" outlineLevel="0" collapsed="false">
      <c r="A2049" s="22" t="n">
        <v>2048</v>
      </c>
      <c r="B2049" s="180"/>
      <c r="C2049" s="22"/>
      <c r="D2049" s="22"/>
      <c r="E2049" s="183"/>
      <c r="F2049" s="183"/>
      <c r="G2049" s="22"/>
      <c r="H2049" s="22"/>
      <c r="I2049" s="22"/>
      <c r="J2049" s="22"/>
      <c r="K2049" s="191" t="e">
        <f aca="false">VLOOKUP(Personale!J2049,Legenda!$D$1:$F$258,2)</f>
        <v>#N/A</v>
      </c>
      <c r="L2049" s="22"/>
      <c r="M2049" s="22"/>
      <c r="N2049" s="22"/>
      <c r="O2049" s="22"/>
      <c r="P2049" s="203"/>
      <c r="Q2049" s="22"/>
      <c r="R2049" s="22"/>
      <c r="S2049" s="22"/>
      <c r="T2049" s="203"/>
      <c r="U2049" s="211"/>
      <c r="V2049" s="211"/>
      <c r="W2049" s="185" t="n">
        <v>0</v>
      </c>
      <c r="X2049" s="185" t="n">
        <v>0</v>
      </c>
      <c r="Y2049" s="219" t="n">
        <f aca="false">SUM(W2049:X2049)</f>
        <v>0</v>
      </c>
      <c r="Z2049" s="185" t="n">
        <v>0</v>
      </c>
      <c r="AA2049" s="185" t="n">
        <v>0</v>
      </c>
      <c r="AB2049" s="220" t="n">
        <f aca="false">SUM(Z2049:AA2049)</f>
        <v>0</v>
      </c>
      <c r="AC2049" s="22"/>
      <c r="AD2049" s="22"/>
      <c r="AE2049" s="188"/>
      <c r="AF2049" s="206" t="n">
        <f aca="false">IF(AE2049="SI",N2049,0)</f>
        <v>0</v>
      </c>
      <c r="AG2049" s="189" t="n">
        <f aca="false">IF(AE2049="SI",Y2049,0)</f>
        <v>0</v>
      </c>
      <c r="AH2049" s="189" t="n">
        <f aca="false">IF(AE2049="SI",AB2049,0)</f>
        <v>0</v>
      </c>
      <c r="AI2049" s="148"/>
      <c r="AJ2049" s="207"/>
      <c r="AK2049" s="207"/>
      <c r="AL2049" s="207"/>
      <c r="AM2049" s="207"/>
      <c r="AN2049" s="207"/>
      <c r="AO2049" s="208"/>
    </row>
    <row r="2050" customFormat="false" ht="15.75" hidden="false" customHeight="true" outlineLevel="0" collapsed="false">
      <c r="A2050" s="22" t="n">
        <v>2049</v>
      </c>
      <c r="B2050" s="180"/>
      <c r="C2050" s="22"/>
      <c r="D2050" s="22"/>
      <c r="E2050" s="183"/>
      <c r="F2050" s="183"/>
      <c r="G2050" s="22"/>
      <c r="H2050" s="22"/>
      <c r="I2050" s="22"/>
      <c r="J2050" s="22"/>
      <c r="K2050" s="191" t="e">
        <f aca="false">VLOOKUP(Personale!J2050,Legenda!$D$1:$F$258,2)</f>
        <v>#N/A</v>
      </c>
      <c r="L2050" s="22"/>
      <c r="M2050" s="22"/>
      <c r="N2050" s="22"/>
      <c r="O2050" s="22"/>
      <c r="P2050" s="203"/>
      <c r="Q2050" s="22"/>
      <c r="R2050" s="22"/>
      <c r="S2050" s="22"/>
      <c r="T2050" s="203"/>
      <c r="U2050" s="211"/>
      <c r="V2050" s="211"/>
      <c r="W2050" s="185" t="n">
        <v>0</v>
      </c>
      <c r="X2050" s="185" t="n">
        <v>0</v>
      </c>
      <c r="Y2050" s="219" t="n">
        <f aca="false">SUM(W2050:X2050)</f>
        <v>0</v>
      </c>
      <c r="Z2050" s="185" t="n">
        <v>0</v>
      </c>
      <c r="AA2050" s="185" t="n">
        <v>0</v>
      </c>
      <c r="AB2050" s="220" t="n">
        <f aca="false">SUM(Z2050:AA2050)</f>
        <v>0</v>
      </c>
      <c r="AC2050" s="22"/>
      <c r="AD2050" s="22"/>
      <c r="AE2050" s="188"/>
      <c r="AF2050" s="206" t="n">
        <f aca="false">IF(AE2050="SI",N2050,0)</f>
        <v>0</v>
      </c>
      <c r="AG2050" s="189" t="n">
        <f aca="false">IF(AE2050="SI",Y2050,0)</f>
        <v>0</v>
      </c>
      <c r="AH2050" s="189" t="n">
        <f aca="false">IF(AE2050="SI",AB2050,0)</f>
        <v>0</v>
      </c>
      <c r="AI2050" s="148"/>
      <c r="AJ2050" s="207"/>
      <c r="AK2050" s="207"/>
      <c r="AL2050" s="207"/>
      <c r="AM2050" s="207"/>
      <c r="AN2050" s="207"/>
      <c r="AO2050" s="208"/>
    </row>
    <row r="2051" customFormat="false" ht="15.75" hidden="false" customHeight="true" outlineLevel="0" collapsed="false">
      <c r="A2051" s="22" t="n">
        <v>2050</v>
      </c>
      <c r="B2051" s="180"/>
      <c r="C2051" s="22"/>
      <c r="D2051" s="22"/>
      <c r="E2051" s="183"/>
      <c r="F2051" s="183"/>
      <c r="G2051" s="22"/>
      <c r="H2051" s="22"/>
      <c r="I2051" s="22"/>
      <c r="J2051" s="22"/>
      <c r="K2051" s="191" t="e">
        <f aca="false">VLOOKUP(Personale!J2051,Legenda!$D$1:$F$258,2)</f>
        <v>#N/A</v>
      </c>
      <c r="L2051" s="22"/>
      <c r="M2051" s="22"/>
      <c r="N2051" s="22"/>
      <c r="O2051" s="22"/>
      <c r="P2051" s="203"/>
      <c r="Q2051" s="22"/>
      <c r="R2051" s="22"/>
      <c r="S2051" s="22"/>
      <c r="T2051" s="203"/>
      <c r="U2051" s="211"/>
      <c r="V2051" s="211"/>
      <c r="W2051" s="185" t="n">
        <v>0</v>
      </c>
      <c r="X2051" s="185" t="n">
        <v>0</v>
      </c>
      <c r="Y2051" s="219" t="n">
        <f aca="false">SUM(W2051:X2051)</f>
        <v>0</v>
      </c>
      <c r="Z2051" s="185" t="n">
        <v>0</v>
      </c>
      <c r="AA2051" s="185" t="n">
        <v>0</v>
      </c>
      <c r="AB2051" s="220" t="n">
        <f aca="false">SUM(Z2051:AA2051)</f>
        <v>0</v>
      </c>
      <c r="AC2051" s="22"/>
      <c r="AD2051" s="22"/>
      <c r="AE2051" s="188"/>
      <c r="AF2051" s="206" t="n">
        <f aca="false">IF(AE2051="SI",N2051,0)</f>
        <v>0</v>
      </c>
      <c r="AG2051" s="189" t="n">
        <f aca="false">IF(AE2051="SI",Y2051,0)</f>
        <v>0</v>
      </c>
      <c r="AH2051" s="189" t="n">
        <f aca="false">IF(AE2051="SI",AB2051,0)</f>
        <v>0</v>
      </c>
      <c r="AI2051" s="148"/>
      <c r="AJ2051" s="207"/>
      <c r="AK2051" s="207"/>
      <c r="AL2051" s="207"/>
      <c r="AM2051" s="207"/>
      <c r="AN2051" s="207"/>
      <c r="AO2051" s="208"/>
    </row>
    <row r="2052" customFormat="false" ht="15.75" hidden="false" customHeight="true" outlineLevel="0" collapsed="false">
      <c r="A2052" s="22" t="n">
        <v>2051</v>
      </c>
      <c r="B2052" s="180"/>
      <c r="C2052" s="22"/>
      <c r="D2052" s="22"/>
      <c r="E2052" s="183"/>
      <c r="F2052" s="183"/>
      <c r="G2052" s="22"/>
      <c r="H2052" s="22"/>
      <c r="I2052" s="22"/>
      <c r="J2052" s="22"/>
      <c r="K2052" s="191" t="e">
        <f aca="false">VLOOKUP(Personale!J2052,Legenda!$D$1:$F$258,2)</f>
        <v>#N/A</v>
      </c>
      <c r="L2052" s="22"/>
      <c r="M2052" s="22"/>
      <c r="N2052" s="22"/>
      <c r="O2052" s="22"/>
      <c r="P2052" s="203"/>
      <c r="Q2052" s="22"/>
      <c r="R2052" s="22"/>
      <c r="S2052" s="22"/>
      <c r="T2052" s="203"/>
      <c r="U2052" s="211"/>
      <c r="V2052" s="211"/>
      <c r="W2052" s="185" t="n">
        <v>0</v>
      </c>
      <c r="X2052" s="185" t="n">
        <v>0</v>
      </c>
      <c r="Y2052" s="219" t="n">
        <f aca="false">SUM(W2052:X2052)</f>
        <v>0</v>
      </c>
      <c r="Z2052" s="185" t="n">
        <v>0</v>
      </c>
      <c r="AA2052" s="185" t="n">
        <v>0</v>
      </c>
      <c r="AB2052" s="220" t="n">
        <f aca="false">SUM(Z2052:AA2052)</f>
        <v>0</v>
      </c>
      <c r="AC2052" s="22"/>
      <c r="AD2052" s="22"/>
      <c r="AE2052" s="188"/>
      <c r="AF2052" s="206" t="n">
        <f aca="false">IF(AE2052="SI",N2052,0)</f>
        <v>0</v>
      </c>
      <c r="AG2052" s="189" t="n">
        <f aca="false">IF(AE2052="SI",Y2052,0)</f>
        <v>0</v>
      </c>
      <c r="AH2052" s="189" t="n">
        <f aca="false">IF(AE2052="SI",AB2052,0)</f>
        <v>0</v>
      </c>
      <c r="AI2052" s="148"/>
      <c r="AJ2052" s="207"/>
      <c r="AK2052" s="207"/>
      <c r="AL2052" s="207"/>
      <c r="AM2052" s="207"/>
      <c r="AN2052" s="207"/>
      <c r="AO2052" s="208"/>
    </row>
    <row r="2053" customFormat="false" ht="15.75" hidden="false" customHeight="true" outlineLevel="0" collapsed="false">
      <c r="A2053" s="22" t="n">
        <v>2052</v>
      </c>
      <c r="B2053" s="180"/>
      <c r="C2053" s="22"/>
      <c r="D2053" s="22"/>
      <c r="E2053" s="183"/>
      <c r="F2053" s="183"/>
      <c r="G2053" s="22"/>
      <c r="H2053" s="22"/>
      <c r="I2053" s="22"/>
      <c r="J2053" s="22"/>
      <c r="K2053" s="191" t="e">
        <f aca="false">VLOOKUP(Personale!J2053,Legenda!$D$1:$F$258,2)</f>
        <v>#N/A</v>
      </c>
      <c r="L2053" s="22"/>
      <c r="M2053" s="22"/>
      <c r="N2053" s="22"/>
      <c r="O2053" s="22"/>
      <c r="P2053" s="203"/>
      <c r="Q2053" s="22"/>
      <c r="R2053" s="22"/>
      <c r="S2053" s="22"/>
      <c r="T2053" s="203"/>
      <c r="U2053" s="211"/>
      <c r="V2053" s="211"/>
      <c r="W2053" s="185" t="n">
        <v>0</v>
      </c>
      <c r="X2053" s="185" t="n">
        <v>0</v>
      </c>
      <c r="Y2053" s="219" t="n">
        <f aca="false">SUM(W2053:X2053)</f>
        <v>0</v>
      </c>
      <c r="Z2053" s="185" t="n">
        <v>0</v>
      </c>
      <c r="AA2053" s="185" t="n">
        <v>0</v>
      </c>
      <c r="AB2053" s="220" t="n">
        <f aca="false">SUM(Z2053:AA2053)</f>
        <v>0</v>
      </c>
      <c r="AC2053" s="22"/>
      <c r="AD2053" s="22"/>
      <c r="AE2053" s="188"/>
      <c r="AF2053" s="206" t="n">
        <f aca="false">IF(AE2053="SI",N2053,0)</f>
        <v>0</v>
      </c>
      <c r="AG2053" s="189" t="n">
        <f aca="false">IF(AE2053="SI",Y2053,0)</f>
        <v>0</v>
      </c>
      <c r="AH2053" s="189" t="n">
        <f aca="false">IF(AE2053="SI",AB2053,0)</f>
        <v>0</v>
      </c>
      <c r="AI2053" s="148"/>
      <c r="AJ2053" s="207"/>
      <c r="AK2053" s="207"/>
      <c r="AL2053" s="207"/>
      <c r="AM2053" s="207"/>
      <c r="AN2053" s="207"/>
      <c r="AO2053" s="208"/>
    </row>
    <row r="2054" customFormat="false" ht="15.75" hidden="false" customHeight="true" outlineLevel="0" collapsed="false">
      <c r="A2054" s="22" t="n">
        <v>2053</v>
      </c>
      <c r="B2054" s="180"/>
      <c r="C2054" s="22"/>
      <c r="D2054" s="22"/>
      <c r="E2054" s="183"/>
      <c r="F2054" s="183"/>
      <c r="G2054" s="22"/>
      <c r="H2054" s="22"/>
      <c r="I2054" s="22"/>
      <c r="J2054" s="22"/>
      <c r="K2054" s="191" t="e">
        <f aca="false">VLOOKUP(Personale!J2054,Legenda!$D$1:$F$258,2)</f>
        <v>#N/A</v>
      </c>
      <c r="L2054" s="22"/>
      <c r="M2054" s="22"/>
      <c r="N2054" s="22"/>
      <c r="O2054" s="22"/>
      <c r="P2054" s="203"/>
      <c r="Q2054" s="22"/>
      <c r="R2054" s="22"/>
      <c r="S2054" s="22"/>
      <c r="T2054" s="203"/>
      <c r="U2054" s="211"/>
      <c r="V2054" s="211"/>
      <c r="W2054" s="185" t="n">
        <v>0</v>
      </c>
      <c r="X2054" s="185" t="n">
        <v>0</v>
      </c>
      <c r="Y2054" s="219" t="n">
        <f aca="false">SUM(W2054:X2054)</f>
        <v>0</v>
      </c>
      <c r="Z2054" s="185" t="n">
        <v>0</v>
      </c>
      <c r="AA2054" s="185" t="n">
        <v>0</v>
      </c>
      <c r="AB2054" s="220" t="n">
        <f aca="false">SUM(Z2054:AA2054)</f>
        <v>0</v>
      </c>
      <c r="AC2054" s="22"/>
      <c r="AD2054" s="22"/>
      <c r="AE2054" s="188"/>
      <c r="AF2054" s="206" t="n">
        <f aca="false">IF(AE2054="SI",N2054,0)</f>
        <v>0</v>
      </c>
      <c r="AG2054" s="189" t="n">
        <f aca="false">IF(AE2054="SI",Y2054,0)</f>
        <v>0</v>
      </c>
      <c r="AH2054" s="189" t="n">
        <f aca="false">IF(AE2054="SI",AB2054,0)</f>
        <v>0</v>
      </c>
      <c r="AI2054" s="148"/>
      <c r="AJ2054" s="207"/>
      <c r="AK2054" s="207"/>
      <c r="AL2054" s="207"/>
      <c r="AM2054" s="207"/>
      <c r="AN2054" s="207"/>
      <c r="AO2054" s="208"/>
    </row>
    <row r="2055" customFormat="false" ht="15.75" hidden="false" customHeight="true" outlineLevel="0" collapsed="false">
      <c r="A2055" s="22" t="n">
        <v>2054</v>
      </c>
      <c r="B2055" s="180"/>
      <c r="C2055" s="22"/>
      <c r="D2055" s="22"/>
      <c r="E2055" s="183"/>
      <c r="F2055" s="183"/>
      <c r="G2055" s="22"/>
      <c r="H2055" s="22"/>
      <c r="I2055" s="22"/>
      <c r="J2055" s="22"/>
      <c r="K2055" s="191" t="e">
        <f aca="false">VLOOKUP(Personale!J2055,Legenda!$D$1:$F$258,2)</f>
        <v>#N/A</v>
      </c>
      <c r="L2055" s="22"/>
      <c r="M2055" s="22"/>
      <c r="N2055" s="22"/>
      <c r="O2055" s="22"/>
      <c r="P2055" s="203"/>
      <c r="Q2055" s="22"/>
      <c r="R2055" s="22"/>
      <c r="S2055" s="22"/>
      <c r="T2055" s="203"/>
      <c r="U2055" s="211"/>
      <c r="V2055" s="211"/>
      <c r="W2055" s="185" t="n">
        <v>0</v>
      </c>
      <c r="X2055" s="185" t="n">
        <v>0</v>
      </c>
      <c r="Y2055" s="219" t="n">
        <f aca="false">SUM(W2055:X2055)</f>
        <v>0</v>
      </c>
      <c r="Z2055" s="185" t="n">
        <v>0</v>
      </c>
      <c r="AA2055" s="185" t="n">
        <v>0</v>
      </c>
      <c r="AB2055" s="220" t="n">
        <f aca="false">SUM(Z2055:AA2055)</f>
        <v>0</v>
      </c>
      <c r="AC2055" s="22"/>
      <c r="AD2055" s="22"/>
      <c r="AE2055" s="188"/>
      <c r="AF2055" s="206" t="n">
        <f aca="false">IF(AE2055="SI",N2055,0)</f>
        <v>0</v>
      </c>
      <c r="AG2055" s="189" t="n">
        <f aca="false">IF(AE2055="SI",Y2055,0)</f>
        <v>0</v>
      </c>
      <c r="AH2055" s="189" t="n">
        <f aca="false">IF(AE2055="SI",AB2055,0)</f>
        <v>0</v>
      </c>
      <c r="AI2055" s="148"/>
      <c r="AJ2055" s="207"/>
      <c r="AK2055" s="207"/>
      <c r="AL2055" s="207"/>
      <c r="AM2055" s="207"/>
      <c r="AN2055" s="207"/>
      <c r="AO2055" s="208"/>
    </row>
    <row r="2056" customFormat="false" ht="15.75" hidden="false" customHeight="true" outlineLevel="0" collapsed="false">
      <c r="A2056" s="22" t="n">
        <v>2055</v>
      </c>
      <c r="B2056" s="180"/>
      <c r="C2056" s="22"/>
      <c r="D2056" s="22"/>
      <c r="E2056" s="183"/>
      <c r="F2056" s="183"/>
      <c r="G2056" s="22"/>
      <c r="H2056" s="22"/>
      <c r="I2056" s="22"/>
      <c r="J2056" s="22"/>
      <c r="K2056" s="191" t="e">
        <f aca="false">VLOOKUP(Personale!J2056,Legenda!$D$1:$F$258,2)</f>
        <v>#N/A</v>
      </c>
      <c r="L2056" s="22"/>
      <c r="M2056" s="22"/>
      <c r="N2056" s="22"/>
      <c r="O2056" s="22"/>
      <c r="P2056" s="203"/>
      <c r="Q2056" s="22"/>
      <c r="R2056" s="22"/>
      <c r="S2056" s="22"/>
      <c r="T2056" s="203"/>
      <c r="U2056" s="211"/>
      <c r="V2056" s="211"/>
      <c r="W2056" s="185" t="n">
        <v>0</v>
      </c>
      <c r="X2056" s="185" t="n">
        <v>0</v>
      </c>
      <c r="Y2056" s="219" t="n">
        <f aca="false">SUM(W2056:X2056)</f>
        <v>0</v>
      </c>
      <c r="Z2056" s="185" t="n">
        <v>0</v>
      </c>
      <c r="AA2056" s="185" t="n">
        <v>0</v>
      </c>
      <c r="AB2056" s="220" t="n">
        <f aca="false">SUM(Z2056:AA2056)</f>
        <v>0</v>
      </c>
      <c r="AC2056" s="22"/>
      <c r="AD2056" s="22"/>
      <c r="AE2056" s="188"/>
      <c r="AF2056" s="206" t="n">
        <f aca="false">IF(AE2056="SI",N2056,0)</f>
        <v>0</v>
      </c>
      <c r="AG2056" s="189" t="n">
        <f aca="false">IF(AE2056="SI",Y2056,0)</f>
        <v>0</v>
      </c>
      <c r="AH2056" s="189" t="n">
        <f aca="false">IF(AE2056="SI",AB2056,0)</f>
        <v>0</v>
      </c>
      <c r="AI2056" s="148"/>
      <c r="AJ2056" s="207"/>
      <c r="AK2056" s="207"/>
      <c r="AL2056" s="207"/>
      <c r="AM2056" s="207"/>
      <c r="AN2056" s="207"/>
      <c r="AO2056" s="208"/>
    </row>
    <row r="2057" customFormat="false" ht="15.75" hidden="false" customHeight="true" outlineLevel="0" collapsed="false">
      <c r="A2057" s="22" t="n">
        <v>2056</v>
      </c>
      <c r="B2057" s="180"/>
      <c r="C2057" s="22"/>
      <c r="D2057" s="22"/>
      <c r="E2057" s="183"/>
      <c r="F2057" s="183"/>
      <c r="G2057" s="22"/>
      <c r="H2057" s="22"/>
      <c r="I2057" s="22"/>
      <c r="J2057" s="22"/>
      <c r="K2057" s="191" t="e">
        <f aca="false">VLOOKUP(Personale!J2057,Legenda!$D$1:$F$258,2)</f>
        <v>#N/A</v>
      </c>
      <c r="L2057" s="22"/>
      <c r="M2057" s="22"/>
      <c r="N2057" s="22"/>
      <c r="O2057" s="22"/>
      <c r="P2057" s="203"/>
      <c r="Q2057" s="22"/>
      <c r="R2057" s="22"/>
      <c r="S2057" s="22"/>
      <c r="T2057" s="203"/>
      <c r="U2057" s="211"/>
      <c r="V2057" s="211"/>
      <c r="W2057" s="185" t="n">
        <v>0</v>
      </c>
      <c r="X2057" s="185" t="n">
        <v>0</v>
      </c>
      <c r="Y2057" s="219" t="n">
        <f aca="false">SUM(W2057:X2057)</f>
        <v>0</v>
      </c>
      <c r="Z2057" s="185" t="n">
        <v>0</v>
      </c>
      <c r="AA2057" s="185" t="n">
        <v>0</v>
      </c>
      <c r="AB2057" s="220" t="n">
        <f aca="false">SUM(Z2057:AA2057)</f>
        <v>0</v>
      </c>
      <c r="AC2057" s="22"/>
      <c r="AD2057" s="22"/>
      <c r="AE2057" s="188"/>
      <c r="AF2057" s="206" t="n">
        <f aca="false">IF(AE2057="SI",N2057,0)</f>
        <v>0</v>
      </c>
      <c r="AG2057" s="189" t="n">
        <f aca="false">IF(AE2057="SI",Y2057,0)</f>
        <v>0</v>
      </c>
      <c r="AH2057" s="189" t="n">
        <f aca="false">IF(AE2057="SI",AB2057,0)</f>
        <v>0</v>
      </c>
      <c r="AI2057" s="148"/>
      <c r="AJ2057" s="207"/>
      <c r="AK2057" s="207"/>
      <c r="AL2057" s="207"/>
      <c r="AM2057" s="207"/>
      <c r="AN2057" s="207"/>
      <c r="AO2057" s="208"/>
    </row>
    <row r="2058" customFormat="false" ht="15.75" hidden="false" customHeight="true" outlineLevel="0" collapsed="false">
      <c r="A2058" s="22" t="n">
        <v>2057</v>
      </c>
      <c r="B2058" s="180"/>
      <c r="C2058" s="22"/>
      <c r="D2058" s="22"/>
      <c r="E2058" s="183"/>
      <c r="F2058" s="183"/>
      <c r="G2058" s="22"/>
      <c r="H2058" s="22"/>
      <c r="I2058" s="22"/>
      <c r="J2058" s="22"/>
      <c r="K2058" s="191" t="e">
        <f aca="false">VLOOKUP(Personale!J2058,Legenda!$D$1:$F$258,2)</f>
        <v>#N/A</v>
      </c>
      <c r="L2058" s="22"/>
      <c r="M2058" s="22"/>
      <c r="N2058" s="22"/>
      <c r="O2058" s="22"/>
      <c r="P2058" s="203"/>
      <c r="Q2058" s="22"/>
      <c r="R2058" s="22"/>
      <c r="S2058" s="22"/>
      <c r="T2058" s="203"/>
      <c r="U2058" s="211"/>
      <c r="V2058" s="211"/>
      <c r="W2058" s="185" t="n">
        <v>0</v>
      </c>
      <c r="X2058" s="185" t="n">
        <v>0</v>
      </c>
      <c r="Y2058" s="219" t="n">
        <f aca="false">SUM(W2058:X2058)</f>
        <v>0</v>
      </c>
      <c r="Z2058" s="185" t="n">
        <v>0</v>
      </c>
      <c r="AA2058" s="185" t="n">
        <v>0</v>
      </c>
      <c r="AB2058" s="220" t="n">
        <f aca="false">SUM(Z2058:AA2058)</f>
        <v>0</v>
      </c>
      <c r="AC2058" s="22"/>
      <c r="AD2058" s="22"/>
      <c r="AE2058" s="188"/>
      <c r="AF2058" s="206" t="n">
        <f aca="false">IF(AE2058="SI",N2058,0)</f>
        <v>0</v>
      </c>
      <c r="AG2058" s="189" t="n">
        <f aca="false">IF(AE2058="SI",Y2058,0)</f>
        <v>0</v>
      </c>
      <c r="AH2058" s="189" t="n">
        <f aca="false">IF(AE2058="SI",AB2058,0)</f>
        <v>0</v>
      </c>
      <c r="AI2058" s="148"/>
      <c r="AJ2058" s="207"/>
      <c r="AK2058" s="207"/>
      <c r="AL2058" s="207"/>
      <c r="AM2058" s="207"/>
      <c r="AN2058" s="207"/>
      <c r="AO2058" s="208"/>
    </row>
    <row r="2059" customFormat="false" ht="15.75" hidden="false" customHeight="true" outlineLevel="0" collapsed="false">
      <c r="A2059" s="22" t="n">
        <v>2058</v>
      </c>
      <c r="B2059" s="180"/>
      <c r="C2059" s="22"/>
      <c r="D2059" s="22"/>
      <c r="E2059" s="183"/>
      <c r="F2059" s="183"/>
      <c r="G2059" s="22"/>
      <c r="H2059" s="22"/>
      <c r="I2059" s="22"/>
      <c r="J2059" s="22"/>
      <c r="K2059" s="191" t="e">
        <f aca="false">VLOOKUP(Personale!J2059,Legenda!$D$1:$F$258,2)</f>
        <v>#N/A</v>
      </c>
      <c r="L2059" s="22"/>
      <c r="M2059" s="22"/>
      <c r="N2059" s="22"/>
      <c r="O2059" s="22"/>
      <c r="P2059" s="203"/>
      <c r="Q2059" s="22"/>
      <c r="R2059" s="22"/>
      <c r="S2059" s="22"/>
      <c r="T2059" s="203"/>
      <c r="U2059" s="211"/>
      <c r="V2059" s="211"/>
      <c r="W2059" s="185" t="n">
        <v>0</v>
      </c>
      <c r="X2059" s="185" t="n">
        <v>0</v>
      </c>
      <c r="Y2059" s="219" t="n">
        <f aca="false">SUM(W2059:X2059)</f>
        <v>0</v>
      </c>
      <c r="Z2059" s="185" t="n">
        <v>0</v>
      </c>
      <c r="AA2059" s="185" t="n">
        <v>0</v>
      </c>
      <c r="AB2059" s="220" t="n">
        <f aca="false">SUM(Z2059:AA2059)</f>
        <v>0</v>
      </c>
      <c r="AC2059" s="22"/>
      <c r="AD2059" s="22"/>
      <c r="AE2059" s="188"/>
      <c r="AF2059" s="206" t="n">
        <f aca="false">IF(AE2059="SI",N2059,0)</f>
        <v>0</v>
      </c>
      <c r="AG2059" s="189" t="n">
        <f aca="false">IF(AE2059="SI",Y2059,0)</f>
        <v>0</v>
      </c>
      <c r="AH2059" s="189" t="n">
        <f aca="false">IF(AE2059="SI",AB2059,0)</f>
        <v>0</v>
      </c>
      <c r="AI2059" s="148"/>
      <c r="AJ2059" s="207"/>
      <c r="AK2059" s="207"/>
      <c r="AL2059" s="207"/>
      <c r="AM2059" s="207"/>
      <c r="AN2059" s="207"/>
      <c r="AO2059" s="208"/>
    </row>
    <row r="2060" customFormat="false" ht="15.75" hidden="false" customHeight="true" outlineLevel="0" collapsed="false">
      <c r="A2060" s="22" t="n">
        <v>2059</v>
      </c>
      <c r="B2060" s="180"/>
      <c r="C2060" s="22"/>
      <c r="D2060" s="22"/>
      <c r="E2060" s="183"/>
      <c r="F2060" s="183"/>
      <c r="G2060" s="22"/>
      <c r="H2060" s="22"/>
      <c r="I2060" s="22"/>
      <c r="J2060" s="22"/>
      <c r="K2060" s="191" t="e">
        <f aca="false">VLOOKUP(Personale!J2060,Legenda!$D$1:$F$258,2)</f>
        <v>#N/A</v>
      </c>
      <c r="L2060" s="22"/>
      <c r="M2060" s="22"/>
      <c r="N2060" s="22"/>
      <c r="O2060" s="22"/>
      <c r="P2060" s="203"/>
      <c r="Q2060" s="22"/>
      <c r="R2060" s="22"/>
      <c r="S2060" s="22"/>
      <c r="T2060" s="203"/>
      <c r="U2060" s="211"/>
      <c r="V2060" s="211"/>
      <c r="W2060" s="185" t="n">
        <v>0</v>
      </c>
      <c r="X2060" s="185" t="n">
        <v>0</v>
      </c>
      <c r="Y2060" s="219" t="n">
        <f aca="false">SUM(W2060:X2060)</f>
        <v>0</v>
      </c>
      <c r="Z2060" s="185" t="n">
        <v>0</v>
      </c>
      <c r="AA2060" s="185" t="n">
        <v>0</v>
      </c>
      <c r="AB2060" s="220" t="n">
        <f aca="false">SUM(Z2060:AA2060)</f>
        <v>0</v>
      </c>
      <c r="AC2060" s="22"/>
      <c r="AD2060" s="22"/>
      <c r="AE2060" s="188"/>
      <c r="AF2060" s="206" t="n">
        <f aca="false">IF(AE2060="SI",N2060,0)</f>
        <v>0</v>
      </c>
      <c r="AG2060" s="189" t="n">
        <f aca="false">IF(AE2060="SI",Y2060,0)</f>
        <v>0</v>
      </c>
      <c r="AH2060" s="189" t="n">
        <f aca="false">IF(AE2060="SI",AB2060,0)</f>
        <v>0</v>
      </c>
      <c r="AI2060" s="148"/>
      <c r="AJ2060" s="207"/>
      <c r="AK2060" s="207"/>
      <c r="AL2060" s="207"/>
      <c r="AM2060" s="207"/>
      <c r="AN2060" s="207"/>
      <c r="AO2060" s="208"/>
    </row>
    <row r="2061" customFormat="false" ht="15.75" hidden="false" customHeight="true" outlineLevel="0" collapsed="false">
      <c r="A2061" s="22" t="n">
        <v>2060</v>
      </c>
      <c r="B2061" s="180"/>
      <c r="C2061" s="22"/>
      <c r="D2061" s="22"/>
      <c r="E2061" s="183"/>
      <c r="F2061" s="183"/>
      <c r="G2061" s="22"/>
      <c r="H2061" s="22"/>
      <c r="I2061" s="22"/>
      <c r="J2061" s="22"/>
      <c r="K2061" s="191" t="e">
        <f aca="false">VLOOKUP(Personale!J2061,Legenda!$D$1:$F$258,2)</f>
        <v>#N/A</v>
      </c>
      <c r="L2061" s="22"/>
      <c r="M2061" s="22"/>
      <c r="N2061" s="22"/>
      <c r="O2061" s="22"/>
      <c r="P2061" s="203"/>
      <c r="Q2061" s="22"/>
      <c r="R2061" s="22"/>
      <c r="S2061" s="22"/>
      <c r="T2061" s="203"/>
      <c r="U2061" s="211"/>
      <c r="V2061" s="211"/>
      <c r="W2061" s="185" t="n">
        <v>0</v>
      </c>
      <c r="X2061" s="185" t="n">
        <v>0</v>
      </c>
      <c r="Y2061" s="219" t="n">
        <f aca="false">SUM(W2061:X2061)</f>
        <v>0</v>
      </c>
      <c r="Z2061" s="185" t="n">
        <v>0</v>
      </c>
      <c r="AA2061" s="185" t="n">
        <v>0</v>
      </c>
      <c r="AB2061" s="220" t="n">
        <f aca="false">SUM(Z2061:AA2061)</f>
        <v>0</v>
      </c>
      <c r="AC2061" s="22"/>
      <c r="AD2061" s="22"/>
      <c r="AE2061" s="188"/>
      <c r="AF2061" s="206" t="n">
        <f aca="false">IF(AE2061="SI",N2061,0)</f>
        <v>0</v>
      </c>
      <c r="AG2061" s="189" t="n">
        <f aca="false">IF(AE2061="SI",Y2061,0)</f>
        <v>0</v>
      </c>
      <c r="AH2061" s="189" t="n">
        <f aca="false">IF(AE2061="SI",AB2061,0)</f>
        <v>0</v>
      </c>
      <c r="AI2061" s="148"/>
      <c r="AJ2061" s="207"/>
      <c r="AK2061" s="207"/>
      <c r="AL2061" s="207"/>
      <c r="AM2061" s="207"/>
      <c r="AN2061" s="207"/>
      <c r="AO2061" s="208"/>
    </row>
    <row r="2062" customFormat="false" ht="15.75" hidden="false" customHeight="true" outlineLevel="0" collapsed="false">
      <c r="A2062" s="22" t="n">
        <v>2061</v>
      </c>
      <c r="B2062" s="180"/>
      <c r="C2062" s="22"/>
      <c r="D2062" s="22"/>
      <c r="E2062" s="183"/>
      <c r="F2062" s="183"/>
      <c r="G2062" s="22"/>
      <c r="H2062" s="22"/>
      <c r="I2062" s="22"/>
      <c r="J2062" s="22"/>
      <c r="K2062" s="191" t="e">
        <f aca="false">VLOOKUP(Personale!J2062,Legenda!$D$1:$F$258,2)</f>
        <v>#N/A</v>
      </c>
      <c r="L2062" s="22"/>
      <c r="M2062" s="22"/>
      <c r="N2062" s="22"/>
      <c r="O2062" s="22"/>
      <c r="P2062" s="203"/>
      <c r="Q2062" s="22"/>
      <c r="R2062" s="22"/>
      <c r="S2062" s="22"/>
      <c r="T2062" s="203"/>
      <c r="U2062" s="211"/>
      <c r="V2062" s="211"/>
      <c r="W2062" s="185" t="n">
        <v>0</v>
      </c>
      <c r="X2062" s="185" t="n">
        <v>0</v>
      </c>
      <c r="Y2062" s="219" t="n">
        <f aca="false">SUM(W2062:X2062)</f>
        <v>0</v>
      </c>
      <c r="Z2062" s="185" t="n">
        <v>0</v>
      </c>
      <c r="AA2062" s="185" t="n">
        <v>0</v>
      </c>
      <c r="AB2062" s="220" t="n">
        <f aca="false">SUM(Z2062:AA2062)</f>
        <v>0</v>
      </c>
      <c r="AC2062" s="22"/>
      <c r="AD2062" s="22"/>
      <c r="AE2062" s="188"/>
      <c r="AF2062" s="206" t="n">
        <f aca="false">IF(AE2062="SI",N2062,0)</f>
        <v>0</v>
      </c>
      <c r="AG2062" s="189" t="n">
        <f aca="false">IF(AE2062="SI",Y2062,0)</f>
        <v>0</v>
      </c>
      <c r="AH2062" s="189" t="n">
        <f aca="false">IF(AE2062="SI",AB2062,0)</f>
        <v>0</v>
      </c>
      <c r="AI2062" s="148"/>
      <c r="AJ2062" s="207"/>
      <c r="AK2062" s="207"/>
      <c r="AL2062" s="207"/>
      <c r="AM2062" s="207"/>
      <c r="AN2062" s="207"/>
      <c r="AO2062" s="208"/>
    </row>
    <row r="2063" customFormat="false" ht="15.75" hidden="false" customHeight="true" outlineLevel="0" collapsed="false">
      <c r="A2063" s="22" t="n">
        <v>2062</v>
      </c>
      <c r="B2063" s="180"/>
      <c r="C2063" s="22"/>
      <c r="D2063" s="22"/>
      <c r="E2063" s="183"/>
      <c r="F2063" s="183"/>
      <c r="G2063" s="22"/>
      <c r="H2063" s="22"/>
      <c r="I2063" s="22"/>
      <c r="J2063" s="22"/>
      <c r="K2063" s="191" t="e">
        <f aca="false">VLOOKUP(Personale!J2063,Legenda!$D$1:$F$258,2)</f>
        <v>#N/A</v>
      </c>
      <c r="L2063" s="22"/>
      <c r="M2063" s="22"/>
      <c r="N2063" s="22"/>
      <c r="O2063" s="22"/>
      <c r="P2063" s="203"/>
      <c r="Q2063" s="22"/>
      <c r="R2063" s="22"/>
      <c r="S2063" s="22"/>
      <c r="T2063" s="203"/>
      <c r="U2063" s="211"/>
      <c r="V2063" s="211"/>
      <c r="W2063" s="185" t="n">
        <v>0</v>
      </c>
      <c r="X2063" s="185" t="n">
        <v>0</v>
      </c>
      <c r="Y2063" s="219" t="n">
        <f aca="false">SUM(W2063:X2063)</f>
        <v>0</v>
      </c>
      <c r="Z2063" s="185" t="n">
        <v>0</v>
      </c>
      <c r="AA2063" s="185" t="n">
        <v>0</v>
      </c>
      <c r="AB2063" s="220" t="n">
        <f aca="false">SUM(Z2063:AA2063)</f>
        <v>0</v>
      </c>
      <c r="AC2063" s="22"/>
      <c r="AD2063" s="22"/>
      <c r="AE2063" s="188"/>
      <c r="AF2063" s="206" t="n">
        <f aca="false">IF(AE2063="SI",N2063,0)</f>
        <v>0</v>
      </c>
      <c r="AG2063" s="189" t="n">
        <f aca="false">IF(AE2063="SI",Y2063,0)</f>
        <v>0</v>
      </c>
      <c r="AH2063" s="189" t="n">
        <f aca="false">IF(AE2063="SI",AB2063,0)</f>
        <v>0</v>
      </c>
      <c r="AI2063" s="148"/>
      <c r="AJ2063" s="207"/>
      <c r="AK2063" s="207"/>
      <c r="AL2063" s="207"/>
      <c r="AM2063" s="207"/>
      <c r="AN2063" s="207"/>
      <c r="AO2063" s="208"/>
    </row>
    <row r="2064" customFormat="false" ht="15.75" hidden="false" customHeight="true" outlineLevel="0" collapsed="false">
      <c r="A2064" s="22" t="n">
        <v>2063</v>
      </c>
      <c r="B2064" s="180"/>
      <c r="C2064" s="22"/>
      <c r="D2064" s="22"/>
      <c r="E2064" s="183"/>
      <c r="F2064" s="183"/>
      <c r="G2064" s="22"/>
      <c r="H2064" s="22"/>
      <c r="I2064" s="22"/>
      <c r="J2064" s="22"/>
      <c r="K2064" s="191" t="e">
        <f aca="false">VLOOKUP(Personale!J2064,Legenda!$D$1:$F$258,2)</f>
        <v>#N/A</v>
      </c>
      <c r="L2064" s="22"/>
      <c r="M2064" s="22"/>
      <c r="N2064" s="22"/>
      <c r="O2064" s="22"/>
      <c r="P2064" s="203"/>
      <c r="Q2064" s="22"/>
      <c r="R2064" s="22"/>
      <c r="S2064" s="22"/>
      <c r="T2064" s="203"/>
      <c r="U2064" s="211"/>
      <c r="V2064" s="211"/>
      <c r="W2064" s="185" t="n">
        <v>0</v>
      </c>
      <c r="X2064" s="185" t="n">
        <v>0</v>
      </c>
      <c r="Y2064" s="219" t="n">
        <f aca="false">SUM(W2064:X2064)</f>
        <v>0</v>
      </c>
      <c r="Z2064" s="185" t="n">
        <v>0</v>
      </c>
      <c r="AA2064" s="185" t="n">
        <v>0</v>
      </c>
      <c r="AB2064" s="220" t="n">
        <f aca="false">SUM(Z2064:AA2064)</f>
        <v>0</v>
      </c>
      <c r="AC2064" s="22"/>
      <c r="AD2064" s="22"/>
      <c r="AE2064" s="188"/>
      <c r="AF2064" s="206" t="n">
        <f aca="false">IF(AE2064="SI",N2064,0)</f>
        <v>0</v>
      </c>
      <c r="AG2064" s="189" t="n">
        <f aca="false">IF(AE2064="SI",Y2064,0)</f>
        <v>0</v>
      </c>
      <c r="AH2064" s="189" t="n">
        <f aca="false">IF(AE2064="SI",AB2064,0)</f>
        <v>0</v>
      </c>
      <c r="AI2064" s="148"/>
      <c r="AJ2064" s="207"/>
      <c r="AK2064" s="207"/>
      <c r="AL2064" s="207"/>
      <c r="AM2064" s="207"/>
      <c r="AN2064" s="207"/>
      <c r="AO2064" s="208"/>
    </row>
    <row r="2065" customFormat="false" ht="15.75" hidden="false" customHeight="true" outlineLevel="0" collapsed="false">
      <c r="A2065" s="22" t="n">
        <v>2064</v>
      </c>
      <c r="B2065" s="180"/>
      <c r="C2065" s="22"/>
      <c r="D2065" s="22"/>
      <c r="E2065" s="183"/>
      <c r="F2065" s="183"/>
      <c r="G2065" s="22"/>
      <c r="H2065" s="22"/>
      <c r="I2065" s="22"/>
      <c r="J2065" s="22"/>
      <c r="K2065" s="191" t="e">
        <f aca="false">VLOOKUP(Personale!J2065,Legenda!$D$1:$F$258,2)</f>
        <v>#N/A</v>
      </c>
      <c r="L2065" s="22"/>
      <c r="M2065" s="22"/>
      <c r="N2065" s="22"/>
      <c r="O2065" s="22"/>
      <c r="P2065" s="203"/>
      <c r="Q2065" s="22"/>
      <c r="R2065" s="22"/>
      <c r="S2065" s="22"/>
      <c r="T2065" s="203"/>
      <c r="U2065" s="211"/>
      <c r="V2065" s="211"/>
      <c r="W2065" s="185" t="n">
        <v>0</v>
      </c>
      <c r="X2065" s="185" t="n">
        <v>0</v>
      </c>
      <c r="Y2065" s="219" t="n">
        <f aca="false">SUM(W2065:X2065)</f>
        <v>0</v>
      </c>
      <c r="Z2065" s="185" t="n">
        <v>0</v>
      </c>
      <c r="AA2065" s="185" t="n">
        <v>0</v>
      </c>
      <c r="AB2065" s="220" t="n">
        <f aca="false">SUM(Z2065:AA2065)</f>
        <v>0</v>
      </c>
      <c r="AC2065" s="22"/>
      <c r="AD2065" s="22"/>
      <c r="AE2065" s="188"/>
      <c r="AF2065" s="206" t="n">
        <f aca="false">IF(AE2065="SI",N2065,0)</f>
        <v>0</v>
      </c>
      <c r="AG2065" s="189" t="n">
        <f aca="false">IF(AE2065="SI",Y2065,0)</f>
        <v>0</v>
      </c>
      <c r="AH2065" s="189" t="n">
        <f aca="false">IF(AE2065="SI",AB2065,0)</f>
        <v>0</v>
      </c>
      <c r="AI2065" s="148"/>
      <c r="AJ2065" s="207"/>
      <c r="AK2065" s="207"/>
      <c r="AL2065" s="207"/>
      <c r="AM2065" s="207"/>
      <c r="AN2065" s="207"/>
      <c r="AO2065" s="208"/>
    </row>
    <row r="2066" customFormat="false" ht="15.75" hidden="false" customHeight="true" outlineLevel="0" collapsed="false">
      <c r="A2066" s="22" t="n">
        <v>2065</v>
      </c>
      <c r="B2066" s="180"/>
      <c r="C2066" s="22"/>
      <c r="D2066" s="22"/>
      <c r="E2066" s="183"/>
      <c r="F2066" s="183"/>
      <c r="G2066" s="22"/>
      <c r="H2066" s="22"/>
      <c r="I2066" s="22"/>
      <c r="J2066" s="22"/>
      <c r="K2066" s="191" t="e">
        <f aca="false">VLOOKUP(Personale!J2066,Legenda!$D$1:$F$258,2)</f>
        <v>#N/A</v>
      </c>
      <c r="L2066" s="22"/>
      <c r="M2066" s="22"/>
      <c r="N2066" s="22"/>
      <c r="O2066" s="22"/>
      <c r="P2066" s="203"/>
      <c r="Q2066" s="22"/>
      <c r="R2066" s="22"/>
      <c r="S2066" s="22"/>
      <c r="T2066" s="203"/>
      <c r="U2066" s="211"/>
      <c r="V2066" s="211"/>
      <c r="W2066" s="185" t="n">
        <v>0</v>
      </c>
      <c r="X2066" s="185" t="n">
        <v>0</v>
      </c>
      <c r="Y2066" s="219" t="n">
        <f aca="false">SUM(W2066:X2066)</f>
        <v>0</v>
      </c>
      <c r="Z2066" s="185" t="n">
        <v>0</v>
      </c>
      <c r="AA2066" s="185" t="n">
        <v>0</v>
      </c>
      <c r="AB2066" s="220" t="n">
        <f aca="false">SUM(Z2066:AA2066)</f>
        <v>0</v>
      </c>
      <c r="AC2066" s="22"/>
      <c r="AD2066" s="22"/>
      <c r="AE2066" s="188"/>
      <c r="AF2066" s="206" t="n">
        <f aca="false">IF(AE2066="SI",N2066,0)</f>
        <v>0</v>
      </c>
      <c r="AG2066" s="189" t="n">
        <f aca="false">IF(AE2066="SI",Y2066,0)</f>
        <v>0</v>
      </c>
      <c r="AH2066" s="189" t="n">
        <f aca="false">IF(AE2066="SI",AB2066,0)</f>
        <v>0</v>
      </c>
      <c r="AI2066" s="148"/>
      <c r="AJ2066" s="207"/>
      <c r="AK2066" s="207"/>
      <c r="AL2066" s="207"/>
      <c r="AM2066" s="207"/>
      <c r="AN2066" s="207"/>
      <c r="AO2066" s="208"/>
    </row>
    <row r="2067" customFormat="false" ht="15.75" hidden="false" customHeight="true" outlineLevel="0" collapsed="false">
      <c r="A2067" s="22" t="n">
        <v>2066</v>
      </c>
      <c r="B2067" s="180"/>
      <c r="C2067" s="22"/>
      <c r="D2067" s="22"/>
      <c r="E2067" s="183"/>
      <c r="F2067" s="183"/>
      <c r="G2067" s="22"/>
      <c r="H2067" s="22"/>
      <c r="I2067" s="22"/>
      <c r="J2067" s="22"/>
      <c r="K2067" s="191" t="e">
        <f aca="false">VLOOKUP(Personale!J2067,Legenda!$D$1:$F$258,2)</f>
        <v>#N/A</v>
      </c>
      <c r="L2067" s="22"/>
      <c r="M2067" s="22"/>
      <c r="N2067" s="22"/>
      <c r="O2067" s="22"/>
      <c r="P2067" s="203"/>
      <c r="Q2067" s="22"/>
      <c r="R2067" s="22"/>
      <c r="S2067" s="22"/>
      <c r="T2067" s="203"/>
      <c r="U2067" s="211"/>
      <c r="V2067" s="211"/>
      <c r="W2067" s="185" t="n">
        <v>0</v>
      </c>
      <c r="X2067" s="185" t="n">
        <v>0</v>
      </c>
      <c r="Y2067" s="219" t="n">
        <f aca="false">SUM(W2067:X2067)</f>
        <v>0</v>
      </c>
      <c r="Z2067" s="185" t="n">
        <v>0</v>
      </c>
      <c r="AA2067" s="185" t="n">
        <v>0</v>
      </c>
      <c r="AB2067" s="220" t="n">
        <f aca="false">SUM(Z2067:AA2067)</f>
        <v>0</v>
      </c>
      <c r="AC2067" s="22"/>
      <c r="AD2067" s="22"/>
      <c r="AE2067" s="188"/>
      <c r="AF2067" s="206" t="n">
        <f aca="false">IF(AE2067="SI",N2067,0)</f>
        <v>0</v>
      </c>
      <c r="AG2067" s="189" t="n">
        <f aca="false">IF(AE2067="SI",Y2067,0)</f>
        <v>0</v>
      </c>
      <c r="AH2067" s="189" t="n">
        <f aca="false">IF(AE2067="SI",AB2067,0)</f>
        <v>0</v>
      </c>
      <c r="AI2067" s="148"/>
      <c r="AJ2067" s="207"/>
      <c r="AK2067" s="207"/>
      <c r="AL2067" s="207"/>
      <c r="AM2067" s="207"/>
      <c r="AN2067" s="207"/>
      <c r="AO2067" s="208"/>
    </row>
    <row r="2068" customFormat="false" ht="15.75" hidden="false" customHeight="true" outlineLevel="0" collapsed="false">
      <c r="A2068" s="22" t="n">
        <v>2067</v>
      </c>
      <c r="B2068" s="180"/>
      <c r="C2068" s="22"/>
      <c r="D2068" s="22"/>
      <c r="E2068" s="183"/>
      <c r="F2068" s="183"/>
      <c r="G2068" s="22"/>
      <c r="H2068" s="22"/>
      <c r="I2068" s="22"/>
      <c r="J2068" s="22"/>
      <c r="K2068" s="191" t="e">
        <f aca="false">VLOOKUP(Personale!J2068,Legenda!$D$1:$F$258,2)</f>
        <v>#N/A</v>
      </c>
      <c r="L2068" s="22"/>
      <c r="M2068" s="22"/>
      <c r="N2068" s="22"/>
      <c r="O2068" s="22"/>
      <c r="P2068" s="203"/>
      <c r="Q2068" s="22"/>
      <c r="R2068" s="22"/>
      <c r="S2068" s="22"/>
      <c r="T2068" s="203"/>
      <c r="U2068" s="211"/>
      <c r="V2068" s="211"/>
      <c r="W2068" s="185" t="n">
        <v>0</v>
      </c>
      <c r="X2068" s="185" t="n">
        <v>0</v>
      </c>
      <c r="Y2068" s="219" t="n">
        <f aca="false">SUM(W2068:X2068)</f>
        <v>0</v>
      </c>
      <c r="Z2068" s="185" t="n">
        <v>0</v>
      </c>
      <c r="AA2068" s="185" t="n">
        <v>0</v>
      </c>
      <c r="AB2068" s="220" t="n">
        <f aca="false">SUM(Z2068:AA2068)</f>
        <v>0</v>
      </c>
      <c r="AC2068" s="22"/>
      <c r="AD2068" s="22"/>
      <c r="AE2068" s="188"/>
      <c r="AF2068" s="206" t="n">
        <f aca="false">IF(AE2068="SI",N2068,0)</f>
        <v>0</v>
      </c>
      <c r="AG2068" s="189" t="n">
        <f aca="false">IF(AE2068="SI",Y2068,0)</f>
        <v>0</v>
      </c>
      <c r="AH2068" s="189" t="n">
        <f aca="false">IF(AE2068="SI",AB2068,0)</f>
        <v>0</v>
      </c>
      <c r="AI2068" s="148"/>
      <c r="AJ2068" s="207"/>
      <c r="AK2068" s="207"/>
      <c r="AL2068" s="207"/>
      <c r="AM2068" s="207"/>
      <c r="AN2068" s="207"/>
      <c r="AO2068" s="208"/>
    </row>
    <row r="2069" customFormat="false" ht="15.75" hidden="false" customHeight="true" outlineLevel="0" collapsed="false">
      <c r="A2069" s="22" t="n">
        <v>2068</v>
      </c>
      <c r="B2069" s="180"/>
      <c r="C2069" s="22"/>
      <c r="D2069" s="22"/>
      <c r="E2069" s="183"/>
      <c r="F2069" s="183"/>
      <c r="G2069" s="22"/>
      <c r="H2069" s="22"/>
      <c r="I2069" s="22"/>
      <c r="J2069" s="22"/>
      <c r="K2069" s="191" t="e">
        <f aca="false">VLOOKUP(Personale!J2069,Legenda!$D$1:$F$258,2)</f>
        <v>#N/A</v>
      </c>
      <c r="L2069" s="22"/>
      <c r="M2069" s="22"/>
      <c r="N2069" s="22"/>
      <c r="O2069" s="22"/>
      <c r="P2069" s="203"/>
      <c r="Q2069" s="22"/>
      <c r="R2069" s="22"/>
      <c r="S2069" s="22"/>
      <c r="T2069" s="203"/>
      <c r="U2069" s="211"/>
      <c r="V2069" s="211"/>
      <c r="W2069" s="185" t="n">
        <v>0</v>
      </c>
      <c r="X2069" s="185" t="n">
        <v>0</v>
      </c>
      <c r="Y2069" s="219" t="n">
        <f aca="false">SUM(W2069:X2069)</f>
        <v>0</v>
      </c>
      <c r="Z2069" s="185" t="n">
        <v>0</v>
      </c>
      <c r="AA2069" s="185" t="n">
        <v>0</v>
      </c>
      <c r="AB2069" s="220" t="n">
        <f aca="false">SUM(Z2069:AA2069)</f>
        <v>0</v>
      </c>
      <c r="AC2069" s="22"/>
      <c r="AD2069" s="22"/>
      <c r="AE2069" s="188"/>
      <c r="AF2069" s="206" t="n">
        <f aca="false">IF(AE2069="SI",N2069,0)</f>
        <v>0</v>
      </c>
      <c r="AG2069" s="189" t="n">
        <f aca="false">IF(AE2069="SI",Y2069,0)</f>
        <v>0</v>
      </c>
      <c r="AH2069" s="189" t="n">
        <f aca="false">IF(AE2069="SI",AB2069,0)</f>
        <v>0</v>
      </c>
      <c r="AI2069" s="148"/>
      <c r="AJ2069" s="207"/>
      <c r="AK2069" s="207"/>
      <c r="AL2069" s="207"/>
      <c r="AM2069" s="207"/>
      <c r="AN2069" s="207"/>
      <c r="AO2069" s="208"/>
    </row>
    <row r="2070" customFormat="false" ht="15.75" hidden="false" customHeight="true" outlineLevel="0" collapsed="false">
      <c r="A2070" s="22" t="n">
        <v>2069</v>
      </c>
      <c r="B2070" s="180"/>
      <c r="C2070" s="22"/>
      <c r="D2070" s="22"/>
      <c r="E2070" s="183"/>
      <c r="F2070" s="183"/>
      <c r="G2070" s="22"/>
      <c r="H2070" s="22"/>
      <c r="I2070" s="22"/>
      <c r="J2070" s="22"/>
      <c r="K2070" s="191" t="e">
        <f aca="false">VLOOKUP(Personale!J2070,Legenda!$D$1:$F$258,2)</f>
        <v>#N/A</v>
      </c>
      <c r="L2070" s="22"/>
      <c r="M2070" s="22"/>
      <c r="N2070" s="22"/>
      <c r="O2070" s="22"/>
      <c r="P2070" s="203"/>
      <c r="Q2070" s="22"/>
      <c r="R2070" s="22"/>
      <c r="S2070" s="22"/>
      <c r="T2070" s="203"/>
      <c r="U2070" s="211"/>
      <c r="V2070" s="211"/>
      <c r="W2070" s="185" t="n">
        <v>0</v>
      </c>
      <c r="X2070" s="185" t="n">
        <v>0</v>
      </c>
      <c r="Y2070" s="219" t="n">
        <f aca="false">SUM(W2070:X2070)</f>
        <v>0</v>
      </c>
      <c r="Z2070" s="185" t="n">
        <v>0</v>
      </c>
      <c r="AA2070" s="185" t="n">
        <v>0</v>
      </c>
      <c r="AB2070" s="220" t="n">
        <f aca="false">SUM(Z2070:AA2070)</f>
        <v>0</v>
      </c>
      <c r="AC2070" s="22"/>
      <c r="AD2070" s="22"/>
      <c r="AE2070" s="188"/>
      <c r="AF2070" s="206" t="n">
        <f aca="false">IF(AE2070="SI",N2070,0)</f>
        <v>0</v>
      </c>
      <c r="AG2070" s="189" t="n">
        <f aca="false">IF(AE2070="SI",Y2070,0)</f>
        <v>0</v>
      </c>
      <c r="AH2070" s="189" t="n">
        <f aca="false">IF(AE2070="SI",AB2070,0)</f>
        <v>0</v>
      </c>
      <c r="AI2070" s="148"/>
      <c r="AJ2070" s="207"/>
      <c r="AK2070" s="207"/>
      <c r="AL2070" s="207"/>
      <c r="AM2070" s="207"/>
      <c r="AN2070" s="207"/>
      <c r="AO2070" s="208"/>
    </row>
    <row r="2071" customFormat="false" ht="15.75" hidden="false" customHeight="true" outlineLevel="0" collapsed="false">
      <c r="A2071" s="22" t="n">
        <v>2070</v>
      </c>
      <c r="B2071" s="180"/>
      <c r="C2071" s="22"/>
      <c r="D2071" s="22"/>
      <c r="E2071" s="183"/>
      <c r="F2071" s="183"/>
      <c r="G2071" s="22"/>
      <c r="H2071" s="22"/>
      <c r="I2071" s="22"/>
      <c r="J2071" s="22"/>
      <c r="K2071" s="191" t="e">
        <f aca="false">VLOOKUP(Personale!J2071,Legenda!$D$1:$F$258,2)</f>
        <v>#N/A</v>
      </c>
      <c r="L2071" s="22"/>
      <c r="M2071" s="22"/>
      <c r="N2071" s="22"/>
      <c r="O2071" s="22"/>
      <c r="P2071" s="203"/>
      <c r="Q2071" s="22"/>
      <c r="R2071" s="22"/>
      <c r="S2071" s="22"/>
      <c r="T2071" s="203"/>
      <c r="U2071" s="211"/>
      <c r="V2071" s="211"/>
      <c r="W2071" s="185" t="n">
        <v>0</v>
      </c>
      <c r="X2071" s="185" t="n">
        <v>0</v>
      </c>
      <c r="Y2071" s="219" t="n">
        <f aca="false">SUM(W2071:X2071)</f>
        <v>0</v>
      </c>
      <c r="Z2071" s="185" t="n">
        <v>0</v>
      </c>
      <c r="AA2071" s="185" t="n">
        <v>0</v>
      </c>
      <c r="AB2071" s="220" t="n">
        <f aca="false">SUM(Z2071:AA2071)</f>
        <v>0</v>
      </c>
      <c r="AC2071" s="22"/>
      <c r="AD2071" s="22"/>
      <c r="AE2071" s="188"/>
      <c r="AF2071" s="206" t="n">
        <f aca="false">IF(AE2071="SI",N2071,0)</f>
        <v>0</v>
      </c>
      <c r="AG2071" s="189" t="n">
        <f aca="false">IF(AE2071="SI",Y2071,0)</f>
        <v>0</v>
      </c>
      <c r="AH2071" s="189" t="n">
        <f aca="false">IF(AE2071="SI",AB2071,0)</f>
        <v>0</v>
      </c>
      <c r="AI2071" s="148"/>
      <c r="AJ2071" s="207"/>
      <c r="AK2071" s="207"/>
      <c r="AL2071" s="207"/>
      <c r="AM2071" s="207"/>
      <c r="AN2071" s="207"/>
      <c r="AO2071" s="208"/>
    </row>
    <row r="2072" customFormat="false" ht="15.75" hidden="false" customHeight="true" outlineLevel="0" collapsed="false">
      <c r="A2072" s="22" t="n">
        <v>2071</v>
      </c>
      <c r="B2072" s="180"/>
      <c r="C2072" s="22"/>
      <c r="D2072" s="22"/>
      <c r="E2072" s="183"/>
      <c r="F2072" s="183"/>
      <c r="G2072" s="22"/>
      <c r="H2072" s="22"/>
      <c r="I2072" s="22"/>
      <c r="J2072" s="22"/>
      <c r="K2072" s="191" t="e">
        <f aca="false">VLOOKUP(Personale!J2072,Legenda!$D$1:$F$258,2)</f>
        <v>#N/A</v>
      </c>
      <c r="L2072" s="22"/>
      <c r="M2072" s="22"/>
      <c r="N2072" s="22"/>
      <c r="O2072" s="22"/>
      <c r="P2072" s="203"/>
      <c r="Q2072" s="22"/>
      <c r="R2072" s="22"/>
      <c r="S2072" s="22"/>
      <c r="T2072" s="203"/>
      <c r="U2072" s="211"/>
      <c r="V2072" s="211"/>
      <c r="W2072" s="185" t="n">
        <v>0</v>
      </c>
      <c r="X2072" s="185" t="n">
        <v>0</v>
      </c>
      <c r="Y2072" s="219" t="n">
        <f aca="false">SUM(W2072:X2072)</f>
        <v>0</v>
      </c>
      <c r="Z2072" s="185" t="n">
        <v>0</v>
      </c>
      <c r="AA2072" s="185" t="n">
        <v>0</v>
      </c>
      <c r="AB2072" s="220" t="n">
        <f aca="false">SUM(Z2072:AA2072)</f>
        <v>0</v>
      </c>
      <c r="AC2072" s="22"/>
      <c r="AD2072" s="22"/>
      <c r="AE2072" s="188"/>
      <c r="AF2072" s="206" t="n">
        <f aca="false">IF(AE2072="SI",N2072,0)</f>
        <v>0</v>
      </c>
      <c r="AG2072" s="189" t="n">
        <f aca="false">IF(AE2072="SI",Y2072,0)</f>
        <v>0</v>
      </c>
      <c r="AH2072" s="189" t="n">
        <f aca="false">IF(AE2072="SI",AB2072,0)</f>
        <v>0</v>
      </c>
      <c r="AI2072" s="148"/>
      <c r="AJ2072" s="207"/>
      <c r="AK2072" s="207"/>
      <c r="AL2072" s="207"/>
      <c r="AM2072" s="207"/>
      <c r="AN2072" s="207"/>
      <c r="AO2072" s="208"/>
    </row>
    <row r="2073" customFormat="false" ht="15.75" hidden="false" customHeight="true" outlineLevel="0" collapsed="false">
      <c r="A2073" s="22" t="n">
        <v>2072</v>
      </c>
      <c r="B2073" s="180"/>
      <c r="C2073" s="22"/>
      <c r="D2073" s="22"/>
      <c r="E2073" s="183"/>
      <c r="F2073" s="183"/>
      <c r="G2073" s="22"/>
      <c r="H2073" s="22"/>
      <c r="I2073" s="22"/>
      <c r="J2073" s="22"/>
      <c r="K2073" s="191" t="e">
        <f aca="false">VLOOKUP(Personale!J2073,Legenda!$D$1:$F$258,2)</f>
        <v>#N/A</v>
      </c>
      <c r="L2073" s="22"/>
      <c r="M2073" s="22"/>
      <c r="N2073" s="22"/>
      <c r="O2073" s="22"/>
      <c r="P2073" s="203"/>
      <c r="Q2073" s="22"/>
      <c r="R2073" s="22"/>
      <c r="S2073" s="22"/>
      <c r="T2073" s="203"/>
      <c r="U2073" s="211"/>
      <c r="V2073" s="211"/>
      <c r="W2073" s="185" t="n">
        <v>0</v>
      </c>
      <c r="X2073" s="185" t="n">
        <v>0</v>
      </c>
      <c r="Y2073" s="219" t="n">
        <f aca="false">SUM(W2073:X2073)</f>
        <v>0</v>
      </c>
      <c r="Z2073" s="185" t="n">
        <v>0</v>
      </c>
      <c r="AA2073" s="185" t="n">
        <v>0</v>
      </c>
      <c r="AB2073" s="220" t="n">
        <f aca="false">SUM(Z2073:AA2073)</f>
        <v>0</v>
      </c>
      <c r="AC2073" s="22"/>
      <c r="AD2073" s="22"/>
      <c r="AE2073" s="188"/>
      <c r="AF2073" s="206" t="n">
        <f aca="false">IF(AE2073="SI",N2073,0)</f>
        <v>0</v>
      </c>
      <c r="AG2073" s="189" t="n">
        <f aca="false">IF(AE2073="SI",Y2073,0)</f>
        <v>0</v>
      </c>
      <c r="AH2073" s="189" t="n">
        <f aca="false">IF(AE2073="SI",AB2073,0)</f>
        <v>0</v>
      </c>
      <c r="AI2073" s="148"/>
      <c r="AJ2073" s="207"/>
      <c r="AK2073" s="207"/>
      <c r="AL2073" s="207"/>
      <c r="AM2073" s="207"/>
      <c r="AN2073" s="207"/>
      <c r="AO2073" s="208"/>
    </row>
    <row r="2074" customFormat="false" ht="15.75" hidden="false" customHeight="true" outlineLevel="0" collapsed="false">
      <c r="A2074" s="22" t="n">
        <v>2073</v>
      </c>
      <c r="B2074" s="180"/>
      <c r="C2074" s="22"/>
      <c r="D2074" s="22"/>
      <c r="E2074" s="183"/>
      <c r="F2074" s="183"/>
      <c r="G2074" s="22"/>
      <c r="H2074" s="22"/>
      <c r="I2074" s="22"/>
      <c r="J2074" s="22"/>
      <c r="K2074" s="191" t="e">
        <f aca="false">VLOOKUP(Personale!J2074,Legenda!$D$1:$F$258,2)</f>
        <v>#N/A</v>
      </c>
      <c r="L2074" s="22"/>
      <c r="M2074" s="22"/>
      <c r="N2074" s="22"/>
      <c r="O2074" s="22"/>
      <c r="P2074" s="203"/>
      <c r="Q2074" s="22"/>
      <c r="R2074" s="22"/>
      <c r="S2074" s="22"/>
      <c r="T2074" s="203"/>
      <c r="U2074" s="211"/>
      <c r="V2074" s="211"/>
      <c r="W2074" s="185" t="n">
        <v>0</v>
      </c>
      <c r="X2074" s="185" t="n">
        <v>0</v>
      </c>
      <c r="Y2074" s="219" t="n">
        <f aca="false">SUM(W2074:X2074)</f>
        <v>0</v>
      </c>
      <c r="Z2074" s="185" t="n">
        <v>0</v>
      </c>
      <c r="AA2074" s="185" t="n">
        <v>0</v>
      </c>
      <c r="AB2074" s="220" t="n">
        <f aca="false">SUM(Z2074:AA2074)</f>
        <v>0</v>
      </c>
      <c r="AC2074" s="22"/>
      <c r="AD2074" s="22"/>
      <c r="AE2074" s="188"/>
      <c r="AF2074" s="206" t="n">
        <f aca="false">IF(AE2074="SI",N2074,0)</f>
        <v>0</v>
      </c>
      <c r="AG2074" s="189" t="n">
        <f aca="false">IF(AE2074="SI",Y2074,0)</f>
        <v>0</v>
      </c>
      <c r="AH2074" s="189" t="n">
        <f aca="false">IF(AE2074="SI",AB2074,0)</f>
        <v>0</v>
      </c>
      <c r="AI2074" s="148"/>
      <c r="AJ2074" s="207"/>
      <c r="AK2074" s="207"/>
      <c r="AL2074" s="207"/>
      <c r="AM2074" s="207"/>
      <c r="AN2074" s="207"/>
      <c r="AO2074" s="208"/>
    </row>
    <row r="2075" customFormat="false" ht="15.75" hidden="false" customHeight="true" outlineLevel="0" collapsed="false">
      <c r="A2075" s="22" t="n">
        <v>2074</v>
      </c>
      <c r="B2075" s="180"/>
      <c r="C2075" s="22"/>
      <c r="D2075" s="22"/>
      <c r="E2075" s="183"/>
      <c r="F2075" s="183"/>
      <c r="G2075" s="22"/>
      <c r="H2075" s="22"/>
      <c r="I2075" s="22"/>
      <c r="J2075" s="22"/>
      <c r="K2075" s="191" t="e">
        <f aca="false">VLOOKUP(Personale!J2075,Legenda!$D$1:$F$258,2)</f>
        <v>#N/A</v>
      </c>
      <c r="L2075" s="22"/>
      <c r="M2075" s="22"/>
      <c r="N2075" s="22"/>
      <c r="O2075" s="22"/>
      <c r="P2075" s="203"/>
      <c r="Q2075" s="22"/>
      <c r="R2075" s="22"/>
      <c r="S2075" s="22"/>
      <c r="T2075" s="203"/>
      <c r="U2075" s="211"/>
      <c r="V2075" s="211"/>
      <c r="W2075" s="185" t="n">
        <v>0</v>
      </c>
      <c r="X2075" s="185" t="n">
        <v>0</v>
      </c>
      <c r="Y2075" s="219" t="n">
        <f aca="false">SUM(W2075:X2075)</f>
        <v>0</v>
      </c>
      <c r="Z2075" s="185" t="n">
        <v>0</v>
      </c>
      <c r="AA2075" s="185" t="n">
        <v>0</v>
      </c>
      <c r="AB2075" s="220" t="n">
        <f aca="false">SUM(Z2075:AA2075)</f>
        <v>0</v>
      </c>
      <c r="AC2075" s="22"/>
      <c r="AD2075" s="22"/>
      <c r="AE2075" s="188"/>
      <c r="AF2075" s="206" t="n">
        <f aca="false">IF(AE2075="SI",N2075,0)</f>
        <v>0</v>
      </c>
      <c r="AG2075" s="189" t="n">
        <f aca="false">IF(AE2075="SI",Y2075,0)</f>
        <v>0</v>
      </c>
      <c r="AH2075" s="189" t="n">
        <f aca="false">IF(AE2075="SI",AB2075,0)</f>
        <v>0</v>
      </c>
      <c r="AI2075" s="148"/>
      <c r="AJ2075" s="207"/>
      <c r="AK2075" s="207"/>
      <c r="AL2075" s="207"/>
      <c r="AM2075" s="207"/>
      <c r="AN2075" s="207"/>
      <c r="AO2075" s="208"/>
    </row>
    <row r="2076" customFormat="false" ht="15.75" hidden="false" customHeight="true" outlineLevel="0" collapsed="false">
      <c r="A2076" s="22" t="n">
        <v>2075</v>
      </c>
      <c r="B2076" s="180"/>
      <c r="C2076" s="22"/>
      <c r="D2076" s="22"/>
      <c r="E2076" s="183"/>
      <c r="F2076" s="183"/>
      <c r="G2076" s="22"/>
      <c r="H2076" s="22"/>
      <c r="I2076" s="22"/>
      <c r="J2076" s="22"/>
      <c r="K2076" s="191" t="e">
        <f aca="false">VLOOKUP(Personale!J2076,Legenda!$D$1:$F$258,2)</f>
        <v>#N/A</v>
      </c>
      <c r="L2076" s="22"/>
      <c r="M2076" s="22"/>
      <c r="N2076" s="22"/>
      <c r="O2076" s="22"/>
      <c r="P2076" s="203"/>
      <c r="Q2076" s="22"/>
      <c r="R2076" s="22"/>
      <c r="S2076" s="22"/>
      <c r="T2076" s="203"/>
      <c r="U2076" s="211"/>
      <c r="V2076" s="211"/>
      <c r="W2076" s="185" t="n">
        <v>0</v>
      </c>
      <c r="X2076" s="185" t="n">
        <v>0</v>
      </c>
      <c r="Y2076" s="219" t="n">
        <f aca="false">SUM(W2076:X2076)</f>
        <v>0</v>
      </c>
      <c r="Z2076" s="185" t="n">
        <v>0</v>
      </c>
      <c r="AA2076" s="185" t="n">
        <v>0</v>
      </c>
      <c r="AB2076" s="220" t="n">
        <f aca="false">SUM(Z2076:AA2076)</f>
        <v>0</v>
      </c>
      <c r="AC2076" s="22"/>
      <c r="AD2076" s="22"/>
      <c r="AE2076" s="188"/>
      <c r="AF2076" s="206" t="n">
        <f aca="false">IF(AE2076="SI",N2076,0)</f>
        <v>0</v>
      </c>
      <c r="AG2076" s="189" t="n">
        <f aca="false">IF(AE2076="SI",Y2076,0)</f>
        <v>0</v>
      </c>
      <c r="AH2076" s="189" t="n">
        <f aca="false">IF(AE2076="SI",AB2076,0)</f>
        <v>0</v>
      </c>
      <c r="AI2076" s="148"/>
      <c r="AJ2076" s="207"/>
      <c r="AK2076" s="207"/>
      <c r="AL2076" s="207"/>
      <c r="AM2076" s="207"/>
      <c r="AN2076" s="207"/>
      <c r="AO2076" s="208"/>
    </row>
    <row r="2077" customFormat="false" ht="15.75" hidden="false" customHeight="true" outlineLevel="0" collapsed="false">
      <c r="A2077" s="22" t="n">
        <v>2076</v>
      </c>
      <c r="B2077" s="180"/>
      <c r="C2077" s="22"/>
      <c r="D2077" s="22"/>
      <c r="E2077" s="183"/>
      <c r="F2077" s="183"/>
      <c r="G2077" s="22"/>
      <c r="H2077" s="22"/>
      <c r="I2077" s="22"/>
      <c r="J2077" s="22"/>
      <c r="K2077" s="191" t="e">
        <f aca="false">VLOOKUP(Personale!J2077,Legenda!$D$1:$F$258,2)</f>
        <v>#N/A</v>
      </c>
      <c r="L2077" s="22"/>
      <c r="M2077" s="22"/>
      <c r="N2077" s="22"/>
      <c r="O2077" s="22"/>
      <c r="P2077" s="203"/>
      <c r="Q2077" s="22"/>
      <c r="R2077" s="22"/>
      <c r="S2077" s="22"/>
      <c r="T2077" s="203"/>
      <c r="U2077" s="211"/>
      <c r="V2077" s="211"/>
      <c r="W2077" s="185" t="n">
        <v>0</v>
      </c>
      <c r="X2077" s="185" t="n">
        <v>0</v>
      </c>
      <c r="Y2077" s="219" t="n">
        <f aca="false">SUM(W2077:X2077)</f>
        <v>0</v>
      </c>
      <c r="Z2077" s="185" t="n">
        <v>0</v>
      </c>
      <c r="AA2077" s="185" t="n">
        <v>0</v>
      </c>
      <c r="AB2077" s="220" t="n">
        <f aca="false">SUM(Z2077:AA2077)</f>
        <v>0</v>
      </c>
      <c r="AC2077" s="22"/>
      <c r="AD2077" s="22"/>
      <c r="AE2077" s="188"/>
      <c r="AF2077" s="206" t="n">
        <f aca="false">IF(AE2077="SI",N2077,0)</f>
        <v>0</v>
      </c>
      <c r="AG2077" s="189" t="n">
        <f aca="false">IF(AE2077="SI",Y2077,0)</f>
        <v>0</v>
      </c>
      <c r="AH2077" s="189" t="n">
        <f aca="false">IF(AE2077="SI",AB2077,0)</f>
        <v>0</v>
      </c>
      <c r="AI2077" s="148"/>
      <c r="AJ2077" s="207"/>
      <c r="AK2077" s="207"/>
      <c r="AL2077" s="207"/>
      <c r="AM2077" s="207"/>
      <c r="AN2077" s="207"/>
      <c r="AO2077" s="208"/>
    </row>
    <row r="2078" customFormat="false" ht="15.75" hidden="false" customHeight="true" outlineLevel="0" collapsed="false">
      <c r="A2078" s="22" t="n">
        <v>2077</v>
      </c>
      <c r="B2078" s="180"/>
      <c r="C2078" s="22"/>
      <c r="D2078" s="22"/>
      <c r="E2078" s="183"/>
      <c r="F2078" s="183"/>
      <c r="G2078" s="22"/>
      <c r="H2078" s="22"/>
      <c r="I2078" s="22"/>
      <c r="J2078" s="22"/>
      <c r="K2078" s="191" t="e">
        <f aca="false">VLOOKUP(Personale!J2078,Legenda!$D$1:$F$258,2)</f>
        <v>#N/A</v>
      </c>
      <c r="L2078" s="22"/>
      <c r="M2078" s="22"/>
      <c r="N2078" s="22"/>
      <c r="O2078" s="22"/>
      <c r="P2078" s="203"/>
      <c r="Q2078" s="22"/>
      <c r="R2078" s="22"/>
      <c r="S2078" s="22"/>
      <c r="T2078" s="203"/>
      <c r="U2078" s="211"/>
      <c r="V2078" s="211"/>
      <c r="W2078" s="185" t="n">
        <v>0</v>
      </c>
      <c r="X2078" s="185" t="n">
        <v>0</v>
      </c>
      <c r="Y2078" s="219" t="n">
        <f aca="false">SUM(W2078:X2078)</f>
        <v>0</v>
      </c>
      <c r="Z2078" s="185" t="n">
        <v>0</v>
      </c>
      <c r="AA2078" s="185" t="n">
        <v>0</v>
      </c>
      <c r="AB2078" s="220" t="n">
        <f aca="false">SUM(Z2078:AA2078)</f>
        <v>0</v>
      </c>
      <c r="AC2078" s="22"/>
      <c r="AD2078" s="22"/>
      <c r="AE2078" s="188"/>
      <c r="AF2078" s="206" t="n">
        <f aca="false">IF(AE2078="SI",N2078,0)</f>
        <v>0</v>
      </c>
      <c r="AG2078" s="189" t="n">
        <f aca="false">IF(AE2078="SI",Y2078,0)</f>
        <v>0</v>
      </c>
      <c r="AH2078" s="189" t="n">
        <f aca="false">IF(AE2078="SI",AB2078,0)</f>
        <v>0</v>
      </c>
      <c r="AI2078" s="148"/>
      <c r="AJ2078" s="207"/>
      <c r="AK2078" s="207"/>
      <c r="AL2078" s="207"/>
      <c r="AM2078" s="207"/>
      <c r="AN2078" s="207"/>
      <c r="AO2078" s="208"/>
    </row>
    <row r="2079" customFormat="false" ht="15.75" hidden="false" customHeight="true" outlineLevel="0" collapsed="false">
      <c r="A2079" s="22" t="n">
        <v>2078</v>
      </c>
      <c r="B2079" s="180"/>
      <c r="C2079" s="22"/>
      <c r="D2079" s="22"/>
      <c r="E2079" s="183"/>
      <c r="F2079" s="183"/>
      <c r="G2079" s="22"/>
      <c r="H2079" s="22"/>
      <c r="I2079" s="22"/>
      <c r="J2079" s="22"/>
      <c r="K2079" s="191" t="e">
        <f aca="false">VLOOKUP(Personale!J2079,Legenda!$D$1:$F$258,2)</f>
        <v>#N/A</v>
      </c>
      <c r="L2079" s="22"/>
      <c r="M2079" s="22"/>
      <c r="N2079" s="22"/>
      <c r="O2079" s="22"/>
      <c r="P2079" s="203"/>
      <c r="Q2079" s="22"/>
      <c r="R2079" s="22"/>
      <c r="S2079" s="22"/>
      <c r="T2079" s="203"/>
      <c r="U2079" s="211"/>
      <c r="V2079" s="211"/>
      <c r="W2079" s="185" t="n">
        <v>0</v>
      </c>
      <c r="X2079" s="185" t="n">
        <v>0</v>
      </c>
      <c r="Y2079" s="219" t="n">
        <f aca="false">SUM(W2079:X2079)</f>
        <v>0</v>
      </c>
      <c r="Z2079" s="185" t="n">
        <v>0</v>
      </c>
      <c r="AA2079" s="185" t="n">
        <v>0</v>
      </c>
      <c r="AB2079" s="220" t="n">
        <f aca="false">SUM(Z2079:AA2079)</f>
        <v>0</v>
      </c>
      <c r="AC2079" s="22"/>
      <c r="AD2079" s="22"/>
      <c r="AE2079" s="188"/>
      <c r="AF2079" s="206" t="n">
        <f aca="false">IF(AE2079="SI",N2079,0)</f>
        <v>0</v>
      </c>
      <c r="AG2079" s="189" t="n">
        <f aca="false">IF(AE2079="SI",Y2079,0)</f>
        <v>0</v>
      </c>
      <c r="AH2079" s="189" t="n">
        <f aca="false">IF(AE2079="SI",AB2079,0)</f>
        <v>0</v>
      </c>
      <c r="AI2079" s="148"/>
      <c r="AJ2079" s="207"/>
      <c r="AK2079" s="207"/>
      <c r="AL2079" s="207"/>
      <c r="AM2079" s="207"/>
      <c r="AN2079" s="207"/>
      <c r="AO2079" s="208"/>
    </row>
    <row r="2080" customFormat="false" ht="15.75" hidden="false" customHeight="true" outlineLevel="0" collapsed="false">
      <c r="A2080" s="22" t="n">
        <v>2079</v>
      </c>
      <c r="B2080" s="180"/>
      <c r="C2080" s="22"/>
      <c r="D2080" s="22"/>
      <c r="E2080" s="183"/>
      <c r="F2080" s="183"/>
      <c r="G2080" s="22"/>
      <c r="H2080" s="22"/>
      <c r="I2080" s="22"/>
      <c r="J2080" s="22"/>
      <c r="K2080" s="191" t="e">
        <f aca="false">VLOOKUP(Personale!J2080,Legenda!$D$1:$F$258,2)</f>
        <v>#N/A</v>
      </c>
      <c r="L2080" s="22"/>
      <c r="M2080" s="22"/>
      <c r="N2080" s="22"/>
      <c r="O2080" s="22"/>
      <c r="P2080" s="203"/>
      <c r="Q2080" s="22"/>
      <c r="R2080" s="22"/>
      <c r="S2080" s="22"/>
      <c r="T2080" s="203"/>
      <c r="U2080" s="211"/>
      <c r="V2080" s="211"/>
      <c r="W2080" s="185" t="n">
        <v>0</v>
      </c>
      <c r="X2080" s="185" t="n">
        <v>0</v>
      </c>
      <c r="Y2080" s="219" t="n">
        <f aca="false">SUM(W2080:X2080)</f>
        <v>0</v>
      </c>
      <c r="Z2080" s="185" t="n">
        <v>0</v>
      </c>
      <c r="AA2080" s="185" t="n">
        <v>0</v>
      </c>
      <c r="AB2080" s="220" t="n">
        <f aca="false">SUM(Z2080:AA2080)</f>
        <v>0</v>
      </c>
      <c r="AC2080" s="22"/>
      <c r="AD2080" s="22"/>
      <c r="AE2080" s="188"/>
      <c r="AF2080" s="206" t="n">
        <f aca="false">IF(AE2080="SI",N2080,0)</f>
        <v>0</v>
      </c>
      <c r="AG2080" s="189" t="n">
        <f aca="false">IF(AE2080="SI",Y2080,0)</f>
        <v>0</v>
      </c>
      <c r="AH2080" s="189" t="n">
        <f aca="false">IF(AE2080="SI",AB2080,0)</f>
        <v>0</v>
      </c>
      <c r="AI2080" s="148"/>
      <c r="AJ2080" s="207"/>
      <c r="AK2080" s="207"/>
      <c r="AL2080" s="207"/>
      <c r="AM2080" s="207"/>
      <c r="AN2080" s="207"/>
      <c r="AO2080" s="208"/>
    </row>
    <row r="2081" customFormat="false" ht="15.75" hidden="false" customHeight="true" outlineLevel="0" collapsed="false">
      <c r="A2081" s="22" t="n">
        <v>2080</v>
      </c>
      <c r="B2081" s="180"/>
      <c r="C2081" s="22"/>
      <c r="D2081" s="22"/>
      <c r="E2081" s="183"/>
      <c r="F2081" s="183"/>
      <c r="G2081" s="22"/>
      <c r="H2081" s="22"/>
      <c r="I2081" s="22"/>
      <c r="J2081" s="22"/>
      <c r="K2081" s="191" t="e">
        <f aca="false">VLOOKUP(Personale!J2081,Legenda!$D$1:$F$258,2)</f>
        <v>#N/A</v>
      </c>
      <c r="L2081" s="22"/>
      <c r="M2081" s="22"/>
      <c r="N2081" s="22"/>
      <c r="O2081" s="22"/>
      <c r="P2081" s="203"/>
      <c r="Q2081" s="22"/>
      <c r="R2081" s="22"/>
      <c r="S2081" s="22"/>
      <c r="T2081" s="203"/>
      <c r="U2081" s="211"/>
      <c r="V2081" s="211"/>
      <c r="W2081" s="185" t="n">
        <v>0</v>
      </c>
      <c r="X2081" s="185" t="n">
        <v>0</v>
      </c>
      <c r="Y2081" s="219" t="n">
        <f aca="false">SUM(W2081:X2081)</f>
        <v>0</v>
      </c>
      <c r="Z2081" s="185" t="n">
        <v>0</v>
      </c>
      <c r="AA2081" s="185" t="n">
        <v>0</v>
      </c>
      <c r="AB2081" s="220" t="n">
        <f aca="false">SUM(Z2081:AA2081)</f>
        <v>0</v>
      </c>
      <c r="AC2081" s="22"/>
      <c r="AD2081" s="22"/>
      <c r="AE2081" s="188"/>
      <c r="AF2081" s="206" t="n">
        <f aca="false">IF(AE2081="SI",N2081,0)</f>
        <v>0</v>
      </c>
      <c r="AG2081" s="189" t="n">
        <f aca="false">IF(AE2081="SI",Y2081,0)</f>
        <v>0</v>
      </c>
      <c r="AH2081" s="189" t="n">
        <f aca="false">IF(AE2081="SI",AB2081,0)</f>
        <v>0</v>
      </c>
      <c r="AI2081" s="148"/>
      <c r="AJ2081" s="207"/>
      <c r="AK2081" s="207"/>
      <c r="AL2081" s="207"/>
      <c r="AM2081" s="207"/>
      <c r="AN2081" s="207"/>
      <c r="AO2081" s="208"/>
    </row>
    <row r="2082" customFormat="false" ht="15.75" hidden="false" customHeight="true" outlineLevel="0" collapsed="false">
      <c r="A2082" s="22" t="n">
        <v>2081</v>
      </c>
      <c r="B2082" s="180"/>
      <c r="C2082" s="22"/>
      <c r="D2082" s="22"/>
      <c r="E2082" s="183"/>
      <c r="F2082" s="183"/>
      <c r="G2082" s="22"/>
      <c r="H2082" s="22"/>
      <c r="I2082" s="22"/>
      <c r="J2082" s="22"/>
      <c r="K2082" s="191" t="e">
        <f aca="false">VLOOKUP(Personale!J2082,Legenda!$D$1:$F$258,2)</f>
        <v>#N/A</v>
      </c>
      <c r="L2082" s="22"/>
      <c r="M2082" s="22"/>
      <c r="N2082" s="22"/>
      <c r="O2082" s="22"/>
      <c r="P2082" s="203"/>
      <c r="Q2082" s="22"/>
      <c r="R2082" s="22"/>
      <c r="S2082" s="22"/>
      <c r="T2082" s="203"/>
      <c r="U2082" s="211"/>
      <c r="V2082" s="211"/>
      <c r="W2082" s="185" t="n">
        <v>0</v>
      </c>
      <c r="X2082" s="185" t="n">
        <v>0</v>
      </c>
      <c r="Y2082" s="219" t="n">
        <f aca="false">SUM(W2082:X2082)</f>
        <v>0</v>
      </c>
      <c r="Z2082" s="185" t="n">
        <v>0</v>
      </c>
      <c r="AA2082" s="185" t="n">
        <v>0</v>
      </c>
      <c r="AB2082" s="220" t="n">
        <f aca="false">SUM(Z2082:AA2082)</f>
        <v>0</v>
      </c>
      <c r="AC2082" s="22"/>
      <c r="AD2082" s="22"/>
      <c r="AE2082" s="188"/>
      <c r="AF2082" s="206" t="n">
        <f aca="false">IF(AE2082="SI",N2082,0)</f>
        <v>0</v>
      </c>
      <c r="AG2082" s="189" t="n">
        <f aca="false">IF(AE2082="SI",Y2082,0)</f>
        <v>0</v>
      </c>
      <c r="AH2082" s="189" t="n">
        <f aca="false">IF(AE2082="SI",AB2082,0)</f>
        <v>0</v>
      </c>
      <c r="AI2082" s="148"/>
      <c r="AJ2082" s="207"/>
      <c r="AK2082" s="207"/>
      <c r="AL2082" s="207"/>
      <c r="AM2082" s="207"/>
      <c r="AN2082" s="207"/>
      <c r="AO2082" s="208"/>
    </row>
    <row r="2083" customFormat="false" ht="15.75" hidden="false" customHeight="true" outlineLevel="0" collapsed="false">
      <c r="A2083" s="22" t="n">
        <v>2082</v>
      </c>
      <c r="B2083" s="180"/>
      <c r="C2083" s="22"/>
      <c r="D2083" s="22"/>
      <c r="E2083" s="183"/>
      <c r="F2083" s="183"/>
      <c r="G2083" s="22"/>
      <c r="H2083" s="22"/>
      <c r="I2083" s="22"/>
      <c r="J2083" s="22"/>
      <c r="K2083" s="191" t="e">
        <f aca="false">VLOOKUP(Personale!J2083,Legenda!$D$1:$F$258,2)</f>
        <v>#N/A</v>
      </c>
      <c r="L2083" s="22"/>
      <c r="M2083" s="22"/>
      <c r="N2083" s="22"/>
      <c r="O2083" s="22"/>
      <c r="P2083" s="203"/>
      <c r="Q2083" s="22"/>
      <c r="R2083" s="22"/>
      <c r="S2083" s="22"/>
      <c r="T2083" s="203"/>
      <c r="U2083" s="211"/>
      <c r="V2083" s="211"/>
      <c r="W2083" s="185" t="n">
        <v>0</v>
      </c>
      <c r="X2083" s="185" t="n">
        <v>0</v>
      </c>
      <c r="Y2083" s="219" t="n">
        <f aca="false">SUM(W2083:X2083)</f>
        <v>0</v>
      </c>
      <c r="Z2083" s="185" t="n">
        <v>0</v>
      </c>
      <c r="AA2083" s="185" t="n">
        <v>0</v>
      </c>
      <c r="AB2083" s="220" t="n">
        <f aca="false">SUM(Z2083:AA2083)</f>
        <v>0</v>
      </c>
      <c r="AC2083" s="22"/>
      <c r="AD2083" s="22"/>
      <c r="AE2083" s="188"/>
      <c r="AF2083" s="206" t="n">
        <f aca="false">IF(AE2083="SI",N2083,0)</f>
        <v>0</v>
      </c>
      <c r="AG2083" s="189" t="n">
        <f aca="false">IF(AE2083="SI",Y2083,0)</f>
        <v>0</v>
      </c>
      <c r="AH2083" s="189" t="n">
        <f aca="false">IF(AE2083="SI",AB2083,0)</f>
        <v>0</v>
      </c>
      <c r="AI2083" s="148"/>
      <c r="AJ2083" s="207"/>
      <c r="AK2083" s="207"/>
      <c r="AL2083" s="207"/>
      <c r="AM2083" s="207"/>
      <c r="AN2083" s="207"/>
      <c r="AO2083" s="208"/>
    </row>
    <row r="2084" customFormat="false" ht="15.75" hidden="false" customHeight="true" outlineLevel="0" collapsed="false">
      <c r="A2084" s="22" t="n">
        <v>2083</v>
      </c>
      <c r="B2084" s="180"/>
      <c r="C2084" s="22"/>
      <c r="D2084" s="22"/>
      <c r="E2084" s="183"/>
      <c r="F2084" s="183"/>
      <c r="G2084" s="22"/>
      <c r="H2084" s="22"/>
      <c r="I2084" s="22"/>
      <c r="J2084" s="22"/>
      <c r="K2084" s="191" t="e">
        <f aca="false">VLOOKUP(Personale!J2084,Legenda!$D$1:$F$258,2)</f>
        <v>#N/A</v>
      </c>
      <c r="L2084" s="22"/>
      <c r="M2084" s="22"/>
      <c r="N2084" s="22"/>
      <c r="O2084" s="22"/>
      <c r="P2084" s="203"/>
      <c r="Q2084" s="22"/>
      <c r="R2084" s="22"/>
      <c r="S2084" s="22"/>
      <c r="T2084" s="203"/>
      <c r="U2084" s="211"/>
      <c r="V2084" s="211"/>
      <c r="W2084" s="185" t="n">
        <v>0</v>
      </c>
      <c r="X2084" s="185" t="n">
        <v>0</v>
      </c>
      <c r="Y2084" s="219" t="n">
        <f aca="false">SUM(W2084:X2084)</f>
        <v>0</v>
      </c>
      <c r="Z2084" s="185" t="n">
        <v>0</v>
      </c>
      <c r="AA2084" s="185" t="n">
        <v>0</v>
      </c>
      <c r="AB2084" s="220" t="n">
        <f aca="false">SUM(Z2084:AA2084)</f>
        <v>0</v>
      </c>
      <c r="AC2084" s="22"/>
      <c r="AD2084" s="22"/>
      <c r="AE2084" s="188"/>
      <c r="AF2084" s="206" t="n">
        <f aca="false">IF(AE2084="SI",N2084,0)</f>
        <v>0</v>
      </c>
      <c r="AG2084" s="189" t="n">
        <f aca="false">IF(AE2084="SI",Y2084,0)</f>
        <v>0</v>
      </c>
      <c r="AH2084" s="189" t="n">
        <f aca="false">IF(AE2084="SI",AB2084,0)</f>
        <v>0</v>
      </c>
      <c r="AI2084" s="148"/>
      <c r="AJ2084" s="207"/>
      <c r="AK2084" s="207"/>
      <c r="AL2084" s="207"/>
      <c r="AM2084" s="207"/>
      <c r="AN2084" s="207"/>
      <c r="AO2084" s="208"/>
    </row>
    <row r="2085" customFormat="false" ht="15.75" hidden="false" customHeight="true" outlineLevel="0" collapsed="false">
      <c r="A2085" s="22" t="n">
        <v>2084</v>
      </c>
      <c r="B2085" s="180"/>
      <c r="C2085" s="22"/>
      <c r="D2085" s="22"/>
      <c r="E2085" s="183"/>
      <c r="F2085" s="183"/>
      <c r="G2085" s="22"/>
      <c r="H2085" s="22"/>
      <c r="I2085" s="22"/>
      <c r="J2085" s="22"/>
      <c r="K2085" s="191" t="e">
        <f aca="false">VLOOKUP(Personale!J2085,Legenda!$D$1:$F$258,2)</f>
        <v>#N/A</v>
      </c>
      <c r="L2085" s="22"/>
      <c r="M2085" s="22"/>
      <c r="N2085" s="22"/>
      <c r="O2085" s="22"/>
      <c r="P2085" s="203"/>
      <c r="Q2085" s="22"/>
      <c r="R2085" s="22"/>
      <c r="S2085" s="22"/>
      <c r="T2085" s="203"/>
      <c r="U2085" s="211"/>
      <c r="V2085" s="211"/>
      <c r="W2085" s="185" t="n">
        <v>0</v>
      </c>
      <c r="X2085" s="185" t="n">
        <v>0</v>
      </c>
      <c r="Y2085" s="219" t="n">
        <f aca="false">SUM(W2085:X2085)</f>
        <v>0</v>
      </c>
      <c r="Z2085" s="185" t="n">
        <v>0</v>
      </c>
      <c r="AA2085" s="185" t="n">
        <v>0</v>
      </c>
      <c r="AB2085" s="220" t="n">
        <f aca="false">SUM(Z2085:AA2085)</f>
        <v>0</v>
      </c>
      <c r="AC2085" s="22"/>
      <c r="AD2085" s="22"/>
      <c r="AE2085" s="188"/>
      <c r="AF2085" s="206" t="n">
        <f aca="false">IF(AE2085="SI",N2085,0)</f>
        <v>0</v>
      </c>
      <c r="AG2085" s="189" t="n">
        <f aca="false">IF(AE2085="SI",Y2085,0)</f>
        <v>0</v>
      </c>
      <c r="AH2085" s="189" t="n">
        <f aca="false">IF(AE2085="SI",AB2085,0)</f>
        <v>0</v>
      </c>
      <c r="AI2085" s="148"/>
      <c r="AJ2085" s="207"/>
      <c r="AK2085" s="207"/>
      <c r="AL2085" s="207"/>
      <c r="AM2085" s="207"/>
      <c r="AN2085" s="207"/>
      <c r="AO2085" s="208"/>
    </row>
    <row r="2086" customFormat="false" ht="15.75" hidden="false" customHeight="true" outlineLevel="0" collapsed="false">
      <c r="A2086" s="22" t="n">
        <v>2085</v>
      </c>
      <c r="B2086" s="180"/>
      <c r="C2086" s="22"/>
      <c r="D2086" s="22"/>
      <c r="E2086" s="183"/>
      <c r="F2086" s="183"/>
      <c r="G2086" s="22"/>
      <c r="H2086" s="22"/>
      <c r="I2086" s="22"/>
      <c r="J2086" s="22"/>
      <c r="K2086" s="191" t="e">
        <f aca="false">VLOOKUP(Personale!J2086,Legenda!$D$1:$F$258,2)</f>
        <v>#N/A</v>
      </c>
      <c r="L2086" s="22"/>
      <c r="M2086" s="22"/>
      <c r="N2086" s="22"/>
      <c r="O2086" s="22"/>
      <c r="P2086" s="203"/>
      <c r="Q2086" s="22"/>
      <c r="R2086" s="22"/>
      <c r="S2086" s="22"/>
      <c r="T2086" s="203"/>
      <c r="U2086" s="211"/>
      <c r="V2086" s="211"/>
      <c r="W2086" s="185" t="n">
        <v>0</v>
      </c>
      <c r="X2086" s="185" t="n">
        <v>0</v>
      </c>
      <c r="Y2086" s="219" t="n">
        <f aca="false">SUM(W2086:X2086)</f>
        <v>0</v>
      </c>
      <c r="Z2086" s="185" t="n">
        <v>0</v>
      </c>
      <c r="AA2086" s="185" t="n">
        <v>0</v>
      </c>
      <c r="AB2086" s="220" t="n">
        <f aca="false">SUM(Z2086:AA2086)</f>
        <v>0</v>
      </c>
      <c r="AC2086" s="22"/>
      <c r="AD2086" s="22"/>
      <c r="AE2086" s="188"/>
      <c r="AF2086" s="206" t="n">
        <f aca="false">IF(AE2086="SI",N2086,0)</f>
        <v>0</v>
      </c>
      <c r="AG2086" s="189" t="n">
        <f aca="false">IF(AE2086="SI",Y2086,0)</f>
        <v>0</v>
      </c>
      <c r="AH2086" s="189" t="n">
        <f aca="false">IF(AE2086="SI",AB2086,0)</f>
        <v>0</v>
      </c>
      <c r="AI2086" s="148"/>
      <c r="AJ2086" s="207"/>
      <c r="AK2086" s="207"/>
      <c r="AL2086" s="207"/>
      <c r="AM2086" s="207"/>
      <c r="AN2086" s="207"/>
      <c r="AO2086" s="208"/>
    </row>
    <row r="2087" customFormat="false" ht="15.75" hidden="false" customHeight="true" outlineLevel="0" collapsed="false">
      <c r="A2087" s="22" t="n">
        <v>2086</v>
      </c>
      <c r="B2087" s="180"/>
      <c r="C2087" s="22"/>
      <c r="D2087" s="22"/>
      <c r="E2087" s="183"/>
      <c r="F2087" s="183"/>
      <c r="G2087" s="22"/>
      <c r="H2087" s="22"/>
      <c r="I2087" s="22"/>
      <c r="J2087" s="22"/>
      <c r="K2087" s="191" t="e">
        <f aca="false">VLOOKUP(Personale!J2087,Legenda!$D$1:$F$258,2)</f>
        <v>#N/A</v>
      </c>
      <c r="L2087" s="22"/>
      <c r="M2087" s="22"/>
      <c r="N2087" s="22"/>
      <c r="O2087" s="22"/>
      <c r="P2087" s="203"/>
      <c r="Q2087" s="22"/>
      <c r="R2087" s="22"/>
      <c r="S2087" s="22"/>
      <c r="T2087" s="203"/>
      <c r="U2087" s="211"/>
      <c r="V2087" s="211"/>
      <c r="W2087" s="185" t="n">
        <v>0</v>
      </c>
      <c r="X2087" s="185" t="n">
        <v>0</v>
      </c>
      <c r="Y2087" s="219" t="n">
        <f aca="false">SUM(W2087:X2087)</f>
        <v>0</v>
      </c>
      <c r="Z2087" s="185" t="n">
        <v>0</v>
      </c>
      <c r="AA2087" s="185" t="n">
        <v>0</v>
      </c>
      <c r="AB2087" s="220" t="n">
        <f aca="false">SUM(Z2087:AA2087)</f>
        <v>0</v>
      </c>
      <c r="AC2087" s="22"/>
      <c r="AD2087" s="22"/>
      <c r="AE2087" s="188"/>
      <c r="AF2087" s="206" t="n">
        <f aca="false">IF(AE2087="SI",N2087,0)</f>
        <v>0</v>
      </c>
      <c r="AG2087" s="189" t="n">
        <f aca="false">IF(AE2087="SI",Y2087,0)</f>
        <v>0</v>
      </c>
      <c r="AH2087" s="189" t="n">
        <f aca="false">IF(AE2087="SI",AB2087,0)</f>
        <v>0</v>
      </c>
      <c r="AI2087" s="148"/>
      <c r="AJ2087" s="207"/>
      <c r="AK2087" s="207"/>
      <c r="AL2087" s="207"/>
      <c r="AM2087" s="207"/>
      <c r="AN2087" s="207"/>
      <c r="AO2087" s="208"/>
    </row>
    <row r="2088" customFormat="false" ht="15.75" hidden="false" customHeight="true" outlineLevel="0" collapsed="false">
      <c r="A2088" s="22" t="n">
        <v>2087</v>
      </c>
      <c r="B2088" s="180"/>
      <c r="C2088" s="22"/>
      <c r="D2088" s="22"/>
      <c r="E2088" s="183"/>
      <c r="F2088" s="183"/>
      <c r="G2088" s="22"/>
      <c r="H2088" s="22"/>
      <c r="I2088" s="22"/>
      <c r="J2088" s="22"/>
      <c r="K2088" s="191" t="e">
        <f aca="false">VLOOKUP(Personale!J2088,Legenda!$D$1:$F$258,2)</f>
        <v>#N/A</v>
      </c>
      <c r="L2088" s="22"/>
      <c r="M2088" s="22"/>
      <c r="N2088" s="22"/>
      <c r="O2088" s="22"/>
      <c r="P2088" s="203"/>
      <c r="Q2088" s="22"/>
      <c r="R2088" s="22"/>
      <c r="S2088" s="22"/>
      <c r="T2088" s="203"/>
      <c r="U2088" s="211"/>
      <c r="V2088" s="211"/>
      <c r="W2088" s="185" t="n">
        <v>0</v>
      </c>
      <c r="X2088" s="185" t="n">
        <v>0</v>
      </c>
      <c r="Y2088" s="219" t="n">
        <f aca="false">SUM(W2088:X2088)</f>
        <v>0</v>
      </c>
      <c r="Z2088" s="185" t="n">
        <v>0</v>
      </c>
      <c r="AA2088" s="185" t="n">
        <v>0</v>
      </c>
      <c r="AB2088" s="220" t="n">
        <f aca="false">SUM(Z2088:AA2088)</f>
        <v>0</v>
      </c>
      <c r="AC2088" s="22"/>
      <c r="AD2088" s="22"/>
      <c r="AE2088" s="188"/>
      <c r="AF2088" s="206" t="n">
        <f aca="false">IF(AE2088="SI",N2088,0)</f>
        <v>0</v>
      </c>
      <c r="AG2088" s="189" t="n">
        <f aca="false">IF(AE2088="SI",Y2088,0)</f>
        <v>0</v>
      </c>
      <c r="AH2088" s="189" t="n">
        <f aca="false">IF(AE2088="SI",AB2088,0)</f>
        <v>0</v>
      </c>
      <c r="AI2088" s="148"/>
      <c r="AJ2088" s="207"/>
      <c r="AK2088" s="207"/>
      <c r="AL2088" s="207"/>
      <c r="AM2088" s="207"/>
      <c r="AN2088" s="207"/>
      <c r="AO2088" s="208"/>
    </row>
    <row r="2089" customFormat="false" ht="15.75" hidden="false" customHeight="true" outlineLevel="0" collapsed="false">
      <c r="A2089" s="22" t="n">
        <v>2088</v>
      </c>
      <c r="B2089" s="180"/>
      <c r="C2089" s="22"/>
      <c r="D2089" s="22"/>
      <c r="E2089" s="183"/>
      <c r="F2089" s="183"/>
      <c r="G2089" s="22"/>
      <c r="H2089" s="22"/>
      <c r="I2089" s="22"/>
      <c r="J2089" s="22"/>
      <c r="K2089" s="191" t="e">
        <f aca="false">VLOOKUP(Personale!J2089,Legenda!$D$1:$F$258,2)</f>
        <v>#N/A</v>
      </c>
      <c r="L2089" s="22"/>
      <c r="M2089" s="22"/>
      <c r="N2089" s="22"/>
      <c r="O2089" s="22"/>
      <c r="P2089" s="203"/>
      <c r="Q2089" s="22"/>
      <c r="R2089" s="22"/>
      <c r="S2089" s="22"/>
      <c r="T2089" s="203"/>
      <c r="U2089" s="211"/>
      <c r="V2089" s="211"/>
      <c r="W2089" s="185" t="n">
        <v>0</v>
      </c>
      <c r="X2089" s="185" t="n">
        <v>0</v>
      </c>
      <c r="Y2089" s="219" t="n">
        <f aca="false">SUM(W2089:X2089)</f>
        <v>0</v>
      </c>
      <c r="Z2089" s="185" t="n">
        <v>0</v>
      </c>
      <c r="AA2089" s="185" t="n">
        <v>0</v>
      </c>
      <c r="AB2089" s="220" t="n">
        <f aca="false">SUM(Z2089:AA2089)</f>
        <v>0</v>
      </c>
      <c r="AC2089" s="22"/>
      <c r="AD2089" s="22"/>
      <c r="AE2089" s="188"/>
      <c r="AF2089" s="206" t="n">
        <f aca="false">IF(AE2089="SI",N2089,0)</f>
        <v>0</v>
      </c>
      <c r="AG2089" s="189" t="n">
        <f aca="false">IF(AE2089="SI",Y2089,0)</f>
        <v>0</v>
      </c>
      <c r="AH2089" s="189" t="n">
        <f aca="false">IF(AE2089="SI",AB2089,0)</f>
        <v>0</v>
      </c>
      <c r="AI2089" s="148"/>
      <c r="AJ2089" s="207"/>
      <c r="AK2089" s="207"/>
      <c r="AL2089" s="207"/>
      <c r="AM2089" s="207"/>
      <c r="AN2089" s="207"/>
      <c r="AO2089" s="208"/>
    </row>
    <row r="2090" customFormat="false" ht="15.75" hidden="false" customHeight="true" outlineLevel="0" collapsed="false">
      <c r="A2090" s="22" t="n">
        <v>2089</v>
      </c>
      <c r="B2090" s="180"/>
      <c r="C2090" s="22"/>
      <c r="D2090" s="22"/>
      <c r="E2090" s="183"/>
      <c r="F2090" s="183"/>
      <c r="G2090" s="22"/>
      <c r="H2090" s="22"/>
      <c r="I2090" s="22"/>
      <c r="J2090" s="22"/>
      <c r="K2090" s="191" t="e">
        <f aca="false">VLOOKUP(Personale!J2090,Legenda!$D$1:$F$258,2)</f>
        <v>#N/A</v>
      </c>
      <c r="L2090" s="22"/>
      <c r="M2090" s="22"/>
      <c r="N2090" s="22"/>
      <c r="O2090" s="22"/>
      <c r="P2090" s="203"/>
      <c r="Q2090" s="22"/>
      <c r="R2090" s="22"/>
      <c r="S2090" s="22"/>
      <c r="T2090" s="203"/>
      <c r="U2090" s="211"/>
      <c r="V2090" s="211"/>
      <c r="W2090" s="185" t="n">
        <v>0</v>
      </c>
      <c r="X2090" s="185" t="n">
        <v>0</v>
      </c>
      <c r="Y2090" s="219" t="n">
        <f aca="false">SUM(W2090:X2090)</f>
        <v>0</v>
      </c>
      <c r="Z2090" s="185" t="n">
        <v>0</v>
      </c>
      <c r="AA2090" s="185" t="n">
        <v>0</v>
      </c>
      <c r="AB2090" s="220" t="n">
        <f aca="false">SUM(Z2090:AA2090)</f>
        <v>0</v>
      </c>
      <c r="AC2090" s="22"/>
      <c r="AD2090" s="22"/>
      <c r="AE2090" s="188"/>
      <c r="AF2090" s="206" t="n">
        <f aca="false">IF(AE2090="SI",N2090,0)</f>
        <v>0</v>
      </c>
      <c r="AG2090" s="189" t="n">
        <f aca="false">IF(AE2090="SI",Y2090,0)</f>
        <v>0</v>
      </c>
      <c r="AH2090" s="189" t="n">
        <f aca="false">IF(AE2090="SI",AB2090,0)</f>
        <v>0</v>
      </c>
      <c r="AI2090" s="148"/>
      <c r="AJ2090" s="207"/>
      <c r="AK2090" s="207"/>
      <c r="AL2090" s="207"/>
      <c r="AM2090" s="207"/>
      <c r="AN2090" s="207"/>
      <c r="AO2090" s="208"/>
    </row>
    <row r="2091" customFormat="false" ht="15.75" hidden="false" customHeight="true" outlineLevel="0" collapsed="false">
      <c r="A2091" s="22" t="n">
        <v>2090</v>
      </c>
      <c r="B2091" s="180"/>
      <c r="C2091" s="22"/>
      <c r="D2091" s="22"/>
      <c r="E2091" s="183"/>
      <c r="F2091" s="183"/>
      <c r="G2091" s="22"/>
      <c r="H2091" s="22"/>
      <c r="I2091" s="22"/>
      <c r="J2091" s="22"/>
      <c r="K2091" s="191" t="e">
        <f aca="false">VLOOKUP(Personale!J2091,Legenda!$D$1:$F$258,2)</f>
        <v>#N/A</v>
      </c>
      <c r="L2091" s="22"/>
      <c r="M2091" s="22"/>
      <c r="N2091" s="22"/>
      <c r="O2091" s="22"/>
      <c r="P2091" s="203"/>
      <c r="Q2091" s="22"/>
      <c r="R2091" s="22"/>
      <c r="S2091" s="22"/>
      <c r="T2091" s="203"/>
      <c r="U2091" s="211"/>
      <c r="V2091" s="211"/>
      <c r="W2091" s="185" t="n">
        <v>0</v>
      </c>
      <c r="X2091" s="185" t="n">
        <v>0</v>
      </c>
      <c r="Y2091" s="219" t="n">
        <f aca="false">SUM(W2091:X2091)</f>
        <v>0</v>
      </c>
      <c r="Z2091" s="185" t="n">
        <v>0</v>
      </c>
      <c r="AA2091" s="185" t="n">
        <v>0</v>
      </c>
      <c r="AB2091" s="220" t="n">
        <f aca="false">SUM(Z2091:AA2091)</f>
        <v>0</v>
      </c>
      <c r="AC2091" s="22"/>
      <c r="AD2091" s="22"/>
      <c r="AE2091" s="188"/>
      <c r="AF2091" s="206" t="n">
        <f aca="false">IF(AE2091="SI",N2091,0)</f>
        <v>0</v>
      </c>
      <c r="AG2091" s="189" t="n">
        <f aca="false">IF(AE2091="SI",Y2091,0)</f>
        <v>0</v>
      </c>
      <c r="AH2091" s="189" t="n">
        <f aca="false">IF(AE2091="SI",AB2091,0)</f>
        <v>0</v>
      </c>
      <c r="AI2091" s="148"/>
      <c r="AJ2091" s="207"/>
      <c r="AK2091" s="207"/>
      <c r="AL2091" s="207"/>
      <c r="AM2091" s="207"/>
      <c r="AN2091" s="207"/>
      <c r="AO2091" s="208"/>
    </row>
    <row r="2092" customFormat="false" ht="15.75" hidden="false" customHeight="true" outlineLevel="0" collapsed="false">
      <c r="A2092" s="22" t="n">
        <v>2091</v>
      </c>
      <c r="B2092" s="180"/>
      <c r="C2092" s="22"/>
      <c r="D2092" s="22"/>
      <c r="E2092" s="183"/>
      <c r="F2092" s="183"/>
      <c r="G2092" s="22"/>
      <c r="H2092" s="22"/>
      <c r="I2092" s="22"/>
      <c r="J2092" s="22"/>
      <c r="K2092" s="191" t="e">
        <f aca="false">VLOOKUP(Personale!J2092,Legenda!$D$1:$F$258,2)</f>
        <v>#N/A</v>
      </c>
      <c r="L2092" s="22"/>
      <c r="M2092" s="22"/>
      <c r="N2092" s="22"/>
      <c r="O2092" s="22"/>
      <c r="P2092" s="203"/>
      <c r="Q2092" s="22"/>
      <c r="R2092" s="22"/>
      <c r="S2092" s="22"/>
      <c r="T2092" s="203"/>
      <c r="U2092" s="211"/>
      <c r="V2092" s="211"/>
      <c r="W2092" s="185" t="n">
        <v>0</v>
      </c>
      <c r="X2092" s="185" t="n">
        <v>0</v>
      </c>
      <c r="Y2092" s="219" t="n">
        <f aca="false">SUM(W2092:X2092)</f>
        <v>0</v>
      </c>
      <c r="Z2092" s="185" t="n">
        <v>0</v>
      </c>
      <c r="AA2092" s="185" t="n">
        <v>0</v>
      </c>
      <c r="AB2092" s="220" t="n">
        <f aca="false">SUM(Z2092:AA2092)</f>
        <v>0</v>
      </c>
      <c r="AC2092" s="22"/>
      <c r="AD2092" s="22"/>
      <c r="AE2092" s="188"/>
      <c r="AF2092" s="206" t="n">
        <f aca="false">IF(AE2092="SI",N2092,0)</f>
        <v>0</v>
      </c>
      <c r="AG2092" s="189" t="n">
        <f aca="false">IF(AE2092="SI",Y2092,0)</f>
        <v>0</v>
      </c>
      <c r="AH2092" s="189" t="n">
        <f aca="false">IF(AE2092="SI",AB2092,0)</f>
        <v>0</v>
      </c>
      <c r="AI2092" s="148"/>
      <c r="AJ2092" s="207"/>
      <c r="AK2092" s="207"/>
      <c r="AL2092" s="207"/>
      <c r="AM2092" s="207"/>
      <c r="AN2092" s="207"/>
      <c r="AO2092" s="208"/>
    </row>
    <row r="2093" customFormat="false" ht="15.75" hidden="false" customHeight="true" outlineLevel="0" collapsed="false">
      <c r="A2093" s="22" t="n">
        <v>2092</v>
      </c>
      <c r="B2093" s="180"/>
      <c r="C2093" s="22"/>
      <c r="D2093" s="22"/>
      <c r="E2093" s="183"/>
      <c r="F2093" s="183"/>
      <c r="G2093" s="22"/>
      <c r="H2093" s="22"/>
      <c r="I2093" s="22"/>
      <c r="J2093" s="22"/>
      <c r="K2093" s="191" t="e">
        <f aca="false">VLOOKUP(Personale!J2093,Legenda!$D$1:$F$258,2)</f>
        <v>#N/A</v>
      </c>
      <c r="L2093" s="22"/>
      <c r="M2093" s="22"/>
      <c r="N2093" s="22"/>
      <c r="O2093" s="22"/>
      <c r="P2093" s="203"/>
      <c r="Q2093" s="22"/>
      <c r="R2093" s="22"/>
      <c r="S2093" s="22"/>
      <c r="T2093" s="203"/>
      <c r="U2093" s="211"/>
      <c r="V2093" s="211"/>
      <c r="W2093" s="185" t="n">
        <v>0</v>
      </c>
      <c r="X2093" s="185" t="n">
        <v>0</v>
      </c>
      <c r="Y2093" s="219" t="n">
        <f aca="false">SUM(W2093:X2093)</f>
        <v>0</v>
      </c>
      <c r="Z2093" s="185" t="n">
        <v>0</v>
      </c>
      <c r="AA2093" s="185" t="n">
        <v>0</v>
      </c>
      <c r="AB2093" s="220" t="n">
        <f aca="false">SUM(Z2093:AA2093)</f>
        <v>0</v>
      </c>
      <c r="AC2093" s="22"/>
      <c r="AD2093" s="22"/>
      <c r="AE2093" s="188"/>
      <c r="AF2093" s="206" t="n">
        <f aca="false">IF(AE2093="SI",N2093,0)</f>
        <v>0</v>
      </c>
      <c r="AG2093" s="189" t="n">
        <f aca="false">IF(AE2093="SI",Y2093,0)</f>
        <v>0</v>
      </c>
      <c r="AH2093" s="189" t="n">
        <f aca="false">IF(AE2093="SI",AB2093,0)</f>
        <v>0</v>
      </c>
      <c r="AI2093" s="148"/>
      <c r="AJ2093" s="207"/>
      <c r="AK2093" s="207"/>
      <c r="AL2093" s="207"/>
      <c r="AM2093" s="207"/>
      <c r="AN2093" s="207"/>
      <c r="AO2093" s="208"/>
    </row>
    <row r="2094" customFormat="false" ht="15.75" hidden="false" customHeight="true" outlineLevel="0" collapsed="false">
      <c r="A2094" s="22" t="n">
        <v>2093</v>
      </c>
      <c r="B2094" s="180"/>
      <c r="C2094" s="22"/>
      <c r="D2094" s="22"/>
      <c r="E2094" s="183"/>
      <c r="F2094" s="183"/>
      <c r="G2094" s="22"/>
      <c r="H2094" s="22"/>
      <c r="I2094" s="22"/>
      <c r="J2094" s="22"/>
      <c r="K2094" s="191" t="e">
        <f aca="false">VLOOKUP(Personale!J2094,Legenda!$D$1:$F$258,2)</f>
        <v>#N/A</v>
      </c>
      <c r="L2094" s="22"/>
      <c r="M2094" s="22"/>
      <c r="N2094" s="22"/>
      <c r="O2094" s="22"/>
      <c r="P2094" s="203"/>
      <c r="Q2094" s="22"/>
      <c r="R2094" s="22"/>
      <c r="S2094" s="22"/>
      <c r="T2094" s="203"/>
      <c r="U2094" s="211"/>
      <c r="V2094" s="211"/>
      <c r="W2094" s="185" t="n">
        <v>0</v>
      </c>
      <c r="X2094" s="185" t="n">
        <v>0</v>
      </c>
      <c r="Y2094" s="219" t="n">
        <f aca="false">SUM(W2094:X2094)</f>
        <v>0</v>
      </c>
      <c r="Z2094" s="185" t="n">
        <v>0</v>
      </c>
      <c r="AA2094" s="185" t="n">
        <v>0</v>
      </c>
      <c r="AB2094" s="220" t="n">
        <f aca="false">SUM(Z2094:AA2094)</f>
        <v>0</v>
      </c>
      <c r="AC2094" s="22"/>
      <c r="AD2094" s="22"/>
      <c r="AE2094" s="188"/>
      <c r="AF2094" s="206" t="n">
        <f aca="false">IF(AE2094="SI",N2094,0)</f>
        <v>0</v>
      </c>
      <c r="AG2094" s="189" t="n">
        <f aca="false">IF(AE2094="SI",Y2094,0)</f>
        <v>0</v>
      </c>
      <c r="AH2094" s="189" t="n">
        <f aca="false">IF(AE2094="SI",AB2094,0)</f>
        <v>0</v>
      </c>
      <c r="AI2094" s="148"/>
      <c r="AJ2094" s="207"/>
      <c r="AK2094" s="207"/>
      <c r="AL2094" s="207"/>
      <c r="AM2094" s="207"/>
      <c r="AN2094" s="207"/>
      <c r="AO2094" s="208"/>
    </row>
    <row r="2095" customFormat="false" ht="15.75" hidden="false" customHeight="true" outlineLevel="0" collapsed="false">
      <c r="A2095" s="22" t="n">
        <v>2094</v>
      </c>
      <c r="B2095" s="180"/>
      <c r="C2095" s="22"/>
      <c r="D2095" s="22"/>
      <c r="E2095" s="183"/>
      <c r="F2095" s="183"/>
      <c r="G2095" s="22"/>
      <c r="H2095" s="22"/>
      <c r="I2095" s="22"/>
      <c r="J2095" s="22"/>
      <c r="K2095" s="191" t="e">
        <f aca="false">VLOOKUP(Personale!J2095,Legenda!$D$1:$F$258,2)</f>
        <v>#N/A</v>
      </c>
      <c r="L2095" s="22"/>
      <c r="M2095" s="22"/>
      <c r="N2095" s="22"/>
      <c r="O2095" s="22"/>
      <c r="P2095" s="203"/>
      <c r="Q2095" s="22"/>
      <c r="R2095" s="22"/>
      <c r="S2095" s="22"/>
      <c r="T2095" s="203"/>
      <c r="U2095" s="211"/>
      <c r="V2095" s="211"/>
      <c r="W2095" s="185" t="n">
        <v>0</v>
      </c>
      <c r="X2095" s="185" t="n">
        <v>0</v>
      </c>
      <c r="Y2095" s="219" t="n">
        <f aca="false">SUM(W2095:X2095)</f>
        <v>0</v>
      </c>
      <c r="Z2095" s="185" t="n">
        <v>0</v>
      </c>
      <c r="AA2095" s="185" t="n">
        <v>0</v>
      </c>
      <c r="AB2095" s="220" t="n">
        <f aca="false">SUM(Z2095:AA2095)</f>
        <v>0</v>
      </c>
      <c r="AC2095" s="22"/>
      <c r="AD2095" s="22"/>
      <c r="AE2095" s="188"/>
      <c r="AF2095" s="206" t="n">
        <f aca="false">IF(AE2095="SI",N2095,0)</f>
        <v>0</v>
      </c>
      <c r="AG2095" s="189" t="n">
        <f aca="false">IF(AE2095="SI",Y2095,0)</f>
        <v>0</v>
      </c>
      <c r="AH2095" s="189" t="n">
        <f aca="false">IF(AE2095="SI",AB2095,0)</f>
        <v>0</v>
      </c>
      <c r="AI2095" s="148"/>
      <c r="AJ2095" s="207"/>
      <c r="AK2095" s="207"/>
      <c r="AL2095" s="207"/>
      <c r="AM2095" s="207"/>
      <c r="AN2095" s="207"/>
      <c r="AO2095" s="208"/>
    </row>
    <row r="2096" customFormat="false" ht="15.75" hidden="false" customHeight="true" outlineLevel="0" collapsed="false">
      <c r="A2096" s="22" t="n">
        <v>2095</v>
      </c>
      <c r="B2096" s="180"/>
      <c r="C2096" s="22"/>
      <c r="D2096" s="22"/>
      <c r="E2096" s="183"/>
      <c r="F2096" s="183"/>
      <c r="G2096" s="22"/>
      <c r="H2096" s="22"/>
      <c r="I2096" s="22"/>
      <c r="J2096" s="22"/>
      <c r="K2096" s="191" t="e">
        <f aca="false">VLOOKUP(Personale!J2096,Legenda!$D$1:$F$258,2)</f>
        <v>#N/A</v>
      </c>
      <c r="L2096" s="22"/>
      <c r="M2096" s="22"/>
      <c r="N2096" s="22"/>
      <c r="O2096" s="22"/>
      <c r="P2096" s="203"/>
      <c r="Q2096" s="22"/>
      <c r="R2096" s="22"/>
      <c r="S2096" s="22"/>
      <c r="T2096" s="203"/>
      <c r="U2096" s="211"/>
      <c r="V2096" s="211"/>
      <c r="W2096" s="185" t="n">
        <v>0</v>
      </c>
      <c r="X2096" s="185" t="n">
        <v>0</v>
      </c>
      <c r="Y2096" s="219" t="n">
        <f aca="false">SUM(W2096:X2096)</f>
        <v>0</v>
      </c>
      <c r="Z2096" s="185" t="n">
        <v>0</v>
      </c>
      <c r="AA2096" s="185" t="n">
        <v>0</v>
      </c>
      <c r="AB2096" s="220" t="n">
        <f aca="false">SUM(Z2096:AA2096)</f>
        <v>0</v>
      </c>
      <c r="AC2096" s="22"/>
      <c r="AD2096" s="22"/>
      <c r="AE2096" s="188"/>
      <c r="AF2096" s="206" t="n">
        <f aca="false">IF(AE2096="SI",N2096,0)</f>
        <v>0</v>
      </c>
      <c r="AG2096" s="189" t="n">
        <f aca="false">IF(AE2096="SI",Y2096,0)</f>
        <v>0</v>
      </c>
      <c r="AH2096" s="189" t="n">
        <f aca="false">IF(AE2096="SI",AB2096,0)</f>
        <v>0</v>
      </c>
      <c r="AI2096" s="148"/>
      <c r="AJ2096" s="207"/>
      <c r="AK2096" s="207"/>
      <c r="AL2096" s="207"/>
      <c r="AM2096" s="207"/>
      <c r="AN2096" s="207"/>
      <c r="AO2096" s="208"/>
    </row>
    <row r="2097" customFormat="false" ht="15.75" hidden="false" customHeight="true" outlineLevel="0" collapsed="false">
      <c r="A2097" s="22" t="n">
        <v>2096</v>
      </c>
      <c r="B2097" s="180"/>
      <c r="C2097" s="22"/>
      <c r="D2097" s="22"/>
      <c r="E2097" s="183"/>
      <c r="F2097" s="183"/>
      <c r="G2097" s="22"/>
      <c r="H2097" s="22"/>
      <c r="I2097" s="22"/>
      <c r="J2097" s="22"/>
      <c r="K2097" s="191" t="e">
        <f aca="false">VLOOKUP(Personale!J2097,Legenda!$D$1:$F$258,2)</f>
        <v>#N/A</v>
      </c>
      <c r="L2097" s="22"/>
      <c r="M2097" s="22"/>
      <c r="N2097" s="22"/>
      <c r="O2097" s="22"/>
      <c r="P2097" s="203"/>
      <c r="Q2097" s="22"/>
      <c r="R2097" s="22"/>
      <c r="S2097" s="22"/>
      <c r="T2097" s="203"/>
      <c r="U2097" s="211"/>
      <c r="V2097" s="211"/>
      <c r="W2097" s="185" t="n">
        <v>0</v>
      </c>
      <c r="X2097" s="185" t="n">
        <v>0</v>
      </c>
      <c r="Y2097" s="219" t="n">
        <f aca="false">SUM(W2097:X2097)</f>
        <v>0</v>
      </c>
      <c r="Z2097" s="185" t="n">
        <v>0</v>
      </c>
      <c r="AA2097" s="185" t="n">
        <v>0</v>
      </c>
      <c r="AB2097" s="220" t="n">
        <f aca="false">SUM(Z2097:AA2097)</f>
        <v>0</v>
      </c>
      <c r="AC2097" s="22"/>
      <c r="AD2097" s="22"/>
      <c r="AE2097" s="188"/>
      <c r="AF2097" s="206" t="n">
        <f aca="false">IF(AE2097="SI",N2097,0)</f>
        <v>0</v>
      </c>
      <c r="AG2097" s="189" t="n">
        <f aca="false">IF(AE2097="SI",Y2097,0)</f>
        <v>0</v>
      </c>
      <c r="AH2097" s="189" t="n">
        <f aca="false">IF(AE2097="SI",AB2097,0)</f>
        <v>0</v>
      </c>
      <c r="AI2097" s="148"/>
      <c r="AJ2097" s="207"/>
      <c r="AK2097" s="207"/>
      <c r="AL2097" s="207"/>
      <c r="AM2097" s="207"/>
      <c r="AN2097" s="207"/>
      <c r="AO2097" s="208"/>
    </row>
    <row r="2098" customFormat="false" ht="15.75" hidden="false" customHeight="true" outlineLevel="0" collapsed="false">
      <c r="A2098" s="22" t="n">
        <v>2097</v>
      </c>
      <c r="B2098" s="180"/>
      <c r="C2098" s="22"/>
      <c r="D2098" s="22"/>
      <c r="E2098" s="183"/>
      <c r="F2098" s="183"/>
      <c r="G2098" s="22"/>
      <c r="H2098" s="22"/>
      <c r="I2098" s="22"/>
      <c r="J2098" s="22"/>
      <c r="K2098" s="191" t="e">
        <f aca="false">VLOOKUP(Personale!J2098,Legenda!$D$1:$F$258,2)</f>
        <v>#N/A</v>
      </c>
      <c r="L2098" s="22"/>
      <c r="M2098" s="22"/>
      <c r="N2098" s="22"/>
      <c r="O2098" s="22"/>
      <c r="P2098" s="203"/>
      <c r="Q2098" s="22"/>
      <c r="R2098" s="22"/>
      <c r="S2098" s="22"/>
      <c r="T2098" s="203"/>
      <c r="U2098" s="211"/>
      <c r="V2098" s="211"/>
      <c r="W2098" s="185" t="n">
        <v>0</v>
      </c>
      <c r="X2098" s="185" t="n">
        <v>0</v>
      </c>
      <c r="Y2098" s="219" t="n">
        <f aca="false">SUM(W2098:X2098)</f>
        <v>0</v>
      </c>
      <c r="Z2098" s="185" t="n">
        <v>0</v>
      </c>
      <c r="AA2098" s="185" t="n">
        <v>0</v>
      </c>
      <c r="AB2098" s="220" t="n">
        <f aca="false">SUM(Z2098:AA2098)</f>
        <v>0</v>
      </c>
      <c r="AC2098" s="22"/>
      <c r="AD2098" s="22"/>
      <c r="AE2098" s="188"/>
      <c r="AF2098" s="206" t="n">
        <f aca="false">IF(AE2098="SI",N2098,0)</f>
        <v>0</v>
      </c>
      <c r="AG2098" s="189" t="n">
        <f aca="false">IF(AE2098="SI",Y2098,0)</f>
        <v>0</v>
      </c>
      <c r="AH2098" s="189" t="n">
        <f aca="false">IF(AE2098="SI",AB2098,0)</f>
        <v>0</v>
      </c>
      <c r="AI2098" s="148"/>
      <c r="AJ2098" s="207"/>
      <c r="AK2098" s="207"/>
      <c r="AL2098" s="207"/>
      <c r="AM2098" s="207"/>
      <c r="AN2098" s="207"/>
      <c r="AO2098" s="208"/>
    </row>
    <row r="2099" customFormat="false" ht="15.75" hidden="false" customHeight="true" outlineLevel="0" collapsed="false">
      <c r="A2099" s="22" t="n">
        <v>2098</v>
      </c>
      <c r="B2099" s="180"/>
      <c r="C2099" s="22"/>
      <c r="D2099" s="22"/>
      <c r="E2099" s="183"/>
      <c r="F2099" s="183"/>
      <c r="G2099" s="22"/>
      <c r="H2099" s="22"/>
      <c r="I2099" s="22"/>
      <c r="J2099" s="22"/>
      <c r="K2099" s="191" t="e">
        <f aca="false">VLOOKUP(Personale!J2099,Legenda!$D$1:$F$258,2)</f>
        <v>#N/A</v>
      </c>
      <c r="L2099" s="22"/>
      <c r="M2099" s="22"/>
      <c r="N2099" s="22"/>
      <c r="O2099" s="22"/>
      <c r="P2099" s="203"/>
      <c r="Q2099" s="22"/>
      <c r="R2099" s="22"/>
      <c r="S2099" s="22"/>
      <c r="T2099" s="203"/>
      <c r="U2099" s="211"/>
      <c r="V2099" s="211"/>
      <c r="W2099" s="185" t="n">
        <v>0</v>
      </c>
      <c r="X2099" s="185" t="n">
        <v>0</v>
      </c>
      <c r="Y2099" s="219" t="n">
        <f aca="false">SUM(W2099:X2099)</f>
        <v>0</v>
      </c>
      <c r="Z2099" s="185" t="n">
        <v>0</v>
      </c>
      <c r="AA2099" s="185" t="n">
        <v>0</v>
      </c>
      <c r="AB2099" s="220" t="n">
        <f aca="false">SUM(Z2099:AA2099)</f>
        <v>0</v>
      </c>
      <c r="AC2099" s="22"/>
      <c r="AD2099" s="22"/>
      <c r="AE2099" s="188"/>
      <c r="AF2099" s="206" t="n">
        <f aca="false">IF(AE2099="SI",N2099,0)</f>
        <v>0</v>
      </c>
      <c r="AG2099" s="189" t="n">
        <f aca="false">IF(AE2099="SI",Y2099,0)</f>
        <v>0</v>
      </c>
      <c r="AH2099" s="189" t="n">
        <f aca="false">IF(AE2099="SI",AB2099,0)</f>
        <v>0</v>
      </c>
      <c r="AI2099" s="148"/>
      <c r="AJ2099" s="207"/>
      <c r="AK2099" s="207"/>
      <c r="AL2099" s="207"/>
      <c r="AM2099" s="207"/>
      <c r="AN2099" s="207"/>
      <c r="AO2099" s="208"/>
    </row>
    <row r="2100" customFormat="false" ht="15.75" hidden="false" customHeight="true" outlineLevel="0" collapsed="false">
      <c r="A2100" s="22" t="n">
        <v>2099</v>
      </c>
      <c r="B2100" s="180"/>
      <c r="C2100" s="22"/>
      <c r="D2100" s="22"/>
      <c r="E2100" s="183"/>
      <c r="F2100" s="183"/>
      <c r="G2100" s="22"/>
      <c r="H2100" s="22"/>
      <c r="I2100" s="22"/>
      <c r="J2100" s="22"/>
      <c r="K2100" s="191" t="e">
        <f aca="false">VLOOKUP(Personale!J2100,Legenda!$D$1:$F$258,2)</f>
        <v>#N/A</v>
      </c>
      <c r="L2100" s="22"/>
      <c r="M2100" s="22"/>
      <c r="N2100" s="22"/>
      <c r="O2100" s="22"/>
      <c r="P2100" s="203"/>
      <c r="Q2100" s="22"/>
      <c r="R2100" s="22"/>
      <c r="S2100" s="22"/>
      <c r="T2100" s="203"/>
      <c r="U2100" s="211"/>
      <c r="V2100" s="211"/>
      <c r="W2100" s="185" t="n">
        <v>0</v>
      </c>
      <c r="X2100" s="185" t="n">
        <v>0</v>
      </c>
      <c r="Y2100" s="219" t="n">
        <f aca="false">SUM(W2100:X2100)</f>
        <v>0</v>
      </c>
      <c r="Z2100" s="185" t="n">
        <v>0</v>
      </c>
      <c r="AA2100" s="185" t="n">
        <v>0</v>
      </c>
      <c r="AB2100" s="220" t="n">
        <f aca="false">SUM(Z2100:AA2100)</f>
        <v>0</v>
      </c>
      <c r="AC2100" s="22"/>
      <c r="AD2100" s="22"/>
      <c r="AE2100" s="188"/>
      <c r="AF2100" s="206" t="n">
        <f aca="false">IF(AE2100="SI",N2100,0)</f>
        <v>0</v>
      </c>
      <c r="AG2100" s="189" t="n">
        <f aca="false">IF(AE2100="SI",Y2100,0)</f>
        <v>0</v>
      </c>
      <c r="AH2100" s="189" t="n">
        <f aca="false">IF(AE2100="SI",AB2100,0)</f>
        <v>0</v>
      </c>
      <c r="AI2100" s="148"/>
      <c r="AJ2100" s="207"/>
      <c r="AK2100" s="207"/>
      <c r="AL2100" s="207"/>
      <c r="AM2100" s="207"/>
      <c r="AN2100" s="207"/>
      <c r="AO2100" s="208"/>
    </row>
    <row r="2101" customFormat="false" ht="15.75" hidden="false" customHeight="true" outlineLevel="0" collapsed="false">
      <c r="A2101" s="22" t="n">
        <v>2100</v>
      </c>
      <c r="B2101" s="180"/>
      <c r="C2101" s="22"/>
      <c r="D2101" s="22"/>
      <c r="E2101" s="183"/>
      <c r="F2101" s="183"/>
      <c r="G2101" s="22"/>
      <c r="H2101" s="22"/>
      <c r="I2101" s="22"/>
      <c r="J2101" s="22"/>
      <c r="K2101" s="191" t="e">
        <f aca="false">VLOOKUP(Personale!J2101,Legenda!$D$1:$F$258,2)</f>
        <v>#N/A</v>
      </c>
      <c r="L2101" s="22"/>
      <c r="M2101" s="22"/>
      <c r="N2101" s="22"/>
      <c r="O2101" s="22"/>
      <c r="P2101" s="203"/>
      <c r="Q2101" s="22"/>
      <c r="R2101" s="22"/>
      <c r="S2101" s="22"/>
      <c r="T2101" s="203"/>
      <c r="U2101" s="211"/>
      <c r="V2101" s="211"/>
      <c r="W2101" s="185" t="n">
        <v>0</v>
      </c>
      <c r="X2101" s="185" t="n">
        <v>0</v>
      </c>
      <c r="Y2101" s="219" t="n">
        <f aca="false">SUM(W2101:X2101)</f>
        <v>0</v>
      </c>
      <c r="Z2101" s="185" t="n">
        <v>0</v>
      </c>
      <c r="AA2101" s="185" t="n">
        <v>0</v>
      </c>
      <c r="AB2101" s="220" t="n">
        <f aca="false">SUM(Z2101:AA2101)</f>
        <v>0</v>
      </c>
      <c r="AC2101" s="22"/>
      <c r="AD2101" s="22"/>
      <c r="AE2101" s="188"/>
      <c r="AF2101" s="206" t="n">
        <f aca="false">IF(AE2101="SI",N2101,0)</f>
        <v>0</v>
      </c>
      <c r="AG2101" s="189" t="n">
        <f aca="false">IF(AE2101="SI",Y2101,0)</f>
        <v>0</v>
      </c>
      <c r="AH2101" s="189" t="n">
        <f aca="false">IF(AE2101="SI",AB2101,0)</f>
        <v>0</v>
      </c>
      <c r="AI2101" s="148"/>
      <c r="AJ2101" s="207"/>
      <c r="AK2101" s="207"/>
      <c r="AL2101" s="207"/>
      <c r="AM2101" s="207"/>
      <c r="AN2101" s="207"/>
      <c r="AO2101" s="208"/>
    </row>
    <row r="2102" customFormat="false" ht="15.75" hidden="false" customHeight="true" outlineLevel="0" collapsed="false">
      <c r="A2102" s="22" t="n">
        <v>2101</v>
      </c>
      <c r="B2102" s="180"/>
      <c r="C2102" s="22"/>
      <c r="D2102" s="22"/>
      <c r="E2102" s="183"/>
      <c r="F2102" s="183"/>
      <c r="G2102" s="22"/>
      <c r="H2102" s="22"/>
      <c r="I2102" s="22"/>
      <c r="J2102" s="22"/>
      <c r="K2102" s="191" t="e">
        <f aca="false">VLOOKUP(Personale!J2102,Legenda!$D$1:$F$258,2)</f>
        <v>#N/A</v>
      </c>
      <c r="L2102" s="22"/>
      <c r="M2102" s="22"/>
      <c r="N2102" s="22"/>
      <c r="O2102" s="22"/>
      <c r="P2102" s="203"/>
      <c r="Q2102" s="22"/>
      <c r="R2102" s="22"/>
      <c r="S2102" s="22"/>
      <c r="T2102" s="203"/>
      <c r="U2102" s="211"/>
      <c r="V2102" s="211"/>
      <c r="W2102" s="185" t="n">
        <v>0</v>
      </c>
      <c r="X2102" s="185" t="n">
        <v>0</v>
      </c>
      <c r="Y2102" s="219" t="n">
        <f aca="false">SUM(W2102:X2102)</f>
        <v>0</v>
      </c>
      <c r="Z2102" s="185" t="n">
        <v>0</v>
      </c>
      <c r="AA2102" s="185" t="n">
        <v>0</v>
      </c>
      <c r="AB2102" s="220" t="n">
        <f aca="false">SUM(Z2102:AA2102)</f>
        <v>0</v>
      </c>
      <c r="AC2102" s="22"/>
      <c r="AD2102" s="22"/>
      <c r="AE2102" s="188"/>
      <c r="AF2102" s="206" t="n">
        <f aca="false">IF(AE2102="SI",N2102,0)</f>
        <v>0</v>
      </c>
      <c r="AG2102" s="189" t="n">
        <f aca="false">IF(AE2102="SI",Y2102,0)</f>
        <v>0</v>
      </c>
      <c r="AH2102" s="189" t="n">
        <f aca="false">IF(AE2102="SI",AB2102,0)</f>
        <v>0</v>
      </c>
      <c r="AI2102" s="148"/>
      <c r="AJ2102" s="207"/>
      <c r="AK2102" s="207"/>
      <c r="AL2102" s="207"/>
      <c r="AM2102" s="207"/>
      <c r="AN2102" s="207"/>
      <c r="AO2102" s="208"/>
    </row>
    <row r="2103" customFormat="false" ht="15.75" hidden="false" customHeight="true" outlineLevel="0" collapsed="false">
      <c r="A2103" s="22" t="n">
        <v>2102</v>
      </c>
      <c r="B2103" s="180"/>
      <c r="C2103" s="22"/>
      <c r="D2103" s="22"/>
      <c r="E2103" s="183"/>
      <c r="F2103" s="183"/>
      <c r="G2103" s="22"/>
      <c r="H2103" s="22"/>
      <c r="I2103" s="22"/>
      <c r="J2103" s="22"/>
      <c r="K2103" s="191" t="e">
        <f aca="false">VLOOKUP(Personale!J2103,Legenda!$D$1:$F$258,2)</f>
        <v>#N/A</v>
      </c>
      <c r="L2103" s="22"/>
      <c r="M2103" s="22"/>
      <c r="N2103" s="22"/>
      <c r="O2103" s="22"/>
      <c r="P2103" s="203"/>
      <c r="Q2103" s="22"/>
      <c r="R2103" s="22"/>
      <c r="S2103" s="22"/>
      <c r="T2103" s="203"/>
      <c r="U2103" s="211"/>
      <c r="V2103" s="211"/>
      <c r="W2103" s="185" t="n">
        <v>0</v>
      </c>
      <c r="X2103" s="185" t="n">
        <v>0</v>
      </c>
      <c r="Y2103" s="219" t="n">
        <f aca="false">SUM(W2103:X2103)</f>
        <v>0</v>
      </c>
      <c r="Z2103" s="185" t="n">
        <v>0</v>
      </c>
      <c r="AA2103" s="185" t="n">
        <v>0</v>
      </c>
      <c r="AB2103" s="220" t="n">
        <f aca="false">SUM(Z2103:AA2103)</f>
        <v>0</v>
      </c>
      <c r="AC2103" s="22"/>
      <c r="AD2103" s="22"/>
      <c r="AE2103" s="188"/>
      <c r="AF2103" s="206" t="n">
        <f aca="false">IF(AE2103="SI",N2103,0)</f>
        <v>0</v>
      </c>
      <c r="AG2103" s="189" t="n">
        <f aca="false">IF(AE2103="SI",Y2103,0)</f>
        <v>0</v>
      </c>
      <c r="AH2103" s="189" t="n">
        <f aca="false">IF(AE2103="SI",AB2103,0)</f>
        <v>0</v>
      </c>
      <c r="AI2103" s="148"/>
      <c r="AJ2103" s="207"/>
      <c r="AK2103" s="207"/>
      <c r="AL2103" s="207"/>
      <c r="AM2103" s="207"/>
      <c r="AN2103" s="207"/>
      <c r="AO2103" s="208"/>
    </row>
    <row r="2104" customFormat="false" ht="15.75" hidden="false" customHeight="true" outlineLevel="0" collapsed="false">
      <c r="A2104" s="22" t="n">
        <v>2103</v>
      </c>
      <c r="B2104" s="180"/>
      <c r="C2104" s="22"/>
      <c r="D2104" s="22"/>
      <c r="E2104" s="183"/>
      <c r="F2104" s="183"/>
      <c r="G2104" s="22"/>
      <c r="H2104" s="22"/>
      <c r="I2104" s="22"/>
      <c r="J2104" s="22"/>
      <c r="K2104" s="191" t="e">
        <f aca="false">VLOOKUP(Personale!J2104,Legenda!$D$1:$F$258,2)</f>
        <v>#N/A</v>
      </c>
      <c r="L2104" s="22"/>
      <c r="M2104" s="22"/>
      <c r="N2104" s="22"/>
      <c r="O2104" s="22"/>
      <c r="P2104" s="203"/>
      <c r="Q2104" s="22"/>
      <c r="R2104" s="22"/>
      <c r="S2104" s="22"/>
      <c r="T2104" s="203"/>
      <c r="U2104" s="211"/>
      <c r="V2104" s="211"/>
      <c r="W2104" s="185" t="n">
        <v>0</v>
      </c>
      <c r="X2104" s="185" t="n">
        <v>0</v>
      </c>
      <c r="Y2104" s="219" t="n">
        <f aca="false">SUM(W2104:X2104)</f>
        <v>0</v>
      </c>
      <c r="Z2104" s="185" t="n">
        <v>0</v>
      </c>
      <c r="AA2104" s="185" t="n">
        <v>0</v>
      </c>
      <c r="AB2104" s="220" t="n">
        <f aca="false">SUM(Z2104:AA2104)</f>
        <v>0</v>
      </c>
      <c r="AC2104" s="22"/>
      <c r="AD2104" s="22"/>
      <c r="AE2104" s="188"/>
      <c r="AF2104" s="206" t="n">
        <f aca="false">IF(AE2104="SI",N2104,0)</f>
        <v>0</v>
      </c>
      <c r="AG2104" s="189" t="n">
        <f aca="false">IF(AE2104="SI",Y2104,0)</f>
        <v>0</v>
      </c>
      <c r="AH2104" s="189" t="n">
        <f aca="false">IF(AE2104="SI",AB2104,0)</f>
        <v>0</v>
      </c>
      <c r="AI2104" s="148"/>
      <c r="AJ2104" s="207"/>
      <c r="AK2104" s="207"/>
      <c r="AL2104" s="207"/>
      <c r="AM2104" s="207"/>
      <c r="AN2104" s="207"/>
      <c r="AO2104" s="208"/>
    </row>
    <row r="2105" customFormat="false" ht="15.75" hidden="false" customHeight="true" outlineLevel="0" collapsed="false">
      <c r="A2105" s="22" t="n">
        <v>2104</v>
      </c>
      <c r="B2105" s="180"/>
      <c r="C2105" s="22"/>
      <c r="D2105" s="22"/>
      <c r="E2105" s="183"/>
      <c r="F2105" s="183"/>
      <c r="G2105" s="22"/>
      <c r="H2105" s="22"/>
      <c r="I2105" s="22"/>
      <c r="J2105" s="22"/>
      <c r="K2105" s="191" t="e">
        <f aca="false">VLOOKUP(Personale!J2105,Legenda!$D$1:$F$258,2)</f>
        <v>#N/A</v>
      </c>
      <c r="L2105" s="22"/>
      <c r="M2105" s="22"/>
      <c r="N2105" s="22"/>
      <c r="O2105" s="22"/>
      <c r="P2105" s="203"/>
      <c r="Q2105" s="22"/>
      <c r="R2105" s="22"/>
      <c r="S2105" s="22"/>
      <c r="T2105" s="203"/>
      <c r="U2105" s="211"/>
      <c r="V2105" s="211"/>
      <c r="W2105" s="185" t="n">
        <v>0</v>
      </c>
      <c r="X2105" s="185" t="n">
        <v>0</v>
      </c>
      <c r="Y2105" s="219" t="n">
        <f aca="false">SUM(W2105:X2105)</f>
        <v>0</v>
      </c>
      <c r="Z2105" s="185" t="n">
        <v>0</v>
      </c>
      <c r="AA2105" s="185" t="n">
        <v>0</v>
      </c>
      <c r="AB2105" s="220" t="n">
        <f aca="false">SUM(Z2105:AA2105)</f>
        <v>0</v>
      </c>
      <c r="AC2105" s="22"/>
      <c r="AD2105" s="22"/>
      <c r="AE2105" s="188"/>
      <c r="AF2105" s="206" t="n">
        <f aca="false">IF(AE2105="SI",N2105,0)</f>
        <v>0</v>
      </c>
      <c r="AG2105" s="189" t="n">
        <f aca="false">IF(AE2105="SI",Y2105,0)</f>
        <v>0</v>
      </c>
      <c r="AH2105" s="189" t="n">
        <f aca="false">IF(AE2105="SI",AB2105,0)</f>
        <v>0</v>
      </c>
      <c r="AI2105" s="148"/>
      <c r="AJ2105" s="207"/>
      <c r="AK2105" s="207"/>
      <c r="AL2105" s="207"/>
      <c r="AM2105" s="207"/>
      <c r="AN2105" s="207"/>
      <c r="AO2105" s="208"/>
    </row>
    <row r="2106" customFormat="false" ht="15.75" hidden="false" customHeight="true" outlineLevel="0" collapsed="false">
      <c r="A2106" s="22" t="n">
        <v>2105</v>
      </c>
      <c r="B2106" s="180"/>
      <c r="C2106" s="22"/>
      <c r="D2106" s="22"/>
      <c r="E2106" s="183"/>
      <c r="F2106" s="183"/>
      <c r="G2106" s="22"/>
      <c r="H2106" s="22"/>
      <c r="I2106" s="22"/>
      <c r="J2106" s="22"/>
      <c r="K2106" s="191" t="e">
        <f aca="false">VLOOKUP(Personale!J2106,Legenda!$D$1:$F$258,2)</f>
        <v>#N/A</v>
      </c>
      <c r="L2106" s="22"/>
      <c r="M2106" s="22"/>
      <c r="N2106" s="22"/>
      <c r="O2106" s="22"/>
      <c r="P2106" s="203"/>
      <c r="Q2106" s="22"/>
      <c r="R2106" s="22"/>
      <c r="S2106" s="22"/>
      <c r="T2106" s="203"/>
      <c r="U2106" s="211"/>
      <c r="V2106" s="211"/>
      <c r="W2106" s="185" t="n">
        <v>0</v>
      </c>
      <c r="X2106" s="185" t="n">
        <v>0</v>
      </c>
      <c r="Y2106" s="219" t="n">
        <f aca="false">SUM(W2106:X2106)</f>
        <v>0</v>
      </c>
      <c r="Z2106" s="185" t="n">
        <v>0</v>
      </c>
      <c r="AA2106" s="185" t="n">
        <v>0</v>
      </c>
      <c r="AB2106" s="220" t="n">
        <f aca="false">SUM(Z2106:AA2106)</f>
        <v>0</v>
      </c>
      <c r="AC2106" s="22"/>
      <c r="AD2106" s="22"/>
      <c r="AE2106" s="188"/>
      <c r="AF2106" s="206" t="n">
        <f aca="false">IF(AE2106="SI",N2106,0)</f>
        <v>0</v>
      </c>
      <c r="AG2106" s="189" t="n">
        <f aca="false">IF(AE2106="SI",Y2106,0)</f>
        <v>0</v>
      </c>
      <c r="AH2106" s="189" t="n">
        <f aca="false">IF(AE2106="SI",AB2106,0)</f>
        <v>0</v>
      </c>
      <c r="AI2106" s="148"/>
      <c r="AJ2106" s="207"/>
      <c r="AK2106" s="207"/>
      <c r="AL2106" s="207"/>
      <c r="AM2106" s="207"/>
      <c r="AN2106" s="207"/>
      <c r="AO2106" s="208"/>
    </row>
    <row r="2107" customFormat="false" ht="15.75" hidden="false" customHeight="true" outlineLevel="0" collapsed="false">
      <c r="A2107" s="22" t="n">
        <v>2106</v>
      </c>
      <c r="B2107" s="180"/>
      <c r="C2107" s="22"/>
      <c r="D2107" s="22"/>
      <c r="E2107" s="183"/>
      <c r="F2107" s="183"/>
      <c r="G2107" s="22"/>
      <c r="H2107" s="22"/>
      <c r="I2107" s="22"/>
      <c r="J2107" s="22"/>
      <c r="K2107" s="191" t="e">
        <f aca="false">VLOOKUP(Personale!J2107,Legenda!$D$1:$F$258,2)</f>
        <v>#N/A</v>
      </c>
      <c r="L2107" s="22"/>
      <c r="M2107" s="22"/>
      <c r="N2107" s="22"/>
      <c r="O2107" s="22"/>
      <c r="P2107" s="203"/>
      <c r="Q2107" s="22"/>
      <c r="R2107" s="22"/>
      <c r="S2107" s="22"/>
      <c r="T2107" s="203"/>
      <c r="U2107" s="211"/>
      <c r="V2107" s="211"/>
      <c r="W2107" s="185" t="n">
        <v>0</v>
      </c>
      <c r="X2107" s="185" t="n">
        <v>0</v>
      </c>
      <c r="Y2107" s="219" t="n">
        <f aca="false">SUM(W2107:X2107)</f>
        <v>0</v>
      </c>
      <c r="Z2107" s="185" t="n">
        <v>0</v>
      </c>
      <c r="AA2107" s="185" t="n">
        <v>0</v>
      </c>
      <c r="AB2107" s="220" t="n">
        <f aca="false">SUM(Z2107:AA2107)</f>
        <v>0</v>
      </c>
      <c r="AC2107" s="22"/>
      <c r="AD2107" s="22"/>
      <c r="AE2107" s="188"/>
      <c r="AF2107" s="206" t="n">
        <f aca="false">IF(AE2107="SI",N2107,0)</f>
        <v>0</v>
      </c>
      <c r="AG2107" s="189" t="n">
        <f aca="false">IF(AE2107="SI",Y2107,0)</f>
        <v>0</v>
      </c>
      <c r="AH2107" s="189" t="n">
        <f aca="false">IF(AE2107="SI",AB2107,0)</f>
        <v>0</v>
      </c>
      <c r="AI2107" s="148"/>
      <c r="AJ2107" s="207"/>
      <c r="AK2107" s="207"/>
      <c r="AL2107" s="207"/>
      <c r="AM2107" s="207"/>
      <c r="AN2107" s="207"/>
      <c r="AO2107" s="208"/>
    </row>
    <row r="2108" customFormat="false" ht="15.75" hidden="false" customHeight="true" outlineLevel="0" collapsed="false">
      <c r="A2108" s="22" t="n">
        <v>2107</v>
      </c>
      <c r="B2108" s="180"/>
      <c r="C2108" s="22"/>
      <c r="D2108" s="22"/>
      <c r="E2108" s="183"/>
      <c r="F2108" s="183"/>
      <c r="G2108" s="22"/>
      <c r="H2108" s="22"/>
      <c r="I2108" s="22"/>
      <c r="J2108" s="22"/>
      <c r="K2108" s="191" t="e">
        <f aca="false">VLOOKUP(Personale!J2108,Legenda!$D$1:$F$258,2)</f>
        <v>#N/A</v>
      </c>
      <c r="L2108" s="22"/>
      <c r="M2108" s="22"/>
      <c r="N2108" s="22"/>
      <c r="O2108" s="22"/>
      <c r="P2108" s="203"/>
      <c r="Q2108" s="22"/>
      <c r="R2108" s="22"/>
      <c r="S2108" s="22"/>
      <c r="T2108" s="203"/>
      <c r="U2108" s="211"/>
      <c r="V2108" s="211"/>
      <c r="W2108" s="185" t="n">
        <v>0</v>
      </c>
      <c r="X2108" s="185" t="n">
        <v>0</v>
      </c>
      <c r="Y2108" s="219" t="n">
        <f aca="false">SUM(W2108:X2108)</f>
        <v>0</v>
      </c>
      <c r="Z2108" s="185" t="n">
        <v>0</v>
      </c>
      <c r="AA2108" s="185" t="n">
        <v>0</v>
      </c>
      <c r="AB2108" s="220" t="n">
        <f aca="false">SUM(Z2108:AA2108)</f>
        <v>0</v>
      </c>
      <c r="AC2108" s="22"/>
      <c r="AD2108" s="22"/>
      <c r="AE2108" s="188"/>
      <c r="AF2108" s="206" t="n">
        <f aca="false">IF(AE2108="SI",N2108,0)</f>
        <v>0</v>
      </c>
      <c r="AG2108" s="189" t="n">
        <f aca="false">IF(AE2108="SI",Y2108,0)</f>
        <v>0</v>
      </c>
      <c r="AH2108" s="189" t="n">
        <f aca="false">IF(AE2108="SI",AB2108,0)</f>
        <v>0</v>
      </c>
      <c r="AI2108" s="148"/>
      <c r="AJ2108" s="207"/>
      <c r="AK2108" s="207"/>
      <c r="AL2108" s="207"/>
      <c r="AM2108" s="207"/>
      <c r="AN2108" s="207"/>
      <c r="AO2108" s="208"/>
    </row>
    <row r="2109" customFormat="false" ht="15.75" hidden="false" customHeight="true" outlineLevel="0" collapsed="false">
      <c r="A2109" s="22" t="n">
        <v>2108</v>
      </c>
      <c r="B2109" s="180"/>
      <c r="C2109" s="22"/>
      <c r="D2109" s="22"/>
      <c r="E2109" s="183"/>
      <c r="F2109" s="183"/>
      <c r="G2109" s="22"/>
      <c r="H2109" s="22"/>
      <c r="I2109" s="22"/>
      <c r="J2109" s="22"/>
      <c r="K2109" s="191" t="e">
        <f aca="false">VLOOKUP(Personale!J2109,Legenda!$D$1:$F$258,2)</f>
        <v>#N/A</v>
      </c>
      <c r="L2109" s="22"/>
      <c r="M2109" s="22"/>
      <c r="N2109" s="22"/>
      <c r="O2109" s="22"/>
      <c r="P2109" s="203"/>
      <c r="Q2109" s="22"/>
      <c r="R2109" s="22"/>
      <c r="S2109" s="22"/>
      <c r="T2109" s="203"/>
      <c r="U2109" s="211"/>
      <c r="V2109" s="211"/>
      <c r="W2109" s="185" t="n">
        <v>0</v>
      </c>
      <c r="X2109" s="185" t="n">
        <v>0</v>
      </c>
      <c r="Y2109" s="219" t="n">
        <f aca="false">SUM(W2109:X2109)</f>
        <v>0</v>
      </c>
      <c r="Z2109" s="185" t="n">
        <v>0</v>
      </c>
      <c r="AA2109" s="185" t="n">
        <v>0</v>
      </c>
      <c r="AB2109" s="220" t="n">
        <f aca="false">SUM(Z2109:AA2109)</f>
        <v>0</v>
      </c>
      <c r="AC2109" s="22"/>
      <c r="AD2109" s="22"/>
      <c r="AE2109" s="188"/>
      <c r="AF2109" s="206" t="n">
        <f aca="false">IF(AE2109="SI",N2109,0)</f>
        <v>0</v>
      </c>
      <c r="AG2109" s="189" t="n">
        <f aca="false">IF(AE2109="SI",Y2109,0)</f>
        <v>0</v>
      </c>
      <c r="AH2109" s="189" t="n">
        <f aca="false">IF(AE2109="SI",AB2109,0)</f>
        <v>0</v>
      </c>
      <c r="AI2109" s="148"/>
      <c r="AJ2109" s="207"/>
      <c r="AK2109" s="207"/>
      <c r="AL2109" s="207"/>
      <c r="AM2109" s="207"/>
      <c r="AN2109" s="207"/>
      <c r="AO2109" s="208"/>
    </row>
    <row r="2110" customFormat="false" ht="15.75" hidden="false" customHeight="true" outlineLevel="0" collapsed="false">
      <c r="A2110" s="22" t="n">
        <v>2109</v>
      </c>
      <c r="B2110" s="180"/>
      <c r="C2110" s="22"/>
      <c r="D2110" s="22"/>
      <c r="E2110" s="183"/>
      <c r="F2110" s="183"/>
      <c r="G2110" s="22"/>
      <c r="H2110" s="22"/>
      <c r="I2110" s="22"/>
      <c r="J2110" s="22"/>
      <c r="K2110" s="191" t="e">
        <f aca="false">VLOOKUP(Personale!J2110,Legenda!$D$1:$F$258,2)</f>
        <v>#N/A</v>
      </c>
      <c r="L2110" s="22"/>
      <c r="M2110" s="22"/>
      <c r="N2110" s="22"/>
      <c r="O2110" s="22"/>
      <c r="P2110" s="203"/>
      <c r="Q2110" s="22"/>
      <c r="R2110" s="22"/>
      <c r="S2110" s="22"/>
      <c r="T2110" s="203"/>
      <c r="U2110" s="211"/>
      <c r="V2110" s="211"/>
      <c r="W2110" s="185" t="n">
        <v>0</v>
      </c>
      <c r="X2110" s="185" t="n">
        <v>0</v>
      </c>
      <c r="Y2110" s="219" t="n">
        <f aca="false">SUM(W2110:X2110)</f>
        <v>0</v>
      </c>
      <c r="Z2110" s="185" t="n">
        <v>0</v>
      </c>
      <c r="AA2110" s="185" t="n">
        <v>0</v>
      </c>
      <c r="AB2110" s="220" t="n">
        <f aca="false">SUM(Z2110:AA2110)</f>
        <v>0</v>
      </c>
      <c r="AC2110" s="22"/>
      <c r="AD2110" s="22"/>
      <c r="AE2110" s="188"/>
      <c r="AF2110" s="206" t="n">
        <f aca="false">IF(AE2110="SI",N2110,0)</f>
        <v>0</v>
      </c>
      <c r="AG2110" s="189" t="n">
        <f aca="false">IF(AE2110="SI",Y2110,0)</f>
        <v>0</v>
      </c>
      <c r="AH2110" s="189" t="n">
        <f aca="false">IF(AE2110="SI",AB2110,0)</f>
        <v>0</v>
      </c>
      <c r="AI2110" s="148"/>
      <c r="AJ2110" s="207"/>
      <c r="AK2110" s="207"/>
      <c r="AL2110" s="207"/>
      <c r="AM2110" s="207"/>
      <c r="AN2110" s="207"/>
      <c r="AO2110" s="208"/>
    </row>
    <row r="2111" customFormat="false" ht="15.75" hidden="false" customHeight="true" outlineLevel="0" collapsed="false">
      <c r="A2111" s="22" t="n">
        <v>2110</v>
      </c>
      <c r="B2111" s="180"/>
      <c r="C2111" s="22"/>
      <c r="D2111" s="22"/>
      <c r="E2111" s="183"/>
      <c r="F2111" s="183"/>
      <c r="G2111" s="22"/>
      <c r="H2111" s="22"/>
      <c r="I2111" s="22"/>
      <c r="J2111" s="22"/>
      <c r="K2111" s="191" t="e">
        <f aca="false">VLOOKUP(Personale!J2111,Legenda!$D$1:$F$258,2)</f>
        <v>#N/A</v>
      </c>
      <c r="L2111" s="22"/>
      <c r="M2111" s="22"/>
      <c r="N2111" s="22"/>
      <c r="O2111" s="22"/>
      <c r="P2111" s="203"/>
      <c r="Q2111" s="22"/>
      <c r="R2111" s="22"/>
      <c r="S2111" s="22"/>
      <c r="T2111" s="203"/>
      <c r="U2111" s="211"/>
      <c r="V2111" s="211"/>
      <c r="W2111" s="185" t="n">
        <v>0</v>
      </c>
      <c r="X2111" s="185" t="n">
        <v>0</v>
      </c>
      <c r="Y2111" s="219" t="n">
        <f aca="false">SUM(W2111:X2111)</f>
        <v>0</v>
      </c>
      <c r="Z2111" s="185" t="n">
        <v>0</v>
      </c>
      <c r="AA2111" s="185" t="n">
        <v>0</v>
      </c>
      <c r="AB2111" s="220" t="n">
        <f aca="false">SUM(Z2111:AA2111)</f>
        <v>0</v>
      </c>
      <c r="AC2111" s="22"/>
      <c r="AD2111" s="22"/>
      <c r="AE2111" s="188"/>
      <c r="AF2111" s="206" t="n">
        <f aca="false">IF(AE2111="SI",N2111,0)</f>
        <v>0</v>
      </c>
      <c r="AG2111" s="189" t="n">
        <f aca="false">IF(AE2111="SI",Y2111,0)</f>
        <v>0</v>
      </c>
      <c r="AH2111" s="189" t="n">
        <f aca="false">IF(AE2111="SI",AB2111,0)</f>
        <v>0</v>
      </c>
      <c r="AI2111" s="148"/>
      <c r="AJ2111" s="207"/>
      <c r="AK2111" s="207"/>
      <c r="AL2111" s="207"/>
      <c r="AM2111" s="207"/>
      <c r="AN2111" s="207"/>
      <c r="AO2111" s="208"/>
    </row>
    <row r="2112" customFormat="false" ht="15.75" hidden="false" customHeight="true" outlineLevel="0" collapsed="false">
      <c r="A2112" s="22" t="n">
        <v>2111</v>
      </c>
      <c r="B2112" s="180"/>
      <c r="C2112" s="22"/>
      <c r="D2112" s="22"/>
      <c r="E2112" s="183"/>
      <c r="F2112" s="183"/>
      <c r="G2112" s="22"/>
      <c r="H2112" s="22"/>
      <c r="I2112" s="22"/>
      <c r="J2112" s="22"/>
      <c r="K2112" s="191" t="e">
        <f aca="false">VLOOKUP(Personale!J2112,Legenda!$D$1:$F$258,2)</f>
        <v>#N/A</v>
      </c>
      <c r="L2112" s="22"/>
      <c r="M2112" s="22"/>
      <c r="N2112" s="22"/>
      <c r="O2112" s="22"/>
      <c r="P2112" s="203"/>
      <c r="Q2112" s="22"/>
      <c r="R2112" s="22"/>
      <c r="S2112" s="22"/>
      <c r="T2112" s="203"/>
      <c r="U2112" s="211"/>
      <c r="V2112" s="211"/>
      <c r="W2112" s="185" t="n">
        <v>0</v>
      </c>
      <c r="X2112" s="185" t="n">
        <v>0</v>
      </c>
      <c r="Y2112" s="219" t="n">
        <f aca="false">SUM(W2112:X2112)</f>
        <v>0</v>
      </c>
      <c r="Z2112" s="185" t="n">
        <v>0</v>
      </c>
      <c r="AA2112" s="185" t="n">
        <v>0</v>
      </c>
      <c r="AB2112" s="220" t="n">
        <f aca="false">SUM(Z2112:AA2112)</f>
        <v>0</v>
      </c>
      <c r="AC2112" s="22"/>
      <c r="AD2112" s="22"/>
      <c r="AE2112" s="188"/>
      <c r="AF2112" s="206" t="n">
        <f aca="false">IF(AE2112="SI",N2112,0)</f>
        <v>0</v>
      </c>
      <c r="AG2112" s="189" t="n">
        <f aca="false">IF(AE2112="SI",Y2112,0)</f>
        <v>0</v>
      </c>
      <c r="AH2112" s="189" t="n">
        <f aca="false">IF(AE2112="SI",AB2112,0)</f>
        <v>0</v>
      </c>
      <c r="AI2112" s="148"/>
      <c r="AJ2112" s="207"/>
      <c r="AK2112" s="207"/>
      <c r="AL2112" s="207"/>
      <c r="AM2112" s="207"/>
      <c r="AN2112" s="207"/>
      <c r="AO2112" s="208"/>
    </row>
    <row r="2113" customFormat="false" ht="15.75" hidden="false" customHeight="true" outlineLevel="0" collapsed="false">
      <c r="A2113" s="22" t="n">
        <v>2112</v>
      </c>
      <c r="B2113" s="180"/>
      <c r="C2113" s="22"/>
      <c r="D2113" s="22"/>
      <c r="E2113" s="183"/>
      <c r="F2113" s="183"/>
      <c r="G2113" s="22"/>
      <c r="H2113" s="22"/>
      <c r="I2113" s="22"/>
      <c r="J2113" s="22"/>
      <c r="K2113" s="191" t="e">
        <f aca="false">VLOOKUP(Personale!J2113,Legenda!$D$1:$F$258,2)</f>
        <v>#N/A</v>
      </c>
      <c r="L2113" s="22"/>
      <c r="M2113" s="22"/>
      <c r="N2113" s="22"/>
      <c r="O2113" s="22"/>
      <c r="P2113" s="203"/>
      <c r="Q2113" s="22"/>
      <c r="R2113" s="22"/>
      <c r="S2113" s="22"/>
      <c r="T2113" s="203"/>
      <c r="U2113" s="211"/>
      <c r="V2113" s="211"/>
      <c r="W2113" s="185" t="n">
        <v>0</v>
      </c>
      <c r="X2113" s="185" t="n">
        <v>0</v>
      </c>
      <c r="Y2113" s="219" t="n">
        <f aca="false">SUM(W2113:X2113)</f>
        <v>0</v>
      </c>
      <c r="Z2113" s="185" t="n">
        <v>0</v>
      </c>
      <c r="AA2113" s="185" t="n">
        <v>0</v>
      </c>
      <c r="AB2113" s="220" t="n">
        <f aca="false">SUM(Z2113:AA2113)</f>
        <v>0</v>
      </c>
      <c r="AC2113" s="22"/>
      <c r="AD2113" s="22"/>
      <c r="AE2113" s="188"/>
      <c r="AF2113" s="206" t="n">
        <f aca="false">IF(AE2113="SI",N2113,0)</f>
        <v>0</v>
      </c>
      <c r="AG2113" s="189" t="n">
        <f aca="false">IF(AE2113="SI",Y2113,0)</f>
        <v>0</v>
      </c>
      <c r="AH2113" s="189" t="n">
        <f aca="false">IF(AE2113="SI",AB2113,0)</f>
        <v>0</v>
      </c>
      <c r="AI2113" s="148"/>
      <c r="AJ2113" s="207"/>
      <c r="AK2113" s="207"/>
      <c r="AL2113" s="207"/>
      <c r="AM2113" s="207"/>
      <c r="AN2113" s="207"/>
      <c r="AO2113" s="208"/>
    </row>
    <row r="2114" customFormat="false" ht="15.75" hidden="false" customHeight="true" outlineLevel="0" collapsed="false">
      <c r="A2114" s="22" t="n">
        <v>2113</v>
      </c>
      <c r="B2114" s="180"/>
      <c r="C2114" s="22"/>
      <c r="D2114" s="22"/>
      <c r="E2114" s="183"/>
      <c r="F2114" s="183"/>
      <c r="G2114" s="22"/>
      <c r="H2114" s="22"/>
      <c r="I2114" s="22"/>
      <c r="J2114" s="22"/>
      <c r="K2114" s="191" t="e">
        <f aca="false">VLOOKUP(Personale!J2114,Legenda!$D$1:$F$258,2)</f>
        <v>#N/A</v>
      </c>
      <c r="L2114" s="22"/>
      <c r="M2114" s="22"/>
      <c r="N2114" s="22"/>
      <c r="O2114" s="22"/>
      <c r="P2114" s="203"/>
      <c r="Q2114" s="22"/>
      <c r="R2114" s="22"/>
      <c r="S2114" s="22"/>
      <c r="T2114" s="203"/>
      <c r="U2114" s="211"/>
      <c r="V2114" s="211"/>
      <c r="W2114" s="185" t="n">
        <v>0</v>
      </c>
      <c r="X2114" s="185" t="n">
        <v>0</v>
      </c>
      <c r="Y2114" s="219" t="n">
        <f aca="false">SUM(W2114:X2114)</f>
        <v>0</v>
      </c>
      <c r="Z2114" s="185" t="n">
        <v>0</v>
      </c>
      <c r="AA2114" s="185" t="n">
        <v>0</v>
      </c>
      <c r="AB2114" s="220" t="n">
        <f aca="false">SUM(Z2114:AA2114)</f>
        <v>0</v>
      </c>
      <c r="AC2114" s="22"/>
      <c r="AD2114" s="22"/>
      <c r="AE2114" s="188"/>
      <c r="AF2114" s="206" t="n">
        <f aca="false">IF(AE2114="SI",N2114,0)</f>
        <v>0</v>
      </c>
      <c r="AG2114" s="189" t="n">
        <f aca="false">IF(AE2114="SI",Y2114,0)</f>
        <v>0</v>
      </c>
      <c r="AH2114" s="189" t="n">
        <f aca="false">IF(AE2114="SI",AB2114,0)</f>
        <v>0</v>
      </c>
      <c r="AI2114" s="148"/>
      <c r="AJ2114" s="207"/>
      <c r="AK2114" s="207"/>
      <c r="AL2114" s="207"/>
      <c r="AM2114" s="207"/>
      <c r="AN2114" s="207"/>
      <c r="AO2114" s="208"/>
    </row>
    <row r="2115" customFormat="false" ht="15.75" hidden="false" customHeight="true" outlineLevel="0" collapsed="false">
      <c r="A2115" s="22" t="n">
        <v>2114</v>
      </c>
      <c r="B2115" s="180"/>
      <c r="C2115" s="22"/>
      <c r="D2115" s="22"/>
      <c r="E2115" s="183"/>
      <c r="F2115" s="183"/>
      <c r="G2115" s="22"/>
      <c r="H2115" s="22"/>
      <c r="I2115" s="22"/>
      <c r="J2115" s="22"/>
      <c r="K2115" s="191" t="e">
        <f aca="false">VLOOKUP(Personale!J2115,Legenda!$D$1:$F$258,2)</f>
        <v>#N/A</v>
      </c>
      <c r="L2115" s="22"/>
      <c r="M2115" s="22"/>
      <c r="N2115" s="22"/>
      <c r="O2115" s="22"/>
      <c r="P2115" s="203"/>
      <c r="Q2115" s="22"/>
      <c r="R2115" s="22"/>
      <c r="S2115" s="22"/>
      <c r="T2115" s="203"/>
      <c r="U2115" s="211"/>
      <c r="V2115" s="211"/>
      <c r="W2115" s="185" t="n">
        <v>0</v>
      </c>
      <c r="X2115" s="185" t="n">
        <v>0</v>
      </c>
      <c r="Y2115" s="219" t="n">
        <f aca="false">SUM(W2115:X2115)</f>
        <v>0</v>
      </c>
      <c r="Z2115" s="185" t="n">
        <v>0</v>
      </c>
      <c r="AA2115" s="185" t="n">
        <v>0</v>
      </c>
      <c r="AB2115" s="220" t="n">
        <f aca="false">SUM(Z2115:AA2115)</f>
        <v>0</v>
      </c>
      <c r="AC2115" s="22"/>
      <c r="AD2115" s="22"/>
      <c r="AE2115" s="188"/>
      <c r="AF2115" s="206" t="n">
        <f aca="false">IF(AE2115="SI",N2115,0)</f>
        <v>0</v>
      </c>
      <c r="AG2115" s="189" t="n">
        <f aca="false">IF(AE2115="SI",Y2115,0)</f>
        <v>0</v>
      </c>
      <c r="AH2115" s="189" t="n">
        <f aca="false">IF(AE2115="SI",AB2115,0)</f>
        <v>0</v>
      </c>
      <c r="AI2115" s="148"/>
      <c r="AJ2115" s="207"/>
      <c r="AK2115" s="207"/>
      <c r="AL2115" s="207"/>
      <c r="AM2115" s="207"/>
      <c r="AN2115" s="207"/>
      <c r="AO2115" s="208"/>
    </row>
    <row r="2116" customFormat="false" ht="15.75" hidden="false" customHeight="true" outlineLevel="0" collapsed="false">
      <c r="A2116" s="22" t="n">
        <v>2115</v>
      </c>
      <c r="B2116" s="180"/>
      <c r="C2116" s="22"/>
      <c r="D2116" s="22"/>
      <c r="E2116" s="183"/>
      <c r="F2116" s="183"/>
      <c r="G2116" s="22"/>
      <c r="H2116" s="22"/>
      <c r="I2116" s="22"/>
      <c r="J2116" s="22"/>
      <c r="K2116" s="191" t="e">
        <f aca="false">VLOOKUP(Personale!J2116,Legenda!$D$1:$F$258,2)</f>
        <v>#N/A</v>
      </c>
      <c r="L2116" s="22"/>
      <c r="M2116" s="22"/>
      <c r="N2116" s="22"/>
      <c r="O2116" s="22"/>
      <c r="P2116" s="203"/>
      <c r="Q2116" s="22"/>
      <c r="R2116" s="22"/>
      <c r="S2116" s="22"/>
      <c r="T2116" s="203"/>
      <c r="U2116" s="211"/>
      <c r="V2116" s="211"/>
      <c r="W2116" s="185" t="n">
        <v>0</v>
      </c>
      <c r="X2116" s="185" t="n">
        <v>0</v>
      </c>
      <c r="Y2116" s="219" t="n">
        <f aca="false">SUM(W2116:X2116)</f>
        <v>0</v>
      </c>
      <c r="Z2116" s="185" t="n">
        <v>0</v>
      </c>
      <c r="AA2116" s="185" t="n">
        <v>0</v>
      </c>
      <c r="AB2116" s="220" t="n">
        <f aca="false">SUM(Z2116:AA2116)</f>
        <v>0</v>
      </c>
      <c r="AC2116" s="22"/>
      <c r="AD2116" s="22"/>
      <c r="AE2116" s="188"/>
      <c r="AF2116" s="206" t="n">
        <f aca="false">IF(AE2116="SI",N2116,0)</f>
        <v>0</v>
      </c>
      <c r="AG2116" s="189" t="n">
        <f aca="false">IF(AE2116="SI",Y2116,0)</f>
        <v>0</v>
      </c>
      <c r="AH2116" s="189" t="n">
        <f aca="false">IF(AE2116="SI",AB2116,0)</f>
        <v>0</v>
      </c>
      <c r="AI2116" s="148"/>
      <c r="AJ2116" s="207"/>
      <c r="AK2116" s="207"/>
      <c r="AL2116" s="207"/>
      <c r="AM2116" s="207"/>
      <c r="AN2116" s="207"/>
      <c r="AO2116" s="208"/>
    </row>
    <row r="2117" customFormat="false" ht="15.75" hidden="false" customHeight="true" outlineLevel="0" collapsed="false">
      <c r="A2117" s="22" t="n">
        <v>2116</v>
      </c>
      <c r="B2117" s="180"/>
      <c r="C2117" s="22"/>
      <c r="D2117" s="22"/>
      <c r="E2117" s="183"/>
      <c r="F2117" s="183"/>
      <c r="G2117" s="22"/>
      <c r="H2117" s="22"/>
      <c r="I2117" s="22"/>
      <c r="J2117" s="22"/>
      <c r="K2117" s="191" t="e">
        <f aca="false">VLOOKUP(Personale!J2117,Legenda!$D$1:$F$258,2)</f>
        <v>#N/A</v>
      </c>
      <c r="L2117" s="22"/>
      <c r="M2117" s="22"/>
      <c r="N2117" s="22"/>
      <c r="O2117" s="22"/>
      <c r="P2117" s="203"/>
      <c r="Q2117" s="22"/>
      <c r="R2117" s="22"/>
      <c r="S2117" s="22"/>
      <c r="T2117" s="203"/>
      <c r="U2117" s="211"/>
      <c r="V2117" s="211"/>
      <c r="W2117" s="185" t="n">
        <v>0</v>
      </c>
      <c r="X2117" s="185" t="n">
        <v>0</v>
      </c>
      <c r="Y2117" s="219" t="n">
        <f aca="false">SUM(W2117:X2117)</f>
        <v>0</v>
      </c>
      <c r="Z2117" s="185" t="n">
        <v>0</v>
      </c>
      <c r="AA2117" s="185" t="n">
        <v>0</v>
      </c>
      <c r="AB2117" s="220" t="n">
        <f aca="false">SUM(Z2117:AA2117)</f>
        <v>0</v>
      </c>
      <c r="AC2117" s="22"/>
      <c r="AD2117" s="22"/>
      <c r="AE2117" s="188"/>
      <c r="AF2117" s="206" t="n">
        <f aca="false">IF(AE2117="SI",N2117,0)</f>
        <v>0</v>
      </c>
      <c r="AG2117" s="189" t="n">
        <f aca="false">IF(AE2117="SI",Y2117,0)</f>
        <v>0</v>
      </c>
      <c r="AH2117" s="189" t="n">
        <f aca="false">IF(AE2117="SI",AB2117,0)</f>
        <v>0</v>
      </c>
      <c r="AI2117" s="148"/>
      <c r="AJ2117" s="207"/>
      <c r="AK2117" s="207"/>
      <c r="AL2117" s="207"/>
      <c r="AM2117" s="207"/>
      <c r="AN2117" s="207"/>
      <c r="AO2117" s="208"/>
    </row>
    <row r="2118" customFormat="false" ht="15.75" hidden="false" customHeight="true" outlineLevel="0" collapsed="false">
      <c r="A2118" s="22" t="n">
        <v>2117</v>
      </c>
      <c r="B2118" s="180"/>
      <c r="C2118" s="22"/>
      <c r="D2118" s="22"/>
      <c r="E2118" s="183"/>
      <c r="F2118" s="183"/>
      <c r="G2118" s="22"/>
      <c r="H2118" s="22"/>
      <c r="I2118" s="22"/>
      <c r="J2118" s="22"/>
      <c r="K2118" s="191" t="e">
        <f aca="false">VLOOKUP(Personale!J2118,Legenda!$D$1:$F$258,2)</f>
        <v>#N/A</v>
      </c>
      <c r="L2118" s="22"/>
      <c r="M2118" s="22"/>
      <c r="N2118" s="22"/>
      <c r="O2118" s="22"/>
      <c r="P2118" s="203"/>
      <c r="Q2118" s="22"/>
      <c r="R2118" s="22"/>
      <c r="S2118" s="22"/>
      <c r="T2118" s="203"/>
      <c r="U2118" s="211"/>
      <c r="V2118" s="211"/>
      <c r="W2118" s="185" t="n">
        <v>0</v>
      </c>
      <c r="X2118" s="185" t="n">
        <v>0</v>
      </c>
      <c r="Y2118" s="219" t="n">
        <f aca="false">SUM(W2118:X2118)</f>
        <v>0</v>
      </c>
      <c r="Z2118" s="185" t="n">
        <v>0</v>
      </c>
      <c r="AA2118" s="185" t="n">
        <v>0</v>
      </c>
      <c r="AB2118" s="220" t="n">
        <f aca="false">SUM(Z2118:AA2118)</f>
        <v>0</v>
      </c>
      <c r="AC2118" s="22"/>
      <c r="AD2118" s="22"/>
      <c r="AE2118" s="188"/>
      <c r="AF2118" s="206" t="n">
        <f aca="false">IF(AE2118="SI",N2118,0)</f>
        <v>0</v>
      </c>
      <c r="AG2118" s="189" t="n">
        <f aca="false">IF(AE2118="SI",Y2118,0)</f>
        <v>0</v>
      </c>
      <c r="AH2118" s="189" t="n">
        <f aca="false">IF(AE2118="SI",AB2118,0)</f>
        <v>0</v>
      </c>
      <c r="AI2118" s="148"/>
      <c r="AJ2118" s="207"/>
      <c r="AK2118" s="207"/>
      <c r="AL2118" s="207"/>
      <c r="AM2118" s="207"/>
      <c r="AN2118" s="207"/>
      <c r="AO2118" s="208"/>
    </row>
    <row r="2119" customFormat="false" ht="15.75" hidden="false" customHeight="true" outlineLevel="0" collapsed="false">
      <c r="A2119" s="22" t="n">
        <v>2118</v>
      </c>
      <c r="B2119" s="180"/>
      <c r="C2119" s="22"/>
      <c r="D2119" s="22"/>
      <c r="E2119" s="183"/>
      <c r="F2119" s="183"/>
      <c r="G2119" s="22"/>
      <c r="H2119" s="22"/>
      <c r="I2119" s="22"/>
      <c r="J2119" s="22"/>
      <c r="K2119" s="191" t="e">
        <f aca="false">VLOOKUP(Personale!J2119,Legenda!$D$1:$F$258,2)</f>
        <v>#N/A</v>
      </c>
      <c r="L2119" s="22"/>
      <c r="M2119" s="22"/>
      <c r="N2119" s="22"/>
      <c r="O2119" s="22"/>
      <c r="P2119" s="203"/>
      <c r="Q2119" s="22"/>
      <c r="R2119" s="22"/>
      <c r="S2119" s="22"/>
      <c r="T2119" s="203"/>
      <c r="U2119" s="211"/>
      <c r="V2119" s="211"/>
      <c r="W2119" s="185" t="n">
        <v>0</v>
      </c>
      <c r="X2119" s="185" t="n">
        <v>0</v>
      </c>
      <c r="Y2119" s="219" t="n">
        <f aca="false">SUM(W2119:X2119)</f>
        <v>0</v>
      </c>
      <c r="Z2119" s="185" t="n">
        <v>0</v>
      </c>
      <c r="AA2119" s="185" t="n">
        <v>0</v>
      </c>
      <c r="AB2119" s="220" t="n">
        <f aca="false">SUM(Z2119:AA2119)</f>
        <v>0</v>
      </c>
      <c r="AC2119" s="22"/>
      <c r="AD2119" s="22"/>
      <c r="AE2119" s="188"/>
      <c r="AF2119" s="206" t="n">
        <f aca="false">IF(AE2119="SI",N2119,0)</f>
        <v>0</v>
      </c>
      <c r="AG2119" s="189" t="n">
        <f aca="false">IF(AE2119="SI",Y2119,0)</f>
        <v>0</v>
      </c>
      <c r="AH2119" s="189" t="n">
        <f aca="false">IF(AE2119="SI",AB2119,0)</f>
        <v>0</v>
      </c>
      <c r="AI2119" s="148"/>
      <c r="AJ2119" s="207"/>
      <c r="AK2119" s="207"/>
      <c r="AL2119" s="207"/>
      <c r="AM2119" s="207"/>
      <c r="AN2119" s="207"/>
      <c r="AO2119" s="208"/>
    </row>
    <row r="2120" customFormat="false" ht="15.75" hidden="false" customHeight="true" outlineLevel="0" collapsed="false">
      <c r="A2120" s="22" t="n">
        <v>2119</v>
      </c>
      <c r="B2120" s="180"/>
      <c r="C2120" s="22"/>
      <c r="D2120" s="22"/>
      <c r="E2120" s="183"/>
      <c r="F2120" s="183"/>
      <c r="G2120" s="22"/>
      <c r="H2120" s="22"/>
      <c r="I2120" s="22"/>
      <c r="J2120" s="22"/>
      <c r="K2120" s="191" t="e">
        <f aca="false">VLOOKUP(Personale!J2120,Legenda!$D$1:$F$258,2)</f>
        <v>#N/A</v>
      </c>
      <c r="L2120" s="22"/>
      <c r="M2120" s="22"/>
      <c r="N2120" s="22"/>
      <c r="O2120" s="22"/>
      <c r="P2120" s="203"/>
      <c r="Q2120" s="22"/>
      <c r="R2120" s="22"/>
      <c r="S2120" s="22"/>
      <c r="T2120" s="203"/>
      <c r="U2120" s="211"/>
      <c r="V2120" s="211"/>
      <c r="W2120" s="185" t="n">
        <v>0</v>
      </c>
      <c r="X2120" s="185" t="n">
        <v>0</v>
      </c>
      <c r="Y2120" s="219" t="n">
        <f aca="false">SUM(W2120:X2120)</f>
        <v>0</v>
      </c>
      <c r="Z2120" s="185" t="n">
        <v>0</v>
      </c>
      <c r="AA2120" s="185" t="n">
        <v>0</v>
      </c>
      <c r="AB2120" s="220" t="n">
        <f aca="false">SUM(Z2120:AA2120)</f>
        <v>0</v>
      </c>
      <c r="AC2120" s="22"/>
      <c r="AD2120" s="22"/>
      <c r="AE2120" s="188"/>
      <c r="AF2120" s="206" t="n">
        <f aca="false">IF(AE2120="SI",N2120,0)</f>
        <v>0</v>
      </c>
      <c r="AG2120" s="189" t="n">
        <f aca="false">IF(AE2120="SI",Y2120,0)</f>
        <v>0</v>
      </c>
      <c r="AH2120" s="189" t="n">
        <f aca="false">IF(AE2120="SI",AB2120,0)</f>
        <v>0</v>
      </c>
      <c r="AI2120" s="148"/>
      <c r="AJ2120" s="207"/>
      <c r="AK2120" s="207"/>
      <c r="AL2120" s="207"/>
      <c r="AM2120" s="207"/>
      <c r="AN2120" s="207"/>
      <c r="AO2120" s="208"/>
    </row>
    <row r="2121" customFormat="false" ht="15.75" hidden="false" customHeight="true" outlineLevel="0" collapsed="false">
      <c r="A2121" s="22" t="n">
        <v>2120</v>
      </c>
      <c r="B2121" s="180"/>
      <c r="C2121" s="22"/>
      <c r="D2121" s="22"/>
      <c r="E2121" s="183"/>
      <c r="F2121" s="183"/>
      <c r="G2121" s="22"/>
      <c r="H2121" s="22"/>
      <c r="I2121" s="22"/>
      <c r="J2121" s="22"/>
      <c r="K2121" s="191" t="e">
        <f aca="false">VLOOKUP(Personale!J2121,Legenda!$D$1:$F$258,2)</f>
        <v>#N/A</v>
      </c>
      <c r="L2121" s="22"/>
      <c r="M2121" s="22"/>
      <c r="N2121" s="22"/>
      <c r="O2121" s="22"/>
      <c r="P2121" s="203"/>
      <c r="Q2121" s="22"/>
      <c r="R2121" s="22"/>
      <c r="S2121" s="22"/>
      <c r="T2121" s="203"/>
      <c r="U2121" s="211"/>
      <c r="V2121" s="211"/>
      <c r="W2121" s="185" t="n">
        <v>0</v>
      </c>
      <c r="X2121" s="185" t="n">
        <v>0</v>
      </c>
      <c r="Y2121" s="219" t="n">
        <f aca="false">SUM(W2121:X2121)</f>
        <v>0</v>
      </c>
      <c r="Z2121" s="185" t="n">
        <v>0</v>
      </c>
      <c r="AA2121" s="185" t="n">
        <v>0</v>
      </c>
      <c r="AB2121" s="220" t="n">
        <f aca="false">SUM(Z2121:AA2121)</f>
        <v>0</v>
      </c>
      <c r="AC2121" s="22"/>
      <c r="AD2121" s="22"/>
      <c r="AE2121" s="188"/>
      <c r="AF2121" s="206" t="n">
        <f aca="false">IF(AE2121="SI",N2121,0)</f>
        <v>0</v>
      </c>
      <c r="AG2121" s="189" t="n">
        <f aca="false">IF(AE2121="SI",Y2121,0)</f>
        <v>0</v>
      </c>
      <c r="AH2121" s="189" t="n">
        <f aca="false">IF(AE2121="SI",AB2121,0)</f>
        <v>0</v>
      </c>
      <c r="AI2121" s="148"/>
      <c r="AJ2121" s="207"/>
      <c r="AK2121" s="207"/>
      <c r="AL2121" s="207"/>
      <c r="AM2121" s="207"/>
      <c r="AN2121" s="207"/>
      <c r="AO2121" s="208"/>
    </row>
    <row r="2122" customFormat="false" ht="15.75" hidden="false" customHeight="true" outlineLevel="0" collapsed="false">
      <c r="A2122" s="22" t="n">
        <v>2121</v>
      </c>
      <c r="B2122" s="180"/>
      <c r="C2122" s="22"/>
      <c r="D2122" s="22"/>
      <c r="E2122" s="183"/>
      <c r="F2122" s="183"/>
      <c r="G2122" s="22"/>
      <c r="H2122" s="22"/>
      <c r="I2122" s="22"/>
      <c r="J2122" s="22"/>
      <c r="K2122" s="191" t="e">
        <f aca="false">VLOOKUP(Personale!J2122,Legenda!$D$1:$F$258,2)</f>
        <v>#N/A</v>
      </c>
      <c r="L2122" s="22"/>
      <c r="M2122" s="22"/>
      <c r="N2122" s="22"/>
      <c r="O2122" s="22"/>
      <c r="P2122" s="203"/>
      <c r="Q2122" s="22"/>
      <c r="R2122" s="22"/>
      <c r="S2122" s="22"/>
      <c r="T2122" s="203"/>
      <c r="U2122" s="211"/>
      <c r="V2122" s="211"/>
      <c r="W2122" s="185" t="n">
        <v>0</v>
      </c>
      <c r="X2122" s="185" t="n">
        <v>0</v>
      </c>
      <c r="Y2122" s="219" t="n">
        <f aca="false">SUM(W2122:X2122)</f>
        <v>0</v>
      </c>
      <c r="Z2122" s="185" t="n">
        <v>0</v>
      </c>
      <c r="AA2122" s="185" t="n">
        <v>0</v>
      </c>
      <c r="AB2122" s="220" t="n">
        <f aca="false">SUM(Z2122:AA2122)</f>
        <v>0</v>
      </c>
      <c r="AC2122" s="22"/>
      <c r="AD2122" s="22"/>
      <c r="AE2122" s="188"/>
      <c r="AF2122" s="206" t="n">
        <f aca="false">IF(AE2122="SI",N2122,0)</f>
        <v>0</v>
      </c>
      <c r="AG2122" s="189" t="n">
        <f aca="false">IF(AE2122="SI",Y2122,0)</f>
        <v>0</v>
      </c>
      <c r="AH2122" s="189" t="n">
        <f aca="false">IF(AE2122="SI",AB2122,0)</f>
        <v>0</v>
      </c>
      <c r="AI2122" s="148"/>
      <c r="AJ2122" s="207"/>
      <c r="AK2122" s="207"/>
      <c r="AL2122" s="207"/>
      <c r="AM2122" s="207"/>
      <c r="AN2122" s="207"/>
      <c r="AO2122" s="208"/>
    </row>
    <row r="2123" customFormat="false" ht="15.75" hidden="false" customHeight="true" outlineLevel="0" collapsed="false">
      <c r="A2123" s="22" t="n">
        <v>2122</v>
      </c>
      <c r="B2123" s="180"/>
      <c r="C2123" s="22"/>
      <c r="D2123" s="22"/>
      <c r="E2123" s="183"/>
      <c r="F2123" s="183"/>
      <c r="G2123" s="22"/>
      <c r="H2123" s="22"/>
      <c r="I2123" s="22"/>
      <c r="J2123" s="22"/>
      <c r="K2123" s="191" t="e">
        <f aca="false">VLOOKUP(Personale!J2123,Legenda!$D$1:$F$258,2)</f>
        <v>#N/A</v>
      </c>
      <c r="L2123" s="22"/>
      <c r="M2123" s="22"/>
      <c r="N2123" s="22"/>
      <c r="O2123" s="22"/>
      <c r="P2123" s="203"/>
      <c r="Q2123" s="22"/>
      <c r="R2123" s="22"/>
      <c r="S2123" s="22"/>
      <c r="T2123" s="203"/>
      <c r="U2123" s="211"/>
      <c r="V2123" s="211"/>
      <c r="W2123" s="185" t="n">
        <v>0</v>
      </c>
      <c r="X2123" s="185" t="n">
        <v>0</v>
      </c>
      <c r="Y2123" s="219" t="n">
        <f aca="false">SUM(W2123:X2123)</f>
        <v>0</v>
      </c>
      <c r="Z2123" s="185" t="n">
        <v>0</v>
      </c>
      <c r="AA2123" s="185" t="n">
        <v>0</v>
      </c>
      <c r="AB2123" s="220" t="n">
        <f aca="false">SUM(Z2123:AA2123)</f>
        <v>0</v>
      </c>
      <c r="AC2123" s="22"/>
      <c r="AD2123" s="22"/>
      <c r="AE2123" s="188"/>
      <c r="AF2123" s="206" t="n">
        <f aca="false">IF(AE2123="SI",N2123,0)</f>
        <v>0</v>
      </c>
      <c r="AG2123" s="189" t="n">
        <f aca="false">IF(AE2123="SI",Y2123,0)</f>
        <v>0</v>
      </c>
      <c r="AH2123" s="189" t="n">
        <f aca="false">IF(AE2123="SI",AB2123,0)</f>
        <v>0</v>
      </c>
      <c r="AI2123" s="148"/>
      <c r="AJ2123" s="207"/>
      <c r="AK2123" s="207"/>
      <c r="AL2123" s="207"/>
      <c r="AM2123" s="207"/>
      <c r="AN2123" s="207"/>
      <c r="AO2123" s="208"/>
    </row>
    <row r="2124" customFormat="false" ht="15.75" hidden="false" customHeight="true" outlineLevel="0" collapsed="false">
      <c r="A2124" s="22" t="n">
        <v>2123</v>
      </c>
      <c r="B2124" s="180"/>
      <c r="C2124" s="22"/>
      <c r="D2124" s="22"/>
      <c r="E2124" s="183"/>
      <c r="F2124" s="183"/>
      <c r="G2124" s="22"/>
      <c r="H2124" s="22"/>
      <c r="I2124" s="22"/>
      <c r="J2124" s="22"/>
      <c r="K2124" s="191" t="e">
        <f aca="false">VLOOKUP(Personale!J2124,Legenda!$D$1:$F$258,2)</f>
        <v>#N/A</v>
      </c>
      <c r="L2124" s="22"/>
      <c r="M2124" s="22"/>
      <c r="N2124" s="22"/>
      <c r="O2124" s="22"/>
      <c r="P2124" s="203"/>
      <c r="Q2124" s="22"/>
      <c r="R2124" s="22"/>
      <c r="S2124" s="22"/>
      <c r="T2124" s="203"/>
      <c r="U2124" s="211"/>
      <c r="V2124" s="211"/>
      <c r="W2124" s="185" t="n">
        <v>0</v>
      </c>
      <c r="X2124" s="185" t="n">
        <v>0</v>
      </c>
      <c r="Y2124" s="219" t="n">
        <f aca="false">SUM(W2124:X2124)</f>
        <v>0</v>
      </c>
      <c r="Z2124" s="185" t="n">
        <v>0</v>
      </c>
      <c r="AA2124" s="185" t="n">
        <v>0</v>
      </c>
      <c r="AB2124" s="220" t="n">
        <f aca="false">SUM(Z2124:AA2124)</f>
        <v>0</v>
      </c>
      <c r="AC2124" s="22"/>
      <c r="AD2124" s="22"/>
      <c r="AE2124" s="188"/>
      <c r="AF2124" s="206" t="n">
        <f aca="false">IF(AE2124="SI",N2124,0)</f>
        <v>0</v>
      </c>
      <c r="AG2124" s="189" t="n">
        <f aca="false">IF(AE2124="SI",Y2124,0)</f>
        <v>0</v>
      </c>
      <c r="AH2124" s="189" t="n">
        <f aca="false">IF(AE2124="SI",AB2124,0)</f>
        <v>0</v>
      </c>
      <c r="AI2124" s="148"/>
      <c r="AJ2124" s="207"/>
      <c r="AK2124" s="207"/>
      <c r="AL2124" s="207"/>
      <c r="AM2124" s="207"/>
      <c r="AN2124" s="207"/>
      <c r="AO2124" s="208"/>
    </row>
    <row r="2125" customFormat="false" ht="15.75" hidden="false" customHeight="true" outlineLevel="0" collapsed="false">
      <c r="A2125" s="22" t="n">
        <v>2124</v>
      </c>
      <c r="B2125" s="180"/>
      <c r="C2125" s="22"/>
      <c r="D2125" s="22"/>
      <c r="E2125" s="183"/>
      <c r="F2125" s="183"/>
      <c r="G2125" s="22"/>
      <c r="H2125" s="22"/>
      <c r="I2125" s="22"/>
      <c r="J2125" s="22"/>
      <c r="K2125" s="191" t="e">
        <f aca="false">VLOOKUP(Personale!J2125,Legenda!$D$1:$F$258,2)</f>
        <v>#N/A</v>
      </c>
      <c r="L2125" s="22"/>
      <c r="M2125" s="22"/>
      <c r="N2125" s="22"/>
      <c r="O2125" s="22"/>
      <c r="P2125" s="203"/>
      <c r="Q2125" s="22"/>
      <c r="R2125" s="22"/>
      <c r="S2125" s="22"/>
      <c r="T2125" s="203"/>
      <c r="U2125" s="211"/>
      <c r="V2125" s="211"/>
      <c r="W2125" s="185" t="n">
        <v>0</v>
      </c>
      <c r="X2125" s="185" t="n">
        <v>0</v>
      </c>
      <c r="Y2125" s="219" t="n">
        <f aca="false">SUM(W2125:X2125)</f>
        <v>0</v>
      </c>
      <c r="Z2125" s="185" t="n">
        <v>0</v>
      </c>
      <c r="AA2125" s="185" t="n">
        <v>0</v>
      </c>
      <c r="AB2125" s="220" t="n">
        <f aca="false">SUM(Z2125:AA2125)</f>
        <v>0</v>
      </c>
      <c r="AC2125" s="22"/>
      <c r="AD2125" s="22"/>
      <c r="AE2125" s="188"/>
      <c r="AF2125" s="206" t="n">
        <f aca="false">IF(AE2125="SI",N2125,0)</f>
        <v>0</v>
      </c>
      <c r="AG2125" s="189" t="n">
        <f aca="false">IF(AE2125="SI",Y2125,0)</f>
        <v>0</v>
      </c>
      <c r="AH2125" s="189" t="n">
        <f aca="false">IF(AE2125="SI",AB2125,0)</f>
        <v>0</v>
      </c>
      <c r="AI2125" s="148"/>
      <c r="AJ2125" s="207"/>
      <c r="AK2125" s="207"/>
      <c r="AL2125" s="207"/>
      <c r="AM2125" s="207"/>
      <c r="AN2125" s="207"/>
      <c r="AO2125" s="208"/>
    </row>
    <row r="2126" customFormat="false" ht="15.75" hidden="false" customHeight="true" outlineLevel="0" collapsed="false">
      <c r="A2126" s="22" t="n">
        <v>2125</v>
      </c>
      <c r="B2126" s="180"/>
      <c r="C2126" s="22"/>
      <c r="D2126" s="22"/>
      <c r="E2126" s="183"/>
      <c r="F2126" s="183"/>
      <c r="G2126" s="22"/>
      <c r="H2126" s="22"/>
      <c r="I2126" s="22"/>
      <c r="J2126" s="22"/>
      <c r="K2126" s="191" t="e">
        <f aca="false">VLOOKUP(Personale!J2126,Legenda!$D$1:$F$258,2)</f>
        <v>#N/A</v>
      </c>
      <c r="L2126" s="22"/>
      <c r="M2126" s="22"/>
      <c r="N2126" s="22"/>
      <c r="O2126" s="22"/>
      <c r="P2126" s="203"/>
      <c r="Q2126" s="22"/>
      <c r="R2126" s="22"/>
      <c r="S2126" s="22"/>
      <c r="T2126" s="203"/>
      <c r="U2126" s="211"/>
      <c r="V2126" s="211"/>
      <c r="W2126" s="185" t="n">
        <v>0</v>
      </c>
      <c r="X2126" s="185" t="n">
        <v>0</v>
      </c>
      <c r="Y2126" s="219" t="n">
        <f aca="false">SUM(W2126:X2126)</f>
        <v>0</v>
      </c>
      <c r="Z2126" s="185" t="n">
        <v>0</v>
      </c>
      <c r="AA2126" s="185" t="n">
        <v>0</v>
      </c>
      <c r="AB2126" s="220" t="n">
        <f aca="false">SUM(Z2126:AA2126)</f>
        <v>0</v>
      </c>
      <c r="AC2126" s="22"/>
      <c r="AD2126" s="22"/>
      <c r="AE2126" s="188"/>
      <c r="AF2126" s="206" t="n">
        <f aca="false">IF(AE2126="SI",N2126,0)</f>
        <v>0</v>
      </c>
      <c r="AG2126" s="189" t="n">
        <f aca="false">IF(AE2126="SI",Y2126,0)</f>
        <v>0</v>
      </c>
      <c r="AH2126" s="189" t="n">
        <f aca="false">IF(AE2126="SI",AB2126,0)</f>
        <v>0</v>
      </c>
      <c r="AI2126" s="148"/>
      <c r="AJ2126" s="207"/>
      <c r="AK2126" s="207"/>
      <c r="AL2126" s="207"/>
      <c r="AM2126" s="207"/>
      <c r="AN2126" s="207"/>
      <c r="AO2126" s="208"/>
    </row>
    <row r="2127" customFormat="false" ht="15.75" hidden="false" customHeight="true" outlineLevel="0" collapsed="false">
      <c r="A2127" s="22" t="n">
        <v>2126</v>
      </c>
      <c r="B2127" s="180"/>
      <c r="C2127" s="22"/>
      <c r="D2127" s="22"/>
      <c r="E2127" s="183"/>
      <c r="F2127" s="183"/>
      <c r="G2127" s="22"/>
      <c r="H2127" s="22"/>
      <c r="I2127" s="22"/>
      <c r="J2127" s="22"/>
      <c r="K2127" s="191" t="e">
        <f aca="false">VLOOKUP(Personale!J2127,Legenda!$D$1:$F$258,2)</f>
        <v>#N/A</v>
      </c>
      <c r="L2127" s="22"/>
      <c r="M2127" s="22"/>
      <c r="N2127" s="22"/>
      <c r="O2127" s="22"/>
      <c r="P2127" s="203"/>
      <c r="Q2127" s="22"/>
      <c r="R2127" s="22"/>
      <c r="S2127" s="22"/>
      <c r="T2127" s="203"/>
      <c r="U2127" s="211"/>
      <c r="V2127" s="211"/>
      <c r="W2127" s="185" t="n">
        <v>0</v>
      </c>
      <c r="X2127" s="185" t="n">
        <v>0</v>
      </c>
      <c r="Y2127" s="219" t="n">
        <f aca="false">SUM(W2127:X2127)</f>
        <v>0</v>
      </c>
      <c r="Z2127" s="185" t="n">
        <v>0</v>
      </c>
      <c r="AA2127" s="185" t="n">
        <v>0</v>
      </c>
      <c r="AB2127" s="220" t="n">
        <f aca="false">SUM(Z2127:AA2127)</f>
        <v>0</v>
      </c>
      <c r="AC2127" s="22"/>
      <c r="AD2127" s="22"/>
      <c r="AE2127" s="188"/>
      <c r="AF2127" s="206" t="n">
        <f aca="false">IF(AE2127="SI",N2127,0)</f>
        <v>0</v>
      </c>
      <c r="AG2127" s="189" t="n">
        <f aca="false">IF(AE2127="SI",Y2127,0)</f>
        <v>0</v>
      </c>
      <c r="AH2127" s="189" t="n">
        <f aca="false">IF(AE2127="SI",AB2127,0)</f>
        <v>0</v>
      </c>
      <c r="AI2127" s="148"/>
      <c r="AJ2127" s="207"/>
      <c r="AK2127" s="207"/>
      <c r="AL2127" s="207"/>
      <c r="AM2127" s="207"/>
      <c r="AN2127" s="207"/>
      <c r="AO2127" s="208"/>
    </row>
    <row r="2128" customFormat="false" ht="15.75" hidden="false" customHeight="true" outlineLevel="0" collapsed="false">
      <c r="A2128" s="22" t="n">
        <v>2127</v>
      </c>
      <c r="B2128" s="180"/>
      <c r="C2128" s="22"/>
      <c r="D2128" s="22"/>
      <c r="E2128" s="183"/>
      <c r="F2128" s="183"/>
      <c r="G2128" s="22"/>
      <c r="H2128" s="22"/>
      <c r="I2128" s="22"/>
      <c r="J2128" s="22"/>
      <c r="K2128" s="191" t="e">
        <f aca="false">VLOOKUP(Personale!J2128,Legenda!$D$1:$F$258,2)</f>
        <v>#N/A</v>
      </c>
      <c r="L2128" s="22"/>
      <c r="M2128" s="22"/>
      <c r="N2128" s="22"/>
      <c r="O2128" s="22"/>
      <c r="P2128" s="203"/>
      <c r="Q2128" s="22"/>
      <c r="R2128" s="22"/>
      <c r="S2128" s="22"/>
      <c r="T2128" s="203"/>
      <c r="U2128" s="211"/>
      <c r="V2128" s="211"/>
      <c r="W2128" s="185" t="n">
        <v>0</v>
      </c>
      <c r="X2128" s="185" t="n">
        <v>0</v>
      </c>
      <c r="Y2128" s="219" t="n">
        <f aca="false">SUM(W2128:X2128)</f>
        <v>0</v>
      </c>
      <c r="Z2128" s="185" t="n">
        <v>0</v>
      </c>
      <c r="AA2128" s="185" t="n">
        <v>0</v>
      </c>
      <c r="AB2128" s="220" t="n">
        <f aca="false">SUM(Z2128:AA2128)</f>
        <v>0</v>
      </c>
      <c r="AC2128" s="22"/>
      <c r="AD2128" s="22"/>
      <c r="AE2128" s="188"/>
      <c r="AF2128" s="206" t="n">
        <f aca="false">IF(AE2128="SI",N2128,0)</f>
        <v>0</v>
      </c>
      <c r="AG2128" s="189" t="n">
        <f aca="false">IF(AE2128="SI",Y2128,0)</f>
        <v>0</v>
      </c>
      <c r="AH2128" s="189" t="n">
        <f aca="false">IF(AE2128="SI",AB2128,0)</f>
        <v>0</v>
      </c>
      <c r="AI2128" s="148"/>
      <c r="AJ2128" s="207"/>
      <c r="AK2128" s="207"/>
      <c r="AL2128" s="207"/>
      <c r="AM2128" s="207"/>
      <c r="AN2128" s="207"/>
      <c r="AO2128" s="208"/>
    </row>
    <row r="2129" customFormat="false" ht="15.75" hidden="false" customHeight="true" outlineLevel="0" collapsed="false">
      <c r="A2129" s="22" t="n">
        <v>2128</v>
      </c>
      <c r="B2129" s="180"/>
      <c r="C2129" s="22"/>
      <c r="D2129" s="22"/>
      <c r="E2129" s="183"/>
      <c r="F2129" s="183"/>
      <c r="G2129" s="22"/>
      <c r="H2129" s="22"/>
      <c r="I2129" s="22"/>
      <c r="J2129" s="22"/>
      <c r="K2129" s="191" t="e">
        <f aca="false">VLOOKUP(Personale!J2129,Legenda!$D$1:$F$258,2)</f>
        <v>#N/A</v>
      </c>
      <c r="L2129" s="22"/>
      <c r="M2129" s="22"/>
      <c r="N2129" s="22"/>
      <c r="O2129" s="22"/>
      <c r="P2129" s="203"/>
      <c r="Q2129" s="22"/>
      <c r="R2129" s="22"/>
      <c r="S2129" s="22"/>
      <c r="T2129" s="203"/>
      <c r="U2129" s="211"/>
      <c r="V2129" s="211"/>
      <c r="W2129" s="185" t="n">
        <v>0</v>
      </c>
      <c r="X2129" s="185" t="n">
        <v>0</v>
      </c>
      <c r="Y2129" s="219" t="n">
        <f aca="false">SUM(W2129:X2129)</f>
        <v>0</v>
      </c>
      <c r="Z2129" s="185" t="n">
        <v>0</v>
      </c>
      <c r="AA2129" s="185" t="n">
        <v>0</v>
      </c>
      <c r="AB2129" s="220" t="n">
        <f aca="false">SUM(Z2129:AA2129)</f>
        <v>0</v>
      </c>
      <c r="AC2129" s="22"/>
      <c r="AD2129" s="22"/>
      <c r="AE2129" s="188"/>
      <c r="AF2129" s="206" t="n">
        <f aca="false">IF(AE2129="SI",N2129,0)</f>
        <v>0</v>
      </c>
      <c r="AG2129" s="189" t="n">
        <f aca="false">IF(AE2129="SI",Y2129,0)</f>
        <v>0</v>
      </c>
      <c r="AH2129" s="189" t="n">
        <f aca="false">IF(AE2129="SI",AB2129,0)</f>
        <v>0</v>
      </c>
      <c r="AI2129" s="148"/>
      <c r="AJ2129" s="207"/>
      <c r="AK2129" s="207"/>
      <c r="AL2129" s="207"/>
      <c r="AM2129" s="207"/>
      <c r="AN2129" s="207"/>
      <c r="AO2129" s="208"/>
    </row>
    <row r="2130" customFormat="false" ht="15.75" hidden="false" customHeight="true" outlineLevel="0" collapsed="false">
      <c r="A2130" s="22" t="n">
        <v>2129</v>
      </c>
      <c r="B2130" s="180"/>
      <c r="C2130" s="22"/>
      <c r="D2130" s="22"/>
      <c r="E2130" s="183"/>
      <c r="F2130" s="183"/>
      <c r="G2130" s="22"/>
      <c r="H2130" s="22"/>
      <c r="I2130" s="22"/>
      <c r="J2130" s="22"/>
      <c r="K2130" s="191" t="e">
        <f aca="false">VLOOKUP(Personale!J2130,Legenda!$D$1:$F$258,2)</f>
        <v>#N/A</v>
      </c>
      <c r="L2130" s="22"/>
      <c r="M2130" s="22"/>
      <c r="N2130" s="22"/>
      <c r="O2130" s="22"/>
      <c r="P2130" s="203"/>
      <c r="Q2130" s="22"/>
      <c r="R2130" s="22"/>
      <c r="S2130" s="22"/>
      <c r="T2130" s="203"/>
      <c r="U2130" s="211"/>
      <c r="V2130" s="211"/>
      <c r="W2130" s="185" t="n">
        <v>0</v>
      </c>
      <c r="X2130" s="185" t="n">
        <v>0</v>
      </c>
      <c r="Y2130" s="219" t="n">
        <f aca="false">SUM(W2130:X2130)</f>
        <v>0</v>
      </c>
      <c r="Z2130" s="185" t="n">
        <v>0</v>
      </c>
      <c r="AA2130" s="185" t="n">
        <v>0</v>
      </c>
      <c r="AB2130" s="220" t="n">
        <f aca="false">SUM(Z2130:AA2130)</f>
        <v>0</v>
      </c>
      <c r="AC2130" s="22"/>
      <c r="AD2130" s="22"/>
      <c r="AE2130" s="188"/>
      <c r="AF2130" s="206" t="n">
        <f aca="false">IF(AE2130="SI",N2130,0)</f>
        <v>0</v>
      </c>
      <c r="AG2130" s="189" t="n">
        <f aca="false">IF(AE2130="SI",Y2130,0)</f>
        <v>0</v>
      </c>
      <c r="AH2130" s="189" t="n">
        <f aca="false">IF(AE2130="SI",AB2130,0)</f>
        <v>0</v>
      </c>
      <c r="AI2130" s="148"/>
      <c r="AJ2130" s="207"/>
      <c r="AK2130" s="207"/>
      <c r="AL2130" s="207"/>
      <c r="AM2130" s="207"/>
      <c r="AN2130" s="207"/>
      <c r="AO2130" s="208"/>
    </row>
    <row r="2131" customFormat="false" ht="15.75" hidden="false" customHeight="true" outlineLevel="0" collapsed="false">
      <c r="A2131" s="22" t="n">
        <v>2130</v>
      </c>
      <c r="B2131" s="180"/>
      <c r="C2131" s="22"/>
      <c r="D2131" s="22"/>
      <c r="E2131" s="183"/>
      <c r="F2131" s="183"/>
      <c r="G2131" s="22"/>
      <c r="H2131" s="22"/>
      <c r="I2131" s="22"/>
      <c r="J2131" s="22"/>
      <c r="K2131" s="191" t="e">
        <f aca="false">VLOOKUP(Personale!J2131,Legenda!$D$1:$F$258,2)</f>
        <v>#N/A</v>
      </c>
      <c r="L2131" s="22"/>
      <c r="M2131" s="22"/>
      <c r="N2131" s="22"/>
      <c r="O2131" s="22"/>
      <c r="P2131" s="203"/>
      <c r="Q2131" s="22"/>
      <c r="R2131" s="22"/>
      <c r="S2131" s="22"/>
      <c r="T2131" s="203"/>
      <c r="U2131" s="211"/>
      <c r="V2131" s="211"/>
      <c r="W2131" s="185" t="n">
        <v>0</v>
      </c>
      <c r="X2131" s="185" t="n">
        <v>0</v>
      </c>
      <c r="Y2131" s="219" t="n">
        <f aca="false">SUM(W2131:X2131)</f>
        <v>0</v>
      </c>
      <c r="Z2131" s="185" t="n">
        <v>0</v>
      </c>
      <c r="AA2131" s="185" t="n">
        <v>0</v>
      </c>
      <c r="AB2131" s="220" t="n">
        <f aca="false">SUM(Z2131:AA2131)</f>
        <v>0</v>
      </c>
      <c r="AC2131" s="22"/>
      <c r="AD2131" s="22"/>
      <c r="AE2131" s="188"/>
      <c r="AF2131" s="206" t="n">
        <f aca="false">IF(AE2131="SI",N2131,0)</f>
        <v>0</v>
      </c>
      <c r="AG2131" s="189" t="n">
        <f aca="false">IF(AE2131="SI",Y2131,0)</f>
        <v>0</v>
      </c>
      <c r="AH2131" s="189" t="n">
        <f aca="false">IF(AE2131="SI",AB2131,0)</f>
        <v>0</v>
      </c>
      <c r="AI2131" s="148"/>
      <c r="AJ2131" s="207"/>
      <c r="AK2131" s="207"/>
      <c r="AL2131" s="207"/>
      <c r="AM2131" s="207"/>
      <c r="AN2131" s="207"/>
      <c r="AO2131" s="208"/>
    </row>
    <row r="2132" customFormat="false" ht="15.75" hidden="false" customHeight="true" outlineLevel="0" collapsed="false">
      <c r="A2132" s="22" t="n">
        <v>2131</v>
      </c>
      <c r="B2132" s="180"/>
      <c r="C2132" s="22"/>
      <c r="D2132" s="22"/>
      <c r="E2132" s="183"/>
      <c r="F2132" s="183"/>
      <c r="G2132" s="22"/>
      <c r="H2132" s="22"/>
      <c r="I2132" s="22"/>
      <c r="J2132" s="22"/>
      <c r="K2132" s="191" t="e">
        <f aca="false">VLOOKUP(Personale!J2132,Legenda!$D$1:$F$258,2)</f>
        <v>#N/A</v>
      </c>
      <c r="L2132" s="22"/>
      <c r="M2132" s="22"/>
      <c r="N2132" s="22"/>
      <c r="O2132" s="22"/>
      <c r="P2132" s="203"/>
      <c r="Q2132" s="22"/>
      <c r="R2132" s="22"/>
      <c r="S2132" s="22"/>
      <c r="T2132" s="203"/>
      <c r="U2132" s="211"/>
      <c r="V2132" s="211"/>
      <c r="W2132" s="185" t="n">
        <v>0</v>
      </c>
      <c r="X2132" s="185" t="n">
        <v>0</v>
      </c>
      <c r="Y2132" s="219" t="n">
        <f aca="false">SUM(W2132:X2132)</f>
        <v>0</v>
      </c>
      <c r="Z2132" s="185" t="n">
        <v>0</v>
      </c>
      <c r="AA2132" s="185" t="n">
        <v>0</v>
      </c>
      <c r="AB2132" s="220" t="n">
        <f aca="false">SUM(Z2132:AA2132)</f>
        <v>0</v>
      </c>
      <c r="AC2132" s="22"/>
      <c r="AD2132" s="22"/>
      <c r="AE2132" s="188"/>
      <c r="AF2132" s="206" t="n">
        <f aca="false">IF(AE2132="SI",N2132,0)</f>
        <v>0</v>
      </c>
      <c r="AG2132" s="189" t="n">
        <f aca="false">IF(AE2132="SI",Y2132,0)</f>
        <v>0</v>
      </c>
      <c r="AH2132" s="189" t="n">
        <f aca="false">IF(AE2132="SI",AB2132,0)</f>
        <v>0</v>
      </c>
      <c r="AI2132" s="148"/>
      <c r="AJ2132" s="207"/>
      <c r="AK2132" s="207"/>
      <c r="AL2132" s="207"/>
      <c r="AM2132" s="207"/>
      <c r="AN2132" s="207"/>
      <c r="AO2132" s="208"/>
    </row>
    <row r="2133" customFormat="false" ht="15.75" hidden="false" customHeight="true" outlineLevel="0" collapsed="false">
      <c r="A2133" s="22" t="n">
        <v>2132</v>
      </c>
      <c r="B2133" s="180"/>
      <c r="C2133" s="22"/>
      <c r="D2133" s="22"/>
      <c r="E2133" s="183"/>
      <c r="F2133" s="183"/>
      <c r="G2133" s="22"/>
      <c r="H2133" s="22"/>
      <c r="I2133" s="22"/>
      <c r="J2133" s="22"/>
      <c r="K2133" s="191" t="e">
        <f aca="false">VLOOKUP(Personale!J2133,Legenda!$D$1:$F$258,2)</f>
        <v>#N/A</v>
      </c>
      <c r="L2133" s="22"/>
      <c r="M2133" s="22"/>
      <c r="N2133" s="22"/>
      <c r="O2133" s="22"/>
      <c r="P2133" s="203"/>
      <c r="Q2133" s="22"/>
      <c r="R2133" s="22"/>
      <c r="S2133" s="22"/>
      <c r="T2133" s="203"/>
      <c r="U2133" s="211"/>
      <c r="V2133" s="211"/>
      <c r="W2133" s="185" t="n">
        <v>0</v>
      </c>
      <c r="X2133" s="185" t="n">
        <v>0</v>
      </c>
      <c r="Y2133" s="219" t="n">
        <f aca="false">SUM(W2133:X2133)</f>
        <v>0</v>
      </c>
      <c r="Z2133" s="185" t="n">
        <v>0</v>
      </c>
      <c r="AA2133" s="185" t="n">
        <v>0</v>
      </c>
      <c r="AB2133" s="220" t="n">
        <f aca="false">SUM(Z2133:AA2133)</f>
        <v>0</v>
      </c>
      <c r="AC2133" s="22"/>
      <c r="AD2133" s="22"/>
      <c r="AE2133" s="188"/>
      <c r="AF2133" s="206" t="n">
        <f aca="false">IF(AE2133="SI",N2133,0)</f>
        <v>0</v>
      </c>
      <c r="AG2133" s="189" t="n">
        <f aca="false">IF(AE2133="SI",Y2133,0)</f>
        <v>0</v>
      </c>
      <c r="AH2133" s="189" t="n">
        <f aca="false">IF(AE2133="SI",AB2133,0)</f>
        <v>0</v>
      </c>
      <c r="AI2133" s="148"/>
      <c r="AJ2133" s="207"/>
      <c r="AK2133" s="207"/>
      <c r="AL2133" s="207"/>
      <c r="AM2133" s="207"/>
      <c r="AN2133" s="207"/>
      <c r="AO2133" s="208"/>
    </row>
    <row r="2134" customFormat="false" ht="15.75" hidden="false" customHeight="true" outlineLevel="0" collapsed="false">
      <c r="A2134" s="22" t="n">
        <v>2133</v>
      </c>
      <c r="B2134" s="180"/>
      <c r="C2134" s="22"/>
      <c r="D2134" s="22"/>
      <c r="E2134" s="183"/>
      <c r="F2134" s="183"/>
      <c r="G2134" s="22"/>
      <c r="H2134" s="22"/>
      <c r="I2134" s="22"/>
      <c r="J2134" s="22"/>
      <c r="K2134" s="191" t="e">
        <f aca="false">VLOOKUP(Personale!J2134,Legenda!$D$1:$F$258,2)</f>
        <v>#N/A</v>
      </c>
      <c r="L2134" s="22"/>
      <c r="M2134" s="22"/>
      <c r="N2134" s="22"/>
      <c r="O2134" s="22"/>
      <c r="P2134" s="203"/>
      <c r="Q2134" s="22"/>
      <c r="R2134" s="22"/>
      <c r="S2134" s="22"/>
      <c r="T2134" s="203"/>
      <c r="U2134" s="211"/>
      <c r="V2134" s="211"/>
      <c r="W2134" s="185" t="n">
        <v>0</v>
      </c>
      <c r="X2134" s="185" t="n">
        <v>0</v>
      </c>
      <c r="Y2134" s="219" t="n">
        <f aca="false">SUM(W2134:X2134)</f>
        <v>0</v>
      </c>
      <c r="Z2134" s="185" t="n">
        <v>0</v>
      </c>
      <c r="AA2134" s="185" t="n">
        <v>0</v>
      </c>
      <c r="AB2134" s="220" t="n">
        <f aca="false">SUM(Z2134:AA2134)</f>
        <v>0</v>
      </c>
      <c r="AC2134" s="22"/>
      <c r="AD2134" s="22"/>
      <c r="AE2134" s="188"/>
      <c r="AF2134" s="206" t="n">
        <f aca="false">IF(AE2134="SI",N2134,0)</f>
        <v>0</v>
      </c>
      <c r="AG2134" s="189" t="n">
        <f aca="false">IF(AE2134="SI",Y2134,0)</f>
        <v>0</v>
      </c>
      <c r="AH2134" s="189" t="n">
        <f aca="false">IF(AE2134="SI",AB2134,0)</f>
        <v>0</v>
      </c>
      <c r="AI2134" s="148"/>
      <c r="AJ2134" s="207"/>
      <c r="AK2134" s="207"/>
      <c r="AL2134" s="207"/>
      <c r="AM2134" s="207"/>
      <c r="AN2134" s="207"/>
      <c r="AO2134" s="208"/>
    </row>
    <row r="2135" customFormat="false" ht="15.75" hidden="false" customHeight="true" outlineLevel="0" collapsed="false">
      <c r="A2135" s="22" t="n">
        <v>2134</v>
      </c>
      <c r="B2135" s="180"/>
      <c r="C2135" s="22"/>
      <c r="D2135" s="22"/>
      <c r="E2135" s="183"/>
      <c r="F2135" s="183"/>
      <c r="G2135" s="22"/>
      <c r="H2135" s="22"/>
      <c r="I2135" s="22"/>
      <c r="J2135" s="22"/>
      <c r="K2135" s="191" t="e">
        <f aca="false">VLOOKUP(Personale!J2135,Legenda!$D$1:$F$258,2)</f>
        <v>#N/A</v>
      </c>
      <c r="L2135" s="22"/>
      <c r="M2135" s="22"/>
      <c r="N2135" s="22"/>
      <c r="O2135" s="22"/>
      <c r="P2135" s="203"/>
      <c r="Q2135" s="22"/>
      <c r="R2135" s="22"/>
      <c r="S2135" s="22"/>
      <c r="T2135" s="203"/>
      <c r="U2135" s="211"/>
      <c r="V2135" s="211"/>
      <c r="W2135" s="185" t="n">
        <v>0</v>
      </c>
      <c r="X2135" s="185" t="n">
        <v>0</v>
      </c>
      <c r="Y2135" s="219" t="n">
        <f aca="false">SUM(W2135:X2135)</f>
        <v>0</v>
      </c>
      <c r="Z2135" s="185" t="n">
        <v>0</v>
      </c>
      <c r="AA2135" s="185" t="n">
        <v>0</v>
      </c>
      <c r="AB2135" s="220" t="n">
        <f aca="false">SUM(Z2135:AA2135)</f>
        <v>0</v>
      </c>
      <c r="AC2135" s="22"/>
      <c r="AD2135" s="22"/>
      <c r="AE2135" s="188"/>
      <c r="AF2135" s="206" t="n">
        <f aca="false">IF(AE2135="SI",N2135,0)</f>
        <v>0</v>
      </c>
      <c r="AG2135" s="189" t="n">
        <f aca="false">IF(AE2135="SI",Y2135,0)</f>
        <v>0</v>
      </c>
      <c r="AH2135" s="189" t="n">
        <f aca="false">IF(AE2135="SI",AB2135,0)</f>
        <v>0</v>
      </c>
      <c r="AI2135" s="148"/>
      <c r="AJ2135" s="207"/>
      <c r="AK2135" s="207"/>
      <c r="AL2135" s="207"/>
      <c r="AM2135" s="207"/>
      <c r="AN2135" s="207"/>
      <c r="AO2135" s="208"/>
    </row>
    <row r="2136" customFormat="false" ht="15.75" hidden="false" customHeight="true" outlineLevel="0" collapsed="false">
      <c r="A2136" s="22" t="n">
        <v>2135</v>
      </c>
      <c r="B2136" s="180"/>
      <c r="C2136" s="22"/>
      <c r="D2136" s="22"/>
      <c r="E2136" s="183"/>
      <c r="F2136" s="183"/>
      <c r="G2136" s="22"/>
      <c r="H2136" s="22"/>
      <c r="I2136" s="22"/>
      <c r="J2136" s="22"/>
      <c r="K2136" s="191" t="e">
        <f aca="false">VLOOKUP(Personale!J2136,Legenda!$D$1:$F$258,2)</f>
        <v>#N/A</v>
      </c>
      <c r="L2136" s="22"/>
      <c r="M2136" s="22"/>
      <c r="N2136" s="22"/>
      <c r="O2136" s="22"/>
      <c r="P2136" s="203"/>
      <c r="Q2136" s="22"/>
      <c r="R2136" s="22"/>
      <c r="S2136" s="22"/>
      <c r="T2136" s="203"/>
      <c r="U2136" s="211"/>
      <c r="V2136" s="211"/>
      <c r="W2136" s="185" t="n">
        <v>0</v>
      </c>
      <c r="X2136" s="185" t="n">
        <v>0</v>
      </c>
      <c r="Y2136" s="219" t="n">
        <f aca="false">SUM(W2136:X2136)</f>
        <v>0</v>
      </c>
      <c r="Z2136" s="185" t="n">
        <v>0</v>
      </c>
      <c r="AA2136" s="185" t="n">
        <v>0</v>
      </c>
      <c r="AB2136" s="220" t="n">
        <f aca="false">SUM(Z2136:AA2136)</f>
        <v>0</v>
      </c>
      <c r="AC2136" s="22"/>
      <c r="AD2136" s="22"/>
      <c r="AE2136" s="188"/>
      <c r="AF2136" s="206" t="n">
        <f aca="false">IF(AE2136="SI",N2136,0)</f>
        <v>0</v>
      </c>
      <c r="AG2136" s="189" t="n">
        <f aca="false">IF(AE2136="SI",Y2136,0)</f>
        <v>0</v>
      </c>
      <c r="AH2136" s="189" t="n">
        <f aca="false">IF(AE2136="SI",AB2136,0)</f>
        <v>0</v>
      </c>
      <c r="AI2136" s="148"/>
      <c r="AJ2136" s="207"/>
      <c r="AK2136" s="207"/>
      <c r="AL2136" s="207"/>
      <c r="AM2136" s="207"/>
      <c r="AN2136" s="207"/>
      <c r="AO2136" s="208"/>
    </row>
    <row r="2137" customFormat="false" ht="15.75" hidden="false" customHeight="true" outlineLevel="0" collapsed="false">
      <c r="A2137" s="22" t="n">
        <v>2136</v>
      </c>
      <c r="B2137" s="180"/>
      <c r="C2137" s="22"/>
      <c r="D2137" s="22"/>
      <c r="E2137" s="183"/>
      <c r="F2137" s="183"/>
      <c r="G2137" s="22"/>
      <c r="H2137" s="22"/>
      <c r="I2137" s="22"/>
      <c r="J2137" s="22"/>
      <c r="K2137" s="191" t="e">
        <f aca="false">VLOOKUP(Personale!J2137,Legenda!$D$1:$F$258,2)</f>
        <v>#N/A</v>
      </c>
      <c r="L2137" s="22"/>
      <c r="M2137" s="22"/>
      <c r="N2137" s="22"/>
      <c r="O2137" s="22"/>
      <c r="P2137" s="203"/>
      <c r="Q2137" s="22"/>
      <c r="R2137" s="22"/>
      <c r="S2137" s="22"/>
      <c r="T2137" s="203"/>
      <c r="U2137" s="211"/>
      <c r="V2137" s="211"/>
      <c r="W2137" s="185" t="n">
        <v>0</v>
      </c>
      <c r="X2137" s="185" t="n">
        <v>0</v>
      </c>
      <c r="Y2137" s="219" t="n">
        <f aca="false">SUM(W2137:X2137)</f>
        <v>0</v>
      </c>
      <c r="Z2137" s="185" t="n">
        <v>0</v>
      </c>
      <c r="AA2137" s="185" t="n">
        <v>0</v>
      </c>
      <c r="AB2137" s="220" t="n">
        <f aca="false">SUM(Z2137:AA2137)</f>
        <v>0</v>
      </c>
      <c r="AC2137" s="22"/>
      <c r="AD2137" s="22"/>
      <c r="AE2137" s="188"/>
      <c r="AF2137" s="206" t="n">
        <f aca="false">IF(AE2137="SI",N2137,0)</f>
        <v>0</v>
      </c>
      <c r="AG2137" s="189" t="n">
        <f aca="false">IF(AE2137="SI",Y2137,0)</f>
        <v>0</v>
      </c>
      <c r="AH2137" s="189" t="n">
        <f aca="false">IF(AE2137="SI",AB2137,0)</f>
        <v>0</v>
      </c>
      <c r="AI2137" s="148"/>
      <c r="AJ2137" s="207"/>
      <c r="AK2137" s="207"/>
      <c r="AL2137" s="207"/>
      <c r="AM2137" s="207"/>
      <c r="AN2137" s="207"/>
      <c r="AO2137" s="208"/>
    </row>
    <row r="2138" customFormat="false" ht="15.75" hidden="false" customHeight="true" outlineLevel="0" collapsed="false">
      <c r="A2138" s="22" t="n">
        <v>2137</v>
      </c>
      <c r="B2138" s="180"/>
      <c r="C2138" s="22"/>
      <c r="D2138" s="22"/>
      <c r="E2138" s="183"/>
      <c r="F2138" s="183"/>
      <c r="G2138" s="22"/>
      <c r="H2138" s="22"/>
      <c r="I2138" s="22"/>
      <c r="J2138" s="22"/>
      <c r="K2138" s="191" t="e">
        <f aca="false">VLOOKUP(Personale!J2138,Legenda!$D$1:$F$258,2)</f>
        <v>#N/A</v>
      </c>
      <c r="L2138" s="22"/>
      <c r="M2138" s="22"/>
      <c r="N2138" s="22"/>
      <c r="O2138" s="22"/>
      <c r="P2138" s="203"/>
      <c r="Q2138" s="22"/>
      <c r="R2138" s="22"/>
      <c r="S2138" s="22"/>
      <c r="T2138" s="203"/>
      <c r="U2138" s="211"/>
      <c r="V2138" s="211"/>
      <c r="W2138" s="185" t="n">
        <v>0</v>
      </c>
      <c r="X2138" s="185" t="n">
        <v>0</v>
      </c>
      <c r="Y2138" s="219" t="n">
        <f aca="false">SUM(W2138:X2138)</f>
        <v>0</v>
      </c>
      <c r="Z2138" s="185" t="n">
        <v>0</v>
      </c>
      <c r="AA2138" s="185" t="n">
        <v>0</v>
      </c>
      <c r="AB2138" s="220" t="n">
        <f aca="false">SUM(Z2138:AA2138)</f>
        <v>0</v>
      </c>
      <c r="AC2138" s="22"/>
      <c r="AD2138" s="22"/>
      <c r="AE2138" s="188"/>
      <c r="AF2138" s="206" t="n">
        <f aca="false">IF(AE2138="SI",N2138,0)</f>
        <v>0</v>
      </c>
      <c r="AG2138" s="189" t="n">
        <f aca="false">IF(AE2138="SI",Y2138,0)</f>
        <v>0</v>
      </c>
      <c r="AH2138" s="189" t="n">
        <f aca="false">IF(AE2138="SI",AB2138,0)</f>
        <v>0</v>
      </c>
      <c r="AI2138" s="148"/>
      <c r="AJ2138" s="207"/>
      <c r="AK2138" s="207"/>
      <c r="AL2138" s="207"/>
      <c r="AM2138" s="207"/>
      <c r="AN2138" s="207"/>
      <c r="AO2138" s="208"/>
    </row>
    <row r="2139" customFormat="false" ht="15.75" hidden="false" customHeight="true" outlineLevel="0" collapsed="false">
      <c r="A2139" s="22" t="n">
        <v>2138</v>
      </c>
      <c r="B2139" s="180"/>
      <c r="C2139" s="22"/>
      <c r="D2139" s="22"/>
      <c r="E2139" s="183"/>
      <c r="F2139" s="183"/>
      <c r="G2139" s="22"/>
      <c r="H2139" s="22"/>
      <c r="I2139" s="22"/>
      <c r="J2139" s="22"/>
      <c r="K2139" s="191" t="e">
        <f aca="false">VLOOKUP(Personale!J2139,Legenda!$D$1:$F$258,2)</f>
        <v>#N/A</v>
      </c>
      <c r="L2139" s="22"/>
      <c r="M2139" s="22"/>
      <c r="N2139" s="22"/>
      <c r="O2139" s="22"/>
      <c r="P2139" s="203"/>
      <c r="Q2139" s="22"/>
      <c r="R2139" s="22"/>
      <c r="S2139" s="22"/>
      <c r="T2139" s="203"/>
      <c r="U2139" s="211"/>
      <c r="V2139" s="211"/>
      <c r="W2139" s="185" t="n">
        <v>0</v>
      </c>
      <c r="X2139" s="185" t="n">
        <v>0</v>
      </c>
      <c r="Y2139" s="219" t="n">
        <f aca="false">SUM(W2139:X2139)</f>
        <v>0</v>
      </c>
      <c r="Z2139" s="185" t="n">
        <v>0</v>
      </c>
      <c r="AA2139" s="185" t="n">
        <v>0</v>
      </c>
      <c r="AB2139" s="220" t="n">
        <f aca="false">SUM(Z2139:AA2139)</f>
        <v>0</v>
      </c>
      <c r="AC2139" s="22"/>
      <c r="AD2139" s="22"/>
      <c r="AE2139" s="188"/>
      <c r="AF2139" s="206" t="n">
        <f aca="false">IF(AE2139="SI",N2139,0)</f>
        <v>0</v>
      </c>
      <c r="AG2139" s="189" t="n">
        <f aca="false">IF(AE2139="SI",Y2139,0)</f>
        <v>0</v>
      </c>
      <c r="AH2139" s="189" t="n">
        <f aca="false">IF(AE2139="SI",AB2139,0)</f>
        <v>0</v>
      </c>
      <c r="AI2139" s="148"/>
      <c r="AJ2139" s="207"/>
      <c r="AK2139" s="207"/>
      <c r="AL2139" s="207"/>
      <c r="AM2139" s="207"/>
      <c r="AN2139" s="207"/>
      <c r="AO2139" s="208"/>
    </row>
    <row r="2140" customFormat="false" ht="15.75" hidden="false" customHeight="true" outlineLevel="0" collapsed="false">
      <c r="A2140" s="22" t="n">
        <v>2139</v>
      </c>
      <c r="B2140" s="180"/>
      <c r="C2140" s="22"/>
      <c r="D2140" s="22"/>
      <c r="E2140" s="183"/>
      <c r="F2140" s="183"/>
      <c r="G2140" s="22"/>
      <c r="H2140" s="22"/>
      <c r="I2140" s="22"/>
      <c r="J2140" s="22"/>
      <c r="K2140" s="191" t="e">
        <f aca="false">VLOOKUP(Personale!J2140,Legenda!$D$1:$F$258,2)</f>
        <v>#N/A</v>
      </c>
      <c r="L2140" s="22"/>
      <c r="M2140" s="22"/>
      <c r="N2140" s="22"/>
      <c r="O2140" s="22"/>
      <c r="P2140" s="203"/>
      <c r="Q2140" s="22"/>
      <c r="R2140" s="22"/>
      <c r="S2140" s="22"/>
      <c r="T2140" s="203"/>
      <c r="U2140" s="211"/>
      <c r="V2140" s="211"/>
      <c r="W2140" s="185" t="n">
        <v>0</v>
      </c>
      <c r="X2140" s="185" t="n">
        <v>0</v>
      </c>
      <c r="Y2140" s="219" t="n">
        <f aca="false">SUM(W2140:X2140)</f>
        <v>0</v>
      </c>
      <c r="Z2140" s="185" t="n">
        <v>0</v>
      </c>
      <c r="AA2140" s="185" t="n">
        <v>0</v>
      </c>
      <c r="AB2140" s="220" t="n">
        <f aca="false">SUM(Z2140:AA2140)</f>
        <v>0</v>
      </c>
      <c r="AC2140" s="22"/>
      <c r="AD2140" s="22"/>
      <c r="AE2140" s="188"/>
      <c r="AF2140" s="206" t="n">
        <f aca="false">IF(AE2140="SI",N2140,0)</f>
        <v>0</v>
      </c>
      <c r="AG2140" s="189" t="n">
        <f aca="false">IF(AE2140="SI",Y2140,0)</f>
        <v>0</v>
      </c>
      <c r="AH2140" s="189" t="n">
        <f aca="false">IF(AE2140="SI",AB2140,0)</f>
        <v>0</v>
      </c>
      <c r="AI2140" s="148"/>
      <c r="AJ2140" s="207"/>
      <c r="AK2140" s="207"/>
      <c r="AL2140" s="207"/>
      <c r="AM2140" s="207"/>
      <c r="AN2140" s="207"/>
      <c r="AO2140" s="208"/>
    </row>
    <row r="2141" customFormat="false" ht="15.75" hidden="false" customHeight="true" outlineLevel="0" collapsed="false">
      <c r="A2141" s="22" t="n">
        <v>2140</v>
      </c>
      <c r="B2141" s="180"/>
      <c r="C2141" s="22"/>
      <c r="D2141" s="22"/>
      <c r="E2141" s="183"/>
      <c r="F2141" s="183"/>
      <c r="G2141" s="22"/>
      <c r="H2141" s="22"/>
      <c r="I2141" s="22"/>
      <c r="J2141" s="22"/>
      <c r="K2141" s="191" t="e">
        <f aca="false">VLOOKUP(Personale!J2141,Legenda!$D$1:$F$258,2)</f>
        <v>#N/A</v>
      </c>
      <c r="L2141" s="22"/>
      <c r="M2141" s="22"/>
      <c r="N2141" s="22"/>
      <c r="O2141" s="22"/>
      <c r="P2141" s="203"/>
      <c r="Q2141" s="22"/>
      <c r="R2141" s="22"/>
      <c r="S2141" s="22"/>
      <c r="T2141" s="203"/>
      <c r="U2141" s="211"/>
      <c r="V2141" s="211"/>
      <c r="W2141" s="185" t="n">
        <v>0</v>
      </c>
      <c r="X2141" s="185" t="n">
        <v>0</v>
      </c>
      <c r="Y2141" s="219" t="n">
        <f aca="false">SUM(W2141:X2141)</f>
        <v>0</v>
      </c>
      <c r="Z2141" s="185" t="n">
        <v>0</v>
      </c>
      <c r="AA2141" s="185" t="n">
        <v>0</v>
      </c>
      <c r="AB2141" s="220" t="n">
        <f aca="false">SUM(Z2141:AA2141)</f>
        <v>0</v>
      </c>
      <c r="AC2141" s="22"/>
      <c r="AD2141" s="22"/>
      <c r="AE2141" s="188"/>
      <c r="AF2141" s="206" t="n">
        <f aca="false">IF(AE2141="SI",N2141,0)</f>
        <v>0</v>
      </c>
      <c r="AG2141" s="189" t="n">
        <f aca="false">IF(AE2141="SI",Y2141,0)</f>
        <v>0</v>
      </c>
      <c r="AH2141" s="189" t="n">
        <f aca="false">IF(AE2141="SI",AB2141,0)</f>
        <v>0</v>
      </c>
      <c r="AI2141" s="148"/>
      <c r="AJ2141" s="207"/>
      <c r="AK2141" s="207"/>
      <c r="AL2141" s="207"/>
      <c r="AM2141" s="207"/>
      <c r="AN2141" s="207"/>
      <c r="AO2141" s="208"/>
    </row>
    <row r="2142" customFormat="false" ht="15.75" hidden="false" customHeight="true" outlineLevel="0" collapsed="false">
      <c r="A2142" s="22" t="n">
        <v>2141</v>
      </c>
      <c r="B2142" s="180"/>
      <c r="C2142" s="22"/>
      <c r="D2142" s="22"/>
      <c r="E2142" s="183"/>
      <c r="F2142" s="183"/>
      <c r="G2142" s="22"/>
      <c r="H2142" s="22"/>
      <c r="I2142" s="22"/>
      <c r="J2142" s="22"/>
      <c r="K2142" s="191" t="e">
        <f aca="false">VLOOKUP(Personale!J2142,Legenda!$D$1:$F$258,2)</f>
        <v>#N/A</v>
      </c>
      <c r="L2142" s="22"/>
      <c r="M2142" s="22"/>
      <c r="N2142" s="22"/>
      <c r="O2142" s="22"/>
      <c r="P2142" s="203"/>
      <c r="Q2142" s="22"/>
      <c r="R2142" s="22"/>
      <c r="S2142" s="22"/>
      <c r="T2142" s="203"/>
      <c r="U2142" s="211"/>
      <c r="V2142" s="211"/>
      <c r="W2142" s="185" t="n">
        <v>0</v>
      </c>
      <c r="X2142" s="185" t="n">
        <v>0</v>
      </c>
      <c r="Y2142" s="219" t="n">
        <f aca="false">SUM(W2142:X2142)</f>
        <v>0</v>
      </c>
      <c r="Z2142" s="185" t="n">
        <v>0</v>
      </c>
      <c r="AA2142" s="185" t="n">
        <v>0</v>
      </c>
      <c r="AB2142" s="220" t="n">
        <f aca="false">SUM(Z2142:AA2142)</f>
        <v>0</v>
      </c>
      <c r="AC2142" s="22"/>
      <c r="AD2142" s="22"/>
      <c r="AE2142" s="188"/>
      <c r="AF2142" s="206" t="n">
        <f aca="false">IF(AE2142="SI",N2142,0)</f>
        <v>0</v>
      </c>
      <c r="AG2142" s="189" t="n">
        <f aca="false">IF(AE2142="SI",Y2142,0)</f>
        <v>0</v>
      </c>
      <c r="AH2142" s="189" t="n">
        <f aca="false">IF(AE2142="SI",AB2142,0)</f>
        <v>0</v>
      </c>
      <c r="AI2142" s="148"/>
      <c r="AJ2142" s="207"/>
      <c r="AK2142" s="207"/>
      <c r="AL2142" s="207"/>
      <c r="AM2142" s="207"/>
      <c r="AN2142" s="207"/>
      <c r="AO2142" s="208"/>
    </row>
    <row r="2143" customFormat="false" ht="15.75" hidden="false" customHeight="true" outlineLevel="0" collapsed="false">
      <c r="A2143" s="22" t="n">
        <v>2142</v>
      </c>
      <c r="B2143" s="180"/>
      <c r="C2143" s="22"/>
      <c r="D2143" s="22"/>
      <c r="E2143" s="183"/>
      <c r="F2143" s="183"/>
      <c r="G2143" s="22"/>
      <c r="H2143" s="22"/>
      <c r="I2143" s="22"/>
      <c r="J2143" s="22"/>
      <c r="K2143" s="191" t="e">
        <f aca="false">VLOOKUP(Personale!J2143,Legenda!$D$1:$F$258,2)</f>
        <v>#N/A</v>
      </c>
      <c r="L2143" s="22"/>
      <c r="M2143" s="22"/>
      <c r="N2143" s="22"/>
      <c r="O2143" s="22"/>
      <c r="P2143" s="203"/>
      <c r="Q2143" s="22"/>
      <c r="R2143" s="22"/>
      <c r="S2143" s="22"/>
      <c r="T2143" s="203"/>
      <c r="U2143" s="211"/>
      <c r="V2143" s="211"/>
      <c r="W2143" s="185" t="n">
        <v>0</v>
      </c>
      <c r="X2143" s="185" t="n">
        <v>0</v>
      </c>
      <c r="Y2143" s="219" t="n">
        <f aca="false">SUM(W2143:X2143)</f>
        <v>0</v>
      </c>
      <c r="Z2143" s="185" t="n">
        <v>0</v>
      </c>
      <c r="AA2143" s="185" t="n">
        <v>0</v>
      </c>
      <c r="AB2143" s="220" t="n">
        <f aca="false">SUM(Z2143:AA2143)</f>
        <v>0</v>
      </c>
      <c r="AC2143" s="22"/>
      <c r="AD2143" s="22"/>
      <c r="AE2143" s="188"/>
      <c r="AF2143" s="206" t="n">
        <f aca="false">IF(AE2143="SI",N2143,0)</f>
        <v>0</v>
      </c>
      <c r="AG2143" s="189" t="n">
        <f aca="false">IF(AE2143="SI",Y2143,0)</f>
        <v>0</v>
      </c>
      <c r="AH2143" s="189" t="n">
        <f aca="false">IF(AE2143="SI",AB2143,0)</f>
        <v>0</v>
      </c>
      <c r="AI2143" s="148"/>
      <c r="AJ2143" s="207"/>
      <c r="AK2143" s="207"/>
      <c r="AL2143" s="207"/>
      <c r="AM2143" s="207"/>
      <c r="AN2143" s="207"/>
      <c r="AO2143" s="208"/>
    </row>
    <row r="2144" customFormat="false" ht="15.75" hidden="false" customHeight="true" outlineLevel="0" collapsed="false">
      <c r="A2144" s="22" t="n">
        <v>2143</v>
      </c>
      <c r="B2144" s="180"/>
      <c r="C2144" s="22"/>
      <c r="D2144" s="22"/>
      <c r="E2144" s="183"/>
      <c r="F2144" s="183"/>
      <c r="G2144" s="22"/>
      <c r="H2144" s="22"/>
      <c r="I2144" s="22"/>
      <c r="J2144" s="22"/>
      <c r="K2144" s="191" t="e">
        <f aca="false">VLOOKUP(Personale!J2144,Legenda!$D$1:$F$258,2)</f>
        <v>#N/A</v>
      </c>
      <c r="L2144" s="22"/>
      <c r="M2144" s="22"/>
      <c r="N2144" s="22"/>
      <c r="O2144" s="22"/>
      <c r="P2144" s="203"/>
      <c r="Q2144" s="22"/>
      <c r="R2144" s="22"/>
      <c r="S2144" s="22"/>
      <c r="T2144" s="203"/>
      <c r="U2144" s="211"/>
      <c r="V2144" s="211"/>
      <c r="W2144" s="185" t="n">
        <v>0</v>
      </c>
      <c r="X2144" s="185" t="n">
        <v>0</v>
      </c>
      <c r="Y2144" s="219" t="n">
        <f aca="false">SUM(W2144:X2144)</f>
        <v>0</v>
      </c>
      <c r="Z2144" s="185" t="n">
        <v>0</v>
      </c>
      <c r="AA2144" s="185" t="n">
        <v>0</v>
      </c>
      <c r="AB2144" s="220" t="n">
        <f aca="false">SUM(Z2144:AA2144)</f>
        <v>0</v>
      </c>
      <c r="AC2144" s="22"/>
      <c r="AD2144" s="22"/>
      <c r="AE2144" s="188"/>
      <c r="AF2144" s="206" t="n">
        <f aca="false">IF(AE2144="SI",N2144,0)</f>
        <v>0</v>
      </c>
      <c r="AG2144" s="189" t="n">
        <f aca="false">IF(AE2144="SI",Y2144,0)</f>
        <v>0</v>
      </c>
      <c r="AH2144" s="189" t="n">
        <f aca="false">IF(AE2144="SI",AB2144,0)</f>
        <v>0</v>
      </c>
      <c r="AI2144" s="148"/>
      <c r="AJ2144" s="207"/>
      <c r="AK2144" s="207"/>
      <c r="AL2144" s="207"/>
      <c r="AM2144" s="207"/>
      <c r="AN2144" s="207"/>
      <c r="AO2144" s="208"/>
    </row>
    <row r="2145" customFormat="false" ht="15.75" hidden="false" customHeight="true" outlineLevel="0" collapsed="false">
      <c r="A2145" s="22" t="n">
        <v>2144</v>
      </c>
      <c r="B2145" s="180"/>
      <c r="C2145" s="22"/>
      <c r="D2145" s="22"/>
      <c r="E2145" s="183"/>
      <c r="F2145" s="183"/>
      <c r="G2145" s="22"/>
      <c r="H2145" s="22"/>
      <c r="I2145" s="22"/>
      <c r="J2145" s="22"/>
      <c r="K2145" s="191" t="e">
        <f aca="false">VLOOKUP(Personale!J2145,Legenda!$D$1:$F$258,2)</f>
        <v>#N/A</v>
      </c>
      <c r="L2145" s="22"/>
      <c r="M2145" s="22"/>
      <c r="N2145" s="22"/>
      <c r="O2145" s="22"/>
      <c r="P2145" s="203"/>
      <c r="Q2145" s="22"/>
      <c r="R2145" s="22"/>
      <c r="S2145" s="22"/>
      <c r="T2145" s="203"/>
      <c r="U2145" s="211"/>
      <c r="V2145" s="211"/>
      <c r="W2145" s="185" t="n">
        <v>0</v>
      </c>
      <c r="X2145" s="185" t="n">
        <v>0</v>
      </c>
      <c r="Y2145" s="219" t="n">
        <f aca="false">SUM(W2145:X2145)</f>
        <v>0</v>
      </c>
      <c r="Z2145" s="185" t="n">
        <v>0</v>
      </c>
      <c r="AA2145" s="185" t="n">
        <v>0</v>
      </c>
      <c r="AB2145" s="220" t="n">
        <f aca="false">SUM(Z2145:AA2145)</f>
        <v>0</v>
      </c>
      <c r="AC2145" s="22"/>
      <c r="AD2145" s="22"/>
      <c r="AE2145" s="188"/>
      <c r="AF2145" s="206" t="n">
        <f aca="false">IF(AE2145="SI",N2145,0)</f>
        <v>0</v>
      </c>
      <c r="AG2145" s="189" t="n">
        <f aca="false">IF(AE2145="SI",Y2145,0)</f>
        <v>0</v>
      </c>
      <c r="AH2145" s="189" t="n">
        <f aca="false">IF(AE2145="SI",AB2145,0)</f>
        <v>0</v>
      </c>
      <c r="AI2145" s="148"/>
      <c r="AJ2145" s="207"/>
      <c r="AK2145" s="207"/>
      <c r="AL2145" s="207"/>
      <c r="AM2145" s="207"/>
      <c r="AN2145" s="207"/>
      <c r="AO2145" s="208"/>
    </row>
    <row r="2146" customFormat="false" ht="15.75" hidden="false" customHeight="true" outlineLevel="0" collapsed="false">
      <c r="A2146" s="22" t="n">
        <v>2145</v>
      </c>
      <c r="B2146" s="180"/>
      <c r="C2146" s="22"/>
      <c r="D2146" s="22"/>
      <c r="E2146" s="183"/>
      <c r="F2146" s="183"/>
      <c r="G2146" s="22"/>
      <c r="H2146" s="22"/>
      <c r="I2146" s="22"/>
      <c r="J2146" s="22"/>
      <c r="K2146" s="191" t="e">
        <f aca="false">VLOOKUP(Personale!J2146,Legenda!$D$1:$F$258,2)</f>
        <v>#N/A</v>
      </c>
      <c r="L2146" s="22"/>
      <c r="M2146" s="22"/>
      <c r="N2146" s="22"/>
      <c r="O2146" s="22"/>
      <c r="P2146" s="203"/>
      <c r="Q2146" s="22"/>
      <c r="R2146" s="22"/>
      <c r="S2146" s="22"/>
      <c r="T2146" s="203"/>
      <c r="U2146" s="211"/>
      <c r="V2146" s="211"/>
      <c r="W2146" s="185" t="n">
        <v>0</v>
      </c>
      <c r="X2146" s="185" t="n">
        <v>0</v>
      </c>
      <c r="Y2146" s="219" t="n">
        <f aca="false">SUM(W2146:X2146)</f>
        <v>0</v>
      </c>
      <c r="Z2146" s="185" t="n">
        <v>0</v>
      </c>
      <c r="AA2146" s="185" t="n">
        <v>0</v>
      </c>
      <c r="AB2146" s="220" t="n">
        <f aca="false">SUM(Z2146:AA2146)</f>
        <v>0</v>
      </c>
      <c r="AC2146" s="22"/>
      <c r="AD2146" s="22"/>
      <c r="AE2146" s="188"/>
      <c r="AF2146" s="206" t="n">
        <f aca="false">IF(AE2146="SI",N2146,0)</f>
        <v>0</v>
      </c>
      <c r="AG2146" s="189" t="n">
        <f aca="false">IF(AE2146="SI",Y2146,0)</f>
        <v>0</v>
      </c>
      <c r="AH2146" s="189" t="n">
        <f aca="false">IF(AE2146="SI",AB2146,0)</f>
        <v>0</v>
      </c>
      <c r="AI2146" s="148"/>
      <c r="AJ2146" s="207"/>
      <c r="AK2146" s="207"/>
      <c r="AL2146" s="207"/>
      <c r="AM2146" s="207"/>
      <c r="AN2146" s="207"/>
      <c r="AO2146" s="208"/>
    </row>
    <row r="2147" customFormat="false" ht="15.75" hidden="false" customHeight="true" outlineLevel="0" collapsed="false">
      <c r="A2147" s="22" t="n">
        <v>2146</v>
      </c>
      <c r="B2147" s="180"/>
      <c r="C2147" s="22"/>
      <c r="D2147" s="22"/>
      <c r="E2147" s="183"/>
      <c r="F2147" s="183"/>
      <c r="G2147" s="22"/>
      <c r="H2147" s="22"/>
      <c r="I2147" s="22"/>
      <c r="J2147" s="22"/>
      <c r="K2147" s="191" t="e">
        <f aca="false">VLOOKUP(Personale!J2147,Legenda!$D$1:$F$258,2)</f>
        <v>#N/A</v>
      </c>
      <c r="L2147" s="22"/>
      <c r="M2147" s="22"/>
      <c r="N2147" s="22"/>
      <c r="O2147" s="22"/>
      <c r="P2147" s="203"/>
      <c r="Q2147" s="22"/>
      <c r="R2147" s="22"/>
      <c r="S2147" s="22"/>
      <c r="T2147" s="203"/>
      <c r="U2147" s="211"/>
      <c r="V2147" s="211"/>
      <c r="W2147" s="185" t="n">
        <v>0</v>
      </c>
      <c r="X2147" s="185" t="n">
        <v>0</v>
      </c>
      <c r="Y2147" s="219" t="n">
        <f aca="false">SUM(W2147:X2147)</f>
        <v>0</v>
      </c>
      <c r="Z2147" s="185" t="n">
        <v>0</v>
      </c>
      <c r="AA2147" s="185" t="n">
        <v>0</v>
      </c>
      <c r="AB2147" s="220" t="n">
        <f aca="false">SUM(Z2147:AA2147)</f>
        <v>0</v>
      </c>
      <c r="AC2147" s="22"/>
      <c r="AD2147" s="22"/>
      <c r="AE2147" s="188"/>
      <c r="AF2147" s="206" t="n">
        <f aca="false">IF(AE2147="SI",N2147,0)</f>
        <v>0</v>
      </c>
      <c r="AG2147" s="189" t="n">
        <f aca="false">IF(AE2147="SI",Y2147,0)</f>
        <v>0</v>
      </c>
      <c r="AH2147" s="189" t="n">
        <f aca="false">IF(AE2147="SI",AB2147,0)</f>
        <v>0</v>
      </c>
      <c r="AI2147" s="148"/>
      <c r="AJ2147" s="207"/>
      <c r="AK2147" s="207"/>
      <c r="AL2147" s="207"/>
      <c r="AM2147" s="207"/>
      <c r="AN2147" s="207"/>
      <c r="AO2147" s="208"/>
    </row>
    <row r="2148" customFormat="false" ht="15.75" hidden="false" customHeight="true" outlineLevel="0" collapsed="false">
      <c r="A2148" s="22" t="n">
        <v>2147</v>
      </c>
      <c r="B2148" s="180"/>
      <c r="C2148" s="22"/>
      <c r="D2148" s="22"/>
      <c r="E2148" s="183"/>
      <c r="F2148" s="183"/>
      <c r="G2148" s="22"/>
      <c r="H2148" s="22"/>
      <c r="I2148" s="22"/>
      <c r="J2148" s="22"/>
      <c r="K2148" s="191" t="e">
        <f aca="false">VLOOKUP(Personale!J2148,Legenda!$D$1:$F$258,2)</f>
        <v>#N/A</v>
      </c>
      <c r="L2148" s="22"/>
      <c r="M2148" s="22"/>
      <c r="N2148" s="22"/>
      <c r="O2148" s="22"/>
      <c r="P2148" s="203"/>
      <c r="Q2148" s="22"/>
      <c r="R2148" s="22"/>
      <c r="S2148" s="22"/>
      <c r="T2148" s="203"/>
      <c r="U2148" s="211"/>
      <c r="V2148" s="211"/>
      <c r="W2148" s="185" t="n">
        <v>0</v>
      </c>
      <c r="X2148" s="185" t="n">
        <v>0</v>
      </c>
      <c r="Y2148" s="219" t="n">
        <f aca="false">SUM(W2148:X2148)</f>
        <v>0</v>
      </c>
      <c r="Z2148" s="185" t="n">
        <v>0</v>
      </c>
      <c r="AA2148" s="185" t="n">
        <v>0</v>
      </c>
      <c r="AB2148" s="220" t="n">
        <f aca="false">SUM(Z2148:AA2148)</f>
        <v>0</v>
      </c>
      <c r="AC2148" s="22"/>
      <c r="AD2148" s="22"/>
      <c r="AE2148" s="188"/>
      <c r="AF2148" s="206" t="n">
        <f aca="false">IF(AE2148="SI",N2148,0)</f>
        <v>0</v>
      </c>
      <c r="AG2148" s="189" t="n">
        <f aca="false">IF(AE2148="SI",Y2148,0)</f>
        <v>0</v>
      </c>
      <c r="AH2148" s="189" t="n">
        <f aca="false">IF(AE2148="SI",AB2148,0)</f>
        <v>0</v>
      </c>
      <c r="AI2148" s="148"/>
      <c r="AJ2148" s="207"/>
      <c r="AK2148" s="207"/>
      <c r="AL2148" s="207"/>
      <c r="AM2148" s="207"/>
      <c r="AN2148" s="207"/>
      <c r="AO2148" s="208"/>
    </row>
    <row r="2149" customFormat="false" ht="15.75" hidden="false" customHeight="true" outlineLevel="0" collapsed="false">
      <c r="A2149" s="22" t="n">
        <v>2148</v>
      </c>
      <c r="B2149" s="180"/>
      <c r="C2149" s="22"/>
      <c r="D2149" s="22"/>
      <c r="E2149" s="183"/>
      <c r="F2149" s="183"/>
      <c r="G2149" s="22"/>
      <c r="H2149" s="22"/>
      <c r="I2149" s="22"/>
      <c r="J2149" s="22"/>
      <c r="K2149" s="191" t="e">
        <f aca="false">VLOOKUP(Personale!J2149,Legenda!$D$1:$F$258,2)</f>
        <v>#N/A</v>
      </c>
      <c r="L2149" s="22"/>
      <c r="M2149" s="22"/>
      <c r="N2149" s="22"/>
      <c r="O2149" s="22"/>
      <c r="P2149" s="203"/>
      <c r="Q2149" s="22"/>
      <c r="R2149" s="22"/>
      <c r="S2149" s="22"/>
      <c r="T2149" s="203"/>
      <c r="U2149" s="211"/>
      <c r="V2149" s="211"/>
      <c r="W2149" s="185" t="n">
        <v>0</v>
      </c>
      <c r="X2149" s="185" t="n">
        <v>0</v>
      </c>
      <c r="Y2149" s="219" t="n">
        <f aca="false">SUM(W2149:X2149)</f>
        <v>0</v>
      </c>
      <c r="Z2149" s="185" t="n">
        <v>0</v>
      </c>
      <c r="AA2149" s="185" t="n">
        <v>0</v>
      </c>
      <c r="AB2149" s="220" t="n">
        <f aca="false">SUM(Z2149:AA2149)</f>
        <v>0</v>
      </c>
      <c r="AC2149" s="22"/>
      <c r="AD2149" s="22"/>
      <c r="AE2149" s="188"/>
      <c r="AF2149" s="206" t="n">
        <f aca="false">IF(AE2149="SI",N2149,0)</f>
        <v>0</v>
      </c>
      <c r="AG2149" s="189" t="n">
        <f aca="false">IF(AE2149="SI",Y2149,0)</f>
        <v>0</v>
      </c>
      <c r="AH2149" s="189" t="n">
        <f aca="false">IF(AE2149="SI",AB2149,0)</f>
        <v>0</v>
      </c>
      <c r="AI2149" s="148"/>
      <c r="AJ2149" s="207"/>
      <c r="AK2149" s="207"/>
      <c r="AL2149" s="207"/>
      <c r="AM2149" s="207"/>
      <c r="AN2149" s="207"/>
      <c r="AO2149" s="208"/>
    </row>
    <row r="2150" customFormat="false" ht="15.75" hidden="false" customHeight="true" outlineLevel="0" collapsed="false">
      <c r="A2150" s="22" t="n">
        <v>2149</v>
      </c>
      <c r="B2150" s="180"/>
      <c r="C2150" s="22"/>
      <c r="D2150" s="22"/>
      <c r="E2150" s="183"/>
      <c r="F2150" s="183"/>
      <c r="G2150" s="22"/>
      <c r="H2150" s="22"/>
      <c r="I2150" s="22"/>
      <c r="J2150" s="22"/>
      <c r="K2150" s="191" t="e">
        <f aca="false">VLOOKUP(Personale!J2150,Legenda!$D$1:$F$258,2)</f>
        <v>#N/A</v>
      </c>
      <c r="L2150" s="22"/>
      <c r="M2150" s="22"/>
      <c r="N2150" s="22"/>
      <c r="O2150" s="22"/>
      <c r="P2150" s="203"/>
      <c r="Q2150" s="22"/>
      <c r="R2150" s="22"/>
      <c r="S2150" s="22"/>
      <c r="T2150" s="203"/>
      <c r="U2150" s="211"/>
      <c r="V2150" s="211"/>
      <c r="W2150" s="185" t="n">
        <v>0</v>
      </c>
      <c r="X2150" s="185" t="n">
        <v>0</v>
      </c>
      <c r="Y2150" s="219" t="n">
        <f aca="false">SUM(W2150:X2150)</f>
        <v>0</v>
      </c>
      <c r="Z2150" s="185" t="n">
        <v>0</v>
      </c>
      <c r="AA2150" s="185" t="n">
        <v>0</v>
      </c>
      <c r="AB2150" s="220" t="n">
        <f aca="false">SUM(Z2150:AA2150)</f>
        <v>0</v>
      </c>
      <c r="AC2150" s="22"/>
      <c r="AD2150" s="22"/>
      <c r="AE2150" s="188"/>
      <c r="AF2150" s="206" t="n">
        <f aca="false">IF(AE2150="SI",N2150,0)</f>
        <v>0</v>
      </c>
      <c r="AG2150" s="189" t="n">
        <f aca="false">IF(AE2150="SI",Y2150,0)</f>
        <v>0</v>
      </c>
      <c r="AH2150" s="189" t="n">
        <f aca="false">IF(AE2150="SI",AB2150,0)</f>
        <v>0</v>
      </c>
      <c r="AI2150" s="148"/>
      <c r="AJ2150" s="207"/>
      <c r="AK2150" s="207"/>
      <c r="AL2150" s="207"/>
      <c r="AM2150" s="207"/>
      <c r="AN2150" s="207"/>
      <c r="AO2150" s="208"/>
    </row>
    <row r="2151" customFormat="false" ht="15.75" hidden="false" customHeight="true" outlineLevel="0" collapsed="false">
      <c r="A2151" s="22" t="n">
        <v>2150</v>
      </c>
      <c r="B2151" s="180"/>
      <c r="C2151" s="22"/>
      <c r="D2151" s="22"/>
      <c r="E2151" s="183"/>
      <c r="F2151" s="183"/>
      <c r="G2151" s="22"/>
      <c r="H2151" s="22"/>
      <c r="I2151" s="22"/>
      <c r="J2151" s="22"/>
      <c r="K2151" s="191" t="e">
        <f aca="false">VLOOKUP(Personale!J2151,Legenda!$D$1:$F$258,2)</f>
        <v>#N/A</v>
      </c>
      <c r="L2151" s="22"/>
      <c r="M2151" s="22"/>
      <c r="N2151" s="22"/>
      <c r="O2151" s="22"/>
      <c r="P2151" s="203"/>
      <c r="Q2151" s="22"/>
      <c r="R2151" s="22"/>
      <c r="S2151" s="22"/>
      <c r="T2151" s="203"/>
      <c r="U2151" s="211"/>
      <c r="V2151" s="211"/>
      <c r="W2151" s="185" t="n">
        <v>0</v>
      </c>
      <c r="X2151" s="185" t="n">
        <v>0</v>
      </c>
      <c r="Y2151" s="219" t="n">
        <f aca="false">SUM(W2151:X2151)</f>
        <v>0</v>
      </c>
      <c r="Z2151" s="185" t="n">
        <v>0</v>
      </c>
      <c r="AA2151" s="185" t="n">
        <v>0</v>
      </c>
      <c r="AB2151" s="220" t="n">
        <f aca="false">SUM(Z2151:AA2151)</f>
        <v>0</v>
      </c>
      <c r="AC2151" s="22"/>
      <c r="AD2151" s="22"/>
      <c r="AE2151" s="188"/>
      <c r="AF2151" s="206" t="n">
        <f aca="false">IF(AE2151="SI",N2151,0)</f>
        <v>0</v>
      </c>
      <c r="AG2151" s="189" t="n">
        <f aca="false">IF(AE2151="SI",Y2151,0)</f>
        <v>0</v>
      </c>
      <c r="AH2151" s="189" t="n">
        <f aca="false">IF(AE2151="SI",AB2151,0)</f>
        <v>0</v>
      </c>
      <c r="AI2151" s="148"/>
      <c r="AJ2151" s="207"/>
      <c r="AK2151" s="207"/>
      <c r="AL2151" s="207"/>
      <c r="AM2151" s="207"/>
      <c r="AN2151" s="207"/>
      <c r="AO2151" s="208"/>
    </row>
    <row r="2152" customFormat="false" ht="15.75" hidden="false" customHeight="true" outlineLevel="0" collapsed="false">
      <c r="A2152" s="22" t="n">
        <v>2151</v>
      </c>
      <c r="B2152" s="180"/>
      <c r="C2152" s="22"/>
      <c r="D2152" s="22"/>
      <c r="E2152" s="183"/>
      <c r="F2152" s="183"/>
      <c r="G2152" s="22"/>
      <c r="H2152" s="22"/>
      <c r="I2152" s="22"/>
      <c r="J2152" s="22"/>
      <c r="K2152" s="191" t="e">
        <f aca="false">VLOOKUP(Personale!J2152,Legenda!$D$1:$F$258,2)</f>
        <v>#N/A</v>
      </c>
      <c r="L2152" s="22"/>
      <c r="M2152" s="22"/>
      <c r="N2152" s="22"/>
      <c r="O2152" s="22"/>
      <c r="P2152" s="203"/>
      <c r="Q2152" s="22"/>
      <c r="R2152" s="22"/>
      <c r="S2152" s="22"/>
      <c r="T2152" s="203"/>
      <c r="U2152" s="211"/>
      <c r="V2152" s="211"/>
      <c r="W2152" s="185" t="n">
        <v>0</v>
      </c>
      <c r="X2152" s="185" t="n">
        <v>0</v>
      </c>
      <c r="Y2152" s="219" t="n">
        <f aca="false">SUM(W2152:X2152)</f>
        <v>0</v>
      </c>
      <c r="Z2152" s="185" t="n">
        <v>0</v>
      </c>
      <c r="AA2152" s="185" t="n">
        <v>0</v>
      </c>
      <c r="AB2152" s="220" t="n">
        <f aca="false">SUM(Z2152:AA2152)</f>
        <v>0</v>
      </c>
      <c r="AC2152" s="22"/>
      <c r="AD2152" s="22"/>
      <c r="AE2152" s="188"/>
      <c r="AF2152" s="206" t="n">
        <f aca="false">IF(AE2152="SI",N2152,0)</f>
        <v>0</v>
      </c>
      <c r="AG2152" s="189" t="n">
        <f aca="false">IF(AE2152="SI",Y2152,0)</f>
        <v>0</v>
      </c>
      <c r="AH2152" s="189" t="n">
        <f aca="false">IF(AE2152="SI",AB2152,0)</f>
        <v>0</v>
      </c>
      <c r="AI2152" s="148"/>
      <c r="AJ2152" s="207"/>
      <c r="AK2152" s="207"/>
      <c r="AL2152" s="207"/>
      <c r="AM2152" s="207"/>
      <c r="AN2152" s="207"/>
      <c r="AO2152" s="208"/>
    </row>
    <row r="2153" customFormat="false" ht="15.75" hidden="false" customHeight="true" outlineLevel="0" collapsed="false">
      <c r="A2153" s="22" t="n">
        <v>2152</v>
      </c>
      <c r="B2153" s="180"/>
      <c r="C2153" s="22"/>
      <c r="D2153" s="22"/>
      <c r="E2153" s="183"/>
      <c r="F2153" s="183"/>
      <c r="G2153" s="22"/>
      <c r="H2153" s="22"/>
      <c r="I2153" s="22"/>
      <c r="J2153" s="22"/>
      <c r="K2153" s="191" t="e">
        <f aca="false">VLOOKUP(Personale!J2153,Legenda!$D$1:$F$258,2)</f>
        <v>#N/A</v>
      </c>
      <c r="L2153" s="22"/>
      <c r="M2153" s="22"/>
      <c r="N2153" s="22"/>
      <c r="O2153" s="22"/>
      <c r="P2153" s="203"/>
      <c r="Q2153" s="22"/>
      <c r="R2153" s="22"/>
      <c r="S2153" s="22"/>
      <c r="T2153" s="203"/>
      <c r="U2153" s="211"/>
      <c r="V2153" s="211"/>
      <c r="W2153" s="185" t="n">
        <v>0</v>
      </c>
      <c r="X2153" s="185" t="n">
        <v>0</v>
      </c>
      <c r="Y2153" s="219" t="n">
        <f aca="false">SUM(W2153:X2153)</f>
        <v>0</v>
      </c>
      <c r="Z2153" s="185" t="n">
        <v>0</v>
      </c>
      <c r="AA2153" s="185" t="n">
        <v>0</v>
      </c>
      <c r="AB2153" s="220" t="n">
        <f aca="false">SUM(Z2153:AA2153)</f>
        <v>0</v>
      </c>
      <c r="AC2153" s="22"/>
      <c r="AD2153" s="22"/>
      <c r="AE2153" s="188"/>
      <c r="AF2153" s="206" t="n">
        <f aca="false">IF(AE2153="SI",N2153,0)</f>
        <v>0</v>
      </c>
      <c r="AG2153" s="189" t="n">
        <f aca="false">IF(AE2153="SI",Y2153,0)</f>
        <v>0</v>
      </c>
      <c r="AH2153" s="189" t="n">
        <f aca="false">IF(AE2153="SI",AB2153,0)</f>
        <v>0</v>
      </c>
      <c r="AI2153" s="148"/>
      <c r="AJ2153" s="207"/>
      <c r="AK2153" s="207"/>
      <c r="AL2153" s="207"/>
      <c r="AM2153" s="207"/>
      <c r="AN2153" s="207"/>
      <c r="AO2153" s="208"/>
    </row>
    <row r="2154" customFormat="false" ht="15.75" hidden="false" customHeight="true" outlineLevel="0" collapsed="false">
      <c r="A2154" s="22" t="n">
        <v>2153</v>
      </c>
      <c r="B2154" s="180"/>
      <c r="C2154" s="22"/>
      <c r="D2154" s="22"/>
      <c r="E2154" s="183"/>
      <c r="F2154" s="183"/>
      <c r="G2154" s="22"/>
      <c r="H2154" s="22"/>
      <c r="I2154" s="22"/>
      <c r="J2154" s="22"/>
      <c r="K2154" s="191" t="e">
        <f aca="false">VLOOKUP(Personale!J2154,Legenda!$D$1:$F$258,2)</f>
        <v>#N/A</v>
      </c>
      <c r="L2154" s="22"/>
      <c r="M2154" s="22"/>
      <c r="N2154" s="22"/>
      <c r="O2154" s="22"/>
      <c r="P2154" s="203"/>
      <c r="Q2154" s="22"/>
      <c r="R2154" s="22"/>
      <c r="S2154" s="22"/>
      <c r="T2154" s="203"/>
      <c r="U2154" s="211"/>
      <c r="V2154" s="211"/>
      <c r="W2154" s="185" t="n">
        <v>0</v>
      </c>
      <c r="X2154" s="185" t="n">
        <v>0</v>
      </c>
      <c r="Y2154" s="219" t="n">
        <f aca="false">SUM(W2154:X2154)</f>
        <v>0</v>
      </c>
      <c r="Z2154" s="185" t="n">
        <v>0</v>
      </c>
      <c r="AA2154" s="185" t="n">
        <v>0</v>
      </c>
      <c r="AB2154" s="220" t="n">
        <f aca="false">SUM(Z2154:AA2154)</f>
        <v>0</v>
      </c>
      <c r="AC2154" s="22"/>
      <c r="AD2154" s="22"/>
      <c r="AE2154" s="188"/>
      <c r="AF2154" s="206" t="n">
        <f aca="false">IF(AE2154="SI",N2154,0)</f>
        <v>0</v>
      </c>
      <c r="AG2154" s="189" t="n">
        <f aca="false">IF(AE2154="SI",Y2154,0)</f>
        <v>0</v>
      </c>
      <c r="AH2154" s="189" t="n">
        <f aca="false">IF(AE2154="SI",AB2154,0)</f>
        <v>0</v>
      </c>
      <c r="AI2154" s="148"/>
      <c r="AJ2154" s="207"/>
      <c r="AK2154" s="207"/>
      <c r="AL2154" s="207"/>
      <c r="AM2154" s="207"/>
      <c r="AN2154" s="207"/>
      <c r="AO2154" s="208"/>
    </row>
    <row r="2155" customFormat="false" ht="15.75" hidden="false" customHeight="true" outlineLevel="0" collapsed="false">
      <c r="A2155" s="22" t="n">
        <v>2154</v>
      </c>
      <c r="B2155" s="180"/>
      <c r="C2155" s="22"/>
      <c r="D2155" s="22"/>
      <c r="E2155" s="183"/>
      <c r="F2155" s="183"/>
      <c r="G2155" s="22"/>
      <c r="H2155" s="22"/>
      <c r="I2155" s="22"/>
      <c r="J2155" s="22"/>
      <c r="K2155" s="191" t="e">
        <f aca="false">VLOOKUP(Personale!J2155,Legenda!$D$1:$F$258,2)</f>
        <v>#N/A</v>
      </c>
      <c r="L2155" s="22"/>
      <c r="M2155" s="22"/>
      <c r="N2155" s="22"/>
      <c r="O2155" s="22"/>
      <c r="P2155" s="203"/>
      <c r="Q2155" s="22"/>
      <c r="R2155" s="22"/>
      <c r="S2155" s="22"/>
      <c r="T2155" s="203"/>
      <c r="U2155" s="211"/>
      <c r="V2155" s="211"/>
      <c r="W2155" s="185" t="n">
        <v>0</v>
      </c>
      <c r="X2155" s="185" t="n">
        <v>0</v>
      </c>
      <c r="Y2155" s="219" t="n">
        <f aca="false">SUM(W2155:X2155)</f>
        <v>0</v>
      </c>
      <c r="Z2155" s="185" t="n">
        <v>0</v>
      </c>
      <c r="AA2155" s="185" t="n">
        <v>0</v>
      </c>
      <c r="AB2155" s="220" t="n">
        <f aca="false">SUM(Z2155:AA2155)</f>
        <v>0</v>
      </c>
      <c r="AC2155" s="22"/>
      <c r="AD2155" s="22"/>
      <c r="AE2155" s="188"/>
      <c r="AF2155" s="206" t="n">
        <f aca="false">IF(AE2155="SI",N2155,0)</f>
        <v>0</v>
      </c>
      <c r="AG2155" s="189" t="n">
        <f aca="false">IF(AE2155="SI",Y2155,0)</f>
        <v>0</v>
      </c>
      <c r="AH2155" s="189" t="n">
        <f aca="false">IF(AE2155="SI",AB2155,0)</f>
        <v>0</v>
      </c>
      <c r="AI2155" s="148"/>
      <c r="AJ2155" s="207"/>
      <c r="AK2155" s="207"/>
      <c r="AL2155" s="207"/>
      <c r="AM2155" s="207"/>
      <c r="AN2155" s="207"/>
      <c r="AO2155" s="208"/>
    </row>
    <row r="2156" customFormat="false" ht="15.75" hidden="false" customHeight="true" outlineLevel="0" collapsed="false">
      <c r="A2156" s="22" t="n">
        <v>2155</v>
      </c>
      <c r="B2156" s="180"/>
      <c r="C2156" s="22"/>
      <c r="D2156" s="22"/>
      <c r="E2156" s="183"/>
      <c r="F2156" s="183"/>
      <c r="G2156" s="22"/>
      <c r="H2156" s="22"/>
      <c r="I2156" s="22"/>
      <c r="J2156" s="22"/>
      <c r="K2156" s="191" t="e">
        <f aca="false">VLOOKUP(Personale!J2156,Legenda!$D$1:$F$258,2)</f>
        <v>#N/A</v>
      </c>
      <c r="L2156" s="22"/>
      <c r="M2156" s="22"/>
      <c r="N2156" s="22"/>
      <c r="O2156" s="22"/>
      <c r="P2156" s="203"/>
      <c r="Q2156" s="22"/>
      <c r="R2156" s="22"/>
      <c r="S2156" s="22"/>
      <c r="T2156" s="203"/>
      <c r="U2156" s="211"/>
      <c r="V2156" s="211"/>
      <c r="W2156" s="185" t="n">
        <v>0</v>
      </c>
      <c r="X2156" s="185" t="n">
        <v>0</v>
      </c>
      <c r="Y2156" s="219" t="n">
        <f aca="false">SUM(W2156:X2156)</f>
        <v>0</v>
      </c>
      <c r="Z2156" s="185" t="n">
        <v>0</v>
      </c>
      <c r="AA2156" s="185" t="n">
        <v>0</v>
      </c>
      <c r="AB2156" s="220" t="n">
        <f aca="false">SUM(Z2156:AA2156)</f>
        <v>0</v>
      </c>
      <c r="AC2156" s="22"/>
      <c r="AD2156" s="22"/>
      <c r="AE2156" s="188"/>
      <c r="AF2156" s="206" t="n">
        <f aca="false">IF(AE2156="SI",N2156,0)</f>
        <v>0</v>
      </c>
      <c r="AG2156" s="189" t="n">
        <f aca="false">IF(AE2156="SI",Y2156,0)</f>
        <v>0</v>
      </c>
      <c r="AH2156" s="189" t="n">
        <f aca="false">IF(AE2156="SI",AB2156,0)</f>
        <v>0</v>
      </c>
      <c r="AI2156" s="148"/>
      <c r="AJ2156" s="207"/>
      <c r="AK2156" s="207"/>
      <c r="AL2156" s="207"/>
      <c r="AM2156" s="207"/>
      <c r="AN2156" s="207"/>
      <c r="AO2156" s="208"/>
    </row>
    <row r="2157" customFormat="false" ht="15.75" hidden="false" customHeight="true" outlineLevel="0" collapsed="false">
      <c r="A2157" s="22" t="n">
        <v>2156</v>
      </c>
      <c r="B2157" s="180"/>
      <c r="C2157" s="22"/>
      <c r="D2157" s="22"/>
      <c r="E2157" s="183"/>
      <c r="F2157" s="183"/>
      <c r="G2157" s="22"/>
      <c r="H2157" s="22"/>
      <c r="I2157" s="22"/>
      <c r="J2157" s="22"/>
      <c r="K2157" s="191" t="e">
        <f aca="false">VLOOKUP(Personale!J2157,Legenda!$D$1:$F$258,2)</f>
        <v>#N/A</v>
      </c>
      <c r="L2157" s="22"/>
      <c r="M2157" s="22"/>
      <c r="N2157" s="22"/>
      <c r="O2157" s="22"/>
      <c r="P2157" s="203"/>
      <c r="Q2157" s="22"/>
      <c r="R2157" s="22"/>
      <c r="S2157" s="22"/>
      <c r="T2157" s="203"/>
      <c r="U2157" s="211"/>
      <c r="V2157" s="211"/>
      <c r="W2157" s="185" t="n">
        <v>0</v>
      </c>
      <c r="X2157" s="185" t="n">
        <v>0</v>
      </c>
      <c r="Y2157" s="219" t="n">
        <f aca="false">SUM(W2157:X2157)</f>
        <v>0</v>
      </c>
      <c r="Z2157" s="185" t="n">
        <v>0</v>
      </c>
      <c r="AA2157" s="185" t="n">
        <v>0</v>
      </c>
      <c r="AB2157" s="220" t="n">
        <f aca="false">SUM(Z2157:AA2157)</f>
        <v>0</v>
      </c>
      <c r="AC2157" s="22"/>
      <c r="AD2157" s="22"/>
      <c r="AE2157" s="188"/>
      <c r="AF2157" s="206" t="n">
        <f aca="false">IF(AE2157="SI",N2157,0)</f>
        <v>0</v>
      </c>
      <c r="AG2157" s="189" t="n">
        <f aca="false">IF(AE2157="SI",Y2157,0)</f>
        <v>0</v>
      </c>
      <c r="AH2157" s="189" t="n">
        <f aca="false">IF(AE2157="SI",AB2157,0)</f>
        <v>0</v>
      </c>
      <c r="AI2157" s="148"/>
      <c r="AJ2157" s="207"/>
      <c r="AK2157" s="207"/>
      <c r="AL2157" s="207"/>
      <c r="AM2157" s="207"/>
      <c r="AN2157" s="207"/>
      <c r="AO2157" s="208"/>
    </row>
    <row r="2158" customFormat="false" ht="15.75" hidden="false" customHeight="true" outlineLevel="0" collapsed="false">
      <c r="A2158" s="22" t="n">
        <v>2157</v>
      </c>
      <c r="B2158" s="180"/>
      <c r="C2158" s="22"/>
      <c r="D2158" s="22"/>
      <c r="E2158" s="183"/>
      <c r="F2158" s="183"/>
      <c r="G2158" s="22"/>
      <c r="H2158" s="22"/>
      <c r="I2158" s="22"/>
      <c r="J2158" s="22"/>
      <c r="K2158" s="191" t="e">
        <f aca="false">VLOOKUP(Personale!J2158,Legenda!$D$1:$F$258,2)</f>
        <v>#N/A</v>
      </c>
      <c r="L2158" s="22"/>
      <c r="M2158" s="22"/>
      <c r="N2158" s="22"/>
      <c r="O2158" s="22"/>
      <c r="P2158" s="203"/>
      <c r="Q2158" s="22"/>
      <c r="R2158" s="22"/>
      <c r="S2158" s="22"/>
      <c r="T2158" s="203"/>
      <c r="U2158" s="211"/>
      <c r="V2158" s="211"/>
      <c r="W2158" s="185" t="n">
        <v>0</v>
      </c>
      <c r="X2158" s="185" t="n">
        <v>0</v>
      </c>
      <c r="Y2158" s="219" t="n">
        <f aca="false">SUM(W2158:X2158)</f>
        <v>0</v>
      </c>
      <c r="Z2158" s="185" t="n">
        <v>0</v>
      </c>
      <c r="AA2158" s="185" t="n">
        <v>0</v>
      </c>
      <c r="AB2158" s="220" t="n">
        <f aca="false">SUM(Z2158:AA2158)</f>
        <v>0</v>
      </c>
      <c r="AC2158" s="22"/>
      <c r="AD2158" s="22"/>
      <c r="AE2158" s="188"/>
      <c r="AF2158" s="206" t="n">
        <f aca="false">IF(AE2158="SI",N2158,0)</f>
        <v>0</v>
      </c>
      <c r="AG2158" s="189" t="n">
        <f aca="false">IF(AE2158="SI",Y2158,0)</f>
        <v>0</v>
      </c>
      <c r="AH2158" s="189" t="n">
        <f aca="false">IF(AE2158="SI",AB2158,0)</f>
        <v>0</v>
      </c>
      <c r="AI2158" s="148"/>
      <c r="AJ2158" s="207"/>
      <c r="AK2158" s="207"/>
      <c r="AL2158" s="207"/>
      <c r="AM2158" s="207"/>
      <c r="AN2158" s="207"/>
      <c r="AO2158" s="208"/>
    </row>
    <row r="2159" customFormat="false" ht="15.75" hidden="false" customHeight="true" outlineLevel="0" collapsed="false">
      <c r="A2159" s="22" t="n">
        <v>2158</v>
      </c>
      <c r="B2159" s="180"/>
      <c r="C2159" s="22"/>
      <c r="D2159" s="22"/>
      <c r="E2159" s="183"/>
      <c r="F2159" s="183"/>
      <c r="G2159" s="22"/>
      <c r="H2159" s="22"/>
      <c r="I2159" s="22"/>
      <c r="J2159" s="22"/>
      <c r="K2159" s="191" t="e">
        <f aca="false">VLOOKUP(Personale!J2159,Legenda!$D$1:$F$258,2)</f>
        <v>#N/A</v>
      </c>
      <c r="L2159" s="22"/>
      <c r="M2159" s="22"/>
      <c r="N2159" s="22"/>
      <c r="O2159" s="22"/>
      <c r="P2159" s="203"/>
      <c r="Q2159" s="22"/>
      <c r="R2159" s="22"/>
      <c r="S2159" s="22"/>
      <c r="T2159" s="203"/>
      <c r="U2159" s="211"/>
      <c r="V2159" s="211"/>
      <c r="W2159" s="185" t="n">
        <v>0</v>
      </c>
      <c r="X2159" s="185" t="n">
        <v>0</v>
      </c>
      <c r="Y2159" s="219" t="n">
        <f aca="false">SUM(W2159:X2159)</f>
        <v>0</v>
      </c>
      <c r="Z2159" s="185" t="n">
        <v>0</v>
      </c>
      <c r="AA2159" s="185" t="n">
        <v>0</v>
      </c>
      <c r="AB2159" s="220" t="n">
        <f aca="false">SUM(Z2159:AA2159)</f>
        <v>0</v>
      </c>
      <c r="AC2159" s="22"/>
      <c r="AD2159" s="22"/>
      <c r="AE2159" s="188"/>
      <c r="AF2159" s="206" t="n">
        <f aca="false">IF(AE2159="SI",N2159,0)</f>
        <v>0</v>
      </c>
      <c r="AG2159" s="189" t="n">
        <f aca="false">IF(AE2159="SI",Y2159,0)</f>
        <v>0</v>
      </c>
      <c r="AH2159" s="189" t="n">
        <f aca="false">IF(AE2159="SI",AB2159,0)</f>
        <v>0</v>
      </c>
      <c r="AI2159" s="148"/>
      <c r="AJ2159" s="207"/>
      <c r="AK2159" s="207"/>
      <c r="AL2159" s="207"/>
      <c r="AM2159" s="207"/>
      <c r="AN2159" s="207"/>
      <c r="AO2159" s="208"/>
    </row>
    <row r="2160" customFormat="false" ht="15.75" hidden="false" customHeight="true" outlineLevel="0" collapsed="false">
      <c r="A2160" s="22" t="n">
        <v>2159</v>
      </c>
      <c r="B2160" s="180"/>
      <c r="C2160" s="22"/>
      <c r="D2160" s="22"/>
      <c r="E2160" s="183"/>
      <c r="F2160" s="183"/>
      <c r="G2160" s="22"/>
      <c r="H2160" s="22"/>
      <c r="I2160" s="22"/>
      <c r="J2160" s="22"/>
      <c r="K2160" s="191" t="e">
        <f aca="false">VLOOKUP(Personale!J2160,Legenda!$D$1:$F$258,2)</f>
        <v>#N/A</v>
      </c>
      <c r="L2160" s="22"/>
      <c r="M2160" s="22"/>
      <c r="N2160" s="22"/>
      <c r="O2160" s="22"/>
      <c r="P2160" s="203"/>
      <c r="Q2160" s="22"/>
      <c r="R2160" s="22"/>
      <c r="S2160" s="22"/>
      <c r="T2160" s="203"/>
      <c r="U2160" s="211"/>
      <c r="V2160" s="211"/>
      <c r="W2160" s="185" t="n">
        <v>0</v>
      </c>
      <c r="X2160" s="185" t="n">
        <v>0</v>
      </c>
      <c r="Y2160" s="219" t="n">
        <f aca="false">SUM(W2160:X2160)</f>
        <v>0</v>
      </c>
      <c r="Z2160" s="185" t="n">
        <v>0</v>
      </c>
      <c r="AA2160" s="185" t="n">
        <v>0</v>
      </c>
      <c r="AB2160" s="220" t="n">
        <f aca="false">SUM(Z2160:AA2160)</f>
        <v>0</v>
      </c>
      <c r="AC2160" s="22"/>
      <c r="AD2160" s="22"/>
      <c r="AE2160" s="188"/>
      <c r="AF2160" s="206" t="n">
        <f aca="false">IF(AE2160="SI",N2160,0)</f>
        <v>0</v>
      </c>
      <c r="AG2160" s="189" t="n">
        <f aca="false">IF(AE2160="SI",Y2160,0)</f>
        <v>0</v>
      </c>
      <c r="AH2160" s="189" t="n">
        <f aca="false">IF(AE2160="SI",AB2160,0)</f>
        <v>0</v>
      </c>
      <c r="AI2160" s="148"/>
      <c r="AJ2160" s="207"/>
      <c r="AK2160" s="207"/>
      <c r="AL2160" s="207"/>
      <c r="AM2160" s="207"/>
      <c r="AN2160" s="207"/>
      <c r="AO2160" s="208"/>
    </row>
    <row r="2161" customFormat="false" ht="15.75" hidden="false" customHeight="true" outlineLevel="0" collapsed="false">
      <c r="A2161" s="22" t="n">
        <v>2160</v>
      </c>
      <c r="B2161" s="180"/>
      <c r="C2161" s="22"/>
      <c r="D2161" s="22"/>
      <c r="E2161" s="183"/>
      <c r="F2161" s="183"/>
      <c r="G2161" s="22"/>
      <c r="H2161" s="22"/>
      <c r="I2161" s="22"/>
      <c r="J2161" s="22"/>
      <c r="K2161" s="191" t="e">
        <f aca="false">VLOOKUP(Personale!J2161,Legenda!$D$1:$F$258,2)</f>
        <v>#N/A</v>
      </c>
      <c r="L2161" s="22"/>
      <c r="M2161" s="22"/>
      <c r="N2161" s="22"/>
      <c r="O2161" s="22"/>
      <c r="P2161" s="203"/>
      <c r="Q2161" s="22"/>
      <c r="R2161" s="22"/>
      <c r="S2161" s="22"/>
      <c r="T2161" s="203"/>
      <c r="U2161" s="211"/>
      <c r="V2161" s="211"/>
      <c r="W2161" s="185" t="n">
        <v>0</v>
      </c>
      <c r="X2161" s="185" t="n">
        <v>0</v>
      </c>
      <c r="Y2161" s="219" t="n">
        <f aca="false">SUM(W2161:X2161)</f>
        <v>0</v>
      </c>
      <c r="Z2161" s="185" t="n">
        <v>0</v>
      </c>
      <c r="AA2161" s="185" t="n">
        <v>0</v>
      </c>
      <c r="AB2161" s="220" t="n">
        <f aca="false">SUM(Z2161:AA2161)</f>
        <v>0</v>
      </c>
      <c r="AC2161" s="22"/>
      <c r="AD2161" s="22"/>
      <c r="AE2161" s="188"/>
      <c r="AF2161" s="206" t="n">
        <f aca="false">IF(AE2161="SI",N2161,0)</f>
        <v>0</v>
      </c>
      <c r="AG2161" s="189" t="n">
        <f aca="false">IF(AE2161="SI",Y2161,0)</f>
        <v>0</v>
      </c>
      <c r="AH2161" s="189" t="n">
        <f aca="false">IF(AE2161="SI",AB2161,0)</f>
        <v>0</v>
      </c>
      <c r="AI2161" s="148"/>
      <c r="AJ2161" s="207"/>
      <c r="AK2161" s="207"/>
      <c r="AL2161" s="207"/>
      <c r="AM2161" s="207"/>
      <c r="AN2161" s="207"/>
      <c r="AO2161" s="208"/>
    </row>
    <row r="2162" customFormat="false" ht="15.75" hidden="false" customHeight="true" outlineLevel="0" collapsed="false">
      <c r="A2162" s="22" t="n">
        <v>2161</v>
      </c>
      <c r="B2162" s="180"/>
      <c r="C2162" s="22"/>
      <c r="D2162" s="22"/>
      <c r="E2162" s="183"/>
      <c r="F2162" s="183"/>
      <c r="G2162" s="22"/>
      <c r="H2162" s="22"/>
      <c r="I2162" s="22"/>
      <c r="J2162" s="22"/>
      <c r="K2162" s="191" t="e">
        <f aca="false">VLOOKUP(Personale!J2162,Legenda!$D$1:$F$258,2)</f>
        <v>#N/A</v>
      </c>
      <c r="L2162" s="22"/>
      <c r="M2162" s="22"/>
      <c r="N2162" s="22"/>
      <c r="O2162" s="22"/>
      <c r="P2162" s="203"/>
      <c r="Q2162" s="22"/>
      <c r="R2162" s="22"/>
      <c r="S2162" s="22"/>
      <c r="T2162" s="203"/>
      <c r="U2162" s="211"/>
      <c r="V2162" s="211"/>
      <c r="W2162" s="185" t="n">
        <v>0</v>
      </c>
      <c r="X2162" s="185" t="n">
        <v>0</v>
      </c>
      <c r="Y2162" s="219" t="n">
        <f aca="false">SUM(W2162:X2162)</f>
        <v>0</v>
      </c>
      <c r="Z2162" s="185" t="n">
        <v>0</v>
      </c>
      <c r="AA2162" s="185" t="n">
        <v>0</v>
      </c>
      <c r="AB2162" s="220" t="n">
        <f aca="false">SUM(Z2162:AA2162)</f>
        <v>0</v>
      </c>
      <c r="AC2162" s="22"/>
      <c r="AD2162" s="22"/>
      <c r="AE2162" s="188"/>
      <c r="AF2162" s="206" t="n">
        <f aca="false">IF(AE2162="SI",N2162,0)</f>
        <v>0</v>
      </c>
      <c r="AG2162" s="189" t="n">
        <f aca="false">IF(AE2162="SI",Y2162,0)</f>
        <v>0</v>
      </c>
      <c r="AH2162" s="189" t="n">
        <f aca="false">IF(AE2162="SI",AB2162,0)</f>
        <v>0</v>
      </c>
      <c r="AI2162" s="148"/>
      <c r="AJ2162" s="207"/>
      <c r="AK2162" s="207"/>
      <c r="AL2162" s="207"/>
      <c r="AM2162" s="207"/>
      <c r="AN2162" s="207"/>
      <c r="AO2162" s="208"/>
    </row>
    <row r="2163" customFormat="false" ht="15.75" hidden="false" customHeight="true" outlineLevel="0" collapsed="false">
      <c r="A2163" s="22" t="n">
        <v>2162</v>
      </c>
      <c r="B2163" s="180"/>
      <c r="C2163" s="22"/>
      <c r="D2163" s="22"/>
      <c r="E2163" s="183"/>
      <c r="F2163" s="183"/>
      <c r="G2163" s="22"/>
      <c r="H2163" s="22"/>
      <c r="I2163" s="22"/>
      <c r="J2163" s="22"/>
      <c r="K2163" s="191" t="e">
        <f aca="false">VLOOKUP(Personale!J2163,Legenda!$D$1:$F$258,2)</f>
        <v>#N/A</v>
      </c>
      <c r="L2163" s="22"/>
      <c r="M2163" s="22"/>
      <c r="N2163" s="22"/>
      <c r="O2163" s="22"/>
      <c r="P2163" s="203"/>
      <c r="Q2163" s="22"/>
      <c r="R2163" s="22"/>
      <c r="S2163" s="22"/>
      <c r="T2163" s="203"/>
      <c r="U2163" s="211"/>
      <c r="V2163" s="211"/>
      <c r="W2163" s="185" t="n">
        <v>0</v>
      </c>
      <c r="X2163" s="185" t="n">
        <v>0</v>
      </c>
      <c r="Y2163" s="219" t="n">
        <f aca="false">SUM(W2163:X2163)</f>
        <v>0</v>
      </c>
      <c r="Z2163" s="185" t="n">
        <v>0</v>
      </c>
      <c r="AA2163" s="185" t="n">
        <v>0</v>
      </c>
      <c r="AB2163" s="220" t="n">
        <f aca="false">SUM(Z2163:AA2163)</f>
        <v>0</v>
      </c>
      <c r="AC2163" s="22"/>
      <c r="AD2163" s="22"/>
      <c r="AE2163" s="188"/>
      <c r="AF2163" s="206" t="n">
        <f aca="false">IF(AE2163="SI",N2163,0)</f>
        <v>0</v>
      </c>
      <c r="AG2163" s="189" t="n">
        <f aca="false">IF(AE2163="SI",Y2163,0)</f>
        <v>0</v>
      </c>
      <c r="AH2163" s="189" t="n">
        <f aca="false">IF(AE2163="SI",AB2163,0)</f>
        <v>0</v>
      </c>
      <c r="AI2163" s="148"/>
      <c r="AJ2163" s="207"/>
      <c r="AK2163" s="207"/>
      <c r="AL2163" s="207"/>
      <c r="AM2163" s="207"/>
      <c r="AN2163" s="207"/>
      <c r="AO2163" s="208"/>
    </row>
    <row r="2164" customFormat="false" ht="15.75" hidden="false" customHeight="true" outlineLevel="0" collapsed="false">
      <c r="A2164" s="22" t="n">
        <v>2163</v>
      </c>
      <c r="B2164" s="180"/>
      <c r="C2164" s="22"/>
      <c r="D2164" s="22"/>
      <c r="E2164" s="183"/>
      <c r="F2164" s="183"/>
      <c r="G2164" s="22"/>
      <c r="H2164" s="22"/>
      <c r="I2164" s="22"/>
      <c r="J2164" s="22"/>
      <c r="K2164" s="191" t="e">
        <f aca="false">VLOOKUP(Personale!J2164,Legenda!$D$1:$F$258,2)</f>
        <v>#N/A</v>
      </c>
      <c r="L2164" s="22"/>
      <c r="M2164" s="22"/>
      <c r="N2164" s="22"/>
      <c r="O2164" s="22"/>
      <c r="P2164" s="203"/>
      <c r="Q2164" s="22"/>
      <c r="R2164" s="22"/>
      <c r="S2164" s="22"/>
      <c r="T2164" s="203"/>
      <c r="U2164" s="211"/>
      <c r="V2164" s="211"/>
      <c r="W2164" s="185" t="n">
        <v>0</v>
      </c>
      <c r="X2164" s="185" t="n">
        <v>0</v>
      </c>
      <c r="Y2164" s="219" t="n">
        <f aca="false">SUM(W2164:X2164)</f>
        <v>0</v>
      </c>
      <c r="Z2164" s="185" t="n">
        <v>0</v>
      </c>
      <c r="AA2164" s="185" t="n">
        <v>0</v>
      </c>
      <c r="AB2164" s="220" t="n">
        <f aca="false">SUM(Z2164:AA2164)</f>
        <v>0</v>
      </c>
      <c r="AC2164" s="22"/>
      <c r="AD2164" s="22"/>
      <c r="AE2164" s="188"/>
      <c r="AF2164" s="206" t="n">
        <f aca="false">IF(AE2164="SI",N2164,0)</f>
        <v>0</v>
      </c>
      <c r="AG2164" s="189" t="n">
        <f aca="false">IF(AE2164="SI",Y2164,0)</f>
        <v>0</v>
      </c>
      <c r="AH2164" s="189" t="n">
        <f aca="false">IF(AE2164="SI",AB2164,0)</f>
        <v>0</v>
      </c>
      <c r="AI2164" s="148"/>
      <c r="AJ2164" s="207"/>
      <c r="AK2164" s="207"/>
      <c r="AL2164" s="207"/>
      <c r="AM2164" s="207"/>
      <c r="AN2164" s="207"/>
      <c r="AO2164" s="208"/>
    </row>
    <row r="2165" customFormat="false" ht="15.75" hidden="false" customHeight="true" outlineLevel="0" collapsed="false">
      <c r="A2165" s="22" t="n">
        <v>2164</v>
      </c>
      <c r="B2165" s="180"/>
      <c r="C2165" s="22"/>
      <c r="D2165" s="22"/>
      <c r="E2165" s="183"/>
      <c r="F2165" s="183"/>
      <c r="G2165" s="22"/>
      <c r="H2165" s="22"/>
      <c r="I2165" s="22"/>
      <c r="J2165" s="22"/>
      <c r="K2165" s="191" t="e">
        <f aca="false">VLOOKUP(Personale!J2165,Legenda!$D$1:$F$258,2)</f>
        <v>#N/A</v>
      </c>
      <c r="L2165" s="22"/>
      <c r="M2165" s="22"/>
      <c r="N2165" s="22"/>
      <c r="O2165" s="22"/>
      <c r="P2165" s="203"/>
      <c r="Q2165" s="22"/>
      <c r="R2165" s="22"/>
      <c r="S2165" s="22"/>
      <c r="T2165" s="203"/>
      <c r="U2165" s="211"/>
      <c r="V2165" s="211"/>
      <c r="W2165" s="185" t="n">
        <v>0</v>
      </c>
      <c r="X2165" s="185" t="n">
        <v>0</v>
      </c>
      <c r="Y2165" s="219" t="n">
        <f aca="false">SUM(W2165:X2165)</f>
        <v>0</v>
      </c>
      <c r="Z2165" s="185" t="n">
        <v>0</v>
      </c>
      <c r="AA2165" s="185" t="n">
        <v>0</v>
      </c>
      <c r="AB2165" s="220" t="n">
        <f aca="false">SUM(Z2165:AA2165)</f>
        <v>0</v>
      </c>
      <c r="AC2165" s="22"/>
      <c r="AD2165" s="22"/>
      <c r="AE2165" s="188"/>
      <c r="AF2165" s="206" t="n">
        <f aca="false">IF(AE2165="SI",N2165,0)</f>
        <v>0</v>
      </c>
      <c r="AG2165" s="189" t="n">
        <f aca="false">IF(AE2165="SI",Y2165,0)</f>
        <v>0</v>
      </c>
      <c r="AH2165" s="189" t="n">
        <f aca="false">IF(AE2165="SI",AB2165,0)</f>
        <v>0</v>
      </c>
      <c r="AI2165" s="148"/>
      <c r="AJ2165" s="207"/>
      <c r="AK2165" s="207"/>
      <c r="AL2165" s="207"/>
      <c r="AM2165" s="207"/>
      <c r="AN2165" s="207"/>
      <c r="AO2165" s="208"/>
    </row>
    <row r="2166" customFormat="false" ht="15.75" hidden="false" customHeight="true" outlineLevel="0" collapsed="false">
      <c r="A2166" s="22" t="n">
        <v>2165</v>
      </c>
      <c r="B2166" s="180"/>
      <c r="C2166" s="22"/>
      <c r="D2166" s="22"/>
      <c r="E2166" s="183"/>
      <c r="F2166" s="183"/>
      <c r="G2166" s="22"/>
      <c r="H2166" s="22"/>
      <c r="I2166" s="22"/>
      <c r="J2166" s="22"/>
      <c r="K2166" s="191" t="e">
        <f aca="false">VLOOKUP(Personale!J2166,Legenda!$D$1:$F$258,2)</f>
        <v>#N/A</v>
      </c>
      <c r="L2166" s="22"/>
      <c r="M2166" s="22"/>
      <c r="N2166" s="22"/>
      <c r="O2166" s="22"/>
      <c r="P2166" s="203"/>
      <c r="Q2166" s="22"/>
      <c r="R2166" s="22"/>
      <c r="S2166" s="22"/>
      <c r="T2166" s="203"/>
      <c r="U2166" s="211"/>
      <c r="V2166" s="211"/>
      <c r="W2166" s="185" t="n">
        <v>0</v>
      </c>
      <c r="X2166" s="185" t="n">
        <v>0</v>
      </c>
      <c r="Y2166" s="219" t="n">
        <f aca="false">SUM(W2166:X2166)</f>
        <v>0</v>
      </c>
      <c r="Z2166" s="185" t="n">
        <v>0</v>
      </c>
      <c r="AA2166" s="185" t="n">
        <v>0</v>
      </c>
      <c r="AB2166" s="220" t="n">
        <f aca="false">SUM(Z2166:AA2166)</f>
        <v>0</v>
      </c>
      <c r="AC2166" s="22"/>
      <c r="AD2166" s="22"/>
      <c r="AE2166" s="188"/>
      <c r="AF2166" s="206" t="n">
        <f aca="false">IF(AE2166="SI",N2166,0)</f>
        <v>0</v>
      </c>
      <c r="AG2166" s="189" t="n">
        <f aca="false">IF(AE2166="SI",Y2166,0)</f>
        <v>0</v>
      </c>
      <c r="AH2166" s="189" t="n">
        <f aca="false">IF(AE2166="SI",AB2166,0)</f>
        <v>0</v>
      </c>
      <c r="AI2166" s="148"/>
      <c r="AJ2166" s="207"/>
      <c r="AK2166" s="207"/>
      <c r="AL2166" s="207"/>
      <c r="AM2166" s="207"/>
      <c r="AN2166" s="207"/>
      <c r="AO2166" s="208"/>
    </row>
    <row r="2167" customFormat="false" ht="15.75" hidden="false" customHeight="true" outlineLevel="0" collapsed="false">
      <c r="A2167" s="22" t="n">
        <v>2166</v>
      </c>
      <c r="B2167" s="180"/>
      <c r="C2167" s="22"/>
      <c r="D2167" s="22"/>
      <c r="E2167" s="183"/>
      <c r="F2167" s="183"/>
      <c r="G2167" s="22"/>
      <c r="H2167" s="22"/>
      <c r="I2167" s="22"/>
      <c r="J2167" s="22"/>
      <c r="K2167" s="191" t="e">
        <f aca="false">VLOOKUP(Personale!J2167,Legenda!$D$1:$F$258,2)</f>
        <v>#N/A</v>
      </c>
      <c r="L2167" s="22"/>
      <c r="M2167" s="22"/>
      <c r="N2167" s="22"/>
      <c r="O2167" s="22"/>
      <c r="P2167" s="203"/>
      <c r="Q2167" s="22"/>
      <c r="R2167" s="22"/>
      <c r="S2167" s="22"/>
      <c r="T2167" s="203"/>
      <c r="U2167" s="211"/>
      <c r="V2167" s="211"/>
      <c r="W2167" s="185" t="n">
        <v>0</v>
      </c>
      <c r="X2167" s="185" t="n">
        <v>0</v>
      </c>
      <c r="Y2167" s="219" t="n">
        <f aca="false">SUM(W2167:X2167)</f>
        <v>0</v>
      </c>
      <c r="Z2167" s="185" t="n">
        <v>0</v>
      </c>
      <c r="AA2167" s="185" t="n">
        <v>0</v>
      </c>
      <c r="AB2167" s="220" t="n">
        <f aca="false">SUM(Z2167:AA2167)</f>
        <v>0</v>
      </c>
      <c r="AC2167" s="22"/>
      <c r="AD2167" s="22"/>
      <c r="AE2167" s="188"/>
      <c r="AF2167" s="206" t="n">
        <f aca="false">IF(AE2167="SI",N2167,0)</f>
        <v>0</v>
      </c>
      <c r="AG2167" s="189" t="n">
        <f aca="false">IF(AE2167="SI",Y2167,0)</f>
        <v>0</v>
      </c>
      <c r="AH2167" s="189" t="n">
        <f aca="false">IF(AE2167="SI",AB2167,0)</f>
        <v>0</v>
      </c>
      <c r="AI2167" s="148"/>
      <c r="AJ2167" s="207"/>
      <c r="AK2167" s="207"/>
      <c r="AL2167" s="207"/>
      <c r="AM2167" s="207"/>
      <c r="AN2167" s="207"/>
      <c r="AO2167" s="208"/>
    </row>
    <row r="2168" customFormat="false" ht="15.75" hidden="false" customHeight="true" outlineLevel="0" collapsed="false">
      <c r="A2168" s="22" t="n">
        <v>2167</v>
      </c>
      <c r="B2168" s="180"/>
      <c r="C2168" s="22"/>
      <c r="D2168" s="22"/>
      <c r="E2168" s="183"/>
      <c r="F2168" s="183"/>
      <c r="G2168" s="22"/>
      <c r="H2168" s="22"/>
      <c r="I2168" s="22"/>
      <c r="J2168" s="22"/>
      <c r="K2168" s="191" t="e">
        <f aca="false">VLOOKUP(Personale!J2168,Legenda!$D$1:$F$258,2)</f>
        <v>#N/A</v>
      </c>
      <c r="L2168" s="22"/>
      <c r="M2168" s="22"/>
      <c r="N2168" s="22"/>
      <c r="O2168" s="22"/>
      <c r="P2168" s="203"/>
      <c r="Q2168" s="22"/>
      <c r="R2168" s="22"/>
      <c r="S2168" s="22"/>
      <c r="T2168" s="203"/>
      <c r="U2168" s="211"/>
      <c r="V2168" s="211"/>
      <c r="W2168" s="185" t="n">
        <v>0</v>
      </c>
      <c r="X2168" s="185" t="n">
        <v>0</v>
      </c>
      <c r="Y2168" s="219" t="n">
        <f aca="false">SUM(W2168:X2168)</f>
        <v>0</v>
      </c>
      <c r="Z2168" s="185" t="n">
        <v>0</v>
      </c>
      <c r="AA2168" s="185" t="n">
        <v>0</v>
      </c>
      <c r="AB2168" s="220" t="n">
        <f aca="false">SUM(Z2168:AA2168)</f>
        <v>0</v>
      </c>
      <c r="AC2168" s="22"/>
      <c r="AD2168" s="22"/>
      <c r="AE2168" s="188"/>
      <c r="AF2168" s="206" t="n">
        <f aca="false">IF(AE2168="SI",N2168,0)</f>
        <v>0</v>
      </c>
      <c r="AG2168" s="189" t="n">
        <f aca="false">IF(AE2168="SI",Y2168,0)</f>
        <v>0</v>
      </c>
      <c r="AH2168" s="189" t="n">
        <f aca="false">IF(AE2168="SI",AB2168,0)</f>
        <v>0</v>
      </c>
      <c r="AI2168" s="148"/>
      <c r="AJ2168" s="207"/>
      <c r="AK2168" s="207"/>
      <c r="AL2168" s="207"/>
      <c r="AM2168" s="207"/>
      <c r="AN2168" s="207"/>
      <c r="AO2168" s="208"/>
    </row>
    <row r="2169" customFormat="false" ht="15.75" hidden="false" customHeight="true" outlineLevel="0" collapsed="false">
      <c r="A2169" s="22" t="n">
        <v>2168</v>
      </c>
      <c r="B2169" s="180"/>
      <c r="C2169" s="22"/>
      <c r="D2169" s="22"/>
      <c r="E2169" s="183"/>
      <c r="F2169" s="183"/>
      <c r="G2169" s="22"/>
      <c r="H2169" s="22"/>
      <c r="I2169" s="22"/>
      <c r="J2169" s="22"/>
      <c r="K2169" s="191" t="e">
        <f aca="false">VLOOKUP(Personale!J2169,Legenda!$D$1:$F$258,2)</f>
        <v>#N/A</v>
      </c>
      <c r="L2169" s="22"/>
      <c r="M2169" s="22"/>
      <c r="N2169" s="22"/>
      <c r="O2169" s="22"/>
      <c r="P2169" s="203"/>
      <c r="Q2169" s="22"/>
      <c r="R2169" s="22"/>
      <c r="S2169" s="22"/>
      <c r="T2169" s="203"/>
      <c r="U2169" s="211"/>
      <c r="V2169" s="211"/>
      <c r="W2169" s="185" t="n">
        <v>0</v>
      </c>
      <c r="X2169" s="185" t="n">
        <v>0</v>
      </c>
      <c r="Y2169" s="219" t="n">
        <f aca="false">SUM(W2169:X2169)</f>
        <v>0</v>
      </c>
      <c r="Z2169" s="185" t="n">
        <v>0</v>
      </c>
      <c r="AA2169" s="185" t="n">
        <v>0</v>
      </c>
      <c r="AB2169" s="220" t="n">
        <f aca="false">SUM(Z2169:AA2169)</f>
        <v>0</v>
      </c>
      <c r="AC2169" s="22"/>
      <c r="AD2169" s="22"/>
      <c r="AE2169" s="188"/>
      <c r="AF2169" s="206" t="n">
        <f aca="false">IF(AE2169="SI",N2169,0)</f>
        <v>0</v>
      </c>
      <c r="AG2169" s="189" t="n">
        <f aca="false">IF(AE2169="SI",Y2169,0)</f>
        <v>0</v>
      </c>
      <c r="AH2169" s="189" t="n">
        <f aca="false">IF(AE2169="SI",AB2169,0)</f>
        <v>0</v>
      </c>
      <c r="AI2169" s="148"/>
      <c r="AJ2169" s="207"/>
      <c r="AK2169" s="207"/>
      <c r="AL2169" s="207"/>
      <c r="AM2169" s="207"/>
      <c r="AN2169" s="207"/>
      <c r="AO2169" s="208"/>
    </row>
    <row r="2170" customFormat="false" ht="15.75" hidden="false" customHeight="true" outlineLevel="0" collapsed="false">
      <c r="A2170" s="22" t="n">
        <v>2169</v>
      </c>
      <c r="B2170" s="180"/>
      <c r="C2170" s="22"/>
      <c r="D2170" s="22"/>
      <c r="E2170" s="183"/>
      <c r="F2170" s="183"/>
      <c r="G2170" s="22"/>
      <c r="H2170" s="22"/>
      <c r="I2170" s="22"/>
      <c r="J2170" s="22"/>
      <c r="K2170" s="191" t="e">
        <f aca="false">VLOOKUP(Personale!J2170,Legenda!$D$1:$F$258,2)</f>
        <v>#N/A</v>
      </c>
      <c r="L2170" s="22"/>
      <c r="M2170" s="22"/>
      <c r="N2170" s="22"/>
      <c r="O2170" s="22"/>
      <c r="P2170" s="203"/>
      <c r="Q2170" s="22"/>
      <c r="R2170" s="22"/>
      <c r="S2170" s="22"/>
      <c r="T2170" s="203"/>
      <c r="U2170" s="211"/>
      <c r="V2170" s="211"/>
      <c r="W2170" s="185" t="n">
        <v>0</v>
      </c>
      <c r="X2170" s="185" t="n">
        <v>0</v>
      </c>
      <c r="Y2170" s="219" t="n">
        <f aca="false">SUM(W2170:X2170)</f>
        <v>0</v>
      </c>
      <c r="Z2170" s="185" t="n">
        <v>0</v>
      </c>
      <c r="AA2170" s="185" t="n">
        <v>0</v>
      </c>
      <c r="AB2170" s="220" t="n">
        <f aca="false">SUM(Z2170:AA2170)</f>
        <v>0</v>
      </c>
      <c r="AC2170" s="22"/>
      <c r="AD2170" s="22"/>
      <c r="AE2170" s="188"/>
      <c r="AF2170" s="206" t="n">
        <f aca="false">IF(AE2170="SI",N2170,0)</f>
        <v>0</v>
      </c>
      <c r="AG2170" s="189" t="n">
        <f aca="false">IF(AE2170="SI",Y2170,0)</f>
        <v>0</v>
      </c>
      <c r="AH2170" s="189" t="n">
        <f aca="false">IF(AE2170="SI",AB2170,0)</f>
        <v>0</v>
      </c>
      <c r="AI2170" s="148"/>
      <c r="AJ2170" s="207"/>
      <c r="AK2170" s="207"/>
      <c r="AL2170" s="207"/>
      <c r="AM2170" s="207"/>
      <c r="AN2170" s="207"/>
      <c r="AO2170" s="208"/>
    </row>
    <row r="2171" customFormat="false" ht="15.75" hidden="false" customHeight="true" outlineLevel="0" collapsed="false">
      <c r="A2171" s="22" t="n">
        <v>2170</v>
      </c>
      <c r="B2171" s="180"/>
      <c r="C2171" s="22"/>
      <c r="D2171" s="22"/>
      <c r="E2171" s="183"/>
      <c r="F2171" s="183"/>
      <c r="G2171" s="22"/>
      <c r="H2171" s="22"/>
      <c r="I2171" s="22"/>
      <c r="J2171" s="22"/>
      <c r="K2171" s="191" t="e">
        <f aca="false">VLOOKUP(Personale!J2171,Legenda!$D$1:$F$258,2)</f>
        <v>#N/A</v>
      </c>
      <c r="L2171" s="22"/>
      <c r="M2171" s="22"/>
      <c r="N2171" s="22"/>
      <c r="O2171" s="22"/>
      <c r="P2171" s="203"/>
      <c r="Q2171" s="22"/>
      <c r="R2171" s="22"/>
      <c r="S2171" s="22"/>
      <c r="T2171" s="203"/>
      <c r="U2171" s="211"/>
      <c r="V2171" s="211"/>
      <c r="W2171" s="185" t="n">
        <v>0</v>
      </c>
      <c r="X2171" s="185" t="n">
        <v>0</v>
      </c>
      <c r="Y2171" s="219" t="n">
        <f aca="false">SUM(W2171:X2171)</f>
        <v>0</v>
      </c>
      <c r="Z2171" s="185" t="n">
        <v>0</v>
      </c>
      <c r="AA2171" s="185" t="n">
        <v>0</v>
      </c>
      <c r="AB2171" s="220" t="n">
        <f aca="false">SUM(Z2171:AA2171)</f>
        <v>0</v>
      </c>
      <c r="AC2171" s="22"/>
      <c r="AD2171" s="22"/>
      <c r="AE2171" s="188"/>
      <c r="AF2171" s="206" t="n">
        <f aca="false">IF(AE2171="SI",N2171,0)</f>
        <v>0</v>
      </c>
      <c r="AG2171" s="189" t="n">
        <f aca="false">IF(AE2171="SI",Y2171,0)</f>
        <v>0</v>
      </c>
      <c r="AH2171" s="189" t="n">
        <f aca="false">IF(AE2171="SI",AB2171,0)</f>
        <v>0</v>
      </c>
      <c r="AI2171" s="148"/>
      <c r="AJ2171" s="207"/>
      <c r="AK2171" s="207"/>
      <c r="AL2171" s="207"/>
      <c r="AM2171" s="207"/>
      <c r="AN2171" s="207"/>
      <c r="AO2171" s="208"/>
    </row>
    <row r="2172" customFormat="false" ht="15.75" hidden="false" customHeight="true" outlineLevel="0" collapsed="false">
      <c r="A2172" s="22" t="n">
        <v>2171</v>
      </c>
      <c r="B2172" s="180"/>
      <c r="C2172" s="22"/>
      <c r="D2172" s="22"/>
      <c r="E2172" s="183"/>
      <c r="F2172" s="183"/>
      <c r="G2172" s="22"/>
      <c r="H2172" s="22"/>
      <c r="I2172" s="22"/>
      <c r="J2172" s="22"/>
      <c r="K2172" s="191" t="e">
        <f aca="false">VLOOKUP(Personale!J2172,Legenda!$D$1:$F$258,2)</f>
        <v>#N/A</v>
      </c>
      <c r="L2172" s="22"/>
      <c r="M2172" s="22"/>
      <c r="N2172" s="22"/>
      <c r="O2172" s="22"/>
      <c r="P2172" s="203"/>
      <c r="Q2172" s="22"/>
      <c r="R2172" s="22"/>
      <c r="S2172" s="22"/>
      <c r="T2172" s="203"/>
      <c r="U2172" s="211"/>
      <c r="V2172" s="211"/>
      <c r="W2172" s="185" t="n">
        <v>0</v>
      </c>
      <c r="X2172" s="185" t="n">
        <v>0</v>
      </c>
      <c r="Y2172" s="219" t="n">
        <f aca="false">SUM(W2172:X2172)</f>
        <v>0</v>
      </c>
      <c r="Z2172" s="185" t="n">
        <v>0</v>
      </c>
      <c r="AA2172" s="185" t="n">
        <v>0</v>
      </c>
      <c r="AB2172" s="220" t="n">
        <f aca="false">SUM(Z2172:AA2172)</f>
        <v>0</v>
      </c>
      <c r="AC2172" s="22"/>
      <c r="AD2172" s="22"/>
      <c r="AE2172" s="188"/>
      <c r="AF2172" s="206" t="n">
        <f aca="false">IF(AE2172="SI",N2172,0)</f>
        <v>0</v>
      </c>
      <c r="AG2172" s="189" t="n">
        <f aca="false">IF(AE2172="SI",Y2172,0)</f>
        <v>0</v>
      </c>
      <c r="AH2172" s="189" t="n">
        <f aca="false">IF(AE2172="SI",AB2172,0)</f>
        <v>0</v>
      </c>
      <c r="AI2172" s="148"/>
      <c r="AJ2172" s="207"/>
      <c r="AK2172" s="207"/>
      <c r="AL2172" s="207"/>
      <c r="AM2172" s="207"/>
      <c r="AN2172" s="207"/>
      <c r="AO2172" s="208"/>
    </row>
    <row r="2173" customFormat="false" ht="15.75" hidden="false" customHeight="true" outlineLevel="0" collapsed="false">
      <c r="A2173" s="22" t="n">
        <v>2172</v>
      </c>
      <c r="B2173" s="180"/>
      <c r="C2173" s="22"/>
      <c r="D2173" s="22"/>
      <c r="E2173" s="183"/>
      <c r="F2173" s="183"/>
      <c r="G2173" s="22"/>
      <c r="H2173" s="22"/>
      <c r="I2173" s="22"/>
      <c r="J2173" s="22"/>
      <c r="K2173" s="191" t="e">
        <f aca="false">VLOOKUP(Personale!J2173,Legenda!$D$1:$F$258,2)</f>
        <v>#N/A</v>
      </c>
      <c r="L2173" s="22"/>
      <c r="M2173" s="22"/>
      <c r="N2173" s="22"/>
      <c r="O2173" s="22"/>
      <c r="P2173" s="203"/>
      <c r="Q2173" s="22"/>
      <c r="R2173" s="22"/>
      <c r="S2173" s="22"/>
      <c r="T2173" s="203"/>
      <c r="U2173" s="211"/>
      <c r="V2173" s="211"/>
      <c r="W2173" s="185" t="n">
        <v>0</v>
      </c>
      <c r="X2173" s="185" t="n">
        <v>0</v>
      </c>
      <c r="Y2173" s="219" t="n">
        <f aca="false">SUM(W2173:X2173)</f>
        <v>0</v>
      </c>
      <c r="Z2173" s="185" t="n">
        <v>0</v>
      </c>
      <c r="AA2173" s="185" t="n">
        <v>0</v>
      </c>
      <c r="AB2173" s="220" t="n">
        <f aca="false">SUM(Z2173:AA2173)</f>
        <v>0</v>
      </c>
      <c r="AC2173" s="22"/>
      <c r="AD2173" s="22"/>
      <c r="AE2173" s="188"/>
      <c r="AF2173" s="206" t="n">
        <f aca="false">IF(AE2173="SI",N2173,0)</f>
        <v>0</v>
      </c>
      <c r="AG2173" s="189" t="n">
        <f aca="false">IF(AE2173="SI",Y2173,0)</f>
        <v>0</v>
      </c>
      <c r="AH2173" s="189" t="n">
        <f aca="false">IF(AE2173="SI",AB2173,0)</f>
        <v>0</v>
      </c>
      <c r="AI2173" s="148"/>
      <c r="AJ2173" s="207"/>
      <c r="AK2173" s="207"/>
      <c r="AL2173" s="207"/>
      <c r="AM2173" s="207"/>
      <c r="AN2173" s="207"/>
      <c r="AO2173" s="208"/>
    </row>
    <row r="2174" customFormat="false" ht="15.75" hidden="false" customHeight="true" outlineLevel="0" collapsed="false">
      <c r="A2174" s="22" t="n">
        <v>2173</v>
      </c>
      <c r="B2174" s="180"/>
      <c r="C2174" s="22"/>
      <c r="D2174" s="22"/>
      <c r="E2174" s="183"/>
      <c r="F2174" s="183"/>
      <c r="G2174" s="22"/>
      <c r="H2174" s="22"/>
      <c r="I2174" s="22"/>
      <c r="J2174" s="22"/>
      <c r="K2174" s="191" t="e">
        <f aca="false">VLOOKUP(Personale!J2174,Legenda!$D$1:$F$258,2)</f>
        <v>#N/A</v>
      </c>
      <c r="L2174" s="22"/>
      <c r="M2174" s="22"/>
      <c r="N2174" s="22"/>
      <c r="O2174" s="22"/>
      <c r="P2174" s="203"/>
      <c r="Q2174" s="22"/>
      <c r="R2174" s="22"/>
      <c r="S2174" s="22"/>
      <c r="T2174" s="203"/>
      <c r="U2174" s="211"/>
      <c r="V2174" s="211"/>
      <c r="W2174" s="185" t="n">
        <v>0</v>
      </c>
      <c r="X2174" s="185" t="n">
        <v>0</v>
      </c>
      <c r="Y2174" s="219" t="n">
        <f aca="false">SUM(W2174:X2174)</f>
        <v>0</v>
      </c>
      <c r="Z2174" s="185" t="n">
        <v>0</v>
      </c>
      <c r="AA2174" s="185" t="n">
        <v>0</v>
      </c>
      <c r="AB2174" s="220" t="n">
        <f aca="false">SUM(Z2174:AA2174)</f>
        <v>0</v>
      </c>
      <c r="AC2174" s="22"/>
      <c r="AD2174" s="22"/>
      <c r="AE2174" s="188"/>
      <c r="AF2174" s="206" t="n">
        <f aca="false">IF(AE2174="SI",N2174,0)</f>
        <v>0</v>
      </c>
      <c r="AG2174" s="189" t="n">
        <f aca="false">IF(AE2174="SI",Y2174,0)</f>
        <v>0</v>
      </c>
      <c r="AH2174" s="189" t="n">
        <f aca="false">IF(AE2174="SI",AB2174,0)</f>
        <v>0</v>
      </c>
      <c r="AI2174" s="148"/>
      <c r="AJ2174" s="207"/>
      <c r="AK2174" s="207"/>
      <c r="AL2174" s="207"/>
      <c r="AM2174" s="207"/>
      <c r="AN2174" s="207"/>
      <c r="AO2174" s="208"/>
    </row>
    <row r="2175" customFormat="false" ht="15.75" hidden="false" customHeight="true" outlineLevel="0" collapsed="false">
      <c r="A2175" s="22" t="n">
        <v>2174</v>
      </c>
      <c r="B2175" s="180"/>
      <c r="C2175" s="22"/>
      <c r="D2175" s="22"/>
      <c r="E2175" s="183"/>
      <c r="F2175" s="183"/>
      <c r="G2175" s="22"/>
      <c r="H2175" s="22"/>
      <c r="I2175" s="22"/>
      <c r="J2175" s="22"/>
      <c r="K2175" s="191" t="e">
        <f aca="false">VLOOKUP(Personale!J2175,Legenda!$D$1:$F$258,2)</f>
        <v>#N/A</v>
      </c>
      <c r="L2175" s="22"/>
      <c r="M2175" s="22"/>
      <c r="N2175" s="22"/>
      <c r="O2175" s="22"/>
      <c r="P2175" s="203"/>
      <c r="Q2175" s="22"/>
      <c r="R2175" s="22"/>
      <c r="S2175" s="22"/>
      <c r="T2175" s="203"/>
      <c r="U2175" s="211"/>
      <c r="V2175" s="211"/>
      <c r="W2175" s="185" t="n">
        <v>0</v>
      </c>
      <c r="X2175" s="185" t="n">
        <v>0</v>
      </c>
      <c r="Y2175" s="219" t="n">
        <f aca="false">SUM(W2175:X2175)</f>
        <v>0</v>
      </c>
      <c r="Z2175" s="185" t="n">
        <v>0</v>
      </c>
      <c r="AA2175" s="185" t="n">
        <v>0</v>
      </c>
      <c r="AB2175" s="220" t="n">
        <f aca="false">SUM(Z2175:AA2175)</f>
        <v>0</v>
      </c>
      <c r="AC2175" s="22"/>
      <c r="AD2175" s="22"/>
      <c r="AE2175" s="188"/>
      <c r="AF2175" s="206" t="n">
        <f aca="false">IF(AE2175="SI",N2175,0)</f>
        <v>0</v>
      </c>
      <c r="AG2175" s="189" t="n">
        <f aca="false">IF(AE2175="SI",Y2175,0)</f>
        <v>0</v>
      </c>
      <c r="AH2175" s="189" t="n">
        <f aca="false">IF(AE2175="SI",AB2175,0)</f>
        <v>0</v>
      </c>
      <c r="AI2175" s="148"/>
      <c r="AJ2175" s="207"/>
      <c r="AK2175" s="207"/>
      <c r="AL2175" s="207"/>
      <c r="AM2175" s="207"/>
      <c r="AN2175" s="207"/>
      <c r="AO2175" s="208"/>
    </row>
    <row r="2176" customFormat="false" ht="15.75" hidden="false" customHeight="true" outlineLevel="0" collapsed="false">
      <c r="A2176" s="22" t="n">
        <v>2175</v>
      </c>
      <c r="B2176" s="180"/>
      <c r="C2176" s="22"/>
      <c r="D2176" s="22"/>
      <c r="E2176" s="183"/>
      <c r="F2176" s="183"/>
      <c r="G2176" s="22"/>
      <c r="H2176" s="22"/>
      <c r="I2176" s="22"/>
      <c r="J2176" s="22"/>
      <c r="K2176" s="191" t="e">
        <f aca="false">VLOOKUP(Personale!J2176,Legenda!$D$1:$F$258,2)</f>
        <v>#N/A</v>
      </c>
      <c r="L2176" s="22"/>
      <c r="M2176" s="22"/>
      <c r="N2176" s="22"/>
      <c r="O2176" s="22"/>
      <c r="P2176" s="203"/>
      <c r="Q2176" s="22"/>
      <c r="R2176" s="22"/>
      <c r="S2176" s="22"/>
      <c r="T2176" s="203"/>
      <c r="U2176" s="211"/>
      <c r="V2176" s="211"/>
      <c r="W2176" s="185" t="n">
        <v>0</v>
      </c>
      <c r="X2176" s="185" t="n">
        <v>0</v>
      </c>
      <c r="Y2176" s="219" t="n">
        <f aca="false">SUM(W2176:X2176)</f>
        <v>0</v>
      </c>
      <c r="Z2176" s="185" t="n">
        <v>0</v>
      </c>
      <c r="AA2176" s="185" t="n">
        <v>0</v>
      </c>
      <c r="AB2176" s="220" t="n">
        <f aca="false">SUM(Z2176:AA2176)</f>
        <v>0</v>
      </c>
      <c r="AC2176" s="22"/>
      <c r="AD2176" s="22"/>
      <c r="AE2176" s="188"/>
      <c r="AF2176" s="206" t="n">
        <f aca="false">IF(AE2176="SI",N2176,0)</f>
        <v>0</v>
      </c>
      <c r="AG2176" s="189" t="n">
        <f aca="false">IF(AE2176="SI",Y2176,0)</f>
        <v>0</v>
      </c>
      <c r="AH2176" s="189" t="n">
        <f aca="false">IF(AE2176="SI",AB2176,0)</f>
        <v>0</v>
      </c>
      <c r="AI2176" s="148"/>
      <c r="AJ2176" s="207"/>
      <c r="AK2176" s="207"/>
      <c r="AL2176" s="207"/>
      <c r="AM2176" s="207"/>
      <c r="AN2176" s="207"/>
      <c r="AO2176" s="208"/>
    </row>
    <row r="2177" customFormat="false" ht="15.75" hidden="false" customHeight="true" outlineLevel="0" collapsed="false">
      <c r="A2177" s="22" t="n">
        <v>2176</v>
      </c>
      <c r="B2177" s="180"/>
      <c r="C2177" s="22"/>
      <c r="D2177" s="22"/>
      <c r="E2177" s="183"/>
      <c r="F2177" s="183"/>
      <c r="G2177" s="22"/>
      <c r="H2177" s="22"/>
      <c r="I2177" s="22"/>
      <c r="J2177" s="22"/>
      <c r="K2177" s="191" t="e">
        <f aca="false">VLOOKUP(Personale!J2177,Legenda!$D$1:$F$258,2)</f>
        <v>#N/A</v>
      </c>
      <c r="L2177" s="22"/>
      <c r="M2177" s="22"/>
      <c r="N2177" s="22"/>
      <c r="O2177" s="22"/>
      <c r="P2177" s="203"/>
      <c r="Q2177" s="22"/>
      <c r="R2177" s="22"/>
      <c r="S2177" s="22"/>
      <c r="T2177" s="203"/>
      <c r="U2177" s="211"/>
      <c r="V2177" s="211"/>
      <c r="W2177" s="185" t="n">
        <v>0</v>
      </c>
      <c r="X2177" s="185" t="n">
        <v>0</v>
      </c>
      <c r="Y2177" s="219" t="n">
        <f aca="false">SUM(W2177:X2177)</f>
        <v>0</v>
      </c>
      <c r="Z2177" s="185" t="n">
        <v>0</v>
      </c>
      <c r="AA2177" s="185" t="n">
        <v>0</v>
      </c>
      <c r="AB2177" s="220" t="n">
        <f aca="false">SUM(Z2177:AA2177)</f>
        <v>0</v>
      </c>
      <c r="AC2177" s="22"/>
      <c r="AD2177" s="22"/>
      <c r="AE2177" s="188"/>
      <c r="AF2177" s="206" t="n">
        <f aca="false">IF(AE2177="SI",N2177,0)</f>
        <v>0</v>
      </c>
      <c r="AG2177" s="189" t="n">
        <f aca="false">IF(AE2177="SI",Y2177,0)</f>
        <v>0</v>
      </c>
      <c r="AH2177" s="189" t="n">
        <f aca="false">IF(AE2177="SI",AB2177,0)</f>
        <v>0</v>
      </c>
      <c r="AI2177" s="148"/>
      <c r="AJ2177" s="207"/>
      <c r="AK2177" s="207"/>
      <c r="AL2177" s="207"/>
      <c r="AM2177" s="207"/>
      <c r="AN2177" s="207"/>
      <c r="AO2177" s="208"/>
    </row>
    <row r="2178" customFormat="false" ht="15.75" hidden="false" customHeight="true" outlineLevel="0" collapsed="false">
      <c r="A2178" s="22" t="n">
        <v>2177</v>
      </c>
      <c r="B2178" s="180"/>
      <c r="C2178" s="22"/>
      <c r="D2178" s="22"/>
      <c r="E2178" s="183"/>
      <c r="F2178" s="183"/>
      <c r="G2178" s="22"/>
      <c r="H2178" s="22"/>
      <c r="I2178" s="22"/>
      <c r="J2178" s="22"/>
      <c r="K2178" s="191" t="e">
        <f aca="false">VLOOKUP(Personale!J2178,Legenda!$D$1:$F$258,2)</f>
        <v>#N/A</v>
      </c>
      <c r="L2178" s="22"/>
      <c r="M2178" s="22"/>
      <c r="N2178" s="22"/>
      <c r="O2178" s="22"/>
      <c r="P2178" s="203"/>
      <c r="Q2178" s="22"/>
      <c r="R2178" s="22"/>
      <c r="S2178" s="22"/>
      <c r="T2178" s="203"/>
      <c r="U2178" s="211"/>
      <c r="V2178" s="211"/>
      <c r="W2178" s="185" t="n">
        <v>0</v>
      </c>
      <c r="X2178" s="185" t="n">
        <v>0</v>
      </c>
      <c r="Y2178" s="219" t="n">
        <f aca="false">SUM(W2178:X2178)</f>
        <v>0</v>
      </c>
      <c r="Z2178" s="185" t="n">
        <v>0</v>
      </c>
      <c r="AA2178" s="185" t="n">
        <v>0</v>
      </c>
      <c r="AB2178" s="220" t="n">
        <f aca="false">SUM(Z2178:AA2178)</f>
        <v>0</v>
      </c>
      <c r="AC2178" s="22"/>
      <c r="AD2178" s="22"/>
      <c r="AE2178" s="188"/>
      <c r="AF2178" s="206" t="n">
        <f aca="false">IF(AE2178="SI",N2178,0)</f>
        <v>0</v>
      </c>
      <c r="AG2178" s="189" t="n">
        <f aca="false">IF(AE2178="SI",Y2178,0)</f>
        <v>0</v>
      </c>
      <c r="AH2178" s="189" t="n">
        <f aca="false">IF(AE2178="SI",AB2178,0)</f>
        <v>0</v>
      </c>
      <c r="AI2178" s="148"/>
      <c r="AJ2178" s="207"/>
      <c r="AK2178" s="207"/>
      <c r="AL2178" s="207"/>
      <c r="AM2178" s="207"/>
      <c r="AN2178" s="207"/>
      <c r="AO2178" s="208"/>
    </row>
    <row r="2179" customFormat="false" ht="15.75" hidden="false" customHeight="true" outlineLevel="0" collapsed="false">
      <c r="A2179" s="22" t="n">
        <v>2178</v>
      </c>
      <c r="B2179" s="180"/>
      <c r="C2179" s="22"/>
      <c r="D2179" s="22"/>
      <c r="E2179" s="183"/>
      <c r="F2179" s="183"/>
      <c r="G2179" s="22"/>
      <c r="H2179" s="22"/>
      <c r="I2179" s="22"/>
      <c r="J2179" s="22"/>
      <c r="K2179" s="191" t="e">
        <f aca="false">VLOOKUP(Personale!J2179,Legenda!$D$1:$F$258,2)</f>
        <v>#N/A</v>
      </c>
      <c r="L2179" s="22"/>
      <c r="M2179" s="22"/>
      <c r="N2179" s="22"/>
      <c r="O2179" s="22"/>
      <c r="P2179" s="203"/>
      <c r="Q2179" s="22"/>
      <c r="R2179" s="22"/>
      <c r="S2179" s="22"/>
      <c r="T2179" s="203"/>
      <c r="U2179" s="211"/>
      <c r="V2179" s="211"/>
      <c r="W2179" s="185" t="n">
        <v>0</v>
      </c>
      <c r="X2179" s="185" t="n">
        <v>0</v>
      </c>
      <c r="Y2179" s="219" t="n">
        <f aca="false">SUM(W2179:X2179)</f>
        <v>0</v>
      </c>
      <c r="Z2179" s="185" t="n">
        <v>0</v>
      </c>
      <c r="AA2179" s="185" t="n">
        <v>0</v>
      </c>
      <c r="AB2179" s="220" t="n">
        <f aca="false">SUM(Z2179:AA2179)</f>
        <v>0</v>
      </c>
      <c r="AC2179" s="22"/>
      <c r="AD2179" s="22"/>
      <c r="AE2179" s="188"/>
      <c r="AF2179" s="206" t="n">
        <f aca="false">IF(AE2179="SI",N2179,0)</f>
        <v>0</v>
      </c>
      <c r="AG2179" s="189" t="n">
        <f aca="false">IF(AE2179="SI",Y2179,0)</f>
        <v>0</v>
      </c>
      <c r="AH2179" s="189" t="n">
        <f aca="false">IF(AE2179="SI",AB2179,0)</f>
        <v>0</v>
      </c>
      <c r="AI2179" s="148"/>
      <c r="AJ2179" s="207"/>
      <c r="AK2179" s="207"/>
      <c r="AL2179" s="207"/>
      <c r="AM2179" s="207"/>
      <c r="AN2179" s="207"/>
      <c r="AO2179" s="208"/>
    </row>
    <row r="2180" customFormat="false" ht="15.75" hidden="false" customHeight="true" outlineLevel="0" collapsed="false">
      <c r="A2180" s="22" t="n">
        <v>2179</v>
      </c>
      <c r="B2180" s="180"/>
      <c r="C2180" s="22"/>
      <c r="D2180" s="22"/>
      <c r="E2180" s="183"/>
      <c r="F2180" s="183"/>
      <c r="G2180" s="22"/>
      <c r="H2180" s="22"/>
      <c r="I2180" s="22"/>
      <c r="J2180" s="22"/>
      <c r="K2180" s="191" t="e">
        <f aca="false">VLOOKUP(Personale!J2180,Legenda!$D$1:$F$258,2)</f>
        <v>#N/A</v>
      </c>
      <c r="L2180" s="22"/>
      <c r="M2180" s="22"/>
      <c r="N2180" s="22"/>
      <c r="O2180" s="22"/>
      <c r="P2180" s="203"/>
      <c r="Q2180" s="22"/>
      <c r="R2180" s="22"/>
      <c r="S2180" s="22"/>
      <c r="T2180" s="203"/>
      <c r="U2180" s="211"/>
      <c r="V2180" s="211"/>
      <c r="W2180" s="185" t="n">
        <v>0</v>
      </c>
      <c r="X2180" s="185" t="n">
        <v>0</v>
      </c>
      <c r="Y2180" s="219" t="n">
        <f aca="false">SUM(W2180:X2180)</f>
        <v>0</v>
      </c>
      <c r="Z2180" s="185" t="n">
        <v>0</v>
      </c>
      <c r="AA2180" s="185" t="n">
        <v>0</v>
      </c>
      <c r="AB2180" s="220" t="n">
        <f aca="false">SUM(Z2180:AA2180)</f>
        <v>0</v>
      </c>
      <c r="AC2180" s="22"/>
      <c r="AD2180" s="22"/>
      <c r="AE2180" s="188"/>
      <c r="AF2180" s="206" t="n">
        <f aca="false">IF(AE2180="SI",N2180,0)</f>
        <v>0</v>
      </c>
      <c r="AG2180" s="189" t="n">
        <f aca="false">IF(AE2180="SI",Y2180,0)</f>
        <v>0</v>
      </c>
      <c r="AH2180" s="189" t="n">
        <f aca="false">IF(AE2180="SI",AB2180,0)</f>
        <v>0</v>
      </c>
      <c r="AI2180" s="148"/>
      <c r="AJ2180" s="207"/>
      <c r="AK2180" s="207"/>
      <c r="AL2180" s="207"/>
      <c r="AM2180" s="207"/>
      <c r="AN2180" s="207"/>
      <c r="AO2180" s="208"/>
    </row>
    <row r="2181" customFormat="false" ht="15.75" hidden="false" customHeight="true" outlineLevel="0" collapsed="false">
      <c r="A2181" s="22" t="n">
        <v>2180</v>
      </c>
      <c r="B2181" s="180"/>
      <c r="C2181" s="22"/>
      <c r="D2181" s="22"/>
      <c r="E2181" s="183"/>
      <c r="F2181" s="183"/>
      <c r="G2181" s="22"/>
      <c r="H2181" s="22"/>
      <c r="I2181" s="22"/>
      <c r="J2181" s="22"/>
      <c r="K2181" s="191" t="e">
        <f aca="false">VLOOKUP(Personale!J2181,Legenda!$D$1:$F$258,2)</f>
        <v>#N/A</v>
      </c>
      <c r="L2181" s="22"/>
      <c r="M2181" s="22"/>
      <c r="N2181" s="22"/>
      <c r="O2181" s="22"/>
      <c r="P2181" s="203"/>
      <c r="Q2181" s="22"/>
      <c r="R2181" s="22"/>
      <c r="S2181" s="22"/>
      <c r="T2181" s="203"/>
      <c r="U2181" s="211"/>
      <c r="V2181" s="211"/>
      <c r="W2181" s="185" t="n">
        <v>0</v>
      </c>
      <c r="X2181" s="185" t="n">
        <v>0</v>
      </c>
      <c r="Y2181" s="219" t="n">
        <f aca="false">SUM(W2181:X2181)</f>
        <v>0</v>
      </c>
      <c r="Z2181" s="185" t="n">
        <v>0</v>
      </c>
      <c r="AA2181" s="185" t="n">
        <v>0</v>
      </c>
      <c r="AB2181" s="220" t="n">
        <f aca="false">SUM(Z2181:AA2181)</f>
        <v>0</v>
      </c>
      <c r="AC2181" s="22"/>
      <c r="AD2181" s="22"/>
      <c r="AE2181" s="188"/>
      <c r="AF2181" s="206" t="n">
        <f aca="false">IF(AE2181="SI",N2181,0)</f>
        <v>0</v>
      </c>
      <c r="AG2181" s="189" t="n">
        <f aca="false">IF(AE2181="SI",Y2181,0)</f>
        <v>0</v>
      </c>
      <c r="AH2181" s="189" t="n">
        <f aca="false">IF(AE2181="SI",AB2181,0)</f>
        <v>0</v>
      </c>
      <c r="AI2181" s="148"/>
      <c r="AJ2181" s="207"/>
      <c r="AK2181" s="207"/>
      <c r="AL2181" s="207"/>
      <c r="AM2181" s="207"/>
      <c r="AN2181" s="207"/>
      <c r="AO2181" s="208"/>
    </row>
    <row r="2182" customFormat="false" ht="15.75" hidden="false" customHeight="true" outlineLevel="0" collapsed="false">
      <c r="A2182" s="22" t="n">
        <v>2181</v>
      </c>
      <c r="B2182" s="180"/>
      <c r="C2182" s="22"/>
      <c r="D2182" s="22"/>
      <c r="E2182" s="183"/>
      <c r="F2182" s="183"/>
      <c r="G2182" s="22"/>
      <c r="H2182" s="22"/>
      <c r="I2182" s="22"/>
      <c r="J2182" s="22"/>
      <c r="K2182" s="191" t="e">
        <f aca="false">VLOOKUP(Personale!J2182,Legenda!$D$1:$F$258,2)</f>
        <v>#N/A</v>
      </c>
      <c r="L2182" s="22"/>
      <c r="M2182" s="22"/>
      <c r="N2182" s="22"/>
      <c r="O2182" s="22"/>
      <c r="P2182" s="203"/>
      <c r="Q2182" s="22"/>
      <c r="R2182" s="22"/>
      <c r="S2182" s="22"/>
      <c r="T2182" s="203"/>
      <c r="U2182" s="211"/>
      <c r="V2182" s="211"/>
      <c r="W2182" s="185" t="n">
        <v>0</v>
      </c>
      <c r="X2182" s="185" t="n">
        <v>0</v>
      </c>
      <c r="Y2182" s="219" t="n">
        <f aca="false">SUM(W2182:X2182)</f>
        <v>0</v>
      </c>
      <c r="Z2182" s="185" t="n">
        <v>0</v>
      </c>
      <c r="AA2182" s="185" t="n">
        <v>0</v>
      </c>
      <c r="AB2182" s="220" t="n">
        <f aca="false">SUM(Z2182:AA2182)</f>
        <v>0</v>
      </c>
      <c r="AC2182" s="22"/>
      <c r="AD2182" s="22"/>
      <c r="AE2182" s="188"/>
      <c r="AF2182" s="206" t="n">
        <f aca="false">IF(AE2182="SI",N2182,0)</f>
        <v>0</v>
      </c>
      <c r="AG2182" s="189" t="n">
        <f aca="false">IF(AE2182="SI",Y2182,0)</f>
        <v>0</v>
      </c>
      <c r="AH2182" s="189" t="n">
        <f aca="false">IF(AE2182="SI",AB2182,0)</f>
        <v>0</v>
      </c>
      <c r="AI2182" s="148"/>
      <c r="AJ2182" s="207"/>
      <c r="AK2182" s="207"/>
      <c r="AL2182" s="207"/>
      <c r="AM2182" s="207"/>
      <c r="AN2182" s="207"/>
      <c r="AO2182" s="208"/>
    </row>
    <row r="2183" customFormat="false" ht="15.75" hidden="false" customHeight="true" outlineLevel="0" collapsed="false">
      <c r="A2183" s="22" t="n">
        <v>2182</v>
      </c>
      <c r="B2183" s="180"/>
      <c r="C2183" s="22"/>
      <c r="D2183" s="22"/>
      <c r="E2183" s="183"/>
      <c r="F2183" s="183"/>
      <c r="G2183" s="22"/>
      <c r="H2183" s="22"/>
      <c r="I2183" s="22"/>
      <c r="J2183" s="22"/>
      <c r="K2183" s="191" t="e">
        <f aca="false">VLOOKUP(Personale!J2183,Legenda!$D$1:$F$258,2)</f>
        <v>#N/A</v>
      </c>
      <c r="L2183" s="22"/>
      <c r="M2183" s="22"/>
      <c r="N2183" s="22"/>
      <c r="O2183" s="22"/>
      <c r="P2183" s="203"/>
      <c r="Q2183" s="22"/>
      <c r="R2183" s="22"/>
      <c r="S2183" s="22"/>
      <c r="T2183" s="203"/>
      <c r="U2183" s="211"/>
      <c r="V2183" s="211"/>
      <c r="W2183" s="185" t="n">
        <v>0</v>
      </c>
      <c r="X2183" s="185" t="n">
        <v>0</v>
      </c>
      <c r="Y2183" s="219" t="n">
        <f aca="false">SUM(W2183:X2183)</f>
        <v>0</v>
      </c>
      <c r="Z2183" s="185" t="n">
        <v>0</v>
      </c>
      <c r="AA2183" s="185" t="n">
        <v>0</v>
      </c>
      <c r="AB2183" s="220" t="n">
        <f aca="false">SUM(Z2183:AA2183)</f>
        <v>0</v>
      </c>
      <c r="AC2183" s="22"/>
      <c r="AD2183" s="22"/>
      <c r="AE2183" s="188"/>
      <c r="AF2183" s="206" t="n">
        <f aca="false">IF(AE2183="SI",N2183,0)</f>
        <v>0</v>
      </c>
      <c r="AG2183" s="189" t="n">
        <f aca="false">IF(AE2183="SI",Y2183,0)</f>
        <v>0</v>
      </c>
      <c r="AH2183" s="189" t="n">
        <f aca="false">IF(AE2183="SI",AB2183,0)</f>
        <v>0</v>
      </c>
      <c r="AI2183" s="148"/>
      <c r="AJ2183" s="207"/>
      <c r="AK2183" s="207"/>
      <c r="AL2183" s="207"/>
      <c r="AM2183" s="207"/>
      <c r="AN2183" s="207"/>
      <c r="AO2183" s="208"/>
    </row>
    <row r="2184" customFormat="false" ht="15.75" hidden="false" customHeight="true" outlineLevel="0" collapsed="false">
      <c r="A2184" s="22" t="n">
        <v>2183</v>
      </c>
      <c r="B2184" s="180"/>
      <c r="C2184" s="22"/>
      <c r="D2184" s="22"/>
      <c r="E2184" s="183"/>
      <c r="F2184" s="183"/>
      <c r="G2184" s="22"/>
      <c r="H2184" s="22"/>
      <c r="I2184" s="22"/>
      <c r="J2184" s="22"/>
      <c r="K2184" s="191" t="e">
        <f aca="false">VLOOKUP(Personale!J2184,Legenda!$D$1:$F$258,2)</f>
        <v>#N/A</v>
      </c>
      <c r="L2184" s="22"/>
      <c r="M2184" s="22"/>
      <c r="N2184" s="22"/>
      <c r="O2184" s="22"/>
      <c r="P2184" s="203"/>
      <c r="Q2184" s="22"/>
      <c r="R2184" s="22"/>
      <c r="S2184" s="22"/>
      <c r="T2184" s="203"/>
      <c r="U2184" s="211"/>
      <c r="V2184" s="211"/>
      <c r="W2184" s="185" t="n">
        <v>0</v>
      </c>
      <c r="X2184" s="185" t="n">
        <v>0</v>
      </c>
      <c r="Y2184" s="219" t="n">
        <f aca="false">SUM(W2184:X2184)</f>
        <v>0</v>
      </c>
      <c r="Z2184" s="185" t="n">
        <v>0</v>
      </c>
      <c r="AA2184" s="185" t="n">
        <v>0</v>
      </c>
      <c r="AB2184" s="220" t="n">
        <f aca="false">SUM(Z2184:AA2184)</f>
        <v>0</v>
      </c>
      <c r="AC2184" s="22"/>
      <c r="AD2184" s="22"/>
      <c r="AE2184" s="188"/>
      <c r="AF2184" s="206" t="n">
        <f aca="false">IF(AE2184="SI",N2184,0)</f>
        <v>0</v>
      </c>
      <c r="AG2184" s="189" t="n">
        <f aca="false">IF(AE2184="SI",Y2184,0)</f>
        <v>0</v>
      </c>
      <c r="AH2184" s="189" t="n">
        <f aca="false">IF(AE2184="SI",AB2184,0)</f>
        <v>0</v>
      </c>
      <c r="AI2184" s="148"/>
      <c r="AJ2184" s="207"/>
      <c r="AK2184" s="207"/>
      <c r="AL2184" s="207"/>
      <c r="AM2184" s="207"/>
      <c r="AN2184" s="207"/>
      <c r="AO2184" s="208"/>
    </row>
    <row r="2185" customFormat="false" ht="15.75" hidden="false" customHeight="true" outlineLevel="0" collapsed="false">
      <c r="A2185" s="22" t="n">
        <v>2184</v>
      </c>
      <c r="B2185" s="180"/>
      <c r="C2185" s="22"/>
      <c r="D2185" s="22"/>
      <c r="E2185" s="183"/>
      <c r="F2185" s="183"/>
      <c r="G2185" s="22"/>
      <c r="H2185" s="22"/>
      <c r="I2185" s="22"/>
      <c r="J2185" s="22"/>
      <c r="K2185" s="191" t="e">
        <f aca="false">VLOOKUP(Personale!J2185,Legenda!$D$1:$F$258,2)</f>
        <v>#N/A</v>
      </c>
      <c r="L2185" s="22"/>
      <c r="M2185" s="22"/>
      <c r="N2185" s="22"/>
      <c r="O2185" s="22"/>
      <c r="P2185" s="203"/>
      <c r="Q2185" s="22"/>
      <c r="R2185" s="22"/>
      <c r="S2185" s="22"/>
      <c r="T2185" s="203"/>
      <c r="U2185" s="211"/>
      <c r="V2185" s="211"/>
      <c r="W2185" s="185" t="n">
        <v>0</v>
      </c>
      <c r="X2185" s="185" t="n">
        <v>0</v>
      </c>
      <c r="Y2185" s="219" t="n">
        <f aca="false">SUM(W2185:X2185)</f>
        <v>0</v>
      </c>
      <c r="Z2185" s="185" t="n">
        <v>0</v>
      </c>
      <c r="AA2185" s="185" t="n">
        <v>0</v>
      </c>
      <c r="AB2185" s="220" t="n">
        <f aca="false">SUM(Z2185:AA2185)</f>
        <v>0</v>
      </c>
      <c r="AC2185" s="22"/>
      <c r="AD2185" s="22"/>
      <c r="AE2185" s="188"/>
      <c r="AF2185" s="206" t="n">
        <f aca="false">IF(AE2185="SI",N2185,0)</f>
        <v>0</v>
      </c>
      <c r="AG2185" s="189" t="n">
        <f aca="false">IF(AE2185="SI",Y2185,0)</f>
        <v>0</v>
      </c>
      <c r="AH2185" s="189" t="n">
        <f aca="false">IF(AE2185="SI",AB2185,0)</f>
        <v>0</v>
      </c>
      <c r="AI2185" s="148"/>
      <c r="AJ2185" s="207"/>
      <c r="AK2185" s="207"/>
      <c r="AL2185" s="207"/>
      <c r="AM2185" s="207"/>
      <c r="AN2185" s="207"/>
      <c r="AO2185" s="208"/>
    </row>
    <row r="2186" customFormat="false" ht="15.75" hidden="false" customHeight="true" outlineLevel="0" collapsed="false">
      <c r="A2186" s="22" t="n">
        <v>2185</v>
      </c>
      <c r="B2186" s="180"/>
      <c r="C2186" s="22"/>
      <c r="D2186" s="22"/>
      <c r="E2186" s="183"/>
      <c r="F2186" s="183"/>
      <c r="G2186" s="22"/>
      <c r="H2186" s="22"/>
      <c r="I2186" s="22"/>
      <c r="J2186" s="22"/>
      <c r="K2186" s="191" t="e">
        <f aca="false">VLOOKUP(Personale!J2186,Legenda!$D$1:$F$258,2)</f>
        <v>#N/A</v>
      </c>
      <c r="L2186" s="22"/>
      <c r="M2186" s="22"/>
      <c r="N2186" s="22"/>
      <c r="O2186" s="22"/>
      <c r="P2186" s="203"/>
      <c r="Q2186" s="22"/>
      <c r="R2186" s="22"/>
      <c r="S2186" s="22"/>
      <c r="T2186" s="203"/>
      <c r="U2186" s="211"/>
      <c r="V2186" s="211"/>
      <c r="W2186" s="185" t="n">
        <v>0</v>
      </c>
      <c r="X2186" s="185" t="n">
        <v>0</v>
      </c>
      <c r="Y2186" s="219" t="n">
        <f aca="false">SUM(W2186:X2186)</f>
        <v>0</v>
      </c>
      <c r="Z2186" s="185" t="n">
        <v>0</v>
      </c>
      <c r="AA2186" s="185" t="n">
        <v>0</v>
      </c>
      <c r="AB2186" s="220" t="n">
        <f aca="false">SUM(Z2186:AA2186)</f>
        <v>0</v>
      </c>
      <c r="AC2186" s="22"/>
      <c r="AD2186" s="22"/>
      <c r="AE2186" s="188"/>
      <c r="AF2186" s="206" t="n">
        <f aca="false">IF(AE2186="SI",N2186,0)</f>
        <v>0</v>
      </c>
      <c r="AG2186" s="189" t="n">
        <f aca="false">IF(AE2186="SI",Y2186,0)</f>
        <v>0</v>
      </c>
      <c r="AH2186" s="189" t="n">
        <f aca="false">IF(AE2186="SI",AB2186,0)</f>
        <v>0</v>
      </c>
      <c r="AI2186" s="148"/>
      <c r="AJ2186" s="207"/>
      <c r="AK2186" s="207"/>
      <c r="AL2186" s="207"/>
      <c r="AM2186" s="207"/>
      <c r="AN2186" s="207"/>
      <c r="AO2186" s="208"/>
    </row>
    <row r="2187" customFormat="false" ht="15.75" hidden="false" customHeight="true" outlineLevel="0" collapsed="false">
      <c r="A2187" s="22" t="n">
        <v>2186</v>
      </c>
      <c r="B2187" s="180"/>
      <c r="C2187" s="22"/>
      <c r="D2187" s="22"/>
      <c r="E2187" s="183"/>
      <c r="F2187" s="183"/>
      <c r="G2187" s="22"/>
      <c r="H2187" s="22"/>
      <c r="I2187" s="22"/>
      <c r="J2187" s="22"/>
      <c r="K2187" s="191" t="e">
        <f aca="false">VLOOKUP(Personale!J2187,Legenda!$D$1:$F$258,2)</f>
        <v>#N/A</v>
      </c>
      <c r="L2187" s="22"/>
      <c r="M2187" s="22"/>
      <c r="N2187" s="22"/>
      <c r="O2187" s="22"/>
      <c r="P2187" s="203"/>
      <c r="Q2187" s="22"/>
      <c r="R2187" s="22"/>
      <c r="S2187" s="22"/>
      <c r="T2187" s="203"/>
      <c r="U2187" s="211"/>
      <c r="V2187" s="211"/>
      <c r="W2187" s="185" t="n">
        <v>0</v>
      </c>
      <c r="X2187" s="185" t="n">
        <v>0</v>
      </c>
      <c r="Y2187" s="219" t="n">
        <f aca="false">SUM(W2187:X2187)</f>
        <v>0</v>
      </c>
      <c r="Z2187" s="185" t="n">
        <v>0</v>
      </c>
      <c r="AA2187" s="185" t="n">
        <v>0</v>
      </c>
      <c r="AB2187" s="220" t="n">
        <f aca="false">SUM(Z2187:AA2187)</f>
        <v>0</v>
      </c>
      <c r="AC2187" s="22"/>
      <c r="AD2187" s="22"/>
      <c r="AE2187" s="188"/>
      <c r="AF2187" s="206" t="n">
        <f aca="false">IF(AE2187="SI",N2187,0)</f>
        <v>0</v>
      </c>
      <c r="AG2187" s="189" t="n">
        <f aca="false">IF(AE2187="SI",Y2187,0)</f>
        <v>0</v>
      </c>
      <c r="AH2187" s="189" t="n">
        <f aca="false">IF(AE2187="SI",AB2187,0)</f>
        <v>0</v>
      </c>
      <c r="AI2187" s="148"/>
      <c r="AJ2187" s="207"/>
      <c r="AK2187" s="207"/>
      <c r="AL2187" s="207"/>
      <c r="AM2187" s="207"/>
      <c r="AN2187" s="207"/>
      <c r="AO2187" s="208"/>
    </row>
    <row r="2188" customFormat="false" ht="15.75" hidden="false" customHeight="true" outlineLevel="0" collapsed="false">
      <c r="A2188" s="22" t="n">
        <v>2187</v>
      </c>
      <c r="B2188" s="180"/>
      <c r="C2188" s="22"/>
      <c r="D2188" s="22"/>
      <c r="E2188" s="183"/>
      <c r="F2188" s="183"/>
      <c r="G2188" s="22"/>
      <c r="H2188" s="22"/>
      <c r="I2188" s="22"/>
      <c r="J2188" s="22"/>
      <c r="K2188" s="191" t="e">
        <f aca="false">VLOOKUP(Personale!J2188,Legenda!$D$1:$F$258,2)</f>
        <v>#N/A</v>
      </c>
      <c r="L2188" s="22"/>
      <c r="M2188" s="22"/>
      <c r="N2188" s="22"/>
      <c r="O2188" s="22"/>
      <c r="P2188" s="203"/>
      <c r="Q2188" s="22"/>
      <c r="R2188" s="22"/>
      <c r="S2188" s="22"/>
      <c r="T2188" s="203"/>
      <c r="U2188" s="211"/>
      <c r="V2188" s="211"/>
      <c r="W2188" s="185" t="n">
        <v>0</v>
      </c>
      <c r="X2188" s="185" t="n">
        <v>0</v>
      </c>
      <c r="Y2188" s="219" t="n">
        <f aca="false">SUM(W2188:X2188)</f>
        <v>0</v>
      </c>
      <c r="Z2188" s="185" t="n">
        <v>0</v>
      </c>
      <c r="AA2188" s="185" t="n">
        <v>0</v>
      </c>
      <c r="AB2188" s="220" t="n">
        <f aca="false">SUM(Z2188:AA2188)</f>
        <v>0</v>
      </c>
      <c r="AC2188" s="22"/>
      <c r="AD2188" s="22"/>
      <c r="AE2188" s="188"/>
      <c r="AF2188" s="206" t="n">
        <f aca="false">IF(AE2188="SI",N2188,0)</f>
        <v>0</v>
      </c>
      <c r="AG2188" s="189" t="n">
        <f aca="false">IF(AE2188="SI",Y2188,0)</f>
        <v>0</v>
      </c>
      <c r="AH2188" s="189" t="n">
        <f aca="false">IF(AE2188="SI",AB2188,0)</f>
        <v>0</v>
      </c>
      <c r="AI2188" s="148"/>
      <c r="AJ2188" s="207"/>
      <c r="AK2188" s="207"/>
      <c r="AL2188" s="207"/>
      <c r="AM2188" s="207"/>
      <c r="AN2188" s="207"/>
      <c r="AO2188" s="208"/>
    </row>
    <row r="2189" customFormat="false" ht="15.75" hidden="false" customHeight="true" outlineLevel="0" collapsed="false">
      <c r="A2189" s="22" t="n">
        <v>2188</v>
      </c>
      <c r="B2189" s="180"/>
      <c r="C2189" s="22"/>
      <c r="D2189" s="22"/>
      <c r="E2189" s="183"/>
      <c r="F2189" s="183"/>
      <c r="G2189" s="22"/>
      <c r="H2189" s="22"/>
      <c r="I2189" s="22"/>
      <c r="J2189" s="22"/>
      <c r="K2189" s="191" t="e">
        <f aca="false">VLOOKUP(Personale!J2189,Legenda!$D$1:$F$258,2)</f>
        <v>#N/A</v>
      </c>
      <c r="L2189" s="22"/>
      <c r="M2189" s="22"/>
      <c r="N2189" s="22"/>
      <c r="O2189" s="22"/>
      <c r="P2189" s="203"/>
      <c r="Q2189" s="22"/>
      <c r="R2189" s="22"/>
      <c r="S2189" s="22"/>
      <c r="T2189" s="203"/>
      <c r="U2189" s="211"/>
      <c r="V2189" s="211"/>
      <c r="W2189" s="185" t="n">
        <v>0</v>
      </c>
      <c r="X2189" s="185" t="n">
        <v>0</v>
      </c>
      <c r="Y2189" s="219" t="n">
        <f aca="false">SUM(W2189:X2189)</f>
        <v>0</v>
      </c>
      <c r="Z2189" s="185" t="n">
        <v>0</v>
      </c>
      <c r="AA2189" s="185" t="n">
        <v>0</v>
      </c>
      <c r="AB2189" s="220" t="n">
        <f aca="false">SUM(Z2189:AA2189)</f>
        <v>0</v>
      </c>
      <c r="AC2189" s="22"/>
      <c r="AD2189" s="22"/>
      <c r="AE2189" s="188"/>
      <c r="AF2189" s="206" t="n">
        <f aca="false">IF(AE2189="SI",N2189,0)</f>
        <v>0</v>
      </c>
      <c r="AG2189" s="189" t="n">
        <f aca="false">IF(AE2189="SI",Y2189,0)</f>
        <v>0</v>
      </c>
      <c r="AH2189" s="189" t="n">
        <f aca="false">IF(AE2189="SI",AB2189,0)</f>
        <v>0</v>
      </c>
      <c r="AI2189" s="148"/>
      <c r="AJ2189" s="207"/>
      <c r="AK2189" s="207"/>
      <c r="AL2189" s="207"/>
      <c r="AM2189" s="207"/>
      <c r="AN2189" s="207"/>
      <c r="AO2189" s="208"/>
    </row>
    <row r="2190" customFormat="false" ht="15.75" hidden="false" customHeight="true" outlineLevel="0" collapsed="false">
      <c r="A2190" s="22" t="n">
        <v>2189</v>
      </c>
      <c r="B2190" s="180"/>
      <c r="C2190" s="22"/>
      <c r="D2190" s="22"/>
      <c r="E2190" s="183"/>
      <c r="F2190" s="183"/>
      <c r="G2190" s="22"/>
      <c r="H2190" s="22"/>
      <c r="I2190" s="22"/>
      <c r="J2190" s="22"/>
      <c r="K2190" s="191" t="e">
        <f aca="false">VLOOKUP(Personale!J2190,Legenda!$D$1:$F$258,2)</f>
        <v>#N/A</v>
      </c>
      <c r="L2190" s="22"/>
      <c r="M2190" s="22"/>
      <c r="N2190" s="22"/>
      <c r="O2190" s="22"/>
      <c r="P2190" s="203"/>
      <c r="Q2190" s="22"/>
      <c r="R2190" s="22"/>
      <c r="S2190" s="22"/>
      <c r="T2190" s="203"/>
      <c r="U2190" s="211"/>
      <c r="V2190" s="211"/>
      <c r="W2190" s="185" t="n">
        <v>0</v>
      </c>
      <c r="X2190" s="185" t="n">
        <v>0</v>
      </c>
      <c r="Y2190" s="219" t="n">
        <f aca="false">SUM(W2190:X2190)</f>
        <v>0</v>
      </c>
      <c r="Z2190" s="185" t="n">
        <v>0</v>
      </c>
      <c r="AA2190" s="185" t="n">
        <v>0</v>
      </c>
      <c r="AB2190" s="220" t="n">
        <f aca="false">SUM(Z2190:AA2190)</f>
        <v>0</v>
      </c>
      <c r="AC2190" s="22"/>
      <c r="AD2190" s="22"/>
      <c r="AE2190" s="188"/>
      <c r="AF2190" s="206" t="n">
        <f aca="false">IF(AE2190="SI",N2190,0)</f>
        <v>0</v>
      </c>
      <c r="AG2190" s="189" t="n">
        <f aca="false">IF(AE2190="SI",Y2190,0)</f>
        <v>0</v>
      </c>
      <c r="AH2190" s="189" t="n">
        <f aca="false">IF(AE2190="SI",AB2190,0)</f>
        <v>0</v>
      </c>
      <c r="AI2190" s="148"/>
      <c r="AJ2190" s="207"/>
      <c r="AK2190" s="207"/>
      <c r="AL2190" s="207"/>
      <c r="AM2190" s="207"/>
      <c r="AN2190" s="207"/>
      <c r="AO2190" s="208"/>
    </row>
    <row r="2191" customFormat="false" ht="15.75" hidden="false" customHeight="true" outlineLevel="0" collapsed="false">
      <c r="A2191" s="22" t="n">
        <v>2190</v>
      </c>
      <c r="B2191" s="180"/>
      <c r="C2191" s="22"/>
      <c r="D2191" s="22"/>
      <c r="E2191" s="183"/>
      <c r="F2191" s="183"/>
      <c r="G2191" s="22"/>
      <c r="H2191" s="22"/>
      <c r="I2191" s="22"/>
      <c r="J2191" s="22"/>
      <c r="K2191" s="191" t="e">
        <f aca="false">VLOOKUP(Personale!J2191,Legenda!$D$1:$F$258,2)</f>
        <v>#N/A</v>
      </c>
      <c r="L2191" s="22"/>
      <c r="M2191" s="22"/>
      <c r="N2191" s="22"/>
      <c r="O2191" s="22"/>
      <c r="P2191" s="203"/>
      <c r="Q2191" s="22"/>
      <c r="R2191" s="22"/>
      <c r="S2191" s="22"/>
      <c r="T2191" s="203"/>
      <c r="U2191" s="211"/>
      <c r="V2191" s="211"/>
      <c r="W2191" s="185" t="n">
        <v>0</v>
      </c>
      <c r="X2191" s="185" t="n">
        <v>0</v>
      </c>
      <c r="Y2191" s="219" t="n">
        <f aca="false">SUM(W2191:X2191)</f>
        <v>0</v>
      </c>
      <c r="Z2191" s="185" t="n">
        <v>0</v>
      </c>
      <c r="AA2191" s="185" t="n">
        <v>0</v>
      </c>
      <c r="AB2191" s="220" t="n">
        <f aca="false">SUM(Z2191:AA2191)</f>
        <v>0</v>
      </c>
      <c r="AC2191" s="22"/>
      <c r="AD2191" s="22"/>
      <c r="AE2191" s="188"/>
      <c r="AF2191" s="206" t="n">
        <f aca="false">IF(AE2191="SI",N2191,0)</f>
        <v>0</v>
      </c>
      <c r="AG2191" s="189" t="n">
        <f aca="false">IF(AE2191="SI",Y2191,0)</f>
        <v>0</v>
      </c>
      <c r="AH2191" s="189" t="n">
        <f aca="false">IF(AE2191="SI",AB2191,0)</f>
        <v>0</v>
      </c>
      <c r="AI2191" s="148"/>
      <c r="AJ2191" s="207"/>
      <c r="AK2191" s="207"/>
      <c r="AL2191" s="207"/>
      <c r="AM2191" s="207"/>
      <c r="AN2191" s="207"/>
      <c r="AO2191" s="208"/>
    </row>
    <row r="2192" customFormat="false" ht="15.75" hidden="false" customHeight="true" outlineLevel="0" collapsed="false">
      <c r="A2192" s="22" t="n">
        <v>2191</v>
      </c>
      <c r="B2192" s="180"/>
      <c r="C2192" s="22"/>
      <c r="D2192" s="22"/>
      <c r="E2192" s="183"/>
      <c r="F2192" s="183"/>
      <c r="G2192" s="22"/>
      <c r="H2192" s="22"/>
      <c r="I2192" s="22"/>
      <c r="J2192" s="22"/>
      <c r="K2192" s="191" t="e">
        <f aca="false">VLOOKUP(Personale!J2192,Legenda!$D$1:$F$258,2)</f>
        <v>#N/A</v>
      </c>
      <c r="L2192" s="22"/>
      <c r="M2192" s="22"/>
      <c r="N2192" s="22"/>
      <c r="O2192" s="22"/>
      <c r="P2192" s="203"/>
      <c r="Q2192" s="22"/>
      <c r="R2192" s="22"/>
      <c r="S2192" s="22"/>
      <c r="T2192" s="203"/>
      <c r="U2192" s="211"/>
      <c r="V2192" s="211"/>
      <c r="W2192" s="185" t="n">
        <v>0</v>
      </c>
      <c r="X2192" s="185" t="n">
        <v>0</v>
      </c>
      <c r="Y2192" s="219" t="n">
        <f aca="false">SUM(W2192:X2192)</f>
        <v>0</v>
      </c>
      <c r="Z2192" s="185" t="n">
        <v>0</v>
      </c>
      <c r="AA2192" s="185" t="n">
        <v>0</v>
      </c>
      <c r="AB2192" s="220" t="n">
        <f aca="false">SUM(Z2192:AA2192)</f>
        <v>0</v>
      </c>
      <c r="AC2192" s="22"/>
      <c r="AD2192" s="22"/>
      <c r="AE2192" s="188"/>
      <c r="AF2192" s="206" t="n">
        <f aca="false">IF(AE2192="SI",N2192,0)</f>
        <v>0</v>
      </c>
      <c r="AG2192" s="189" t="n">
        <f aca="false">IF(AE2192="SI",Y2192,0)</f>
        <v>0</v>
      </c>
      <c r="AH2192" s="189" t="n">
        <f aca="false">IF(AE2192="SI",AB2192,0)</f>
        <v>0</v>
      </c>
      <c r="AI2192" s="148"/>
      <c r="AJ2192" s="207"/>
      <c r="AK2192" s="207"/>
      <c r="AL2192" s="207"/>
      <c r="AM2192" s="207"/>
      <c r="AN2192" s="207"/>
      <c r="AO2192" s="208"/>
    </row>
    <row r="2193" customFormat="false" ht="15.75" hidden="false" customHeight="true" outlineLevel="0" collapsed="false">
      <c r="A2193" s="22" t="n">
        <v>2192</v>
      </c>
      <c r="B2193" s="180"/>
      <c r="C2193" s="22"/>
      <c r="D2193" s="22"/>
      <c r="E2193" s="183"/>
      <c r="F2193" s="183"/>
      <c r="G2193" s="22"/>
      <c r="H2193" s="22"/>
      <c r="I2193" s="22"/>
      <c r="J2193" s="22"/>
      <c r="K2193" s="191" t="e">
        <f aca="false">VLOOKUP(Personale!J2193,Legenda!$D$1:$F$258,2)</f>
        <v>#N/A</v>
      </c>
      <c r="L2193" s="22"/>
      <c r="M2193" s="22"/>
      <c r="N2193" s="22"/>
      <c r="O2193" s="22"/>
      <c r="P2193" s="203"/>
      <c r="Q2193" s="22"/>
      <c r="R2193" s="22"/>
      <c r="S2193" s="22"/>
      <c r="T2193" s="203"/>
      <c r="U2193" s="211"/>
      <c r="V2193" s="211"/>
      <c r="W2193" s="185" t="n">
        <v>0</v>
      </c>
      <c r="X2193" s="185" t="n">
        <v>0</v>
      </c>
      <c r="Y2193" s="219" t="n">
        <f aca="false">SUM(W2193:X2193)</f>
        <v>0</v>
      </c>
      <c r="Z2193" s="185" t="n">
        <v>0</v>
      </c>
      <c r="AA2193" s="185" t="n">
        <v>0</v>
      </c>
      <c r="AB2193" s="220" t="n">
        <f aca="false">SUM(Z2193:AA2193)</f>
        <v>0</v>
      </c>
      <c r="AC2193" s="22"/>
      <c r="AD2193" s="22"/>
      <c r="AE2193" s="188"/>
      <c r="AF2193" s="206" t="n">
        <f aca="false">IF(AE2193="SI",N2193,0)</f>
        <v>0</v>
      </c>
      <c r="AG2193" s="189" t="n">
        <f aca="false">IF(AE2193="SI",Y2193,0)</f>
        <v>0</v>
      </c>
      <c r="AH2193" s="189" t="n">
        <f aca="false">IF(AE2193="SI",AB2193,0)</f>
        <v>0</v>
      </c>
      <c r="AI2193" s="148"/>
      <c r="AJ2193" s="207"/>
      <c r="AK2193" s="207"/>
      <c r="AL2193" s="207"/>
      <c r="AM2193" s="207"/>
      <c r="AN2193" s="207"/>
      <c r="AO2193" s="208"/>
    </row>
    <row r="2194" customFormat="false" ht="15.75" hidden="false" customHeight="true" outlineLevel="0" collapsed="false">
      <c r="A2194" s="22" t="n">
        <v>2193</v>
      </c>
      <c r="B2194" s="180"/>
      <c r="C2194" s="22"/>
      <c r="D2194" s="22"/>
      <c r="E2194" s="183"/>
      <c r="F2194" s="183"/>
      <c r="G2194" s="22"/>
      <c r="H2194" s="22"/>
      <c r="I2194" s="22"/>
      <c r="J2194" s="22"/>
      <c r="K2194" s="191" t="e">
        <f aca="false">VLOOKUP(Personale!J2194,Legenda!$D$1:$F$258,2)</f>
        <v>#N/A</v>
      </c>
      <c r="L2194" s="22"/>
      <c r="M2194" s="22"/>
      <c r="N2194" s="22"/>
      <c r="O2194" s="22"/>
      <c r="P2194" s="203"/>
      <c r="Q2194" s="22"/>
      <c r="R2194" s="22"/>
      <c r="S2194" s="22"/>
      <c r="T2194" s="203"/>
      <c r="U2194" s="211"/>
      <c r="V2194" s="211"/>
      <c r="W2194" s="185" t="n">
        <v>0</v>
      </c>
      <c r="X2194" s="185" t="n">
        <v>0</v>
      </c>
      <c r="Y2194" s="219" t="n">
        <f aca="false">SUM(W2194:X2194)</f>
        <v>0</v>
      </c>
      <c r="Z2194" s="185" t="n">
        <v>0</v>
      </c>
      <c r="AA2194" s="185" t="n">
        <v>0</v>
      </c>
      <c r="AB2194" s="220" t="n">
        <f aca="false">SUM(Z2194:AA2194)</f>
        <v>0</v>
      </c>
      <c r="AC2194" s="22"/>
      <c r="AD2194" s="22"/>
      <c r="AE2194" s="188"/>
      <c r="AF2194" s="206" t="n">
        <f aca="false">IF(AE2194="SI",N2194,0)</f>
        <v>0</v>
      </c>
      <c r="AG2194" s="189" t="n">
        <f aca="false">IF(AE2194="SI",Y2194,0)</f>
        <v>0</v>
      </c>
      <c r="AH2194" s="189" t="n">
        <f aca="false">IF(AE2194="SI",AB2194,0)</f>
        <v>0</v>
      </c>
      <c r="AI2194" s="148"/>
      <c r="AJ2194" s="207"/>
      <c r="AK2194" s="207"/>
      <c r="AL2194" s="207"/>
      <c r="AM2194" s="207"/>
      <c r="AN2194" s="207"/>
      <c r="AO2194" s="208"/>
    </row>
    <row r="2195" customFormat="false" ht="15.75" hidden="false" customHeight="true" outlineLevel="0" collapsed="false">
      <c r="A2195" s="22" t="n">
        <v>2194</v>
      </c>
      <c r="B2195" s="180"/>
      <c r="C2195" s="22"/>
      <c r="D2195" s="22"/>
      <c r="E2195" s="183"/>
      <c r="F2195" s="183"/>
      <c r="G2195" s="22"/>
      <c r="H2195" s="22"/>
      <c r="I2195" s="22"/>
      <c r="J2195" s="22"/>
      <c r="K2195" s="191" t="e">
        <f aca="false">VLOOKUP(Personale!J2195,Legenda!$D$1:$F$258,2)</f>
        <v>#N/A</v>
      </c>
      <c r="L2195" s="22"/>
      <c r="M2195" s="22"/>
      <c r="N2195" s="22"/>
      <c r="O2195" s="22"/>
      <c r="P2195" s="203"/>
      <c r="Q2195" s="22"/>
      <c r="R2195" s="22"/>
      <c r="S2195" s="22"/>
      <c r="T2195" s="203"/>
      <c r="U2195" s="211"/>
      <c r="V2195" s="211"/>
      <c r="W2195" s="185" t="n">
        <v>0</v>
      </c>
      <c r="X2195" s="185" t="n">
        <v>0</v>
      </c>
      <c r="Y2195" s="219" t="n">
        <f aca="false">SUM(W2195:X2195)</f>
        <v>0</v>
      </c>
      <c r="Z2195" s="185" t="n">
        <v>0</v>
      </c>
      <c r="AA2195" s="185" t="n">
        <v>0</v>
      </c>
      <c r="AB2195" s="220" t="n">
        <f aca="false">SUM(Z2195:AA2195)</f>
        <v>0</v>
      </c>
      <c r="AC2195" s="22"/>
      <c r="AD2195" s="22"/>
      <c r="AE2195" s="188"/>
      <c r="AF2195" s="206" t="n">
        <f aca="false">IF(AE2195="SI",N2195,0)</f>
        <v>0</v>
      </c>
      <c r="AG2195" s="189" t="n">
        <f aca="false">IF(AE2195="SI",Y2195,0)</f>
        <v>0</v>
      </c>
      <c r="AH2195" s="189" t="n">
        <f aca="false">IF(AE2195="SI",AB2195,0)</f>
        <v>0</v>
      </c>
      <c r="AI2195" s="148"/>
      <c r="AJ2195" s="207"/>
      <c r="AK2195" s="207"/>
      <c r="AL2195" s="207"/>
      <c r="AM2195" s="207"/>
      <c r="AN2195" s="207"/>
      <c r="AO2195" s="208"/>
    </row>
    <row r="2196" customFormat="false" ht="15.75" hidden="false" customHeight="true" outlineLevel="0" collapsed="false">
      <c r="A2196" s="22" t="n">
        <v>2195</v>
      </c>
      <c r="B2196" s="180"/>
      <c r="C2196" s="22"/>
      <c r="D2196" s="22"/>
      <c r="E2196" s="183"/>
      <c r="F2196" s="183"/>
      <c r="G2196" s="22"/>
      <c r="H2196" s="22"/>
      <c r="I2196" s="22"/>
      <c r="J2196" s="22"/>
      <c r="K2196" s="191" t="e">
        <f aca="false">VLOOKUP(Personale!J2196,Legenda!$D$1:$F$258,2)</f>
        <v>#N/A</v>
      </c>
      <c r="L2196" s="22"/>
      <c r="M2196" s="22"/>
      <c r="N2196" s="22"/>
      <c r="O2196" s="22"/>
      <c r="P2196" s="203"/>
      <c r="Q2196" s="22"/>
      <c r="R2196" s="22"/>
      <c r="S2196" s="22"/>
      <c r="T2196" s="203"/>
      <c r="U2196" s="211"/>
      <c r="V2196" s="211"/>
      <c r="W2196" s="185" t="n">
        <v>0</v>
      </c>
      <c r="X2196" s="185" t="n">
        <v>0</v>
      </c>
      <c r="Y2196" s="219" t="n">
        <f aca="false">SUM(W2196:X2196)</f>
        <v>0</v>
      </c>
      <c r="Z2196" s="185" t="n">
        <v>0</v>
      </c>
      <c r="AA2196" s="185" t="n">
        <v>0</v>
      </c>
      <c r="AB2196" s="220" t="n">
        <f aca="false">SUM(Z2196:AA2196)</f>
        <v>0</v>
      </c>
      <c r="AC2196" s="22"/>
      <c r="AD2196" s="22"/>
      <c r="AE2196" s="188"/>
      <c r="AF2196" s="206" t="n">
        <f aca="false">IF(AE2196="SI",N2196,0)</f>
        <v>0</v>
      </c>
      <c r="AG2196" s="189" t="n">
        <f aca="false">IF(AE2196="SI",Y2196,0)</f>
        <v>0</v>
      </c>
      <c r="AH2196" s="189" t="n">
        <f aca="false">IF(AE2196="SI",AB2196,0)</f>
        <v>0</v>
      </c>
      <c r="AI2196" s="148"/>
      <c r="AJ2196" s="207"/>
      <c r="AK2196" s="207"/>
      <c r="AL2196" s="207"/>
      <c r="AM2196" s="207"/>
      <c r="AN2196" s="207"/>
      <c r="AO2196" s="208"/>
    </row>
    <row r="2197" customFormat="false" ht="15.75" hidden="false" customHeight="true" outlineLevel="0" collapsed="false">
      <c r="A2197" s="22" t="n">
        <v>2196</v>
      </c>
      <c r="B2197" s="180"/>
      <c r="C2197" s="22"/>
      <c r="D2197" s="22"/>
      <c r="E2197" s="183"/>
      <c r="F2197" s="183"/>
      <c r="G2197" s="22"/>
      <c r="H2197" s="22"/>
      <c r="I2197" s="22"/>
      <c r="J2197" s="22"/>
      <c r="K2197" s="191" t="e">
        <f aca="false">VLOOKUP(Personale!J2197,Legenda!$D$1:$F$258,2)</f>
        <v>#N/A</v>
      </c>
      <c r="L2197" s="22"/>
      <c r="M2197" s="22"/>
      <c r="N2197" s="22"/>
      <c r="O2197" s="22"/>
      <c r="P2197" s="203"/>
      <c r="Q2197" s="22"/>
      <c r="R2197" s="22"/>
      <c r="S2197" s="22"/>
      <c r="T2197" s="203"/>
      <c r="U2197" s="211"/>
      <c r="V2197" s="211"/>
      <c r="W2197" s="185" t="n">
        <v>0</v>
      </c>
      <c r="X2197" s="185" t="n">
        <v>0</v>
      </c>
      <c r="Y2197" s="219" t="n">
        <f aca="false">SUM(W2197:X2197)</f>
        <v>0</v>
      </c>
      <c r="Z2197" s="185" t="n">
        <v>0</v>
      </c>
      <c r="AA2197" s="185" t="n">
        <v>0</v>
      </c>
      <c r="AB2197" s="220" t="n">
        <f aca="false">SUM(Z2197:AA2197)</f>
        <v>0</v>
      </c>
      <c r="AC2197" s="22"/>
      <c r="AD2197" s="22"/>
      <c r="AE2197" s="188"/>
      <c r="AF2197" s="206" t="n">
        <f aca="false">IF(AE2197="SI",N2197,0)</f>
        <v>0</v>
      </c>
      <c r="AG2197" s="189" t="n">
        <f aca="false">IF(AE2197="SI",Y2197,0)</f>
        <v>0</v>
      </c>
      <c r="AH2197" s="189" t="n">
        <f aca="false">IF(AE2197="SI",AB2197,0)</f>
        <v>0</v>
      </c>
      <c r="AI2197" s="148"/>
      <c r="AJ2197" s="207"/>
      <c r="AK2197" s="207"/>
      <c r="AL2197" s="207"/>
      <c r="AM2197" s="207"/>
      <c r="AN2197" s="207"/>
      <c r="AO2197" s="208"/>
    </row>
    <row r="2198" customFormat="false" ht="15.75" hidden="false" customHeight="true" outlineLevel="0" collapsed="false">
      <c r="A2198" s="22" t="n">
        <v>2197</v>
      </c>
      <c r="B2198" s="180"/>
      <c r="C2198" s="22"/>
      <c r="D2198" s="22"/>
      <c r="E2198" s="183"/>
      <c r="F2198" s="183"/>
      <c r="G2198" s="22"/>
      <c r="H2198" s="22"/>
      <c r="I2198" s="22"/>
      <c r="J2198" s="22"/>
      <c r="K2198" s="191" t="e">
        <f aca="false">VLOOKUP(Personale!J2198,Legenda!$D$1:$F$258,2)</f>
        <v>#N/A</v>
      </c>
      <c r="L2198" s="22"/>
      <c r="M2198" s="22"/>
      <c r="N2198" s="22"/>
      <c r="O2198" s="22"/>
      <c r="P2198" s="203"/>
      <c r="Q2198" s="22"/>
      <c r="R2198" s="22"/>
      <c r="S2198" s="22"/>
      <c r="T2198" s="203"/>
      <c r="U2198" s="211"/>
      <c r="V2198" s="211"/>
      <c r="W2198" s="185" t="n">
        <v>0</v>
      </c>
      <c r="X2198" s="185" t="n">
        <v>0</v>
      </c>
      <c r="Y2198" s="219" t="n">
        <f aca="false">SUM(W2198:X2198)</f>
        <v>0</v>
      </c>
      <c r="Z2198" s="185" t="n">
        <v>0</v>
      </c>
      <c r="AA2198" s="185" t="n">
        <v>0</v>
      </c>
      <c r="AB2198" s="220" t="n">
        <f aca="false">SUM(Z2198:AA2198)</f>
        <v>0</v>
      </c>
      <c r="AC2198" s="22"/>
      <c r="AD2198" s="22"/>
      <c r="AE2198" s="188"/>
      <c r="AF2198" s="206" t="n">
        <f aca="false">IF(AE2198="SI",N2198,0)</f>
        <v>0</v>
      </c>
      <c r="AG2198" s="189" t="n">
        <f aca="false">IF(AE2198="SI",Y2198,0)</f>
        <v>0</v>
      </c>
      <c r="AH2198" s="189" t="n">
        <f aca="false">IF(AE2198="SI",AB2198,0)</f>
        <v>0</v>
      </c>
      <c r="AI2198" s="148"/>
      <c r="AJ2198" s="207"/>
      <c r="AK2198" s="207"/>
      <c r="AL2198" s="207"/>
      <c r="AM2198" s="207"/>
      <c r="AN2198" s="207"/>
      <c r="AO2198" s="208"/>
    </row>
    <row r="2199" customFormat="false" ht="15.75" hidden="false" customHeight="true" outlineLevel="0" collapsed="false">
      <c r="A2199" s="22" t="n">
        <v>2198</v>
      </c>
      <c r="B2199" s="180"/>
      <c r="C2199" s="22"/>
      <c r="D2199" s="22"/>
      <c r="E2199" s="183"/>
      <c r="F2199" s="183"/>
      <c r="G2199" s="22"/>
      <c r="H2199" s="22"/>
      <c r="I2199" s="22"/>
      <c r="J2199" s="22"/>
      <c r="K2199" s="191" t="e">
        <f aca="false">VLOOKUP(Personale!J2199,Legenda!$D$1:$F$258,2)</f>
        <v>#N/A</v>
      </c>
      <c r="L2199" s="22"/>
      <c r="M2199" s="22"/>
      <c r="N2199" s="22"/>
      <c r="O2199" s="22"/>
      <c r="P2199" s="203"/>
      <c r="Q2199" s="22"/>
      <c r="R2199" s="22"/>
      <c r="S2199" s="22"/>
      <c r="T2199" s="203"/>
      <c r="U2199" s="211"/>
      <c r="V2199" s="211"/>
      <c r="W2199" s="185" t="n">
        <v>0</v>
      </c>
      <c r="X2199" s="185" t="n">
        <v>0</v>
      </c>
      <c r="Y2199" s="219" t="n">
        <f aca="false">SUM(W2199:X2199)</f>
        <v>0</v>
      </c>
      <c r="Z2199" s="185" t="n">
        <v>0</v>
      </c>
      <c r="AA2199" s="185" t="n">
        <v>0</v>
      </c>
      <c r="AB2199" s="220" t="n">
        <f aca="false">SUM(Z2199:AA2199)</f>
        <v>0</v>
      </c>
      <c r="AC2199" s="22"/>
      <c r="AD2199" s="22"/>
      <c r="AE2199" s="188"/>
      <c r="AF2199" s="206" t="n">
        <f aca="false">IF(AE2199="SI",N2199,0)</f>
        <v>0</v>
      </c>
      <c r="AG2199" s="189" t="n">
        <f aca="false">IF(AE2199="SI",Y2199,0)</f>
        <v>0</v>
      </c>
      <c r="AH2199" s="189" t="n">
        <f aca="false">IF(AE2199="SI",AB2199,0)</f>
        <v>0</v>
      </c>
      <c r="AI2199" s="148"/>
      <c r="AJ2199" s="207"/>
      <c r="AK2199" s="207"/>
      <c r="AL2199" s="207"/>
      <c r="AM2199" s="207"/>
      <c r="AN2199" s="207"/>
      <c r="AO2199" s="208"/>
    </row>
    <row r="2200" customFormat="false" ht="15.75" hidden="false" customHeight="true" outlineLevel="0" collapsed="false">
      <c r="A2200" s="22" t="n">
        <v>2199</v>
      </c>
      <c r="B2200" s="180"/>
      <c r="C2200" s="22"/>
      <c r="D2200" s="22"/>
      <c r="E2200" s="183"/>
      <c r="F2200" s="183"/>
      <c r="G2200" s="22"/>
      <c r="H2200" s="22"/>
      <c r="I2200" s="22"/>
      <c r="J2200" s="22"/>
      <c r="K2200" s="191" t="e">
        <f aca="false">VLOOKUP(Personale!J2200,Legenda!$D$1:$F$258,2)</f>
        <v>#N/A</v>
      </c>
      <c r="L2200" s="22"/>
      <c r="M2200" s="22"/>
      <c r="N2200" s="22"/>
      <c r="O2200" s="22"/>
      <c r="P2200" s="203"/>
      <c r="Q2200" s="22"/>
      <c r="R2200" s="22"/>
      <c r="S2200" s="22"/>
      <c r="T2200" s="203"/>
      <c r="U2200" s="211"/>
      <c r="V2200" s="211"/>
      <c r="W2200" s="185" t="n">
        <v>0</v>
      </c>
      <c r="X2200" s="185" t="n">
        <v>0</v>
      </c>
      <c r="Y2200" s="219" t="n">
        <f aca="false">SUM(W2200:X2200)</f>
        <v>0</v>
      </c>
      <c r="Z2200" s="185" t="n">
        <v>0</v>
      </c>
      <c r="AA2200" s="185" t="n">
        <v>0</v>
      </c>
      <c r="AB2200" s="220" t="n">
        <f aca="false">SUM(Z2200:AA2200)</f>
        <v>0</v>
      </c>
      <c r="AC2200" s="22"/>
      <c r="AD2200" s="22"/>
      <c r="AE2200" s="188"/>
      <c r="AF2200" s="206" t="n">
        <f aca="false">IF(AE2200="SI",N2200,0)</f>
        <v>0</v>
      </c>
      <c r="AG2200" s="189" t="n">
        <f aca="false">IF(AE2200="SI",Y2200,0)</f>
        <v>0</v>
      </c>
      <c r="AH2200" s="189" t="n">
        <f aca="false">IF(AE2200="SI",AB2200,0)</f>
        <v>0</v>
      </c>
      <c r="AI2200" s="148"/>
      <c r="AJ2200" s="207"/>
      <c r="AK2200" s="207"/>
      <c r="AL2200" s="207"/>
      <c r="AM2200" s="207"/>
      <c r="AN2200" s="207"/>
      <c r="AO2200" s="208"/>
    </row>
    <row r="2201" customFormat="false" ht="15.75" hidden="false" customHeight="true" outlineLevel="0" collapsed="false">
      <c r="A2201" s="22" t="n">
        <v>2200</v>
      </c>
      <c r="B2201" s="180"/>
      <c r="C2201" s="22"/>
      <c r="D2201" s="22"/>
      <c r="E2201" s="183"/>
      <c r="F2201" s="183"/>
      <c r="G2201" s="22"/>
      <c r="H2201" s="22"/>
      <c r="I2201" s="22"/>
      <c r="J2201" s="22"/>
      <c r="K2201" s="191" t="e">
        <f aca="false">VLOOKUP(Personale!J2201,Legenda!$D$1:$F$258,2)</f>
        <v>#N/A</v>
      </c>
      <c r="L2201" s="22"/>
      <c r="M2201" s="22"/>
      <c r="N2201" s="22"/>
      <c r="O2201" s="22"/>
      <c r="P2201" s="203"/>
      <c r="Q2201" s="22"/>
      <c r="R2201" s="22"/>
      <c r="S2201" s="22"/>
      <c r="T2201" s="203"/>
      <c r="U2201" s="211"/>
      <c r="V2201" s="211"/>
      <c r="W2201" s="185" t="n">
        <v>0</v>
      </c>
      <c r="X2201" s="185" t="n">
        <v>0</v>
      </c>
      <c r="Y2201" s="219" t="n">
        <f aca="false">SUM(W2201:X2201)</f>
        <v>0</v>
      </c>
      <c r="Z2201" s="185" t="n">
        <v>0</v>
      </c>
      <c r="AA2201" s="185" t="n">
        <v>0</v>
      </c>
      <c r="AB2201" s="220" t="n">
        <f aca="false">SUM(Z2201:AA2201)</f>
        <v>0</v>
      </c>
      <c r="AC2201" s="22"/>
      <c r="AD2201" s="22"/>
      <c r="AE2201" s="188"/>
      <c r="AF2201" s="206" t="n">
        <f aca="false">IF(AE2201="SI",N2201,0)</f>
        <v>0</v>
      </c>
      <c r="AG2201" s="189" t="n">
        <f aca="false">IF(AE2201="SI",Y2201,0)</f>
        <v>0</v>
      </c>
      <c r="AH2201" s="189" t="n">
        <f aca="false">IF(AE2201="SI",AB2201,0)</f>
        <v>0</v>
      </c>
      <c r="AI2201" s="148"/>
      <c r="AJ2201" s="207"/>
      <c r="AK2201" s="207"/>
      <c r="AL2201" s="207"/>
      <c r="AM2201" s="207"/>
      <c r="AN2201" s="207"/>
      <c r="AO2201" s="208"/>
    </row>
    <row r="2202" customFormat="false" ht="15.75" hidden="false" customHeight="true" outlineLevel="0" collapsed="false">
      <c r="A2202" s="22" t="n">
        <v>2201</v>
      </c>
      <c r="B2202" s="180"/>
      <c r="C2202" s="22"/>
      <c r="D2202" s="22"/>
      <c r="E2202" s="183"/>
      <c r="F2202" s="183"/>
      <c r="G2202" s="22"/>
      <c r="H2202" s="22"/>
      <c r="I2202" s="22"/>
      <c r="J2202" s="22"/>
      <c r="K2202" s="191" t="e">
        <f aca="false">VLOOKUP(Personale!J2202,Legenda!$D$1:$F$258,2)</f>
        <v>#N/A</v>
      </c>
      <c r="L2202" s="22"/>
      <c r="M2202" s="22"/>
      <c r="N2202" s="22"/>
      <c r="O2202" s="22"/>
      <c r="P2202" s="203"/>
      <c r="Q2202" s="22"/>
      <c r="R2202" s="22"/>
      <c r="S2202" s="22"/>
      <c r="T2202" s="203"/>
      <c r="U2202" s="211"/>
      <c r="V2202" s="211"/>
      <c r="W2202" s="185" t="n">
        <v>0</v>
      </c>
      <c r="X2202" s="185" t="n">
        <v>0</v>
      </c>
      <c r="Y2202" s="219" t="n">
        <f aca="false">SUM(W2202:X2202)</f>
        <v>0</v>
      </c>
      <c r="Z2202" s="185" t="n">
        <v>0</v>
      </c>
      <c r="AA2202" s="185" t="n">
        <v>0</v>
      </c>
      <c r="AB2202" s="220" t="n">
        <f aca="false">SUM(Z2202:AA2202)</f>
        <v>0</v>
      </c>
      <c r="AC2202" s="22"/>
      <c r="AD2202" s="22"/>
      <c r="AE2202" s="188"/>
      <c r="AF2202" s="206" t="n">
        <f aca="false">IF(AE2202="SI",N2202,0)</f>
        <v>0</v>
      </c>
      <c r="AG2202" s="189" t="n">
        <f aca="false">IF(AE2202="SI",Y2202,0)</f>
        <v>0</v>
      </c>
      <c r="AH2202" s="189" t="n">
        <f aca="false">IF(AE2202="SI",AB2202,0)</f>
        <v>0</v>
      </c>
      <c r="AI2202" s="148"/>
      <c r="AJ2202" s="207"/>
      <c r="AK2202" s="207"/>
      <c r="AL2202" s="207"/>
      <c r="AM2202" s="207"/>
      <c r="AN2202" s="207"/>
      <c r="AO2202" s="208"/>
    </row>
    <row r="2203" customFormat="false" ht="15.75" hidden="false" customHeight="true" outlineLevel="0" collapsed="false">
      <c r="A2203" s="22" t="n">
        <v>2202</v>
      </c>
      <c r="B2203" s="180"/>
      <c r="C2203" s="22"/>
      <c r="D2203" s="22"/>
      <c r="E2203" s="183"/>
      <c r="F2203" s="183"/>
      <c r="G2203" s="22"/>
      <c r="H2203" s="22"/>
      <c r="I2203" s="22"/>
      <c r="J2203" s="22"/>
      <c r="K2203" s="191" t="e">
        <f aca="false">VLOOKUP(Personale!J2203,Legenda!$D$1:$F$258,2)</f>
        <v>#N/A</v>
      </c>
      <c r="L2203" s="22"/>
      <c r="M2203" s="22"/>
      <c r="N2203" s="22"/>
      <c r="O2203" s="22"/>
      <c r="P2203" s="203"/>
      <c r="Q2203" s="22"/>
      <c r="R2203" s="22"/>
      <c r="S2203" s="22"/>
      <c r="T2203" s="203"/>
      <c r="U2203" s="211"/>
      <c r="V2203" s="211"/>
      <c r="W2203" s="185" t="n">
        <v>0</v>
      </c>
      <c r="X2203" s="185" t="n">
        <v>0</v>
      </c>
      <c r="Y2203" s="219" t="n">
        <f aca="false">SUM(W2203:X2203)</f>
        <v>0</v>
      </c>
      <c r="Z2203" s="185" t="n">
        <v>0</v>
      </c>
      <c r="AA2203" s="185" t="n">
        <v>0</v>
      </c>
      <c r="AB2203" s="220" t="n">
        <f aca="false">SUM(Z2203:AA2203)</f>
        <v>0</v>
      </c>
      <c r="AC2203" s="22"/>
      <c r="AD2203" s="22"/>
      <c r="AE2203" s="188"/>
      <c r="AF2203" s="206" t="n">
        <f aca="false">IF(AE2203="SI",N2203,0)</f>
        <v>0</v>
      </c>
      <c r="AG2203" s="189" t="n">
        <f aca="false">IF(AE2203="SI",Y2203,0)</f>
        <v>0</v>
      </c>
      <c r="AH2203" s="189" t="n">
        <f aca="false">IF(AE2203="SI",AB2203,0)</f>
        <v>0</v>
      </c>
      <c r="AI2203" s="148"/>
      <c r="AJ2203" s="207"/>
      <c r="AK2203" s="207"/>
      <c r="AL2203" s="207"/>
      <c r="AM2203" s="207"/>
      <c r="AN2203" s="207"/>
      <c r="AO2203" s="208"/>
    </row>
    <row r="2204" customFormat="false" ht="15.75" hidden="false" customHeight="true" outlineLevel="0" collapsed="false">
      <c r="A2204" s="22" t="n">
        <v>2203</v>
      </c>
      <c r="B2204" s="180"/>
      <c r="C2204" s="22"/>
      <c r="D2204" s="22"/>
      <c r="E2204" s="183"/>
      <c r="F2204" s="183"/>
      <c r="G2204" s="22"/>
      <c r="H2204" s="22"/>
      <c r="I2204" s="22"/>
      <c r="J2204" s="22"/>
      <c r="K2204" s="191" t="e">
        <f aca="false">VLOOKUP(Personale!J2204,Legenda!$D$1:$F$258,2)</f>
        <v>#N/A</v>
      </c>
      <c r="L2204" s="22"/>
      <c r="M2204" s="22"/>
      <c r="N2204" s="22"/>
      <c r="O2204" s="22"/>
      <c r="P2204" s="203"/>
      <c r="Q2204" s="22"/>
      <c r="R2204" s="22"/>
      <c r="S2204" s="22"/>
      <c r="T2204" s="203"/>
      <c r="U2204" s="211"/>
      <c r="V2204" s="211"/>
      <c r="W2204" s="185" t="n">
        <v>0</v>
      </c>
      <c r="X2204" s="185" t="n">
        <v>0</v>
      </c>
      <c r="Y2204" s="219" t="n">
        <f aca="false">SUM(W2204:X2204)</f>
        <v>0</v>
      </c>
      <c r="Z2204" s="185" t="n">
        <v>0</v>
      </c>
      <c r="AA2204" s="185" t="n">
        <v>0</v>
      </c>
      <c r="AB2204" s="220" t="n">
        <f aca="false">SUM(Z2204:AA2204)</f>
        <v>0</v>
      </c>
      <c r="AC2204" s="22"/>
      <c r="AD2204" s="22"/>
      <c r="AE2204" s="188"/>
      <c r="AF2204" s="206" t="n">
        <f aca="false">IF(AE2204="SI",N2204,0)</f>
        <v>0</v>
      </c>
      <c r="AG2204" s="189" t="n">
        <f aca="false">IF(AE2204="SI",Y2204,0)</f>
        <v>0</v>
      </c>
      <c r="AH2204" s="189" t="n">
        <f aca="false">IF(AE2204="SI",AB2204,0)</f>
        <v>0</v>
      </c>
      <c r="AI2204" s="148"/>
      <c r="AJ2204" s="207"/>
      <c r="AK2204" s="207"/>
      <c r="AL2204" s="207"/>
      <c r="AM2204" s="207"/>
      <c r="AN2204" s="207"/>
      <c r="AO2204" s="208"/>
    </row>
    <row r="2205" customFormat="false" ht="15.75" hidden="false" customHeight="true" outlineLevel="0" collapsed="false">
      <c r="A2205" s="22" t="n">
        <v>2204</v>
      </c>
      <c r="B2205" s="180"/>
      <c r="C2205" s="22"/>
      <c r="D2205" s="22"/>
      <c r="E2205" s="183"/>
      <c r="F2205" s="183"/>
      <c r="G2205" s="22"/>
      <c r="H2205" s="22"/>
      <c r="I2205" s="22"/>
      <c r="J2205" s="22"/>
      <c r="K2205" s="191" t="e">
        <f aca="false">VLOOKUP(Personale!J2205,Legenda!$D$1:$F$258,2)</f>
        <v>#N/A</v>
      </c>
      <c r="L2205" s="22"/>
      <c r="M2205" s="22"/>
      <c r="N2205" s="22"/>
      <c r="O2205" s="22"/>
      <c r="P2205" s="203"/>
      <c r="Q2205" s="22"/>
      <c r="R2205" s="22"/>
      <c r="S2205" s="22"/>
      <c r="T2205" s="203"/>
      <c r="U2205" s="211"/>
      <c r="V2205" s="211"/>
      <c r="W2205" s="185" t="n">
        <v>0</v>
      </c>
      <c r="X2205" s="185" t="n">
        <v>0</v>
      </c>
      <c r="Y2205" s="219" t="n">
        <f aca="false">SUM(W2205:X2205)</f>
        <v>0</v>
      </c>
      <c r="Z2205" s="185" t="n">
        <v>0</v>
      </c>
      <c r="AA2205" s="185" t="n">
        <v>0</v>
      </c>
      <c r="AB2205" s="220" t="n">
        <f aca="false">SUM(Z2205:AA2205)</f>
        <v>0</v>
      </c>
      <c r="AC2205" s="22"/>
      <c r="AD2205" s="22"/>
      <c r="AE2205" s="188"/>
      <c r="AF2205" s="206" t="n">
        <f aca="false">IF(AE2205="SI",N2205,0)</f>
        <v>0</v>
      </c>
      <c r="AG2205" s="189" t="n">
        <f aca="false">IF(AE2205="SI",Y2205,0)</f>
        <v>0</v>
      </c>
      <c r="AH2205" s="189" t="n">
        <f aca="false">IF(AE2205="SI",AB2205,0)</f>
        <v>0</v>
      </c>
      <c r="AI2205" s="148"/>
      <c r="AJ2205" s="207"/>
      <c r="AK2205" s="207"/>
      <c r="AL2205" s="207"/>
      <c r="AM2205" s="207"/>
      <c r="AN2205" s="207"/>
      <c r="AO2205" s="208"/>
    </row>
    <row r="2206" customFormat="false" ht="15.75" hidden="false" customHeight="true" outlineLevel="0" collapsed="false">
      <c r="A2206" s="22" t="n">
        <v>2205</v>
      </c>
      <c r="B2206" s="180"/>
      <c r="C2206" s="22"/>
      <c r="D2206" s="22"/>
      <c r="E2206" s="183"/>
      <c r="F2206" s="183"/>
      <c r="G2206" s="22"/>
      <c r="H2206" s="22"/>
      <c r="I2206" s="22"/>
      <c r="J2206" s="22"/>
      <c r="K2206" s="191" t="e">
        <f aca="false">VLOOKUP(Personale!J2206,Legenda!$D$1:$F$258,2)</f>
        <v>#N/A</v>
      </c>
      <c r="L2206" s="22"/>
      <c r="M2206" s="22"/>
      <c r="N2206" s="22"/>
      <c r="O2206" s="22"/>
      <c r="P2206" s="203"/>
      <c r="Q2206" s="22"/>
      <c r="R2206" s="22"/>
      <c r="S2206" s="22"/>
      <c r="T2206" s="203"/>
      <c r="U2206" s="211"/>
      <c r="V2206" s="211"/>
      <c r="W2206" s="185" t="n">
        <v>0</v>
      </c>
      <c r="X2206" s="185" t="n">
        <v>0</v>
      </c>
      <c r="Y2206" s="219" t="n">
        <f aca="false">SUM(W2206:X2206)</f>
        <v>0</v>
      </c>
      <c r="Z2206" s="185" t="n">
        <v>0</v>
      </c>
      <c r="AA2206" s="185" t="n">
        <v>0</v>
      </c>
      <c r="AB2206" s="220" t="n">
        <f aca="false">SUM(Z2206:AA2206)</f>
        <v>0</v>
      </c>
      <c r="AC2206" s="22"/>
      <c r="AD2206" s="22"/>
      <c r="AE2206" s="188"/>
      <c r="AF2206" s="206" t="n">
        <f aca="false">IF(AE2206="SI",N2206,0)</f>
        <v>0</v>
      </c>
      <c r="AG2206" s="189" t="n">
        <f aca="false">IF(AE2206="SI",Y2206,0)</f>
        <v>0</v>
      </c>
      <c r="AH2206" s="189" t="n">
        <f aca="false">IF(AE2206="SI",AB2206,0)</f>
        <v>0</v>
      </c>
      <c r="AI2206" s="148"/>
      <c r="AJ2206" s="207"/>
      <c r="AK2206" s="207"/>
      <c r="AL2206" s="207"/>
      <c r="AM2206" s="207"/>
      <c r="AN2206" s="207"/>
      <c r="AO2206" s="208"/>
    </row>
    <row r="2207" customFormat="false" ht="15.75" hidden="false" customHeight="true" outlineLevel="0" collapsed="false">
      <c r="A2207" s="22" t="n">
        <v>2206</v>
      </c>
      <c r="B2207" s="180"/>
      <c r="C2207" s="22"/>
      <c r="D2207" s="22"/>
      <c r="E2207" s="183"/>
      <c r="F2207" s="183"/>
      <c r="G2207" s="22"/>
      <c r="H2207" s="22"/>
      <c r="I2207" s="22"/>
      <c r="J2207" s="22"/>
      <c r="K2207" s="191" t="e">
        <f aca="false">VLOOKUP(Personale!J2207,Legenda!$D$1:$F$258,2)</f>
        <v>#N/A</v>
      </c>
      <c r="L2207" s="22"/>
      <c r="M2207" s="22"/>
      <c r="N2207" s="22"/>
      <c r="O2207" s="22"/>
      <c r="P2207" s="203"/>
      <c r="Q2207" s="22"/>
      <c r="R2207" s="22"/>
      <c r="S2207" s="22"/>
      <c r="T2207" s="203"/>
      <c r="U2207" s="211"/>
      <c r="V2207" s="211"/>
      <c r="W2207" s="185" t="n">
        <v>0</v>
      </c>
      <c r="X2207" s="185" t="n">
        <v>0</v>
      </c>
      <c r="Y2207" s="219" t="n">
        <f aca="false">SUM(W2207:X2207)</f>
        <v>0</v>
      </c>
      <c r="Z2207" s="185" t="n">
        <v>0</v>
      </c>
      <c r="AA2207" s="185" t="n">
        <v>0</v>
      </c>
      <c r="AB2207" s="220" t="n">
        <f aca="false">SUM(Z2207:AA2207)</f>
        <v>0</v>
      </c>
      <c r="AC2207" s="22"/>
      <c r="AD2207" s="22"/>
      <c r="AE2207" s="188"/>
      <c r="AF2207" s="206" t="n">
        <f aca="false">IF(AE2207="SI",N2207,0)</f>
        <v>0</v>
      </c>
      <c r="AG2207" s="189" t="n">
        <f aca="false">IF(AE2207="SI",Y2207,0)</f>
        <v>0</v>
      </c>
      <c r="AH2207" s="189" t="n">
        <f aca="false">IF(AE2207="SI",AB2207,0)</f>
        <v>0</v>
      </c>
      <c r="AI2207" s="148"/>
      <c r="AJ2207" s="207"/>
      <c r="AK2207" s="207"/>
      <c r="AL2207" s="207"/>
      <c r="AM2207" s="207"/>
      <c r="AN2207" s="207"/>
      <c r="AO2207" s="208"/>
    </row>
    <row r="2208" customFormat="false" ht="15.75" hidden="false" customHeight="true" outlineLevel="0" collapsed="false">
      <c r="A2208" s="22" t="n">
        <v>2207</v>
      </c>
      <c r="B2208" s="180"/>
      <c r="C2208" s="22"/>
      <c r="D2208" s="22"/>
      <c r="E2208" s="183"/>
      <c r="F2208" s="183"/>
      <c r="G2208" s="22"/>
      <c r="H2208" s="22"/>
      <c r="I2208" s="22"/>
      <c r="J2208" s="22"/>
      <c r="K2208" s="191" t="e">
        <f aca="false">VLOOKUP(Personale!J2208,Legenda!$D$1:$F$258,2)</f>
        <v>#N/A</v>
      </c>
      <c r="L2208" s="22"/>
      <c r="M2208" s="22"/>
      <c r="N2208" s="22"/>
      <c r="O2208" s="22"/>
      <c r="P2208" s="203"/>
      <c r="Q2208" s="22"/>
      <c r="R2208" s="22"/>
      <c r="S2208" s="22"/>
      <c r="T2208" s="203"/>
      <c r="U2208" s="211"/>
      <c r="V2208" s="211"/>
      <c r="W2208" s="185" t="n">
        <v>0</v>
      </c>
      <c r="X2208" s="185" t="n">
        <v>0</v>
      </c>
      <c r="Y2208" s="219" t="n">
        <f aca="false">SUM(W2208:X2208)</f>
        <v>0</v>
      </c>
      <c r="Z2208" s="185" t="n">
        <v>0</v>
      </c>
      <c r="AA2208" s="185" t="n">
        <v>0</v>
      </c>
      <c r="AB2208" s="220" t="n">
        <f aca="false">SUM(Z2208:AA2208)</f>
        <v>0</v>
      </c>
      <c r="AC2208" s="22"/>
      <c r="AD2208" s="22"/>
      <c r="AE2208" s="188"/>
      <c r="AF2208" s="206" t="n">
        <f aca="false">IF(AE2208="SI",N2208,0)</f>
        <v>0</v>
      </c>
      <c r="AG2208" s="189" t="n">
        <f aca="false">IF(AE2208="SI",Y2208,0)</f>
        <v>0</v>
      </c>
      <c r="AH2208" s="189" t="n">
        <f aca="false">IF(AE2208="SI",AB2208,0)</f>
        <v>0</v>
      </c>
      <c r="AI2208" s="148"/>
      <c r="AJ2208" s="207"/>
      <c r="AK2208" s="207"/>
      <c r="AL2208" s="207"/>
      <c r="AM2208" s="207"/>
      <c r="AN2208" s="207"/>
      <c r="AO2208" s="208"/>
    </row>
    <row r="2209" customFormat="false" ht="15.75" hidden="false" customHeight="true" outlineLevel="0" collapsed="false">
      <c r="A2209" s="22" t="n">
        <v>2208</v>
      </c>
      <c r="B2209" s="180"/>
      <c r="C2209" s="22"/>
      <c r="D2209" s="22"/>
      <c r="E2209" s="183"/>
      <c r="F2209" s="183"/>
      <c r="G2209" s="22"/>
      <c r="H2209" s="22"/>
      <c r="I2209" s="22"/>
      <c r="J2209" s="22"/>
      <c r="K2209" s="191" t="e">
        <f aca="false">VLOOKUP(Personale!J2209,Legenda!$D$1:$F$258,2)</f>
        <v>#N/A</v>
      </c>
      <c r="L2209" s="22"/>
      <c r="M2209" s="22"/>
      <c r="N2209" s="22"/>
      <c r="O2209" s="22"/>
      <c r="P2209" s="203"/>
      <c r="Q2209" s="22"/>
      <c r="R2209" s="22"/>
      <c r="S2209" s="22"/>
      <c r="T2209" s="203"/>
      <c r="U2209" s="211"/>
      <c r="V2209" s="211"/>
      <c r="W2209" s="185" t="n">
        <v>0</v>
      </c>
      <c r="X2209" s="185" t="n">
        <v>0</v>
      </c>
      <c r="Y2209" s="219" t="n">
        <f aca="false">SUM(W2209:X2209)</f>
        <v>0</v>
      </c>
      <c r="Z2209" s="185" t="n">
        <v>0</v>
      </c>
      <c r="AA2209" s="185" t="n">
        <v>0</v>
      </c>
      <c r="AB2209" s="220" t="n">
        <f aca="false">SUM(Z2209:AA2209)</f>
        <v>0</v>
      </c>
      <c r="AC2209" s="22"/>
      <c r="AD2209" s="22"/>
      <c r="AE2209" s="188"/>
      <c r="AF2209" s="206" t="n">
        <f aca="false">IF(AE2209="SI",N2209,0)</f>
        <v>0</v>
      </c>
      <c r="AG2209" s="189" t="n">
        <f aca="false">IF(AE2209="SI",Y2209,0)</f>
        <v>0</v>
      </c>
      <c r="AH2209" s="189" t="n">
        <f aca="false">IF(AE2209="SI",AB2209,0)</f>
        <v>0</v>
      </c>
      <c r="AI2209" s="148"/>
      <c r="AJ2209" s="207"/>
      <c r="AK2209" s="207"/>
      <c r="AL2209" s="207"/>
      <c r="AM2209" s="207"/>
      <c r="AN2209" s="207"/>
      <c r="AO2209" s="208"/>
    </row>
    <row r="2210" customFormat="false" ht="15.75" hidden="false" customHeight="true" outlineLevel="0" collapsed="false">
      <c r="A2210" s="22" t="n">
        <v>2209</v>
      </c>
      <c r="B2210" s="180"/>
      <c r="C2210" s="22"/>
      <c r="D2210" s="22"/>
      <c r="E2210" s="183"/>
      <c r="F2210" s="183"/>
      <c r="G2210" s="22"/>
      <c r="H2210" s="22"/>
      <c r="I2210" s="22"/>
      <c r="J2210" s="22"/>
      <c r="K2210" s="191" t="e">
        <f aca="false">VLOOKUP(Personale!J2210,Legenda!$D$1:$F$258,2)</f>
        <v>#N/A</v>
      </c>
      <c r="L2210" s="22"/>
      <c r="M2210" s="22"/>
      <c r="N2210" s="22"/>
      <c r="O2210" s="22"/>
      <c r="P2210" s="203"/>
      <c r="Q2210" s="22"/>
      <c r="R2210" s="22"/>
      <c r="S2210" s="22"/>
      <c r="T2210" s="203"/>
      <c r="U2210" s="211"/>
      <c r="V2210" s="211"/>
      <c r="W2210" s="185" t="n">
        <v>0</v>
      </c>
      <c r="X2210" s="185" t="n">
        <v>0</v>
      </c>
      <c r="Y2210" s="219" t="n">
        <f aca="false">SUM(W2210:X2210)</f>
        <v>0</v>
      </c>
      <c r="Z2210" s="185" t="n">
        <v>0</v>
      </c>
      <c r="AA2210" s="185" t="n">
        <v>0</v>
      </c>
      <c r="AB2210" s="220" t="n">
        <f aca="false">SUM(Z2210:AA2210)</f>
        <v>0</v>
      </c>
      <c r="AC2210" s="22"/>
      <c r="AD2210" s="22"/>
      <c r="AE2210" s="188"/>
      <c r="AF2210" s="206" t="n">
        <f aca="false">IF(AE2210="SI",N2210,0)</f>
        <v>0</v>
      </c>
      <c r="AG2210" s="189" t="n">
        <f aca="false">IF(AE2210="SI",Y2210,0)</f>
        <v>0</v>
      </c>
      <c r="AH2210" s="189" t="n">
        <f aca="false">IF(AE2210="SI",AB2210,0)</f>
        <v>0</v>
      </c>
      <c r="AI2210" s="148"/>
      <c r="AJ2210" s="207"/>
      <c r="AK2210" s="207"/>
      <c r="AL2210" s="207"/>
      <c r="AM2210" s="207"/>
      <c r="AN2210" s="207"/>
      <c r="AO2210" s="208"/>
    </row>
    <row r="2211" customFormat="false" ht="15.75" hidden="false" customHeight="true" outlineLevel="0" collapsed="false">
      <c r="A2211" s="22" t="n">
        <v>2210</v>
      </c>
      <c r="B2211" s="180"/>
      <c r="C2211" s="22"/>
      <c r="D2211" s="22"/>
      <c r="E2211" s="183"/>
      <c r="F2211" s="183"/>
      <c r="G2211" s="22"/>
      <c r="H2211" s="22"/>
      <c r="I2211" s="22"/>
      <c r="J2211" s="22"/>
      <c r="K2211" s="191" t="e">
        <f aca="false">VLOOKUP(Personale!J2211,Legenda!$D$1:$F$258,2)</f>
        <v>#N/A</v>
      </c>
      <c r="L2211" s="22"/>
      <c r="M2211" s="22"/>
      <c r="N2211" s="22"/>
      <c r="O2211" s="22"/>
      <c r="P2211" s="203"/>
      <c r="Q2211" s="22"/>
      <c r="R2211" s="22"/>
      <c r="S2211" s="22"/>
      <c r="T2211" s="203"/>
      <c r="U2211" s="211"/>
      <c r="V2211" s="211"/>
      <c r="W2211" s="185" t="n">
        <v>0</v>
      </c>
      <c r="X2211" s="185" t="n">
        <v>0</v>
      </c>
      <c r="Y2211" s="219" t="n">
        <f aca="false">SUM(W2211:X2211)</f>
        <v>0</v>
      </c>
      <c r="Z2211" s="185" t="n">
        <v>0</v>
      </c>
      <c r="AA2211" s="185" t="n">
        <v>0</v>
      </c>
      <c r="AB2211" s="220" t="n">
        <f aca="false">SUM(Z2211:AA2211)</f>
        <v>0</v>
      </c>
      <c r="AC2211" s="22"/>
      <c r="AD2211" s="22"/>
      <c r="AE2211" s="188"/>
      <c r="AF2211" s="206" t="n">
        <f aca="false">IF(AE2211="SI",N2211,0)</f>
        <v>0</v>
      </c>
      <c r="AG2211" s="189" t="n">
        <f aca="false">IF(AE2211="SI",Y2211,0)</f>
        <v>0</v>
      </c>
      <c r="AH2211" s="189" t="n">
        <f aca="false">IF(AE2211="SI",AB2211,0)</f>
        <v>0</v>
      </c>
      <c r="AI2211" s="148"/>
      <c r="AJ2211" s="207"/>
      <c r="AK2211" s="207"/>
      <c r="AL2211" s="207"/>
      <c r="AM2211" s="207"/>
      <c r="AN2211" s="207"/>
      <c r="AO2211" s="208"/>
    </row>
    <row r="2212" customFormat="false" ht="15.75" hidden="false" customHeight="true" outlineLevel="0" collapsed="false">
      <c r="A2212" s="22" t="n">
        <v>2211</v>
      </c>
      <c r="B2212" s="180"/>
      <c r="C2212" s="22"/>
      <c r="D2212" s="22"/>
      <c r="E2212" s="183"/>
      <c r="F2212" s="183"/>
      <c r="G2212" s="22"/>
      <c r="H2212" s="22"/>
      <c r="I2212" s="22"/>
      <c r="J2212" s="22"/>
      <c r="K2212" s="191" t="e">
        <f aca="false">VLOOKUP(Personale!J2212,Legenda!$D$1:$F$258,2)</f>
        <v>#N/A</v>
      </c>
      <c r="L2212" s="22"/>
      <c r="M2212" s="22"/>
      <c r="N2212" s="22"/>
      <c r="O2212" s="22"/>
      <c r="P2212" s="203"/>
      <c r="Q2212" s="22"/>
      <c r="R2212" s="22"/>
      <c r="S2212" s="22"/>
      <c r="T2212" s="203"/>
      <c r="U2212" s="211"/>
      <c r="V2212" s="211"/>
      <c r="W2212" s="185" t="n">
        <v>0</v>
      </c>
      <c r="X2212" s="185" t="n">
        <v>0</v>
      </c>
      <c r="Y2212" s="219" t="n">
        <f aca="false">SUM(W2212:X2212)</f>
        <v>0</v>
      </c>
      <c r="Z2212" s="185" t="n">
        <v>0</v>
      </c>
      <c r="AA2212" s="185" t="n">
        <v>0</v>
      </c>
      <c r="AB2212" s="220" t="n">
        <f aca="false">SUM(Z2212:AA2212)</f>
        <v>0</v>
      </c>
      <c r="AC2212" s="22"/>
      <c r="AD2212" s="22"/>
      <c r="AE2212" s="188"/>
      <c r="AF2212" s="206" t="n">
        <f aca="false">IF(AE2212="SI",N2212,0)</f>
        <v>0</v>
      </c>
      <c r="AG2212" s="189" t="n">
        <f aca="false">IF(AE2212="SI",Y2212,0)</f>
        <v>0</v>
      </c>
      <c r="AH2212" s="189" t="n">
        <f aca="false">IF(AE2212="SI",AB2212,0)</f>
        <v>0</v>
      </c>
      <c r="AI2212" s="148"/>
      <c r="AJ2212" s="207"/>
      <c r="AK2212" s="207"/>
      <c r="AL2212" s="207"/>
      <c r="AM2212" s="207"/>
      <c r="AN2212" s="207"/>
      <c r="AO2212" s="208"/>
    </row>
    <row r="2213" customFormat="false" ht="15.75" hidden="false" customHeight="true" outlineLevel="0" collapsed="false">
      <c r="A2213" s="22" t="n">
        <v>2212</v>
      </c>
      <c r="B2213" s="180"/>
      <c r="C2213" s="22"/>
      <c r="D2213" s="22"/>
      <c r="E2213" s="183"/>
      <c r="F2213" s="183"/>
      <c r="G2213" s="22"/>
      <c r="H2213" s="22"/>
      <c r="I2213" s="22"/>
      <c r="J2213" s="22"/>
      <c r="K2213" s="191" t="e">
        <f aca="false">VLOOKUP(Personale!J2213,Legenda!$D$1:$F$258,2)</f>
        <v>#N/A</v>
      </c>
      <c r="L2213" s="22"/>
      <c r="M2213" s="22"/>
      <c r="N2213" s="22"/>
      <c r="O2213" s="22"/>
      <c r="P2213" s="203"/>
      <c r="Q2213" s="22"/>
      <c r="R2213" s="22"/>
      <c r="S2213" s="22"/>
      <c r="T2213" s="203"/>
      <c r="U2213" s="211"/>
      <c r="V2213" s="211"/>
      <c r="W2213" s="185" t="n">
        <v>0</v>
      </c>
      <c r="X2213" s="185" t="n">
        <v>0</v>
      </c>
      <c r="Y2213" s="219" t="n">
        <f aca="false">SUM(W2213:X2213)</f>
        <v>0</v>
      </c>
      <c r="Z2213" s="185" t="n">
        <v>0</v>
      </c>
      <c r="AA2213" s="185" t="n">
        <v>0</v>
      </c>
      <c r="AB2213" s="220" t="n">
        <f aca="false">SUM(Z2213:AA2213)</f>
        <v>0</v>
      </c>
      <c r="AC2213" s="22"/>
      <c r="AD2213" s="22"/>
      <c r="AE2213" s="188"/>
      <c r="AF2213" s="206" t="n">
        <f aca="false">IF(AE2213="SI",N2213,0)</f>
        <v>0</v>
      </c>
      <c r="AG2213" s="189" t="n">
        <f aca="false">IF(AE2213="SI",Y2213,0)</f>
        <v>0</v>
      </c>
      <c r="AH2213" s="189" t="n">
        <f aca="false">IF(AE2213="SI",AB2213,0)</f>
        <v>0</v>
      </c>
      <c r="AI2213" s="148"/>
      <c r="AJ2213" s="207"/>
      <c r="AK2213" s="207"/>
      <c r="AL2213" s="207"/>
      <c r="AM2213" s="207"/>
      <c r="AN2213" s="207"/>
      <c r="AO2213" s="208"/>
    </row>
    <row r="2214" customFormat="false" ht="15.75" hidden="false" customHeight="true" outlineLevel="0" collapsed="false">
      <c r="A2214" s="22" t="n">
        <v>2213</v>
      </c>
      <c r="B2214" s="180"/>
      <c r="C2214" s="22"/>
      <c r="D2214" s="22"/>
      <c r="E2214" s="183"/>
      <c r="F2214" s="183"/>
      <c r="G2214" s="22"/>
      <c r="H2214" s="22"/>
      <c r="I2214" s="22"/>
      <c r="J2214" s="22"/>
      <c r="K2214" s="191" t="e">
        <f aca="false">VLOOKUP(Personale!J2214,Legenda!$D$1:$F$258,2)</f>
        <v>#N/A</v>
      </c>
      <c r="L2214" s="22"/>
      <c r="M2214" s="22"/>
      <c r="N2214" s="22"/>
      <c r="O2214" s="22"/>
      <c r="P2214" s="203"/>
      <c r="Q2214" s="22"/>
      <c r="R2214" s="22"/>
      <c r="S2214" s="22"/>
      <c r="T2214" s="203"/>
      <c r="U2214" s="211"/>
      <c r="V2214" s="211"/>
      <c r="W2214" s="185" t="n">
        <v>0</v>
      </c>
      <c r="X2214" s="185" t="n">
        <v>0</v>
      </c>
      <c r="Y2214" s="219" t="n">
        <f aca="false">SUM(W2214:X2214)</f>
        <v>0</v>
      </c>
      <c r="Z2214" s="185" t="n">
        <v>0</v>
      </c>
      <c r="AA2214" s="185" t="n">
        <v>0</v>
      </c>
      <c r="AB2214" s="220" t="n">
        <f aca="false">SUM(Z2214:AA2214)</f>
        <v>0</v>
      </c>
      <c r="AC2214" s="22"/>
      <c r="AD2214" s="22"/>
      <c r="AE2214" s="188"/>
      <c r="AF2214" s="206" t="n">
        <f aca="false">IF(AE2214="SI",N2214,0)</f>
        <v>0</v>
      </c>
      <c r="AG2214" s="189" t="n">
        <f aca="false">IF(AE2214="SI",Y2214,0)</f>
        <v>0</v>
      </c>
      <c r="AH2214" s="189" t="n">
        <f aca="false">IF(AE2214="SI",AB2214,0)</f>
        <v>0</v>
      </c>
      <c r="AI2214" s="148"/>
      <c r="AJ2214" s="207"/>
      <c r="AK2214" s="207"/>
      <c r="AL2214" s="207"/>
      <c r="AM2214" s="207"/>
      <c r="AN2214" s="207"/>
      <c r="AO2214" s="208"/>
    </row>
    <row r="2215" customFormat="false" ht="15.75" hidden="false" customHeight="true" outlineLevel="0" collapsed="false">
      <c r="A2215" s="22" t="n">
        <v>2214</v>
      </c>
      <c r="B2215" s="180"/>
      <c r="C2215" s="22"/>
      <c r="D2215" s="22"/>
      <c r="E2215" s="183"/>
      <c r="F2215" s="183"/>
      <c r="G2215" s="22"/>
      <c r="H2215" s="22"/>
      <c r="I2215" s="22"/>
      <c r="J2215" s="22"/>
      <c r="K2215" s="191" t="e">
        <f aca="false">VLOOKUP(Personale!J2215,Legenda!$D$1:$F$258,2)</f>
        <v>#N/A</v>
      </c>
      <c r="L2215" s="22"/>
      <c r="M2215" s="22"/>
      <c r="N2215" s="22"/>
      <c r="O2215" s="22"/>
      <c r="P2215" s="203"/>
      <c r="Q2215" s="22"/>
      <c r="R2215" s="22"/>
      <c r="S2215" s="22"/>
      <c r="T2215" s="203"/>
      <c r="U2215" s="211"/>
      <c r="V2215" s="211"/>
      <c r="W2215" s="185" t="n">
        <v>0</v>
      </c>
      <c r="X2215" s="185" t="n">
        <v>0</v>
      </c>
      <c r="Y2215" s="219" t="n">
        <f aca="false">SUM(W2215:X2215)</f>
        <v>0</v>
      </c>
      <c r="Z2215" s="185" t="n">
        <v>0</v>
      </c>
      <c r="AA2215" s="185" t="n">
        <v>0</v>
      </c>
      <c r="AB2215" s="220" t="n">
        <f aca="false">SUM(Z2215:AA2215)</f>
        <v>0</v>
      </c>
      <c r="AC2215" s="22"/>
      <c r="AD2215" s="22"/>
      <c r="AE2215" s="188"/>
      <c r="AF2215" s="206" t="n">
        <f aca="false">IF(AE2215="SI",N2215,0)</f>
        <v>0</v>
      </c>
      <c r="AG2215" s="189" t="n">
        <f aca="false">IF(AE2215="SI",Y2215,0)</f>
        <v>0</v>
      </c>
      <c r="AH2215" s="189" t="n">
        <f aca="false">IF(AE2215="SI",AB2215,0)</f>
        <v>0</v>
      </c>
      <c r="AI2215" s="148"/>
      <c r="AJ2215" s="207"/>
      <c r="AK2215" s="207"/>
      <c r="AL2215" s="207"/>
      <c r="AM2215" s="207"/>
      <c r="AN2215" s="207"/>
      <c r="AO2215" s="208"/>
    </row>
    <row r="2216" customFormat="false" ht="15.75" hidden="false" customHeight="true" outlineLevel="0" collapsed="false">
      <c r="A2216" s="22" t="n">
        <v>2215</v>
      </c>
      <c r="B2216" s="180"/>
      <c r="C2216" s="22"/>
      <c r="D2216" s="22"/>
      <c r="E2216" s="183"/>
      <c r="F2216" s="183"/>
      <c r="G2216" s="22"/>
      <c r="H2216" s="22"/>
      <c r="I2216" s="22"/>
      <c r="J2216" s="22"/>
      <c r="K2216" s="191" t="e">
        <f aca="false">VLOOKUP(Personale!J2216,Legenda!$D$1:$F$258,2)</f>
        <v>#N/A</v>
      </c>
      <c r="L2216" s="22"/>
      <c r="M2216" s="22"/>
      <c r="N2216" s="22"/>
      <c r="O2216" s="22"/>
      <c r="P2216" s="203"/>
      <c r="Q2216" s="22"/>
      <c r="R2216" s="22"/>
      <c r="S2216" s="22"/>
      <c r="T2216" s="203"/>
      <c r="U2216" s="211"/>
      <c r="V2216" s="211"/>
      <c r="W2216" s="185" t="n">
        <v>0</v>
      </c>
      <c r="X2216" s="185" t="n">
        <v>0</v>
      </c>
      <c r="Y2216" s="219" t="n">
        <f aca="false">SUM(W2216:X2216)</f>
        <v>0</v>
      </c>
      <c r="Z2216" s="185" t="n">
        <v>0</v>
      </c>
      <c r="AA2216" s="185" t="n">
        <v>0</v>
      </c>
      <c r="AB2216" s="220" t="n">
        <f aca="false">SUM(Z2216:AA2216)</f>
        <v>0</v>
      </c>
      <c r="AC2216" s="22"/>
      <c r="AD2216" s="22"/>
      <c r="AE2216" s="188"/>
      <c r="AF2216" s="206" t="n">
        <f aca="false">IF(AE2216="SI",N2216,0)</f>
        <v>0</v>
      </c>
      <c r="AG2216" s="189" t="n">
        <f aca="false">IF(AE2216="SI",Y2216,0)</f>
        <v>0</v>
      </c>
      <c r="AH2216" s="189" t="n">
        <f aca="false">IF(AE2216="SI",AB2216,0)</f>
        <v>0</v>
      </c>
      <c r="AI2216" s="148"/>
      <c r="AJ2216" s="207"/>
      <c r="AK2216" s="207"/>
      <c r="AL2216" s="207"/>
      <c r="AM2216" s="207"/>
      <c r="AN2216" s="207"/>
      <c r="AO2216" s="208"/>
    </row>
    <row r="2217" customFormat="false" ht="15.75" hidden="false" customHeight="true" outlineLevel="0" collapsed="false">
      <c r="A2217" s="22" t="n">
        <v>2216</v>
      </c>
      <c r="B2217" s="180"/>
      <c r="C2217" s="22"/>
      <c r="D2217" s="22"/>
      <c r="E2217" s="183"/>
      <c r="F2217" s="183"/>
      <c r="G2217" s="22"/>
      <c r="H2217" s="22"/>
      <c r="I2217" s="22"/>
      <c r="J2217" s="22"/>
      <c r="K2217" s="191" t="e">
        <f aca="false">VLOOKUP(Personale!J2217,Legenda!$D$1:$F$258,2)</f>
        <v>#N/A</v>
      </c>
      <c r="L2217" s="22"/>
      <c r="M2217" s="22"/>
      <c r="N2217" s="22"/>
      <c r="O2217" s="22"/>
      <c r="P2217" s="203"/>
      <c r="Q2217" s="22"/>
      <c r="R2217" s="22"/>
      <c r="S2217" s="22"/>
      <c r="T2217" s="203"/>
      <c r="U2217" s="211"/>
      <c r="V2217" s="211"/>
      <c r="W2217" s="185" t="n">
        <v>0</v>
      </c>
      <c r="X2217" s="185" t="n">
        <v>0</v>
      </c>
      <c r="Y2217" s="219" t="n">
        <f aca="false">SUM(W2217:X2217)</f>
        <v>0</v>
      </c>
      <c r="Z2217" s="185" t="n">
        <v>0</v>
      </c>
      <c r="AA2217" s="185" t="n">
        <v>0</v>
      </c>
      <c r="AB2217" s="220" t="n">
        <f aca="false">SUM(Z2217:AA2217)</f>
        <v>0</v>
      </c>
      <c r="AC2217" s="22"/>
      <c r="AD2217" s="22"/>
      <c r="AE2217" s="188"/>
      <c r="AF2217" s="206" t="n">
        <f aca="false">IF(AE2217="SI",N2217,0)</f>
        <v>0</v>
      </c>
      <c r="AG2217" s="189" t="n">
        <f aca="false">IF(AE2217="SI",Y2217,0)</f>
        <v>0</v>
      </c>
      <c r="AH2217" s="189" t="n">
        <f aca="false">IF(AE2217="SI",AB2217,0)</f>
        <v>0</v>
      </c>
      <c r="AI2217" s="148"/>
      <c r="AJ2217" s="207"/>
      <c r="AK2217" s="207"/>
      <c r="AL2217" s="207"/>
      <c r="AM2217" s="207"/>
      <c r="AN2217" s="207"/>
      <c r="AO2217" s="208"/>
    </row>
    <row r="2218" customFormat="false" ht="15.75" hidden="false" customHeight="true" outlineLevel="0" collapsed="false">
      <c r="A2218" s="22" t="n">
        <v>2217</v>
      </c>
      <c r="B2218" s="180"/>
      <c r="C2218" s="22"/>
      <c r="D2218" s="22"/>
      <c r="E2218" s="183"/>
      <c r="F2218" s="183"/>
      <c r="G2218" s="22"/>
      <c r="H2218" s="22"/>
      <c r="I2218" s="22"/>
      <c r="J2218" s="22"/>
      <c r="K2218" s="191" t="e">
        <f aca="false">VLOOKUP(Personale!J2218,Legenda!$D$1:$F$258,2)</f>
        <v>#N/A</v>
      </c>
      <c r="L2218" s="22"/>
      <c r="M2218" s="22"/>
      <c r="N2218" s="22"/>
      <c r="O2218" s="22"/>
      <c r="P2218" s="203"/>
      <c r="Q2218" s="22"/>
      <c r="R2218" s="22"/>
      <c r="S2218" s="22"/>
      <c r="T2218" s="203"/>
      <c r="U2218" s="211"/>
      <c r="V2218" s="211"/>
      <c r="W2218" s="185" t="n">
        <v>0</v>
      </c>
      <c r="X2218" s="185" t="n">
        <v>0</v>
      </c>
      <c r="Y2218" s="219" t="n">
        <f aca="false">SUM(W2218:X2218)</f>
        <v>0</v>
      </c>
      <c r="Z2218" s="185" t="n">
        <v>0</v>
      </c>
      <c r="AA2218" s="185" t="n">
        <v>0</v>
      </c>
      <c r="AB2218" s="220" t="n">
        <f aca="false">SUM(Z2218:AA2218)</f>
        <v>0</v>
      </c>
      <c r="AC2218" s="22"/>
      <c r="AD2218" s="22"/>
      <c r="AE2218" s="188"/>
      <c r="AF2218" s="206" t="n">
        <f aca="false">IF(AE2218="SI",N2218,0)</f>
        <v>0</v>
      </c>
      <c r="AG2218" s="189" t="n">
        <f aca="false">IF(AE2218="SI",Y2218,0)</f>
        <v>0</v>
      </c>
      <c r="AH2218" s="189" t="n">
        <f aca="false">IF(AE2218="SI",AB2218,0)</f>
        <v>0</v>
      </c>
      <c r="AI2218" s="148"/>
      <c r="AJ2218" s="207"/>
      <c r="AK2218" s="207"/>
      <c r="AL2218" s="207"/>
      <c r="AM2218" s="207"/>
      <c r="AN2218" s="207"/>
      <c r="AO2218" s="208"/>
    </row>
    <row r="2219" customFormat="false" ht="15.75" hidden="false" customHeight="true" outlineLevel="0" collapsed="false">
      <c r="A2219" s="22" t="n">
        <v>2218</v>
      </c>
      <c r="B2219" s="180"/>
      <c r="C2219" s="22"/>
      <c r="D2219" s="22"/>
      <c r="E2219" s="183"/>
      <c r="F2219" s="183"/>
      <c r="G2219" s="22"/>
      <c r="H2219" s="22"/>
      <c r="I2219" s="22"/>
      <c r="J2219" s="22"/>
      <c r="K2219" s="191" t="e">
        <f aca="false">VLOOKUP(Personale!J2219,Legenda!$D$1:$F$258,2)</f>
        <v>#N/A</v>
      </c>
      <c r="L2219" s="22"/>
      <c r="M2219" s="22"/>
      <c r="N2219" s="22"/>
      <c r="O2219" s="22"/>
      <c r="P2219" s="203"/>
      <c r="Q2219" s="22"/>
      <c r="R2219" s="22"/>
      <c r="S2219" s="22"/>
      <c r="T2219" s="203"/>
      <c r="U2219" s="211"/>
      <c r="V2219" s="211"/>
      <c r="W2219" s="185" t="n">
        <v>0</v>
      </c>
      <c r="X2219" s="185" t="n">
        <v>0</v>
      </c>
      <c r="Y2219" s="219" t="n">
        <f aca="false">SUM(W2219:X2219)</f>
        <v>0</v>
      </c>
      <c r="Z2219" s="185" t="n">
        <v>0</v>
      </c>
      <c r="AA2219" s="185" t="n">
        <v>0</v>
      </c>
      <c r="AB2219" s="220" t="n">
        <f aca="false">SUM(Z2219:AA2219)</f>
        <v>0</v>
      </c>
      <c r="AC2219" s="22"/>
      <c r="AD2219" s="22"/>
      <c r="AE2219" s="188"/>
      <c r="AF2219" s="206" t="n">
        <f aca="false">IF(AE2219="SI",N2219,0)</f>
        <v>0</v>
      </c>
      <c r="AG2219" s="189" t="n">
        <f aca="false">IF(AE2219="SI",Y2219,0)</f>
        <v>0</v>
      </c>
      <c r="AH2219" s="189" t="n">
        <f aca="false">IF(AE2219="SI",AB2219,0)</f>
        <v>0</v>
      </c>
      <c r="AI2219" s="148"/>
      <c r="AJ2219" s="207"/>
      <c r="AK2219" s="207"/>
      <c r="AL2219" s="207"/>
      <c r="AM2219" s="207"/>
      <c r="AN2219" s="207"/>
      <c r="AO2219" s="208"/>
    </row>
    <row r="2220" customFormat="false" ht="15.75" hidden="false" customHeight="true" outlineLevel="0" collapsed="false">
      <c r="A2220" s="22" t="n">
        <v>2219</v>
      </c>
      <c r="B2220" s="180"/>
      <c r="C2220" s="22"/>
      <c r="D2220" s="22"/>
      <c r="E2220" s="183"/>
      <c r="F2220" s="183"/>
      <c r="G2220" s="22"/>
      <c r="H2220" s="22"/>
      <c r="I2220" s="22"/>
      <c r="J2220" s="22"/>
      <c r="K2220" s="191" t="e">
        <f aca="false">VLOOKUP(Personale!J2220,Legenda!$D$1:$F$258,2)</f>
        <v>#N/A</v>
      </c>
      <c r="L2220" s="22"/>
      <c r="M2220" s="22"/>
      <c r="N2220" s="22"/>
      <c r="O2220" s="22"/>
      <c r="P2220" s="203"/>
      <c r="Q2220" s="22"/>
      <c r="R2220" s="22"/>
      <c r="S2220" s="22"/>
      <c r="T2220" s="203"/>
      <c r="U2220" s="211"/>
      <c r="V2220" s="211"/>
      <c r="W2220" s="185" t="n">
        <v>0</v>
      </c>
      <c r="X2220" s="185" t="n">
        <v>0</v>
      </c>
      <c r="Y2220" s="219" t="n">
        <f aca="false">SUM(W2220:X2220)</f>
        <v>0</v>
      </c>
      <c r="Z2220" s="185" t="n">
        <v>0</v>
      </c>
      <c r="AA2220" s="185" t="n">
        <v>0</v>
      </c>
      <c r="AB2220" s="220" t="n">
        <f aca="false">SUM(Z2220:AA2220)</f>
        <v>0</v>
      </c>
      <c r="AC2220" s="22"/>
      <c r="AD2220" s="22"/>
      <c r="AE2220" s="188"/>
      <c r="AF2220" s="206" t="n">
        <f aca="false">IF(AE2220="SI",N2220,0)</f>
        <v>0</v>
      </c>
      <c r="AG2220" s="189" t="n">
        <f aca="false">IF(AE2220="SI",Y2220,0)</f>
        <v>0</v>
      </c>
      <c r="AH2220" s="189" t="n">
        <f aca="false">IF(AE2220="SI",AB2220,0)</f>
        <v>0</v>
      </c>
      <c r="AI2220" s="148"/>
      <c r="AJ2220" s="207"/>
      <c r="AK2220" s="207"/>
      <c r="AL2220" s="207"/>
      <c r="AM2220" s="207"/>
      <c r="AN2220" s="207"/>
      <c r="AO2220" s="208"/>
    </row>
    <row r="2221" customFormat="false" ht="15.75" hidden="false" customHeight="true" outlineLevel="0" collapsed="false">
      <c r="A2221" s="22" t="n">
        <v>2220</v>
      </c>
      <c r="B2221" s="180"/>
      <c r="C2221" s="22"/>
      <c r="D2221" s="22"/>
      <c r="E2221" s="183"/>
      <c r="F2221" s="183"/>
      <c r="G2221" s="22"/>
      <c r="H2221" s="22"/>
      <c r="I2221" s="22"/>
      <c r="J2221" s="22"/>
      <c r="K2221" s="191" t="e">
        <f aca="false">VLOOKUP(Personale!J2221,Legenda!$D$1:$F$258,2)</f>
        <v>#N/A</v>
      </c>
      <c r="L2221" s="22"/>
      <c r="M2221" s="22"/>
      <c r="N2221" s="22"/>
      <c r="O2221" s="22"/>
      <c r="P2221" s="203"/>
      <c r="Q2221" s="22"/>
      <c r="R2221" s="22"/>
      <c r="S2221" s="22"/>
      <c r="T2221" s="203"/>
      <c r="U2221" s="211"/>
      <c r="V2221" s="211"/>
      <c r="W2221" s="185" t="n">
        <v>0</v>
      </c>
      <c r="X2221" s="185" t="n">
        <v>0</v>
      </c>
      <c r="Y2221" s="219" t="n">
        <f aca="false">SUM(W2221:X2221)</f>
        <v>0</v>
      </c>
      <c r="Z2221" s="185" t="n">
        <v>0</v>
      </c>
      <c r="AA2221" s="185" t="n">
        <v>0</v>
      </c>
      <c r="AB2221" s="220" t="n">
        <f aca="false">SUM(Z2221:AA2221)</f>
        <v>0</v>
      </c>
      <c r="AC2221" s="22"/>
      <c r="AD2221" s="22"/>
      <c r="AE2221" s="188"/>
      <c r="AF2221" s="206" t="n">
        <f aca="false">IF(AE2221="SI",N2221,0)</f>
        <v>0</v>
      </c>
      <c r="AG2221" s="189" t="n">
        <f aca="false">IF(AE2221="SI",Y2221,0)</f>
        <v>0</v>
      </c>
      <c r="AH2221" s="189" t="n">
        <f aca="false">IF(AE2221="SI",AB2221,0)</f>
        <v>0</v>
      </c>
      <c r="AI2221" s="148"/>
      <c r="AJ2221" s="207"/>
      <c r="AK2221" s="207"/>
      <c r="AL2221" s="207"/>
      <c r="AM2221" s="207"/>
      <c r="AN2221" s="207"/>
      <c r="AO2221" s="208"/>
    </row>
    <row r="2222" customFormat="false" ht="15.75" hidden="false" customHeight="true" outlineLevel="0" collapsed="false">
      <c r="A2222" s="22" t="n">
        <v>2221</v>
      </c>
      <c r="B2222" s="180"/>
      <c r="C2222" s="22"/>
      <c r="D2222" s="22"/>
      <c r="E2222" s="183"/>
      <c r="F2222" s="183"/>
      <c r="G2222" s="22"/>
      <c r="H2222" s="22"/>
      <c r="I2222" s="22"/>
      <c r="J2222" s="22"/>
      <c r="K2222" s="191" t="e">
        <f aca="false">VLOOKUP(Personale!J2222,Legenda!$D$1:$F$258,2)</f>
        <v>#N/A</v>
      </c>
      <c r="L2222" s="22"/>
      <c r="M2222" s="22"/>
      <c r="N2222" s="22"/>
      <c r="O2222" s="22"/>
      <c r="P2222" s="203"/>
      <c r="Q2222" s="22"/>
      <c r="R2222" s="22"/>
      <c r="S2222" s="22"/>
      <c r="T2222" s="203"/>
      <c r="U2222" s="211"/>
      <c r="V2222" s="211"/>
      <c r="W2222" s="185" t="n">
        <v>0</v>
      </c>
      <c r="X2222" s="185" t="n">
        <v>0</v>
      </c>
      <c r="Y2222" s="219" t="n">
        <f aca="false">SUM(W2222:X2222)</f>
        <v>0</v>
      </c>
      <c r="Z2222" s="185" t="n">
        <v>0</v>
      </c>
      <c r="AA2222" s="185" t="n">
        <v>0</v>
      </c>
      <c r="AB2222" s="220" t="n">
        <f aca="false">SUM(Z2222:AA2222)</f>
        <v>0</v>
      </c>
      <c r="AC2222" s="22"/>
      <c r="AD2222" s="22"/>
      <c r="AE2222" s="188"/>
      <c r="AF2222" s="206" t="n">
        <f aca="false">IF(AE2222="SI",N2222,0)</f>
        <v>0</v>
      </c>
      <c r="AG2222" s="189" t="n">
        <f aca="false">IF(AE2222="SI",Y2222,0)</f>
        <v>0</v>
      </c>
      <c r="AH2222" s="189" t="n">
        <f aca="false">IF(AE2222="SI",AB2222,0)</f>
        <v>0</v>
      </c>
      <c r="AI2222" s="148"/>
      <c r="AJ2222" s="207"/>
      <c r="AK2222" s="207"/>
      <c r="AL2222" s="207"/>
      <c r="AM2222" s="207"/>
      <c r="AN2222" s="207"/>
      <c r="AO2222" s="208"/>
    </row>
    <row r="2223" customFormat="false" ht="15.75" hidden="false" customHeight="true" outlineLevel="0" collapsed="false">
      <c r="A2223" s="22" t="n">
        <v>2222</v>
      </c>
      <c r="B2223" s="180"/>
      <c r="C2223" s="22"/>
      <c r="D2223" s="22"/>
      <c r="E2223" s="183"/>
      <c r="F2223" s="183"/>
      <c r="G2223" s="22"/>
      <c r="H2223" s="22"/>
      <c r="I2223" s="22"/>
      <c r="J2223" s="22"/>
      <c r="K2223" s="191" t="e">
        <f aca="false">VLOOKUP(Personale!J2223,Legenda!$D$1:$F$258,2)</f>
        <v>#N/A</v>
      </c>
      <c r="L2223" s="22"/>
      <c r="M2223" s="22"/>
      <c r="N2223" s="22"/>
      <c r="O2223" s="22"/>
      <c r="P2223" s="203"/>
      <c r="Q2223" s="22"/>
      <c r="R2223" s="22"/>
      <c r="S2223" s="22"/>
      <c r="T2223" s="203"/>
      <c r="U2223" s="211"/>
      <c r="V2223" s="211"/>
      <c r="W2223" s="185" t="n">
        <v>0</v>
      </c>
      <c r="X2223" s="185" t="n">
        <v>0</v>
      </c>
      <c r="Y2223" s="219" t="n">
        <f aca="false">SUM(W2223:X2223)</f>
        <v>0</v>
      </c>
      <c r="Z2223" s="185" t="n">
        <v>0</v>
      </c>
      <c r="AA2223" s="185" t="n">
        <v>0</v>
      </c>
      <c r="AB2223" s="220" t="n">
        <f aca="false">SUM(Z2223:AA2223)</f>
        <v>0</v>
      </c>
      <c r="AC2223" s="22"/>
      <c r="AD2223" s="22"/>
      <c r="AE2223" s="188"/>
      <c r="AF2223" s="206" t="n">
        <f aca="false">IF(AE2223="SI",N2223,0)</f>
        <v>0</v>
      </c>
      <c r="AG2223" s="189" t="n">
        <f aca="false">IF(AE2223="SI",Y2223,0)</f>
        <v>0</v>
      </c>
      <c r="AH2223" s="189" t="n">
        <f aca="false">IF(AE2223="SI",AB2223,0)</f>
        <v>0</v>
      </c>
      <c r="AI2223" s="148"/>
      <c r="AJ2223" s="207"/>
      <c r="AK2223" s="207"/>
      <c r="AL2223" s="207"/>
      <c r="AM2223" s="207"/>
      <c r="AN2223" s="207"/>
      <c r="AO2223" s="208"/>
    </row>
    <row r="2224" customFormat="false" ht="15.75" hidden="false" customHeight="true" outlineLevel="0" collapsed="false">
      <c r="A2224" s="22" t="n">
        <v>2223</v>
      </c>
      <c r="B2224" s="180"/>
      <c r="C2224" s="22"/>
      <c r="D2224" s="22"/>
      <c r="E2224" s="183"/>
      <c r="F2224" s="183"/>
      <c r="G2224" s="22"/>
      <c r="H2224" s="22"/>
      <c r="I2224" s="22"/>
      <c r="J2224" s="22"/>
      <c r="K2224" s="191" t="e">
        <f aca="false">VLOOKUP(Personale!J2224,Legenda!$D$1:$F$258,2)</f>
        <v>#N/A</v>
      </c>
      <c r="L2224" s="22"/>
      <c r="M2224" s="22"/>
      <c r="N2224" s="22"/>
      <c r="O2224" s="22"/>
      <c r="P2224" s="203"/>
      <c r="Q2224" s="22"/>
      <c r="R2224" s="22"/>
      <c r="S2224" s="22"/>
      <c r="T2224" s="203"/>
      <c r="U2224" s="211"/>
      <c r="V2224" s="211"/>
      <c r="W2224" s="185" t="n">
        <v>0</v>
      </c>
      <c r="X2224" s="185" t="n">
        <v>0</v>
      </c>
      <c r="Y2224" s="219" t="n">
        <f aca="false">SUM(W2224:X2224)</f>
        <v>0</v>
      </c>
      <c r="Z2224" s="185" t="n">
        <v>0</v>
      </c>
      <c r="AA2224" s="185" t="n">
        <v>0</v>
      </c>
      <c r="AB2224" s="220" t="n">
        <f aca="false">SUM(Z2224:AA2224)</f>
        <v>0</v>
      </c>
      <c r="AC2224" s="22"/>
      <c r="AD2224" s="22"/>
      <c r="AE2224" s="188"/>
      <c r="AF2224" s="206" t="n">
        <f aca="false">IF(AE2224="SI",N2224,0)</f>
        <v>0</v>
      </c>
      <c r="AG2224" s="189" t="n">
        <f aca="false">IF(AE2224="SI",Y2224,0)</f>
        <v>0</v>
      </c>
      <c r="AH2224" s="189" t="n">
        <f aca="false">IF(AE2224="SI",AB2224,0)</f>
        <v>0</v>
      </c>
      <c r="AI2224" s="148"/>
      <c r="AJ2224" s="207"/>
      <c r="AK2224" s="207"/>
      <c r="AL2224" s="207"/>
      <c r="AM2224" s="207"/>
      <c r="AN2224" s="207"/>
      <c r="AO2224" s="208"/>
    </row>
    <row r="2225" customFormat="false" ht="15.75" hidden="false" customHeight="true" outlineLevel="0" collapsed="false">
      <c r="A2225" s="22" t="n">
        <v>2224</v>
      </c>
      <c r="B2225" s="180"/>
      <c r="C2225" s="22"/>
      <c r="D2225" s="22"/>
      <c r="E2225" s="183"/>
      <c r="F2225" s="183"/>
      <c r="G2225" s="22"/>
      <c r="H2225" s="22"/>
      <c r="I2225" s="22"/>
      <c r="J2225" s="22"/>
      <c r="K2225" s="191" t="e">
        <f aca="false">VLOOKUP(Personale!J2225,Legenda!$D$1:$F$258,2)</f>
        <v>#N/A</v>
      </c>
      <c r="L2225" s="22"/>
      <c r="M2225" s="22"/>
      <c r="N2225" s="22"/>
      <c r="O2225" s="22"/>
      <c r="P2225" s="203"/>
      <c r="Q2225" s="22"/>
      <c r="R2225" s="22"/>
      <c r="S2225" s="22"/>
      <c r="T2225" s="203"/>
      <c r="U2225" s="211"/>
      <c r="V2225" s="211"/>
      <c r="W2225" s="185" t="n">
        <v>0</v>
      </c>
      <c r="X2225" s="185" t="n">
        <v>0</v>
      </c>
      <c r="Y2225" s="219" t="n">
        <f aca="false">SUM(W2225:X2225)</f>
        <v>0</v>
      </c>
      <c r="Z2225" s="185" t="n">
        <v>0</v>
      </c>
      <c r="AA2225" s="185" t="n">
        <v>0</v>
      </c>
      <c r="AB2225" s="220" t="n">
        <f aca="false">SUM(Z2225:AA2225)</f>
        <v>0</v>
      </c>
      <c r="AC2225" s="22"/>
      <c r="AD2225" s="22"/>
      <c r="AE2225" s="188"/>
      <c r="AF2225" s="206" t="n">
        <f aca="false">IF(AE2225="SI",N2225,0)</f>
        <v>0</v>
      </c>
      <c r="AG2225" s="189" t="n">
        <f aca="false">IF(AE2225="SI",Y2225,0)</f>
        <v>0</v>
      </c>
      <c r="AH2225" s="189" t="n">
        <f aca="false">IF(AE2225="SI",AB2225,0)</f>
        <v>0</v>
      </c>
      <c r="AI2225" s="148"/>
      <c r="AJ2225" s="207"/>
      <c r="AK2225" s="207"/>
      <c r="AL2225" s="207"/>
      <c r="AM2225" s="207"/>
      <c r="AN2225" s="207"/>
      <c r="AO2225" s="208"/>
    </row>
    <row r="2226" customFormat="false" ht="15.75" hidden="false" customHeight="true" outlineLevel="0" collapsed="false">
      <c r="A2226" s="22" t="n">
        <v>2225</v>
      </c>
      <c r="B2226" s="180"/>
      <c r="C2226" s="22"/>
      <c r="D2226" s="22"/>
      <c r="E2226" s="183"/>
      <c r="F2226" s="183"/>
      <c r="G2226" s="22"/>
      <c r="H2226" s="22"/>
      <c r="I2226" s="22"/>
      <c r="J2226" s="22"/>
      <c r="K2226" s="191" t="e">
        <f aca="false">VLOOKUP(Personale!J2226,Legenda!$D$1:$F$258,2)</f>
        <v>#N/A</v>
      </c>
      <c r="L2226" s="22"/>
      <c r="M2226" s="22"/>
      <c r="N2226" s="22"/>
      <c r="O2226" s="22"/>
      <c r="P2226" s="203"/>
      <c r="Q2226" s="22"/>
      <c r="R2226" s="22"/>
      <c r="S2226" s="22"/>
      <c r="T2226" s="203"/>
      <c r="U2226" s="211"/>
      <c r="V2226" s="211"/>
      <c r="W2226" s="185" t="n">
        <v>0</v>
      </c>
      <c r="X2226" s="185" t="n">
        <v>0</v>
      </c>
      <c r="Y2226" s="219" t="n">
        <f aca="false">SUM(W2226:X2226)</f>
        <v>0</v>
      </c>
      <c r="Z2226" s="185" t="n">
        <v>0</v>
      </c>
      <c r="AA2226" s="185" t="n">
        <v>0</v>
      </c>
      <c r="AB2226" s="220" t="n">
        <f aca="false">SUM(Z2226:AA2226)</f>
        <v>0</v>
      </c>
      <c r="AC2226" s="22"/>
      <c r="AD2226" s="22"/>
      <c r="AE2226" s="188"/>
      <c r="AF2226" s="206" t="n">
        <f aca="false">IF(AE2226="SI",N2226,0)</f>
        <v>0</v>
      </c>
      <c r="AG2226" s="189" t="n">
        <f aca="false">IF(AE2226="SI",Y2226,0)</f>
        <v>0</v>
      </c>
      <c r="AH2226" s="189" t="n">
        <f aca="false">IF(AE2226="SI",AB2226,0)</f>
        <v>0</v>
      </c>
      <c r="AI2226" s="148"/>
      <c r="AJ2226" s="207"/>
      <c r="AK2226" s="207"/>
      <c r="AL2226" s="207"/>
      <c r="AM2226" s="207"/>
      <c r="AN2226" s="207"/>
      <c r="AO2226" s="208"/>
    </row>
    <row r="2227" customFormat="false" ht="15.75" hidden="false" customHeight="true" outlineLevel="0" collapsed="false">
      <c r="A2227" s="22" t="n">
        <v>2226</v>
      </c>
      <c r="B2227" s="180"/>
      <c r="C2227" s="22"/>
      <c r="D2227" s="22"/>
      <c r="E2227" s="183"/>
      <c r="F2227" s="183"/>
      <c r="G2227" s="22"/>
      <c r="H2227" s="22"/>
      <c r="I2227" s="22"/>
      <c r="J2227" s="22"/>
      <c r="K2227" s="191" t="e">
        <f aca="false">VLOOKUP(Personale!J2227,Legenda!$D$1:$F$258,2)</f>
        <v>#N/A</v>
      </c>
      <c r="L2227" s="22"/>
      <c r="M2227" s="22"/>
      <c r="N2227" s="22"/>
      <c r="O2227" s="22"/>
      <c r="P2227" s="203"/>
      <c r="Q2227" s="22"/>
      <c r="R2227" s="22"/>
      <c r="S2227" s="22"/>
      <c r="T2227" s="203"/>
      <c r="U2227" s="211"/>
      <c r="V2227" s="211"/>
      <c r="W2227" s="185" t="n">
        <v>0</v>
      </c>
      <c r="X2227" s="185" t="n">
        <v>0</v>
      </c>
      <c r="Y2227" s="219" t="n">
        <f aca="false">SUM(W2227:X2227)</f>
        <v>0</v>
      </c>
      <c r="Z2227" s="185" t="n">
        <v>0</v>
      </c>
      <c r="AA2227" s="185" t="n">
        <v>0</v>
      </c>
      <c r="AB2227" s="220" t="n">
        <f aca="false">SUM(Z2227:AA2227)</f>
        <v>0</v>
      </c>
      <c r="AC2227" s="22"/>
      <c r="AD2227" s="22"/>
      <c r="AE2227" s="188"/>
      <c r="AF2227" s="206" t="n">
        <f aca="false">IF(AE2227="SI",N2227,0)</f>
        <v>0</v>
      </c>
      <c r="AG2227" s="189" t="n">
        <f aca="false">IF(AE2227="SI",Y2227,0)</f>
        <v>0</v>
      </c>
      <c r="AH2227" s="189" t="n">
        <f aca="false">IF(AE2227="SI",AB2227,0)</f>
        <v>0</v>
      </c>
      <c r="AI2227" s="148"/>
      <c r="AJ2227" s="207"/>
      <c r="AK2227" s="207"/>
      <c r="AL2227" s="207"/>
      <c r="AM2227" s="207"/>
      <c r="AN2227" s="207"/>
      <c r="AO2227" s="208"/>
    </row>
    <row r="2228" customFormat="false" ht="15.75" hidden="false" customHeight="true" outlineLevel="0" collapsed="false">
      <c r="A2228" s="22" t="n">
        <v>2227</v>
      </c>
      <c r="B2228" s="180"/>
      <c r="C2228" s="22"/>
      <c r="D2228" s="22"/>
      <c r="E2228" s="183"/>
      <c r="F2228" s="183"/>
      <c r="G2228" s="22"/>
      <c r="H2228" s="22"/>
      <c r="I2228" s="22"/>
      <c r="J2228" s="22"/>
      <c r="K2228" s="191" t="e">
        <f aca="false">VLOOKUP(Personale!J2228,Legenda!$D$1:$F$258,2)</f>
        <v>#N/A</v>
      </c>
      <c r="L2228" s="22"/>
      <c r="M2228" s="22"/>
      <c r="N2228" s="22"/>
      <c r="O2228" s="22"/>
      <c r="P2228" s="203"/>
      <c r="Q2228" s="22"/>
      <c r="R2228" s="22"/>
      <c r="S2228" s="22"/>
      <c r="T2228" s="203"/>
      <c r="U2228" s="211"/>
      <c r="V2228" s="211"/>
      <c r="W2228" s="185" t="n">
        <v>0</v>
      </c>
      <c r="X2228" s="185" t="n">
        <v>0</v>
      </c>
      <c r="Y2228" s="219" t="n">
        <f aca="false">SUM(W2228:X2228)</f>
        <v>0</v>
      </c>
      <c r="Z2228" s="185" t="n">
        <v>0</v>
      </c>
      <c r="AA2228" s="185" t="n">
        <v>0</v>
      </c>
      <c r="AB2228" s="220" t="n">
        <f aca="false">SUM(Z2228:AA2228)</f>
        <v>0</v>
      </c>
      <c r="AC2228" s="22"/>
      <c r="AD2228" s="22"/>
      <c r="AE2228" s="188"/>
      <c r="AF2228" s="206" t="n">
        <f aca="false">IF(AE2228="SI",N2228,0)</f>
        <v>0</v>
      </c>
      <c r="AG2228" s="189" t="n">
        <f aca="false">IF(AE2228="SI",Y2228,0)</f>
        <v>0</v>
      </c>
      <c r="AH2228" s="189" t="n">
        <f aca="false">IF(AE2228="SI",AB2228,0)</f>
        <v>0</v>
      </c>
      <c r="AI2228" s="148"/>
      <c r="AJ2228" s="207"/>
      <c r="AK2228" s="207"/>
      <c r="AL2228" s="207"/>
      <c r="AM2228" s="207"/>
      <c r="AN2228" s="207"/>
      <c r="AO2228" s="208"/>
    </row>
    <row r="2229" customFormat="false" ht="15.75" hidden="false" customHeight="true" outlineLevel="0" collapsed="false">
      <c r="A2229" s="22" t="n">
        <v>2228</v>
      </c>
      <c r="B2229" s="180"/>
      <c r="C2229" s="22"/>
      <c r="D2229" s="22"/>
      <c r="E2229" s="183"/>
      <c r="F2229" s="183"/>
      <c r="G2229" s="22"/>
      <c r="H2229" s="22"/>
      <c r="I2229" s="22"/>
      <c r="J2229" s="22"/>
      <c r="K2229" s="191" t="e">
        <f aca="false">VLOOKUP(Personale!J2229,Legenda!$D$1:$F$258,2)</f>
        <v>#N/A</v>
      </c>
      <c r="L2229" s="22"/>
      <c r="M2229" s="22"/>
      <c r="N2229" s="22"/>
      <c r="O2229" s="22"/>
      <c r="P2229" s="203"/>
      <c r="Q2229" s="22"/>
      <c r="R2229" s="22"/>
      <c r="S2229" s="22"/>
      <c r="T2229" s="203"/>
      <c r="U2229" s="211"/>
      <c r="V2229" s="211"/>
      <c r="W2229" s="185" t="n">
        <v>0</v>
      </c>
      <c r="X2229" s="185" t="n">
        <v>0</v>
      </c>
      <c r="Y2229" s="219" t="n">
        <f aca="false">SUM(W2229:X2229)</f>
        <v>0</v>
      </c>
      <c r="Z2229" s="185" t="n">
        <v>0</v>
      </c>
      <c r="AA2229" s="185" t="n">
        <v>0</v>
      </c>
      <c r="AB2229" s="220" t="n">
        <f aca="false">SUM(Z2229:AA2229)</f>
        <v>0</v>
      </c>
      <c r="AC2229" s="22"/>
      <c r="AD2229" s="22"/>
      <c r="AE2229" s="188"/>
      <c r="AF2229" s="206" t="n">
        <f aca="false">IF(AE2229="SI",N2229,0)</f>
        <v>0</v>
      </c>
      <c r="AG2229" s="189" t="n">
        <f aca="false">IF(AE2229="SI",Y2229,0)</f>
        <v>0</v>
      </c>
      <c r="AH2229" s="189" t="n">
        <f aca="false">IF(AE2229="SI",AB2229,0)</f>
        <v>0</v>
      </c>
      <c r="AI2229" s="148"/>
      <c r="AJ2229" s="207"/>
      <c r="AK2229" s="207"/>
      <c r="AL2229" s="207"/>
      <c r="AM2229" s="207"/>
      <c r="AN2229" s="207"/>
      <c r="AO2229" s="208"/>
    </row>
    <row r="2230" customFormat="false" ht="15.75" hidden="false" customHeight="true" outlineLevel="0" collapsed="false">
      <c r="A2230" s="22" t="n">
        <v>2229</v>
      </c>
      <c r="B2230" s="180"/>
      <c r="C2230" s="22"/>
      <c r="D2230" s="22"/>
      <c r="E2230" s="183"/>
      <c r="F2230" s="183"/>
      <c r="G2230" s="22"/>
      <c r="H2230" s="22"/>
      <c r="I2230" s="22"/>
      <c r="J2230" s="22"/>
      <c r="K2230" s="191" t="e">
        <f aca="false">VLOOKUP(Personale!J2230,Legenda!$D$1:$F$258,2)</f>
        <v>#N/A</v>
      </c>
      <c r="L2230" s="22"/>
      <c r="M2230" s="22"/>
      <c r="N2230" s="22"/>
      <c r="O2230" s="22"/>
      <c r="P2230" s="203"/>
      <c r="Q2230" s="22"/>
      <c r="R2230" s="22"/>
      <c r="S2230" s="22"/>
      <c r="T2230" s="203"/>
      <c r="U2230" s="211"/>
      <c r="V2230" s="211"/>
      <c r="W2230" s="185" t="n">
        <v>0</v>
      </c>
      <c r="X2230" s="185" t="n">
        <v>0</v>
      </c>
      <c r="Y2230" s="219" t="n">
        <f aca="false">SUM(W2230:X2230)</f>
        <v>0</v>
      </c>
      <c r="Z2230" s="185" t="n">
        <v>0</v>
      </c>
      <c r="AA2230" s="185" t="n">
        <v>0</v>
      </c>
      <c r="AB2230" s="220" t="n">
        <f aca="false">SUM(Z2230:AA2230)</f>
        <v>0</v>
      </c>
      <c r="AC2230" s="22"/>
      <c r="AD2230" s="22"/>
      <c r="AE2230" s="188"/>
      <c r="AF2230" s="206" t="n">
        <f aca="false">IF(AE2230="SI",N2230,0)</f>
        <v>0</v>
      </c>
      <c r="AG2230" s="189" t="n">
        <f aca="false">IF(AE2230="SI",Y2230,0)</f>
        <v>0</v>
      </c>
      <c r="AH2230" s="189" t="n">
        <f aca="false">IF(AE2230="SI",AB2230,0)</f>
        <v>0</v>
      </c>
      <c r="AI2230" s="148"/>
      <c r="AJ2230" s="207"/>
      <c r="AK2230" s="207"/>
      <c r="AL2230" s="207"/>
      <c r="AM2230" s="207"/>
      <c r="AN2230" s="207"/>
      <c r="AO2230" s="208"/>
    </row>
    <row r="2231" customFormat="false" ht="15.75" hidden="false" customHeight="true" outlineLevel="0" collapsed="false">
      <c r="A2231" s="22" t="n">
        <v>2230</v>
      </c>
      <c r="B2231" s="180"/>
      <c r="C2231" s="22"/>
      <c r="D2231" s="22"/>
      <c r="E2231" s="183"/>
      <c r="F2231" s="183"/>
      <c r="G2231" s="22"/>
      <c r="H2231" s="22"/>
      <c r="I2231" s="22"/>
      <c r="J2231" s="22"/>
      <c r="K2231" s="191" t="e">
        <f aca="false">VLOOKUP(Personale!J2231,Legenda!$D$1:$F$258,2)</f>
        <v>#N/A</v>
      </c>
      <c r="L2231" s="22"/>
      <c r="M2231" s="22"/>
      <c r="N2231" s="22"/>
      <c r="O2231" s="22"/>
      <c r="P2231" s="203"/>
      <c r="Q2231" s="22"/>
      <c r="R2231" s="22"/>
      <c r="S2231" s="22"/>
      <c r="T2231" s="203"/>
      <c r="U2231" s="211"/>
      <c r="V2231" s="211"/>
      <c r="W2231" s="185" t="n">
        <v>0</v>
      </c>
      <c r="X2231" s="185" t="n">
        <v>0</v>
      </c>
      <c r="Y2231" s="219" t="n">
        <f aca="false">SUM(W2231:X2231)</f>
        <v>0</v>
      </c>
      <c r="Z2231" s="185" t="n">
        <v>0</v>
      </c>
      <c r="AA2231" s="185" t="n">
        <v>0</v>
      </c>
      <c r="AB2231" s="220" t="n">
        <f aca="false">SUM(Z2231:AA2231)</f>
        <v>0</v>
      </c>
      <c r="AC2231" s="22"/>
      <c r="AD2231" s="22"/>
      <c r="AE2231" s="188"/>
      <c r="AF2231" s="206" t="n">
        <f aca="false">IF(AE2231="SI",N2231,0)</f>
        <v>0</v>
      </c>
      <c r="AG2231" s="189" t="n">
        <f aca="false">IF(AE2231="SI",Y2231,0)</f>
        <v>0</v>
      </c>
      <c r="AH2231" s="189" t="n">
        <f aca="false">IF(AE2231="SI",AB2231,0)</f>
        <v>0</v>
      </c>
      <c r="AI2231" s="148"/>
      <c r="AJ2231" s="207"/>
      <c r="AK2231" s="207"/>
      <c r="AL2231" s="207"/>
      <c r="AM2231" s="207"/>
      <c r="AN2231" s="207"/>
      <c r="AO2231" s="208"/>
    </row>
    <row r="2232" customFormat="false" ht="15.75" hidden="false" customHeight="true" outlineLevel="0" collapsed="false">
      <c r="A2232" s="22" t="n">
        <v>2231</v>
      </c>
      <c r="B2232" s="180"/>
      <c r="C2232" s="22"/>
      <c r="D2232" s="22"/>
      <c r="E2232" s="183"/>
      <c r="F2232" s="183"/>
      <c r="G2232" s="22"/>
      <c r="H2232" s="22"/>
      <c r="I2232" s="22"/>
      <c r="J2232" s="22"/>
      <c r="K2232" s="191" t="e">
        <f aca="false">VLOOKUP(Personale!J2232,Legenda!$D$1:$F$258,2)</f>
        <v>#N/A</v>
      </c>
      <c r="L2232" s="22"/>
      <c r="M2232" s="22"/>
      <c r="N2232" s="22"/>
      <c r="O2232" s="22"/>
      <c r="P2232" s="203"/>
      <c r="Q2232" s="22"/>
      <c r="R2232" s="22"/>
      <c r="S2232" s="22"/>
      <c r="T2232" s="203"/>
      <c r="U2232" s="211"/>
      <c r="V2232" s="211"/>
      <c r="W2232" s="185" t="n">
        <v>0</v>
      </c>
      <c r="X2232" s="185" t="n">
        <v>0</v>
      </c>
      <c r="Y2232" s="219" t="n">
        <f aca="false">SUM(W2232:X2232)</f>
        <v>0</v>
      </c>
      <c r="Z2232" s="185" t="n">
        <v>0</v>
      </c>
      <c r="AA2232" s="185" t="n">
        <v>0</v>
      </c>
      <c r="AB2232" s="220" t="n">
        <f aca="false">SUM(Z2232:AA2232)</f>
        <v>0</v>
      </c>
      <c r="AC2232" s="22"/>
      <c r="AD2232" s="22"/>
      <c r="AE2232" s="188"/>
      <c r="AF2232" s="206" t="n">
        <f aca="false">IF(AE2232="SI",N2232,0)</f>
        <v>0</v>
      </c>
      <c r="AG2232" s="189" t="n">
        <f aca="false">IF(AE2232="SI",Y2232,0)</f>
        <v>0</v>
      </c>
      <c r="AH2232" s="189" t="n">
        <f aca="false">IF(AE2232="SI",AB2232,0)</f>
        <v>0</v>
      </c>
      <c r="AI2232" s="148"/>
      <c r="AJ2232" s="207"/>
      <c r="AK2232" s="207"/>
      <c r="AL2232" s="207"/>
      <c r="AM2232" s="207"/>
      <c r="AN2232" s="207"/>
      <c r="AO2232" s="208"/>
    </row>
    <row r="2233" customFormat="false" ht="15.75" hidden="false" customHeight="true" outlineLevel="0" collapsed="false">
      <c r="A2233" s="22" t="n">
        <v>2232</v>
      </c>
      <c r="B2233" s="180"/>
      <c r="C2233" s="22"/>
      <c r="D2233" s="22"/>
      <c r="E2233" s="183"/>
      <c r="F2233" s="183"/>
      <c r="G2233" s="22"/>
      <c r="H2233" s="22"/>
      <c r="I2233" s="22"/>
      <c r="J2233" s="22"/>
      <c r="K2233" s="191" t="e">
        <f aca="false">VLOOKUP(Personale!J2233,Legenda!$D$1:$F$258,2)</f>
        <v>#N/A</v>
      </c>
      <c r="L2233" s="22"/>
      <c r="M2233" s="22"/>
      <c r="N2233" s="22"/>
      <c r="O2233" s="22"/>
      <c r="P2233" s="203"/>
      <c r="Q2233" s="22"/>
      <c r="R2233" s="22"/>
      <c r="S2233" s="22"/>
      <c r="T2233" s="203"/>
      <c r="U2233" s="211"/>
      <c r="V2233" s="211"/>
      <c r="W2233" s="185" t="n">
        <v>0</v>
      </c>
      <c r="X2233" s="185" t="n">
        <v>0</v>
      </c>
      <c r="Y2233" s="219" t="n">
        <f aca="false">SUM(W2233:X2233)</f>
        <v>0</v>
      </c>
      <c r="Z2233" s="185" t="n">
        <v>0</v>
      </c>
      <c r="AA2233" s="185" t="n">
        <v>0</v>
      </c>
      <c r="AB2233" s="220" t="n">
        <f aca="false">SUM(Z2233:AA2233)</f>
        <v>0</v>
      </c>
      <c r="AC2233" s="22"/>
      <c r="AD2233" s="22"/>
      <c r="AE2233" s="188"/>
      <c r="AF2233" s="206" t="n">
        <f aca="false">IF(AE2233="SI",N2233,0)</f>
        <v>0</v>
      </c>
      <c r="AG2233" s="189" t="n">
        <f aca="false">IF(AE2233="SI",Y2233,0)</f>
        <v>0</v>
      </c>
      <c r="AH2233" s="189" t="n">
        <f aca="false">IF(AE2233="SI",AB2233,0)</f>
        <v>0</v>
      </c>
      <c r="AI2233" s="148"/>
      <c r="AJ2233" s="207"/>
      <c r="AK2233" s="207"/>
      <c r="AL2233" s="207"/>
      <c r="AM2233" s="207"/>
      <c r="AN2233" s="207"/>
      <c r="AO2233" s="208"/>
    </row>
    <row r="2234" customFormat="false" ht="15.75" hidden="false" customHeight="true" outlineLevel="0" collapsed="false">
      <c r="A2234" s="22" t="n">
        <v>2233</v>
      </c>
      <c r="B2234" s="180"/>
      <c r="C2234" s="22"/>
      <c r="D2234" s="22"/>
      <c r="E2234" s="183"/>
      <c r="F2234" s="183"/>
      <c r="G2234" s="22"/>
      <c r="H2234" s="22"/>
      <c r="I2234" s="22"/>
      <c r="J2234" s="22"/>
      <c r="K2234" s="191" t="e">
        <f aca="false">VLOOKUP(Personale!J2234,Legenda!$D$1:$F$258,2)</f>
        <v>#N/A</v>
      </c>
      <c r="L2234" s="22"/>
      <c r="M2234" s="22"/>
      <c r="N2234" s="22"/>
      <c r="O2234" s="22"/>
      <c r="P2234" s="203"/>
      <c r="Q2234" s="22"/>
      <c r="R2234" s="22"/>
      <c r="S2234" s="22"/>
      <c r="T2234" s="203"/>
      <c r="U2234" s="211"/>
      <c r="V2234" s="211"/>
      <c r="W2234" s="185" t="n">
        <v>0</v>
      </c>
      <c r="X2234" s="185" t="n">
        <v>0</v>
      </c>
      <c r="Y2234" s="219" t="n">
        <f aca="false">SUM(W2234:X2234)</f>
        <v>0</v>
      </c>
      <c r="Z2234" s="185" t="n">
        <v>0</v>
      </c>
      <c r="AA2234" s="185" t="n">
        <v>0</v>
      </c>
      <c r="AB2234" s="220" t="n">
        <f aca="false">SUM(Z2234:AA2234)</f>
        <v>0</v>
      </c>
      <c r="AC2234" s="22"/>
      <c r="AD2234" s="22"/>
      <c r="AE2234" s="188"/>
      <c r="AF2234" s="206" t="n">
        <f aca="false">IF(AE2234="SI",N2234,0)</f>
        <v>0</v>
      </c>
      <c r="AG2234" s="189" t="n">
        <f aca="false">IF(AE2234="SI",Y2234,0)</f>
        <v>0</v>
      </c>
      <c r="AH2234" s="189" t="n">
        <f aca="false">IF(AE2234="SI",AB2234,0)</f>
        <v>0</v>
      </c>
      <c r="AI2234" s="148"/>
      <c r="AJ2234" s="207"/>
      <c r="AK2234" s="207"/>
      <c r="AL2234" s="207"/>
      <c r="AM2234" s="207"/>
      <c r="AN2234" s="207"/>
      <c r="AO2234" s="208"/>
    </row>
    <row r="2235" customFormat="false" ht="15.75" hidden="false" customHeight="true" outlineLevel="0" collapsed="false">
      <c r="A2235" s="22" t="n">
        <v>2234</v>
      </c>
      <c r="B2235" s="180"/>
      <c r="C2235" s="22"/>
      <c r="D2235" s="22"/>
      <c r="E2235" s="183"/>
      <c r="F2235" s="183"/>
      <c r="G2235" s="22"/>
      <c r="H2235" s="22"/>
      <c r="I2235" s="22"/>
      <c r="J2235" s="22"/>
      <c r="K2235" s="191" t="e">
        <f aca="false">VLOOKUP(Personale!J2235,Legenda!$D$1:$F$258,2)</f>
        <v>#N/A</v>
      </c>
      <c r="L2235" s="22"/>
      <c r="M2235" s="22"/>
      <c r="N2235" s="22"/>
      <c r="O2235" s="22"/>
      <c r="P2235" s="203"/>
      <c r="Q2235" s="22"/>
      <c r="R2235" s="22"/>
      <c r="S2235" s="22"/>
      <c r="T2235" s="203"/>
      <c r="U2235" s="211"/>
      <c r="V2235" s="211"/>
      <c r="W2235" s="185" t="n">
        <v>0</v>
      </c>
      <c r="X2235" s="185" t="n">
        <v>0</v>
      </c>
      <c r="Y2235" s="219" t="n">
        <f aca="false">SUM(W2235:X2235)</f>
        <v>0</v>
      </c>
      <c r="Z2235" s="185" t="n">
        <v>0</v>
      </c>
      <c r="AA2235" s="185" t="n">
        <v>0</v>
      </c>
      <c r="AB2235" s="220" t="n">
        <f aca="false">SUM(Z2235:AA2235)</f>
        <v>0</v>
      </c>
      <c r="AC2235" s="22"/>
      <c r="AD2235" s="22"/>
      <c r="AE2235" s="188"/>
      <c r="AF2235" s="206" t="n">
        <f aca="false">IF(AE2235="SI",N2235,0)</f>
        <v>0</v>
      </c>
      <c r="AG2235" s="189" t="n">
        <f aca="false">IF(AE2235="SI",Y2235,0)</f>
        <v>0</v>
      </c>
      <c r="AH2235" s="189" t="n">
        <f aca="false">IF(AE2235="SI",AB2235,0)</f>
        <v>0</v>
      </c>
      <c r="AI2235" s="148"/>
      <c r="AJ2235" s="207"/>
      <c r="AK2235" s="207"/>
      <c r="AL2235" s="207"/>
      <c r="AM2235" s="207"/>
      <c r="AN2235" s="207"/>
      <c r="AO2235" s="208"/>
    </row>
    <row r="2236" customFormat="false" ht="15.75" hidden="false" customHeight="true" outlineLevel="0" collapsed="false">
      <c r="A2236" s="22" t="n">
        <v>2235</v>
      </c>
      <c r="B2236" s="180"/>
      <c r="C2236" s="22"/>
      <c r="D2236" s="22"/>
      <c r="E2236" s="183"/>
      <c r="F2236" s="183"/>
      <c r="G2236" s="22"/>
      <c r="H2236" s="22"/>
      <c r="I2236" s="22"/>
      <c r="J2236" s="22"/>
      <c r="K2236" s="191" t="e">
        <f aca="false">VLOOKUP(Personale!J2236,Legenda!$D$1:$F$258,2)</f>
        <v>#N/A</v>
      </c>
      <c r="L2236" s="22"/>
      <c r="M2236" s="22"/>
      <c r="N2236" s="22"/>
      <c r="O2236" s="22"/>
      <c r="P2236" s="203"/>
      <c r="Q2236" s="22"/>
      <c r="R2236" s="22"/>
      <c r="S2236" s="22"/>
      <c r="T2236" s="203"/>
      <c r="U2236" s="211"/>
      <c r="V2236" s="211"/>
      <c r="W2236" s="185" t="n">
        <v>0</v>
      </c>
      <c r="X2236" s="185" t="n">
        <v>0</v>
      </c>
      <c r="Y2236" s="219" t="n">
        <f aca="false">SUM(W2236:X2236)</f>
        <v>0</v>
      </c>
      <c r="Z2236" s="185" t="n">
        <v>0</v>
      </c>
      <c r="AA2236" s="185" t="n">
        <v>0</v>
      </c>
      <c r="AB2236" s="220" t="n">
        <f aca="false">SUM(Z2236:AA2236)</f>
        <v>0</v>
      </c>
      <c r="AC2236" s="22"/>
      <c r="AD2236" s="22"/>
      <c r="AE2236" s="188"/>
      <c r="AF2236" s="206" t="n">
        <f aca="false">IF(AE2236="SI",N2236,0)</f>
        <v>0</v>
      </c>
      <c r="AG2236" s="189" t="n">
        <f aca="false">IF(AE2236="SI",Y2236,0)</f>
        <v>0</v>
      </c>
      <c r="AH2236" s="189" t="n">
        <f aca="false">IF(AE2236="SI",AB2236,0)</f>
        <v>0</v>
      </c>
      <c r="AI2236" s="148"/>
      <c r="AJ2236" s="207"/>
      <c r="AK2236" s="207"/>
      <c r="AL2236" s="207"/>
      <c r="AM2236" s="207"/>
      <c r="AN2236" s="207"/>
      <c r="AO2236" s="208"/>
    </row>
    <row r="2237" customFormat="false" ht="15.75" hidden="false" customHeight="true" outlineLevel="0" collapsed="false">
      <c r="A2237" s="22" t="n">
        <v>2236</v>
      </c>
      <c r="B2237" s="180"/>
      <c r="C2237" s="22"/>
      <c r="D2237" s="22"/>
      <c r="E2237" s="183"/>
      <c r="F2237" s="183"/>
      <c r="G2237" s="22"/>
      <c r="H2237" s="22"/>
      <c r="I2237" s="22"/>
      <c r="J2237" s="22"/>
      <c r="K2237" s="191" t="e">
        <f aca="false">VLOOKUP(Personale!J2237,Legenda!$D$1:$F$258,2)</f>
        <v>#N/A</v>
      </c>
      <c r="L2237" s="22"/>
      <c r="M2237" s="22"/>
      <c r="N2237" s="22"/>
      <c r="O2237" s="22"/>
      <c r="P2237" s="203"/>
      <c r="Q2237" s="22"/>
      <c r="R2237" s="22"/>
      <c r="S2237" s="22"/>
      <c r="T2237" s="203"/>
      <c r="U2237" s="211"/>
      <c r="V2237" s="211"/>
      <c r="W2237" s="185" t="n">
        <v>0</v>
      </c>
      <c r="X2237" s="185" t="n">
        <v>0</v>
      </c>
      <c r="Y2237" s="219" t="n">
        <f aca="false">SUM(W2237:X2237)</f>
        <v>0</v>
      </c>
      <c r="Z2237" s="185" t="n">
        <v>0</v>
      </c>
      <c r="AA2237" s="185" t="n">
        <v>0</v>
      </c>
      <c r="AB2237" s="220" t="n">
        <f aca="false">SUM(Z2237:AA2237)</f>
        <v>0</v>
      </c>
      <c r="AC2237" s="22"/>
      <c r="AD2237" s="22"/>
      <c r="AE2237" s="188"/>
      <c r="AF2237" s="206" t="n">
        <f aca="false">IF(AE2237="SI",N2237,0)</f>
        <v>0</v>
      </c>
      <c r="AG2237" s="189" t="n">
        <f aca="false">IF(AE2237="SI",Y2237,0)</f>
        <v>0</v>
      </c>
      <c r="AH2237" s="189" t="n">
        <f aca="false">IF(AE2237="SI",AB2237,0)</f>
        <v>0</v>
      </c>
      <c r="AI2237" s="148"/>
      <c r="AJ2237" s="207"/>
      <c r="AK2237" s="207"/>
      <c r="AL2237" s="207"/>
      <c r="AM2237" s="207"/>
      <c r="AN2237" s="207"/>
      <c r="AO2237" s="208"/>
    </row>
    <row r="2238" customFormat="false" ht="15.75" hidden="false" customHeight="true" outlineLevel="0" collapsed="false">
      <c r="A2238" s="22" t="n">
        <v>2237</v>
      </c>
      <c r="B2238" s="180"/>
      <c r="C2238" s="22"/>
      <c r="D2238" s="22"/>
      <c r="E2238" s="183"/>
      <c r="F2238" s="183"/>
      <c r="G2238" s="22"/>
      <c r="H2238" s="22"/>
      <c r="I2238" s="22"/>
      <c r="J2238" s="22"/>
      <c r="K2238" s="191" t="e">
        <f aca="false">VLOOKUP(Personale!J2238,Legenda!$D$1:$F$258,2)</f>
        <v>#N/A</v>
      </c>
      <c r="L2238" s="22"/>
      <c r="M2238" s="22"/>
      <c r="N2238" s="22"/>
      <c r="O2238" s="22"/>
      <c r="P2238" s="203"/>
      <c r="Q2238" s="22"/>
      <c r="R2238" s="22"/>
      <c r="S2238" s="22"/>
      <c r="T2238" s="203"/>
      <c r="U2238" s="211"/>
      <c r="V2238" s="211"/>
      <c r="W2238" s="185" t="n">
        <v>0</v>
      </c>
      <c r="X2238" s="185" t="n">
        <v>0</v>
      </c>
      <c r="Y2238" s="219" t="n">
        <f aca="false">SUM(W2238:X2238)</f>
        <v>0</v>
      </c>
      <c r="Z2238" s="185" t="n">
        <v>0</v>
      </c>
      <c r="AA2238" s="185" t="n">
        <v>0</v>
      </c>
      <c r="AB2238" s="220" t="n">
        <f aca="false">SUM(Z2238:AA2238)</f>
        <v>0</v>
      </c>
      <c r="AC2238" s="22"/>
      <c r="AD2238" s="22"/>
      <c r="AE2238" s="188"/>
      <c r="AF2238" s="206" t="n">
        <f aca="false">IF(AE2238="SI",N2238,0)</f>
        <v>0</v>
      </c>
      <c r="AG2238" s="189" t="n">
        <f aca="false">IF(AE2238="SI",Y2238,0)</f>
        <v>0</v>
      </c>
      <c r="AH2238" s="189" t="n">
        <f aca="false">IF(AE2238="SI",AB2238,0)</f>
        <v>0</v>
      </c>
      <c r="AI2238" s="148"/>
      <c r="AJ2238" s="207"/>
      <c r="AK2238" s="207"/>
      <c r="AL2238" s="207"/>
      <c r="AM2238" s="207"/>
      <c r="AN2238" s="207"/>
      <c r="AO2238" s="208"/>
    </row>
    <row r="2239" customFormat="false" ht="15.75" hidden="false" customHeight="true" outlineLevel="0" collapsed="false">
      <c r="A2239" s="22" t="n">
        <v>2238</v>
      </c>
      <c r="B2239" s="180"/>
      <c r="C2239" s="22"/>
      <c r="D2239" s="22"/>
      <c r="E2239" s="183"/>
      <c r="F2239" s="183"/>
      <c r="G2239" s="22"/>
      <c r="H2239" s="22"/>
      <c r="I2239" s="22"/>
      <c r="J2239" s="22"/>
      <c r="K2239" s="191" t="e">
        <f aca="false">VLOOKUP(Personale!J2239,Legenda!$D$1:$F$258,2)</f>
        <v>#N/A</v>
      </c>
      <c r="L2239" s="22"/>
      <c r="M2239" s="22"/>
      <c r="N2239" s="22"/>
      <c r="O2239" s="22"/>
      <c r="P2239" s="203"/>
      <c r="Q2239" s="22"/>
      <c r="R2239" s="22"/>
      <c r="S2239" s="22"/>
      <c r="T2239" s="203"/>
      <c r="U2239" s="211"/>
      <c r="V2239" s="211"/>
      <c r="W2239" s="185" t="n">
        <v>0</v>
      </c>
      <c r="X2239" s="185" t="n">
        <v>0</v>
      </c>
      <c r="Y2239" s="219" t="n">
        <f aca="false">SUM(W2239:X2239)</f>
        <v>0</v>
      </c>
      <c r="Z2239" s="185" t="n">
        <v>0</v>
      </c>
      <c r="AA2239" s="185" t="n">
        <v>0</v>
      </c>
      <c r="AB2239" s="220" t="n">
        <f aca="false">SUM(Z2239:AA2239)</f>
        <v>0</v>
      </c>
      <c r="AC2239" s="22"/>
      <c r="AD2239" s="22"/>
      <c r="AE2239" s="188"/>
      <c r="AF2239" s="206" t="n">
        <f aca="false">IF(AE2239="SI",N2239,0)</f>
        <v>0</v>
      </c>
      <c r="AG2239" s="189" t="n">
        <f aca="false">IF(AE2239="SI",Y2239,0)</f>
        <v>0</v>
      </c>
      <c r="AH2239" s="189" t="n">
        <f aca="false">IF(AE2239="SI",AB2239,0)</f>
        <v>0</v>
      </c>
      <c r="AI2239" s="148"/>
      <c r="AJ2239" s="207"/>
      <c r="AK2239" s="207"/>
      <c r="AL2239" s="207"/>
      <c r="AM2239" s="207"/>
      <c r="AN2239" s="207"/>
      <c r="AO2239" s="208"/>
    </row>
    <row r="2240" customFormat="false" ht="15.75" hidden="false" customHeight="true" outlineLevel="0" collapsed="false">
      <c r="A2240" s="22" t="n">
        <v>2239</v>
      </c>
      <c r="B2240" s="180"/>
      <c r="C2240" s="22"/>
      <c r="D2240" s="22"/>
      <c r="E2240" s="183"/>
      <c r="F2240" s="183"/>
      <c r="G2240" s="22"/>
      <c r="H2240" s="22"/>
      <c r="I2240" s="22"/>
      <c r="J2240" s="22"/>
      <c r="K2240" s="191" t="e">
        <f aca="false">VLOOKUP(Personale!J2240,Legenda!$D$1:$F$258,2)</f>
        <v>#N/A</v>
      </c>
      <c r="L2240" s="22"/>
      <c r="M2240" s="22"/>
      <c r="N2240" s="22"/>
      <c r="O2240" s="22"/>
      <c r="P2240" s="203"/>
      <c r="Q2240" s="22"/>
      <c r="R2240" s="22"/>
      <c r="S2240" s="22"/>
      <c r="T2240" s="203"/>
      <c r="U2240" s="211"/>
      <c r="V2240" s="211"/>
      <c r="W2240" s="185" t="n">
        <v>0</v>
      </c>
      <c r="X2240" s="185" t="n">
        <v>0</v>
      </c>
      <c r="Y2240" s="219" t="n">
        <f aca="false">SUM(W2240:X2240)</f>
        <v>0</v>
      </c>
      <c r="Z2240" s="185" t="n">
        <v>0</v>
      </c>
      <c r="AA2240" s="185" t="n">
        <v>0</v>
      </c>
      <c r="AB2240" s="220" t="n">
        <f aca="false">SUM(Z2240:AA2240)</f>
        <v>0</v>
      </c>
      <c r="AC2240" s="22"/>
      <c r="AD2240" s="22"/>
      <c r="AE2240" s="188"/>
      <c r="AF2240" s="206" t="n">
        <f aca="false">IF(AE2240="SI",N2240,0)</f>
        <v>0</v>
      </c>
      <c r="AG2240" s="189" t="n">
        <f aca="false">IF(AE2240="SI",Y2240,0)</f>
        <v>0</v>
      </c>
      <c r="AH2240" s="189" t="n">
        <f aca="false">IF(AE2240="SI",AB2240,0)</f>
        <v>0</v>
      </c>
      <c r="AI2240" s="148"/>
      <c r="AJ2240" s="207"/>
      <c r="AK2240" s="207"/>
      <c r="AL2240" s="207"/>
      <c r="AM2240" s="207"/>
      <c r="AN2240" s="207"/>
      <c r="AO2240" s="208"/>
    </row>
    <row r="2241" customFormat="false" ht="15.75" hidden="false" customHeight="true" outlineLevel="0" collapsed="false">
      <c r="A2241" s="22" t="n">
        <v>2240</v>
      </c>
      <c r="B2241" s="180"/>
      <c r="C2241" s="22"/>
      <c r="D2241" s="22"/>
      <c r="E2241" s="183"/>
      <c r="F2241" s="183"/>
      <c r="G2241" s="22"/>
      <c r="H2241" s="22"/>
      <c r="I2241" s="22"/>
      <c r="J2241" s="22"/>
      <c r="K2241" s="191" t="e">
        <f aca="false">VLOOKUP(Personale!J2241,Legenda!$D$1:$F$258,2)</f>
        <v>#N/A</v>
      </c>
      <c r="L2241" s="22"/>
      <c r="M2241" s="22"/>
      <c r="N2241" s="22"/>
      <c r="O2241" s="22"/>
      <c r="P2241" s="203"/>
      <c r="Q2241" s="22"/>
      <c r="R2241" s="22"/>
      <c r="S2241" s="22"/>
      <c r="T2241" s="203"/>
      <c r="U2241" s="211"/>
      <c r="V2241" s="211"/>
      <c r="W2241" s="185" t="n">
        <v>0</v>
      </c>
      <c r="X2241" s="185" t="n">
        <v>0</v>
      </c>
      <c r="Y2241" s="219" t="n">
        <f aca="false">SUM(W2241:X2241)</f>
        <v>0</v>
      </c>
      <c r="Z2241" s="185" t="n">
        <v>0</v>
      </c>
      <c r="AA2241" s="185" t="n">
        <v>0</v>
      </c>
      <c r="AB2241" s="220" t="n">
        <f aca="false">SUM(Z2241:AA2241)</f>
        <v>0</v>
      </c>
      <c r="AC2241" s="22"/>
      <c r="AD2241" s="22"/>
      <c r="AE2241" s="188"/>
      <c r="AF2241" s="206" t="n">
        <f aca="false">IF(AE2241="SI",N2241,0)</f>
        <v>0</v>
      </c>
      <c r="AG2241" s="189" t="n">
        <f aca="false">IF(AE2241="SI",Y2241,0)</f>
        <v>0</v>
      </c>
      <c r="AH2241" s="189" t="n">
        <f aca="false">IF(AE2241="SI",AB2241,0)</f>
        <v>0</v>
      </c>
      <c r="AI2241" s="148"/>
      <c r="AJ2241" s="207"/>
      <c r="AK2241" s="207"/>
      <c r="AL2241" s="207"/>
      <c r="AM2241" s="207"/>
      <c r="AN2241" s="207"/>
      <c r="AO2241" s="208"/>
    </row>
    <row r="2242" customFormat="false" ht="15.75" hidden="false" customHeight="true" outlineLevel="0" collapsed="false">
      <c r="A2242" s="22" t="n">
        <v>2241</v>
      </c>
      <c r="B2242" s="180"/>
      <c r="C2242" s="22"/>
      <c r="D2242" s="22"/>
      <c r="E2242" s="183"/>
      <c r="F2242" s="183"/>
      <c r="G2242" s="22"/>
      <c r="H2242" s="22"/>
      <c r="I2242" s="22"/>
      <c r="J2242" s="22"/>
      <c r="K2242" s="191" t="e">
        <f aca="false">VLOOKUP(Personale!J2242,Legenda!$D$1:$F$258,2)</f>
        <v>#N/A</v>
      </c>
      <c r="L2242" s="22"/>
      <c r="M2242" s="22"/>
      <c r="N2242" s="22"/>
      <c r="O2242" s="22"/>
      <c r="P2242" s="203"/>
      <c r="Q2242" s="22"/>
      <c r="R2242" s="22"/>
      <c r="S2242" s="22"/>
      <c r="T2242" s="203"/>
      <c r="U2242" s="211"/>
      <c r="V2242" s="211"/>
      <c r="W2242" s="185" t="n">
        <v>0</v>
      </c>
      <c r="X2242" s="185" t="n">
        <v>0</v>
      </c>
      <c r="Y2242" s="219" t="n">
        <f aca="false">SUM(W2242:X2242)</f>
        <v>0</v>
      </c>
      <c r="Z2242" s="185" t="n">
        <v>0</v>
      </c>
      <c r="AA2242" s="185" t="n">
        <v>0</v>
      </c>
      <c r="AB2242" s="220" t="n">
        <f aca="false">SUM(Z2242:AA2242)</f>
        <v>0</v>
      </c>
      <c r="AC2242" s="22"/>
      <c r="AD2242" s="22"/>
      <c r="AE2242" s="188"/>
      <c r="AF2242" s="206" t="n">
        <f aca="false">IF(AE2242="SI",N2242,0)</f>
        <v>0</v>
      </c>
      <c r="AG2242" s="189" t="n">
        <f aca="false">IF(AE2242="SI",Y2242,0)</f>
        <v>0</v>
      </c>
      <c r="AH2242" s="189" t="n">
        <f aca="false">IF(AE2242="SI",AB2242,0)</f>
        <v>0</v>
      </c>
      <c r="AI2242" s="148"/>
      <c r="AJ2242" s="207"/>
      <c r="AK2242" s="207"/>
      <c r="AL2242" s="207"/>
      <c r="AM2242" s="207"/>
      <c r="AN2242" s="207"/>
      <c r="AO2242" s="208"/>
    </row>
    <row r="2243" customFormat="false" ht="15.75" hidden="false" customHeight="true" outlineLevel="0" collapsed="false">
      <c r="A2243" s="22" t="n">
        <v>2242</v>
      </c>
      <c r="B2243" s="180"/>
      <c r="C2243" s="22"/>
      <c r="D2243" s="22"/>
      <c r="E2243" s="183"/>
      <c r="F2243" s="183"/>
      <c r="G2243" s="22"/>
      <c r="H2243" s="22"/>
      <c r="I2243" s="22"/>
      <c r="J2243" s="22"/>
      <c r="K2243" s="191" t="e">
        <f aca="false">VLOOKUP(Personale!J2243,Legenda!$D$1:$F$258,2)</f>
        <v>#N/A</v>
      </c>
      <c r="L2243" s="22"/>
      <c r="M2243" s="22"/>
      <c r="N2243" s="22"/>
      <c r="O2243" s="22"/>
      <c r="P2243" s="203"/>
      <c r="Q2243" s="22"/>
      <c r="R2243" s="22"/>
      <c r="S2243" s="22"/>
      <c r="T2243" s="203"/>
      <c r="U2243" s="211"/>
      <c r="V2243" s="211"/>
      <c r="W2243" s="185" t="n">
        <v>0</v>
      </c>
      <c r="X2243" s="185" t="n">
        <v>0</v>
      </c>
      <c r="Y2243" s="219" t="n">
        <f aca="false">SUM(W2243:X2243)</f>
        <v>0</v>
      </c>
      <c r="Z2243" s="185" t="n">
        <v>0</v>
      </c>
      <c r="AA2243" s="185" t="n">
        <v>0</v>
      </c>
      <c r="AB2243" s="220" t="n">
        <f aca="false">SUM(Z2243:AA2243)</f>
        <v>0</v>
      </c>
      <c r="AC2243" s="22"/>
      <c r="AD2243" s="22"/>
      <c r="AE2243" s="188"/>
      <c r="AF2243" s="206" t="n">
        <f aca="false">IF(AE2243="SI",N2243,0)</f>
        <v>0</v>
      </c>
      <c r="AG2243" s="189" t="n">
        <f aca="false">IF(AE2243="SI",Y2243,0)</f>
        <v>0</v>
      </c>
      <c r="AH2243" s="189" t="n">
        <f aca="false">IF(AE2243="SI",AB2243,0)</f>
        <v>0</v>
      </c>
      <c r="AI2243" s="148"/>
      <c r="AJ2243" s="207"/>
      <c r="AK2243" s="207"/>
      <c r="AL2243" s="207"/>
      <c r="AM2243" s="207"/>
      <c r="AN2243" s="207"/>
      <c r="AO2243" s="208"/>
    </row>
    <row r="2244" customFormat="false" ht="15.75" hidden="false" customHeight="true" outlineLevel="0" collapsed="false">
      <c r="A2244" s="22" t="n">
        <v>2243</v>
      </c>
      <c r="B2244" s="180"/>
      <c r="C2244" s="22"/>
      <c r="D2244" s="22"/>
      <c r="E2244" s="183"/>
      <c r="F2244" s="183"/>
      <c r="G2244" s="22"/>
      <c r="H2244" s="22"/>
      <c r="I2244" s="22"/>
      <c r="J2244" s="22"/>
      <c r="K2244" s="191" t="e">
        <f aca="false">VLOOKUP(Personale!J2244,Legenda!$D$1:$F$258,2)</f>
        <v>#N/A</v>
      </c>
      <c r="L2244" s="22"/>
      <c r="M2244" s="22"/>
      <c r="N2244" s="22"/>
      <c r="O2244" s="22"/>
      <c r="P2244" s="203"/>
      <c r="Q2244" s="22"/>
      <c r="R2244" s="22"/>
      <c r="S2244" s="22"/>
      <c r="T2244" s="203"/>
      <c r="U2244" s="211"/>
      <c r="V2244" s="211"/>
      <c r="W2244" s="185" t="n">
        <v>0</v>
      </c>
      <c r="X2244" s="185" t="n">
        <v>0</v>
      </c>
      <c r="Y2244" s="219" t="n">
        <f aca="false">SUM(W2244:X2244)</f>
        <v>0</v>
      </c>
      <c r="Z2244" s="185" t="n">
        <v>0</v>
      </c>
      <c r="AA2244" s="185" t="n">
        <v>0</v>
      </c>
      <c r="AB2244" s="220" t="n">
        <f aca="false">SUM(Z2244:AA2244)</f>
        <v>0</v>
      </c>
      <c r="AC2244" s="22"/>
      <c r="AD2244" s="22"/>
      <c r="AE2244" s="188"/>
      <c r="AF2244" s="206" t="n">
        <f aca="false">IF(AE2244="SI",N2244,0)</f>
        <v>0</v>
      </c>
      <c r="AG2244" s="189" t="n">
        <f aca="false">IF(AE2244="SI",Y2244,0)</f>
        <v>0</v>
      </c>
      <c r="AH2244" s="189" t="n">
        <f aca="false">IF(AE2244="SI",AB2244,0)</f>
        <v>0</v>
      </c>
      <c r="AI2244" s="148"/>
      <c r="AJ2244" s="207"/>
      <c r="AK2244" s="207"/>
      <c r="AL2244" s="207"/>
      <c r="AM2244" s="207"/>
      <c r="AN2244" s="207"/>
      <c r="AO2244" s="208"/>
    </row>
    <row r="2245" customFormat="false" ht="15.75" hidden="false" customHeight="true" outlineLevel="0" collapsed="false">
      <c r="A2245" s="22" t="n">
        <v>2244</v>
      </c>
      <c r="B2245" s="180"/>
      <c r="C2245" s="22"/>
      <c r="D2245" s="22"/>
      <c r="E2245" s="183"/>
      <c r="F2245" s="183"/>
      <c r="G2245" s="22"/>
      <c r="H2245" s="22"/>
      <c r="I2245" s="22"/>
      <c r="J2245" s="22"/>
      <c r="K2245" s="191" t="e">
        <f aca="false">VLOOKUP(Personale!J2245,Legenda!$D$1:$F$258,2)</f>
        <v>#N/A</v>
      </c>
      <c r="L2245" s="22"/>
      <c r="M2245" s="22"/>
      <c r="N2245" s="22"/>
      <c r="O2245" s="22"/>
      <c r="P2245" s="203"/>
      <c r="Q2245" s="22"/>
      <c r="R2245" s="22"/>
      <c r="S2245" s="22"/>
      <c r="T2245" s="203"/>
      <c r="U2245" s="211"/>
      <c r="V2245" s="211"/>
      <c r="W2245" s="185" t="n">
        <v>0</v>
      </c>
      <c r="X2245" s="185" t="n">
        <v>0</v>
      </c>
      <c r="Y2245" s="219" t="n">
        <f aca="false">SUM(W2245:X2245)</f>
        <v>0</v>
      </c>
      <c r="Z2245" s="185" t="n">
        <v>0</v>
      </c>
      <c r="AA2245" s="185" t="n">
        <v>0</v>
      </c>
      <c r="AB2245" s="220" t="n">
        <f aca="false">SUM(Z2245:AA2245)</f>
        <v>0</v>
      </c>
      <c r="AC2245" s="22"/>
      <c r="AD2245" s="22"/>
      <c r="AE2245" s="188"/>
      <c r="AF2245" s="206" t="n">
        <f aca="false">IF(AE2245="SI",N2245,0)</f>
        <v>0</v>
      </c>
      <c r="AG2245" s="189" t="n">
        <f aca="false">IF(AE2245="SI",Y2245,0)</f>
        <v>0</v>
      </c>
      <c r="AH2245" s="189" t="n">
        <f aca="false">IF(AE2245="SI",AB2245,0)</f>
        <v>0</v>
      </c>
      <c r="AI2245" s="148"/>
      <c r="AJ2245" s="207"/>
      <c r="AK2245" s="207"/>
      <c r="AL2245" s="207"/>
      <c r="AM2245" s="207"/>
      <c r="AN2245" s="207"/>
      <c r="AO2245" s="208"/>
    </row>
    <row r="2246" customFormat="false" ht="15.75" hidden="false" customHeight="true" outlineLevel="0" collapsed="false">
      <c r="A2246" s="22" t="n">
        <v>2245</v>
      </c>
      <c r="B2246" s="180"/>
      <c r="C2246" s="22"/>
      <c r="D2246" s="22"/>
      <c r="E2246" s="183"/>
      <c r="F2246" s="183"/>
      <c r="G2246" s="22"/>
      <c r="H2246" s="22"/>
      <c r="I2246" s="22"/>
      <c r="J2246" s="22"/>
      <c r="K2246" s="191" t="e">
        <f aca="false">VLOOKUP(Personale!J2246,Legenda!$D$1:$F$258,2)</f>
        <v>#N/A</v>
      </c>
      <c r="L2246" s="22"/>
      <c r="M2246" s="22"/>
      <c r="N2246" s="22"/>
      <c r="O2246" s="22"/>
      <c r="P2246" s="203"/>
      <c r="Q2246" s="22"/>
      <c r="R2246" s="22"/>
      <c r="S2246" s="22"/>
      <c r="T2246" s="203"/>
      <c r="U2246" s="211"/>
      <c r="V2246" s="211"/>
      <c r="W2246" s="185" t="n">
        <v>0</v>
      </c>
      <c r="X2246" s="185" t="n">
        <v>0</v>
      </c>
      <c r="Y2246" s="219" t="n">
        <f aca="false">SUM(W2246:X2246)</f>
        <v>0</v>
      </c>
      <c r="Z2246" s="185" t="n">
        <v>0</v>
      </c>
      <c r="AA2246" s="185" t="n">
        <v>0</v>
      </c>
      <c r="AB2246" s="220" t="n">
        <f aca="false">SUM(Z2246:AA2246)</f>
        <v>0</v>
      </c>
      <c r="AC2246" s="22"/>
      <c r="AD2246" s="22"/>
      <c r="AE2246" s="188"/>
      <c r="AF2246" s="206" t="n">
        <f aca="false">IF(AE2246="SI",N2246,0)</f>
        <v>0</v>
      </c>
      <c r="AG2246" s="189" t="n">
        <f aca="false">IF(AE2246="SI",Y2246,0)</f>
        <v>0</v>
      </c>
      <c r="AH2246" s="189" t="n">
        <f aca="false">IF(AE2246="SI",AB2246,0)</f>
        <v>0</v>
      </c>
      <c r="AI2246" s="148"/>
      <c r="AJ2246" s="207"/>
      <c r="AK2246" s="207"/>
      <c r="AL2246" s="207"/>
      <c r="AM2246" s="207"/>
      <c r="AN2246" s="207"/>
      <c r="AO2246" s="208"/>
    </row>
    <row r="2247" customFormat="false" ht="15.75" hidden="false" customHeight="true" outlineLevel="0" collapsed="false">
      <c r="A2247" s="22" t="n">
        <v>2246</v>
      </c>
      <c r="B2247" s="180"/>
      <c r="C2247" s="22"/>
      <c r="D2247" s="22"/>
      <c r="E2247" s="183"/>
      <c r="F2247" s="183"/>
      <c r="G2247" s="22"/>
      <c r="H2247" s="22"/>
      <c r="I2247" s="22"/>
      <c r="J2247" s="22"/>
      <c r="K2247" s="191" t="e">
        <f aca="false">VLOOKUP(Personale!J2247,Legenda!$D$1:$F$258,2)</f>
        <v>#N/A</v>
      </c>
      <c r="L2247" s="22"/>
      <c r="M2247" s="22"/>
      <c r="N2247" s="22"/>
      <c r="O2247" s="22"/>
      <c r="P2247" s="203"/>
      <c r="Q2247" s="22"/>
      <c r="R2247" s="22"/>
      <c r="S2247" s="22"/>
      <c r="T2247" s="203"/>
      <c r="U2247" s="211"/>
      <c r="V2247" s="211"/>
      <c r="W2247" s="185" t="n">
        <v>0</v>
      </c>
      <c r="X2247" s="185" t="n">
        <v>0</v>
      </c>
      <c r="Y2247" s="219" t="n">
        <f aca="false">SUM(W2247:X2247)</f>
        <v>0</v>
      </c>
      <c r="Z2247" s="185" t="n">
        <v>0</v>
      </c>
      <c r="AA2247" s="185" t="n">
        <v>0</v>
      </c>
      <c r="AB2247" s="220" t="n">
        <f aca="false">SUM(Z2247:AA2247)</f>
        <v>0</v>
      </c>
      <c r="AC2247" s="22"/>
      <c r="AD2247" s="22"/>
      <c r="AE2247" s="188"/>
      <c r="AF2247" s="206" t="n">
        <f aca="false">IF(AE2247="SI",N2247,0)</f>
        <v>0</v>
      </c>
      <c r="AG2247" s="189" t="n">
        <f aca="false">IF(AE2247="SI",Y2247,0)</f>
        <v>0</v>
      </c>
      <c r="AH2247" s="189" t="n">
        <f aca="false">IF(AE2247="SI",AB2247,0)</f>
        <v>0</v>
      </c>
      <c r="AI2247" s="148"/>
      <c r="AJ2247" s="207"/>
      <c r="AK2247" s="207"/>
      <c r="AL2247" s="207"/>
      <c r="AM2247" s="207"/>
      <c r="AN2247" s="207"/>
      <c r="AO2247" s="208"/>
    </row>
    <row r="2248" customFormat="false" ht="15.75" hidden="false" customHeight="true" outlineLevel="0" collapsed="false">
      <c r="A2248" s="22" t="n">
        <v>2247</v>
      </c>
      <c r="B2248" s="180"/>
      <c r="C2248" s="22"/>
      <c r="D2248" s="22"/>
      <c r="E2248" s="183"/>
      <c r="F2248" s="183"/>
      <c r="G2248" s="22"/>
      <c r="H2248" s="22"/>
      <c r="I2248" s="22"/>
      <c r="J2248" s="22"/>
      <c r="K2248" s="191" t="e">
        <f aca="false">VLOOKUP(Personale!J2248,Legenda!$D$1:$F$258,2)</f>
        <v>#N/A</v>
      </c>
      <c r="L2248" s="22"/>
      <c r="M2248" s="22"/>
      <c r="N2248" s="22"/>
      <c r="O2248" s="22"/>
      <c r="P2248" s="203"/>
      <c r="Q2248" s="22"/>
      <c r="R2248" s="22"/>
      <c r="S2248" s="22"/>
      <c r="T2248" s="203"/>
      <c r="U2248" s="211"/>
      <c r="V2248" s="211"/>
      <c r="W2248" s="185" t="n">
        <v>0</v>
      </c>
      <c r="X2248" s="185" t="n">
        <v>0</v>
      </c>
      <c r="Y2248" s="219" t="n">
        <f aca="false">SUM(W2248:X2248)</f>
        <v>0</v>
      </c>
      <c r="Z2248" s="185" t="n">
        <v>0</v>
      </c>
      <c r="AA2248" s="185" t="n">
        <v>0</v>
      </c>
      <c r="AB2248" s="220" t="n">
        <f aca="false">SUM(Z2248:AA2248)</f>
        <v>0</v>
      </c>
      <c r="AC2248" s="22"/>
      <c r="AD2248" s="22"/>
      <c r="AE2248" s="188"/>
      <c r="AF2248" s="206" t="n">
        <f aca="false">IF(AE2248="SI",N2248,0)</f>
        <v>0</v>
      </c>
      <c r="AG2248" s="189" t="n">
        <f aca="false">IF(AE2248="SI",Y2248,0)</f>
        <v>0</v>
      </c>
      <c r="AH2248" s="189" t="n">
        <f aca="false">IF(AE2248="SI",AB2248,0)</f>
        <v>0</v>
      </c>
      <c r="AI2248" s="148"/>
      <c r="AJ2248" s="207"/>
      <c r="AK2248" s="207"/>
      <c r="AL2248" s="207"/>
      <c r="AM2248" s="207"/>
      <c r="AN2248" s="207"/>
      <c r="AO2248" s="208"/>
    </row>
    <row r="2249" customFormat="false" ht="15.75" hidden="false" customHeight="true" outlineLevel="0" collapsed="false">
      <c r="A2249" s="22" t="n">
        <v>2248</v>
      </c>
      <c r="B2249" s="180"/>
      <c r="C2249" s="22"/>
      <c r="D2249" s="22"/>
      <c r="E2249" s="183"/>
      <c r="F2249" s="183"/>
      <c r="G2249" s="22"/>
      <c r="H2249" s="22"/>
      <c r="I2249" s="22"/>
      <c r="J2249" s="22"/>
      <c r="K2249" s="191" t="e">
        <f aca="false">VLOOKUP(Personale!J2249,Legenda!$D$1:$F$258,2)</f>
        <v>#N/A</v>
      </c>
      <c r="L2249" s="22"/>
      <c r="M2249" s="22"/>
      <c r="N2249" s="22"/>
      <c r="O2249" s="22"/>
      <c r="P2249" s="203"/>
      <c r="Q2249" s="22"/>
      <c r="R2249" s="22"/>
      <c r="S2249" s="22"/>
      <c r="T2249" s="203"/>
      <c r="U2249" s="211"/>
      <c r="V2249" s="211"/>
      <c r="W2249" s="185" t="n">
        <v>0</v>
      </c>
      <c r="X2249" s="185" t="n">
        <v>0</v>
      </c>
      <c r="Y2249" s="219" t="n">
        <f aca="false">SUM(W2249:X2249)</f>
        <v>0</v>
      </c>
      <c r="Z2249" s="185" t="n">
        <v>0</v>
      </c>
      <c r="AA2249" s="185" t="n">
        <v>0</v>
      </c>
      <c r="AB2249" s="220" t="n">
        <f aca="false">SUM(Z2249:AA2249)</f>
        <v>0</v>
      </c>
      <c r="AC2249" s="22"/>
      <c r="AD2249" s="22"/>
      <c r="AE2249" s="188"/>
      <c r="AF2249" s="206" t="n">
        <f aca="false">IF(AE2249="SI",N2249,0)</f>
        <v>0</v>
      </c>
      <c r="AG2249" s="189" t="n">
        <f aca="false">IF(AE2249="SI",Y2249,0)</f>
        <v>0</v>
      </c>
      <c r="AH2249" s="189" t="n">
        <f aca="false">IF(AE2249="SI",AB2249,0)</f>
        <v>0</v>
      </c>
      <c r="AI2249" s="148"/>
      <c r="AJ2249" s="207"/>
      <c r="AK2249" s="207"/>
      <c r="AL2249" s="207"/>
      <c r="AM2249" s="207"/>
      <c r="AN2249" s="207"/>
      <c r="AO2249" s="208"/>
    </row>
    <row r="2250" customFormat="false" ht="15.75" hidden="false" customHeight="true" outlineLevel="0" collapsed="false">
      <c r="A2250" s="22" t="n">
        <v>2249</v>
      </c>
      <c r="B2250" s="180"/>
      <c r="C2250" s="22"/>
      <c r="D2250" s="22"/>
      <c r="E2250" s="183"/>
      <c r="F2250" s="183"/>
      <c r="G2250" s="22"/>
      <c r="H2250" s="22"/>
      <c r="I2250" s="22"/>
      <c r="J2250" s="22"/>
      <c r="K2250" s="191" t="e">
        <f aca="false">VLOOKUP(Personale!J2250,Legenda!$D$1:$F$258,2)</f>
        <v>#N/A</v>
      </c>
      <c r="L2250" s="22"/>
      <c r="M2250" s="22"/>
      <c r="N2250" s="22"/>
      <c r="O2250" s="22"/>
      <c r="P2250" s="203"/>
      <c r="Q2250" s="22"/>
      <c r="R2250" s="22"/>
      <c r="S2250" s="22"/>
      <c r="T2250" s="203"/>
      <c r="U2250" s="211"/>
      <c r="V2250" s="211"/>
      <c r="W2250" s="185" t="n">
        <v>0</v>
      </c>
      <c r="X2250" s="185" t="n">
        <v>0</v>
      </c>
      <c r="Y2250" s="219" t="n">
        <f aca="false">SUM(W2250:X2250)</f>
        <v>0</v>
      </c>
      <c r="Z2250" s="185" t="n">
        <v>0</v>
      </c>
      <c r="AA2250" s="185" t="n">
        <v>0</v>
      </c>
      <c r="AB2250" s="220" t="n">
        <f aca="false">SUM(Z2250:AA2250)</f>
        <v>0</v>
      </c>
      <c r="AC2250" s="22"/>
      <c r="AD2250" s="22"/>
      <c r="AE2250" s="188"/>
      <c r="AF2250" s="206" t="n">
        <f aca="false">IF(AE2250="SI",N2250,0)</f>
        <v>0</v>
      </c>
      <c r="AG2250" s="189" t="n">
        <f aca="false">IF(AE2250="SI",Y2250,0)</f>
        <v>0</v>
      </c>
      <c r="AH2250" s="189" t="n">
        <f aca="false">IF(AE2250="SI",AB2250,0)</f>
        <v>0</v>
      </c>
      <c r="AI2250" s="148"/>
      <c r="AJ2250" s="207"/>
      <c r="AK2250" s="207"/>
      <c r="AL2250" s="207"/>
      <c r="AM2250" s="207"/>
      <c r="AN2250" s="207"/>
      <c r="AO2250" s="208"/>
    </row>
    <row r="2251" customFormat="false" ht="15.75" hidden="false" customHeight="true" outlineLevel="0" collapsed="false">
      <c r="A2251" s="22" t="n">
        <v>2250</v>
      </c>
      <c r="B2251" s="180"/>
      <c r="C2251" s="22"/>
      <c r="D2251" s="22"/>
      <c r="E2251" s="183"/>
      <c r="F2251" s="183"/>
      <c r="G2251" s="22"/>
      <c r="H2251" s="22"/>
      <c r="I2251" s="22"/>
      <c r="J2251" s="22"/>
      <c r="K2251" s="191" t="e">
        <f aca="false">VLOOKUP(Personale!J2251,Legenda!$D$1:$F$258,2)</f>
        <v>#N/A</v>
      </c>
      <c r="L2251" s="22"/>
      <c r="M2251" s="22"/>
      <c r="N2251" s="22"/>
      <c r="O2251" s="22"/>
      <c r="P2251" s="203"/>
      <c r="Q2251" s="22"/>
      <c r="R2251" s="22"/>
      <c r="S2251" s="22"/>
      <c r="T2251" s="203"/>
      <c r="U2251" s="211"/>
      <c r="V2251" s="211"/>
      <c r="W2251" s="185" t="n">
        <v>0</v>
      </c>
      <c r="X2251" s="185" t="n">
        <v>0</v>
      </c>
      <c r="Y2251" s="219" t="n">
        <f aca="false">SUM(W2251:X2251)</f>
        <v>0</v>
      </c>
      <c r="Z2251" s="185" t="n">
        <v>0</v>
      </c>
      <c r="AA2251" s="185" t="n">
        <v>0</v>
      </c>
      <c r="AB2251" s="220" t="n">
        <f aca="false">SUM(Z2251:AA2251)</f>
        <v>0</v>
      </c>
      <c r="AC2251" s="22"/>
      <c r="AD2251" s="22"/>
      <c r="AE2251" s="188"/>
      <c r="AF2251" s="206" t="n">
        <f aca="false">IF(AE2251="SI",N2251,0)</f>
        <v>0</v>
      </c>
      <c r="AG2251" s="189" t="n">
        <f aca="false">IF(AE2251="SI",Y2251,0)</f>
        <v>0</v>
      </c>
      <c r="AH2251" s="189" t="n">
        <f aca="false">IF(AE2251="SI",AB2251,0)</f>
        <v>0</v>
      </c>
      <c r="AI2251" s="148"/>
      <c r="AJ2251" s="207"/>
      <c r="AK2251" s="207"/>
      <c r="AL2251" s="207"/>
      <c r="AM2251" s="207"/>
      <c r="AN2251" s="207"/>
      <c r="AO2251" s="208"/>
    </row>
    <row r="2252" customFormat="false" ht="15.75" hidden="false" customHeight="true" outlineLevel="0" collapsed="false">
      <c r="A2252" s="22" t="n">
        <v>2251</v>
      </c>
      <c r="B2252" s="180"/>
      <c r="C2252" s="22"/>
      <c r="D2252" s="22"/>
      <c r="E2252" s="183"/>
      <c r="F2252" s="183"/>
      <c r="G2252" s="22"/>
      <c r="H2252" s="22"/>
      <c r="I2252" s="22"/>
      <c r="J2252" s="22"/>
      <c r="K2252" s="191" t="e">
        <f aca="false">VLOOKUP(Personale!J2252,Legenda!$D$1:$F$258,2)</f>
        <v>#N/A</v>
      </c>
      <c r="L2252" s="22"/>
      <c r="M2252" s="22"/>
      <c r="N2252" s="22"/>
      <c r="O2252" s="22"/>
      <c r="P2252" s="203"/>
      <c r="Q2252" s="22"/>
      <c r="R2252" s="22"/>
      <c r="S2252" s="22"/>
      <c r="T2252" s="203"/>
      <c r="U2252" s="211"/>
      <c r="V2252" s="211"/>
      <c r="W2252" s="185" t="n">
        <v>0</v>
      </c>
      <c r="X2252" s="185" t="n">
        <v>0</v>
      </c>
      <c r="Y2252" s="219" t="n">
        <f aca="false">SUM(W2252:X2252)</f>
        <v>0</v>
      </c>
      <c r="Z2252" s="185" t="n">
        <v>0</v>
      </c>
      <c r="AA2252" s="185" t="n">
        <v>0</v>
      </c>
      <c r="AB2252" s="220" t="n">
        <f aca="false">SUM(Z2252:AA2252)</f>
        <v>0</v>
      </c>
      <c r="AC2252" s="22"/>
      <c r="AD2252" s="22"/>
      <c r="AE2252" s="188"/>
      <c r="AF2252" s="206" t="n">
        <f aca="false">IF(AE2252="SI",N2252,0)</f>
        <v>0</v>
      </c>
      <c r="AG2252" s="189" t="n">
        <f aca="false">IF(AE2252="SI",Y2252,0)</f>
        <v>0</v>
      </c>
      <c r="AH2252" s="189" t="n">
        <f aca="false">IF(AE2252="SI",AB2252,0)</f>
        <v>0</v>
      </c>
      <c r="AI2252" s="148"/>
      <c r="AJ2252" s="207"/>
      <c r="AK2252" s="207"/>
      <c r="AL2252" s="207"/>
      <c r="AM2252" s="207"/>
      <c r="AN2252" s="207"/>
      <c r="AO2252" s="208"/>
    </row>
    <row r="2253" customFormat="false" ht="15.75" hidden="false" customHeight="true" outlineLevel="0" collapsed="false">
      <c r="A2253" s="22" t="n">
        <v>2252</v>
      </c>
      <c r="B2253" s="180"/>
      <c r="C2253" s="22"/>
      <c r="D2253" s="22"/>
      <c r="E2253" s="183"/>
      <c r="F2253" s="183"/>
      <c r="G2253" s="22"/>
      <c r="H2253" s="22"/>
      <c r="I2253" s="22"/>
      <c r="J2253" s="22"/>
      <c r="K2253" s="191" t="e">
        <f aca="false">VLOOKUP(Personale!J2253,Legenda!$D$1:$F$258,2)</f>
        <v>#N/A</v>
      </c>
      <c r="L2253" s="22"/>
      <c r="M2253" s="22"/>
      <c r="N2253" s="22"/>
      <c r="O2253" s="22"/>
      <c r="P2253" s="203"/>
      <c r="Q2253" s="22"/>
      <c r="R2253" s="22"/>
      <c r="S2253" s="22"/>
      <c r="T2253" s="203"/>
      <c r="U2253" s="211"/>
      <c r="V2253" s="211"/>
      <c r="W2253" s="185" t="n">
        <v>0</v>
      </c>
      <c r="X2253" s="185" t="n">
        <v>0</v>
      </c>
      <c r="Y2253" s="219" t="n">
        <f aca="false">SUM(W2253:X2253)</f>
        <v>0</v>
      </c>
      <c r="Z2253" s="185" t="n">
        <v>0</v>
      </c>
      <c r="AA2253" s="185" t="n">
        <v>0</v>
      </c>
      <c r="AB2253" s="220" t="n">
        <f aca="false">SUM(Z2253:AA2253)</f>
        <v>0</v>
      </c>
      <c r="AC2253" s="22"/>
      <c r="AD2253" s="22"/>
      <c r="AE2253" s="188"/>
      <c r="AF2253" s="206" t="n">
        <f aca="false">IF(AE2253="SI",N2253,0)</f>
        <v>0</v>
      </c>
      <c r="AG2253" s="189" t="n">
        <f aca="false">IF(AE2253="SI",Y2253,0)</f>
        <v>0</v>
      </c>
      <c r="AH2253" s="189" t="n">
        <f aca="false">IF(AE2253="SI",AB2253,0)</f>
        <v>0</v>
      </c>
      <c r="AI2253" s="148"/>
      <c r="AJ2253" s="207"/>
      <c r="AK2253" s="207"/>
      <c r="AL2253" s="207"/>
      <c r="AM2253" s="207"/>
      <c r="AN2253" s="207"/>
      <c r="AO2253" s="208"/>
    </row>
    <row r="2254" customFormat="false" ht="15.75" hidden="false" customHeight="true" outlineLevel="0" collapsed="false">
      <c r="A2254" s="22" t="n">
        <v>2253</v>
      </c>
      <c r="B2254" s="180"/>
      <c r="C2254" s="22"/>
      <c r="D2254" s="22"/>
      <c r="E2254" s="183"/>
      <c r="F2254" s="183"/>
      <c r="G2254" s="22"/>
      <c r="H2254" s="22"/>
      <c r="I2254" s="22"/>
      <c r="J2254" s="22"/>
      <c r="K2254" s="191" t="e">
        <f aca="false">VLOOKUP(Personale!J2254,Legenda!$D$1:$F$258,2)</f>
        <v>#N/A</v>
      </c>
      <c r="L2254" s="22"/>
      <c r="M2254" s="22"/>
      <c r="N2254" s="22"/>
      <c r="O2254" s="22"/>
      <c r="P2254" s="203"/>
      <c r="Q2254" s="22"/>
      <c r="R2254" s="22"/>
      <c r="S2254" s="22"/>
      <c r="T2254" s="203"/>
      <c r="U2254" s="211"/>
      <c r="V2254" s="211"/>
      <c r="W2254" s="185" t="n">
        <v>0</v>
      </c>
      <c r="X2254" s="185" t="n">
        <v>0</v>
      </c>
      <c r="Y2254" s="219" t="n">
        <f aca="false">SUM(W2254:X2254)</f>
        <v>0</v>
      </c>
      <c r="Z2254" s="185" t="n">
        <v>0</v>
      </c>
      <c r="AA2254" s="185" t="n">
        <v>0</v>
      </c>
      <c r="AB2254" s="220" t="n">
        <f aca="false">SUM(Z2254:AA2254)</f>
        <v>0</v>
      </c>
      <c r="AC2254" s="22"/>
      <c r="AD2254" s="22"/>
      <c r="AE2254" s="188"/>
      <c r="AF2254" s="206" t="n">
        <f aca="false">IF(AE2254="SI",N2254,0)</f>
        <v>0</v>
      </c>
      <c r="AG2254" s="189" t="n">
        <f aca="false">IF(AE2254="SI",Y2254,0)</f>
        <v>0</v>
      </c>
      <c r="AH2254" s="189" t="n">
        <f aca="false">IF(AE2254="SI",AB2254,0)</f>
        <v>0</v>
      </c>
      <c r="AI2254" s="148"/>
      <c r="AJ2254" s="207"/>
      <c r="AK2254" s="207"/>
      <c r="AL2254" s="207"/>
      <c r="AM2254" s="207"/>
      <c r="AN2254" s="207"/>
      <c r="AO2254" s="208"/>
    </row>
    <row r="2255" customFormat="false" ht="15.75" hidden="false" customHeight="true" outlineLevel="0" collapsed="false">
      <c r="A2255" s="22" t="n">
        <v>2254</v>
      </c>
      <c r="B2255" s="180"/>
      <c r="C2255" s="22"/>
      <c r="D2255" s="22"/>
      <c r="E2255" s="183"/>
      <c r="F2255" s="183"/>
      <c r="G2255" s="22"/>
      <c r="H2255" s="22"/>
      <c r="I2255" s="22"/>
      <c r="J2255" s="22"/>
      <c r="K2255" s="191" t="e">
        <f aca="false">VLOOKUP(Personale!J2255,Legenda!$D$1:$F$258,2)</f>
        <v>#N/A</v>
      </c>
      <c r="L2255" s="22"/>
      <c r="M2255" s="22"/>
      <c r="N2255" s="22"/>
      <c r="O2255" s="22"/>
      <c r="P2255" s="203"/>
      <c r="Q2255" s="22"/>
      <c r="R2255" s="22"/>
      <c r="S2255" s="22"/>
      <c r="T2255" s="203"/>
      <c r="U2255" s="211"/>
      <c r="V2255" s="211"/>
      <c r="W2255" s="185" t="n">
        <v>0</v>
      </c>
      <c r="X2255" s="185" t="n">
        <v>0</v>
      </c>
      <c r="Y2255" s="219" t="n">
        <f aca="false">SUM(W2255:X2255)</f>
        <v>0</v>
      </c>
      <c r="Z2255" s="185" t="n">
        <v>0</v>
      </c>
      <c r="AA2255" s="185" t="n">
        <v>0</v>
      </c>
      <c r="AB2255" s="220" t="n">
        <f aca="false">SUM(Z2255:AA2255)</f>
        <v>0</v>
      </c>
      <c r="AC2255" s="22"/>
      <c r="AD2255" s="22"/>
      <c r="AE2255" s="188"/>
      <c r="AF2255" s="206" t="n">
        <f aca="false">IF(AE2255="SI",N2255,0)</f>
        <v>0</v>
      </c>
      <c r="AG2255" s="189" t="n">
        <f aca="false">IF(AE2255="SI",Y2255,0)</f>
        <v>0</v>
      </c>
      <c r="AH2255" s="189" t="n">
        <f aca="false">IF(AE2255="SI",AB2255,0)</f>
        <v>0</v>
      </c>
      <c r="AI2255" s="148"/>
      <c r="AJ2255" s="207"/>
      <c r="AK2255" s="207"/>
      <c r="AL2255" s="207"/>
      <c r="AM2255" s="207"/>
      <c r="AN2255" s="207"/>
      <c r="AO2255" s="208"/>
    </row>
    <row r="2256" customFormat="false" ht="15.75" hidden="false" customHeight="true" outlineLevel="0" collapsed="false">
      <c r="A2256" s="22" t="n">
        <v>2255</v>
      </c>
      <c r="B2256" s="180"/>
      <c r="C2256" s="22"/>
      <c r="D2256" s="22"/>
      <c r="E2256" s="183"/>
      <c r="F2256" s="183"/>
      <c r="G2256" s="22"/>
      <c r="H2256" s="22"/>
      <c r="I2256" s="22"/>
      <c r="J2256" s="22"/>
      <c r="K2256" s="191" t="e">
        <f aca="false">VLOOKUP(Personale!J2256,Legenda!$D$1:$F$258,2)</f>
        <v>#N/A</v>
      </c>
      <c r="L2256" s="22"/>
      <c r="M2256" s="22"/>
      <c r="N2256" s="22"/>
      <c r="O2256" s="22"/>
      <c r="P2256" s="203"/>
      <c r="Q2256" s="22"/>
      <c r="R2256" s="22"/>
      <c r="S2256" s="22"/>
      <c r="T2256" s="203"/>
      <c r="U2256" s="211"/>
      <c r="V2256" s="211"/>
      <c r="W2256" s="185" t="n">
        <v>0</v>
      </c>
      <c r="X2256" s="185" t="n">
        <v>0</v>
      </c>
      <c r="Y2256" s="219" t="n">
        <f aca="false">SUM(W2256:X2256)</f>
        <v>0</v>
      </c>
      <c r="Z2256" s="185" t="n">
        <v>0</v>
      </c>
      <c r="AA2256" s="185" t="n">
        <v>0</v>
      </c>
      <c r="AB2256" s="220" t="n">
        <f aca="false">SUM(Z2256:AA2256)</f>
        <v>0</v>
      </c>
      <c r="AC2256" s="22"/>
      <c r="AD2256" s="22"/>
      <c r="AE2256" s="188"/>
      <c r="AF2256" s="206" t="n">
        <f aca="false">IF(AE2256="SI",N2256,0)</f>
        <v>0</v>
      </c>
      <c r="AG2256" s="189" t="n">
        <f aca="false">IF(AE2256="SI",Y2256,0)</f>
        <v>0</v>
      </c>
      <c r="AH2256" s="189" t="n">
        <f aca="false">IF(AE2256="SI",AB2256,0)</f>
        <v>0</v>
      </c>
      <c r="AI2256" s="148"/>
      <c r="AJ2256" s="207"/>
      <c r="AK2256" s="207"/>
      <c r="AL2256" s="207"/>
      <c r="AM2256" s="207"/>
      <c r="AN2256" s="207"/>
      <c r="AO2256" s="208"/>
    </row>
    <row r="2257" customFormat="false" ht="15.75" hidden="false" customHeight="true" outlineLevel="0" collapsed="false">
      <c r="A2257" s="22" t="n">
        <v>2256</v>
      </c>
      <c r="B2257" s="180"/>
      <c r="C2257" s="22"/>
      <c r="D2257" s="22"/>
      <c r="E2257" s="183"/>
      <c r="F2257" s="183"/>
      <c r="G2257" s="22"/>
      <c r="H2257" s="22"/>
      <c r="I2257" s="22"/>
      <c r="J2257" s="22"/>
      <c r="K2257" s="191" t="e">
        <f aca="false">VLOOKUP(Personale!J2257,Legenda!$D$1:$F$258,2)</f>
        <v>#N/A</v>
      </c>
      <c r="L2257" s="22"/>
      <c r="M2257" s="22"/>
      <c r="N2257" s="22"/>
      <c r="O2257" s="22"/>
      <c r="P2257" s="203"/>
      <c r="Q2257" s="22"/>
      <c r="R2257" s="22"/>
      <c r="S2257" s="22"/>
      <c r="T2257" s="203"/>
      <c r="U2257" s="211"/>
      <c r="V2257" s="211"/>
      <c r="W2257" s="185" t="n">
        <v>0</v>
      </c>
      <c r="X2257" s="185" t="n">
        <v>0</v>
      </c>
      <c r="Y2257" s="219" t="n">
        <f aca="false">SUM(W2257:X2257)</f>
        <v>0</v>
      </c>
      <c r="Z2257" s="185" t="n">
        <v>0</v>
      </c>
      <c r="AA2257" s="185" t="n">
        <v>0</v>
      </c>
      <c r="AB2257" s="220" t="n">
        <f aca="false">SUM(Z2257:AA2257)</f>
        <v>0</v>
      </c>
      <c r="AC2257" s="22"/>
      <c r="AD2257" s="22"/>
      <c r="AE2257" s="188"/>
      <c r="AF2257" s="206" t="n">
        <f aca="false">IF(AE2257="SI",N2257,0)</f>
        <v>0</v>
      </c>
      <c r="AG2257" s="189" t="n">
        <f aca="false">IF(AE2257="SI",Y2257,0)</f>
        <v>0</v>
      </c>
      <c r="AH2257" s="189" t="n">
        <f aca="false">IF(AE2257="SI",AB2257,0)</f>
        <v>0</v>
      </c>
      <c r="AI2257" s="148"/>
      <c r="AJ2257" s="207"/>
      <c r="AK2257" s="207"/>
      <c r="AL2257" s="207"/>
      <c r="AM2257" s="207"/>
      <c r="AN2257" s="207"/>
      <c r="AO2257" s="208"/>
    </row>
    <row r="2258" customFormat="false" ht="15.75" hidden="false" customHeight="true" outlineLevel="0" collapsed="false">
      <c r="A2258" s="22" t="n">
        <v>2257</v>
      </c>
      <c r="B2258" s="180"/>
      <c r="C2258" s="22"/>
      <c r="D2258" s="22"/>
      <c r="E2258" s="183"/>
      <c r="F2258" s="183"/>
      <c r="G2258" s="22"/>
      <c r="H2258" s="22"/>
      <c r="I2258" s="22"/>
      <c r="J2258" s="22"/>
      <c r="K2258" s="191" t="e">
        <f aca="false">VLOOKUP(Personale!J2258,Legenda!$D$1:$F$258,2)</f>
        <v>#N/A</v>
      </c>
      <c r="L2258" s="22"/>
      <c r="M2258" s="22"/>
      <c r="N2258" s="22"/>
      <c r="O2258" s="22"/>
      <c r="P2258" s="203"/>
      <c r="Q2258" s="22"/>
      <c r="R2258" s="22"/>
      <c r="S2258" s="22"/>
      <c r="T2258" s="203"/>
      <c r="U2258" s="211"/>
      <c r="V2258" s="211"/>
      <c r="W2258" s="185" t="n">
        <v>0</v>
      </c>
      <c r="X2258" s="185" t="n">
        <v>0</v>
      </c>
      <c r="Y2258" s="219" t="n">
        <f aca="false">SUM(W2258:X2258)</f>
        <v>0</v>
      </c>
      <c r="Z2258" s="185" t="n">
        <v>0</v>
      </c>
      <c r="AA2258" s="185" t="n">
        <v>0</v>
      </c>
      <c r="AB2258" s="220" t="n">
        <f aca="false">SUM(Z2258:AA2258)</f>
        <v>0</v>
      </c>
      <c r="AC2258" s="22"/>
      <c r="AD2258" s="22"/>
      <c r="AE2258" s="188"/>
      <c r="AF2258" s="206" t="n">
        <f aca="false">IF(AE2258="SI",N2258,0)</f>
        <v>0</v>
      </c>
      <c r="AG2258" s="189" t="n">
        <f aca="false">IF(AE2258="SI",Y2258,0)</f>
        <v>0</v>
      </c>
      <c r="AH2258" s="189" t="n">
        <f aca="false">IF(AE2258="SI",AB2258,0)</f>
        <v>0</v>
      </c>
      <c r="AI2258" s="148"/>
      <c r="AJ2258" s="207"/>
      <c r="AK2258" s="207"/>
      <c r="AL2258" s="207"/>
      <c r="AM2258" s="207"/>
      <c r="AN2258" s="207"/>
      <c r="AO2258" s="208"/>
    </row>
    <row r="2259" customFormat="false" ht="15.75" hidden="false" customHeight="true" outlineLevel="0" collapsed="false">
      <c r="A2259" s="22" t="n">
        <v>2258</v>
      </c>
      <c r="B2259" s="180"/>
      <c r="C2259" s="22"/>
      <c r="D2259" s="22"/>
      <c r="E2259" s="183"/>
      <c r="F2259" s="183"/>
      <c r="G2259" s="22"/>
      <c r="H2259" s="22"/>
      <c r="I2259" s="22"/>
      <c r="J2259" s="22"/>
      <c r="K2259" s="191" t="e">
        <f aca="false">VLOOKUP(Personale!J2259,Legenda!$D$1:$F$258,2)</f>
        <v>#N/A</v>
      </c>
      <c r="L2259" s="22"/>
      <c r="M2259" s="22"/>
      <c r="N2259" s="22"/>
      <c r="O2259" s="22"/>
      <c r="P2259" s="203"/>
      <c r="Q2259" s="22"/>
      <c r="R2259" s="22"/>
      <c r="S2259" s="22"/>
      <c r="T2259" s="203"/>
      <c r="U2259" s="211"/>
      <c r="V2259" s="211"/>
      <c r="W2259" s="185" t="n">
        <v>0</v>
      </c>
      <c r="X2259" s="185" t="n">
        <v>0</v>
      </c>
      <c r="Y2259" s="219" t="n">
        <f aca="false">SUM(W2259:X2259)</f>
        <v>0</v>
      </c>
      <c r="Z2259" s="185" t="n">
        <v>0</v>
      </c>
      <c r="AA2259" s="185" t="n">
        <v>0</v>
      </c>
      <c r="AB2259" s="220" t="n">
        <f aca="false">SUM(Z2259:AA2259)</f>
        <v>0</v>
      </c>
      <c r="AC2259" s="22"/>
      <c r="AD2259" s="22"/>
      <c r="AE2259" s="188"/>
      <c r="AF2259" s="206" t="n">
        <f aca="false">IF(AE2259="SI",N2259,0)</f>
        <v>0</v>
      </c>
      <c r="AG2259" s="189" t="n">
        <f aca="false">IF(AE2259="SI",Y2259,0)</f>
        <v>0</v>
      </c>
      <c r="AH2259" s="189" t="n">
        <f aca="false">IF(AE2259="SI",AB2259,0)</f>
        <v>0</v>
      </c>
      <c r="AI2259" s="148"/>
      <c r="AJ2259" s="207"/>
      <c r="AK2259" s="207"/>
      <c r="AL2259" s="207"/>
      <c r="AM2259" s="207"/>
      <c r="AN2259" s="207"/>
      <c r="AO2259" s="208"/>
    </row>
    <row r="2260" customFormat="false" ht="15.75" hidden="false" customHeight="true" outlineLevel="0" collapsed="false">
      <c r="A2260" s="22" t="n">
        <v>2259</v>
      </c>
      <c r="B2260" s="180"/>
      <c r="C2260" s="22"/>
      <c r="D2260" s="22"/>
      <c r="E2260" s="183"/>
      <c r="F2260" s="183"/>
      <c r="G2260" s="22"/>
      <c r="H2260" s="22"/>
      <c r="I2260" s="22"/>
      <c r="J2260" s="22"/>
      <c r="K2260" s="191" t="e">
        <f aca="false">VLOOKUP(Personale!J2260,Legenda!$D$1:$F$258,2)</f>
        <v>#N/A</v>
      </c>
      <c r="L2260" s="22"/>
      <c r="M2260" s="22"/>
      <c r="N2260" s="22"/>
      <c r="O2260" s="22"/>
      <c r="P2260" s="203"/>
      <c r="Q2260" s="22"/>
      <c r="R2260" s="22"/>
      <c r="S2260" s="22"/>
      <c r="T2260" s="203"/>
      <c r="U2260" s="211"/>
      <c r="V2260" s="211"/>
      <c r="W2260" s="185" t="n">
        <v>0</v>
      </c>
      <c r="X2260" s="185" t="n">
        <v>0</v>
      </c>
      <c r="Y2260" s="219" t="n">
        <f aca="false">SUM(W2260:X2260)</f>
        <v>0</v>
      </c>
      <c r="Z2260" s="185" t="n">
        <v>0</v>
      </c>
      <c r="AA2260" s="185" t="n">
        <v>0</v>
      </c>
      <c r="AB2260" s="220" t="n">
        <f aca="false">SUM(Z2260:AA2260)</f>
        <v>0</v>
      </c>
      <c r="AC2260" s="22"/>
      <c r="AD2260" s="22"/>
      <c r="AE2260" s="188"/>
      <c r="AF2260" s="206" t="n">
        <f aca="false">IF(AE2260="SI",N2260,0)</f>
        <v>0</v>
      </c>
      <c r="AG2260" s="189" t="n">
        <f aca="false">IF(AE2260="SI",Y2260,0)</f>
        <v>0</v>
      </c>
      <c r="AH2260" s="189" t="n">
        <f aca="false">IF(AE2260="SI",AB2260,0)</f>
        <v>0</v>
      </c>
      <c r="AI2260" s="148"/>
      <c r="AJ2260" s="207"/>
      <c r="AK2260" s="207"/>
      <c r="AL2260" s="207"/>
      <c r="AM2260" s="207"/>
      <c r="AN2260" s="207"/>
      <c r="AO2260" s="208"/>
    </row>
    <row r="2261" customFormat="false" ht="15.75" hidden="false" customHeight="true" outlineLevel="0" collapsed="false">
      <c r="A2261" s="22" t="n">
        <v>2260</v>
      </c>
      <c r="B2261" s="180"/>
      <c r="C2261" s="22"/>
      <c r="D2261" s="22"/>
      <c r="E2261" s="183"/>
      <c r="F2261" s="183"/>
      <c r="G2261" s="22"/>
      <c r="H2261" s="22"/>
      <c r="I2261" s="22"/>
      <c r="J2261" s="22"/>
      <c r="K2261" s="191" t="e">
        <f aca="false">VLOOKUP(Personale!J2261,Legenda!$D$1:$F$258,2)</f>
        <v>#N/A</v>
      </c>
      <c r="L2261" s="22"/>
      <c r="M2261" s="22"/>
      <c r="N2261" s="22"/>
      <c r="O2261" s="22"/>
      <c r="P2261" s="203"/>
      <c r="Q2261" s="22"/>
      <c r="R2261" s="22"/>
      <c r="S2261" s="22"/>
      <c r="T2261" s="203"/>
      <c r="U2261" s="211"/>
      <c r="V2261" s="211"/>
      <c r="W2261" s="185" t="n">
        <v>0</v>
      </c>
      <c r="X2261" s="185" t="n">
        <v>0</v>
      </c>
      <c r="Y2261" s="219" t="n">
        <f aca="false">SUM(W2261:X2261)</f>
        <v>0</v>
      </c>
      <c r="Z2261" s="185" t="n">
        <v>0</v>
      </c>
      <c r="AA2261" s="185" t="n">
        <v>0</v>
      </c>
      <c r="AB2261" s="220" t="n">
        <f aca="false">SUM(Z2261:AA2261)</f>
        <v>0</v>
      </c>
      <c r="AC2261" s="22"/>
      <c r="AD2261" s="22"/>
      <c r="AE2261" s="188"/>
      <c r="AF2261" s="206" t="n">
        <f aca="false">IF(AE2261="SI",N2261,0)</f>
        <v>0</v>
      </c>
      <c r="AG2261" s="189" t="n">
        <f aca="false">IF(AE2261="SI",Y2261,0)</f>
        <v>0</v>
      </c>
      <c r="AH2261" s="189" t="n">
        <f aca="false">IF(AE2261="SI",AB2261,0)</f>
        <v>0</v>
      </c>
      <c r="AI2261" s="148"/>
      <c r="AJ2261" s="207"/>
      <c r="AK2261" s="207"/>
      <c r="AL2261" s="207"/>
      <c r="AM2261" s="207"/>
      <c r="AN2261" s="207"/>
      <c r="AO2261" s="208"/>
    </row>
    <row r="2262" customFormat="false" ht="15.75" hidden="false" customHeight="true" outlineLevel="0" collapsed="false">
      <c r="A2262" s="22" t="n">
        <v>2261</v>
      </c>
      <c r="B2262" s="180"/>
      <c r="C2262" s="22"/>
      <c r="D2262" s="22"/>
      <c r="E2262" s="183"/>
      <c r="F2262" s="183"/>
      <c r="G2262" s="22"/>
      <c r="H2262" s="22"/>
      <c r="I2262" s="22"/>
      <c r="J2262" s="22"/>
      <c r="K2262" s="191" t="e">
        <f aca="false">VLOOKUP(Personale!J2262,Legenda!$D$1:$F$258,2)</f>
        <v>#N/A</v>
      </c>
      <c r="L2262" s="22"/>
      <c r="M2262" s="22"/>
      <c r="N2262" s="22"/>
      <c r="O2262" s="22"/>
      <c r="P2262" s="203"/>
      <c r="Q2262" s="22"/>
      <c r="R2262" s="22"/>
      <c r="S2262" s="22"/>
      <c r="T2262" s="203"/>
      <c r="U2262" s="211"/>
      <c r="V2262" s="211"/>
      <c r="W2262" s="185" t="n">
        <v>0</v>
      </c>
      <c r="X2262" s="185" t="n">
        <v>0</v>
      </c>
      <c r="Y2262" s="219" t="n">
        <f aca="false">SUM(W2262:X2262)</f>
        <v>0</v>
      </c>
      <c r="Z2262" s="185" t="n">
        <v>0</v>
      </c>
      <c r="AA2262" s="185" t="n">
        <v>0</v>
      </c>
      <c r="AB2262" s="220" t="n">
        <f aca="false">SUM(Z2262:AA2262)</f>
        <v>0</v>
      </c>
      <c r="AC2262" s="22"/>
      <c r="AD2262" s="22"/>
      <c r="AE2262" s="188"/>
      <c r="AF2262" s="206" t="n">
        <f aca="false">IF(AE2262="SI",N2262,0)</f>
        <v>0</v>
      </c>
      <c r="AG2262" s="189" t="n">
        <f aca="false">IF(AE2262="SI",Y2262,0)</f>
        <v>0</v>
      </c>
      <c r="AH2262" s="189" t="n">
        <f aca="false">IF(AE2262="SI",AB2262,0)</f>
        <v>0</v>
      </c>
      <c r="AI2262" s="148"/>
      <c r="AJ2262" s="207"/>
      <c r="AK2262" s="207"/>
      <c r="AL2262" s="207"/>
      <c r="AM2262" s="207"/>
      <c r="AN2262" s="207"/>
      <c r="AO2262" s="208"/>
    </row>
    <row r="2263" customFormat="false" ht="15.75" hidden="false" customHeight="true" outlineLevel="0" collapsed="false">
      <c r="A2263" s="22" t="n">
        <v>2262</v>
      </c>
      <c r="B2263" s="180"/>
      <c r="C2263" s="22"/>
      <c r="D2263" s="22"/>
      <c r="E2263" s="183"/>
      <c r="F2263" s="183"/>
      <c r="G2263" s="22"/>
      <c r="H2263" s="22"/>
      <c r="I2263" s="22"/>
      <c r="J2263" s="22"/>
      <c r="K2263" s="191" t="e">
        <f aca="false">VLOOKUP(Personale!J2263,Legenda!$D$1:$F$258,2)</f>
        <v>#N/A</v>
      </c>
      <c r="L2263" s="22"/>
      <c r="M2263" s="22"/>
      <c r="N2263" s="22"/>
      <c r="O2263" s="22"/>
      <c r="P2263" s="203"/>
      <c r="Q2263" s="22"/>
      <c r="R2263" s="22"/>
      <c r="S2263" s="22"/>
      <c r="T2263" s="203"/>
      <c r="U2263" s="211"/>
      <c r="V2263" s="211"/>
      <c r="W2263" s="185" t="n">
        <v>0</v>
      </c>
      <c r="X2263" s="185" t="n">
        <v>0</v>
      </c>
      <c r="Y2263" s="219" t="n">
        <f aca="false">SUM(W2263:X2263)</f>
        <v>0</v>
      </c>
      <c r="Z2263" s="185" t="n">
        <v>0</v>
      </c>
      <c r="AA2263" s="185" t="n">
        <v>0</v>
      </c>
      <c r="AB2263" s="220" t="n">
        <f aca="false">SUM(Z2263:AA2263)</f>
        <v>0</v>
      </c>
      <c r="AC2263" s="22"/>
      <c r="AD2263" s="22"/>
      <c r="AE2263" s="188"/>
      <c r="AF2263" s="206" t="n">
        <f aca="false">IF(AE2263="SI",N2263,0)</f>
        <v>0</v>
      </c>
      <c r="AG2263" s="189" t="n">
        <f aca="false">IF(AE2263="SI",Y2263,0)</f>
        <v>0</v>
      </c>
      <c r="AH2263" s="189" t="n">
        <f aca="false">IF(AE2263="SI",AB2263,0)</f>
        <v>0</v>
      </c>
      <c r="AI2263" s="148"/>
      <c r="AJ2263" s="207"/>
      <c r="AK2263" s="207"/>
      <c r="AL2263" s="207"/>
      <c r="AM2263" s="207"/>
      <c r="AN2263" s="207"/>
      <c r="AO2263" s="208"/>
    </row>
    <row r="2264" customFormat="false" ht="15.75" hidden="false" customHeight="true" outlineLevel="0" collapsed="false">
      <c r="A2264" s="22" t="n">
        <v>2263</v>
      </c>
      <c r="B2264" s="180"/>
      <c r="C2264" s="22"/>
      <c r="D2264" s="22"/>
      <c r="E2264" s="183"/>
      <c r="F2264" s="183"/>
      <c r="G2264" s="22"/>
      <c r="H2264" s="22"/>
      <c r="I2264" s="22"/>
      <c r="J2264" s="22"/>
      <c r="K2264" s="191" t="e">
        <f aca="false">VLOOKUP(Personale!J2264,Legenda!$D$1:$F$258,2)</f>
        <v>#N/A</v>
      </c>
      <c r="L2264" s="22"/>
      <c r="M2264" s="22"/>
      <c r="N2264" s="22"/>
      <c r="O2264" s="22"/>
      <c r="P2264" s="203"/>
      <c r="Q2264" s="22"/>
      <c r="R2264" s="22"/>
      <c r="S2264" s="22"/>
      <c r="T2264" s="203"/>
      <c r="U2264" s="211"/>
      <c r="V2264" s="211"/>
      <c r="W2264" s="185" t="n">
        <v>0</v>
      </c>
      <c r="X2264" s="185" t="n">
        <v>0</v>
      </c>
      <c r="Y2264" s="219" t="n">
        <f aca="false">SUM(W2264:X2264)</f>
        <v>0</v>
      </c>
      <c r="Z2264" s="185" t="n">
        <v>0</v>
      </c>
      <c r="AA2264" s="185" t="n">
        <v>0</v>
      </c>
      <c r="AB2264" s="220" t="n">
        <f aca="false">SUM(Z2264:AA2264)</f>
        <v>0</v>
      </c>
      <c r="AC2264" s="22"/>
      <c r="AD2264" s="22"/>
      <c r="AE2264" s="188"/>
      <c r="AF2264" s="206" t="n">
        <f aca="false">IF(AE2264="SI",N2264,0)</f>
        <v>0</v>
      </c>
      <c r="AG2264" s="189" t="n">
        <f aca="false">IF(AE2264="SI",Y2264,0)</f>
        <v>0</v>
      </c>
      <c r="AH2264" s="189" t="n">
        <f aca="false">IF(AE2264="SI",AB2264,0)</f>
        <v>0</v>
      </c>
      <c r="AI2264" s="148"/>
      <c r="AJ2264" s="207"/>
      <c r="AK2264" s="207"/>
      <c r="AL2264" s="207"/>
      <c r="AM2264" s="207"/>
      <c r="AN2264" s="207"/>
      <c r="AO2264" s="208"/>
    </row>
    <row r="2265" customFormat="false" ht="15.75" hidden="false" customHeight="true" outlineLevel="0" collapsed="false">
      <c r="A2265" s="22" t="n">
        <v>2264</v>
      </c>
      <c r="B2265" s="180"/>
      <c r="C2265" s="22"/>
      <c r="D2265" s="22"/>
      <c r="E2265" s="183"/>
      <c r="F2265" s="183"/>
      <c r="G2265" s="22"/>
      <c r="H2265" s="22"/>
      <c r="I2265" s="22"/>
      <c r="J2265" s="22"/>
      <c r="K2265" s="191" t="e">
        <f aca="false">VLOOKUP(Personale!J2265,Legenda!$D$1:$F$258,2)</f>
        <v>#N/A</v>
      </c>
      <c r="L2265" s="22"/>
      <c r="M2265" s="22"/>
      <c r="N2265" s="22"/>
      <c r="O2265" s="22"/>
      <c r="P2265" s="203"/>
      <c r="Q2265" s="22"/>
      <c r="R2265" s="22"/>
      <c r="S2265" s="22"/>
      <c r="T2265" s="203"/>
      <c r="U2265" s="211"/>
      <c r="V2265" s="211"/>
      <c r="W2265" s="185" t="n">
        <v>0</v>
      </c>
      <c r="X2265" s="185" t="n">
        <v>0</v>
      </c>
      <c r="Y2265" s="219" t="n">
        <f aca="false">SUM(W2265:X2265)</f>
        <v>0</v>
      </c>
      <c r="Z2265" s="185" t="n">
        <v>0</v>
      </c>
      <c r="AA2265" s="185" t="n">
        <v>0</v>
      </c>
      <c r="AB2265" s="220" t="n">
        <f aca="false">SUM(Z2265:AA2265)</f>
        <v>0</v>
      </c>
      <c r="AC2265" s="22"/>
      <c r="AD2265" s="22"/>
      <c r="AE2265" s="188"/>
      <c r="AF2265" s="206" t="n">
        <f aca="false">IF(AE2265="SI",N2265,0)</f>
        <v>0</v>
      </c>
      <c r="AG2265" s="189" t="n">
        <f aca="false">IF(AE2265="SI",Y2265,0)</f>
        <v>0</v>
      </c>
      <c r="AH2265" s="189" t="n">
        <f aca="false">IF(AE2265="SI",AB2265,0)</f>
        <v>0</v>
      </c>
      <c r="AI2265" s="148"/>
      <c r="AJ2265" s="207"/>
      <c r="AK2265" s="207"/>
      <c r="AL2265" s="207"/>
      <c r="AM2265" s="207"/>
      <c r="AN2265" s="207"/>
      <c r="AO2265" s="208"/>
    </row>
    <row r="2266" customFormat="false" ht="15.75" hidden="false" customHeight="true" outlineLevel="0" collapsed="false">
      <c r="A2266" s="22" t="n">
        <v>2265</v>
      </c>
      <c r="B2266" s="180"/>
      <c r="C2266" s="22"/>
      <c r="D2266" s="22"/>
      <c r="E2266" s="183"/>
      <c r="F2266" s="183"/>
      <c r="G2266" s="22"/>
      <c r="H2266" s="22"/>
      <c r="I2266" s="22"/>
      <c r="J2266" s="22"/>
      <c r="K2266" s="191" t="e">
        <f aca="false">VLOOKUP(Personale!J2266,Legenda!$D$1:$F$258,2)</f>
        <v>#N/A</v>
      </c>
      <c r="L2266" s="22"/>
      <c r="M2266" s="22"/>
      <c r="N2266" s="22"/>
      <c r="O2266" s="22"/>
      <c r="P2266" s="203"/>
      <c r="Q2266" s="22"/>
      <c r="R2266" s="22"/>
      <c r="S2266" s="22"/>
      <c r="T2266" s="203"/>
      <c r="U2266" s="211"/>
      <c r="V2266" s="211"/>
      <c r="W2266" s="185" t="n">
        <v>0</v>
      </c>
      <c r="X2266" s="185" t="n">
        <v>0</v>
      </c>
      <c r="Y2266" s="219" t="n">
        <f aca="false">SUM(W2266:X2266)</f>
        <v>0</v>
      </c>
      <c r="Z2266" s="185" t="n">
        <v>0</v>
      </c>
      <c r="AA2266" s="185" t="n">
        <v>0</v>
      </c>
      <c r="AB2266" s="220" t="n">
        <f aca="false">SUM(Z2266:AA2266)</f>
        <v>0</v>
      </c>
      <c r="AC2266" s="22"/>
      <c r="AD2266" s="22"/>
      <c r="AE2266" s="188"/>
      <c r="AF2266" s="206" t="n">
        <f aca="false">IF(AE2266="SI",N2266,0)</f>
        <v>0</v>
      </c>
      <c r="AG2266" s="189" t="n">
        <f aca="false">IF(AE2266="SI",Y2266,0)</f>
        <v>0</v>
      </c>
      <c r="AH2266" s="189" t="n">
        <f aca="false">IF(AE2266="SI",AB2266,0)</f>
        <v>0</v>
      </c>
      <c r="AI2266" s="148"/>
      <c r="AJ2266" s="207"/>
      <c r="AK2266" s="207"/>
      <c r="AL2266" s="207"/>
      <c r="AM2266" s="207"/>
      <c r="AN2266" s="207"/>
      <c r="AO2266" s="208"/>
    </row>
    <row r="2267" customFormat="false" ht="15.75" hidden="false" customHeight="true" outlineLevel="0" collapsed="false">
      <c r="A2267" s="22" t="n">
        <v>2266</v>
      </c>
      <c r="B2267" s="180"/>
      <c r="C2267" s="22"/>
      <c r="D2267" s="22"/>
      <c r="E2267" s="183"/>
      <c r="F2267" s="183"/>
      <c r="G2267" s="22"/>
      <c r="H2267" s="22"/>
      <c r="I2267" s="22"/>
      <c r="J2267" s="22"/>
      <c r="K2267" s="191" t="e">
        <f aca="false">VLOOKUP(Personale!J2267,Legenda!$D$1:$F$258,2)</f>
        <v>#N/A</v>
      </c>
      <c r="L2267" s="22"/>
      <c r="M2267" s="22"/>
      <c r="N2267" s="22"/>
      <c r="O2267" s="22"/>
      <c r="P2267" s="203"/>
      <c r="Q2267" s="22"/>
      <c r="R2267" s="22"/>
      <c r="S2267" s="22"/>
      <c r="T2267" s="203"/>
      <c r="U2267" s="211"/>
      <c r="V2267" s="211"/>
      <c r="W2267" s="185" t="n">
        <v>0</v>
      </c>
      <c r="X2267" s="185" t="n">
        <v>0</v>
      </c>
      <c r="Y2267" s="219" t="n">
        <f aca="false">SUM(W2267:X2267)</f>
        <v>0</v>
      </c>
      <c r="Z2267" s="185" t="n">
        <v>0</v>
      </c>
      <c r="AA2267" s="185" t="n">
        <v>0</v>
      </c>
      <c r="AB2267" s="220" t="n">
        <f aca="false">SUM(Z2267:AA2267)</f>
        <v>0</v>
      </c>
      <c r="AC2267" s="22"/>
      <c r="AD2267" s="22"/>
      <c r="AE2267" s="188"/>
      <c r="AF2267" s="206" t="n">
        <f aca="false">IF(AE2267="SI",N2267,0)</f>
        <v>0</v>
      </c>
      <c r="AG2267" s="189" t="n">
        <f aca="false">IF(AE2267="SI",Y2267,0)</f>
        <v>0</v>
      </c>
      <c r="AH2267" s="189" t="n">
        <f aca="false">IF(AE2267="SI",AB2267,0)</f>
        <v>0</v>
      </c>
      <c r="AI2267" s="148"/>
      <c r="AJ2267" s="207"/>
      <c r="AK2267" s="207"/>
      <c r="AL2267" s="207"/>
      <c r="AM2267" s="207"/>
      <c r="AN2267" s="207"/>
      <c r="AO2267" s="208"/>
    </row>
    <row r="2268" customFormat="false" ht="15.75" hidden="false" customHeight="true" outlineLevel="0" collapsed="false">
      <c r="A2268" s="22" t="n">
        <v>2267</v>
      </c>
      <c r="B2268" s="180"/>
      <c r="C2268" s="22"/>
      <c r="D2268" s="22"/>
      <c r="E2268" s="183"/>
      <c r="F2268" s="183"/>
      <c r="G2268" s="22"/>
      <c r="H2268" s="22"/>
      <c r="I2268" s="22"/>
      <c r="J2268" s="22"/>
      <c r="K2268" s="191" t="e">
        <f aca="false">VLOOKUP(Personale!J2268,Legenda!$D$1:$F$258,2)</f>
        <v>#N/A</v>
      </c>
      <c r="L2268" s="22"/>
      <c r="M2268" s="22"/>
      <c r="N2268" s="22"/>
      <c r="O2268" s="22"/>
      <c r="P2268" s="203"/>
      <c r="Q2268" s="22"/>
      <c r="R2268" s="22"/>
      <c r="S2268" s="22"/>
      <c r="T2268" s="203"/>
      <c r="U2268" s="211"/>
      <c r="V2268" s="211"/>
      <c r="W2268" s="185" t="n">
        <v>0</v>
      </c>
      <c r="X2268" s="185" t="n">
        <v>0</v>
      </c>
      <c r="Y2268" s="219" t="n">
        <f aca="false">SUM(W2268:X2268)</f>
        <v>0</v>
      </c>
      <c r="Z2268" s="185" t="n">
        <v>0</v>
      </c>
      <c r="AA2268" s="185" t="n">
        <v>0</v>
      </c>
      <c r="AB2268" s="220" t="n">
        <f aca="false">SUM(Z2268:AA2268)</f>
        <v>0</v>
      </c>
      <c r="AC2268" s="22"/>
      <c r="AD2268" s="22"/>
      <c r="AE2268" s="188"/>
      <c r="AF2268" s="206" t="n">
        <f aca="false">IF(AE2268="SI",N2268,0)</f>
        <v>0</v>
      </c>
      <c r="AG2268" s="189" t="n">
        <f aca="false">IF(AE2268="SI",Y2268,0)</f>
        <v>0</v>
      </c>
      <c r="AH2268" s="189" t="n">
        <f aca="false">IF(AE2268="SI",AB2268,0)</f>
        <v>0</v>
      </c>
      <c r="AI2268" s="148"/>
      <c r="AJ2268" s="207"/>
      <c r="AK2268" s="207"/>
      <c r="AL2268" s="207"/>
      <c r="AM2268" s="207"/>
      <c r="AN2268" s="207"/>
      <c r="AO2268" s="208"/>
    </row>
    <row r="2269" customFormat="false" ht="15.75" hidden="false" customHeight="true" outlineLevel="0" collapsed="false">
      <c r="A2269" s="22" t="n">
        <v>2268</v>
      </c>
      <c r="B2269" s="180"/>
      <c r="C2269" s="22"/>
      <c r="D2269" s="22"/>
      <c r="E2269" s="183"/>
      <c r="F2269" s="183"/>
      <c r="G2269" s="22"/>
      <c r="H2269" s="22"/>
      <c r="I2269" s="22"/>
      <c r="J2269" s="22"/>
      <c r="K2269" s="191" t="e">
        <f aca="false">VLOOKUP(Personale!J2269,Legenda!$D$1:$F$258,2)</f>
        <v>#N/A</v>
      </c>
      <c r="L2269" s="22"/>
      <c r="M2269" s="22"/>
      <c r="N2269" s="22"/>
      <c r="O2269" s="22"/>
      <c r="P2269" s="203"/>
      <c r="Q2269" s="22"/>
      <c r="R2269" s="22"/>
      <c r="S2269" s="22"/>
      <c r="T2269" s="203"/>
      <c r="U2269" s="211"/>
      <c r="V2269" s="211"/>
      <c r="W2269" s="185" t="n">
        <v>0</v>
      </c>
      <c r="X2269" s="185" t="n">
        <v>0</v>
      </c>
      <c r="Y2269" s="219" t="n">
        <f aca="false">SUM(W2269:X2269)</f>
        <v>0</v>
      </c>
      <c r="Z2269" s="185" t="n">
        <v>0</v>
      </c>
      <c r="AA2269" s="185" t="n">
        <v>0</v>
      </c>
      <c r="AB2269" s="220" t="n">
        <f aca="false">SUM(Z2269:AA2269)</f>
        <v>0</v>
      </c>
      <c r="AC2269" s="22"/>
      <c r="AD2269" s="22"/>
      <c r="AE2269" s="188"/>
      <c r="AF2269" s="206" t="n">
        <f aca="false">IF(AE2269="SI",N2269,0)</f>
        <v>0</v>
      </c>
      <c r="AG2269" s="189" t="n">
        <f aca="false">IF(AE2269="SI",Y2269,0)</f>
        <v>0</v>
      </c>
      <c r="AH2269" s="189" t="n">
        <f aca="false">IF(AE2269="SI",AB2269,0)</f>
        <v>0</v>
      </c>
      <c r="AI2269" s="148"/>
      <c r="AJ2269" s="207"/>
      <c r="AK2269" s="207"/>
      <c r="AL2269" s="207"/>
      <c r="AM2269" s="207"/>
      <c r="AN2269" s="207"/>
      <c r="AO2269" s="208"/>
    </row>
    <row r="2270" customFormat="false" ht="15.75" hidden="false" customHeight="true" outlineLevel="0" collapsed="false">
      <c r="A2270" s="22" t="n">
        <v>2269</v>
      </c>
      <c r="B2270" s="180"/>
      <c r="C2270" s="22"/>
      <c r="D2270" s="22"/>
      <c r="E2270" s="183"/>
      <c r="F2270" s="183"/>
      <c r="G2270" s="22"/>
      <c r="H2270" s="22"/>
      <c r="I2270" s="22"/>
      <c r="J2270" s="22"/>
      <c r="K2270" s="191" t="e">
        <f aca="false">VLOOKUP(Personale!J2270,Legenda!$D$1:$F$258,2)</f>
        <v>#N/A</v>
      </c>
      <c r="L2270" s="22"/>
      <c r="M2270" s="22"/>
      <c r="N2270" s="22"/>
      <c r="O2270" s="22"/>
      <c r="P2270" s="203"/>
      <c r="Q2270" s="22"/>
      <c r="R2270" s="22"/>
      <c r="S2270" s="22"/>
      <c r="T2270" s="203"/>
      <c r="U2270" s="211"/>
      <c r="V2270" s="211"/>
      <c r="W2270" s="185" t="n">
        <v>0</v>
      </c>
      <c r="X2270" s="185" t="n">
        <v>0</v>
      </c>
      <c r="Y2270" s="219" t="n">
        <f aca="false">SUM(W2270:X2270)</f>
        <v>0</v>
      </c>
      <c r="Z2270" s="185" t="n">
        <v>0</v>
      </c>
      <c r="AA2270" s="185" t="n">
        <v>0</v>
      </c>
      <c r="AB2270" s="220" t="n">
        <f aca="false">SUM(Z2270:AA2270)</f>
        <v>0</v>
      </c>
      <c r="AC2270" s="22"/>
      <c r="AD2270" s="22"/>
      <c r="AE2270" s="188"/>
      <c r="AF2270" s="206" t="n">
        <f aca="false">IF(AE2270="SI",N2270,0)</f>
        <v>0</v>
      </c>
      <c r="AG2270" s="189" t="n">
        <f aca="false">IF(AE2270="SI",Y2270,0)</f>
        <v>0</v>
      </c>
      <c r="AH2270" s="189" t="n">
        <f aca="false">IF(AE2270="SI",AB2270,0)</f>
        <v>0</v>
      </c>
      <c r="AI2270" s="148"/>
      <c r="AJ2270" s="207"/>
      <c r="AK2270" s="207"/>
      <c r="AL2270" s="207"/>
      <c r="AM2270" s="207"/>
      <c r="AN2270" s="207"/>
      <c r="AO2270" s="208"/>
    </row>
    <row r="2271" customFormat="false" ht="15.75" hidden="false" customHeight="true" outlineLevel="0" collapsed="false">
      <c r="A2271" s="22" t="n">
        <v>2270</v>
      </c>
      <c r="B2271" s="180"/>
      <c r="C2271" s="22"/>
      <c r="D2271" s="22"/>
      <c r="E2271" s="183"/>
      <c r="F2271" s="183"/>
      <c r="G2271" s="22"/>
      <c r="H2271" s="22"/>
      <c r="I2271" s="22"/>
      <c r="J2271" s="22"/>
      <c r="K2271" s="191" t="e">
        <f aca="false">VLOOKUP(Personale!J2271,Legenda!$D$1:$F$258,2)</f>
        <v>#N/A</v>
      </c>
      <c r="L2271" s="22"/>
      <c r="M2271" s="22"/>
      <c r="N2271" s="22"/>
      <c r="O2271" s="22"/>
      <c r="P2271" s="203"/>
      <c r="Q2271" s="22"/>
      <c r="R2271" s="22"/>
      <c r="S2271" s="22"/>
      <c r="T2271" s="203"/>
      <c r="U2271" s="211"/>
      <c r="V2271" s="211"/>
      <c r="W2271" s="185" t="n">
        <v>0</v>
      </c>
      <c r="X2271" s="185" t="n">
        <v>0</v>
      </c>
      <c r="Y2271" s="219" t="n">
        <f aca="false">SUM(W2271:X2271)</f>
        <v>0</v>
      </c>
      <c r="Z2271" s="185" t="n">
        <v>0</v>
      </c>
      <c r="AA2271" s="185" t="n">
        <v>0</v>
      </c>
      <c r="AB2271" s="220" t="n">
        <f aca="false">SUM(Z2271:AA2271)</f>
        <v>0</v>
      </c>
      <c r="AC2271" s="22"/>
      <c r="AD2271" s="22"/>
      <c r="AE2271" s="188"/>
      <c r="AF2271" s="206" t="n">
        <f aca="false">IF(AE2271="SI",N2271,0)</f>
        <v>0</v>
      </c>
      <c r="AG2271" s="189" t="n">
        <f aca="false">IF(AE2271="SI",Y2271,0)</f>
        <v>0</v>
      </c>
      <c r="AH2271" s="189" t="n">
        <f aca="false">IF(AE2271="SI",AB2271,0)</f>
        <v>0</v>
      </c>
      <c r="AI2271" s="148"/>
      <c r="AJ2271" s="207"/>
      <c r="AK2271" s="207"/>
      <c r="AL2271" s="207"/>
      <c r="AM2271" s="207"/>
      <c r="AN2271" s="207"/>
      <c r="AO2271" s="208"/>
    </row>
    <row r="2272" customFormat="false" ht="15.75" hidden="false" customHeight="true" outlineLevel="0" collapsed="false">
      <c r="A2272" s="22" t="n">
        <v>2271</v>
      </c>
      <c r="B2272" s="180"/>
      <c r="C2272" s="22"/>
      <c r="D2272" s="22"/>
      <c r="E2272" s="183"/>
      <c r="F2272" s="183"/>
      <c r="G2272" s="22"/>
      <c r="H2272" s="22"/>
      <c r="I2272" s="22"/>
      <c r="J2272" s="22"/>
      <c r="K2272" s="191" t="e">
        <f aca="false">VLOOKUP(Personale!J2272,Legenda!$D$1:$F$258,2)</f>
        <v>#N/A</v>
      </c>
      <c r="L2272" s="22"/>
      <c r="M2272" s="22"/>
      <c r="N2272" s="22"/>
      <c r="O2272" s="22"/>
      <c r="P2272" s="203"/>
      <c r="Q2272" s="22"/>
      <c r="R2272" s="22"/>
      <c r="S2272" s="22"/>
      <c r="T2272" s="203"/>
      <c r="U2272" s="211"/>
      <c r="V2272" s="211"/>
      <c r="W2272" s="185" t="n">
        <v>0</v>
      </c>
      <c r="X2272" s="185" t="n">
        <v>0</v>
      </c>
      <c r="Y2272" s="219" t="n">
        <f aca="false">SUM(W2272:X2272)</f>
        <v>0</v>
      </c>
      <c r="Z2272" s="185" t="n">
        <v>0</v>
      </c>
      <c r="AA2272" s="185" t="n">
        <v>0</v>
      </c>
      <c r="AB2272" s="220" t="n">
        <f aca="false">SUM(Z2272:AA2272)</f>
        <v>0</v>
      </c>
      <c r="AC2272" s="22"/>
      <c r="AD2272" s="22"/>
      <c r="AE2272" s="188"/>
      <c r="AF2272" s="206" t="n">
        <f aca="false">IF(AE2272="SI",N2272,0)</f>
        <v>0</v>
      </c>
      <c r="AG2272" s="189" t="n">
        <f aca="false">IF(AE2272="SI",Y2272,0)</f>
        <v>0</v>
      </c>
      <c r="AH2272" s="189" t="n">
        <f aca="false">IF(AE2272="SI",AB2272,0)</f>
        <v>0</v>
      </c>
      <c r="AI2272" s="148"/>
      <c r="AJ2272" s="207"/>
      <c r="AK2272" s="207"/>
      <c r="AL2272" s="207"/>
      <c r="AM2272" s="207"/>
      <c r="AN2272" s="207"/>
      <c r="AO2272" s="208"/>
    </row>
    <row r="2273" customFormat="false" ht="15.75" hidden="false" customHeight="true" outlineLevel="0" collapsed="false">
      <c r="A2273" s="22" t="n">
        <v>2272</v>
      </c>
      <c r="B2273" s="180"/>
      <c r="C2273" s="22"/>
      <c r="D2273" s="22"/>
      <c r="E2273" s="183"/>
      <c r="F2273" s="183"/>
      <c r="G2273" s="22"/>
      <c r="H2273" s="22"/>
      <c r="I2273" s="22"/>
      <c r="J2273" s="22"/>
      <c r="K2273" s="191" t="e">
        <f aca="false">VLOOKUP(Personale!J2273,Legenda!$D$1:$F$258,2)</f>
        <v>#N/A</v>
      </c>
      <c r="L2273" s="22"/>
      <c r="M2273" s="22"/>
      <c r="N2273" s="22"/>
      <c r="O2273" s="22"/>
      <c r="P2273" s="203"/>
      <c r="Q2273" s="22"/>
      <c r="R2273" s="22"/>
      <c r="S2273" s="22"/>
      <c r="T2273" s="203"/>
      <c r="U2273" s="211"/>
      <c r="V2273" s="211"/>
      <c r="W2273" s="185" t="n">
        <v>0</v>
      </c>
      <c r="X2273" s="185" t="n">
        <v>0</v>
      </c>
      <c r="Y2273" s="219" t="n">
        <f aca="false">SUM(W2273:X2273)</f>
        <v>0</v>
      </c>
      <c r="Z2273" s="185" t="n">
        <v>0</v>
      </c>
      <c r="AA2273" s="185" t="n">
        <v>0</v>
      </c>
      <c r="AB2273" s="220" t="n">
        <f aca="false">SUM(Z2273:AA2273)</f>
        <v>0</v>
      </c>
      <c r="AC2273" s="22"/>
      <c r="AD2273" s="22"/>
      <c r="AE2273" s="188"/>
      <c r="AF2273" s="206" t="n">
        <f aca="false">IF(AE2273="SI",N2273,0)</f>
        <v>0</v>
      </c>
      <c r="AG2273" s="189" t="n">
        <f aca="false">IF(AE2273="SI",Y2273,0)</f>
        <v>0</v>
      </c>
      <c r="AH2273" s="189" t="n">
        <f aca="false">IF(AE2273="SI",AB2273,0)</f>
        <v>0</v>
      </c>
      <c r="AI2273" s="148"/>
      <c r="AJ2273" s="207"/>
      <c r="AK2273" s="207"/>
      <c r="AL2273" s="207"/>
      <c r="AM2273" s="207"/>
      <c r="AN2273" s="207"/>
      <c r="AO2273" s="208"/>
    </row>
    <row r="2274" customFormat="false" ht="15.75" hidden="false" customHeight="true" outlineLevel="0" collapsed="false">
      <c r="A2274" s="22" t="n">
        <v>2273</v>
      </c>
      <c r="B2274" s="180"/>
      <c r="C2274" s="22"/>
      <c r="D2274" s="22"/>
      <c r="E2274" s="183"/>
      <c r="F2274" s="183"/>
      <c r="G2274" s="22"/>
      <c r="H2274" s="22"/>
      <c r="I2274" s="22"/>
      <c r="J2274" s="22"/>
      <c r="K2274" s="191" t="e">
        <f aca="false">VLOOKUP(Personale!J2274,Legenda!$D$1:$F$258,2)</f>
        <v>#N/A</v>
      </c>
      <c r="L2274" s="22"/>
      <c r="M2274" s="22"/>
      <c r="N2274" s="22"/>
      <c r="O2274" s="22"/>
      <c r="P2274" s="203"/>
      <c r="Q2274" s="22"/>
      <c r="R2274" s="22"/>
      <c r="S2274" s="22"/>
      <c r="T2274" s="203"/>
      <c r="U2274" s="211"/>
      <c r="V2274" s="211"/>
      <c r="W2274" s="185" t="n">
        <v>0</v>
      </c>
      <c r="X2274" s="185" t="n">
        <v>0</v>
      </c>
      <c r="Y2274" s="219" t="n">
        <f aca="false">SUM(W2274:X2274)</f>
        <v>0</v>
      </c>
      <c r="Z2274" s="185" t="n">
        <v>0</v>
      </c>
      <c r="AA2274" s="185" t="n">
        <v>0</v>
      </c>
      <c r="AB2274" s="220" t="n">
        <f aca="false">SUM(Z2274:AA2274)</f>
        <v>0</v>
      </c>
      <c r="AC2274" s="22"/>
      <c r="AD2274" s="22"/>
      <c r="AE2274" s="188"/>
      <c r="AF2274" s="206" t="n">
        <f aca="false">IF(AE2274="SI",N2274,0)</f>
        <v>0</v>
      </c>
      <c r="AG2274" s="189" t="n">
        <f aca="false">IF(AE2274="SI",Y2274,0)</f>
        <v>0</v>
      </c>
      <c r="AH2274" s="189" t="n">
        <f aca="false">IF(AE2274="SI",AB2274,0)</f>
        <v>0</v>
      </c>
      <c r="AI2274" s="148"/>
      <c r="AJ2274" s="207"/>
      <c r="AK2274" s="207"/>
      <c r="AL2274" s="207"/>
      <c r="AM2274" s="207"/>
      <c r="AN2274" s="207"/>
      <c r="AO2274" s="208"/>
    </row>
    <row r="2275" customFormat="false" ht="15.75" hidden="false" customHeight="true" outlineLevel="0" collapsed="false">
      <c r="A2275" s="22" t="n">
        <v>2274</v>
      </c>
      <c r="B2275" s="180"/>
      <c r="C2275" s="22"/>
      <c r="D2275" s="22"/>
      <c r="E2275" s="183"/>
      <c r="F2275" s="183"/>
      <c r="G2275" s="22"/>
      <c r="H2275" s="22"/>
      <c r="I2275" s="22"/>
      <c r="J2275" s="22"/>
      <c r="K2275" s="191" t="e">
        <f aca="false">VLOOKUP(Personale!J2275,Legenda!$D$1:$F$258,2)</f>
        <v>#N/A</v>
      </c>
      <c r="L2275" s="22"/>
      <c r="M2275" s="22"/>
      <c r="N2275" s="22"/>
      <c r="O2275" s="22"/>
      <c r="P2275" s="203"/>
      <c r="Q2275" s="22"/>
      <c r="R2275" s="22"/>
      <c r="S2275" s="22"/>
      <c r="T2275" s="203"/>
      <c r="U2275" s="211"/>
      <c r="V2275" s="211"/>
      <c r="W2275" s="185" t="n">
        <v>0</v>
      </c>
      <c r="X2275" s="185" t="n">
        <v>0</v>
      </c>
      <c r="Y2275" s="219" t="n">
        <f aca="false">SUM(W2275:X2275)</f>
        <v>0</v>
      </c>
      <c r="Z2275" s="185" t="n">
        <v>0</v>
      </c>
      <c r="AA2275" s="185" t="n">
        <v>0</v>
      </c>
      <c r="AB2275" s="220" t="n">
        <f aca="false">SUM(Z2275:AA2275)</f>
        <v>0</v>
      </c>
      <c r="AC2275" s="22"/>
      <c r="AD2275" s="22"/>
      <c r="AE2275" s="188"/>
      <c r="AF2275" s="206" t="n">
        <f aca="false">IF(AE2275="SI",N2275,0)</f>
        <v>0</v>
      </c>
      <c r="AG2275" s="189" t="n">
        <f aca="false">IF(AE2275="SI",Y2275,0)</f>
        <v>0</v>
      </c>
      <c r="AH2275" s="189" t="n">
        <f aca="false">IF(AE2275="SI",AB2275,0)</f>
        <v>0</v>
      </c>
      <c r="AI2275" s="148"/>
      <c r="AJ2275" s="207"/>
      <c r="AK2275" s="207"/>
      <c r="AL2275" s="207"/>
      <c r="AM2275" s="207"/>
      <c r="AN2275" s="207"/>
      <c r="AO2275" s="208"/>
    </row>
    <row r="2276" customFormat="false" ht="15.75" hidden="false" customHeight="true" outlineLevel="0" collapsed="false">
      <c r="A2276" s="22" t="n">
        <v>2275</v>
      </c>
      <c r="B2276" s="180"/>
      <c r="C2276" s="22"/>
      <c r="D2276" s="22"/>
      <c r="E2276" s="183"/>
      <c r="F2276" s="183"/>
      <c r="G2276" s="22"/>
      <c r="H2276" s="22"/>
      <c r="I2276" s="22"/>
      <c r="J2276" s="22"/>
      <c r="K2276" s="191" t="e">
        <f aca="false">VLOOKUP(Personale!J2276,Legenda!$D$1:$F$258,2)</f>
        <v>#N/A</v>
      </c>
      <c r="L2276" s="22"/>
      <c r="M2276" s="22"/>
      <c r="N2276" s="22"/>
      <c r="O2276" s="22"/>
      <c r="P2276" s="203"/>
      <c r="Q2276" s="22"/>
      <c r="R2276" s="22"/>
      <c r="S2276" s="22"/>
      <c r="T2276" s="203"/>
      <c r="U2276" s="211"/>
      <c r="V2276" s="211"/>
      <c r="W2276" s="185" t="n">
        <v>0</v>
      </c>
      <c r="X2276" s="185" t="n">
        <v>0</v>
      </c>
      <c r="Y2276" s="219" t="n">
        <f aca="false">SUM(W2276:X2276)</f>
        <v>0</v>
      </c>
      <c r="Z2276" s="185" t="n">
        <v>0</v>
      </c>
      <c r="AA2276" s="185" t="n">
        <v>0</v>
      </c>
      <c r="AB2276" s="220" t="n">
        <f aca="false">SUM(Z2276:AA2276)</f>
        <v>0</v>
      </c>
      <c r="AC2276" s="22"/>
      <c r="AD2276" s="22"/>
      <c r="AE2276" s="188"/>
      <c r="AF2276" s="206" t="n">
        <f aca="false">IF(AE2276="SI",N2276,0)</f>
        <v>0</v>
      </c>
      <c r="AG2276" s="189" t="n">
        <f aca="false">IF(AE2276="SI",Y2276,0)</f>
        <v>0</v>
      </c>
      <c r="AH2276" s="189" t="n">
        <f aca="false">IF(AE2276="SI",AB2276,0)</f>
        <v>0</v>
      </c>
      <c r="AI2276" s="148"/>
      <c r="AJ2276" s="207"/>
      <c r="AK2276" s="207"/>
      <c r="AL2276" s="207"/>
      <c r="AM2276" s="207"/>
      <c r="AN2276" s="207"/>
      <c r="AO2276" s="208"/>
    </row>
    <row r="2277" customFormat="false" ht="15.75" hidden="false" customHeight="true" outlineLevel="0" collapsed="false">
      <c r="A2277" s="22" t="n">
        <v>2276</v>
      </c>
      <c r="B2277" s="180"/>
      <c r="C2277" s="22"/>
      <c r="D2277" s="22"/>
      <c r="E2277" s="183"/>
      <c r="F2277" s="183"/>
      <c r="G2277" s="22"/>
      <c r="H2277" s="22"/>
      <c r="I2277" s="22"/>
      <c r="J2277" s="22"/>
      <c r="K2277" s="191" t="e">
        <f aca="false">VLOOKUP(Personale!J2277,Legenda!$D$1:$F$258,2)</f>
        <v>#N/A</v>
      </c>
      <c r="L2277" s="22"/>
      <c r="M2277" s="22"/>
      <c r="N2277" s="22"/>
      <c r="O2277" s="22"/>
      <c r="P2277" s="203"/>
      <c r="Q2277" s="22"/>
      <c r="R2277" s="22"/>
      <c r="S2277" s="22"/>
      <c r="T2277" s="203"/>
      <c r="U2277" s="211"/>
      <c r="V2277" s="211"/>
      <c r="W2277" s="185" t="n">
        <v>0</v>
      </c>
      <c r="X2277" s="185" t="n">
        <v>0</v>
      </c>
      <c r="Y2277" s="219" t="n">
        <f aca="false">SUM(W2277:X2277)</f>
        <v>0</v>
      </c>
      <c r="Z2277" s="185" t="n">
        <v>0</v>
      </c>
      <c r="AA2277" s="185" t="n">
        <v>0</v>
      </c>
      <c r="AB2277" s="220" t="n">
        <f aca="false">SUM(Z2277:AA2277)</f>
        <v>0</v>
      </c>
      <c r="AC2277" s="22"/>
      <c r="AD2277" s="22"/>
      <c r="AE2277" s="188"/>
      <c r="AF2277" s="206" t="n">
        <f aca="false">IF(AE2277="SI",N2277,0)</f>
        <v>0</v>
      </c>
      <c r="AG2277" s="189" t="n">
        <f aca="false">IF(AE2277="SI",Y2277,0)</f>
        <v>0</v>
      </c>
      <c r="AH2277" s="189" t="n">
        <f aca="false">IF(AE2277="SI",AB2277,0)</f>
        <v>0</v>
      </c>
      <c r="AI2277" s="148"/>
      <c r="AJ2277" s="207"/>
      <c r="AK2277" s="207"/>
      <c r="AL2277" s="207"/>
      <c r="AM2277" s="207"/>
      <c r="AN2277" s="207"/>
      <c r="AO2277" s="208"/>
    </row>
    <row r="2278" customFormat="false" ht="15.75" hidden="false" customHeight="true" outlineLevel="0" collapsed="false">
      <c r="A2278" s="22" t="n">
        <v>2277</v>
      </c>
      <c r="B2278" s="180"/>
      <c r="C2278" s="22"/>
      <c r="D2278" s="22"/>
      <c r="E2278" s="183"/>
      <c r="F2278" s="183"/>
      <c r="G2278" s="22"/>
      <c r="H2278" s="22"/>
      <c r="I2278" s="22"/>
      <c r="J2278" s="22"/>
      <c r="K2278" s="191" t="e">
        <f aca="false">VLOOKUP(Personale!J2278,Legenda!$D$1:$F$258,2)</f>
        <v>#N/A</v>
      </c>
      <c r="L2278" s="22"/>
      <c r="M2278" s="22"/>
      <c r="N2278" s="22"/>
      <c r="O2278" s="22"/>
      <c r="P2278" s="203"/>
      <c r="Q2278" s="22"/>
      <c r="R2278" s="22"/>
      <c r="S2278" s="22"/>
      <c r="T2278" s="203"/>
      <c r="U2278" s="211"/>
      <c r="V2278" s="211"/>
      <c r="W2278" s="185" t="n">
        <v>0</v>
      </c>
      <c r="X2278" s="185" t="n">
        <v>0</v>
      </c>
      <c r="Y2278" s="219" t="n">
        <f aca="false">SUM(W2278:X2278)</f>
        <v>0</v>
      </c>
      <c r="Z2278" s="185" t="n">
        <v>0</v>
      </c>
      <c r="AA2278" s="185" t="n">
        <v>0</v>
      </c>
      <c r="AB2278" s="220" t="n">
        <f aca="false">SUM(Z2278:AA2278)</f>
        <v>0</v>
      </c>
      <c r="AC2278" s="22"/>
      <c r="AD2278" s="22"/>
      <c r="AE2278" s="188"/>
      <c r="AF2278" s="206" t="n">
        <f aca="false">IF(AE2278="SI",N2278,0)</f>
        <v>0</v>
      </c>
      <c r="AG2278" s="189" t="n">
        <f aca="false">IF(AE2278="SI",Y2278,0)</f>
        <v>0</v>
      </c>
      <c r="AH2278" s="189" t="n">
        <f aca="false">IF(AE2278="SI",AB2278,0)</f>
        <v>0</v>
      </c>
      <c r="AI2278" s="148"/>
      <c r="AJ2278" s="207"/>
      <c r="AK2278" s="207"/>
      <c r="AL2278" s="207"/>
      <c r="AM2278" s="207"/>
      <c r="AN2278" s="207"/>
      <c r="AO2278" s="208"/>
    </row>
    <row r="2279" customFormat="false" ht="15.75" hidden="false" customHeight="true" outlineLevel="0" collapsed="false">
      <c r="A2279" s="22" t="n">
        <v>2278</v>
      </c>
      <c r="B2279" s="180"/>
      <c r="C2279" s="22"/>
      <c r="D2279" s="22"/>
      <c r="E2279" s="183"/>
      <c r="F2279" s="183"/>
      <c r="G2279" s="22"/>
      <c r="H2279" s="22"/>
      <c r="I2279" s="22"/>
      <c r="J2279" s="22"/>
      <c r="K2279" s="191" t="e">
        <f aca="false">VLOOKUP(Personale!J2279,Legenda!$D$1:$F$258,2)</f>
        <v>#N/A</v>
      </c>
      <c r="L2279" s="22"/>
      <c r="M2279" s="22"/>
      <c r="N2279" s="22"/>
      <c r="O2279" s="22"/>
      <c r="P2279" s="203"/>
      <c r="Q2279" s="22"/>
      <c r="R2279" s="22"/>
      <c r="S2279" s="22"/>
      <c r="T2279" s="203"/>
      <c r="U2279" s="211"/>
      <c r="V2279" s="211"/>
      <c r="W2279" s="185" t="n">
        <v>0</v>
      </c>
      <c r="X2279" s="185" t="n">
        <v>0</v>
      </c>
      <c r="Y2279" s="219" t="n">
        <f aca="false">SUM(W2279:X2279)</f>
        <v>0</v>
      </c>
      <c r="Z2279" s="185" t="n">
        <v>0</v>
      </c>
      <c r="AA2279" s="185" t="n">
        <v>0</v>
      </c>
      <c r="AB2279" s="220" t="n">
        <f aca="false">SUM(Z2279:AA2279)</f>
        <v>0</v>
      </c>
      <c r="AC2279" s="22"/>
      <c r="AD2279" s="22"/>
      <c r="AE2279" s="188"/>
      <c r="AF2279" s="206" t="n">
        <f aca="false">IF(AE2279="SI",N2279,0)</f>
        <v>0</v>
      </c>
      <c r="AG2279" s="189" t="n">
        <f aca="false">IF(AE2279="SI",Y2279,0)</f>
        <v>0</v>
      </c>
      <c r="AH2279" s="189" t="n">
        <f aca="false">IF(AE2279="SI",AB2279,0)</f>
        <v>0</v>
      </c>
      <c r="AI2279" s="148"/>
      <c r="AJ2279" s="207"/>
      <c r="AK2279" s="207"/>
      <c r="AL2279" s="207"/>
      <c r="AM2279" s="207"/>
      <c r="AN2279" s="207"/>
      <c r="AO2279" s="208"/>
    </row>
    <row r="2280" customFormat="false" ht="15.75" hidden="false" customHeight="true" outlineLevel="0" collapsed="false">
      <c r="A2280" s="22" t="n">
        <v>2279</v>
      </c>
      <c r="B2280" s="180"/>
      <c r="C2280" s="22"/>
      <c r="D2280" s="22"/>
      <c r="E2280" s="183"/>
      <c r="F2280" s="183"/>
      <c r="G2280" s="22"/>
      <c r="H2280" s="22"/>
      <c r="I2280" s="22"/>
      <c r="J2280" s="22"/>
      <c r="K2280" s="191" t="e">
        <f aca="false">VLOOKUP(Personale!J2280,Legenda!$D$1:$F$258,2)</f>
        <v>#N/A</v>
      </c>
      <c r="L2280" s="22"/>
      <c r="M2280" s="22"/>
      <c r="N2280" s="22"/>
      <c r="O2280" s="22"/>
      <c r="P2280" s="203"/>
      <c r="Q2280" s="22"/>
      <c r="R2280" s="22"/>
      <c r="S2280" s="22"/>
      <c r="T2280" s="203"/>
      <c r="U2280" s="211"/>
      <c r="V2280" s="211"/>
      <c r="W2280" s="185" t="n">
        <v>0</v>
      </c>
      <c r="X2280" s="185" t="n">
        <v>0</v>
      </c>
      <c r="Y2280" s="219" t="n">
        <f aca="false">SUM(W2280:X2280)</f>
        <v>0</v>
      </c>
      <c r="Z2280" s="185" t="n">
        <v>0</v>
      </c>
      <c r="AA2280" s="185" t="n">
        <v>0</v>
      </c>
      <c r="AB2280" s="220" t="n">
        <f aca="false">SUM(Z2280:AA2280)</f>
        <v>0</v>
      </c>
      <c r="AC2280" s="22"/>
      <c r="AD2280" s="22"/>
      <c r="AE2280" s="188"/>
      <c r="AF2280" s="206" t="n">
        <f aca="false">IF(AE2280="SI",N2280,0)</f>
        <v>0</v>
      </c>
      <c r="AG2280" s="189" t="n">
        <f aca="false">IF(AE2280="SI",Y2280,0)</f>
        <v>0</v>
      </c>
      <c r="AH2280" s="189" t="n">
        <f aca="false">IF(AE2280="SI",AB2280,0)</f>
        <v>0</v>
      </c>
      <c r="AI2280" s="148"/>
      <c r="AJ2280" s="207"/>
      <c r="AK2280" s="207"/>
      <c r="AL2280" s="207"/>
      <c r="AM2280" s="207"/>
      <c r="AN2280" s="207"/>
      <c r="AO2280" s="208"/>
    </row>
    <row r="2281" customFormat="false" ht="15.75" hidden="false" customHeight="true" outlineLevel="0" collapsed="false">
      <c r="A2281" s="22" t="n">
        <v>2280</v>
      </c>
      <c r="B2281" s="180"/>
      <c r="C2281" s="22"/>
      <c r="D2281" s="22"/>
      <c r="E2281" s="183"/>
      <c r="F2281" s="183"/>
      <c r="G2281" s="22"/>
      <c r="H2281" s="22"/>
      <c r="I2281" s="22"/>
      <c r="J2281" s="22"/>
      <c r="K2281" s="191" t="e">
        <f aca="false">VLOOKUP(Personale!J2281,Legenda!$D$1:$F$258,2)</f>
        <v>#N/A</v>
      </c>
      <c r="L2281" s="22"/>
      <c r="M2281" s="22"/>
      <c r="N2281" s="22"/>
      <c r="O2281" s="22"/>
      <c r="P2281" s="203"/>
      <c r="Q2281" s="22"/>
      <c r="R2281" s="22"/>
      <c r="S2281" s="22"/>
      <c r="T2281" s="203"/>
      <c r="U2281" s="211"/>
      <c r="V2281" s="211"/>
      <c r="W2281" s="185" t="n">
        <v>0</v>
      </c>
      <c r="X2281" s="185" t="n">
        <v>0</v>
      </c>
      <c r="Y2281" s="219" t="n">
        <f aca="false">SUM(W2281:X2281)</f>
        <v>0</v>
      </c>
      <c r="Z2281" s="185" t="n">
        <v>0</v>
      </c>
      <c r="AA2281" s="185" t="n">
        <v>0</v>
      </c>
      <c r="AB2281" s="220" t="n">
        <f aca="false">SUM(Z2281:AA2281)</f>
        <v>0</v>
      </c>
      <c r="AC2281" s="22"/>
      <c r="AD2281" s="22"/>
      <c r="AE2281" s="188"/>
      <c r="AF2281" s="206" t="n">
        <f aca="false">IF(AE2281="SI",N2281,0)</f>
        <v>0</v>
      </c>
      <c r="AG2281" s="189" t="n">
        <f aca="false">IF(AE2281="SI",Y2281,0)</f>
        <v>0</v>
      </c>
      <c r="AH2281" s="189" t="n">
        <f aca="false">IF(AE2281="SI",AB2281,0)</f>
        <v>0</v>
      </c>
      <c r="AI2281" s="148"/>
      <c r="AJ2281" s="207"/>
      <c r="AK2281" s="207"/>
      <c r="AL2281" s="207"/>
      <c r="AM2281" s="207"/>
      <c r="AN2281" s="207"/>
      <c r="AO2281" s="208"/>
    </row>
    <row r="2282" customFormat="false" ht="15.75" hidden="false" customHeight="true" outlineLevel="0" collapsed="false">
      <c r="A2282" s="22" t="n">
        <v>2281</v>
      </c>
      <c r="B2282" s="180"/>
      <c r="C2282" s="22"/>
      <c r="D2282" s="22"/>
      <c r="E2282" s="183"/>
      <c r="F2282" s="183"/>
      <c r="G2282" s="22"/>
      <c r="H2282" s="22"/>
      <c r="I2282" s="22"/>
      <c r="J2282" s="22"/>
      <c r="K2282" s="191" t="e">
        <f aca="false">VLOOKUP(Personale!J2282,Legenda!$D$1:$F$258,2)</f>
        <v>#N/A</v>
      </c>
      <c r="L2282" s="22"/>
      <c r="M2282" s="22"/>
      <c r="N2282" s="22"/>
      <c r="O2282" s="22"/>
      <c r="P2282" s="203"/>
      <c r="Q2282" s="22"/>
      <c r="R2282" s="22"/>
      <c r="S2282" s="22"/>
      <c r="T2282" s="203"/>
      <c r="U2282" s="211"/>
      <c r="V2282" s="211"/>
      <c r="W2282" s="185" t="n">
        <v>0</v>
      </c>
      <c r="X2282" s="185" t="n">
        <v>0</v>
      </c>
      <c r="Y2282" s="219" t="n">
        <f aca="false">SUM(W2282:X2282)</f>
        <v>0</v>
      </c>
      <c r="Z2282" s="185" t="n">
        <v>0</v>
      </c>
      <c r="AA2282" s="185" t="n">
        <v>0</v>
      </c>
      <c r="AB2282" s="220" t="n">
        <f aca="false">SUM(Z2282:AA2282)</f>
        <v>0</v>
      </c>
      <c r="AC2282" s="22"/>
      <c r="AD2282" s="22"/>
      <c r="AE2282" s="188"/>
      <c r="AF2282" s="206" t="n">
        <f aca="false">IF(AE2282="SI",N2282,0)</f>
        <v>0</v>
      </c>
      <c r="AG2282" s="189" t="n">
        <f aca="false">IF(AE2282="SI",Y2282,0)</f>
        <v>0</v>
      </c>
      <c r="AH2282" s="189" t="n">
        <f aca="false">IF(AE2282="SI",AB2282,0)</f>
        <v>0</v>
      </c>
      <c r="AI2282" s="148"/>
      <c r="AJ2282" s="207"/>
      <c r="AK2282" s="207"/>
      <c r="AL2282" s="207"/>
      <c r="AM2282" s="207"/>
      <c r="AN2282" s="207"/>
      <c r="AO2282" s="208"/>
    </row>
    <row r="2283" customFormat="false" ht="15.75" hidden="false" customHeight="true" outlineLevel="0" collapsed="false">
      <c r="A2283" s="22" t="n">
        <v>2282</v>
      </c>
      <c r="B2283" s="180"/>
      <c r="C2283" s="22"/>
      <c r="D2283" s="22"/>
      <c r="E2283" s="183"/>
      <c r="F2283" s="183"/>
      <c r="G2283" s="22"/>
      <c r="H2283" s="22"/>
      <c r="I2283" s="22"/>
      <c r="J2283" s="22"/>
      <c r="K2283" s="191" t="e">
        <f aca="false">VLOOKUP(Personale!J2283,Legenda!$D$1:$F$258,2)</f>
        <v>#N/A</v>
      </c>
      <c r="L2283" s="22"/>
      <c r="M2283" s="22"/>
      <c r="N2283" s="22"/>
      <c r="O2283" s="22"/>
      <c r="P2283" s="203"/>
      <c r="Q2283" s="22"/>
      <c r="R2283" s="22"/>
      <c r="S2283" s="22"/>
      <c r="T2283" s="203"/>
      <c r="U2283" s="211"/>
      <c r="V2283" s="211"/>
      <c r="W2283" s="185" t="n">
        <v>0</v>
      </c>
      <c r="X2283" s="185" t="n">
        <v>0</v>
      </c>
      <c r="Y2283" s="219" t="n">
        <f aca="false">SUM(W2283:X2283)</f>
        <v>0</v>
      </c>
      <c r="Z2283" s="185" t="n">
        <v>0</v>
      </c>
      <c r="AA2283" s="185" t="n">
        <v>0</v>
      </c>
      <c r="AB2283" s="220" t="n">
        <f aca="false">SUM(Z2283:AA2283)</f>
        <v>0</v>
      </c>
      <c r="AC2283" s="22"/>
      <c r="AD2283" s="22"/>
      <c r="AE2283" s="188"/>
      <c r="AF2283" s="206" t="n">
        <f aca="false">IF(AE2283="SI",N2283,0)</f>
        <v>0</v>
      </c>
      <c r="AG2283" s="189" t="n">
        <f aca="false">IF(AE2283="SI",Y2283,0)</f>
        <v>0</v>
      </c>
      <c r="AH2283" s="189" t="n">
        <f aca="false">IF(AE2283="SI",AB2283,0)</f>
        <v>0</v>
      </c>
      <c r="AI2283" s="148"/>
      <c r="AJ2283" s="207"/>
      <c r="AK2283" s="207"/>
      <c r="AL2283" s="207"/>
      <c r="AM2283" s="207"/>
      <c r="AN2283" s="207"/>
      <c r="AO2283" s="208"/>
    </row>
    <row r="2284" customFormat="false" ht="15.75" hidden="false" customHeight="true" outlineLevel="0" collapsed="false">
      <c r="A2284" s="22" t="n">
        <v>2283</v>
      </c>
      <c r="B2284" s="180"/>
      <c r="C2284" s="22"/>
      <c r="D2284" s="22"/>
      <c r="E2284" s="183"/>
      <c r="F2284" s="183"/>
      <c r="G2284" s="22"/>
      <c r="H2284" s="22"/>
      <c r="I2284" s="22"/>
      <c r="J2284" s="22"/>
      <c r="K2284" s="191" t="e">
        <f aca="false">VLOOKUP(Personale!J2284,Legenda!$D$1:$F$258,2)</f>
        <v>#N/A</v>
      </c>
      <c r="L2284" s="22"/>
      <c r="M2284" s="22"/>
      <c r="N2284" s="22"/>
      <c r="O2284" s="22"/>
      <c r="P2284" s="203"/>
      <c r="Q2284" s="22"/>
      <c r="R2284" s="22"/>
      <c r="S2284" s="22"/>
      <c r="T2284" s="203"/>
      <c r="U2284" s="211"/>
      <c r="V2284" s="211"/>
      <c r="W2284" s="185" t="n">
        <v>0</v>
      </c>
      <c r="X2284" s="185" t="n">
        <v>0</v>
      </c>
      <c r="Y2284" s="219" t="n">
        <f aca="false">SUM(W2284:X2284)</f>
        <v>0</v>
      </c>
      <c r="Z2284" s="185" t="n">
        <v>0</v>
      </c>
      <c r="AA2284" s="185" t="n">
        <v>0</v>
      </c>
      <c r="AB2284" s="220" t="n">
        <f aca="false">SUM(Z2284:AA2284)</f>
        <v>0</v>
      </c>
      <c r="AC2284" s="22"/>
      <c r="AD2284" s="22"/>
      <c r="AE2284" s="188"/>
      <c r="AF2284" s="206" t="n">
        <f aca="false">IF(AE2284="SI",N2284,0)</f>
        <v>0</v>
      </c>
      <c r="AG2284" s="189" t="n">
        <f aca="false">IF(AE2284="SI",Y2284,0)</f>
        <v>0</v>
      </c>
      <c r="AH2284" s="189" t="n">
        <f aca="false">IF(AE2284="SI",AB2284,0)</f>
        <v>0</v>
      </c>
      <c r="AI2284" s="148"/>
      <c r="AJ2284" s="207"/>
      <c r="AK2284" s="207"/>
      <c r="AL2284" s="207"/>
      <c r="AM2284" s="207"/>
      <c r="AN2284" s="207"/>
      <c r="AO2284" s="208"/>
    </row>
    <row r="2285" customFormat="false" ht="15.75" hidden="false" customHeight="true" outlineLevel="0" collapsed="false">
      <c r="A2285" s="22" t="n">
        <v>2284</v>
      </c>
      <c r="B2285" s="180"/>
      <c r="C2285" s="22"/>
      <c r="D2285" s="22"/>
      <c r="E2285" s="183"/>
      <c r="F2285" s="183"/>
      <c r="G2285" s="22"/>
      <c r="H2285" s="22"/>
      <c r="I2285" s="22"/>
      <c r="J2285" s="22"/>
      <c r="K2285" s="191" t="e">
        <f aca="false">VLOOKUP(Personale!J2285,Legenda!$D$1:$F$258,2)</f>
        <v>#N/A</v>
      </c>
      <c r="L2285" s="22"/>
      <c r="M2285" s="22"/>
      <c r="N2285" s="22"/>
      <c r="O2285" s="22"/>
      <c r="P2285" s="203"/>
      <c r="Q2285" s="22"/>
      <c r="R2285" s="22"/>
      <c r="S2285" s="22"/>
      <c r="T2285" s="203"/>
      <c r="U2285" s="211"/>
      <c r="V2285" s="211"/>
      <c r="W2285" s="185" t="n">
        <v>0</v>
      </c>
      <c r="X2285" s="185" t="n">
        <v>0</v>
      </c>
      <c r="Y2285" s="219" t="n">
        <f aca="false">SUM(W2285:X2285)</f>
        <v>0</v>
      </c>
      <c r="Z2285" s="185" t="n">
        <v>0</v>
      </c>
      <c r="AA2285" s="185" t="n">
        <v>0</v>
      </c>
      <c r="AB2285" s="220" t="n">
        <f aca="false">SUM(Z2285:AA2285)</f>
        <v>0</v>
      </c>
      <c r="AC2285" s="22"/>
      <c r="AD2285" s="22"/>
      <c r="AE2285" s="188"/>
      <c r="AF2285" s="206" t="n">
        <f aca="false">IF(AE2285="SI",N2285,0)</f>
        <v>0</v>
      </c>
      <c r="AG2285" s="189" t="n">
        <f aca="false">IF(AE2285="SI",Y2285,0)</f>
        <v>0</v>
      </c>
      <c r="AH2285" s="189" t="n">
        <f aca="false">IF(AE2285="SI",AB2285,0)</f>
        <v>0</v>
      </c>
      <c r="AI2285" s="148"/>
      <c r="AJ2285" s="207"/>
      <c r="AK2285" s="207"/>
      <c r="AL2285" s="207"/>
      <c r="AM2285" s="207"/>
      <c r="AN2285" s="207"/>
      <c r="AO2285" s="208"/>
    </row>
    <row r="2286" customFormat="false" ht="15.75" hidden="false" customHeight="true" outlineLevel="0" collapsed="false">
      <c r="A2286" s="22" t="n">
        <v>2285</v>
      </c>
      <c r="B2286" s="180"/>
      <c r="C2286" s="22"/>
      <c r="D2286" s="22"/>
      <c r="E2286" s="183"/>
      <c r="F2286" s="183"/>
      <c r="G2286" s="22"/>
      <c r="H2286" s="22"/>
      <c r="I2286" s="22"/>
      <c r="J2286" s="22"/>
      <c r="K2286" s="191" t="e">
        <f aca="false">VLOOKUP(Personale!J2286,Legenda!$D$1:$F$258,2)</f>
        <v>#N/A</v>
      </c>
      <c r="L2286" s="22"/>
      <c r="M2286" s="22"/>
      <c r="N2286" s="22"/>
      <c r="O2286" s="22"/>
      <c r="P2286" s="203"/>
      <c r="Q2286" s="22"/>
      <c r="R2286" s="22"/>
      <c r="S2286" s="22"/>
      <c r="T2286" s="203"/>
      <c r="U2286" s="211"/>
      <c r="V2286" s="211"/>
      <c r="W2286" s="185" t="n">
        <v>0</v>
      </c>
      <c r="X2286" s="185" t="n">
        <v>0</v>
      </c>
      <c r="Y2286" s="219" t="n">
        <f aca="false">SUM(W2286:X2286)</f>
        <v>0</v>
      </c>
      <c r="Z2286" s="185" t="n">
        <v>0</v>
      </c>
      <c r="AA2286" s="185" t="n">
        <v>0</v>
      </c>
      <c r="AB2286" s="220" t="n">
        <f aca="false">SUM(Z2286:AA2286)</f>
        <v>0</v>
      </c>
      <c r="AC2286" s="22"/>
      <c r="AD2286" s="22"/>
      <c r="AE2286" s="188"/>
      <c r="AF2286" s="206" t="n">
        <f aca="false">IF(AE2286="SI",N2286,0)</f>
        <v>0</v>
      </c>
      <c r="AG2286" s="189" t="n">
        <f aca="false">IF(AE2286="SI",Y2286,0)</f>
        <v>0</v>
      </c>
      <c r="AH2286" s="189" t="n">
        <f aca="false">IF(AE2286="SI",AB2286,0)</f>
        <v>0</v>
      </c>
      <c r="AI2286" s="148"/>
      <c r="AJ2286" s="207"/>
      <c r="AK2286" s="207"/>
      <c r="AL2286" s="207"/>
      <c r="AM2286" s="207"/>
      <c r="AN2286" s="207"/>
      <c r="AO2286" s="208"/>
    </row>
    <row r="2287" customFormat="false" ht="15.75" hidden="false" customHeight="true" outlineLevel="0" collapsed="false">
      <c r="A2287" s="22" t="n">
        <v>2286</v>
      </c>
      <c r="B2287" s="180"/>
      <c r="C2287" s="22"/>
      <c r="D2287" s="22"/>
      <c r="E2287" s="183"/>
      <c r="F2287" s="183"/>
      <c r="G2287" s="22"/>
      <c r="H2287" s="22"/>
      <c r="I2287" s="22"/>
      <c r="J2287" s="22"/>
      <c r="K2287" s="191" t="e">
        <f aca="false">VLOOKUP(Personale!J2287,Legenda!$D$1:$F$258,2)</f>
        <v>#N/A</v>
      </c>
      <c r="L2287" s="22"/>
      <c r="M2287" s="22"/>
      <c r="N2287" s="22"/>
      <c r="O2287" s="22"/>
      <c r="P2287" s="203"/>
      <c r="Q2287" s="22"/>
      <c r="R2287" s="22"/>
      <c r="S2287" s="22"/>
      <c r="T2287" s="203"/>
      <c r="U2287" s="211"/>
      <c r="V2287" s="211"/>
      <c r="W2287" s="185" t="n">
        <v>0</v>
      </c>
      <c r="X2287" s="185" t="n">
        <v>0</v>
      </c>
      <c r="Y2287" s="219" t="n">
        <f aca="false">SUM(W2287:X2287)</f>
        <v>0</v>
      </c>
      <c r="Z2287" s="185" t="n">
        <v>0</v>
      </c>
      <c r="AA2287" s="185" t="n">
        <v>0</v>
      </c>
      <c r="AB2287" s="220" t="n">
        <f aca="false">SUM(Z2287:AA2287)</f>
        <v>0</v>
      </c>
      <c r="AC2287" s="22"/>
      <c r="AD2287" s="22"/>
      <c r="AE2287" s="188"/>
      <c r="AF2287" s="206" t="n">
        <f aca="false">IF(AE2287="SI",N2287,0)</f>
        <v>0</v>
      </c>
      <c r="AG2287" s="189" t="n">
        <f aca="false">IF(AE2287="SI",Y2287,0)</f>
        <v>0</v>
      </c>
      <c r="AH2287" s="189" t="n">
        <f aca="false">IF(AE2287="SI",AB2287,0)</f>
        <v>0</v>
      </c>
      <c r="AI2287" s="148"/>
      <c r="AJ2287" s="207"/>
      <c r="AK2287" s="207"/>
      <c r="AL2287" s="207"/>
      <c r="AM2287" s="207"/>
      <c r="AN2287" s="207"/>
      <c r="AO2287" s="208"/>
    </row>
    <row r="2288" customFormat="false" ht="15.75" hidden="false" customHeight="true" outlineLevel="0" collapsed="false">
      <c r="A2288" s="22" t="n">
        <v>2287</v>
      </c>
      <c r="B2288" s="180"/>
      <c r="C2288" s="22"/>
      <c r="D2288" s="22"/>
      <c r="E2288" s="183"/>
      <c r="F2288" s="183"/>
      <c r="G2288" s="22"/>
      <c r="H2288" s="22"/>
      <c r="I2288" s="22"/>
      <c r="J2288" s="22"/>
      <c r="K2288" s="191" t="e">
        <f aca="false">VLOOKUP(Personale!J2288,Legenda!$D$1:$F$258,2)</f>
        <v>#N/A</v>
      </c>
      <c r="L2288" s="22"/>
      <c r="M2288" s="22"/>
      <c r="N2288" s="22"/>
      <c r="O2288" s="22"/>
      <c r="P2288" s="203"/>
      <c r="Q2288" s="22"/>
      <c r="R2288" s="22"/>
      <c r="S2288" s="22"/>
      <c r="T2288" s="203"/>
      <c r="U2288" s="211"/>
      <c r="V2288" s="211"/>
      <c r="W2288" s="185" t="n">
        <v>0</v>
      </c>
      <c r="X2288" s="185" t="n">
        <v>0</v>
      </c>
      <c r="Y2288" s="219" t="n">
        <f aca="false">SUM(W2288:X2288)</f>
        <v>0</v>
      </c>
      <c r="Z2288" s="185" t="n">
        <v>0</v>
      </c>
      <c r="AA2288" s="185" t="n">
        <v>0</v>
      </c>
      <c r="AB2288" s="220" t="n">
        <f aca="false">SUM(Z2288:AA2288)</f>
        <v>0</v>
      </c>
      <c r="AC2288" s="22"/>
      <c r="AD2288" s="22"/>
      <c r="AE2288" s="188"/>
      <c r="AF2288" s="206" t="n">
        <f aca="false">IF(AE2288="SI",N2288,0)</f>
        <v>0</v>
      </c>
      <c r="AG2288" s="189" t="n">
        <f aca="false">IF(AE2288="SI",Y2288,0)</f>
        <v>0</v>
      </c>
      <c r="AH2288" s="189" t="n">
        <f aca="false">IF(AE2288="SI",AB2288,0)</f>
        <v>0</v>
      </c>
      <c r="AI2288" s="148"/>
      <c r="AJ2288" s="207"/>
      <c r="AK2288" s="207"/>
      <c r="AL2288" s="207"/>
      <c r="AM2288" s="207"/>
      <c r="AN2288" s="207"/>
      <c r="AO2288" s="208"/>
    </row>
    <row r="2289" customFormat="false" ht="15.75" hidden="false" customHeight="true" outlineLevel="0" collapsed="false">
      <c r="A2289" s="22" t="n">
        <v>2288</v>
      </c>
      <c r="B2289" s="180"/>
      <c r="C2289" s="22"/>
      <c r="D2289" s="22"/>
      <c r="E2289" s="183"/>
      <c r="F2289" s="183"/>
      <c r="G2289" s="22"/>
      <c r="H2289" s="22"/>
      <c r="I2289" s="22"/>
      <c r="J2289" s="22"/>
      <c r="K2289" s="191" t="e">
        <f aca="false">VLOOKUP(Personale!J2289,Legenda!$D$1:$F$258,2)</f>
        <v>#N/A</v>
      </c>
      <c r="L2289" s="22"/>
      <c r="M2289" s="22"/>
      <c r="N2289" s="22"/>
      <c r="O2289" s="22"/>
      <c r="P2289" s="203"/>
      <c r="Q2289" s="22"/>
      <c r="R2289" s="22"/>
      <c r="S2289" s="22"/>
      <c r="T2289" s="203"/>
      <c r="U2289" s="211"/>
      <c r="V2289" s="211"/>
      <c r="W2289" s="185" t="n">
        <v>0</v>
      </c>
      <c r="X2289" s="185" t="n">
        <v>0</v>
      </c>
      <c r="Y2289" s="219" t="n">
        <f aca="false">SUM(W2289:X2289)</f>
        <v>0</v>
      </c>
      <c r="Z2289" s="185" t="n">
        <v>0</v>
      </c>
      <c r="AA2289" s="185" t="n">
        <v>0</v>
      </c>
      <c r="AB2289" s="220" t="n">
        <f aca="false">SUM(Z2289:AA2289)</f>
        <v>0</v>
      </c>
      <c r="AC2289" s="22"/>
      <c r="AD2289" s="22"/>
      <c r="AE2289" s="188"/>
      <c r="AF2289" s="206" t="n">
        <f aca="false">IF(AE2289="SI",N2289,0)</f>
        <v>0</v>
      </c>
      <c r="AG2289" s="189" t="n">
        <f aca="false">IF(AE2289="SI",Y2289,0)</f>
        <v>0</v>
      </c>
      <c r="AH2289" s="189" t="n">
        <f aca="false">IF(AE2289="SI",AB2289,0)</f>
        <v>0</v>
      </c>
      <c r="AI2289" s="148"/>
      <c r="AJ2289" s="207"/>
      <c r="AK2289" s="207"/>
      <c r="AL2289" s="207"/>
      <c r="AM2289" s="207"/>
      <c r="AN2289" s="207"/>
      <c r="AO2289" s="208"/>
    </row>
    <row r="2290" customFormat="false" ht="15.75" hidden="false" customHeight="true" outlineLevel="0" collapsed="false">
      <c r="A2290" s="22" t="n">
        <v>2289</v>
      </c>
      <c r="B2290" s="180"/>
      <c r="C2290" s="22"/>
      <c r="D2290" s="22"/>
      <c r="E2290" s="183"/>
      <c r="F2290" s="183"/>
      <c r="G2290" s="22"/>
      <c r="H2290" s="22"/>
      <c r="I2290" s="22"/>
      <c r="J2290" s="22"/>
      <c r="K2290" s="191" t="e">
        <f aca="false">VLOOKUP(Personale!J2290,Legenda!$D$1:$F$258,2)</f>
        <v>#N/A</v>
      </c>
      <c r="L2290" s="22"/>
      <c r="M2290" s="22"/>
      <c r="N2290" s="22"/>
      <c r="O2290" s="22"/>
      <c r="P2290" s="203"/>
      <c r="Q2290" s="22"/>
      <c r="R2290" s="22"/>
      <c r="S2290" s="22"/>
      <c r="T2290" s="203"/>
      <c r="U2290" s="211"/>
      <c r="V2290" s="211"/>
      <c r="W2290" s="185" t="n">
        <v>0</v>
      </c>
      <c r="X2290" s="185" t="n">
        <v>0</v>
      </c>
      <c r="Y2290" s="219" t="n">
        <f aca="false">SUM(W2290:X2290)</f>
        <v>0</v>
      </c>
      <c r="Z2290" s="185" t="n">
        <v>0</v>
      </c>
      <c r="AA2290" s="185" t="n">
        <v>0</v>
      </c>
      <c r="AB2290" s="220" t="n">
        <f aca="false">SUM(Z2290:AA2290)</f>
        <v>0</v>
      </c>
      <c r="AC2290" s="22"/>
      <c r="AD2290" s="22"/>
      <c r="AE2290" s="188"/>
      <c r="AF2290" s="206" t="n">
        <f aca="false">IF(AE2290="SI",N2290,0)</f>
        <v>0</v>
      </c>
      <c r="AG2290" s="189" t="n">
        <f aca="false">IF(AE2290="SI",Y2290,0)</f>
        <v>0</v>
      </c>
      <c r="AH2290" s="189" t="n">
        <f aca="false">IF(AE2290="SI",AB2290,0)</f>
        <v>0</v>
      </c>
      <c r="AI2290" s="148"/>
      <c r="AJ2290" s="207"/>
      <c r="AK2290" s="207"/>
      <c r="AL2290" s="207"/>
      <c r="AM2290" s="207"/>
      <c r="AN2290" s="207"/>
      <c r="AO2290" s="208"/>
    </row>
    <row r="2291" customFormat="false" ht="15.75" hidden="false" customHeight="true" outlineLevel="0" collapsed="false">
      <c r="A2291" s="22" t="n">
        <v>2290</v>
      </c>
      <c r="B2291" s="180"/>
      <c r="C2291" s="22"/>
      <c r="D2291" s="22"/>
      <c r="E2291" s="183"/>
      <c r="F2291" s="183"/>
      <c r="G2291" s="22"/>
      <c r="H2291" s="22"/>
      <c r="I2291" s="22"/>
      <c r="J2291" s="22"/>
      <c r="K2291" s="191" t="e">
        <f aca="false">VLOOKUP(Personale!J2291,Legenda!$D$1:$F$258,2)</f>
        <v>#N/A</v>
      </c>
      <c r="L2291" s="22"/>
      <c r="M2291" s="22"/>
      <c r="N2291" s="22"/>
      <c r="O2291" s="22"/>
      <c r="P2291" s="203"/>
      <c r="Q2291" s="22"/>
      <c r="R2291" s="22"/>
      <c r="S2291" s="22"/>
      <c r="T2291" s="203"/>
      <c r="U2291" s="211"/>
      <c r="V2291" s="211"/>
      <c r="W2291" s="185" t="n">
        <v>0</v>
      </c>
      <c r="X2291" s="185" t="n">
        <v>0</v>
      </c>
      <c r="Y2291" s="219" t="n">
        <f aca="false">SUM(W2291:X2291)</f>
        <v>0</v>
      </c>
      <c r="Z2291" s="185" t="n">
        <v>0</v>
      </c>
      <c r="AA2291" s="185" t="n">
        <v>0</v>
      </c>
      <c r="AB2291" s="220" t="n">
        <f aca="false">SUM(Z2291:AA2291)</f>
        <v>0</v>
      </c>
      <c r="AC2291" s="22"/>
      <c r="AD2291" s="22"/>
      <c r="AE2291" s="188"/>
      <c r="AF2291" s="206" t="n">
        <f aca="false">IF(AE2291="SI",N2291,0)</f>
        <v>0</v>
      </c>
      <c r="AG2291" s="189" t="n">
        <f aca="false">IF(AE2291="SI",Y2291,0)</f>
        <v>0</v>
      </c>
      <c r="AH2291" s="189" t="n">
        <f aca="false">IF(AE2291="SI",AB2291,0)</f>
        <v>0</v>
      </c>
      <c r="AI2291" s="148"/>
      <c r="AJ2291" s="207"/>
      <c r="AK2291" s="207"/>
      <c r="AL2291" s="207"/>
      <c r="AM2291" s="207"/>
      <c r="AN2291" s="207"/>
      <c r="AO2291" s="208"/>
    </row>
    <row r="2292" customFormat="false" ht="15.75" hidden="false" customHeight="true" outlineLevel="0" collapsed="false">
      <c r="A2292" s="22" t="n">
        <v>2291</v>
      </c>
      <c r="B2292" s="180"/>
      <c r="C2292" s="22"/>
      <c r="D2292" s="22"/>
      <c r="E2292" s="183"/>
      <c r="F2292" s="183"/>
      <c r="G2292" s="22"/>
      <c r="H2292" s="22"/>
      <c r="I2292" s="22"/>
      <c r="J2292" s="22"/>
      <c r="K2292" s="191" t="e">
        <f aca="false">VLOOKUP(Personale!J2292,Legenda!$D$1:$F$258,2)</f>
        <v>#N/A</v>
      </c>
      <c r="L2292" s="22"/>
      <c r="M2292" s="22"/>
      <c r="N2292" s="22"/>
      <c r="O2292" s="22"/>
      <c r="P2292" s="203"/>
      <c r="Q2292" s="22"/>
      <c r="R2292" s="22"/>
      <c r="S2292" s="22"/>
      <c r="T2292" s="203"/>
      <c r="U2292" s="211"/>
      <c r="V2292" s="211"/>
      <c r="W2292" s="185" t="n">
        <v>0</v>
      </c>
      <c r="X2292" s="185" t="n">
        <v>0</v>
      </c>
      <c r="Y2292" s="219" t="n">
        <f aca="false">SUM(W2292:X2292)</f>
        <v>0</v>
      </c>
      <c r="Z2292" s="185" t="n">
        <v>0</v>
      </c>
      <c r="AA2292" s="185" t="n">
        <v>0</v>
      </c>
      <c r="AB2292" s="220" t="n">
        <f aca="false">SUM(Z2292:AA2292)</f>
        <v>0</v>
      </c>
      <c r="AC2292" s="22"/>
      <c r="AD2292" s="22"/>
      <c r="AE2292" s="188"/>
      <c r="AF2292" s="206" t="n">
        <f aca="false">IF(AE2292="SI",N2292,0)</f>
        <v>0</v>
      </c>
      <c r="AG2292" s="189" t="n">
        <f aca="false">IF(AE2292="SI",Y2292,0)</f>
        <v>0</v>
      </c>
      <c r="AH2292" s="189" t="n">
        <f aca="false">IF(AE2292="SI",AB2292,0)</f>
        <v>0</v>
      </c>
      <c r="AI2292" s="148"/>
      <c r="AJ2292" s="207"/>
      <c r="AK2292" s="207"/>
      <c r="AL2292" s="207"/>
      <c r="AM2292" s="207"/>
      <c r="AN2292" s="207"/>
      <c r="AO2292" s="208"/>
    </row>
    <row r="2293" customFormat="false" ht="15.75" hidden="false" customHeight="true" outlineLevel="0" collapsed="false">
      <c r="A2293" s="22" t="n">
        <v>2292</v>
      </c>
      <c r="B2293" s="180"/>
      <c r="C2293" s="22"/>
      <c r="D2293" s="22"/>
      <c r="E2293" s="183"/>
      <c r="F2293" s="183"/>
      <c r="G2293" s="22"/>
      <c r="H2293" s="22"/>
      <c r="I2293" s="22"/>
      <c r="J2293" s="22"/>
      <c r="K2293" s="191" t="e">
        <f aca="false">VLOOKUP(Personale!J2293,Legenda!$D$1:$F$258,2)</f>
        <v>#N/A</v>
      </c>
      <c r="L2293" s="22"/>
      <c r="M2293" s="22"/>
      <c r="N2293" s="22"/>
      <c r="O2293" s="22"/>
      <c r="P2293" s="203"/>
      <c r="Q2293" s="22"/>
      <c r="R2293" s="22"/>
      <c r="S2293" s="22"/>
      <c r="T2293" s="203"/>
      <c r="U2293" s="211"/>
      <c r="V2293" s="211"/>
      <c r="W2293" s="185" t="n">
        <v>0</v>
      </c>
      <c r="X2293" s="185" t="n">
        <v>0</v>
      </c>
      <c r="Y2293" s="219" t="n">
        <f aca="false">SUM(W2293:X2293)</f>
        <v>0</v>
      </c>
      <c r="Z2293" s="185" t="n">
        <v>0</v>
      </c>
      <c r="AA2293" s="185" t="n">
        <v>0</v>
      </c>
      <c r="AB2293" s="220" t="n">
        <f aca="false">SUM(Z2293:AA2293)</f>
        <v>0</v>
      </c>
      <c r="AC2293" s="22"/>
      <c r="AD2293" s="22"/>
      <c r="AE2293" s="188"/>
      <c r="AF2293" s="206" t="n">
        <f aca="false">IF(AE2293="SI",N2293,0)</f>
        <v>0</v>
      </c>
      <c r="AG2293" s="189" t="n">
        <f aca="false">IF(AE2293="SI",Y2293,0)</f>
        <v>0</v>
      </c>
      <c r="AH2293" s="189" t="n">
        <f aca="false">IF(AE2293="SI",AB2293,0)</f>
        <v>0</v>
      </c>
      <c r="AI2293" s="148"/>
      <c r="AJ2293" s="207"/>
      <c r="AK2293" s="207"/>
      <c r="AL2293" s="207"/>
      <c r="AM2293" s="207"/>
      <c r="AN2293" s="207"/>
      <c r="AO2293" s="208"/>
    </row>
    <row r="2294" customFormat="false" ht="15.75" hidden="false" customHeight="true" outlineLevel="0" collapsed="false">
      <c r="A2294" s="22" t="n">
        <v>2293</v>
      </c>
      <c r="B2294" s="180"/>
      <c r="C2294" s="22"/>
      <c r="D2294" s="22"/>
      <c r="E2294" s="183"/>
      <c r="F2294" s="183"/>
      <c r="G2294" s="22"/>
      <c r="H2294" s="22"/>
      <c r="I2294" s="22"/>
      <c r="J2294" s="22"/>
      <c r="K2294" s="191" t="e">
        <f aca="false">VLOOKUP(Personale!J2294,Legenda!$D$1:$F$258,2)</f>
        <v>#N/A</v>
      </c>
      <c r="L2294" s="22"/>
      <c r="M2294" s="22"/>
      <c r="N2294" s="22"/>
      <c r="O2294" s="22"/>
      <c r="P2294" s="203"/>
      <c r="Q2294" s="22"/>
      <c r="R2294" s="22"/>
      <c r="S2294" s="22"/>
      <c r="T2294" s="203"/>
      <c r="U2294" s="211"/>
      <c r="V2294" s="211"/>
      <c r="W2294" s="185" t="n">
        <v>0</v>
      </c>
      <c r="X2294" s="185" t="n">
        <v>0</v>
      </c>
      <c r="Y2294" s="219" t="n">
        <f aca="false">SUM(W2294:X2294)</f>
        <v>0</v>
      </c>
      <c r="Z2294" s="185" t="n">
        <v>0</v>
      </c>
      <c r="AA2294" s="185" t="n">
        <v>0</v>
      </c>
      <c r="AB2294" s="220" t="n">
        <f aca="false">SUM(Z2294:AA2294)</f>
        <v>0</v>
      </c>
      <c r="AC2294" s="22"/>
      <c r="AD2294" s="22"/>
      <c r="AE2294" s="188"/>
      <c r="AF2294" s="206" t="n">
        <f aca="false">IF(AE2294="SI",N2294,0)</f>
        <v>0</v>
      </c>
      <c r="AG2294" s="189" t="n">
        <f aca="false">IF(AE2294="SI",Y2294,0)</f>
        <v>0</v>
      </c>
      <c r="AH2294" s="189" t="n">
        <f aca="false">IF(AE2294="SI",AB2294,0)</f>
        <v>0</v>
      </c>
      <c r="AI2294" s="148"/>
      <c r="AJ2294" s="207"/>
      <c r="AK2294" s="207"/>
      <c r="AL2294" s="207"/>
      <c r="AM2294" s="207"/>
      <c r="AN2294" s="207"/>
      <c r="AO2294" s="208"/>
    </row>
    <row r="2295" customFormat="false" ht="15.75" hidden="false" customHeight="true" outlineLevel="0" collapsed="false">
      <c r="A2295" s="22" t="n">
        <v>2294</v>
      </c>
      <c r="B2295" s="180"/>
      <c r="C2295" s="22"/>
      <c r="D2295" s="22"/>
      <c r="E2295" s="183"/>
      <c r="F2295" s="183"/>
      <c r="G2295" s="22"/>
      <c r="H2295" s="22"/>
      <c r="I2295" s="22"/>
      <c r="J2295" s="22"/>
      <c r="K2295" s="191" t="e">
        <f aca="false">VLOOKUP(Personale!J2295,Legenda!$D$1:$F$258,2)</f>
        <v>#N/A</v>
      </c>
      <c r="L2295" s="22"/>
      <c r="M2295" s="22"/>
      <c r="N2295" s="22"/>
      <c r="O2295" s="22"/>
      <c r="P2295" s="203"/>
      <c r="Q2295" s="22"/>
      <c r="R2295" s="22"/>
      <c r="S2295" s="22"/>
      <c r="T2295" s="203"/>
      <c r="U2295" s="211"/>
      <c r="V2295" s="211"/>
      <c r="W2295" s="185" t="n">
        <v>0</v>
      </c>
      <c r="X2295" s="185" t="n">
        <v>0</v>
      </c>
      <c r="Y2295" s="219" t="n">
        <f aca="false">SUM(W2295:X2295)</f>
        <v>0</v>
      </c>
      <c r="Z2295" s="185" t="n">
        <v>0</v>
      </c>
      <c r="AA2295" s="185" t="n">
        <v>0</v>
      </c>
      <c r="AB2295" s="220" t="n">
        <f aca="false">SUM(Z2295:AA2295)</f>
        <v>0</v>
      </c>
      <c r="AC2295" s="22"/>
      <c r="AD2295" s="22"/>
      <c r="AE2295" s="188"/>
      <c r="AF2295" s="206" t="n">
        <f aca="false">IF(AE2295="SI",N2295,0)</f>
        <v>0</v>
      </c>
      <c r="AG2295" s="189" t="n">
        <f aca="false">IF(AE2295="SI",Y2295,0)</f>
        <v>0</v>
      </c>
      <c r="AH2295" s="189" t="n">
        <f aca="false">IF(AE2295="SI",AB2295,0)</f>
        <v>0</v>
      </c>
      <c r="AI2295" s="148"/>
      <c r="AJ2295" s="207"/>
      <c r="AK2295" s="207"/>
      <c r="AL2295" s="207"/>
      <c r="AM2295" s="207"/>
      <c r="AN2295" s="207"/>
      <c r="AO2295" s="208"/>
    </row>
    <row r="2296" customFormat="false" ht="15.75" hidden="false" customHeight="true" outlineLevel="0" collapsed="false">
      <c r="A2296" s="22" t="n">
        <v>2295</v>
      </c>
      <c r="B2296" s="180"/>
      <c r="C2296" s="22"/>
      <c r="D2296" s="22"/>
      <c r="E2296" s="183"/>
      <c r="F2296" s="183"/>
      <c r="G2296" s="22"/>
      <c r="H2296" s="22"/>
      <c r="I2296" s="22"/>
      <c r="J2296" s="22"/>
      <c r="K2296" s="191" t="e">
        <f aca="false">VLOOKUP(Personale!J2296,Legenda!$D$1:$F$258,2)</f>
        <v>#N/A</v>
      </c>
      <c r="L2296" s="22"/>
      <c r="M2296" s="22"/>
      <c r="N2296" s="22"/>
      <c r="O2296" s="22"/>
      <c r="P2296" s="203"/>
      <c r="Q2296" s="22"/>
      <c r="R2296" s="22"/>
      <c r="S2296" s="22"/>
      <c r="T2296" s="203"/>
      <c r="U2296" s="211"/>
      <c r="V2296" s="211"/>
      <c r="W2296" s="185" t="n">
        <v>0</v>
      </c>
      <c r="X2296" s="185" t="n">
        <v>0</v>
      </c>
      <c r="Y2296" s="219" t="n">
        <f aca="false">SUM(W2296:X2296)</f>
        <v>0</v>
      </c>
      <c r="Z2296" s="185" t="n">
        <v>0</v>
      </c>
      <c r="AA2296" s="185" t="n">
        <v>0</v>
      </c>
      <c r="AB2296" s="220" t="n">
        <f aca="false">SUM(Z2296:AA2296)</f>
        <v>0</v>
      </c>
      <c r="AC2296" s="22"/>
      <c r="AD2296" s="22"/>
      <c r="AE2296" s="188"/>
      <c r="AF2296" s="206" t="n">
        <f aca="false">IF(AE2296="SI",N2296,0)</f>
        <v>0</v>
      </c>
      <c r="AG2296" s="189" t="n">
        <f aca="false">IF(AE2296="SI",Y2296,0)</f>
        <v>0</v>
      </c>
      <c r="AH2296" s="189" t="n">
        <f aca="false">IF(AE2296="SI",AB2296,0)</f>
        <v>0</v>
      </c>
      <c r="AI2296" s="148"/>
      <c r="AJ2296" s="207"/>
      <c r="AK2296" s="207"/>
      <c r="AL2296" s="207"/>
      <c r="AM2296" s="207"/>
      <c r="AN2296" s="207"/>
      <c r="AO2296" s="208"/>
    </row>
    <row r="2297" customFormat="false" ht="15.75" hidden="false" customHeight="true" outlineLevel="0" collapsed="false">
      <c r="A2297" s="22" t="n">
        <v>2296</v>
      </c>
      <c r="B2297" s="180"/>
      <c r="C2297" s="22"/>
      <c r="D2297" s="22"/>
      <c r="E2297" s="183"/>
      <c r="F2297" s="183"/>
      <c r="G2297" s="22"/>
      <c r="H2297" s="22"/>
      <c r="I2297" s="22"/>
      <c r="J2297" s="22"/>
      <c r="K2297" s="191" t="e">
        <f aca="false">VLOOKUP(Personale!J2297,Legenda!$D$1:$F$258,2)</f>
        <v>#N/A</v>
      </c>
      <c r="L2297" s="22"/>
      <c r="M2297" s="22"/>
      <c r="N2297" s="22"/>
      <c r="O2297" s="22"/>
      <c r="P2297" s="203"/>
      <c r="Q2297" s="22"/>
      <c r="R2297" s="22"/>
      <c r="S2297" s="22"/>
      <c r="T2297" s="203"/>
      <c r="U2297" s="211"/>
      <c r="V2297" s="211"/>
      <c r="W2297" s="185" t="n">
        <v>0</v>
      </c>
      <c r="X2297" s="185" t="n">
        <v>0</v>
      </c>
      <c r="Y2297" s="219" t="n">
        <f aca="false">SUM(W2297:X2297)</f>
        <v>0</v>
      </c>
      <c r="Z2297" s="185" t="n">
        <v>0</v>
      </c>
      <c r="AA2297" s="185" t="n">
        <v>0</v>
      </c>
      <c r="AB2297" s="220" t="n">
        <f aca="false">SUM(Z2297:AA2297)</f>
        <v>0</v>
      </c>
      <c r="AC2297" s="22"/>
      <c r="AD2297" s="22"/>
      <c r="AE2297" s="188"/>
      <c r="AF2297" s="206" t="n">
        <f aca="false">IF(AE2297="SI",N2297,0)</f>
        <v>0</v>
      </c>
      <c r="AG2297" s="189" t="n">
        <f aca="false">IF(AE2297="SI",Y2297,0)</f>
        <v>0</v>
      </c>
      <c r="AH2297" s="189" t="n">
        <f aca="false">IF(AE2297="SI",AB2297,0)</f>
        <v>0</v>
      </c>
      <c r="AI2297" s="148"/>
      <c r="AJ2297" s="207"/>
      <c r="AK2297" s="207"/>
      <c r="AL2297" s="207"/>
      <c r="AM2297" s="207"/>
      <c r="AN2297" s="207"/>
      <c r="AO2297" s="208"/>
    </row>
    <row r="2298" customFormat="false" ht="15.75" hidden="false" customHeight="true" outlineLevel="0" collapsed="false">
      <c r="A2298" s="22" t="n">
        <v>2297</v>
      </c>
      <c r="B2298" s="180"/>
      <c r="C2298" s="22"/>
      <c r="D2298" s="22"/>
      <c r="E2298" s="183"/>
      <c r="F2298" s="183"/>
      <c r="G2298" s="22"/>
      <c r="H2298" s="22"/>
      <c r="I2298" s="22"/>
      <c r="J2298" s="22"/>
      <c r="K2298" s="191" t="e">
        <f aca="false">VLOOKUP(Personale!J2298,Legenda!$D$1:$F$258,2)</f>
        <v>#N/A</v>
      </c>
      <c r="L2298" s="22"/>
      <c r="M2298" s="22"/>
      <c r="N2298" s="22"/>
      <c r="O2298" s="22"/>
      <c r="P2298" s="203"/>
      <c r="Q2298" s="22"/>
      <c r="R2298" s="22"/>
      <c r="S2298" s="22"/>
      <c r="T2298" s="203"/>
      <c r="U2298" s="211"/>
      <c r="V2298" s="211"/>
      <c r="W2298" s="185" t="n">
        <v>0</v>
      </c>
      <c r="X2298" s="185" t="n">
        <v>0</v>
      </c>
      <c r="Y2298" s="219" t="n">
        <f aca="false">SUM(W2298:X2298)</f>
        <v>0</v>
      </c>
      <c r="Z2298" s="185" t="n">
        <v>0</v>
      </c>
      <c r="AA2298" s="185" t="n">
        <v>0</v>
      </c>
      <c r="AB2298" s="220" t="n">
        <f aca="false">SUM(Z2298:AA2298)</f>
        <v>0</v>
      </c>
      <c r="AC2298" s="22"/>
      <c r="AD2298" s="22"/>
      <c r="AE2298" s="188"/>
      <c r="AF2298" s="206" t="n">
        <f aca="false">IF(AE2298="SI",N2298,0)</f>
        <v>0</v>
      </c>
      <c r="AG2298" s="189" t="n">
        <f aca="false">IF(AE2298="SI",Y2298,0)</f>
        <v>0</v>
      </c>
      <c r="AH2298" s="189" t="n">
        <f aca="false">IF(AE2298="SI",AB2298,0)</f>
        <v>0</v>
      </c>
      <c r="AI2298" s="148"/>
      <c r="AJ2298" s="207"/>
      <c r="AK2298" s="207"/>
      <c r="AL2298" s="207"/>
      <c r="AM2298" s="207"/>
      <c r="AN2298" s="207"/>
      <c r="AO2298" s="208"/>
    </row>
    <row r="2299" customFormat="false" ht="15.75" hidden="false" customHeight="true" outlineLevel="0" collapsed="false">
      <c r="A2299" s="22" t="n">
        <v>2298</v>
      </c>
      <c r="B2299" s="180"/>
      <c r="C2299" s="22"/>
      <c r="D2299" s="22"/>
      <c r="E2299" s="183"/>
      <c r="F2299" s="183"/>
      <c r="G2299" s="22"/>
      <c r="H2299" s="22"/>
      <c r="I2299" s="22"/>
      <c r="J2299" s="22"/>
      <c r="K2299" s="191" t="e">
        <f aca="false">VLOOKUP(Personale!J2299,Legenda!$D$1:$F$258,2)</f>
        <v>#N/A</v>
      </c>
      <c r="L2299" s="22"/>
      <c r="M2299" s="22"/>
      <c r="N2299" s="22"/>
      <c r="O2299" s="22"/>
      <c r="P2299" s="203"/>
      <c r="Q2299" s="22"/>
      <c r="R2299" s="22"/>
      <c r="S2299" s="22"/>
      <c r="T2299" s="203"/>
      <c r="U2299" s="211"/>
      <c r="V2299" s="211"/>
      <c r="W2299" s="185" t="n">
        <v>0</v>
      </c>
      <c r="X2299" s="185" t="n">
        <v>0</v>
      </c>
      <c r="Y2299" s="219" t="n">
        <f aca="false">SUM(W2299:X2299)</f>
        <v>0</v>
      </c>
      <c r="Z2299" s="185" t="n">
        <v>0</v>
      </c>
      <c r="AA2299" s="185" t="n">
        <v>0</v>
      </c>
      <c r="AB2299" s="220" t="n">
        <f aca="false">SUM(Z2299:AA2299)</f>
        <v>0</v>
      </c>
      <c r="AC2299" s="22"/>
      <c r="AD2299" s="22"/>
      <c r="AE2299" s="188"/>
      <c r="AF2299" s="206" t="n">
        <f aca="false">IF(AE2299="SI",N2299,0)</f>
        <v>0</v>
      </c>
      <c r="AG2299" s="189" t="n">
        <f aca="false">IF(AE2299="SI",Y2299,0)</f>
        <v>0</v>
      </c>
      <c r="AH2299" s="189" t="n">
        <f aca="false">IF(AE2299="SI",AB2299,0)</f>
        <v>0</v>
      </c>
      <c r="AI2299" s="148"/>
      <c r="AJ2299" s="207"/>
      <c r="AK2299" s="207"/>
      <c r="AL2299" s="207"/>
      <c r="AM2299" s="207"/>
      <c r="AN2299" s="207"/>
      <c r="AO2299" s="208"/>
    </row>
    <row r="2300" customFormat="false" ht="15.75" hidden="false" customHeight="true" outlineLevel="0" collapsed="false">
      <c r="A2300" s="22" t="n">
        <v>2299</v>
      </c>
      <c r="B2300" s="180"/>
      <c r="C2300" s="22"/>
      <c r="D2300" s="22"/>
      <c r="E2300" s="183"/>
      <c r="F2300" s="183"/>
      <c r="G2300" s="22"/>
      <c r="H2300" s="22"/>
      <c r="I2300" s="22"/>
      <c r="J2300" s="22"/>
      <c r="K2300" s="191" t="e">
        <f aca="false">VLOOKUP(Personale!J2300,Legenda!$D$1:$F$258,2)</f>
        <v>#N/A</v>
      </c>
      <c r="L2300" s="22"/>
      <c r="M2300" s="22"/>
      <c r="N2300" s="22"/>
      <c r="O2300" s="22"/>
      <c r="P2300" s="203"/>
      <c r="Q2300" s="22"/>
      <c r="R2300" s="22"/>
      <c r="S2300" s="22"/>
      <c r="T2300" s="203"/>
      <c r="U2300" s="211"/>
      <c r="V2300" s="211"/>
      <c r="W2300" s="185" t="n">
        <v>0</v>
      </c>
      <c r="X2300" s="185" t="n">
        <v>0</v>
      </c>
      <c r="Y2300" s="219" t="n">
        <f aca="false">SUM(W2300:X2300)</f>
        <v>0</v>
      </c>
      <c r="Z2300" s="185" t="n">
        <v>0</v>
      </c>
      <c r="AA2300" s="185" t="n">
        <v>0</v>
      </c>
      <c r="AB2300" s="220" t="n">
        <f aca="false">SUM(Z2300:AA2300)</f>
        <v>0</v>
      </c>
      <c r="AC2300" s="22"/>
      <c r="AD2300" s="22"/>
      <c r="AE2300" s="188"/>
      <c r="AF2300" s="206" t="n">
        <f aca="false">IF(AE2300="SI",N2300,0)</f>
        <v>0</v>
      </c>
      <c r="AG2300" s="189" t="n">
        <f aca="false">IF(AE2300="SI",Y2300,0)</f>
        <v>0</v>
      </c>
      <c r="AH2300" s="189" t="n">
        <f aca="false">IF(AE2300="SI",AB2300,0)</f>
        <v>0</v>
      </c>
      <c r="AI2300" s="148"/>
      <c r="AJ2300" s="207"/>
      <c r="AK2300" s="207"/>
      <c r="AL2300" s="207"/>
      <c r="AM2300" s="207"/>
      <c r="AN2300" s="207"/>
      <c r="AO2300" s="208"/>
    </row>
    <row r="2301" customFormat="false" ht="15.75" hidden="false" customHeight="true" outlineLevel="0" collapsed="false">
      <c r="A2301" s="22" t="n">
        <v>2300</v>
      </c>
      <c r="B2301" s="180"/>
      <c r="C2301" s="22"/>
      <c r="D2301" s="22"/>
      <c r="E2301" s="183"/>
      <c r="F2301" s="183"/>
      <c r="G2301" s="22"/>
      <c r="H2301" s="22"/>
      <c r="I2301" s="22"/>
      <c r="J2301" s="22"/>
      <c r="K2301" s="191" t="e">
        <f aca="false">VLOOKUP(Personale!J2301,Legenda!$D$1:$F$258,2)</f>
        <v>#N/A</v>
      </c>
      <c r="L2301" s="22"/>
      <c r="M2301" s="22"/>
      <c r="N2301" s="22"/>
      <c r="O2301" s="22"/>
      <c r="P2301" s="203"/>
      <c r="Q2301" s="22"/>
      <c r="R2301" s="22"/>
      <c r="S2301" s="22"/>
      <c r="T2301" s="203"/>
      <c r="U2301" s="211"/>
      <c r="V2301" s="211"/>
      <c r="W2301" s="185" t="n">
        <v>0</v>
      </c>
      <c r="X2301" s="185" t="n">
        <v>0</v>
      </c>
      <c r="Y2301" s="219" t="n">
        <f aca="false">SUM(W2301:X2301)</f>
        <v>0</v>
      </c>
      <c r="Z2301" s="185" t="n">
        <v>0</v>
      </c>
      <c r="AA2301" s="185" t="n">
        <v>0</v>
      </c>
      <c r="AB2301" s="220" t="n">
        <f aca="false">SUM(Z2301:AA2301)</f>
        <v>0</v>
      </c>
      <c r="AC2301" s="22"/>
      <c r="AD2301" s="22"/>
      <c r="AE2301" s="188"/>
      <c r="AF2301" s="206" t="n">
        <f aca="false">IF(AE2301="SI",N2301,0)</f>
        <v>0</v>
      </c>
      <c r="AG2301" s="189" t="n">
        <f aca="false">IF(AE2301="SI",Y2301,0)</f>
        <v>0</v>
      </c>
      <c r="AH2301" s="189" t="n">
        <f aca="false">IF(AE2301="SI",AB2301,0)</f>
        <v>0</v>
      </c>
      <c r="AI2301" s="148"/>
      <c r="AJ2301" s="207"/>
      <c r="AK2301" s="207"/>
      <c r="AL2301" s="207"/>
      <c r="AM2301" s="207"/>
      <c r="AN2301" s="207"/>
      <c r="AO2301" s="208"/>
    </row>
    <row r="2302" customFormat="false" ht="15.75" hidden="false" customHeight="true" outlineLevel="0" collapsed="false">
      <c r="A2302" s="22" t="n">
        <v>2301</v>
      </c>
      <c r="B2302" s="180"/>
      <c r="C2302" s="22"/>
      <c r="D2302" s="22"/>
      <c r="E2302" s="183"/>
      <c r="F2302" s="183"/>
      <c r="G2302" s="22"/>
      <c r="H2302" s="22"/>
      <c r="I2302" s="22"/>
      <c r="J2302" s="22"/>
      <c r="K2302" s="191" t="e">
        <f aca="false">VLOOKUP(Personale!J2302,Legenda!$D$1:$F$258,2)</f>
        <v>#N/A</v>
      </c>
      <c r="L2302" s="22"/>
      <c r="M2302" s="22"/>
      <c r="N2302" s="22"/>
      <c r="O2302" s="22"/>
      <c r="P2302" s="203"/>
      <c r="Q2302" s="22"/>
      <c r="R2302" s="22"/>
      <c r="S2302" s="22"/>
      <c r="T2302" s="203"/>
      <c r="U2302" s="211"/>
      <c r="V2302" s="211"/>
      <c r="W2302" s="185" t="n">
        <v>0</v>
      </c>
      <c r="X2302" s="185" t="n">
        <v>0</v>
      </c>
      <c r="Y2302" s="219" t="n">
        <f aca="false">SUM(W2302:X2302)</f>
        <v>0</v>
      </c>
      <c r="Z2302" s="185" t="n">
        <v>0</v>
      </c>
      <c r="AA2302" s="185" t="n">
        <v>0</v>
      </c>
      <c r="AB2302" s="220" t="n">
        <f aca="false">SUM(Z2302:AA2302)</f>
        <v>0</v>
      </c>
      <c r="AC2302" s="22"/>
      <c r="AD2302" s="22"/>
      <c r="AE2302" s="188"/>
      <c r="AF2302" s="206" t="n">
        <f aca="false">IF(AE2302="SI",N2302,0)</f>
        <v>0</v>
      </c>
      <c r="AG2302" s="189" t="n">
        <f aca="false">IF(AE2302="SI",Y2302,0)</f>
        <v>0</v>
      </c>
      <c r="AH2302" s="189" t="n">
        <f aca="false">IF(AE2302="SI",AB2302,0)</f>
        <v>0</v>
      </c>
      <c r="AI2302" s="148"/>
      <c r="AJ2302" s="207"/>
      <c r="AK2302" s="207"/>
      <c r="AL2302" s="207"/>
      <c r="AM2302" s="207"/>
      <c r="AN2302" s="207"/>
      <c r="AO2302" s="208"/>
    </row>
    <row r="2303" customFormat="false" ht="15.75" hidden="false" customHeight="true" outlineLevel="0" collapsed="false">
      <c r="A2303" s="22" t="n">
        <v>2302</v>
      </c>
      <c r="B2303" s="180"/>
      <c r="C2303" s="22"/>
      <c r="D2303" s="22"/>
      <c r="E2303" s="183"/>
      <c r="F2303" s="183"/>
      <c r="G2303" s="22"/>
      <c r="H2303" s="22"/>
      <c r="I2303" s="22"/>
      <c r="J2303" s="22"/>
      <c r="K2303" s="191" t="e">
        <f aca="false">VLOOKUP(Personale!J2303,Legenda!$D$1:$F$258,2)</f>
        <v>#N/A</v>
      </c>
      <c r="L2303" s="22"/>
      <c r="M2303" s="22"/>
      <c r="N2303" s="22"/>
      <c r="O2303" s="22"/>
      <c r="P2303" s="203"/>
      <c r="Q2303" s="22"/>
      <c r="R2303" s="22"/>
      <c r="S2303" s="22"/>
      <c r="T2303" s="203"/>
      <c r="U2303" s="211"/>
      <c r="V2303" s="211"/>
      <c r="W2303" s="185" t="n">
        <v>0</v>
      </c>
      <c r="X2303" s="185" t="n">
        <v>0</v>
      </c>
      <c r="Y2303" s="219" t="n">
        <f aca="false">SUM(W2303:X2303)</f>
        <v>0</v>
      </c>
      <c r="Z2303" s="185" t="n">
        <v>0</v>
      </c>
      <c r="AA2303" s="185" t="n">
        <v>0</v>
      </c>
      <c r="AB2303" s="220" t="n">
        <f aca="false">SUM(Z2303:AA2303)</f>
        <v>0</v>
      </c>
      <c r="AC2303" s="22"/>
      <c r="AD2303" s="22"/>
      <c r="AE2303" s="188"/>
      <c r="AF2303" s="206" t="n">
        <f aca="false">IF(AE2303="SI",N2303,0)</f>
        <v>0</v>
      </c>
      <c r="AG2303" s="189" t="n">
        <f aca="false">IF(AE2303="SI",Y2303,0)</f>
        <v>0</v>
      </c>
      <c r="AH2303" s="189" t="n">
        <f aca="false">IF(AE2303="SI",AB2303,0)</f>
        <v>0</v>
      </c>
      <c r="AI2303" s="148"/>
      <c r="AJ2303" s="207"/>
      <c r="AK2303" s="207"/>
      <c r="AL2303" s="207"/>
      <c r="AM2303" s="207"/>
      <c r="AN2303" s="207"/>
      <c r="AO2303" s="208"/>
    </row>
    <row r="2304" customFormat="false" ht="15.75" hidden="false" customHeight="true" outlineLevel="0" collapsed="false">
      <c r="A2304" s="22" t="n">
        <v>2303</v>
      </c>
      <c r="B2304" s="180"/>
      <c r="C2304" s="22"/>
      <c r="D2304" s="22"/>
      <c r="E2304" s="183"/>
      <c r="F2304" s="183"/>
      <c r="G2304" s="22"/>
      <c r="H2304" s="22"/>
      <c r="I2304" s="22"/>
      <c r="J2304" s="22"/>
      <c r="K2304" s="191" t="e">
        <f aca="false">VLOOKUP(Personale!J2304,Legenda!$D$1:$F$258,2)</f>
        <v>#N/A</v>
      </c>
      <c r="L2304" s="22"/>
      <c r="M2304" s="22"/>
      <c r="N2304" s="22"/>
      <c r="O2304" s="22"/>
      <c r="P2304" s="203"/>
      <c r="Q2304" s="22"/>
      <c r="R2304" s="22"/>
      <c r="S2304" s="22"/>
      <c r="T2304" s="203"/>
      <c r="U2304" s="211"/>
      <c r="V2304" s="211"/>
      <c r="W2304" s="185" t="n">
        <v>0</v>
      </c>
      <c r="X2304" s="185" t="n">
        <v>0</v>
      </c>
      <c r="Y2304" s="219" t="n">
        <f aca="false">SUM(W2304:X2304)</f>
        <v>0</v>
      </c>
      <c r="Z2304" s="185" t="n">
        <v>0</v>
      </c>
      <c r="AA2304" s="185" t="n">
        <v>0</v>
      </c>
      <c r="AB2304" s="220" t="n">
        <f aca="false">SUM(Z2304:AA2304)</f>
        <v>0</v>
      </c>
      <c r="AC2304" s="22"/>
      <c r="AD2304" s="22"/>
      <c r="AE2304" s="188"/>
      <c r="AF2304" s="206" t="n">
        <f aca="false">IF(AE2304="SI",N2304,0)</f>
        <v>0</v>
      </c>
      <c r="AG2304" s="189" t="n">
        <f aca="false">IF(AE2304="SI",Y2304,0)</f>
        <v>0</v>
      </c>
      <c r="AH2304" s="189" t="n">
        <f aca="false">IF(AE2304="SI",AB2304,0)</f>
        <v>0</v>
      </c>
      <c r="AI2304" s="148"/>
      <c r="AJ2304" s="207"/>
      <c r="AK2304" s="207"/>
      <c r="AL2304" s="207"/>
      <c r="AM2304" s="207"/>
      <c r="AN2304" s="207"/>
      <c r="AO2304" s="208"/>
    </row>
    <row r="2305" customFormat="false" ht="15.75" hidden="false" customHeight="true" outlineLevel="0" collapsed="false">
      <c r="A2305" s="22" t="n">
        <v>2304</v>
      </c>
      <c r="B2305" s="180"/>
      <c r="C2305" s="22"/>
      <c r="D2305" s="22"/>
      <c r="E2305" s="183"/>
      <c r="F2305" s="183"/>
      <c r="G2305" s="22"/>
      <c r="H2305" s="22"/>
      <c r="I2305" s="22"/>
      <c r="J2305" s="22"/>
      <c r="K2305" s="191" t="e">
        <f aca="false">VLOOKUP(Personale!J2305,Legenda!$D$1:$F$258,2)</f>
        <v>#N/A</v>
      </c>
      <c r="L2305" s="22"/>
      <c r="M2305" s="22"/>
      <c r="N2305" s="22"/>
      <c r="O2305" s="22"/>
      <c r="P2305" s="203"/>
      <c r="Q2305" s="22"/>
      <c r="R2305" s="22"/>
      <c r="S2305" s="22"/>
      <c r="T2305" s="203"/>
      <c r="U2305" s="211"/>
      <c r="V2305" s="211"/>
      <c r="W2305" s="185" t="n">
        <v>0</v>
      </c>
      <c r="X2305" s="185" t="n">
        <v>0</v>
      </c>
      <c r="Y2305" s="219" t="n">
        <f aca="false">SUM(W2305:X2305)</f>
        <v>0</v>
      </c>
      <c r="Z2305" s="185" t="n">
        <v>0</v>
      </c>
      <c r="AA2305" s="185" t="n">
        <v>0</v>
      </c>
      <c r="AB2305" s="220" t="n">
        <f aca="false">SUM(Z2305:AA2305)</f>
        <v>0</v>
      </c>
      <c r="AC2305" s="22"/>
      <c r="AD2305" s="22"/>
      <c r="AE2305" s="188"/>
      <c r="AF2305" s="206" t="n">
        <f aca="false">IF(AE2305="SI",N2305,0)</f>
        <v>0</v>
      </c>
      <c r="AG2305" s="189" t="n">
        <f aca="false">IF(AE2305="SI",Y2305,0)</f>
        <v>0</v>
      </c>
      <c r="AH2305" s="189" t="n">
        <f aca="false">IF(AE2305="SI",AB2305,0)</f>
        <v>0</v>
      </c>
      <c r="AI2305" s="148"/>
      <c r="AJ2305" s="207"/>
      <c r="AK2305" s="207"/>
      <c r="AL2305" s="207"/>
      <c r="AM2305" s="207"/>
      <c r="AN2305" s="207"/>
      <c r="AO2305" s="208"/>
    </row>
    <row r="2306" customFormat="false" ht="15.75" hidden="false" customHeight="true" outlineLevel="0" collapsed="false">
      <c r="A2306" s="22" t="n">
        <v>2305</v>
      </c>
      <c r="B2306" s="180"/>
      <c r="C2306" s="22"/>
      <c r="D2306" s="22"/>
      <c r="E2306" s="183"/>
      <c r="F2306" s="183"/>
      <c r="G2306" s="22"/>
      <c r="H2306" s="22"/>
      <c r="I2306" s="22"/>
      <c r="J2306" s="22"/>
      <c r="K2306" s="191" t="e">
        <f aca="false">VLOOKUP(Personale!J2306,Legenda!$D$1:$F$258,2)</f>
        <v>#N/A</v>
      </c>
      <c r="L2306" s="22"/>
      <c r="M2306" s="22"/>
      <c r="N2306" s="22"/>
      <c r="O2306" s="22"/>
      <c r="P2306" s="203"/>
      <c r="Q2306" s="22"/>
      <c r="R2306" s="22"/>
      <c r="S2306" s="22"/>
      <c r="T2306" s="203"/>
      <c r="U2306" s="211"/>
      <c r="V2306" s="211"/>
      <c r="W2306" s="185" t="n">
        <v>0</v>
      </c>
      <c r="X2306" s="185" t="n">
        <v>0</v>
      </c>
      <c r="Y2306" s="219" t="n">
        <f aca="false">SUM(W2306:X2306)</f>
        <v>0</v>
      </c>
      <c r="Z2306" s="185" t="n">
        <v>0</v>
      </c>
      <c r="AA2306" s="185" t="n">
        <v>0</v>
      </c>
      <c r="AB2306" s="220" t="n">
        <f aca="false">SUM(Z2306:AA2306)</f>
        <v>0</v>
      </c>
      <c r="AC2306" s="22"/>
      <c r="AD2306" s="22"/>
      <c r="AE2306" s="188"/>
      <c r="AF2306" s="206" t="n">
        <f aca="false">IF(AE2306="SI",N2306,0)</f>
        <v>0</v>
      </c>
      <c r="AG2306" s="189" t="n">
        <f aca="false">IF(AE2306="SI",Y2306,0)</f>
        <v>0</v>
      </c>
      <c r="AH2306" s="189" t="n">
        <f aca="false">IF(AE2306="SI",AB2306,0)</f>
        <v>0</v>
      </c>
      <c r="AI2306" s="148"/>
      <c r="AJ2306" s="207"/>
      <c r="AK2306" s="207"/>
      <c r="AL2306" s="207"/>
      <c r="AM2306" s="207"/>
      <c r="AN2306" s="207"/>
      <c r="AO2306" s="208"/>
    </row>
    <row r="2307" customFormat="false" ht="15.75" hidden="false" customHeight="true" outlineLevel="0" collapsed="false">
      <c r="A2307" s="22" t="n">
        <v>2306</v>
      </c>
      <c r="B2307" s="180"/>
      <c r="C2307" s="22"/>
      <c r="D2307" s="22"/>
      <c r="E2307" s="183"/>
      <c r="F2307" s="183"/>
      <c r="G2307" s="22"/>
      <c r="H2307" s="22"/>
      <c r="I2307" s="22"/>
      <c r="J2307" s="22"/>
      <c r="K2307" s="191" t="e">
        <f aca="false">VLOOKUP(Personale!J2307,Legenda!$D$1:$F$258,2)</f>
        <v>#N/A</v>
      </c>
      <c r="L2307" s="22"/>
      <c r="M2307" s="22"/>
      <c r="N2307" s="22"/>
      <c r="O2307" s="22"/>
      <c r="P2307" s="203"/>
      <c r="Q2307" s="22"/>
      <c r="R2307" s="22"/>
      <c r="S2307" s="22"/>
      <c r="T2307" s="203"/>
      <c r="U2307" s="211"/>
      <c r="V2307" s="211"/>
      <c r="W2307" s="185" t="n">
        <v>0</v>
      </c>
      <c r="X2307" s="185" t="n">
        <v>0</v>
      </c>
      <c r="Y2307" s="219" t="n">
        <f aca="false">SUM(W2307:X2307)</f>
        <v>0</v>
      </c>
      <c r="Z2307" s="185" t="n">
        <v>0</v>
      </c>
      <c r="AA2307" s="185" t="n">
        <v>0</v>
      </c>
      <c r="AB2307" s="220" t="n">
        <f aca="false">SUM(Z2307:AA2307)</f>
        <v>0</v>
      </c>
      <c r="AC2307" s="22"/>
      <c r="AD2307" s="22"/>
      <c r="AE2307" s="188"/>
      <c r="AF2307" s="206" t="n">
        <f aca="false">IF(AE2307="SI",N2307,0)</f>
        <v>0</v>
      </c>
      <c r="AG2307" s="189" t="n">
        <f aca="false">IF(AE2307="SI",Y2307,0)</f>
        <v>0</v>
      </c>
      <c r="AH2307" s="189" t="n">
        <f aca="false">IF(AE2307="SI",AB2307,0)</f>
        <v>0</v>
      </c>
      <c r="AI2307" s="148"/>
      <c r="AJ2307" s="207"/>
      <c r="AK2307" s="207"/>
      <c r="AL2307" s="207"/>
      <c r="AM2307" s="207"/>
      <c r="AN2307" s="207"/>
      <c r="AO2307" s="208"/>
    </row>
    <row r="2308" customFormat="false" ht="15.75" hidden="false" customHeight="true" outlineLevel="0" collapsed="false">
      <c r="A2308" s="22" t="n">
        <v>2307</v>
      </c>
      <c r="B2308" s="180"/>
      <c r="C2308" s="22"/>
      <c r="D2308" s="22"/>
      <c r="E2308" s="183"/>
      <c r="F2308" s="183"/>
      <c r="G2308" s="22"/>
      <c r="H2308" s="22"/>
      <c r="I2308" s="22"/>
      <c r="J2308" s="22"/>
      <c r="K2308" s="191" t="e">
        <f aca="false">VLOOKUP(Personale!J2308,Legenda!$D$1:$F$258,2)</f>
        <v>#N/A</v>
      </c>
      <c r="L2308" s="22"/>
      <c r="M2308" s="22"/>
      <c r="N2308" s="22"/>
      <c r="O2308" s="22"/>
      <c r="P2308" s="203"/>
      <c r="Q2308" s="22"/>
      <c r="R2308" s="22"/>
      <c r="S2308" s="22"/>
      <c r="T2308" s="203"/>
      <c r="U2308" s="211"/>
      <c r="V2308" s="211"/>
      <c r="W2308" s="185" t="n">
        <v>0</v>
      </c>
      <c r="X2308" s="185" t="n">
        <v>0</v>
      </c>
      <c r="Y2308" s="219" t="n">
        <f aca="false">SUM(W2308:X2308)</f>
        <v>0</v>
      </c>
      <c r="Z2308" s="185" t="n">
        <v>0</v>
      </c>
      <c r="AA2308" s="185" t="n">
        <v>0</v>
      </c>
      <c r="AB2308" s="220" t="n">
        <f aca="false">SUM(Z2308:AA2308)</f>
        <v>0</v>
      </c>
      <c r="AC2308" s="22"/>
      <c r="AD2308" s="22"/>
      <c r="AE2308" s="188"/>
      <c r="AF2308" s="206" t="n">
        <f aca="false">IF(AE2308="SI",N2308,0)</f>
        <v>0</v>
      </c>
      <c r="AG2308" s="189" t="n">
        <f aca="false">IF(AE2308="SI",Y2308,0)</f>
        <v>0</v>
      </c>
      <c r="AH2308" s="189" t="n">
        <f aca="false">IF(AE2308="SI",AB2308,0)</f>
        <v>0</v>
      </c>
      <c r="AI2308" s="148"/>
      <c r="AJ2308" s="207"/>
      <c r="AK2308" s="207"/>
      <c r="AL2308" s="207"/>
      <c r="AM2308" s="207"/>
      <c r="AN2308" s="207"/>
      <c r="AO2308" s="208"/>
    </row>
    <row r="2309" customFormat="false" ht="15.75" hidden="false" customHeight="true" outlineLevel="0" collapsed="false">
      <c r="A2309" s="22" t="n">
        <v>2308</v>
      </c>
      <c r="B2309" s="180"/>
      <c r="C2309" s="22"/>
      <c r="D2309" s="22"/>
      <c r="E2309" s="183"/>
      <c r="F2309" s="183"/>
      <c r="G2309" s="22"/>
      <c r="H2309" s="22"/>
      <c r="I2309" s="22"/>
      <c r="J2309" s="22"/>
      <c r="K2309" s="191" t="e">
        <f aca="false">VLOOKUP(Personale!J2309,Legenda!$D$1:$F$258,2)</f>
        <v>#N/A</v>
      </c>
      <c r="L2309" s="22"/>
      <c r="M2309" s="22"/>
      <c r="N2309" s="22"/>
      <c r="O2309" s="22"/>
      <c r="P2309" s="203"/>
      <c r="Q2309" s="22"/>
      <c r="R2309" s="22"/>
      <c r="S2309" s="22"/>
      <c r="T2309" s="203"/>
      <c r="U2309" s="211"/>
      <c r="V2309" s="211"/>
      <c r="W2309" s="185" t="n">
        <v>0</v>
      </c>
      <c r="X2309" s="185" t="n">
        <v>0</v>
      </c>
      <c r="Y2309" s="219" t="n">
        <f aca="false">SUM(W2309:X2309)</f>
        <v>0</v>
      </c>
      <c r="Z2309" s="185" t="n">
        <v>0</v>
      </c>
      <c r="AA2309" s="185" t="n">
        <v>0</v>
      </c>
      <c r="AB2309" s="220" t="n">
        <f aca="false">SUM(Z2309:AA2309)</f>
        <v>0</v>
      </c>
      <c r="AC2309" s="22"/>
      <c r="AD2309" s="22"/>
      <c r="AE2309" s="188"/>
      <c r="AF2309" s="206" t="n">
        <f aca="false">IF(AE2309="SI",N2309,0)</f>
        <v>0</v>
      </c>
      <c r="AG2309" s="189" t="n">
        <f aca="false">IF(AE2309="SI",Y2309,0)</f>
        <v>0</v>
      </c>
      <c r="AH2309" s="189" t="n">
        <f aca="false">IF(AE2309="SI",AB2309,0)</f>
        <v>0</v>
      </c>
      <c r="AI2309" s="148"/>
      <c r="AJ2309" s="207"/>
      <c r="AK2309" s="207"/>
      <c r="AL2309" s="207"/>
      <c r="AM2309" s="207"/>
      <c r="AN2309" s="207"/>
      <c r="AO2309" s="208"/>
    </row>
    <row r="2310" customFormat="false" ht="15.75" hidden="false" customHeight="true" outlineLevel="0" collapsed="false">
      <c r="A2310" s="22" t="n">
        <v>2309</v>
      </c>
      <c r="B2310" s="180"/>
      <c r="C2310" s="22"/>
      <c r="D2310" s="22"/>
      <c r="E2310" s="183"/>
      <c r="F2310" s="183"/>
      <c r="G2310" s="22"/>
      <c r="H2310" s="22"/>
      <c r="I2310" s="22"/>
      <c r="J2310" s="22"/>
      <c r="K2310" s="191" t="e">
        <f aca="false">VLOOKUP(Personale!J2310,Legenda!$D$1:$F$258,2)</f>
        <v>#N/A</v>
      </c>
      <c r="L2310" s="22"/>
      <c r="M2310" s="22"/>
      <c r="N2310" s="22"/>
      <c r="O2310" s="22"/>
      <c r="P2310" s="203"/>
      <c r="Q2310" s="22"/>
      <c r="R2310" s="22"/>
      <c r="S2310" s="22"/>
      <c r="T2310" s="203"/>
      <c r="U2310" s="211"/>
      <c r="V2310" s="211"/>
      <c r="W2310" s="185" t="n">
        <v>0</v>
      </c>
      <c r="X2310" s="185" t="n">
        <v>0</v>
      </c>
      <c r="Y2310" s="219" t="n">
        <f aca="false">SUM(W2310:X2310)</f>
        <v>0</v>
      </c>
      <c r="Z2310" s="185" t="n">
        <v>0</v>
      </c>
      <c r="AA2310" s="185" t="n">
        <v>0</v>
      </c>
      <c r="AB2310" s="220" t="n">
        <f aca="false">SUM(Z2310:AA2310)</f>
        <v>0</v>
      </c>
      <c r="AC2310" s="22"/>
      <c r="AD2310" s="22"/>
      <c r="AE2310" s="188"/>
      <c r="AF2310" s="206" t="n">
        <f aca="false">IF(AE2310="SI",N2310,0)</f>
        <v>0</v>
      </c>
      <c r="AG2310" s="189" t="n">
        <f aca="false">IF(AE2310="SI",Y2310,0)</f>
        <v>0</v>
      </c>
      <c r="AH2310" s="189" t="n">
        <f aca="false">IF(AE2310="SI",AB2310,0)</f>
        <v>0</v>
      </c>
      <c r="AI2310" s="148"/>
      <c r="AJ2310" s="207"/>
      <c r="AK2310" s="207"/>
      <c r="AL2310" s="207"/>
      <c r="AM2310" s="207"/>
      <c r="AN2310" s="207"/>
      <c r="AO2310" s="208"/>
    </row>
    <row r="2311" customFormat="false" ht="15.75" hidden="false" customHeight="true" outlineLevel="0" collapsed="false">
      <c r="A2311" s="22" t="n">
        <v>2310</v>
      </c>
      <c r="B2311" s="180"/>
      <c r="C2311" s="22"/>
      <c r="D2311" s="22"/>
      <c r="E2311" s="183"/>
      <c r="F2311" s="183"/>
      <c r="G2311" s="22"/>
      <c r="H2311" s="22"/>
      <c r="I2311" s="22"/>
      <c r="J2311" s="22"/>
      <c r="K2311" s="191" t="e">
        <f aca="false">VLOOKUP(Personale!J2311,Legenda!$D$1:$F$258,2)</f>
        <v>#N/A</v>
      </c>
      <c r="L2311" s="22"/>
      <c r="M2311" s="22"/>
      <c r="N2311" s="22"/>
      <c r="O2311" s="22"/>
      <c r="P2311" s="203"/>
      <c r="Q2311" s="22"/>
      <c r="R2311" s="22"/>
      <c r="S2311" s="22"/>
      <c r="T2311" s="203"/>
      <c r="U2311" s="211"/>
      <c r="V2311" s="211"/>
      <c r="W2311" s="185" t="n">
        <v>0</v>
      </c>
      <c r="X2311" s="185" t="n">
        <v>0</v>
      </c>
      <c r="Y2311" s="219" t="n">
        <f aca="false">SUM(W2311:X2311)</f>
        <v>0</v>
      </c>
      <c r="Z2311" s="185" t="n">
        <v>0</v>
      </c>
      <c r="AA2311" s="185" t="n">
        <v>0</v>
      </c>
      <c r="AB2311" s="220" t="n">
        <f aca="false">SUM(Z2311:AA2311)</f>
        <v>0</v>
      </c>
      <c r="AC2311" s="22"/>
      <c r="AD2311" s="22"/>
      <c r="AE2311" s="188"/>
      <c r="AF2311" s="206" t="n">
        <f aca="false">IF(AE2311="SI",N2311,0)</f>
        <v>0</v>
      </c>
      <c r="AG2311" s="189" t="n">
        <f aca="false">IF(AE2311="SI",Y2311,0)</f>
        <v>0</v>
      </c>
      <c r="AH2311" s="189" t="n">
        <f aca="false">IF(AE2311="SI",AB2311,0)</f>
        <v>0</v>
      </c>
      <c r="AI2311" s="148"/>
      <c r="AJ2311" s="207"/>
      <c r="AK2311" s="207"/>
      <c r="AL2311" s="207"/>
      <c r="AM2311" s="207"/>
      <c r="AN2311" s="207"/>
      <c r="AO2311" s="208"/>
    </row>
    <row r="2312" customFormat="false" ht="15.75" hidden="false" customHeight="true" outlineLevel="0" collapsed="false">
      <c r="A2312" s="22" t="n">
        <v>2311</v>
      </c>
      <c r="B2312" s="180"/>
      <c r="C2312" s="22"/>
      <c r="D2312" s="22"/>
      <c r="E2312" s="183"/>
      <c r="F2312" s="183"/>
      <c r="G2312" s="22"/>
      <c r="H2312" s="22"/>
      <c r="I2312" s="22"/>
      <c r="J2312" s="22"/>
      <c r="K2312" s="191" t="e">
        <f aca="false">VLOOKUP(Personale!J2312,Legenda!$D$1:$F$258,2)</f>
        <v>#N/A</v>
      </c>
      <c r="L2312" s="22"/>
      <c r="M2312" s="22"/>
      <c r="N2312" s="22"/>
      <c r="O2312" s="22"/>
      <c r="P2312" s="203"/>
      <c r="Q2312" s="22"/>
      <c r="R2312" s="22"/>
      <c r="S2312" s="22"/>
      <c r="T2312" s="203"/>
      <c r="U2312" s="211"/>
      <c r="V2312" s="211"/>
      <c r="W2312" s="185" t="n">
        <v>0</v>
      </c>
      <c r="X2312" s="185" t="n">
        <v>0</v>
      </c>
      <c r="Y2312" s="219" t="n">
        <f aca="false">SUM(W2312:X2312)</f>
        <v>0</v>
      </c>
      <c r="Z2312" s="185" t="n">
        <v>0</v>
      </c>
      <c r="AA2312" s="185" t="n">
        <v>0</v>
      </c>
      <c r="AB2312" s="220" t="n">
        <f aca="false">SUM(Z2312:AA2312)</f>
        <v>0</v>
      </c>
      <c r="AC2312" s="22"/>
      <c r="AD2312" s="22"/>
      <c r="AE2312" s="188"/>
      <c r="AF2312" s="206" t="n">
        <f aca="false">IF(AE2312="SI",N2312,0)</f>
        <v>0</v>
      </c>
      <c r="AG2312" s="189" t="n">
        <f aca="false">IF(AE2312="SI",Y2312,0)</f>
        <v>0</v>
      </c>
      <c r="AH2312" s="189" t="n">
        <f aca="false">IF(AE2312="SI",AB2312,0)</f>
        <v>0</v>
      </c>
      <c r="AI2312" s="148"/>
      <c r="AJ2312" s="207"/>
      <c r="AK2312" s="207"/>
      <c r="AL2312" s="207"/>
      <c r="AM2312" s="207"/>
      <c r="AN2312" s="207"/>
      <c r="AO2312" s="208"/>
    </row>
    <row r="2313" customFormat="false" ht="15.75" hidden="false" customHeight="true" outlineLevel="0" collapsed="false">
      <c r="A2313" s="22" t="n">
        <v>2312</v>
      </c>
      <c r="B2313" s="180"/>
      <c r="C2313" s="22"/>
      <c r="D2313" s="22"/>
      <c r="E2313" s="183"/>
      <c r="F2313" s="183"/>
      <c r="G2313" s="22"/>
      <c r="H2313" s="22"/>
      <c r="I2313" s="22"/>
      <c r="J2313" s="22"/>
      <c r="K2313" s="191" t="e">
        <f aca="false">VLOOKUP(Personale!J2313,Legenda!$D$1:$F$258,2)</f>
        <v>#N/A</v>
      </c>
      <c r="L2313" s="22"/>
      <c r="M2313" s="22"/>
      <c r="N2313" s="22"/>
      <c r="O2313" s="22"/>
      <c r="P2313" s="203"/>
      <c r="Q2313" s="22"/>
      <c r="R2313" s="22"/>
      <c r="S2313" s="22"/>
      <c r="T2313" s="203"/>
      <c r="U2313" s="211"/>
      <c r="V2313" s="211"/>
      <c r="W2313" s="185" t="n">
        <v>0</v>
      </c>
      <c r="X2313" s="185" t="n">
        <v>0</v>
      </c>
      <c r="Y2313" s="219" t="n">
        <f aca="false">SUM(W2313:X2313)</f>
        <v>0</v>
      </c>
      <c r="Z2313" s="185" t="n">
        <v>0</v>
      </c>
      <c r="AA2313" s="185" t="n">
        <v>0</v>
      </c>
      <c r="AB2313" s="220" t="n">
        <f aca="false">SUM(Z2313:AA2313)</f>
        <v>0</v>
      </c>
      <c r="AC2313" s="22"/>
      <c r="AD2313" s="22"/>
      <c r="AE2313" s="188"/>
      <c r="AF2313" s="206" t="n">
        <f aca="false">IF(AE2313="SI",N2313,0)</f>
        <v>0</v>
      </c>
      <c r="AG2313" s="189" t="n">
        <f aca="false">IF(AE2313="SI",Y2313,0)</f>
        <v>0</v>
      </c>
      <c r="AH2313" s="189" t="n">
        <f aca="false">IF(AE2313="SI",AB2313,0)</f>
        <v>0</v>
      </c>
      <c r="AI2313" s="148"/>
      <c r="AJ2313" s="207"/>
      <c r="AK2313" s="207"/>
      <c r="AL2313" s="207"/>
      <c r="AM2313" s="207"/>
      <c r="AN2313" s="207"/>
      <c r="AO2313" s="208"/>
    </row>
    <row r="2314" customFormat="false" ht="15.75" hidden="false" customHeight="true" outlineLevel="0" collapsed="false">
      <c r="A2314" s="22" t="n">
        <v>2313</v>
      </c>
      <c r="B2314" s="180"/>
      <c r="C2314" s="22"/>
      <c r="D2314" s="22"/>
      <c r="E2314" s="183"/>
      <c r="F2314" s="183"/>
      <c r="G2314" s="22"/>
      <c r="H2314" s="22"/>
      <c r="I2314" s="22"/>
      <c r="J2314" s="22"/>
      <c r="K2314" s="191" t="e">
        <f aca="false">VLOOKUP(Personale!J2314,Legenda!$D$1:$F$258,2)</f>
        <v>#N/A</v>
      </c>
      <c r="L2314" s="22"/>
      <c r="M2314" s="22"/>
      <c r="N2314" s="22"/>
      <c r="O2314" s="22"/>
      <c r="P2314" s="203"/>
      <c r="Q2314" s="22"/>
      <c r="R2314" s="22"/>
      <c r="S2314" s="22"/>
      <c r="T2314" s="203"/>
      <c r="U2314" s="211"/>
      <c r="V2314" s="211"/>
      <c r="W2314" s="185" t="n">
        <v>0</v>
      </c>
      <c r="X2314" s="185" t="n">
        <v>0</v>
      </c>
      <c r="Y2314" s="219" t="n">
        <f aca="false">SUM(W2314:X2314)</f>
        <v>0</v>
      </c>
      <c r="Z2314" s="185" t="n">
        <v>0</v>
      </c>
      <c r="AA2314" s="185" t="n">
        <v>0</v>
      </c>
      <c r="AB2314" s="220" t="n">
        <f aca="false">SUM(Z2314:AA2314)</f>
        <v>0</v>
      </c>
      <c r="AC2314" s="22"/>
      <c r="AD2314" s="22"/>
      <c r="AE2314" s="188"/>
      <c r="AF2314" s="206" t="n">
        <f aca="false">IF(AE2314="SI",N2314,0)</f>
        <v>0</v>
      </c>
      <c r="AG2314" s="189" t="n">
        <f aca="false">IF(AE2314="SI",Y2314,0)</f>
        <v>0</v>
      </c>
      <c r="AH2314" s="189" t="n">
        <f aca="false">IF(AE2314="SI",AB2314,0)</f>
        <v>0</v>
      </c>
      <c r="AI2314" s="148"/>
      <c r="AJ2314" s="207"/>
      <c r="AK2314" s="207"/>
      <c r="AL2314" s="207"/>
      <c r="AM2314" s="207"/>
      <c r="AN2314" s="207"/>
      <c r="AO2314" s="208"/>
    </row>
    <row r="2315" customFormat="false" ht="15.75" hidden="false" customHeight="true" outlineLevel="0" collapsed="false">
      <c r="A2315" s="22" t="n">
        <v>2314</v>
      </c>
      <c r="B2315" s="180"/>
      <c r="C2315" s="22"/>
      <c r="D2315" s="22"/>
      <c r="E2315" s="183"/>
      <c r="F2315" s="183"/>
      <c r="G2315" s="22"/>
      <c r="H2315" s="22"/>
      <c r="I2315" s="22"/>
      <c r="J2315" s="22"/>
      <c r="K2315" s="191" t="e">
        <f aca="false">VLOOKUP(Personale!J2315,Legenda!$D$1:$F$258,2)</f>
        <v>#N/A</v>
      </c>
      <c r="L2315" s="22"/>
      <c r="M2315" s="22"/>
      <c r="N2315" s="22"/>
      <c r="O2315" s="22"/>
      <c r="P2315" s="203"/>
      <c r="Q2315" s="22"/>
      <c r="R2315" s="22"/>
      <c r="S2315" s="22"/>
      <c r="T2315" s="203"/>
      <c r="U2315" s="211"/>
      <c r="V2315" s="211"/>
      <c r="W2315" s="185" t="n">
        <v>0</v>
      </c>
      <c r="X2315" s="185" t="n">
        <v>0</v>
      </c>
      <c r="Y2315" s="219" t="n">
        <f aca="false">SUM(W2315:X2315)</f>
        <v>0</v>
      </c>
      <c r="Z2315" s="185" t="n">
        <v>0</v>
      </c>
      <c r="AA2315" s="185" t="n">
        <v>0</v>
      </c>
      <c r="AB2315" s="220" t="n">
        <f aca="false">SUM(Z2315:AA2315)</f>
        <v>0</v>
      </c>
      <c r="AC2315" s="22"/>
      <c r="AD2315" s="22"/>
      <c r="AE2315" s="188"/>
      <c r="AF2315" s="206" t="n">
        <f aca="false">IF(AE2315="SI",N2315,0)</f>
        <v>0</v>
      </c>
      <c r="AG2315" s="189" t="n">
        <f aca="false">IF(AE2315="SI",Y2315,0)</f>
        <v>0</v>
      </c>
      <c r="AH2315" s="189" t="n">
        <f aca="false">IF(AE2315="SI",AB2315,0)</f>
        <v>0</v>
      </c>
      <c r="AI2315" s="148"/>
      <c r="AJ2315" s="207"/>
      <c r="AK2315" s="207"/>
      <c r="AL2315" s="207"/>
      <c r="AM2315" s="207"/>
      <c r="AN2315" s="207"/>
      <c r="AO2315" s="208"/>
    </row>
    <row r="2316" customFormat="false" ht="15.75" hidden="false" customHeight="true" outlineLevel="0" collapsed="false">
      <c r="A2316" s="22" t="n">
        <v>2315</v>
      </c>
      <c r="B2316" s="180"/>
      <c r="C2316" s="22"/>
      <c r="D2316" s="22"/>
      <c r="E2316" s="183"/>
      <c r="F2316" s="183"/>
      <c r="G2316" s="22"/>
      <c r="H2316" s="22"/>
      <c r="I2316" s="22"/>
      <c r="J2316" s="22"/>
      <c r="K2316" s="191" t="e">
        <f aca="false">VLOOKUP(Personale!J2316,Legenda!$D$1:$F$258,2)</f>
        <v>#N/A</v>
      </c>
      <c r="L2316" s="22"/>
      <c r="M2316" s="22"/>
      <c r="N2316" s="22"/>
      <c r="O2316" s="22"/>
      <c r="P2316" s="203"/>
      <c r="Q2316" s="22"/>
      <c r="R2316" s="22"/>
      <c r="S2316" s="22"/>
      <c r="T2316" s="203"/>
      <c r="U2316" s="211"/>
      <c r="V2316" s="211"/>
      <c r="W2316" s="185" t="n">
        <v>0</v>
      </c>
      <c r="X2316" s="185" t="n">
        <v>0</v>
      </c>
      <c r="Y2316" s="219" t="n">
        <f aca="false">SUM(W2316:X2316)</f>
        <v>0</v>
      </c>
      <c r="Z2316" s="185" t="n">
        <v>0</v>
      </c>
      <c r="AA2316" s="185" t="n">
        <v>0</v>
      </c>
      <c r="AB2316" s="220" t="n">
        <f aca="false">SUM(Z2316:AA2316)</f>
        <v>0</v>
      </c>
      <c r="AC2316" s="22"/>
      <c r="AD2316" s="22"/>
      <c r="AE2316" s="188"/>
      <c r="AF2316" s="206" t="n">
        <f aca="false">IF(AE2316="SI",N2316,0)</f>
        <v>0</v>
      </c>
      <c r="AG2316" s="189" t="n">
        <f aca="false">IF(AE2316="SI",Y2316,0)</f>
        <v>0</v>
      </c>
      <c r="AH2316" s="189" t="n">
        <f aca="false">IF(AE2316="SI",AB2316,0)</f>
        <v>0</v>
      </c>
      <c r="AI2316" s="148"/>
      <c r="AJ2316" s="207"/>
      <c r="AK2316" s="207"/>
      <c r="AL2316" s="207"/>
      <c r="AM2316" s="207"/>
      <c r="AN2316" s="207"/>
      <c r="AO2316" s="208"/>
    </row>
    <row r="2317" customFormat="false" ht="15.75" hidden="false" customHeight="true" outlineLevel="0" collapsed="false">
      <c r="A2317" s="22" t="n">
        <v>2316</v>
      </c>
      <c r="B2317" s="180"/>
      <c r="C2317" s="22"/>
      <c r="D2317" s="22"/>
      <c r="E2317" s="183"/>
      <c r="F2317" s="183"/>
      <c r="G2317" s="22"/>
      <c r="H2317" s="22"/>
      <c r="I2317" s="22"/>
      <c r="J2317" s="22"/>
      <c r="K2317" s="191" t="e">
        <f aca="false">VLOOKUP(Personale!J2317,Legenda!$D$1:$F$258,2)</f>
        <v>#N/A</v>
      </c>
      <c r="L2317" s="22"/>
      <c r="M2317" s="22"/>
      <c r="N2317" s="22"/>
      <c r="O2317" s="22"/>
      <c r="P2317" s="203"/>
      <c r="Q2317" s="22"/>
      <c r="R2317" s="22"/>
      <c r="S2317" s="22"/>
      <c r="T2317" s="203"/>
      <c r="U2317" s="211"/>
      <c r="V2317" s="211"/>
      <c r="W2317" s="185" t="n">
        <v>0</v>
      </c>
      <c r="X2317" s="185" t="n">
        <v>0</v>
      </c>
      <c r="Y2317" s="219" t="n">
        <f aca="false">SUM(W2317:X2317)</f>
        <v>0</v>
      </c>
      <c r="Z2317" s="185" t="n">
        <v>0</v>
      </c>
      <c r="AA2317" s="185" t="n">
        <v>0</v>
      </c>
      <c r="AB2317" s="220" t="n">
        <f aca="false">SUM(Z2317:AA2317)</f>
        <v>0</v>
      </c>
      <c r="AC2317" s="22"/>
      <c r="AD2317" s="22"/>
      <c r="AE2317" s="188"/>
      <c r="AF2317" s="206" t="n">
        <f aca="false">IF(AE2317="SI",N2317,0)</f>
        <v>0</v>
      </c>
      <c r="AG2317" s="189" t="n">
        <f aca="false">IF(AE2317="SI",Y2317,0)</f>
        <v>0</v>
      </c>
      <c r="AH2317" s="189" t="n">
        <f aca="false">IF(AE2317="SI",AB2317,0)</f>
        <v>0</v>
      </c>
      <c r="AI2317" s="148"/>
      <c r="AJ2317" s="207"/>
      <c r="AK2317" s="207"/>
      <c r="AL2317" s="207"/>
      <c r="AM2317" s="207"/>
      <c r="AN2317" s="207"/>
      <c r="AO2317" s="208"/>
    </row>
    <row r="2318" customFormat="false" ht="15.75" hidden="false" customHeight="true" outlineLevel="0" collapsed="false">
      <c r="A2318" s="22" t="n">
        <v>2317</v>
      </c>
      <c r="B2318" s="180"/>
      <c r="C2318" s="22"/>
      <c r="D2318" s="22"/>
      <c r="E2318" s="183"/>
      <c r="F2318" s="183"/>
      <c r="G2318" s="22"/>
      <c r="H2318" s="22"/>
      <c r="I2318" s="22"/>
      <c r="J2318" s="22"/>
      <c r="K2318" s="191" t="e">
        <f aca="false">VLOOKUP(Personale!J2318,Legenda!$D$1:$F$258,2)</f>
        <v>#N/A</v>
      </c>
      <c r="L2318" s="22"/>
      <c r="M2318" s="22"/>
      <c r="N2318" s="22"/>
      <c r="O2318" s="22"/>
      <c r="P2318" s="203"/>
      <c r="Q2318" s="22"/>
      <c r="R2318" s="22"/>
      <c r="S2318" s="22"/>
      <c r="T2318" s="203"/>
      <c r="U2318" s="211"/>
      <c r="V2318" s="211"/>
      <c r="W2318" s="185" t="n">
        <v>0</v>
      </c>
      <c r="X2318" s="185" t="n">
        <v>0</v>
      </c>
      <c r="Y2318" s="219" t="n">
        <f aca="false">SUM(W2318:X2318)</f>
        <v>0</v>
      </c>
      <c r="Z2318" s="185" t="n">
        <v>0</v>
      </c>
      <c r="AA2318" s="185" t="n">
        <v>0</v>
      </c>
      <c r="AB2318" s="220" t="n">
        <f aca="false">SUM(Z2318:AA2318)</f>
        <v>0</v>
      </c>
      <c r="AC2318" s="22"/>
      <c r="AD2318" s="22"/>
      <c r="AE2318" s="188"/>
      <c r="AF2318" s="206" t="n">
        <f aca="false">IF(AE2318="SI",N2318,0)</f>
        <v>0</v>
      </c>
      <c r="AG2318" s="189" t="n">
        <f aca="false">IF(AE2318="SI",Y2318,0)</f>
        <v>0</v>
      </c>
      <c r="AH2318" s="189" t="n">
        <f aca="false">IF(AE2318="SI",AB2318,0)</f>
        <v>0</v>
      </c>
      <c r="AI2318" s="148"/>
      <c r="AJ2318" s="207"/>
      <c r="AK2318" s="207"/>
      <c r="AL2318" s="207"/>
      <c r="AM2318" s="207"/>
      <c r="AN2318" s="207"/>
      <c r="AO2318" s="208"/>
    </row>
    <row r="2319" customFormat="false" ht="15.75" hidden="false" customHeight="true" outlineLevel="0" collapsed="false">
      <c r="A2319" s="22" t="n">
        <v>2318</v>
      </c>
      <c r="B2319" s="180"/>
      <c r="C2319" s="22"/>
      <c r="D2319" s="22"/>
      <c r="E2319" s="183"/>
      <c r="F2319" s="183"/>
      <c r="G2319" s="22"/>
      <c r="H2319" s="22"/>
      <c r="I2319" s="22"/>
      <c r="J2319" s="22"/>
      <c r="K2319" s="191" t="e">
        <f aca="false">VLOOKUP(Personale!J2319,Legenda!$D$1:$F$258,2)</f>
        <v>#N/A</v>
      </c>
      <c r="L2319" s="22"/>
      <c r="M2319" s="22"/>
      <c r="N2319" s="22"/>
      <c r="O2319" s="22"/>
      <c r="P2319" s="203"/>
      <c r="Q2319" s="22"/>
      <c r="R2319" s="22"/>
      <c r="S2319" s="22"/>
      <c r="T2319" s="203"/>
      <c r="U2319" s="211"/>
      <c r="V2319" s="211"/>
      <c r="W2319" s="185" t="n">
        <v>0</v>
      </c>
      <c r="X2319" s="185" t="n">
        <v>0</v>
      </c>
      <c r="Y2319" s="219" t="n">
        <f aca="false">SUM(W2319:X2319)</f>
        <v>0</v>
      </c>
      <c r="Z2319" s="185" t="n">
        <v>0</v>
      </c>
      <c r="AA2319" s="185" t="n">
        <v>0</v>
      </c>
      <c r="AB2319" s="220" t="n">
        <f aca="false">SUM(Z2319:AA2319)</f>
        <v>0</v>
      </c>
      <c r="AC2319" s="22"/>
      <c r="AD2319" s="22"/>
      <c r="AE2319" s="188"/>
      <c r="AF2319" s="206" t="n">
        <f aca="false">IF(AE2319="SI",N2319,0)</f>
        <v>0</v>
      </c>
      <c r="AG2319" s="189" t="n">
        <f aca="false">IF(AE2319="SI",Y2319,0)</f>
        <v>0</v>
      </c>
      <c r="AH2319" s="189" t="n">
        <f aca="false">IF(AE2319="SI",AB2319,0)</f>
        <v>0</v>
      </c>
      <c r="AI2319" s="148"/>
      <c r="AJ2319" s="207"/>
      <c r="AK2319" s="207"/>
      <c r="AL2319" s="207"/>
      <c r="AM2319" s="207"/>
      <c r="AN2319" s="207"/>
      <c r="AO2319" s="208"/>
    </row>
    <row r="2320" customFormat="false" ht="15.75" hidden="false" customHeight="true" outlineLevel="0" collapsed="false">
      <c r="A2320" s="22" t="n">
        <v>2319</v>
      </c>
      <c r="B2320" s="180"/>
      <c r="C2320" s="22"/>
      <c r="D2320" s="22"/>
      <c r="E2320" s="183"/>
      <c r="F2320" s="183"/>
      <c r="G2320" s="22"/>
      <c r="H2320" s="22"/>
      <c r="I2320" s="22"/>
      <c r="J2320" s="22"/>
      <c r="K2320" s="191" t="e">
        <f aca="false">VLOOKUP(Personale!J2320,Legenda!$D$1:$F$258,2)</f>
        <v>#N/A</v>
      </c>
      <c r="L2320" s="22"/>
      <c r="M2320" s="22"/>
      <c r="N2320" s="22"/>
      <c r="O2320" s="22"/>
      <c r="P2320" s="203"/>
      <c r="Q2320" s="22"/>
      <c r="R2320" s="22"/>
      <c r="S2320" s="22"/>
      <c r="T2320" s="203"/>
      <c r="U2320" s="211"/>
      <c r="V2320" s="211"/>
      <c r="W2320" s="185" t="n">
        <v>0</v>
      </c>
      <c r="X2320" s="185" t="n">
        <v>0</v>
      </c>
      <c r="Y2320" s="219" t="n">
        <f aca="false">SUM(W2320:X2320)</f>
        <v>0</v>
      </c>
      <c r="Z2320" s="185" t="n">
        <v>0</v>
      </c>
      <c r="AA2320" s="185" t="n">
        <v>0</v>
      </c>
      <c r="AB2320" s="220" t="n">
        <f aca="false">SUM(Z2320:AA2320)</f>
        <v>0</v>
      </c>
      <c r="AC2320" s="22"/>
      <c r="AD2320" s="22"/>
      <c r="AE2320" s="188"/>
      <c r="AF2320" s="206" t="n">
        <f aca="false">IF(AE2320="SI",N2320,0)</f>
        <v>0</v>
      </c>
      <c r="AG2320" s="189" t="n">
        <f aca="false">IF(AE2320="SI",Y2320,0)</f>
        <v>0</v>
      </c>
      <c r="AH2320" s="189" t="n">
        <f aca="false">IF(AE2320="SI",AB2320,0)</f>
        <v>0</v>
      </c>
      <c r="AI2320" s="148"/>
      <c r="AJ2320" s="207"/>
      <c r="AK2320" s="207"/>
      <c r="AL2320" s="207"/>
      <c r="AM2320" s="207"/>
      <c r="AN2320" s="207"/>
      <c r="AO2320" s="208"/>
    </row>
    <row r="2321" customFormat="false" ht="15.75" hidden="false" customHeight="true" outlineLevel="0" collapsed="false">
      <c r="A2321" s="22" t="n">
        <v>2320</v>
      </c>
      <c r="B2321" s="180"/>
      <c r="C2321" s="22"/>
      <c r="D2321" s="22"/>
      <c r="E2321" s="183"/>
      <c r="F2321" s="183"/>
      <c r="G2321" s="22"/>
      <c r="H2321" s="22"/>
      <c r="I2321" s="22"/>
      <c r="J2321" s="22"/>
      <c r="K2321" s="191" t="e">
        <f aca="false">VLOOKUP(Personale!J2321,Legenda!$D$1:$F$258,2)</f>
        <v>#N/A</v>
      </c>
      <c r="L2321" s="22"/>
      <c r="M2321" s="22"/>
      <c r="N2321" s="22"/>
      <c r="O2321" s="22"/>
      <c r="P2321" s="203"/>
      <c r="Q2321" s="22"/>
      <c r="R2321" s="22"/>
      <c r="S2321" s="22"/>
      <c r="T2321" s="203"/>
      <c r="U2321" s="211"/>
      <c r="V2321" s="211"/>
      <c r="W2321" s="185" t="n">
        <v>0</v>
      </c>
      <c r="X2321" s="185" t="n">
        <v>0</v>
      </c>
      <c r="Y2321" s="219" t="n">
        <f aca="false">SUM(W2321:X2321)</f>
        <v>0</v>
      </c>
      <c r="Z2321" s="185" t="n">
        <v>0</v>
      </c>
      <c r="AA2321" s="185" t="n">
        <v>0</v>
      </c>
      <c r="AB2321" s="220" t="n">
        <f aca="false">SUM(Z2321:AA2321)</f>
        <v>0</v>
      </c>
      <c r="AC2321" s="22"/>
      <c r="AD2321" s="22"/>
      <c r="AE2321" s="188"/>
      <c r="AF2321" s="206" t="n">
        <f aca="false">IF(AE2321="SI",N2321,0)</f>
        <v>0</v>
      </c>
      <c r="AG2321" s="189" t="n">
        <f aca="false">IF(AE2321="SI",Y2321,0)</f>
        <v>0</v>
      </c>
      <c r="AH2321" s="189" t="n">
        <f aca="false">IF(AE2321="SI",AB2321,0)</f>
        <v>0</v>
      </c>
      <c r="AI2321" s="148"/>
      <c r="AJ2321" s="207"/>
      <c r="AK2321" s="207"/>
      <c r="AL2321" s="207"/>
      <c r="AM2321" s="207"/>
      <c r="AN2321" s="207"/>
      <c r="AO2321" s="208"/>
    </row>
    <row r="2322" customFormat="false" ht="15.75" hidden="false" customHeight="true" outlineLevel="0" collapsed="false">
      <c r="A2322" s="22" t="n">
        <v>2321</v>
      </c>
      <c r="B2322" s="180"/>
      <c r="C2322" s="22"/>
      <c r="D2322" s="22"/>
      <c r="E2322" s="183"/>
      <c r="F2322" s="183"/>
      <c r="G2322" s="22"/>
      <c r="H2322" s="22"/>
      <c r="I2322" s="22"/>
      <c r="J2322" s="22"/>
      <c r="K2322" s="191" t="e">
        <f aca="false">VLOOKUP(Personale!J2322,Legenda!$D$1:$F$258,2)</f>
        <v>#N/A</v>
      </c>
      <c r="L2322" s="22"/>
      <c r="M2322" s="22"/>
      <c r="N2322" s="22"/>
      <c r="O2322" s="22"/>
      <c r="P2322" s="203"/>
      <c r="Q2322" s="22"/>
      <c r="R2322" s="22"/>
      <c r="S2322" s="22"/>
      <c r="T2322" s="203"/>
      <c r="U2322" s="211"/>
      <c r="V2322" s="211"/>
      <c r="W2322" s="185" t="n">
        <v>0</v>
      </c>
      <c r="X2322" s="185" t="n">
        <v>0</v>
      </c>
      <c r="Y2322" s="219" t="n">
        <f aca="false">SUM(W2322:X2322)</f>
        <v>0</v>
      </c>
      <c r="Z2322" s="185" t="n">
        <v>0</v>
      </c>
      <c r="AA2322" s="185" t="n">
        <v>0</v>
      </c>
      <c r="AB2322" s="220" t="n">
        <f aca="false">SUM(Z2322:AA2322)</f>
        <v>0</v>
      </c>
      <c r="AC2322" s="22"/>
      <c r="AD2322" s="22"/>
      <c r="AE2322" s="188"/>
      <c r="AF2322" s="206" t="n">
        <f aca="false">IF(AE2322="SI",N2322,0)</f>
        <v>0</v>
      </c>
      <c r="AG2322" s="189" t="n">
        <f aca="false">IF(AE2322="SI",Y2322,0)</f>
        <v>0</v>
      </c>
      <c r="AH2322" s="189" t="n">
        <f aca="false">IF(AE2322="SI",AB2322,0)</f>
        <v>0</v>
      </c>
      <c r="AI2322" s="148"/>
      <c r="AJ2322" s="207"/>
      <c r="AK2322" s="207"/>
      <c r="AL2322" s="207"/>
      <c r="AM2322" s="207"/>
      <c r="AN2322" s="207"/>
      <c r="AO2322" s="208"/>
    </row>
    <row r="2323" customFormat="false" ht="15.75" hidden="false" customHeight="true" outlineLevel="0" collapsed="false">
      <c r="A2323" s="22" t="n">
        <v>2322</v>
      </c>
      <c r="B2323" s="180"/>
      <c r="C2323" s="22"/>
      <c r="D2323" s="22"/>
      <c r="E2323" s="183"/>
      <c r="F2323" s="183"/>
      <c r="G2323" s="22"/>
      <c r="H2323" s="22"/>
      <c r="I2323" s="22"/>
      <c r="J2323" s="22"/>
      <c r="K2323" s="191" t="e">
        <f aca="false">VLOOKUP(Personale!J2323,Legenda!$D$1:$F$258,2)</f>
        <v>#N/A</v>
      </c>
      <c r="L2323" s="22"/>
      <c r="M2323" s="22"/>
      <c r="N2323" s="22"/>
      <c r="O2323" s="22"/>
      <c r="P2323" s="203"/>
      <c r="Q2323" s="22"/>
      <c r="R2323" s="22"/>
      <c r="S2323" s="22"/>
      <c r="T2323" s="203"/>
      <c r="U2323" s="211"/>
      <c r="V2323" s="211"/>
      <c r="W2323" s="185" t="n">
        <v>0</v>
      </c>
      <c r="X2323" s="185" t="n">
        <v>0</v>
      </c>
      <c r="Y2323" s="219" t="n">
        <f aca="false">SUM(W2323:X2323)</f>
        <v>0</v>
      </c>
      <c r="Z2323" s="185" t="n">
        <v>0</v>
      </c>
      <c r="AA2323" s="185" t="n">
        <v>0</v>
      </c>
      <c r="AB2323" s="220" t="n">
        <f aca="false">SUM(Z2323:AA2323)</f>
        <v>0</v>
      </c>
      <c r="AC2323" s="22"/>
      <c r="AD2323" s="22"/>
      <c r="AE2323" s="188"/>
      <c r="AF2323" s="206" t="n">
        <f aca="false">IF(AE2323="SI",N2323,0)</f>
        <v>0</v>
      </c>
      <c r="AG2323" s="189" t="n">
        <f aca="false">IF(AE2323="SI",Y2323,0)</f>
        <v>0</v>
      </c>
      <c r="AH2323" s="189" t="n">
        <f aca="false">IF(AE2323="SI",AB2323,0)</f>
        <v>0</v>
      </c>
      <c r="AI2323" s="148"/>
      <c r="AJ2323" s="207"/>
      <c r="AK2323" s="207"/>
      <c r="AL2323" s="207"/>
      <c r="AM2323" s="207"/>
      <c r="AN2323" s="207"/>
      <c r="AO2323" s="208"/>
    </row>
    <row r="2324" customFormat="false" ht="15.75" hidden="false" customHeight="true" outlineLevel="0" collapsed="false">
      <c r="A2324" s="22" t="n">
        <v>2323</v>
      </c>
      <c r="B2324" s="180"/>
      <c r="C2324" s="22"/>
      <c r="D2324" s="22"/>
      <c r="E2324" s="183"/>
      <c r="F2324" s="183"/>
      <c r="G2324" s="22"/>
      <c r="H2324" s="22"/>
      <c r="I2324" s="22"/>
      <c r="J2324" s="22"/>
      <c r="K2324" s="191" t="e">
        <f aca="false">VLOOKUP(Personale!J2324,Legenda!$D$1:$F$258,2)</f>
        <v>#N/A</v>
      </c>
      <c r="L2324" s="22"/>
      <c r="M2324" s="22"/>
      <c r="N2324" s="22"/>
      <c r="O2324" s="22"/>
      <c r="P2324" s="203"/>
      <c r="Q2324" s="22"/>
      <c r="R2324" s="22"/>
      <c r="S2324" s="22"/>
      <c r="T2324" s="203"/>
      <c r="U2324" s="211"/>
      <c r="V2324" s="211"/>
      <c r="W2324" s="185" t="n">
        <v>0</v>
      </c>
      <c r="X2324" s="185" t="n">
        <v>0</v>
      </c>
      <c r="Y2324" s="219" t="n">
        <f aca="false">SUM(W2324:X2324)</f>
        <v>0</v>
      </c>
      <c r="Z2324" s="185" t="n">
        <v>0</v>
      </c>
      <c r="AA2324" s="185" t="n">
        <v>0</v>
      </c>
      <c r="AB2324" s="220" t="n">
        <f aca="false">SUM(Z2324:AA2324)</f>
        <v>0</v>
      </c>
      <c r="AC2324" s="22"/>
      <c r="AD2324" s="22"/>
      <c r="AE2324" s="188"/>
      <c r="AF2324" s="206" t="n">
        <f aca="false">IF(AE2324="SI",N2324,0)</f>
        <v>0</v>
      </c>
      <c r="AG2324" s="189" t="n">
        <f aca="false">IF(AE2324="SI",Y2324,0)</f>
        <v>0</v>
      </c>
      <c r="AH2324" s="189" t="n">
        <f aca="false">IF(AE2324="SI",AB2324,0)</f>
        <v>0</v>
      </c>
      <c r="AI2324" s="148"/>
      <c r="AJ2324" s="207"/>
      <c r="AK2324" s="207"/>
      <c r="AL2324" s="207"/>
      <c r="AM2324" s="207"/>
      <c r="AN2324" s="207"/>
      <c r="AO2324" s="208"/>
    </row>
    <row r="2325" customFormat="false" ht="15.75" hidden="false" customHeight="true" outlineLevel="0" collapsed="false">
      <c r="A2325" s="22" t="n">
        <v>2324</v>
      </c>
      <c r="B2325" s="180"/>
      <c r="C2325" s="22"/>
      <c r="D2325" s="22"/>
      <c r="E2325" s="183"/>
      <c r="F2325" s="183"/>
      <c r="G2325" s="22"/>
      <c r="H2325" s="22"/>
      <c r="I2325" s="22"/>
      <c r="J2325" s="22"/>
      <c r="K2325" s="191" t="e">
        <f aca="false">VLOOKUP(Personale!J2325,Legenda!$D$1:$F$258,2)</f>
        <v>#N/A</v>
      </c>
      <c r="L2325" s="22"/>
      <c r="M2325" s="22"/>
      <c r="N2325" s="22"/>
      <c r="O2325" s="22"/>
      <c r="P2325" s="203"/>
      <c r="Q2325" s="22"/>
      <c r="R2325" s="22"/>
      <c r="S2325" s="22"/>
      <c r="T2325" s="203"/>
      <c r="U2325" s="211"/>
      <c r="V2325" s="211"/>
      <c r="W2325" s="185" t="n">
        <v>0</v>
      </c>
      <c r="X2325" s="185" t="n">
        <v>0</v>
      </c>
      <c r="Y2325" s="219" t="n">
        <f aca="false">SUM(W2325:X2325)</f>
        <v>0</v>
      </c>
      <c r="Z2325" s="185" t="n">
        <v>0</v>
      </c>
      <c r="AA2325" s="185" t="n">
        <v>0</v>
      </c>
      <c r="AB2325" s="220" t="n">
        <f aca="false">SUM(Z2325:AA2325)</f>
        <v>0</v>
      </c>
      <c r="AC2325" s="22"/>
      <c r="AD2325" s="22"/>
      <c r="AE2325" s="188"/>
      <c r="AF2325" s="206" t="n">
        <f aca="false">IF(AE2325="SI",N2325,0)</f>
        <v>0</v>
      </c>
      <c r="AG2325" s="189" t="n">
        <f aca="false">IF(AE2325="SI",Y2325,0)</f>
        <v>0</v>
      </c>
      <c r="AH2325" s="189" t="n">
        <f aca="false">IF(AE2325="SI",AB2325,0)</f>
        <v>0</v>
      </c>
      <c r="AI2325" s="148"/>
      <c r="AJ2325" s="207"/>
      <c r="AK2325" s="207"/>
      <c r="AL2325" s="207"/>
      <c r="AM2325" s="207"/>
      <c r="AN2325" s="207"/>
      <c r="AO2325" s="208"/>
    </row>
    <row r="2326" customFormat="false" ht="15.75" hidden="false" customHeight="true" outlineLevel="0" collapsed="false">
      <c r="A2326" s="22" t="n">
        <v>2325</v>
      </c>
      <c r="B2326" s="180"/>
      <c r="C2326" s="22"/>
      <c r="D2326" s="22"/>
      <c r="E2326" s="183"/>
      <c r="F2326" s="183"/>
      <c r="G2326" s="22"/>
      <c r="H2326" s="22"/>
      <c r="I2326" s="22"/>
      <c r="J2326" s="22"/>
      <c r="K2326" s="191" t="e">
        <f aca="false">VLOOKUP(Personale!J2326,Legenda!$D$1:$F$258,2)</f>
        <v>#N/A</v>
      </c>
      <c r="L2326" s="22"/>
      <c r="M2326" s="22"/>
      <c r="N2326" s="22"/>
      <c r="O2326" s="22"/>
      <c r="P2326" s="203"/>
      <c r="Q2326" s="22"/>
      <c r="R2326" s="22"/>
      <c r="S2326" s="22"/>
      <c r="T2326" s="203"/>
      <c r="U2326" s="211"/>
      <c r="V2326" s="211"/>
      <c r="W2326" s="185" t="n">
        <v>0</v>
      </c>
      <c r="X2326" s="185" t="n">
        <v>0</v>
      </c>
      <c r="Y2326" s="219" t="n">
        <f aca="false">SUM(W2326:X2326)</f>
        <v>0</v>
      </c>
      <c r="Z2326" s="185" t="n">
        <v>0</v>
      </c>
      <c r="AA2326" s="185" t="n">
        <v>0</v>
      </c>
      <c r="AB2326" s="220" t="n">
        <f aca="false">SUM(Z2326:AA2326)</f>
        <v>0</v>
      </c>
      <c r="AC2326" s="22"/>
      <c r="AD2326" s="22"/>
      <c r="AE2326" s="188"/>
      <c r="AF2326" s="206" t="n">
        <f aca="false">IF(AE2326="SI",N2326,0)</f>
        <v>0</v>
      </c>
      <c r="AG2326" s="189" t="n">
        <f aca="false">IF(AE2326="SI",Y2326,0)</f>
        <v>0</v>
      </c>
      <c r="AH2326" s="189" t="n">
        <f aca="false">IF(AE2326="SI",AB2326,0)</f>
        <v>0</v>
      </c>
      <c r="AI2326" s="148"/>
      <c r="AJ2326" s="207"/>
      <c r="AK2326" s="207"/>
      <c r="AL2326" s="207"/>
      <c r="AM2326" s="207"/>
      <c r="AN2326" s="207"/>
      <c r="AO2326" s="208"/>
    </row>
    <row r="2327" customFormat="false" ht="15.75" hidden="false" customHeight="true" outlineLevel="0" collapsed="false">
      <c r="A2327" s="22" t="n">
        <v>2326</v>
      </c>
      <c r="B2327" s="180"/>
      <c r="C2327" s="22"/>
      <c r="D2327" s="22"/>
      <c r="E2327" s="183"/>
      <c r="F2327" s="183"/>
      <c r="G2327" s="22"/>
      <c r="H2327" s="22"/>
      <c r="I2327" s="22"/>
      <c r="J2327" s="22"/>
      <c r="K2327" s="191" t="e">
        <f aca="false">VLOOKUP(Personale!J2327,Legenda!$D$1:$F$258,2)</f>
        <v>#N/A</v>
      </c>
      <c r="L2327" s="22"/>
      <c r="M2327" s="22"/>
      <c r="N2327" s="22"/>
      <c r="O2327" s="22"/>
      <c r="P2327" s="203"/>
      <c r="Q2327" s="22"/>
      <c r="R2327" s="22"/>
      <c r="S2327" s="22"/>
      <c r="T2327" s="203"/>
      <c r="U2327" s="211"/>
      <c r="V2327" s="211"/>
      <c r="W2327" s="185" t="n">
        <v>0</v>
      </c>
      <c r="X2327" s="185" t="n">
        <v>0</v>
      </c>
      <c r="Y2327" s="219" t="n">
        <f aca="false">SUM(W2327:X2327)</f>
        <v>0</v>
      </c>
      <c r="Z2327" s="185" t="n">
        <v>0</v>
      </c>
      <c r="AA2327" s="185" t="n">
        <v>0</v>
      </c>
      <c r="AB2327" s="220" t="n">
        <f aca="false">SUM(Z2327:AA2327)</f>
        <v>0</v>
      </c>
      <c r="AC2327" s="22"/>
      <c r="AD2327" s="22"/>
      <c r="AE2327" s="188"/>
      <c r="AF2327" s="206" t="n">
        <f aca="false">IF(AE2327="SI",N2327,0)</f>
        <v>0</v>
      </c>
      <c r="AG2327" s="189" t="n">
        <f aca="false">IF(AE2327="SI",Y2327,0)</f>
        <v>0</v>
      </c>
      <c r="AH2327" s="189" t="n">
        <f aca="false">IF(AE2327="SI",AB2327,0)</f>
        <v>0</v>
      </c>
      <c r="AI2327" s="148"/>
      <c r="AJ2327" s="207"/>
      <c r="AK2327" s="207"/>
      <c r="AL2327" s="207"/>
      <c r="AM2327" s="207"/>
      <c r="AN2327" s="207"/>
      <c r="AO2327" s="208"/>
    </row>
    <row r="2328" customFormat="false" ht="15.75" hidden="false" customHeight="true" outlineLevel="0" collapsed="false">
      <c r="A2328" s="22" t="n">
        <v>2327</v>
      </c>
      <c r="B2328" s="180"/>
      <c r="C2328" s="22"/>
      <c r="D2328" s="22"/>
      <c r="E2328" s="183"/>
      <c r="F2328" s="183"/>
      <c r="G2328" s="22"/>
      <c r="H2328" s="22"/>
      <c r="I2328" s="22"/>
      <c r="J2328" s="22"/>
      <c r="K2328" s="191" t="e">
        <f aca="false">VLOOKUP(Personale!J2328,Legenda!$D$1:$F$258,2)</f>
        <v>#N/A</v>
      </c>
      <c r="L2328" s="22"/>
      <c r="M2328" s="22"/>
      <c r="N2328" s="22"/>
      <c r="O2328" s="22"/>
      <c r="P2328" s="203"/>
      <c r="Q2328" s="22"/>
      <c r="R2328" s="22"/>
      <c r="S2328" s="22"/>
      <c r="T2328" s="203"/>
      <c r="U2328" s="211"/>
      <c r="V2328" s="211"/>
      <c r="W2328" s="185" t="n">
        <v>0</v>
      </c>
      <c r="X2328" s="185" t="n">
        <v>0</v>
      </c>
      <c r="Y2328" s="219" t="n">
        <f aca="false">SUM(W2328:X2328)</f>
        <v>0</v>
      </c>
      <c r="Z2328" s="185" t="n">
        <v>0</v>
      </c>
      <c r="AA2328" s="185" t="n">
        <v>0</v>
      </c>
      <c r="AB2328" s="220" t="n">
        <f aca="false">SUM(Z2328:AA2328)</f>
        <v>0</v>
      </c>
      <c r="AC2328" s="22"/>
      <c r="AD2328" s="22"/>
      <c r="AE2328" s="188"/>
      <c r="AF2328" s="206" t="n">
        <f aca="false">IF(AE2328="SI",N2328,0)</f>
        <v>0</v>
      </c>
      <c r="AG2328" s="189" t="n">
        <f aca="false">IF(AE2328="SI",Y2328,0)</f>
        <v>0</v>
      </c>
      <c r="AH2328" s="189" t="n">
        <f aca="false">IF(AE2328="SI",AB2328,0)</f>
        <v>0</v>
      </c>
      <c r="AI2328" s="148"/>
      <c r="AJ2328" s="207"/>
      <c r="AK2328" s="207"/>
      <c r="AL2328" s="207"/>
      <c r="AM2328" s="207"/>
      <c r="AN2328" s="207"/>
      <c r="AO2328" s="208"/>
    </row>
    <row r="2329" customFormat="false" ht="15.75" hidden="false" customHeight="true" outlineLevel="0" collapsed="false">
      <c r="A2329" s="22" t="n">
        <v>2328</v>
      </c>
      <c r="B2329" s="180"/>
      <c r="C2329" s="22"/>
      <c r="D2329" s="22"/>
      <c r="E2329" s="183"/>
      <c r="F2329" s="183"/>
      <c r="G2329" s="22"/>
      <c r="H2329" s="22"/>
      <c r="I2329" s="22"/>
      <c r="J2329" s="22"/>
      <c r="K2329" s="191" t="e">
        <f aca="false">VLOOKUP(Personale!J2329,Legenda!$D$1:$F$258,2)</f>
        <v>#N/A</v>
      </c>
      <c r="L2329" s="22"/>
      <c r="M2329" s="22"/>
      <c r="N2329" s="22"/>
      <c r="O2329" s="22"/>
      <c r="P2329" s="203"/>
      <c r="Q2329" s="22"/>
      <c r="R2329" s="22"/>
      <c r="S2329" s="22"/>
      <c r="T2329" s="203"/>
      <c r="U2329" s="211"/>
      <c r="V2329" s="211"/>
      <c r="W2329" s="185" t="n">
        <v>0</v>
      </c>
      <c r="X2329" s="185" t="n">
        <v>0</v>
      </c>
      <c r="Y2329" s="219" t="n">
        <f aca="false">SUM(W2329:X2329)</f>
        <v>0</v>
      </c>
      <c r="Z2329" s="185" t="n">
        <v>0</v>
      </c>
      <c r="AA2329" s="185" t="n">
        <v>0</v>
      </c>
      <c r="AB2329" s="220" t="n">
        <f aca="false">SUM(Z2329:AA2329)</f>
        <v>0</v>
      </c>
      <c r="AC2329" s="22"/>
      <c r="AD2329" s="22"/>
      <c r="AE2329" s="188"/>
      <c r="AF2329" s="206" t="n">
        <f aca="false">IF(AE2329="SI",N2329,0)</f>
        <v>0</v>
      </c>
      <c r="AG2329" s="189" t="n">
        <f aca="false">IF(AE2329="SI",Y2329,0)</f>
        <v>0</v>
      </c>
      <c r="AH2329" s="189" t="n">
        <f aca="false">IF(AE2329="SI",AB2329,0)</f>
        <v>0</v>
      </c>
      <c r="AI2329" s="148"/>
      <c r="AJ2329" s="207"/>
      <c r="AK2329" s="207"/>
      <c r="AL2329" s="207"/>
      <c r="AM2329" s="207"/>
      <c r="AN2329" s="207"/>
      <c r="AO2329" s="208"/>
    </row>
    <row r="2330" customFormat="false" ht="15.75" hidden="false" customHeight="true" outlineLevel="0" collapsed="false">
      <c r="A2330" s="22" t="n">
        <v>2329</v>
      </c>
      <c r="B2330" s="180"/>
      <c r="C2330" s="22"/>
      <c r="D2330" s="22"/>
      <c r="E2330" s="183"/>
      <c r="F2330" s="183"/>
      <c r="G2330" s="22"/>
      <c r="H2330" s="22"/>
      <c r="I2330" s="22"/>
      <c r="J2330" s="22"/>
      <c r="K2330" s="191" t="e">
        <f aca="false">VLOOKUP(Personale!J2330,Legenda!$D$1:$F$258,2)</f>
        <v>#N/A</v>
      </c>
      <c r="L2330" s="22"/>
      <c r="M2330" s="22"/>
      <c r="N2330" s="22"/>
      <c r="O2330" s="22"/>
      <c r="P2330" s="203"/>
      <c r="Q2330" s="22"/>
      <c r="R2330" s="22"/>
      <c r="S2330" s="22"/>
      <c r="T2330" s="203"/>
      <c r="U2330" s="211"/>
      <c r="V2330" s="211"/>
      <c r="W2330" s="185" t="n">
        <v>0</v>
      </c>
      <c r="X2330" s="185" t="n">
        <v>0</v>
      </c>
      <c r="Y2330" s="219" t="n">
        <f aca="false">SUM(W2330:X2330)</f>
        <v>0</v>
      </c>
      <c r="Z2330" s="185" t="n">
        <v>0</v>
      </c>
      <c r="AA2330" s="185" t="n">
        <v>0</v>
      </c>
      <c r="AB2330" s="220" t="n">
        <f aca="false">SUM(Z2330:AA2330)</f>
        <v>0</v>
      </c>
      <c r="AC2330" s="22"/>
      <c r="AD2330" s="22"/>
      <c r="AE2330" s="188"/>
      <c r="AF2330" s="206" t="n">
        <f aca="false">IF(AE2330="SI",N2330,0)</f>
        <v>0</v>
      </c>
      <c r="AG2330" s="189" t="n">
        <f aca="false">IF(AE2330="SI",Y2330,0)</f>
        <v>0</v>
      </c>
      <c r="AH2330" s="189" t="n">
        <f aca="false">IF(AE2330="SI",AB2330,0)</f>
        <v>0</v>
      </c>
      <c r="AI2330" s="148"/>
      <c r="AJ2330" s="207"/>
      <c r="AK2330" s="207"/>
      <c r="AL2330" s="207"/>
      <c r="AM2330" s="207"/>
      <c r="AN2330" s="207"/>
      <c r="AO2330" s="208"/>
    </row>
    <row r="2331" customFormat="false" ht="15.75" hidden="false" customHeight="true" outlineLevel="0" collapsed="false">
      <c r="A2331" s="22" t="n">
        <v>2330</v>
      </c>
      <c r="B2331" s="180"/>
      <c r="C2331" s="22"/>
      <c r="D2331" s="22"/>
      <c r="E2331" s="183"/>
      <c r="F2331" s="183"/>
      <c r="G2331" s="22"/>
      <c r="H2331" s="22"/>
      <c r="I2331" s="22"/>
      <c r="J2331" s="22"/>
      <c r="K2331" s="191" t="e">
        <f aca="false">VLOOKUP(Personale!J2331,Legenda!$D$1:$F$258,2)</f>
        <v>#N/A</v>
      </c>
      <c r="L2331" s="22"/>
      <c r="M2331" s="22"/>
      <c r="N2331" s="22"/>
      <c r="O2331" s="22"/>
      <c r="P2331" s="203"/>
      <c r="Q2331" s="22"/>
      <c r="R2331" s="22"/>
      <c r="S2331" s="22"/>
      <c r="T2331" s="203"/>
      <c r="U2331" s="211"/>
      <c r="V2331" s="211"/>
      <c r="W2331" s="185" t="n">
        <v>0</v>
      </c>
      <c r="X2331" s="185" t="n">
        <v>0</v>
      </c>
      <c r="Y2331" s="219" t="n">
        <f aca="false">SUM(W2331:X2331)</f>
        <v>0</v>
      </c>
      <c r="Z2331" s="185" t="n">
        <v>0</v>
      </c>
      <c r="AA2331" s="185" t="n">
        <v>0</v>
      </c>
      <c r="AB2331" s="220" t="n">
        <f aca="false">SUM(Z2331:AA2331)</f>
        <v>0</v>
      </c>
      <c r="AC2331" s="22"/>
      <c r="AD2331" s="22"/>
      <c r="AE2331" s="188"/>
      <c r="AF2331" s="206" t="n">
        <f aca="false">IF(AE2331="SI",N2331,0)</f>
        <v>0</v>
      </c>
      <c r="AG2331" s="189" t="n">
        <f aca="false">IF(AE2331="SI",Y2331,0)</f>
        <v>0</v>
      </c>
      <c r="AH2331" s="189" t="n">
        <f aca="false">IF(AE2331="SI",AB2331,0)</f>
        <v>0</v>
      </c>
      <c r="AI2331" s="148"/>
      <c r="AJ2331" s="207"/>
      <c r="AK2331" s="207"/>
      <c r="AL2331" s="207"/>
      <c r="AM2331" s="207"/>
      <c r="AN2331" s="207"/>
      <c r="AO2331" s="208"/>
    </row>
    <row r="2332" customFormat="false" ht="15.75" hidden="false" customHeight="true" outlineLevel="0" collapsed="false">
      <c r="A2332" s="22" t="n">
        <v>2331</v>
      </c>
      <c r="B2332" s="180"/>
      <c r="C2332" s="22"/>
      <c r="D2332" s="22"/>
      <c r="E2332" s="183"/>
      <c r="F2332" s="183"/>
      <c r="G2332" s="22"/>
      <c r="H2332" s="22"/>
      <c r="I2332" s="22"/>
      <c r="J2332" s="22"/>
      <c r="K2332" s="191" t="e">
        <f aca="false">VLOOKUP(Personale!J2332,Legenda!$D$1:$F$258,2)</f>
        <v>#N/A</v>
      </c>
      <c r="L2332" s="22"/>
      <c r="M2332" s="22"/>
      <c r="N2332" s="22"/>
      <c r="O2332" s="22"/>
      <c r="P2332" s="203"/>
      <c r="Q2332" s="22"/>
      <c r="R2332" s="22"/>
      <c r="S2332" s="22"/>
      <c r="T2332" s="203"/>
      <c r="U2332" s="211"/>
      <c r="V2332" s="211"/>
      <c r="W2332" s="185" t="n">
        <v>0</v>
      </c>
      <c r="X2332" s="185" t="n">
        <v>0</v>
      </c>
      <c r="Y2332" s="219" t="n">
        <f aca="false">SUM(W2332:X2332)</f>
        <v>0</v>
      </c>
      <c r="Z2332" s="185" t="n">
        <v>0</v>
      </c>
      <c r="AA2332" s="185" t="n">
        <v>0</v>
      </c>
      <c r="AB2332" s="220" t="n">
        <f aca="false">SUM(Z2332:AA2332)</f>
        <v>0</v>
      </c>
      <c r="AC2332" s="22"/>
      <c r="AD2332" s="22"/>
      <c r="AE2332" s="188"/>
      <c r="AF2332" s="206" t="n">
        <f aca="false">IF(AE2332="SI",N2332,0)</f>
        <v>0</v>
      </c>
      <c r="AG2332" s="189" t="n">
        <f aca="false">IF(AE2332="SI",Y2332,0)</f>
        <v>0</v>
      </c>
      <c r="AH2332" s="189" t="n">
        <f aca="false">IF(AE2332="SI",AB2332,0)</f>
        <v>0</v>
      </c>
      <c r="AI2332" s="148"/>
      <c r="AJ2332" s="207"/>
      <c r="AK2332" s="207"/>
      <c r="AL2332" s="207"/>
      <c r="AM2332" s="207"/>
      <c r="AN2332" s="207"/>
      <c r="AO2332" s="208"/>
    </row>
    <row r="2333" customFormat="false" ht="15.75" hidden="false" customHeight="true" outlineLevel="0" collapsed="false">
      <c r="A2333" s="22" t="n">
        <v>2332</v>
      </c>
      <c r="B2333" s="180"/>
      <c r="C2333" s="22"/>
      <c r="D2333" s="22"/>
      <c r="E2333" s="183"/>
      <c r="F2333" s="183"/>
      <c r="G2333" s="22"/>
      <c r="H2333" s="22"/>
      <c r="I2333" s="22"/>
      <c r="J2333" s="22"/>
      <c r="K2333" s="191" t="e">
        <f aca="false">VLOOKUP(Personale!J2333,Legenda!$D$1:$F$258,2)</f>
        <v>#N/A</v>
      </c>
      <c r="L2333" s="22"/>
      <c r="M2333" s="22"/>
      <c r="N2333" s="22"/>
      <c r="O2333" s="22"/>
      <c r="P2333" s="203"/>
      <c r="Q2333" s="22"/>
      <c r="R2333" s="22"/>
      <c r="S2333" s="22"/>
      <c r="T2333" s="203"/>
      <c r="U2333" s="211"/>
      <c r="V2333" s="211"/>
      <c r="W2333" s="185" t="n">
        <v>0</v>
      </c>
      <c r="X2333" s="185" t="n">
        <v>0</v>
      </c>
      <c r="Y2333" s="219" t="n">
        <f aca="false">SUM(W2333:X2333)</f>
        <v>0</v>
      </c>
      <c r="Z2333" s="185" t="n">
        <v>0</v>
      </c>
      <c r="AA2333" s="185" t="n">
        <v>0</v>
      </c>
      <c r="AB2333" s="220" t="n">
        <f aca="false">SUM(Z2333:AA2333)</f>
        <v>0</v>
      </c>
      <c r="AC2333" s="22"/>
      <c r="AD2333" s="22"/>
      <c r="AE2333" s="188"/>
      <c r="AF2333" s="206" t="n">
        <f aca="false">IF(AE2333="SI",N2333,0)</f>
        <v>0</v>
      </c>
      <c r="AG2333" s="189" t="n">
        <f aca="false">IF(AE2333="SI",Y2333,0)</f>
        <v>0</v>
      </c>
      <c r="AH2333" s="189" t="n">
        <f aca="false">IF(AE2333="SI",AB2333,0)</f>
        <v>0</v>
      </c>
      <c r="AI2333" s="148"/>
      <c r="AJ2333" s="207"/>
      <c r="AK2333" s="207"/>
      <c r="AL2333" s="207"/>
      <c r="AM2333" s="207"/>
      <c r="AN2333" s="207"/>
      <c r="AO2333" s="208"/>
    </row>
    <row r="2334" customFormat="false" ht="15.75" hidden="false" customHeight="true" outlineLevel="0" collapsed="false">
      <c r="A2334" s="22" t="n">
        <v>2333</v>
      </c>
      <c r="B2334" s="180"/>
      <c r="C2334" s="22"/>
      <c r="D2334" s="22"/>
      <c r="E2334" s="183"/>
      <c r="F2334" s="183"/>
      <c r="G2334" s="22"/>
      <c r="H2334" s="22"/>
      <c r="I2334" s="22"/>
      <c r="J2334" s="22"/>
      <c r="K2334" s="191" t="e">
        <f aca="false">VLOOKUP(Personale!J2334,Legenda!$D$1:$F$258,2)</f>
        <v>#N/A</v>
      </c>
      <c r="L2334" s="22"/>
      <c r="M2334" s="22"/>
      <c r="N2334" s="22"/>
      <c r="O2334" s="22"/>
      <c r="P2334" s="203"/>
      <c r="Q2334" s="22"/>
      <c r="R2334" s="22"/>
      <c r="S2334" s="22"/>
      <c r="T2334" s="203"/>
      <c r="U2334" s="211"/>
      <c r="V2334" s="211"/>
      <c r="W2334" s="185" t="n">
        <v>0</v>
      </c>
      <c r="X2334" s="185" t="n">
        <v>0</v>
      </c>
      <c r="Y2334" s="219" t="n">
        <f aca="false">SUM(W2334:X2334)</f>
        <v>0</v>
      </c>
      <c r="Z2334" s="185" t="n">
        <v>0</v>
      </c>
      <c r="AA2334" s="185" t="n">
        <v>0</v>
      </c>
      <c r="AB2334" s="220" t="n">
        <f aca="false">SUM(Z2334:AA2334)</f>
        <v>0</v>
      </c>
      <c r="AC2334" s="22"/>
      <c r="AD2334" s="22"/>
      <c r="AE2334" s="188"/>
      <c r="AF2334" s="206" t="n">
        <f aca="false">IF(AE2334="SI",N2334,0)</f>
        <v>0</v>
      </c>
      <c r="AG2334" s="189" t="n">
        <f aca="false">IF(AE2334="SI",Y2334,0)</f>
        <v>0</v>
      </c>
      <c r="AH2334" s="189" t="n">
        <f aca="false">IF(AE2334="SI",AB2334,0)</f>
        <v>0</v>
      </c>
      <c r="AI2334" s="148"/>
      <c r="AJ2334" s="207"/>
      <c r="AK2334" s="207"/>
      <c r="AL2334" s="207"/>
      <c r="AM2334" s="207"/>
      <c r="AN2334" s="207"/>
      <c r="AO2334" s="208"/>
    </row>
    <row r="2335" customFormat="false" ht="15.75" hidden="false" customHeight="true" outlineLevel="0" collapsed="false">
      <c r="A2335" s="22" t="n">
        <v>2334</v>
      </c>
      <c r="B2335" s="180"/>
      <c r="C2335" s="22"/>
      <c r="D2335" s="22"/>
      <c r="E2335" s="183"/>
      <c r="F2335" s="183"/>
      <c r="G2335" s="22"/>
      <c r="H2335" s="22"/>
      <c r="I2335" s="22"/>
      <c r="J2335" s="22"/>
      <c r="K2335" s="191" t="e">
        <f aca="false">VLOOKUP(Personale!J2335,Legenda!$D$1:$F$258,2)</f>
        <v>#N/A</v>
      </c>
      <c r="L2335" s="22"/>
      <c r="M2335" s="22"/>
      <c r="N2335" s="22"/>
      <c r="O2335" s="22"/>
      <c r="P2335" s="203"/>
      <c r="Q2335" s="22"/>
      <c r="R2335" s="22"/>
      <c r="S2335" s="22"/>
      <c r="T2335" s="203"/>
      <c r="U2335" s="211"/>
      <c r="V2335" s="211"/>
      <c r="W2335" s="185" t="n">
        <v>0</v>
      </c>
      <c r="X2335" s="185" t="n">
        <v>0</v>
      </c>
      <c r="Y2335" s="219" t="n">
        <f aca="false">SUM(W2335:X2335)</f>
        <v>0</v>
      </c>
      <c r="Z2335" s="185" t="n">
        <v>0</v>
      </c>
      <c r="AA2335" s="185" t="n">
        <v>0</v>
      </c>
      <c r="AB2335" s="220" t="n">
        <f aca="false">SUM(Z2335:AA2335)</f>
        <v>0</v>
      </c>
      <c r="AC2335" s="22"/>
      <c r="AD2335" s="22"/>
      <c r="AE2335" s="188"/>
      <c r="AF2335" s="206" t="n">
        <f aca="false">IF(AE2335="SI",N2335,0)</f>
        <v>0</v>
      </c>
      <c r="AG2335" s="189" t="n">
        <f aca="false">IF(AE2335="SI",Y2335,0)</f>
        <v>0</v>
      </c>
      <c r="AH2335" s="189" t="n">
        <f aca="false">IF(AE2335="SI",AB2335,0)</f>
        <v>0</v>
      </c>
      <c r="AI2335" s="148"/>
      <c r="AJ2335" s="207"/>
      <c r="AK2335" s="207"/>
      <c r="AL2335" s="207"/>
      <c r="AM2335" s="207"/>
      <c r="AN2335" s="207"/>
      <c r="AO2335" s="208"/>
    </row>
    <row r="2336" customFormat="false" ht="15.75" hidden="false" customHeight="true" outlineLevel="0" collapsed="false">
      <c r="A2336" s="22" t="n">
        <v>2335</v>
      </c>
      <c r="B2336" s="180"/>
      <c r="C2336" s="22"/>
      <c r="D2336" s="22"/>
      <c r="E2336" s="183"/>
      <c r="F2336" s="183"/>
      <c r="G2336" s="22"/>
      <c r="H2336" s="22"/>
      <c r="I2336" s="22"/>
      <c r="J2336" s="22"/>
      <c r="K2336" s="191" t="e">
        <f aca="false">VLOOKUP(Personale!J2336,Legenda!$D$1:$F$258,2)</f>
        <v>#N/A</v>
      </c>
      <c r="L2336" s="22"/>
      <c r="M2336" s="22"/>
      <c r="N2336" s="22"/>
      <c r="O2336" s="22"/>
      <c r="P2336" s="203"/>
      <c r="Q2336" s="22"/>
      <c r="R2336" s="22"/>
      <c r="S2336" s="22"/>
      <c r="T2336" s="203"/>
      <c r="U2336" s="211"/>
      <c r="V2336" s="211"/>
      <c r="W2336" s="185" t="n">
        <v>0</v>
      </c>
      <c r="X2336" s="185" t="n">
        <v>0</v>
      </c>
      <c r="Y2336" s="219" t="n">
        <f aca="false">SUM(W2336:X2336)</f>
        <v>0</v>
      </c>
      <c r="Z2336" s="185" t="n">
        <v>0</v>
      </c>
      <c r="AA2336" s="185" t="n">
        <v>0</v>
      </c>
      <c r="AB2336" s="220" t="n">
        <f aca="false">SUM(Z2336:AA2336)</f>
        <v>0</v>
      </c>
      <c r="AC2336" s="22"/>
      <c r="AD2336" s="22"/>
      <c r="AE2336" s="188"/>
      <c r="AF2336" s="206" t="n">
        <f aca="false">IF(AE2336="SI",N2336,0)</f>
        <v>0</v>
      </c>
      <c r="AG2336" s="189" t="n">
        <f aca="false">IF(AE2336="SI",Y2336,0)</f>
        <v>0</v>
      </c>
      <c r="AH2336" s="189" t="n">
        <f aca="false">IF(AE2336="SI",AB2336,0)</f>
        <v>0</v>
      </c>
      <c r="AI2336" s="148"/>
      <c r="AJ2336" s="207"/>
      <c r="AK2336" s="207"/>
      <c r="AL2336" s="207"/>
      <c r="AM2336" s="207"/>
      <c r="AN2336" s="207"/>
      <c r="AO2336" s="208"/>
    </row>
    <row r="2337" customFormat="false" ht="15.75" hidden="false" customHeight="true" outlineLevel="0" collapsed="false">
      <c r="A2337" s="22" t="n">
        <v>2336</v>
      </c>
      <c r="B2337" s="180"/>
      <c r="C2337" s="22"/>
      <c r="D2337" s="22"/>
      <c r="E2337" s="183"/>
      <c r="F2337" s="183"/>
      <c r="G2337" s="22"/>
      <c r="H2337" s="22"/>
      <c r="I2337" s="22"/>
      <c r="J2337" s="22"/>
      <c r="K2337" s="191" t="e">
        <f aca="false">VLOOKUP(Personale!J2337,Legenda!$D$1:$F$258,2)</f>
        <v>#N/A</v>
      </c>
      <c r="L2337" s="22"/>
      <c r="M2337" s="22"/>
      <c r="N2337" s="22"/>
      <c r="O2337" s="22"/>
      <c r="P2337" s="203"/>
      <c r="Q2337" s="22"/>
      <c r="R2337" s="22"/>
      <c r="S2337" s="22"/>
      <c r="T2337" s="203"/>
      <c r="U2337" s="211"/>
      <c r="V2337" s="211"/>
      <c r="W2337" s="185" t="n">
        <v>0</v>
      </c>
      <c r="X2337" s="185" t="n">
        <v>0</v>
      </c>
      <c r="Y2337" s="219" t="n">
        <f aca="false">SUM(W2337:X2337)</f>
        <v>0</v>
      </c>
      <c r="Z2337" s="185" t="n">
        <v>0</v>
      </c>
      <c r="AA2337" s="185" t="n">
        <v>0</v>
      </c>
      <c r="AB2337" s="220" t="n">
        <f aca="false">SUM(Z2337:AA2337)</f>
        <v>0</v>
      </c>
      <c r="AC2337" s="22"/>
      <c r="AD2337" s="22"/>
      <c r="AE2337" s="188"/>
      <c r="AF2337" s="206" t="n">
        <f aca="false">IF(AE2337="SI",N2337,0)</f>
        <v>0</v>
      </c>
      <c r="AG2337" s="189" t="n">
        <f aca="false">IF(AE2337="SI",Y2337,0)</f>
        <v>0</v>
      </c>
      <c r="AH2337" s="189" t="n">
        <f aca="false">IF(AE2337="SI",AB2337,0)</f>
        <v>0</v>
      </c>
      <c r="AI2337" s="148"/>
      <c r="AJ2337" s="207"/>
      <c r="AK2337" s="207"/>
      <c r="AL2337" s="207"/>
      <c r="AM2337" s="207"/>
      <c r="AN2337" s="207"/>
      <c r="AO2337" s="208"/>
    </row>
    <row r="2338" customFormat="false" ht="15.75" hidden="false" customHeight="true" outlineLevel="0" collapsed="false">
      <c r="A2338" s="22" t="n">
        <v>2337</v>
      </c>
      <c r="B2338" s="180"/>
      <c r="C2338" s="22"/>
      <c r="D2338" s="22"/>
      <c r="E2338" s="183"/>
      <c r="F2338" s="183"/>
      <c r="G2338" s="22"/>
      <c r="H2338" s="22"/>
      <c r="I2338" s="22"/>
      <c r="J2338" s="22"/>
      <c r="K2338" s="191" t="e">
        <f aca="false">VLOOKUP(Personale!J2338,Legenda!$D$1:$F$258,2)</f>
        <v>#N/A</v>
      </c>
      <c r="L2338" s="22"/>
      <c r="M2338" s="22"/>
      <c r="N2338" s="22"/>
      <c r="O2338" s="22"/>
      <c r="P2338" s="203"/>
      <c r="Q2338" s="22"/>
      <c r="R2338" s="22"/>
      <c r="S2338" s="22"/>
      <c r="T2338" s="203"/>
      <c r="U2338" s="211"/>
      <c r="V2338" s="211"/>
      <c r="W2338" s="185" t="n">
        <v>0</v>
      </c>
      <c r="X2338" s="185" t="n">
        <v>0</v>
      </c>
      <c r="Y2338" s="219" t="n">
        <f aca="false">SUM(W2338:X2338)</f>
        <v>0</v>
      </c>
      <c r="Z2338" s="185" t="n">
        <v>0</v>
      </c>
      <c r="AA2338" s="185" t="n">
        <v>0</v>
      </c>
      <c r="AB2338" s="220" t="n">
        <f aca="false">SUM(Z2338:AA2338)</f>
        <v>0</v>
      </c>
      <c r="AC2338" s="22"/>
      <c r="AD2338" s="22"/>
      <c r="AE2338" s="188"/>
      <c r="AF2338" s="206" t="n">
        <f aca="false">IF(AE2338="SI",N2338,0)</f>
        <v>0</v>
      </c>
      <c r="AG2338" s="189" t="n">
        <f aca="false">IF(AE2338="SI",Y2338,0)</f>
        <v>0</v>
      </c>
      <c r="AH2338" s="189" t="n">
        <f aca="false">IF(AE2338="SI",AB2338,0)</f>
        <v>0</v>
      </c>
      <c r="AI2338" s="148"/>
      <c r="AJ2338" s="207"/>
      <c r="AK2338" s="207"/>
      <c r="AL2338" s="207"/>
      <c r="AM2338" s="207"/>
      <c r="AN2338" s="207"/>
      <c r="AO2338" s="208"/>
    </row>
    <row r="2339" customFormat="false" ht="15.75" hidden="false" customHeight="true" outlineLevel="0" collapsed="false">
      <c r="A2339" s="22" t="n">
        <v>2338</v>
      </c>
      <c r="B2339" s="180"/>
      <c r="C2339" s="22"/>
      <c r="D2339" s="22"/>
      <c r="E2339" s="183"/>
      <c r="F2339" s="183"/>
      <c r="G2339" s="22"/>
      <c r="H2339" s="22"/>
      <c r="I2339" s="22"/>
      <c r="J2339" s="22"/>
      <c r="K2339" s="191" t="e">
        <f aca="false">VLOOKUP(Personale!J2339,Legenda!$D$1:$F$258,2)</f>
        <v>#N/A</v>
      </c>
      <c r="L2339" s="22"/>
      <c r="M2339" s="22"/>
      <c r="N2339" s="22"/>
      <c r="O2339" s="22"/>
      <c r="P2339" s="203"/>
      <c r="Q2339" s="22"/>
      <c r="R2339" s="22"/>
      <c r="S2339" s="22"/>
      <c r="T2339" s="203"/>
      <c r="U2339" s="211"/>
      <c r="V2339" s="211"/>
      <c r="W2339" s="185" t="n">
        <v>0</v>
      </c>
      <c r="X2339" s="185" t="n">
        <v>0</v>
      </c>
      <c r="Y2339" s="219" t="n">
        <f aca="false">SUM(W2339:X2339)</f>
        <v>0</v>
      </c>
      <c r="Z2339" s="185" t="n">
        <v>0</v>
      </c>
      <c r="AA2339" s="185" t="n">
        <v>0</v>
      </c>
      <c r="AB2339" s="220" t="n">
        <f aca="false">SUM(Z2339:AA2339)</f>
        <v>0</v>
      </c>
      <c r="AC2339" s="22"/>
      <c r="AD2339" s="22"/>
      <c r="AE2339" s="188"/>
      <c r="AF2339" s="206" t="n">
        <f aca="false">IF(AE2339="SI",N2339,0)</f>
        <v>0</v>
      </c>
      <c r="AG2339" s="189" t="n">
        <f aca="false">IF(AE2339="SI",Y2339,0)</f>
        <v>0</v>
      </c>
      <c r="AH2339" s="189" t="n">
        <f aca="false">IF(AE2339="SI",AB2339,0)</f>
        <v>0</v>
      </c>
      <c r="AI2339" s="148"/>
      <c r="AJ2339" s="207"/>
      <c r="AK2339" s="207"/>
      <c r="AL2339" s="207"/>
      <c r="AM2339" s="207"/>
      <c r="AN2339" s="207"/>
      <c r="AO2339" s="208"/>
    </row>
    <row r="2340" customFormat="false" ht="15.75" hidden="false" customHeight="true" outlineLevel="0" collapsed="false">
      <c r="A2340" s="22" t="n">
        <v>2339</v>
      </c>
      <c r="B2340" s="180"/>
      <c r="C2340" s="22"/>
      <c r="D2340" s="22"/>
      <c r="E2340" s="183"/>
      <c r="F2340" s="183"/>
      <c r="G2340" s="22"/>
      <c r="H2340" s="22"/>
      <c r="I2340" s="22"/>
      <c r="J2340" s="22"/>
      <c r="K2340" s="191" t="e">
        <f aca="false">VLOOKUP(Personale!J2340,Legenda!$D$1:$F$258,2)</f>
        <v>#N/A</v>
      </c>
      <c r="L2340" s="22"/>
      <c r="M2340" s="22"/>
      <c r="N2340" s="22"/>
      <c r="O2340" s="22"/>
      <c r="P2340" s="203"/>
      <c r="Q2340" s="22"/>
      <c r="R2340" s="22"/>
      <c r="S2340" s="22"/>
      <c r="T2340" s="203"/>
      <c r="U2340" s="211"/>
      <c r="V2340" s="211"/>
      <c r="W2340" s="185" t="n">
        <v>0</v>
      </c>
      <c r="X2340" s="185" t="n">
        <v>0</v>
      </c>
      <c r="Y2340" s="219" t="n">
        <f aca="false">SUM(W2340:X2340)</f>
        <v>0</v>
      </c>
      <c r="Z2340" s="185" t="n">
        <v>0</v>
      </c>
      <c r="AA2340" s="185" t="n">
        <v>0</v>
      </c>
      <c r="AB2340" s="220" t="n">
        <f aca="false">SUM(Z2340:AA2340)</f>
        <v>0</v>
      </c>
      <c r="AC2340" s="22"/>
      <c r="AD2340" s="22"/>
      <c r="AE2340" s="188"/>
      <c r="AF2340" s="206" t="n">
        <f aca="false">IF(AE2340="SI",N2340,0)</f>
        <v>0</v>
      </c>
      <c r="AG2340" s="189" t="n">
        <f aca="false">IF(AE2340="SI",Y2340,0)</f>
        <v>0</v>
      </c>
      <c r="AH2340" s="189" t="n">
        <f aca="false">IF(AE2340="SI",AB2340,0)</f>
        <v>0</v>
      </c>
      <c r="AI2340" s="148"/>
      <c r="AJ2340" s="207"/>
      <c r="AK2340" s="207"/>
      <c r="AL2340" s="207"/>
      <c r="AM2340" s="207"/>
      <c r="AN2340" s="207"/>
      <c r="AO2340" s="208"/>
    </row>
    <row r="2341" customFormat="false" ht="15.75" hidden="false" customHeight="true" outlineLevel="0" collapsed="false">
      <c r="A2341" s="22" t="n">
        <v>2340</v>
      </c>
      <c r="B2341" s="180"/>
      <c r="C2341" s="22"/>
      <c r="D2341" s="22"/>
      <c r="E2341" s="183"/>
      <c r="F2341" s="183"/>
      <c r="G2341" s="22"/>
      <c r="H2341" s="22"/>
      <c r="I2341" s="22"/>
      <c r="J2341" s="22"/>
      <c r="K2341" s="191" t="e">
        <f aca="false">VLOOKUP(Personale!J2341,Legenda!$D$1:$F$258,2)</f>
        <v>#N/A</v>
      </c>
      <c r="L2341" s="22"/>
      <c r="M2341" s="22"/>
      <c r="N2341" s="22"/>
      <c r="O2341" s="22"/>
      <c r="P2341" s="203"/>
      <c r="Q2341" s="22"/>
      <c r="R2341" s="22"/>
      <c r="S2341" s="22"/>
      <c r="T2341" s="203"/>
      <c r="U2341" s="211"/>
      <c r="V2341" s="211"/>
      <c r="W2341" s="185" t="n">
        <v>0</v>
      </c>
      <c r="X2341" s="185" t="n">
        <v>0</v>
      </c>
      <c r="Y2341" s="219" t="n">
        <f aca="false">SUM(W2341:X2341)</f>
        <v>0</v>
      </c>
      <c r="Z2341" s="185" t="n">
        <v>0</v>
      </c>
      <c r="AA2341" s="185" t="n">
        <v>0</v>
      </c>
      <c r="AB2341" s="220" t="n">
        <f aca="false">SUM(Z2341:AA2341)</f>
        <v>0</v>
      </c>
      <c r="AC2341" s="22"/>
      <c r="AD2341" s="22"/>
      <c r="AE2341" s="188"/>
      <c r="AF2341" s="206" t="n">
        <f aca="false">IF(AE2341="SI",N2341,0)</f>
        <v>0</v>
      </c>
      <c r="AG2341" s="189" t="n">
        <f aca="false">IF(AE2341="SI",Y2341,0)</f>
        <v>0</v>
      </c>
      <c r="AH2341" s="189" t="n">
        <f aca="false">IF(AE2341="SI",AB2341,0)</f>
        <v>0</v>
      </c>
      <c r="AI2341" s="148"/>
      <c r="AJ2341" s="207"/>
      <c r="AK2341" s="207"/>
      <c r="AL2341" s="207"/>
      <c r="AM2341" s="207"/>
      <c r="AN2341" s="207"/>
      <c r="AO2341" s="208"/>
    </row>
    <row r="2342" customFormat="false" ht="15.75" hidden="false" customHeight="true" outlineLevel="0" collapsed="false">
      <c r="A2342" s="22" t="n">
        <v>2341</v>
      </c>
      <c r="B2342" s="180"/>
      <c r="C2342" s="22"/>
      <c r="D2342" s="22"/>
      <c r="E2342" s="183"/>
      <c r="F2342" s="183"/>
      <c r="G2342" s="22"/>
      <c r="H2342" s="22"/>
      <c r="I2342" s="22"/>
      <c r="J2342" s="22"/>
      <c r="K2342" s="191" t="e">
        <f aca="false">VLOOKUP(Personale!J2342,Legenda!$D$1:$F$258,2)</f>
        <v>#N/A</v>
      </c>
      <c r="L2342" s="22"/>
      <c r="M2342" s="22"/>
      <c r="N2342" s="22"/>
      <c r="O2342" s="22"/>
      <c r="P2342" s="203"/>
      <c r="Q2342" s="22"/>
      <c r="R2342" s="22"/>
      <c r="S2342" s="22"/>
      <c r="T2342" s="203"/>
      <c r="U2342" s="211"/>
      <c r="V2342" s="211"/>
      <c r="W2342" s="185" t="n">
        <v>0</v>
      </c>
      <c r="X2342" s="185" t="n">
        <v>0</v>
      </c>
      <c r="Y2342" s="219" t="n">
        <f aca="false">SUM(W2342:X2342)</f>
        <v>0</v>
      </c>
      <c r="Z2342" s="185" t="n">
        <v>0</v>
      </c>
      <c r="AA2342" s="185" t="n">
        <v>0</v>
      </c>
      <c r="AB2342" s="220" t="n">
        <f aca="false">SUM(Z2342:AA2342)</f>
        <v>0</v>
      </c>
      <c r="AC2342" s="22"/>
      <c r="AD2342" s="22"/>
      <c r="AE2342" s="188"/>
      <c r="AF2342" s="206" t="n">
        <f aca="false">IF(AE2342="SI",N2342,0)</f>
        <v>0</v>
      </c>
      <c r="AG2342" s="189" t="n">
        <f aca="false">IF(AE2342="SI",Y2342,0)</f>
        <v>0</v>
      </c>
      <c r="AH2342" s="189" t="n">
        <f aca="false">IF(AE2342="SI",AB2342,0)</f>
        <v>0</v>
      </c>
      <c r="AI2342" s="148"/>
      <c r="AJ2342" s="207"/>
      <c r="AK2342" s="207"/>
      <c r="AL2342" s="207"/>
      <c r="AM2342" s="207"/>
      <c r="AN2342" s="207"/>
      <c r="AO2342" s="208"/>
    </row>
    <row r="2343" customFormat="false" ht="15.75" hidden="false" customHeight="true" outlineLevel="0" collapsed="false">
      <c r="A2343" s="22" t="n">
        <v>2342</v>
      </c>
      <c r="B2343" s="180"/>
      <c r="C2343" s="22"/>
      <c r="D2343" s="22"/>
      <c r="E2343" s="183"/>
      <c r="F2343" s="183"/>
      <c r="G2343" s="22"/>
      <c r="H2343" s="22"/>
      <c r="I2343" s="22"/>
      <c r="J2343" s="22"/>
      <c r="K2343" s="191" t="e">
        <f aca="false">VLOOKUP(Personale!J2343,Legenda!$D$1:$F$258,2)</f>
        <v>#N/A</v>
      </c>
      <c r="L2343" s="22"/>
      <c r="M2343" s="22"/>
      <c r="N2343" s="22"/>
      <c r="O2343" s="22"/>
      <c r="P2343" s="203"/>
      <c r="Q2343" s="22"/>
      <c r="R2343" s="22"/>
      <c r="S2343" s="22"/>
      <c r="T2343" s="203"/>
      <c r="U2343" s="211"/>
      <c r="V2343" s="211"/>
      <c r="W2343" s="185" t="n">
        <v>0</v>
      </c>
      <c r="X2343" s="185" t="n">
        <v>0</v>
      </c>
      <c r="Y2343" s="219" t="n">
        <f aca="false">SUM(W2343:X2343)</f>
        <v>0</v>
      </c>
      <c r="Z2343" s="185" t="n">
        <v>0</v>
      </c>
      <c r="AA2343" s="185" t="n">
        <v>0</v>
      </c>
      <c r="AB2343" s="220" t="n">
        <f aca="false">SUM(Z2343:AA2343)</f>
        <v>0</v>
      </c>
      <c r="AC2343" s="22"/>
      <c r="AD2343" s="22"/>
      <c r="AE2343" s="188"/>
      <c r="AF2343" s="206" t="n">
        <f aca="false">IF(AE2343="SI",N2343,0)</f>
        <v>0</v>
      </c>
      <c r="AG2343" s="189" t="n">
        <f aca="false">IF(AE2343="SI",Y2343,0)</f>
        <v>0</v>
      </c>
      <c r="AH2343" s="189" t="n">
        <f aca="false">IF(AE2343="SI",AB2343,0)</f>
        <v>0</v>
      </c>
      <c r="AI2343" s="148"/>
      <c r="AJ2343" s="207"/>
      <c r="AK2343" s="207"/>
      <c r="AL2343" s="207"/>
      <c r="AM2343" s="207"/>
      <c r="AN2343" s="207"/>
      <c r="AO2343" s="208"/>
    </row>
    <row r="2344" customFormat="false" ht="15.75" hidden="false" customHeight="true" outlineLevel="0" collapsed="false">
      <c r="A2344" s="22" t="n">
        <v>2343</v>
      </c>
      <c r="B2344" s="180"/>
      <c r="C2344" s="22"/>
      <c r="D2344" s="22"/>
      <c r="E2344" s="183"/>
      <c r="F2344" s="183"/>
      <c r="G2344" s="22"/>
      <c r="H2344" s="22"/>
      <c r="I2344" s="22"/>
      <c r="J2344" s="22"/>
      <c r="K2344" s="191" t="e">
        <f aca="false">VLOOKUP(Personale!J2344,Legenda!$D$1:$F$258,2)</f>
        <v>#N/A</v>
      </c>
      <c r="L2344" s="22"/>
      <c r="M2344" s="22"/>
      <c r="N2344" s="22"/>
      <c r="O2344" s="22"/>
      <c r="P2344" s="203"/>
      <c r="Q2344" s="22"/>
      <c r="R2344" s="22"/>
      <c r="S2344" s="22"/>
      <c r="T2344" s="203"/>
      <c r="U2344" s="211"/>
      <c r="V2344" s="211"/>
      <c r="W2344" s="185" t="n">
        <v>0</v>
      </c>
      <c r="X2344" s="185" t="n">
        <v>0</v>
      </c>
      <c r="Y2344" s="219" t="n">
        <f aca="false">SUM(W2344:X2344)</f>
        <v>0</v>
      </c>
      <c r="Z2344" s="185" t="n">
        <v>0</v>
      </c>
      <c r="AA2344" s="185" t="n">
        <v>0</v>
      </c>
      <c r="AB2344" s="220" t="n">
        <f aca="false">SUM(Z2344:AA2344)</f>
        <v>0</v>
      </c>
      <c r="AC2344" s="22"/>
      <c r="AD2344" s="22"/>
      <c r="AE2344" s="188"/>
      <c r="AF2344" s="206" t="n">
        <f aca="false">IF(AE2344="SI",N2344,0)</f>
        <v>0</v>
      </c>
      <c r="AG2344" s="189" t="n">
        <f aca="false">IF(AE2344="SI",Y2344,0)</f>
        <v>0</v>
      </c>
      <c r="AH2344" s="189" t="n">
        <f aca="false">IF(AE2344="SI",AB2344,0)</f>
        <v>0</v>
      </c>
      <c r="AI2344" s="148"/>
      <c r="AJ2344" s="207"/>
      <c r="AK2344" s="207"/>
      <c r="AL2344" s="207"/>
      <c r="AM2344" s="207"/>
      <c r="AN2344" s="207"/>
      <c r="AO2344" s="208"/>
    </row>
    <row r="2345" customFormat="false" ht="15.75" hidden="false" customHeight="true" outlineLevel="0" collapsed="false">
      <c r="A2345" s="22" t="n">
        <v>2344</v>
      </c>
      <c r="B2345" s="180"/>
      <c r="C2345" s="22"/>
      <c r="D2345" s="22"/>
      <c r="E2345" s="183"/>
      <c r="F2345" s="183"/>
      <c r="G2345" s="22"/>
      <c r="H2345" s="22"/>
      <c r="I2345" s="22"/>
      <c r="J2345" s="22"/>
      <c r="K2345" s="191" t="e">
        <f aca="false">VLOOKUP(Personale!J2345,Legenda!$D$1:$F$258,2)</f>
        <v>#N/A</v>
      </c>
      <c r="L2345" s="22"/>
      <c r="M2345" s="22"/>
      <c r="N2345" s="22"/>
      <c r="O2345" s="22"/>
      <c r="P2345" s="203"/>
      <c r="Q2345" s="22"/>
      <c r="R2345" s="22"/>
      <c r="S2345" s="22"/>
      <c r="T2345" s="203"/>
      <c r="U2345" s="211"/>
      <c r="V2345" s="211"/>
      <c r="W2345" s="185" t="n">
        <v>0</v>
      </c>
      <c r="X2345" s="185" t="n">
        <v>0</v>
      </c>
      <c r="Y2345" s="219" t="n">
        <f aca="false">SUM(W2345:X2345)</f>
        <v>0</v>
      </c>
      <c r="Z2345" s="185" t="n">
        <v>0</v>
      </c>
      <c r="AA2345" s="185" t="n">
        <v>0</v>
      </c>
      <c r="AB2345" s="220" t="n">
        <f aca="false">SUM(Z2345:AA2345)</f>
        <v>0</v>
      </c>
      <c r="AC2345" s="22"/>
      <c r="AD2345" s="22"/>
      <c r="AE2345" s="188"/>
      <c r="AF2345" s="206" t="n">
        <f aca="false">IF(AE2345="SI",N2345,0)</f>
        <v>0</v>
      </c>
      <c r="AG2345" s="189" t="n">
        <f aca="false">IF(AE2345="SI",Y2345,0)</f>
        <v>0</v>
      </c>
      <c r="AH2345" s="189" t="n">
        <f aca="false">IF(AE2345="SI",AB2345,0)</f>
        <v>0</v>
      </c>
      <c r="AI2345" s="148"/>
      <c r="AJ2345" s="207"/>
      <c r="AK2345" s="207"/>
      <c r="AL2345" s="207"/>
      <c r="AM2345" s="207"/>
      <c r="AN2345" s="207"/>
      <c r="AO2345" s="208"/>
    </row>
    <row r="2346" customFormat="false" ht="15.75" hidden="false" customHeight="true" outlineLevel="0" collapsed="false">
      <c r="A2346" s="22" t="n">
        <v>2345</v>
      </c>
      <c r="B2346" s="180"/>
      <c r="C2346" s="22"/>
      <c r="D2346" s="22"/>
      <c r="E2346" s="183"/>
      <c r="F2346" s="183"/>
      <c r="G2346" s="22"/>
      <c r="H2346" s="22"/>
      <c r="I2346" s="22"/>
      <c r="J2346" s="22"/>
      <c r="K2346" s="191" t="e">
        <f aca="false">VLOOKUP(Personale!J2346,Legenda!$D$1:$F$258,2)</f>
        <v>#N/A</v>
      </c>
      <c r="L2346" s="22"/>
      <c r="M2346" s="22"/>
      <c r="N2346" s="22"/>
      <c r="O2346" s="22"/>
      <c r="P2346" s="203"/>
      <c r="Q2346" s="22"/>
      <c r="R2346" s="22"/>
      <c r="S2346" s="22"/>
      <c r="T2346" s="203"/>
      <c r="U2346" s="211"/>
      <c r="V2346" s="211"/>
      <c r="W2346" s="185" t="n">
        <v>0</v>
      </c>
      <c r="X2346" s="185" t="n">
        <v>0</v>
      </c>
      <c r="Y2346" s="219" t="n">
        <f aca="false">SUM(W2346:X2346)</f>
        <v>0</v>
      </c>
      <c r="Z2346" s="185" t="n">
        <v>0</v>
      </c>
      <c r="AA2346" s="185" t="n">
        <v>0</v>
      </c>
      <c r="AB2346" s="220" t="n">
        <f aca="false">SUM(Z2346:AA2346)</f>
        <v>0</v>
      </c>
      <c r="AC2346" s="22"/>
      <c r="AD2346" s="22"/>
      <c r="AE2346" s="188"/>
      <c r="AF2346" s="206" t="n">
        <f aca="false">IF(AE2346="SI",N2346,0)</f>
        <v>0</v>
      </c>
      <c r="AG2346" s="189" t="n">
        <f aca="false">IF(AE2346="SI",Y2346,0)</f>
        <v>0</v>
      </c>
      <c r="AH2346" s="189" t="n">
        <f aca="false">IF(AE2346="SI",AB2346,0)</f>
        <v>0</v>
      </c>
      <c r="AI2346" s="148"/>
      <c r="AJ2346" s="207"/>
      <c r="AK2346" s="207"/>
      <c r="AL2346" s="207"/>
      <c r="AM2346" s="207"/>
      <c r="AN2346" s="207"/>
      <c r="AO2346" s="208"/>
    </row>
    <row r="2347" customFormat="false" ht="15.75" hidden="false" customHeight="true" outlineLevel="0" collapsed="false">
      <c r="A2347" s="22" t="n">
        <v>2346</v>
      </c>
      <c r="B2347" s="180"/>
      <c r="C2347" s="22"/>
      <c r="D2347" s="22"/>
      <c r="E2347" s="183"/>
      <c r="F2347" s="183"/>
      <c r="G2347" s="22"/>
      <c r="H2347" s="22"/>
      <c r="I2347" s="22"/>
      <c r="J2347" s="22"/>
      <c r="K2347" s="191" t="e">
        <f aca="false">VLOOKUP(Personale!J2347,Legenda!$D$1:$F$258,2)</f>
        <v>#N/A</v>
      </c>
      <c r="L2347" s="22"/>
      <c r="M2347" s="22"/>
      <c r="N2347" s="22"/>
      <c r="O2347" s="22"/>
      <c r="P2347" s="203"/>
      <c r="Q2347" s="22"/>
      <c r="R2347" s="22"/>
      <c r="S2347" s="22"/>
      <c r="T2347" s="203"/>
      <c r="U2347" s="211"/>
      <c r="V2347" s="211"/>
      <c r="W2347" s="185" t="n">
        <v>0</v>
      </c>
      <c r="X2347" s="185" t="n">
        <v>0</v>
      </c>
      <c r="Y2347" s="219" t="n">
        <f aca="false">SUM(W2347:X2347)</f>
        <v>0</v>
      </c>
      <c r="Z2347" s="185" t="n">
        <v>0</v>
      </c>
      <c r="AA2347" s="185" t="n">
        <v>0</v>
      </c>
      <c r="AB2347" s="220" t="n">
        <f aca="false">SUM(Z2347:AA2347)</f>
        <v>0</v>
      </c>
      <c r="AC2347" s="22"/>
      <c r="AD2347" s="22"/>
      <c r="AE2347" s="188"/>
      <c r="AF2347" s="206" t="n">
        <f aca="false">IF(AE2347="SI",N2347,0)</f>
        <v>0</v>
      </c>
      <c r="AG2347" s="189" t="n">
        <f aca="false">IF(AE2347="SI",Y2347,0)</f>
        <v>0</v>
      </c>
      <c r="AH2347" s="189" t="n">
        <f aca="false">IF(AE2347="SI",AB2347,0)</f>
        <v>0</v>
      </c>
      <c r="AI2347" s="148"/>
      <c r="AJ2347" s="207"/>
      <c r="AK2347" s="207"/>
      <c r="AL2347" s="207"/>
      <c r="AM2347" s="207"/>
      <c r="AN2347" s="207"/>
      <c r="AO2347" s="208"/>
    </row>
    <row r="2348" customFormat="false" ht="15.75" hidden="false" customHeight="true" outlineLevel="0" collapsed="false">
      <c r="A2348" s="22" t="n">
        <v>2347</v>
      </c>
      <c r="B2348" s="180"/>
      <c r="C2348" s="22"/>
      <c r="D2348" s="22"/>
      <c r="E2348" s="183"/>
      <c r="F2348" s="183"/>
      <c r="G2348" s="22"/>
      <c r="H2348" s="22"/>
      <c r="I2348" s="22"/>
      <c r="J2348" s="22"/>
      <c r="K2348" s="191" t="e">
        <f aca="false">VLOOKUP(Personale!J2348,Legenda!$D$1:$F$258,2)</f>
        <v>#N/A</v>
      </c>
      <c r="L2348" s="22"/>
      <c r="M2348" s="22"/>
      <c r="N2348" s="22"/>
      <c r="O2348" s="22"/>
      <c r="P2348" s="203"/>
      <c r="Q2348" s="22"/>
      <c r="R2348" s="22"/>
      <c r="S2348" s="22"/>
      <c r="T2348" s="203"/>
      <c r="U2348" s="211"/>
      <c r="V2348" s="211"/>
      <c r="W2348" s="185" t="n">
        <v>0</v>
      </c>
      <c r="X2348" s="185" t="n">
        <v>0</v>
      </c>
      <c r="Y2348" s="219" t="n">
        <f aca="false">SUM(W2348:X2348)</f>
        <v>0</v>
      </c>
      <c r="Z2348" s="185" t="n">
        <v>0</v>
      </c>
      <c r="AA2348" s="185" t="n">
        <v>0</v>
      </c>
      <c r="AB2348" s="220" t="n">
        <f aca="false">SUM(Z2348:AA2348)</f>
        <v>0</v>
      </c>
      <c r="AC2348" s="22"/>
      <c r="AD2348" s="22"/>
      <c r="AE2348" s="188"/>
      <c r="AF2348" s="206" t="n">
        <f aca="false">IF(AE2348="SI",N2348,0)</f>
        <v>0</v>
      </c>
      <c r="AG2348" s="189" t="n">
        <f aca="false">IF(AE2348="SI",Y2348,0)</f>
        <v>0</v>
      </c>
      <c r="AH2348" s="189" t="n">
        <f aca="false">IF(AE2348="SI",AB2348,0)</f>
        <v>0</v>
      </c>
      <c r="AI2348" s="148"/>
      <c r="AJ2348" s="207"/>
      <c r="AK2348" s="207"/>
      <c r="AL2348" s="207"/>
      <c r="AM2348" s="207"/>
      <c r="AN2348" s="207"/>
      <c r="AO2348" s="208"/>
    </row>
    <row r="2349" customFormat="false" ht="15.75" hidden="false" customHeight="true" outlineLevel="0" collapsed="false">
      <c r="A2349" s="22" t="n">
        <v>2348</v>
      </c>
      <c r="B2349" s="180"/>
      <c r="C2349" s="22"/>
      <c r="D2349" s="22"/>
      <c r="E2349" s="183"/>
      <c r="F2349" s="183"/>
      <c r="G2349" s="22"/>
      <c r="H2349" s="22"/>
      <c r="I2349" s="22"/>
      <c r="J2349" s="22"/>
      <c r="K2349" s="191" t="e">
        <f aca="false">VLOOKUP(Personale!J2349,Legenda!$D$1:$F$258,2)</f>
        <v>#N/A</v>
      </c>
      <c r="L2349" s="22"/>
      <c r="M2349" s="22"/>
      <c r="N2349" s="22"/>
      <c r="O2349" s="22"/>
      <c r="P2349" s="203"/>
      <c r="Q2349" s="22"/>
      <c r="R2349" s="22"/>
      <c r="S2349" s="22"/>
      <c r="T2349" s="203"/>
      <c r="U2349" s="211"/>
      <c r="V2349" s="211"/>
      <c r="W2349" s="185" t="n">
        <v>0</v>
      </c>
      <c r="X2349" s="185" t="n">
        <v>0</v>
      </c>
      <c r="Y2349" s="219" t="n">
        <f aca="false">SUM(W2349:X2349)</f>
        <v>0</v>
      </c>
      <c r="Z2349" s="185" t="n">
        <v>0</v>
      </c>
      <c r="AA2349" s="185" t="n">
        <v>0</v>
      </c>
      <c r="AB2349" s="220" t="n">
        <f aca="false">SUM(Z2349:AA2349)</f>
        <v>0</v>
      </c>
      <c r="AC2349" s="22"/>
      <c r="AD2349" s="22"/>
      <c r="AE2349" s="188"/>
      <c r="AF2349" s="206" t="n">
        <f aca="false">IF(AE2349="SI",N2349,0)</f>
        <v>0</v>
      </c>
      <c r="AG2349" s="189" t="n">
        <f aca="false">IF(AE2349="SI",Y2349,0)</f>
        <v>0</v>
      </c>
      <c r="AH2349" s="189" t="n">
        <f aca="false">IF(AE2349="SI",AB2349,0)</f>
        <v>0</v>
      </c>
      <c r="AI2349" s="148"/>
      <c r="AJ2349" s="207"/>
      <c r="AK2349" s="207"/>
      <c r="AL2349" s="207"/>
      <c r="AM2349" s="207"/>
      <c r="AN2349" s="207"/>
      <c r="AO2349" s="208"/>
    </row>
    <row r="2350" customFormat="false" ht="15.75" hidden="false" customHeight="true" outlineLevel="0" collapsed="false">
      <c r="A2350" s="22" t="n">
        <v>2349</v>
      </c>
      <c r="B2350" s="180"/>
      <c r="C2350" s="22"/>
      <c r="D2350" s="22"/>
      <c r="E2350" s="183"/>
      <c r="F2350" s="183"/>
      <c r="G2350" s="22"/>
      <c r="H2350" s="22"/>
      <c r="I2350" s="22"/>
      <c r="J2350" s="22"/>
      <c r="K2350" s="191" t="e">
        <f aca="false">VLOOKUP(Personale!J2350,Legenda!$D$1:$F$258,2)</f>
        <v>#N/A</v>
      </c>
      <c r="L2350" s="22"/>
      <c r="M2350" s="22"/>
      <c r="N2350" s="22"/>
      <c r="O2350" s="22"/>
      <c r="P2350" s="203"/>
      <c r="Q2350" s="22"/>
      <c r="R2350" s="22"/>
      <c r="S2350" s="22"/>
      <c r="T2350" s="203"/>
      <c r="U2350" s="211"/>
      <c r="V2350" s="211"/>
      <c r="W2350" s="185" t="n">
        <v>0</v>
      </c>
      <c r="X2350" s="185" t="n">
        <v>0</v>
      </c>
      <c r="Y2350" s="219" t="n">
        <f aca="false">SUM(W2350:X2350)</f>
        <v>0</v>
      </c>
      <c r="Z2350" s="185" t="n">
        <v>0</v>
      </c>
      <c r="AA2350" s="185" t="n">
        <v>0</v>
      </c>
      <c r="AB2350" s="220" t="n">
        <f aca="false">SUM(Z2350:AA2350)</f>
        <v>0</v>
      </c>
      <c r="AC2350" s="22"/>
      <c r="AD2350" s="22"/>
      <c r="AE2350" s="188"/>
      <c r="AF2350" s="206" t="n">
        <f aca="false">IF(AE2350="SI",N2350,0)</f>
        <v>0</v>
      </c>
      <c r="AG2350" s="189" t="n">
        <f aca="false">IF(AE2350="SI",Y2350,0)</f>
        <v>0</v>
      </c>
      <c r="AH2350" s="189" t="n">
        <f aca="false">IF(AE2350="SI",AB2350,0)</f>
        <v>0</v>
      </c>
      <c r="AI2350" s="148"/>
      <c r="AJ2350" s="207"/>
      <c r="AK2350" s="207"/>
      <c r="AL2350" s="207"/>
      <c r="AM2350" s="207"/>
      <c r="AN2350" s="207"/>
      <c r="AO2350" s="208"/>
    </row>
    <row r="2351" customFormat="false" ht="15.75" hidden="false" customHeight="true" outlineLevel="0" collapsed="false">
      <c r="A2351" s="22" t="n">
        <v>2350</v>
      </c>
      <c r="B2351" s="180"/>
      <c r="C2351" s="22"/>
      <c r="D2351" s="22"/>
      <c r="E2351" s="183"/>
      <c r="F2351" s="183"/>
      <c r="G2351" s="22"/>
      <c r="H2351" s="22"/>
      <c r="I2351" s="22"/>
      <c r="J2351" s="22"/>
      <c r="K2351" s="191" t="e">
        <f aca="false">VLOOKUP(Personale!J2351,Legenda!$D$1:$F$258,2)</f>
        <v>#N/A</v>
      </c>
      <c r="L2351" s="22"/>
      <c r="M2351" s="22"/>
      <c r="N2351" s="22"/>
      <c r="O2351" s="22"/>
      <c r="P2351" s="203"/>
      <c r="Q2351" s="22"/>
      <c r="R2351" s="22"/>
      <c r="S2351" s="22"/>
      <c r="T2351" s="203"/>
      <c r="U2351" s="211"/>
      <c r="V2351" s="211"/>
      <c r="W2351" s="185" t="n">
        <v>0</v>
      </c>
      <c r="X2351" s="185" t="n">
        <v>0</v>
      </c>
      <c r="Y2351" s="219" t="n">
        <f aca="false">SUM(W2351:X2351)</f>
        <v>0</v>
      </c>
      <c r="Z2351" s="185" t="n">
        <v>0</v>
      </c>
      <c r="AA2351" s="185" t="n">
        <v>0</v>
      </c>
      <c r="AB2351" s="220" t="n">
        <f aca="false">SUM(Z2351:AA2351)</f>
        <v>0</v>
      </c>
      <c r="AC2351" s="22"/>
      <c r="AD2351" s="22"/>
      <c r="AE2351" s="188"/>
      <c r="AF2351" s="206" t="n">
        <f aca="false">IF(AE2351="SI",N2351,0)</f>
        <v>0</v>
      </c>
      <c r="AG2351" s="189" t="n">
        <f aca="false">IF(AE2351="SI",Y2351,0)</f>
        <v>0</v>
      </c>
      <c r="AH2351" s="189" t="n">
        <f aca="false">IF(AE2351="SI",AB2351,0)</f>
        <v>0</v>
      </c>
      <c r="AI2351" s="148"/>
      <c r="AJ2351" s="207"/>
      <c r="AK2351" s="207"/>
      <c r="AL2351" s="207"/>
      <c r="AM2351" s="207"/>
      <c r="AN2351" s="207"/>
      <c r="AO2351" s="208"/>
    </row>
    <row r="2352" customFormat="false" ht="15.75" hidden="false" customHeight="true" outlineLevel="0" collapsed="false">
      <c r="A2352" s="22" t="n">
        <v>2351</v>
      </c>
      <c r="B2352" s="180"/>
      <c r="C2352" s="22"/>
      <c r="D2352" s="22"/>
      <c r="E2352" s="183"/>
      <c r="F2352" s="183"/>
      <c r="G2352" s="22"/>
      <c r="H2352" s="22"/>
      <c r="I2352" s="22"/>
      <c r="J2352" s="22"/>
      <c r="K2352" s="191" t="e">
        <f aca="false">VLOOKUP(Personale!J2352,Legenda!$D$1:$F$258,2)</f>
        <v>#N/A</v>
      </c>
      <c r="L2352" s="22"/>
      <c r="M2352" s="22"/>
      <c r="N2352" s="22"/>
      <c r="O2352" s="22"/>
      <c r="P2352" s="203"/>
      <c r="Q2352" s="22"/>
      <c r="R2352" s="22"/>
      <c r="S2352" s="22"/>
      <c r="T2352" s="203"/>
      <c r="U2352" s="211"/>
      <c r="V2352" s="211"/>
      <c r="W2352" s="185" t="n">
        <v>0</v>
      </c>
      <c r="X2352" s="185" t="n">
        <v>0</v>
      </c>
      <c r="Y2352" s="219" t="n">
        <f aca="false">SUM(W2352:X2352)</f>
        <v>0</v>
      </c>
      <c r="Z2352" s="185" t="n">
        <v>0</v>
      </c>
      <c r="AA2352" s="185" t="n">
        <v>0</v>
      </c>
      <c r="AB2352" s="220" t="n">
        <f aca="false">SUM(Z2352:AA2352)</f>
        <v>0</v>
      </c>
      <c r="AC2352" s="22"/>
      <c r="AD2352" s="22"/>
      <c r="AE2352" s="188"/>
      <c r="AF2352" s="206" t="n">
        <f aca="false">IF(AE2352="SI",N2352,0)</f>
        <v>0</v>
      </c>
      <c r="AG2352" s="189" t="n">
        <f aca="false">IF(AE2352="SI",Y2352,0)</f>
        <v>0</v>
      </c>
      <c r="AH2352" s="189" t="n">
        <f aca="false">IF(AE2352="SI",AB2352,0)</f>
        <v>0</v>
      </c>
      <c r="AI2352" s="148"/>
      <c r="AJ2352" s="207"/>
      <c r="AK2352" s="207"/>
      <c r="AL2352" s="207"/>
      <c r="AM2352" s="207"/>
      <c r="AN2352" s="207"/>
      <c r="AO2352" s="208"/>
    </row>
    <row r="2353" customFormat="false" ht="15.75" hidden="false" customHeight="true" outlineLevel="0" collapsed="false">
      <c r="A2353" s="22" t="n">
        <v>2352</v>
      </c>
      <c r="B2353" s="180"/>
      <c r="C2353" s="22"/>
      <c r="D2353" s="22"/>
      <c r="E2353" s="183"/>
      <c r="F2353" s="183"/>
      <c r="G2353" s="22"/>
      <c r="H2353" s="22"/>
      <c r="I2353" s="22"/>
      <c r="J2353" s="22"/>
      <c r="K2353" s="191" t="e">
        <f aca="false">VLOOKUP(Personale!J2353,Legenda!$D$1:$F$258,2)</f>
        <v>#N/A</v>
      </c>
      <c r="L2353" s="22"/>
      <c r="M2353" s="22"/>
      <c r="N2353" s="22"/>
      <c r="O2353" s="22"/>
      <c r="P2353" s="203"/>
      <c r="Q2353" s="22"/>
      <c r="R2353" s="22"/>
      <c r="S2353" s="22"/>
      <c r="T2353" s="203"/>
      <c r="U2353" s="211"/>
      <c r="V2353" s="211"/>
      <c r="W2353" s="185" t="n">
        <v>0</v>
      </c>
      <c r="X2353" s="185" t="n">
        <v>0</v>
      </c>
      <c r="Y2353" s="219" t="n">
        <f aca="false">SUM(W2353:X2353)</f>
        <v>0</v>
      </c>
      <c r="Z2353" s="185" t="n">
        <v>0</v>
      </c>
      <c r="AA2353" s="185" t="n">
        <v>0</v>
      </c>
      <c r="AB2353" s="220" t="n">
        <f aca="false">SUM(Z2353:AA2353)</f>
        <v>0</v>
      </c>
      <c r="AC2353" s="22"/>
      <c r="AD2353" s="22"/>
      <c r="AE2353" s="188"/>
      <c r="AF2353" s="206" t="n">
        <f aca="false">IF(AE2353="SI",N2353,0)</f>
        <v>0</v>
      </c>
      <c r="AG2353" s="189" t="n">
        <f aca="false">IF(AE2353="SI",Y2353,0)</f>
        <v>0</v>
      </c>
      <c r="AH2353" s="189" t="n">
        <f aca="false">IF(AE2353="SI",AB2353,0)</f>
        <v>0</v>
      </c>
      <c r="AI2353" s="148"/>
      <c r="AJ2353" s="207"/>
      <c r="AK2353" s="207"/>
      <c r="AL2353" s="207"/>
      <c r="AM2353" s="207"/>
      <c r="AN2353" s="207"/>
      <c r="AO2353" s="208"/>
    </row>
    <row r="2354" customFormat="false" ht="15.75" hidden="false" customHeight="true" outlineLevel="0" collapsed="false">
      <c r="A2354" s="22" t="n">
        <v>2353</v>
      </c>
      <c r="B2354" s="180"/>
      <c r="C2354" s="22"/>
      <c r="D2354" s="22"/>
      <c r="E2354" s="183"/>
      <c r="F2354" s="183"/>
      <c r="G2354" s="22"/>
      <c r="H2354" s="22"/>
      <c r="I2354" s="22"/>
      <c r="J2354" s="22"/>
      <c r="K2354" s="191" t="e">
        <f aca="false">VLOOKUP(Personale!J2354,Legenda!$D$1:$F$258,2)</f>
        <v>#N/A</v>
      </c>
      <c r="L2354" s="22"/>
      <c r="M2354" s="22"/>
      <c r="N2354" s="22"/>
      <c r="O2354" s="22"/>
      <c r="P2354" s="203"/>
      <c r="Q2354" s="22"/>
      <c r="R2354" s="22"/>
      <c r="S2354" s="22"/>
      <c r="T2354" s="203"/>
      <c r="U2354" s="211"/>
      <c r="V2354" s="211"/>
      <c r="W2354" s="185" t="n">
        <v>0</v>
      </c>
      <c r="X2354" s="185" t="n">
        <v>0</v>
      </c>
      <c r="Y2354" s="219" t="n">
        <f aca="false">SUM(W2354:X2354)</f>
        <v>0</v>
      </c>
      <c r="Z2354" s="185" t="n">
        <v>0</v>
      </c>
      <c r="AA2354" s="185" t="n">
        <v>0</v>
      </c>
      <c r="AB2354" s="220" t="n">
        <f aca="false">SUM(Z2354:AA2354)</f>
        <v>0</v>
      </c>
      <c r="AC2354" s="22"/>
      <c r="AD2354" s="22"/>
      <c r="AE2354" s="188"/>
      <c r="AF2354" s="206" t="n">
        <f aca="false">IF(AE2354="SI",N2354,0)</f>
        <v>0</v>
      </c>
      <c r="AG2354" s="189" t="n">
        <f aca="false">IF(AE2354="SI",Y2354,0)</f>
        <v>0</v>
      </c>
      <c r="AH2354" s="189" t="n">
        <f aca="false">IF(AE2354="SI",AB2354,0)</f>
        <v>0</v>
      </c>
      <c r="AI2354" s="148"/>
      <c r="AJ2354" s="207"/>
      <c r="AK2354" s="207"/>
      <c r="AL2354" s="207"/>
      <c r="AM2354" s="207"/>
      <c r="AN2354" s="207"/>
      <c r="AO2354" s="208"/>
    </row>
    <row r="2355" customFormat="false" ht="15.75" hidden="false" customHeight="true" outlineLevel="0" collapsed="false">
      <c r="A2355" s="22" t="n">
        <v>2354</v>
      </c>
      <c r="B2355" s="180"/>
      <c r="C2355" s="22"/>
      <c r="D2355" s="22"/>
      <c r="E2355" s="183"/>
      <c r="F2355" s="183"/>
      <c r="G2355" s="22"/>
      <c r="H2355" s="22"/>
      <c r="I2355" s="22"/>
      <c r="J2355" s="22"/>
      <c r="K2355" s="191" t="e">
        <f aca="false">VLOOKUP(Personale!J2355,Legenda!$D$1:$F$258,2)</f>
        <v>#N/A</v>
      </c>
      <c r="L2355" s="22"/>
      <c r="M2355" s="22"/>
      <c r="N2355" s="22"/>
      <c r="O2355" s="22"/>
      <c r="P2355" s="203"/>
      <c r="Q2355" s="22"/>
      <c r="R2355" s="22"/>
      <c r="S2355" s="22"/>
      <c r="T2355" s="203"/>
      <c r="U2355" s="211"/>
      <c r="V2355" s="211"/>
      <c r="W2355" s="185" t="n">
        <v>0</v>
      </c>
      <c r="X2355" s="185" t="n">
        <v>0</v>
      </c>
      <c r="Y2355" s="219" t="n">
        <f aca="false">SUM(W2355:X2355)</f>
        <v>0</v>
      </c>
      <c r="Z2355" s="185" t="n">
        <v>0</v>
      </c>
      <c r="AA2355" s="185" t="n">
        <v>0</v>
      </c>
      <c r="AB2355" s="220" t="n">
        <f aca="false">SUM(Z2355:AA2355)</f>
        <v>0</v>
      </c>
      <c r="AC2355" s="22"/>
      <c r="AD2355" s="22"/>
      <c r="AE2355" s="188"/>
      <c r="AF2355" s="206" t="n">
        <f aca="false">IF(AE2355="SI",N2355,0)</f>
        <v>0</v>
      </c>
      <c r="AG2355" s="189" t="n">
        <f aca="false">IF(AE2355="SI",Y2355,0)</f>
        <v>0</v>
      </c>
      <c r="AH2355" s="189" t="n">
        <f aca="false">IF(AE2355="SI",AB2355,0)</f>
        <v>0</v>
      </c>
      <c r="AI2355" s="148"/>
      <c r="AJ2355" s="207"/>
      <c r="AK2355" s="207"/>
      <c r="AL2355" s="207"/>
      <c r="AM2355" s="207"/>
      <c r="AN2355" s="207"/>
      <c r="AO2355" s="208"/>
    </row>
    <row r="2356" customFormat="false" ht="15.75" hidden="false" customHeight="true" outlineLevel="0" collapsed="false">
      <c r="A2356" s="22" t="n">
        <v>2355</v>
      </c>
      <c r="B2356" s="180"/>
      <c r="C2356" s="22"/>
      <c r="D2356" s="22"/>
      <c r="E2356" s="183"/>
      <c r="F2356" s="183"/>
      <c r="G2356" s="22"/>
      <c r="H2356" s="22"/>
      <c r="I2356" s="22"/>
      <c r="J2356" s="22"/>
      <c r="K2356" s="191" t="e">
        <f aca="false">VLOOKUP(Personale!J2356,Legenda!$D$1:$F$258,2)</f>
        <v>#N/A</v>
      </c>
      <c r="L2356" s="22"/>
      <c r="M2356" s="22"/>
      <c r="N2356" s="22"/>
      <c r="O2356" s="22"/>
      <c r="P2356" s="203"/>
      <c r="Q2356" s="22"/>
      <c r="R2356" s="22"/>
      <c r="S2356" s="22"/>
      <c r="T2356" s="203"/>
      <c r="U2356" s="211"/>
      <c r="V2356" s="211"/>
      <c r="W2356" s="185" t="n">
        <v>0</v>
      </c>
      <c r="X2356" s="185" t="n">
        <v>0</v>
      </c>
      <c r="Y2356" s="219" t="n">
        <f aca="false">SUM(W2356:X2356)</f>
        <v>0</v>
      </c>
      <c r="Z2356" s="185" t="n">
        <v>0</v>
      </c>
      <c r="AA2356" s="185" t="n">
        <v>0</v>
      </c>
      <c r="AB2356" s="220" t="n">
        <f aca="false">SUM(Z2356:AA2356)</f>
        <v>0</v>
      </c>
      <c r="AC2356" s="22"/>
      <c r="AD2356" s="22"/>
      <c r="AE2356" s="188"/>
      <c r="AF2356" s="206" t="n">
        <f aca="false">IF(AE2356="SI",N2356,0)</f>
        <v>0</v>
      </c>
      <c r="AG2356" s="189" t="n">
        <f aca="false">IF(AE2356="SI",Y2356,0)</f>
        <v>0</v>
      </c>
      <c r="AH2356" s="189" t="n">
        <f aca="false">IF(AE2356="SI",AB2356,0)</f>
        <v>0</v>
      </c>
      <c r="AI2356" s="148"/>
      <c r="AJ2356" s="207"/>
      <c r="AK2356" s="207"/>
      <c r="AL2356" s="207"/>
      <c r="AM2356" s="207"/>
      <c r="AN2356" s="207"/>
      <c r="AO2356" s="208"/>
    </row>
    <row r="2357" customFormat="false" ht="15.75" hidden="false" customHeight="true" outlineLevel="0" collapsed="false">
      <c r="A2357" s="22" t="n">
        <v>2356</v>
      </c>
      <c r="B2357" s="180"/>
      <c r="C2357" s="22"/>
      <c r="D2357" s="22"/>
      <c r="E2357" s="183"/>
      <c r="F2357" s="183"/>
      <c r="G2357" s="22"/>
      <c r="H2357" s="22"/>
      <c r="I2357" s="22"/>
      <c r="J2357" s="22"/>
      <c r="K2357" s="191" t="e">
        <f aca="false">VLOOKUP(Personale!J2357,Legenda!$D$1:$F$258,2)</f>
        <v>#N/A</v>
      </c>
      <c r="L2357" s="22"/>
      <c r="M2357" s="22"/>
      <c r="N2357" s="22"/>
      <c r="O2357" s="22"/>
      <c r="P2357" s="203"/>
      <c r="Q2357" s="22"/>
      <c r="R2357" s="22"/>
      <c r="S2357" s="22"/>
      <c r="T2357" s="203"/>
      <c r="U2357" s="211"/>
      <c r="V2357" s="211"/>
      <c r="W2357" s="185" t="n">
        <v>0</v>
      </c>
      <c r="X2357" s="185" t="n">
        <v>0</v>
      </c>
      <c r="Y2357" s="219" t="n">
        <f aca="false">SUM(W2357:X2357)</f>
        <v>0</v>
      </c>
      <c r="Z2357" s="185" t="n">
        <v>0</v>
      </c>
      <c r="AA2357" s="185" t="n">
        <v>0</v>
      </c>
      <c r="AB2357" s="220" t="n">
        <f aca="false">SUM(Z2357:AA2357)</f>
        <v>0</v>
      </c>
      <c r="AC2357" s="22"/>
      <c r="AD2357" s="22"/>
      <c r="AE2357" s="188"/>
      <c r="AF2357" s="206" t="n">
        <f aca="false">IF(AE2357="SI",N2357,0)</f>
        <v>0</v>
      </c>
      <c r="AG2357" s="189" t="n">
        <f aca="false">IF(AE2357="SI",Y2357,0)</f>
        <v>0</v>
      </c>
      <c r="AH2357" s="189" t="n">
        <f aca="false">IF(AE2357="SI",AB2357,0)</f>
        <v>0</v>
      </c>
      <c r="AI2357" s="148"/>
      <c r="AJ2357" s="207"/>
      <c r="AK2357" s="207"/>
      <c r="AL2357" s="207"/>
      <c r="AM2357" s="207"/>
      <c r="AN2357" s="207"/>
      <c r="AO2357" s="208"/>
    </row>
    <row r="2358" customFormat="false" ht="15.75" hidden="false" customHeight="true" outlineLevel="0" collapsed="false">
      <c r="A2358" s="22" t="n">
        <v>2357</v>
      </c>
      <c r="B2358" s="180"/>
      <c r="C2358" s="22"/>
      <c r="D2358" s="22"/>
      <c r="E2358" s="183"/>
      <c r="F2358" s="183"/>
      <c r="G2358" s="22"/>
      <c r="H2358" s="22"/>
      <c r="I2358" s="22"/>
      <c r="J2358" s="22"/>
      <c r="K2358" s="191" t="e">
        <f aca="false">VLOOKUP(Personale!J2358,Legenda!$D$1:$F$258,2)</f>
        <v>#N/A</v>
      </c>
      <c r="L2358" s="22"/>
      <c r="M2358" s="22"/>
      <c r="N2358" s="22"/>
      <c r="O2358" s="22"/>
      <c r="P2358" s="203"/>
      <c r="Q2358" s="22"/>
      <c r="R2358" s="22"/>
      <c r="S2358" s="22"/>
      <c r="T2358" s="203"/>
      <c r="U2358" s="211"/>
      <c r="V2358" s="211"/>
      <c r="W2358" s="185" t="n">
        <v>0</v>
      </c>
      <c r="X2358" s="185" t="n">
        <v>0</v>
      </c>
      <c r="Y2358" s="219" t="n">
        <f aca="false">SUM(W2358:X2358)</f>
        <v>0</v>
      </c>
      <c r="Z2358" s="185" t="n">
        <v>0</v>
      </c>
      <c r="AA2358" s="185" t="n">
        <v>0</v>
      </c>
      <c r="AB2358" s="220" t="n">
        <f aca="false">SUM(Z2358:AA2358)</f>
        <v>0</v>
      </c>
      <c r="AC2358" s="22"/>
      <c r="AD2358" s="22"/>
      <c r="AE2358" s="188"/>
      <c r="AF2358" s="206" t="n">
        <f aca="false">IF(AE2358="SI",N2358,0)</f>
        <v>0</v>
      </c>
      <c r="AG2358" s="189" t="n">
        <f aca="false">IF(AE2358="SI",Y2358,0)</f>
        <v>0</v>
      </c>
      <c r="AH2358" s="189" t="n">
        <f aca="false">IF(AE2358="SI",AB2358,0)</f>
        <v>0</v>
      </c>
      <c r="AI2358" s="148"/>
      <c r="AJ2358" s="207"/>
      <c r="AK2358" s="207"/>
      <c r="AL2358" s="207"/>
      <c r="AM2358" s="207"/>
      <c r="AN2358" s="207"/>
      <c r="AO2358" s="208"/>
    </row>
    <row r="2359" customFormat="false" ht="15.75" hidden="false" customHeight="true" outlineLevel="0" collapsed="false">
      <c r="A2359" s="22" t="n">
        <v>2358</v>
      </c>
      <c r="B2359" s="180"/>
      <c r="C2359" s="22"/>
      <c r="D2359" s="22"/>
      <c r="E2359" s="183"/>
      <c r="F2359" s="183"/>
      <c r="G2359" s="22"/>
      <c r="H2359" s="22"/>
      <c r="I2359" s="22"/>
      <c r="J2359" s="22"/>
      <c r="K2359" s="191" t="e">
        <f aca="false">VLOOKUP(Personale!J2359,Legenda!$D$1:$F$258,2)</f>
        <v>#N/A</v>
      </c>
      <c r="L2359" s="22"/>
      <c r="M2359" s="22"/>
      <c r="N2359" s="22"/>
      <c r="O2359" s="22"/>
      <c r="P2359" s="203"/>
      <c r="Q2359" s="22"/>
      <c r="R2359" s="22"/>
      <c r="S2359" s="22"/>
      <c r="T2359" s="203"/>
      <c r="U2359" s="211"/>
      <c r="V2359" s="211"/>
      <c r="W2359" s="185" t="n">
        <v>0</v>
      </c>
      <c r="X2359" s="185" t="n">
        <v>0</v>
      </c>
      <c r="Y2359" s="219" t="n">
        <f aca="false">SUM(W2359:X2359)</f>
        <v>0</v>
      </c>
      <c r="Z2359" s="185" t="n">
        <v>0</v>
      </c>
      <c r="AA2359" s="185" t="n">
        <v>0</v>
      </c>
      <c r="AB2359" s="220" t="n">
        <f aca="false">SUM(Z2359:AA2359)</f>
        <v>0</v>
      </c>
      <c r="AC2359" s="22"/>
      <c r="AD2359" s="22"/>
      <c r="AE2359" s="188"/>
      <c r="AF2359" s="206" t="n">
        <f aca="false">IF(AE2359="SI",N2359,0)</f>
        <v>0</v>
      </c>
      <c r="AG2359" s="189" t="n">
        <f aca="false">IF(AE2359="SI",Y2359,0)</f>
        <v>0</v>
      </c>
      <c r="AH2359" s="189" t="n">
        <f aca="false">IF(AE2359="SI",AB2359,0)</f>
        <v>0</v>
      </c>
      <c r="AI2359" s="148"/>
      <c r="AJ2359" s="207"/>
      <c r="AK2359" s="207"/>
      <c r="AL2359" s="207"/>
      <c r="AM2359" s="207"/>
      <c r="AN2359" s="207"/>
      <c r="AO2359" s="208"/>
    </row>
    <row r="2360" customFormat="false" ht="15.75" hidden="false" customHeight="true" outlineLevel="0" collapsed="false">
      <c r="A2360" s="22" t="n">
        <v>2359</v>
      </c>
      <c r="B2360" s="180"/>
      <c r="C2360" s="22"/>
      <c r="D2360" s="22"/>
      <c r="E2360" s="183"/>
      <c r="F2360" s="183"/>
      <c r="G2360" s="22"/>
      <c r="H2360" s="22"/>
      <c r="I2360" s="22"/>
      <c r="J2360" s="22"/>
      <c r="K2360" s="191" t="e">
        <f aca="false">VLOOKUP(Personale!J2360,Legenda!$D$1:$F$258,2)</f>
        <v>#N/A</v>
      </c>
      <c r="L2360" s="22"/>
      <c r="M2360" s="22"/>
      <c r="N2360" s="22"/>
      <c r="O2360" s="22"/>
      <c r="P2360" s="203"/>
      <c r="Q2360" s="22"/>
      <c r="R2360" s="22"/>
      <c r="S2360" s="22"/>
      <c r="T2360" s="203"/>
      <c r="U2360" s="211"/>
      <c r="V2360" s="211"/>
      <c r="W2360" s="185" t="n">
        <v>0</v>
      </c>
      <c r="X2360" s="185" t="n">
        <v>0</v>
      </c>
      <c r="Y2360" s="219" t="n">
        <f aca="false">SUM(W2360:X2360)</f>
        <v>0</v>
      </c>
      <c r="Z2360" s="185" t="n">
        <v>0</v>
      </c>
      <c r="AA2360" s="185" t="n">
        <v>0</v>
      </c>
      <c r="AB2360" s="220" t="n">
        <f aca="false">SUM(Z2360:AA2360)</f>
        <v>0</v>
      </c>
      <c r="AC2360" s="22"/>
      <c r="AD2360" s="22"/>
      <c r="AE2360" s="188"/>
      <c r="AF2360" s="206" t="n">
        <f aca="false">IF(AE2360="SI",N2360,0)</f>
        <v>0</v>
      </c>
      <c r="AG2360" s="189" t="n">
        <f aca="false">IF(AE2360="SI",Y2360,0)</f>
        <v>0</v>
      </c>
      <c r="AH2360" s="189" t="n">
        <f aca="false">IF(AE2360="SI",AB2360,0)</f>
        <v>0</v>
      </c>
      <c r="AI2360" s="148"/>
      <c r="AJ2360" s="207"/>
      <c r="AK2360" s="207"/>
      <c r="AL2360" s="207"/>
      <c r="AM2360" s="207"/>
      <c r="AN2360" s="207"/>
      <c r="AO2360" s="208"/>
    </row>
    <row r="2361" customFormat="false" ht="15.75" hidden="false" customHeight="true" outlineLevel="0" collapsed="false">
      <c r="A2361" s="22" t="n">
        <v>2360</v>
      </c>
      <c r="B2361" s="180"/>
      <c r="C2361" s="22"/>
      <c r="D2361" s="22"/>
      <c r="E2361" s="183"/>
      <c r="F2361" s="183"/>
      <c r="G2361" s="22"/>
      <c r="H2361" s="22"/>
      <c r="I2361" s="22"/>
      <c r="J2361" s="22"/>
      <c r="K2361" s="191" t="e">
        <f aca="false">VLOOKUP(Personale!J2361,Legenda!$D$1:$F$258,2)</f>
        <v>#N/A</v>
      </c>
      <c r="L2361" s="22"/>
      <c r="M2361" s="22"/>
      <c r="N2361" s="22"/>
      <c r="O2361" s="22"/>
      <c r="P2361" s="203"/>
      <c r="Q2361" s="22"/>
      <c r="R2361" s="22"/>
      <c r="S2361" s="22"/>
      <c r="T2361" s="203"/>
      <c r="U2361" s="211"/>
      <c r="V2361" s="211"/>
      <c r="W2361" s="185" t="n">
        <v>0</v>
      </c>
      <c r="X2361" s="185" t="n">
        <v>0</v>
      </c>
      <c r="Y2361" s="219" t="n">
        <f aca="false">SUM(W2361:X2361)</f>
        <v>0</v>
      </c>
      <c r="Z2361" s="185" t="n">
        <v>0</v>
      </c>
      <c r="AA2361" s="185" t="n">
        <v>0</v>
      </c>
      <c r="AB2361" s="220" t="n">
        <f aca="false">SUM(Z2361:AA2361)</f>
        <v>0</v>
      </c>
      <c r="AC2361" s="22"/>
      <c r="AD2361" s="22"/>
      <c r="AE2361" s="188"/>
      <c r="AF2361" s="206" t="n">
        <f aca="false">IF(AE2361="SI",N2361,0)</f>
        <v>0</v>
      </c>
      <c r="AG2361" s="189" t="n">
        <f aca="false">IF(AE2361="SI",Y2361,0)</f>
        <v>0</v>
      </c>
      <c r="AH2361" s="189" t="n">
        <f aca="false">IF(AE2361="SI",AB2361,0)</f>
        <v>0</v>
      </c>
      <c r="AI2361" s="148"/>
      <c r="AJ2361" s="207"/>
      <c r="AK2361" s="207"/>
      <c r="AL2361" s="207"/>
      <c r="AM2361" s="207"/>
      <c r="AN2361" s="207"/>
      <c r="AO2361" s="208"/>
    </row>
    <row r="2362" customFormat="false" ht="15.75" hidden="false" customHeight="true" outlineLevel="0" collapsed="false">
      <c r="A2362" s="22" t="n">
        <v>2361</v>
      </c>
      <c r="B2362" s="180"/>
      <c r="C2362" s="22"/>
      <c r="D2362" s="22"/>
      <c r="E2362" s="183"/>
      <c r="F2362" s="183"/>
      <c r="G2362" s="22"/>
      <c r="H2362" s="22"/>
      <c r="I2362" s="22"/>
      <c r="J2362" s="22"/>
      <c r="K2362" s="191" t="e">
        <f aca="false">VLOOKUP(Personale!J2362,Legenda!$D$1:$F$258,2)</f>
        <v>#N/A</v>
      </c>
      <c r="L2362" s="22"/>
      <c r="M2362" s="22"/>
      <c r="N2362" s="22"/>
      <c r="O2362" s="22"/>
      <c r="P2362" s="203"/>
      <c r="Q2362" s="22"/>
      <c r="R2362" s="22"/>
      <c r="S2362" s="22"/>
      <c r="T2362" s="203"/>
      <c r="U2362" s="211"/>
      <c r="V2362" s="211"/>
      <c r="W2362" s="185" t="n">
        <v>0</v>
      </c>
      <c r="X2362" s="185" t="n">
        <v>0</v>
      </c>
      <c r="Y2362" s="219" t="n">
        <f aca="false">SUM(W2362:X2362)</f>
        <v>0</v>
      </c>
      <c r="Z2362" s="185" t="n">
        <v>0</v>
      </c>
      <c r="AA2362" s="185" t="n">
        <v>0</v>
      </c>
      <c r="AB2362" s="220" t="n">
        <f aca="false">SUM(Z2362:AA2362)</f>
        <v>0</v>
      </c>
      <c r="AC2362" s="22"/>
      <c r="AD2362" s="22"/>
      <c r="AE2362" s="188"/>
      <c r="AF2362" s="206" t="n">
        <f aca="false">IF(AE2362="SI",N2362,0)</f>
        <v>0</v>
      </c>
      <c r="AG2362" s="189" t="n">
        <f aca="false">IF(AE2362="SI",Y2362,0)</f>
        <v>0</v>
      </c>
      <c r="AH2362" s="189" t="n">
        <f aca="false">IF(AE2362="SI",AB2362,0)</f>
        <v>0</v>
      </c>
      <c r="AI2362" s="148"/>
      <c r="AJ2362" s="207"/>
      <c r="AK2362" s="207"/>
      <c r="AL2362" s="207"/>
      <c r="AM2362" s="207"/>
      <c r="AN2362" s="207"/>
      <c r="AO2362" s="208"/>
    </row>
    <row r="2363" customFormat="false" ht="15.75" hidden="false" customHeight="true" outlineLevel="0" collapsed="false">
      <c r="A2363" s="22" t="n">
        <v>2362</v>
      </c>
      <c r="B2363" s="180"/>
      <c r="C2363" s="22"/>
      <c r="D2363" s="22"/>
      <c r="E2363" s="183"/>
      <c r="F2363" s="183"/>
      <c r="G2363" s="22"/>
      <c r="H2363" s="22"/>
      <c r="I2363" s="22"/>
      <c r="J2363" s="22"/>
      <c r="K2363" s="191" t="e">
        <f aca="false">VLOOKUP(Personale!J2363,Legenda!$D$1:$F$258,2)</f>
        <v>#N/A</v>
      </c>
      <c r="L2363" s="22"/>
      <c r="M2363" s="22"/>
      <c r="N2363" s="22"/>
      <c r="O2363" s="22"/>
      <c r="P2363" s="203"/>
      <c r="Q2363" s="22"/>
      <c r="R2363" s="22"/>
      <c r="S2363" s="22"/>
      <c r="T2363" s="203"/>
      <c r="U2363" s="211"/>
      <c r="V2363" s="211"/>
      <c r="W2363" s="185" t="n">
        <v>0</v>
      </c>
      <c r="X2363" s="185" t="n">
        <v>0</v>
      </c>
      <c r="Y2363" s="219" t="n">
        <f aca="false">SUM(W2363:X2363)</f>
        <v>0</v>
      </c>
      <c r="Z2363" s="185" t="n">
        <v>0</v>
      </c>
      <c r="AA2363" s="185" t="n">
        <v>0</v>
      </c>
      <c r="AB2363" s="220" t="n">
        <f aca="false">SUM(Z2363:AA2363)</f>
        <v>0</v>
      </c>
      <c r="AC2363" s="22"/>
      <c r="AD2363" s="22"/>
      <c r="AE2363" s="188"/>
      <c r="AF2363" s="206" t="n">
        <f aca="false">IF(AE2363="SI",N2363,0)</f>
        <v>0</v>
      </c>
      <c r="AG2363" s="189" t="n">
        <f aca="false">IF(AE2363="SI",Y2363,0)</f>
        <v>0</v>
      </c>
      <c r="AH2363" s="189" t="n">
        <f aca="false">IF(AE2363="SI",AB2363,0)</f>
        <v>0</v>
      </c>
      <c r="AI2363" s="148"/>
      <c r="AJ2363" s="207"/>
      <c r="AK2363" s="207"/>
      <c r="AL2363" s="207"/>
      <c r="AM2363" s="207"/>
      <c r="AN2363" s="207"/>
      <c r="AO2363" s="208"/>
    </row>
    <row r="2364" customFormat="false" ht="15.75" hidden="false" customHeight="true" outlineLevel="0" collapsed="false">
      <c r="A2364" s="22" t="n">
        <v>2363</v>
      </c>
      <c r="B2364" s="180"/>
      <c r="C2364" s="22"/>
      <c r="D2364" s="22"/>
      <c r="E2364" s="183"/>
      <c r="F2364" s="183"/>
      <c r="G2364" s="22"/>
      <c r="H2364" s="22"/>
      <c r="I2364" s="22"/>
      <c r="J2364" s="22"/>
      <c r="K2364" s="191" t="e">
        <f aca="false">VLOOKUP(Personale!J2364,Legenda!$D$1:$F$258,2)</f>
        <v>#N/A</v>
      </c>
      <c r="L2364" s="22"/>
      <c r="M2364" s="22"/>
      <c r="N2364" s="22"/>
      <c r="O2364" s="22"/>
      <c r="P2364" s="203"/>
      <c r="Q2364" s="22"/>
      <c r="R2364" s="22"/>
      <c r="S2364" s="22"/>
      <c r="T2364" s="203"/>
      <c r="U2364" s="211"/>
      <c r="V2364" s="211"/>
      <c r="W2364" s="185" t="n">
        <v>0</v>
      </c>
      <c r="X2364" s="185" t="n">
        <v>0</v>
      </c>
      <c r="Y2364" s="219" t="n">
        <f aca="false">SUM(W2364:X2364)</f>
        <v>0</v>
      </c>
      <c r="Z2364" s="185" t="n">
        <v>0</v>
      </c>
      <c r="AA2364" s="185" t="n">
        <v>0</v>
      </c>
      <c r="AB2364" s="220" t="n">
        <f aca="false">SUM(Z2364:AA2364)</f>
        <v>0</v>
      </c>
      <c r="AC2364" s="22"/>
      <c r="AD2364" s="22"/>
      <c r="AE2364" s="188"/>
      <c r="AF2364" s="206" t="n">
        <f aca="false">IF(AE2364="SI",N2364,0)</f>
        <v>0</v>
      </c>
      <c r="AG2364" s="189" t="n">
        <f aca="false">IF(AE2364="SI",Y2364,0)</f>
        <v>0</v>
      </c>
      <c r="AH2364" s="189" t="n">
        <f aca="false">IF(AE2364="SI",AB2364,0)</f>
        <v>0</v>
      </c>
      <c r="AI2364" s="148"/>
      <c r="AJ2364" s="207"/>
      <c r="AK2364" s="207"/>
      <c r="AL2364" s="207"/>
      <c r="AM2364" s="207"/>
      <c r="AN2364" s="207"/>
      <c r="AO2364" s="208"/>
    </row>
    <row r="2365" customFormat="false" ht="15.75" hidden="false" customHeight="true" outlineLevel="0" collapsed="false">
      <c r="A2365" s="22" t="n">
        <v>2364</v>
      </c>
      <c r="B2365" s="180"/>
      <c r="C2365" s="22"/>
      <c r="D2365" s="22"/>
      <c r="E2365" s="183"/>
      <c r="F2365" s="183"/>
      <c r="G2365" s="22"/>
      <c r="H2365" s="22"/>
      <c r="I2365" s="22"/>
      <c r="J2365" s="22"/>
      <c r="K2365" s="191" t="e">
        <f aca="false">VLOOKUP(Personale!J2365,Legenda!$D$1:$F$258,2)</f>
        <v>#N/A</v>
      </c>
      <c r="L2365" s="22"/>
      <c r="M2365" s="22"/>
      <c r="N2365" s="22"/>
      <c r="O2365" s="22"/>
      <c r="P2365" s="203"/>
      <c r="Q2365" s="22"/>
      <c r="R2365" s="22"/>
      <c r="S2365" s="22"/>
      <c r="T2365" s="203"/>
      <c r="U2365" s="211"/>
      <c r="V2365" s="211"/>
      <c r="W2365" s="185" t="n">
        <v>0</v>
      </c>
      <c r="X2365" s="185" t="n">
        <v>0</v>
      </c>
      <c r="Y2365" s="219" t="n">
        <f aca="false">SUM(W2365:X2365)</f>
        <v>0</v>
      </c>
      <c r="Z2365" s="185" t="n">
        <v>0</v>
      </c>
      <c r="AA2365" s="185" t="n">
        <v>0</v>
      </c>
      <c r="AB2365" s="220" t="n">
        <f aca="false">SUM(Z2365:AA2365)</f>
        <v>0</v>
      </c>
      <c r="AC2365" s="22"/>
      <c r="AD2365" s="22"/>
      <c r="AE2365" s="188"/>
      <c r="AF2365" s="206" t="n">
        <f aca="false">IF(AE2365="SI",N2365,0)</f>
        <v>0</v>
      </c>
      <c r="AG2365" s="189" t="n">
        <f aca="false">IF(AE2365="SI",Y2365,0)</f>
        <v>0</v>
      </c>
      <c r="AH2365" s="189" t="n">
        <f aca="false">IF(AE2365="SI",AB2365,0)</f>
        <v>0</v>
      </c>
      <c r="AI2365" s="148"/>
      <c r="AJ2365" s="207"/>
      <c r="AK2365" s="207"/>
      <c r="AL2365" s="207"/>
      <c r="AM2365" s="207"/>
      <c r="AN2365" s="207"/>
      <c r="AO2365" s="208"/>
    </row>
    <row r="2366" customFormat="false" ht="15.75" hidden="false" customHeight="true" outlineLevel="0" collapsed="false">
      <c r="A2366" s="22" t="n">
        <v>2365</v>
      </c>
      <c r="B2366" s="180"/>
      <c r="C2366" s="22"/>
      <c r="D2366" s="22"/>
      <c r="E2366" s="183"/>
      <c r="F2366" s="183"/>
      <c r="G2366" s="22"/>
      <c r="H2366" s="22"/>
      <c r="I2366" s="22"/>
      <c r="J2366" s="22"/>
      <c r="K2366" s="191" t="e">
        <f aca="false">VLOOKUP(Personale!J2366,Legenda!$D$1:$F$258,2)</f>
        <v>#N/A</v>
      </c>
      <c r="L2366" s="22"/>
      <c r="M2366" s="22"/>
      <c r="N2366" s="22"/>
      <c r="O2366" s="22"/>
      <c r="P2366" s="203"/>
      <c r="Q2366" s="22"/>
      <c r="R2366" s="22"/>
      <c r="S2366" s="22"/>
      <c r="T2366" s="203"/>
      <c r="U2366" s="211"/>
      <c r="V2366" s="211"/>
      <c r="W2366" s="185" t="n">
        <v>0</v>
      </c>
      <c r="X2366" s="185" t="n">
        <v>0</v>
      </c>
      <c r="Y2366" s="219" t="n">
        <f aca="false">SUM(W2366:X2366)</f>
        <v>0</v>
      </c>
      <c r="Z2366" s="185" t="n">
        <v>0</v>
      </c>
      <c r="AA2366" s="185" t="n">
        <v>0</v>
      </c>
      <c r="AB2366" s="220" t="n">
        <f aca="false">SUM(Z2366:AA2366)</f>
        <v>0</v>
      </c>
      <c r="AC2366" s="22"/>
      <c r="AD2366" s="22"/>
      <c r="AE2366" s="188"/>
      <c r="AF2366" s="206" t="n">
        <f aca="false">IF(AE2366="SI",N2366,0)</f>
        <v>0</v>
      </c>
      <c r="AG2366" s="189" t="n">
        <f aca="false">IF(AE2366="SI",Y2366,0)</f>
        <v>0</v>
      </c>
      <c r="AH2366" s="189" t="n">
        <f aca="false">IF(AE2366="SI",AB2366,0)</f>
        <v>0</v>
      </c>
      <c r="AI2366" s="148"/>
      <c r="AJ2366" s="207"/>
      <c r="AK2366" s="207"/>
      <c r="AL2366" s="207"/>
      <c r="AM2366" s="207"/>
      <c r="AN2366" s="207"/>
      <c r="AO2366" s="208"/>
    </row>
    <row r="2367" customFormat="false" ht="15.75" hidden="false" customHeight="true" outlineLevel="0" collapsed="false">
      <c r="A2367" s="22" t="n">
        <v>2366</v>
      </c>
      <c r="B2367" s="180"/>
      <c r="C2367" s="22"/>
      <c r="D2367" s="22"/>
      <c r="E2367" s="183"/>
      <c r="F2367" s="183"/>
      <c r="G2367" s="22"/>
      <c r="H2367" s="22"/>
      <c r="I2367" s="22"/>
      <c r="J2367" s="22"/>
      <c r="K2367" s="191" t="e">
        <f aca="false">VLOOKUP(Personale!J2367,Legenda!$D$1:$F$258,2)</f>
        <v>#N/A</v>
      </c>
      <c r="L2367" s="22"/>
      <c r="M2367" s="22"/>
      <c r="N2367" s="22"/>
      <c r="O2367" s="22"/>
      <c r="P2367" s="203"/>
      <c r="Q2367" s="22"/>
      <c r="R2367" s="22"/>
      <c r="S2367" s="22"/>
      <c r="T2367" s="203"/>
      <c r="U2367" s="211"/>
      <c r="V2367" s="211"/>
      <c r="W2367" s="185" t="n">
        <v>0</v>
      </c>
      <c r="X2367" s="185" t="n">
        <v>0</v>
      </c>
      <c r="Y2367" s="219" t="n">
        <f aca="false">SUM(W2367:X2367)</f>
        <v>0</v>
      </c>
      <c r="Z2367" s="185" t="n">
        <v>0</v>
      </c>
      <c r="AA2367" s="185" t="n">
        <v>0</v>
      </c>
      <c r="AB2367" s="220" t="n">
        <f aca="false">SUM(Z2367:AA2367)</f>
        <v>0</v>
      </c>
      <c r="AC2367" s="22"/>
      <c r="AD2367" s="22"/>
      <c r="AE2367" s="188"/>
      <c r="AF2367" s="206" t="n">
        <f aca="false">IF(AE2367="SI",N2367,0)</f>
        <v>0</v>
      </c>
      <c r="AG2367" s="189" t="n">
        <f aca="false">IF(AE2367="SI",Y2367,0)</f>
        <v>0</v>
      </c>
      <c r="AH2367" s="189" t="n">
        <f aca="false">IF(AE2367="SI",AB2367,0)</f>
        <v>0</v>
      </c>
      <c r="AI2367" s="148"/>
      <c r="AJ2367" s="207"/>
      <c r="AK2367" s="207"/>
      <c r="AL2367" s="207"/>
      <c r="AM2367" s="207"/>
      <c r="AN2367" s="207"/>
      <c r="AO2367" s="208"/>
    </row>
    <row r="2368" customFormat="false" ht="15.75" hidden="false" customHeight="true" outlineLevel="0" collapsed="false">
      <c r="A2368" s="22" t="n">
        <v>2367</v>
      </c>
      <c r="B2368" s="180"/>
      <c r="C2368" s="22"/>
      <c r="D2368" s="22"/>
      <c r="E2368" s="183"/>
      <c r="F2368" s="183"/>
      <c r="G2368" s="22"/>
      <c r="H2368" s="22"/>
      <c r="I2368" s="22"/>
      <c r="J2368" s="22"/>
      <c r="K2368" s="191" t="e">
        <f aca="false">VLOOKUP(Personale!J2368,Legenda!$D$1:$F$258,2)</f>
        <v>#N/A</v>
      </c>
      <c r="L2368" s="22"/>
      <c r="M2368" s="22"/>
      <c r="N2368" s="22"/>
      <c r="O2368" s="22"/>
      <c r="P2368" s="203"/>
      <c r="Q2368" s="22"/>
      <c r="R2368" s="22"/>
      <c r="S2368" s="22"/>
      <c r="T2368" s="203"/>
      <c r="U2368" s="211"/>
      <c r="V2368" s="211"/>
      <c r="W2368" s="185" t="n">
        <v>0</v>
      </c>
      <c r="X2368" s="185" t="n">
        <v>0</v>
      </c>
      <c r="Y2368" s="219" t="n">
        <f aca="false">SUM(W2368:X2368)</f>
        <v>0</v>
      </c>
      <c r="Z2368" s="185" t="n">
        <v>0</v>
      </c>
      <c r="AA2368" s="185" t="n">
        <v>0</v>
      </c>
      <c r="AB2368" s="220" t="n">
        <f aca="false">SUM(Z2368:AA2368)</f>
        <v>0</v>
      </c>
      <c r="AC2368" s="22"/>
      <c r="AD2368" s="22"/>
      <c r="AE2368" s="188"/>
      <c r="AF2368" s="206" t="n">
        <f aca="false">IF(AE2368="SI",N2368,0)</f>
        <v>0</v>
      </c>
      <c r="AG2368" s="189" t="n">
        <f aca="false">IF(AE2368="SI",Y2368,0)</f>
        <v>0</v>
      </c>
      <c r="AH2368" s="189" t="n">
        <f aca="false">IF(AE2368="SI",AB2368,0)</f>
        <v>0</v>
      </c>
      <c r="AI2368" s="148"/>
      <c r="AJ2368" s="207"/>
      <c r="AK2368" s="207"/>
      <c r="AL2368" s="207"/>
      <c r="AM2368" s="207"/>
      <c r="AN2368" s="207"/>
      <c r="AO2368" s="208"/>
    </row>
    <row r="2369" customFormat="false" ht="15.75" hidden="false" customHeight="true" outlineLevel="0" collapsed="false">
      <c r="A2369" s="22" t="n">
        <v>2368</v>
      </c>
      <c r="B2369" s="180"/>
      <c r="C2369" s="22"/>
      <c r="D2369" s="22"/>
      <c r="E2369" s="183"/>
      <c r="F2369" s="183"/>
      <c r="G2369" s="22"/>
      <c r="H2369" s="22"/>
      <c r="I2369" s="22"/>
      <c r="J2369" s="22"/>
      <c r="K2369" s="191" t="e">
        <f aca="false">VLOOKUP(Personale!J2369,Legenda!$D$1:$F$258,2)</f>
        <v>#N/A</v>
      </c>
      <c r="L2369" s="22"/>
      <c r="M2369" s="22"/>
      <c r="N2369" s="22"/>
      <c r="O2369" s="22"/>
      <c r="P2369" s="203"/>
      <c r="Q2369" s="22"/>
      <c r="R2369" s="22"/>
      <c r="S2369" s="22"/>
      <c r="T2369" s="203"/>
      <c r="U2369" s="211"/>
      <c r="V2369" s="211"/>
      <c r="W2369" s="185" t="n">
        <v>0</v>
      </c>
      <c r="X2369" s="185" t="n">
        <v>0</v>
      </c>
      <c r="Y2369" s="219" t="n">
        <f aca="false">SUM(W2369:X2369)</f>
        <v>0</v>
      </c>
      <c r="Z2369" s="185" t="n">
        <v>0</v>
      </c>
      <c r="AA2369" s="185" t="n">
        <v>0</v>
      </c>
      <c r="AB2369" s="220" t="n">
        <f aca="false">SUM(Z2369:AA2369)</f>
        <v>0</v>
      </c>
      <c r="AC2369" s="22"/>
      <c r="AD2369" s="22"/>
      <c r="AE2369" s="188"/>
      <c r="AF2369" s="206" t="n">
        <f aca="false">IF(AE2369="SI",N2369,0)</f>
        <v>0</v>
      </c>
      <c r="AG2369" s="189" t="n">
        <f aca="false">IF(AE2369="SI",Y2369,0)</f>
        <v>0</v>
      </c>
      <c r="AH2369" s="189" t="n">
        <f aca="false">IF(AE2369="SI",AB2369,0)</f>
        <v>0</v>
      </c>
      <c r="AI2369" s="148"/>
      <c r="AJ2369" s="207"/>
      <c r="AK2369" s="207"/>
      <c r="AL2369" s="207"/>
      <c r="AM2369" s="207"/>
      <c r="AN2369" s="207"/>
      <c r="AO2369" s="208"/>
    </row>
    <row r="2370" customFormat="false" ht="15.75" hidden="false" customHeight="true" outlineLevel="0" collapsed="false">
      <c r="A2370" s="22" t="n">
        <v>2369</v>
      </c>
      <c r="B2370" s="180"/>
      <c r="C2370" s="22"/>
      <c r="D2370" s="22"/>
      <c r="E2370" s="183"/>
      <c r="F2370" s="183"/>
      <c r="G2370" s="22"/>
      <c r="H2370" s="22"/>
      <c r="I2370" s="22"/>
      <c r="J2370" s="22"/>
      <c r="K2370" s="191" t="e">
        <f aca="false">VLOOKUP(Personale!J2370,Legenda!$D$1:$F$258,2)</f>
        <v>#N/A</v>
      </c>
      <c r="L2370" s="22"/>
      <c r="M2370" s="22"/>
      <c r="N2370" s="22"/>
      <c r="O2370" s="22"/>
      <c r="P2370" s="203"/>
      <c r="Q2370" s="22"/>
      <c r="R2370" s="22"/>
      <c r="S2370" s="22"/>
      <c r="T2370" s="203"/>
      <c r="U2370" s="211"/>
      <c r="V2370" s="211"/>
      <c r="W2370" s="185" t="n">
        <v>0</v>
      </c>
      <c r="X2370" s="185" t="n">
        <v>0</v>
      </c>
      <c r="Y2370" s="219" t="n">
        <f aca="false">SUM(W2370:X2370)</f>
        <v>0</v>
      </c>
      <c r="Z2370" s="185" t="n">
        <v>0</v>
      </c>
      <c r="AA2370" s="185" t="n">
        <v>0</v>
      </c>
      <c r="AB2370" s="220" t="n">
        <f aca="false">SUM(Z2370:AA2370)</f>
        <v>0</v>
      </c>
      <c r="AC2370" s="22"/>
      <c r="AD2370" s="22"/>
      <c r="AE2370" s="188"/>
      <c r="AF2370" s="206" t="n">
        <f aca="false">IF(AE2370="SI",N2370,0)</f>
        <v>0</v>
      </c>
      <c r="AG2370" s="189" t="n">
        <f aca="false">IF(AE2370="SI",Y2370,0)</f>
        <v>0</v>
      </c>
      <c r="AH2370" s="189" t="n">
        <f aca="false">IF(AE2370="SI",AB2370,0)</f>
        <v>0</v>
      </c>
      <c r="AI2370" s="148"/>
      <c r="AJ2370" s="207"/>
      <c r="AK2370" s="207"/>
      <c r="AL2370" s="207"/>
      <c r="AM2370" s="207"/>
      <c r="AN2370" s="207"/>
      <c r="AO2370" s="208"/>
    </row>
    <row r="2371" customFormat="false" ht="15.75" hidden="false" customHeight="true" outlineLevel="0" collapsed="false">
      <c r="A2371" s="22" t="n">
        <v>2370</v>
      </c>
      <c r="B2371" s="180"/>
      <c r="C2371" s="22"/>
      <c r="D2371" s="22"/>
      <c r="E2371" s="183"/>
      <c r="F2371" s="183"/>
      <c r="G2371" s="22"/>
      <c r="H2371" s="22"/>
      <c r="I2371" s="22"/>
      <c r="J2371" s="22"/>
      <c r="K2371" s="191" t="e">
        <f aca="false">VLOOKUP(Personale!J2371,Legenda!$D$1:$F$258,2)</f>
        <v>#N/A</v>
      </c>
      <c r="L2371" s="22"/>
      <c r="M2371" s="22"/>
      <c r="N2371" s="22"/>
      <c r="O2371" s="22"/>
      <c r="P2371" s="203"/>
      <c r="Q2371" s="22"/>
      <c r="R2371" s="22"/>
      <c r="S2371" s="22"/>
      <c r="T2371" s="203"/>
      <c r="U2371" s="211"/>
      <c r="V2371" s="211"/>
      <c r="W2371" s="185" t="n">
        <v>0</v>
      </c>
      <c r="X2371" s="185" t="n">
        <v>0</v>
      </c>
      <c r="Y2371" s="219" t="n">
        <f aca="false">SUM(W2371:X2371)</f>
        <v>0</v>
      </c>
      <c r="Z2371" s="185" t="n">
        <v>0</v>
      </c>
      <c r="AA2371" s="185" t="n">
        <v>0</v>
      </c>
      <c r="AB2371" s="220" t="n">
        <f aca="false">SUM(Z2371:AA2371)</f>
        <v>0</v>
      </c>
      <c r="AC2371" s="22"/>
      <c r="AD2371" s="22"/>
      <c r="AE2371" s="188"/>
      <c r="AF2371" s="206" t="n">
        <f aca="false">IF(AE2371="SI",N2371,0)</f>
        <v>0</v>
      </c>
      <c r="AG2371" s="189" t="n">
        <f aca="false">IF(AE2371="SI",Y2371,0)</f>
        <v>0</v>
      </c>
      <c r="AH2371" s="189" t="n">
        <f aca="false">IF(AE2371="SI",AB2371,0)</f>
        <v>0</v>
      </c>
      <c r="AI2371" s="148"/>
      <c r="AJ2371" s="207"/>
      <c r="AK2371" s="207"/>
      <c r="AL2371" s="207"/>
      <c r="AM2371" s="207"/>
      <c r="AN2371" s="207"/>
      <c r="AO2371" s="208"/>
    </row>
    <row r="2372" customFormat="false" ht="15.75" hidden="false" customHeight="true" outlineLevel="0" collapsed="false">
      <c r="A2372" s="22" t="n">
        <v>2371</v>
      </c>
      <c r="B2372" s="180"/>
      <c r="C2372" s="22"/>
      <c r="D2372" s="22"/>
      <c r="E2372" s="183"/>
      <c r="F2372" s="183"/>
      <c r="G2372" s="22"/>
      <c r="H2372" s="22"/>
      <c r="I2372" s="22"/>
      <c r="J2372" s="22"/>
      <c r="K2372" s="191" t="e">
        <f aca="false">VLOOKUP(Personale!J2372,Legenda!$D$1:$F$258,2)</f>
        <v>#N/A</v>
      </c>
      <c r="L2372" s="22"/>
      <c r="M2372" s="22"/>
      <c r="N2372" s="22"/>
      <c r="O2372" s="22"/>
      <c r="P2372" s="203"/>
      <c r="Q2372" s="22"/>
      <c r="R2372" s="22"/>
      <c r="S2372" s="22"/>
      <c r="T2372" s="203"/>
      <c r="U2372" s="211"/>
      <c r="V2372" s="211"/>
      <c r="W2372" s="185" t="n">
        <v>0</v>
      </c>
      <c r="X2372" s="185" t="n">
        <v>0</v>
      </c>
      <c r="Y2372" s="219" t="n">
        <f aca="false">SUM(W2372:X2372)</f>
        <v>0</v>
      </c>
      <c r="Z2372" s="185" t="n">
        <v>0</v>
      </c>
      <c r="AA2372" s="185" t="n">
        <v>0</v>
      </c>
      <c r="AB2372" s="220" t="n">
        <f aca="false">SUM(Z2372:AA2372)</f>
        <v>0</v>
      </c>
      <c r="AC2372" s="22"/>
      <c r="AD2372" s="22"/>
      <c r="AE2372" s="188"/>
      <c r="AF2372" s="206" t="n">
        <f aca="false">IF(AE2372="SI",N2372,0)</f>
        <v>0</v>
      </c>
      <c r="AG2372" s="189" t="n">
        <f aca="false">IF(AE2372="SI",Y2372,0)</f>
        <v>0</v>
      </c>
      <c r="AH2372" s="189" t="n">
        <f aca="false">IF(AE2372="SI",AB2372,0)</f>
        <v>0</v>
      </c>
      <c r="AI2372" s="148"/>
      <c r="AJ2372" s="207"/>
      <c r="AK2372" s="207"/>
      <c r="AL2372" s="207"/>
      <c r="AM2372" s="207"/>
      <c r="AN2372" s="207"/>
      <c r="AO2372" s="208"/>
    </row>
    <row r="2373" customFormat="false" ht="15.75" hidden="false" customHeight="true" outlineLevel="0" collapsed="false">
      <c r="A2373" s="22" t="n">
        <v>2372</v>
      </c>
      <c r="B2373" s="180"/>
      <c r="C2373" s="22"/>
      <c r="D2373" s="22"/>
      <c r="E2373" s="183"/>
      <c r="F2373" s="183"/>
      <c r="G2373" s="22"/>
      <c r="H2373" s="22"/>
      <c r="I2373" s="22"/>
      <c r="J2373" s="22"/>
      <c r="K2373" s="191" t="e">
        <f aca="false">VLOOKUP(Personale!J2373,Legenda!$D$1:$F$258,2)</f>
        <v>#N/A</v>
      </c>
      <c r="L2373" s="22"/>
      <c r="M2373" s="22"/>
      <c r="N2373" s="22"/>
      <c r="O2373" s="22"/>
      <c r="P2373" s="203"/>
      <c r="Q2373" s="22"/>
      <c r="R2373" s="22"/>
      <c r="S2373" s="22"/>
      <c r="T2373" s="203"/>
      <c r="U2373" s="211"/>
      <c r="V2373" s="211"/>
      <c r="W2373" s="185" t="n">
        <v>0</v>
      </c>
      <c r="X2373" s="185" t="n">
        <v>0</v>
      </c>
      <c r="Y2373" s="219" t="n">
        <f aca="false">SUM(W2373:X2373)</f>
        <v>0</v>
      </c>
      <c r="Z2373" s="185" t="n">
        <v>0</v>
      </c>
      <c r="AA2373" s="185" t="n">
        <v>0</v>
      </c>
      <c r="AB2373" s="220" t="n">
        <f aca="false">SUM(Z2373:AA2373)</f>
        <v>0</v>
      </c>
      <c r="AC2373" s="22"/>
      <c r="AD2373" s="22"/>
      <c r="AE2373" s="188"/>
      <c r="AF2373" s="206" t="n">
        <f aca="false">IF(AE2373="SI",N2373,0)</f>
        <v>0</v>
      </c>
      <c r="AG2373" s="189" t="n">
        <f aca="false">IF(AE2373="SI",Y2373,0)</f>
        <v>0</v>
      </c>
      <c r="AH2373" s="189" t="n">
        <f aca="false">IF(AE2373="SI",AB2373,0)</f>
        <v>0</v>
      </c>
      <c r="AI2373" s="148"/>
      <c r="AJ2373" s="207"/>
      <c r="AK2373" s="207"/>
      <c r="AL2373" s="207"/>
      <c r="AM2373" s="207"/>
      <c r="AN2373" s="207"/>
      <c r="AO2373" s="208"/>
    </row>
    <row r="2374" customFormat="false" ht="15.75" hidden="false" customHeight="true" outlineLevel="0" collapsed="false">
      <c r="A2374" s="22" t="n">
        <v>2373</v>
      </c>
      <c r="B2374" s="180"/>
      <c r="C2374" s="22"/>
      <c r="D2374" s="22"/>
      <c r="E2374" s="183"/>
      <c r="F2374" s="183"/>
      <c r="G2374" s="22"/>
      <c r="H2374" s="22"/>
      <c r="I2374" s="22"/>
      <c r="J2374" s="22"/>
      <c r="K2374" s="191" t="e">
        <f aca="false">VLOOKUP(Personale!J2374,Legenda!$D$1:$F$258,2)</f>
        <v>#N/A</v>
      </c>
      <c r="L2374" s="22"/>
      <c r="M2374" s="22"/>
      <c r="N2374" s="22"/>
      <c r="O2374" s="22"/>
      <c r="P2374" s="203"/>
      <c r="Q2374" s="22"/>
      <c r="R2374" s="22"/>
      <c r="S2374" s="22"/>
      <c r="T2374" s="203"/>
      <c r="U2374" s="211"/>
      <c r="V2374" s="211"/>
      <c r="W2374" s="185" t="n">
        <v>0</v>
      </c>
      <c r="X2374" s="185" t="n">
        <v>0</v>
      </c>
      <c r="Y2374" s="219" t="n">
        <f aca="false">SUM(W2374:X2374)</f>
        <v>0</v>
      </c>
      <c r="Z2374" s="185" t="n">
        <v>0</v>
      </c>
      <c r="AA2374" s="185" t="n">
        <v>0</v>
      </c>
      <c r="AB2374" s="220" t="n">
        <f aca="false">SUM(Z2374:AA2374)</f>
        <v>0</v>
      </c>
      <c r="AC2374" s="22"/>
      <c r="AD2374" s="22"/>
      <c r="AE2374" s="188"/>
      <c r="AF2374" s="206" t="n">
        <f aca="false">IF(AE2374="SI",N2374,0)</f>
        <v>0</v>
      </c>
      <c r="AG2374" s="189" t="n">
        <f aca="false">IF(AE2374="SI",Y2374,0)</f>
        <v>0</v>
      </c>
      <c r="AH2374" s="189" t="n">
        <f aca="false">IF(AE2374="SI",AB2374,0)</f>
        <v>0</v>
      </c>
      <c r="AI2374" s="148"/>
      <c r="AJ2374" s="207"/>
      <c r="AK2374" s="207"/>
      <c r="AL2374" s="207"/>
      <c r="AM2374" s="207"/>
      <c r="AN2374" s="207"/>
      <c r="AO2374" s="208"/>
    </row>
    <row r="2375" customFormat="false" ht="15.75" hidden="false" customHeight="true" outlineLevel="0" collapsed="false">
      <c r="A2375" s="22" t="n">
        <v>2374</v>
      </c>
      <c r="B2375" s="180"/>
      <c r="C2375" s="22"/>
      <c r="D2375" s="22"/>
      <c r="E2375" s="183"/>
      <c r="F2375" s="183"/>
      <c r="G2375" s="22"/>
      <c r="H2375" s="22"/>
      <c r="I2375" s="22"/>
      <c r="J2375" s="22"/>
      <c r="K2375" s="191" t="e">
        <f aca="false">VLOOKUP(Personale!J2375,Legenda!$D$1:$F$258,2)</f>
        <v>#N/A</v>
      </c>
      <c r="L2375" s="22"/>
      <c r="M2375" s="22"/>
      <c r="N2375" s="22"/>
      <c r="O2375" s="22"/>
      <c r="P2375" s="203"/>
      <c r="Q2375" s="22"/>
      <c r="R2375" s="22"/>
      <c r="S2375" s="22"/>
      <c r="T2375" s="203"/>
      <c r="U2375" s="211"/>
      <c r="V2375" s="211"/>
      <c r="W2375" s="185" t="n">
        <v>0</v>
      </c>
      <c r="X2375" s="185" t="n">
        <v>0</v>
      </c>
      <c r="Y2375" s="219" t="n">
        <f aca="false">SUM(W2375:X2375)</f>
        <v>0</v>
      </c>
      <c r="Z2375" s="185" t="n">
        <v>0</v>
      </c>
      <c r="AA2375" s="185" t="n">
        <v>0</v>
      </c>
      <c r="AB2375" s="220" t="n">
        <f aca="false">SUM(Z2375:AA2375)</f>
        <v>0</v>
      </c>
      <c r="AC2375" s="22"/>
      <c r="AD2375" s="22"/>
      <c r="AE2375" s="188"/>
      <c r="AF2375" s="206" t="n">
        <f aca="false">IF(AE2375="SI",N2375,0)</f>
        <v>0</v>
      </c>
      <c r="AG2375" s="189" t="n">
        <f aca="false">IF(AE2375="SI",Y2375,0)</f>
        <v>0</v>
      </c>
      <c r="AH2375" s="189" t="n">
        <f aca="false">IF(AE2375="SI",AB2375,0)</f>
        <v>0</v>
      </c>
      <c r="AI2375" s="148"/>
      <c r="AJ2375" s="207"/>
      <c r="AK2375" s="207"/>
      <c r="AL2375" s="207"/>
      <c r="AM2375" s="207"/>
      <c r="AN2375" s="207"/>
      <c r="AO2375" s="208"/>
    </row>
    <row r="2376" customFormat="false" ht="15.75" hidden="false" customHeight="true" outlineLevel="0" collapsed="false">
      <c r="A2376" s="22" t="n">
        <v>2375</v>
      </c>
      <c r="B2376" s="180"/>
      <c r="C2376" s="22"/>
      <c r="D2376" s="22"/>
      <c r="E2376" s="183"/>
      <c r="F2376" s="183"/>
      <c r="G2376" s="22"/>
      <c r="H2376" s="22"/>
      <c r="I2376" s="22"/>
      <c r="J2376" s="22"/>
      <c r="K2376" s="191" t="e">
        <f aca="false">VLOOKUP(Personale!J2376,Legenda!$D$1:$F$258,2)</f>
        <v>#N/A</v>
      </c>
      <c r="L2376" s="22"/>
      <c r="M2376" s="22"/>
      <c r="N2376" s="22"/>
      <c r="O2376" s="22"/>
      <c r="P2376" s="203"/>
      <c r="Q2376" s="22"/>
      <c r="R2376" s="22"/>
      <c r="S2376" s="22"/>
      <c r="T2376" s="203"/>
      <c r="U2376" s="211"/>
      <c r="V2376" s="211"/>
      <c r="W2376" s="185" t="n">
        <v>0</v>
      </c>
      <c r="X2376" s="185" t="n">
        <v>0</v>
      </c>
      <c r="Y2376" s="219" t="n">
        <f aca="false">SUM(W2376:X2376)</f>
        <v>0</v>
      </c>
      <c r="Z2376" s="185" t="n">
        <v>0</v>
      </c>
      <c r="AA2376" s="185" t="n">
        <v>0</v>
      </c>
      <c r="AB2376" s="220" t="n">
        <f aca="false">SUM(Z2376:AA2376)</f>
        <v>0</v>
      </c>
      <c r="AC2376" s="22"/>
      <c r="AD2376" s="22"/>
      <c r="AE2376" s="188"/>
      <c r="AF2376" s="206" t="n">
        <f aca="false">IF(AE2376="SI",N2376,0)</f>
        <v>0</v>
      </c>
      <c r="AG2376" s="189" t="n">
        <f aca="false">IF(AE2376="SI",Y2376,0)</f>
        <v>0</v>
      </c>
      <c r="AH2376" s="189" t="n">
        <f aca="false">IF(AE2376="SI",AB2376,0)</f>
        <v>0</v>
      </c>
      <c r="AI2376" s="148"/>
      <c r="AJ2376" s="207"/>
      <c r="AK2376" s="207"/>
      <c r="AL2376" s="207"/>
      <c r="AM2376" s="207"/>
      <c r="AN2376" s="207"/>
      <c r="AO2376" s="208"/>
    </row>
    <row r="2377" customFormat="false" ht="15.75" hidden="false" customHeight="true" outlineLevel="0" collapsed="false">
      <c r="A2377" s="22" t="n">
        <v>2376</v>
      </c>
      <c r="B2377" s="180"/>
      <c r="C2377" s="22"/>
      <c r="D2377" s="22"/>
      <c r="E2377" s="183"/>
      <c r="F2377" s="183"/>
      <c r="G2377" s="22"/>
      <c r="H2377" s="22"/>
      <c r="I2377" s="22"/>
      <c r="J2377" s="22"/>
      <c r="K2377" s="191" t="e">
        <f aca="false">VLOOKUP(Personale!J2377,Legenda!$D$1:$F$258,2)</f>
        <v>#N/A</v>
      </c>
      <c r="L2377" s="22"/>
      <c r="M2377" s="22"/>
      <c r="N2377" s="22"/>
      <c r="O2377" s="22"/>
      <c r="P2377" s="203"/>
      <c r="Q2377" s="22"/>
      <c r="R2377" s="22"/>
      <c r="S2377" s="22"/>
      <c r="T2377" s="203"/>
      <c r="U2377" s="211"/>
      <c r="V2377" s="211"/>
      <c r="W2377" s="185" t="n">
        <v>0</v>
      </c>
      <c r="X2377" s="185" t="n">
        <v>0</v>
      </c>
      <c r="Y2377" s="219" t="n">
        <f aca="false">SUM(W2377:X2377)</f>
        <v>0</v>
      </c>
      <c r="Z2377" s="185" t="n">
        <v>0</v>
      </c>
      <c r="AA2377" s="185" t="n">
        <v>0</v>
      </c>
      <c r="AB2377" s="220" t="n">
        <f aca="false">SUM(Z2377:AA2377)</f>
        <v>0</v>
      </c>
      <c r="AC2377" s="22"/>
      <c r="AD2377" s="22"/>
      <c r="AE2377" s="188"/>
      <c r="AF2377" s="206" t="n">
        <f aca="false">IF(AE2377="SI",N2377,0)</f>
        <v>0</v>
      </c>
      <c r="AG2377" s="189" t="n">
        <f aca="false">IF(AE2377="SI",Y2377,0)</f>
        <v>0</v>
      </c>
      <c r="AH2377" s="189" t="n">
        <f aca="false">IF(AE2377="SI",AB2377,0)</f>
        <v>0</v>
      </c>
      <c r="AI2377" s="148"/>
      <c r="AJ2377" s="207"/>
      <c r="AK2377" s="207"/>
      <c r="AL2377" s="207"/>
      <c r="AM2377" s="207"/>
      <c r="AN2377" s="207"/>
      <c r="AO2377" s="208"/>
    </row>
    <row r="2378" customFormat="false" ht="15.75" hidden="false" customHeight="true" outlineLevel="0" collapsed="false">
      <c r="A2378" s="22" t="n">
        <v>2377</v>
      </c>
      <c r="B2378" s="180"/>
      <c r="C2378" s="22"/>
      <c r="D2378" s="22"/>
      <c r="E2378" s="183"/>
      <c r="F2378" s="183"/>
      <c r="G2378" s="22"/>
      <c r="H2378" s="22"/>
      <c r="I2378" s="22"/>
      <c r="J2378" s="22"/>
      <c r="K2378" s="191" t="e">
        <f aca="false">VLOOKUP(Personale!J2378,Legenda!$D$1:$F$258,2)</f>
        <v>#N/A</v>
      </c>
      <c r="L2378" s="22"/>
      <c r="M2378" s="22"/>
      <c r="N2378" s="22"/>
      <c r="O2378" s="22"/>
      <c r="P2378" s="203"/>
      <c r="Q2378" s="22"/>
      <c r="R2378" s="22"/>
      <c r="S2378" s="22"/>
      <c r="T2378" s="203"/>
      <c r="U2378" s="211"/>
      <c r="V2378" s="211"/>
      <c r="W2378" s="185" t="n">
        <v>0</v>
      </c>
      <c r="X2378" s="185" t="n">
        <v>0</v>
      </c>
      <c r="Y2378" s="219" t="n">
        <f aca="false">SUM(W2378:X2378)</f>
        <v>0</v>
      </c>
      <c r="Z2378" s="185" t="n">
        <v>0</v>
      </c>
      <c r="AA2378" s="185" t="n">
        <v>0</v>
      </c>
      <c r="AB2378" s="220" t="n">
        <f aca="false">SUM(Z2378:AA2378)</f>
        <v>0</v>
      </c>
      <c r="AC2378" s="22"/>
      <c r="AD2378" s="22"/>
      <c r="AE2378" s="188"/>
      <c r="AF2378" s="206" t="n">
        <f aca="false">IF(AE2378="SI",N2378,0)</f>
        <v>0</v>
      </c>
      <c r="AG2378" s="189" t="n">
        <f aca="false">IF(AE2378="SI",Y2378,0)</f>
        <v>0</v>
      </c>
      <c r="AH2378" s="189" t="n">
        <f aca="false">IF(AE2378="SI",AB2378,0)</f>
        <v>0</v>
      </c>
      <c r="AI2378" s="148"/>
      <c r="AJ2378" s="207"/>
      <c r="AK2378" s="207"/>
      <c r="AL2378" s="207"/>
      <c r="AM2378" s="207"/>
      <c r="AN2378" s="207"/>
      <c r="AO2378" s="208"/>
    </row>
    <row r="2379" customFormat="false" ht="15.75" hidden="false" customHeight="true" outlineLevel="0" collapsed="false">
      <c r="A2379" s="22" t="n">
        <v>2378</v>
      </c>
      <c r="B2379" s="180"/>
      <c r="C2379" s="22"/>
      <c r="D2379" s="22"/>
      <c r="E2379" s="183"/>
      <c r="F2379" s="183"/>
      <c r="G2379" s="22"/>
      <c r="H2379" s="22"/>
      <c r="I2379" s="22"/>
      <c r="J2379" s="22"/>
      <c r="K2379" s="191" t="e">
        <f aca="false">VLOOKUP(Personale!J2379,Legenda!$D$1:$F$258,2)</f>
        <v>#N/A</v>
      </c>
      <c r="L2379" s="22"/>
      <c r="M2379" s="22"/>
      <c r="N2379" s="22"/>
      <c r="O2379" s="22"/>
      <c r="P2379" s="203"/>
      <c r="Q2379" s="22"/>
      <c r="R2379" s="22"/>
      <c r="S2379" s="22"/>
      <c r="T2379" s="203"/>
      <c r="U2379" s="211"/>
      <c r="V2379" s="211"/>
      <c r="W2379" s="185" t="n">
        <v>0</v>
      </c>
      <c r="X2379" s="185" t="n">
        <v>0</v>
      </c>
      <c r="Y2379" s="219" t="n">
        <f aca="false">SUM(W2379:X2379)</f>
        <v>0</v>
      </c>
      <c r="Z2379" s="185" t="n">
        <v>0</v>
      </c>
      <c r="AA2379" s="185" t="n">
        <v>0</v>
      </c>
      <c r="AB2379" s="220" t="n">
        <f aca="false">SUM(Z2379:AA2379)</f>
        <v>0</v>
      </c>
      <c r="AC2379" s="22"/>
      <c r="AD2379" s="22"/>
      <c r="AE2379" s="188"/>
      <c r="AF2379" s="206" t="n">
        <f aca="false">IF(AE2379="SI",N2379,0)</f>
        <v>0</v>
      </c>
      <c r="AG2379" s="189" t="n">
        <f aca="false">IF(AE2379="SI",Y2379,0)</f>
        <v>0</v>
      </c>
      <c r="AH2379" s="189" t="n">
        <f aca="false">IF(AE2379="SI",AB2379,0)</f>
        <v>0</v>
      </c>
      <c r="AI2379" s="148"/>
      <c r="AJ2379" s="207"/>
      <c r="AK2379" s="207"/>
      <c r="AL2379" s="207"/>
      <c r="AM2379" s="207"/>
      <c r="AN2379" s="207"/>
      <c r="AO2379" s="208"/>
    </row>
    <row r="2380" customFormat="false" ht="15.75" hidden="false" customHeight="true" outlineLevel="0" collapsed="false">
      <c r="A2380" s="22" t="n">
        <v>2379</v>
      </c>
      <c r="B2380" s="180"/>
      <c r="C2380" s="22"/>
      <c r="D2380" s="22"/>
      <c r="E2380" s="183"/>
      <c r="F2380" s="183"/>
      <c r="G2380" s="22"/>
      <c r="H2380" s="22"/>
      <c r="I2380" s="22"/>
      <c r="J2380" s="22"/>
      <c r="K2380" s="191" t="e">
        <f aca="false">VLOOKUP(Personale!J2380,Legenda!$D$1:$F$258,2)</f>
        <v>#N/A</v>
      </c>
      <c r="L2380" s="22"/>
      <c r="M2380" s="22"/>
      <c r="N2380" s="22"/>
      <c r="O2380" s="22"/>
      <c r="P2380" s="203"/>
      <c r="Q2380" s="22"/>
      <c r="R2380" s="22"/>
      <c r="S2380" s="22"/>
      <c r="T2380" s="203"/>
      <c r="U2380" s="211"/>
      <c r="V2380" s="211"/>
      <c r="W2380" s="185" t="n">
        <v>0</v>
      </c>
      <c r="X2380" s="185" t="n">
        <v>0</v>
      </c>
      <c r="Y2380" s="219" t="n">
        <f aca="false">SUM(W2380:X2380)</f>
        <v>0</v>
      </c>
      <c r="Z2380" s="185" t="n">
        <v>0</v>
      </c>
      <c r="AA2380" s="185" t="n">
        <v>0</v>
      </c>
      <c r="AB2380" s="220" t="n">
        <f aca="false">SUM(Z2380:AA2380)</f>
        <v>0</v>
      </c>
      <c r="AC2380" s="22"/>
      <c r="AD2380" s="22"/>
      <c r="AE2380" s="188"/>
      <c r="AF2380" s="206" t="n">
        <f aca="false">IF(AE2380="SI",N2380,0)</f>
        <v>0</v>
      </c>
      <c r="AG2380" s="189" t="n">
        <f aca="false">IF(AE2380="SI",Y2380,0)</f>
        <v>0</v>
      </c>
      <c r="AH2380" s="189" t="n">
        <f aca="false">IF(AE2380="SI",AB2380,0)</f>
        <v>0</v>
      </c>
      <c r="AI2380" s="148"/>
      <c r="AJ2380" s="207"/>
      <c r="AK2380" s="207"/>
      <c r="AL2380" s="207"/>
      <c r="AM2380" s="207"/>
      <c r="AN2380" s="207"/>
      <c r="AO2380" s="208"/>
    </row>
    <row r="2381" customFormat="false" ht="15.75" hidden="false" customHeight="true" outlineLevel="0" collapsed="false">
      <c r="A2381" s="22" t="n">
        <v>2380</v>
      </c>
      <c r="B2381" s="180"/>
      <c r="C2381" s="22"/>
      <c r="D2381" s="22"/>
      <c r="E2381" s="183"/>
      <c r="F2381" s="183"/>
      <c r="G2381" s="22"/>
      <c r="H2381" s="22"/>
      <c r="I2381" s="22"/>
      <c r="J2381" s="22"/>
      <c r="K2381" s="191" t="e">
        <f aca="false">VLOOKUP(Personale!J2381,Legenda!$D$1:$F$258,2)</f>
        <v>#N/A</v>
      </c>
      <c r="L2381" s="22"/>
      <c r="M2381" s="22"/>
      <c r="N2381" s="22"/>
      <c r="O2381" s="22"/>
      <c r="P2381" s="203"/>
      <c r="Q2381" s="22"/>
      <c r="R2381" s="22"/>
      <c r="S2381" s="22"/>
      <c r="T2381" s="203"/>
      <c r="U2381" s="211"/>
      <c r="V2381" s="211"/>
      <c r="W2381" s="185" t="n">
        <v>0</v>
      </c>
      <c r="X2381" s="185" t="n">
        <v>0</v>
      </c>
      <c r="Y2381" s="219" t="n">
        <f aca="false">SUM(W2381:X2381)</f>
        <v>0</v>
      </c>
      <c r="Z2381" s="185" t="n">
        <v>0</v>
      </c>
      <c r="AA2381" s="185" t="n">
        <v>0</v>
      </c>
      <c r="AB2381" s="220" t="n">
        <f aca="false">SUM(Z2381:AA2381)</f>
        <v>0</v>
      </c>
      <c r="AC2381" s="22"/>
      <c r="AD2381" s="22"/>
      <c r="AE2381" s="188"/>
      <c r="AF2381" s="206" t="n">
        <f aca="false">IF(AE2381="SI",N2381,0)</f>
        <v>0</v>
      </c>
      <c r="AG2381" s="189" t="n">
        <f aca="false">IF(AE2381="SI",Y2381,0)</f>
        <v>0</v>
      </c>
      <c r="AH2381" s="189" t="n">
        <f aca="false">IF(AE2381="SI",AB2381,0)</f>
        <v>0</v>
      </c>
      <c r="AI2381" s="148"/>
      <c r="AJ2381" s="207"/>
      <c r="AK2381" s="207"/>
      <c r="AL2381" s="207"/>
      <c r="AM2381" s="207"/>
      <c r="AN2381" s="207"/>
      <c r="AO2381" s="208"/>
    </row>
    <row r="2382" customFormat="false" ht="15.75" hidden="false" customHeight="true" outlineLevel="0" collapsed="false">
      <c r="A2382" s="22" t="n">
        <v>2381</v>
      </c>
      <c r="B2382" s="180"/>
      <c r="C2382" s="22"/>
      <c r="D2382" s="22"/>
      <c r="E2382" s="183"/>
      <c r="F2382" s="183"/>
      <c r="G2382" s="22"/>
      <c r="H2382" s="22"/>
      <c r="I2382" s="22"/>
      <c r="J2382" s="22"/>
      <c r="K2382" s="191" t="e">
        <f aca="false">VLOOKUP(Personale!J2382,Legenda!$D$1:$F$258,2)</f>
        <v>#N/A</v>
      </c>
      <c r="L2382" s="22"/>
      <c r="M2382" s="22"/>
      <c r="N2382" s="22"/>
      <c r="O2382" s="22"/>
      <c r="P2382" s="203"/>
      <c r="Q2382" s="22"/>
      <c r="R2382" s="22"/>
      <c r="S2382" s="22"/>
      <c r="T2382" s="203"/>
      <c r="U2382" s="211"/>
      <c r="V2382" s="211"/>
      <c r="W2382" s="185" t="n">
        <v>0</v>
      </c>
      <c r="X2382" s="185" t="n">
        <v>0</v>
      </c>
      <c r="Y2382" s="219" t="n">
        <f aca="false">SUM(W2382:X2382)</f>
        <v>0</v>
      </c>
      <c r="Z2382" s="185" t="n">
        <v>0</v>
      </c>
      <c r="AA2382" s="185" t="n">
        <v>0</v>
      </c>
      <c r="AB2382" s="220" t="n">
        <f aca="false">SUM(Z2382:AA2382)</f>
        <v>0</v>
      </c>
      <c r="AC2382" s="22"/>
      <c r="AD2382" s="22"/>
      <c r="AE2382" s="188"/>
      <c r="AF2382" s="206" t="n">
        <f aca="false">IF(AE2382="SI",N2382,0)</f>
        <v>0</v>
      </c>
      <c r="AG2382" s="189" t="n">
        <f aca="false">IF(AE2382="SI",Y2382,0)</f>
        <v>0</v>
      </c>
      <c r="AH2382" s="189" t="n">
        <f aca="false">IF(AE2382="SI",AB2382,0)</f>
        <v>0</v>
      </c>
      <c r="AI2382" s="148"/>
      <c r="AJ2382" s="207"/>
      <c r="AK2382" s="207"/>
      <c r="AL2382" s="207"/>
      <c r="AM2382" s="207"/>
      <c r="AN2382" s="207"/>
      <c r="AO2382" s="208"/>
    </row>
    <row r="2383" customFormat="false" ht="15.75" hidden="false" customHeight="true" outlineLevel="0" collapsed="false">
      <c r="A2383" s="22" t="n">
        <v>2382</v>
      </c>
      <c r="B2383" s="180"/>
      <c r="C2383" s="22"/>
      <c r="D2383" s="22"/>
      <c r="E2383" s="183"/>
      <c r="F2383" s="183"/>
      <c r="G2383" s="22"/>
      <c r="H2383" s="22"/>
      <c r="I2383" s="22"/>
      <c r="J2383" s="22"/>
      <c r="K2383" s="191" t="e">
        <f aca="false">VLOOKUP(Personale!J2383,Legenda!$D$1:$F$258,2)</f>
        <v>#N/A</v>
      </c>
      <c r="L2383" s="22"/>
      <c r="M2383" s="22"/>
      <c r="N2383" s="22"/>
      <c r="O2383" s="22"/>
      <c r="P2383" s="203"/>
      <c r="Q2383" s="22"/>
      <c r="R2383" s="22"/>
      <c r="S2383" s="22"/>
      <c r="T2383" s="203"/>
      <c r="U2383" s="211"/>
      <c r="V2383" s="211"/>
      <c r="W2383" s="185" t="n">
        <v>0</v>
      </c>
      <c r="X2383" s="185" t="n">
        <v>0</v>
      </c>
      <c r="Y2383" s="219" t="n">
        <f aca="false">SUM(W2383:X2383)</f>
        <v>0</v>
      </c>
      <c r="Z2383" s="185" t="n">
        <v>0</v>
      </c>
      <c r="AA2383" s="185" t="n">
        <v>0</v>
      </c>
      <c r="AB2383" s="220" t="n">
        <f aca="false">SUM(Z2383:AA2383)</f>
        <v>0</v>
      </c>
      <c r="AC2383" s="22"/>
      <c r="AD2383" s="22"/>
      <c r="AE2383" s="188"/>
      <c r="AF2383" s="206" t="n">
        <f aca="false">IF(AE2383="SI",N2383,0)</f>
        <v>0</v>
      </c>
      <c r="AG2383" s="189" t="n">
        <f aca="false">IF(AE2383="SI",Y2383,0)</f>
        <v>0</v>
      </c>
      <c r="AH2383" s="189" t="n">
        <f aca="false">IF(AE2383="SI",AB2383,0)</f>
        <v>0</v>
      </c>
      <c r="AI2383" s="148"/>
      <c r="AJ2383" s="207"/>
      <c r="AK2383" s="207"/>
      <c r="AL2383" s="207"/>
      <c r="AM2383" s="207"/>
      <c r="AN2383" s="207"/>
      <c r="AO2383" s="208"/>
    </row>
    <row r="2384" customFormat="false" ht="15.75" hidden="false" customHeight="true" outlineLevel="0" collapsed="false">
      <c r="A2384" s="22" t="n">
        <v>2383</v>
      </c>
      <c r="B2384" s="180"/>
      <c r="C2384" s="22"/>
      <c r="D2384" s="22"/>
      <c r="E2384" s="183"/>
      <c r="F2384" s="183"/>
      <c r="G2384" s="22"/>
      <c r="H2384" s="22"/>
      <c r="I2384" s="22"/>
      <c r="J2384" s="22"/>
      <c r="K2384" s="191" t="e">
        <f aca="false">VLOOKUP(Personale!J2384,Legenda!$D$1:$F$258,2)</f>
        <v>#N/A</v>
      </c>
      <c r="L2384" s="22"/>
      <c r="M2384" s="22"/>
      <c r="N2384" s="22"/>
      <c r="O2384" s="22"/>
      <c r="P2384" s="203"/>
      <c r="Q2384" s="22"/>
      <c r="R2384" s="22"/>
      <c r="S2384" s="22"/>
      <c r="T2384" s="203"/>
      <c r="U2384" s="211"/>
      <c r="V2384" s="211"/>
      <c r="W2384" s="185" t="n">
        <v>0</v>
      </c>
      <c r="X2384" s="185" t="n">
        <v>0</v>
      </c>
      <c r="Y2384" s="219" t="n">
        <f aca="false">SUM(W2384:X2384)</f>
        <v>0</v>
      </c>
      <c r="Z2384" s="185" t="n">
        <v>0</v>
      </c>
      <c r="AA2384" s="185" t="n">
        <v>0</v>
      </c>
      <c r="AB2384" s="220" t="n">
        <f aca="false">SUM(Z2384:AA2384)</f>
        <v>0</v>
      </c>
      <c r="AC2384" s="22"/>
      <c r="AD2384" s="22"/>
      <c r="AE2384" s="188"/>
      <c r="AF2384" s="206" t="n">
        <f aca="false">IF(AE2384="SI",N2384,0)</f>
        <v>0</v>
      </c>
      <c r="AG2384" s="189" t="n">
        <f aca="false">IF(AE2384="SI",Y2384,0)</f>
        <v>0</v>
      </c>
      <c r="AH2384" s="189" t="n">
        <f aca="false">IF(AE2384="SI",AB2384,0)</f>
        <v>0</v>
      </c>
      <c r="AI2384" s="148"/>
      <c r="AJ2384" s="207"/>
      <c r="AK2384" s="207"/>
      <c r="AL2384" s="207"/>
      <c r="AM2384" s="207"/>
      <c r="AN2384" s="207"/>
      <c r="AO2384" s="208"/>
    </row>
    <row r="2385" customFormat="false" ht="15.75" hidden="false" customHeight="true" outlineLevel="0" collapsed="false">
      <c r="A2385" s="22" t="n">
        <v>2384</v>
      </c>
      <c r="B2385" s="180"/>
      <c r="C2385" s="22"/>
      <c r="D2385" s="22"/>
      <c r="E2385" s="183"/>
      <c r="F2385" s="183"/>
      <c r="G2385" s="22"/>
      <c r="H2385" s="22"/>
      <c r="I2385" s="22"/>
      <c r="J2385" s="22"/>
      <c r="K2385" s="191" t="e">
        <f aca="false">VLOOKUP(Personale!J2385,Legenda!$D$1:$F$258,2)</f>
        <v>#N/A</v>
      </c>
      <c r="L2385" s="22"/>
      <c r="M2385" s="22"/>
      <c r="N2385" s="22"/>
      <c r="O2385" s="22"/>
      <c r="P2385" s="203"/>
      <c r="Q2385" s="22"/>
      <c r="R2385" s="22"/>
      <c r="S2385" s="22"/>
      <c r="T2385" s="203"/>
      <c r="U2385" s="211"/>
      <c r="V2385" s="211"/>
      <c r="W2385" s="185" t="n">
        <v>0</v>
      </c>
      <c r="X2385" s="185" t="n">
        <v>0</v>
      </c>
      <c r="Y2385" s="219" t="n">
        <f aca="false">SUM(W2385:X2385)</f>
        <v>0</v>
      </c>
      <c r="Z2385" s="185" t="n">
        <v>0</v>
      </c>
      <c r="AA2385" s="185" t="n">
        <v>0</v>
      </c>
      <c r="AB2385" s="220" t="n">
        <f aca="false">SUM(Z2385:AA2385)</f>
        <v>0</v>
      </c>
      <c r="AC2385" s="22"/>
      <c r="AD2385" s="22"/>
      <c r="AE2385" s="188"/>
      <c r="AF2385" s="206" t="n">
        <f aca="false">IF(AE2385="SI",N2385,0)</f>
        <v>0</v>
      </c>
      <c r="AG2385" s="189" t="n">
        <f aca="false">IF(AE2385="SI",Y2385,0)</f>
        <v>0</v>
      </c>
      <c r="AH2385" s="189" t="n">
        <f aca="false">IF(AE2385="SI",AB2385,0)</f>
        <v>0</v>
      </c>
      <c r="AI2385" s="148"/>
      <c r="AJ2385" s="207"/>
      <c r="AK2385" s="207"/>
      <c r="AL2385" s="207"/>
      <c r="AM2385" s="207"/>
      <c r="AN2385" s="207"/>
      <c r="AO2385" s="208"/>
    </row>
    <row r="2386" customFormat="false" ht="15.75" hidden="false" customHeight="true" outlineLevel="0" collapsed="false">
      <c r="A2386" s="22" t="n">
        <v>2385</v>
      </c>
      <c r="B2386" s="180"/>
      <c r="C2386" s="22"/>
      <c r="D2386" s="22"/>
      <c r="E2386" s="183"/>
      <c r="F2386" s="183"/>
      <c r="G2386" s="22"/>
      <c r="H2386" s="22"/>
      <c r="I2386" s="22"/>
      <c r="J2386" s="22"/>
      <c r="K2386" s="191" t="e">
        <f aca="false">VLOOKUP(Personale!J2386,Legenda!$D$1:$F$258,2)</f>
        <v>#N/A</v>
      </c>
      <c r="L2386" s="22"/>
      <c r="M2386" s="22"/>
      <c r="N2386" s="22"/>
      <c r="O2386" s="22"/>
      <c r="P2386" s="203"/>
      <c r="Q2386" s="22"/>
      <c r="R2386" s="22"/>
      <c r="S2386" s="22"/>
      <c r="T2386" s="203"/>
      <c r="U2386" s="211"/>
      <c r="V2386" s="211"/>
      <c r="W2386" s="185" t="n">
        <v>0</v>
      </c>
      <c r="X2386" s="185" t="n">
        <v>0</v>
      </c>
      <c r="Y2386" s="219" t="n">
        <f aca="false">SUM(W2386:X2386)</f>
        <v>0</v>
      </c>
      <c r="Z2386" s="185" t="n">
        <v>0</v>
      </c>
      <c r="AA2386" s="185" t="n">
        <v>0</v>
      </c>
      <c r="AB2386" s="220" t="n">
        <f aca="false">SUM(Z2386:AA2386)</f>
        <v>0</v>
      </c>
      <c r="AC2386" s="22"/>
      <c r="AD2386" s="22"/>
      <c r="AE2386" s="188"/>
      <c r="AF2386" s="206" t="n">
        <f aca="false">IF(AE2386="SI",N2386,0)</f>
        <v>0</v>
      </c>
      <c r="AG2386" s="189" t="n">
        <f aca="false">IF(AE2386="SI",Y2386,0)</f>
        <v>0</v>
      </c>
      <c r="AH2386" s="189" t="n">
        <f aca="false">IF(AE2386="SI",AB2386,0)</f>
        <v>0</v>
      </c>
      <c r="AI2386" s="148"/>
      <c r="AJ2386" s="207"/>
      <c r="AK2386" s="207"/>
      <c r="AL2386" s="207"/>
      <c r="AM2386" s="207"/>
      <c r="AN2386" s="207"/>
      <c r="AO2386" s="208"/>
    </row>
    <row r="2387" customFormat="false" ht="15.75" hidden="false" customHeight="true" outlineLevel="0" collapsed="false">
      <c r="A2387" s="22" t="n">
        <v>2386</v>
      </c>
      <c r="B2387" s="180"/>
      <c r="C2387" s="22"/>
      <c r="D2387" s="22"/>
      <c r="E2387" s="183"/>
      <c r="F2387" s="183"/>
      <c r="G2387" s="22"/>
      <c r="H2387" s="22"/>
      <c r="I2387" s="22"/>
      <c r="J2387" s="22"/>
      <c r="K2387" s="191" t="e">
        <f aca="false">VLOOKUP(Personale!J2387,Legenda!$D$1:$F$258,2)</f>
        <v>#N/A</v>
      </c>
      <c r="L2387" s="22"/>
      <c r="M2387" s="22"/>
      <c r="N2387" s="22"/>
      <c r="O2387" s="22"/>
      <c r="P2387" s="203"/>
      <c r="Q2387" s="22"/>
      <c r="R2387" s="22"/>
      <c r="S2387" s="22"/>
      <c r="T2387" s="203"/>
      <c r="U2387" s="211"/>
      <c r="V2387" s="211"/>
      <c r="W2387" s="185" t="n">
        <v>0</v>
      </c>
      <c r="X2387" s="185" t="n">
        <v>0</v>
      </c>
      <c r="Y2387" s="219" t="n">
        <f aca="false">SUM(W2387:X2387)</f>
        <v>0</v>
      </c>
      <c r="Z2387" s="185" t="n">
        <v>0</v>
      </c>
      <c r="AA2387" s="185" t="n">
        <v>0</v>
      </c>
      <c r="AB2387" s="220" t="n">
        <f aca="false">SUM(Z2387:AA2387)</f>
        <v>0</v>
      </c>
      <c r="AC2387" s="22"/>
      <c r="AD2387" s="22"/>
      <c r="AE2387" s="188"/>
      <c r="AF2387" s="206" t="n">
        <f aca="false">IF(AE2387="SI",N2387,0)</f>
        <v>0</v>
      </c>
      <c r="AG2387" s="189" t="n">
        <f aca="false">IF(AE2387="SI",Y2387,0)</f>
        <v>0</v>
      </c>
      <c r="AH2387" s="189" t="n">
        <f aca="false">IF(AE2387="SI",AB2387,0)</f>
        <v>0</v>
      </c>
      <c r="AI2387" s="148"/>
      <c r="AJ2387" s="207"/>
      <c r="AK2387" s="207"/>
      <c r="AL2387" s="207"/>
      <c r="AM2387" s="207"/>
      <c r="AN2387" s="207"/>
      <c r="AO2387" s="208"/>
    </row>
    <row r="2388" customFormat="false" ht="15.75" hidden="false" customHeight="true" outlineLevel="0" collapsed="false">
      <c r="A2388" s="22" t="n">
        <v>2387</v>
      </c>
      <c r="B2388" s="180"/>
      <c r="C2388" s="22"/>
      <c r="D2388" s="22"/>
      <c r="E2388" s="183"/>
      <c r="F2388" s="183"/>
      <c r="G2388" s="22"/>
      <c r="H2388" s="22"/>
      <c r="I2388" s="22"/>
      <c r="J2388" s="22"/>
      <c r="K2388" s="191" t="e">
        <f aca="false">VLOOKUP(Personale!J2388,Legenda!$D$1:$F$258,2)</f>
        <v>#N/A</v>
      </c>
      <c r="L2388" s="22"/>
      <c r="M2388" s="22"/>
      <c r="N2388" s="22"/>
      <c r="O2388" s="22"/>
      <c r="P2388" s="203"/>
      <c r="Q2388" s="22"/>
      <c r="R2388" s="22"/>
      <c r="S2388" s="22"/>
      <c r="T2388" s="203"/>
      <c r="U2388" s="211"/>
      <c r="V2388" s="211"/>
      <c r="W2388" s="185" t="n">
        <v>0</v>
      </c>
      <c r="X2388" s="185" t="n">
        <v>0</v>
      </c>
      <c r="Y2388" s="219" t="n">
        <f aca="false">SUM(W2388:X2388)</f>
        <v>0</v>
      </c>
      <c r="Z2388" s="185" t="n">
        <v>0</v>
      </c>
      <c r="AA2388" s="185" t="n">
        <v>0</v>
      </c>
      <c r="AB2388" s="220" t="n">
        <f aca="false">SUM(Z2388:AA2388)</f>
        <v>0</v>
      </c>
      <c r="AC2388" s="22"/>
      <c r="AD2388" s="22"/>
      <c r="AE2388" s="188"/>
      <c r="AF2388" s="206" t="n">
        <f aca="false">IF(AE2388="SI",N2388,0)</f>
        <v>0</v>
      </c>
      <c r="AG2388" s="189" t="n">
        <f aca="false">IF(AE2388="SI",Y2388,0)</f>
        <v>0</v>
      </c>
      <c r="AH2388" s="189" t="n">
        <f aca="false">IF(AE2388="SI",AB2388,0)</f>
        <v>0</v>
      </c>
      <c r="AI2388" s="148"/>
      <c r="AJ2388" s="207"/>
      <c r="AK2388" s="207"/>
      <c r="AL2388" s="207"/>
      <c r="AM2388" s="207"/>
      <c r="AN2388" s="207"/>
      <c r="AO2388" s="208"/>
    </row>
    <row r="2389" customFormat="false" ht="15.75" hidden="false" customHeight="true" outlineLevel="0" collapsed="false">
      <c r="A2389" s="22" t="n">
        <v>2388</v>
      </c>
      <c r="B2389" s="180"/>
      <c r="C2389" s="22"/>
      <c r="D2389" s="22"/>
      <c r="E2389" s="183"/>
      <c r="F2389" s="183"/>
      <c r="G2389" s="22"/>
      <c r="H2389" s="22"/>
      <c r="I2389" s="22"/>
      <c r="J2389" s="22"/>
      <c r="K2389" s="191" t="e">
        <f aca="false">VLOOKUP(Personale!J2389,Legenda!$D$1:$F$258,2)</f>
        <v>#N/A</v>
      </c>
      <c r="L2389" s="22"/>
      <c r="M2389" s="22"/>
      <c r="N2389" s="22"/>
      <c r="O2389" s="22"/>
      <c r="P2389" s="203"/>
      <c r="Q2389" s="22"/>
      <c r="R2389" s="22"/>
      <c r="S2389" s="22"/>
      <c r="T2389" s="203"/>
      <c r="U2389" s="211"/>
      <c r="V2389" s="211"/>
      <c r="W2389" s="185" t="n">
        <v>0</v>
      </c>
      <c r="X2389" s="185" t="n">
        <v>0</v>
      </c>
      <c r="Y2389" s="219" t="n">
        <f aca="false">SUM(W2389:X2389)</f>
        <v>0</v>
      </c>
      <c r="Z2389" s="185" t="n">
        <v>0</v>
      </c>
      <c r="AA2389" s="185" t="n">
        <v>0</v>
      </c>
      <c r="AB2389" s="220" t="n">
        <f aca="false">SUM(Z2389:AA2389)</f>
        <v>0</v>
      </c>
      <c r="AC2389" s="22"/>
      <c r="AD2389" s="22"/>
      <c r="AE2389" s="188"/>
      <c r="AF2389" s="206" t="n">
        <f aca="false">IF(AE2389="SI",N2389,0)</f>
        <v>0</v>
      </c>
      <c r="AG2389" s="189" t="n">
        <f aca="false">IF(AE2389="SI",Y2389,0)</f>
        <v>0</v>
      </c>
      <c r="AH2389" s="189" t="n">
        <f aca="false">IF(AE2389="SI",AB2389,0)</f>
        <v>0</v>
      </c>
      <c r="AI2389" s="148"/>
      <c r="AJ2389" s="207"/>
      <c r="AK2389" s="207"/>
      <c r="AL2389" s="207"/>
      <c r="AM2389" s="207"/>
      <c r="AN2389" s="207"/>
      <c r="AO2389" s="208"/>
    </row>
    <row r="2390" customFormat="false" ht="15.75" hidden="false" customHeight="true" outlineLevel="0" collapsed="false">
      <c r="A2390" s="22" t="n">
        <v>2389</v>
      </c>
      <c r="B2390" s="180"/>
      <c r="C2390" s="22"/>
      <c r="D2390" s="22"/>
      <c r="E2390" s="183"/>
      <c r="F2390" s="183"/>
      <c r="G2390" s="22"/>
      <c r="H2390" s="22"/>
      <c r="I2390" s="22"/>
      <c r="J2390" s="22"/>
      <c r="K2390" s="191" t="e">
        <f aca="false">VLOOKUP(Personale!J2390,Legenda!$D$1:$F$258,2)</f>
        <v>#N/A</v>
      </c>
      <c r="L2390" s="22"/>
      <c r="M2390" s="22"/>
      <c r="N2390" s="22"/>
      <c r="O2390" s="22"/>
      <c r="P2390" s="203"/>
      <c r="Q2390" s="22"/>
      <c r="R2390" s="22"/>
      <c r="S2390" s="22"/>
      <c r="T2390" s="203"/>
      <c r="U2390" s="211"/>
      <c r="V2390" s="211"/>
      <c r="W2390" s="185" t="n">
        <v>0</v>
      </c>
      <c r="X2390" s="185" t="n">
        <v>0</v>
      </c>
      <c r="Y2390" s="219" t="n">
        <f aca="false">SUM(W2390:X2390)</f>
        <v>0</v>
      </c>
      <c r="Z2390" s="185" t="n">
        <v>0</v>
      </c>
      <c r="AA2390" s="185" t="n">
        <v>0</v>
      </c>
      <c r="AB2390" s="220" t="n">
        <f aca="false">SUM(Z2390:AA2390)</f>
        <v>0</v>
      </c>
      <c r="AC2390" s="22"/>
      <c r="AD2390" s="22"/>
      <c r="AE2390" s="188"/>
      <c r="AF2390" s="206" t="n">
        <f aca="false">IF(AE2390="SI",N2390,0)</f>
        <v>0</v>
      </c>
      <c r="AG2390" s="189" t="n">
        <f aca="false">IF(AE2390="SI",Y2390,0)</f>
        <v>0</v>
      </c>
      <c r="AH2390" s="189" t="n">
        <f aca="false">IF(AE2390="SI",AB2390,0)</f>
        <v>0</v>
      </c>
      <c r="AI2390" s="148"/>
      <c r="AJ2390" s="207"/>
      <c r="AK2390" s="207"/>
      <c r="AL2390" s="207"/>
      <c r="AM2390" s="207"/>
      <c r="AN2390" s="207"/>
      <c r="AO2390" s="208"/>
    </row>
    <row r="2391" customFormat="false" ht="15.75" hidden="false" customHeight="true" outlineLevel="0" collapsed="false">
      <c r="A2391" s="22" t="n">
        <v>2390</v>
      </c>
      <c r="B2391" s="180"/>
      <c r="C2391" s="22"/>
      <c r="D2391" s="22"/>
      <c r="E2391" s="183"/>
      <c r="F2391" s="183"/>
      <c r="G2391" s="22"/>
      <c r="H2391" s="22"/>
      <c r="I2391" s="22"/>
      <c r="J2391" s="22"/>
      <c r="K2391" s="191" t="e">
        <f aca="false">VLOOKUP(Personale!J2391,Legenda!$D$1:$F$258,2)</f>
        <v>#N/A</v>
      </c>
      <c r="L2391" s="22"/>
      <c r="M2391" s="22"/>
      <c r="N2391" s="22"/>
      <c r="O2391" s="22"/>
      <c r="P2391" s="203"/>
      <c r="Q2391" s="22"/>
      <c r="R2391" s="22"/>
      <c r="S2391" s="22"/>
      <c r="T2391" s="203"/>
      <c r="U2391" s="211"/>
      <c r="V2391" s="211"/>
      <c r="W2391" s="185" t="n">
        <v>0</v>
      </c>
      <c r="X2391" s="185" t="n">
        <v>0</v>
      </c>
      <c r="Y2391" s="219" t="n">
        <f aca="false">SUM(W2391:X2391)</f>
        <v>0</v>
      </c>
      <c r="Z2391" s="185" t="n">
        <v>0</v>
      </c>
      <c r="AA2391" s="185" t="n">
        <v>0</v>
      </c>
      <c r="AB2391" s="220" t="n">
        <f aca="false">SUM(Z2391:AA2391)</f>
        <v>0</v>
      </c>
      <c r="AC2391" s="22"/>
      <c r="AD2391" s="22"/>
      <c r="AE2391" s="188"/>
      <c r="AF2391" s="206" t="n">
        <f aca="false">IF(AE2391="SI",N2391,0)</f>
        <v>0</v>
      </c>
      <c r="AG2391" s="189" t="n">
        <f aca="false">IF(AE2391="SI",Y2391,0)</f>
        <v>0</v>
      </c>
      <c r="AH2391" s="189" t="n">
        <f aca="false">IF(AE2391="SI",AB2391,0)</f>
        <v>0</v>
      </c>
      <c r="AI2391" s="148"/>
      <c r="AJ2391" s="207"/>
      <c r="AK2391" s="207"/>
      <c r="AL2391" s="207"/>
      <c r="AM2391" s="207"/>
      <c r="AN2391" s="207"/>
      <c r="AO2391" s="208"/>
    </row>
    <row r="2392" customFormat="false" ht="15.75" hidden="false" customHeight="true" outlineLevel="0" collapsed="false">
      <c r="A2392" s="22" t="n">
        <v>2391</v>
      </c>
      <c r="B2392" s="180"/>
      <c r="C2392" s="22"/>
      <c r="D2392" s="22"/>
      <c r="E2392" s="183"/>
      <c r="F2392" s="183"/>
      <c r="G2392" s="22"/>
      <c r="H2392" s="22"/>
      <c r="I2392" s="22"/>
      <c r="J2392" s="22"/>
      <c r="K2392" s="191" t="e">
        <f aca="false">VLOOKUP(Personale!J2392,Legenda!$D$1:$F$258,2)</f>
        <v>#N/A</v>
      </c>
      <c r="L2392" s="22"/>
      <c r="M2392" s="22"/>
      <c r="N2392" s="22"/>
      <c r="O2392" s="22"/>
      <c r="P2392" s="203"/>
      <c r="Q2392" s="22"/>
      <c r="R2392" s="22"/>
      <c r="S2392" s="22"/>
      <c r="T2392" s="203"/>
      <c r="U2392" s="211"/>
      <c r="V2392" s="211"/>
      <c r="W2392" s="185" t="n">
        <v>0</v>
      </c>
      <c r="X2392" s="185" t="n">
        <v>0</v>
      </c>
      <c r="Y2392" s="219" t="n">
        <f aca="false">SUM(W2392:X2392)</f>
        <v>0</v>
      </c>
      <c r="Z2392" s="185" t="n">
        <v>0</v>
      </c>
      <c r="AA2392" s="185" t="n">
        <v>0</v>
      </c>
      <c r="AB2392" s="220" t="n">
        <f aca="false">SUM(Z2392:AA2392)</f>
        <v>0</v>
      </c>
      <c r="AC2392" s="22"/>
      <c r="AD2392" s="22"/>
      <c r="AE2392" s="188"/>
      <c r="AF2392" s="206" t="n">
        <f aca="false">IF(AE2392="SI",N2392,0)</f>
        <v>0</v>
      </c>
      <c r="AG2392" s="189" t="n">
        <f aca="false">IF(AE2392="SI",Y2392,0)</f>
        <v>0</v>
      </c>
      <c r="AH2392" s="189" t="n">
        <f aca="false">IF(AE2392="SI",AB2392,0)</f>
        <v>0</v>
      </c>
      <c r="AI2392" s="148"/>
      <c r="AJ2392" s="207"/>
      <c r="AK2392" s="207"/>
      <c r="AL2392" s="207"/>
      <c r="AM2392" s="207"/>
      <c r="AN2392" s="207"/>
      <c r="AO2392" s="208"/>
    </row>
    <row r="2393" customFormat="false" ht="15.75" hidden="false" customHeight="true" outlineLevel="0" collapsed="false">
      <c r="A2393" s="22" t="n">
        <v>2392</v>
      </c>
      <c r="B2393" s="180"/>
      <c r="C2393" s="22"/>
      <c r="D2393" s="22"/>
      <c r="E2393" s="183"/>
      <c r="F2393" s="183"/>
      <c r="G2393" s="22"/>
      <c r="H2393" s="22"/>
      <c r="I2393" s="22"/>
      <c r="J2393" s="22"/>
      <c r="K2393" s="191" t="e">
        <f aca="false">VLOOKUP(Personale!J2393,Legenda!$D$1:$F$258,2)</f>
        <v>#N/A</v>
      </c>
      <c r="L2393" s="22"/>
      <c r="M2393" s="22"/>
      <c r="N2393" s="22"/>
      <c r="O2393" s="22"/>
      <c r="P2393" s="203"/>
      <c r="Q2393" s="22"/>
      <c r="R2393" s="22"/>
      <c r="S2393" s="22"/>
      <c r="T2393" s="203"/>
      <c r="U2393" s="211"/>
      <c r="V2393" s="211"/>
      <c r="W2393" s="185" t="n">
        <v>0</v>
      </c>
      <c r="X2393" s="185" t="n">
        <v>0</v>
      </c>
      <c r="Y2393" s="219" t="n">
        <f aca="false">SUM(W2393:X2393)</f>
        <v>0</v>
      </c>
      <c r="Z2393" s="185" t="n">
        <v>0</v>
      </c>
      <c r="AA2393" s="185" t="n">
        <v>0</v>
      </c>
      <c r="AB2393" s="220" t="n">
        <f aca="false">SUM(Z2393:AA2393)</f>
        <v>0</v>
      </c>
      <c r="AC2393" s="22"/>
      <c r="AD2393" s="22"/>
      <c r="AE2393" s="188"/>
      <c r="AF2393" s="206" t="n">
        <f aca="false">IF(AE2393="SI",N2393,0)</f>
        <v>0</v>
      </c>
      <c r="AG2393" s="189" t="n">
        <f aca="false">IF(AE2393="SI",Y2393,0)</f>
        <v>0</v>
      </c>
      <c r="AH2393" s="189" t="n">
        <f aca="false">IF(AE2393="SI",AB2393,0)</f>
        <v>0</v>
      </c>
      <c r="AI2393" s="148"/>
      <c r="AJ2393" s="207"/>
      <c r="AK2393" s="207"/>
      <c r="AL2393" s="207"/>
      <c r="AM2393" s="207"/>
      <c r="AN2393" s="207"/>
      <c r="AO2393" s="208"/>
    </row>
    <row r="2394" customFormat="false" ht="15.75" hidden="false" customHeight="true" outlineLevel="0" collapsed="false">
      <c r="A2394" s="22" t="n">
        <v>2393</v>
      </c>
      <c r="B2394" s="180"/>
      <c r="C2394" s="22"/>
      <c r="D2394" s="22"/>
      <c r="E2394" s="183"/>
      <c r="F2394" s="183"/>
      <c r="G2394" s="22"/>
      <c r="H2394" s="22"/>
      <c r="I2394" s="22"/>
      <c r="J2394" s="22"/>
      <c r="K2394" s="191" t="e">
        <f aca="false">VLOOKUP(Personale!J2394,Legenda!$D$1:$F$258,2)</f>
        <v>#N/A</v>
      </c>
      <c r="L2394" s="22"/>
      <c r="M2394" s="22"/>
      <c r="N2394" s="22"/>
      <c r="O2394" s="22"/>
      <c r="P2394" s="203"/>
      <c r="Q2394" s="22"/>
      <c r="R2394" s="22"/>
      <c r="S2394" s="22"/>
      <c r="T2394" s="203"/>
      <c r="U2394" s="211"/>
      <c r="V2394" s="211"/>
      <c r="W2394" s="185" t="n">
        <v>0</v>
      </c>
      <c r="X2394" s="185" t="n">
        <v>0</v>
      </c>
      <c r="Y2394" s="219" t="n">
        <f aca="false">SUM(W2394:X2394)</f>
        <v>0</v>
      </c>
      <c r="Z2394" s="185" t="n">
        <v>0</v>
      </c>
      <c r="AA2394" s="185" t="n">
        <v>0</v>
      </c>
      <c r="AB2394" s="220" t="n">
        <f aca="false">SUM(Z2394:AA2394)</f>
        <v>0</v>
      </c>
      <c r="AC2394" s="22"/>
      <c r="AD2394" s="22"/>
      <c r="AE2394" s="188"/>
      <c r="AF2394" s="206" t="n">
        <f aca="false">IF(AE2394="SI",N2394,0)</f>
        <v>0</v>
      </c>
      <c r="AG2394" s="189" t="n">
        <f aca="false">IF(AE2394="SI",Y2394,0)</f>
        <v>0</v>
      </c>
      <c r="AH2394" s="189" t="n">
        <f aca="false">IF(AE2394="SI",AB2394,0)</f>
        <v>0</v>
      </c>
      <c r="AI2394" s="148"/>
      <c r="AJ2394" s="207"/>
      <c r="AK2394" s="207"/>
      <c r="AL2394" s="207"/>
      <c r="AM2394" s="207"/>
      <c r="AN2394" s="207"/>
      <c r="AO2394" s="208"/>
    </row>
    <row r="2395" customFormat="false" ht="15.75" hidden="false" customHeight="true" outlineLevel="0" collapsed="false">
      <c r="A2395" s="22" t="n">
        <v>2394</v>
      </c>
      <c r="B2395" s="180"/>
      <c r="C2395" s="22"/>
      <c r="D2395" s="22"/>
      <c r="E2395" s="183"/>
      <c r="F2395" s="183"/>
      <c r="G2395" s="22"/>
      <c r="H2395" s="22"/>
      <c r="I2395" s="22"/>
      <c r="J2395" s="22"/>
      <c r="K2395" s="191" t="e">
        <f aca="false">VLOOKUP(Personale!J2395,Legenda!$D$1:$F$258,2)</f>
        <v>#N/A</v>
      </c>
      <c r="L2395" s="22"/>
      <c r="M2395" s="22"/>
      <c r="N2395" s="22"/>
      <c r="O2395" s="22"/>
      <c r="P2395" s="203"/>
      <c r="Q2395" s="22"/>
      <c r="R2395" s="22"/>
      <c r="S2395" s="22"/>
      <c r="T2395" s="203"/>
      <c r="U2395" s="211"/>
      <c r="V2395" s="211"/>
      <c r="W2395" s="185" t="n">
        <v>0</v>
      </c>
      <c r="X2395" s="185" t="n">
        <v>0</v>
      </c>
      <c r="Y2395" s="219" t="n">
        <f aca="false">SUM(W2395:X2395)</f>
        <v>0</v>
      </c>
      <c r="Z2395" s="185" t="n">
        <v>0</v>
      </c>
      <c r="AA2395" s="185" t="n">
        <v>0</v>
      </c>
      <c r="AB2395" s="220" t="n">
        <f aca="false">SUM(Z2395:AA2395)</f>
        <v>0</v>
      </c>
      <c r="AC2395" s="22"/>
      <c r="AD2395" s="22"/>
      <c r="AE2395" s="188"/>
      <c r="AF2395" s="206" t="n">
        <f aca="false">IF(AE2395="SI",N2395,0)</f>
        <v>0</v>
      </c>
      <c r="AG2395" s="189" t="n">
        <f aca="false">IF(AE2395="SI",Y2395,0)</f>
        <v>0</v>
      </c>
      <c r="AH2395" s="189" t="n">
        <f aca="false">IF(AE2395="SI",AB2395,0)</f>
        <v>0</v>
      </c>
      <c r="AI2395" s="148"/>
      <c r="AJ2395" s="207"/>
      <c r="AK2395" s="207"/>
      <c r="AL2395" s="207"/>
      <c r="AM2395" s="207"/>
      <c r="AN2395" s="207"/>
      <c r="AO2395" s="208"/>
    </row>
    <row r="2396" customFormat="false" ht="15.75" hidden="false" customHeight="true" outlineLevel="0" collapsed="false">
      <c r="A2396" s="22" t="n">
        <v>2395</v>
      </c>
      <c r="B2396" s="180"/>
      <c r="C2396" s="22"/>
      <c r="D2396" s="22"/>
      <c r="E2396" s="183"/>
      <c r="F2396" s="183"/>
      <c r="G2396" s="22"/>
      <c r="H2396" s="22"/>
      <c r="I2396" s="22"/>
      <c r="J2396" s="22"/>
      <c r="K2396" s="191" t="e">
        <f aca="false">VLOOKUP(Personale!J2396,Legenda!$D$1:$F$258,2)</f>
        <v>#N/A</v>
      </c>
      <c r="L2396" s="22"/>
      <c r="M2396" s="22"/>
      <c r="N2396" s="22"/>
      <c r="O2396" s="22"/>
      <c r="P2396" s="203"/>
      <c r="Q2396" s="22"/>
      <c r="R2396" s="22"/>
      <c r="S2396" s="22"/>
      <c r="T2396" s="203"/>
      <c r="U2396" s="211"/>
      <c r="V2396" s="211"/>
      <c r="W2396" s="185" t="n">
        <v>0</v>
      </c>
      <c r="X2396" s="185" t="n">
        <v>0</v>
      </c>
      <c r="Y2396" s="219" t="n">
        <f aca="false">SUM(W2396:X2396)</f>
        <v>0</v>
      </c>
      <c r="Z2396" s="185" t="n">
        <v>0</v>
      </c>
      <c r="AA2396" s="185" t="n">
        <v>0</v>
      </c>
      <c r="AB2396" s="220" t="n">
        <f aca="false">SUM(Z2396:AA2396)</f>
        <v>0</v>
      </c>
      <c r="AC2396" s="22"/>
      <c r="AD2396" s="22"/>
      <c r="AE2396" s="188"/>
      <c r="AF2396" s="206" t="n">
        <f aca="false">IF(AE2396="SI",N2396,0)</f>
        <v>0</v>
      </c>
      <c r="AG2396" s="189" t="n">
        <f aca="false">IF(AE2396="SI",Y2396,0)</f>
        <v>0</v>
      </c>
      <c r="AH2396" s="189" t="n">
        <f aca="false">IF(AE2396="SI",AB2396,0)</f>
        <v>0</v>
      </c>
      <c r="AI2396" s="148"/>
      <c r="AJ2396" s="207"/>
      <c r="AK2396" s="207"/>
      <c r="AL2396" s="207"/>
      <c r="AM2396" s="207"/>
      <c r="AN2396" s="207"/>
      <c r="AO2396" s="208"/>
    </row>
    <row r="2397" customFormat="false" ht="15.75" hidden="false" customHeight="true" outlineLevel="0" collapsed="false">
      <c r="A2397" s="22" t="n">
        <v>2396</v>
      </c>
      <c r="B2397" s="180"/>
      <c r="C2397" s="22"/>
      <c r="D2397" s="22"/>
      <c r="E2397" s="183"/>
      <c r="F2397" s="183"/>
      <c r="G2397" s="22"/>
      <c r="H2397" s="22"/>
      <c r="I2397" s="22"/>
      <c r="J2397" s="22"/>
      <c r="K2397" s="191" t="e">
        <f aca="false">VLOOKUP(Personale!J2397,Legenda!$D$1:$F$258,2)</f>
        <v>#N/A</v>
      </c>
      <c r="L2397" s="22"/>
      <c r="M2397" s="22"/>
      <c r="N2397" s="22"/>
      <c r="O2397" s="22"/>
      <c r="P2397" s="203"/>
      <c r="Q2397" s="22"/>
      <c r="R2397" s="22"/>
      <c r="S2397" s="22"/>
      <c r="T2397" s="203"/>
      <c r="U2397" s="211"/>
      <c r="V2397" s="211"/>
      <c r="W2397" s="185" t="n">
        <v>0</v>
      </c>
      <c r="X2397" s="185" t="n">
        <v>0</v>
      </c>
      <c r="Y2397" s="219" t="n">
        <f aca="false">SUM(W2397:X2397)</f>
        <v>0</v>
      </c>
      <c r="Z2397" s="185" t="n">
        <v>0</v>
      </c>
      <c r="AA2397" s="185" t="n">
        <v>0</v>
      </c>
      <c r="AB2397" s="220" t="n">
        <f aca="false">SUM(Z2397:AA2397)</f>
        <v>0</v>
      </c>
      <c r="AC2397" s="22"/>
      <c r="AD2397" s="22"/>
      <c r="AE2397" s="188"/>
      <c r="AF2397" s="206" t="n">
        <f aca="false">IF(AE2397="SI",N2397,0)</f>
        <v>0</v>
      </c>
      <c r="AG2397" s="189" t="n">
        <f aca="false">IF(AE2397="SI",Y2397,0)</f>
        <v>0</v>
      </c>
      <c r="AH2397" s="189" t="n">
        <f aca="false">IF(AE2397="SI",AB2397,0)</f>
        <v>0</v>
      </c>
      <c r="AI2397" s="148"/>
      <c r="AJ2397" s="207"/>
      <c r="AK2397" s="207"/>
      <c r="AL2397" s="207"/>
      <c r="AM2397" s="207"/>
      <c r="AN2397" s="207"/>
      <c r="AO2397" s="208"/>
    </row>
    <row r="2398" customFormat="false" ht="15.75" hidden="false" customHeight="true" outlineLevel="0" collapsed="false">
      <c r="A2398" s="22" t="n">
        <v>2397</v>
      </c>
      <c r="B2398" s="180"/>
      <c r="C2398" s="22"/>
      <c r="D2398" s="22"/>
      <c r="E2398" s="183"/>
      <c r="F2398" s="183"/>
      <c r="G2398" s="22"/>
      <c r="H2398" s="22"/>
      <c r="I2398" s="22"/>
      <c r="J2398" s="22"/>
      <c r="K2398" s="191" t="e">
        <f aca="false">VLOOKUP(Personale!J2398,Legenda!$D$1:$F$258,2)</f>
        <v>#N/A</v>
      </c>
      <c r="L2398" s="22"/>
      <c r="M2398" s="22"/>
      <c r="N2398" s="22"/>
      <c r="O2398" s="22"/>
      <c r="P2398" s="203"/>
      <c r="Q2398" s="22"/>
      <c r="R2398" s="22"/>
      <c r="S2398" s="22"/>
      <c r="T2398" s="203"/>
      <c r="U2398" s="211"/>
      <c r="V2398" s="211"/>
      <c r="W2398" s="185" t="n">
        <v>0</v>
      </c>
      <c r="X2398" s="185" t="n">
        <v>0</v>
      </c>
      <c r="Y2398" s="219" t="n">
        <f aca="false">SUM(W2398:X2398)</f>
        <v>0</v>
      </c>
      <c r="Z2398" s="185" t="n">
        <v>0</v>
      </c>
      <c r="AA2398" s="185" t="n">
        <v>0</v>
      </c>
      <c r="AB2398" s="220" t="n">
        <f aca="false">SUM(Z2398:AA2398)</f>
        <v>0</v>
      </c>
      <c r="AC2398" s="22"/>
      <c r="AD2398" s="22"/>
      <c r="AE2398" s="188"/>
      <c r="AF2398" s="206" t="n">
        <f aca="false">IF(AE2398="SI",N2398,0)</f>
        <v>0</v>
      </c>
      <c r="AG2398" s="189" t="n">
        <f aca="false">IF(AE2398="SI",Y2398,0)</f>
        <v>0</v>
      </c>
      <c r="AH2398" s="189" t="n">
        <f aca="false">IF(AE2398="SI",AB2398,0)</f>
        <v>0</v>
      </c>
      <c r="AI2398" s="148"/>
      <c r="AJ2398" s="207"/>
      <c r="AK2398" s="207"/>
      <c r="AL2398" s="207"/>
      <c r="AM2398" s="207"/>
      <c r="AN2398" s="207"/>
      <c r="AO2398" s="208"/>
    </row>
    <row r="2399" customFormat="false" ht="15.75" hidden="false" customHeight="true" outlineLevel="0" collapsed="false">
      <c r="A2399" s="22" t="n">
        <v>2398</v>
      </c>
      <c r="B2399" s="180"/>
      <c r="C2399" s="22"/>
      <c r="D2399" s="22"/>
      <c r="E2399" s="183"/>
      <c r="F2399" s="183"/>
      <c r="G2399" s="22"/>
      <c r="H2399" s="22"/>
      <c r="I2399" s="22"/>
      <c r="J2399" s="22"/>
      <c r="K2399" s="191" t="e">
        <f aca="false">VLOOKUP(Personale!J2399,Legenda!$D$1:$F$258,2)</f>
        <v>#N/A</v>
      </c>
      <c r="L2399" s="22"/>
      <c r="M2399" s="22"/>
      <c r="N2399" s="22"/>
      <c r="O2399" s="22"/>
      <c r="P2399" s="203"/>
      <c r="Q2399" s="22"/>
      <c r="R2399" s="22"/>
      <c r="S2399" s="22"/>
      <c r="T2399" s="203"/>
      <c r="U2399" s="211"/>
      <c r="V2399" s="211"/>
      <c r="W2399" s="185" t="n">
        <v>0</v>
      </c>
      <c r="X2399" s="185" t="n">
        <v>0</v>
      </c>
      <c r="Y2399" s="219" t="n">
        <f aca="false">SUM(W2399:X2399)</f>
        <v>0</v>
      </c>
      <c r="Z2399" s="185" t="n">
        <v>0</v>
      </c>
      <c r="AA2399" s="185" t="n">
        <v>0</v>
      </c>
      <c r="AB2399" s="220" t="n">
        <f aca="false">SUM(Z2399:AA2399)</f>
        <v>0</v>
      </c>
      <c r="AC2399" s="22"/>
      <c r="AD2399" s="22"/>
      <c r="AE2399" s="188"/>
      <c r="AF2399" s="206" t="n">
        <f aca="false">IF(AE2399="SI",N2399,0)</f>
        <v>0</v>
      </c>
      <c r="AG2399" s="189" t="n">
        <f aca="false">IF(AE2399="SI",Y2399,0)</f>
        <v>0</v>
      </c>
      <c r="AH2399" s="189" t="n">
        <f aca="false">IF(AE2399="SI",AB2399,0)</f>
        <v>0</v>
      </c>
      <c r="AI2399" s="148"/>
      <c r="AJ2399" s="207"/>
      <c r="AK2399" s="207"/>
      <c r="AL2399" s="207"/>
      <c r="AM2399" s="207"/>
      <c r="AN2399" s="207"/>
      <c r="AO2399" s="208"/>
    </row>
    <row r="2400" customFormat="false" ht="15.75" hidden="false" customHeight="true" outlineLevel="0" collapsed="false">
      <c r="A2400" s="22" t="n">
        <v>2399</v>
      </c>
      <c r="B2400" s="180"/>
      <c r="C2400" s="22"/>
      <c r="D2400" s="22"/>
      <c r="E2400" s="183"/>
      <c r="F2400" s="183"/>
      <c r="G2400" s="22"/>
      <c r="H2400" s="22"/>
      <c r="I2400" s="22"/>
      <c r="J2400" s="22"/>
      <c r="K2400" s="191" t="e">
        <f aca="false">VLOOKUP(Personale!J2400,Legenda!$D$1:$F$258,2)</f>
        <v>#N/A</v>
      </c>
      <c r="L2400" s="22"/>
      <c r="M2400" s="22"/>
      <c r="N2400" s="22"/>
      <c r="O2400" s="22"/>
      <c r="P2400" s="203"/>
      <c r="Q2400" s="22"/>
      <c r="R2400" s="22"/>
      <c r="S2400" s="22"/>
      <c r="T2400" s="203"/>
      <c r="U2400" s="211"/>
      <c r="V2400" s="211"/>
      <c r="W2400" s="185" t="n">
        <v>0</v>
      </c>
      <c r="X2400" s="185" t="n">
        <v>0</v>
      </c>
      <c r="Y2400" s="219" t="n">
        <f aca="false">SUM(W2400:X2400)</f>
        <v>0</v>
      </c>
      <c r="Z2400" s="185" t="n">
        <v>0</v>
      </c>
      <c r="AA2400" s="185" t="n">
        <v>0</v>
      </c>
      <c r="AB2400" s="220" t="n">
        <f aca="false">SUM(Z2400:AA2400)</f>
        <v>0</v>
      </c>
      <c r="AC2400" s="22"/>
      <c r="AD2400" s="22"/>
      <c r="AE2400" s="188"/>
      <c r="AF2400" s="206" t="n">
        <f aca="false">IF(AE2400="SI",N2400,0)</f>
        <v>0</v>
      </c>
      <c r="AG2400" s="189" t="n">
        <f aca="false">IF(AE2400="SI",Y2400,0)</f>
        <v>0</v>
      </c>
      <c r="AH2400" s="189" t="n">
        <f aca="false">IF(AE2400="SI",AB2400,0)</f>
        <v>0</v>
      </c>
      <c r="AI2400" s="148"/>
      <c r="AJ2400" s="207"/>
      <c r="AK2400" s="207"/>
      <c r="AL2400" s="207"/>
      <c r="AM2400" s="207"/>
      <c r="AN2400" s="207"/>
      <c r="AO2400" s="208"/>
    </row>
    <row r="2401" customFormat="false" ht="15.75" hidden="false" customHeight="true" outlineLevel="0" collapsed="false">
      <c r="A2401" s="22" t="n">
        <v>2400</v>
      </c>
      <c r="B2401" s="180"/>
      <c r="C2401" s="22"/>
      <c r="D2401" s="22"/>
      <c r="E2401" s="183"/>
      <c r="F2401" s="183"/>
      <c r="G2401" s="22"/>
      <c r="H2401" s="22"/>
      <c r="I2401" s="22"/>
      <c r="J2401" s="22"/>
      <c r="K2401" s="191" t="e">
        <f aca="false">VLOOKUP(Personale!J2401,Legenda!$D$1:$F$258,2)</f>
        <v>#N/A</v>
      </c>
      <c r="L2401" s="22"/>
      <c r="M2401" s="22"/>
      <c r="N2401" s="22"/>
      <c r="O2401" s="22"/>
      <c r="P2401" s="203"/>
      <c r="Q2401" s="22"/>
      <c r="R2401" s="22"/>
      <c r="S2401" s="22"/>
      <c r="T2401" s="203"/>
      <c r="U2401" s="211"/>
      <c r="V2401" s="211"/>
      <c r="W2401" s="185" t="n">
        <v>0</v>
      </c>
      <c r="X2401" s="185" t="n">
        <v>0</v>
      </c>
      <c r="Y2401" s="219" t="n">
        <f aca="false">SUM(W2401:X2401)</f>
        <v>0</v>
      </c>
      <c r="Z2401" s="185" t="n">
        <v>0</v>
      </c>
      <c r="AA2401" s="185" t="n">
        <v>0</v>
      </c>
      <c r="AB2401" s="220" t="n">
        <f aca="false">SUM(Z2401:AA2401)</f>
        <v>0</v>
      </c>
      <c r="AC2401" s="22"/>
      <c r="AD2401" s="22"/>
      <c r="AE2401" s="188"/>
      <c r="AF2401" s="206" t="n">
        <f aca="false">IF(AE2401="SI",N2401,0)</f>
        <v>0</v>
      </c>
      <c r="AG2401" s="189" t="n">
        <f aca="false">IF(AE2401="SI",Y2401,0)</f>
        <v>0</v>
      </c>
      <c r="AH2401" s="189" t="n">
        <f aca="false">IF(AE2401="SI",AB2401,0)</f>
        <v>0</v>
      </c>
      <c r="AI2401" s="148"/>
      <c r="AJ2401" s="207"/>
      <c r="AK2401" s="207"/>
      <c r="AL2401" s="207"/>
      <c r="AM2401" s="207"/>
      <c r="AN2401" s="207"/>
      <c r="AO2401" s="208"/>
    </row>
    <row r="2402" customFormat="false" ht="15.75" hidden="false" customHeight="true" outlineLevel="0" collapsed="false">
      <c r="A2402" s="22" t="n">
        <v>2401</v>
      </c>
      <c r="B2402" s="180"/>
      <c r="C2402" s="22"/>
      <c r="D2402" s="22"/>
      <c r="E2402" s="183"/>
      <c r="F2402" s="183"/>
      <c r="G2402" s="22"/>
      <c r="H2402" s="22"/>
      <c r="I2402" s="22"/>
      <c r="J2402" s="22"/>
      <c r="K2402" s="191" t="e">
        <f aca="false">VLOOKUP(Personale!J2402,Legenda!$D$1:$F$258,2)</f>
        <v>#N/A</v>
      </c>
      <c r="L2402" s="22"/>
      <c r="M2402" s="22"/>
      <c r="N2402" s="22"/>
      <c r="O2402" s="22"/>
      <c r="P2402" s="203"/>
      <c r="Q2402" s="22"/>
      <c r="R2402" s="22"/>
      <c r="S2402" s="22"/>
      <c r="T2402" s="203"/>
      <c r="U2402" s="211"/>
      <c r="V2402" s="211"/>
      <c r="W2402" s="185" t="n">
        <v>0</v>
      </c>
      <c r="X2402" s="185" t="n">
        <v>0</v>
      </c>
      <c r="Y2402" s="219" t="n">
        <f aca="false">SUM(W2402:X2402)</f>
        <v>0</v>
      </c>
      <c r="Z2402" s="185" t="n">
        <v>0</v>
      </c>
      <c r="AA2402" s="185" t="n">
        <v>0</v>
      </c>
      <c r="AB2402" s="220" t="n">
        <f aca="false">SUM(Z2402:AA2402)</f>
        <v>0</v>
      </c>
      <c r="AC2402" s="22"/>
      <c r="AD2402" s="22"/>
      <c r="AE2402" s="188"/>
      <c r="AF2402" s="206" t="n">
        <f aca="false">IF(AE2402="SI",N2402,0)</f>
        <v>0</v>
      </c>
      <c r="AG2402" s="189" t="n">
        <f aca="false">IF(AE2402="SI",Y2402,0)</f>
        <v>0</v>
      </c>
      <c r="AH2402" s="189" t="n">
        <f aca="false">IF(AE2402="SI",AB2402,0)</f>
        <v>0</v>
      </c>
      <c r="AI2402" s="148"/>
      <c r="AJ2402" s="207"/>
      <c r="AK2402" s="207"/>
      <c r="AL2402" s="207"/>
      <c r="AM2402" s="207"/>
      <c r="AN2402" s="207"/>
      <c r="AO2402" s="208"/>
    </row>
    <row r="2403" customFormat="false" ht="15.75" hidden="false" customHeight="true" outlineLevel="0" collapsed="false">
      <c r="A2403" s="22" t="n">
        <v>2402</v>
      </c>
      <c r="B2403" s="180"/>
      <c r="C2403" s="22"/>
      <c r="D2403" s="22"/>
      <c r="E2403" s="183"/>
      <c r="F2403" s="183"/>
      <c r="G2403" s="22"/>
      <c r="H2403" s="22"/>
      <c r="I2403" s="22"/>
      <c r="J2403" s="22"/>
      <c r="K2403" s="191" t="e">
        <f aca="false">VLOOKUP(Personale!J2403,Legenda!$D$1:$F$258,2)</f>
        <v>#N/A</v>
      </c>
      <c r="L2403" s="22"/>
      <c r="M2403" s="22"/>
      <c r="N2403" s="22"/>
      <c r="O2403" s="22"/>
      <c r="P2403" s="203"/>
      <c r="Q2403" s="22"/>
      <c r="R2403" s="22"/>
      <c r="S2403" s="22"/>
      <c r="T2403" s="203"/>
      <c r="U2403" s="211"/>
      <c r="V2403" s="211"/>
      <c r="W2403" s="185" t="n">
        <v>0</v>
      </c>
      <c r="X2403" s="185" t="n">
        <v>0</v>
      </c>
      <c r="Y2403" s="219" t="n">
        <f aca="false">SUM(W2403:X2403)</f>
        <v>0</v>
      </c>
      <c r="Z2403" s="185" t="n">
        <v>0</v>
      </c>
      <c r="AA2403" s="185" t="n">
        <v>0</v>
      </c>
      <c r="AB2403" s="220" t="n">
        <f aca="false">SUM(Z2403:AA2403)</f>
        <v>0</v>
      </c>
      <c r="AC2403" s="22"/>
      <c r="AD2403" s="22"/>
      <c r="AE2403" s="188"/>
      <c r="AF2403" s="206" t="n">
        <f aca="false">IF(AE2403="SI",N2403,0)</f>
        <v>0</v>
      </c>
      <c r="AG2403" s="189" t="n">
        <f aca="false">IF(AE2403="SI",Y2403,0)</f>
        <v>0</v>
      </c>
      <c r="AH2403" s="189" t="n">
        <f aca="false">IF(AE2403="SI",AB2403,0)</f>
        <v>0</v>
      </c>
      <c r="AI2403" s="148"/>
      <c r="AJ2403" s="207"/>
      <c r="AK2403" s="207"/>
      <c r="AL2403" s="207"/>
      <c r="AM2403" s="207"/>
      <c r="AN2403" s="207"/>
      <c r="AO2403" s="208"/>
    </row>
    <row r="2404" customFormat="false" ht="15.75" hidden="false" customHeight="true" outlineLevel="0" collapsed="false">
      <c r="A2404" s="22" t="n">
        <v>2403</v>
      </c>
      <c r="B2404" s="180"/>
      <c r="C2404" s="22"/>
      <c r="D2404" s="22"/>
      <c r="E2404" s="183"/>
      <c r="F2404" s="183"/>
      <c r="G2404" s="22"/>
      <c r="H2404" s="22"/>
      <c r="I2404" s="22"/>
      <c r="J2404" s="22"/>
      <c r="K2404" s="191" t="e">
        <f aca="false">VLOOKUP(Personale!J2404,Legenda!$D$1:$F$258,2)</f>
        <v>#N/A</v>
      </c>
      <c r="L2404" s="22"/>
      <c r="M2404" s="22"/>
      <c r="N2404" s="22"/>
      <c r="O2404" s="22"/>
      <c r="P2404" s="203"/>
      <c r="Q2404" s="22"/>
      <c r="R2404" s="22"/>
      <c r="S2404" s="22"/>
      <c r="T2404" s="203"/>
      <c r="U2404" s="211"/>
      <c r="V2404" s="211"/>
      <c r="W2404" s="185" t="n">
        <v>0</v>
      </c>
      <c r="X2404" s="185" t="n">
        <v>0</v>
      </c>
      <c r="Y2404" s="219" t="n">
        <f aca="false">SUM(W2404:X2404)</f>
        <v>0</v>
      </c>
      <c r="Z2404" s="185" t="n">
        <v>0</v>
      </c>
      <c r="AA2404" s="185" t="n">
        <v>0</v>
      </c>
      <c r="AB2404" s="220" t="n">
        <f aca="false">SUM(Z2404:AA2404)</f>
        <v>0</v>
      </c>
      <c r="AC2404" s="22"/>
      <c r="AD2404" s="22"/>
      <c r="AE2404" s="188"/>
      <c r="AF2404" s="206" t="n">
        <f aca="false">IF(AE2404="SI",N2404,0)</f>
        <v>0</v>
      </c>
      <c r="AG2404" s="189" t="n">
        <f aca="false">IF(AE2404="SI",Y2404,0)</f>
        <v>0</v>
      </c>
      <c r="AH2404" s="189" t="n">
        <f aca="false">IF(AE2404="SI",AB2404,0)</f>
        <v>0</v>
      </c>
      <c r="AI2404" s="148"/>
      <c r="AJ2404" s="207"/>
      <c r="AK2404" s="207"/>
      <c r="AL2404" s="207"/>
      <c r="AM2404" s="207"/>
      <c r="AN2404" s="207"/>
      <c r="AO2404" s="208"/>
    </row>
    <row r="2405" customFormat="false" ht="15.75" hidden="false" customHeight="true" outlineLevel="0" collapsed="false">
      <c r="A2405" s="22" t="n">
        <v>2404</v>
      </c>
      <c r="B2405" s="180"/>
      <c r="C2405" s="22"/>
      <c r="D2405" s="22"/>
      <c r="E2405" s="183"/>
      <c r="F2405" s="183"/>
      <c r="G2405" s="22"/>
      <c r="H2405" s="22"/>
      <c r="I2405" s="22"/>
      <c r="J2405" s="22"/>
      <c r="K2405" s="191" t="e">
        <f aca="false">VLOOKUP(Personale!J2405,Legenda!$D$1:$F$258,2)</f>
        <v>#N/A</v>
      </c>
      <c r="L2405" s="22"/>
      <c r="M2405" s="22"/>
      <c r="N2405" s="22"/>
      <c r="O2405" s="22"/>
      <c r="P2405" s="203"/>
      <c r="Q2405" s="22"/>
      <c r="R2405" s="22"/>
      <c r="S2405" s="22"/>
      <c r="T2405" s="203"/>
      <c r="U2405" s="211"/>
      <c r="V2405" s="211"/>
      <c r="W2405" s="185" t="n">
        <v>0</v>
      </c>
      <c r="X2405" s="185" t="n">
        <v>0</v>
      </c>
      <c r="Y2405" s="219" t="n">
        <f aca="false">SUM(W2405:X2405)</f>
        <v>0</v>
      </c>
      <c r="Z2405" s="185" t="n">
        <v>0</v>
      </c>
      <c r="AA2405" s="185" t="n">
        <v>0</v>
      </c>
      <c r="AB2405" s="220" t="n">
        <f aca="false">SUM(Z2405:AA2405)</f>
        <v>0</v>
      </c>
      <c r="AC2405" s="22"/>
      <c r="AD2405" s="22"/>
      <c r="AE2405" s="188"/>
      <c r="AF2405" s="206" t="n">
        <f aca="false">IF(AE2405="SI",N2405,0)</f>
        <v>0</v>
      </c>
      <c r="AG2405" s="189" t="n">
        <f aca="false">IF(AE2405="SI",Y2405,0)</f>
        <v>0</v>
      </c>
      <c r="AH2405" s="189" t="n">
        <f aca="false">IF(AE2405="SI",AB2405,0)</f>
        <v>0</v>
      </c>
      <c r="AI2405" s="148"/>
      <c r="AJ2405" s="207"/>
      <c r="AK2405" s="207"/>
      <c r="AL2405" s="207"/>
      <c r="AM2405" s="207"/>
      <c r="AN2405" s="207"/>
      <c r="AO2405" s="208"/>
    </row>
    <row r="2406" customFormat="false" ht="15.75" hidden="false" customHeight="true" outlineLevel="0" collapsed="false">
      <c r="A2406" s="22" t="n">
        <v>2405</v>
      </c>
      <c r="B2406" s="180"/>
      <c r="C2406" s="22"/>
      <c r="D2406" s="22"/>
      <c r="E2406" s="183"/>
      <c r="F2406" s="183"/>
      <c r="G2406" s="22"/>
      <c r="H2406" s="22"/>
      <c r="I2406" s="22"/>
      <c r="J2406" s="22"/>
      <c r="K2406" s="191" t="e">
        <f aca="false">VLOOKUP(Personale!J2406,Legenda!$D$1:$F$258,2)</f>
        <v>#N/A</v>
      </c>
      <c r="L2406" s="22"/>
      <c r="M2406" s="22"/>
      <c r="N2406" s="22"/>
      <c r="O2406" s="22"/>
      <c r="P2406" s="203"/>
      <c r="Q2406" s="22"/>
      <c r="R2406" s="22"/>
      <c r="S2406" s="22"/>
      <c r="T2406" s="203"/>
      <c r="U2406" s="211"/>
      <c r="V2406" s="211"/>
      <c r="W2406" s="185" t="n">
        <v>0</v>
      </c>
      <c r="X2406" s="185" t="n">
        <v>0</v>
      </c>
      <c r="Y2406" s="219" t="n">
        <f aca="false">SUM(W2406:X2406)</f>
        <v>0</v>
      </c>
      <c r="Z2406" s="185" t="n">
        <v>0</v>
      </c>
      <c r="AA2406" s="185" t="n">
        <v>0</v>
      </c>
      <c r="AB2406" s="220" t="n">
        <f aca="false">SUM(Z2406:AA2406)</f>
        <v>0</v>
      </c>
      <c r="AC2406" s="22"/>
      <c r="AD2406" s="22"/>
      <c r="AE2406" s="188"/>
      <c r="AF2406" s="206" t="n">
        <f aca="false">IF(AE2406="SI",N2406,0)</f>
        <v>0</v>
      </c>
      <c r="AG2406" s="189" t="n">
        <f aca="false">IF(AE2406="SI",Y2406,0)</f>
        <v>0</v>
      </c>
      <c r="AH2406" s="189" t="n">
        <f aca="false">IF(AE2406="SI",AB2406,0)</f>
        <v>0</v>
      </c>
      <c r="AI2406" s="148"/>
      <c r="AJ2406" s="207"/>
      <c r="AK2406" s="207"/>
      <c r="AL2406" s="207"/>
      <c r="AM2406" s="207"/>
      <c r="AN2406" s="207"/>
      <c r="AO2406" s="208"/>
    </row>
    <row r="2407" customFormat="false" ht="15.75" hidden="false" customHeight="true" outlineLevel="0" collapsed="false">
      <c r="A2407" s="22" t="n">
        <v>2406</v>
      </c>
      <c r="B2407" s="180"/>
      <c r="C2407" s="22"/>
      <c r="D2407" s="22"/>
      <c r="E2407" s="183"/>
      <c r="F2407" s="183"/>
      <c r="G2407" s="22"/>
      <c r="H2407" s="22"/>
      <c r="I2407" s="22"/>
      <c r="J2407" s="22"/>
      <c r="K2407" s="191" t="e">
        <f aca="false">VLOOKUP(Personale!J2407,Legenda!$D$1:$F$258,2)</f>
        <v>#N/A</v>
      </c>
      <c r="L2407" s="22"/>
      <c r="M2407" s="22"/>
      <c r="N2407" s="22"/>
      <c r="O2407" s="22"/>
      <c r="P2407" s="203"/>
      <c r="Q2407" s="22"/>
      <c r="R2407" s="22"/>
      <c r="S2407" s="22"/>
      <c r="T2407" s="203"/>
      <c r="U2407" s="211"/>
      <c r="V2407" s="211"/>
      <c r="W2407" s="185" t="n">
        <v>0</v>
      </c>
      <c r="X2407" s="185" t="n">
        <v>0</v>
      </c>
      <c r="Y2407" s="219" t="n">
        <f aca="false">SUM(W2407:X2407)</f>
        <v>0</v>
      </c>
      <c r="Z2407" s="185" t="n">
        <v>0</v>
      </c>
      <c r="AA2407" s="185" t="n">
        <v>0</v>
      </c>
      <c r="AB2407" s="220" t="n">
        <f aca="false">SUM(Z2407:AA2407)</f>
        <v>0</v>
      </c>
      <c r="AC2407" s="22"/>
      <c r="AD2407" s="22"/>
      <c r="AE2407" s="188"/>
      <c r="AF2407" s="206" t="n">
        <f aca="false">IF(AE2407="SI",N2407,0)</f>
        <v>0</v>
      </c>
      <c r="AG2407" s="189" t="n">
        <f aca="false">IF(AE2407="SI",Y2407,0)</f>
        <v>0</v>
      </c>
      <c r="AH2407" s="189" t="n">
        <f aca="false">IF(AE2407="SI",AB2407,0)</f>
        <v>0</v>
      </c>
      <c r="AI2407" s="148"/>
      <c r="AJ2407" s="207"/>
      <c r="AK2407" s="207"/>
      <c r="AL2407" s="207"/>
      <c r="AM2407" s="207"/>
      <c r="AN2407" s="207"/>
      <c r="AO2407" s="208"/>
    </row>
    <row r="2408" customFormat="false" ht="15.75" hidden="false" customHeight="true" outlineLevel="0" collapsed="false">
      <c r="A2408" s="22" t="n">
        <v>2407</v>
      </c>
      <c r="B2408" s="180"/>
      <c r="C2408" s="22"/>
      <c r="D2408" s="22"/>
      <c r="E2408" s="183"/>
      <c r="F2408" s="183"/>
      <c r="G2408" s="22"/>
      <c r="H2408" s="22"/>
      <c r="I2408" s="22"/>
      <c r="J2408" s="22"/>
      <c r="K2408" s="191" t="e">
        <f aca="false">VLOOKUP(Personale!J2408,Legenda!$D$1:$F$258,2)</f>
        <v>#N/A</v>
      </c>
      <c r="L2408" s="22"/>
      <c r="M2408" s="22"/>
      <c r="N2408" s="22"/>
      <c r="O2408" s="22"/>
      <c r="P2408" s="203"/>
      <c r="Q2408" s="22"/>
      <c r="R2408" s="22"/>
      <c r="S2408" s="22"/>
      <c r="T2408" s="203"/>
      <c r="U2408" s="211"/>
      <c r="V2408" s="211"/>
      <c r="W2408" s="185" t="n">
        <v>0</v>
      </c>
      <c r="X2408" s="185" t="n">
        <v>0</v>
      </c>
      <c r="Y2408" s="219" t="n">
        <f aca="false">SUM(W2408:X2408)</f>
        <v>0</v>
      </c>
      <c r="Z2408" s="185" t="n">
        <v>0</v>
      </c>
      <c r="AA2408" s="185" t="n">
        <v>0</v>
      </c>
      <c r="AB2408" s="220" t="n">
        <f aca="false">SUM(Z2408:AA2408)</f>
        <v>0</v>
      </c>
      <c r="AC2408" s="22"/>
      <c r="AD2408" s="22"/>
      <c r="AE2408" s="188"/>
      <c r="AF2408" s="206" t="n">
        <f aca="false">IF(AE2408="SI",N2408,0)</f>
        <v>0</v>
      </c>
      <c r="AG2408" s="189" t="n">
        <f aca="false">IF(AE2408="SI",Y2408,0)</f>
        <v>0</v>
      </c>
      <c r="AH2408" s="189" t="n">
        <f aca="false">IF(AE2408="SI",AB2408,0)</f>
        <v>0</v>
      </c>
      <c r="AI2408" s="148"/>
      <c r="AJ2408" s="207"/>
      <c r="AK2408" s="207"/>
      <c r="AL2408" s="207"/>
      <c r="AM2408" s="207"/>
      <c r="AN2408" s="207"/>
      <c r="AO2408" s="208"/>
    </row>
    <row r="2409" customFormat="false" ht="15.75" hidden="false" customHeight="true" outlineLevel="0" collapsed="false">
      <c r="A2409" s="22" t="n">
        <v>2408</v>
      </c>
      <c r="B2409" s="180"/>
      <c r="C2409" s="22"/>
      <c r="D2409" s="22"/>
      <c r="E2409" s="183"/>
      <c r="F2409" s="183"/>
      <c r="G2409" s="22"/>
      <c r="H2409" s="22"/>
      <c r="I2409" s="22"/>
      <c r="J2409" s="22"/>
      <c r="K2409" s="191" t="e">
        <f aca="false">VLOOKUP(Personale!J2409,Legenda!$D$1:$F$258,2)</f>
        <v>#N/A</v>
      </c>
      <c r="L2409" s="22"/>
      <c r="M2409" s="22"/>
      <c r="N2409" s="22"/>
      <c r="O2409" s="22"/>
      <c r="P2409" s="203"/>
      <c r="Q2409" s="22"/>
      <c r="R2409" s="22"/>
      <c r="S2409" s="22"/>
      <c r="T2409" s="203"/>
      <c r="U2409" s="211"/>
      <c r="V2409" s="211"/>
      <c r="W2409" s="185" t="n">
        <v>0</v>
      </c>
      <c r="X2409" s="185" t="n">
        <v>0</v>
      </c>
      <c r="Y2409" s="219" t="n">
        <f aca="false">SUM(W2409:X2409)</f>
        <v>0</v>
      </c>
      <c r="Z2409" s="185" t="n">
        <v>0</v>
      </c>
      <c r="AA2409" s="185" t="n">
        <v>0</v>
      </c>
      <c r="AB2409" s="220" t="n">
        <f aca="false">SUM(Z2409:AA2409)</f>
        <v>0</v>
      </c>
      <c r="AC2409" s="22"/>
      <c r="AD2409" s="22"/>
      <c r="AE2409" s="188"/>
      <c r="AF2409" s="206" t="n">
        <f aca="false">IF(AE2409="SI",N2409,0)</f>
        <v>0</v>
      </c>
      <c r="AG2409" s="189" t="n">
        <f aca="false">IF(AE2409="SI",Y2409,0)</f>
        <v>0</v>
      </c>
      <c r="AH2409" s="189" t="n">
        <f aca="false">IF(AE2409="SI",AB2409,0)</f>
        <v>0</v>
      </c>
      <c r="AI2409" s="148"/>
      <c r="AJ2409" s="207"/>
      <c r="AK2409" s="207"/>
      <c r="AL2409" s="207"/>
      <c r="AM2409" s="207"/>
      <c r="AN2409" s="207"/>
      <c r="AO2409" s="208"/>
    </row>
    <row r="2410" customFormat="false" ht="15.75" hidden="false" customHeight="true" outlineLevel="0" collapsed="false">
      <c r="A2410" s="22" t="n">
        <v>2409</v>
      </c>
      <c r="B2410" s="180"/>
      <c r="C2410" s="22"/>
      <c r="D2410" s="22"/>
      <c r="E2410" s="183"/>
      <c r="F2410" s="183"/>
      <c r="G2410" s="22"/>
      <c r="H2410" s="22"/>
      <c r="I2410" s="22"/>
      <c r="J2410" s="22"/>
      <c r="K2410" s="191" t="e">
        <f aca="false">VLOOKUP(Personale!J2410,Legenda!$D$1:$F$258,2)</f>
        <v>#N/A</v>
      </c>
      <c r="L2410" s="22"/>
      <c r="M2410" s="22"/>
      <c r="N2410" s="22"/>
      <c r="O2410" s="22"/>
      <c r="P2410" s="203"/>
      <c r="Q2410" s="22"/>
      <c r="R2410" s="22"/>
      <c r="S2410" s="22"/>
      <c r="T2410" s="203"/>
      <c r="U2410" s="211"/>
      <c r="V2410" s="211"/>
      <c r="W2410" s="185" t="n">
        <v>0</v>
      </c>
      <c r="X2410" s="185" t="n">
        <v>0</v>
      </c>
      <c r="Y2410" s="219" t="n">
        <f aca="false">SUM(W2410:X2410)</f>
        <v>0</v>
      </c>
      <c r="Z2410" s="185" t="n">
        <v>0</v>
      </c>
      <c r="AA2410" s="185" t="n">
        <v>0</v>
      </c>
      <c r="AB2410" s="220" t="n">
        <f aca="false">SUM(Z2410:AA2410)</f>
        <v>0</v>
      </c>
      <c r="AC2410" s="22"/>
      <c r="AD2410" s="22"/>
      <c r="AE2410" s="188"/>
      <c r="AF2410" s="206" t="n">
        <f aca="false">IF(AE2410="SI",N2410,0)</f>
        <v>0</v>
      </c>
      <c r="AG2410" s="189" t="n">
        <f aca="false">IF(AE2410="SI",Y2410,0)</f>
        <v>0</v>
      </c>
      <c r="AH2410" s="189" t="n">
        <f aca="false">IF(AE2410="SI",AB2410,0)</f>
        <v>0</v>
      </c>
      <c r="AI2410" s="148"/>
      <c r="AJ2410" s="207"/>
      <c r="AK2410" s="207"/>
      <c r="AL2410" s="207"/>
      <c r="AM2410" s="207"/>
      <c r="AN2410" s="207"/>
      <c r="AO2410" s="208"/>
    </row>
    <row r="2411" customFormat="false" ht="15.75" hidden="false" customHeight="true" outlineLevel="0" collapsed="false">
      <c r="A2411" s="22" t="n">
        <v>2410</v>
      </c>
      <c r="B2411" s="180"/>
      <c r="C2411" s="22"/>
      <c r="D2411" s="22"/>
      <c r="E2411" s="183"/>
      <c r="F2411" s="183"/>
      <c r="G2411" s="22"/>
      <c r="H2411" s="22"/>
      <c r="I2411" s="22"/>
      <c r="J2411" s="22"/>
      <c r="K2411" s="191" t="e">
        <f aca="false">VLOOKUP(Personale!J2411,Legenda!$D$1:$F$258,2)</f>
        <v>#N/A</v>
      </c>
      <c r="L2411" s="22"/>
      <c r="M2411" s="22"/>
      <c r="N2411" s="22"/>
      <c r="O2411" s="22"/>
      <c r="P2411" s="203"/>
      <c r="Q2411" s="22"/>
      <c r="R2411" s="22"/>
      <c r="S2411" s="22"/>
      <c r="T2411" s="203"/>
      <c r="U2411" s="211"/>
      <c r="V2411" s="211"/>
      <c r="W2411" s="185" t="n">
        <v>0</v>
      </c>
      <c r="X2411" s="185" t="n">
        <v>0</v>
      </c>
      <c r="Y2411" s="219" t="n">
        <f aca="false">SUM(W2411:X2411)</f>
        <v>0</v>
      </c>
      <c r="Z2411" s="185" t="n">
        <v>0</v>
      </c>
      <c r="AA2411" s="185" t="n">
        <v>0</v>
      </c>
      <c r="AB2411" s="220" t="n">
        <f aca="false">SUM(Z2411:AA2411)</f>
        <v>0</v>
      </c>
      <c r="AC2411" s="22"/>
      <c r="AD2411" s="22"/>
      <c r="AE2411" s="188"/>
      <c r="AF2411" s="206" t="n">
        <f aca="false">IF(AE2411="SI",N2411,0)</f>
        <v>0</v>
      </c>
      <c r="AG2411" s="189" t="n">
        <f aca="false">IF(AE2411="SI",Y2411,0)</f>
        <v>0</v>
      </c>
      <c r="AH2411" s="189" t="n">
        <f aca="false">IF(AE2411="SI",AB2411,0)</f>
        <v>0</v>
      </c>
      <c r="AI2411" s="148"/>
      <c r="AJ2411" s="207"/>
      <c r="AK2411" s="207"/>
      <c r="AL2411" s="207"/>
      <c r="AM2411" s="207"/>
      <c r="AN2411" s="207"/>
      <c r="AO2411" s="208"/>
    </row>
    <row r="2412" customFormat="false" ht="15.75" hidden="false" customHeight="true" outlineLevel="0" collapsed="false">
      <c r="A2412" s="22" t="n">
        <v>2411</v>
      </c>
      <c r="B2412" s="180"/>
      <c r="C2412" s="22"/>
      <c r="D2412" s="22"/>
      <c r="E2412" s="183"/>
      <c r="F2412" s="183"/>
      <c r="G2412" s="22"/>
      <c r="H2412" s="22"/>
      <c r="I2412" s="22"/>
      <c r="J2412" s="22"/>
      <c r="K2412" s="191" t="e">
        <f aca="false">VLOOKUP(Personale!J2412,Legenda!$D$1:$F$258,2)</f>
        <v>#N/A</v>
      </c>
      <c r="L2412" s="22"/>
      <c r="M2412" s="22"/>
      <c r="N2412" s="22"/>
      <c r="O2412" s="22"/>
      <c r="P2412" s="203"/>
      <c r="Q2412" s="22"/>
      <c r="R2412" s="22"/>
      <c r="S2412" s="22"/>
      <c r="T2412" s="203"/>
      <c r="U2412" s="211"/>
      <c r="V2412" s="211"/>
      <c r="W2412" s="185" t="n">
        <v>0</v>
      </c>
      <c r="X2412" s="185" t="n">
        <v>0</v>
      </c>
      <c r="Y2412" s="219" t="n">
        <f aca="false">SUM(W2412:X2412)</f>
        <v>0</v>
      </c>
      <c r="Z2412" s="185" t="n">
        <v>0</v>
      </c>
      <c r="AA2412" s="185" t="n">
        <v>0</v>
      </c>
      <c r="AB2412" s="220" t="n">
        <f aca="false">SUM(Z2412:AA2412)</f>
        <v>0</v>
      </c>
      <c r="AC2412" s="22"/>
      <c r="AD2412" s="22"/>
      <c r="AE2412" s="188"/>
      <c r="AF2412" s="206" t="n">
        <f aca="false">IF(AE2412="SI",N2412,0)</f>
        <v>0</v>
      </c>
      <c r="AG2412" s="189" t="n">
        <f aca="false">IF(AE2412="SI",Y2412,0)</f>
        <v>0</v>
      </c>
      <c r="AH2412" s="189" t="n">
        <f aca="false">IF(AE2412="SI",AB2412,0)</f>
        <v>0</v>
      </c>
      <c r="AI2412" s="148"/>
      <c r="AJ2412" s="207"/>
      <c r="AK2412" s="207"/>
      <c r="AL2412" s="207"/>
      <c r="AM2412" s="207"/>
      <c r="AN2412" s="207"/>
      <c r="AO2412" s="208"/>
    </row>
    <row r="2413" customFormat="false" ht="15.75" hidden="false" customHeight="true" outlineLevel="0" collapsed="false">
      <c r="A2413" s="22" t="n">
        <v>2412</v>
      </c>
      <c r="B2413" s="180"/>
      <c r="C2413" s="22"/>
      <c r="D2413" s="22"/>
      <c r="E2413" s="183"/>
      <c r="F2413" s="183"/>
      <c r="G2413" s="22"/>
      <c r="H2413" s="22"/>
      <c r="I2413" s="22"/>
      <c r="J2413" s="22"/>
      <c r="K2413" s="191" t="e">
        <f aca="false">VLOOKUP(Personale!J2413,Legenda!$D$1:$F$258,2)</f>
        <v>#N/A</v>
      </c>
      <c r="L2413" s="22"/>
      <c r="M2413" s="22"/>
      <c r="N2413" s="22"/>
      <c r="O2413" s="22"/>
      <c r="P2413" s="203"/>
      <c r="Q2413" s="22"/>
      <c r="R2413" s="22"/>
      <c r="S2413" s="22"/>
      <c r="T2413" s="203"/>
      <c r="U2413" s="211"/>
      <c r="V2413" s="211"/>
      <c r="W2413" s="185" t="n">
        <v>0</v>
      </c>
      <c r="X2413" s="185" t="n">
        <v>0</v>
      </c>
      <c r="Y2413" s="219" t="n">
        <f aca="false">SUM(W2413:X2413)</f>
        <v>0</v>
      </c>
      <c r="Z2413" s="185" t="n">
        <v>0</v>
      </c>
      <c r="AA2413" s="185" t="n">
        <v>0</v>
      </c>
      <c r="AB2413" s="220" t="n">
        <f aca="false">SUM(Z2413:AA2413)</f>
        <v>0</v>
      </c>
      <c r="AC2413" s="22"/>
      <c r="AD2413" s="22"/>
      <c r="AE2413" s="188"/>
      <c r="AF2413" s="206" t="n">
        <f aca="false">IF(AE2413="SI",N2413,0)</f>
        <v>0</v>
      </c>
      <c r="AG2413" s="189" t="n">
        <f aca="false">IF(AE2413="SI",Y2413,0)</f>
        <v>0</v>
      </c>
      <c r="AH2413" s="189" t="n">
        <f aca="false">IF(AE2413="SI",AB2413,0)</f>
        <v>0</v>
      </c>
      <c r="AI2413" s="148"/>
      <c r="AJ2413" s="207"/>
      <c r="AK2413" s="207"/>
      <c r="AL2413" s="207"/>
      <c r="AM2413" s="207"/>
      <c r="AN2413" s="207"/>
      <c r="AO2413" s="208"/>
    </row>
    <row r="2414" customFormat="false" ht="15.75" hidden="false" customHeight="true" outlineLevel="0" collapsed="false">
      <c r="A2414" s="22" t="n">
        <v>2413</v>
      </c>
      <c r="B2414" s="180"/>
      <c r="C2414" s="22"/>
      <c r="D2414" s="22"/>
      <c r="E2414" s="183"/>
      <c r="F2414" s="183"/>
      <c r="G2414" s="22"/>
      <c r="H2414" s="22"/>
      <c r="I2414" s="22"/>
      <c r="J2414" s="22"/>
      <c r="K2414" s="191" t="e">
        <f aca="false">VLOOKUP(Personale!J2414,Legenda!$D$1:$F$258,2)</f>
        <v>#N/A</v>
      </c>
      <c r="L2414" s="22"/>
      <c r="M2414" s="22"/>
      <c r="N2414" s="22"/>
      <c r="O2414" s="22"/>
      <c r="P2414" s="203"/>
      <c r="Q2414" s="22"/>
      <c r="R2414" s="22"/>
      <c r="S2414" s="22"/>
      <c r="T2414" s="203"/>
      <c r="U2414" s="211"/>
      <c r="V2414" s="211"/>
      <c r="W2414" s="185" t="n">
        <v>0</v>
      </c>
      <c r="X2414" s="185" t="n">
        <v>0</v>
      </c>
      <c r="Y2414" s="219" t="n">
        <f aca="false">SUM(W2414:X2414)</f>
        <v>0</v>
      </c>
      <c r="Z2414" s="185" t="n">
        <v>0</v>
      </c>
      <c r="AA2414" s="185" t="n">
        <v>0</v>
      </c>
      <c r="AB2414" s="220" t="n">
        <f aca="false">SUM(Z2414:AA2414)</f>
        <v>0</v>
      </c>
      <c r="AC2414" s="22"/>
      <c r="AD2414" s="22"/>
      <c r="AE2414" s="188"/>
      <c r="AF2414" s="206" t="n">
        <f aca="false">IF(AE2414="SI",N2414,0)</f>
        <v>0</v>
      </c>
      <c r="AG2414" s="189" t="n">
        <f aca="false">IF(AE2414="SI",Y2414,0)</f>
        <v>0</v>
      </c>
      <c r="AH2414" s="189" t="n">
        <f aca="false">IF(AE2414="SI",AB2414,0)</f>
        <v>0</v>
      </c>
      <c r="AI2414" s="148"/>
      <c r="AJ2414" s="207"/>
      <c r="AK2414" s="207"/>
      <c r="AL2414" s="207"/>
      <c r="AM2414" s="207"/>
      <c r="AN2414" s="207"/>
      <c r="AO2414" s="208"/>
    </row>
    <row r="2415" customFormat="false" ht="15.75" hidden="false" customHeight="true" outlineLevel="0" collapsed="false">
      <c r="A2415" s="22" t="n">
        <v>2414</v>
      </c>
      <c r="B2415" s="180"/>
      <c r="C2415" s="22"/>
      <c r="D2415" s="22"/>
      <c r="E2415" s="183"/>
      <c r="F2415" s="183"/>
      <c r="G2415" s="22"/>
      <c r="H2415" s="22"/>
      <c r="I2415" s="22"/>
      <c r="J2415" s="22"/>
      <c r="K2415" s="191" t="e">
        <f aca="false">VLOOKUP(Personale!J2415,Legenda!$D$1:$F$258,2)</f>
        <v>#N/A</v>
      </c>
      <c r="L2415" s="22"/>
      <c r="M2415" s="22"/>
      <c r="N2415" s="22"/>
      <c r="O2415" s="22"/>
      <c r="P2415" s="203"/>
      <c r="Q2415" s="22"/>
      <c r="R2415" s="22"/>
      <c r="S2415" s="22"/>
      <c r="T2415" s="203"/>
      <c r="U2415" s="211"/>
      <c r="V2415" s="211"/>
      <c r="W2415" s="185" t="n">
        <v>0</v>
      </c>
      <c r="X2415" s="185" t="n">
        <v>0</v>
      </c>
      <c r="Y2415" s="219" t="n">
        <f aca="false">SUM(W2415:X2415)</f>
        <v>0</v>
      </c>
      <c r="Z2415" s="185" t="n">
        <v>0</v>
      </c>
      <c r="AA2415" s="185" t="n">
        <v>0</v>
      </c>
      <c r="AB2415" s="220" t="n">
        <f aca="false">SUM(Z2415:AA2415)</f>
        <v>0</v>
      </c>
      <c r="AC2415" s="22"/>
      <c r="AD2415" s="22"/>
      <c r="AE2415" s="188"/>
      <c r="AF2415" s="206" t="n">
        <f aca="false">IF(AE2415="SI",N2415,0)</f>
        <v>0</v>
      </c>
      <c r="AG2415" s="189" t="n">
        <f aca="false">IF(AE2415="SI",Y2415,0)</f>
        <v>0</v>
      </c>
      <c r="AH2415" s="189" t="n">
        <f aca="false">IF(AE2415="SI",AB2415,0)</f>
        <v>0</v>
      </c>
      <c r="AI2415" s="148"/>
      <c r="AJ2415" s="207"/>
      <c r="AK2415" s="207"/>
      <c r="AL2415" s="207"/>
      <c r="AM2415" s="207"/>
      <c r="AN2415" s="207"/>
      <c r="AO2415" s="208"/>
    </row>
    <row r="2416" customFormat="false" ht="15.75" hidden="false" customHeight="true" outlineLevel="0" collapsed="false">
      <c r="A2416" s="22" t="n">
        <v>2415</v>
      </c>
      <c r="B2416" s="180"/>
      <c r="C2416" s="22"/>
      <c r="D2416" s="22"/>
      <c r="E2416" s="183"/>
      <c r="F2416" s="183"/>
      <c r="G2416" s="22"/>
      <c r="H2416" s="22"/>
      <c r="I2416" s="22"/>
      <c r="J2416" s="22"/>
      <c r="K2416" s="191" t="e">
        <f aca="false">VLOOKUP(Personale!J2416,Legenda!$D$1:$F$258,2)</f>
        <v>#N/A</v>
      </c>
      <c r="L2416" s="22"/>
      <c r="M2416" s="22"/>
      <c r="N2416" s="22"/>
      <c r="O2416" s="22"/>
      <c r="P2416" s="203"/>
      <c r="Q2416" s="22"/>
      <c r="R2416" s="22"/>
      <c r="S2416" s="22"/>
      <c r="T2416" s="203"/>
      <c r="U2416" s="211"/>
      <c r="V2416" s="211"/>
      <c r="W2416" s="185" t="n">
        <v>0</v>
      </c>
      <c r="X2416" s="185" t="n">
        <v>0</v>
      </c>
      <c r="Y2416" s="219" t="n">
        <f aca="false">SUM(W2416:X2416)</f>
        <v>0</v>
      </c>
      <c r="Z2416" s="185" t="n">
        <v>0</v>
      </c>
      <c r="AA2416" s="185" t="n">
        <v>0</v>
      </c>
      <c r="AB2416" s="220" t="n">
        <f aca="false">SUM(Z2416:AA2416)</f>
        <v>0</v>
      </c>
      <c r="AC2416" s="22"/>
      <c r="AD2416" s="22"/>
      <c r="AE2416" s="188"/>
      <c r="AF2416" s="206" t="n">
        <f aca="false">IF(AE2416="SI",N2416,0)</f>
        <v>0</v>
      </c>
      <c r="AG2416" s="189" t="n">
        <f aca="false">IF(AE2416="SI",Y2416,0)</f>
        <v>0</v>
      </c>
      <c r="AH2416" s="189" t="n">
        <f aca="false">IF(AE2416="SI",AB2416,0)</f>
        <v>0</v>
      </c>
      <c r="AI2416" s="148"/>
      <c r="AJ2416" s="207"/>
      <c r="AK2416" s="207"/>
      <c r="AL2416" s="207"/>
      <c r="AM2416" s="207"/>
      <c r="AN2416" s="207"/>
      <c r="AO2416" s="208"/>
    </row>
    <row r="2417" customFormat="false" ht="15.75" hidden="false" customHeight="true" outlineLevel="0" collapsed="false">
      <c r="A2417" s="22" t="n">
        <v>2416</v>
      </c>
      <c r="B2417" s="180"/>
      <c r="C2417" s="22"/>
      <c r="D2417" s="22"/>
      <c r="E2417" s="183"/>
      <c r="F2417" s="183"/>
      <c r="G2417" s="22"/>
      <c r="H2417" s="22"/>
      <c r="I2417" s="22"/>
      <c r="J2417" s="22"/>
      <c r="K2417" s="191" t="e">
        <f aca="false">VLOOKUP(Personale!J2417,Legenda!$D$1:$F$258,2)</f>
        <v>#N/A</v>
      </c>
      <c r="L2417" s="22"/>
      <c r="M2417" s="22"/>
      <c r="N2417" s="22"/>
      <c r="O2417" s="22"/>
      <c r="P2417" s="203"/>
      <c r="Q2417" s="22"/>
      <c r="R2417" s="22"/>
      <c r="S2417" s="22"/>
      <c r="T2417" s="203"/>
      <c r="U2417" s="211"/>
      <c r="V2417" s="211"/>
      <c r="W2417" s="185" t="n">
        <v>0</v>
      </c>
      <c r="X2417" s="185" t="n">
        <v>0</v>
      </c>
      <c r="Y2417" s="219" t="n">
        <f aca="false">SUM(W2417:X2417)</f>
        <v>0</v>
      </c>
      <c r="Z2417" s="185" t="n">
        <v>0</v>
      </c>
      <c r="AA2417" s="185" t="n">
        <v>0</v>
      </c>
      <c r="AB2417" s="220" t="n">
        <f aca="false">SUM(Z2417:AA2417)</f>
        <v>0</v>
      </c>
      <c r="AC2417" s="22"/>
      <c r="AD2417" s="22"/>
      <c r="AE2417" s="188"/>
      <c r="AF2417" s="206" t="n">
        <f aca="false">IF(AE2417="SI",N2417,0)</f>
        <v>0</v>
      </c>
      <c r="AG2417" s="189" t="n">
        <f aca="false">IF(AE2417="SI",Y2417,0)</f>
        <v>0</v>
      </c>
      <c r="AH2417" s="189" t="n">
        <f aca="false">IF(AE2417="SI",AB2417,0)</f>
        <v>0</v>
      </c>
      <c r="AI2417" s="148"/>
      <c r="AJ2417" s="207"/>
      <c r="AK2417" s="207"/>
      <c r="AL2417" s="207"/>
      <c r="AM2417" s="207"/>
      <c r="AN2417" s="207"/>
      <c r="AO2417" s="208"/>
    </row>
    <row r="2418" customFormat="false" ht="15.75" hidden="false" customHeight="true" outlineLevel="0" collapsed="false">
      <c r="A2418" s="22" t="n">
        <v>2417</v>
      </c>
      <c r="B2418" s="180"/>
      <c r="C2418" s="22"/>
      <c r="D2418" s="22"/>
      <c r="E2418" s="183"/>
      <c r="F2418" s="183"/>
      <c r="G2418" s="22"/>
      <c r="H2418" s="22"/>
      <c r="I2418" s="22"/>
      <c r="J2418" s="22"/>
      <c r="K2418" s="191" t="e">
        <f aca="false">VLOOKUP(Personale!J2418,Legenda!$D$1:$F$258,2)</f>
        <v>#N/A</v>
      </c>
      <c r="L2418" s="22"/>
      <c r="M2418" s="22"/>
      <c r="N2418" s="22"/>
      <c r="O2418" s="22"/>
      <c r="P2418" s="203"/>
      <c r="Q2418" s="22"/>
      <c r="R2418" s="22"/>
      <c r="S2418" s="22"/>
      <c r="T2418" s="203"/>
      <c r="U2418" s="211"/>
      <c r="V2418" s="211"/>
      <c r="W2418" s="185" t="n">
        <v>0</v>
      </c>
      <c r="X2418" s="185" t="n">
        <v>0</v>
      </c>
      <c r="Y2418" s="219" t="n">
        <f aca="false">SUM(W2418:X2418)</f>
        <v>0</v>
      </c>
      <c r="Z2418" s="185" t="n">
        <v>0</v>
      </c>
      <c r="AA2418" s="185" t="n">
        <v>0</v>
      </c>
      <c r="AB2418" s="220" t="n">
        <f aca="false">SUM(Z2418:AA2418)</f>
        <v>0</v>
      </c>
      <c r="AC2418" s="22"/>
      <c r="AD2418" s="22"/>
      <c r="AE2418" s="188"/>
      <c r="AF2418" s="206" t="n">
        <f aca="false">IF(AE2418="SI",N2418,0)</f>
        <v>0</v>
      </c>
      <c r="AG2418" s="189" t="n">
        <f aca="false">IF(AE2418="SI",Y2418,0)</f>
        <v>0</v>
      </c>
      <c r="AH2418" s="189" t="n">
        <f aca="false">IF(AE2418="SI",AB2418,0)</f>
        <v>0</v>
      </c>
      <c r="AI2418" s="148"/>
      <c r="AJ2418" s="207"/>
      <c r="AK2418" s="207"/>
      <c r="AL2418" s="207"/>
      <c r="AM2418" s="207"/>
      <c r="AN2418" s="207"/>
      <c r="AO2418" s="208"/>
    </row>
    <row r="2419" customFormat="false" ht="15.75" hidden="false" customHeight="true" outlineLevel="0" collapsed="false">
      <c r="A2419" s="22" t="n">
        <v>2418</v>
      </c>
      <c r="B2419" s="180"/>
      <c r="C2419" s="22"/>
      <c r="D2419" s="22"/>
      <c r="E2419" s="183"/>
      <c r="F2419" s="183"/>
      <c r="G2419" s="22"/>
      <c r="H2419" s="22"/>
      <c r="I2419" s="22"/>
      <c r="J2419" s="22"/>
      <c r="K2419" s="191" t="e">
        <f aca="false">VLOOKUP(Personale!J2419,Legenda!$D$1:$F$258,2)</f>
        <v>#N/A</v>
      </c>
      <c r="L2419" s="22"/>
      <c r="M2419" s="22"/>
      <c r="N2419" s="22"/>
      <c r="O2419" s="22"/>
      <c r="P2419" s="203"/>
      <c r="Q2419" s="22"/>
      <c r="R2419" s="22"/>
      <c r="S2419" s="22"/>
      <c r="T2419" s="203"/>
      <c r="U2419" s="211"/>
      <c r="V2419" s="211"/>
      <c r="W2419" s="185" t="n">
        <v>0</v>
      </c>
      <c r="X2419" s="185" t="n">
        <v>0</v>
      </c>
      <c r="Y2419" s="219" t="n">
        <f aca="false">SUM(W2419:X2419)</f>
        <v>0</v>
      </c>
      <c r="Z2419" s="185" t="n">
        <v>0</v>
      </c>
      <c r="AA2419" s="185" t="n">
        <v>0</v>
      </c>
      <c r="AB2419" s="220" t="n">
        <f aca="false">SUM(Z2419:AA2419)</f>
        <v>0</v>
      </c>
      <c r="AC2419" s="22"/>
      <c r="AD2419" s="22"/>
      <c r="AE2419" s="188"/>
      <c r="AF2419" s="206" t="n">
        <f aca="false">IF(AE2419="SI",N2419,0)</f>
        <v>0</v>
      </c>
      <c r="AG2419" s="189" t="n">
        <f aca="false">IF(AE2419="SI",Y2419,0)</f>
        <v>0</v>
      </c>
      <c r="AH2419" s="189" t="n">
        <f aca="false">IF(AE2419="SI",AB2419,0)</f>
        <v>0</v>
      </c>
      <c r="AI2419" s="148"/>
      <c r="AJ2419" s="207"/>
      <c r="AK2419" s="207"/>
      <c r="AL2419" s="207"/>
      <c r="AM2419" s="207"/>
      <c r="AN2419" s="207"/>
      <c r="AO2419" s="208"/>
    </row>
    <row r="2420" customFormat="false" ht="15.75" hidden="false" customHeight="true" outlineLevel="0" collapsed="false">
      <c r="A2420" s="22" t="n">
        <v>2419</v>
      </c>
      <c r="B2420" s="180"/>
      <c r="C2420" s="22"/>
      <c r="D2420" s="22"/>
      <c r="E2420" s="183"/>
      <c r="F2420" s="183"/>
      <c r="G2420" s="22"/>
      <c r="H2420" s="22"/>
      <c r="I2420" s="22"/>
      <c r="J2420" s="22"/>
      <c r="K2420" s="191" t="e">
        <f aca="false">VLOOKUP(Personale!J2420,Legenda!$D$1:$F$258,2)</f>
        <v>#N/A</v>
      </c>
      <c r="L2420" s="22"/>
      <c r="M2420" s="22"/>
      <c r="N2420" s="22"/>
      <c r="O2420" s="22"/>
      <c r="P2420" s="203"/>
      <c r="Q2420" s="22"/>
      <c r="R2420" s="22"/>
      <c r="S2420" s="22"/>
      <c r="T2420" s="203"/>
      <c r="U2420" s="211"/>
      <c r="V2420" s="211"/>
      <c r="W2420" s="185" t="n">
        <v>0</v>
      </c>
      <c r="X2420" s="185" t="n">
        <v>0</v>
      </c>
      <c r="Y2420" s="219" t="n">
        <f aca="false">SUM(W2420:X2420)</f>
        <v>0</v>
      </c>
      <c r="Z2420" s="185" t="n">
        <v>0</v>
      </c>
      <c r="AA2420" s="185" t="n">
        <v>0</v>
      </c>
      <c r="AB2420" s="220" t="n">
        <f aca="false">SUM(Z2420:AA2420)</f>
        <v>0</v>
      </c>
      <c r="AC2420" s="22"/>
      <c r="AD2420" s="22"/>
      <c r="AE2420" s="188"/>
      <c r="AF2420" s="206" t="n">
        <f aca="false">IF(AE2420="SI",N2420,0)</f>
        <v>0</v>
      </c>
      <c r="AG2420" s="189" t="n">
        <f aca="false">IF(AE2420="SI",Y2420,0)</f>
        <v>0</v>
      </c>
      <c r="AH2420" s="189" t="n">
        <f aca="false">IF(AE2420="SI",AB2420,0)</f>
        <v>0</v>
      </c>
      <c r="AI2420" s="148"/>
      <c r="AJ2420" s="207"/>
      <c r="AK2420" s="207"/>
      <c r="AL2420" s="207"/>
      <c r="AM2420" s="207"/>
      <c r="AN2420" s="207"/>
      <c r="AO2420" s="208"/>
    </row>
    <row r="2421" customFormat="false" ht="15.75" hidden="false" customHeight="true" outlineLevel="0" collapsed="false">
      <c r="A2421" s="22" t="n">
        <v>2420</v>
      </c>
      <c r="B2421" s="180"/>
      <c r="C2421" s="22"/>
      <c r="D2421" s="22"/>
      <c r="E2421" s="183"/>
      <c r="F2421" s="183"/>
      <c r="G2421" s="22"/>
      <c r="H2421" s="22"/>
      <c r="I2421" s="22"/>
      <c r="J2421" s="22"/>
      <c r="K2421" s="191" t="e">
        <f aca="false">VLOOKUP(Personale!J2421,Legenda!$D$1:$F$258,2)</f>
        <v>#N/A</v>
      </c>
      <c r="L2421" s="22"/>
      <c r="M2421" s="22"/>
      <c r="N2421" s="22"/>
      <c r="O2421" s="22"/>
      <c r="P2421" s="203"/>
      <c r="Q2421" s="22"/>
      <c r="R2421" s="22"/>
      <c r="S2421" s="22"/>
      <c r="T2421" s="203"/>
      <c r="U2421" s="211"/>
      <c r="V2421" s="211"/>
      <c r="W2421" s="185" t="n">
        <v>0</v>
      </c>
      <c r="X2421" s="185" t="n">
        <v>0</v>
      </c>
      <c r="Y2421" s="219" t="n">
        <f aca="false">SUM(W2421:X2421)</f>
        <v>0</v>
      </c>
      <c r="Z2421" s="185" t="n">
        <v>0</v>
      </c>
      <c r="AA2421" s="185" t="n">
        <v>0</v>
      </c>
      <c r="AB2421" s="220" t="n">
        <f aca="false">SUM(Z2421:AA2421)</f>
        <v>0</v>
      </c>
      <c r="AC2421" s="22"/>
      <c r="AD2421" s="22"/>
      <c r="AE2421" s="188"/>
      <c r="AF2421" s="206" t="n">
        <f aca="false">IF(AE2421="SI",N2421,0)</f>
        <v>0</v>
      </c>
      <c r="AG2421" s="189" t="n">
        <f aca="false">IF(AE2421="SI",Y2421,0)</f>
        <v>0</v>
      </c>
      <c r="AH2421" s="189" t="n">
        <f aca="false">IF(AE2421="SI",AB2421,0)</f>
        <v>0</v>
      </c>
      <c r="AI2421" s="148"/>
      <c r="AJ2421" s="207"/>
      <c r="AK2421" s="207"/>
      <c r="AL2421" s="207"/>
      <c r="AM2421" s="207"/>
      <c r="AN2421" s="207"/>
      <c r="AO2421" s="208"/>
    </row>
    <row r="2422" customFormat="false" ht="15.75" hidden="false" customHeight="true" outlineLevel="0" collapsed="false">
      <c r="A2422" s="22" t="n">
        <v>2421</v>
      </c>
      <c r="B2422" s="180"/>
      <c r="C2422" s="22"/>
      <c r="D2422" s="22"/>
      <c r="E2422" s="183"/>
      <c r="F2422" s="183"/>
      <c r="G2422" s="22"/>
      <c r="H2422" s="22"/>
      <c r="I2422" s="22"/>
      <c r="J2422" s="22"/>
      <c r="K2422" s="191" t="e">
        <f aca="false">VLOOKUP(Personale!J2422,Legenda!$D$1:$F$258,2)</f>
        <v>#N/A</v>
      </c>
      <c r="L2422" s="22"/>
      <c r="M2422" s="22"/>
      <c r="N2422" s="22"/>
      <c r="O2422" s="22"/>
      <c r="P2422" s="203"/>
      <c r="Q2422" s="22"/>
      <c r="R2422" s="22"/>
      <c r="S2422" s="22"/>
      <c r="T2422" s="203"/>
      <c r="U2422" s="211"/>
      <c r="V2422" s="211"/>
      <c r="W2422" s="185" t="n">
        <v>0</v>
      </c>
      <c r="X2422" s="185" t="n">
        <v>0</v>
      </c>
      <c r="Y2422" s="219" t="n">
        <f aca="false">SUM(W2422:X2422)</f>
        <v>0</v>
      </c>
      <c r="Z2422" s="185" t="n">
        <v>0</v>
      </c>
      <c r="AA2422" s="185" t="n">
        <v>0</v>
      </c>
      <c r="AB2422" s="220" t="n">
        <f aca="false">SUM(Z2422:AA2422)</f>
        <v>0</v>
      </c>
      <c r="AC2422" s="22"/>
      <c r="AD2422" s="22"/>
      <c r="AE2422" s="188"/>
      <c r="AF2422" s="206" t="n">
        <f aca="false">IF(AE2422="SI",N2422,0)</f>
        <v>0</v>
      </c>
      <c r="AG2422" s="189" t="n">
        <f aca="false">IF(AE2422="SI",Y2422,0)</f>
        <v>0</v>
      </c>
      <c r="AH2422" s="189" t="n">
        <f aca="false">IF(AE2422="SI",AB2422,0)</f>
        <v>0</v>
      </c>
      <c r="AI2422" s="148"/>
      <c r="AJ2422" s="207"/>
      <c r="AK2422" s="207"/>
      <c r="AL2422" s="207"/>
      <c r="AM2422" s="207"/>
      <c r="AN2422" s="207"/>
      <c r="AO2422" s="208"/>
    </row>
    <row r="2423" customFormat="false" ht="15.75" hidden="false" customHeight="true" outlineLevel="0" collapsed="false">
      <c r="A2423" s="22" t="n">
        <v>2422</v>
      </c>
      <c r="B2423" s="180"/>
      <c r="C2423" s="22"/>
      <c r="D2423" s="22"/>
      <c r="E2423" s="183"/>
      <c r="F2423" s="183"/>
      <c r="G2423" s="22"/>
      <c r="H2423" s="22"/>
      <c r="I2423" s="22"/>
      <c r="J2423" s="22"/>
      <c r="K2423" s="191" t="e">
        <f aca="false">VLOOKUP(Personale!J2423,Legenda!$D$1:$F$258,2)</f>
        <v>#N/A</v>
      </c>
      <c r="L2423" s="22"/>
      <c r="M2423" s="22"/>
      <c r="N2423" s="22"/>
      <c r="O2423" s="22"/>
      <c r="P2423" s="203"/>
      <c r="Q2423" s="22"/>
      <c r="R2423" s="22"/>
      <c r="S2423" s="22"/>
      <c r="T2423" s="203"/>
      <c r="U2423" s="211"/>
      <c r="V2423" s="211"/>
      <c r="W2423" s="185" t="n">
        <v>0</v>
      </c>
      <c r="X2423" s="185" t="n">
        <v>0</v>
      </c>
      <c r="Y2423" s="219" t="n">
        <f aca="false">SUM(W2423:X2423)</f>
        <v>0</v>
      </c>
      <c r="Z2423" s="185" t="n">
        <v>0</v>
      </c>
      <c r="AA2423" s="185" t="n">
        <v>0</v>
      </c>
      <c r="AB2423" s="220" t="n">
        <f aca="false">SUM(Z2423:AA2423)</f>
        <v>0</v>
      </c>
      <c r="AC2423" s="22"/>
      <c r="AD2423" s="22"/>
      <c r="AE2423" s="188"/>
      <c r="AF2423" s="206" t="n">
        <f aca="false">IF(AE2423="SI",N2423,0)</f>
        <v>0</v>
      </c>
      <c r="AG2423" s="189" t="n">
        <f aca="false">IF(AE2423="SI",Y2423,0)</f>
        <v>0</v>
      </c>
      <c r="AH2423" s="189" t="n">
        <f aca="false">IF(AE2423="SI",AB2423,0)</f>
        <v>0</v>
      </c>
      <c r="AI2423" s="148"/>
      <c r="AJ2423" s="207"/>
      <c r="AK2423" s="207"/>
      <c r="AL2423" s="207"/>
      <c r="AM2423" s="207"/>
      <c r="AN2423" s="207"/>
      <c r="AO2423" s="208"/>
    </row>
    <row r="2424" customFormat="false" ht="15.75" hidden="false" customHeight="true" outlineLevel="0" collapsed="false">
      <c r="A2424" s="22" t="n">
        <v>2423</v>
      </c>
      <c r="B2424" s="180"/>
      <c r="C2424" s="22"/>
      <c r="D2424" s="22"/>
      <c r="E2424" s="183"/>
      <c r="F2424" s="183"/>
      <c r="G2424" s="22"/>
      <c r="H2424" s="22"/>
      <c r="I2424" s="22"/>
      <c r="J2424" s="22"/>
      <c r="K2424" s="191" t="e">
        <f aca="false">VLOOKUP(Personale!J2424,Legenda!$D$1:$F$258,2)</f>
        <v>#N/A</v>
      </c>
      <c r="L2424" s="22"/>
      <c r="M2424" s="22"/>
      <c r="N2424" s="22"/>
      <c r="O2424" s="22"/>
      <c r="P2424" s="203"/>
      <c r="Q2424" s="22"/>
      <c r="R2424" s="22"/>
      <c r="S2424" s="22"/>
      <c r="T2424" s="203"/>
      <c r="U2424" s="211"/>
      <c r="V2424" s="211"/>
      <c r="W2424" s="185" t="n">
        <v>0</v>
      </c>
      <c r="X2424" s="185" t="n">
        <v>0</v>
      </c>
      <c r="Y2424" s="219" t="n">
        <f aca="false">SUM(W2424:X2424)</f>
        <v>0</v>
      </c>
      <c r="Z2424" s="185" t="n">
        <v>0</v>
      </c>
      <c r="AA2424" s="185" t="n">
        <v>0</v>
      </c>
      <c r="AB2424" s="220" t="n">
        <f aca="false">SUM(Z2424:AA2424)</f>
        <v>0</v>
      </c>
      <c r="AC2424" s="22"/>
      <c r="AD2424" s="22"/>
      <c r="AE2424" s="188"/>
      <c r="AF2424" s="206" t="n">
        <f aca="false">IF(AE2424="SI",N2424,0)</f>
        <v>0</v>
      </c>
      <c r="AG2424" s="189" t="n">
        <f aca="false">IF(AE2424="SI",Y2424,0)</f>
        <v>0</v>
      </c>
      <c r="AH2424" s="189" t="n">
        <f aca="false">IF(AE2424="SI",AB2424,0)</f>
        <v>0</v>
      </c>
      <c r="AI2424" s="148"/>
      <c r="AJ2424" s="207"/>
      <c r="AK2424" s="207"/>
      <c r="AL2424" s="207"/>
      <c r="AM2424" s="207"/>
      <c r="AN2424" s="207"/>
      <c r="AO2424" s="208"/>
    </row>
    <row r="2425" customFormat="false" ht="15.75" hidden="false" customHeight="true" outlineLevel="0" collapsed="false">
      <c r="A2425" s="22" t="n">
        <v>2424</v>
      </c>
      <c r="B2425" s="180"/>
      <c r="C2425" s="22"/>
      <c r="D2425" s="22"/>
      <c r="E2425" s="183"/>
      <c r="F2425" s="183"/>
      <c r="G2425" s="22"/>
      <c r="H2425" s="22"/>
      <c r="I2425" s="22"/>
      <c r="J2425" s="22"/>
      <c r="K2425" s="191" t="e">
        <f aca="false">VLOOKUP(Personale!J2425,Legenda!$D$1:$F$258,2)</f>
        <v>#N/A</v>
      </c>
      <c r="L2425" s="22"/>
      <c r="M2425" s="22"/>
      <c r="N2425" s="22"/>
      <c r="O2425" s="22"/>
      <c r="P2425" s="203"/>
      <c r="Q2425" s="22"/>
      <c r="R2425" s="22"/>
      <c r="S2425" s="22"/>
      <c r="T2425" s="203"/>
      <c r="U2425" s="211"/>
      <c r="V2425" s="211"/>
      <c r="W2425" s="185" t="n">
        <v>0</v>
      </c>
      <c r="X2425" s="185" t="n">
        <v>0</v>
      </c>
      <c r="Y2425" s="219" t="n">
        <f aca="false">SUM(W2425:X2425)</f>
        <v>0</v>
      </c>
      <c r="Z2425" s="185" t="n">
        <v>0</v>
      </c>
      <c r="AA2425" s="185" t="n">
        <v>0</v>
      </c>
      <c r="AB2425" s="220" t="n">
        <f aca="false">SUM(Z2425:AA2425)</f>
        <v>0</v>
      </c>
      <c r="AC2425" s="22"/>
      <c r="AD2425" s="22"/>
      <c r="AE2425" s="188"/>
      <c r="AF2425" s="206" t="n">
        <f aca="false">IF(AE2425="SI",N2425,0)</f>
        <v>0</v>
      </c>
      <c r="AG2425" s="189" t="n">
        <f aca="false">IF(AE2425="SI",Y2425,0)</f>
        <v>0</v>
      </c>
      <c r="AH2425" s="189" t="n">
        <f aca="false">IF(AE2425="SI",AB2425,0)</f>
        <v>0</v>
      </c>
      <c r="AI2425" s="148"/>
      <c r="AJ2425" s="207"/>
      <c r="AK2425" s="207"/>
      <c r="AL2425" s="207"/>
      <c r="AM2425" s="207"/>
      <c r="AN2425" s="207"/>
      <c r="AO2425" s="208"/>
    </row>
    <row r="2426" customFormat="false" ht="15.75" hidden="false" customHeight="true" outlineLevel="0" collapsed="false">
      <c r="A2426" s="22" t="n">
        <v>2425</v>
      </c>
      <c r="B2426" s="180"/>
      <c r="C2426" s="22"/>
      <c r="D2426" s="22"/>
      <c r="E2426" s="183"/>
      <c r="F2426" s="183"/>
      <c r="G2426" s="22"/>
      <c r="H2426" s="22"/>
      <c r="I2426" s="22"/>
      <c r="J2426" s="22"/>
      <c r="K2426" s="191" t="e">
        <f aca="false">VLOOKUP(Personale!J2426,Legenda!$D$1:$F$258,2)</f>
        <v>#N/A</v>
      </c>
      <c r="L2426" s="22"/>
      <c r="M2426" s="22"/>
      <c r="N2426" s="22"/>
      <c r="O2426" s="22"/>
      <c r="P2426" s="203"/>
      <c r="Q2426" s="22"/>
      <c r="R2426" s="22"/>
      <c r="S2426" s="22"/>
      <c r="T2426" s="203"/>
      <c r="U2426" s="211"/>
      <c r="V2426" s="211"/>
      <c r="W2426" s="185" t="n">
        <v>0</v>
      </c>
      <c r="X2426" s="185" t="n">
        <v>0</v>
      </c>
      <c r="Y2426" s="219" t="n">
        <f aca="false">SUM(W2426:X2426)</f>
        <v>0</v>
      </c>
      <c r="Z2426" s="185" t="n">
        <v>0</v>
      </c>
      <c r="AA2426" s="185" t="n">
        <v>0</v>
      </c>
      <c r="AB2426" s="220" t="n">
        <f aca="false">SUM(Z2426:AA2426)</f>
        <v>0</v>
      </c>
      <c r="AC2426" s="22"/>
      <c r="AD2426" s="22"/>
      <c r="AE2426" s="188"/>
      <c r="AF2426" s="206" t="n">
        <f aca="false">IF(AE2426="SI",N2426,0)</f>
        <v>0</v>
      </c>
      <c r="AG2426" s="189" t="n">
        <f aca="false">IF(AE2426="SI",Y2426,0)</f>
        <v>0</v>
      </c>
      <c r="AH2426" s="189" t="n">
        <f aca="false">IF(AE2426="SI",AB2426,0)</f>
        <v>0</v>
      </c>
      <c r="AI2426" s="148"/>
      <c r="AJ2426" s="207"/>
      <c r="AK2426" s="207"/>
      <c r="AL2426" s="207"/>
      <c r="AM2426" s="207"/>
      <c r="AN2426" s="207"/>
      <c r="AO2426" s="208"/>
    </row>
    <row r="2427" customFormat="false" ht="15.75" hidden="false" customHeight="true" outlineLevel="0" collapsed="false">
      <c r="A2427" s="22" t="n">
        <v>2426</v>
      </c>
      <c r="B2427" s="180"/>
      <c r="C2427" s="22"/>
      <c r="D2427" s="22"/>
      <c r="E2427" s="183"/>
      <c r="F2427" s="183"/>
      <c r="G2427" s="22"/>
      <c r="H2427" s="22"/>
      <c r="I2427" s="22"/>
      <c r="J2427" s="22"/>
      <c r="K2427" s="191" t="e">
        <f aca="false">VLOOKUP(Personale!J2427,Legenda!$D$1:$F$258,2)</f>
        <v>#N/A</v>
      </c>
      <c r="L2427" s="22"/>
      <c r="M2427" s="22"/>
      <c r="N2427" s="22"/>
      <c r="O2427" s="22"/>
      <c r="P2427" s="203"/>
      <c r="Q2427" s="22"/>
      <c r="R2427" s="22"/>
      <c r="S2427" s="22"/>
      <c r="T2427" s="203"/>
      <c r="U2427" s="211"/>
      <c r="V2427" s="211"/>
      <c r="W2427" s="185" t="n">
        <v>0</v>
      </c>
      <c r="X2427" s="185" t="n">
        <v>0</v>
      </c>
      <c r="Y2427" s="219" t="n">
        <f aca="false">SUM(W2427:X2427)</f>
        <v>0</v>
      </c>
      <c r="Z2427" s="185" t="n">
        <v>0</v>
      </c>
      <c r="AA2427" s="185" t="n">
        <v>0</v>
      </c>
      <c r="AB2427" s="220" t="n">
        <f aca="false">SUM(Z2427:AA2427)</f>
        <v>0</v>
      </c>
      <c r="AC2427" s="22"/>
      <c r="AD2427" s="22"/>
      <c r="AE2427" s="188"/>
      <c r="AF2427" s="206" t="n">
        <f aca="false">IF(AE2427="SI",N2427,0)</f>
        <v>0</v>
      </c>
      <c r="AG2427" s="189" t="n">
        <f aca="false">IF(AE2427="SI",Y2427,0)</f>
        <v>0</v>
      </c>
      <c r="AH2427" s="189" t="n">
        <f aca="false">IF(AE2427="SI",AB2427,0)</f>
        <v>0</v>
      </c>
      <c r="AI2427" s="148"/>
      <c r="AJ2427" s="207"/>
      <c r="AK2427" s="207"/>
      <c r="AL2427" s="207"/>
      <c r="AM2427" s="207"/>
      <c r="AN2427" s="207"/>
      <c r="AO2427" s="208"/>
    </row>
    <row r="2428" customFormat="false" ht="15.75" hidden="false" customHeight="true" outlineLevel="0" collapsed="false">
      <c r="A2428" s="22" t="n">
        <v>2427</v>
      </c>
      <c r="B2428" s="180"/>
      <c r="C2428" s="22"/>
      <c r="D2428" s="22"/>
      <c r="E2428" s="183"/>
      <c r="F2428" s="183"/>
      <c r="G2428" s="22"/>
      <c r="H2428" s="22"/>
      <c r="I2428" s="22"/>
      <c r="J2428" s="22"/>
      <c r="K2428" s="191" t="e">
        <f aca="false">VLOOKUP(Personale!J2428,Legenda!$D$1:$F$258,2)</f>
        <v>#N/A</v>
      </c>
      <c r="L2428" s="22"/>
      <c r="M2428" s="22"/>
      <c r="N2428" s="22"/>
      <c r="O2428" s="22"/>
      <c r="P2428" s="203"/>
      <c r="Q2428" s="22"/>
      <c r="R2428" s="22"/>
      <c r="S2428" s="22"/>
      <c r="T2428" s="203"/>
      <c r="U2428" s="211"/>
      <c r="V2428" s="211"/>
      <c r="W2428" s="185" t="n">
        <v>0</v>
      </c>
      <c r="X2428" s="185" t="n">
        <v>0</v>
      </c>
      <c r="Y2428" s="219" t="n">
        <f aca="false">SUM(W2428:X2428)</f>
        <v>0</v>
      </c>
      <c r="Z2428" s="185" t="n">
        <v>0</v>
      </c>
      <c r="AA2428" s="185" t="n">
        <v>0</v>
      </c>
      <c r="AB2428" s="220" t="n">
        <f aca="false">SUM(Z2428:AA2428)</f>
        <v>0</v>
      </c>
      <c r="AC2428" s="22"/>
      <c r="AD2428" s="22"/>
      <c r="AE2428" s="188"/>
      <c r="AF2428" s="206" t="n">
        <f aca="false">IF(AE2428="SI",N2428,0)</f>
        <v>0</v>
      </c>
      <c r="AG2428" s="189" t="n">
        <f aca="false">IF(AE2428="SI",Y2428,0)</f>
        <v>0</v>
      </c>
      <c r="AH2428" s="189" t="n">
        <f aca="false">IF(AE2428="SI",AB2428,0)</f>
        <v>0</v>
      </c>
      <c r="AI2428" s="148"/>
      <c r="AJ2428" s="207"/>
      <c r="AK2428" s="207"/>
      <c r="AL2428" s="207"/>
      <c r="AM2428" s="207"/>
      <c r="AN2428" s="207"/>
      <c r="AO2428" s="208"/>
    </row>
    <row r="2429" customFormat="false" ht="15.75" hidden="false" customHeight="true" outlineLevel="0" collapsed="false">
      <c r="A2429" s="22" t="n">
        <v>2428</v>
      </c>
      <c r="B2429" s="180"/>
      <c r="C2429" s="22"/>
      <c r="D2429" s="22"/>
      <c r="E2429" s="183"/>
      <c r="F2429" s="183"/>
      <c r="G2429" s="22"/>
      <c r="H2429" s="22"/>
      <c r="I2429" s="22"/>
      <c r="J2429" s="22"/>
      <c r="K2429" s="191" t="e">
        <f aca="false">VLOOKUP(Personale!J2429,Legenda!$D$1:$F$258,2)</f>
        <v>#N/A</v>
      </c>
      <c r="L2429" s="22"/>
      <c r="M2429" s="22"/>
      <c r="N2429" s="22"/>
      <c r="O2429" s="22"/>
      <c r="P2429" s="203"/>
      <c r="Q2429" s="22"/>
      <c r="R2429" s="22"/>
      <c r="S2429" s="22"/>
      <c r="T2429" s="203"/>
      <c r="U2429" s="211"/>
      <c r="V2429" s="211"/>
      <c r="W2429" s="185" t="n">
        <v>0</v>
      </c>
      <c r="X2429" s="185" t="n">
        <v>0</v>
      </c>
      <c r="Y2429" s="219" t="n">
        <f aca="false">SUM(W2429:X2429)</f>
        <v>0</v>
      </c>
      <c r="Z2429" s="185" t="n">
        <v>0</v>
      </c>
      <c r="AA2429" s="185" t="n">
        <v>0</v>
      </c>
      <c r="AB2429" s="220" t="n">
        <f aca="false">SUM(Z2429:AA2429)</f>
        <v>0</v>
      </c>
      <c r="AC2429" s="22"/>
      <c r="AD2429" s="22"/>
      <c r="AE2429" s="188"/>
      <c r="AF2429" s="206" t="n">
        <f aca="false">IF(AE2429="SI",N2429,0)</f>
        <v>0</v>
      </c>
      <c r="AG2429" s="189" t="n">
        <f aca="false">IF(AE2429="SI",Y2429,0)</f>
        <v>0</v>
      </c>
      <c r="AH2429" s="189" t="n">
        <f aca="false">IF(AE2429="SI",AB2429,0)</f>
        <v>0</v>
      </c>
      <c r="AI2429" s="148"/>
      <c r="AJ2429" s="207"/>
      <c r="AK2429" s="207"/>
      <c r="AL2429" s="207"/>
      <c r="AM2429" s="207"/>
      <c r="AN2429" s="207"/>
      <c r="AO2429" s="208"/>
    </row>
    <row r="2430" customFormat="false" ht="15.75" hidden="false" customHeight="true" outlineLevel="0" collapsed="false">
      <c r="A2430" s="22" t="n">
        <v>2429</v>
      </c>
      <c r="B2430" s="180"/>
      <c r="C2430" s="22"/>
      <c r="D2430" s="22"/>
      <c r="E2430" s="183"/>
      <c r="F2430" s="183"/>
      <c r="G2430" s="22"/>
      <c r="H2430" s="22"/>
      <c r="I2430" s="22"/>
      <c r="J2430" s="22"/>
      <c r="K2430" s="191" t="e">
        <f aca="false">VLOOKUP(Personale!J2430,Legenda!$D$1:$F$258,2)</f>
        <v>#N/A</v>
      </c>
      <c r="L2430" s="22"/>
      <c r="M2430" s="22"/>
      <c r="N2430" s="22"/>
      <c r="O2430" s="22"/>
      <c r="P2430" s="203"/>
      <c r="Q2430" s="22"/>
      <c r="R2430" s="22"/>
      <c r="S2430" s="22"/>
      <c r="T2430" s="203"/>
      <c r="U2430" s="211"/>
      <c r="V2430" s="211"/>
      <c r="W2430" s="185" t="n">
        <v>0</v>
      </c>
      <c r="X2430" s="185" t="n">
        <v>0</v>
      </c>
      <c r="Y2430" s="219" t="n">
        <f aca="false">SUM(W2430:X2430)</f>
        <v>0</v>
      </c>
      <c r="Z2430" s="185" t="n">
        <v>0</v>
      </c>
      <c r="AA2430" s="185" t="n">
        <v>0</v>
      </c>
      <c r="AB2430" s="220" t="n">
        <f aca="false">SUM(Z2430:AA2430)</f>
        <v>0</v>
      </c>
      <c r="AC2430" s="22"/>
      <c r="AD2430" s="22"/>
      <c r="AE2430" s="188"/>
      <c r="AF2430" s="206" t="n">
        <f aca="false">IF(AE2430="SI",N2430,0)</f>
        <v>0</v>
      </c>
      <c r="AG2430" s="189" t="n">
        <f aca="false">IF(AE2430="SI",Y2430,0)</f>
        <v>0</v>
      </c>
      <c r="AH2430" s="189" t="n">
        <f aca="false">IF(AE2430="SI",AB2430,0)</f>
        <v>0</v>
      </c>
      <c r="AI2430" s="148"/>
      <c r="AJ2430" s="207"/>
      <c r="AK2430" s="207"/>
      <c r="AL2430" s="207"/>
      <c r="AM2430" s="207"/>
      <c r="AN2430" s="207"/>
      <c r="AO2430" s="208"/>
    </row>
    <row r="2431" customFormat="false" ht="15.75" hidden="false" customHeight="true" outlineLevel="0" collapsed="false">
      <c r="A2431" s="22" t="n">
        <v>2430</v>
      </c>
      <c r="B2431" s="180"/>
      <c r="C2431" s="22"/>
      <c r="D2431" s="22"/>
      <c r="E2431" s="183"/>
      <c r="F2431" s="183"/>
      <c r="G2431" s="22"/>
      <c r="H2431" s="22"/>
      <c r="I2431" s="22"/>
      <c r="J2431" s="22"/>
      <c r="K2431" s="191" t="e">
        <f aca="false">VLOOKUP(Personale!J2431,Legenda!$D$1:$F$258,2)</f>
        <v>#N/A</v>
      </c>
      <c r="L2431" s="22"/>
      <c r="M2431" s="22"/>
      <c r="N2431" s="22"/>
      <c r="O2431" s="22"/>
      <c r="P2431" s="203"/>
      <c r="Q2431" s="22"/>
      <c r="R2431" s="22"/>
      <c r="S2431" s="22"/>
      <c r="T2431" s="203"/>
      <c r="U2431" s="211"/>
      <c r="V2431" s="211"/>
      <c r="W2431" s="185" t="n">
        <v>0</v>
      </c>
      <c r="X2431" s="185" t="n">
        <v>0</v>
      </c>
      <c r="Y2431" s="219" t="n">
        <f aca="false">SUM(W2431:X2431)</f>
        <v>0</v>
      </c>
      <c r="Z2431" s="185" t="n">
        <v>0</v>
      </c>
      <c r="AA2431" s="185" t="n">
        <v>0</v>
      </c>
      <c r="AB2431" s="220" t="n">
        <f aca="false">SUM(Z2431:AA2431)</f>
        <v>0</v>
      </c>
      <c r="AC2431" s="22"/>
      <c r="AD2431" s="22"/>
      <c r="AE2431" s="188"/>
      <c r="AF2431" s="206" t="n">
        <f aca="false">IF(AE2431="SI",N2431,0)</f>
        <v>0</v>
      </c>
      <c r="AG2431" s="189" t="n">
        <f aca="false">IF(AE2431="SI",Y2431,0)</f>
        <v>0</v>
      </c>
      <c r="AH2431" s="189" t="n">
        <f aca="false">IF(AE2431="SI",AB2431,0)</f>
        <v>0</v>
      </c>
      <c r="AI2431" s="148"/>
      <c r="AJ2431" s="207"/>
      <c r="AK2431" s="207"/>
      <c r="AL2431" s="207"/>
      <c r="AM2431" s="207"/>
      <c r="AN2431" s="207"/>
      <c r="AO2431" s="208"/>
    </row>
    <row r="2432" customFormat="false" ht="15.75" hidden="false" customHeight="true" outlineLevel="0" collapsed="false">
      <c r="A2432" s="22" t="n">
        <v>2431</v>
      </c>
      <c r="B2432" s="180"/>
      <c r="C2432" s="22"/>
      <c r="D2432" s="22"/>
      <c r="E2432" s="183"/>
      <c r="F2432" s="183"/>
      <c r="G2432" s="22"/>
      <c r="H2432" s="22"/>
      <c r="I2432" s="22"/>
      <c r="J2432" s="22"/>
      <c r="K2432" s="191" t="e">
        <f aca="false">VLOOKUP(Personale!J2432,Legenda!$D$1:$F$258,2)</f>
        <v>#N/A</v>
      </c>
      <c r="L2432" s="22"/>
      <c r="M2432" s="22"/>
      <c r="N2432" s="22"/>
      <c r="O2432" s="22"/>
      <c r="P2432" s="203"/>
      <c r="Q2432" s="22"/>
      <c r="R2432" s="22"/>
      <c r="S2432" s="22"/>
      <c r="T2432" s="203"/>
      <c r="U2432" s="211"/>
      <c r="V2432" s="211"/>
      <c r="W2432" s="185" t="n">
        <v>0</v>
      </c>
      <c r="X2432" s="185" t="n">
        <v>0</v>
      </c>
      <c r="Y2432" s="219" t="n">
        <f aca="false">SUM(W2432:X2432)</f>
        <v>0</v>
      </c>
      <c r="Z2432" s="185" t="n">
        <v>0</v>
      </c>
      <c r="AA2432" s="185" t="n">
        <v>0</v>
      </c>
      <c r="AB2432" s="220" t="n">
        <f aca="false">SUM(Z2432:AA2432)</f>
        <v>0</v>
      </c>
      <c r="AC2432" s="22"/>
      <c r="AD2432" s="22"/>
      <c r="AE2432" s="188"/>
      <c r="AF2432" s="206" t="n">
        <f aca="false">IF(AE2432="SI",N2432,0)</f>
        <v>0</v>
      </c>
      <c r="AG2432" s="189" t="n">
        <f aca="false">IF(AE2432="SI",Y2432,0)</f>
        <v>0</v>
      </c>
      <c r="AH2432" s="189" t="n">
        <f aca="false">IF(AE2432="SI",AB2432,0)</f>
        <v>0</v>
      </c>
      <c r="AI2432" s="148"/>
      <c r="AJ2432" s="207"/>
      <c r="AK2432" s="207"/>
      <c r="AL2432" s="207"/>
      <c r="AM2432" s="207"/>
      <c r="AN2432" s="207"/>
      <c r="AO2432" s="208"/>
    </row>
    <row r="2433" customFormat="false" ht="15.75" hidden="false" customHeight="true" outlineLevel="0" collapsed="false">
      <c r="A2433" s="22" t="n">
        <v>2432</v>
      </c>
      <c r="B2433" s="180"/>
      <c r="C2433" s="22"/>
      <c r="D2433" s="22"/>
      <c r="E2433" s="183"/>
      <c r="F2433" s="183"/>
      <c r="G2433" s="22"/>
      <c r="H2433" s="22"/>
      <c r="I2433" s="22"/>
      <c r="J2433" s="22"/>
      <c r="K2433" s="191" t="e">
        <f aca="false">VLOOKUP(Personale!J2433,Legenda!$D$1:$F$258,2)</f>
        <v>#N/A</v>
      </c>
      <c r="L2433" s="22"/>
      <c r="M2433" s="22"/>
      <c r="N2433" s="22"/>
      <c r="O2433" s="22"/>
      <c r="P2433" s="203"/>
      <c r="Q2433" s="22"/>
      <c r="R2433" s="22"/>
      <c r="S2433" s="22"/>
      <c r="T2433" s="203"/>
      <c r="U2433" s="211"/>
      <c r="V2433" s="211"/>
      <c r="W2433" s="185" t="n">
        <v>0</v>
      </c>
      <c r="X2433" s="185" t="n">
        <v>0</v>
      </c>
      <c r="Y2433" s="219" t="n">
        <f aca="false">SUM(W2433:X2433)</f>
        <v>0</v>
      </c>
      <c r="Z2433" s="185" t="n">
        <v>0</v>
      </c>
      <c r="AA2433" s="185" t="n">
        <v>0</v>
      </c>
      <c r="AB2433" s="220" t="n">
        <f aca="false">SUM(Z2433:AA2433)</f>
        <v>0</v>
      </c>
      <c r="AC2433" s="22"/>
      <c r="AD2433" s="22"/>
      <c r="AE2433" s="188"/>
      <c r="AF2433" s="206" t="n">
        <f aca="false">IF(AE2433="SI",N2433,0)</f>
        <v>0</v>
      </c>
      <c r="AG2433" s="189" t="n">
        <f aca="false">IF(AE2433="SI",Y2433,0)</f>
        <v>0</v>
      </c>
      <c r="AH2433" s="189" t="n">
        <f aca="false">IF(AE2433="SI",AB2433,0)</f>
        <v>0</v>
      </c>
      <c r="AI2433" s="148"/>
      <c r="AJ2433" s="207"/>
      <c r="AK2433" s="207"/>
      <c r="AL2433" s="207"/>
      <c r="AM2433" s="207"/>
      <c r="AN2433" s="207"/>
      <c r="AO2433" s="208"/>
    </row>
    <row r="2434" customFormat="false" ht="15.75" hidden="false" customHeight="true" outlineLevel="0" collapsed="false">
      <c r="A2434" s="22" t="n">
        <v>2433</v>
      </c>
      <c r="B2434" s="180"/>
      <c r="C2434" s="22"/>
      <c r="D2434" s="22"/>
      <c r="E2434" s="183"/>
      <c r="F2434" s="183"/>
      <c r="G2434" s="22"/>
      <c r="H2434" s="22"/>
      <c r="I2434" s="22"/>
      <c r="J2434" s="22"/>
      <c r="K2434" s="191" t="e">
        <f aca="false">VLOOKUP(Personale!J2434,Legenda!$D$1:$F$258,2)</f>
        <v>#N/A</v>
      </c>
      <c r="L2434" s="22"/>
      <c r="M2434" s="22"/>
      <c r="N2434" s="22"/>
      <c r="O2434" s="22"/>
      <c r="P2434" s="203"/>
      <c r="Q2434" s="22"/>
      <c r="R2434" s="22"/>
      <c r="S2434" s="22"/>
      <c r="T2434" s="203"/>
      <c r="U2434" s="211"/>
      <c r="V2434" s="211"/>
      <c r="W2434" s="185" t="n">
        <v>0</v>
      </c>
      <c r="X2434" s="185" t="n">
        <v>0</v>
      </c>
      <c r="Y2434" s="219" t="n">
        <f aca="false">SUM(W2434:X2434)</f>
        <v>0</v>
      </c>
      <c r="Z2434" s="185" t="n">
        <v>0</v>
      </c>
      <c r="AA2434" s="185" t="n">
        <v>0</v>
      </c>
      <c r="AB2434" s="220" t="n">
        <f aca="false">SUM(Z2434:AA2434)</f>
        <v>0</v>
      </c>
      <c r="AC2434" s="22"/>
      <c r="AD2434" s="22"/>
      <c r="AE2434" s="188"/>
      <c r="AF2434" s="206" t="n">
        <f aca="false">IF(AE2434="SI",N2434,0)</f>
        <v>0</v>
      </c>
      <c r="AG2434" s="189" t="n">
        <f aca="false">IF(AE2434="SI",Y2434,0)</f>
        <v>0</v>
      </c>
      <c r="AH2434" s="189" t="n">
        <f aca="false">IF(AE2434="SI",AB2434,0)</f>
        <v>0</v>
      </c>
      <c r="AI2434" s="148"/>
      <c r="AJ2434" s="207"/>
      <c r="AK2434" s="207"/>
      <c r="AL2434" s="207"/>
      <c r="AM2434" s="207"/>
      <c r="AN2434" s="207"/>
      <c r="AO2434" s="208"/>
    </row>
    <row r="2435" customFormat="false" ht="15.75" hidden="false" customHeight="true" outlineLevel="0" collapsed="false">
      <c r="A2435" s="22" t="n">
        <v>2434</v>
      </c>
      <c r="B2435" s="180"/>
      <c r="C2435" s="22"/>
      <c r="D2435" s="22"/>
      <c r="E2435" s="183"/>
      <c r="F2435" s="183"/>
      <c r="G2435" s="22"/>
      <c r="H2435" s="22"/>
      <c r="I2435" s="22"/>
      <c r="J2435" s="22"/>
      <c r="K2435" s="191" t="e">
        <f aca="false">VLOOKUP(Personale!J2435,Legenda!$D$1:$F$258,2)</f>
        <v>#N/A</v>
      </c>
      <c r="L2435" s="22"/>
      <c r="M2435" s="22"/>
      <c r="N2435" s="22"/>
      <c r="O2435" s="22"/>
      <c r="P2435" s="203"/>
      <c r="Q2435" s="22"/>
      <c r="R2435" s="22"/>
      <c r="S2435" s="22"/>
      <c r="T2435" s="203"/>
      <c r="U2435" s="211"/>
      <c r="V2435" s="211"/>
      <c r="W2435" s="185" t="n">
        <v>0</v>
      </c>
      <c r="X2435" s="185" t="n">
        <v>0</v>
      </c>
      <c r="Y2435" s="219" t="n">
        <f aca="false">SUM(W2435:X2435)</f>
        <v>0</v>
      </c>
      <c r="Z2435" s="185" t="n">
        <v>0</v>
      </c>
      <c r="AA2435" s="185" t="n">
        <v>0</v>
      </c>
      <c r="AB2435" s="220" t="n">
        <f aca="false">SUM(Z2435:AA2435)</f>
        <v>0</v>
      </c>
      <c r="AC2435" s="22"/>
      <c r="AD2435" s="22"/>
      <c r="AE2435" s="188"/>
      <c r="AF2435" s="206" t="n">
        <f aca="false">IF(AE2435="SI",N2435,0)</f>
        <v>0</v>
      </c>
      <c r="AG2435" s="189" t="n">
        <f aca="false">IF(AE2435="SI",Y2435,0)</f>
        <v>0</v>
      </c>
      <c r="AH2435" s="189" t="n">
        <f aca="false">IF(AE2435="SI",AB2435,0)</f>
        <v>0</v>
      </c>
      <c r="AI2435" s="148"/>
      <c r="AJ2435" s="207"/>
      <c r="AK2435" s="207"/>
      <c r="AL2435" s="207"/>
      <c r="AM2435" s="207"/>
      <c r="AN2435" s="207"/>
      <c r="AO2435" s="208"/>
    </row>
    <row r="2436" customFormat="false" ht="15.75" hidden="false" customHeight="true" outlineLevel="0" collapsed="false">
      <c r="A2436" s="22" t="n">
        <v>2435</v>
      </c>
      <c r="B2436" s="180"/>
      <c r="C2436" s="22"/>
      <c r="D2436" s="22"/>
      <c r="E2436" s="183"/>
      <c r="F2436" s="183"/>
      <c r="G2436" s="22"/>
      <c r="H2436" s="22"/>
      <c r="I2436" s="22"/>
      <c r="J2436" s="22"/>
      <c r="K2436" s="191" t="e">
        <f aca="false">VLOOKUP(Personale!J2436,Legenda!$D$1:$F$258,2)</f>
        <v>#N/A</v>
      </c>
      <c r="L2436" s="22"/>
      <c r="M2436" s="22"/>
      <c r="N2436" s="22"/>
      <c r="O2436" s="22"/>
      <c r="P2436" s="203"/>
      <c r="Q2436" s="22"/>
      <c r="R2436" s="22"/>
      <c r="S2436" s="22"/>
      <c r="T2436" s="203"/>
      <c r="U2436" s="211"/>
      <c r="V2436" s="211"/>
      <c r="W2436" s="185" t="n">
        <v>0</v>
      </c>
      <c r="X2436" s="185" t="n">
        <v>0</v>
      </c>
      <c r="Y2436" s="219" t="n">
        <f aca="false">SUM(W2436:X2436)</f>
        <v>0</v>
      </c>
      <c r="Z2436" s="185" t="n">
        <v>0</v>
      </c>
      <c r="AA2436" s="185" t="n">
        <v>0</v>
      </c>
      <c r="AB2436" s="220" t="n">
        <f aca="false">SUM(Z2436:AA2436)</f>
        <v>0</v>
      </c>
      <c r="AC2436" s="22"/>
      <c r="AD2436" s="22"/>
      <c r="AE2436" s="188"/>
      <c r="AF2436" s="206" t="n">
        <f aca="false">IF(AE2436="SI",N2436,0)</f>
        <v>0</v>
      </c>
      <c r="AG2436" s="189" t="n">
        <f aca="false">IF(AE2436="SI",Y2436,0)</f>
        <v>0</v>
      </c>
      <c r="AH2436" s="189" t="n">
        <f aca="false">IF(AE2436="SI",AB2436,0)</f>
        <v>0</v>
      </c>
      <c r="AI2436" s="148"/>
      <c r="AJ2436" s="207"/>
      <c r="AK2436" s="207"/>
      <c r="AL2436" s="207"/>
      <c r="AM2436" s="207"/>
      <c r="AN2436" s="207"/>
      <c r="AO2436" s="208"/>
    </row>
    <row r="2437" customFormat="false" ht="15.75" hidden="false" customHeight="true" outlineLevel="0" collapsed="false">
      <c r="A2437" s="22" t="n">
        <v>2436</v>
      </c>
      <c r="B2437" s="180"/>
      <c r="C2437" s="22"/>
      <c r="D2437" s="22"/>
      <c r="E2437" s="183"/>
      <c r="F2437" s="183"/>
      <c r="G2437" s="22"/>
      <c r="H2437" s="22"/>
      <c r="I2437" s="22"/>
      <c r="J2437" s="22"/>
      <c r="K2437" s="191" t="e">
        <f aca="false">VLOOKUP(Personale!J2437,Legenda!$D$1:$F$258,2)</f>
        <v>#N/A</v>
      </c>
      <c r="L2437" s="22"/>
      <c r="M2437" s="22"/>
      <c r="N2437" s="22"/>
      <c r="O2437" s="22"/>
      <c r="P2437" s="203"/>
      <c r="Q2437" s="22"/>
      <c r="R2437" s="22"/>
      <c r="S2437" s="22"/>
      <c r="T2437" s="203"/>
      <c r="U2437" s="211"/>
      <c r="V2437" s="211"/>
      <c r="W2437" s="185" t="n">
        <v>0</v>
      </c>
      <c r="X2437" s="185" t="n">
        <v>0</v>
      </c>
      <c r="Y2437" s="219" t="n">
        <f aca="false">SUM(W2437:X2437)</f>
        <v>0</v>
      </c>
      <c r="Z2437" s="185" t="n">
        <v>0</v>
      </c>
      <c r="AA2437" s="185" t="n">
        <v>0</v>
      </c>
      <c r="AB2437" s="220" t="n">
        <f aca="false">SUM(Z2437:AA2437)</f>
        <v>0</v>
      </c>
      <c r="AC2437" s="22"/>
      <c r="AD2437" s="22"/>
      <c r="AE2437" s="188"/>
      <c r="AF2437" s="206" t="n">
        <f aca="false">IF(AE2437="SI",N2437,0)</f>
        <v>0</v>
      </c>
      <c r="AG2437" s="189" t="n">
        <f aca="false">IF(AE2437="SI",Y2437,0)</f>
        <v>0</v>
      </c>
      <c r="AH2437" s="189" t="n">
        <f aca="false">IF(AE2437="SI",AB2437,0)</f>
        <v>0</v>
      </c>
      <c r="AI2437" s="148"/>
      <c r="AJ2437" s="207"/>
      <c r="AK2437" s="207"/>
      <c r="AL2437" s="207"/>
      <c r="AM2437" s="207"/>
      <c r="AN2437" s="207"/>
      <c r="AO2437" s="208"/>
    </row>
    <row r="2438" customFormat="false" ht="15.75" hidden="false" customHeight="true" outlineLevel="0" collapsed="false">
      <c r="A2438" s="22" t="n">
        <v>2437</v>
      </c>
      <c r="B2438" s="180"/>
      <c r="C2438" s="22"/>
      <c r="D2438" s="22"/>
      <c r="E2438" s="183"/>
      <c r="F2438" s="183"/>
      <c r="G2438" s="22"/>
      <c r="H2438" s="22"/>
      <c r="I2438" s="22"/>
      <c r="J2438" s="22"/>
      <c r="K2438" s="191" t="e">
        <f aca="false">VLOOKUP(Personale!J2438,Legenda!$D$1:$F$258,2)</f>
        <v>#N/A</v>
      </c>
      <c r="L2438" s="22"/>
      <c r="M2438" s="22"/>
      <c r="N2438" s="22"/>
      <c r="O2438" s="22"/>
      <c r="P2438" s="203"/>
      <c r="Q2438" s="22"/>
      <c r="R2438" s="22"/>
      <c r="S2438" s="22"/>
      <c r="T2438" s="203"/>
      <c r="U2438" s="211"/>
      <c r="V2438" s="211"/>
      <c r="W2438" s="185" t="n">
        <v>0</v>
      </c>
      <c r="X2438" s="185" t="n">
        <v>0</v>
      </c>
      <c r="Y2438" s="219" t="n">
        <f aca="false">SUM(W2438:X2438)</f>
        <v>0</v>
      </c>
      <c r="Z2438" s="185" t="n">
        <v>0</v>
      </c>
      <c r="AA2438" s="185" t="n">
        <v>0</v>
      </c>
      <c r="AB2438" s="220" t="n">
        <f aca="false">SUM(Z2438:AA2438)</f>
        <v>0</v>
      </c>
      <c r="AC2438" s="22"/>
      <c r="AD2438" s="22"/>
      <c r="AE2438" s="188"/>
      <c r="AF2438" s="206" t="n">
        <f aca="false">IF(AE2438="SI",N2438,0)</f>
        <v>0</v>
      </c>
      <c r="AG2438" s="189" t="n">
        <f aca="false">IF(AE2438="SI",Y2438,0)</f>
        <v>0</v>
      </c>
      <c r="AH2438" s="189" t="n">
        <f aca="false">IF(AE2438="SI",AB2438,0)</f>
        <v>0</v>
      </c>
      <c r="AI2438" s="148"/>
      <c r="AJ2438" s="207"/>
      <c r="AK2438" s="207"/>
      <c r="AL2438" s="207"/>
      <c r="AM2438" s="207"/>
      <c r="AN2438" s="207"/>
      <c r="AO2438" s="208"/>
    </row>
    <row r="2439" customFormat="false" ht="15.75" hidden="false" customHeight="true" outlineLevel="0" collapsed="false">
      <c r="A2439" s="22" t="n">
        <v>2438</v>
      </c>
      <c r="B2439" s="180"/>
      <c r="C2439" s="22"/>
      <c r="D2439" s="22"/>
      <c r="E2439" s="183"/>
      <c r="F2439" s="183"/>
      <c r="G2439" s="22"/>
      <c r="H2439" s="22"/>
      <c r="I2439" s="22"/>
      <c r="J2439" s="22"/>
      <c r="K2439" s="191" t="e">
        <f aca="false">VLOOKUP(Personale!J2439,Legenda!$D$1:$F$258,2)</f>
        <v>#N/A</v>
      </c>
      <c r="L2439" s="22"/>
      <c r="M2439" s="22"/>
      <c r="N2439" s="22"/>
      <c r="O2439" s="22"/>
      <c r="P2439" s="203"/>
      <c r="Q2439" s="22"/>
      <c r="R2439" s="22"/>
      <c r="S2439" s="22"/>
      <c r="T2439" s="203"/>
      <c r="U2439" s="211"/>
      <c r="V2439" s="211"/>
      <c r="W2439" s="185" t="n">
        <v>0</v>
      </c>
      <c r="X2439" s="185" t="n">
        <v>0</v>
      </c>
      <c r="Y2439" s="219" t="n">
        <f aca="false">SUM(W2439:X2439)</f>
        <v>0</v>
      </c>
      <c r="Z2439" s="185" t="n">
        <v>0</v>
      </c>
      <c r="AA2439" s="185" t="n">
        <v>0</v>
      </c>
      <c r="AB2439" s="220" t="n">
        <f aca="false">SUM(Z2439:AA2439)</f>
        <v>0</v>
      </c>
      <c r="AC2439" s="22"/>
      <c r="AD2439" s="22"/>
      <c r="AE2439" s="188"/>
      <c r="AF2439" s="206" t="n">
        <f aca="false">IF(AE2439="SI",N2439,0)</f>
        <v>0</v>
      </c>
      <c r="AG2439" s="189" t="n">
        <f aca="false">IF(AE2439="SI",Y2439,0)</f>
        <v>0</v>
      </c>
      <c r="AH2439" s="189" t="n">
        <f aca="false">IF(AE2439="SI",AB2439,0)</f>
        <v>0</v>
      </c>
      <c r="AI2439" s="148"/>
      <c r="AJ2439" s="207"/>
      <c r="AK2439" s="207"/>
      <c r="AL2439" s="207"/>
      <c r="AM2439" s="207"/>
      <c r="AN2439" s="207"/>
      <c r="AO2439" s="208"/>
    </row>
    <row r="2440" customFormat="false" ht="15.75" hidden="false" customHeight="true" outlineLevel="0" collapsed="false">
      <c r="A2440" s="22" t="n">
        <v>2439</v>
      </c>
      <c r="B2440" s="180"/>
      <c r="C2440" s="22"/>
      <c r="D2440" s="22"/>
      <c r="E2440" s="183"/>
      <c r="F2440" s="183"/>
      <c r="G2440" s="22"/>
      <c r="H2440" s="22"/>
      <c r="I2440" s="22"/>
      <c r="J2440" s="22"/>
      <c r="K2440" s="191" t="e">
        <f aca="false">VLOOKUP(Personale!J2440,Legenda!$D$1:$F$258,2)</f>
        <v>#N/A</v>
      </c>
      <c r="L2440" s="22"/>
      <c r="M2440" s="22"/>
      <c r="N2440" s="22"/>
      <c r="O2440" s="22"/>
      <c r="P2440" s="203"/>
      <c r="Q2440" s="22"/>
      <c r="R2440" s="22"/>
      <c r="S2440" s="22"/>
      <c r="T2440" s="203"/>
      <c r="U2440" s="211"/>
      <c r="V2440" s="211"/>
      <c r="W2440" s="185" t="n">
        <v>0</v>
      </c>
      <c r="X2440" s="185" t="n">
        <v>0</v>
      </c>
      <c r="Y2440" s="219" t="n">
        <f aca="false">SUM(W2440:X2440)</f>
        <v>0</v>
      </c>
      <c r="Z2440" s="185" t="n">
        <v>0</v>
      </c>
      <c r="AA2440" s="185" t="n">
        <v>0</v>
      </c>
      <c r="AB2440" s="220" t="n">
        <f aca="false">SUM(Z2440:AA2440)</f>
        <v>0</v>
      </c>
      <c r="AC2440" s="22"/>
      <c r="AD2440" s="22"/>
      <c r="AE2440" s="188"/>
      <c r="AF2440" s="206" t="n">
        <f aca="false">IF(AE2440="SI",N2440,0)</f>
        <v>0</v>
      </c>
      <c r="AG2440" s="189" t="n">
        <f aca="false">IF(AE2440="SI",Y2440,0)</f>
        <v>0</v>
      </c>
      <c r="AH2440" s="189" t="n">
        <f aca="false">IF(AE2440="SI",AB2440,0)</f>
        <v>0</v>
      </c>
      <c r="AI2440" s="148"/>
      <c r="AJ2440" s="207"/>
      <c r="AK2440" s="207"/>
      <c r="AL2440" s="207"/>
      <c r="AM2440" s="207"/>
      <c r="AN2440" s="207"/>
      <c r="AO2440" s="208"/>
    </row>
    <row r="2441" customFormat="false" ht="15.75" hidden="false" customHeight="true" outlineLevel="0" collapsed="false">
      <c r="A2441" s="22" t="n">
        <v>2440</v>
      </c>
      <c r="B2441" s="180"/>
      <c r="C2441" s="22"/>
      <c r="D2441" s="22"/>
      <c r="E2441" s="183"/>
      <c r="F2441" s="183"/>
      <c r="G2441" s="22"/>
      <c r="H2441" s="22"/>
      <c r="I2441" s="22"/>
      <c r="J2441" s="22"/>
      <c r="K2441" s="191" t="e">
        <f aca="false">VLOOKUP(Personale!J2441,Legenda!$D$1:$F$258,2)</f>
        <v>#N/A</v>
      </c>
      <c r="L2441" s="22"/>
      <c r="M2441" s="22"/>
      <c r="N2441" s="22"/>
      <c r="O2441" s="22"/>
      <c r="P2441" s="203"/>
      <c r="Q2441" s="22"/>
      <c r="R2441" s="22"/>
      <c r="S2441" s="22"/>
      <c r="T2441" s="203"/>
      <c r="U2441" s="211"/>
      <c r="V2441" s="211"/>
      <c r="W2441" s="185" t="n">
        <v>0</v>
      </c>
      <c r="X2441" s="185" t="n">
        <v>0</v>
      </c>
      <c r="Y2441" s="219" t="n">
        <f aca="false">SUM(W2441:X2441)</f>
        <v>0</v>
      </c>
      <c r="Z2441" s="185" t="n">
        <v>0</v>
      </c>
      <c r="AA2441" s="185" t="n">
        <v>0</v>
      </c>
      <c r="AB2441" s="220" t="n">
        <f aca="false">SUM(Z2441:AA2441)</f>
        <v>0</v>
      </c>
      <c r="AC2441" s="22"/>
      <c r="AD2441" s="22"/>
      <c r="AE2441" s="188"/>
      <c r="AF2441" s="206" t="n">
        <f aca="false">IF(AE2441="SI",N2441,0)</f>
        <v>0</v>
      </c>
      <c r="AG2441" s="189" t="n">
        <f aca="false">IF(AE2441="SI",Y2441,0)</f>
        <v>0</v>
      </c>
      <c r="AH2441" s="189" t="n">
        <f aca="false">IF(AE2441="SI",AB2441,0)</f>
        <v>0</v>
      </c>
      <c r="AI2441" s="148"/>
      <c r="AJ2441" s="207"/>
      <c r="AK2441" s="207"/>
      <c r="AL2441" s="207"/>
      <c r="AM2441" s="207"/>
      <c r="AN2441" s="207"/>
      <c r="AO2441" s="208"/>
    </row>
    <row r="2442" customFormat="false" ht="15.75" hidden="false" customHeight="true" outlineLevel="0" collapsed="false">
      <c r="A2442" s="22" t="n">
        <v>2441</v>
      </c>
      <c r="B2442" s="180"/>
      <c r="C2442" s="22"/>
      <c r="D2442" s="22"/>
      <c r="E2442" s="183"/>
      <c r="F2442" s="183"/>
      <c r="G2442" s="22"/>
      <c r="H2442" s="22"/>
      <c r="I2442" s="22"/>
      <c r="J2442" s="22"/>
      <c r="K2442" s="191" t="e">
        <f aca="false">VLOOKUP(Personale!J2442,Legenda!$D$1:$F$258,2)</f>
        <v>#N/A</v>
      </c>
      <c r="L2442" s="22"/>
      <c r="M2442" s="22"/>
      <c r="N2442" s="22"/>
      <c r="O2442" s="22"/>
      <c r="P2442" s="203"/>
      <c r="Q2442" s="22"/>
      <c r="R2442" s="22"/>
      <c r="S2442" s="22"/>
      <c r="T2442" s="203"/>
      <c r="U2442" s="211"/>
      <c r="V2442" s="211"/>
      <c r="W2442" s="185" t="n">
        <v>0</v>
      </c>
      <c r="X2442" s="185" t="n">
        <v>0</v>
      </c>
      <c r="Y2442" s="219" t="n">
        <f aca="false">SUM(W2442:X2442)</f>
        <v>0</v>
      </c>
      <c r="Z2442" s="185" t="n">
        <v>0</v>
      </c>
      <c r="AA2442" s="185" t="n">
        <v>0</v>
      </c>
      <c r="AB2442" s="220" t="n">
        <f aca="false">SUM(Z2442:AA2442)</f>
        <v>0</v>
      </c>
      <c r="AC2442" s="22"/>
      <c r="AD2442" s="22"/>
      <c r="AE2442" s="188"/>
      <c r="AF2442" s="206" t="n">
        <f aca="false">IF(AE2442="SI",N2442,0)</f>
        <v>0</v>
      </c>
      <c r="AG2442" s="189" t="n">
        <f aca="false">IF(AE2442="SI",Y2442,0)</f>
        <v>0</v>
      </c>
      <c r="AH2442" s="189" t="n">
        <f aca="false">IF(AE2442="SI",AB2442,0)</f>
        <v>0</v>
      </c>
      <c r="AI2442" s="148"/>
      <c r="AJ2442" s="207"/>
      <c r="AK2442" s="207"/>
      <c r="AL2442" s="207"/>
      <c r="AM2442" s="207"/>
      <c r="AN2442" s="207"/>
      <c r="AO2442" s="208"/>
    </row>
    <row r="2443" customFormat="false" ht="15.75" hidden="false" customHeight="true" outlineLevel="0" collapsed="false">
      <c r="A2443" s="22" t="n">
        <v>2442</v>
      </c>
      <c r="B2443" s="180"/>
      <c r="C2443" s="22"/>
      <c r="D2443" s="22"/>
      <c r="E2443" s="183"/>
      <c r="F2443" s="183"/>
      <c r="G2443" s="22"/>
      <c r="H2443" s="22"/>
      <c r="I2443" s="22"/>
      <c r="J2443" s="22"/>
      <c r="K2443" s="191" t="e">
        <f aca="false">VLOOKUP(Personale!J2443,Legenda!$D$1:$F$258,2)</f>
        <v>#N/A</v>
      </c>
      <c r="L2443" s="22"/>
      <c r="M2443" s="22"/>
      <c r="N2443" s="22"/>
      <c r="O2443" s="22"/>
      <c r="P2443" s="203"/>
      <c r="Q2443" s="22"/>
      <c r="R2443" s="22"/>
      <c r="S2443" s="22"/>
      <c r="T2443" s="203"/>
      <c r="U2443" s="211"/>
      <c r="V2443" s="211"/>
      <c r="W2443" s="185" t="n">
        <v>0</v>
      </c>
      <c r="X2443" s="185" t="n">
        <v>0</v>
      </c>
      <c r="Y2443" s="219" t="n">
        <f aca="false">SUM(W2443:X2443)</f>
        <v>0</v>
      </c>
      <c r="Z2443" s="185" t="n">
        <v>0</v>
      </c>
      <c r="AA2443" s="185" t="n">
        <v>0</v>
      </c>
      <c r="AB2443" s="220" t="n">
        <f aca="false">SUM(Z2443:AA2443)</f>
        <v>0</v>
      </c>
      <c r="AC2443" s="22"/>
      <c r="AD2443" s="22"/>
      <c r="AE2443" s="188"/>
      <c r="AF2443" s="206" t="n">
        <f aca="false">IF(AE2443="SI",N2443,0)</f>
        <v>0</v>
      </c>
      <c r="AG2443" s="189" t="n">
        <f aca="false">IF(AE2443="SI",Y2443,0)</f>
        <v>0</v>
      </c>
      <c r="AH2443" s="189" t="n">
        <f aca="false">IF(AE2443="SI",AB2443,0)</f>
        <v>0</v>
      </c>
      <c r="AI2443" s="148"/>
      <c r="AJ2443" s="207"/>
      <c r="AK2443" s="207"/>
      <c r="AL2443" s="207"/>
      <c r="AM2443" s="207"/>
      <c r="AN2443" s="207"/>
      <c r="AO2443" s="208"/>
    </row>
    <row r="2444" customFormat="false" ht="15.75" hidden="false" customHeight="true" outlineLevel="0" collapsed="false">
      <c r="A2444" s="22" t="n">
        <v>2443</v>
      </c>
      <c r="B2444" s="180"/>
      <c r="C2444" s="22"/>
      <c r="D2444" s="22"/>
      <c r="E2444" s="183"/>
      <c r="F2444" s="183"/>
      <c r="G2444" s="22"/>
      <c r="H2444" s="22"/>
      <c r="I2444" s="22"/>
      <c r="J2444" s="22"/>
      <c r="K2444" s="191" t="e">
        <f aca="false">VLOOKUP(Personale!J2444,Legenda!$D$1:$F$258,2)</f>
        <v>#N/A</v>
      </c>
      <c r="L2444" s="22"/>
      <c r="M2444" s="22"/>
      <c r="N2444" s="22"/>
      <c r="O2444" s="22"/>
      <c r="P2444" s="203"/>
      <c r="Q2444" s="22"/>
      <c r="R2444" s="22"/>
      <c r="S2444" s="22"/>
      <c r="T2444" s="203"/>
      <c r="U2444" s="211"/>
      <c r="V2444" s="211"/>
      <c r="W2444" s="185" t="n">
        <v>0</v>
      </c>
      <c r="X2444" s="185" t="n">
        <v>0</v>
      </c>
      <c r="Y2444" s="219" t="n">
        <f aca="false">SUM(W2444:X2444)</f>
        <v>0</v>
      </c>
      <c r="Z2444" s="185" t="n">
        <v>0</v>
      </c>
      <c r="AA2444" s="185" t="n">
        <v>0</v>
      </c>
      <c r="AB2444" s="220" t="n">
        <f aca="false">SUM(Z2444:AA2444)</f>
        <v>0</v>
      </c>
      <c r="AC2444" s="22"/>
      <c r="AD2444" s="22"/>
      <c r="AE2444" s="188"/>
      <c r="AF2444" s="206" t="n">
        <f aca="false">IF(AE2444="SI",N2444,0)</f>
        <v>0</v>
      </c>
      <c r="AG2444" s="189" t="n">
        <f aca="false">IF(AE2444="SI",Y2444,0)</f>
        <v>0</v>
      </c>
      <c r="AH2444" s="189" t="n">
        <f aca="false">IF(AE2444="SI",AB2444,0)</f>
        <v>0</v>
      </c>
      <c r="AI2444" s="148"/>
      <c r="AJ2444" s="207"/>
      <c r="AK2444" s="207"/>
      <c r="AL2444" s="207"/>
      <c r="AM2444" s="207"/>
      <c r="AN2444" s="207"/>
      <c r="AO2444" s="208"/>
    </row>
    <row r="2445" customFormat="false" ht="15.75" hidden="false" customHeight="true" outlineLevel="0" collapsed="false">
      <c r="A2445" s="22" t="n">
        <v>2444</v>
      </c>
      <c r="B2445" s="180"/>
      <c r="C2445" s="22"/>
      <c r="D2445" s="22"/>
      <c r="E2445" s="183"/>
      <c r="F2445" s="183"/>
      <c r="G2445" s="22"/>
      <c r="H2445" s="22"/>
      <c r="I2445" s="22"/>
      <c r="J2445" s="22"/>
      <c r="K2445" s="191" t="e">
        <f aca="false">VLOOKUP(Personale!J2445,Legenda!$D$1:$F$258,2)</f>
        <v>#N/A</v>
      </c>
      <c r="L2445" s="22"/>
      <c r="M2445" s="22"/>
      <c r="N2445" s="22"/>
      <c r="O2445" s="22"/>
      <c r="P2445" s="203"/>
      <c r="Q2445" s="22"/>
      <c r="R2445" s="22"/>
      <c r="S2445" s="22"/>
      <c r="T2445" s="203"/>
      <c r="U2445" s="211"/>
      <c r="V2445" s="211"/>
      <c r="W2445" s="185" t="n">
        <v>0</v>
      </c>
      <c r="X2445" s="185" t="n">
        <v>0</v>
      </c>
      <c r="Y2445" s="219" t="n">
        <f aca="false">SUM(W2445:X2445)</f>
        <v>0</v>
      </c>
      <c r="Z2445" s="185" t="n">
        <v>0</v>
      </c>
      <c r="AA2445" s="185" t="n">
        <v>0</v>
      </c>
      <c r="AB2445" s="220" t="n">
        <f aca="false">SUM(Z2445:AA2445)</f>
        <v>0</v>
      </c>
      <c r="AC2445" s="22"/>
      <c r="AD2445" s="22"/>
      <c r="AE2445" s="188"/>
      <c r="AF2445" s="206" t="n">
        <f aca="false">IF(AE2445="SI",N2445,0)</f>
        <v>0</v>
      </c>
      <c r="AG2445" s="189" t="n">
        <f aca="false">IF(AE2445="SI",Y2445,0)</f>
        <v>0</v>
      </c>
      <c r="AH2445" s="189" t="n">
        <f aca="false">IF(AE2445="SI",AB2445,0)</f>
        <v>0</v>
      </c>
      <c r="AI2445" s="148"/>
      <c r="AJ2445" s="207"/>
      <c r="AK2445" s="207"/>
      <c r="AL2445" s="207"/>
      <c r="AM2445" s="207"/>
      <c r="AN2445" s="207"/>
      <c r="AO2445" s="208"/>
    </row>
    <row r="2446" customFormat="false" ht="15.75" hidden="false" customHeight="true" outlineLevel="0" collapsed="false">
      <c r="A2446" s="22" t="n">
        <v>2445</v>
      </c>
      <c r="B2446" s="180"/>
      <c r="C2446" s="22"/>
      <c r="D2446" s="22"/>
      <c r="E2446" s="183"/>
      <c r="F2446" s="183"/>
      <c r="G2446" s="22"/>
      <c r="H2446" s="22"/>
      <c r="I2446" s="22"/>
      <c r="J2446" s="22"/>
      <c r="K2446" s="191" t="e">
        <f aca="false">VLOOKUP(Personale!J2446,Legenda!$D$1:$F$258,2)</f>
        <v>#N/A</v>
      </c>
      <c r="L2446" s="22"/>
      <c r="M2446" s="22"/>
      <c r="N2446" s="22"/>
      <c r="O2446" s="22"/>
      <c r="P2446" s="203"/>
      <c r="Q2446" s="22"/>
      <c r="R2446" s="22"/>
      <c r="S2446" s="22"/>
      <c r="T2446" s="203"/>
      <c r="U2446" s="211"/>
      <c r="V2446" s="211"/>
      <c r="W2446" s="185" t="n">
        <v>0</v>
      </c>
      <c r="X2446" s="185" t="n">
        <v>0</v>
      </c>
      <c r="Y2446" s="219" t="n">
        <f aca="false">SUM(W2446:X2446)</f>
        <v>0</v>
      </c>
      <c r="Z2446" s="185" t="n">
        <v>0</v>
      </c>
      <c r="AA2446" s="185" t="n">
        <v>0</v>
      </c>
      <c r="AB2446" s="220" t="n">
        <f aca="false">SUM(Z2446:AA2446)</f>
        <v>0</v>
      </c>
      <c r="AC2446" s="22"/>
      <c r="AD2446" s="22"/>
      <c r="AE2446" s="188"/>
      <c r="AF2446" s="206" t="n">
        <f aca="false">IF(AE2446="SI",N2446,0)</f>
        <v>0</v>
      </c>
      <c r="AG2446" s="189" t="n">
        <f aca="false">IF(AE2446="SI",Y2446,0)</f>
        <v>0</v>
      </c>
      <c r="AH2446" s="189" t="n">
        <f aca="false">IF(AE2446="SI",AB2446,0)</f>
        <v>0</v>
      </c>
      <c r="AI2446" s="148"/>
      <c r="AJ2446" s="207"/>
      <c r="AK2446" s="207"/>
      <c r="AL2446" s="207"/>
      <c r="AM2446" s="207"/>
      <c r="AN2446" s="207"/>
      <c r="AO2446" s="208"/>
    </row>
    <row r="2447" customFormat="false" ht="15.75" hidden="false" customHeight="true" outlineLevel="0" collapsed="false">
      <c r="A2447" s="22" t="n">
        <v>2446</v>
      </c>
      <c r="B2447" s="180"/>
      <c r="C2447" s="22"/>
      <c r="D2447" s="22"/>
      <c r="E2447" s="183"/>
      <c r="F2447" s="183"/>
      <c r="G2447" s="22"/>
      <c r="H2447" s="22"/>
      <c r="I2447" s="22"/>
      <c r="J2447" s="22"/>
      <c r="K2447" s="191" t="e">
        <f aca="false">VLOOKUP(Personale!J2447,Legenda!$D$1:$F$258,2)</f>
        <v>#N/A</v>
      </c>
      <c r="L2447" s="22"/>
      <c r="M2447" s="22"/>
      <c r="N2447" s="22"/>
      <c r="O2447" s="22"/>
      <c r="P2447" s="203"/>
      <c r="Q2447" s="22"/>
      <c r="R2447" s="22"/>
      <c r="S2447" s="22"/>
      <c r="T2447" s="203"/>
      <c r="U2447" s="211"/>
      <c r="V2447" s="211"/>
      <c r="W2447" s="185" t="n">
        <v>0</v>
      </c>
      <c r="X2447" s="185" t="n">
        <v>0</v>
      </c>
      <c r="Y2447" s="219" t="n">
        <f aca="false">SUM(W2447:X2447)</f>
        <v>0</v>
      </c>
      <c r="Z2447" s="185" t="n">
        <v>0</v>
      </c>
      <c r="AA2447" s="185" t="n">
        <v>0</v>
      </c>
      <c r="AB2447" s="220" t="n">
        <f aca="false">SUM(Z2447:AA2447)</f>
        <v>0</v>
      </c>
      <c r="AC2447" s="22"/>
      <c r="AD2447" s="22"/>
      <c r="AE2447" s="188"/>
      <c r="AF2447" s="206" t="n">
        <f aca="false">IF(AE2447="SI",N2447,0)</f>
        <v>0</v>
      </c>
      <c r="AG2447" s="189" t="n">
        <f aca="false">IF(AE2447="SI",Y2447,0)</f>
        <v>0</v>
      </c>
      <c r="AH2447" s="189" t="n">
        <f aca="false">IF(AE2447="SI",AB2447,0)</f>
        <v>0</v>
      </c>
      <c r="AI2447" s="148"/>
      <c r="AJ2447" s="207"/>
      <c r="AK2447" s="207"/>
      <c r="AL2447" s="207"/>
      <c r="AM2447" s="207"/>
      <c r="AN2447" s="207"/>
      <c r="AO2447" s="208"/>
    </row>
    <row r="2448" customFormat="false" ht="15.75" hidden="false" customHeight="true" outlineLevel="0" collapsed="false">
      <c r="A2448" s="22" t="n">
        <v>2447</v>
      </c>
      <c r="B2448" s="180"/>
      <c r="C2448" s="22"/>
      <c r="D2448" s="22"/>
      <c r="E2448" s="183"/>
      <c r="F2448" s="183"/>
      <c r="G2448" s="22"/>
      <c r="H2448" s="22"/>
      <c r="I2448" s="22"/>
      <c r="J2448" s="22"/>
      <c r="K2448" s="191" t="e">
        <f aca="false">VLOOKUP(Personale!J2448,Legenda!$D$1:$F$258,2)</f>
        <v>#N/A</v>
      </c>
      <c r="L2448" s="22"/>
      <c r="M2448" s="22"/>
      <c r="N2448" s="22"/>
      <c r="O2448" s="22"/>
      <c r="P2448" s="203"/>
      <c r="Q2448" s="22"/>
      <c r="R2448" s="22"/>
      <c r="S2448" s="22"/>
      <c r="T2448" s="203"/>
      <c r="U2448" s="211"/>
      <c r="V2448" s="211"/>
      <c r="W2448" s="185" t="n">
        <v>0</v>
      </c>
      <c r="X2448" s="185" t="n">
        <v>0</v>
      </c>
      <c r="Y2448" s="219" t="n">
        <f aca="false">SUM(W2448:X2448)</f>
        <v>0</v>
      </c>
      <c r="Z2448" s="185" t="n">
        <v>0</v>
      </c>
      <c r="AA2448" s="185" t="n">
        <v>0</v>
      </c>
      <c r="AB2448" s="220" t="n">
        <f aca="false">SUM(Z2448:AA2448)</f>
        <v>0</v>
      </c>
      <c r="AC2448" s="22"/>
      <c r="AD2448" s="22"/>
      <c r="AE2448" s="188"/>
      <c r="AF2448" s="206" t="n">
        <f aca="false">IF(AE2448="SI",N2448,0)</f>
        <v>0</v>
      </c>
      <c r="AG2448" s="189" t="n">
        <f aca="false">IF(AE2448="SI",Y2448,0)</f>
        <v>0</v>
      </c>
      <c r="AH2448" s="189" t="n">
        <f aca="false">IF(AE2448="SI",AB2448,0)</f>
        <v>0</v>
      </c>
      <c r="AI2448" s="148"/>
      <c r="AJ2448" s="207"/>
      <c r="AK2448" s="207"/>
      <c r="AL2448" s="207"/>
      <c r="AM2448" s="207"/>
      <c r="AN2448" s="207"/>
      <c r="AO2448" s="208"/>
    </row>
    <row r="2449" customFormat="false" ht="15.75" hidden="false" customHeight="true" outlineLevel="0" collapsed="false">
      <c r="A2449" s="22" t="n">
        <v>2448</v>
      </c>
      <c r="B2449" s="180"/>
      <c r="C2449" s="22"/>
      <c r="D2449" s="22"/>
      <c r="E2449" s="183"/>
      <c r="F2449" s="183"/>
      <c r="G2449" s="22"/>
      <c r="H2449" s="22"/>
      <c r="I2449" s="22"/>
      <c r="J2449" s="22"/>
      <c r="K2449" s="191" t="e">
        <f aca="false">VLOOKUP(Personale!J2449,Legenda!$D$1:$F$258,2)</f>
        <v>#N/A</v>
      </c>
      <c r="L2449" s="22"/>
      <c r="M2449" s="22"/>
      <c r="N2449" s="22"/>
      <c r="O2449" s="22"/>
      <c r="P2449" s="203"/>
      <c r="Q2449" s="22"/>
      <c r="R2449" s="22"/>
      <c r="S2449" s="22"/>
      <c r="T2449" s="203"/>
      <c r="U2449" s="211"/>
      <c r="V2449" s="211"/>
      <c r="W2449" s="185" t="n">
        <v>0</v>
      </c>
      <c r="X2449" s="185" t="n">
        <v>0</v>
      </c>
      <c r="Y2449" s="219" t="n">
        <f aca="false">SUM(W2449:X2449)</f>
        <v>0</v>
      </c>
      <c r="Z2449" s="185" t="n">
        <v>0</v>
      </c>
      <c r="AA2449" s="185" t="n">
        <v>0</v>
      </c>
      <c r="AB2449" s="220" t="n">
        <f aca="false">SUM(Z2449:AA2449)</f>
        <v>0</v>
      </c>
      <c r="AC2449" s="22"/>
      <c r="AD2449" s="22"/>
      <c r="AE2449" s="188"/>
      <c r="AF2449" s="206" t="n">
        <f aca="false">IF(AE2449="SI",N2449,0)</f>
        <v>0</v>
      </c>
      <c r="AG2449" s="189" t="n">
        <f aca="false">IF(AE2449="SI",Y2449,0)</f>
        <v>0</v>
      </c>
      <c r="AH2449" s="189" t="n">
        <f aca="false">IF(AE2449="SI",AB2449,0)</f>
        <v>0</v>
      </c>
      <c r="AI2449" s="148"/>
      <c r="AJ2449" s="207"/>
      <c r="AK2449" s="207"/>
      <c r="AL2449" s="207"/>
      <c r="AM2449" s="207"/>
      <c r="AN2449" s="207"/>
      <c r="AO2449" s="208"/>
    </row>
    <row r="2450" customFormat="false" ht="15.75" hidden="false" customHeight="true" outlineLevel="0" collapsed="false">
      <c r="A2450" s="22" t="n">
        <v>2449</v>
      </c>
      <c r="B2450" s="180"/>
      <c r="C2450" s="22"/>
      <c r="D2450" s="22"/>
      <c r="E2450" s="183"/>
      <c r="F2450" s="183"/>
      <c r="G2450" s="22"/>
      <c r="H2450" s="22"/>
      <c r="I2450" s="22"/>
      <c r="J2450" s="22"/>
      <c r="K2450" s="191" t="e">
        <f aca="false">VLOOKUP(Personale!J2450,Legenda!$D$1:$F$258,2)</f>
        <v>#N/A</v>
      </c>
      <c r="L2450" s="22"/>
      <c r="M2450" s="22"/>
      <c r="N2450" s="22"/>
      <c r="O2450" s="22"/>
      <c r="P2450" s="203"/>
      <c r="Q2450" s="22"/>
      <c r="R2450" s="22"/>
      <c r="S2450" s="22"/>
      <c r="T2450" s="203"/>
      <c r="U2450" s="211"/>
      <c r="V2450" s="211"/>
      <c r="W2450" s="185" t="n">
        <v>0</v>
      </c>
      <c r="X2450" s="185" t="n">
        <v>0</v>
      </c>
      <c r="Y2450" s="219" t="n">
        <f aca="false">SUM(W2450:X2450)</f>
        <v>0</v>
      </c>
      <c r="Z2450" s="185" t="n">
        <v>0</v>
      </c>
      <c r="AA2450" s="185" t="n">
        <v>0</v>
      </c>
      <c r="AB2450" s="220" t="n">
        <f aca="false">SUM(Z2450:AA2450)</f>
        <v>0</v>
      </c>
      <c r="AC2450" s="22"/>
      <c r="AD2450" s="22"/>
      <c r="AE2450" s="188"/>
      <c r="AF2450" s="206" t="n">
        <f aca="false">IF(AE2450="SI",N2450,0)</f>
        <v>0</v>
      </c>
      <c r="AG2450" s="189" t="n">
        <f aca="false">IF(AE2450="SI",Y2450,0)</f>
        <v>0</v>
      </c>
      <c r="AH2450" s="189" t="n">
        <f aca="false">IF(AE2450="SI",AB2450,0)</f>
        <v>0</v>
      </c>
      <c r="AI2450" s="148"/>
      <c r="AJ2450" s="207"/>
      <c r="AK2450" s="207"/>
      <c r="AL2450" s="207"/>
      <c r="AM2450" s="207"/>
      <c r="AN2450" s="207"/>
      <c r="AO2450" s="208"/>
    </row>
    <row r="2451" customFormat="false" ht="15.75" hidden="false" customHeight="true" outlineLevel="0" collapsed="false">
      <c r="A2451" s="22" t="n">
        <v>2450</v>
      </c>
      <c r="B2451" s="180"/>
      <c r="C2451" s="22"/>
      <c r="D2451" s="22"/>
      <c r="E2451" s="183"/>
      <c r="F2451" s="183"/>
      <c r="G2451" s="22"/>
      <c r="H2451" s="22"/>
      <c r="I2451" s="22"/>
      <c r="J2451" s="22"/>
      <c r="K2451" s="191" t="e">
        <f aca="false">VLOOKUP(Personale!J2451,Legenda!$D$1:$F$258,2)</f>
        <v>#N/A</v>
      </c>
      <c r="L2451" s="22"/>
      <c r="M2451" s="22"/>
      <c r="N2451" s="22"/>
      <c r="O2451" s="22"/>
      <c r="P2451" s="203"/>
      <c r="Q2451" s="22"/>
      <c r="R2451" s="22"/>
      <c r="S2451" s="22"/>
      <c r="T2451" s="203"/>
      <c r="U2451" s="211"/>
      <c r="V2451" s="211"/>
      <c r="W2451" s="185" t="n">
        <v>0</v>
      </c>
      <c r="X2451" s="185" t="n">
        <v>0</v>
      </c>
      <c r="Y2451" s="219" t="n">
        <f aca="false">SUM(W2451:X2451)</f>
        <v>0</v>
      </c>
      <c r="Z2451" s="185" t="n">
        <v>0</v>
      </c>
      <c r="AA2451" s="185" t="n">
        <v>0</v>
      </c>
      <c r="AB2451" s="220" t="n">
        <f aca="false">SUM(Z2451:AA2451)</f>
        <v>0</v>
      </c>
      <c r="AC2451" s="22"/>
      <c r="AD2451" s="22"/>
      <c r="AE2451" s="188"/>
      <c r="AF2451" s="206" t="n">
        <f aca="false">IF(AE2451="SI",N2451,0)</f>
        <v>0</v>
      </c>
      <c r="AG2451" s="189" t="n">
        <f aca="false">IF(AE2451="SI",Y2451,0)</f>
        <v>0</v>
      </c>
      <c r="AH2451" s="189" t="n">
        <f aca="false">IF(AE2451="SI",AB2451,0)</f>
        <v>0</v>
      </c>
      <c r="AI2451" s="148"/>
      <c r="AJ2451" s="207"/>
      <c r="AK2451" s="207"/>
      <c r="AL2451" s="207"/>
      <c r="AM2451" s="207"/>
      <c r="AN2451" s="207"/>
      <c r="AO2451" s="208"/>
    </row>
    <row r="2452" customFormat="false" ht="15.75" hidden="false" customHeight="true" outlineLevel="0" collapsed="false">
      <c r="A2452" s="22" t="n">
        <v>2451</v>
      </c>
      <c r="B2452" s="180"/>
      <c r="C2452" s="22"/>
      <c r="D2452" s="22"/>
      <c r="E2452" s="183"/>
      <c r="F2452" s="183"/>
      <c r="G2452" s="22"/>
      <c r="H2452" s="22"/>
      <c r="I2452" s="22"/>
      <c r="J2452" s="22"/>
      <c r="K2452" s="191" t="e">
        <f aca="false">VLOOKUP(Personale!J2452,Legenda!$D$1:$F$258,2)</f>
        <v>#N/A</v>
      </c>
      <c r="L2452" s="22"/>
      <c r="M2452" s="22"/>
      <c r="N2452" s="22"/>
      <c r="O2452" s="22"/>
      <c r="P2452" s="203"/>
      <c r="Q2452" s="22"/>
      <c r="R2452" s="22"/>
      <c r="S2452" s="22"/>
      <c r="T2452" s="203"/>
      <c r="U2452" s="211"/>
      <c r="V2452" s="211"/>
      <c r="W2452" s="185" t="n">
        <v>0</v>
      </c>
      <c r="X2452" s="185" t="n">
        <v>0</v>
      </c>
      <c r="Y2452" s="219" t="n">
        <f aca="false">SUM(W2452:X2452)</f>
        <v>0</v>
      </c>
      <c r="Z2452" s="185" t="n">
        <v>0</v>
      </c>
      <c r="AA2452" s="185" t="n">
        <v>0</v>
      </c>
      <c r="AB2452" s="220" t="n">
        <f aca="false">SUM(Z2452:AA2452)</f>
        <v>0</v>
      </c>
      <c r="AC2452" s="22"/>
      <c r="AD2452" s="22"/>
      <c r="AE2452" s="188"/>
      <c r="AF2452" s="206" t="n">
        <f aca="false">IF(AE2452="SI",N2452,0)</f>
        <v>0</v>
      </c>
      <c r="AG2452" s="189" t="n">
        <f aca="false">IF(AE2452="SI",Y2452,0)</f>
        <v>0</v>
      </c>
      <c r="AH2452" s="189" t="n">
        <f aca="false">IF(AE2452="SI",AB2452,0)</f>
        <v>0</v>
      </c>
      <c r="AI2452" s="148"/>
      <c r="AJ2452" s="207"/>
      <c r="AK2452" s="207"/>
      <c r="AL2452" s="207"/>
      <c r="AM2452" s="207"/>
      <c r="AN2452" s="207"/>
      <c r="AO2452" s="208"/>
    </row>
    <row r="2453" customFormat="false" ht="15.75" hidden="false" customHeight="true" outlineLevel="0" collapsed="false">
      <c r="A2453" s="22" t="n">
        <v>2452</v>
      </c>
      <c r="B2453" s="180"/>
      <c r="C2453" s="22"/>
      <c r="D2453" s="22"/>
      <c r="E2453" s="183"/>
      <c r="F2453" s="183"/>
      <c r="G2453" s="22"/>
      <c r="H2453" s="22"/>
      <c r="I2453" s="22"/>
      <c r="J2453" s="22"/>
      <c r="K2453" s="191" t="e">
        <f aca="false">VLOOKUP(Personale!J2453,Legenda!$D$1:$F$258,2)</f>
        <v>#N/A</v>
      </c>
      <c r="L2453" s="22"/>
      <c r="M2453" s="22"/>
      <c r="N2453" s="22"/>
      <c r="O2453" s="22"/>
      <c r="P2453" s="203"/>
      <c r="Q2453" s="22"/>
      <c r="R2453" s="22"/>
      <c r="S2453" s="22"/>
      <c r="T2453" s="203"/>
      <c r="U2453" s="211"/>
      <c r="V2453" s="211"/>
      <c r="W2453" s="185" t="n">
        <v>0</v>
      </c>
      <c r="X2453" s="185" t="n">
        <v>0</v>
      </c>
      <c r="Y2453" s="219" t="n">
        <f aca="false">SUM(W2453:X2453)</f>
        <v>0</v>
      </c>
      <c r="Z2453" s="185" t="n">
        <v>0</v>
      </c>
      <c r="AA2453" s="185" t="n">
        <v>0</v>
      </c>
      <c r="AB2453" s="220" t="n">
        <f aca="false">SUM(Z2453:AA2453)</f>
        <v>0</v>
      </c>
      <c r="AC2453" s="22"/>
      <c r="AD2453" s="22"/>
      <c r="AE2453" s="188"/>
      <c r="AF2453" s="206" t="n">
        <f aca="false">IF(AE2453="SI",N2453,0)</f>
        <v>0</v>
      </c>
      <c r="AG2453" s="189" t="n">
        <f aca="false">IF(AE2453="SI",Y2453,0)</f>
        <v>0</v>
      </c>
      <c r="AH2453" s="189" t="n">
        <f aca="false">IF(AE2453="SI",AB2453,0)</f>
        <v>0</v>
      </c>
      <c r="AI2453" s="148"/>
      <c r="AJ2453" s="207"/>
      <c r="AK2453" s="207"/>
      <c r="AL2453" s="207"/>
      <c r="AM2453" s="207"/>
      <c r="AN2453" s="207"/>
      <c r="AO2453" s="208"/>
    </row>
    <row r="2454" customFormat="false" ht="15.75" hidden="false" customHeight="true" outlineLevel="0" collapsed="false">
      <c r="A2454" s="22" t="n">
        <v>2453</v>
      </c>
      <c r="B2454" s="180"/>
      <c r="C2454" s="22"/>
      <c r="D2454" s="22"/>
      <c r="E2454" s="183"/>
      <c r="F2454" s="183"/>
      <c r="G2454" s="22"/>
      <c r="H2454" s="22"/>
      <c r="I2454" s="22"/>
      <c r="J2454" s="22"/>
      <c r="K2454" s="191" t="e">
        <f aca="false">VLOOKUP(Personale!J2454,Legenda!$D$1:$F$258,2)</f>
        <v>#N/A</v>
      </c>
      <c r="L2454" s="22"/>
      <c r="M2454" s="22"/>
      <c r="N2454" s="22"/>
      <c r="O2454" s="22"/>
      <c r="P2454" s="203"/>
      <c r="Q2454" s="22"/>
      <c r="R2454" s="22"/>
      <c r="S2454" s="22"/>
      <c r="T2454" s="203"/>
      <c r="U2454" s="211"/>
      <c r="V2454" s="211"/>
      <c r="W2454" s="185" t="n">
        <v>0</v>
      </c>
      <c r="X2454" s="185" t="n">
        <v>0</v>
      </c>
      <c r="Y2454" s="219" t="n">
        <f aca="false">SUM(W2454:X2454)</f>
        <v>0</v>
      </c>
      <c r="Z2454" s="185" t="n">
        <v>0</v>
      </c>
      <c r="AA2454" s="185" t="n">
        <v>0</v>
      </c>
      <c r="AB2454" s="220" t="n">
        <f aca="false">SUM(Z2454:AA2454)</f>
        <v>0</v>
      </c>
      <c r="AC2454" s="22"/>
      <c r="AD2454" s="22"/>
      <c r="AE2454" s="188"/>
      <c r="AF2454" s="206" t="n">
        <f aca="false">IF(AE2454="SI",N2454,0)</f>
        <v>0</v>
      </c>
      <c r="AG2454" s="189" t="n">
        <f aca="false">IF(AE2454="SI",Y2454,0)</f>
        <v>0</v>
      </c>
      <c r="AH2454" s="189" t="n">
        <f aca="false">IF(AE2454="SI",AB2454,0)</f>
        <v>0</v>
      </c>
      <c r="AI2454" s="148"/>
      <c r="AJ2454" s="207"/>
      <c r="AK2454" s="207"/>
      <c r="AL2454" s="207"/>
      <c r="AM2454" s="207"/>
      <c r="AN2454" s="207"/>
      <c r="AO2454" s="208"/>
    </row>
    <row r="2455" customFormat="false" ht="15.75" hidden="false" customHeight="true" outlineLevel="0" collapsed="false">
      <c r="A2455" s="22" t="n">
        <v>2454</v>
      </c>
      <c r="B2455" s="180"/>
      <c r="C2455" s="22"/>
      <c r="D2455" s="22"/>
      <c r="E2455" s="183"/>
      <c r="F2455" s="183"/>
      <c r="G2455" s="22"/>
      <c r="H2455" s="22"/>
      <c r="I2455" s="22"/>
      <c r="J2455" s="22"/>
      <c r="K2455" s="191" t="e">
        <f aca="false">VLOOKUP(Personale!J2455,Legenda!$D$1:$F$258,2)</f>
        <v>#N/A</v>
      </c>
      <c r="L2455" s="22"/>
      <c r="M2455" s="22"/>
      <c r="N2455" s="22"/>
      <c r="O2455" s="22"/>
      <c r="P2455" s="203"/>
      <c r="Q2455" s="22"/>
      <c r="R2455" s="22"/>
      <c r="S2455" s="22"/>
      <c r="T2455" s="203"/>
      <c r="U2455" s="211"/>
      <c r="V2455" s="211"/>
      <c r="W2455" s="185" t="n">
        <v>0</v>
      </c>
      <c r="X2455" s="185" t="n">
        <v>0</v>
      </c>
      <c r="Y2455" s="219" t="n">
        <f aca="false">SUM(W2455:X2455)</f>
        <v>0</v>
      </c>
      <c r="Z2455" s="185" t="n">
        <v>0</v>
      </c>
      <c r="AA2455" s="185" t="n">
        <v>0</v>
      </c>
      <c r="AB2455" s="220" t="n">
        <f aca="false">SUM(Z2455:AA2455)</f>
        <v>0</v>
      </c>
      <c r="AC2455" s="22"/>
      <c r="AD2455" s="22"/>
      <c r="AE2455" s="188"/>
      <c r="AF2455" s="206" t="n">
        <f aca="false">IF(AE2455="SI",N2455,0)</f>
        <v>0</v>
      </c>
      <c r="AG2455" s="189" t="n">
        <f aca="false">IF(AE2455="SI",Y2455,0)</f>
        <v>0</v>
      </c>
      <c r="AH2455" s="189" t="n">
        <f aca="false">IF(AE2455="SI",AB2455,0)</f>
        <v>0</v>
      </c>
      <c r="AI2455" s="148"/>
      <c r="AJ2455" s="207"/>
      <c r="AK2455" s="207"/>
      <c r="AL2455" s="207"/>
      <c r="AM2455" s="207"/>
      <c r="AN2455" s="207"/>
      <c r="AO2455" s="208"/>
    </row>
    <row r="2456" customFormat="false" ht="15.75" hidden="false" customHeight="true" outlineLevel="0" collapsed="false">
      <c r="A2456" s="22" t="n">
        <v>2455</v>
      </c>
      <c r="B2456" s="180"/>
      <c r="C2456" s="22"/>
      <c r="D2456" s="22"/>
      <c r="E2456" s="183"/>
      <c r="F2456" s="183"/>
      <c r="G2456" s="22"/>
      <c r="H2456" s="22"/>
      <c r="I2456" s="22"/>
      <c r="J2456" s="22"/>
      <c r="K2456" s="191" t="e">
        <f aca="false">VLOOKUP(Personale!J2456,Legenda!$D$1:$F$258,2)</f>
        <v>#N/A</v>
      </c>
      <c r="L2456" s="22"/>
      <c r="M2456" s="22"/>
      <c r="N2456" s="22"/>
      <c r="O2456" s="22"/>
      <c r="P2456" s="203"/>
      <c r="Q2456" s="22"/>
      <c r="R2456" s="22"/>
      <c r="S2456" s="22"/>
      <c r="T2456" s="203"/>
      <c r="U2456" s="211"/>
      <c r="V2456" s="211"/>
      <c r="W2456" s="185" t="n">
        <v>0</v>
      </c>
      <c r="X2456" s="185" t="n">
        <v>0</v>
      </c>
      <c r="Y2456" s="219" t="n">
        <f aca="false">SUM(W2456:X2456)</f>
        <v>0</v>
      </c>
      <c r="Z2456" s="185" t="n">
        <v>0</v>
      </c>
      <c r="AA2456" s="185" t="n">
        <v>0</v>
      </c>
      <c r="AB2456" s="220" t="n">
        <f aca="false">SUM(Z2456:AA2456)</f>
        <v>0</v>
      </c>
      <c r="AC2456" s="22"/>
      <c r="AD2456" s="22"/>
      <c r="AE2456" s="188"/>
      <c r="AF2456" s="206" t="n">
        <f aca="false">IF(AE2456="SI",N2456,0)</f>
        <v>0</v>
      </c>
      <c r="AG2456" s="189" t="n">
        <f aca="false">IF(AE2456="SI",Y2456,0)</f>
        <v>0</v>
      </c>
      <c r="AH2456" s="189" t="n">
        <f aca="false">IF(AE2456="SI",AB2456,0)</f>
        <v>0</v>
      </c>
      <c r="AI2456" s="148"/>
      <c r="AJ2456" s="207"/>
      <c r="AK2456" s="207"/>
      <c r="AL2456" s="207"/>
      <c r="AM2456" s="207"/>
      <c r="AN2456" s="207"/>
      <c r="AO2456" s="208"/>
    </row>
    <row r="2457" customFormat="false" ht="15.75" hidden="false" customHeight="true" outlineLevel="0" collapsed="false">
      <c r="A2457" s="22" t="n">
        <v>2456</v>
      </c>
      <c r="B2457" s="180"/>
      <c r="C2457" s="22"/>
      <c r="D2457" s="22"/>
      <c r="E2457" s="183"/>
      <c r="F2457" s="183"/>
      <c r="G2457" s="22"/>
      <c r="H2457" s="22"/>
      <c r="I2457" s="22"/>
      <c r="J2457" s="22"/>
      <c r="K2457" s="191" t="e">
        <f aca="false">VLOOKUP(Personale!J2457,Legenda!$D$1:$F$258,2)</f>
        <v>#N/A</v>
      </c>
      <c r="L2457" s="22"/>
      <c r="M2457" s="22"/>
      <c r="N2457" s="22"/>
      <c r="O2457" s="22"/>
      <c r="P2457" s="203"/>
      <c r="Q2457" s="22"/>
      <c r="R2457" s="22"/>
      <c r="S2457" s="22"/>
      <c r="T2457" s="203"/>
      <c r="U2457" s="211"/>
      <c r="V2457" s="211"/>
      <c r="W2457" s="185" t="n">
        <v>0</v>
      </c>
      <c r="X2457" s="185" t="n">
        <v>0</v>
      </c>
      <c r="Y2457" s="219" t="n">
        <f aca="false">SUM(W2457:X2457)</f>
        <v>0</v>
      </c>
      <c r="Z2457" s="185" t="n">
        <v>0</v>
      </c>
      <c r="AA2457" s="185" t="n">
        <v>0</v>
      </c>
      <c r="AB2457" s="220" t="n">
        <f aca="false">SUM(Z2457:AA2457)</f>
        <v>0</v>
      </c>
      <c r="AC2457" s="22"/>
      <c r="AD2457" s="22"/>
      <c r="AE2457" s="188"/>
      <c r="AF2457" s="206" t="n">
        <f aca="false">IF(AE2457="SI",N2457,0)</f>
        <v>0</v>
      </c>
      <c r="AG2457" s="189" t="n">
        <f aca="false">IF(AE2457="SI",Y2457,0)</f>
        <v>0</v>
      </c>
      <c r="AH2457" s="189" t="n">
        <f aca="false">IF(AE2457="SI",AB2457,0)</f>
        <v>0</v>
      </c>
      <c r="AI2457" s="148"/>
      <c r="AJ2457" s="207"/>
      <c r="AK2457" s="207"/>
      <c r="AL2457" s="207"/>
      <c r="AM2457" s="207"/>
      <c r="AN2457" s="207"/>
      <c r="AO2457" s="208"/>
    </row>
    <row r="2458" customFormat="false" ht="15.75" hidden="false" customHeight="true" outlineLevel="0" collapsed="false">
      <c r="A2458" s="22" t="n">
        <v>2457</v>
      </c>
      <c r="B2458" s="180"/>
      <c r="C2458" s="22"/>
      <c r="D2458" s="22"/>
      <c r="E2458" s="183"/>
      <c r="F2458" s="183"/>
      <c r="G2458" s="22"/>
      <c r="H2458" s="22"/>
      <c r="I2458" s="22"/>
      <c r="J2458" s="22"/>
      <c r="K2458" s="191" t="e">
        <f aca="false">VLOOKUP(Personale!J2458,Legenda!$D$1:$F$258,2)</f>
        <v>#N/A</v>
      </c>
      <c r="L2458" s="22"/>
      <c r="M2458" s="22"/>
      <c r="N2458" s="22"/>
      <c r="O2458" s="22"/>
      <c r="P2458" s="203"/>
      <c r="Q2458" s="22"/>
      <c r="R2458" s="22"/>
      <c r="S2458" s="22"/>
      <c r="T2458" s="203"/>
      <c r="U2458" s="211"/>
      <c r="V2458" s="211"/>
      <c r="W2458" s="185" t="n">
        <v>0</v>
      </c>
      <c r="X2458" s="185" t="n">
        <v>0</v>
      </c>
      <c r="Y2458" s="219" t="n">
        <f aca="false">SUM(W2458:X2458)</f>
        <v>0</v>
      </c>
      <c r="Z2458" s="185" t="n">
        <v>0</v>
      </c>
      <c r="AA2458" s="185" t="n">
        <v>0</v>
      </c>
      <c r="AB2458" s="220" t="n">
        <f aca="false">SUM(Z2458:AA2458)</f>
        <v>0</v>
      </c>
      <c r="AC2458" s="22"/>
      <c r="AD2458" s="22"/>
      <c r="AE2458" s="188"/>
      <c r="AF2458" s="206" t="n">
        <f aca="false">IF(AE2458="SI",N2458,0)</f>
        <v>0</v>
      </c>
      <c r="AG2458" s="189" t="n">
        <f aca="false">IF(AE2458="SI",Y2458,0)</f>
        <v>0</v>
      </c>
      <c r="AH2458" s="189" t="n">
        <f aca="false">IF(AE2458="SI",AB2458,0)</f>
        <v>0</v>
      </c>
      <c r="AI2458" s="148"/>
      <c r="AJ2458" s="207"/>
      <c r="AK2458" s="207"/>
      <c r="AL2458" s="207"/>
      <c r="AM2458" s="207"/>
      <c r="AN2458" s="207"/>
      <c r="AO2458" s="208"/>
    </row>
    <row r="2459" customFormat="false" ht="15.75" hidden="false" customHeight="true" outlineLevel="0" collapsed="false">
      <c r="A2459" s="22" t="n">
        <v>2458</v>
      </c>
      <c r="B2459" s="180"/>
      <c r="C2459" s="22"/>
      <c r="D2459" s="22"/>
      <c r="E2459" s="183"/>
      <c r="F2459" s="183"/>
      <c r="G2459" s="22"/>
      <c r="H2459" s="22"/>
      <c r="I2459" s="22"/>
      <c r="J2459" s="22"/>
      <c r="K2459" s="191" t="e">
        <f aca="false">VLOOKUP(Personale!J2459,Legenda!$D$1:$F$258,2)</f>
        <v>#N/A</v>
      </c>
      <c r="L2459" s="22"/>
      <c r="M2459" s="22"/>
      <c r="N2459" s="22"/>
      <c r="O2459" s="22"/>
      <c r="P2459" s="203"/>
      <c r="Q2459" s="22"/>
      <c r="R2459" s="22"/>
      <c r="S2459" s="22"/>
      <c r="T2459" s="203"/>
      <c r="U2459" s="211"/>
      <c r="V2459" s="211"/>
      <c r="W2459" s="185" t="n">
        <v>0</v>
      </c>
      <c r="X2459" s="185" t="n">
        <v>0</v>
      </c>
      <c r="Y2459" s="219" t="n">
        <f aca="false">SUM(W2459:X2459)</f>
        <v>0</v>
      </c>
      <c r="Z2459" s="185" t="n">
        <v>0</v>
      </c>
      <c r="AA2459" s="185" t="n">
        <v>0</v>
      </c>
      <c r="AB2459" s="220" t="n">
        <f aca="false">SUM(Z2459:AA2459)</f>
        <v>0</v>
      </c>
      <c r="AC2459" s="22"/>
      <c r="AD2459" s="22"/>
      <c r="AE2459" s="188"/>
      <c r="AF2459" s="206" t="n">
        <f aca="false">IF(AE2459="SI",N2459,0)</f>
        <v>0</v>
      </c>
      <c r="AG2459" s="189" t="n">
        <f aca="false">IF(AE2459="SI",Y2459,0)</f>
        <v>0</v>
      </c>
      <c r="AH2459" s="189" t="n">
        <f aca="false">IF(AE2459="SI",AB2459,0)</f>
        <v>0</v>
      </c>
      <c r="AI2459" s="148"/>
      <c r="AJ2459" s="207"/>
      <c r="AK2459" s="207"/>
      <c r="AL2459" s="207"/>
      <c r="AM2459" s="207"/>
      <c r="AN2459" s="207"/>
      <c r="AO2459" s="208"/>
    </row>
    <row r="2460" customFormat="false" ht="15.75" hidden="false" customHeight="true" outlineLevel="0" collapsed="false">
      <c r="A2460" s="22" t="n">
        <v>2459</v>
      </c>
      <c r="B2460" s="180"/>
      <c r="C2460" s="22"/>
      <c r="D2460" s="22"/>
      <c r="E2460" s="183"/>
      <c r="F2460" s="183"/>
      <c r="G2460" s="22"/>
      <c r="H2460" s="22"/>
      <c r="I2460" s="22"/>
      <c r="J2460" s="22"/>
      <c r="K2460" s="191" t="e">
        <f aca="false">VLOOKUP(Personale!J2460,Legenda!$D$1:$F$258,2)</f>
        <v>#N/A</v>
      </c>
      <c r="L2460" s="22"/>
      <c r="M2460" s="22"/>
      <c r="N2460" s="22"/>
      <c r="O2460" s="22"/>
      <c r="P2460" s="203"/>
      <c r="Q2460" s="22"/>
      <c r="R2460" s="22"/>
      <c r="S2460" s="22"/>
      <c r="T2460" s="203"/>
      <c r="U2460" s="211"/>
      <c r="V2460" s="211"/>
      <c r="W2460" s="185" t="n">
        <v>0</v>
      </c>
      <c r="X2460" s="185" t="n">
        <v>0</v>
      </c>
      <c r="Y2460" s="219" t="n">
        <f aca="false">SUM(W2460:X2460)</f>
        <v>0</v>
      </c>
      <c r="Z2460" s="185" t="n">
        <v>0</v>
      </c>
      <c r="AA2460" s="185" t="n">
        <v>0</v>
      </c>
      <c r="AB2460" s="220" t="n">
        <f aca="false">SUM(Z2460:AA2460)</f>
        <v>0</v>
      </c>
      <c r="AC2460" s="22"/>
      <c r="AD2460" s="22"/>
      <c r="AE2460" s="188"/>
      <c r="AF2460" s="206" t="n">
        <f aca="false">IF(AE2460="SI",N2460,0)</f>
        <v>0</v>
      </c>
      <c r="AG2460" s="189" t="n">
        <f aca="false">IF(AE2460="SI",Y2460,0)</f>
        <v>0</v>
      </c>
      <c r="AH2460" s="189" t="n">
        <f aca="false">IF(AE2460="SI",AB2460,0)</f>
        <v>0</v>
      </c>
      <c r="AI2460" s="148"/>
      <c r="AJ2460" s="207"/>
      <c r="AK2460" s="207"/>
      <c r="AL2460" s="207"/>
      <c r="AM2460" s="207"/>
      <c r="AN2460" s="207"/>
      <c r="AO2460" s="208"/>
    </row>
    <row r="2461" customFormat="false" ht="15.75" hidden="false" customHeight="true" outlineLevel="0" collapsed="false">
      <c r="A2461" s="22" t="n">
        <v>2460</v>
      </c>
      <c r="B2461" s="180"/>
      <c r="C2461" s="22"/>
      <c r="D2461" s="22"/>
      <c r="E2461" s="183"/>
      <c r="F2461" s="183"/>
      <c r="G2461" s="22"/>
      <c r="H2461" s="22"/>
      <c r="I2461" s="22"/>
      <c r="J2461" s="22"/>
      <c r="K2461" s="191" t="e">
        <f aca="false">VLOOKUP(Personale!J2461,Legenda!$D$1:$F$258,2)</f>
        <v>#N/A</v>
      </c>
      <c r="L2461" s="22"/>
      <c r="M2461" s="22"/>
      <c r="N2461" s="22"/>
      <c r="O2461" s="22"/>
      <c r="P2461" s="203"/>
      <c r="Q2461" s="22"/>
      <c r="R2461" s="22"/>
      <c r="S2461" s="22"/>
      <c r="T2461" s="203"/>
      <c r="U2461" s="211"/>
      <c r="V2461" s="211"/>
      <c r="W2461" s="185" t="n">
        <v>0</v>
      </c>
      <c r="X2461" s="185" t="n">
        <v>0</v>
      </c>
      <c r="Y2461" s="219" t="n">
        <f aca="false">SUM(W2461:X2461)</f>
        <v>0</v>
      </c>
      <c r="Z2461" s="185" t="n">
        <v>0</v>
      </c>
      <c r="AA2461" s="185" t="n">
        <v>0</v>
      </c>
      <c r="AB2461" s="220" t="n">
        <f aca="false">SUM(Z2461:AA2461)</f>
        <v>0</v>
      </c>
      <c r="AC2461" s="22"/>
      <c r="AD2461" s="22"/>
      <c r="AE2461" s="188"/>
      <c r="AF2461" s="206" t="n">
        <f aca="false">IF(AE2461="SI",N2461,0)</f>
        <v>0</v>
      </c>
      <c r="AG2461" s="189" t="n">
        <f aca="false">IF(AE2461="SI",Y2461,0)</f>
        <v>0</v>
      </c>
      <c r="AH2461" s="189" t="n">
        <f aca="false">IF(AE2461="SI",AB2461,0)</f>
        <v>0</v>
      </c>
      <c r="AI2461" s="148"/>
      <c r="AJ2461" s="207"/>
      <c r="AK2461" s="207"/>
      <c r="AL2461" s="207"/>
      <c r="AM2461" s="207"/>
      <c r="AN2461" s="207"/>
      <c r="AO2461" s="208"/>
    </row>
    <row r="2462" customFormat="false" ht="15.75" hidden="false" customHeight="true" outlineLevel="0" collapsed="false">
      <c r="A2462" s="22" t="n">
        <v>2461</v>
      </c>
      <c r="B2462" s="180"/>
      <c r="C2462" s="22"/>
      <c r="D2462" s="22"/>
      <c r="E2462" s="183"/>
      <c r="F2462" s="183"/>
      <c r="G2462" s="22"/>
      <c r="H2462" s="22"/>
      <c r="I2462" s="22"/>
      <c r="J2462" s="22"/>
      <c r="K2462" s="191" t="e">
        <f aca="false">VLOOKUP(Personale!J2462,Legenda!$D$1:$F$258,2)</f>
        <v>#N/A</v>
      </c>
      <c r="L2462" s="22"/>
      <c r="M2462" s="22"/>
      <c r="N2462" s="22"/>
      <c r="O2462" s="22"/>
      <c r="P2462" s="203"/>
      <c r="Q2462" s="22"/>
      <c r="R2462" s="22"/>
      <c r="S2462" s="22"/>
      <c r="T2462" s="203"/>
      <c r="U2462" s="211"/>
      <c r="V2462" s="211"/>
      <c r="W2462" s="185" t="n">
        <v>0</v>
      </c>
      <c r="X2462" s="185" t="n">
        <v>0</v>
      </c>
      <c r="Y2462" s="219" t="n">
        <f aca="false">SUM(W2462:X2462)</f>
        <v>0</v>
      </c>
      <c r="Z2462" s="185" t="n">
        <v>0</v>
      </c>
      <c r="AA2462" s="185" t="n">
        <v>0</v>
      </c>
      <c r="AB2462" s="220" t="n">
        <f aca="false">SUM(Z2462:AA2462)</f>
        <v>0</v>
      </c>
      <c r="AC2462" s="22"/>
      <c r="AD2462" s="22"/>
      <c r="AE2462" s="188"/>
      <c r="AF2462" s="206" t="n">
        <f aca="false">IF(AE2462="SI",N2462,0)</f>
        <v>0</v>
      </c>
      <c r="AG2462" s="189" t="n">
        <f aca="false">IF(AE2462="SI",Y2462,0)</f>
        <v>0</v>
      </c>
      <c r="AH2462" s="189" t="n">
        <f aca="false">IF(AE2462="SI",AB2462,0)</f>
        <v>0</v>
      </c>
      <c r="AI2462" s="148"/>
      <c r="AJ2462" s="207"/>
      <c r="AK2462" s="207"/>
      <c r="AL2462" s="207"/>
      <c r="AM2462" s="207"/>
      <c r="AN2462" s="207"/>
      <c r="AO2462" s="208"/>
    </row>
    <row r="2463" customFormat="false" ht="15.75" hidden="false" customHeight="true" outlineLevel="0" collapsed="false">
      <c r="A2463" s="22" t="n">
        <v>2462</v>
      </c>
      <c r="B2463" s="180"/>
      <c r="C2463" s="22"/>
      <c r="D2463" s="22"/>
      <c r="E2463" s="183"/>
      <c r="F2463" s="183"/>
      <c r="G2463" s="22"/>
      <c r="H2463" s="22"/>
      <c r="I2463" s="22"/>
      <c r="J2463" s="22"/>
      <c r="K2463" s="191" t="e">
        <f aca="false">VLOOKUP(Personale!J2463,Legenda!$D$1:$F$258,2)</f>
        <v>#N/A</v>
      </c>
      <c r="L2463" s="22"/>
      <c r="M2463" s="22"/>
      <c r="N2463" s="22"/>
      <c r="O2463" s="22"/>
      <c r="P2463" s="203"/>
      <c r="Q2463" s="22"/>
      <c r="R2463" s="22"/>
      <c r="S2463" s="22"/>
      <c r="T2463" s="203"/>
      <c r="U2463" s="211"/>
      <c r="V2463" s="211"/>
      <c r="W2463" s="185" t="n">
        <v>0</v>
      </c>
      <c r="X2463" s="185" t="n">
        <v>0</v>
      </c>
      <c r="Y2463" s="219" t="n">
        <f aca="false">SUM(W2463:X2463)</f>
        <v>0</v>
      </c>
      <c r="Z2463" s="185" t="n">
        <v>0</v>
      </c>
      <c r="AA2463" s="185" t="n">
        <v>0</v>
      </c>
      <c r="AB2463" s="220" t="n">
        <f aca="false">SUM(Z2463:AA2463)</f>
        <v>0</v>
      </c>
      <c r="AC2463" s="22"/>
      <c r="AD2463" s="22"/>
      <c r="AE2463" s="188"/>
      <c r="AF2463" s="206" t="n">
        <f aca="false">IF(AE2463="SI",N2463,0)</f>
        <v>0</v>
      </c>
      <c r="AG2463" s="189" t="n">
        <f aca="false">IF(AE2463="SI",Y2463,0)</f>
        <v>0</v>
      </c>
      <c r="AH2463" s="189" t="n">
        <f aca="false">IF(AE2463="SI",AB2463,0)</f>
        <v>0</v>
      </c>
      <c r="AI2463" s="148"/>
      <c r="AJ2463" s="207"/>
      <c r="AK2463" s="207"/>
      <c r="AL2463" s="207"/>
      <c r="AM2463" s="207"/>
      <c r="AN2463" s="207"/>
      <c r="AO2463" s="208"/>
    </row>
    <row r="2464" customFormat="false" ht="15.75" hidden="false" customHeight="true" outlineLevel="0" collapsed="false">
      <c r="A2464" s="22" t="n">
        <v>2463</v>
      </c>
      <c r="B2464" s="180"/>
      <c r="C2464" s="22"/>
      <c r="D2464" s="22"/>
      <c r="E2464" s="183"/>
      <c r="F2464" s="183"/>
      <c r="G2464" s="22"/>
      <c r="H2464" s="22"/>
      <c r="I2464" s="22"/>
      <c r="J2464" s="22"/>
      <c r="K2464" s="191" t="e">
        <f aca="false">VLOOKUP(Personale!J2464,Legenda!$D$1:$F$258,2)</f>
        <v>#N/A</v>
      </c>
      <c r="L2464" s="22"/>
      <c r="M2464" s="22"/>
      <c r="N2464" s="22"/>
      <c r="O2464" s="22"/>
      <c r="P2464" s="203"/>
      <c r="Q2464" s="22"/>
      <c r="R2464" s="22"/>
      <c r="S2464" s="22"/>
      <c r="T2464" s="203"/>
      <c r="U2464" s="211"/>
      <c r="V2464" s="211"/>
      <c r="W2464" s="185" t="n">
        <v>0</v>
      </c>
      <c r="X2464" s="185" t="n">
        <v>0</v>
      </c>
      <c r="Y2464" s="219" t="n">
        <f aca="false">SUM(W2464:X2464)</f>
        <v>0</v>
      </c>
      <c r="Z2464" s="185" t="n">
        <v>0</v>
      </c>
      <c r="AA2464" s="185" t="n">
        <v>0</v>
      </c>
      <c r="AB2464" s="220" t="n">
        <f aca="false">SUM(Z2464:AA2464)</f>
        <v>0</v>
      </c>
      <c r="AC2464" s="22"/>
      <c r="AD2464" s="22"/>
      <c r="AE2464" s="188"/>
      <c r="AF2464" s="206" t="n">
        <f aca="false">IF(AE2464="SI",N2464,0)</f>
        <v>0</v>
      </c>
      <c r="AG2464" s="189" t="n">
        <f aca="false">IF(AE2464="SI",Y2464,0)</f>
        <v>0</v>
      </c>
      <c r="AH2464" s="189" t="n">
        <f aca="false">IF(AE2464="SI",AB2464,0)</f>
        <v>0</v>
      </c>
      <c r="AI2464" s="148"/>
      <c r="AJ2464" s="207"/>
      <c r="AK2464" s="207"/>
      <c r="AL2464" s="207"/>
      <c r="AM2464" s="207"/>
      <c r="AN2464" s="207"/>
      <c r="AO2464" s="208"/>
    </row>
    <row r="2465" customFormat="false" ht="15.75" hidden="false" customHeight="true" outlineLevel="0" collapsed="false">
      <c r="A2465" s="22" t="n">
        <v>2464</v>
      </c>
      <c r="B2465" s="180"/>
      <c r="C2465" s="22"/>
      <c r="D2465" s="22"/>
      <c r="E2465" s="183"/>
      <c r="F2465" s="183"/>
      <c r="G2465" s="22"/>
      <c r="H2465" s="22"/>
      <c r="I2465" s="22"/>
      <c r="J2465" s="22"/>
      <c r="K2465" s="191" t="e">
        <f aca="false">VLOOKUP(Personale!J2465,Legenda!$D$1:$F$258,2)</f>
        <v>#N/A</v>
      </c>
      <c r="L2465" s="22"/>
      <c r="M2465" s="22"/>
      <c r="N2465" s="22"/>
      <c r="O2465" s="22"/>
      <c r="P2465" s="203"/>
      <c r="Q2465" s="22"/>
      <c r="R2465" s="22"/>
      <c r="S2465" s="22"/>
      <c r="T2465" s="203"/>
      <c r="U2465" s="211"/>
      <c r="V2465" s="211"/>
      <c r="W2465" s="185" t="n">
        <v>0</v>
      </c>
      <c r="X2465" s="185" t="n">
        <v>0</v>
      </c>
      <c r="Y2465" s="219" t="n">
        <f aca="false">SUM(W2465:X2465)</f>
        <v>0</v>
      </c>
      <c r="Z2465" s="185" t="n">
        <v>0</v>
      </c>
      <c r="AA2465" s="185" t="n">
        <v>0</v>
      </c>
      <c r="AB2465" s="220" t="n">
        <f aca="false">SUM(Z2465:AA2465)</f>
        <v>0</v>
      </c>
      <c r="AC2465" s="22"/>
      <c r="AD2465" s="22"/>
      <c r="AE2465" s="188"/>
      <c r="AF2465" s="206" t="n">
        <f aca="false">IF(AE2465="SI",N2465,0)</f>
        <v>0</v>
      </c>
      <c r="AG2465" s="189" t="n">
        <f aca="false">IF(AE2465="SI",Y2465,0)</f>
        <v>0</v>
      </c>
      <c r="AH2465" s="189" t="n">
        <f aca="false">IF(AE2465="SI",AB2465,0)</f>
        <v>0</v>
      </c>
      <c r="AI2465" s="148"/>
      <c r="AJ2465" s="207"/>
      <c r="AK2465" s="207"/>
      <c r="AL2465" s="207"/>
      <c r="AM2465" s="207"/>
      <c r="AN2465" s="207"/>
      <c r="AO2465" s="208"/>
    </row>
    <row r="2466" customFormat="false" ht="15.75" hidden="false" customHeight="true" outlineLevel="0" collapsed="false">
      <c r="A2466" s="22" t="n">
        <v>2465</v>
      </c>
      <c r="B2466" s="180"/>
      <c r="C2466" s="22"/>
      <c r="D2466" s="22"/>
      <c r="E2466" s="183"/>
      <c r="F2466" s="183"/>
      <c r="G2466" s="22"/>
      <c r="H2466" s="22"/>
      <c r="I2466" s="22"/>
      <c r="J2466" s="22"/>
      <c r="K2466" s="191" t="e">
        <f aca="false">VLOOKUP(Personale!J2466,Legenda!$D$1:$F$258,2)</f>
        <v>#N/A</v>
      </c>
      <c r="L2466" s="22"/>
      <c r="M2466" s="22"/>
      <c r="N2466" s="22"/>
      <c r="O2466" s="22"/>
      <c r="P2466" s="203"/>
      <c r="Q2466" s="22"/>
      <c r="R2466" s="22"/>
      <c r="S2466" s="22"/>
      <c r="T2466" s="203"/>
      <c r="U2466" s="211"/>
      <c r="V2466" s="211"/>
      <c r="W2466" s="185" t="n">
        <v>0</v>
      </c>
      <c r="X2466" s="185" t="n">
        <v>0</v>
      </c>
      <c r="Y2466" s="219" t="n">
        <f aca="false">SUM(W2466:X2466)</f>
        <v>0</v>
      </c>
      <c r="Z2466" s="185" t="n">
        <v>0</v>
      </c>
      <c r="AA2466" s="185" t="n">
        <v>0</v>
      </c>
      <c r="AB2466" s="220" t="n">
        <f aca="false">SUM(Z2466:AA2466)</f>
        <v>0</v>
      </c>
      <c r="AC2466" s="22"/>
      <c r="AD2466" s="22"/>
      <c r="AE2466" s="188"/>
      <c r="AF2466" s="206" t="n">
        <f aca="false">IF(AE2466="SI",N2466,0)</f>
        <v>0</v>
      </c>
      <c r="AG2466" s="189" t="n">
        <f aca="false">IF(AE2466="SI",Y2466,0)</f>
        <v>0</v>
      </c>
      <c r="AH2466" s="189" t="n">
        <f aca="false">IF(AE2466="SI",AB2466,0)</f>
        <v>0</v>
      </c>
      <c r="AI2466" s="148"/>
      <c r="AJ2466" s="207"/>
      <c r="AK2466" s="207"/>
      <c r="AL2466" s="207"/>
      <c r="AM2466" s="207"/>
      <c r="AN2466" s="207"/>
      <c r="AO2466" s="208"/>
    </row>
    <row r="2467" customFormat="false" ht="15.75" hidden="false" customHeight="true" outlineLevel="0" collapsed="false">
      <c r="A2467" s="22" t="n">
        <v>2466</v>
      </c>
      <c r="B2467" s="180"/>
      <c r="C2467" s="22"/>
      <c r="D2467" s="22"/>
      <c r="E2467" s="183"/>
      <c r="F2467" s="183"/>
      <c r="G2467" s="22"/>
      <c r="H2467" s="22"/>
      <c r="I2467" s="22"/>
      <c r="J2467" s="22"/>
      <c r="K2467" s="191" t="e">
        <f aca="false">VLOOKUP(Personale!J2467,Legenda!$D$1:$F$258,2)</f>
        <v>#N/A</v>
      </c>
      <c r="L2467" s="22"/>
      <c r="M2467" s="22"/>
      <c r="N2467" s="22"/>
      <c r="O2467" s="22"/>
      <c r="P2467" s="203"/>
      <c r="Q2467" s="22"/>
      <c r="R2467" s="22"/>
      <c r="S2467" s="22"/>
      <c r="T2467" s="203"/>
      <c r="U2467" s="211"/>
      <c r="V2467" s="211"/>
      <c r="W2467" s="185" t="n">
        <v>0</v>
      </c>
      <c r="X2467" s="185" t="n">
        <v>0</v>
      </c>
      <c r="Y2467" s="219" t="n">
        <f aca="false">SUM(W2467:X2467)</f>
        <v>0</v>
      </c>
      <c r="Z2467" s="185" t="n">
        <v>0</v>
      </c>
      <c r="AA2467" s="185" t="n">
        <v>0</v>
      </c>
      <c r="AB2467" s="220" t="n">
        <f aca="false">SUM(Z2467:AA2467)</f>
        <v>0</v>
      </c>
      <c r="AC2467" s="22"/>
      <c r="AD2467" s="22"/>
      <c r="AE2467" s="188"/>
      <c r="AF2467" s="206" t="n">
        <f aca="false">IF(AE2467="SI",N2467,0)</f>
        <v>0</v>
      </c>
      <c r="AG2467" s="189" t="n">
        <f aca="false">IF(AE2467="SI",Y2467,0)</f>
        <v>0</v>
      </c>
      <c r="AH2467" s="189" t="n">
        <f aca="false">IF(AE2467="SI",AB2467,0)</f>
        <v>0</v>
      </c>
      <c r="AI2467" s="148"/>
      <c r="AJ2467" s="207"/>
      <c r="AK2467" s="207"/>
      <c r="AL2467" s="207"/>
      <c r="AM2467" s="207"/>
      <c r="AN2467" s="207"/>
      <c r="AO2467" s="208"/>
    </row>
    <row r="2468" customFormat="false" ht="15.75" hidden="false" customHeight="true" outlineLevel="0" collapsed="false">
      <c r="A2468" s="22" t="n">
        <v>2467</v>
      </c>
      <c r="B2468" s="180"/>
      <c r="C2468" s="22"/>
      <c r="D2468" s="22"/>
      <c r="E2468" s="183"/>
      <c r="F2468" s="183"/>
      <c r="G2468" s="22"/>
      <c r="H2468" s="22"/>
      <c r="I2468" s="22"/>
      <c r="J2468" s="22"/>
      <c r="K2468" s="191" t="e">
        <f aca="false">VLOOKUP(Personale!J2468,Legenda!$D$1:$F$258,2)</f>
        <v>#N/A</v>
      </c>
      <c r="L2468" s="22"/>
      <c r="M2468" s="22"/>
      <c r="N2468" s="22"/>
      <c r="O2468" s="22"/>
      <c r="P2468" s="203"/>
      <c r="Q2468" s="22"/>
      <c r="R2468" s="22"/>
      <c r="S2468" s="22"/>
      <c r="T2468" s="203"/>
      <c r="U2468" s="211"/>
      <c r="V2468" s="211"/>
      <c r="W2468" s="185" t="n">
        <v>0</v>
      </c>
      <c r="X2468" s="185" t="n">
        <v>0</v>
      </c>
      <c r="Y2468" s="219" t="n">
        <f aca="false">SUM(W2468:X2468)</f>
        <v>0</v>
      </c>
      <c r="Z2468" s="185" t="n">
        <v>0</v>
      </c>
      <c r="AA2468" s="185" t="n">
        <v>0</v>
      </c>
      <c r="AB2468" s="220" t="n">
        <f aca="false">SUM(Z2468:AA2468)</f>
        <v>0</v>
      </c>
      <c r="AC2468" s="22"/>
      <c r="AD2468" s="22"/>
      <c r="AE2468" s="188"/>
      <c r="AF2468" s="206" t="n">
        <f aca="false">IF(AE2468="SI",N2468,0)</f>
        <v>0</v>
      </c>
      <c r="AG2468" s="189" t="n">
        <f aca="false">IF(AE2468="SI",Y2468,0)</f>
        <v>0</v>
      </c>
      <c r="AH2468" s="189" t="n">
        <f aca="false">IF(AE2468="SI",AB2468,0)</f>
        <v>0</v>
      </c>
      <c r="AI2468" s="148"/>
      <c r="AJ2468" s="207"/>
      <c r="AK2468" s="207"/>
      <c r="AL2468" s="207"/>
      <c r="AM2468" s="207"/>
      <c r="AN2468" s="207"/>
      <c r="AO2468" s="208"/>
    </row>
    <row r="2469" customFormat="false" ht="15.75" hidden="false" customHeight="true" outlineLevel="0" collapsed="false">
      <c r="A2469" s="22" t="n">
        <v>2468</v>
      </c>
      <c r="B2469" s="180"/>
      <c r="C2469" s="22"/>
      <c r="D2469" s="22"/>
      <c r="E2469" s="183"/>
      <c r="F2469" s="183"/>
      <c r="G2469" s="22"/>
      <c r="H2469" s="22"/>
      <c r="I2469" s="22"/>
      <c r="J2469" s="22"/>
      <c r="K2469" s="191" t="e">
        <f aca="false">VLOOKUP(Personale!J2469,Legenda!$D$1:$F$258,2)</f>
        <v>#N/A</v>
      </c>
      <c r="L2469" s="22"/>
      <c r="M2469" s="22"/>
      <c r="N2469" s="22"/>
      <c r="O2469" s="22"/>
      <c r="P2469" s="203"/>
      <c r="Q2469" s="22"/>
      <c r="R2469" s="22"/>
      <c r="S2469" s="22"/>
      <c r="T2469" s="203"/>
      <c r="U2469" s="211"/>
      <c r="V2469" s="211"/>
      <c r="W2469" s="185" t="n">
        <v>0</v>
      </c>
      <c r="X2469" s="185" t="n">
        <v>0</v>
      </c>
      <c r="Y2469" s="219" t="n">
        <f aca="false">SUM(W2469:X2469)</f>
        <v>0</v>
      </c>
      <c r="Z2469" s="185" t="n">
        <v>0</v>
      </c>
      <c r="AA2469" s="185" t="n">
        <v>0</v>
      </c>
      <c r="AB2469" s="220" t="n">
        <f aca="false">SUM(Z2469:AA2469)</f>
        <v>0</v>
      </c>
      <c r="AC2469" s="22"/>
      <c r="AD2469" s="22"/>
      <c r="AE2469" s="188"/>
      <c r="AF2469" s="206" t="n">
        <f aca="false">IF(AE2469="SI",N2469,0)</f>
        <v>0</v>
      </c>
      <c r="AG2469" s="189" t="n">
        <f aca="false">IF(AE2469="SI",Y2469,0)</f>
        <v>0</v>
      </c>
      <c r="AH2469" s="189" t="n">
        <f aca="false">IF(AE2469="SI",AB2469,0)</f>
        <v>0</v>
      </c>
      <c r="AI2469" s="148"/>
      <c r="AJ2469" s="207"/>
      <c r="AK2469" s="207"/>
      <c r="AL2469" s="207"/>
      <c r="AM2469" s="207"/>
      <c r="AN2469" s="207"/>
      <c r="AO2469" s="208"/>
    </row>
    <row r="2470" customFormat="false" ht="15.75" hidden="false" customHeight="true" outlineLevel="0" collapsed="false">
      <c r="A2470" s="22" t="n">
        <v>2469</v>
      </c>
      <c r="B2470" s="180"/>
      <c r="C2470" s="22"/>
      <c r="D2470" s="22"/>
      <c r="E2470" s="183"/>
      <c r="F2470" s="183"/>
      <c r="G2470" s="22"/>
      <c r="H2470" s="22"/>
      <c r="I2470" s="22"/>
      <c r="J2470" s="22"/>
      <c r="K2470" s="191" t="e">
        <f aca="false">VLOOKUP(Personale!J2470,Legenda!$D$1:$F$258,2)</f>
        <v>#N/A</v>
      </c>
      <c r="L2470" s="22"/>
      <c r="M2470" s="22"/>
      <c r="N2470" s="22"/>
      <c r="O2470" s="22"/>
      <c r="P2470" s="203"/>
      <c r="Q2470" s="22"/>
      <c r="R2470" s="22"/>
      <c r="S2470" s="22"/>
      <c r="T2470" s="203"/>
      <c r="U2470" s="211"/>
      <c r="V2470" s="211"/>
      <c r="W2470" s="185" t="n">
        <v>0</v>
      </c>
      <c r="X2470" s="185" t="n">
        <v>0</v>
      </c>
      <c r="Y2470" s="219" t="n">
        <f aca="false">SUM(W2470:X2470)</f>
        <v>0</v>
      </c>
      <c r="Z2470" s="185" t="n">
        <v>0</v>
      </c>
      <c r="AA2470" s="185" t="n">
        <v>0</v>
      </c>
      <c r="AB2470" s="220" t="n">
        <f aca="false">SUM(Z2470:AA2470)</f>
        <v>0</v>
      </c>
      <c r="AC2470" s="22"/>
      <c r="AD2470" s="22"/>
      <c r="AE2470" s="188"/>
      <c r="AF2470" s="206" t="n">
        <f aca="false">IF(AE2470="SI",N2470,0)</f>
        <v>0</v>
      </c>
      <c r="AG2470" s="189" t="n">
        <f aca="false">IF(AE2470="SI",Y2470,0)</f>
        <v>0</v>
      </c>
      <c r="AH2470" s="189" t="n">
        <f aca="false">IF(AE2470="SI",AB2470,0)</f>
        <v>0</v>
      </c>
      <c r="AI2470" s="148"/>
      <c r="AJ2470" s="207"/>
      <c r="AK2470" s="207"/>
      <c r="AL2470" s="207"/>
      <c r="AM2470" s="207"/>
      <c r="AN2470" s="207"/>
      <c r="AO2470" s="208"/>
    </row>
    <row r="2471" customFormat="false" ht="15.75" hidden="false" customHeight="true" outlineLevel="0" collapsed="false">
      <c r="A2471" s="22" t="n">
        <v>2470</v>
      </c>
      <c r="B2471" s="180"/>
      <c r="C2471" s="22"/>
      <c r="D2471" s="22"/>
      <c r="E2471" s="183"/>
      <c r="F2471" s="183"/>
      <c r="G2471" s="22"/>
      <c r="H2471" s="22"/>
      <c r="I2471" s="22"/>
      <c r="J2471" s="22"/>
      <c r="K2471" s="191" t="e">
        <f aca="false">VLOOKUP(Personale!J2471,Legenda!$D$1:$F$258,2)</f>
        <v>#N/A</v>
      </c>
      <c r="L2471" s="22"/>
      <c r="M2471" s="22"/>
      <c r="N2471" s="22"/>
      <c r="O2471" s="22"/>
      <c r="P2471" s="203"/>
      <c r="Q2471" s="22"/>
      <c r="R2471" s="22"/>
      <c r="S2471" s="22"/>
      <c r="T2471" s="203"/>
      <c r="U2471" s="211"/>
      <c r="V2471" s="211"/>
      <c r="W2471" s="185" t="n">
        <v>0</v>
      </c>
      <c r="X2471" s="185" t="n">
        <v>0</v>
      </c>
      <c r="Y2471" s="219" t="n">
        <f aca="false">SUM(W2471:X2471)</f>
        <v>0</v>
      </c>
      <c r="Z2471" s="185" t="n">
        <v>0</v>
      </c>
      <c r="AA2471" s="185" t="n">
        <v>0</v>
      </c>
      <c r="AB2471" s="220" t="n">
        <f aca="false">SUM(Z2471:AA2471)</f>
        <v>0</v>
      </c>
      <c r="AC2471" s="22"/>
      <c r="AD2471" s="22"/>
      <c r="AE2471" s="188"/>
      <c r="AF2471" s="206" t="n">
        <f aca="false">IF(AE2471="SI",N2471,0)</f>
        <v>0</v>
      </c>
      <c r="AG2471" s="189" t="n">
        <f aca="false">IF(AE2471="SI",Y2471,0)</f>
        <v>0</v>
      </c>
      <c r="AH2471" s="189" t="n">
        <f aca="false">IF(AE2471="SI",AB2471,0)</f>
        <v>0</v>
      </c>
      <c r="AI2471" s="148"/>
      <c r="AJ2471" s="207"/>
      <c r="AK2471" s="207"/>
      <c r="AL2471" s="207"/>
      <c r="AM2471" s="207"/>
      <c r="AN2471" s="207"/>
      <c r="AO2471" s="208"/>
    </row>
    <row r="2472" customFormat="false" ht="15.75" hidden="false" customHeight="true" outlineLevel="0" collapsed="false">
      <c r="A2472" s="22" t="n">
        <v>2471</v>
      </c>
      <c r="B2472" s="180"/>
      <c r="C2472" s="22"/>
      <c r="D2472" s="22"/>
      <c r="E2472" s="183"/>
      <c r="F2472" s="183"/>
      <c r="G2472" s="22"/>
      <c r="H2472" s="22"/>
      <c r="I2472" s="22"/>
      <c r="J2472" s="22"/>
      <c r="K2472" s="191" t="e">
        <f aca="false">VLOOKUP(Personale!J2472,Legenda!$D$1:$F$258,2)</f>
        <v>#N/A</v>
      </c>
      <c r="L2472" s="22"/>
      <c r="M2472" s="22"/>
      <c r="N2472" s="22"/>
      <c r="O2472" s="22"/>
      <c r="P2472" s="203"/>
      <c r="Q2472" s="22"/>
      <c r="R2472" s="22"/>
      <c r="S2472" s="22"/>
      <c r="T2472" s="203"/>
      <c r="U2472" s="211"/>
      <c r="V2472" s="211"/>
      <c r="W2472" s="185" t="n">
        <v>0</v>
      </c>
      <c r="X2472" s="185" t="n">
        <v>0</v>
      </c>
      <c r="Y2472" s="219" t="n">
        <f aca="false">SUM(W2472:X2472)</f>
        <v>0</v>
      </c>
      <c r="Z2472" s="185" t="n">
        <v>0</v>
      </c>
      <c r="AA2472" s="185" t="n">
        <v>0</v>
      </c>
      <c r="AB2472" s="220" t="n">
        <f aca="false">SUM(Z2472:AA2472)</f>
        <v>0</v>
      </c>
      <c r="AC2472" s="22"/>
      <c r="AD2472" s="22"/>
      <c r="AE2472" s="188"/>
      <c r="AF2472" s="206" t="n">
        <f aca="false">IF(AE2472="SI",N2472,0)</f>
        <v>0</v>
      </c>
      <c r="AG2472" s="189" t="n">
        <f aca="false">IF(AE2472="SI",Y2472,0)</f>
        <v>0</v>
      </c>
      <c r="AH2472" s="189" t="n">
        <f aca="false">IF(AE2472="SI",AB2472,0)</f>
        <v>0</v>
      </c>
      <c r="AI2472" s="148"/>
      <c r="AJ2472" s="207"/>
      <c r="AK2472" s="207"/>
      <c r="AL2472" s="207"/>
      <c r="AM2472" s="207"/>
      <c r="AN2472" s="207"/>
      <c r="AO2472" s="208"/>
    </row>
    <row r="2473" customFormat="false" ht="15.75" hidden="false" customHeight="true" outlineLevel="0" collapsed="false">
      <c r="A2473" s="22" t="n">
        <v>2472</v>
      </c>
      <c r="B2473" s="180"/>
      <c r="C2473" s="22"/>
      <c r="D2473" s="22"/>
      <c r="E2473" s="183"/>
      <c r="F2473" s="183"/>
      <c r="G2473" s="22"/>
      <c r="H2473" s="22"/>
      <c r="I2473" s="22"/>
      <c r="J2473" s="22"/>
      <c r="K2473" s="191" t="e">
        <f aca="false">VLOOKUP(Personale!J2473,Legenda!$D$1:$F$258,2)</f>
        <v>#N/A</v>
      </c>
      <c r="L2473" s="22"/>
      <c r="M2473" s="22"/>
      <c r="N2473" s="22"/>
      <c r="O2473" s="22"/>
      <c r="P2473" s="203"/>
      <c r="Q2473" s="22"/>
      <c r="R2473" s="22"/>
      <c r="S2473" s="22"/>
      <c r="T2473" s="203"/>
      <c r="U2473" s="211"/>
      <c r="V2473" s="211"/>
      <c r="W2473" s="185" t="n">
        <v>0</v>
      </c>
      <c r="X2473" s="185" t="n">
        <v>0</v>
      </c>
      <c r="Y2473" s="219" t="n">
        <f aca="false">SUM(W2473:X2473)</f>
        <v>0</v>
      </c>
      <c r="Z2473" s="185" t="n">
        <v>0</v>
      </c>
      <c r="AA2473" s="185" t="n">
        <v>0</v>
      </c>
      <c r="AB2473" s="220" t="n">
        <f aca="false">SUM(Z2473:AA2473)</f>
        <v>0</v>
      </c>
      <c r="AC2473" s="22"/>
      <c r="AD2473" s="22"/>
      <c r="AE2473" s="188"/>
      <c r="AF2473" s="206" t="n">
        <f aca="false">IF(AE2473="SI",N2473,0)</f>
        <v>0</v>
      </c>
      <c r="AG2473" s="189" t="n">
        <f aca="false">IF(AE2473="SI",Y2473,0)</f>
        <v>0</v>
      </c>
      <c r="AH2473" s="189" t="n">
        <f aca="false">IF(AE2473="SI",AB2473,0)</f>
        <v>0</v>
      </c>
      <c r="AI2473" s="148"/>
      <c r="AJ2473" s="207"/>
      <c r="AK2473" s="207"/>
      <c r="AL2473" s="207"/>
      <c r="AM2473" s="207"/>
      <c r="AN2473" s="207"/>
      <c r="AO2473" s="208"/>
    </row>
    <row r="2474" customFormat="false" ht="15.75" hidden="false" customHeight="true" outlineLevel="0" collapsed="false">
      <c r="A2474" s="22" t="n">
        <v>2473</v>
      </c>
      <c r="B2474" s="180"/>
      <c r="C2474" s="22"/>
      <c r="D2474" s="22"/>
      <c r="E2474" s="183"/>
      <c r="F2474" s="183"/>
      <c r="G2474" s="22"/>
      <c r="H2474" s="22"/>
      <c r="I2474" s="22"/>
      <c r="J2474" s="22"/>
      <c r="K2474" s="191" t="e">
        <f aca="false">VLOOKUP(Personale!J2474,Legenda!$D$1:$F$258,2)</f>
        <v>#N/A</v>
      </c>
      <c r="L2474" s="22"/>
      <c r="M2474" s="22"/>
      <c r="N2474" s="22"/>
      <c r="O2474" s="22"/>
      <c r="P2474" s="203"/>
      <c r="Q2474" s="22"/>
      <c r="R2474" s="22"/>
      <c r="S2474" s="22"/>
      <c r="T2474" s="203"/>
      <c r="U2474" s="211"/>
      <c r="V2474" s="211"/>
      <c r="W2474" s="185" t="n">
        <v>0</v>
      </c>
      <c r="X2474" s="185" t="n">
        <v>0</v>
      </c>
      <c r="Y2474" s="219" t="n">
        <f aca="false">SUM(W2474:X2474)</f>
        <v>0</v>
      </c>
      <c r="Z2474" s="185" t="n">
        <v>0</v>
      </c>
      <c r="AA2474" s="185" t="n">
        <v>0</v>
      </c>
      <c r="AB2474" s="220" t="n">
        <f aca="false">SUM(Z2474:AA2474)</f>
        <v>0</v>
      </c>
      <c r="AC2474" s="22"/>
      <c r="AD2474" s="22"/>
      <c r="AE2474" s="188"/>
      <c r="AF2474" s="206" t="n">
        <f aca="false">IF(AE2474="SI",N2474,0)</f>
        <v>0</v>
      </c>
      <c r="AG2474" s="189" t="n">
        <f aca="false">IF(AE2474="SI",Y2474,0)</f>
        <v>0</v>
      </c>
      <c r="AH2474" s="189" t="n">
        <f aca="false">IF(AE2474="SI",AB2474,0)</f>
        <v>0</v>
      </c>
      <c r="AI2474" s="148"/>
      <c r="AJ2474" s="207"/>
      <c r="AK2474" s="207"/>
      <c r="AL2474" s="207"/>
      <c r="AM2474" s="207"/>
      <c r="AN2474" s="207"/>
      <c r="AO2474" s="208"/>
    </row>
    <row r="2475" customFormat="false" ht="15.75" hidden="false" customHeight="true" outlineLevel="0" collapsed="false">
      <c r="A2475" s="22" t="n">
        <v>2474</v>
      </c>
      <c r="B2475" s="180"/>
      <c r="C2475" s="22"/>
      <c r="D2475" s="22"/>
      <c r="E2475" s="183"/>
      <c r="F2475" s="183"/>
      <c r="G2475" s="22"/>
      <c r="H2475" s="22"/>
      <c r="I2475" s="22"/>
      <c r="J2475" s="22"/>
      <c r="K2475" s="191" t="e">
        <f aca="false">VLOOKUP(Personale!J2475,Legenda!$D$1:$F$258,2)</f>
        <v>#N/A</v>
      </c>
      <c r="L2475" s="22"/>
      <c r="M2475" s="22"/>
      <c r="N2475" s="22"/>
      <c r="O2475" s="22"/>
      <c r="P2475" s="203"/>
      <c r="Q2475" s="22"/>
      <c r="R2475" s="22"/>
      <c r="S2475" s="22"/>
      <c r="T2475" s="203"/>
      <c r="U2475" s="211"/>
      <c r="V2475" s="211"/>
      <c r="W2475" s="185" t="n">
        <v>0</v>
      </c>
      <c r="X2475" s="185" t="n">
        <v>0</v>
      </c>
      <c r="Y2475" s="219" t="n">
        <f aca="false">SUM(W2475:X2475)</f>
        <v>0</v>
      </c>
      <c r="Z2475" s="185" t="n">
        <v>0</v>
      </c>
      <c r="AA2475" s="185" t="n">
        <v>0</v>
      </c>
      <c r="AB2475" s="220" t="n">
        <f aca="false">SUM(Z2475:AA2475)</f>
        <v>0</v>
      </c>
      <c r="AC2475" s="22"/>
      <c r="AD2475" s="22"/>
      <c r="AE2475" s="188"/>
      <c r="AF2475" s="206" t="n">
        <f aca="false">IF(AE2475="SI",N2475,0)</f>
        <v>0</v>
      </c>
      <c r="AG2475" s="189" t="n">
        <f aca="false">IF(AE2475="SI",Y2475,0)</f>
        <v>0</v>
      </c>
      <c r="AH2475" s="189" t="n">
        <f aca="false">IF(AE2475="SI",AB2475,0)</f>
        <v>0</v>
      </c>
      <c r="AI2475" s="148"/>
      <c r="AJ2475" s="207"/>
      <c r="AK2475" s="207"/>
      <c r="AL2475" s="207"/>
      <c r="AM2475" s="207"/>
      <c r="AN2475" s="207"/>
      <c r="AO2475" s="208"/>
    </row>
    <row r="2476" customFormat="false" ht="15.75" hidden="false" customHeight="true" outlineLevel="0" collapsed="false">
      <c r="A2476" s="22" t="n">
        <v>2475</v>
      </c>
      <c r="B2476" s="180"/>
      <c r="C2476" s="22"/>
      <c r="D2476" s="22"/>
      <c r="E2476" s="183"/>
      <c r="F2476" s="183"/>
      <c r="G2476" s="22"/>
      <c r="H2476" s="22"/>
      <c r="I2476" s="22"/>
      <c r="J2476" s="22"/>
      <c r="K2476" s="191" t="e">
        <f aca="false">VLOOKUP(Personale!J2476,Legenda!$D$1:$F$258,2)</f>
        <v>#N/A</v>
      </c>
      <c r="L2476" s="22"/>
      <c r="M2476" s="22"/>
      <c r="N2476" s="22"/>
      <c r="O2476" s="22"/>
      <c r="P2476" s="203"/>
      <c r="Q2476" s="22"/>
      <c r="R2476" s="22"/>
      <c r="S2476" s="22"/>
      <c r="T2476" s="203"/>
      <c r="U2476" s="211"/>
      <c r="V2476" s="211"/>
      <c r="W2476" s="185" t="n">
        <v>0</v>
      </c>
      <c r="X2476" s="185" t="n">
        <v>0</v>
      </c>
      <c r="Y2476" s="219" t="n">
        <f aca="false">SUM(W2476:X2476)</f>
        <v>0</v>
      </c>
      <c r="Z2476" s="185" t="n">
        <v>0</v>
      </c>
      <c r="AA2476" s="185" t="n">
        <v>0</v>
      </c>
      <c r="AB2476" s="220" t="n">
        <f aca="false">SUM(Z2476:AA2476)</f>
        <v>0</v>
      </c>
      <c r="AC2476" s="22"/>
      <c r="AD2476" s="22"/>
      <c r="AE2476" s="188"/>
      <c r="AF2476" s="206" t="n">
        <f aca="false">IF(AE2476="SI",N2476,0)</f>
        <v>0</v>
      </c>
      <c r="AG2476" s="189" t="n">
        <f aca="false">IF(AE2476="SI",Y2476,0)</f>
        <v>0</v>
      </c>
      <c r="AH2476" s="189" t="n">
        <f aca="false">IF(AE2476="SI",AB2476,0)</f>
        <v>0</v>
      </c>
      <c r="AI2476" s="148"/>
      <c r="AJ2476" s="207"/>
      <c r="AK2476" s="207"/>
      <c r="AL2476" s="207"/>
      <c r="AM2476" s="207"/>
      <c r="AN2476" s="207"/>
      <c r="AO2476" s="208"/>
    </row>
    <row r="2477" customFormat="false" ht="15.75" hidden="false" customHeight="true" outlineLevel="0" collapsed="false">
      <c r="A2477" s="22" t="n">
        <v>2476</v>
      </c>
      <c r="B2477" s="180"/>
      <c r="C2477" s="22"/>
      <c r="D2477" s="22"/>
      <c r="E2477" s="183"/>
      <c r="F2477" s="183"/>
      <c r="G2477" s="22"/>
      <c r="H2477" s="22"/>
      <c r="I2477" s="22"/>
      <c r="J2477" s="22"/>
      <c r="K2477" s="191" t="e">
        <f aca="false">VLOOKUP(Personale!J2477,Legenda!$D$1:$F$258,2)</f>
        <v>#N/A</v>
      </c>
      <c r="L2477" s="22"/>
      <c r="M2477" s="22"/>
      <c r="N2477" s="22"/>
      <c r="O2477" s="22"/>
      <c r="P2477" s="203"/>
      <c r="Q2477" s="22"/>
      <c r="R2477" s="22"/>
      <c r="S2477" s="22"/>
      <c r="T2477" s="203"/>
      <c r="U2477" s="211"/>
      <c r="V2477" s="211"/>
      <c r="W2477" s="185" t="n">
        <v>0</v>
      </c>
      <c r="X2477" s="185" t="n">
        <v>0</v>
      </c>
      <c r="Y2477" s="219" t="n">
        <f aca="false">SUM(W2477:X2477)</f>
        <v>0</v>
      </c>
      <c r="Z2477" s="185" t="n">
        <v>0</v>
      </c>
      <c r="AA2477" s="185" t="n">
        <v>0</v>
      </c>
      <c r="AB2477" s="220" t="n">
        <f aca="false">SUM(Z2477:AA2477)</f>
        <v>0</v>
      </c>
      <c r="AC2477" s="22"/>
      <c r="AD2477" s="22"/>
      <c r="AE2477" s="188"/>
      <c r="AF2477" s="206" t="n">
        <f aca="false">IF(AE2477="SI",N2477,0)</f>
        <v>0</v>
      </c>
      <c r="AG2477" s="189" t="n">
        <f aca="false">IF(AE2477="SI",Y2477,0)</f>
        <v>0</v>
      </c>
      <c r="AH2477" s="189" t="n">
        <f aca="false">IF(AE2477="SI",AB2477,0)</f>
        <v>0</v>
      </c>
      <c r="AI2477" s="148"/>
      <c r="AJ2477" s="207"/>
      <c r="AK2477" s="207"/>
      <c r="AL2477" s="207"/>
      <c r="AM2477" s="207"/>
      <c r="AN2477" s="207"/>
      <c r="AO2477" s="208"/>
    </row>
    <row r="2478" customFormat="false" ht="15.75" hidden="false" customHeight="true" outlineLevel="0" collapsed="false">
      <c r="A2478" s="22" t="n">
        <v>2477</v>
      </c>
      <c r="B2478" s="180"/>
      <c r="C2478" s="22"/>
      <c r="D2478" s="22"/>
      <c r="E2478" s="183"/>
      <c r="F2478" s="183"/>
      <c r="G2478" s="22"/>
      <c r="H2478" s="22"/>
      <c r="I2478" s="22"/>
      <c r="J2478" s="22"/>
      <c r="K2478" s="191" t="e">
        <f aca="false">VLOOKUP(Personale!J2478,Legenda!$D$1:$F$258,2)</f>
        <v>#N/A</v>
      </c>
      <c r="L2478" s="22"/>
      <c r="M2478" s="22"/>
      <c r="N2478" s="22"/>
      <c r="O2478" s="22"/>
      <c r="P2478" s="203"/>
      <c r="Q2478" s="22"/>
      <c r="R2478" s="22"/>
      <c r="S2478" s="22"/>
      <c r="T2478" s="203"/>
      <c r="U2478" s="211"/>
      <c r="V2478" s="211"/>
      <c r="W2478" s="185" t="n">
        <v>0</v>
      </c>
      <c r="X2478" s="185" t="n">
        <v>0</v>
      </c>
      <c r="Y2478" s="219" t="n">
        <f aca="false">SUM(W2478:X2478)</f>
        <v>0</v>
      </c>
      <c r="Z2478" s="185" t="n">
        <v>0</v>
      </c>
      <c r="AA2478" s="185" t="n">
        <v>0</v>
      </c>
      <c r="AB2478" s="220" t="n">
        <f aca="false">SUM(Z2478:AA2478)</f>
        <v>0</v>
      </c>
      <c r="AC2478" s="22"/>
      <c r="AD2478" s="22"/>
      <c r="AE2478" s="188"/>
      <c r="AF2478" s="206" t="n">
        <f aca="false">IF(AE2478="SI",N2478,0)</f>
        <v>0</v>
      </c>
      <c r="AG2478" s="189" t="n">
        <f aca="false">IF(AE2478="SI",Y2478,0)</f>
        <v>0</v>
      </c>
      <c r="AH2478" s="189" t="n">
        <f aca="false">IF(AE2478="SI",AB2478,0)</f>
        <v>0</v>
      </c>
      <c r="AI2478" s="148"/>
      <c r="AJ2478" s="207"/>
      <c r="AK2478" s="207"/>
      <c r="AL2478" s="207"/>
      <c r="AM2478" s="207"/>
      <c r="AN2478" s="207"/>
      <c r="AO2478" s="208"/>
    </row>
    <row r="2479" customFormat="false" ht="15.75" hidden="false" customHeight="true" outlineLevel="0" collapsed="false">
      <c r="A2479" s="22" t="n">
        <v>2478</v>
      </c>
      <c r="B2479" s="180"/>
      <c r="C2479" s="22"/>
      <c r="D2479" s="22"/>
      <c r="E2479" s="183"/>
      <c r="F2479" s="183"/>
      <c r="G2479" s="22"/>
      <c r="H2479" s="22"/>
      <c r="I2479" s="22"/>
      <c r="J2479" s="22"/>
      <c r="K2479" s="191" t="e">
        <f aca="false">VLOOKUP(Personale!J2479,Legenda!$D$1:$F$258,2)</f>
        <v>#N/A</v>
      </c>
      <c r="L2479" s="22"/>
      <c r="M2479" s="22"/>
      <c r="N2479" s="22"/>
      <c r="O2479" s="22"/>
      <c r="P2479" s="203"/>
      <c r="Q2479" s="22"/>
      <c r="R2479" s="22"/>
      <c r="S2479" s="22"/>
      <c r="T2479" s="203"/>
      <c r="U2479" s="211"/>
      <c r="V2479" s="211"/>
      <c r="W2479" s="185" t="n">
        <v>0</v>
      </c>
      <c r="X2479" s="185" t="n">
        <v>0</v>
      </c>
      <c r="Y2479" s="219" t="n">
        <f aca="false">SUM(W2479:X2479)</f>
        <v>0</v>
      </c>
      <c r="Z2479" s="185" t="n">
        <v>0</v>
      </c>
      <c r="AA2479" s="185" t="n">
        <v>0</v>
      </c>
      <c r="AB2479" s="220" t="n">
        <f aca="false">SUM(Z2479:AA2479)</f>
        <v>0</v>
      </c>
      <c r="AC2479" s="22"/>
      <c r="AD2479" s="22"/>
      <c r="AE2479" s="188"/>
      <c r="AF2479" s="206" t="n">
        <f aca="false">IF(AE2479="SI",N2479,0)</f>
        <v>0</v>
      </c>
      <c r="AG2479" s="189" t="n">
        <f aca="false">IF(AE2479="SI",Y2479,0)</f>
        <v>0</v>
      </c>
      <c r="AH2479" s="189" t="n">
        <f aca="false">IF(AE2479="SI",AB2479,0)</f>
        <v>0</v>
      </c>
      <c r="AI2479" s="148"/>
      <c r="AJ2479" s="207"/>
      <c r="AK2479" s="207"/>
      <c r="AL2479" s="207"/>
      <c r="AM2479" s="207"/>
      <c r="AN2479" s="207"/>
      <c r="AO2479" s="208"/>
    </row>
    <row r="2480" customFormat="false" ht="15.75" hidden="false" customHeight="true" outlineLevel="0" collapsed="false">
      <c r="A2480" s="22" t="n">
        <v>2479</v>
      </c>
      <c r="B2480" s="180"/>
      <c r="C2480" s="22"/>
      <c r="D2480" s="22"/>
      <c r="E2480" s="183"/>
      <c r="F2480" s="183"/>
      <c r="G2480" s="22"/>
      <c r="H2480" s="22"/>
      <c r="I2480" s="22"/>
      <c r="J2480" s="22"/>
      <c r="K2480" s="191" t="e">
        <f aca="false">VLOOKUP(Personale!J2480,Legenda!$D$1:$F$258,2)</f>
        <v>#N/A</v>
      </c>
      <c r="L2480" s="22"/>
      <c r="M2480" s="22"/>
      <c r="N2480" s="22"/>
      <c r="O2480" s="22"/>
      <c r="P2480" s="203"/>
      <c r="Q2480" s="22"/>
      <c r="R2480" s="22"/>
      <c r="S2480" s="22"/>
      <c r="T2480" s="203"/>
      <c r="U2480" s="211"/>
      <c r="V2480" s="211"/>
      <c r="W2480" s="185" t="n">
        <v>0</v>
      </c>
      <c r="X2480" s="185" t="n">
        <v>0</v>
      </c>
      <c r="Y2480" s="219" t="n">
        <f aca="false">SUM(W2480:X2480)</f>
        <v>0</v>
      </c>
      <c r="Z2480" s="185" t="n">
        <v>0</v>
      </c>
      <c r="AA2480" s="185" t="n">
        <v>0</v>
      </c>
      <c r="AB2480" s="220" t="n">
        <f aca="false">SUM(Z2480:AA2480)</f>
        <v>0</v>
      </c>
      <c r="AC2480" s="22"/>
      <c r="AD2480" s="22"/>
      <c r="AE2480" s="188"/>
      <c r="AF2480" s="206" t="n">
        <f aca="false">IF(AE2480="SI",N2480,0)</f>
        <v>0</v>
      </c>
      <c r="AG2480" s="189" t="n">
        <f aca="false">IF(AE2480="SI",Y2480,0)</f>
        <v>0</v>
      </c>
      <c r="AH2480" s="189" t="n">
        <f aca="false">IF(AE2480="SI",AB2480,0)</f>
        <v>0</v>
      </c>
      <c r="AI2480" s="148"/>
      <c r="AJ2480" s="207"/>
      <c r="AK2480" s="207"/>
      <c r="AL2480" s="207"/>
      <c r="AM2480" s="207"/>
      <c r="AN2480" s="207"/>
      <c r="AO2480" s="208"/>
    </row>
    <row r="2481" customFormat="false" ht="15.75" hidden="false" customHeight="true" outlineLevel="0" collapsed="false">
      <c r="A2481" s="22" t="n">
        <v>2480</v>
      </c>
      <c r="B2481" s="180"/>
      <c r="C2481" s="22"/>
      <c r="D2481" s="22"/>
      <c r="E2481" s="183"/>
      <c r="F2481" s="183"/>
      <c r="G2481" s="22"/>
      <c r="H2481" s="22"/>
      <c r="I2481" s="22"/>
      <c r="J2481" s="22"/>
      <c r="K2481" s="191" t="e">
        <f aca="false">VLOOKUP(Personale!J2481,Legenda!$D$1:$F$258,2)</f>
        <v>#N/A</v>
      </c>
      <c r="L2481" s="22"/>
      <c r="M2481" s="22"/>
      <c r="N2481" s="22"/>
      <c r="O2481" s="22"/>
      <c r="P2481" s="203"/>
      <c r="Q2481" s="22"/>
      <c r="R2481" s="22"/>
      <c r="S2481" s="22"/>
      <c r="T2481" s="203"/>
      <c r="U2481" s="211"/>
      <c r="V2481" s="211"/>
      <c r="W2481" s="185" t="n">
        <v>0</v>
      </c>
      <c r="X2481" s="185" t="n">
        <v>0</v>
      </c>
      <c r="Y2481" s="219" t="n">
        <f aca="false">SUM(W2481:X2481)</f>
        <v>0</v>
      </c>
      <c r="Z2481" s="185" t="n">
        <v>0</v>
      </c>
      <c r="AA2481" s="185" t="n">
        <v>0</v>
      </c>
      <c r="AB2481" s="220" t="n">
        <f aca="false">SUM(Z2481:AA2481)</f>
        <v>0</v>
      </c>
      <c r="AC2481" s="22"/>
      <c r="AD2481" s="22"/>
      <c r="AE2481" s="188"/>
      <c r="AF2481" s="206" t="n">
        <f aca="false">IF(AE2481="SI",N2481,0)</f>
        <v>0</v>
      </c>
      <c r="AG2481" s="189" t="n">
        <f aca="false">IF(AE2481="SI",Y2481,0)</f>
        <v>0</v>
      </c>
      <c r="AH2481" s="189" t="n">
        <f aca="false">IF(AE2481="SI",AB2481,0)</f>
        <v>0</v>
      </c>
      <c r="AI2481" s="148"/>
      <c r="AJ2481" s="207"/>
      <c r="AK2481" s="207"/>
      <c r="AL2481" s="207"/>
      <c r="AM2481" s="207"/>
      <c r="AN2481" s="207"/>
      <c r="AO2481" s="208"/>
    </row>
    <row r="2482" customFormat="false" ht="15.75" hidden="false" customHeight="true" outlineLevel="0" collapsed="false">
      <c r="A2482" s="22" t="n">
        <v>2481</v>
      </c>
      <c r="B2482" s="180"/>
      <c r="C2482" s="22"/>
      <c r="D2482" s="22"/>
      <c r="E2482" s="183"/>
      <c r="F2482" s="183"/>
      <c r="G2482" s="22"/>
      <c r="H2482" s="22"/>
      <c r="I2482" s="22"/>
      <c r="J2482" s="22"/>
      <c r="K2482" s="191" t="e">
        <f aca="false">VLOOKUP(Personale!J2482,Legenda!$D$1:$F$258,2)</f>
        <v>#N/A</v>
      </c>
      <c r="L2482" s="22"/>
      <c r="M2482" s="22"/>
      <c r="N2482" s="22"/>
      <c r="O2482" s="22"/>
      <c r="P2482" s="203"/>
      <c r="Q2482" s="22"/>
      <c r="R2482" s="22"/>
      <c r="S2482" s="22"/>
      <c r="T2482" s="203"/>
      <c r="U2482" s="211"/>
      <c r="V2482" s="211"/>
      <c r="W2482" s="185" t="n">
        <v>0</v>
      </c>
      <c r="X2482" s="185" t="n">
        <v>0</v>
      </c>
      <c r="Y2482" s="219" t="n">
        <f aca="false">SUM(W2482:X2482)</f>
        <v>0</v>
      </c>
      <c r="Z2482" s="185" t="n">
        <v>0</v>
      </c>
      <c r="AA2482" s="185" t="n">
        <v>0</v>
      </c>
      <c r="AB2482" s="220" t="n">
        <f aca="false">SUM(Z2482:AA2482)</f>
        <v>0</v>
      </c>
      <c r="AC2482" s="22"/>
      <c r="AD2482" s="22"/>
      <c r="AE2482" s="188"/>
      <c r="AF2482" s="206" t="n">
        <f aca="false">IF(AE2482="SI",N2482,0)</f>
        <v>0</v>
      </c>
      <c r="AG2482" s="189" t="n">
        <f aca="false">IF(AE2482="SI",Y2482,0)</f>
        <v>0</v>
      </c>
      <c r="AH2482" s="189" t="n">
        <f aca="false">IF(AE2482="SI",AB2482,0)</f>
        <v>0</v>
      </c>
      <c r="AI2482" s="148"/>
      <c r="AJ2482" s="207"/>
      <c r="AK2482" s="207"/>
      <c r="AL2482" s="207"/>
      <c r="AM2482" s="207"/>
      <c r="AN2482" s="207"/>
      <c r="AO2482" s="208"/>
    </row>
    <row r="2483" customFormat="false" ht="15.75" hidden="false" customHeight="true" outlineLevel="0" collapsed="false">
      <c r="A2483" s="22" t="n">
        <v>2482</v>
      </c>
      <c r="B2483" s="180"/>
      <c r="C2483" s="22"/>
      <c r="D2483" s="22"/>
      <c r="E2483" s="183"/>
      <c r="F2483" s="183"/>
      <c r="G2483" s="22"/>
      <c r="H2483" s="22"/>
      <c r="I2483" s="22"/>
      <c r="J2483" s="22"/>
      <c r="K2483" s="191" t="e">
        <f aca="false">VLOOKUP(Personale!J2483,Legenda!$D$1:$F$258,2)</f>
        <v>#N/A</v>
      </c>
      <c r="L2483" s="22"/>
      <c r="M2483" s="22"/>
      <c r="N2483" s="22"/>
      <c r="O2483" s="22"/>
      <c r="P2483" s="203"/>
      <c r="Q2483" s="22"/>
      <c r="R2483" s="22"/>
      <c r="S2483" s="22"/>
      <c r="T2483" s="203"/>
      <c r="U2483" s="211"/>
      <c r="V2483" s="211"/>
      <c r="W2483" s="185" t="n">
        <v>0</v>
      </c>
      <c r="X2483" s="185" t="n">
        <v>0</v>
      </c>
      <c r="Y2483" s="219" t="n">
        <f aca="false">SUM(W2483:X2483)</f>
        <v>0</v>
      </c>
      <c r="Z2483" s="185" t="n">
        <v>0</v>
      </c>
      <c r="AA2483" s="185" t="n">
        <v>0</v>
      </c>
      <c r="AB2483" s="220" t="n">
        <f aca="false">SUM(Z2483:AA2483)</f>
        <v>0</v>
      </c>
      <c r="AC2483" s="22"/>
      <c r="AD2483" s="22"/>
      <c r="AE2483" s="188"/>
      <c r="AF2483" s="206" t="n">
        <f aca="false">IF(AE2483="SI",N2483,0)</f>
        <v>0</v>
      </c>
      <c r="AG2483" s="189" t="n">
        <f aca="false">IF(AE2483="SI",Y2483,0)</f>
        <v>0</v>
      </c>
      <c r="AH2483" s="189" t="n">
        <f aca="false">IF(AE2483="SI",AB2483,0)</f>
        <v>0</v>
      </c>
      <c r="AI2483" s="148"/>
      <c r="AJ2483" s="207"/>
      <c r="AK2483" s="207"/>
      <c r="AL2483" s="207"/>
      <c r="AM2483" s="207"/>
      <c r="AN2483" s="207"/>
      <c r="AO2483" s="208"/>
    </row>
    <row r="2484" customFormat="false" ht="15.75" hidden="false" customHeight="true" outlineLevel="0" collapsed="false">
      <c r="A2484" s="22" t="n">
        <v>2483</v>
      </c>
      <c r="B2484" s="180"/>
      <c r="C2484" s="22"/>
      <c r="D2484" s="22"/>
      <c r="E2484" s="183"/>
      <c r="F2484" s="183"/>
      <c r="G2484" s="22"/>
      <c r="H2484" s="22"/>
      <c r="I2484" s="22"/>
      <c r="J2484" s="22"/>
      <c r="K2484" s="191" t="e">
        <f aca="false">VLOOKUP(Personale!J2484,Legenda!$D$1:$F$258,2)</f>
        <v>#N/A</v>
      </c>
      <c r="L2484" s="22"/>
      <c r="M2484" s="22"/>
      <c r="N2484" s="22"/>
      <c r="O2484" s="22"/>
      <c r="P2484" s="203"/>
      <c r="Q2484" s="22"/>
      <c r="R2484" s="22"/>
      <c r="S2484" s="22"/>
      <c r="T2484" s="203"/>
      <c r="U2484" s="211"/>
      <c r="V2484" s="211"/>
      <c r="W2484" s="185" t="n">
        <v>0</v>
      </c>
      <c r="X2484" s="185" t="n">
        <v>0</v>
      </c>
      <c r="Y2484" s="219" t="n">
        <f aca="false">SUM(W2484:X2484)</f>
        <v>0</v>
      </c>
      <c r="Z2484" s="185" t="n">
        <v>0</v>
      </c>
      <c r="AA2484" s="185" t="n">
        <v>0</v>
      </c>
      <c r="AB2484" s="220" t="n">
        <f aca="false">SUM(Z2484:AA2484)</f>
        <v>0</v>
      </c>
      <c r="AC2484" s="22"/>
      <c r="AD2484" s="22"/>
      <c r="AE2484" s="188"/>
      <c r="AF2484" s="206" t="n">
        <f aca="false">IF(AE2484="SI",N2484,0)</f>
        <v>0</v>
      </c>
      <c r="AG2484" s="189" t="n">
        <f aca="false">IF(AE2484="SI",Y2484,0)</f>
        <v>0</v>
      </c>
      <c r="AH2484" s="189" t="n">
        <f aca="false">IF(AE2484="SI",AB2484,0)</f>
        <v>0</v>
      </c>
      <c r="AI2484" s="148"/>
      <c r="AJ2484" s="207"/>
      <c r="AK2484" s="207"/>
      <c r="AL2484" s="207"/>
      <c r="AM2484" s="207"/>
      <c r="AN2484" s="207"/>
      <c r="AO2484" s="208"/>
    </row>
    <row r="2485" customFormat="false" ht="15.75" hidden="false" customHeight="true" outlineLevel="0" collapsed="false">
      <c r="A2485" s="22" t="n">
        <v>2484</v>
      </c>
      <c r="B2485" s="180"/>
      <c r="C2485" s="22"/>
      <c r="D2485" s="22"/>
      <c r="E2485" s="183"/>
      <c r="F2485" s="183"/>
      <c r="G2485" s="22"/>
      <c r="H2485" s="22"/>
      <c r="I2485" s="22"/>
      <c r="J2485" s="22"/>
      <c r="K2485" s="191" t="e">
        <f aca="false">VLOOKUP(Personale!J2485,Legenda!$D$1:$F$258,2)</f>
        <v>#N/A</v>
      </c>
      <c r="L2485" s="22"/>
      <c r="M2485" s="22"/>
      <c r="N2485" s="22"/>
      <c r="O2485" s="22"/>
      <c r="P2485" s="203"/>
      <c r="Q2485" s="22"/>
      <c r="R2485" s="22"/>
      <c r="S2485" s="22"/>
      <c r="T2485" s="203"/>
      <c r="U2485" s="211"/>
      <c r="V2485" s="211"/>
      <c r="W2485" s="185" t="n">
        <v>0</v>
      </c>
      <c r="X2485" s="185" t="n">
        <v>0</v>
      </c>
      <c r="Y2485" s="219" t="n">
        <f aca="false">SUM(W2485:X2485)</f>
        <v>0</v>
      </c>
      <c r="Z2485" s="185" t="n">
        <v>0</v>
      </c>
      <c r="AA2485" s="185" t="n">
        <v>0</v>
      </c>
      <c r="AB2485" s="220" t="n">
        <f aca="false">SUM(Z2485:AA2485)</f>
        <v>0</v>
      </c>
      <c r="AC2485" s="22"/>
      <c r="AD2485" s="22"/>
      <c r="AE2485" s="188"/>
      <c r="AF2485" s="206" t="n">
        <f aca="false">IF(AE2485="SI",N2485,0)</f>
        <v>0</v>
      </c>
      <c r="AG2485" s="189" t="n">
        <f aca="false">IF(AE2485="SI",Y2485,0)</f>
        <v>0</v>
      </c>
      <c r="AH2485" s="189" t="n">
        <f aca="false">IF(AE2485="SI",AB2485,0)</f>
        <v>0</v>
      </c>
      <c r="AI2485" s="148"/>
      <c r="AJ2485" s="207"/>
      <c r="AK2485" s="207"/>
      <c r="AL2485" s="207"/>
      <c r="AM2485" s="207"/>
      <c r="AN2485" s="207"/>
      <c r="AO2485" s="208"/>
    </row>
    <row r="2486" customFormat="false" ht="15.75" hidden="false" customHeight="true" outlineLevel="0" collapsed="false">
      <c r="A2486" s="22" t="n">
        <v>2485</v>
      </c>
      <c r="B2486" s="180"/>
      <c r="C2486" s="22"/>
      <c r="D2486" s="22"/>
      <c r="E2486" s="183"/>
      <c r="F2486" s="183"/>
      <c r="G2486" s="22"/>
      <c r="H2486" s="22"/>
      <c r="I2486" s="22"/>
      <c r="J2486" s="22"/>
      <c r="K2486" s="191" t="e">
        <f aca="false">VLOOKUP(Personale!J2486,Legenda!$D$1:$F$258,2)</f>
        <v>#N/A</v>
      </c>
      <c r="L2486" s="22"/>
      <c r="M2486" s="22"/>
      <c r="N2486" s="22"/>
      <c r="O2486" s="22"/>
      <c r="P2486" s="203"/>
      <c r="Q2486" s="22"/>
      <c r="R2486" s="22"/>
      <c r="S2486" s="22"/>
      <c r="T2486" s="203"/>
      <c r="U2486" s="211"/>
      <c r="V2486" s="211"/>
      <c r="W2486" s="185" t="n">
        <v>0</v>
      </c>
      <c r="X2486" s="185" t="n">
        <v>0</v>
      </c>
      <c r="Y2486" s="219" t="n">
        <f aca="false">SUM(W2486:X2486)</f>
        <v>0</v>
      </c>
      <c r="Z2486" s="185" t="n">
        <v>0</v>
      </c>
      <c r="AA2486" s="185" t="n">
        <v>0</v>
      </c>
      <c r="AB2486" s="220" t="n">
        <f aca="false">SUM(Z2486:AA2486)</f>
        <v>0</v>
      </c>
      <c r="AC2486" s="22"/>
      <c r="AD2486" s="22"/>
      <c r="AE2486" s="188"/>
      <c r="AF2486" s="206" t="n">
        <f aca="false">IF(AE2486="SI",N2486,0)</f>
        <v>0</v>
      </c>
      <c r="AG2486" s="189" t="n">
        <f aca="false">IF(AE2486="SI",Y2486,0)</f>
        <v>0</v>
      </c>
      <c r="AH2486" s="189" t="n">
        <f aca="false">IF(AE2486="SI",AB2486,0)</f>
        <v>0</v>
      </c>
      <c r="AI2486" s="148"/>
      <c r="AJ2486" s="207"/>
      <c r="AK2486" s="207"/>
      <c r="AL2486" s="207"/>
      <c r="AM2486" s="207"/>
      <c r="AN2486" s="207"/>
      <c r="AO2486" s="208"/>
    </row>
    <row r="2487" customFormat="false" ht="15.75" hidden="false" customHeight="true" outlineLevel="0" collapsed="false">
      <c r="A2487" s="22" t="n">
        <v>2486</v>
      </c>
      <c r="B2487" s="180"/>
      <c r="C2487" s="22"/>
      <c r="D2487" s="22"/>
      <c r="E2487" s="183"/>
      <c r="F2487" s="183"/>
      <c r="G2487" s="22"/>
      <c r="H2487" s="22"/>
      <c r="I2487" s="22"/>
      <c r="J2487" s="22"/>
      <c r="K2487" s="191" t="e">
        <f aca="false">VLOOKUP(Personale!J2487,Legenda!$D$1:$F$258,2)</f>
        <v>#N/A</v>
      </c>
      <c r="L2487" s="22"/>
      <c r="M2487" s="22"/>
      <c r="N2487" s="22"/>
      <c r="O2487" s="22"/>
      <c r="P2487" s="203"/>
      <c r="Q2487" s="22"/>
      <c r="R2487" s="22"/>
      <c r="S2487" s="22"/>
      <c r="T2487" s="203"/>
      <c r="U2487" s="211"/>
      <c r="V2487" s="211"/>
      <c r="W2487" s="185" t="n">
        <v>0</v>
      </c>
      <c r="X2487" s="185" t="n">
        <v>0</v>
      </c>
      <c r="Y2487" s="219" t="n">
        <f aca="false">SUM(W2487:X2487)</f>
        <v>0</v>
      </c>
      <c r="Z2487" s="185" t="n">
        <v>0</v>
      </c>
      <c r="AA2487" s="185" t="n">
        <v>0</v>
      </c>
      <c r="AB2487" s="220" t="n">
        <f aca="false">SUM(Z2487:AA2487)</f>
        <v>0</v>
      </c>
      <c r="AC2487" s="22"/>
      <c r="AD2487" s="22"/>
      <c r="AE2487" s="188"/>
      <c r="AF2487" s="206" t="n">
        <f aca="false">IF(AE2487="SI",N2487,0)</f>
        <v>0</v>
      </c>
      <c r="AG2487" s="189" t="n">
        <f aca="false">IF(AE2487="SI",Y2487,0)</f>
        <v>0</v>
      </c>
      <c r="AH2487" s="189" t="n">
        <f aca="false">IF(AE2487="SI",AB2487,0)</f>
        <v>0</v>
      </c>
      <c r="AI2487" s="148"/>
      <c r="AJ2487" s="207"/>
      <c r="AK2487" s="207"/>
      <c r="AL2487" s="207"/>
      <c r="AM2487" s="207"/>
      <c r="AN2487" s="207"/>
      <c r="AO2487" s="208"/>
    </row>
    <row r="2488" customFormat="false" ht="15.75" hidden="false" customHeight="true" outlineLevel="0" collapsed="false">
      <c r="A2488" s="22" t="n">
        <v>2487</v>
      </c>
      <c r="B2488" s="180"/>
      <c r="C2488" s="22"/>
      <c r="D2488" s="22"/>
      <c r="E2488" s="183"/>
      <c r="F2488" s="183"/>
      <c r="G2488" s="22"/>
      <c r="H2488" s="22"/>
      <c r="I2488" s="22"/>
      <c r="J2488" s="22"/>
      <c r="K2488" s="191" t="e">
        <f aca="false">VLOOKUP(Personale!J2488,Legenda!$D$1:$F$258,2)</f>
        <v>#N/A</v>
      </c>
      <c r="L2488" s="22"/>
      <c r="M2488" s="22"/>
      <c r="N2488" s="22"/>
      <c r="O2488" s="22"/>
      <c r="P2488" s="203"/>
      <c r="Q2488" s="22"/>
      <c r="R2488" s="22"/>
      <c r="S2488" s="22"/>
      <c r="T2488" s="203"/>
      <c r="U2488" s="211"/>
      <c r="V2488" s="211"/>
      <c r="W2488" s="185" t="n">
        <v>0</v>
      </c>
      <c r="X2488" s="185" t="n">
        <v>0</v>
      </c>
      <c r="Y2488" s="219" t="n">
        <f aca="false">SUM(W2488:X2488)</f>
        <v>0</v>
      </c>
      <c r="Z2488" s="185" t="n">
        <v>0</v>
      </c>
      <c r="AA2488" s="185" t="n">
        <v>0</v>
      </c>
      <c r="AB2488" s="220" t="n">
        <f aca="false">SUM(Z2488:AA2488)</f>
        <v>0</v>
      </c>
      <c r="AC2488" s="22"/>
      <c r="AD2488" s="22"/>
      <c r="AE2488" s="188"/>
      <c r="AF2488" s="206" t="n">
        <f aca="false">IF(AE2488="SI",N2488,0)</f>
        <v>0</v>
      </c>
      <c r="AG2488" s="189" t="n">
        <f aca="false">IF(AE2488="SI",Y2488,0)</f>
        <v>0</v>
      </c>
      <c r="AH2488" s="189" t="n">
        <f aca="false">IF(AE2488="SI",AB2488,0)</f>
        <v>0</v>
      </c>
      <c r="AI2488" s="148"/>
      <c r="AJ2488" s="207"/>
      <c r="AK2488" s="207"/>
      <c r="AL2488" s="207"/>
      <c r="AM2488" s="207"/>
      <c r="AN2488" s="207"/>
      <c r="AO2488" s="208"/>
    </row>
    <row r="2489" customFormat="false" ht="15.75" hidden="false" customHeight="true" outlineLevel="0" collapsed="false">
      <c r="A2489" s="22" t="n">
        <v>2488</v>
      </c>
      <c r="B2489" s="180"/>
      <c r="C2489" s="22"/>
      <c r="D2489" s="22"/>
      <c r="E2489" s="183"/>
      <c r="F2489" s="183"/>
      <c r="G2489" s="22"/>
      <c r="H2489" s="22"/>
      <c r="I2489" s="22"/>
      <c r="J2489" s="22"/>
      <c r="K2489" s="191" t="e">
        <f aca="false">VLOOKUP(Personale!J2489,Legenda!$D$1:$F$258,2)</f>
        <v>#N/A</v>
      </c>
      <c r="L2489" s="22"/>
      <c r="M2489" s="22"/>
      <c r="N2489" s="22"/>
      <c r="O2489" s="22"/>
      <c r="P2489" s="203"/>
      <c r="Q2489" s="22"/>
      <c r="R2489" s="22"/>
      <c r="S2489" s="22"/>
      <c r="T2489" s="203"/>
      <c r="U2489" s="211"/>
      <c r="V2489" s="211"/>
      <c r="W2489" s="185" t="n">
        <v>0</v>
      </c>
      <c r="X2489" s="185" t="n">
        <v>0</v>
      </c>
      <c r="Y2489" s="219" t="n">
        <f aca="false">SUM(W2489:X2489)</f>
        <v>0</v>
      </c>
      <c r="Z2489" s="185" t="n">
        <v>0</v>
      </c>
      <c r="AA2489" s="185" t="n">
        <v>0</v>
      </c>
      <c r="AB2489" s="220" t="n">
        <f aca="false">SUM(Z2489:AA2489)</f>
        <v>0</v>
      </c>
      <c r="AC2489" s="22"/>
      <c r="AD2489" s="22"/>
      <c r="AE2489" s="188"/>
      <c r="AF2489" s="206" t="n">
        <f aca="false">IF(AE2489="SI",N2489,0)</f>
        <v>0</v>
      </c>
      <c r="AG2489" s="189" t="n">
        <f aca="false">IF(AE2489="SI",Y2489,0)</f>
        <v>0</v>
      </c>
      <c r="AH2489" s="189" t="n">
        <f aca="false">IF(AE2489="SI",AB2489,0)</f>
        <v>0</v>
      </c>
      <c r="AI2489" s="148"/>
      <c r="AJ2489" s="207"/>
      <c r="AK2489" s="207"/>
      <c r="AL2489" s="207"/>
      <c r="AM2489" s="207"/>
      <c r="AN2489" s="207"/>
      <c r="AO2489" s="208"/>
    </row>
    <row r="2490" customFormat="false" ht="15.75" hidden="false" customHeight="true" outlineLevel="0" collapsed="false">
      <c r="A2490" s="22" t="n">
        <v>2489</v>
      </c>
      <c r="B2490" s="180"/>
      <c r="C2490" s="22"/>
      <c r="D2490" s="22"/>
      <c r="E2490" s="183"/>
      <c r="F2490" s="183"/>
      <c r="G2490" s="22"/>
      <c r="H2490" s="22"/>
      <c r="I2490" s="22"/>
      <c r="J2490" s="22"/>
      <c r="K2490" s="191" t="e">
        <f aca="false">VLOOKUP(Personale!J2490,Legenda!$D$1:$F$258,2)</f>
        <v>#N/A</v>
      </c>
      <c r="L2490" s="22"/>
      <c r="M2490" s="22"/>
      <c r="N2490" s="22"/>
      <c r="O2490" s="22"/>
      <c r="P2490" s="203"/>
      <c r="Q2490" s="22"/>
      <c r="R2490" s="22"/>
      <c r="S2490" s="22"/>
      <c r="T2490" s="203"/>
      <c r="U2490" s="211"/>
      <c r="V2490" s="211"/>
      <c r="W2490" s="185" t="n">
        <v>0</v>
      </c>
      <c r="X2490" s="185" t="n">
        <v>0</v>
      </c>
      <c r="Y2490" s="219" t="n">
        <f aca="false">SUM(W2490:X2490)</f>
        <v>0</v>
      </c>
      <c r="Z2490" s="185" t="n">
        <v>0</v>
      </c>
      <c r="AA2490" s="185" t="n">
        <v>0</v>
      </c>
      <c r="AB2490" s="220" t="n">
        <f aca="false">SUM(Z2490:AA2490)</f>
        <v>0</v>
      </c>
      <c r="AC2490" s="22"/>
      <c r="AD2490" s="22"/>
      <c r="AE2490" s="188"/>
      <c r="AF2490" s="206" t="n">
        <f aca="false">IF(AE2490="SI",N2490,0)</f>
        <v>0</v>
      </c>
      <c r="AG2490" s="189" t="n">
        <f aca="false">IF(AE2490="SI",Y2490,0)</f>
        <v>0</v>
      </c>
      <c r="AH2490" s="189" t="n">
        <f aca="false">IF(AE2490="SI",AB2490,0)</f>
        <v>0</v>
      </c>
      <c r="AI2490" s="148"/>
      <c r="AJ2490" s="207"/>
      <c r="AK2490" s="207"/>
      <c r="AL2490" s="207"/>
      <c r="AM2490" s="207"/>
      <c r="AN2490" s="207"/>
      <c r="AO2490" s="208"/>
    </row>
    <row r="2491" customFormat="false" ht="15.75" hidden="false" customHeight="true" outlineLevel="0" collapsed="false">
      <c r="A2491" s="22" t="n">
        <v>2490</v>
      </c>
      <c r="B2491" s="180"/>
      <c r="C2491" s="22"/>
      <c r="D2491" s="22"/>
      <c r="E2491" s="183"/>
      <c r="F2491" s="183"/>
      <c r="G2491" s="22"/>
      <c r="H2491" s="22"/>
      <c r="I2491" s="22"/>
      <c r="J2491" s="22"/>
      <c r="K2491" s="191" t="e">
        <f aca="false">VLOOKUP(Personale!J2491,Legenda!$D$1:$F$258,2)</f>
        <v>#N/A</v>
      </c>
      <c r="L2491" s="22"/>
      <c r="M2491" s="22"/>
      <c r="N2491" s="22"/>
      <c r="O2491" s="22"/>
      <c r="P2491" s="203"/>
      <c r="Q2491" s="22"/>
      <c r="R2491" s="22"/>
      <c r="S2491" s="22"/>
      <c r="T2491" s="203"/>
      <c r="U2491" s="211"/>
      <c r="V2491" s="211"/>
      <c r="W2491" s="185" t="n">
        <v>0</v>
      </c>
      <c r="X2491" s="185" t="n">
        <v>0</v>
      </c>
      <c r="Y2491" s="219" t="n">
        <f aca="false">SUM(W2491:X2491)</f>
        <v>0</v>
      </c>
      <c r="Z2491" s="185" t="n">
        <v>0</v>
      </c>
      <c r="AA2491" s="185" t="n">
        <v>0</v>
      </c>
      <c r="AB2491" s="220" t="n">
        <f aca="false">SUM(Z2491:AA2491)</f>
        <v>0</v>
      </c>
      <c r="AC2491" s="22"/>
      <c r="AD2491" s="22"/>
      <c r="AE2491" s="188"/>
      <c r="AF2491" s="206" t="n">
        <f aca="false">IF(AE2491="SI",N2491,0)</f>
        <v>0</v>
      </c>
      <c r="AG2491" s="189" t="n">
        <f aca="false">IF(AE2491="SI",Y2491,0)</f>
        <v>0</v>
      </c>
      <c r="AH2491" s="189" t="n">
        <f aca="false">IF(AE2491="SI",AB2491,0)</f>
        <v>0</v>
      </c>
      <c r="AI2491" s="148"/>
      <c r="AJ2491" s="207"/>
      <c r="AK2491" s="207"/>
      <c r="AL2491" s="207"/>
      <c r="AM2491" s="207"/>
      <c r="AN2491" s="207"/>
      <c r="AO2491" s="208"/>
    </row>
    <row r="2492" customFormat="false" ht="15.75" hidden="false" customHeight="true" outlineLevel="0" collapsed="false">
      <c r="A2492" s="22" t="n">
        <v>2491</v>
      </c>
      <c r="B2492" s="180"/>
      <c r="C2492" s="22"/>
      <c r="D2492" s="22"/>
      <c r="E2492" s="183"/>
      <c r="F2492" s="183"/>
      <c r="G2492" s="22"/>
      <c r="H2492" s="22"/>
      <c r="I2492" s="22"/>
      <c r="J2492" s="22"/>
      <c r="K2492" s="191" t="e">
        <f aca="false">VLOOKUP(Personale!J2492,Legenda!$D$1:$F$258,2)</f>
        <v>#N/A</v>
      </c>
      <c r="L2492" s="22"/>
      <c r="M2492" s="22"/>
      <c r="N2492" s="22"/>
      <c r="O2492" s="22"/>
      <c r="P2492" s="203"/>
      <c r="Q2492" s="22"/>
      <c r="R2492" s="22"/>
      <c r="S2492" s="22"/>
      <c r="T2492" s="203"/>
      <c r="U2492" s="211"/>
      <c r="V2492" s="211"/>
      <c r="W2492" s="185" t="n">
        <v>0</v>
      </c>
      <c r="X2492" s="185" t="n">
        <v>0</v>
      </c>
      <c r="Y2492" s="219" t="n">
        <f aca="false">SUM(W2492:X2492)</f>
        <v>0</v>
      </c>
      <c r="Z2492" s="185" t="n">
        <v>0</v>
      </c>
      <c r="AA2492" s="185" t="n">
        <v>0</v>
      </c>
      <c r="AB2492" s="220" t="n">
        <f aca="false">SUM(Z2492:AA2492)</f>
        <v>0</v>
      </c>
      <c r="AC2492" s="22"/>
      <c r="AD2492" s="22"/>
      <c r="AE2492" s="188"/>
      <c r="AF2492" s="206" t="n">
        <f aca="false">IF(AE2492="SI",N2492,0)</f>
        <v>0</v>
      </c>
      <c r="AG2492" s="189" t="n">
        <f aca="false">IF(AE2492="SI",Y2492,0)</f>
        <v>0</v>
      </c>
      <c r="AH2492" s="189" t="n">
        <f aca="false">IF(AE2492="SI",AB2492,0)</f>
        <v>0</v>
      </c>
      <c r="AI2492" s="148"/>
      <c r="AJ2492" s="207"/>
      <c r="AK2492" s="207"/>
      <c r="AL2492" s="207"/>
      <c r="AM2492" s="207"/>
      <c r="AN2492" s="207"/>
      <c r="AO2492" s="208"/>
    </row>
    <row r="2493" customFormat="false" ht="15.75" hidden="false" customHeight="true" outlineLevel="0" collapsed="false">
      <c r="A2493" s="22" t="n">
        <v>2492</v>
      </c>
      <c r="B2493" s="180"/>
      <c r="C2493" s="22"/>
      <c r="D2493" s="22"/>
      <c r="E2493" s="183"/>
      <c r="F2493" s="183"/>
      <c r="G2493" s="22"/>
      <c r="H2493" s="22"/>
      <c r="I2493" s="22"/>
      <c r="J2493" s="22"/>
      <c r="K2493" s="191" t="e">
        <f aca="false">VLOOKUP(Personale!J2493,Legenda!$D$1:$F$258,2)</f>
        <v>#N/A</v>
      </c>
      <c r="L2493" s="22"/>
      <c r="M2493" s="22"/>
      <c r="N2493" s="22"/>
      <c r="O2493" s="22"/>
      <c r="P2493" s="203"/>
      <c r="Q2493" s="22"/>
      <c r="R2493" s="22"/>
      <c r="S2493" s="22"/>
      <c r="T2493" s="203"/>
      <c r="U2493" s="211"/>
      <c r="V2493" s="211"/>
      <c r="W2493" s="185" t="n">
        <v>0</v>
      </c>
      <c r="X2493" s="185" t="n">
        <v>0</v>
      </c>
      <c r="Y2493" s="219" t="n">
        <f aca="false">SUM(W2493:X2493)</f>
        <v>0</v>
      </c>
      <c r="Z2493" s="185" t="n">
        <v>0</v>
      </c>
      <c r="AA2493" s="185" t="n">
        <v>0</v>
      </c>
      <c r="AB2493" s="220" t="n">
        <f aca="false">SUM(Z2493:AA2493)</f>
        <v>0</v>
      </c>
      <c r="AC2493" s="22"/>
      <c r="AD2493" s="22"/>
      <c r="AE2493" s="188"/>
      <c r="AF2493" s="206" t="n">
        <f aca="false">IF(AE2493="SI",N2493,0)</f>
        <v>0</v>
      </c>
      <c r="AG2493" s="189" t="n">
        <f aca="false">IF(AE2493="SI",Y2493,0)</f>
        <v>0</v>
      </c>
      <c r="AH2493" s="189" t="n">
        <f aca="false">IF(AE2493="SI",AB2493,0)</f>
        <v>0</v>
      </c>
      <c r="AI2493" s="148"/>
      <c r="AJ2493" s="207"/>
      <c r="AK2493" s="207"/>
      <c r="AL2493" s="207"/>
      <c r="AM2493" s="207"/>
      <c r="AN2493" s="207"/>
      <c r="AO2493" s="208"/>
    </row>
    <row r="2494" customFormat="false" ht="15.75" hidden="false" customHeight="true" outlineLevel="0" collapsed="false">
      <c r="A2494" s="22" t="n">
        <v>2493</v>
      </c>
      <c r="B2494" s="180"/>
      <c r="C2494" s="22"/>
      <c r="D2494" s="22"/>
      <c r="E2494" s="183"/>
      <c r="F2494" s="183"/>
      <c r="G2494" s="22"/>
      <c r="H2494" s="22"/>
      <c r="I2494" s="22"/>
      <c r="J2494" s="22"/>
      <c r="K2494" s="191" t="e">
        <f aca="false">VLOOKUP(Personale!J2494,Legenda!$D$1:$F$258,2)</f>
        <v>#N/A</v>
      </c>
      <c r="L2494" s="22"/>
      <c r="M2494" s="22"/>
      <c r="N2494" s="22"/>
      <c r="O2494" s="22"/>
      <c r="P2494" s="203"/>
      <c r="Q2494" s="22"/>
      <c r="R2494" s="22"/>
      <c r="S2494" s="22"/>
      <c r="T2494" s="203"/>
      <c r="U2494" s="211"/>
      <c r="V2494" s="211"/>
      <c r="W2494" s="185" t="n">
        <v>0</v>
      </c>
      <c r="X2494" s="185" t="n">
        <v>0</v>
      </c>
      <c r="Y2494" s="219" t="n">
        <f aca="false">SUM(W2494:X2494)</f>
        <v>0</v>
      </c>
      <c r="Z2494" s="185" t="n">
        <v>0</v>
      </c>
      <c r="AA2494" s="185" t="n">
        <v>0</v>
      </c>
      <c r="AB2494" s="220" t="n">
        <f aca="false">SUM(Z2494:AA2494)</f>
        <v>0</v>
      </c>
      <c r="AC2494" s="22"/>
      <c r="AD2494" s="22"/>
      <c r="AE2494" s="188"/>
      <c r="AF2494" s="206" t="n">
        <f aca="false">IF(AE2494="SI",N2494,0)</f>
        <v>0</v>
      </c>
      <c r="AG2494" s="189" t="n">
        <f aca="false">IF(AE2494="SI",Y2494,0)</f>
        <v>0</v>
      </c>
      <c r="AH2494" s="189" t="n">
        <f aca="false">IF(AE2494="SI",AB2494,0)</f>
        <v>0</v>
      </c>
      <c r="AI2494" s="148"/>
      <c r="AJ2494" s="207"/>
      <c r="AK2494" s="207"/>
      <c r="AL2494" s="207"/>
      <c r="AM2494" s="207"/>
      <c r="AN2494" s="207"/>
      <c r="AO2494" s="208"/>
    </row>
    <row r="2495" customFormat="false" ht="15.75" hidden="false" customHeight="true" outlineLevel="0" collapsed="false">
      <c r="A2495" s="22" t="n">
        <v>2494</v>
      </c>
      <c r="B2495" s="180"/>
      <c r="C2495" s="22"/>
      <c r="D2495" s="22"/>
      <c r="E2495" s="183"/>
      <c r="F2495" s="183"/>
      <c r="G2495" s="22"/>
      <c r="H2495" s="22"/>
      <c r="I2495" s="22"/>
      <c r="J2495" s="22"/>
      <c r="K2495" s="191" t="e">
        <f aca="false">VLOOKUP(Personale!J2495,Legenda!$D$1:$F$258,2)</f>
        <v>#N/A</v>
      </c>
      <c r="L2495" s="22"/>
      <c r="M2495" s="22"/>
      <c r="N2495" s="22"/>
      <c r="O2495" s="22"/>
      <c r="P2495" s="203"/>
      <c r="Q2495" s="22"/>
      <c r="R2495" s="22"/>
      <c r="S2495" s="22"/>
      <c r="T2495" s="203"/>
      <c r="U2495" s="211"/>
      <c r="V2495" s="211"/>
      <c r="W2495" s="185" t="n">
        <v>0</v>
      </c>
      <c r="X2495" s="185" t="n">
        <v>0</v>
      </c>
      <c r="Y2495" s="219" t="n">
        <f aca="false">SUM(W2495:X2495)</f>
        <v>0</v>
      </c>
      <c r="Z2495" s="185" t="n">
        <v>0</v>
      </c>
      <c r="AA2495" s="185" t="n">
        <v>0</v>
      </c>
      <c r="AB2495" s="220" t="n">
        <f aca="false">SUM(Z2495:AA2495)</f>
        <v>0</v>
      </c>
      <c r="AC2495" s="22"/>
      <c r="AD2495" s="22"/>
      <c r="AE2495" s="188"/>
      <c r="AF2495" s="206" t="n">
        <f aca="false">IF(AE2495="SI",N2495,0)</f>
        <v>0</v>
      </c>
      <c r="AG2495" s="189" t="n">
        <f aca="false">IF(AE2495="SI",Y2495,0)</f>
        <v>0</v>
      </c>
      <c r="AH2495" s="189" t="n">
        <f aca="false">IF(AE2495="SI",AB2495,0)</f>
        <v>0</v>
      </c>
      <c r="AI2495" s="148"/>
      <c r="AJ2495" s="207"/>
      <c r="AK2495" s="207"/>
      <c r="AL2495" s="207"/>
      <c r="AM2495" s="207"/>
      <c r="AN2495" s="207"/>
      <c r="AO2495" s="208"/>
    </row>
    <row r="2496" customFormat="false" ht="15.75" hidden="false" customHeight="true" outlineLevel="0" collapsed="false">
      <c r="A2496" s="22" t="n">
        <v>2495</v>
      </c>
      <c r="B2496" s="180"/>
      <c r="C2496" s="22"/>
      <c r="D2496" s="22"/>
      <c r="E2496" s="183"/>
      <c r="F2496" s="183"/>
      <c r="G2496" s="22"/>
      <c r="H2496" s="22"/>
      <c r="I2496" s="22"/>
      <c r="J2496" s="22"/>
      <c r="K2496" s="191" t="e">
        <f aca="false">VLOOKUP(Personale!J2496,Legenda!$D$1:$F$258,2)</f>
        <v>#N/A</v>
      </c>
      <c r="L2496" s="22"/>
      <c r="M2496" s="22"/>
      <c r="N2496" s="22"/>
      <c r="O2496" s="22"/>
      <c r="P2496" s="203"/>
      <c r="Q2496" s="22"/>
      <c r="R2496" s="22"/>
      <c r="S2496" s="22"/>
      <c r="T2496" s="203"/>
      <c r="U2496" s="211"/>
      <c r="V2496" s="211"/>
      <c r="W2496" s="185" t="n">
        <v>0</v>
      </c>
      <c r="X2496" s="185" t="n">
        <v>0</v>
      </c>
      <c r="Y2496" s="219" t="n">
        <f aca="false">SUM(W2496:X2496)</f>
        <v>0</v>
      </c>
      <c r="Z2496" s="185" t="n">
        <v>0</v>
      </c>
      <c r="AA2496" s="185" t="n">
        <v>0</v>
      </c>
      <c r="AB2496" s="220" t="n">
        <f aca="false">SUM(Z2496:AA2496)</f>
        <v>0</v>
      </c>
      <c r="AC2496" s="22"/>
      <c r="AD2496" s="22"/>
      <c r="AE2496" s="188"/>
      <c r="AF2496" s="206" t="n">
        <f aca="false">IF(AE2496="SI",N2496,0)</f>
        <v>0</v>
      </c>
      <c r="AG2496" s="189" t="n">
        <f aca="false">IF(AE2496="SI",Y2496,0)</f>
        <v>0</v>
      </c>
      <c r="AH2496" s="189" t="n">
        <f aca="false">IF(AE2496="SI",AB2496,0)</f>
        <v>0</v>
      </c>
      <c r="AI2496" s="148"/>
      <c r="AJ2496" s="207"/>
      <c r="AK2496" s="207"/>
      <c r="AL2496" s="207"/>
      <c r="AM2496" s="207"/>
      <c r="AN2496" s="207"/>
      <c r="AO2496" s="208"/>
    </row>
    <row r="2497" customFormat="false" ht="15.75" hidden="false" customHeight="true" outlineLevel="0" collapsed="false">
      <c r="A2497" s="22" t="n">
        <v>2496</v>
      </c>
      <c r="B2497" s="180"/>
      <c r="C2497" s="22"/>
      <c r="D2497" s="22"/>
      <c r="E2497" s="183"/>
      <c r="F2497" s="183"/>
      <c r="G2497" s="22"/>
      <c r="H2497" s="22"/>
      <c r="I2497" s="22"/>
      <c r="J2497" s="22"/>
      <c r="K2497" s="191" t="e">
        <f aca="false">VLOOKUP(Personale!J2497,Legenda!$D$1:$F$258,2)</f>
        <v>#N/A</v>
      </c>
      <c r="L2497" s="22"/>
      <c r="M2497" s="22"/>
      <c r="N2497" s="22"/>
      <c r="O2497" s="22"/>
      <c r="P2497" s="203"/>
      <c r="Q2497" s="22"/>
      <c r="R2497" s="22"/>
      <c r="S2497" s="22"/>
      <c r="T2497" s="203"/>
      <c r="U2497" s="211"/>
      <c r="V2497" s="211"/>
      <c r="W2497" s="185" t="n">
        <v>0</v>
      </c>
      <c r="X2497" s="185" t="n">
        <v>0</v>
      </c>
      <c r="Y2497" s="219" t="n">
        <f aca="false">SUM(W2497:X2497)</f>
        <v>0</v>
      </c>
      <c r="Z2497" s="185" t="n">
        <v>0</v>
      </c>
      <c r="AA2497" s="185" t="n">
        <v>0</v>
      </c>
      <c r="AB2497" s="220" t="n">
        <f aca="false">SUM(Z2497:AA2497)</f>
        <v>0</v>
      </c>
      <c r="AC2497" s="22"/>
      <c r="AD2497" s="22"/>
      <c r="AE2497" s="188"/>
      <c r="AF2497" s="206" t="n">
        <f aca="false">IF(AE2497="SI",N2497,0)</f>
        <v>0</v>
      </c>
      <c r="AG2497" s="189" t="n">
        <f aca="false">IF(AE2497="SI",Y2497,0)</f>
        <v>0</v>
      </c>
      <c r="AH2497" s="189" t="n">
        <f aca="false">IF(AE2497="SI",AB2497,0)</f>
        <v>0</v>
      </c>
      <c r="AI2497" s="148"/>
      <c r="AJ2497" s="207"/>
      <c r="AK2497" s="207"/>
      <c r="AL2497" s="207"/>
      <c r="AM2497" s="207"/>
      <c r="AN2497" s="207"/>
      <c r="AO2497" s="208"/>
    </row>
    <row r="2498" customFormat="false" ht="15.75" hidden="false" customHeight="true" outlineLevel="0" collapsed="false">
      <c r="A2498" s="22" t="n">
        <v>2497</v>
      </c>
      <c r="B2498" s="180"/>
      <c r="C2498" s="22"/>
      <c r="D2498" s="22"/>
      <c r="E2498" s="183"/>
      <c r="F2498" s="183"/>
      <c r="G2498" s="22"/>
      <c r="H2498" s="22"/>
      <c r="I2498" s="22"/>
      <c r="J2498" s="22"/>
      <c r="K2498" s="191" t="e">
        <f aca="false">VLOOKUP(Personale!J2498,Legenda!$D$1:$F$258,2)</f>
        <v>#N/A</v>
      </c>
      <c r="L2498" s="22"/>
      <c r="M2498" s="22"/>
      <c r="N2498" s="22"/>
      <c r="O2498" s="22"/>
      <c r="P2498" s="203"/>
      <c r="Q2498" s="22"/>
      <c r="R2498" s="22"/>
      <c r="S2498" s="22"/>
      <c r="T2498" s="203"/>
      <c r="U2498" s="211"/>
      <c r="V2498" s="211"/>
      <c r="W2498" s="185" t="n">
        <v>0</v>
      </c>
      <c r="X2498" s="185" t="n">
        <v>0</v>
      </c>
      <c r="Y2498" s="219" t="n">
        <f aca="false">SUM(W2498:X2498)</f>
        <v>0</v>
      </c>
      <c r="Z2498" s="185" t="n">
        <v>0</v>
      </c>
      <c r="AA2498" s="185" t="n">
        <v>0</v>
      </c>
      <c r="AB2498" s="220" t="n">
        <f aca="false">SUM(Z2498:AA2498)</f>
        <v>0</v>
      </c>
      <c r="AC2498" s="22"/>
      <c r="AD2498" s="22"/>
      <c r="AE2498" s="188"/>
      <c r="AF2498" s="206" t="n">
        <f aca="false">IF(AE2498="SI",N2498,0)</f>
        <v>0</v>
      </c>
      <c r="AG2498" s="189" t="n">
        <f aca="false">IF(AE2498="SI",Y2498,0)</f>
        <v>0</v>
      </c>
      <c r="AH2498" s="189" t="n">
        <f aca="false">IF(AE2498="SI",AB2498,0)</f>
        <v>0</v>
      </c>
      <c r="AI2498" s="148"/>
      <c r="AJ2498" s="207"/>
      <c r="AK2498" s="207"/>
      <c r="AL2498" s="207"/>
      <c r="AM2498" s="207"/>
      <c r="AN2498" s="207"/>
      <c r="AO2498" s="208"/>
    </row>
    <row r="2499" customFormat="false" ht="15.75" hidden="false" customHeight="true" outlineLevel="0" collapsed="false">
      <c r="A2499" s="22" t="n">
        <v>2498</v>
      </c>
      <c r="B2499" s="180"/>
      <c r="C2499" s="22"/>
      <c r="D2499" s="22"/>
      <c r="E2499" s="183"/>
      <c r="F2499" s="183"/>
      <c r="G2499" s="22"/>
      <c r="H2499" s="22"/>
      <c r="I2499" s="22"/>
      <c r="J2499" s="22"/>
      <c r="K2499" s="191" t="e">
        <f aca="false">VLOOKUP(Personale!J2499,Legenda!$D$1:$F$258,2)</f>
        <v>#N/A</v>
      </c>
      <c r="L2499" s="22"/>
      <c r="M2499" s="22"/>
      <c r="N2499" s="22"/>
      <c r="O2499" s="22"/>
      <c r="P2499" s="203"/>
      <c r="Q2499" s="22"/>
      <c r="R2499" s="22"/>
      <c r="S2499" s="22"/>
      <c r="T2499" s="203"/>
      <c r="U2499" s="211"/>
      <c r="V2499" s="211"/>
      <c r="W2499" s="185" t="n">
        <v>0</v>
      </c>
      <c r="X2499" s="185" t="n">
        <v>0</v>
      </c>
      <c r="Y2499" s="219" t="n">
        <f aca="false">SUM(W2499:X2499)</f>
        <v>0</v>
      </c>
      <c r="Z2499" s="185" t="n">
        <v>0</v>
      </c>
      <c r="AA2499" s="185" t="n">
        <v>0</v>
      </c>
      <c r="AB2499" s="220" t="n">
        <f aca="false">SUM(Z2499:AA2499)</f>
        <v>0</v>
      </c>
      <c r="AC2499" s="22"/>
      <c r="AD2499" s="22"/>
      <c r="AE2499" s="188"/>
      <c r="AF2499" s="206" t="n">
        <f aca="false">IF(AE2499="SI",N2499,0)</f>
        <v>0</v>
      </c>
      <c r="AG2499" s="189" t="n">
        <f aca="false">IF(AE2499="SI",Y2499,0)</f>
        <v>0</v>
      </c>
      <c r="AH2499" s="189" t="n">
        <f aca="false">IF(AE2499="SI",AB2499,0)</f>
        <v>0</v>
      </c>
      <c r="AI2499" s="148"/>
      <c r="AJ2499" s="207"/>
      <c r="AK2499" s="207"/>
      <c r="AL2499" s="207"/>
      <c r="AM2499" s="207"/>
      <c r="AN2499" s="207"/>
      <c r="AO2499" s="208"/>
    </row>
    <row r="2500" customFormat="false" ht="15.75" hidden="false" customHeight="true" outlineLevel="0" collapsed="false">
      <c r="A2500" s="22" t="n">
        <v>2499</v>
      </c>
      <c r="B2500" s="180"/>
      <c r="C2500" s="22"/>
      <c r="D2500" s="22"/>
      <c r="E2500" s="183"/>
      <c r="F2500" s="183"/>
      <c r="G2500" s="22"/>
      <c r="H2500" s="22"/>
      <c r="I2500" s="22"/>
      <c r="J2500" s="22"/>
      <c r="K2500" s="191" t="e">
        <f aca="false">VLOOKUP(Personale!J2500,Legenda!$D$1:$F$258,2)</f>
        <v>#N/A</v>
      </c>
      <c r="L2500" s="22"/>
      <c r="M2500" s="22"/>
      <c r="N2500" s="22"/>
      <c r="O2500" s="22"/>
      <c r="P2500" s="203"/>
      <c r="Q2500" s="22"/>
      <c r="R2500" s="22"/>
      <c r="S2500" s="22"/>
      <c r="T2500" s="203"/>
      <c r="U2500" s="211"/>
      <c r="V2500" s="211"/>
      <c r="W2500" s="185" t="n">
        <v>0</v>
      </c>
      <c r="X2500" s="185" t="n">
        <v>0</v>
      </c>
      <c r="Y2500" s="219" t="n">
        <f aca="false">SUM(W2500:X2500)</f>
        <v>0</v>
      </c>
      <c r="Z2500" s="185" t="n">
        <v>0</v>
      </c>
      <c r="AA2500" s="185" t="n">
        <v>0</v>
      </c>
      <c r="AB2500" s="220" t="n">
        <f aca="false">SUM(Z2500:AA2500)</f>
        <v>0</v>
      </c>
      <c r="AC2500" s="22"/>
      <c r="AD2500" s="22"/>
      <c r="AE2500" s="188"/>
      <c r="AF2500" s="206" t="n">
        <f aca="false">IF(AE2500="SI",N2500,0)</f>
        <v>0</v>
      </c>
      <c r="AG2500" s="189" t="n">
        <f aca="false">IF(AE2500="SI",Y2500,0)</f>
        <v>0</v>
      </c>
      <c r="AH2500" s="189" t="n">
        <f aca="false">IF(AE2500="SI",AB2500,0)</f>
        <v>0</v>
      </c>
      <c r="AI2500" s="148"/>
      <c r="AJ2500" s="207"/>
      <c r="AK2500" s="207"/>
      <c r="AL2500" s="207"/>
      <c r="AM2500" s="207"/>
      <c r="AN2500" s="207"/>
      <c r="AO2500" s="208"/>
    </row>
    <row r="2501" customFormat="false" ht="15.75" hidden="false" customHeight="true" outlineLevel="0" collapsed="false">
      <c r="A2501" s="22" t="n">
        <v>2500</v>
      </c>
      <c r="B2501" s="180"/>
      <c r="C2501" s="22"/>
      <c r="D2501" s="22"/>
      <c r="E2501" s="183"/>
      <c r="F2501" s="183"/>
      <c r="G2501" s="22"/>
      <c r="H2501" s="22"/>
      <c r="I2501" s="22"/>
      <c r="J2501" s="22"/>
      <c r="K2501" s="191" t="e">
        <f aca="false">VLOOKUP(Personale!J2501,Legenda!$D$1:$F$258,2)</f>
        <v>#N/A</v>
      </c>
      <c r="L2501" s="22"/>
      <c r="M2501" s="22"/>
      <c r="N2501" s="22"/>
      <c r="O2501" s="22"/>
      <c r="P2501" s="203"/>
      <c r="Q2501" s="22"/>
      <c r="R2501" s="22"/>
      <c r="S2501" s="22"/>
      <c r="T2501" s="203"/>
      <c r="U2501" s="211"/>
      <c r="V2501" s="211"/>
      <c r="W2501" s="185" t="n">
        <v>0</v>
      </c>
      <c r="X2501" s="185" t="n">
        <v>0</v>
      </c>
      <c r="Y2501" s="219" t="n">
        <f aca="false">SUM(W2501:X2501)</f>
        <v>0</v>
      </c>
      <c r="Z2501" s="185" t="n">
        <v>0</v>
      </c>
      <c r="AA2501" s="185" t="n">
        <v>0</v>
      </c>
      <c r="AB2501" s="220" t="n">
        <f aca="false">SUM(Z2501:AA2501)</f>
        <v>0</v>
      </c>
      <c r="AC2501" s="22"/>
      <c r="AD2501" s="22"/>
      <c r="AE2501" s="188"/>
      <c r="AF2501" s="206" t="n">
        <f aca="false">IF(AE2501="SI",N2501,0)</f>
        <v>0</v>
      </c>
      <c r="AG2501" s="189" t="n">
        <f aca="false">IF(AE2501="SI",Y2501,0)</f>
        <v>0</v>
      </c>
      <c r="AH2501" s="189" t="n">
        <f aca="false">IF(AE2501="SI",AB2501,0)</f>
        <v>0</v>
      </c>
      <c r="AI2501" s="148"/>
      <c r="AJ2501" s="207"/>
      <c r="AK2501" s="207"/>
      <c r="AL2501" s="207"/>
      <c r="AM2501" s="207"/>
      <c r="AN2501" s="207"/>
      <c r="AO2501" s="208"/>
    </row>
    <row r="2502" customFormat="false" ht="15.75" hidden="false" customHeight="true" outlineLevel="0" collapsed="false">
      <c r="A2502" s="22" t="n">
        <v>2501</v>
      </c>
      <c r="B2502" s="180"/>
      <c r="C2502" s="22"/>
      <c r="D2502" s="22"/>
      <c r="E2502" s="183"/>
      <c r="F2502" s="183"/>
      <c r="G2502" s="22"/>
      <c r="H2502" s="22"/>
      <c r="I2502" s="22"/>
      <c r="J2502" s="22"/>
      <c r="K2502" s="191" t="e">
        <f aca="false">VLOOKUP(Personale!J2502,Legenda!$D$1:$F$258,2)</f>
        <v>#N/A</v>
      </c>
      <c r="L2502" s="22"/>
      <c r="M2502" s="22"/>
      <c r="N2502" s="22"/>
      <c r="O2502" s="22"/>
      <c r="P2502" s="203"/>
      <c r="Q2502" s="22"/>
      <c r="R2502" s="22"/>
      <c r="S2502" s="22"/>
      <c r="T2502" s="203"/>
      <c r="U2502" s="211"/>
      <c r="V2502" s="211"/>
      <c r="W2502" s="185" t="n">
        <v>0</v>
      </c>
      <c r="X2502" s="185" t="n">
        <v>0</v>
      </c>
      <c r="Y2502" s="219" t="n">
        <f aca="false">SUM(W2502:X2502)</f>
        <v>0</v>
      </c>
      <c r="Z2502" s="185" t="n">
        <v>0</v>
      </c>
      <c r="AA2502" s="185" t="n">
        <v>0</v>
      </c>
      <c r="AB2502" s="220" t="n">
        <f aca="false">SUM(Z2502:AA2502)</f>
        <v>0</v>
      </c>
      <c r="AC2502" s="22"/>
      <c r="AD2502" s="22"/>
      <c r="AE2502" s="188"/>
      <c r="AF2502" s="206" t="n">
        <f aca="false">IF(AE2502="SI",N2502,0)</f>
        <v>0</v>
      </c>
      <c r="AG2502" s="189" t="n">
        <f aca="false">IF(AE2502="SI",Y2502,0)</f>
        <v>0</v>
      </c>
      <c r="AH2502" s="189" t="n">
        <f aca="false">IF(AE2502="SI",AB2502,0)</f>
        <v>0</v>
      </c>
      <c r="AI2502" s="148"/>
      <c r="AJ2502" s="207"/>
      <c r="AK2502" s="207"/>
      <c r="AL2502" s="207"/>
      <c r="AM2502" s="207"/>
      <c r="AN2502" s="207"/>
      <c r="AO2502" s="208"/>
    </row>
    <row r="2503" customFormat="false" ht="15.75" hidden="false" customHeight="true" outlineLevel="0" collapsed="false">
      <c r="A2503" s="22" t="n">
        <v>2502</v>
      </c>
      <c r="B2503" s="180"/>
      <c r="C2503" s="22"/>
      <c r="D2503" s="22"/>
      <c r="E2503" s="183"/>
      <c r="F2503" s="183"/>
      <c r="G2503" s="22"/>
      <c r="H2503" s="22"/>
      <c r="I2503" s="22"/>
      <c r="J2503" s="22"/>
      <c r="K2503" s="191" t="e">
        <f aca="false">VLOOKUP(Personale!J2503,Legenda!$D$1:$F$258,2)</f>
        <v>#N/A</v>
      </c>
      <c r="L2503" s="22"/>
      <c r="M2503" s="22"/>
      <c r="N2503" s="22"/>
      <c r="O2503" s="22"/>
      <c r="P2503" s="203"/>
      <c r="Q2503" s="22"/>
      <c r="R2503" s="22"/>
      <c r="S2503" s="22"/>
      <c r="T2503" s="203"/>
      <c r="U2503" s="211"/>
      <c r="V2503" s="211"/>
      <c r="W2503" s="185" t="n">
        <v>0</v>
      </c>
      <c r="X2503" s="185" t="n">
        <v>0</v>
      </c>
      <c r="Y2503" s="219" t="n">
        <f aca="false">SUM(W2503:X2503)</f>
        <v>0</v>
      </c>
      <c r="Z2503" s="185" t="n">
        <v>0</v>
      </c>
      <c r="AA2503" s="185" t="n">
        <v>0</v>
      </c>
      <c r="AB2503" s="220" t="n">
        <f aca="false">SUM(Z2503:AA2503)</f>
        <v>0</v>
      </c>
      <c r="AC2503" s="22"/>
      <c r="AD2503" s="22"/>
      <c r="AE2503" s="188"/>
      <c r="AF2503" s="206" t="n">
        <f aca="false">IF(AE2503="SI",N2503,0)</f>
        <v>0</v>
      </c>
      <c r="AG2503" s="189" t="n">
        <f aca="false">IF(AE2503="SI",Y2503,0)</f>
        <v>0</v>
      </c>
      <c r="AH2503" s="189" t="n">
        <f aca="false">IF(AE2503="SI",AB2503,0)</f>
        <v>0</v>
      </c>
      <c r="AI2503" s="148"/>
      <c r="AJ2503" s="207"/>
      <c r="AK2503" s="207"/>
      <c r="AL2503" s="207"/>
      <c r="AM2503" s="207"/>
      <c r="AN2503" s="207"/>
      <c r="AO2503" s="208"/>
    </row>
    <row r="2504" customFormat="false" ht="15.75" hidden="false" customHeight="true" outlineLevel="0" collapsed="false">
      <c r="A2504" s="22" t="n">
        <v>2503</v>
      </c>
      <c r="B2504" s="180"/>
      <c r="C2504" s="22"/>
      <c r="D2504" s="22"/>
      <c r="E2504" s="183"/>
      <c r="F2504" s="183"/>
      <c r="G2504" s="22"/>
      <c r="H2504" s="22"/>
      <c r="I2504" s="22"/>
      <c r="J2504" s="22"/>
      <c r="K2504" s="191" t="e">
        <f aca="false">VLOOKUP(Personale!J2504,Legenda!$D$1:$F$258,2)</f>
        <v>#N/A</v>
      </c>
      <c r="L2504" s="22"/>
      <c r="M2504" s="22"/>
      <c r="N2504" s="22"/>
      <c r="O2504" s="22"/>
      <c r="P2504" s="203"/>
      <c r="Q2504" s="22"/>
      <c r="R2504" s="22"/>
      <c r="S2504" s="22"/>
      <c r="T2504" s="203"/>
      <c r="U2504" s="211"/>
      <c r="V2504" s="211"/>
      <c r="W2504" s="185" t="n">
        <v>0</v>
      </c>
      <c r="X2504" s="185" t="n">
        <v>0</v>
      </c>
      <c r="Y2504" s="219" t="n">
        <f aca="false">SUM(W2504:X2504)</f>
        <v>0</v>
      </c>
      <c r="Z2504" s="185" t="n">
        <v>0</v>
      </c>
      <c r="AA2504" s="185" t="n">
        <v>0</v>
      </c>
      <c r="AB2504" s="220" t="n">
        <f aca="false">SUM(Z2504:AA2504)</f>
        <v>0</v>
      </c>
      <c r="AC2504" s="22"/>
      <c r="AD2504" s="22"/>
      <c r="AE2504" s="188"/>
      <c r="AF2504" s="206" t="n">
        <f aca="false">IF(AE2504="SI",N2504,0)</f>
        <v>0</v>
      </c>
      <c r="AG2504" s="189" t="n">
        <f aca="false">IF(AE2504="SI",Y2504,0)</f>
        <v>0</v>
      </c>
      <c r="AH2504" s="189" t="n">
        <f aca="false">IF(AE2504="SI",AB2504,0)</f>
        <v>0</v>
      </c>
      <c r="AI2504" s="148"/>
      <c r="AJ2504" s="207"/>
      <c r="AK2504" s="207"/>
      <c r="AL2504" s="207"/>
      <c r="AM2504" s="207"/>
      <c r="AN2504" s="207"/>
      <c r="AO2504" s="208"/>
    </row>
    <row r="2505" customFormat="false" ht="15.75" hidden="false" customHeight="true" outlineLevel="0" collapsed="false">
      <c r="A2505" s="22" t="n">
        <v>2504</v>
      </c>
      <c r="B2505" s="180"/>
      <c r="C2505" s="22"/>
      <c r="D2505" s="22"/>
      <c r="E2505" s="183"/>
      <c r="F2505" s="183"/>
      <c r="G2505" s="22"/>
      <c r="H2505" s="22"/>
      <c r="I2505" s="22"/>
      <c r="J2505" s="22"/>
      <c r="K2505" s="191" t="e">
        <f aca="false">VLOOKUP(Personale!J2505,Legenda!$D$1:$F$258,2)</f>
        <v>#N/A</v>
      </c>
      <c r="L2505" s="22"/>
      <c r="M2505" s="22"/>
      <c r="N2505" s="22"/>
      <c r="O2505" s="22"/>
      <c r="P2505" s="203"/>
      <c r="Q2505" s="22"/>
      <c r="R2505" s="22"/>
      <c r="S2505" s="22"/>
      <c r="T2505" s="203"/>
      <c r="U2505" s="211"/>
      <c r="V2505" s="211"/>
      <c r="W2505" s="185" t="n">
        <v>0</v>
      </c>
      <c r="X2505" s="185" t="n">
        <v>0</v>
      </c>
      <c r="Y2505" s="219" t="n">
        <f aca="false">SUM(W2505:X2505)</f>
        <v>0</v>
      </c>
      <c r="Z2505" s="185" t="n">
        <v>0</v>
      </c>
      <c r="AA2505" s="185" t="n">
        <v>0</v>
      </c>
      <c r="AB2505" s="220" t="n">
        <f aca="false">SUM(Z2505:AA2505)</f>
        <v>0</v>
      </c>
      <c r="AC2505" s="22"/>
      <c r="AD2505" s="22"/>
      <c r="AE2505" s="188"/>
      <c r="AF2505" s="206" t="n">
        <f aca="false">IF(AE2505="SI",N2505,0)</f>
        <v>0</v>
      </c>
      <c r="AG2505" s="189" t="n">
        <f aca="false">IF(AE2505="SI",Y2505,0)</f>
        <v>0</v>
      </c>
      <c r="AH2505" s="189" t="n">
        <f aca="false">IF(AE2505="SI",AB2505,0)</f>
        <v>0</v>
      </c>
      <c r="AI2505" s="148"/>
      <c r="AJ2505" s="207"/>
      <c r="AK2505" s="207"/>
      <c r="AL2505" s="207"/>
      <c r="AM2505" s="207"/>
      <c r="AN2505" s="207"/>
      <c r="AO2505" s="208"/>
    </row>
    <row r="2506" customFormat="false" ht="15.75" hidden="false" customHeight="true" outlineLevel="0" collapsed="false">
      <c r="A2506" s="22" t="n">
        <v>2505</v>
      </c>
      <c r="B2506" s="180"/>
      <c r="C2506" s="22"/>
      <c r="D2506" s="22"/>
      <c r="E2506" s="183"/>
      <c r="F2506" s="183"/>
      <c r="G2506" s="22"/>
      <c r="H2506" s="22"/>
      <c r="I2506" s="22"/>
      <c r="J2506" s="22"/>
      <c r="K2506" s="191" t="e">
        <f aca="false">VLOOKUP(Personale!J2506,Legenda!$D$1:$F$258,2)</f>
        <v>#N/A</v>
      </c>
      <c r="L2506" s="22"/>
      <c r="M2506" s="22"/>
      <c r="N2506" s="22"/>
      <c r="O2506" s="22"/>
      <c r="P2506" s="203"/>
      <c r="Q2506" s="22"/>
      <c r="R2506" s="22"/>
      <c r="S2506" s="22"/>
      <c r="T2506" s="203"/>
      <c r="U2506" s="211"/>
      <c r="V2506" s="211"/>
      <c r="W2506" s="185" t="n">
        <v>0</v>
      </c>
      <c r="X2506" s="185" t="n">
        <v>0</v>
      </c>
      <c r="Y2506" s="219" t="n">
        <f aca="false">SUM(W2506:X2506)</f>
        <v>0</v>
      </c>
      <c r="Z2506" s="185" t="n">
        <v>0</v>
      </c>
      <c r="AA2506" s="185" t="n">
        <v>0</v>
      </c>
      <c r="AB2506" s="220" t="n">
        <f aca="false">SUM(Z2506:AA2506)</f>
        <v>0</v>
      </c>
      <c r="AC2506" s="22"/>
      <c r="AD2506" s="22"/>
      <c r="AE2506" s="188"/>
      <c r="AF2506" s="206" t="n">
        <f aca="false">IF(AE2506="SI",N2506,0)</f>
        <v>0</v>
      </c>
      <c r="AG2506" s="189" t="n">
        <f aca="false">IF(AE2506="SI",Y2506,0)</f>
        <v>0</v>
      </c>
      <c r="AH2506" s="189" t="n">
        <f aca="false">IF(AE2506="SI",AB2506,0)</f>
        <v>0</v>
      </c>
      <c r="AI2506" s="148"/>
      <c r="AJ2506" s="207"/>
      <c r="AK2506" s="207"/>
      <c r="AL2506" s="207"/>
      <c r="AM2506" s="207"/>
      <c r="AN2506" s="207"/>
      <c r="AO2506" s="208"/>
    </row>
    <row r="2507" customFormat="false" ht="15.75" hidden="false" customHeight="true" outlineLevel="0" collapsed="false">
      <c r="A2507" s="22" t="n">
        <v>2506</v>
      </c>
      <c r="B2507" s="180"/>
      <c r="C2507" s="22"/>
      <c r="D2507" s="22"/>
      <c r="E2507" s="183"/>
      <c r="F2507" s="183"/>
      <c r="G2507" s="22"/>
      <c r="H2507" s="22"/>
      <c r="I2507" s="22"/>
      <c r="J2507" s="22"/>
      <c r="K2507" s="191" t="e">
        <f aca="false">VLOOKUP(Personale!J2507,Legenda!$D$1:$F$258,2)</f>
        <v>#N/A</v>
      </c>
      <c r="L2507" s="22"/>
      <c r="M2507" s="22"/>
      <c r="N2507" s="22"/>
      <c r="O2507" s="22"/>
      <c r="P2507" s="203"/>
      <c r="Q2507" s="22"/>
      <c r="R2507" s="22"/>
      <c r="S2507" s="22"/>
      <c r="T2507" s="203"/>
      <c r="U2507" s="211"/>
      <c r="V2507" s="211"/>
      <c r="W2507" s="185" t="n">
        <v>0</v>
      </c>
      <c r="X2507" s="185" t="n">
        <v>0</v>
      </c>
      <c r="Y2507" s="219" t="n">
        <f aca="false">SUM(W2507:X2507)</f>
        <v>0</v>
      </c>
      <c r="Z2507" s="185" t="n">
        <v>0</v>
      </c>
      <c r="AA2507" s="185" t="n">
        <v>0</v>
      </c>
      <c r="AB2507" s="220" t="n">
        <f aca="false">SUM(Z2507:AA2507)</f>
        <v>0</v>
      </c>
      <c r="AC2507" s="22"/>
      <c r="AD2507" s="22"/>
      <c r="AE2507" s="188"/>
      <c r="AF2507" s="206" t="n">
        <f aca="false">IF(AE2507="SI",N2507,0)</f>
        <v>0</v>
      </c>
      <c r="AG2507" s="189" t="n">
        <f aca="false">IF(AE2507="SI",Y2507,0)</f>
        <v>0</v>
      </c>
      <c r="AH2507" s="189" t="n">
        <f aca="false">IF(AE2507="SI",AB2507,0)</f>
        <v>0</v>
      </c>
      <c r="AI2507" s="148"/>
      <c r="AJ2507" s="207"/>
      <c r="AK2507" s="207"/>
      <c r="AL2507" s="207"/>
      <c r="AM2507" s="207"/>
      <c r="AN2507" s="207"/>
      <c r="AO2507" s="208"/>
    </row>
    <row r="2508" customFormat="false" ht="15.75" hidden="false" customHeight="true" outlineLevel="0" collapsed="false">
      <c r="A2508" s="22" t="n">
        <v>2507</v>
      </c>
      <c r="B2508" s="180"/>
      <c r="C2508" s="22"/>
      <c r="D2508" s="22"/>
      <c r="E2508" s="183"/>
      <c r="F2508" s="183"/>
      <c r="G2508" s="22"/>
      <c r="H2508" s="22"/>
      <c r="I2508" s="22"/>
      <c r="J2508" s="22"/>
      <c r="K2508" s="191" t="e">
        <f aca="false">VLOOKUP(Personale!J2508,Legenda!$D$1:$F$258,2)</f>
        <v>#N/A</v>
      </c>
      <c r="L2508" s="22"/>
      <c r="M2508" s="22"/>
      <c r="N2508" s="22"/>
      <c r="O2508" s="22"/>
      <c r="P2508" s="203"/>
      <c r="Q2508" s="22"/>
      <c r="R2508" s="22"/>
      <c r="S2508" s="22"/>
      <c r="T2508" s="203"/>
      <c r="U2508" s="211"/>
      <c r="V2508" s="211"/>
      <c r="W2508" s="185" t="n">
        <v>0</v>
      </c>
      <c r="X2508" s="185" t="n">
        <v>0</v>
      </c>
      <c r="Y2508" s="219" t="n">
        <f aca="false">SUM(W2508:X2508)</f>
        <v>0</v>
      </c>
      <c r="Z2508" s="185" t="n">
        <v>0</v>
      </c>
      <c r="AA2508" s="185" t="n">
        <v>0</v>
      </c>
      <c r="AB2508" s="220" t="n">
        <f aca="false">SUM(Z2508:AA2508)</f>
        <v>0</v>
      </c>
      <c r="AC2508" s="22"/>
      <c r="AD2508" s="22"/>
      <c r="AE2508" s="188"/>
      <c r="AF2508" s="206" t="n">
        <f aca="false">IF(AE2508="SI",N2508,0)</f>
        <v>0</v>
      </c>
      <c r="AG2508" s="189" t="n">
        <f aca="false">IF(AE2508="SI",Y2508,0)</f>
        <v>0</v>
      </c>
      <c r="AH2508" s="189" t="n">
        <f aca="false">IF(AE2508="SI",AB2508,0)</f>
        <v>0</v>
      </c>
      <c r="AI2508" s="148"/>
      <c r="AJ2508" s="207"/>
      <c r="AK2508" s="207"/>
      <c r="AL2508" s="207"/>
      <c r="AM2508" s="207"/>
      <c r="AN2508" s="207"/>
      <c r="AO2508" s="208"/>
    </row>
    <row r="2509" customFormat="false" ht="15.75" hidden="false" customHeight="true" outlineLevel="0" collapsed="false">
      <c r="A2509" s="22" t="n">
        <v>2508</v>
      </c>
      <c r="B2509" s="180"/>
      <c r="C2509" s="22"/>
      <c r="D2509" s="22"/>
      <c r="E2509" s="183"/>
      <c r="F2509" s="183"/>
      <c r="G2509" s="22"/>
      <c r="H2509" s="22"/>
      <c r="I2509" s="22"/>
      <c r="J2509" s="22"/>
      <c r="K2509" s="191" t="e">
        <f aca="false">VLOOKUP(Personale!J2509,Legenda!$D$1:$F$258,2)</f>
        <v>#N/A</v>
      </c>
      <c r="L2509" s="22"/>
      <c r="M2509" s="22"/>
      <c r="N2509" s="22"/>
      <c r="O2509" s="22"/>
      <c r="P2509" s="203"/>
      <c r="Q2509" s="22"/>
      <c r="R2509" s="22"/>
      <c r="S2509" s="22"/>
      <c r="T2509" s="203"/>
      <c r="U2509" s="211"/>
      <c r="V2509" s="211"/>
      <c r="W2509" s="185" t="n">
        <v>0</v>
      </c>
      <c r="X2509" s="185" t="n">
        <v>0</v>
      </c>
      <c r="Y2509" s="219" t="n">
        <f aca="false">SUM(W2509:X2509)</f>
        <v>0</v>
      </c>
      <c r="Z2509" s="185" t="n">
        <v>0</v>
      </c>
      <c r="AA2509" s="185" t="n">
        <v>0</v>
      </c>
      <c r="AB2509" s="220" t="n">
        <f aca="false">SUM(Z2509:AA2509)</f>
        <v>0</v>
      </c>
      <c r="AC2509" s="22"/>
      <c r="AD2509" s="22"/>
      <c r="AE2509" s="188"/>
      <c r="AF2509" s="206" t="n">
        <f aca="false">IF(AE2509="SI",N2509,0)</f>
        <v>0</v>
      </c>
      <c r="AG2509" s="189" t="n">
        <f aca="false">IF(AE2509="SI",Y2509,0)</f>
        <v>0</v>
      </c>
      <c r="AH2509" s="189" t="n">
        <f aca="false">IF(AE2509="SI",AB2509,0)</f>
        <v>0</v>
      </c>
      <c r="AI2509" s="148"/>
      <c r="AJ2509" s="207"/>
      <c r="AK2509" s="207"/>
      <c r="AL2509" s="207"/>
      <c r="AM2509" s="207"/>
      <c r="AN2509" s="207"/>
      <c r="AO2509" s="208"/>
    </row>
    <row r="2510" customFormat="false" ht="15.75" hidden="false" customHeight="true" outlineLevel="0" collapsed="false">
      <c r="A2510" s="22" t="n">
        <v>2509</v>
      </c>
      <c r="B2510" s="180"/>
      <c r="C2510" s="22"/>
      <c r="D2510" s="22"/>
      <c r="E2510" s="183"/>
      <c r="F2510" s="183"/>
      <c r="G2510" s="22"/>
      <c r="H2510" s="22"/>
      <c r="I2510" s="22"/>
      <c r="J2510" s="22"/>
      <c r="K2510" s="191" t="e">
        <f aca="false">VLOOKUP(Personale!J2510,Legenda!$D$1:$F$258,2)</f>
        <v>#N/A</v>
      </c>
      <c r="L2510" s="22"/>
      <c r="M2510" s="22"/>
      <c r="N2510" s="22"/>
      <c r="O2510" s="22"/>
      <c r="P2510" s="203"/>
      <c r="Q2510" s="22"/>
      <c r="R2510" s="22"/>
      <c r="S2510" s="22"/>
      <c r="T2510" s="203"/>
      <c r="U2510" s="211"/>
      <c r="V2510" s="211"/>
      <c r="W2510" s="185" t="n">
        <v>0</v>
      </c>
      <c r="X2510" s="185" t="n">
        <v>0</v>
      </c>
      <c r="Y2510" s="219" t="n">
        <f aca="false">SUM(W2510:X2510)</f>
        <v>0</v>
      </c>
      <c r="Z2510" s="185" t="n">
        <v>0</v>
      </c>
      <c r="AA2510" s="185" t="n">
        <v>0</v>
      </c>
      <c r="AB2510" s="220" t="n">
        <f aca="false">SUM(Z2510:AA2510)</f>
        <v>0</v>
      </c>
      <c r="AC2510" s="22"/>
      <c r="AD2510" s="22"/>
      <c r="AE2510" s="188"/>
      <c r="AF2510" s="206" t="n">
        <f aca="false">IF(AE2510="SI",N2510,0)</f>
        <v>0</v>
      </c>
      <c r="AG2510" s="189" t="n">
        <f aca="false">IF(AE2510="SI",Y2510,0)</f>
        <v>0</v>
      </c>
      <c r="AH2510" s="189" t="n">
        <f aca="false">IF(AE2510="SI",AB2510,0)</f>
        <v>0</v>
      </c>
      <c r="AI2510" s="148"/>
      <c r="AJ2510" s="207"/>
      <c r="AK2510" s="207"/>
      <c r="AL2510" s="207"/>
      <c r="AM2510" s="207"/>
      <c r="AN2510" s="207"/>
      <c r="AO2510" s="208"/>
    </row>
    <row r="2511" customFormat="false" ht="15.75" hidden="false" customHeight="true" outlineLevel="0" collapsed="false">
      <c r="A2511" s="22" t="n">
        <v>2510</v>
      </c>
      <c r="B2511" s="180"/>
      <c r="C2511" s="22"/>
      <c r="D2511" s="22"/>
      <c r="E2511" s="183"/>
      <c r="F2511" s="183"/>
      <c r="G2511" s="22"/>
      <c r="H2511" s="22"/>
      <c r="I2511" s="22"/>
      <c r="J2511" s="22"/>
      <c r="K2511" s="191" t="e">
        <f aca="false">VLOOKUP(Personale!J2511,Legenda!$D$1:$F$258,2)</f>
        <v>#N/A</v>
      </c>
      <c r="L2511" s="22"/>
      <c r="M2511" s="22"/>
      <c r="N2511" s="22"/>
      <c r="O2511" s="22"/>
      <c r="P2511" s="203"/>
      <c r="Q2511" s="22"/>
      <c r="R2511" s="22"/>
      <c r="S2511" s="22"/>
      <c r="T2511" s="203"/>
      <c r="U2511" s="211"/>
      <c r="V2511" s="211"/>
      <c r="W2511" s="185" t="n">
        <v>0</v>
      </c>
      <c r="X2511" s="185" t="n">
        <v>0</v>
      </c>
      <c r="Y2511" s="219" t="n">
        <f aca="false">SUM(W2511:X2511)</f>
        <v>0</v>
      </c>
      <c r="Z2511" s="185" t="n">
        <v>0</v>
      </c>
      <c r="AA2511" s="185" t="n">
        <v>0</v>
      </c>
      <c r="AB2511" s="220" t="n">
        <f aca="false">SUM(Z2511:AA2511)</f>
        <v>0</v>
      </c>
      <c r="AC2511" s="22"/>
      <c r="AD2511" s="22"/>
      <c r="AE2511" s="188"/>
      <c r="AF2511" s="206" t="n">
        <f aca="false">IF(AE2511="SI",N2511,0)</f>
        <v>0</v>
      </c>
      <c r="AG2511" s="189" t="n">
        <f aca="false">IF(AE2511="SI",Y2511,0)</f>
        <v>0</v>
      </c>
      <c r="AH2511" s="189" t="n">
        <f aca="false">IF(AE2511="SI",AB2511,0)</f>
        <v>0</v>
      </c>
      <c r="AI2511" s="148"/>
      <c r="AJ2511" s="207"/>
      <c r="AK2511" s="207"/>
      <c r="AL2511" s="207"/>
      <c r="AM2511" s="207"/>
      <c r="AN2511" s="207"/>
      <c r="AO2511" s="208"/>
    </row>
    <row r="2512" customFormat="false" ht="15.75" hidden="false" customHeight="true" outlineLevel="0" collapsed="false">
      <c r="A2512" s="22" t="n">
        <v>2511</v>
      </c>
      <c r="B2512" s="180"/>
      <c r="C2512" s="22"/>
      <c r="D2512" s="22"/>
      <c r="E2512" s="183"/>
      <c r="F2512" s="183"/>
      <c r="G2512" s="22"/>
      <c r="H2512" s="22"/>
      <c r="I2512" s="22"/>
      <c r="J2512" s="22"/>
      <c r="K2512" s="191" t="e">
        <f aca="false">VLOOKUP(Personale!J2512,Legenda!$D$1:$F$258,2)</f>
        <v>#N/A</v>
      </c>
      <c r="L2512" s="22"/>
      <c r="M2512" s="22"/>
      <c r="N2512" s="22"/>
      <c r="O2512" s="22"/>
      <c r="P2512" s="203"/>
      <c r="Q2512" s="22"/>
      <c r="R2512" s="22"/>
      <c r="S2512" s="22"/>
      <c r="T2512" s="203"/>
      <c r="U2512" s="211"/>
      <c r="V2512" s="211"/>
      <c r="W2512" s="185" t="n">
        <v>0</v>
      </c>
      <c r="X2512" s="185" t="n">
        <v>0</v>
      </c>
      <c r="Y2512" s="219" t="n">
        <f aca="false">SUM(W2512:X2512)</f>
        <v>0</v>
      </c>
      <c r="Z2512" s="185" t="n">
        <v>0</v>
      </c>
      <c r="AA2512" s="185" t="n">
        <v>0</v>
      </c>
      <c r="AB2512" s="220" t="n">
        <f aca="false">SUM(Z2512:AA2512)</f>
        <v>0</v>
      </c>
      <c r="AC2512" s="22"/>
      <c r="AD2512" s="22"/>
      <c r="AE2512" s="188"/>
      <c r="AF2512" s="206" t="n">
        <f aca="false">IF(AE2512="SI",N2512,0)</f>
        <v>0</v>
      </c>
      <c r="AG2512" s="189" t="n">
        <f aca="false">IF(AE2512="SI",Y2512,0)</f>
        <v>0</v>
      </c>
      <c r="AH2512" s="189" t="n">
        <f aca="false">IF(AE2512="SI",AB2512,0)</f>
        <v>0</v>
      </c>
      <c r="AI2512" s="148"/>
      <c r="AJ2512" s="207"/>
      <c r="AK2512" s="207"/>
      <c r="AL2512" s="207"/>
      <c r="AM2512" s="207"/>
      <c r="AN2512" s="207"/>
      <c r="AO2512" s="208"/>
    </row>
    <row r="2513" customFormat="false" ht="15.75" hidden="false" customHeight="true" outlineLevel="0" collapsed="false">
      <c r="A2513" s="22" t="n">
        <v>2512</v>
      </c>
      <c r="B2513" s="180"/>
      <c r="C2513" s="22"/>
      <c r="D2513" s="22"/>
      <c r="E2513" s="183"/>
      <c r="F2513" s="183"/>
      <c r="G2513" s="22"/>
      <c r="H2513" s="22"/>
      <c r="I2513" s="22"/>
      <c r="J2513" s="22"/>
      <c r="K2513" s="191" t="e">
        <f aca="false">VLOOKUP(Personale!J2513,Legenda!$D$1:$F$258,2)</f>
        <v>#N/A</v>
      </c>
      <c r="L2513" s="22"/>
      <c r="M2513" s="22"/>
      <c r="N2513" s="22"/>
      <c r="O2513" s="22"/>
      <c r="P2513" s="203"/>
      <c r="Q2513" s="22"/>
      <c r="R2513" s="22"/>
      <c r="S2513" s="22"/>
      <c r="T2513" s="203"/>
      <c r="U2513" s="211"/>
      <c r="V2513" s="211"/>
      <c r="W2513" s="185" t="n">
        <v>0</v>
      </c>
      <c r="X2513" s="185" t="n">
        <v>0</v>
      </c>
      <c r="Y2513" s="219" t="n">
        <f aca="false">SUM(W2513:X2513)</f>
        <v>0</v>
      </c>
      <c r="Z2513" s="185" t="n">
        <v>0</v>
      </c>
      <c r="AA2513" s="185" t="n">
        <v>0</v>
      </c>
      <c r="AB2513" s="220" t="n">
        <f aca="false">SUM(Z2513:AA2513)</f>
        <v>0</v>
      </c>
      <c r="AC2513" s="22"/>
      <c r="AD2513" s="22"/>
      <c r="AE2513" s="188"/>
      <c r="AF2513" s="206" t="n">
        <f aca="false">IF(AE2513="SI",N2513,0)</f>
        <v>0</v>
      </c>
      <c r="AG2513" s="189" t="n">
        <f aca="false">IF(AE2513="SI",Y2513,0)</f>
        <v>0</v>
      </c>
      <c r="AH2513" s="189" t="n">
        <f aca="false">IF(AE2513="SI",AB2513,0)</f>
        <v>0</v>
      </c>
      <c r="AI2513" s="148"/>
      <c r="AJ2513" s="207"/>
      <c r="AK2513" s="207"/>
      <c r="AL2513" s="207"/>
      <c r="AM2513" s="207"/>
      <c r="AN2513" s="207"/>
      <c r="AO2513" s="208"/>
    </row>
    <row r="2514" customFormat="false" ht="15.75" hidden="false" customHeight="true" outlineLevel="0" collapsed="false">
      <c r="A2514" s="22" t="n">
        <v>2513</v>
      </c>
      <c r="B2514" s="180"/>
      <c r="C2514" s="22"/>
      <c r="D2514" s="22"/>
      <c r="E2514" s="183"/>
      <c r="F2514" s="183"/>
      <c r="G2514" s="22"/>
      <c r="H2514" s="22"/>
      <c r="I2514" s="22"/>
      <c r="J2514" s="22"/>
      <c r="K2514" s="191" t="e">
        <f aca="false">VLOOKUP(Personale!J2514,Legenda!$D$1:$F$258,2)</f>
        <v>#N/A</v>
      </c>
      <c r="L2514" s="22"/>
      <c r="M2514" s="22"/>
      <c r="N2514" s="22"/>
      <c r="O2514" s="22"/>
      <c r="P2514" s="203"/>
      <c r="Q2514" s="22"/>
      <c r="R2514" s="22"/>
      <c r="S2514" s="22"/>
      <c r="T2514" s="203"/>
      <c r="U2514" s="211"/>
      <c r="V2514" s="211"/>
      <c r="W2514" s="185" t="n">
        <v>0</v>
      </c>
      <c r="X2514" s="185" t="n">
        <v>0</v>
      </c>
      <c r="Y2514" s="219" t="n">
        <f aca="false">SUM(W2514:X2514)</f>
        <v>0</v>
      </c>
      <c r="Z2514" s="185" t="n">
        <v>0</v>
      </c>
      <c r="AA2514" s="185" t="n">
        <v>0</v>
      </c>
      <c r="AB2514" s="220" t="n">
        <f aca="false">SUM(Z2514:AA2514)</f>
        <v>0</v>
      </c>
      <c r="AC2514" s="22"/>
      <c r="AD2514" s="22"/>
      <c r="AE2514" s="188"/>
      <c r="AF2514" s="206" t="n">
        <f aca="false">IF(AE2514="SI",N2514,0)</f>
        <v>0</v>
      </c>
      <c r="AG2514" s="189" t="n">
        <f aca="false">IF(AE2514="SI",Y2514,0)</f>
        <v>0</v>
      </c>
      <c r="AH2514" s="189" t="n">
        <f aca="false">IF(AE2514="SI",AB2514,0)</f>
        <v>0</v>
      </c>
      <c r="AI2514" s="148"/>
      <c r="AJ2514" s="207"/>
      <c r="AK2514" s="207"/>
      <c r="AL2514" s="207"/>
      <c r="AM2514" s="207"/>
      <c r="AN2514" s="207"/>
      <c r="AO2514" s="208"/>
    </row>
    <row r="2515" customFormat="false" ht="15.75" hidden="false" customHeight="true" outlineLevel="0" collapsed="false">
      <c r="A2515" s="22" t="n">
        <v>2514</v>
      </c>
      <c r="B2515" s="180"/>
      <c r="C2515" s="22"/>
      <c r="D2515" s="22"/>
      <c r="E2515" s="183"/>
      <c r="F2515" s="183"/>
      <c r="G2515" s="22"/>
      <c r="H2515" s="22"/>
      <c r="I2515" s="22"/>
      <c r="J2515" s="22"/>
      <c r="K2515" s="191" t="e">
        <f aca="false">VLOOKUP(Personale!J2515,Legenda!$D$1:$F$258,2)</f>
        <v>#N/A</v>
      </c>
      <c r="L2515" s="22"/>
      <c r="M2515" s="22"/>
      <c r="N2515" s="22"/>
      <c r="O2515" s="22"/>
      <c r="P2515" s="203"/>
      <c r="Q2515" s="22"/>
      <c r="R2515" s="22"/>
      <c r="S2515" s="22"/>
      <c r="T2515" s="203"/>
      <c r="U2515" s="211"/>
      <c r="V2515" s="211"/>
      <c r="W2515" s="185" t="n">
        <v>0</v>
      </c>
      <c r="X2515" s="185" t="n">
        <v>0</v>
      </c>
      <c r="Y2515" s="219" t="n">
        <f aca="false">SUM(W2515:X2515)</f>
        <v>0</v>
      </c>
      <c r="Z2515" s="185" t="n">
        <v>0</v>
      </c>
      <c r="AA2515" s="185" t="n">
        <v>0</v>
      </c>
      <c r="AB2515" s="220" t="n">
        <f aca="false">SUM(Z2515:AA2515)</f>
        <v>0</v>
      </c>
      <c r="AC2515" s="22"/>
      <c r="AD2515" s="22"/>
      <c r="AE2515" s="188"/>
      <c r="AF2515" s="206" t="n">
        <f aca="false">IF(AE2515="SI",N2515,0)</f>
        <v>0</v>
      </c>
      <c r="AG2515" s="189" t="n">
        <f aca="false">IF(AE2515="SI",Y2515,0)</f>
        <v>0</v>
      </c>
      <c r="AH2515" s="189" t="n">
        <f aca="false">IF(AE2515="SI",AB2515,0)</f>
        <v>0</v>
      </c>
      <c r="AI2515" s="148"/>
      <c r="AJ2515" s="207"/>
      <c r="AK2515" s="207"/>
      <c r="AL2515" s="207"/>
      <c r="AM2515" s="207"/>
      <c r="AN2515" s="207"/>
      <c r="AO2515" s="208"/>
    </row>
    <row r="2516" customFormat="false" ht="15.75" hidden="false" customHeight="true" outlineLevel="0" collapsed="false">
      <c r="A2516" s="22" t="n">
        <v>2515</v>
      </c>
      <c r="B2516" s="180"/>
      <c r="C2516" s="22"/>
      <c r="D2516" s="22"/>
      <c r="E2516" s="183"/>
      <c r="F2516" s="183"/>
      <c r="G2516" s="22"/>
      <c r="H2516" s="22"/>
      <c r="I2516" s="22"/>
      <c r="J2516" s="22"/>
      <c r="K2516" s="191" t="e">
        <f aca="false">VLOOKUP(Personale!J2516,Legenda!$D$1:$F$258,2)</f>
        <v>#N/A</v>
      </c>
      <c r="L2516" s="22"/>
      <c r="M2516" s="22"/>
      <c r="N2516" s="22"/>
      <c r="O2516" s="22"/>
      <c r="P2516" s="203"/>
      <c r="Q2516" s="22"/>
      <c r="R2516" s="22"/>
      <c r="S2516" s="22"/>
      <c r="T2516" s="203"/>
      <c r="U2516" s="211"/>
      <c r="V2516" s="211"/>
      <c r="W2516" s="185" t="n">
        <v>0</v>
      </c>
      <c r="X2516" s="185" t="n">
        <v>0</v>
      </c>
      <c r="Y2516" s="219" t="n">
        <f aca="false">SUM(W2516:X2516)</f>
        <v>0</v>
      </c>
      <c r="Z2516" s="185" t="n">
        <v>0</v>
      </c>
      <c r="AA2516" s="185" t="n">
        <v>0</v>
      </c>
      <c r="AB2516" s="220" t="n">
        <f aca="false">SUM(Z2516:AA2516)</f>
        <v>0</v>
      </c>
      <c r="AC2516" s="22"/>
      <c r="AD2516" s="22"/>
      <c r="AE2516" s="188"/>
      <c r="AF2516" s="206" t="n">
        <f aca="false">IF(AE2516="SI",N2516,0)</f>
        <v>0</v>
      </c>
      <c r="AG2516" s="189" t="n">
        <f aca="false">IF(AE2516="SI",Y2516,0)</f>
        <v>0</v>
      </c>
      <c r="AH2516" s="189" t="n">
        <f aca="false">IF(AE2516="SI",AB2516,0)</f>
        <v>0</v>
      </c>
      <c r="AI2516" s="148"/>
      <c r="AJ2516" s="207"/>
      <c r="AK2516" s="207"/>
      <c r="AL2516" s="207"/>
      <c r="AM2516" s="207"/>
      <c r="AN2516" s="207"/>
      <c r="AO2516" s="208"/>
    </row>
    <row r="2517" customFormat="false" ht="15.75" hidden="false" customHeight="true" outlineLevel="0" collapsed="false">
      <c r="A2517" s="22" t="n">
        <v>2516</v>
      </c>
      <c r="B2517" s="180"/>
      <c r="C2517" s="22"/>
      <c r="D2517" s="22"/>
      <c r="E2517" s="183"/>
      <c r="F2517" s="183"/>
      <c r="G2517" s="22"/>
      <c r="H2517" s="22"/>
      <c r="I2517" s="22"/>
      <c r="J2517" s="22"/>
      <c r="K2517" s="191" t="e">
        <f aca="false">VLOOKUP(Personale!J2517,Legenda!$D$1:$F$258,2)</f>
        <v>#N/A</v>
      </c>
      <c r="L2517" s="22"/>
      <c r="M2517" s="22"/>
      <c r="N2517" s="22"/>
      <c r="O2517" s="22"/>
      <c r="P2517" s="203"/>
      <c r="Q2517" s="22"/>
      <c r="R2517" s="22"/>
      <c r="S2517" s="22"/>
      <c r="T2517" s="203"/>
      <c r="U2517" s="211"/>
      <c r="V2517" s="211"/>
      <c r="W2517" s="185" t="n">
        <v>0</v>
      </c>
      <c r="X2517" s="185" t="n">
        <v>0</v>
      </c>
      <c r="Y2517" s="219" t="n">
        <f aca="false">SUM(W2517:X2517)</f>
        <v>0</v>
      </c>
      <c r="Z2517" s="185" t="n">
        <v>0</v>
      </c>
      <c r="AA2517" s="185" t="n">
        <v>0</v>
      </c>
      <c r="AB2517" s="220" t="n">
        <f aca="false">SUM(Z2517:AA2517)</f>
        <v>0</v>
      </c>
      <c r="AC2517" s="22"/>
      <c r="AD2517" s="22"/>
      <c r="AE2517" s="188"/>
      <c r="AF2517" s="206" t="n">
        <f aca="false">IF(AE2517="SI",N2517,0)</f>
        <v>0</v>
      </c>
      <c r="AG2517" s="189" t="n">
        <f aca="false">IF(AE2517="SI",Y2517,0)</f>
        <v>0</v>
      </c>
      <c r="AH2517" s="189" t="n">
        <f aca="false">IF(AE2517="SI",AB2517,0)</f>
        <v>0</v>
      </c>
      <c r="AI2517" s="148"/>
      <c r="AJ2517" s="207"/>
      <c r="AK2517" s="207"/>
      <c r="AL2517" s="207"/>
      <c r="AM2517" s="207"/>
      <c r="AN2517" s="207"/>
      <c r="AO2517" s="208"/>
    </row>
    <row r="2518" customFormat="false" ht="15.75" hidden="false" customHeight="true" outlineLevel="0" collapsed="false">
      <c r="A2518" s="22" t="n">
        <v>2517</v>
      </c>
      <c r="B2518" s="180"/>
      <c r="C2518" s="22"/>
      <c r="D2518" s="22"/>
      <c r="E2518" s="183"/>
      <c r="F2518" s="183"/>
      <c r="G2518" s="22"/>
      <c r="H2518" s="22"/>
      <c r="I2518" s="22"/>
      <c r="J2518" s="22"/>
      <c r="K2518" s="191" t="e">
        <f aca="false">VLOOKUP(Personale!J2518,Legenda!$D$1:$F$258,2)</f>
        <v>#N/A</v>
      </c>
      <c r="L2518" s="22"/>
      <c r="M2518" s="22"/>
      <c r="N2518" s="22"/>
      <c r="O2518" s="22"/>
      <c r="P2518" s="203"/>
      <c r="Q2518" s="22"/>
      <c r="R2518" s="22"/>
      <c r="S2518" s="22"/>
      <c r="T2518" s="203"/>
      <c r="U2518" s="211"/>
      <c r="V2518" s="211"/>
      <c r="W2518" s="185" t="n">
        <v>0</v>
      </c>
      <c r="X2518" s="185" t="n">
        <v>0</v>
      </c>
      <c r="Y2518" s="219" t="n">
        <f aca="false">SUM(W2518:X2518)</f>
        <v>0</v>
      </c>
      <c r="Z2518" s="185" t="n">
        <v>0</v>
      </c>
      <c r="AA2518" s="185" t="n">
        <v>0</v>
      </c>
      <c r="AB2518" s="220" t="n">
        <f aca="false">SUM(Z2518:AA2518)</f>
        <v>0</v>
      </c>
      <c r="AC2518" s="22"/>
      <c r="AD2518" s="22"/>
      <c r="AE2518" s="188"/>
      <c r="AF2518" s="206" t="n">
        <f aca="false">IF(AE2518="SI",N2518,0)</f>
        <v>0</v>
      </c>
      <c r="AG2518" s="189" t="n">
        <f aca="false">IF(AE2518="SI",Y2518,0)</f>
        <v>0</v>
      </c>
      <c r="AH2518" s="189" t="n">
        <f aca="false">IF(AE2518="SI",AB2518,0)</f>
        <v>0</v>
      </c>
      <c r="AI2518" s="148"/>
      <c r="AJ2518" s="207"/>
      <c r="AK2518" s="207"/>
      <c r="AL2518" s="207"/>
      <c r="AM2518" s="207"/>
      <c r="AN2518" s="207"/>
      <c r="AO2518" s="208"/>
    </row>
    <row r="2519" customFormat="false" ht="15.75" hidden="false" customHeight="true" outlineLevel="0" collapsed="false">
      <c r="A2519" s="22" t="n">
        <v>2518</v>
      </c>
      <c r="B2519" s="180"/>
      <c r="C2519" s="22"/>
      <c r="D2519" s="22"/>
      <c r="E2519" s="183"/>
      <c r="F2519" s="183"/>
      <c r="G2519" s="22"/>
      <c r="H2519" s="22"/>
      <c r="I2519" s="22"/>
      <c r="J2519" s="22"/>
      <c r="K2519" s="191" t="e">
        <f aca="false">VLOOKUP(Personale!J2519,Legenda!$D$1:$F$258,2)</f>
        <v>#N/A</v>
      </c>
      <c r="L2519" s="22"/>
      <c r="M2519" s="22"/>
      <c r="N2519" s="22"/>
      <c r="O2519" s="22"/>
      <c r="P2519" s="203"/>
      <c r="Q2519" s="22"/>
      <c r="R2519" s="22"/>
      <c r="S2519" s="22"/>
      <c r="T2519" s="203"/>
      <c r="U2519" s="211"/>
      <c r="V2519" s="211"/>
      <c r="W2519" s="185" t="n">
        <v>0</v>
      </c>
      <c r="X2519" s="185" t="n">
        <v>0</v>
      </c>
      <c r="Y2519" s="219" t="n">
        <f aca="false">SUM(W2519:X2519)</f>
        <v>0</v>
      </c>
      <c r="Z2519" s="185" t="n">
        <v>0</v>
      </c>
      <c r="AA2519" s="185" t="n">
        <v>0</v>
      </c>
      <c r="AB2519" s="220" t="n">
        <f aca="false">SUM(Z2519:AA2519)</f>
        <v>0</v>
      </c>
      <c r="AC2519" s="22"/>
      <c r="AD2519" s="22"/>
      <c r="AE2519" s="188"/>
      <c r="AF2519" s="206" t="n">
        <f aca="false">IF(AE2519="SI",N2519,0)</f>
        <v>0</v>
      </c>
      <c r="AG2519" s="189" t="n">
        <f aca="false">IF(AE2519="SI",Y2519,0)</f>
        <v>0</v>
      </c>
      <c r="AH2519" s="189" t="n">
        <f aca="false">IF(AE2519="SI",AB2519,0)</f>
        <v>0</v>
      </c>
      <c r="AI2519" s="148"/>
      <c r="AJ2519" s="207"/>
      <c r="AK2519" s="207"/>
      <c r="AL2519" s="207"/>
      <c r="AM2519" s="207"/>
      <c r="AN2519" s="207"/>
      <c r="AO2519" s="208"/>
    </row>
    <row r="2520" customFormat="false" ht="15.75" hidden="false" customHeight="true" outlineLevel="0" collapsed="false">
      <c r="A2520" s="22" t="n">
        <v>2519</v>
      </c>
      <c r="B2520" s="180"/>
      <c r="C2520" s="22"/>
      <c r="D2520" s="22"/>
      <c r="E2520" s="183"/>
      <c r="F2520" s="183"/>
      <c r="G2520" s="22"/>
      <c r="H2520" s="22"/>
      <c r="I2520" s="22"/>
      <c r="J2520" s="22"/>
      <c r="K2520" s="191" t="e">
        <f aca="false">VLOOKUP(Personale!J2520,Legenda!$D$1:$F$258,2)</f>
        <v>#N/A</v>
      </c>
      <c r="L2520" s="22"/>
      <c r="M2520" s="22"/>
      <c r="N2520" s="22"/>
      <c r="O2520" s="22"/>
      <c r="P2520" s="203"/>
      <c r="Q2520" s="22"/>
      <c r="R2520" s="22"/>
      <c r="S2520" s="22"/>
      <c r="T2520" s="203"/>
      <c r="U2520" s="211"/>
      <c r="V2520" s="211"/>
      <c r="W2520" s="185" t="n">
        <v>0</v>
      </c>
      <c r="X2520" s="185" t="n">
        <v>0</v>
      </c>
      <c r="Y2520" s="219" t="n">
        <f aca="false">SUM(W2520:X2520)</f>
        <v>0</v>
      </c>
      <c r="Z2520" s="185" t="n">
        <v>0</v>
      </c>
      <c r="AA2520" s="185" t="n">
        <v>0</v>
      </c>
      <c r="AB2520" s="220" t="n">
        <f aca="false">SUM(Z2520:AA2520)</f>
        <v>0</v>
      </c>
      <c r="AC2520" s="22"/>
      <c r="AD2520" s="22"/>
      <c r="AE2520" s="188"/>
      <c r="AF2520" s="206" t="n">
        <f aca="false">IF(AE2520="SI",N2520,0)</f>
        <v>0</v>
      </c>
      <c r="AG2520" s="189" t="n">
        <f aca="false">IF(AE2520="SI",Y2520,0)</f>
        <v>0</v>
      </c>
      <c r="AH2520" s="189" t="n">
        <f aca="false">IF(AE2520="SI",AB2520,0)</f>
        <v>0</v>
      </c>
      <c r="AI2520" s="148"/>
      <c r="AJ2520" s="207"/>
      <c r="AK2520" s="207"/>
      <c r="AL2520" s="207"/>
      <c r="AM2520" s="207"/>
      <c r="AN2520" s="207"/>
      <c r="AO2520" s="208"/>
    </row>
    <row r="2521" customFormat="false" ht="15.75" hidden="false" customHeight="true" outlineLevel="0" collapsed="false">
      <c r="A2521" s="22" t="n">
        <v>2520</v>
      </c>
      <c r="B2521" s="180"/>
      <c r="C2521" s="22"/>
      <c r="D2521" s="22"/>
      <c r="E2521" s="183"/>
      <c r="F2521" s="183"/>
      <c r="G2521" s="22"/>
      <c r="H2521" s="22"/>
      <c r="I2521" s="22"/>
      <c r="J2521" s="22"/>
      <c r="K2521" s="191" t="e">
        <f aca="false">VLOOKUP(Personale!J2521,Legenda!$D$1:$F$258,2)</f>
        <v>#N/A</v>
      </c>
      <c r="L2521" s="22"/>
      <c r="M2521" s="22"/>
      <c r="N2521" s="22"/>
      <c r="O2521" s="22"/>
      <c r="P2521" s="203"/>
      <c r="Q2521" s="22"/>
      <c r="R2521" s="22"/>
      <c r="S2521" s="22"/>
      <c r="T2521" s="203"/>
      <c r="U2521" s="211"/>
      <c r="V2521" s="211"/>
      <c r="W2521" s="185" t="n">
        <v>0</v>
      </c>
      <c r="X2521" s="185" t="n">
        <v>0</v>
      </c>
      <c r="Y2521" s="219" t="n">
        <f aca="false">SUM(W2521:X2521)</f>
        <v>0</v>
      </c>
      <c r="Z2521" s="185" t="n">
        <v>0</v>
      </c>
      <c r="AA2521" s="185" t="n">
        <v>0</v>
      </c>
      <c r="AB2521" s="220" t="n">
        <f aca="false">SUM(Z2521:AA2521)</f>
        <v>0</v>
      </c>
      <c r="AC2521" s="22"/>
      <c r="AD2521" s="22"/>
      <c r="AE2521" s="188"/>
      <c r="AF2521" s="206" t="n">
        <f aca="false">IF(AE2521="SI",N2521,0)</f>
        <v>0</v>
      </c>
      <c r="AG2521" s="189" t="n">
        <f aca="false">IF(AE2521="SI",Y2521,0)</f>
        <v>0</v>
      </c>
      <c r="AH2521" s="189" t="n">
        <f aca="false">IF(AE2521="SI",AB2521,0)</f>
        <v>0</v>
      </c>
      <c r="AI2521" s="148"/>
      <c r="AJ2521" s="207"/>
      <c r="AK2521" s="207"/>
      <c r="AL2521" s="207"/>
      <c r="AM2521" s="207"/>
      <c r="AN2521" s="207"/>
      <c r="AO2521" s="208"/>
    </row>
    <row r="2522" customFormat="false" ht="15.75" hidden="false" customHeight="true" outlineLevel="0" collapsed="false">
      <c r="A2522" s="22" t="n">
        <v>2521</v>
      </c>
      <c r="B2522" s="180"/>
      <c r="C2522" s="22"/>
      <c r="D2522" s="22"/>
      <c r="E2522" s="183"/>
      <c r="F2522" s="183"/>
      <c r="G2522" s="22"/>
      <c r="H2522" s="22"/>
      <c r="I2522" s="22"/>
      <c r="J2522" s="22"/>
      <c r="K2522" s="191" t="e">
        <f aca="false">VLOOKUP(Personale!J2522,Legenda!$D$1:$F$258,2)</f>
        <v>#N/A</v>
      </c>
      <c r="L2522" s="22"/>
      <c r="M2522" s="22"/>
      <c r="N2522" s="22"/>
      <c r="O2522" s="22"/>
      <c r="P2522" s="203"/>
      <c r="Q2522" s="22"/>
      <c r="R2522" s="22"/>
      <c r="S2522" s="22"/>
      <c r="T2522" s="203"/>
      <c r="U2522" s="211"/>
      <c r="V2522" s="211"/>
      <c r="W2522" s="185" t="n">
        <v>0</v>
      </c>
      <c r="X2522" s="185" t="n">
        <v>0</v>
      </c>
      <c r="Y2522" s="219" t="n">
        <f aca="false">SUM(W2522:X2522)</f>
        <v>0</v>
      </c>
      <c r="Z2522" s="185" t="n">
        <v>0</v>
      </c>
      <c r="AA2522" s="185" t="n">
        <v>0</v>
      </c>
      <c r="AB2522" s="220" t="n">
        <f aca="false">SUM(Z2522:AA2522)</f>
        <v>0</v>
      </c>
      <c r="AC2522" s="22"/>
      <c r="AD2522" s="22"/>
      <c r="AE2522" s="188"/>
      <c r="AF2522" s="206" t="n">
        <f aca="false">IF(AE2522="SI",N2522,0)</f>
        <v>0</v>
      </c>
      <c r="AG2522" s="189" t="n">
        <f aca="false">IF(AE2522="SI",Y2522,0)</f>
        <v>0</v>
      </c>
      <c r="AH2522" s="189" t="n">
        <f aca="false">IF(AE2522="SI",AB2522,0)</f>
        <v>0</v>
      </c>
      <c r="AI2522" s="148"/>
      <c r="AJ2522" s="207"/>
      <c r="AK2522" s="207"/>
      <c r="AL2522" s="207"/>
      <c r="AM2522" s="207"/>
      <c r="AN2522" s="207"/>
      <c r="AO2522" s="208"/>
    </row>
    <row r="2523" customFormat="false" ht="15.75" hidden="false" customHeight="true" outlineLevel="0" collapsed="false">
      <c r="A2523" s="22" t="n">
        <v>2522</v>
      </c>
      <c r="B2523" s="180"/>
      <c r="C2523" s="22"/>
      <c r="D2523" s="22"/>
      <c r="E2523" s="183"/>
      <c r="F2523" s="183"/>
      <c r="G2523" s="22"/>
      <c r="H2523" s="22"/>
      <c r="I2523" s="22"/>
      <c r="J2523" s="22"/>
      <c r="K2523" s="191" t="e">
        <f aca="false">VLOOKUP(Personale!J2523,Legenda!$D$1:$F$258,2)</f>
        <v>#N/A</v>
      </c>
      <c r="L2523" s="22"/>
      <c r="M2523" s="22"/>
      <c r="N2523" s="22"/>
      <c r="O2523" s="22"/>
      <c r="P2523" s="203"/>
      <c r="Q2523" s="22"/>
      <c r="R2523" s="22"/>
      <c r="S2523" s="22"/>
      <c r="T2523" s="203"/>
      <c r="U2523" s="211"/>
      <c r="V2523" s="211"/>
      <c r="W2523" s="185" t="n">
        <v>0</v>
      </c>
      <c r="X2523" s="185" t="n">
        <v>0</v>
      </c>
      <c r="Y2523" s="219" t="n">
        <f aca="false">SUM(W2523:X2523)</f>
        <v>0</v>
      </c>
      <c r="Z2523" s="185" t="n">
        <v>0</v>
      </c>
      <c r="AA2523" s="185" t="n">
        <v>0</v>
      </c>
      <c r="AB2523" s="220" t="n">
        <f aca="false">SUM(Z2523:AA2523)</f>
        <v>0</v>
      </c>
      <c r="AC2523" s="22"/>
      <c r="AD2523" s="22"/>
      <c r="AE2523" s="188"/>
      <c r="AF2523" s="206" t="n">
        <f aca="false">IF(AE2523="SI",N2523,0)</f>
        <v>0</v>
      </c>
      <c r="AG2523" s="189" t="n">
        <f aca="false">IF(AE2523="SI",Y2523,0)</f>
        <v>0</v>
      </c>
      <c r="AH2523" s="189" t="n">
        <f aca="false">IF(AE2523="SI",AB2523,0)</f>
        <v>0</v>
      </c>
      <c r="AI2523" s="148"/>
      <c r="AJ2523" s="207"/>
      <c r="AK2523" s="207"/>
      <c r="AL2523" s="207"/>
      <c r="AM2523" s="207"/>
      <c r="AN2523" s="207"/>
      <c r="AO2523" s="208"/>
    </row>
    <row r="2524" customFormat="false" ht="15.75" hidden="false" customHeight="true" outlineLevel="0" collapsed="false">
      <c r="A2524" s="22" t="n">
        <v>2523</v>
      </c>
      <c r="B2524" s="180"/>
      <c r="C2524" s="22"/>
      <c r="D2524" s="22"/>
      <c r="E2524" s="183"/>
      <c r="F2524" s="183"/>
      <c r="G2524" s="22"/>
      <c r="H2524" s="22"/>
      <c r="I2524" s="22"/>
      <c r="J2524" s="22"/>
      <c r="K2524" s="191" t="e">
        <f aca="false">VLOOKUP(Personale!J2524,Legenda!$D$1:$F$258,2)</f>
        <v>#N/A</v>
      </c>
      <c r="L2524" s="22"/>
      <c r="M2524" s="22"/>
      <c r="N2524" s="22"/>
      <c r="O2524" s="22"/>
      <c r="P2524" s="203"/>
      <c r="Q2524" s="22"/>
      <c r="R2524" s="22"/>
      <c r="S2524" s="22"/>
      <c r="T2524" s="203"/>
      <c r="U2524" s="211"/>
      <c r="V2524" s="211"/>
      <c r="W2524" s="185" t="n">
        <v>0</v>
      </c>
      <c r="X2524" s="185" t="n">
        <v>0</v>
      </c>
      <c r="Y2524" s="219" t="n">
        <f aca="false">SUM(W2524:X2524)</f>
        <v>0</v>
      </c>
      <c r="Z2524" s="185" t="n">
        <v>0</v>
      </c>
      <c r="AA2524" s="185" t="n">
        <v>0</v>
      </c>
      <c r="AB2524" s="220" t="n">
        <f aca="false">SUM(Z2524:AA2524)</f>
        <v>0</v>
      </c>
      <c r="AC2524" s="22"/>
      <c r="AD2524" s="22"/>
      <c r="AE2524" s="188"/>
      <c r="AF2524" s="206" t="n">
        <f aca="false">IF(AE2524="SI",N2524,0)</f>
        <v>0</v>
      </c>
      <c r="AG2524" s="189" t="n">
        <f aca="false">IF(AE2524="SI",Y2524,0)</f>
        <v>0</v>
      </c>
      <c r="AH2524" s="189" t="n">
        <f aca="false">IF(AE2524="SI",AB2524,0)</f>
        <v>0</v>
      </c>
      <c r="AI2524" s="148"/>
      <c r="AJ2524" s="207"/>
      <c r="AK2524" s="207"/>
      <c r="AL2524" s="207"/>
      <c r="AM2524" s="207"/>
      <c r="AN2524" s="207"/>
      <c r="AO2524" s="208"/>
    </row>
    <row r="2525" customFormat="false" ht="15.75" hidden="false" customHeight="true" outlineLevel="0" collapsed="false">
      <c r="A2525" s="22" t="n">
        <v>2524</v>
      </c>
      <c r="B2525" s="180"/>
      <c r="C2525" s="22"/>
      <c r="D2525" s="22"/>
      <c r="E2525" s="183"/>
      <c r="F2525" s="183"/>
      <c r="G2525" s="22"/>
      <c r="H2525" s="22"/>
      <c r="I2525" s="22"/>
      <c r="J2525" s="22"/>
      <c r="K2525" s="191" t="e">
        <f aca="false">VLOOKUP(Personale!J2525,Legenda!$D$1:$F$258,2)</f>
        <v>#N/A</v>
      </c>
      <c r="L2525" s="22"/>
      <c r="M2525" s="22"/>
      <c r="N2525" s="22"/>
      <c r="O2525" s="22"/>
      <c r="P2525" s="203"/>
      <c r="Q2525" s="22"/>
      <c r="R2525" s="22"/>
      <c r="S2525" s="22"/>
      <c r="T2525" s="203"/>
      <c r="U2525" s="211"/>
      <c r="V2525" s="211"/>
      <c r="W2525" s="185" t="n">
        <v>0</v>
      </c>
      <c r="X2525" s="185" t="n">
        <v>0</v>
      </c>
      <c r="Y2525" s="219" t="n">
        <f aca="false">SUM(W2525:X2525)</f>
        <v>0</v>
      </c>
      <c r="Z2525" s="185" t="n">
        <v>0</v>
      </c>
      <c r="AA2525" s="185" t="n">
        <v>0</v>
      </c>
      <c r="AB2525" s="220" t="n">
        <f aca="false">SUM(Z2525:AA2525)</f>
        <v>0</v>
      </c>
      <c r="AC2525" s="22"/>
      <c r="AD2525" s="22"/>
      <c r="AE2525" s="188"/>
      <c r="AF2525" s="206" t="n">
        <f aca="false">IF(AE2525="SI",N2525,0)</f>
        <v>0</v>
      </c>
      <c r="AG2525" s="189" t="n">
        <f aca="false">IF(AE2525="SI",Y2525,0)</f>
        <v>0</v>
      </c>
      <c r="AH2525" s="189" t="n">
        <f aca="false">IF(AE2525="SI",AB2525,0)</f>
        <v>0</v>
      </c>
      <c r="AI2525" s="148"/>
      <c r="AJ2525" s="207"/>
      <c r="AK2525" s="207"/>
      <c r="AL2525" s="207"/>
      <c r="AM2525" s="207"/>
      <c r="AN2525" s="207"/>
      <c r="AO2525" s="208"/>
    </row>
    <row r="2526" customFormat="false" ht="15.75" hidden="false" customHeight="true" outlineLevel="0" collapsed="false">
      <c r="A2526" s="22" t="n">
        <v>2525</v>
      </c>
      <c r="B2526" s="180"/>
      <c r="C2526" s="22"/>
      <c r="D2526" s="22"/>
      <c r="E2526" s="183"/>
      <c r="F2526" s="183"/>
      <c r="G2526" s="22"/>
      <c r="H2526" s="22"/>
      <c r="I2526" s="22"/>
      <c r="J2526" s="22"/>
      <c r="K2526" s="191" t="e">
        <f aca="false">VLOOKUP(Personale!J2526,Legenda!$D$1:$F$258,2)</f>
        <v>#N/A</v>
      </c>
      <c r="L2526" s="22"/>
      <c r="M2526" s="22"/>
      <c r="N2526" s="22"/>
      <c r="O2526" s="22"/>
      <c r="P2526" s="203"/>
      <c r="Q2526" s="22"/>
      <c r="R2526" s="22"/>
      <c r="S2526" s="22"/>
      <c r="T2526" s="203"/>
      <c r="U2526" s="211"/>
      <c r="V2526" s="211"/>
      <c r="W2526" s="185" t="n">
        <v>0</v>
      </c>
      <c r="X2526" s="185" t="n">
        <v>0</v>
      </c>
      <c r="Y2526" s="219" t="n">
        <f aca="false">SUM(W2526:X2526)</f>
        <v>0</v>
      </c>
      <c r="Z2526" s="185" t="n">
        <v>0</v>
      </c>
      <c r="AA2526" s="185" t="n">
        <v>0</v>
      </c>
      <c r="AB2526" s="220" t="n">
        <f aca="false">SUM(Z2526:AA2526)</f>
        <v>0</v>
      </c>
      <c r="AC2526" s="22"/>
      <c r="AD2526" s="22"/>
      <c r="AE2526" s="188"/>
      <c r="AF2526" s="206" t="n">
        <f aca="false">IF(AE2526="SI",N2526,0)</f>
        <v>0</v>
      </c>
      <c r="AG2526" s="189" t="n">
        <f aca="false">IF(AE2526="SI",Y2526,0)</f>
        <v>0</v>
      </c>
      <c r="AH2526" s="189" t="n">
        <f aca="false">IF(AE2526="SI",AB2526,0)</f>
        <v>0</v>
      </c>
      <c r="AI2526" s="148"/>
      <c r="AJ2526" s="207"/>
      <c r="AK2526" s="207"/>
      <c r="AL2526" s="207"/>
      <c r="AM2526" s="207"/>
      <c r="AN2526" s="207"/>
      <c r="AO2526" s="208"/>
    </row>
    <row r="2527" customFormat="false" ht="15.75" hidden="false" customHeight="true" outlineLevel="0" collapsed="false">
      <c r="A2527" s="22" t="n">
        <v>2526</v>
      </c>
      <c r="B2527" s="180"/>
      <c r="C2527" s="22"/>
      <c r="D2527" s="22"/>
      <c r="E2527" s="183"/>
      <c r="F2527" s="183"/>
      <c r="G2527" s="22"/>
      <c r="H2527" s="22"/>
      <c r="I2527" s="22"/>
      <c r="J2527" s="22"/>
      <c r="K2527" s="191" t="e">
        <f aca="false">VLOOKUP(Personale!J2527,Legenda!$D$1:$F$258,2)</f>
        <v>#N/A</v>
      </c>
      <c r="L2527" s="22"/>
      <c r="M2527" s="22"/>
      <c r="N2527" s="22"/>
      <c r="O2527" s="22"/>
      <c r="P2527" s="203"/>
      <c r="Q2527" s="22"/>
      <c r="R2527" s="22"/>
      <c r="S2527" s="22"/>
      <c r="T2527" s="203"/>
      <c r="U2527" s="211"/>
      <c r="V2527" s="211"/>
      <c r="W2527" s="185" t="n">
        <v>0</v>
      </c>
      <c r="X2527" s="185" t="n">
        <v>0</v>
      </c>
      <c r="Y2527" s="219" t="n">
        <f aca="false">SUM(W2527:X2527)</f>
        <v>0</v>
      </c>
      <c r="Z2527" s="185" t="n">
        <v>0</v>
      </c>
      <c r="AA2527" s="185" t="n">
        <v>0</v>
      </c>
      <c r="AB2527" s="220" t="n">
        <f aca="false">SUM(Z2527:AA2527)</f>
        <v>0</v>
      </c>
      <c r="AC2527" s="22"/>
      <c r="AD2527" s="22"/>
      <c r="AE2527" s="188"/>
      <c r="AF2527" s="206" t="n">
        <f aca="false">IF(AE2527="SI",N2527,0)</f>
        <v>0</v>
      </c>
      <c r="AG2527" s="189" t="n">
        <f aca="false">IF(AE2527="SI",Y2527,0)</f>
        <v>0</v>
      </c>
      <c r="AH2527" s="189" t="n">
        <f aca="false">IF(AE2527="SI",AB2527,0)</f>
        <v>0</v>
      </c>
      <c r="AI2527" s="148"/>
      <c r="AJ2527" s="207"/>
      <c r="AK2527" s="207"/>
      <c r="AL2527" s="207"/>
      <c r="AM2527" s="207"/>
      <c r="AN2527" s="207"/>
      <c r="AO2527" s="208"/>
    </row>
    <row r="2528" customFormat="false" ht="15.75" hidden="false" customHeight="true" outlineLevel="0" collapsed="false">
      <c r="A2528" s="22" t="n">
        <v>2527</v>
      </c>
      <c r="B2528" s="180"/>
      <c r="C2528" s="22"/>
      <c r="D2528" s="22"/>
      <c r="E2528" s="183"/>
      <c r="F2528" s="183"/>
      <c r="G2528" s="22"/>
      <c r="H2528" s="22"/>
      <c r="I2528" s="22"/>
      <c r="J2528" s="22"/>
      <c r="K2528" s="191" t="e">
        <f aca="false">VLOOKUP(Personale!J2528,Legenda!$D$1:$F$258,2)</f>
        <v>#N/A</v>
      </c>
      <c r="L2528" s="22"/>
      <c r="M2528" s="22"/>
      <c r="N2528" s="22"/>
      <c r="O2528" s="22"/>
      <c r="P2528" s="203"/>
      <c r="Q2528" s="22"/>
      <c r="R2528" s="22"/>
      <c r="S2528" s="22"/>
      <c r="T2528" s="203"/>
      <c r="U2528" s="211"/>
      <c r="V2528" s="211"/>
      <c r="W2528" s="185" t="n">
        <v>0</v>
      </c>
      <c r="X2528" s="185" t="n">
        <v>0</v>
      </c>
      <c r="Y2528" s="219" t="n">
        <f aca="false">SUM(W2528:X2528)</f>
        <v>0</v>
      </c>
      <c r="Z2528" s="185" t="n">
        <v>0</v>
      </c>
      <c r="AA2528" s="185" t="n">
        <v>0</v>
      </c>
      <c r="AB2528" s="220" t="n">
        <f aca="false">SUM(Z2528:AA2528)</f>
        <v>0</v>
      </c>
      <c r="AC2528" s="22"/>
      <c r="AD2528" s="22"/>
      <c r="AE2528" s="188"/>
      <c r="AF2528" s="206" t="n">
        <f aca="false">IF(AE2528="SI",N2528,0)</f>
        <v>0</v>
      </c>
      <c r="AG2528" s="189" t="n">
        <f aca="false">IF(AE2528="SI",Y2528,0)</f>
        <v>0</v>
      </c>
      <c r="AH2528" s="189" t="n">
        <f aca="false">IF(AE2528="SI",AB2528,0)</f>
        <v>0</v>
      </c>
      <c r="AI2528" s="148"/>
      <c r="AJ2528" s="207"/>
      <c r="AK2528" s="207"/>
      <c r="AL2528" s="207"/>
      <c r="AM2528" s="207"/>
      <c r="AN2528" s="207"/>
      <c r="AO2528" s="208"/>
    </row>
    <row r="2529" customFormat="false" ht="15.75" hidden="false" customHeight="true" outlineLevel="0" collapsed="false">
      <c r="A2529" s="22" t="n">
        <v>2528</v>
      </c>
      <c r="B2529" s="180"/>
      <c r="C2529" s="22"/>
      <c r="D2529" s="22"/>
      <c r="E2529" s="183"/>
      <c r="F2529" s="183"/>
      <c r="G2529" s="22"/>
      <c r="H2529" s="22"/>
      <c r="I2529" s="22"/>
      <c r="J2529" s="22"/>
      <c r="K2529" s="191" t="e">
        <f aca="false">VLOOKUP(Personale!J2529,Legenda!$D$1:$F$258,2)</f>
        <v>#N/A</v>
      </c>
      <c r="L2529" s="22"/>
      <c r="M2529" s="22"/>
      <c r="N2529" s="22"/>
      <c r="O2529" s="22"/>
      <c r="P2529" s="203"/>
      <c r="Q2529" s="22"/>
      <c r="R2529" s="22"/>
      <c r="S2529" s="22"/>
      <c r="T2529" s="203"/>
      <c r="U2529" s="211"/>
      <c r="V2529" s="211"/>
      <c r="W2529" s="185" t="n">
        <v>0</v>
      </c>
      <c r="X2529" s="185" t="n">
        <v>0</v>
      </c>
      <c r="Y2529" s="219" t="n">
        <f aca="false">SUM(W2529:X2529)</f>
        <v>0</v>
      </c>
      <c r="Z2529" s="185" t="n">
        <v>0</v>
      </c>
      <c r="AA2529" s="185" t="n">
        <v>0</v>
      </c>
      <c r="AB2529" s="220" t="n">
        <f aca="false">SUM(Z2529:AA2529)</f>
        <v>0</v>
      </c>
      <c r="AC2529" s="22"/>
      <c r="AD2529" s="22"/>
      <c r="AE2529" s="188"/>
      <c r="AF2529" s="206" t="n">
        <f aca="false">IF(AE2529="SI",N2529,0)</f>
        <v>0</v>
      </c>
      <c r="AG2529" s="189" t="n">
        <f aca="false">IF(AE2529="SI",Y2529,0)</f>
        <v>0</v>
      </c>
      <c r="AH2529" s="189" t="n">
        <f aca="false">IF(AE2529="SI",AB2529,0)</f>
        <v>0</v>
      </c>
      <c r="AI2529" s="148"/>
      <c r="AJ2529" s="207"/>
      <c r="AK2529" s="207"/>
      <c r="AL2529" s="207"/>
      <c r="AM2529" s="207"/>
      <c r="AN2529" s="207"/>
      <c r="AO2529" s="208"/>
    </row>
    <row r="2530" customFormat="false" ht="15.75" hidden="false" customHeight="true" outlineLevel="0" collapsed="false">
      <c r="A2530" s="22" t="n">
        <v>2529</v>
      </c>
      <c r="B2530" s="180"/>
      <c r="C2530" s="22"/>
      <c r="D2530" s="22"/>
      <c r="E2530" s="183"/>
      <c r="F2530" s="183"/>
      <c r="G2530" s="22"/>
      <c r="H2530" s="22"/>
      <c r="I2530" s="22"/>
      <c r="J2530" s="22"/>
      <c r="K2530" s="191" t="e">
        <f aca="false">VLOOKUP(Personale!J2530,Legenda!$D$1:$F$258,2)</f>
        <v>#N/A</v>
      </c>
      <c r="L2530" s="22"/>
      <c r="M2530" s="22"/>
      <c r="N2530" s="22"/>
      <c r="O2530" s="22"/>
      <c r="P2530" s="203"/>
      <c r="Q2530" s="22"/>
      <c r="R2530" s="22"/>
      <c r="S2530" s="22"/>
      <c r="T2530" s="203"/>
      <c r="U2530" s="211"/>
      <c r="V2530" s="211"/>
      <c r="W2530" s="185" t="n">
        <v>0</v>
      </c>
      <c r="X2530" s="185" t="n">
        <v>0</v>
      </c>
      <c r="Y2530" s="219" t="n">
        <f aca="false">SUM(W2530:X2530)</f>
        <v>0</v>
      </c>
      <c r="Z2530" s="185" t="n">
        <v>0</v>
      </c>
      <c r="AA2530" s="185" t="n">
        <v>0</v>
      </c>
      <c r="AB2530" s="220" t="n">
        <f aca="false">SUM(Z2530:AA2530)</f>
        <v>0</v>
      </c>
      <c r="AC2530" s="22"/>
      <c r="AD2530" s="22"/>
      <c r="AE2530" s="188"/>
      <c r="AF2530" s="206" t="n">
        <f aca="false">IF(AE2530="SI",N2530,0)</f>
        <v>0</v>
      </c>
      <c r="AG2530" s="189" t="n">
        <f aca="false">IF(AE2530="SI",Y2530,0)</f>
        <v>0</v>
      </c>
      <c r="AH2530" s="189" t="n">
        <f aca="false">IF(AE2530="SI",AB2530,0)</f>
        <v>0</v>
      </c>
      <c r="AI2530" s="148"/>
      <c r="AJ2530" s="207"/>
      <c r="AK2530" s="207"/>
      <c r="AL2530" s="207"/>
      <c r="AM2530" s="207"/>
      <c r="AN2530" s="207"/>
      <c r="AO2530" s="208"/>
    </row>
    <row r="2531" customFormat="false" ht="15.75" hidden="false" customHeight="true" outlineLevel="0" collapsed="false">
      <c r="A2531" s="22" t="n">
        <v>2530</v>
      </c>
      <c r="B2531" s="180"/>
      <c r="C2531" s="22"/>
      <c r="D2531" s="22"/>
      <c r="E2531" s="183"/>
      <c r="F2531" s="183"/>
      <c r="G2531" s="22"/>
      <c r="H2531" s="22"/>
      <c r="I2531" s="22"/>
      <c r="J2531" s="22"/>
      <c r="K2531" s="191" t="e">
        <f aca="false">VLOOKUP(Personale!J2531,Legenda!$D$1:$F$258,2)</f>
        <v>#N/A</v>
      </c>
      <c r="L2531" s="22"/>
      <c r="M2531" s="22"/>
      <c r="N2531" s="22"/>
      <c r="O2531" s="22"/>
      <c r="P2531" s="203"/>
      <c r="Q2531" s="22"/>
      <c r="R2531" s="22"/>
      <c r="S2531" s="22"/>
      <c r="T2531" s="203"/>
      <c r="U2531" s="211"/>
      <c r="V2531" s="211"/>
      <c r="W2531" s="185" t="n">
        <v>0</v>
      </c>
      <c r="X2531" s="185" t="n">
        <v>0</v>
      </c>
      <c r="Y2531" s="219" t="n">
        <f aca="false">SUM(W2531:X2531)</f>
        <v>0</v>
      </c>
      <c r="Z2531" s="185" t="n">
        <v>0</v>
      </c>
      <c r="AA2531" s="185" t="n">
        <v>0</v>
      </c>
      <c r="AB2531" s="220" t="n">
        <f aca="false">SUM(Z2531:AA2531)</f>
        <v>0</v>
      </c>
      <c r="AC2531" s="22"/>
      <c r="AD2531" s="22"/>
      <c r="AE2531" s="188"/>
      <c r="AF2531" s="206" t="n">
        <f aca="false">IF(AE2531="SI",N2531,0)</f>
        <v>0</v>
      </c>
      <c r="AG2531" s="189" t="n">
        <f aca="false">IF(AE2531="SI",Y2531,0)</f>
        <v>0</v>
      </c>
      <c r="AH2531" s="189" t="n">
        <f aca="false">IF(AE2531="SI",AB2531,0)</f>
        <v>0</v>
      </c>
      <c r="AI2531" s="148"/>
      <c r="AJ2531" s="207"/>
      <c r="AK2531" s="207"/>
      <c r="AL2531" s="207"/>
      <c r="AM2531" s="207"/>
      <c r="AN2531" s="207"/>
      <c r="AO2531" s="208"/>
    </row>
    <row r="2532" customFormat="false" ht="15.75" hidden="false" customHeight="true" outlineLevel="0" collapsed="false">
      <c r="A2532" s="22" t="n">
        <v>2531</v>
      </c>
      <c r="B2532" s="180"/>
      <c r="C2532" s="22"/>
      <c r="D2532" s="22"/>
      <c r="E2532" s="183"/>
      <c r="F2532" s="183"/>
      <c r="G2532" s="22"/>
      <c r="H2532" s="22"/>
      <c r="I2532" s="22"/>
      <c r="J2532" s="22"/>
      <c r="K2532" s="191" t="e">
        <f aca="false">VLOOKUP(Personale!J2532,Legenda!$D$1:$F$258,2)</f>
        <v>#N/A</v>
      </c>
      <c r="L2532" s="22"/>
      <c r="M2532" s="22"/>
      <c r="N2532" s="22"/>
      <c r="O2532" s="22"/>
      <c r="P2532" s="203"/>
      <c r="Q2532" s="22"/>
      <c r="R2532" s="22"/>
      <c r="S2532" s="22"/>
      <c r="T2532" s="203"/>
      <c r="U2532" s="211"/>
      <c r="V2532" s="211"/>
      <c r="W2532" s="185" t="n">
        <v>0</v>
      </c>
      <c r="X2532" s="185" t="n">
        <v>0</v>
      </c>
      <c r="Y2532" s="219" t="n">
        <f aca="false">SUM(W2532:X2532)</f>
        <v>0</v>
      </c>
      <c r="Z2532" s="185" t="n">
        <v>0</v>
      </c>
      <c r="AA2532" s="185" t="n">
        <v>0</v>
      </c>
      <c r="AB2532" s="220" t="n">
        <f aca="false">SUM(Z2532:AA2532)</f>
        <v>0</v>
      </c>
      <c r="AC2532" s="22"/>
      <c r="AD2532" s="22"/>
      <c r="AE2532" s="188"/>
      <c r="AF2532" s="206" t="n">
        <f aca="false">IF(AE2532="SI",N2532,0)</f>
        <v>0</v>
      </c>
      <c r="AG2532" s="189" t="n">
        <f aca="false">IF(AE2532="SI",Y2532,0)</f>
        <v>0</v>
      </c>
      <c r="AH2532" s="189" t="n">
        <f aca="false">IF(AE2532="SI",AB2532,0)</f>
        <v>0</v>
      </c>
      <c r="AI2532" s="148"/>
      <c r="AJ2532" s="207"/>
      <c r="AK2532" s="207"/>
      <c r="AL2532" s="207"/>
      <c r="AM2532" s="207"/>
      <c r="AN2532" s="207"/>
      <c r="AO2532" s="208"/>
    </row>
    <row r="2533" customFormat="false" ht="15.75" hidden="false" customHeight="true" outlineLevel="0" collapsed="false">
      <c r="A2533" s="22" t="n">
        <v>2532</v>
      </c>
      <c r="B2533" s="180"/>
      <c r="C2533" s="22"/>
      <c r="D2533" s="22"/>
      <c r="E2533" s="183"/>
      <c r="F2533" s="183"/>
      <c r="G2533" s="22"/>
      <c r="H2533" s="22"/>
      <c r="I2533" s="22"/>
      <c r="J2533" s="22"/>
      <c r="K2533" s="191" t="e">
        <f aca="false">VLOOKUP(Personale!J2533,Legenda!$D$1:$F$258,2)</f>
        <v>#N/A</v>
      </c>
      <c r="L2533" s="22"/>
      <c r="M2533" s="22"/>
      <c r="N2533" s="22"/>
      <c r="O2533" s="22"/>
      <c r="P2533" s="203"/>
      <c r="Q2533" s="22"/>
      <c r="R2533" s="22"/>
      <c r="S2533" s="22"/>
      <c r="T2533" s="203"/>
      <c r="U2533" s="211"/>
      <c r="V2533" s="211"/>
      <c r="W2533" s="185" t="n">
        <v>0</v>
      </c>
      <c r="X2533" s="185" t="n">
        <v>0</v>
      </c>
      <c r="Y2533" s="219" t="n">
        <f aca="false">SUM(W2533:X2533)</f>
        <v>0</v>
      </c>
      <c r="Z2533" s="185" t="n">
        <v>0</v>
      </c>
      <c r="AA2533" s="185" t="n">
        <v>0</v>
      </c>
      <c r="AB2533" s="220" t="n">
        <f aca="false">SUM(Z2533:AA2533)</f>
        <v>0</v>
      </c>
      <c r="AC2533" s="22"/>
      <c r="AD2533" s="22"/>
      <c r="AE2533" s="188"/>
      <c r="AF2533" s="206" t="n">
        <f aca="false">IF(AE2533="SI",N2533,0)</f>
        <v>0</v>
      </c>
      <c r="AG2533" s="189" t="n">
        <f aca="false">IF(AE2533="SI",Y2533,0)</f>
        <v>0</v>
      </c>
      <c r="AH2533" s="189" t="n">
        <f aca="false">IF(AE2533="SI",AB2533,0)</f>
        <v>0</v>
      </c>
      <c r="AI2533" s="148"/>
      <c r="AJ2533" s="207"/>
      <c r="AK2533" s="207"/>
      <c r="AL2533" s="207"/>
      <c r="AM2533" s="207"/>
      <c r="AN2533" s="207"/>
      <c r="AO2533" s="208"/>
    </row>
    <row r="2534" customFormat="false" ht="15.75" hidden="false" customHeight="true" outlineLevel="0" collapsed="false">
      <c r="A2534" s="22" t="n">
        <v>2533</v>
      </c>
      <c r="B2534" s="180"/>
      <c r="C2534" s="22"/>
      <c r="D2534" s="22"/>
      <c r="E2534" s="183"/>
      <c r="F2534" s="183"/>
      <c r="G2534" s="22"/>
      <c r="H2534" s="22"/>
      <c r="I2534" s="22"/>
      <c r="J2534" s="22"/>
      <c r="K2534" s="191" t="e">
        <f aca="false">VLOOKUP(Personale!J2534,Legenda!$D$1:$F$258,2)</f>
        <v>#N/A</v>
      </c>
      <c r="L2534" s="22"/>
      <c r="M2534" s="22"/>
      <c r="N2534" s="22"/>
      <c r="O2534" s="22"/>
      <c r="P2534" s="203"/>
      <c r="Q2534" s="22"/>
      <c r="R2534" s="22"/>
      <c r="S2534" s="22"/>
      <c r="T2534" s="203"/>
      <c r="U2534" s="211"/>
      <c r="V2534" s="211"/>
      <c r="W2534" s="185" t="n">
        <v>0</v>
      </c>
      <c r="X2534" s="185" t="n">
        <v>0</v>
      </c>
      <c r="Y2534" s="219" t="n">
        <f aca="false">SUM(W2534:X2534)</f>
        <v>0</v>
      </c>
      <c r="Z2534" s="185" t="n">
        <v>0</v>
      </c>
      <c r="AA2534" s="185" t="n">
        <v>0</v>
      </c>
      <c r="AB2534" s="220" t="n">
        <f aca="false">SUM(Z2534:AA2534)</f>
        <v>0</v>
      </c>
      <c r="AC2534" s="22"/>
      <c r="AD2534" s="22"/>
      <c r="AE2534" s="188"/>
      <c r="AF2534" s="206" t="n">
        <f aca="false">IF(AE2534="SI",N2534,0)</f>
        <v>0</v>
      </c>
      <c r="AG2534" s="189" t="n">
        <f aca="false">IF(AE2534="SI",Y2534,0)</f>
        <v>0</v>
      </c>
      <c r="AH2534" s="189" t="n">
        <f aca="false">IF(AE2534="SI",AB2534,0)</f>
        <v>0</v>
      </c>
      <c r="AI2534" s="148"/>
      <c r="AJ2534" s="207"/>
      <c r="AK2534" s="207"/>
      <c r="AL2534" s="207"/>
      <c r="AM2534" s="207"/>
      <c r="AN2534" s="207"/>
      <c r="AO2534" s="208"/>
    </row>
    <row r="2535" customFormat="false" ht="15.75" hidden="false" customHeight="true" outlineLevel="0" collapsed="false">
      <c r="A2535" s="22" t="n">
        <v>2534</v>
      </c>
      <c r="B2535" s="180"/>
      <c r="C2535" s="22"/>
      <c r="D2535" s="22"/>
      <c r="E2535" s="183"/>
      <c r="F2535" s="183"/>
      <c r="G2535" s="22"/>
      <c r="H2535" s="22"/>
      <c r="I2535" s="22"/>
      <c r="J2535" s="22"/>
      <c r="K2535" s="191" t="e">
        <f aca="false">VLOOKUP(Personale!J2535,Legenda!$D$1:$F$258,2)</f>
        <v>#N/A</v>
      </c>
      <c r="L2535" s="22"/>
      <c r="M2535" s="22"/>
      <c r="N2535" s="22"/>
      <c r="O2535" s="22"/>
      <c r="P2535" s="203"/>
      <c r="Q2535" s="22"/>
      <c r="R2535" s="22"/>
      <c r="S2535" s="22"/>
      <c r="T2535" s="203"/>
      <c r="U2535" s="211"/>
      <c r="V2535" s="211"/>
      <c r="W2535" s="185" t="n">
        <v>0</v>
      </c>
      <c r="X2535" s="185" t="n">
        <v>0</v>
      </c>
      <c r="Y2535" s="219" t="n">
        <f aca="false">SUM(W2535:X2535)</f>
        <v>0</v>
      </c>
      <c r="Z2535" s="185" t="n">
        <v>0</v>
      </c>
      <c r="AA2535" s="185" t="n">
        <v>0</v>
      </c>
      <c r="AB2535" s="220" t="n">
        <f aca="false">SUM(Z2535:AA2535)</f>
        <v>0</v>
      </c>
      <c r="AC2535" s="22"/>
      <c r="AD2535" s="22"/>
      <c r="AE2535" s="188"/>
      <c r="AF2535" s="206" t="n">
        <f aca="false">IF(AE2535="SI",N2535,0)</f>
        <v>0</v>
      </c>
      <c r="AG2535" s="189" t="n">
        <f aca="false">IF(AE2535="SI",Y2535,0)</f>
        <v>0</v>
      </c>
      <c r="AH2535" s="189" t="n">
        <f aca="false">IF(AE2535="SI",AB2535,0)</f>
        <v>0</v>
      </c>
      <c r="AI2535" s="148"/>
      <c r="AJ2535" s="207"/>
      <c r="AK2535" s="207"/>
      <c r="AL2535" s="207"/>
      <c r="AM2535" s="207"/>
      <c r="AN2535" s="207"/>
      <c r="AO2535" s="208"/>
    </row>
    <row r="2536" customFormat="false" ht="15.75" hidden="false" customHeight="true" outlineLevel="0" collapsed="false">
      <c r="A2536" s="22" t="n">
        <v>2535</v>
      </c>
      <c r="B2536" s="180"/>
      <c r="C2536" s="22"/>
      <c r="D2536" s="22"/>
      <c r="E2536" s="183"/>
      <c r="F2536" s="183"/>
      <c r="G2536" s="22"/>
      <c r="H2536" s="22"/>
      <c r="I2536" s="22"/>
      <c r="J2536" s="22"/>
      <c r="K2536" s="191" t="e">
        <f aca="false">VLOOKUP(Personale!J2536,Legenda!$D$1:$F$258,2)</f>
        <v>#N/A</v>
      </c>
      <c r="L2536" s="22"/>
      <c r="M2536" s="22"/>
      <c r="N2536" s="22"/>
      <c r="O2536" s="22"/>
      <c r="P2536" s="203"/>
      <c r="Q2536" s="22"/>
      <c r="R2536" s="22"/>
      <c r="S2536" s="22"/>
      <c r="T2536" s="203"/>
      <c r="U2536" s="211"/>
      <c r="V2536" s="211"/>
      <c r="W2536" s="185" t="n">
        <v>0</v>
      </c>
      <c r="X2536" s="185" t="n">
        <v>0</v>
      </c>
      <c r="Y2536" s="219" t="n">
        <f aca="false">SUM(W2536:X2536)</f>
        <v>0</v>
      </c>
      <c r="Z2536" s="185" t="n">
        <v>0</v>
      </c>
      <c r="AA2536" s="185" t="n">
        <v>0</v>
      </c>
      <c r="AB2536" s="220" t="n">
        <f aca="false">SUM(Z2536:AA2536)</f>
        <v>0</v>
      </c>
      <c r="AC2536" s="22"/>
      <c r="AD2536" s="22"/>
      <c r="AE2536" s="188"/>
      <c r="AF2536" s="206" t="n">
        <f aca="false">IF(AE2536="SI",N2536,0)</f>
        <v>0</v>
      </c>
      <c r="AG2536" s="189" t="n">
        <f aca="false">IF(AE2536="SI",Y2536,0)</f>
        <v>0</v>
      </c>
      <c r="AH2536" s="189" t="n">
        <f aca="false">IF(AE2536="SI",AB2536,0)</f>
        <v>0</v>
      </c>
      <c r="AI2536" s="148"/>
      <c r="AJ2536" s="207"/>
      <c r="AK2536" s="207"/>
      <c r="AL2536" s="207"/>
      <c r="AM2536" s="207"/>
      <c r="AN2536" s="207"/>
      <c r="AO2536" s="208"/>
    </row>
    <row r="2537" customFormat="false" ht="15.75" hidden="false" customHeight="true" outlineLevel="0" collapsed="false">
      <c r="A2537" s="22" t="n">
        <v>2536</v>
      </c>
      <c r="B2537" s="180"/>
      <c r="C2537" s="22"/>
      <c r="D2537" s="22"/>
      <c r="E2537" s="183"/>
      <c r="F2537" s="183"/>
      <c r="G2537" s="22"/>
      <c r="H2537" s="22"/>
      <c r="I2537" s="22"/>
      <c r="J2537" s="22"/>
      <c r="K2537" s="191" t="e">
        <f aca="false">VLOOKUP(Personale!J2537,Legenda!$D$1:$F$258,2)</f>
        <v>#N/A</v>
      </c>
      <c r="L2537" s="22"/>
      <c r="M2537" s="22"/>
      <c r="N2537" s="22"/>
      <c r="O2537" s="22"/>
      <c r="P2537" s="203"/>
      <c r="Q2537" s="22"/>
      <c r="R2537" s="22"/>
      <c r="S2537" s="22"/>
      <c r="T2537" s="203"/>
      <c r="U2537" s="211"/>
      <c r="V2537" s="211"/>
      <c r="W2537" s="185" t="n">
        <v>0</v>
      </c>
      <c r="X2537" s="185" t="n">
        <v>0</v>
      </c>
      <c r="Y2537" s="219" t="n">
        <f aca="false">SUM(W2537:X2537)</f>
        <v>0</v>
      </c>
      <c r="Z2537" s="185" t="n">
        <v>0</v>
      </c>
      <c r="AA2537" s="185" t="n">
        <v>0</v>
      </c>
      <c r="AB2537" s="220" t="n">
        <f aca="false">SUM(Z2537:AA2537)</f>
        <v>0</v>
      </c>
      <c r="AC2537" s="22"/>
      <c r="AD2537" s="22"/>
      <c r="AE2537" s="188"/>
      <c r="AF2537" s="206" t="n">
        <f aca="false">IF(AE2537="SI",N2537,0)</f>
        <v>0</v>
      </c>
      <c r="AG2537" s="189" t="n">
        <f aca="false">IF(AE2537="SI",Y2537,0)</f>
        <v>0</v>
      </c>
      <c r="AH2537" s="189" t="n">
        <f aca="false">IF(AE2537="SI",AB2537,0)</f>
        <v>0</v>
      </c>
      <c r="AI2537" s="148"/>
      <c r="AJ2537" s="207"/>
      <c r="AK2537" s="207"/>
      <c r="AL2537" s="207"/>
      <c r="AM2537" s="207"/>
      <c r="AN2537" s="207"/>
      <c r="AO2537" s="208"/>
    </row>
    <row r="2538" customFormat="false" ht="15.75" hidden="false" customHeight="true" outlineLevel="0" collapsed="false">
      <c r="A2538" s="22" t="n">
        <v>2537</v>
      </c>
      <c r="B2538" s="180"/>
      <c r="C2538" s="22"/>
      <c r="D2538" s="22"/>
      <c r="E2538" s="183"/>
      <c r="F2538" s="183"/>
      <c r="G2538" s="22"/>
      <c r="H2538" s="22"/>
      <c r="I2538" s="22"/>
      <c r="J2538" s="22"/>
      <c r="K2538" s="191" t="e">
        <f aca="false">VLOOKUP(Personale!J2538,Legenda!$D$1:$F$258,2)</f>
        <v>#N/A</v>
      </c>
      <c r="L2538" s="22"/>
      <c r="M2538" s="22"/>
      <c r="N2538" s="22"/>
      <c r="O2538" s="22"/>
      <c r="P2538" s="203"/>
      <c r="Q2538" s="22"/>
      <c r="R2538" s="22"/>
      <c r="S2538" s="22"/>
      <c r="T2538" s="203"/>
      <c r="U2538" s="211"/>
      <c r="V2538" s="211"/>
      <c r="W2538" s="185" t="n">
        <v>0</v>
      </c>
      <c r="X2538" s="185" t="n">
        <v>0</v>
      </c>
      <c r="Y2538" s="219" t="n">
        <f aca="false">SUM(W2538:X2538)</f>
        <v>0</v>
      </c>
      <c r="Z2538" s="185" t="n">
        <v>0</v>
      </c>
      <c r="AA2538" s="185" t="n">
        <v>0</v>
      </c>
      <c r="AB2538" s="220" t="n">
        <f aca="false">SUM(Z2538:AA2538)</f>
        <v>0</v>
      </c>
      <c r="AC2538" s="22"/>
      <c r="AD2538" s="22"/>
      <c r="AE2538" s="188"/>
      <c r="AF2538" s="206" t="n">
        <f aca="false">IF(AE2538="SI",N2538,0)</f>
        <v>0</v>
      </c>
      <c r="AG2538" s="189" t="n">
        <f aca="false">IF(AE2538="SI",Y2538,0)</f>
        <v>0</v>
      </c>
      <c r="AH2538" s="189" t="n">
        <f aca="false">IF(AE2538="SI",AB2538,0)</f>
        <v>0</v>
      </c>
      <c r="AI2538" s="148"/>
      <c r="AJ2538" s="207"/>
      <c r="AK2538" s="207"/>
      <c r="AL2538" s="207"/>
      <c r="AM2538" s="207"/>
      <c r="AN2538" s="207"/>
      <c r="AO2538" s="208"/>
    </row>
    <row r="2539" customFormat="false" ht="15.75" hidden="false" customHeight="true" outlineLevel="0" collapsed="false">
      <c r="A2539" s="22" t="n">
        <v>2538</v>
      </c>
      <c r="B2539" s="180"/>
      <c r="C2539" s="22"/>
      <c r="D2539" s="22"/>
      <c r="E2539" s="183"/>
      <c r="F2539" s="183"/>
      <c r="G2539" s="22"/>
      <c r="H2539" s="22"/>
      <c r="I2539" s="22"/>
      <c r="J2539" s="22"/>
      <c r="K2539" s="191" t="e">
        <f aca="false">VLOOKUP(Personale!J2539,Legenda!$D$1:$F$258,2)</f>
        <v>#N/A</v>
      </c>
      <c r="L2539" s="22"/>
      <c r="M2539" s="22"/>
      <c r="N2539" s="22"/>
      <c r="O2539" s="22"/>
      <c r="P2539" s="203"/>
      <c r="Q2539" s="22"/>
      <c r="R2539" s="22"/>
      <c r="S2539" s="22"/>
      <c r="T2539" s="203"/>
      <c r="U2539" s="211"/>
      <c r="V2539" s="211"/>
      <c r="W2539" s="185" t="n">
        <v>0</v>
      </c>
      <c r="X2539" s="185" t="n">
        <v>0</v>
      </c>
      <c r="Y2539" s="219" t="n">
        <f aca="false">SUM(W2539:X2539)</f>
        <v>0</v>
      </c>
      <c r="Z2539" s="185" t="n">
        <v>0</v>
      </c>
      <c r="AA2539" s="185" t="n">
        <v>0</v>
      </c>
      <c r="AB2539" s="220" t="n">
        <f aca="false">SUM(Z2539:AA2539)</f>
        <v>0</v>
      </c>
      <c r="AC2539" s="22"/>
      <c r="AD2539" s="22"/>
      <c r="AE2539" s="188"/>
      <c r="AF2539" s="206" t="n">
        <f aca="false">IF(AE2539="SI",N2539,0)</f>
        <v>0</v>
      </c>
      <c r="AG2539" s="189" t="n">
        <f aca="false">IF(AE2539="SI",Y2539,0)</f>
        <v>0</v>
      </c>
      <c r="AH2539" s="189" t="n">
        <f aca="false">IF(AE2539="SI",AB2539,0)</f>
        <v>0</v>
      </c>
      <c r="AI2539" s="148"/>
      <c r="AJ2539" s="207"/>
      <c r="AK2539" s="207"/>
      <c r="AL2539" s="207"/>
      <c r="AM2539" s="207"/>
      <c r="AN2539" s="207"/>
      <c r="AO2539" s="208"/>
    </row>
    <row r="2540" customFormat="false" ht="15.75" hidden="false" customHeight="true" outlineLevel="0" collapsed="false">
      <c r="A2540" s="22" t="n">
        <v>2539</v>
      </c>
      <c r="B2540" s="180"/>
      <c r="C2540" s="22"/>
      <c r="D2540" s="22"/>
      <c r="E2540" s="183"/>
      <c r="F2540" s="183"/>
      <c r="G2540" s="22"/>
      <c r="H2540" s="22"/>
      <c r="I2540" s="22"/>
      <c r="J2540" s="22"/>
      <c r="K2540" s="191" t="e">
        <f aca="false">VLOOKUP(Personale!J2540,Legenda!$D$1:$F$258,2)</f>
        <v>#N/A</v>
      </c>
      <c r="L2540" s="22"/>
      <c r="M2540" s="22"/>
      <c r="N2540" s="22"/>
      <c r="O2540" s="22"/>
      <c r="P2540" s="203"/>
      <c r="Q2540" s="22"/>
      <c r="R2540" s="22"/>
      <c r="S2540" s="22"/>
      <c r="T2540" s="203"/>
      <c r="U2540" s="211"/>
      <c r="V2540" s="211"/>
      <c r="W2540" s="185" t="n">
        <v>0</v>
      </c>
      <c r="X2540" s="185" t="n">
        <v>0</v>
      </c>
      <c r="Y2540" s="219" t="n">
        <f aca="false">SUM(W2540:X2540)</f>
        <v>0</v>
      </c>
      <c r="Z2540" s="185" t="n">
        <v>0</v>
      </c>
      <c r="AA2540" s="185" t="n">
        <v>0</v>
      </c>
      <c r="AB2540" s="220" t="n">
        <f aca="false">SUM(Z2540:AA2540)</f>
        <v>0</v>
      </c>
      <c r="AC2540" s="22"/>
      <c r="AD2540" s="22"/>
      <c r="AE2540" s="188"/>
      <c r="AF2540" s="206" t="n">
        <f aca="false">IF(AE2540="SI",N2540,0)</f>
        <v>0</v>
      </c>
      <c r="AG2540" s="189" t="n">
        <f aca="false">IF(AE2540="SI",Y2540,0)</f>
        <v>0</v>
      </c>
      <c r="AH2540" s="189" t="n">
        <f aca="false">IF(AE2540="SI",AB2540,0)</f>
        <v>0</v>
      </c>
      <c r="AI2540" s="148"/>
      <c r="AJ2540" s="207"/>
      <c r="AK2540" s="207"/>
      <c r="AL2540" s="207"/>
      <c r="AM2540" s="207"/>
      <c r="AN2540" s="207"/>
      <c r="AO2540" s="208"/>
    </row>
    <row r="2541" customFormat="false" ht="15.75" hidden="false" customHeight="true" outlineLevel="0" collapsed="false">
      <c r="A2541" s="22" t="n">
        <v>2540</v>
      </c>
      <c r="B2541" s="180"/>
      <c r="C2541" s="22"/>
      <c r="D2541" s="22"/>
      <c r="E2541" s="183"/>
      <c r="F2541" s="183"/>
      <c r="G2541" s="22"/>
      <c r="H2541" s="22"/>
      <c r="I2541" s="22"/>
      <c r="J2541" s="22"/>
      <c r="K2541" s="191" t="e">
        <f aca="false">VLOOKUP(Personale!J2541,Legenda!$D$1:$F$258,2)</f>
        <v>#N/A</v>
      </c>
      <c r="L2541" s="22"/>
      <c r="M2541" s="22"/>
      <c r="N2541" s="22"/>
      <c r="O2541" s="22"/>
      <c r="P2541" s="203"/>
      <c r="Q2541" s="22"/>
      <c r="R2541" s="22"/>
      <c r="S2541" s="22"/>
      <c r="T2541" s="203"/>
      <c r="U2541" s="211"/>
      <c r="V2541" s="211"/>
      <c r="W2541" s="185" t="n">
        <v>0</v>
      </c>
      <c r="X2541" s="185" t="n">
        <v>0</v>
      </c>
      <c r="Y2541" s="219" t="n">
        <f aca="false">SUM(W2541:X2541)</f>
        <v>0</v>
      </c>
      <c r="Z2541" s="185" t="n">
        <v>0</v>
      </c>
      <c r="AA2541" s="185" t="n">
        <v>0</v>
      </c>
      <c r="AB2541" s="220" t="n">
        <f aca="false">SUM(Z2541:AA2541)</f>
        <v>0</v>
      </c>
      <c r="AC2541" s="22"/>
      <c r="AD2541" s="22"/>
      <c r="AE2541" s="188"/>
      <c r="AF2541" s="206" t="n">
        <f aca="false">IF(AE2541="SI",N2541,0)</f>
        <v>0</v>
      </c>
      <c r="AG2541" s="189" t="n">
        <f aca="false">IF(AE2541="SI",Y2541,0)</f>
        <v>0</v>
      </c>
      <c r="AH2541" s="189" t="n">
        <f aca="false">IF(AE2541="SI",AB2541,0)</f>
        <v>0</v>
      </c>
      <c r="AI2541" s="148"/>
      <c r="AJ2541" s="207"/>
      <c r="AK2541" s="207"/>
      <c r="AL2541" s="207"/>
      <c r="AM2541" s="207"/>
      <c r="AN2541" s="207"/>
      <c r="AO2541" s="208"/>
    </row>
    <row r="2542" customFormat="false" ht="15.75" hidden="false" customHeight="true" outlineLevel="0" collapsed="false">
      <c r="A2542" s="22" t="n">
        <v>2541</v>
      </c>
      <c r="B2542" s="180"/>
      <c r="C2542" s="22"/>
      <c r="D2542" s="22"/>
      <c r="E2542" s="183"/>
      <c r="F2542" s="183"/>
      <c r="G2542" s="22"/>
      <c r="H2542" s="22"/>
      <c r="I2542" s="22"/>
      <c r="J2542" s="22"/>
      <c r="K2542" s="191" t="e">
        <f aca="false">VLOOKUP(Personale!J2542,Legenda!$D$1:$F$258,2)</f>
        <v>#N/A</v>
      </c>
      <c r="L2542" s="22"/>
      <c r="M2542" s="22"/>
      <c r="N2542" s="22"/>
      <c r="O2542" s="22"/>
      <c r="P2542" s="203"/>
      <c r="Q2542" s="22"/>
      <c r="R2542" s="22"/>
      <c r="S2542" s="22"/>
      <c r="T2542" s="203"/>
      <c r="U2542" s="211"/>
      <c r="V2542" s="211"/>
      <c r="W2542" s="185" t="n">
        <v>0</v>
      </c>
      <c r="X2542" s="185" t="n">
        <v>0</v>
      </c>
      <c r="Y2542" s="219" t="n">
        <f aca="false">SUM(W2542:X2542)</f>
        <v>0</v>
      </c>
      <c r="Z2542" s="185" t="n">
        <v>0</v>
      </c>
      <c r="AA2542" s="185" t="n">
        <v>0</v>
      </c>
      <c r="AB2542" s="220" t="n">
        <f aca="false">SUM(Z2542:AA2542)</f>
        <v>0</v>
      </c>
      <c r="AC2542" s="22"/>
      <c r="AD2542" s="22"/>
      <c r="AE2542" s="188"/>
      <c r="AF2542" s="206" t="n">
        <f aca="false">IF(AE2542="SI",N2542,0)</f>
        <v>0</v>
      </c>
      <c r="AG2542" s="189" t="n">
        <f aca="false">IF(AE2542="SI",Y2542,0)</f>
        <v>0</v>
      </c>
      <c r="AH2542" s="189" t="n">
        <f aca="false">IF(AE2542="SI",AB2542,0)</f>
        <v>0</v>
      </c>
      <c r="AI2542" s="148"/>
      <c r="AJ2542" s="207"/>
      <c r="AK2542" s="207"/>
      <c r="AL2542" s="207"/>
      <c r="AM2542" s="207"/>
      <c r="AN2542" s="207"/>
      <c r="AO2542" s="208"/>
    </row>
    <row r="2543" customFormat="false" ht="15.75" hidden="false" customHeight="true" outlineLevel="0" collapsed="false">
      <c r="A2543" s="22" t="n">
        <v>2542</v>
      </c>
      <c r="B2543" s="180"/>
      <c r="C2543" s="22"/>
      <c r="D2543" s="22"/>
      <c r="E2543" s="183"/>
      <c r="F2543" s="183"/>
      <c r="G2543" s="22"/>
      <c r="H2543" s="22"/>
      <c r="I2543" s="22"/>
      <c r="J2543" s="22"/>
      <c r="K2543" s="191" t="e">
        <f aca="false">VLOOKUP(Personale!J2543,Legenda!$D$1:$F$258,2)</f>
        <v>#N/A</v>
      </c>
      <c r="L2543" s="22"/>
      <c r="M2543" s="22"/>
      <c r="N2543" s="22"/>
      <c r="O2543" s="22"/>
      <c r="P2543" s="203"/>
      <c r="Q2543" s="22"/>
      <c r="R2543" s="22"/>
      <c r="S2543" s="22"/>
      <c r="T2543" s="203"/>
      <c r="U2543" s="211"/>
      <c r="V2543" s="211"/>
      <c r="W2543" s="185" t="n">
        <v>0</v>
      </c>
      <c r="X2543" s="185" t="n">
        <v>0</v>
      </c>
      <c r="Y2543" s="219" t="n">
        <f aca="false">SUM(W2543:X2543)</f>
        <v>0</v>
      </c>
      <c r="Z2543" s="185" t="n">
        <v>0</v>
      </c>
      <c r="AA2543" s="185" t="n">
        <v>0</v>
      </c>
      <c r="AB2543" s="220" t="n">
        <f aca="false">SUM(Z2543:AA2543)</f>
        <v>0</v>
      </c>
      <c r="AC2543" s="22"/>
      <c r="AD2543" s="22"/>
      <c r="AE2543" s="188"/>
      <c r="AF2543" s="206" t="n">
        <f aca="false">IF(AE2543="SI",N2543,0)</f>
        <v>0</v>
      </c>
      <c r="AG2543" s="189" t="n">
        <f aca="false">IF(AE2543="SI",Y2543,0)</f>
        <v>0</v>
      </c>
      <c r="AH2543" s="189" t="n">
        <f aca="false">IF(AE2543="SI",AB2543,0)</f>
        <v>0</v>
      </c>
      <c r="AI2543" s="148"/>
      <c r="AJ2543" s="207"/>
      <c r="AK2543" s="207"/>
      <c r="AL2543" s="207"/>
      <c r="AM2543" s="207"/>
      <c r="AN2543" s="207"/>
      <c r="AO2543" s="208"/>
    </row>
    <row r="2544" customFormat="false" ht="15.75" hidden="false" customHeight="true" outlineLevel="0" collapsed="false">
      <c r="A2544" s="22" t="n">
        <v>2543</v>
      </c>
      <c r="B2544" s="180"/>
      <c r="C2544" s="22"/>
      <c r="D2544" s="22"/>
      <c r="E2544" s="183"/>
      <c r="F2544" s="183"/>
      <c r="G2544" s="22"/>
      <c r="H2544" s="22"/>
      <c r="I2544" s="22"/>
      <c r="J2544" s="22"/>
      <c r="K2544" s="191" t="e">
        <f aca="false">VLOOKUP(Personale!J2544,Legenda!$D$1:$F$258,2)</f>
        <v>#N/A</v>
      </c>
      <c r="L2544" s="22"/>
      <c r="M2544" s="22"/>
      <c r="N2544" s="22"/>
      <c r="O2544" s="22"/>
      <c r="P2544" s="203"/>
      <c r="Q2544" s="22"/>
      <c r="R2544" s="22"/>
      <c r="S2544" s="22"/>
      <c r="T2544" s="203"/>
      <c r="U2544" s="211"/>
      <c r="V2544" s="211"/>
      <c r="W2544" s="185" t="n">
        <v>0</v>
      </c>
      <c r="X2544" s="185" t="n">
        <v>0</v>
      </c>
      <c r="Y2544" s="219" t="n">
        <f aca="false">SUM(W2544:X2544)</f>
        <v>0</v>
      </c>
      <c r="Z2544" s="185" t="n">
        <v>0</v>
      </c>
      <c r="AA2544" s="185" t="n">
        <v>0</v>
      </c>
      <c r="AB2544" s="220" t="n">
        <f aca="false">SUM(Z2544:AA2544)</f>
        <v>0</v>
      </c>
      <c r="AC2544" s="22"/>
      <c r="AD2544" s="22"/>
      <c r="AE2544" s="188"/>
      <c r="AF2544" s="206" t="n">
        <f aca="false">IF(AE2544="SI",N2544,0)</f>
        <v>0</v>
      </c>
      <c r="AG2544" s="189" t="n">
        <f aca="false">IF(AE2544="SI",Y2544,0)</f>
        <v>0</v>
      </c>
      <c r="AH2544" s="189" t="n">
        <f aca="false">IF(AE2544="SI",AB2544,0)</f>
        <v>0</v>
      </c>
      <c r="AI2544" s="148"/>
      <c r="AJ2544" s="207"/>
      <c r="AK2544" s="207"/>
      <c r="AL2544" s="207"/>
      <c r="AM2544" s="207"/>
      <c r="AN2544" s="207"/>
      <c r="AO2544" s="208"/>
    </row>
    <row r="2545" customFormat="false" ht="15.75" hidden="false" customHeight="true" outlineLevel="0" collapsed="false">
      <c r="A2545" s="22" t="n">
        <v>2544</v>
      </c>
      <c r="B2545" s="180"/>
      <c r="C2545" s="22"/>
      <c r="D2545" s="22"/>
      <c r="E2545" s="183"/>
      <c r="F2545" s="183"/>
      <c r="G2545" s="22"/>
      <c r="H2545" s="22"/>
      <c r="I2545" s="22"/>
      <c r="J2545" s="22"/>
      <c r="K2545" s="191" t="e">
        <f aca="false">VLOOKUP(Personale!J2545,Legenda!$D$1:$F$258,2)</f>
        <v>#N/A</v>
      </c>
      <c r="L2545" s="22"/>
      <c r="M2545" s="22"/>
      <c r="N2545" s="22"/>
      <c r="O2545" s="22"/>
      <c r="P2545" s="203"/>
      <c r="Q2545" s="22"/>
      <c r="R2545" s="22"/>
      <c r="S2545" s="22"/>
      <c r="T2545" s="203"/>
      <c r="U2545" s="211"/>
      <c r="V2545" s="211"/>
      <c r="W2545" s="185" t="n">
        <v>0</v>
      </c>
      <c r="X2545" s="185" t="n">
        <v>0</v>
      </c>
      <c r="Y2545" s="219" t="n">
        <f aca="false">SUM(W2545:X2545)</f>
        <v>0</v>
      </c>
      <c r="Z2545" s="185" t="n">
        <v>0</v>
      </c>
      <c r="AA2545" s="185" t="n">
        <v>0</v>
      </c>
      <c r="AB2545" s="220" t="n">
        <f aca="false">SUM(Z2545:AA2545)</f>
        <v>0</v>
      </c>
      <c r="AC2545" s="22"/>
      <c r="AD2545" s="22"/>
      <c r="AE2545" s="188"/>
      <c r="AF2545" s="206" t="n">
        <f aca="false">IF(AE2545="SI",N2545,0)</f>
        <v>0</v>
      </c>
      <c r="AG2545" s="189" t="n">
        <f aca="false">IF(AE2545="SI",Y2545,0)</f>
        <v>0</v>
      </c>
      <c r="AH2545" s="189" t="n">
        <f aca="false">IF(AE2545="SI",AB2545,0)</f>
        <v>0</v>
      </c>
      <c r="AI2545" s="148"/>
      <c r="AJ2545" s="207"/>
      <c r="AK2545" s="207"/>
      <c r="AL2545" s="207"/>
      <c r="AM2545" s="207"/>
      <c r="AN2545" s="207"/>
      <c r="AO2545" s="208"/>
    </row>
    <row r="2546" customFormat="false" ht="15.75" hidden="false" customHeight="true" outlineLevel="0" collapsed="false">
      <c r="A2546" s="22" t="n">
        <v>2545</v>
      </c>
      <c r="B2546" s="180"/>
      <c r="C2546" s="22"/>
      <c r="D2546" s="22"/>
      <c r="E2546" s="183"/>
      <c r="F2546" s="183"/>
      <c r="G2546" s="22"/>
      <c r="H2546" s="22"/>
      <c r="I2546" s="22"/>
      <c r="J2546" s="22"/>
      <c r="K2546" s="191" t="e">
        <f aca="false">VLOOKUP(Personale!J2546,Legenda!$D$1:$F$258,2)</f>
        <v>#N/A</v>
      </c>
      <c r="L2546" s="22"/>
      <c r="M2546" s="22"/>
      <c r="N2546" s="22"/>
      <c r="O2546" s="22"/>
      <c r="P2546" s="203"/>
      <c r="Q2546" s="22"/>
      <c r="R2546" s="22"/>
      <c r="S2546" s="22"/>
      <c r="T2546" s="203"/>
      <c r="U2546" s="211"/>
      <c r="V2546" s="211"/>
      <c r="W2546" s="185" t="n">
        <v>0</v>
      </c>
      <c r="X2546" s="185" t="n">
        <v>0</v>
      </c>
      <c r="Y2546" s="219" t="n">
        <f aca="false">SUM(W2546:X2546)</f>
        <v>0</v>
      </c>
      <c r="Z2546" s="185" t="n">
        <v>0</v>
      </c>
      <c r="AA2546" s="185" t="n">
        <v>0</v>
      </c>
      <c r="AB2546" s="220" t="n">
        <f aca="false">SUM(Z2546:AA2546)</f>
        <v>0</v>
      </c>
      <c r="AC2546" s="22"/>
      <c r="AD2546" s="22"/>
      <c r="AE2546" s="188"/>
      <c r="AF2546" s="206" t="n">
        <f aca="false">IF(AE2546="SI",N2546,0)</f>
        <v>0</v>
      </c>
      <c r="AG2546" s="189" t="n">
        <f aca="false">IF(AE2546="SI",Y2546,0)</f>
        <v>0</v>
      </c>
      <c r="AH2546" s="189" t="n">
        <f aca="false">IF(AE2546="SI",AB2546,0)</f>
        <v>0</v>
      </c>
      <c r="AI2546" s="148"/>
      <c r="AJ2546" s="207"/>
      <c r="AK2546" s="207"/>
      <c r="AL2546" s="207"/>
      <c r="AM2546" s="207"/>
      <c r="AN2546" s="207"/>
      <c r="AO2546" s="208"/>
    </row>
    <row r="2547" customFormat="false" ht="15.75" hidden="false" customHeight="true" outlineLevel="0" collapsed="false">
      <c r="A2547" s="22" t="n">
        <v>2546</v>
      </c>
      <c r="B2547" s="180"/>
      <c r="C2547" s="22"/>
      <c r="D2547" s="22"/>
      <c r="E2547" s="183"/>
      <c r="F2547" s="183"/>
      <c r="G2547" s="22"/>
      <c r="H2547" s="22"/>
      <c r="I2547" s="22"/>
      <c r="J2547" s="22"/>
      <c r="K2547" s="191" t="e">
        <f aca="false">VLOOKUP(Personale!J2547,Legenda!$D$1:$F$258,2)</f>
        <v>#N/A</v>
      </c>
      <c r="L2547" s="22"/>
      <c r="M2547" s="22"/>
      <c r="N2547" s="22"/>
      <c r="O2547" s="22"/>
      <c r="P2547" s="203"/>
      <c r="Q2547" s="22"/>
      <c r="R2547" s="22"/>
      <c r="S2547" s="22"/>
      <c r="T2547" s="203"/>
      <c r="U2547" s="211"/>
      <c r="V2547" s="211"/>
      <c r="W2547" s="185" t="n">
        <v>0</v>
      </c>
      <c r="X2547" s="185" t="n">
        <v>0</v>
      </c>
      <c r="Y2547" s="219" t="n">
        <f aca="false">SUM(W2547:X2547)</f>
        <v>0</v>
      </c>
      <c r="Z2547" s="185" t="n">
        <v>0</v>
      </c>
      <c r="AA2547" s="185" t="n">
        <v>0</v>
      </c>
      <c r="AB2547" s="220" t="n">
        <f aca="false">SUM(Z2547:AA2547)</f>
        <v>0</v>
      </c>
      <c r="AC2547" s="22"/>
      <c r="AD2547" s="22"/>
      <c r="AE2547" s="188"/>
      <c r="AF2547" s="206" t="n">
        <f aca="false">IF(AE2547="SI",N2547,0)</f>
        <v>0</v>
      </c>
      <c r="AG2547" s="189" t="n">
        <f aca="false">IF(AE2547="SI",Y2547,0)</f>
        <v>0</v>
      </c>
      <c r="AH2547" s="189" t="n">
        <f aca="false">IF(AE2547="SI",AB2547,0)</f>
        <v>0</v>
      </c>
      <c r="AI2547" s="148"/>
      <c r="AJ2547" s="207"/>
      <c r="AK2547" s="207"/>
      <c r="AL2547" s="207"/>
      <c r="AM2547" s="207"/>
      <c r="AN2547" s="207"/>
      <c r="AO2547" s="208"/>
    </row>
    <row r="2548" customFormat="false" ht="15.75" hidden="false" customHeight="true" outlineLevel="0" collapsed="false">
      <c r="A2548" s="22" t="n">
        <v>2547</v>
      </c>
      <c r="B2548" s="180"/>
      <c r="C2548" s="22"/>
      <c r="D2548" s="22"/>
      <c r="E2548" s="183"/>
      <c r="F2548" s="183"/>
      <c r="G2548" s="22"/>
      <c r="H2548" s="22"/>
      <c r="I2548" s="22"/>
      <c r="J2548" s="22"/>
      <c r="K2548" s="191" t="e">
        <f aca="false">VLOOKUP(Personale!J2548,Legenda!$D$1:$F$258,2)</f>
        <v>#N/A</v>
      </c>
      <c r="L2548" s="22"/>
      <c r="M2548" s="22"/>
      <c r="N2548" s="22"/>
      <c r="O2548" s="22"/>
      <c r="P2548" s="203"/>
      <c r="Q2548" s="22"/>
      <c r="R2548" s="22"/>
      <c r="S2548" s="22"/>
      <c r="T2548" s="203"/>
      <c r="U2548" s="211"/>
      <c r="V2548" s="211"/>
      <c r="W2548" s="185" t="n">
        <v>0</v>
      </c>
      <c r="X2548" s="185" t="n">
        <v>0</v>
      </c>
      <c r="Y2548" s="219" t="n">
        <f aca="false">SUM(W2548:X2548)</f>
        <v>0</v>
      </c>
      <c r="Z2548" s="185" t="n">
        <v>0</v>
      </c>
      <c r="AA2548" s="185" t="n">
        <v>0</v>
      </c>
      <c r="AB2548" s="220" t="n">
        <f aca="false">SUM(Z2548:AA2548)</f>
        <v>0</v>
      </c>
      <c r="AC2548" s="22"/>
      <c r="AD2548" s="22"/>
      <c r="AE2548" s="188"/>
      <c r="AF2548" s="206" t="n">
        <f aca="false">IF(AE2548="SI",N2548,0)</f>
        <v>0</v>
      </c>
      <c r="AG2548" s="189" t="n">
        <f aca="false">IF(AE2548="SI",Y2548,0)</f>
        <v>0</v>
      </c>
      <c r="AH2548" s="189" t="n">
        <f aca="false">IF(AE2548="SI",AB2548,0)</f>
        <v>0</v>
      </c>
      <c r="AI2548" s="148"/>
      <c r="AJ2548" s="207"/>
      <c r="AK2548" s="207"/>
      <c r="AL2548" s="207"/>
      <c r="AM2548" s="207"/>
      <c r="AN2548" s="207"/>
      <c r="AO2548" s="208"/>
    </row>
    <row r="2549" customFormat="false" ht="15.75" hidden="false" customHeight="true" outlineLevel="0" collapsed="false">
      <c r="A2549" s="22" t="n">
        <v>2548</v>
      </c>
      <c r="B2549" s="180"/>
      <c r="C2549" s="22"/>
      <c r="D2549" s="22"/>
      <c r="E2549" s="183"/>
      <c r="F2549" s="183"/>
      <c r="G2549" s="22"/>
      <c r="H2549" s="22"/>
      <c r="I2549" s="22"/>
      <c r="J2549" s="22"/>
      <c r="K2549" s="191" t="e">
        <f aca="false">VLOOKUP(Personale!J2549,Legenda!$D$1:$F$258,2)</f>
        <v>#N/A</v>
      </c>
      <c r="L2549" s="22"/>
      <c r="M2549" s="22"/>
      <c r="N2549" s="22"/>
      <c r="O2549" s="22"/>
      <c r="P2549" s="203"/>
      <c r="Q2549" s="22"/>
      <c r="R2549" s="22"/>
      <c r="S2549" s="22"/>
      <c r="T2549" s="203"/>
      <c r="U2549" s="211"/>
      <c r="V2549" s="211"/>
      <c r="W2549" s="185" t="n">
        <v>0</v>
      </c>
      <c r="X2549" s="185" t="n">
        <v>0</v>
      </c>
      <c r="Y2549" s="219" t="n">
        <f aca="false">SUM(W2549:X2549)</f>
        <v>0</v>
      </c>
      <c r="Z2549" s="185" t="n">
        <v>0</v>
      </c>
      <c r="AA2549" s="185" t="n">
        <v>0</v>
      </c>
      <c r="AB2549" s="220" t="n">
        <f aca="false">SUM(Z2549:AA2549)</f>
        <v>0</v>
      </c>
      <c r="AC2549" s="22"/>
      <c r="AD2549" s="22"/>
      <c r="AE2549" s="188"/>
      <c r="AF2549" s="206" t="n">
        <f aca="false">IF(AE2549="SI",N2549,0)</f>
        <v>0</v>
      </c>
      <c r="AG2549" s="189" t="n">
        <f aca="false">IF(AE2549="SI",Y2549,0)</f>
        <v>0</v>
      </c>
      <c r="AH2549" s="189" t="n">
        <f aca="false">IF(AE2549="SI",AB2549,0)</f>
        <v>0</v>
      </c>
      <c r="AI2549" s="148"/>
      <c r="AJ2549" s="207"/>
      <c r="AK2549" s="207"/>
      <c r="AL2549" s="207"/>
      <c r="AM2549" s="207"/>
      <c r="AN2549" s="207"/>
      <c r="AO2549" s="208"/>
    </row>
    <row r="2550" customFormat="false" ht="15.75" hidden="false" customHeight="true" outlineLevel="0" collapsed="false">
      <c r="A2550" s="22" t="n">
        <v>2549</v>
      </c>
      <c r="B2550" s="180"/>
      <c r="C2550" s="22"/>
      <c r="D2550" s="22"/>
      <c r="E2550" s="183"/>
      <c r="F2550" s="183"/>
      <c r="G2550" s="22"/>
      <c r="H2550" s="22"/>
      <c r="I2550" s="22"/>
      <c r="J2550" s="22"/>
      <c r="K2550" s="191" t="e">
        <f aca="false">VLOOKUP(Personale!J2550,Legenda!$D$1:$F$258,2)</f>
        <v>#N/A</v>
      </c>
      <c r="L2550" s="22"/>
      <c r="M2550" s="22"/>
      <c r="N2550" s="22"/>
      <c r="O2550" s="22"/>
      <c r="P2550" s="203"/>
      <c r="Q2550" s="22"/>
      <c r="R2550" s="22"/>
      <c r="S2550" s="22"/>
      <c r="T2550" s="203"/>
      <c r="U2550" s="211"/>
      <c r="V2550" s="211"/>
      <c r="W2550" s="185" t="n">
        <v>0</v>
      </c>
      <c r="X2550" s="185" t="n">
        <v>0</v>
      </c>
      <c r="Y2550" s="219" t="n">
        <f aca="false">SUM(W2550:X2550)</f>
        <v>0</v>
      </c>
      <c r="Z2550" s="185" t="n">
        <v>0</v>
      </c>
      <c r="AA2550" s="185" t="n">
        <v>0</v>
      </c>
      <c r="AB2550" s="220" t="n">
        <f aca="false">SUM(Z2550:AA2550)</f>
        <v>0</v>
      </c>
      <c r="AC2550" s="22"/>
      <c r="AD2550" s="22"/>
      <c r="AE2550" s="188"/>
      <c r="AF2550" s="206" t="n">
        <f aca="false">IF(AE2550="SI",N2550,0)</f>
        <v>0</v>
      </c>
      <c r="AG2550" s="189" t="n">
        <f aca="false">IF(AE2550="SI",Y2550,0)</f>
        <v>0</v>
      </c>
      <c r="AH2550" s="189" t="n">
        <f aca="false">IF(AE2550="SI",AB2550,0)</f>
        <v>0</v>
      </c>
      <c r="AI2550" s="148"/>
      <c r="AJ2550" s="207"/>
      <c r="AK2550" s="207"/>
      <c r="AL2550" s="207"/>
      <c r="AM2550" s="207"/>
      <c r="AN2550" s="207"/>
      <c r="AO2550" s="208"/>
    </row>
    <row r="2551" customFormat="false" ht="15.75" hidden="false" customHeight="true" outlineLevel="0" collapsed="false">
      <c r="A2551" s="22" t="n">
        <v>2550</v>
      </c>
      <c r="B2551" s="180"/>
      <c r="C2551" s="22"/>
      <c r="D2551" s="22"/>
      <c r="E2551" s="183"/>
      <c r="F2551" s="183"/>
      <c r="G2551" s="22"/>
      <c r="H2551" s="22"/>
      <c r="I2551" s="22"/>
      <c r="J2551" s="22"/>
      <c r="K2551" s="191" t="e">
        <f aca="false">VLOOKUP(Personale!J2551,Legenda!$D$1:$F$258,2)</f>
        <v>#N/A</v>
      </c>
      <c r="L2551" s="22"/>
      <c r="M2551" s="22"/>
      <c r="N2551" s="22"/>
      <c r="O2551" s="22"/>
      <c r="P2551" s="203"/>
      <c r="Q2551" s="22"/>
      <c r="R2551" s="22"/>
      <c r="S2551" s="22"/>
      <c r="T2551" s="203"/>
      <c r="U2551" s="211"/>
      <c r="V2551" s="211"/>
      <c r="W2551" s="185" t="n">
        <v>0</v>
      </c>
      <c r="X2551" s="185" t="n">
        <v>0</v>
      </c>
      <c r="Y2551" s="219" t="n">
        <f aca="false">SUM(W2551:X2551)</f>
        <v>0</v>
      </c>
      <c r="Z2551" s="185" t="n">
        <v>0</v>
      </c>
      <c r="AA2551" s="185" t="n">
        <v>0</v>
      </c>
      <c r="AB2551" s="220" t="n">
        <f aca="false">SUM(Z2551:AA2551)</f>
        <v>0</v>
      </c>
      <c r="AC2551" s="22"/>
      <c r="AD2551" s="22"/>
      <c r="AE2551" s="188"/>
      <c r="AF2551" s="206" t="n">
        <f aca="false">IF(AE2551="SI",N2551,0)</f>
        <v>0</v>
      </c>
      <c r="AG2551" s="189" t="n">
        <f aca="false">IF(AE2551="SI",Y2551,0)</f>
        <v>0</v>
      </c>
      <c r="AH2551" s="189" t="n">
        <f aca="false">IF(AE2551="SI",AB2551,0)</f>
        <v>0</v>
      </c>
      <c r="AI2551" s="148"/>
      <c r="AJ2551" s="207"/>
      <c r="AK2551" s="207"/>
      <c r="AL2551" s="207"/>
      <c r="AM2551" s="207"/>
      <c r="AN2551" s="207"/>
      <c r="AO2551" s="208"/>
    </row>
    <row r="2552" customFormat="false" ht="15.75" hidden="false" customHeight="true" outlineLevel="0" collapsed="false">
      <c r="A2552" s="22" t="n">
        <v>2551</v>
      </c>
      <c r="B2552" s="180"/>
      <c r="C2552" s="22"/>
      <c r="D2552" s="22"/>
      <c r="E2552" s="183"/>
      <c r="F2552" s="183"/>
      <c r="G2552" s="22"/>
      <c r="H2552" s="22"/>
      <c r="I2552" s="22"/>
      <c r="J2552" s="22"/>
      <c r="K2552" s="191" t="e">
        <f aca="false">VLOOKUP(Personale!J2552,Legenda!$D$1:$F$258,2)</f>
        <v>#N/A</v>
      </c>
      <c r="L2552" s="22"/>
      <c r="M2552" s="22"/>
      <c r="N2552" s="22"/>
      <c r="O2552" s="22"/>
      <c r="P2552" s="203"/>
      <c r="Q2552" s="22"/>
      <c r="R2552" s="22"/>
      <c r="S2552" s="22"/>
      <c r="T2552" s="203"/>
      <c r="U2552" s="211"/>
      <c r="V2552" s="211"/>
      <c r="W2552" s="185" t="n">
        <v>0</v>
      </c>
      <c r="X2552" s="185" t="n">
        <v>0</v>
      </c>
      <c r="Y2552" s="219" t="n">
        <f aca="false">SUM(W2552:X2552)</f>
        <v>0</v>
      </c>
      <c r="Z2552" s="185" t="n">
        <v>0</v>
      </c>
      <c r="AA2552" s="185" t="n">
        <v>0</v>
      </c>
      <c r="AB2552" s="220" t="n">
        <f aca="false">SUM(Z2552:AA2552)</f>
        <v>0</v>
      </c>
      <c r="AC2552" s="22"/>
      <c r="AD2552" s="22"/>
      <c r="AE2552" s="188"/>
      <c r="AF2552" s="206" t="n">
        <f aca="false">IF(AE2552="SI",N2552,0)</f>
        <v>0</v>
      </c>
      <c r="AG2552" s="189" t="n">
        <f aca="false">IF(AE2552="SI",Y2552,0)</f>
        <v>0</v>
      </c>
      <c r="AH2552" s="189" t="n">
        <f aca="false">IF(AE2552="SI",AB2552,0)</f>
        <v>0</v>
      </c>
      <c r="AI2552" s="148"/>
      <c r="AJ2552" s="207"/>
      <c r="AK2552" s="207"/>
      <c r="AL2552" s="207"/>
      <c r="AM2552" s="207"/>
      <c r="AN2552" s="207"/>
      <c r="AO2552" s="208"/>
    </row>
    <row r="2553" customFormat="false" ht="15.75" hidden="false" customHeight="true" outlineLevel="0" collapsed="false">
      <c r="A2553" s="22" t="n">
        <v>2552</v>
      </c>
      <c r="B2553" s="180"/>
      <c r="C2553" s="22"/>
      <c r="D2553" s="22"/>
      <c r="E2553" s="183"/>
      <c r="F2553" s="183"/>
      <c r="G2553" s="22"/>
      <c r="H2553" s="22"/>
      <c r="I2553" s="22"/>
      <c r="J2553" s="22"/>
      <c r="K2553" s="191" t="e">
        <f aca="false">VLOOKUP(Personale!J2553,Legenda!$D$1:$F$258,2)</f>
        <v>#N/A</v>
      </c>
      <c r="L2553" s="22"/>
      <c r="M2553" s="22"/>
      <c r="N2553" s="22"/>
      <c r="O2553" s="22"/>
      <c r="P2553" s="203"/>
      <c r="Q2553" s="22"/>
      <c r="R2553" s="22"/>
      <c r="S2553" s="22"/>
      <c r="T2553" s="203"/>
      <c r="U2553" s="211"/>
      <c r="V2553" s="211"/>
      <c r="W2553" s="185" t="n">
        <v>0</v>
      </c>
      <c r="X2553" s="185" t="n">
        <v>0</v>
      </c>
      <c r="Y2553" s="219" t="n">
        <f aca="false">SUM(W2553:X2553)</f>
        <v>0</v>
      </c>
      <c r="Z2553" s="185" t="n">
        <v>0</v>
      </c>
      <c r="AA2553" s="185" t="n">
        <v>0</v>
      </c>
      <c r="AB2553" s="220" t="n">
        <f aca="false">SUM(Z2553:AA2553)</f>
        <v>0</v>
      </c>
      <c r="AC2553" s="22"/>
      <c r="AD2553" s="22"/>
      <c r="AE2553" s="188"/>
      <c r="AF2553" s="206" t="n">
        <f aca="false">IF(AE2553="SI",N2553,0)</f>
        <v>0</v>
      </c>
      <c r="AG2553" s="189" t="n">
        <f aca="false">IF(AE2553="SI",Y2553,0)</f>
        <v>0</v>
      </c>
      <c r="AH2553" s="189" t="n">
        <f aca="false">IF(AE2553="SI",AB2553,0)</f>
        <v>0</v>
      </c>
      <c r="AI2553" s="148"/>
      <c r="AJ2553" s="207"/>
      <c r="AK2553" s="207"/>
      <c r="AL2553" s="207"/>
      <c r="AM2553" s="207"/>
      <c r="AN2553" s="207"/>
      <c r="AO2553" s="208"/>
    </row>
    <row r="2554" customFormat="false" ht="15.75" hidden="false" customHeight="true" outlineLevel="0" collapsed="false">
      <c r="A2554" s="22" t="n">
        <v>2553</v>
      </c>
      <c r="B2554" s="180"/>
      <c r="C2554" s="22"/>
      <c r="D2554" s="22"/>
      <c r="E2554" s="183"/>
      <c r="F2554" s="183"/>
      <c r="G2554" s="22"/>
      <c r="H2554" s="22"/>
      <c r="I2554" s="22"/>
      <c r="J2554" s="22"/>
      <c r="K2554" s="191" t="e">
        <f aca="false">VLOOKUP(Personale!J2554,Legenda!$D$1:$F$258,2)</f>
        <v>#N/A</v>
      </c>
      <c r="L2554" s="22"/>
      <c r="M2554" s="22"/>
      <c r="N2554" s="22"/>
      <c r="O2554" s="22"/>
      <c r="P2554" s="203"/>
      <c r="Q2554" s="22"/>
      <c r="R2554" s="22"/>
      <c r="S2554" s="22"/>
      <c r="T2554" s="203"/>
      <c r="U2554" s="211"/>
      <c r="V2554" s="211"/>
      <c r="W2554" s="185" t="n">
        <v>0</v>
      </c>
      <c r="X2554" s="185" t="n">
        <v>0</v>
      </c>
      <c r="Y2554" s="219" t="n">
        <f aca="false">SUM(W2554:X2554)</f>
        <v>0</v>
      </c>
      <c r="Z2554" s="185" t="n">
        <v>0</v>
      </c>
      <c r="AA2554" s="185" t="n">
        <v>0</v>
      </c>
      <c r="AB2554" s="220" t="n">
        <f aca="false">SUM(Z2554:AA2554)</f>
        <v>0</v>
      </c>
      <c r="AC2554" s="22"/>
      <c r="AD2554" s="22"/>
      <c r="AE2554" s="188"/>
      <c r="AF2554" s="206" t="n">
        <f aca="false">IF(AE2554="SI",N2554,0)</f>
        <v>0</v>
      </c>
      <c r="AG2554" s="189" t="n">
        <f aca="false">IF(AE2554="SI",Y2554,0)</f>
        <v>0</v>
      </c>
      <c r="AH2554" s="189" t="n">
        <f aca="false">IF(AE2554="SI",AB2554,0)</f>
        <v>0</v>
      </c>
      <c r="AI2554" s="148"/>
      <c r="AJ2554" s="207"/>
      <c r="AK2554" s="207"/>
      <c r="AL2554" s="207"/>
      <c r="AM2554" s="207"/>
      <c r="AN2554" s="207"/>
      <c r="AO2554" s="208"/>
    </row>
    <row r="2555" customFormat="false" ht="15.75" hidden="false" customHeight="true" outlineLevel="0" collapsed="false">
      <c r="A2555" s="22" t="n">
        <v>2554</v>
      </c>
      <c r="B2555" s="180"/>
      <c r="C2555" s="22"/>
      <c r="D2555" s="22"/>
      <c r="E2555" s="183"/>
      <c r="F2555" s="183"/>
      <c r="G2555" s="22"/>
      <c r="H2555" s="22"/>
      <c r="I2555" s="22"/>
      <c r="J2555" s="22"/>
      <c r="K2555" s="191" t="e">
        <f aca="false">VLOOKUP(Personale!J2555,Legenda!$D$1:$F$258,2)</f>
        <v>#N/A</v>
      </c>
      <c r="L2555" s="22"/>
      <c r="M2555" s="22"/>
      <c r="N2555" s="22"/>
      <c r="O2555" s="22"/>
      <c r="P2555" s="203"/>
      <c r="Q2555" s="22"/>
      <c r="R2555" s="22"/>
      <c r="S2555" s="22"/>
      <c r="T2555" s="203"/>
      <c r="U2555" s="211"/>
      <c r="V2555" s="211"/>
      <c r="W2555" s="185" t="n">
        <v>0</v>
      </c>
      <c r="X2555" s="185" t="n">
        <v>0</v>
      </c>
      <c r="Y2555" s="219" t="n">
        <f aca="false">SUM(W2555:X2555)</f>
        <v>0</v>
      </c>
      <c r="Z2555" s="185" t="n">
        <v>0</v>
      </c>
      <c r="AA2555" s="185" t="n">
        <v>0</v>
      </c>
      <c r="AB2555" s="220" t="n">
        <f aca="false">SUM(Z2555:AA2555)</f>
        <v>0</v>
      </c>
      <c r="AC2555" s="22"/>
      <c r="AD2555" s="22"/>
      <c r="AE2555" s="188"/>
      <c r="AF2555" s="206" t="n">
        <f aca="false">IF(AE2555="SI",N2555,0)</f>
        <v>0</v>
      </c>
      <c r="AG2555" s="189" t="n">
        <f aca="false">IF(AE2555="SI",Y2555,0)</f>
        <v>0</v>
      </c>
      <c r="AH2555" s="189" t="n">
        <f aca="false">IF(AE2555="SI",AB2555,0)</f>
        <v>0</v>
      </c>
      <c r="AI2555" s="148"/>
      <c r="AJ2555" s="207"/>
      <c r="AK2555" s="207"/>
      <c r="AL2555" s="207"/>
      <c r="AM2555" s="207"/>
      <c r="AN2555" s="207"/>
      <c r="AO2555" s="208"/>
    </row>
    <row r="2556" customFormat="false" ht="15.75" hidden="false" customHeight="true" outlineLevel="0" collapsed="false">
      <c r="A2556" s="22" t="n">
        <v>2555</v>
      </c>
      <c r="B2556" s="180"/>
      <c r="C2556" s="22"/>
      <c r="D2556" s="22"/>
      <c r="E2556" s="183"/>
      <c r="F2556" s="183"/>
      <c r="G2556" s="22"/>
      <c r="H2556" s="22"/>
      <c r="I2556" s="22"/>
      <c r="J2556" s="22"/>
      <c r="K2556" s="191" t="e">
        <f aca="false">VLOOKUP(Personale!J2556,Legenda!$D$1:$F$258,2)</f>
        <v>#N/A</v>
      </c>
      <c r="L2556" s="22"/>
      <c r="M2556" s="22"/>
      <c r="N2556" s="22"/>
      <c r="O2556" s="22"/>
      <c r="P2556" s="203"/>
      <c r="Q2556" s="22"/>
      <c r="R2556" s="22"/>
      <c r="S2556" s="22"/>
      <c r="T2556" s="203"/>
      <c r="U2556" s="211"/>
      <c r="V2556" s="211"/>
      <c r="W2556" s="185" t="n">
        <v>0</v>
      </c>
      <c r="X2556" s="185" t="n">
        <v>0</v>
      </c>
      <c r="Y2556" s="219" t="n">
        <f aca="false">SUM(W2556:X2556)</f>
        <v>0</v>
      </c>
      <c r="Z2556" s="185" t="n">
        <v>0</v>
      </c>
      <c r="AA2556" s="185" t="n">
        <v>0</v>
      </c>
      <c r="AB2556" s="220" t="n">
        <f aca="false">SUM(Z2556:AA2556)</f>
        <v>0</v>
      </c>
      <c r="AC2556" s="22"/>
      <c r="AD2556" s="22"/>
      <c r="AE2556" s="188"/>
      <c r="AF2556" s="206" t="n">
        <f aca="false">IF(AE2556="SI",N2556,0)</f>
        <v>0</v>
      </c>
      <c r="AG2556" s="189" t="n">
        <f aca="false">IF(AE2556="SI",Y2556,0)</f>
        <v>0</v>
      </c>
      <c r="AH2556" s="189" t="n">
        <f aca="false">IF(AE2556="SI",AB2556,0)</f>
        <v>0</v>
      </c>
      <c r="AI2556" s="148"/>
      <c r="AJ2556" s="207"/>
      <c r="AK2556" s="207"/>
      <c r="AL2556" s="207"/>
      <c r="AM2556" s="207"/>
      <c r="AN2556" s="207"/>
      <c r="AO2556" s="208"/>
    </row>
    <row r="2557" customFormat="false" ht="15.75" hidden="false" customHeight="true" outlineLevel="0" collapsed="false">
      <c r="A2557" s="22" t="n">
        <v>2556</v>
      </c>
      <c r="B2557" s="180"/>
      <c r="C2557" s="22"/>
      <c r="D2557" s="22"/>
      <c r="E2557" s="183"/>
      <c r="F2557" s="183"/>
      <c r="G2557" s="22"/>
      <c r="H2557" s="22"/>
      <c r="I2557" s="22"/>
      <c r="J2557" s="22"/>
      <c r="K2557" s="191" t="e">
        <f aca="false">VLOOKUP(Personale!J2557,Legenda!$D$1:$F$258,2)</f>
        <v>#N/A</v>
      </c>
      <c r="L2557" s="22"/>
      <c r="M2557" s="22"/>
      <c r="N2557" s="22"/>
      <c r="O2557" s="22"/>
      <c r="P2557" s="203"/>
      <c r="Q2557" s="22"/>
      <c r="R2557" s="22"/>
      <c r="S2557" s="22"/>
      <c r="T2557" s="203"/>
      <c r="U2557" s="211"/>
      <c r="V2557" s="211"/>
      <c r="W2557" s="185" t="n">
        <v>0</v>
      </c>
      <c r="X2557" s="185" t="n">
        <v>0</v>
      </c>
      <c r="Y2557" s="219" t="n">
        <f aca="false">SUM(W2557:X2557)</f>
        <v>0</v>
      </c>
      <c r="Z2557" s="185" t="n">
        <v>0</v>
      </c>
      <c r="AA2557" s="185" t="n">
        <v>0</v>
      </c>
      <c r="AB2557" s="220" t="n">
        <f aca="false">SUM(Z2557:AA2557)</f>
        <v>0</v>
      </c>
      <c r="AC2557" s="22"/>
      <c r="AD2557" s="22"/>
      <c r="AE2557" s="188"/>
      <c r="AF2557" s="206" t="n">
        <f aca="false">IF(AE2557="SI",N2557,0)</f>
        <v>0</v>
      </c>
      <c r="AG2557" s="189" t="n">
        <f aca="false">IF(AE2557="SI",Y2557,0)</f>
        <v>0</v>
      </c>
      <c r="AH2557" s="189" t="n">
        <f aca="false">IF(AE2557="SI",AB2557,0)</f>
        <v>0</v>
      </c>
      <c r="AI2557" s="148"/>
      <c r="AJ2557" s="207"/>
      <c r="AK2557" s="207"/>
      <c r="AL2557" s="207"/>
      <c r="AM2557" s="207"/>
      <c r="AN2557" s="207"/>
      <c r="AO2557" s="208"/>
    </row>
    <row r="2558" customFormat="false" ht="15.75" hidden="false" customHeight="true" outlineLevel="0" collapsed="false">
      <c r="A2558" s="22" t="n">
        <v>2557</v>
      </c>
      <c r="B2558" s="180"/>
      <c r="C2558" s="22"/>
      <c r="D2558" s="22"/>
      <c r="E2558" s="183"/>
      <c r="F2558" s="183"/>
      <c r="G2558" s="22"/>
      <c r="H2558" s="22"/>
      <c r="I2558" s="22"/>
      <c r="J2558" s="22"/>
      <c r="K2558" s="191" t="e">
        <f aca="false">VLOOKUP(Personale!J2558,Legenda!$D$1:$F$258,2)</f>
        <v>#N/A</v>
      </c>
      <c r="L2558" s="22"/>
      <c r="M2558" s="22"/>
      <c r="N2558" s="22"/>
      <c r="O2558" s="22"/>
      <c r="P2558" s="203"/>
      <c r="Q2558" s="22"/>
      <c r="R2558" s="22"/>
      <c r="S2558" s="22"/>
      <c r="T2558" s="203"/>
      <c r="U2558" s="211"/>
      <c r="V2558" s="211"/>
      <c r="W2558" s="185" t="n">
        <v>0</v>
      </c>
      <c r="X2558" s="185" t="n">
        <v>0</v>
      </c>
      <c r="Y2558" s="219" t="n">
        <f aca="false">SUM(W2558:X2558)</f>
        <v>0</v>
      </c>
      <c r="Z2558" s="185" t="n">
        <v>0</v>
      </c>
      <c r="AA2558" s="185" t="n">
        <v>0</v>
      </c>
      <c r="AB2558" s="220" t="n">
        <f aca="false">SUM(Z2558:AA2558)</f>
        <v>0</v>
      </c>
      <c r="AC2558" s="22"/>
      <c r="AD2558" s="22"/>
      <c r="AE2558" s="188"/>
      <c r="AF2558" s="206" t="n">
        <f aca="false">IF(AE2558="SI",N2558,0)</f>
        <v>0</v>
      </c>
      <c r="AG2558" s="189" t="n">
        <f aca="false">IF(AE2558="SI",Y2558,0)</f>
        <v>0</v>
      </c>
      <c r="AH2558" s="189" t="n">
        <f aca="false">IF(AE2558="SI",AB2558,0)</f>
        <v>0</v>
      </c>
      <c r="AI2558" s="148"/>
      <c r="AJ2558" s="207"/>
      <c r="AK2558" s="207"/>
      <c r="AL2558" s="207"/>
      <c r="AM2558" s="207"/>
      <c r="AN2558" s="207"/>
      <c r="AO2558" s="208"/>
    </row>
    <row r="2559" customFormat="false" ht="15.75" hidden="false" customHeight="true" outlineLevel="0" collapsed="false">
      <c r="A2559" s="22" t="n">
        <v>2558</v>
      </c>
      <c r="B2559" s="180"/>
      <c r="C2559" s="22"/>
      <c r="D2559" s="22"/>
      <c r="E2559" s="183"/>
      <c r="F2559" s="183"/>
      <c r="G2559" s="22"/>
      <c r="H2559" s="22"/>
      <c r="I2559" s="22"/>
      <c r="J2559" s="22"/>
      <c r="K2559" s="191" t="e">
        <f aca="false">VLOOKUP(Personale!J2559,Legenda!$D$1:$F$258,2)</f>
        <v>#N/A</v>
      </c>
      <c r="L2559" s="22"/>
      <c r="M2559" s="22"/>
      <c r="N2559" s="22"/>
      <c r="O2559" s="22"/>
      <c r="P2559" s="203"/>
      <c r="Q2559" s="22"/>
      <c r="R2559" s="22"/>
      <c r="S2559" s="22"/>
      <c r="T2559" s="203"/>
      <c r="U2559" s="211"/>
      <c r="V2559" s="211"/>
      <c r="W2559" s="185" t="n">
        <v>0</v>
      </c>
      <c r="X2559" s="185" t="n">
        <v>0</v>
      </c>
      <c r="Y2559" s="219" t="n">
        <f aca="false">SUM(W2559:X2559)</f>
        <v>0</v>
      </c>
      <c r="Z2559" s="185" t="n">
        <v>0</v>
      </c>
      <c r="AA2559" s="185" t="n">
        <v>0</v>
      </c>
      <c r="AB2559" s="220" t="n">
        <f aca="false">SUM(Z2559:AA2559)</f>
        <v>0</v>
      </c>
      <c r="AC2559" s="22"/>
      <c r="AD2559" s="22"/>
      <c r="AE2559" s="188"/>
      <c r="AF2559" s="206" t="n">
        <f aca="false">IF(AE2559="SI",N2559,0)</f>
        <v>0</v>
      </c>
      <c r="AG2559" s="189" t="n">
        <f aca="false">IF(AE2559="SI",Y2559,0)</f>
        <v>0</v>
      </c>
      <c r="AH2559" s="189" t="n">
        <f aca="false">IF(AE2559="SI",AB2559,0)</f>
        <v>0</v>
      </c>
      <c r="AI2559" s="148"/>
      <c r="AJ2559" s="207"/>
      <c r="AK2559" s="207"/>
      <c r="AL2559" s="207"/>
      <c r="AM2559" s="207"/>
      <c r="AN2559" s="207"/>
      <c r="AO2559" s="208"/>
    </row>
    <row r="2560" customFormat="false" ht="15.75" hidden="false" customHeight="true" outlineLevel="0" collapsed="false">
      <c r="A2560" s="22" t="n">
        <v>2559</v>
      </c>
      <c r="B2560" s="180"/>
      <c r="C2560" s="22"/>
      <c r="D2560" s="22"/>
      <c r="E2560" s="183"/>
      <c r="F2560" s="183"/>
      <c r="G2560" s="22"/>
      <c r="H2560" s="22"/>
      <c r="I2560" s="22"/>
      <c r="J2560" s="22"/>
      <c r="K2560" s="191" t="e">
        <f aca="false">VLOOKUP(Personale!J2560,Legenda!$D$1:$F$258,2)</f>
        <v>#N/A</v>
      </c>
      <c r="L2560" s="22"/>
      <c r="M2560" s="22"/>
      <c r="N2560" s="22"/>
      <c r="O2560" s="22"/>
      <c r="P2560" s="203"/>
      <c r="Q2560" s="22"/>
      <c r="R2560" s="22"/>
      <c r="S2560" s="22"/>
      <c r="T2560" s="203"/>
      <c r="U2560" s="211"/>
      <c r="V2560" s="211"/>
      <c r="W2560" s="185" t="n">
        <v>0</v>
      </c>
      <c r="X2560" s="185" t="n">
        <v>0</v>
      </c>
      <c r="Y2560" s="219" t="n">
        <f aca="false">SUM(W2560:X2560)</f>
        <v>0</v>
      </c>
      <c r="Z2560" s="185" t="n">
        <v>0</v>
      </c>
      <c r="AA2560" s="185" t="n">
        <v>0</v>
      </c>
      <c r="AB2560" s="220" t="n">
        <f aca="false">SUM(Z2560:AA2560)</f>
        <v>0</v>
      </c>
      <c r="AC2560" s="22"/>
      <c r="AD2560" s="22"/>
      <c r="AE2560" s="188"/>
      <c r="AF2560" s="206" t="n">
        <f aca="false">IF(AE2560="SI",N2560,0)</f>
        <v>0</v>
      </c>
      <c r="AG2560" s="189" t="n">
        <f aca="false">IF(AE2560="SI",Y2560,0)</f>
        <v>0</v>
      </c>
      <c r="AH2560" s="189" t="n">
        <f aca="false">IF(AE2560="SI",AB2560,0)</f>
        <v>0</v>
      </c>
      <c r="AI2560" s="148"/>
      <c r="AJ2560" s="207"/>
      <c r="AK2560" s="207"/>
      <c r="AL2560" s="207"/>
      <c r="AM2560" s="207"/>
      <c r="AN2560" s="207"/>
      <c r="AO2560" s="208"/>
    </row>
    <row r="2561" customFormat="false" ht="15.75" hidden="false" customHeight="true" outlineLevel="0" collapsed="false">
      <c r="A2561" s="22" t="n">
        <v>2560</v>
      </c>
      <c r="B2561" s="180"/>
      <c r="C2561" s="22"/>
      <c r="D2561" s="22"/>
      <c r="E2561" s="183"/>
      <c r="F2561" s="183"/>
      <c r="G2561" s="22"/>
      <c r="H2561" s="22"/>
      <c r="I2561" s="22"/>
      <c r="J2561" s="22"/>
      <c r="K2561" s="191" t="e">
        <f aca="false">VLOOKUP(Personale!J2561,Legenda!$D$1:$F$258,2)</f>
        <v>#N/A</v>
      </c>
      <c r="L2561" s="22"/>
      <c r="M2561" s="22"/>
      <c r="N2561" s="22"/>
      <c r="O2561" s="22"/>
      <c r="P2561" s="203"/>
      <c r="Q2561" s="22"/>
      <c r="R2561" s="22"/>
      <c r="S2561" s="22"/>
      <c r="T2561" s="203"/>
      <c r="U2561" s="211"/>
      <c r="V2561" s="211"/>
      <c r="W2561" s="185" t="n">
        <v>0</v>
      </c>
      <c r="X2561" s="185" t="n">
        <v>0</v>
      </c>
      <c r="Y2561" s="219" t="n">
        <f aca="false">SUM(W2561:X2561)</f>
        <v>0</v>
      </c>
      <c r="Z2561" s="185" t="n">
        <v>0</v>
      </c>
      <c r="AA2561" s="185" t="n">
        <v>0</v>
      </c>
      <c r="AB2561" s="220" t="n">
        <f aca="false">SUM(Z2561:AA2561)</f>
        <v>0</v>
      </c>
      <c r="AC2561" s="22"/>
      <c r="AD2561" s="22"/>
      <c r="AE2561" s="188"/>
      <c r="AF2561" s="206" t="n">
        <f aca="false">IF(AE2561="SI",N2561,0)</f>
        <v>0</v>
      </c>
      <c r="AG2561" s="189" t="n">
        <f aca="false">IF(AE2561="SI",Y2561,0)</f>
        <v>0</v>
      </c>
      <c r="AH2561" s="189" t="n">
        <f aca="false">IF(AE2561="SI",AB2561,0)</f>
        <v>0</v>
      </c>
      <c r="AI2561" s="148"/>
      <c r="AJ2561" s="207"/>
      <c r="AK2561" s="207"/>
      <c r="AL2561" s="207"/>
      <c r="AM2561" s="207"/>
      <c r="AN2561" s="207"/>
      <c r="AO2561" s="208"/>
    </row>
    <row r="2562" customFormat="false" ht="15.75" hidden="false" customHeight="true" outlineLevel="0" collapsed="false">
      <c r="A2562" s="22" t="n">
        <v>2561</v>
      </c>
      <c r="B2562" s="180"/>
      <c r="C2562" s="22"/>
      <c r="D2562" s="22"/>
      <c r="E2562" s="183"/>
      <c r="F2562" s="183"/>
      <c r="G2562" s="22"/>
      <c r="H2562" s="22"/>
      <c r="I2562" s="22"/>
      <c r="J2562" s="22"/>
      <c r="K2562" s="191" t="e">
        <f aca="false">VLOOKUP(Personale!J2562,Legenda!$D$1:$F$258,2)</f>
        <v>#N/A</v>
      </c>
      <c r="L2562" s="22"/>
      <c r="M2562" s="22"/>
      <c r="N2562" s="22"/>
      <c r="O2562" s="22"/>
      <c r="P2562" s="203"/>
      <c r="Q2562" s="22"/>
      <c r="R2562" s="22"/>
      <c r="S2562" s="22"/>
      <c r="T2562" s="203"/>
      <c r="U2562" s="211"/>
      <c r="V2562" s="211"/>
      <c r="W2562" s="185" t="n">
        <v>0</v>
      </c>
      <c r="X2562" s="185" t="n">
        <v>0</v>
      </c>
      <c r="Y2562" s="219" t="n">
        <f aca="false">SUM(W2562:X2562)</f>
        <v>0</v>
      </c>
      <c r="Z2562" s="185" t="n">
        <v>0</v>
      </c>
      <c r="AA2562" s="185" t="n">
        <v>0</v>
      </c>
      <c r="AB2562" s="220" t="n">
        <f aca="false">SUM(Z2562:AA2562)</f>
        <v>0</v>
      </c>
      <c r="AC2562" s="22"/>
      <c r="AD2562" s="22"/>
      <c r="AE2562" s="188"/>
      <c r="AF2562" s="206" t="n">
        <f aca="false">IF(AE2562="SI",N2562,0)</f>
        <v>0</v>
      </c>
      <c r="AG2562" s="189" t="n">
        <f aca="false">IF(AE2562="SI",Y2562,0)</f>
        <v>0</v>
      </c>
      <c r="AH2562" s="189" t="n">
        <f aca="false">IF(AE2562="SI",AB2562,0)</f>
        <v>0</v>
      </c>
      <c r="AI2562" s="148"/>
      <c r="AJ2562" s="207"/>
      <c r="AK2562" s="207"/>
      <c r="AL2562" s="207"/>
      <c r="AM2562" s="207"/>
      <c r="AN2562" s="207"/>
      <c r="AO2562" s="208"/>
    </row>
    <row r="2563" customFormat="false" ht="15.75" hidden="false" customHeight="true" outlineLevel="0" collapsed="false">
      <c r="A2563" s="22" t="n">
        <v>2562</v>
      </c>
      <c r="B2563" s="180"/>
      <c r="C2563" s="22"/>
      <c r="D2563" s="22"/>
      <c r="E2563" s="183"/>
      <c r="F2563" s="183"/>
      <c r="G2563" s="22"/>
      <c r="H2563" s="22"/>
      <c r="I2563" s="22"/>
      <c r="J2563" s="22"/>
      <c r="K2563" s="191" t="e">
        <f aca="false">VLOOKUP(Personale!J2563,Legenda!$D$1:$F$258,2)</f>
        <v>#N/A</v>
      </c>
      <c r="L2563" s="22"/>
      <c r="M2563" s="22"/>
      <c r="N2563" s="22"/>
      <c r="O2563" s="22"/>
      <c r="P2563" s="203"/>
      <c r="Q2563" s="22"/>
      <c r="R2563" s="22"/>
      <c r="S2563" s="22"/>
      <c r="T2563" s="203"/>
      <c r="U2563" s="211"/>
      <c r="V2563" s="211"/>
      <c r="W2563" s="185" t="n">
        <v>0</v>
      </c>
      <c r="X2563" s="185" t="n">
        <v>0</v>
      </c>
      <c r="Y2563" s="219" t="n">
        <f aca="false">SUM(W2563:X2563)</f>
        <v>0</v>
      </c>
      <c r="Z2563" s="185" t="n">
        <v>0</v>
      </c>
      <c r="AA2563" s="185" t="n">
        <v>0</v>
      </c>
      <c r="AB2563" s="220" t="n">
        <f aca="false">SUM(Z2563:AA2563)</f>
        <v>0</v>
      </c>
      <c r="AC2563" s="22"/>
      <c r="AD2563" s="22"/>
      <c r="AE2563" s="188"/>
      <c r="AF2563" s="206" t="n">
        <f aca="false">IF(AE2563="SI",N2563,0)</f>
        <v>0</v>
      </c>
      <c r="AG2563" s="189" t="n">
        <f aca="false">IF(AE2563="SI",Y2563,0)</f>
        <v>0</v>
      </c>
      <c r="AH2563" s="189" t="n">
        <f aca="false">IF(AE2563="SI",AB2563,0)</f>
        <v>0</v>
      </c>
      <c r="AI2563" s="148"/>
      <c r="AJ2563" s="207"/>
      <c r="AK2563" s="207"/>
      <c r="AL2563" s="207"/>
      <c r="AM2563" s="207"/>
      <c r="AN2563" s="207"/>
      <c r="AO2563" s="208"/>
    </row>
    <row r="2564" customFormat="false" ht="15.75" hidden="false" customHeight="true" outlineLevel="0" collapsed="false">
      <c r="A2564" s="22" t="n">
        <v>2563</v>
      </c>
      <c r="B2564" s="180"/>
      <c r="C2564" s="22"/>
      <c r="D2564" s="22"/>
      <c r="E2564" s="183"/>
      <c r="F2564" s="183"/>
      <c r="G2564" s="22"/>
      <c r="H2564" s="22"/>
      <c r="I2564" s="22"/>
      <c r="J2564" s="22"/>
      <c r="K2564" s="191" t="e">
        <f aca="false">VLOOKUP(Personale!J2564,Legenda!$D$1:$F$258,2)</f>
        <v>#N/A</v>
      </c>
      <c r="L2564" s="22"/>
      <c r="M2564" s="22"/>
      <c r="N2564" s="22"/>
      <c r="O2564" s="22"/>
      <c r="P2564" s="203"/>
      <c r="Q2564" s="22"/>
      <c r="R2564" s="22"/>
      <c r="S2564" s="22"/>
      <c r="T2564" s="203"/>
      <c r="U2564" s="211"/>
      <c r="V2564" s="211"/>
      <c r="W2564" s="185" t="n">
        <v>0</v>
      </c>
      <c r="X2564" s="185" t="n">
        <v>0</v>
      </c>
      <c r="Y2564" s="219" t="n">
        <f aca="false">SUM(W2564:X2564)</f>
        <v>0</v>
      </c>
      <c r="Z2564" s="185" t="n">
        <v>0</v>
      </c>
      <c r="AA2564" s="185" t="n">
        <v>0</v>
      </c>
      <c r="AB2564" s="220" t="n">
        <f aca="false">SUM(Z2564:AA2564)</f>
        <v>0</v>
      </c>
      <c r="AC2564" s="22"/>
      <c r="AD2564" s="22"/>
      <c r="AE2564" s="188"/>
      <c r="AF2564" s="206" t="n">
        <f aca="false">IF(AE2564="SI",N2564,0)</f>
        <v>0</v>
      </c>
      <c r="AG2564" s="189" t="n">
        <f aca="false">IF(AE2564="SI",Y2564,0)</f>
        <v>0</v>
      </c>
      <c r="AH2564" s="189" t="n">
        <f aca="false">IF(AE2564="SI",AB2564,0)</f>
        <v>0</v>
      </c>
      <c r="AI2564" s="148"/>
      <c r="AJ2564" s="207"/>
      <c r="AK2564" s="207"/>
      <c r="AL2564" s="207"/>
      <c r="AM2564" s="207"/>
      <c r="AN2564" s="207"/>
      <c r="AO2564" s="208"/>
    </row>
    <row r="2565" customFormat="false" ht="15.75" hidden="false" customHeight="true" outlineLevel="0" collapsed="false">
      <c r="A2565" s="22" t="n">
        <v>2564</v>
      </c>
      <c r="B2565" s="180"/>
      <c r="C2565" s="22"/>
      <c r="D2565" s="22"/>
      <c r="E2565" s="183"/>
      <c r="F2565" s="183"/>
      <c r="G2565" s="22"/>
      <c r="H2565" s="22"/>
      <c r="I2565" s="22"/>
      <c r="J2565" s="22"/>
      <c r="K2565" s="191" t="e">
        <f aca="false">VLOOKUP(Personale!J2565,Legenda!$D$1:$F$258,2)</f>
        <v>#N/A</v>
      </c>
      <c r="L2565" s="22"/>
      <c r="M2565" s="22"/>
      <c r="N2565" s="22"/>
      <c r="O2565" s="22"/>
      <c r="P2565" s="203"/>
      <c r="Q2565" s="22"/>
      <c r="R2565" s="22"/>
      <c r="S2565" s="22"/>
      <c r="T2565" s="203"/>
      <c r="U2565" s="211"/>
      <c r="V2565" s="211"/>
      <c r="W2565" s="185" t="n">
        <v>0</v>
      </c>
      <c r="X2565" s="185" t="n">
        <v>0</v>
      </c>
      <c r="Y2565" s="219" t="n">
        <f aca="false">SUM(W2565:X2565)</f>
        <v>0</v>
      </c>
      <c r="Z2565" s="185" t="n">
        <v>0</v>
      </c>
      <c r="AA2565" s="185" t="n">
        <v>0</v>
      </c>
      <c r="AB2565" s="220" t="n">
        <f aca="false">SUM(Z2565:AA2565)</f>
        <v>0</v>
      </c>
      <c r="AC2565" s="22"/>
      <c r="AD2565" s="22"/>
      <c r="AE2565" s="188"/>
      <c r="AF2565" s="206" t="n">
        <f aca="false">IF(AE2565="SI",N2565,0)</f>
        <v>0</v>
      </c>
      <c r="AG2565" s="189" t="n">
        <f aca="false">IF(AE2565="SI",Y2565,0)</f>
        <v>0</v>
      </c>
      <c r="AH2565" s="189" t="n">
        <f aca="false">IF(AE2565="SI",AB2565,0)</f>
        <v>0</v>
      </c>
      <c r="AI2565" s="148"/>
      <c r="AJ2565" s="207"/>
      <c r="AK2565" s="207"/>
      <c r="AL2565" s="207"/>
      <c r="AM2565" s="207"/>
      <c r="AN2565" s="207"/>
      <c r="AO2565" s="208"/>
    </row>
    <row r="2566" customFormat="false" ht="15.75" hidden="false" customHeight="true" outlineLevel="0" collapsed="false">
      <c r="A2566" s="22" t="n">
        <v>2565</v>
      </c>
      <c r="B2566" s="180"/>
      <c r="C2566" s="22"/>
      <c r="D2566" s="22"/>
      <c r="E2566" s="183"/>
      <c r="F2566" s="183"/>
      <c r="G2566" s="22"/>
      <c r="H2566" s="22"/>
      <c r="I2566" s="22"/>
      <c r="J2566" s="22"/>
      <c r="K2566" s="191" t="e">
        <f aca="false">VLOOKUP(Personale!J2566,Legenda!$D$1:$F$258,2)</f>
        <v>#N/A</v>
      </c>
      <c r="L2566" s="22"/>
      <c r="M2566" s="22"/>
      <c r="N2566" s="22"/>
      <c r="O2566" s="22"/>
      <c r="P2566" s="203"/>
      <c r="Q2566" s="22"/>
      <c r="R2566" s="22"/>
      <c r="S2566" s="22"/>
      <c r="T2566" s="203"/>
      <c r="U2566" s="211"/>
      <c r="V2566" s="211"/>
      <c r="W2566" s="185" t="n">
        <v>0</v>
      </c>
      <c r="X2566" s="185" t="n">
        <v>0</v>
      </c>
      <c r="Y2566" s="219" t="n">
        <f aca="false">SUM(W2566:X2566)</f>
        <v>0</v>
      </c>
      <c r="Z2566" s="185" t="n">
        <v>0</v>
      </c>
      <c r="AA2566" s="185" t="n">
        <v>0</v>
      </c>
      <c r="AB2566" s="220" t="n">
        <f aca="false">SUM(Z2566:AA2566)</f>
        <v>0</v>
      </c>
      <c r="AC2566" s="22"/>
      <c r="AD2566" s="22"/>
      <c r="AE2566" s="188"/>
      <c r="AF2566" s="206" t="n">
        <f aca="false">IF(AE2566="SI",N2566,0)</f>
        <v>0</v>
      </c>
      <c r="AG2566" s="189" t="n">
        <f aca="false">IF(AE2566="SI",Y2566,0)</f>
        <v>0</v>
      </c>
      <c r="AH2566" s="189" t="n">
        <f aca="false">IF(AE2566="SI",AB2566,0)</f>
        <v>0</v>
      </c>
      <c r="AI2566" s="148"/>
      <c r="AJ2566" s="207"/>
      <c r="AK2566" s="207"/>
      <c r="AL2566" s="207"/>
      <c r="AM2566" s="207"/>
      <c r="AN2566" s="207"/>
      <c r="AO2566" s="208"/>
    </row>
    <row r="2567" customFormat="false" ht="15.75" hidden="false" customHeight="true" outlineLevel="0" collapsed="false">
      <c r="A2567" s="22" t="n">
        <v>2566</v>
      </c>
      <c r="B2567" s="180"/>
      <c r="C2567" s="22"/>
      <c r="D2567" s="22"/>
      <c r="E2567" s="183"/>
      <c r="F2567" s="183"/>
      <c r="G2567" s="22"/>
      <c r="H2567" s="22"/>
      <c r="I2567" s="22"/>
      <c r="J2567" s="22"/>
      <c r="K2567" s="191" t="e">
        <f aca="false">VLOOKUP(Personale!J2567,Legenda!$D$1:$F$258,2)</f>
        <v>#N/A</v>
      </c>
      <c r="L2567" s="22"/>
      <c r="M2567" s="22"/>
      <c r="N2567" s="22"/>
      <c r="O2567" s="22"/>
      <c r="P2567" s="203"/>
      <c r="Q2567" s="22"/>
      <c r="R2567" s="22"/>
      <c r="S2567" s="22"/>
      <c r="T2567" s="203"/>
      <c r="U2567" s="211"/>
      <c r="V2567" s="211"/>
      <c r="W2567" s="185" t="n">
        <v>0</v>
      </c>
      <c r="X2567" s="185" t="n">
        <v>0</v>
      </c>
      <c r="Y2567" s="219" t="n">
        <f aca="false">SUM(W2567:X2567)</f>
        <v>0</v>
      </c>
      <c r="Z2567" s="185" t="n">
        <v>0</v>
      </c>
      <c r="AA2567" s="185" t="n">
        <v>0</v>
      </c>
      <c r="AB2567" s="220" t="n">
        <f aca="false">SUM(Z2567:AA2567)</f>
        <v>0</v>
      </c>
      <c r="AC2567" s="22"/>
      <c r="AD2567" s="22"/>
      <c r="AE2567" s="188"/>
      <c r="AF2567" s="206" t="n">
        <f aca="false">IF(AE2567="SI",N2567,0)</f>
        <v>0</v>
      </c>
      <c r="AG2567" s="189" t="n">
        <f aca="false">IF(AE2567="SI",Y2567,0)</f>
        <v>0</v>
      </c>
      <c r="AH2567" s="189" t="n">
        <f aca="false">IF(AE2567="SI",AB2567,0)</f>
        <v>0</v>
      </c>
      <c r="AI2567" s="148"/>
      <c r="AJ2567" s="207"/>
      <c r="AK2567" s="207"/>
      <c r="AL2567" s="207"/>
      <c r="AM2567" s="207"/>
      <c r="AN2567" s="207"/>
      <c r="AO2567" s="208"/>
    </row>
    <row r="2568" customFormat="false" ht="15.75" hidden="false" customHeight="true" outlineLevel="0" collapsed="false">
      <c r="A2568" s="22" t="n">
        <v>2567</v>
      </c>
      <c r="B2568" s="180"/>
      <c r="C2568" s="22"/>
      <c r="D2568" s="22"/>
      <c r="E2568" s="183"/>
      <c r="F2568" s="183"/>
      <c r="G2568" s="22"/>
      <c r="H2568" s="22"/>
      <c r="I2568" s="22"/>
      <c r="J2568" s="22"/>
      <c r="K2568" s="191" t="e">
        <f aca="false">VLOOKUP(Personale!J2568,Legenda!$D$1:$F$258,2)</f>
        <v>#N/A</v>
      </c>
      <c r="L2568" s="22"/>
      <c r="M2568" s="22"/>
      <c r="N2568" s="22"/>
      <c r="O2568" s="22"/>
      <c r="P2568" s="203"/>
      <c r="Q2568" s="22"/>
      <c r="R2568" s="22"/>
      <c r="S2568" s="22"/>
      <c r="T2568" s="203"/>
      <c r="U2568" s="211"/>
      <c r="V2568" s="211"/>
      <c r="W2568" s="185" t="n">
        <v>0</v>
      </c>
      <c r="X2568" s="185" t="n">
        <v>0</v>
      </c>
      <c r="Y2568" s="219" t="n">
        <f aca="false">SUM(W2568:X2568)</f>
        <v>0</v>
      </c>
      <c r="Z2568" s="185" t="n">
        <v>0</v>
      </c>
      <c r="AA2568" s="185" t="n">
        <v>0</v>
      </c>
      <c r="AB2568" s="220" t="n">
        <f aca="false">SUM(Z2568:AA2568)</f>
        <v>0</v>
      </c>
      <c r="AC2568" s="22"/>
      <c r="AD2568" s="22"/>
      <c r="AE2568" s="188"/>
      <c r="AF2568" s="206" t="n">
        <f aca="false">IF(AE2568="SI",N2568,0)</f>
        <v>0</v>
      </c>
      <c r="AG2568" s="189" t="n">
        <f aca="false">IF(AE2568="SI",Y2568,0)</f>
        <v>0</v>
      </c>
      <c r="AH2568" s="189" t="n">
        <f aca="false">IF(AE2568="SI",AB2568,0)</f>
        <v>0</v>
      </c>
      <c r="AI2568" s="148"/>
      <c r="AJ2568" s="207"/>
      <c r="AK2568" s="207"/>
      <c r="AL2568" s="207"/>
      <c r="AM2568" s="207"/>
      <c r="AN2568" s="207"/>
      <c r="AO2568" s="208"/>
    </row>
    <row r="2569" customFormat="false" ht="15.75" hidden="false" customHeight="true" outlineLevel="0" collapsed="false">
      <c r="A2569" s="22" t="n">
        <v>2568</v>
      </c>
      <c r="B2569" s="180"/>
      <c r="C2569" s="22"/>
      <c r="D2569" s="22"/>
      <c r="E2569" s="183"/>
      <c r="F2569" s="183"/>
      <c r="G2569" s="22"/>
      <c r="H2569" s="22"/>
      <c r="I2569" s="22"/>
      <c r="J2569" s="22"/>
      <c r="K2569" s="191" t="e">
        <f aca="false">VLOOKUP(Personale!J2569,Legenda!$D$1:$F$258,2)</f>
        <v>#N/A</v>
      </c>
      <c r="L2569" s="22"/>
      <c r="M2569" s="22"/>
      <c r="N2569" s="22"/>
      <c r="O2569" s="22"/>
      <c r="P2569" s="203"/>
      <c r="Q2569" s="22"/>
      <c r="R2569" s="22"/>
      <c r="S2569" s="22"/>
      <c r="T2569" s="203"/>
      <c r="U2569" s="211"/>
      <c r="V2569" s="211"/>
      <c r="W2569" s="185" t="n">
        <v>0</v>
      </c>
      <c r="X2569" s="185" t="n">
        <v>0</v>
      </c>
      <c r="Y2569" s="219" t="n">
        <f aca="false">SUM(W2569:X2569)</f>
        <v>0</v>
      </c>
      <c r="Z2569" s="185" t="n">
        <v>0</v>
      </c>
      <c r="AA2569" s="185" t="n">
        <v>0</v>
      </c>
      <c r="AB2569" s="220" t="n">
        <f aca="false">SUM(Z2569:AA2569)</f>
        <v>0</v>
      </c>
      <c r="AC2569" s="22"/>
      <c r="AD2569" s="22"/>
      <c r="AE2569" s="188"/>
      <c r="AF2569" s="206" t="n">
        <f aca="false">IF(AE2569="SI",N2569,0)</f>
        <v>0</v>
      </c>
      <c r="AG2569" s="189" t="n">
        <f aca="false">IF(AE2569="SI",Y2569,0)</f>
        <v>0</v>
      </c>
      <c r="AH2569" s="189" t="n">
        <f aca="false">IF(AE2569="SI",AB2569,0)</f>
        <v>0</v>
      </c>
      <c r="AI2569" s="148"/>
      <c r="AJ2569" s="207"/>
      <c r="AK2569" s="207"/>
      <c r="AL2569" s="207"/>
      <c r="AM2569" s="207"/>
      <c r="AN2569" s="207"/>
      <c r="AO2569" s="208"/>
    </row>
    <row r="2570" customFormat="false" ht="15.75" hidden="false" customHeight="true" outlineLevel="0" collapsed="false">
      <c r="A2570" s="22" t="n">
        <v>2569</v>
      </c>
      <c r="B2570" s="180"/>
      <c r="C2570" s="22"/>
      <c r="D2570" s="22"/>
      <c r="E2570" s="183"/>
      <c r="F2570" s="183"/>
      <c r="G2570" s="22"/>
      <c r="H2570" s="22"/>
      <c r="I2570" s="22"/>
      <c r="J2570" s="22"/>
      <c r="K2570" s="191" t="e">
        <f aca="false">VLOOKUP(Personale!J2570,Legenda!$D$1:$F$258,2)</f>
        <v>#N/A</v>
      </c>
      <c r="L2570" s="22"/>
      <c r="M2570" s="22"/>
      <c r="N2570" s="22"/>
      <c r="O2570" s="22"/>
      <c r="P2570" s="203"/>
      <c r="Q2570" s="22"/>
      <c r="R2570" s="22"/>
      <c r="S2570" s="22"/>
      <c r="T2570" s="203"/>
      <c r="U2570" s="211"/>
      <c r="V2570" s="211"/>
      <c r="W2570" s="185" t="n">
        <v>0</v>
      </c>
      <c r="X2570" s="185" t="n">
        <v>0</v>
      </c>
      <c r="Y2570" s="219" t="n">
        <f aca="false">SUM(W2570:X2570)</f>
        <v>0</v>
      </c>
      <c r="Z2570" s="185" t="n">
        <v>0</v>
      </c>
      <c r="AA2570" s="185" t="n">
        <v>0</v>
      </c>
      <c r="AB2570" s="220" t="n">
        <f aca="false">SUM(Z2570:AA2570)</f>
        <v>0</v>
      </c>
      <c r="AC2570" s="22"/>
      <c r="AD2570" s="22"/>
      <c r="AE2570" s="188"/>
      <c r="AF2570" s="206" t="n">
        <f aca="false">IF(AE2570="SI",N2570,0)</f>
        <v>0</v>
      </c>
      <c r="AG2570" s="189" t="n">
        <f aca="false">IF(AE2570="SI",Y2570,0)</f>
        <v>0</v>
      </c>
      <c r="AH2570" s="189" t="n">
        <f aca="false">IF(AE2570="SI",AB2570,0)</f>
        <v>0</v>
      </c>
      <c r="AI2570" s="148"/>
      <c r="AJ2570" s="207"/>
      <c r="AK2570" s="207"/>
      <c r="AL2570" s="207"/>
      <c r="AM2570" s="207"/>
      <c r="AN2570" s="207"/>
      <c r="AO2570" s="208"/>
    </row>
    <row r="2571" customFormat="false" ht="15.75" hidden="false" customHeight="true" outlineLevel="0" collapsed="false">
      <c r="A2571" s="22" t="n">
        <v>2570</v>
      </c>
      <c r="B2571" s="180"/>
      <c r="C2571" s="22"/>
      <c r="D2571" s="22"/>
      <c r="E2571" s="183"/>
      <c r="F2571" s="183"/>
      <c r="G2571" s="22"/>
      <c r="H2571" s="22"/>
      <c r="I2571" s="22"/>
      <c r="J2571" s="22"/>
      <c r="K2571" s="191" t="e">
        <f aca="false">VLOOKUP(Personale!J2571,Legenda!$D$1:$F$258,2)</f>
        <v>#N/A</v>
      </c>
      <c r="L2571" s="22"/>
      <c r="M2571" s="22"/>
      <c r="N2571" s="22"/>
      <c r="O2571" s="22"/>
      <c r="P2571" s="203"/>
      <c r="Q2571" s="22"/>
      <c r="R2571" s="22"/>
      <c r="S2571" s="22"/>
      <c r="T2571" s="203"/>
      <c r="U2571" s="211"/>
      <c r="V2571" s="211"/>
      <c r="W2571" s="185" t="n">
        <v>0</v>
      </c>
      <c r="X2571" s="185" t="n">
        <v>0</v>
      </c>
      <c r="Y2571" s="219" t="n">
        <f aca="false">SUM(W2571:X2571)</f>
        <v>0</v>
      </c>
      <c r="Z2571" s="185" t="n">
        <v>0</v>
      </c>
      <c r="AA2571" s="185" t="n">
        <v>0</v>
      </c>
      <c r="AB2571" s="220" t="n">
        <f aca="false">SUM(Z2571:AA2571)</f>
        <v>0</v>
      </c>
      <c r="AC2571" s="22"/>
      <c r="AD2571" s="22"/>
      <c r="AE2571" s="188"/>
      <c r="AF2571" s="206" t="n">
        <f aca="false">IF(AE2571="SI",N2571,0)</f>
        <v>0</v>
      </c>
      <c r="AG2571" s="189" t="n">
        <f aca="false">IF(AE2571="SI",Y2571,0)</f>
        <v>0</v>
      </c>
      <c r="AH2571" s="189" t="n">
        <f aca="false">IF(AE2571="SI",AB2571,0)</f>
        <v>0</v>
      </c>
      <c r="AI2571" s="148"/>
      <c r="AJ2571" s="207"/>
      <c r="AK2571" s="207"/>
      <c r="AL2571" s="207"/>
      <c r="AM2571" s="207"/>
      <c r="AN2571" s="207"/>
      <c r="AO2571" s="208"/>
    </row>
    <row r="2572" customFormat="false" ht="15.75" hidden="false" customHeight="true" outlineLevel="0" collapsed="false">
      <c r="A2572" s="22" t="n">
        <v>2571</v>
      </c>
      <c r="B2572" s="180"/>
      <c r="C2572" s="22"/>
      <c r="D2572" s="22"/>
      <c r="E2572" s="183"/>
      <c r="F2572" s="183"/>
      <c r="G2572" s="22"/>
      <c r="H2572" s="22"/>
      <c r="I2572" s="22"/>
      <c r="J2572" s="22"/>
      <c r="K2572" s="191" t="e">
        <f aca="false">VLOOKUP(Personale!J2572,Legenda!$D$1:$F$258,2)</f>
        <v>#N/A</v>
      </c>
      <c r="L2572" s="22"/>
      <c r="M2572" s="22"/>
      <c r="N2572" s="22"/>
      <c r="O2572" s="22"/>
      <c r="P2572" s="203"/>
      <c r="Q2572" s="22"/>
      <c r="R2572" s="22"/>
      <c r="S2572" s="22"/>
      <c r="T2572" s="203"/>
      <c r="U2572" s="211"/>
      <c r="V2572" s="211"/>
      <c r="W2572" s="185" t="n">
        <v>0</v>
      </c>
      <c r="X2572" s="185" t="n">
        <v>0</v>
      </c>
      <c r="Y2572" s="219" t="n">
        <f aca="false">SUM(W2572:X2572)</f>
        <v>0</v>
      </c>
      <c r="Z2572" s="185" t="n">
        <v>0</v>
      </c>
      <c r="AA2572" s="185" t="n">
        <v>0</v>
      </c>
      <c r="AB2572" s="220" t="n">
        <f aca="false">SUM(Z2572:AA2572)</f>
        <v>0</v>
      </c>
      <c r="AC2572" s="22"/>
      <c r="AD2572" s="22"/>
      <c r="AE2572" s="188"/>
      <c r="AF2572" s="206" t="n">
        <f aca="false">IF(AE2572="SI",N2572,0)</f>
        <v>0</v>
      </c>
      <c r="AG2572" s="189" t="n">
        <f aca="false">IF(AE2572="SI",Y2572,0)</f>
        <v>0</v>
      </c>
      <c r="AH2572" s="189" t="n">
        <f aca="false">IF(AE2572="SI",AB2572,0)</f>
        <v>0</v>
      </c>
      <c r="AI2572" s="148"/>
      <c r="AJ2572" s="207"/>
      <c r="AK2572" s="207"/>
      <c r="AL2572" s="207"/>
      <c r="AM2572" s="207"/>
      <c r="AN2572" s="207"/>
      <c r="AO2572" s="208"/>
    </row>
    <row r="2573" customFormat="false" ht="15.75" hidden="false" customHeight="true" outlineLevel="0" collapsed="false">
      <c r="A2573" s="22" t="n">
        <v>2572</v>
      </c>
      <c r="B2573" s="180"/>
      <c r="C2573" s="22"/>
      <c r="D2573" s="22"/>
      <c r="E2573" s="183"/>
      <c r="F2573" s="183"/>
      <c r="G2573" s="22"/>
      <c r="H2573" s="22"/>
      <c r="I2573" s="22"/>
      <c r="J2573" s="22"/>
      <c r="K2573" s="191" t="e">
        <f aca="false">VLOOKUP(Personale!J2573,Legenda!$D$1:$F$258,2)</f>
        <v>#N/A</v>
      </c>
      <c r="L2573" s="22"/>
      <c r="M2573" s="22"/>
      <c r="N2573" s="22"/>
      <c r="O2573" s="22"/>
      <c r="P2573" s="203"/>
      <c r="Q2573" s="22"/>
      <c r="R2573" s="22"/>
      <c r="S2573" s="22"/>
      <c r="T2573" s="203"/>
      <c r="U2573" s="211"/>
      <c r="V2573" s="211"/>
      <c r="W2573" s="185" t="n">
        <v>0</v>
      </c>
      <c r="X2573" s="185" t="n">
        <v>0</v>
      </c>
      <c r="Y2573" s="219" t="n">
        <f aca="false">SUM(W2573:X2573)</f>
        <v>0</v>
      </c>
      <c r="Z2573" s="185" t="n">
        <v>0</v>
      </c>
      <c r="AA2573" s="185" t="n">
        <v>0</v>
      </c>
      <c r="AB2573" s="220" t="n">
        <f aca="false">SUM(Z2573:AA2573)</f>
        <v>0</v>
      </c>
      <c r="AC2573" s="22"/>
      <c r="AD2573" s="22"/>
      <c r="AE2573" s="188"/>
      <c r="AF2573" s="206" t="n">
        <f aca="false">IF(AE2573="SI",N2573,0)</f>
        <v>0</v>
      </c>
      <c r="AG2573" s="189" t="n">
        <f aca="false">IF(AE2573="SI",Y2573,0)</f>
        <v>0</v>
      </c>
      <c r="AH2573" s="189" t="n">
        <f aca="false">IF(AE2573="SI",AB2573,0)</f>
        <v>0</v>
      </c>
      <c r="AI2573" s="148"/>
      <c r="AJ2573" s="207"/>
      <c r="AK2573" s="207"/>
      <c r="AL2573" s="207"/>
      <c r="AM2573" s="207"/>
      <c r="AN2573" s="207"/>
      <c r="AO2573" s="208"/>
    </row>
    <row r="2574" customFormat="false" ht="15.75" hidden="false" customHeight="true" outlineLevel="0" collapsed="false">
      <c r="A2574" s="22" t="n">
        <v>2573</v>
      </c>
      <c r="B2574" s="180"/>
      <c r="C2574" s="22"/>
      <c r="D2574" s="22"/>
      <c r="E2574" s="183"/>
      <c r="F2574" s="183"/>
      <c r="G2574" s="22"/>
      <c r="H2574" s="22"/>
      <c r="I2574" s="22"/>
      <c r="J2574" s="22"/>
      <c r="K2574" s="191" t="e">
        <f aca="false">VLOOKUP(Personale!J2574,Legenda!$D$1:$F$258,2)</f>
        <v>#N/A</v>
      </c>
      <c r="L2574" s="22"/>
      <c r="M2574" s="22"/>
      <c r="N2574" s="22"/>
      <c r="O2574" s="22"/>
      <c r="P2574" s="203"/>
      <c r="Q2574" s="22"/>
      <c r="R2574" s="22"/>
      <c r="S2574" s="22"/>
      <c r="T2574" s="203"/>
      <c r="U2574" s="211"/>
      <c r="V2574" s="211"/>
      <c r="W2574" s="185" t="n">
        <v>0</v>
      </c>
      <c r="X2574" s="185" t="n">
        <v>0</v>
      </c>
      <c r="Y2574" s="219" t="n">
        <f aca="false">SUM(W2574:X2574)</f>
        <v>0</v>
      </c>
      <c r="Z2574" s="185" t="n">
        <v>0</v>
      </c>
      <c r="AA2574" s="185" t="n">
        <v>0</v>
      </c>
      <c r="AB2574" s="220" t="n">
        <f aca="false">SUM(Z2574:AA2574)</f>
        <v>0</v>
      </c>
      <c r="AC2574" s="22"/>
      <c r="AD2574" s="22"/>
      <c r="AE2574" s="188"/>
      <c r="AF2574" s="206" t="n">
        <f aca="false">IF(AE2574="SI",N2574,0)</f>
        <v>0</v>
      </c>
      <c r="AG2574" s="189" t="n">
        <f aca="false">IF(AE2574="SI",Y2574,0)</f>
        <v>0</v>
      </c>
      <c r="AH2574" s="189" t="n">
        <f aca="false">IF(AE2574="SI",AB2574,0)</f>
        <v>0</v>
      </c>
      <c r="AI2574" s="148"/>
      <c r="AJ2574" s="207"/>
      <c r="AK2574" s="207"/>
      <c r="AL2574" s="207"/>
      <c r="AM2574" s="207"/>
      <c r="AN2574" s="207"/>
      <c r="AO2574" s="208"/>
    </row>
    <row r="2575" customFormat="false" ht="15.75" hidden="false" customHeight="true" outlineLevel="0" collapsed="false">
      <c r="A2575" s="22" t="n">
        <v>2574</v>
      </c>
      <c r="B2575" s="180"/>
      <c r="C2575" s="22"/>
      <c r="D2575" s="22"/>
      <c r="E2575" s="183"/>
      <c r="F2575" s="183"/>
      <c r="G2575" s="22"/>
      <c r="H2575" s="22"/>
      <c r="I2575" s="22"/>
      <c r="J2575" s="22"/>
      <c r="K2575" s="191" t="e">
        <f aca="false">VLOOKUP(Personale!J2575,Legenda!$D$1:$F$258,2)</f>
        <v>#N/A</v>
      </c>
      <c r="L2575" s="22"/>
      <c r="M2575" s="22"/>
      <c r="N2575" s="22"/>
      <c r="O2575" s="22"/>
      <c r="P2575" s="203"/>
      <c r="Q2575" s="22"/>
      <c r="R2575" s="22"/>
      <c r="S2575" s="22"/>
      <c r="T2575" s="203"/>
      <c r="U2575" s="211"/>
      <c r="V2575" s="211"/>
      <c r="W2575" s="185" t="n">
        <v>0</v>
      </c>
      <c r="X2575" s="185" t="n">
        <v>0</v>
      </c>
      <c r="Y2575" s="219" t="n">
        <f aca="false">SUM(W2575:X2575)</f>
        <v>0</v>
      </c>
      <c r="Z2575" s="185" t="n">
        <v>0</v>
      </c>
      <c r="AA2575" s="185" t="n">
        <v>0</v>
      </c>
      <c r="AB2575" s="220" t="n">
        <f aca="false">SUM(Z2575:AA2575)</f>
        <v>0</v>
      </c>
      <c r="AC2575" s="22"/>
      <c r="AD2575" s="22"/>
      <c r="AE2575" s="188"/>
      <c r="AF2575" s="206" t="n">
        <f aca="false">IF(AE2575="SI",N2575,0)</f>
        <v>0</v>
      </c>
      <c r="AG2575" s="189" t="n">
        <f aca="false">IF(AE2575="SI",Y2575,0)</f>
        <v>0</v>
      </c>
      <c r="AH2575" s="189" t="n">
        <f aca="false">IF(AE2575="SI",AB2575,0)</f>
        <v>0</v>
      </c>
      <c r="AI2575" s="148"/>
      <c r="AJ2575" s="207"/>
      <c r="AK2575" s="207"/>
      <c r="AL2575" s="207"/>
      <c r="AM2575" s="207"/>
      <c r="AN2575" s="207"/>
      <c r="AO2575" s="208"/>
    </row>
    <row r="2576" customFormat="false" ht="15.75" hidden="false" customHeight="true" outlineLevel="0" collapsed="false">
      <c r="A2576" s="22" t="n">
        <v>2575</v>
      </c>
      <c r="B2576" s="180"/>
      <c r="C2576" s="22"/>
      <c r="D2576" s="22"/>
      <c r="E2576" s="183"/>
      <c r="F2576" s="183"/>
      <c r="G2576" s="22"/>
      <c r="H2576" s="22"/>
      <c r="I2576" s="22"/>
      <c r="J2576" s="22"/>
      <c r="K2576" s="191" t="e">
        <f aca="false">VLOOKUP(Personale!J2576,Legenda!$D$1:$F$258,2)</f>
        <v>#N/A</v>
      </c>
      <c r="L2576" s="22"/>
      <c r="M2576" s="22"/>
      <c r="N2576" s="22"/>
      <c r="O2576" s="22"/>
      <c r="P2576" s="203"/>
      <c r="Q2576" s="22"/>
      <c r="R2576" s="22"/>
      <c r="S2576" s="22"/>
      <c r="T2576" s="203"/>
      <c r="U2576" s="211"/>
      <c r="V2576" s="211"/>
      <c r="W2576" s="185" t="n">
        <v>0</v>
      </c>
      <c r="X2576" s="185" t="n">
        <v>0</v>
      </c>
      <c r="Y2576" s="219" t="n">
        <f aca="false">SUM(W2576:X2576)</f>
        <v>0</v>
      </c>
      <c r="Z2576" s="185" t="n">
        <v>0</v>
      </c>
      <c r="AA2576" s="185" t="n">
        <v>0</v>
      </c>
      <c r="AB2576" s="220" t="n">
        <f aca="false">SUM(Z2576:AA2576)</f>
        <v>0</v>
      </c>
      <c r="AC2576" s="22"/>
      <c r="AD2576" s="22"/>
      <c r="AE2576" s="188"/>
      <c r="AF2576" s="206" t="n">
        <f aca="false">IF(AE2576="SI",N2576,0)</f>
        <v>0</v>
      </c>
      <c r="AG2576" s="189" t="n">
        <f aca="false">IF(AE2576="SI",Y2576,0)</f>
        <v>0</v>
      </c>
      <c r="AH2576" s="189" t="n">
        <f aca="false">IF(AE2576="SI",AB2576,0)</f>
        <v>0</v>
      </c>
      <c r="AI2576" s="148"/>
      <c r="AJ2576" s="207"/>
      <c r="AK2576" s="207"/>
      <c r="AL2576" s="207"/>
      <c r="AM2576" s="207"/>
      <c r="AN2576" s="207"/>
      <c r="AO2576" s="208"/>
    </row>
    <row r="2577" customFormat="false" ht="15.75" hidden="false" customHeight="true" outlineLevel="0" collapsed="false">
      <c r="A2577" s="22" t="n">
        <v>2576</v>
      </c>
      <c r="B2577" s="180"/>
      <c r="C2577" s="22"/>
      <c r="D2577" s="22"/>
      <c r="E2577" s="183"/>
      <c r="F2577" s="183"/>
      <c r="G2577" s="22"/>
      <c r="H2577" s="22"/>
      <c r="I2577" s="22"/>
      <c r="J2577" s="22"/>
      <c r="K2577" s="191" t="e">
        <f aca="false">VLOOKUP(Personale!J2577,Legenda!$D$1:$F$258,2)</f>
        <v>#N/A</v>
      </c>
      <c r="L2577" s="22"/>
      <c r="M2577" s="22"/>
      <c r="N2577" s="22"/>
      <c r="O2577" s="22"/>
      <c r="P2577" s="203"/>
      <c r="Q2577" s="22"/>
      <c r="R2577" s="22"/>
      <c r="S2577" s="22"/>
      <c r="T2577" s="203"/>
      <c r="U2577" s="211"/>
      <c r="V2577" s="211"/>
      <c r="W2577" s="185" t="n">
        <v>0</v>
      </c>
      <c r="X2577" s="185" t="n">
        <v>0</v>
      </c>
      <c r="Y2577" s="219" t="n">
        <f aca="false">SUM(W2577:X2577)</f>
        <v>0</v>
      </c>
      <c r="Z2577" s="185" t="n">
        <v>0</v>
      </c>
      <c r="AA2577" s="185" t="n">
        <v>0</v>
      </c>
      <c r="AB2577" s="220" t="n">
        <f aca="false">SUM(Z2577:AA2577)</f>
        <v>0</v>
      </c>
      <c r="AC2577" s="22"/>
      <c r="AD2577" s="22"/>
      <c r="AE2577" s="188"/>
      <c r="AF2577" s="206" t="n">
        <f aca="false">IF(AE2577="SI",N2577,0)</f>
        <v>0</v>
      </c>
      <c r="AG2577" s="189" t="n">
        <f aca="false">IF(AE2577="SI",Y2577,0)</f>
        <v>0</v>
      </c>
      <c r="AH2577" s="189" t="n">
        <f aca="false">IF(AE2577="SI",AB2577,0)</f>
        <v>0</v>
      </c>
      <c r="AI2577" s="148"/>
      <c r="AJ2577" s="207"/>
      <c r="AK2577" s="207"/>
      <c r="AL2577" s="207"/>
      <c r="AM2577" s="207"/>
      <c r="AN2577" s="207"/>
      <c r="AO2577" s="208"/>
    </row>
    <row r="2578" customFormat="false" ht="15.75" hidden="false" customHeight="true" outlineLevel="0" collapsed="false">
      <c r="A2578" s="22" t="n">
        <v>2577</v>
      </c>
      <c r="B2578" s="180"/>
      <c r="C2578" s="22"/>
      <c r="D2578" s="22"/>
      <c r="E2578" s="183"/>
      <c r="F2578" s="183"/>
      <c r="G2578" s="22"/>
      <c r="H2578" s="22"/>
      <c r="I2578" s="22"/>
      <c r="J2578" s="22"/>
      <c r="K2578" s="191" t="e">
        <f aca="false">VLOOKUP(Personale!J2578,Legenda!$D$1:$F$258,2)</f>
        <v>#N/A</v>
      </c>
      <c r="L2578" s="22"/>
      <c r="M2578" s="22"/>
      <c r="N2578" s="22"/>
      <c r="O2578" s="22"/>
      <c r="P2578" s="203"/>
      <c r="Q2578" s="22"/>
      <c r="R2578" s="22"/>
      <c r="S2578" s="22"/>
      <c r="T2578" s="203"/>
      <c r="U2578" s="211"/>
      <c r="V2578" s="211"/>
      <c r="W2578" s="185" t="n">
        <v>0</v>
      </c>
      <c r="X2578" s="185" t="n">
        <v>0</v>
      </c>
      <c r="Y2578" s="219" t="n">
        <f aca="false">SUM(W2578:X2578)</f>
        <v>0</v>
      </c>
      <c r="Z2578" s="185" t="n">
        <v>0</v>
      </c>
      <c r="AA2578" s="185" t="n">
        <v>0</v>
      </c>
      <c r="AB2578" s="220" t="n">
        <f aca="false">SUM(Z2578:AA2578)</f>
        <v>0</v>
      </c>
      <c r="AC2578" s="22"/>
      <c r="AD2578" s="22"/>
      <c r="AE2578" s="188"/>
      <c r="AF2578" s="206" t="n">
        <f aca="false">IF(AE2578="SI",N2578,0)</f>
        <v>0</v>
      </c>
      <c r="AG2578" s="189" t="n">
        <f aca="false">IF(AE2578="SI",Y2578,0)</f>
        <v>0</v>
      </c>
      <c r="AH2578" s="189" t="n">
        <f aca="false">IF(AE2578="SI",AB2578,0)</f>
        <v>0</v>
      </c>
      <c r="AI2578" s="148"/>
      <c r="AJ2578" s="207"/>
      <c r="AK2578" s="207"/>
      <c r="AL2578" s="207"/>
      <c r="AM2578" s="207"/>
      <c r="AN2578" s="207"/>
      <c r="AO2578" s="208"/>
    </row>
    <row r="2579" customFormat="false" ht="15.75" hidden="false" customHeight="true" outlineLevel="0" collapsed="false">
      <c r="A2579" s="22" t="n">
        <v>2578</v>
      </c>
      <c r="B2579" s="180"/>
      <c r="C2579" s="22"/>
      <c r="D2579" s="22"/>
      <c r="E2579" s="183"/>
      <c r="F2579" s="183"/>
      <c r="G2579" s="22"/>
      <c r="H2579" s="22"/>
      <c r="I2579" s="22"/>
      <c r="J2579" s="22"/>
      <c r="K2579" s="191" t="e">
        <f aca="false">VLOOKUP(Personale!J2579,Legenda!$D$1:$F$258,2)</f>
        <v>#N/A</v>
      </c>
      <c r="L2579" s="22"/>
      <c r="M2579" s="22"/>
      <c r="N2579" s="22"/>
      <c r="O2579" s="22"/>
      <c r="P2579" s="203"/>
      <c r="Q2579" s="22"/>
      <c r="R2579" s="22"/>
      <c r="S2579" s="22"/>
      <c r="T2579" s="203"/>
      <c r="U2579" s="211"/>
      <c r="V2579" s="211"/>
      <c r="W2579" s="185" t="n">
        <v>0</v>
      </c>
      <c r="X2579" s="185" t="n">
        <v>0</v>
      </c>
      <c r="Y2579" s="219" t="n">
        <f aca="false">SUM(W2579:X2579)</f>
        <v>0</v>
      </c>
      <c r="Z2579" s="185" t="n">
        <v>0</v>
      </c>
      <c r="AA2579" s="185" t="n">
        <v>0</v>
      </c>
      <c r="AB2579" s="220" t="n">
        <f aca="false">SUM(Z2579:AA2579)</f>
        <v>0</v>
      </c>
      <c r="AC2579" s="22"/>
      <c r="AD2579" s="22"/>
      <c r="AE2579" s="188"/>
      <c r="AF2579" s="206" t="n">
        <f aca="false">IF(AE2579="SI",N2579,0)</f>
        <v>0</v>
      </c>
      <c r="AG2579" s="189" t="n">
        <f aca="false">IF(AE2579="SI",Y2579,0)</f>
        <v>0</v>
      </c>
      <c r="AH2579" s="189" t="n">
        <f aca="false">IF(AE2579="SI",AB2579,0)</f>
        <v>0</v>
      </c>
      <c r="AI2579" s="148"/>
      <c r="AJ2579" s="207"/>
      <c r="AK2579" s="207"/>
      <c r="AL2579" s="207"/>
      <c r="AM2579" s="207"/>
      <c r="AN2579" s="207"/>
      <c r="AO2579" s="208"/>
    </row>
    <row r="2580" customFormat="false" ht="15.75" hidden="false" customHeight="true" outlineLevel="0" collapsed="false">
      <c r="A2580" s="22" t="n">
        <v>2579</v>
      </c>
      <c r="B2580" s="180"/>
      <c r="C2580" s="22"/>
      <c r="D2580" s="22"/>
      <c r="E2580" s="183"/>
      <c r="F2580" s="183"/>
      <c r="G2580" s="22"/>
      <c r="H2580" s="22"/>
      <c r="I2580" s="22"/>
      <c r="J2580" s="22"/>
      <c r="K2580" s="191" t="e">
        <f aca="false">VLOOKUP(Personale!J2580,Legenda!$D$1:$F$258,2)</f>
        <v>#N/A</v>
      </c>
      <c r="L2580" s="22"/>
      <c r="M2580" s="22"/>
      <c r="N2580" s="22"/>
      <c r="O2580" s="22"/>
      <c r="P2580" s="203"/>
      <c r="Q2580" s="22"/>
      <c r="R2580" s="22"/>
      <c r="S2580" s="22"/>
      <c r="T2580" s="203"/>
      <c r="U2580" s="211"/>
      <c r="V2580" s="211"/>
      <c r="W2580" s="185" t="n">
        <v>0</v>
      </c>
      <c r="X2580" s="185" t="n">
        <v>0</v>
      </c>
      <c r="Y2580" s="219" t="n">
        <f aca="false">SUM(W2580:X2580)</f>
        <v>0</v>
      </c>
      <c r="Z2580" s="185" t="n">
        <v>0</v>
      </c>
      <c r="AA2580" s="185" t="n">
        <v>0</v>
      </c>
      <c r="AB2580" s="220" t="n">
        <f aca="false">SUM(Z2580:AA2580)</f>
        <v>0</v>
      </c>
      <c r="AC2580" s="22"/>
      <c r="AD2580" s="22"/>
      <c r="AE2580" s="188"/>
      <c r="AF2580" s="206" t="n">
        <f aca="false">IF(AE2580="SI",N2580,0)</f>
        <v>0</v>
      </c>
      <c r="AG2580" s="189" t="n">
        <f aca="false">IF(AE2580="SI",Y2580,0)</f>
        <v>0</v>
      </c>
      <c r="AH2580" s="189" t="n">
        <f aca="false">IF(AE2580="SI",AB2580,0)</f>
        <v>0</v>
      </c>
      <c r="AI2580" s="148"/>
      <c r="AJ2580" s="207"/>
      <c r="AK2580" s="207"/>
      <c r="AL2580" s="207"/>
      <c r="AM2580" s="207"/>
      <c r="AN2580" s="207"/>
      <c r="AO2580" s="208"/>
    </row>
    <row r="2581" customFormat="false" ht="15.75" hidden="false" customHeight="true" outlineLevel="0" collapsed="false">
      <c r="A2581" s="22" t="n">
        <v>2580</v>
      </c>
      <c r="B2581" s="180"/>
      <c r="C2581" s="22"/>
      <c r="D2581" s="22"/>
      <c r="E2581" s="183"/>
      <c r="F2581" s="183"/>
      <c r="G2581" s="22"/>
      <c r="H2581" s="22"/>
      <c r="I2581" s="22"/>
      <c r="J2581" s="22"/>
      <c r="K2581" s="191" t="e">
        <f aca="false">VLOOKUP(Personale!J2581,Legenda!$D$1:$F$258,2)</f>
        <v>#N/A</v>
      </c>
      <c r="L2581" s="22"/>
      <c r="M2581" s="22"/>
      <c r="N2581" s="22"/>
      <c r="O2581" s="22"/>
      <c r="P2581" s="203"/>
      <c r="Q2581" s="22"/>
      <c r="R2581" s="22"/>
      <c r="S2581" s="22"/>
      <c r="T2581" s="203"/>
      <c r="U2581" s="211"/>
      <c r="V2581" s="211"/>
      <c r="W2581" s="185" t="n">
        <v>0</v>
      </c>
      <c r="X2581" s="185" t="n">
        <v>0</v>
      </c>
      <c r="Y2581" s="219" t="n">
        <f aca="false">SUM(W2581:X2581)</f>
        <v>0</v>
      </c>
      <c r="Z2581" s="185" t="n">
        <v>0</v>
      </c>
      <c r="AA2581" s="185" t="n">
        <v>0</v>
      </c>
      <c r="AB2581" s="220" t="n">
        <f aca="false">SUM(Z2581:AA2581)</f>
        <v>0</v>
      </c>
      <c r="AC2581" s="22"/>
      <c r="AD2581" s="22"/>
      <c r="AE2581" s="188"/>
      <c r="AF2581" s="206" t="n">
        <f aca="false">IF(AE2581="SI",N2581,0)</f>
        <v>0</v>
      </c>
      <c r="AG2581" s="189" t="n">
        <f aca="false">IF(AE2581="SI",Y2581,0)</f>
        <v>0</v>
      </c>
      <c r="AH2581" s="189" t="n">
        <f aca="false">IF(AE2581="SI",AB2581,0)</f>
        <v>0</v>
      </c>
      <c r="AI2581" s="148"/>
      <c r="AJ2581" s="207"/>
      <c r="AK2581" s="207"/>
      <c r="AL2581" s="207"/>
      <c r="AM2581" s="207"/>
      <c r="AN2581" s="207"/>
      <c r="AO2581" s="208"/>
    </row>
    <row r="2582" customFormat="false" ht="15.75" hidden="false" customHeight="true" outlineLevel="0" collapsed="false">
      <c r="A2582" s="22" t="n">
        <v>2581</v>
      </c>
      <c r="B2582" s="180"/>
      <c r="C2582" s="22"/>
      <c r="D2582" s="22"/>
      <c r="E2582" s="183"/>
      <c r="F2582" s="183"/>
      <c r="G2582" s="22"/>
      <c r="H2582" s="22"/>
      <c r="I2582" s="22"/>
      <c r="J2582" s="22"/>
      <c r="K2582" s="191" t="e">
        <f aca="false">VLOOKUP(Personale!J2582,Legenda!$D$1:$F$258,2)</f>
        <v>#N/A</v>
      </c>
      <c r="L2582" s="22"/>
      <c r="M2582" s="22"/>
      <c r="N2582" s="22"/>
      <c r="O2582" s="22"/>
      <c r="P2582" s="203"/>
      <c r="Q2582" s="22"/>
      <c r="R2582" s="22"/>
      <c r="S2582" s="22"/>
      <c r="T2582" s="203"/>
      <c r="U2582" s="211"/>
      <c r="V2582" s="211"/>
      <c r="W2582" s="185" t="n">
        <v>0</v>
      </c>
      <c r="X2582" s="185" t="n">
        <v>0</v>
      </c>
      <c r="Y2582" s="219" t="n">
        <f aca="false">SUM(W2582:X2582)</f>
        <v>0</v>
      </c>
      <c r="Z2582" s="185" t="n">
        <v>0</v>
      </c>
      <c r="AA2582" s="185" t="n">
        <v>0</v>
      </c>
      <c r="AB2582" s="220" t="n">
        <f aca="false">SUM(Z2582:AA2582)</f>
        <v>0</v>
      </c>
      <c r="AC2582" s="22"/>
      <c r="AD2582" s="22"/>
      <c r="AE2582" s="188"/>
      <c r="AF2582" s="206" t="n">
        <f aca="false">IF(AE2582="SI",N2582,0)</f>
        <v>0</v>
      </c>
      <c r="AG2582" s="189" t="n">
        <f aca="false">IF(AE2582="SI",Y2582,0)</f>
        <v>0</v>
      </c>
      <c r="AH2582" s="189" t="n">
        <f aca="false">IF(AE2582="SI",AB2582,0)</f>
        <v>0</v>
      </c>
      <c r="AI2582" s="148"/>
      <c r="AJ2582" s="207"/>
      <c r="AK2582" s="207"/>
      <c r="AL2582" s="207"/>
      <c r="AM2582" s="207"/>
      <c r="AN2582" s="207"/>
      <c r="AO2582" s="208"/>
    </row>
    <row r="2583" customFormat="false" ht="15.75" hidden="false" customHeight="true" outlineLevel="0" collapsed="false">
      <c r="A2583" s="22" t="n">
        <v>2582</v>
      </c>
      <c r="B2583" s="180"/>
      <c r="C2583" s="22"/>
      <c r="D2583" s="22"/>
      <c r="E2583" s="183"/>
      <c r="F2583" s="183"/>
      <c r="G2583" s="22"/>
      <c r="H2583" s="22"/>
      <c r="I2583" s="22"/>
      <c r="J2583" s="22"/>
      <c r="K2583" s="191" t="e">
        <f aca="false">VLOOKUP(Personale!J2583,Legenda!$D$1:$F$258,2)</f>
        <v>#N/A</v>
      </c>
      <c r="L2583" s="22"/>
      <c r="M2583" s="22"/>
      <c r="N2583" s="22"/>
      <c r="O2583" s="22"/>
      <c r="P2583" s="203"/>
      <c r="Q2583" s="22"/>
      <c r="R2583" s="22"/>
      <c r="S2583" s="22"/>
      <c r="T2583" s="203"/>
      <c r="U2583" s="211"/>
      <c r="V2583" s="211"/>
      <c r="W2583" s="185" t="n">
        <v>0</v>
      </c>
      <c r="X2583" s="185" t="n">
        <v>0</v>
      </c>
      <c r="Y2583" s="219" t="n">
        <f aca="false">SUM(W2583:X2583)</f>
        <v>0</v>
      </c>
      <c r="Z2583" s="185" t="n">
        <v>0</v>
      </c>
      <c r="AA2583" s="185" t="n">
        <v>0</v>
      </c>
      <c r="AB2583" s="220" t="n">
        <f aca="false">SUM(Z2583:AA2583)</f>
        <v>0</v>
      </c>
      <c r="AC2583" s="22"/>
      <c r="AD2583" s="22"/>
      <c r="AE2583" s="188"/>
      <c r="AF2583" s="206" t="n">
        <f aca="false">IF(AE2583="SI",N2583,0)</f>
        <v>0</v>
      </c>
      <c r="AG2583" s="189" t="n">
        <f aca="false">IF(AE2583="SI",Y2583,0)</f>
        <v>0</v>
      </c>
      <c r="AH2583" s="189" t="n">
        <f aca="false">IF(AE2583="SI",AB2583,0)</f>
        <v>0</v>
      </c>
      <c r="AI2583" s="148"/>
      <c r="AJ2583" s="207"/>
      <c r="AK2583" s="207"/>
      <c r="AL2583" s="207"/>
      <c r="AM2583" s="207"/>
      <c r="AN2583" s="207"/>
      <c r="AO2583" s="208"/>
    </row>
    <row r="2584" customFormat="false" ht="15.75" hidden="false" customHeight="true" outlineLevel="0" collapsed="false">
      <c r="A2584" s="22" t="n">
        <v>2583</v>
      </c>
      <c r="B2584" s="180"/>
      <c r="C2584" s="22"/>
      <c r="D2584" s="22"/>
      <c r="E2584" s="183"/>
      <c r="F2584" s="183"/>
      <c r="G2584" s="22"/>
      <c r="H2584" s="22"/>
      <c r="I2584" s="22"/>
      <c r="J2584" s="22"/>
      <c r="K2584" s="191" t="e">
        <f aca="false">VLOOKUP(Personale!J2584,Legenda!$D$1:$F$258,2)</f>
        <v>#N/A</v>
      </c>
      <c r="L2584" s="22"/>
      <c r="M2584" s="22"/>
      <c r="N2584" s="22"/>
      <c r="O2584" s="22"/>
      <c r="P2584" s="203"/>
      <c r="Q2584" s="22"/>
      <c r="R2584" s="22"/>
      <c r="S2584" s="22"/>
      <c r="T2584" s="203"/>
      <c r="U2584" s="211"/>
      <c r="V2584" s="211"/>
      <c r="W2584" s="185" t="n">
        <v>0</v>
      </c>
      <c r="X2584" s="185" t="n">
        <v>0</v>
      </c>
      <c r="Y2584" s="219" t="n">
        <f aca="false">SUM(W2584:X2584)</f>
        <v>0</v>
      </c>
      <c r="Z2584" s="185" t="n">
        <v>0</v>
      </c>
      <c r="AA2584" s="185" t="n">
        <v>0</v>
      </c>
      <c r="AB2584" s="220" t="n">
        <f aca="false">SUM(Z2584:AA2584)</f>
        <v>0</v>
      </c>
      <c r="AC2584" s="22"/>
      <c r="AD2584" s="22"/>
      <c r="AE2584" s="188"/>
      <c r="AF2584" s="206" t="n">
        <f aca="false">IF(AE2584="SI",N2584,0)</f>
        <v>0</v>
      </c>
      <c r="AG2584" s="189" t="n">
        <f aca="false">IF(AE2584="SI",Y2584,0)</f>
        <v>0</v>
      </c>
      <c r="AH2584" s="189" t="n">
        <f aca="false">IF(AE2584="SI",AB2584,0)</f>
        <v>0</v>
      </c>
      <c r="AI2584" s="148"/>
      <c r="AJ2584" s="207"/>
      <c r="AK2584" s="207"/>
      <c r="AL2584" s="207"/>
      <c r="AM2584" s="207"/>
      <c r="AN2584" s="207"/>
      <c r="AO2584" s="208"/>
    </row>
    <row r="2585" customFormat="false" ht="15.75" hidden="false" customHeight="true" outlineLevel="0" collapsed="false">
      <c r="A2585" s="22" t="n">
        <v>2584</v>
      </c>
      <c r="B2585" s="180"/>
      <c r="C2585" s="22"/>
      <c r="D2585" s="22"/>
      <c r="E2585" s="183"/>
      <c r="F2585" s="183"/>
      <c r="G2585" s="22"/>
      <c r="H2585" s="22"/>
      <c r="I2585" s="22"/>
      <c r="J2585" s="22"/>
      <c r="K2585" s="191" t="e">
        <f aca="false">VLOOKUP(Personale!J2585,Legenda!$D$1:$F$258,2)</f>
        <v>#N/A</v>
      </c>
      <c r="L2585" s="22"/>
      <c r="M2585" s="22"/>
      <c r="N2585" s="22"/>
      <c r="O2585" s="22"/>
      <c r="P2585" s="203"/>
      <c r="Q2585" s="22"/>
      <c r="R2585" s="22"/>
      <c r="S2585" s="22"/>
      <c r="T2585" s="203"/>
      <c r="U2585" s="211"/>
      <c r="V2585" s="211"/>
      <c r="W2585" s="185" t="n">
        <v>0</v>
      </c>
      <c r="X2585" s="185" t="n">
        <v>0</v>
      </c>
      <c r="Y2585" s="219" t="n">
        <f aca="false">SUM(W2585:X2585)</f>
        <v>0</v>
      </c>
      <c r="Z2585" s="185" t="n">
        <v>0</v>
      </c>
      <c r="AA2585" s="185" t="n">
        <v>0</v>
      </c>
      <c r="AB2585" s="220" t="n">
        <f aca="false">SUM(Z2585:AA2585)</f>
        <v>0</v>
      </c>
      <c r="AC2585" s="22"/>
      <c r="AD2585" s="22"/>
      <c r="AE2585" s="188"/>
      <c r="AF2585" s="206" t="n">
        <f aca="false">IF(AE2585="SI",N2585,0)</f>
        <v>0</v>
      </c>
      <c r="AG2585" s="189" t="n">
        <f aca="false">IF(AE2585="SI",Y2585,0)</f>
        <v>0</v>
      </c>
      <c r="AH2585" s="189" t="n">
        <f aca="false">IF(AE2585="SI",AB2585,0)</f>
        <v>0</v>
      </c>
      <c r="AI2585" s="148"/>
      <c r="AJ2585" s="207"/>
      <c r="AK2585" s="207"/>
      <c r="AL2585" s="207"/>
      <c r="AM2585" s="207"/>
      <c r="AN2585" s="207"/>
      <c r="AO2585" s="208"/>
    </row>
    <row r="2586" customFormat="false" ht="15.75" hidden="false" customHeight="true" outlineLevel="0" collapsed="false">
      <c r="A2586" s="22" t="n">
        <v>2585</v>
      </c>
      <c r="B2586" s="180"/>
      <c r="C2586" s="22"/>
      <c r="D2586" s="22"/>
      <c r="E2586" s="183"/>
      <c r="F2586" s="183"/>
      <c r="G2586" s="22"/>
      <c r="H2586" s="22"/>
      <c r="I2586" s="22"/>
      <c r="J2586" s="22"/>
      <c r="K2586" s="191" t="e">
        <f aca="false">VLOOKUP(Personale!J2586,Legenda!$D$1:$F$258,2)</f>
        <v>#N/A</v>
      </c>
      <c r="L2586" s="22"/>
      <c r="M2586" s="22"/>
      <c r="N2586" s="22"/>
      <c r="O2586" s="22"/>
      <c r="P2586" s="203"/>
      <c r="Q2586" s="22"/>
      <c r="R2586" s="22"/>
      <c r="S2586" s="22"/>
      <c r="T2586" s="203"/>
      <c r="U2586" s="211"/>
      <c r="V2586" s="211"/>
      <c r="W2586" s="185" t="n">
        <v>0</v>
      </c>
      <c r="X2586" s="185" t="n">
        <v>0</v>
      </c>
      <c r="Y2586" s="219" t="n">
        <f aca="false">SUM(W2586:X2586)</f>
        <v>0</v>
      </c>
      <c r="Z2586" s="185" t="n">
        <v>0</v>
      </c>
      <c r="AA2586" s="185" t="n">
        <v>0</v>
      </c>
      <c r="AB2586" s="220" t="n">
        <f aca="false">SUM(Z2586:AA2586)</f>
        <v>0</v>
      </c>
      <c r="AC2586" s="22"/>
      <c r="AD2586" s="22"/>
      <c r="AE2586" s="188"/>
      <c r="AF2586" s="206" t="n">
        <f aca="false">IF(AE2586="SI",N2586,0)</f>
        <v>0</v>
      </c>
      <c r="AG2586" s="189" t="n">
        <f aca="false">IF(AE2586="SI",Y2586,0)</f>
        <v>0</v>
      </c>
      <c r="AH2586" s="189" t="n">
        <f aca="false">IF(AE2586="SI",AB2586,0)</f>
        <v>0</v>
      </c>
      <c r="AI2586" s="148"/>
      <c r="AJ2586" s="207"/>
      <c r="AK2586" s="207"/>
      <c r="AL2586" s="207"/>
      <c r="AM2586" s="207"/>
      <c r="AN2586" s="207"/>
      <c r="AO2586" s="208"/>
    </row>
    <row r="2587" customFormat="false" ht="15.75" hidden="false" customHeight="true" outlineLevel="0" collapsed="false">
      <c r="A2587" s="22" t="n">
        <v>2586</v>
      </c>
      <c r="B2587" s="180"/>
      <c r="C2587" s="22"/>
      <c r="D2587" s="22"/>
      <c r="E2587" s="183"/>
      <c r="F2587" s="183"/>
      <c r="G2587" s="22"/>
      <c r="H2587" s="22"/>
      <c r="I2587" s="22"/>
      <c r="J2587" s="22"/>
      <c r="K2587" s="191" t="e">
        <f aca="false">VLOOKUP(Personale!J2587,Legenda!$D$1:$F$258,2)</f>
        <v>#N/A</v>
      </c>
      <c r="L2587" s="22"/>
      <c r="M2587" s="22"/>
      <c r="N2587" s="22"/>
      <c r="O2587" s="22"/>
      <c r="P2587" s="203"/>
      <c r="Q2587" s="22"/>
      <c r="R2587" s="22"/>
      <c r="S2587" s="22"/>
      <c r="T2587" s="203"/>
      <c r="U2587" s="211"/>
      <c r="V2587" s="211"/>
      <c r="W2587" s="185" t="n">
        <v>0</v>
      </c>
      <c r="X2587" s="185" t="n">
        <v>0</v>
      </c>
      <c r="Y2587" s="219" t="n">
        <f aca="false">SUM(W2587:X2587)</f>
        <v>0</v>
      </c>
      <c r="Z2587" s="185" t="n">
        <v>0</v>
      </c>
      <c r="AA2587" s="185" t="n">
        <v>0</v>
      </c>
      <c r="AB2587" s="220" t="n">
        <f aca="false">SUM(Z2587:AA2587)</f>
        <v>0</v>
      </c>
      <c r="AC2587" s="22"/>
      <c r="AD2587" s="22"/>
      <c r="AE2587" s="188"/>
      <c r="AF2587" s="206" t="n">
        <f aca="false">IF(AE2587="SI",N2587,0)</f>
        <v>0</v>
      </c>
      <c r="AG2587" s="189" t="n">
        <f aca="false">IF(AE2587="SI",Y2587,0)</f>
        <v>0</v>
      </c>
      <c r="AH2587" s="189" t="n">
        <f aca="false">IF(AE2587="SI",AB2587,0)</f>
        <v>0</v>
      </c>
      <c r="AI2587" s="148"/>
      <c r="AJ2587" s="207"/>
      <c r="AK2587" s="207"/>
      <c r="AL2587" s="207"/>
      <c r="AM2587" s="207"/>
      <c r="AN2587" s="207"/>
      <c r="AO2587" s="208"/>
    </row>
    <row r="2588" customFormat="false" ht="15.75" hidden="false" customHeight="true" outlineLevel="0" collapsed="false">
      <c r="A2588" s="22" t="n">
        <v>2587</v>
      </c>
      <c r="B2588" s="180"/>
      <c r="C2588" s="22"/>
      <c r="D2588" s="22"/>
      <c r="E2588" s="183"/>
      <c r="F2588" s="183"/>
      <c r="G2588" s="22"/>
      <c r="H2588" s="22"/>
      <c r="I2588" s="22"/>
      <c r="J2588" s="22"/>
      <c r="K2588" s="191" t="e">
        <f aca="false">VLOOKUP(Personale!J2588,Legenda!$D$1:$F$258,2)</f>
        <v>#N/A</v>
      </c>
      <c r="L2588" s="22"/>
      <c r="M2588" s="22"/>
      <c r="N2588" s="22"/>
      <c r="O2588" s="22"/>
      <c r="P2588" s="203"/>
      <c r="Q2588" s="22"/>
      <c r="R2588" s="22"/>
      <c r="S2588" s="22"/>
      <c r="T2588" s="203"/>
      <c r="U2588" s="211"/>
      <c r="V2588" s="211"/>
      <c r="W2588" s="185" t="n">
        <v>0</v>
      </c>
      <c r="X2588" s="185" t="n">
        <v>0</v>
      </c>
      <c r="Y2588" s="219" t="n">
        <f aca="false">SUM(W2588:X2588)</f>
        <v>0</v>
      </c>
      <c r="Z2588" s="185" t="n">
        <v>0</v>
      </c>
      <c r="AA2588" s="185" t="n">
        <v>0</v>
      </c>
      <c r="AB2588" s="220" t="n">
        <f aca="false">SUM(Z2588:AA2588)</f>
        <v>0</v>
      </c>
      <c r="AC2588" s="22"/>
      <c r="AD2588" s="22"/>
      <c r="AE2588" s="188"/>
      <c r="AF2588" s="206" t="n">
        <f aca="false">IF(AE2588="SI",N2588,0)</f>
        <v>0</v>
      </c>
      <c r="AG2588" s="189" t="n">
        <f aca="false">IF(AE2588="SI",Y2588,0)</f>
        <v>0</v>
      </c>
      <c r="AH2588" s="189" t="n">
        <f aca="false">IF(AE2588="SI",AB2588,0)</f>
        <v>0</v>
      </c>
      <c r="AI2588" s="148"/>
      <c r="AJ2588" s="207"/>
      <c r="AK2588" s="207"/>
      <c r="AL2588" s="207"/>
      <c r="AM2588" s="207"/>
      <c r="AN2588" s="207"/>
      <c r="AO2588" s="208"/>
    </row>
    <row r="2589" customFormat="false" ht="15.75" hidden="false" customHeight="true" outlineLevel="0" collapsed="false">
      <c r="A2589" s="22" t="n">
        <v>2588</v>
      </c>
      <c r="B2589" s="180"/>
      <c r="C2589" s="22"/>
      <c r="D2589" s="22"/>
      <c r="E2589" s="183"/>
      <c r="F2589" s="183"/>
      <c r="G2589" s="22"/>
      <c r="H2589" s="22"/>
      <c r="I2589" s="22"/>
      <c r="J2589" s="22"/>
      <c r="K2589" s="191" t="e">
        <f aca="false">VLOOKUP(Personale!J2589,Legenda!$D$1:$F$258,2)</f>
        <v>#N/A</v>
      </c>
      <c r="L2589" s="22"/>
      <c r="M2589" s="22"/>
      <c r="N2589" s="22"/>
      <c r="O2589" s="22"/>
      <c r="P2589" s="203"/>
      <c r="Q2589" s="22"/>
      <c r="R2589" s="22"/>
      <c r="S2589" s="22"/>
      <c r="T2589" s="203"/>
      <c r="U2589" s="211"/>
      <c r="V2589" s="211"/>
      <c r="W2589" s="185" t="n">
        <v>0</v>
      </c>
      <c r="X2589" s="185" t="n">
        <v>0</v>
      </c>
      <c r="Y2589" s="219" t="n">
        <f aca="false">SUM(W2589:X2589)</f>
        <v>0</v>
      </c>
      <c r="Z2589" s="185" t="n">
        <v>0</v>
      </c>
      <c r="AA2589" s="185" t="n">
        <v>0</v>
      </c>
      <c r="AB2589" s="220" t="n">
        <f aca="false">SUM(Z2589:AA2589)</f>
        <v>0</v>
      </c>
      <c r="AC2589" s="22"/>
      <c r="AD2589" s="22"/>
      <c r="AE2589" s="188"/>
      <c r="AF2589" s="206" t="n">
        <f aca="false">IF(AE2589="SI",N2589,0)</f>
        <v>0</v>
      </c>
      <c r="AG2589" s="189" t="n">
        <f aca="false">IF(AE2589="SI",Y2589,0)</f>
        <v>0</v>
      </c>
      <c r="AH2589" s="189" t="n">
        <f aca="false">IF(AE2589="SI",AB2589,0)</f>
        <v>0</v>
      </c>
      <c r="AI2589" s="148"/>
      <c r="AJ2589" s="207"/>
      <c r="AK2589" s="207"/>
      <c r="AL2589" s="207"/>
      <c r="AM2589" s="207"/>
      <c r="AN2589" s="207"/>
      <c r="AO2589" s="208"/>
    </row>
    <row r="2590" customFormat="false" ht="15.75" hidden="false" customHeight="true" outlineLevel="0" collapsed="false">
      <c r="A2590" s="22" t="n">
        <v>2589</v>
      </c>
      <c r="B2590" s="180"/>
      <c r="C2590" s="22"/>
      <c r="D2590" s="22"/>
      <c r="E2590" s="183"/>
      <c r="F2590" s="183"/>
      <c r="G2590" s="22"/>
      <c r="H2590" s="22"/>
      <c r="I2590" s="22"/>
      <c r="J2590" s="22"/>
      <c r="K2590" s="191" t="e">
        <f aca="false">VLOOKUP(Personale!J2590,Legenda!$D$1:$F$258,2)</f>
        <v>#N/A</v>
      </c>
      <c r="L2590" s="22"/>
      <c r="M2590" s="22"/>
      <c r="N2590" s="22"/>
      <c r="O2590" s="22"/>
      <c r="P2590" s="203"/>
      <c r="Q2590" s="22"/>
      <c r="R2590" s="22"/>
      <c r="S2590" s="22"/>
      <c r="T2590" s="203"/>
      <c r="U2590" s="211"/>
      <c r="V2590" s="211"/>
      <c r="W2590" s="185" t="n">
        <v>0</v>
      </c>
      <c r="X2590" s="185" t="n">
        <v>0</v>
      </c>
      <c r="Y2590" s="219" t="n">
        <f aca="false">SUM(W2590:X2590)</f>
        <v>0</v>
      </c>
      <c r="Z2590" s="185" t="n">
        <v>0</v>
      </c>
      <c r="AA2590" s="185" t="n">
        <v>0</v>
      </c>
      <c r="AB2590" s="220" t="n">
        <f aca="false">SUM(Z2590:AA2590)</f>
        <v>0</v>
      </c>
      <c r="AC2590" s="22"/>
      <c r="AD2590" s="22"/>
      <c r="AE2590" s="188"/>
      <c r="AF2590" s="206" t="n">
        <f aca="false">IF(AE2590="SI",N2590,0)</f>
        <v>0</v>
      </c>
      <c r="AG2590" s="189" t="n">
        <f aca="false">IF(AE2590="SI",Y2590,0)</f>
        <v>0</v>
      </c>
      <c r="AH2590" s="189" t="n">
        <f aca="false">IF(AE2590="SI",AB2590,0)</f>
        <v>0</v>
      </c>
      <c r="AI2590" s="148"/>
      <c r="AJ2590" s="207"/>
      <c r="AK2590" s="207"/>
      <c r="AL2590" s="207"/>
      <c r="AM2590" s="207"/>
      <c r="AN2590" s="207"/>
      <c r="AO2590" s="208"/>
    </row>
    <row r="2591" customFormat="false" ht="15.75" hidden="false" customHeight="true" outlineLevel="0" collapsed="false">
      <c r="A2591" s="22" t="n">
        <v>2590</v>
      </c>
      <c r="B2591" s="180"/>
      <c r="C2591" s="22"/>
      <c r="D2591" s="22"/>
      <c r="E2591" s="183"/>
      <c r="F2591" s="183"/>
      <c r="G2591" s="22"/>
      <c r="H2591" s="22"/>
      <c r="I2591" s="22"/>
      <c r="J2591" s="22"/>
      <c r="K2591" s="191" t="e">
        <f aca="false">VLOOKUP(Personale!J2591,Legenda!$D$1:$F$258,2)</f>
        <v>#N/A</v>
      </c>
      <c r="L2591" s="22"/>
      <c r="M2591" s="22"/>
      <c r="N2591" s="22"/>
      <c r="O2591" s="22"/>
      <c r="P2591" s="203"/>
      <c r="Q2591" s="22"/>
      <c r="R2591" s="22"/>
      <c r="S2591" s="22"/>
      <c r="T2591" s="203"/>
      <c r="U2591" s="211"/>
      <c r="V2591" s="211"/>
      <c r="W2591" s="185" t="n">
        <v>0</v>
      </c>
      <c r="X2591" s="185" t="n">
        <v>0</v>
      </c>
      <c r="Y2591" s="219" t="n">
        <f aca="false">SUM(W2591:X2591)</f>
        <v>0</v>
      </c>
      <c r="Z2591" s="185" t="n">
        <v>0</v>
      </c>
      <c r="AA2591" s="185" t="n">
        <v>0</v>
      </c>
      <c r="AB2591" s="220" t="n">
        <f aca="false">SUM(Z2591:AA2591)</f>
        <v>0</v>
      </c>
      <c r="AC2591" s="22"/>
      <c r="AD2591" s="22"/>
      <c r="AE2591" s="188"/>
      <c r="AF2591" s="206" t="n">
        <f aca="false">IF(AE2591="SI",N2591,0)</f>
        <v>0</v>
      </c>
      <c r="AG2591" s="189" t="n">
        <f aca="false">IF(AE2591="SI",Y2591,0)</f>
        <v>0</v>
      </c>
      <c r="AH2591" s="189" t="n">
        <f aca="false">IF(AE2591="SI",AB2591,0)</f>
        <v>0</v>
      </c>
      <c r="AI2591" s="148"/>
      <c r="AJ2591" s="207"/>
      <c r="AK2591" s="207"/>
      <c r="AL2591" s="207"/>
      <c r="AM2591" s="207"/>
      <c r="AN2591" s="207"/>
      <c r="AO2591" s="208"/>
    </row>
    <row r="2592" customFormat="false" ht="15.75" hidden="false" customHeight="true" outlineLevel="0" collapsed="false">
      <c r="A2592" s="22" t="n">
        <v>2591</v>
      </c>
      <c r="B2592" s="180"/>
      <c r="C2592" s="22"/>
      <c r="D2592" s="22"/>
      <c r="E2592" s="183"/>
      <c r="F2592" s="183"/>
      <c r="G2592" s="22"/>
      <c r="H2592" s="22"/>
      <c r="I2592" s="22"/>
      <c r="J2592" s="22"/>
      <c r="K2592" s="191" t="e">
        <f aca="false">VLOOKUP(Personale!J2592,Legenda!$D$1:$F$258,2)</f>
        <v>#N/A</v>
      </c>
      <c r="L2592" s="22"/>
      <c r="M2592" s="22"/>
      <c r="N2592" s="22"/>
      <c r="O2592" s="22"/>
      <c r="P2592" s="203"/>
      <c r="Q2592" s="22"/>
      <c r="R2592" s="22"/>
      <c r="S2592" s="22"/>
      <c r="T2592" s="203"/>
      <c r="U2592" s="211"/>
      <c r="V2592" s="211"/>
      <c r="W2592" s="185" t="n">
        <v>0</v>
      </c>
      <c r="X2592" s="185" t="n">
        <v>0</v>
      </c>
      <c r="Y2592" s="219" t="n">
        <f aca="false">SUM(W2592:X2592)</f>
        <v>0</v>
      </c>
      <c r="Z2592" s="185" t="n">
        <v>0</v>
      </c>
      <c r="AA2592" s="185" t="n">
        <v>0</v>
      </c>
      <c r="AB2592" s="220" t="n">
        <f aca="false">SUM(Z2592:AA2592)</f>
        <v>0</v>
      </c>
      <c r="AC2592" s="22"/>
      <c r="AD2592" s="22"/>
      <c r="AE2592" s="188"/>
      <c r="AF2592" s="206" t="n">
        <f aca="false">IF(AE2592="SI",N2592,0)</f>
        <v>0</v>
      </c>
      <c r="AG2592" s="189" t="n">
        <f aca="false">IF(AE2592="SI",Y2592,0)</f>
        <v>0</v>
      </c>
      <c r="AH2592" s="189" t="n">
        <f aca="false">IF(AE2592="SI",AB2592,0)</f>
        <v>0</v>
      </c>
      <c r="AI2592" s="148"/>
      <c r="AJ2592" s="207"/>
      <c r="AK2592" s="207"/>
      <c r="AL2592" s="207"/>
      <c r="AM2592" s="207"/>
      <c r="AN2592" s="207"/>
      <c r="AO2592" s="208"/>
    </row>
    <row r="2593" customFormat="false" ht="15.75" hidden="false" customHeight="true" outlineLevel="0" collapsed="false">
      <c r="A2593" s="22" t="n">
        <v>2592</v>
      </c>
      <c r="B2593" s="180"/>
      <c r="C2593" s="22"/>
      <c r="D2593" s="22"/>
      <c r="E2593" s="183"/>
      <c r="F2593" s="183"/>
      <c r="G2593" s="22"/>
      <c r="H2593" s="22"/>
      <c r="I2593" s="22"/>
      <c r="J2593" s="22"/>
      <c r="K2593" s="191" t="e">
        <f aca="false">VLOOKUP(Personale!J2593,Legenda!$D$1:$F$258,2)</f>
        <v>#N/A</v>
      </c>
      <c r="L2593" s="22"/>
      <c r="M2593" s="22"/>
      <c r="N2593" s="22"/>
      <c r="O2593" s="22"/>
      <c r="P2593" s="203"/>
      <c r="Q2593" s="22"/>
      <c r="R2593" s="22"/>
      <c r="S2593" s="22"/>
      <c r="T2593" s="203"/>
      <c r="U2593" s="211"/>
      <c r="V2593" s="211"/>
      <c r="W2593" s="185" t="n">
        <v>0</v>
      </c>
      <c r="X2593" s="185" t="n">
        <v>0</v>
      </c>
      <c r="Y2593" s="219" t="n">
        <f aca="false">SUM(W2593:X2593)</f>
        <v>0</v>
      </c>
      <c r="Z2593" s="185" t="n">
        <v>0</v>
      </c>
      <c r="AA2593" s="185" t="n">
        <v>0</v>
      </c>
      <c r="AB2593" s="220" t="n">
        <f aca="false">SUM(Z2593:AA2593)</f>
        <v>0</v>
      </c>
      <c r="AC2593" s="22"/>
      <c r="AD2593" s="22"/>
      <c r="AE2593" s="188"/>
      <c r="AF2593" s="206" t="n">
        <f aca="false">IF(AE2593="SI",N2593,0)</f>
        <v>0</v>
      </c>
      <c r="AG2593" s="189" t="n">
        <f aca="false">IF(AE2593="SI",Y2593,0)</f>
        <v>0</v>
      </c>
      <c r="AH2593" s="189" t="n">
        <f aca="false">IF(AE2593="SI",AB2593,0)</f>
        <v>0</v>
      </c>
      <c r="AI2593" s="148"/>
      <c r="AJ2593" s="207"/>
      <c r="AK2593" s="207"/>
      <c r="AL2593" s="207"/>
      <c r="AM2593" s="207"/>
      <c r="AN2593" s="207"/>
      <c r="AO2593" s="208"/>
    </row>
    <row r="2594" customFormat="false" ht="15.75" hidden="false" customHeight="true" outlineLevel="0" collapsed="false">
      <c r="A2594" s="22" t="n">
        <v>2593</v>
      </c>
      <c r="B2594" s="180"/>
      <c r="C2594" s="22"/>
      <c r="D2594" s="22"/>
      <c r="E2594" s="183"/>
      <c r="F2594" s="183"/>
      <c r="G2594" s="22"/>
      <c r="H2594" s="22"/>
      <c r="I2594" s="22"/>
      <c r="J2594" s="22"/>
      <c r="K2594" s="191" t="e">
        <f aca="false">VLOOKUP(Personale!J2594,Legenda!$D$1:$F$258,2)</f>
        <v>#N/A</v>
      </c>
      <c r="L2594" s="22"/>
      <c r="M2594" s="22"/>
      <c r="N2594" s="22"/>
      <c r="O2594" s="22"/>
      <c r="P2594" s="203"/>
      <c r="Q2594" s="22"/>
      <c r="R2594" s="22"/>
      <c r="S2594" s="22"/>
      <c r="T2594" s="203"/>
      <c r="U2594" s="211"/>
      <c r="V2594" s="211"/>
      <c r="W2594" s="185" t="n">
        <v>0</v>
      </c>
      <c r="X2594" s="185" t="n">
        <v>0</v>
      </c>
      <c r="Y2594" s="219" t="n">
        <f aca="false">SUM(W2594:X2594)</f>
        <v>0</v>
      </c>
      <c r="Z2594" s="185" t="n">
        <v>0</v>
      </c>
      <c r="AA2594" s="185" t="n">
        <v>0</v>
      </c>
      <c r="AB2594" s="220" t="n">
        <f aca="false">SUM(Z2594:AA2594)</f>
        <v>0</v>
      </c>
      <c r="AC2594" s="22"/>
      <c r="AD2594" s="22"/>
      <c r="AE2594" s="188"/>
      <c r="AF2594" s="206" t="n">
        <f aca="false">IF(AE2594="SI",N2594,0)</f>
        <v>0</v>
      </c>
      <c r="AG2594" s="189" t="n">
        <f aca="false">IF(AE2594="SI",Y2594,0)</f>
        <v>0</v>
      </c>
      <c r="AH2594" s="189" t="n">
        <f aca="false">IF(AE2594="SI",AB2594,0)</f>
        <v>0</v>
      </c>
      <c r="AI2594" s="148"/>
      <c r="AJ2594" s="207"/>
      <c r="AK2594" s="207"/>
      <c r="AL2594" s="207"/>
      <c r="AM2594" s="207"/>
      <c r="AN2594" s="207"/>
      <c r="AO2594" s="208"/>
    </row>
    <row r="2595" customFormat="false" ht="15.75" hidden="false" customHeight="true" outlineLevel="0" collapsed="false">
      <c r="A2595" s="22" t="n">
        <v>2594</v>
      </c>
      <c r="B2595" s="180"/>
      <c r="C2595" s="22"/>
      <c r="D2595" s="22"/>
      <c r="E2595" s="183"/>
      <c r="F2595" s="183"/>
      <c r="G2595" s="22"/>
      <c r="H2595" s="22"/>
      <c r="I2595" s="22"/>
      <c r="J2595" s="22"/>
      <c r="K2595" s="191" t="e">
        <f aca="false">VLOOKUP(Personale!J2595,Legenda!$D$1:$F$258,2)</f>
        <v>#N/A</v>
      </c>
      <c r="L2595" s="22"/>
      <c r="M2595" s="22"/>
      <c r="N2595" s="22"/>
      <c r="O2595" s="22"/>
      <c r="P2595" s="203"/>
      <c r="Q2595" s="22"/>
      <c r="R2595" s="22"/>
      <c r="S2595" s="22"/>
      <c r="T2595" s="203"/>
      <c r="U2595" s="211"/>
      <c r="V2595" s="211"/>
      <c r="W2595" s="185" t="n">
        <v>0</v>
      </c>
      <c r="X2595" s="185" t="n">
        <v>0</v>
      </c>
      <c r="Y2595" s="219" t="n">
        <f aca="false">SUM(W2595:X2595)</f>
        <v>0</v>
      </c>
      <c r="Z2595" s="185" t="n">
        <v>0</v>
      </c>
      <c r="AA2595" s="185" t="n">
        <v>0</v>
      </c>
      <c r="AB2595" s="220" t="n">
        <f aca="false">SUM(Z2595:AA2595)</f>
        <v>0</v>
      </c>
      <c r="AC2595" s="22"/>
      <c r="AD2595" s="22"/>
      <c r="AE2595" s="188"/>
      <c r="AF2595" s="206" t="n">
        <f aca="false">IF(AE2595="SI",N2595,0)</f>
        <v>0</v>
      </c>
      <c r="AG2595" s="189" t="n">
        <f aca="false">IF(AE2595="SI",Y2595,0)</f>
        <v>0</v>
      </c>
      <c r="AH2595" s="189" t="n">
        <f aca="false">IF(AE2595="SI",AB2595,0)</f>
        <v>0</v>
      </c>
      <c r="AI2595" s="148"/>
      <c r="AJ2595" s="207"/>
      <c r="AK2595" s="207"/>
      <c r="AL2595" s="207"/>
      <c r="AM2595" s="207"/>
      <c r="AN2595" s="207"/>
      <c r="AO2595" s="208"/>
    </row>
    <row r="2596" customFormat="false" ht="15.75" hidden="false" customHeight="true" outlineLevel="0" collapsed="false">
      <c r="A2596" s="22" t="n">
        <v>2595</v>
      </c>
      <c r="B2596" s="180"/>
      <c r="C2596" s="22"/>
      <c r="D2596" s="22"/>
      <c r="E2596" s="183"/>
      <c r="F2596" s="183"/>
      <c r="G2596" s="22"/>
      <c r="H2596" s="22"/>
      <c r="I2596" s="22"/>
      <c r="J2596" s="22"/>
      <c r="K2596" s="191" t="e">
        <f aca="false">VLOOKUP(Personale!J2596,Legenda!$D$1:$F$258,2)</f>
        <v>#N/A</v>
      </c>
      <c r="L2596" s="22"/>
      <c r="M2596" s="22"/>
      <c r="N2596" s="22"/>
      <c r="O2596" s="22"/>
      <c r="P2596" s="203"/>
      <c r="Q2596" s="22"/>
      <c r="R2596" s="22"/>
      <c r="S2596" s="22"/>
      <c r="T2596" s="203"/>
      <c r="U2596" s="211"/>
      <c r="V2596" s="211"/>
      <c r="W2596" s="185" t="n">
        <v>0</v>
      </c>
      <c r="X2596" s="185" t="n">
        <v>0</v>
      </c>
      <c r="Y2596" s="219" t="n">
        <f aca="false">SUM(W2596:X2596)</f>
        <v>0</v>
      </c>
      <c r="Z2596" s="185" t="n">
        <v>0</v>
      </c>
      <c r="AA2596" s="185" t="n">
        <v>0</v>
      </c>
      <c r="AB2596" s="220" t="n">
        <f aca="false">SUM(Z2596:AA2596)</f>
        <v>0</v>
      </c>
      <c r="AC2596" s="22"/>
      <c r="AD2596" s="22"/>
      <c r="AE2596" s="188"/>
      <c r="AF2596" s="206" t="n">
        <f aca="false">IF(AE2596="SI",N2596,0)</f>
        <v>0</v>
      </c>
      <c r="AG2596" s="189" t="n">
        <f aca="false">IF(AE2596="SI",Y2596,0)</f>
        <v>0</v>
      </c>
      <c r="AH2596" s="189" t="n">
        <f aca="false">IF(AE2596="SI",AB2596,0)</f>
        <v>0</v>
      </c>
      <c r="AI2596" s="148"/>
      <c r="AJ2596" s="207"/>
      <c r="AK2596" s="207"/>
      <c r="AL2596" s="207"/>
      <c r="AM2596" s="207"/>
      <c r="AN2596" s="207"/>
      <c r="AO2596" s="208"/>
    </row>
    <row r="2597" customFormat="false" ht="15.75" hidden="false" customHeight="true" outlineLevel="0" collapsed="false">
      <c r="A2597" s="22" t="n">
        <v>2596</v>
      </c>
      <c r="B2597" s="180"/>
      <c r="C2597" s="22"/>
      <c r="D2597" s="22"/>
      <c r="E2597" s="183"/>
      <c r="F2597" s="183"/>
      <c r="G2597" s="22"/>
      <c r="H2597" s="22"/>
      <c r="I2597" s="22"/>
      <c r="J2597" s="22"/>
      <c r="K2597" s="191" t="e">
        <f aca="false">VLOOKUP(Personale!J2597,Legenda!$D$1:$F$258,2)</f>
        <v>#N/A</v>
      </c>
      <c r="L2597" s="22"/>
      <c r="M2597" s="22"/>
      <c r="N2597" s="22"/>
      <c r="O2597" s="22"/>
      <c r="P2597" s="203"/>
      <c r="Q2597" s="22"/>
      <c r="R2597" s="22"/>
      <c r="S2597" s="22"/>
      <c r="T2597" s="203"/>
      <c r="U2597" s="211"/>
      <c r="V2597" s="211"/>
      <c r="W2597" s="185" t="n">
        <v>0</v>
      </c>
      <c r="X2597" s="185" t="n">
        <v>0</v>
      </c>
      <c r="Y2597" s="219" t="n">
        <f aca="false">SUM(W2597:X2597)</f>
        <v>0</v>
      </c>
      <c r="Z2597" s="185" t="n">
        <v>0</v>
      </c>
      <c r="AA2597" s="185" t="n">
        <v>0</v>
      </c>
      <c r="AB2597" s="220" t="n">
        <f aca="false">SUM(Z2597:AA2597)</f>
        <v>0</v>
      </c>
      <c r="AC2597" s="22"/>
      <c r="AD2597" s="22"/>
      <c r="AE2597" s="188"/>
      <c r="AF2597" s="206" t="n">
        <f aca="false">IF(AE2597="SI",N2597,0)</f>
        <v>0</v>
      </c>
      <c r="AG2597" s="189" t="n">
        <f aca="false">IF(AE2597="SI",Y2597,0)</f>
        <v>0</v>
      </c>
      <c r="AH2597" s="189" t="n">
        <f aca="false">IF(AE2597="SI",AB2597,0)</f>
        <v>0</v>
      </c>
      <c r="AI2597" s="148"/>
      <c r="AJ2597" s="207"/>
      <c r="AK2597" s="207"/>
      <c r="AL2597" s="207"/>
      <c r="AM2597" s="207"/>
      <c r="AN2597" s="207"/>
      <c r="AO2597" s="208"/>
    </row>
    <row r="2598" customFormat="false" ht="15.75" hidden="false" customHeight="true" outlineLevel="0" collapsed="false">
      <c r="A2598" s="22" t="n">
        <v>2597</v>
      </c>
      <c r="B2598" s="180"/>
      <c r="C2598" s="22"/>
      <c r="D2598" s="22"/>
      <c r="E2598" s="183"/>
      <c r="F2598" s="183"/>
      <c r="G2598" s="22"/>
      <c r="H2598" s="22"/>
      <c r="I2598" s="22"/>
      <c r="J2598" s="22"/>
      <c r="K2598" s="191" t="e">
        <f aca="false">VLOOKUP(Personale!J2598,Legenda!$D$1:$F$258,2)</f>
        <v>#N/A</v>
      </c>
      <c r="L2598" s="22"/>
      <c r="M2598" s="22"/>
      <c r="N2598" s="22"/>
      <c r="O2598" s="22"/>
      <c r="P2598" s="203"/>
      <c r="Q2598" s="22"/>
      <c r="R2598" s="22"/>
      <c r="S2598" s="22"/>
      <c r="T2598" s="203"/>
      <c r="U2598" s="211"/>
      <c r="V2598" s="211"/>
      <c r="W2598" s="185" t="n">
        <v>0</v>
      </c>
      <c r="X2598" s="185" t="n">
        <v>0</v>
      </c>
      <c r="Y2598" s="219" t="n">
        <f aca="false">SUM(W2598:X2598)</f>
        <v>0</v>
      </c>
      <c r="Z2598" s="185" t="n">
        <v>0</v>
      </c>
      <c r="AA2598" s="185" t="n">
        <v>0</v>
      </c>
      <c r="AB2598" s="220" t="n">
        <f aca="false">SUM(Z2598:AA2598)</f>
        <v>0</v>
      </c>
      <c r="AC2598" s="22"/>
      <c r="AD2598" s="22"/>
      <c r="AE2598" s="188"/>
      <c r="AF2598" s="206" t="n">
        <f aca="false">IF(AE2598="SI",N2598,0)</f>
        <v>0</v>
      </c>
      <c r="AG2598" s="189" t="n">
        <f aca="false">IF(AE2598="SI",Y2598,0)</f>
        <v>0</v>
      </c>
      <c r="AH2598" s="189" t="n">
        <f aca="false">IF(AE2598="SI",AB2598,0)</f>
        <v>0</v>
      </c>
      <c r="AI2598" s="148"/>
      <c r="AJ2598" s="207"/>
      <c r="AK2598" s="207"/>
      <c r="AL2598" s="207"/>
      <c r="AM2598" s="207"/>
      <c r="AN2598" s="207"/>
      <c r="AO2598" s="208"/>
    </row>
    <row r="2599" customFormat="false" ht="15.75" hidden="false" customHeight="true" outlineLevel="0" collapsed="false">
      <c r="A2599" s="22" t="n">
        <v>2598</v>
      </c>
      <c r="B2599" s="180"/>
      <c r="C2599" s="22"/>
      <c r="D2599" s="22"/>
      <c r="E2599" s="183"/>
      <c r="F2599" s="183"/>
      <c r="G2599" s="22"/>
      <c r="H2599" s="22"/>
      <c r="I2599" s="22"/>
      <c r="J2599" s="22"/>
      <c r="K2599" s="191" t="e">
        <f aca="false">VLOOKUP(Personale!J2599,Legenda!$D$1:$F$258,2)</f>
        <v>#N/A</v>
      </c>
      <c r="L2599" s="22"/>
      <c r="M2599" s="22"/>
      <c r="N2599" s="22"/>
      <c r="O2599" s="22"/>
      <c r="P2599" s="203"/>
      <c r="Q2599" s="22"/>
      <c r="R2599" s="22"/>
      <c r="S2599" s="22"/>
      <c r="T2599" s="203"/>
      <c r="U2599" s="211"/>
      <c r="V2599" s="211"/>
      <c r="W2599" s="185" t="n">
        <v>0</v>
      </c>
      <c r="X2599" s="185" t="n">
        <v>0</v>
      </c>
      <c r="Y2599" s="219" t="n">
        <f aca="false">SUM(W2599:X2599)</f>
        <v>0</v>
      </c>
      <c r="Z2599" s="185" t="n">
        <v>0</v>
      </c>
      <c r="AA2599" s="185" t="n">
        <v>0</v>
      </c>
      <c r="AB2599" s="220" t="n">
        <f aca="false">SUM(Z2599:AA2599)</f>
        <v>0</v>
      </c>
      <c r="AC2599" s="22"/>
      <c r="AD2599" s="22"/>
      <c r="AE2599" s="188"/>
      <c r="AF2599" s="206" t="n">
        <f aca="false">IF(AE2599="SI",N2599,0)</f>
        <v>0</v>
      </c>
      <c r="AG2599" s="189" t="n">
        <f aca="false">IF(AE2599="SI",Y2599,0)</f>
        <v>0</v>
      </c>
      <c r="AH2599" s="189" t="n">
        <f aca="false">IF(AE2599="SI",AB2599,0)</f>
        <v>0</v>
      </c>
      <c r="AI2599" s="148"/>
      <c r="AJ2599" s="207"/>
      <c r="AK2599" s="207"/>
      <c r="AL2599" s="207"/>
      <c r="AM2599" s="207"/>
      <c r="AN2599" s="207"/>
      <c r="AO2599" s="208"/>
    </row>
    <row r="2600" customFormat="false" ht="15.75" hidden="false" customHeight="true" outlineLevel="0" collapsed="false">
      <c r="A2600" s="22" t="n">
        <v>2599</v>
      </c>
      <c r="B2600" s="180"/>
      <c r="C2600" s="22"/>
      <c r="D2600" s="22"/>
      <c r="E2600" s="183"/>
      <c r="F2600" s="183"/>
      <c r="G2600" s="22"/>
      <c r="H2600" s="22"/>
      <c r="I2600" s="22"/>
      <c r="J2600" s="22"/>
      <c r="K2600" s="191" t="e">
        <f aca="false">VLOOKUP(Personale!J2600,Legenda!$D$1:$F$258,2)</f>
        <v>#N/A</v>
      </c>
      <c r="L2600" s="22"/>
      <c r="M2600" s="22"/>
      <c r="N2600" s="22"/>
      <c r="O2600" s="22"/>
      <c r="P2600" s="203"/>
      <c r="Q2600" s="22"/>
      <c r="R2600" s="22"/>
      <c r="S2600" s="22"/>
      <c r="T2600" s="203"/>
      <c r="U2600" s="211"/>
      <c r="V2600" s="211"/>
      <c r="W2600" s="185" t="n">
        <v>0</v>
      </c>
      <c r="X2600" s="185" t="n">
        <v>0</v>
      </c>
      <c r="Y2600" s="219" t="n">
        <f aca="false">SUM(W2600:X2600)</f>
        <v>0</v>
      </c>
      <c r="Z2600" s="185" t="n">
        <v>0</v>
      </c>
      <c r="AA2600" s="185" t="n">
        <v>0</v>
      </c>
      <c r="AB2600" s="220" t="n">
        <f aca="false">SUM(Z2600:AA2600)</f>
        <v>0</v>
      </c>
      <c r="AC2600" s="22"/>
      <c r="AD2600" s="22"/>
      <c r="AE2600" s="188"/>
      <c r="AF2600" s="206" t="n">
        <f aca="false">IF(AE2600="SI",N2600,0)</f>
        <v>0</v>
      </c>
      <c r="AG2600" s="189" t="n">
        <f aca="false">IF(AE2600="SI",Y2600,0)</f>
        <v>0</v>
      </c>
      <c r="AH2600" s="189" t="n">
        <f aca="false">IF(AE2600="SI",AB2600,0)</f>
        <v>0</v>
      </c>
      <c r="AI2600" s="148"/>
      <c r="AJ2600" s="207"/>
      <c r="AK2600" s="207"/>
      <c r="AL2600" s="207"/>
      <c r="AM2600" s="207"/>
      <c r="AN2600" s="207"/>
      <c r="AO2600" s="208"/>
    </row>
    <row r="2601" customFormat="false" ht="15.75" hidden="false" customHeight="true" outlineLevel="0" collapsed="false">
      <c r="A2601" s="22" t="n">
        <v>2600</v>
      </c>
      <c r="B2601" s="180"/>
      <c r="C2601" s="22"/>
      <c r="D2601" s="22"/>
      <c r="E2601" s="183"/>
      <c r="F2601" s="183"/>
      <c r="G2601" s="22"/>
      <c r="H2601" s="22"/>
      <c r="I2601" s="22"/>
      <c r="J2601" s="22"/>
      <c r="K2601" s="191" t="e">
        <f aca="false">VLOOKUP(Personale!J2601,Legenda!$D$1:$F$258,2)</f>
        <v>#N/A</v>
      </c>
      <c r="L2601" s="22"/>
      <c r="M2601" s="22"/>
      <c r="N2601" s="22"/>
      <c r="O2601" s="22"/>
      <c r="P2601" s="203"/>
      <c r="Q2601" s="22"/>
      <c r="R2601" s="22"/>
      <c r="S2601" s="22"/>
      <c r="T2601" s="203"/>
      <c r="U2601" s="211"/>
      <c r="V2601" s="211"/>
      <c r="W2601" s="185" t="n">
        <v>0</v>
      </c>
      <c r="X2601" s="185" t="n">
        <v>0</v>
      </c>
      <c r="Y2601" s="219" t="n">
        <f aca="false">SUM(W2601:X2601)</f>
        <v>0</v>
      </c>
      <c r="Z2601" s="185" t="n">
        <v>0</v>
      </c>
      <c r="AA2601" s="185" t="n">
        <v>0</v>
      </c>
      <c r="AB2601" s="220" t="n">
        <f aca="false">SUM(Z2601:AA2601)</f>
        <v>0</v>
      </c>
      <c r="AC2601" s="22"/>
      <c r="AD2601" s="22"/>
      <c r="AE2601" s="188"/>
      <c r="AF2601" s="206" t="n">
        <f aca="false">IF(AE2601="SI",N2601,0)</f>
        <v>0</v>
      </c>
      <c r="AG2601" s="189" t="n">
        <f aca="false">IF(AE2601="SI",Y2601,0)</f>
        <v>0</v>
      </c>
      <c r="AH2601" s="189" t="n">
        <f aca="false">IF(AE2601="SI",AB2601,0)</f>
        <v>0</v>
      </c>
      <c r="AI2601" s="148"/>
      <c r="AJ2601" s="207"/>
      <c r="AK2601" s="207"/>
      <c r="AL2601" s="207"/>
      <c r="AM2601" s="207"/>
      <c r="AN2601" s="207"/>
      <c r="AO2601" s="208"/>
    </row>
    <row r="2602" customFormat="false" ht="15.75" hidden="false" customHeight="true" outlineLevel="0" collapsed="false">
      <c r="A2602" s="22" t="n">
        <v>2601</v>
      </c>
      <c r="B2602" s="180"/>
      <c r="C2602" s="22"/>
      <c r="D2602" s="22"/>
      <c r="E2602" s="183"/>
      <c r="F2602" s="183"/>
      <c r="G2602" s="22"/>
      <c r="H2602" s="22"/>
      <c r="I2602" s="22"/>
      <c r="J2602" s="22"/>
      <c r="K2602" s="191" t="e">
        <f aca="false">VLOOKUP(Personale!J2602,Legenda!$D$1:$F$258,2)</f>
        <v>#N/A</v>
      </c>
      <c r="L2602" s="22"/>
      <c r="M2602" s="22"/>
      <c r="N2602" s="22"/>
      <c r="O2602" s="22"/>
      <c r="P2602" s="203"/>
      <c r="Q2602" s="22"/>
      <c r="R2602" s="22"/>
      <c r="S2602" s="22"/>
      <c r="T2602" s="203"/>
      <c r="U2602" s="211"/>
      <c r="V2602" s="211"/>
      <c r="W2602" s="185" t="n">
        <v>0</v>
      </c>
      <c r="X2602" s="185" t="n">
        <v>0</v>
      </c>
      <c r="Y2602" s="219" t="n">
        <f aca="false">SUM(W2602:X2602)</f>
        <v>0</v>
      </c>
      <c r="Z2602" s="185" t="n">
        <v>0</v>
      </c>
      <c r="AA2602" s="185" t="n">
        <v>0</v>
      </c>
      <c r="AB2602" s="220" t="n">
        <f aca="false">SUM(Z2602:AA2602)</f>
        <v>0</v>
      </c>
      <c r="AC2602" s="22"/>
      <c r="AD2602" s="22"/>
      <c r="AE2602" s="188"/>
      <c r="AF2602" s="206" t="n">
        <f aca="false">IF(AE2602="SI",N2602,0)</f>
        <v>0</v>
      </c>
      <c r="AG2602" s="189" t="n">
        <f aca="false">IF(AE2602="SI",Y2602,0)</f>
        <v>0</v>
      </c>
      <c r="AH2602" s="189" t="n">
        <f aca="false">IF(AE2602="SI",AB2602,0)</f>
        <v>0</v>
      </c>
      <c r="AI2602" s="148"/>
      <c r="AJ2602" s="207"/>
      <c r="AK2602" s="207"/>
      <c r="AL2602" s="207"/>
      <c r="AM2602" s="207"/>
      <c r="AN2602" s="207"/>
      <c r="AO2602" s="208"/>
    </row>
    <row r="2603" customFormat="false" ht="15.75" hidden="false" customHeight="true" outlineLevel="0" collapsed="false">
      <c r="A2603" s="22" t="n">
        <v>2602</v>
      </c>
      <c r="B2603" s="180"/>
      <c r="C2603" s="22"/>
      <c r="D2603" s="22"/>
      <c r="E2603" s="183"/>
      <c r="F2603" s="183"/>
      <c r="G2603" s="22"/>
      <c r="H2603" s="22"/>
      <c r="I2603" s="22"/>
      <c r="J2603" s="22"/>
      <c r="K2603" s="191" t="e">
        <f aca="false">VLOOKUP(Personale!J2603,Legenda!$D$1:$F$258,2)</f>
        <v>#N/A</v>
      </c>
      <c r="L2603" s="22"/>
      <c r="M2603" s="22"/>
      <c r="N2603" s="22"/>
      <c r="O2603" s="22"/>
      <c r="P2603" s="203"/>
      <c r="Q2603" s="22"/>
      <c r="R2603" s="22"/>
      <c r="S2603" s="22"/>
      <c r="T2603" s="203"/>
      <c r="U2603" s="211"/>
      <c r="V2603" s="211"/>
      <c r="W2603" s="185" t="n">
        <v>0</v>
      </c>
      <c r="X2603" s="185" t="n">
        <v>0</v>
      </c>
      <c r="Y2603" s="219" t="n">
        <f aca="false">SUM(W2603:X2603)</f>
        <v>0</v>
      </c>
      <c r="Z2603" s="185" t="n">
        <v>0</v>
      </c>
      <c r="AA2603" s="185" t="n">
        <v>0</v>
      </c>
      <c r="AB2603" s="220" t="n">
        <f aca="false">SUM(Z2603:AA2603)</f>
        <v>0</v>
      </c>
      <c r="AC2603" s="22"/>
      <c r="AD2603" s="22"/>
      <c r="AE2603" s="188"/>
      <c r="AF2603" s="206" t="n">
        <f aca="false">IF(AE2603="SI",N2603,0)</f>
        <v>0</v>
      </c>
      <c r="AG2603" s="189" t="n">
        <f aca="false">IF(AE2603="SI",Y2603,0)</f>
        <v>0</v>
      </c>
      <c r="AH2603" s="189" t="n">
        <f aca="false">IF(AE2603="SI",AB2603,0)</f>
        <v>0</v>
      </c>
      <c r="AI2603" s="148"/>
      <c r="AJ2603" s="207"/>
      <c r="AK2603" s="207"/>
      <c r="AL2603" s="207"/>
      <c r="AM2603" s="207"/>
      <c r="AN2603" s="207"/>
      <c r="AO2603" s="208"/>
    </row>
    <row r="2604" customFormat="false" ht="15.75" hidden="false" customHeight="true" outlineLevel="0" collapsed="false">
      <c r="A2604" s="22" t="n">
        <v>2603</v>
      </c>
      <c r="B2604" s="180"/>
      <c r="C2604" s="22"/>
      <c r="D2604" s="22"/>
      <c r="E2604" s="183"/>
      <c r="F2604" s="183"/>
      <c r="G2604" s="22"/>
      <c r="H2604" s="22"/>
      <c r="I2604" s="22"/>
      <c r="J2604" s="22"/>
      <c r="K2604" s="191" t="e">
        <f aca="false">VLOOKUP(Personale!J2604,Legenda!$D$1:$F$258,2)</f>
        <v>#N/A</v>
      </c>
      <c r="L2604" s="22"/>
      <c r="M2604" s="22"/>
      <c r="N2604" s="22"/>
      <c r="O2604" s="22"/>
      <c r="P2604" s="203"/>
      <c r="Q2604" s="22"/>
      <c r="R2604" s="22"/>
      <c r="S2604" s="22"/>
      <c r="T2604" s="203"/>
      <c r="U2604" s="211"/>
      <c r="V2604" s="211"/>
      <c r="W2604" s="185" t="n">
        <v>0</v>
      </c>
      <c r="X2604" s="185" t="n">
        <v>0</v>
      </c>
      <c r="Y2604" s="219" t="n">
        <f aca="false">SUM(W2604:X2604)</f>
        <v>0</v>
      </c>
      <c r="Z2604" s="185" t="n">
        <v>0</v>
      </c>
      <c r="AA2604" s="185" t="n">
        <v>0</v>
      </c>
      <c r="AB2604" s="220" t="n">
        <f aca="false">SUM(Z2604:AA2604)</f>
        <v>0</v>
      </c>
      <c r="AC2604" s="22"/>
      <c r="AD2604" s="22"/>
      <c r="AE2604" s="188"/>
      <c r="AF2604" s="206" t="n">
        <f aca="false">IF(AE2604="SI",N2604,0)</f>
        <v>0</v>
      </c>
      <c r="AG2604" s="189" t="n">
        <f aca="false">IF(AE2604="SI",Y2604,0)</f>
        <v>0</v>
      </c>
      <c r="AH2604" s="189" t="n">
        <f aca="false">IF(AE2604="SI",AB2604,0)</f>
        <v>0</v>
      </c>
      <c r="AI2604" s="148"/>
      <c r="AJ2604" s="207"/>
      <c r="AK2604" s="207"/>
      <c r="AL2604" s="207"/>
      <c r="AM2604" s="207"/>
      <c r="AN2604" s="207"/>
      <c r="AO2604" s="208"/>
    </row>
    <row r="2605" customFormat="false" ht="15.75" hidden="false" customHeight="true" outlineLevel="0" collapsed="false">
      <c r="A2605" s="22" t="n">
        <v>2604</v>
      </c>
      <c r="B2605" s="180"/>
      <c r="C2605" s="22"/>
      <c r="D2605" s="22"/>
      <c r="E2605" s="183"/>
      <c r="F2605" s="183"/>
      <c r="G2605" s="22"/>
      <c r="H2605" s="22"/>
      <c r="I2605" s="22"/>
      <c r="J2605" s="22"/>
      <c r="K2605" s="191" t="e">
        <f aca="false">VLOOKUP(Personale!J2605,Legenda!$D$1:$F$258,2)</f>
        <v>#N/A</v>
      </c>
      <c r="L2605" s="22"/>
      <c r="M2605" s="22"/>
      <c r="N2605" s="22"/>
      <c r="O2605" s="22"/>
      <c r="P2605" s="203"/>
      <c r="Q2605" s="22"/>
      <c r="R2605" s="22"/>
      <c r="S2605" s="22"/>
      <c r="T2605" s="203"/>
      <c r="U2605" s="211"/>
      <c r="V2605" s="211"/>
      <c r="W2605" s="185" t="n">
        <v>0</v>
      </c>
      <c r="X2605" s="185" t="n">
        <v>0</v>
      </c>
      <c r="Y2605" s="219" t="n">
        <f aca="false">SUM(W2605:X2605)</f>
        <v>0</v>
      </c>
      <c r="Z2605" s="185" t="n">
        <v>0</v>
      </c>
      <c r="AA2605" s="185" t="n">
        <v>0</v>
      </c>
      <c r="AB2605" s="220" t="n">
        <f aca="false">SUM(Z2605:AA2605)</f>
        <v>0</v>
      </c>
      <c r="AC2605" s="22"/>
      <c r="AD2605" s="22"/>
      <c r="AE2605" s="188"/>
      <c r="AF2605" s="206" t="n">
        <f aca="false">IF(AE2605="SI",N2605,0)</f>
        <v>0</v>
      </c>
      <c r="AG2605" s="189" t="n">
        <f aca="false">IF(AE2605="SI",Y2605,0)</f>
        <v>0</v>
      </c>
      <c r="AH2605" s="189" t="n">
        <f aca="false">IF(AE2605="SI",AB2605,0)</f>
        <v>0</v>
      </c>
      <c r="AI2605" s="148"/>
      <c r="AJ2605" s="207"/>
      <c r="AK2605" s="207"/>
      <c r="AL2605" s="207"/>
      <c r="AM2605" s="207"/>
      <c r="AN2605" s="207"/>
      <c r="AO2605" s="208"/>
    </row>
    <row r="2606" customFormat="false" ht="15.75" hidden="false" customHeight="true" outlineLevel="0" collapsed="false">
      <c r="A2606" s="22" t="n">
        <v>2605</v>
      </c>
      <c r="B2606" s="180"/>
      <c r="C2606" s="22"/>
      <c r="D2606" s="22"/>
      <c r="E2606" s="183"/>
      <c r="F2606" s="183"/>
      <c r="G2606" s="22"/>
      <c r="H2606" s="22"/>
      <c r="I2606" s="22"/>
      <c r="J2606" s="22"/>
      <c r="K2606" s="191" t="e">
        <f aca="false">VLOOKUP(Personale!J2606,Legenda!$D$1:$F$258,2)</f>
        <v>#N/A</v>
      </c>
      <c r="L2606" s="22"/>
      <c r="M2606" s="22"/>
      <c r="N2606" s="22"/>
      <c r="O2606" s="22"/>
      <c r="P2606" s="203"/>
      <c r="Q2606" s="22"/>
      <c r="R2606" s="22"/>
      <c r="S2606" s="22"/>
      <c r="T2606" s="203"/>
      <c r="U2606" s="211"/>
      <c r="V2606" s="211"/>
      <c r="W2606" s="185" t="n">
        <v>0</v>
      </c>
      <c r="X2606" s="185" t="n">
        <v>0</v>
      </c>
      <c r="Y2606" s="219" t="n">
        <f aca="false">SUM(W2606:X2606)</f>
        <v>0</v>
      </c>
      <c r="Z2606" s="185" t="n">
        <v>0</v>
      </c>
      <c r="AA2606" s="185" t="n">
        <v>0</v>
      </c>
      <c r="AB2606" s="220" t="n">
        <f aca="false">SUM(Z2606:AA2606)</f>
        <v>0</v>
      </c>
      <c r="AC2606" s="22"/>
      <c r="AD2606" s="22"/>
      <c r="AE2606" s="188"/>
      <c r="AF2606" s="206" t="n">
        <f aca="false">IF(AE2606="SI",N2606,0)</f>
        <v>0</v>
      </c>
      <c r="AG2606" s="189" t="n">
        <f aca="false">IF(AE2606="SI",Y2606,0)</f>
        <v>0</v>
      </c>
      <c r="AH2606" s="189" t="n">
        <f aca="false">IF(AE2606="SI",AB2606,0)</f>
        <v>0</v>
      </c>
      <c r="AI2606" s="148"/>
      <c r="AJ2606" s="207"/>
      <c r="AK2606" s="207"/>
      <c r="AL2606" s="207"/>
      <c r="AM2606" s="207"/>
      <c r="AN2606" s="207"/>
      <c r="AO2606" s="208"/>
    </row>
    <row r="2607" customFormat="false" ht="15.75" hidden="false" customHeight="true" outlineLevel="0" collapsed="false">
      <c r="A2607" s="22" t="n">
        <v>2606</v>
      </c>
      <c r="B2607" s="180"/>
      <c r="C2607" s="22"/>
      <c r="D2607" s="22"/>
      <c r="E2607" s="183"/>
      <c r="F2607" s="183"/>
      <c r="G2607" s="22"/>
      <c r="H2607" s="22"/>
      <c r="I2607" s="22"/>
      <c r="J2607" s="22"/>
      <c r="K2607" s="191" t="e">
        <f aca="false">VLOOKUP(Personale!J2607,Legenda!$D$1:$F$258,2)</f>
        <v>#N/A</v>
      </c>
      <c r="L2607" s="22"/>
      <c r="M2607" s="22"/>
      <c r="N2607" s="22"/>
      <c r="O2607" s="22"/>
      <c r="P2607" s="203"/>
      <c r="Q2607" s="22"/>
      <c r="R2607" s="22"/>
      <c r="S2607" s="22"/>
      <c r="T2607" s="203"/>
      <c r="U2607" s="211"/>
      <c r="V2607" s="211"/>
      <c r="W2607" s="185" t="n">
        <v>0</v>
      </c>
      <c r="X2607" s="185" t="n">
        <v>0</v>
      </c>
      <c r="Y2607" s="219" t="n">
        <f aca="false">SUM(W2607:X2607)</f>
        <v>0</v>
      </c>
      <c r="Z2607" s="185" t="n">
        <v>0</v>
      </c>
      <c r="AA2607" s="185" t="n">
        <v>0</v>
      </c>
      <c r="AB2607" s="220" t="n">
        <f aca="false">SUM(Z2607:AA2607)</f>
        <v>0</v>
      </c>
      <c r="AC2607" s="22"/>
      <c r="AD2607" s="22"/>
      <c r="AE2607" s="188"/>
      <c r="AF2607" s="206" t="n">
        <f aca="false">IF(AE2607="SI",N2607,0)</f>
        <v>0</v>
      </c>
      <c r="AG2607" s="189" t="n">
        <f aca="false">IF(AE2607="SI",Y2607,0)</f>
        <v>0</v>
      </c>
      <c r="AH2607" s="189" t="n">
        <f aca="false">IF(AE2607="SI",AB2607,0)</f>
        <v>0</v>
      </c>
      <c r="AI2607" s="148"/>
      <c r="AJ2607" s="207"/>
      <c r="AK2607" s="207"/>
      <c r="AL2607" s="207"/>
      <c r="AM2607" s="207"/>
      <c r="AN2607" s="207"/>
      <c r="AO2607" s="208"/>
    </row>
    <row r="2608" customFormat="false" ht="15.75" hidden="false" customHeight="true" outlineLevel="0" collapsed="false">
      <c r="A2608" s="22" t="n">
        <v>2607</v>
      </c>
      <c r="B2608" s="180"/>
      <c r="C2608" s="22"/>
      <c r="D2608" s="22"/>
      <c r="E2608" s="183"/>
      <c r="F2608" s="183"/>
      <c r="G2608" s="22"/>
      <c r="H2608" s="22"/>
      <c r="I2608" s="22"/>
      <c r="J2608" s="22"/>
      <c r="K2608" s="191" t="e">
        <f aca="false">VLOOKUP(Personale!J2608,Legenda!$D$1:$F$258,2)</f>
        <v>#N/A</v>
      </c>
      <c r="L2608" s="22"/>
      <c r="M2608" s="22"/>
      <c r="N2608" s="22"/>
      <c r="O2608" s="22"/>
      <c r="P2608" s="203"/>
      <c r="Q2608" s="22"/>
      <c r="R2608" s="22"/>
      <c r="S2608" s="22"/>
      <c r="T2608" s="203"/>
      <c r="U2608" s="211"/>
      <c r="V2608" s="211"/>
      <c r="W2608" s="185" t="n">
        <v>0</v>
      </c>
      <c r="X2608" s="185" t="n">
        <v>0</v>
      </c>
      <c r="Y2608" s="219" t="n">
        <f aca="false">SUM(W2608:X2608)</f>
        <v>0</v>
      </c>
      <c r="Z2608" s="185" t="n">
        <v>0</v>
      </c>
      <c r="AA2608" s="185" t="n">
        <v>0</v>
      </c>
      <c r="AB2608" s="220" t="n">
        <f aca="false">SUM(Z2608:AA2608)</f>
        <v>0</v>
      </c>
      <c r="AC2608" s="22"/>
      <c r="AD2608" s="22"/>
      <c r="AE2608" s="188"/>
      <c r="AF2608" s="206" t="n">
        <f aca="false">IF(AE2608="SI",N2608,0)</f>
        <v>0</v>
      </c>
      <c r="AG2608" s="189" t="n">
        <f aca="false">IF(AE2608="SI",Y2608,0)</f>
        <v>0</v>
      </c>
      <c r="AH2608" s="189" t="n">
        <f aca="false">IF(AE2608="SI",AB2608,0)</f>
        <v>0</v>
      </c>
      <c r="AI2608" s="148"/>
      <c r="AJ2608" s="207"/>
      <c r="AK2608" s="207"/>
      <c r="AL2608" s="207"/>
      <c r="AM2608" s="207"/>
      <c r="AN2608" s="207"/>
      <c r="AO2608" s="208"/>
    </row>
    <row r="2609" customFormat="false" ht="15.75" hidden="false" customHeight="true" outlineLevel="0" collapsed="false">
      <c r="A2609" s="22" t="n">
        <v>2608</v>
      </c>
      <c r="B2609" s="180"/>
      <c r="C2609" s="22"/>
      <c r="D2609" s="22"/>
      <c r="E2609" s="183"/>
      <c r="F2609" s="183"/>
      <c r="G2609" s="22"/>
      <c r="H2609" s="22"/>
      <c r="I2609" s="22"/>
      <c r="J2609" s="22"/>
      <c r="K2609" s="191" t="e">
        <f aca="false">VLOOKUP(Personale!J2609,Legenda!$D$1:$F$258,2)</f>
        <v>#N/A</v>
      </c>
      <c r="L2609" s="22"/>
      <c r="M2609" s="22"/>
      <c r="N2609" s="22"/>
      <c r="O2609" s="22"/>
      <c r="P2609" s="203"/>
      <c r="Q2609" s="22"/>
      <c r="R2609" s="22"/>
      <c r="S2609" s="22"/>
      <c r="T2609" s="203"/>
      <c r="U2609" s="211"/>
      <c r="V2609" s="211"/>
      <c r="W2609" s="185" t="n">
        <v>0</v>
      </c>
      <c r="X2609" s="185" t="n">
        <v>0</v>
      </c>
      <c r="Y2609" s="219" t="n">
        <f aca="false">SUM(W2609:X2609)</f>
        <v>0</v>
      </c>
      <c r="Z2609" s="185" t="n">
        <v>0</v>
      </c>
      <c r="AA2609" s="185" t="n">
        <v>0</v>
      </c>
      <c r="AB2609" s="220" t="n">
        <f aca="false">SUM(Z2609:AA2609)</f>
        <v>0</v>
      </c>
      <c r="AC2609" s="22"/>
      <c r="AD2609" s="22"/>
      <c r="AE2609" s="188"/>
      <c r="AF2609" s="206" t="n">
        <f aca="false">IF(AE2609="SI",N2609,0)</f>
        <v>0</v>
      </c>
      <c r="AG2609" s="189" t="n">
        <f aca="false">IF(AE2609="SI",Y2609,0)</f>
        <v>0</v>
      </c>
      <c r="AH2609" s="189" t="n">
        <f aca="false">IF(AE2609="SI",AB2609,0)</f>
        <v>0</v>
      </c>
      <c r="AI2609" s="148"/>
      <c r="AJ2609" s="207"/>
      <c r="AK2609" s="207"/>
      <c r="AL2609" s="207"/>
      <c r="AM2609" s="207"/>
      <c r="AN2609" s="207"/>
      <c r="AO2609" s="208"/>
    </row>
    <row r="2610" customFormat="false" ht="15.75" hidden="false" customHeight="true" outlineLevel="0" collapsed="false">
      <c r="A2610" s="22" t="n">
        <v>2609</v>
      </c>
      <c r="B2610" s="180"/>
      <c r="C2610" s="22"/>
      <c r="D2610" s="22"/>
      <c r="E2610" s="183"/>
      <c r="F2610" s="183"/>
      <c r="G2610" s="22"/>
      <c r="H2610" s="22"/>
      <c r="I2610" s="22"/>
      <c r="J2610" s="22"/>
      <c r="K2610" s="191" t="e">
        <f aca="false">VLOOKUP(Personale!J2610,Legenda!$D$1:$F$258,2)</f>
        <v>#N/A</v>
      </c>
      <c r="L2610" s="22"/>
      <c r="M2610" s="22"/>
      <c r="N2610" s="22"/>
      <c r="O2610" s="22"/>
      <c r="P2610" s="203"/>
      <c r="Q2610" s="22"/>
      <c r="R2610" s="22"/>
      <c r="S2610" s="22"/>
      <c r="T2610" s="203"/>
      <c r="U2610" s="211"/>
      <c r="V2610" s="211"/>
      <c r="W2610" s="185" t="n">
        <v>0</v>
      </c>
      <c r="X2610" s="185" t="n">
        <v>0</v>
      </c>
      <c r="Y2610" s="219" t="n">
        <f aca="false">SUM(W2610:X2610)</f>
        <v>0</v>
      </c>
      <c r="Z2610" s="185" t="n">
        <v>0</v>
      </c>
      <c r="AA2610" s="185" t="n">
        <v>0</v>
      </c>
      <c r="AB2610" s="220" t="n">
        <f aca="false">SUM(Z2610:AA2610)</f>
        <v>0</v>
      </c>
      <c r="AC2610" s="22"/>
      <c r="AD2610" s="22"/>
      <c r="AE2610" s="188"/>
      <c r="AF2610" s="206" t="n">
        <f aca="false">IF(AE2610="SI",N2610,0)</f>
        <v>0</v>
      </c>
      <c r="AG2610" s="189" t="n">
        <f aca="false">IF(AE2610="SI",Y2610,0)</f>
        <v>0</v>
      </c>
      <c r="AH2610" s="189" t="n">
        <f aca="false">IF(AE2610="SI",AB2610,0)</f>
        <v>0</v>
      </c>
      <c r="AI2610" s="148"/>
      <c r="AJ2610" s="207"/>
      <c r="AK2610" s="207"/>
      <c r="AL2610" s="207"/>
      <c r="AM2610" s="207"/>
      <c r="AN2610" s="207"/>
      <c r="AO2610" s="208"/>
    </row>
    <row r="2611" customFormat="false" ht="15.75" hidden="false" customHeight="true" outlineLevel="0" collapsed="false">
      <c r="A2611" s="22" t="n">
        <v>2610</v>
      </c>
      <c r="B2611" s="180"/>
      <c r="C2611" s="22"/>
      <c r="D2611" s="22"/>
      <c r="E2611" s="183"/>
      <c r="F2611" s="183"/>
      <c r="G2611" s="22"/>
      <c r="H2611" s="22"/>
      <c r="I2611" s="22"/>
      <c r="J2611" s="22"/>
      <c r="K2611" s="191" t="e">
        <f aca="false">VLOOKUP(Personale!J2611,Legenda!$D$1:$F$258,2)</f>
        <v>#N/A</v>
      </c>
      <c r="L2611" s="22"/>
      <c r="M2611" s="22"/>
      <c r="N2611" s="22"/>
      <c r="O2611" s="22"/>
      <c r="P2611" s="203"/>
      <c r="Q2611" s="22"/>
      <c r="R2611" s="22"/>
      <c r="S2611" s="22"/>
      <c r="T2611" s="203"/>
      <c r="U2611" s="211"/>
      <c r="V2611" s="211"/>
      <c r="W2611" s="185" t="n">
        <v>0</v>
      </c>
      <c r="X2611" s="185" t="n">
        <v>0</v>
      </c>
      <c r="Y2611" s="219" t="n">
        <f aca="false">SUM(W2611:X2611)</f>
        <v>0</v>
      </c>
      <c r="Z2611" s="185" t="n">
        <v>0</v>
      </c>
      <c r="AA2611" s="185" t="n">
        <v>0</v>
      </c>
      <c r="AB2611" s="220" t="n">
        <f aca="false">SUM(Z2611:AA2611)</f>
        <v>0</v>
      </c>
      <c r="AC2611" s="22"/>
      <c r="AD2611" s="22"/>
      <c r="AE2611" s="188"/>
      <c r="AF2611" s="206" t="n">
        <f aca="false">IF(AE2611="SI",N2611,0)</f>
        <v>0</v>
      </c>
      <c r="AG2611" s="189" t="n">
        <f aca="false">IF(AE2611="SI",Y2611,0)</f>
        <v>0</v>
      </c>
      <c r="AH2611" s="189" t="n">
        <f aca="false">IF(AE2611="SI",AB2611,0)</f>
        <v>0</v>
      </c>
      <c r="AI2611" s="148"/>
      <c r="AJ2611" s="207"/>
      <c r="AK2611" s="207"/>
      <c r="AL2611" s="207"/>
      <c r="AM2611" s="207"/>
      <c r="AN2611" s="207"/>
      <c r="AO2611" s="208"/>
    </row>
    <row r="2612" customFormat="false" ht="15.75" hidden="false" customHeight="true" outlineLevel="0" collapsed="false">
      <c r="A2612" s="22" t="n">
        <v>2611</v>
      </c>
      <c r="B2612" s="180"/>
      <c r="C2612" s="22"/>
      <c r="D2612" s="22"/>
      <c r="E2612" s="183"/>
      <c r="F2612" s="183"/>
      <c r="G2612" s="22"/>
      <c r="H2612" s="22"/>
      <c r="I2612" s="22"/>
      <c r="J2612" s="22"/>
      <c r="K2612" s="191" t="e">
        <f aca="false">VLOOKUP(Personale!J2612,Legenda!$D$1:$F$258,2)</f>
        <v>#N/A</v>
      </c>
      <c r="L2612" s="22"/>
      <c r="M2612" s="22"/>
      <c r="N2612" s="22"/>
      <c r="O2612" s="22"/>
      <c r="P2612" s="203"/>
      <c r="Q2612" s="22"/>
      <c r="R2612" s="22"/>
      <c r="S2612" s="22"/>
      <c r="T2612" s="203"/>
      <c r="U2612" s="211"/>
      <c r="V2612" s="211"/>
      <c r="W2612" s="185" t="n">
        <v>0</v>
      </c>
      <c r="X2612" s="185" t="n">
        <v>0</v>
      </c>
      <c r="Y2612" s="219" t="n">
        <f aca="false">SUM(W2612:X2612)</f>
        <v>0</v>
      </c>
      <c r="Z2612" s="185" t="n">
        <v>0</v>
      </c>
      <c r="AA2612" s="185" t="n">
        <v>0</v>
      </c>
      <c r="AB2612" s="220" t="n">
        <f aca="false">SUM(Z2612:AA2612)</f>
        <v>0</v>
      </c>
      <c r="AC2612" s="22"/>
      <c r="AD2612" s="22"/>
      <c r="AE2612" s="188"/>
      <c r="AF2612" s="206" t="n">
        <f aca="false">IF(AE2612="SI",N2612,0)</f>
        <v>0</v>
      </c>
      <c r="AG2612" s="189" t="n">
        <f aca="false">IF(AE2612="SI",Y2612,0)</f>
        <v>0</v>
      </c>
      <c r="AH2612" s="189" t="n">
        <f aca="false">IF(AE2612="SI",AB2612,0)</f>
        <v>0</v>
      </c>
      <c r="AI2612" s="148"/>
      <c r="AJ2612" s="207"/>
      <c r="AK2612" s="207"/>
      <c r="AL2612" s="207"/>
      <c r="AM2612" s="207"/>
      <c r="AN2612" s="207"/>
      <c r="AO2612" s="208"/>
    </row>
    <row r="2613" customFormat="false" ht="15.75" hidden="false" customHeight="true" outlineLevel="0" collapsed="false">
      <c r="A2613" s="22" t="n">
        <v>2612</v>
      </c>
      <c r="B2613" s="180"/>
      <c r="C2613" s="22"/>
      <c r="D2613" s="22"/>
      <c r="E2613" s="183"/>
      <c r="F2613" s="183"/>
      <c r="G2613" s="22"/>
      <c r="H2613" s="22"/>
      <c r="I2613" s="22"/>
      <c r="J2613" s="22"/>
      <c r="K2613" s="191" t="e">
        <f aca="false">VLOOKUP(Personale!J2613,Legenda!$D$1:$F$258,2)</f>
        <v>#N/A</v>
      </c>
      <c r="L2613" s="22"/>
      <c r="M2613" s="22"/>
      <c r="N2613" s="22"/>
      <c r="O2613" s="22"/>
      <c r="P2613" s="203"/>
      <c r="Q2613" s="22"/>
      <c r="R2613" s="22"/>
      <c r="S2613" s="22"/>
      <c r="T2613" s="203"/>
      <c r="U2613" s="211"/>
      <c r="V2613" s="211"/>
      <c r="W2613" s="185" t="n">
        <v>0</v>
      </c>
      <c r="X2613" s="185" t="n">
        <v>0</v>
      </c>
      <c r="Y2613" s="219" t="n">
        <f aca="false">SUM(W2613:X2613)</f>
        <v>0</v>
      </c>
      <c r="Z2613" s="185" t="n">
        <v>0</v>
      </c>
      <c r="AA2613" s="185" t="n">
        <v>0</v>
      </c>
      <c r="AB2613" s="220" t="n">
        <f aca="false">SUM(Z2613:AA2613)</f>
        <v>0</v>
      </c>
      <c r="AC2613" s="22"/>
      <c r="AD2613" s="22"/>
      <c r="AE2613" s="188"/>
      <c r="AF2613" s="206" t="n">
        <f aca="false">IF(AE2613="SI",N2613,0)</f>
        <v>0</v>
      </c>
      <c r="AG2613" s="189" t="n">
        <f aca="false">IF(AE2613="SI",Y2613,0)</f>
        <v>0</v>
      </c>
      <c r="AH2613" s="189" t="n">
        <f aca="false">IF(AE2613="SI",AB2613,0)</f>
        <v>0</v>
      </c>
      <c r="AI2613" s="148"/>
      <c r="AJ2613" s="207"/>
      <c r="AK2613" s="207"/>
      <c r="AL2613" s="207"/>
      <c r="AM2613" s="207"/>
      <c r="AN2613" s="207"/>
      <c r="AO2613" s="208"/>
    </row>
    <row r="2614" customFormat="false" ht="15.75" hidden="false" customHeight="true" outlineLevel="0" collapsed="false">
      <c r="A2614" s="22" t="n">
        <v>2613</v>
      </c>
      <c r="B2614" s="180"/>
      <c r="C2614" s="22"/>
      <c r="D2614" s="22"/>
      <c r="E2614" s="183"/>
      <c r="F2614" s="183"/>
      <c r="G2614" s="22"/>
      <c r="H2614" s="22"/>
      <c r="I2614" s="22"/>
      <c r="J2614" s="22"/>
      <c r="K2614" s="191" t="e">
        <f aca="false">VLOOKUP(Personale!J2614,Legenda!$D$1:$F$258,2)</f>
        <v>#N/A</v>
      </c>
      <c r="L2614" s="22"/>
      <c r="M2614" s="22"/>
      <c r="N2614" s="22"/>
      <c r="O2614" s="22"/>
      <c r="P2614" s="203"/>
      <c r="Q2614" s="22"/>
      <c r="R2614" s="22"/>
      <c r="S2614" s="22"/>
      <c r="T2614" s="203"/>
      <c r="U2614" s="211"/>
      <c r="V2614" s="211"/>
      <c r="W2614" s="185" t="n">
        <v>0</v>
      </c>
      <c r="X2614" s="185" t="n">
        <v>0</v>
      </c>
      <c r="Y2614" s="219" t="n">
        <f aca="false">SUM(W2614:X2614)</f>
        <v>0</v>
      </c>
      <c r="Z2614" s="185" t="n">
        <v>0</v>
      </c>
      <c r="AA2614" s="185" t="n">
        <v>0</v>
      </c>
      <c r="AB2614" s="220" t="n">
        <f aca="false">SUM(Z2614:AA2614)</f>
        <v>0</v>
      </c>
      <c r="AC2614" s="22"/>
      <c r="AD2614" s="22"/>
      <c r="AE2614" s="188"/>
      <c r="AF2614" s="206" t="n">
        <f aca="false">IF(AE2614="SI",N2614,0)</f>
        <v>0</v>
      </c>
      <c r="AG2614" s="189" t="n">
        <f aca="false">IF(AE2614="SI",Y2614,0)</f>
        <v>0</v>
      </c>
      <c r="AH2614" s="189" t="n">
        <f aca="false">IF(AE2614="SI",AB2614,0)</f>
        <v>0</v>
      </c>
      <c r="AI2614" s="148"/>
      <c r="AJ2614" s="207"/>
      <c r="AK2614" s="207"/>
      <c r="AL2614" s="207"/>
      <c r="AM2614" s="207"/>
      <c r="AN2614" s="207"/>
      <c r="AO2614" s="208"/>
    </row>
    <row r="2615" customFormat="false" ht="15.75" hidden="false" customHeight="true" outlineLevel="0" collapsed="false">
      <c r="A2615" s="22" t="n">
        <v>2614</v>
      </c>
      <c r="B2615" s="180"/>
      <c r="C2615" s="22"/>
      <c r="D2615" s="22"/>
      <c r="E2615" s="183"/>
      <c r="F2615" s="183"/>
      <c r="G2615" s="22"/>
      <c r="H2615" s="22"/>
      <c r="I2615" s="22"/>
      <c r="J2615" s="22"/>
      <c r="K2615" s="191" t="e">
        <f aca="false">VLOOKUP(Personale!J2615,Legenda!$D$1:$F$258,2)</f>
        <v>#N/A</v>
      </c>
      <c r="L2615" s="22"/>
      <c r="M2615" s="22"/>
      <c r="N2615" s="22"/>
      <c r="O2615" s="22"/>
      <c r="P2615" s="203"/>
      <c r="Q2615" s="22"/>
      <c r="R2615" s="22"/>
      <c r="S2615" s="22"/>
      <c r="T2615" s="203"/>
      <c r="U2615" s="211"/>
      <c r="V2615" s="211"/>
      <c r="W2615" s="185" t="n">
        <v>0</v>
      </c>
      <c r="X2615" s="185" t="n">
        <v>0</v>
      </c>
      <c r="Y2615" s="219" t="n">
        <f aca="false">SUM(W2615:X2615)</f>
        <v>0</v>
      </c>
      <c r="Z2615" s="185" t="n">
        <v>0</v>
      </c>
      <c r="AA2615" s="185" t="n">
        <v>0</v>
      </c>
      <c r="AB2615" s="220" t="n">
        <f aca="false">SUM(Z2615:AA2615)</f>
        <v>0</v>
      </c>
      <c r="AC2615" s="22"/>
      <c r="AD2615" s="22"/>
      <c r="AE2615" s="188"/>
      <c r="AF2615" s="206" t="n">
        <f aca="false">IF(AE2615="SI",N2615,0)</f>
        <v>0</v>
      </c>
      <c r="AG2615" s="189" t="n">
        <f aca="false">IF(AE2615="SI",Y2615,0)</f>
        <v>0</v>
      </c>
      <c r="AH2615" s="189" t="n">
        <f aca="false">IF(AE2615="SI",AB2615,0)</f>
        <v>0</v>
      </c>
      <c r="AI2615" s="148"/>
      <c r="AJ2615" s="207"/>
      <c r="AK2615" s="207"/>
      <c r="AL2615" s="207"/>
      <c r="AM2615" s="207"/>
      <c r="AN2615" s="207"/>
      <c r="AO2615" s="208"/>
    </row>
    <row r="2616" customFormat="false" ht="15.75" hidden="false" customHeight="true" outlineLevel="0" collapsed="false">
      <c r="A2616" s="22" t="n">
        <v>2615</v>
      </c>
      <c r="B2616" s="180"/>
      <c r="C2616" s="22"/>
      <c r="D2616" s="22"/>
      <c r="E2616" s="183"/>
      <c r="F2616" s="183"/>
      <c r="G2616" s="22"/>
      <c r="H2616" s="22"/>
      <c r="I2616" s="22"/>
      <c r="J2616" s="22"/>
      <c r="K2616" s="191" t="e">
        <f aca="false">VLOOKUP(Personale!J2616,Legenda!$D$1:$F$258,2)</f>
        <v>#N/A</v>
      </c>
      <c r="L2616" s="22"/>
      <c r="M2616" s="22"/>
      <c r="N2616" s="22"/>
      <c r="O2616" s="22"/>
      <c r="P2616" s="203"/>
      <c r="Q2616" s="22"/>
      <c r="R2616" s="22"/>
      <c r="S2616" s="22"/>
      <c r="T2616" s="203"/>
      <c r="U2616" s="211"/>
      <c r="V2616" s="211"/>
      <c r="W2616" s="185" t="n">
        <v>0</v>
      </c>
      <c r="X2616" s="185" t="n">
        <v>0</v>
      </c>
      <c r="Y2616" s="219" t="n">
        <f aca="false">SUM(W2616:X2616)</f>
        <v>0</v>
      </c>
      <c r="Z2616" s="185" t="n">
        <v>0</v>
      </c>
      <c r="AA2616" s="185" t="n">
        <v>0</v>
      </c>
      <c r="AB2616" s="220" t="n">
        <f aca="false">SUM(Z2616:AA2616)</f>
        <v>0</v>
      </c>
      <c r="AC2616" s="22"/>
      <c r="AD2616" s="22"/>
      <c r="AE2616" s="188"/>
      <c r="AF2616" s="206" t="n">
        <f aca="false">IF(AE2616="SI",N2616,0)</f>
        <v>0</v>
      </c>
      <c r="AG2616" s="189" t="n">
        <f aca="false">IF(AE2616="SI",Y2616,0)</f>
        <v>0</v>
      </c>
      <c r="AH2616" s="189" t="n">
        <f aca="false">IF(AE2616="SI",AB2616,0)</f>
        <v>0</v>
      </c>
      <c r="AI2616" s="148"/>
      <c r="AJ2616" s="207"/>
      <c r="AK2616" s="207"/>
      <c r="AL2616" s="207"/>
      <c r="AM2616" s="207"/>
      <c r="AN2616" s="207"/>
      <c r="AO2616" s="208"/>
    </row>
    <row r="2617" customFormat="false" ht="15.75" hidden="false" customHeight="true" outlineLevel="0" collapsed="false">
      <c r="A2617" s="22" t="n">
        <v>2616</v>
      </c>
      <c r="B2617" s="180"/>
      <c r="C2617" s="22"/>
      <c r="D2617" s="22"/>
      <c r="E2617" s="183"/>
      <c r="F2617" s="183"/>
      <c r="G2617" s="22"/>
      <c r="H2617" s="22"/>
      <c r="I2617" s="22"/>
      <c r="J2617" s="22"/>
      <c r="K2617" s="191" t="e">
        <f aca="false">VLOOKUP(Personale!J2617,Legenda!$D$1:$F$258,2)</f>
        <v>#N/A</v>
      </c>
      <c r="L2617" s="22"/>
      <c r="M2617" s="22"/>
      <c r="N2617" s="22"/>
      <c r="O2617" s="22"/>
      <c r="P2617" s="203"/>
      <c r="Q2617" s="22"/>
      <c r="R2617" s="22"/>
      <c r="S2617" s="22"/>
      <c r="T2617" s="203"/>
      <c r="U2617" s="211"/>
      <c r="V2617" s="211"/>
      <c r="W2617" s="185" t="n">
        <v>0</v>
      </c>
      <c r="X2617" s="185" t="n">
        <v>0</v>
      </c>
      <c r="Y2617" s="219" t="n">
        <f aca="false">SUM(W2617:X2617)</f>
        <v>0</v>
      </c>
      <c r="Z2617" s="185" t="n">
        <v>0</v>
      </c>
      <c r="AA2617" s="185" t="n">
        <v>0</v>
      </c>
      <c r="AB2617" s="220" t="n">
        <f aca="false">SUM(Z2617:AA2617)</f>
        <v>0</v>
      </c>
      <c r="AC2617" s="22"/>
      <c r="AD2617" s="22"/>
      <c r="AE2617" s="188"/>
      <c r="AF2617" s="206" t="n">
        <f aca="false">IF(AE2617="SI",N2617,0)</f>
        <v>0</v>
      </c>
      <c r="AG2617" s="189" t="n">
        <f aca="false">IF(AE2617="SI",Y2617,0)</f>
        <v>0</v>
      </c>
      <c r="AH2617" s="189" t="n">
        <f aca="false">IF(AE2617="SI",AB2617,0)</f>
        <v>0</v>
      </c>
      <c r="AI2617" s="148"/>
      <c r="AJ2617" s="207"/>
      <c r="AK2617" s="207"/>
      <c r="AL2617" s="207"/>
      <c r="AM2617" s="207"/>
      <c r="AN2617" s="207"/>
      <c r="AO2617" s="208"/>
    </row>
    <row r="2618" customFormat="false" ht="15.75" hidden="false" customHeight="true" outlineLevel="0" collapsed="false">
      <c r="A2618" s="22" t="n">
        <v>2617</v>
      </c>
      <c r="B2618" s="180"/>
      <c r="C2618" s="22"/>
      <c r="D2618" s="22"/>
      <c r="E2618" s="183"/>
      <c r="F2618" s="183"/>
      <c r="G2618" s="22"/>
      <c r="H2618" s="22"/>
      <c r="I2618" s="22"/>
      <c r="J2618" s="22"/>
      <c r="K2618" s="191" t="e">
        <f aca="false">VLOOKUP(Personale!J2618,Legenda!$D$1:$F$258,2)</f>
        <v>#N/A</v>
      </c>
      <c r="L2618" s="22"/>
      <c r="M2618" s="22"/>
      <c r="N2618" s="22"/>
      <c r="O2618" s="22"/>
      <c r="P2618" s="203"/>
      <c r="Q2618" s="22"/>
      <c r="R2618" s="22"/>
      <c r="S2618" s="22"/>
      <c r="T2618" s="203"/>
      <c r="U2618" s="211"/>
      <c r="V2618" s="211"/>
      <c r="W2618" s="185" t="n">
        <v>0</v>
      </c>
      <c r="X2618" s="185" t="n">
        <v>0</v>
      </c>
      <c r="Y2618" s="219" t="n">
        <f aca="false">SUM(W2618:X2618)</f>
        <v>0</v>
      </c>
      <c r="Z2618" s="185" t="n">
        <v>0</v>
      </c>
      <c r="AA2618" s="185" t="n">
        <v>0</v>
      </c>
      <c r="AB2618" s="220" t="n">
        <f aca="false">SUM(Z2618:AA2618)</f>
        <v>0</v>
      </c>
      <c r="AC2618" s="22"/>
      <c r="AD2618" s="22"/>
      <c r="AE2618" s="188"/>
      <c r="AF2618" s="206" t="n">
        <f aca="false">IF(AE2618="SI",N2618,0)</f>
        <v>0</v>
      </c>
      <c r="AG2618" s="189" t="n">
        <f aca="false">IF(AE2618="SI",Y2618,0)</f>
        <v>0</v>
      </c>
      <c r="AH2618" s="189" t="n">
        <f aca="false">IF(AE2618="SI",AB2618,0)</f>
        <v>0</v>
      </c>
      <c r="AI2618" s="148"/>
      <c r="AJ2618" s="207"/>
      <c r="AK2618" s="207"/>
      <c r="AL2618" s="207"/>
      <c r="AM2618" s="207"/>
      <c r="AN2618" s="207"/>
      <c r="AO2618" s="208"/>
    </row>
    <row r="2619" customFormat="false" ht="15.75" hidden="false" customHeight="true" outlineLevel="0" collapsed="false">
      <c r="A2619" s="22" t="n">
        <v>2618</v>
      </c>
      <c r="B2619" s="180"/>
      <c r="C2619" s="22"/>
      <c r="D2619" s="22"/>
      <c r="E2619" s="183"/>
      <c r="F2619" s="183"/>
      <c r="G2619" s="22"/>
      <c r="H2619" s="22"/>
      <c r="I2619" s="22"/>
      <c r="J2619" s="22"/>
      <c r="K2619" s="191" t="e">
        <f aca="false">VLOOKUP(Personale!J2619,Legenda!$D$1:$F$258,2)</f>
        <v>#N/A</v>
      </c>
      <c r="L2619" s="22"/>
      <c r="M2619" s="22"/>
      <c r="N2619" s="22"/>
      <c r="O2619" s="22"/>
      <c r="P2619" s="203"/>
      <c r="Q2619" s="22"/>
      <c r="R2619" s="22"/>
      <c r="S2619" s="22"/>
      <c r="T2619" s="203"/>
      <c r="U2619" s="211"/>
      <c r="V2619" s="211"/>
      <c r="W2619" s="185" t="n">
        <v>0</v>
      </c>
      <c r="X2619" s="185" t="n">
        <v>0</v>
      </c>
      <c r="Y2619" s="219" t="n">
        <f aca="false">SUM(W2619:X2619)</f>
        <v>0</v>
      </c>
      <c r="Z2619" s="185" t="n">
        <v>0</v>
      </c>
      <c r="AA2619" s="185" t="n">
        <v>0</v>
      </c>
      <c r="AB2619" s="220" t="n">
        <f aca="false">SUM(Z2619:AA2619)</f>
        <v>0</v>
      </c>
      <c r="AC2619" s="22"/>
      <c r="AD2619" s="22"/>
      <c r="AE2619" s="188"/>
      <c r="AF2619" s="206" t="n">
        <f aca="false">IF(AE2619="SI",N2619,0)</f>
        <v>0</v>
      </c>
      <c r="AG2619" s="189" t="n">
        <f aca="false">IF(AE2619="SI",Y2619,0)</f>
        <v>0</v>
      </c>
      <c r="AH2619" s="189" t="n">
        <f aca="false">IF(AE2619="SI",AB2619,0)</f>
        <v>0</v>
      </c>
      <c r="AI2619" s="148"/>
      <c r="AJ2619" s="207"/>
      <c r="AK2619" s="207"/>
      <c r="AL2619" s="207"/>
      <c r="AM2619" s="207"/>
      <c r="AN2619" s="207"/>
      <c r="AO2619" s="208"/>
    </row>
    <row r="2620" customFormat="false" ht="15.75" hidden="false" customHeight="true" outlineLevel="0" collapsed="false">
      <c r="A2620" s="22" t="n">
        <v>2619</v>
      </c>
      <c r="B2620" s="180"/>
      <c r="C2620" s="22"/>
      <c r="D2620" s="22"/>
      <c r="E2620" s="183"/>
      <c r="F2620" s="183"/>
      <c r="G2620" s="22"/>
      <c r="H2620" s="22"/>
      <c r="I2620" s="22"/>
      <c r="J2620" s="22"/>
      <c r="K2620" s="191" t="e">
        <f aca="false">VLOOKUP(Personale!J2620,Legenda!$D$1:$F$258,2)</f>
        <v>#N/A</v>
      </c>
      <c r="L2620" s="22"/>
      <c r="M2620" s="22"/>
      <c r="N2620" s="22"/>
      <c r="O2620" s="22"/>
      <c r="P2620" s="203"/>
      <c r="Q2620" s="22"/>
      <c r="R2620" s="22"/>
      <c r="S2620" s="22"/>
      <c r="T2620" s="203"/>
      <c r="U2620" s="211"/>
      <c r="V2620" s="211"/>
      <c r="W2620" s="185" t="n">
        <v>0</v>
      </c>
      <c r="X2620" s="185" t="n">
        <v>0</v>
      </c>
      <c r="Y2620" s="219" t="n">
        <f aca="false">SUM(W2620:X2620)</f>
        <v>0</v>
      </c>
      <c r="Z2620" s="185" t="n">
        <v>0</v>
      </c>
      <c r="AA2620" s="185" t="n">
        <v>0</v>
      </c>
      <c r="AB2620" s="220" t="n">
        <f aca="false">SUM(Z2620:AA2620)</f>
        <v>0</v>
      </c>
      <c r="AC2620" s="22"/>
      <c r="AD2620" s="22"/>
      <c r="AE2620" s="188"/>
      <c r="AF2620" s="206" t="n">
        <f aca="false">IF(AE2620="SI",N2620,0)</f>
        <v>0</v>
      </c>
      <c r="AG2620" s="189" t="n">
        <f aca="false">IF(AE2620="SI",Y2620,0)</f>
        <v>0</v>
      </c>
      <c r="AH2620" s="189" t="n">
        <f aca="false">IF(AE2620="SI",AB2620,0)</f>
        <v>0</v>
      </c>
      <c r="AI2620" s="148"/>
      <c r="AJ2620" s="207"/>
      <c r="AK2620" s="207"/>
      <c r="AL2620" s="207"/>
      <c r="AM2620" s="207"/>
      <c r="AN2620" s="207"/>
      <c r="AO2620" s="208"/>
    </row>
    <row r="2621" customFormat="false" ht="15.75" hidden="false" customHeight="true" outlineLevel="0" collapsed="false">
      <c r="A2621" s="22" t="n">
        <v>2620</v>
      </c>
      <c r="B2621" s="180"/>
      <c r="C2621" s="22"/>
      <c r="D2621" s="22"/>
      <c r="E2621" s="183"/>
      <c r="F2621" s="183"/>
      <c r="G2621" s="22"/>
      <c r="H2621" s="22"/>
      <c r="I2621" s="22"/>
      <c r="J2621" s="22"/>
      <c r="K2621" s="191" t="e">
        <f aca="false">VLOOKUP(Personale!J2621,Legenda!$D$1:$F$258,2)</f>
        <v>#N/A</v>
      </c>
      <c r="L2621" s="22"/>
      <c r="M2621" s="22"/>
      <c r="N2621" s="22"/>
      <c r="O2621" s="22"/>
      <c r="P2621" s="203"/>
      <c r="Q2621" s="22"/>
      <c r="R2621" s="22"/>
      <c r="S2621" s="22"/>
      <c r="T2621" s="203"/>
      <c r="U2621" s="211"/>
      <c r="V2621" s="211"/>
      <c r="W2621" s="185" t="n">
        <v>0</v>
      </c>
      <c r="X2621" s="185" t="n">
        <v>0</v>
      </c>
      <c r="Y2621" s="219" t="n">
        <f aca="false">SUM(W2621:X2621)</f>
        <v>0</v>
      </c>
      <c r="Z2621" s="185" t="n">
        <v>0</v>
      </c>
      <c r="AA2621" s="185" t="n">
        <v>0</v>
      </c>
      <c r="AB2621" s="220" t="n">
        <f aca="false">SUM(Z2621:AA2621)</f>
        <v>0</v>
      </c>
      <c r="AC2621" s="22"/>
      <c r="AD2621" s="22"/>
      <c r="AE2621" s="188"/>
      <c r="AF2621" s="206" t="n">
        <f aca="false">IF(AE2621="SI",N2621,0)</f>
        <v>0</v>
      </c>
      <c r="AG2621" s="189" t="n">
        <f aca="false">IF(AE2621="SI",Y2621,0)</f>
        <v>0</v>
      </c>
      <c r="AH2621" s="189" t="n">
        <f aca="false">IF(AE2621="SI",AB2621,0)</f>
        <v>0</v>
      </c>
      <c r="AI2621" s="148"/>
      <c r="AJ2621" s="207"/>
      <c r="AK2621" s="207"/>
      <c r="AL2621" s="207"/>
      <c r="AM2621" s="207"/>
      <c r="AN2621" s="207"/>
      <c r="AO2621" s="208"/>
    </row>
    <row r="2622" customFormat="false" ht="15.75" hidden="false" customHeight="true" outlineLevel="0" collapsed="false">
      <c r="A2622" s="22" t="n">
        <v>2621</v>
      </c>
      <c r="B2622" s="180"/>
      <c r="C2622" s="22"/>
      <c r="D2622" s="22"/>
      <c r="E2622" s="183"/>
      <c r="F2622" s="183"/>
      <c r="G2622" s="22"/>
      <c r="H2622" s="22"/>
      <c r="I2622" s="22"/>
      <c r="J2622" s="22"/>
      <c r="K2622" s="191" t="e">
        <f aca="false">VLOOKUP(Personale!J2622,Legenda!$D$1:$F$258,2)</f>
        <v>#N/A</v>
      </c>
      <c r="L2622" s="22"/>
      <c r="M2622" s="22"/>
      <c r="N2622" s="22"/>
      <c r="O2622" s="22"/>
      <c r="P2622" s="203"/>
      <c r="Q2622" s="22"/>
      <c r="R2622" s="22"/>
      <c r="S2622" s="22"/>
      <c r="T2622" s="203"/>
      <c r="U2622" s="211"/>
      <c r="V2622" s="211"/>
      <c r="W2622" s="185" t="n">
        <v>0</v>
      </c>
      <c r="X2622" s="185" t="n">
        <v>0</v>
      </c>
      <c r="Y2622" s="219" t="n">
        <f aca="false">SUM(W2622:X2622)</f>
        <v>0</v>
      </c>
      <c r="Z2622" s="185" t="n">
        <v>0</v>
      </c>
      <c r="AA2622" s="185" t="n">
        <v>0</v>
      </c>
      <c r="AB2622" s="220" t="n">
        <f aca="false">SUM(Z2622:AA2622)</f>
        <v>0</v>
      </c>
      <c r="AC2622" s="22"/>
      <c r="AD2622" s="22"/>
      <c r="AE2622" s="188"/>
      <c r="AF2622" s="206" t="n">
        <f aca="false">IF(AE2622="SI",N2622,0)</f>
        <v>0</v>
      </c>
      <c r="AG2622" s="189" t="n">
        <f aca="false">IF(AE2622="SI",Y2622,0)</f>
        <v>0</v>
      </c>
      <c r="AH2622" s="189" t="n">
        <f aca="false">IF(AE2622="SI",AB2622,0)</f>
        <v>0</v>
      </c>
      <c r="AI2622" s="148"/>
      <c r="AJ2622" s="207"/>
      <c r="AK2622" s="207"/>
      <c r="AL2622" s="207"/>
      <c r="AM2622" s="207"/>
      <c r="AN2622" s="207"/>
      <c r="AO2622" s="208"/>
    </row>
    <row r="2623" customFormat="false" ht="15.75" hidden="false" customHeight="true" outlineLevel="0" collapsed="false">
      <c r="A2623" s="22" t="n">
        <v>2622</v>
      </c>
      <c r="B2623" s="180"/>
      <c r="C2623" s="22"/>
      <c r="D2623" s="22"/>
      <c r="E2623" s="183"/>
      <c r="F2623" s="183"/>
      <c r="G2623" s="22"/>
      <c r="H2623" s="22"/>
      <c r="I2623" s="22"/>
      <c r="J2623" s="22"/>
      <c r="K2623" s="191" t="e">
        <f aca="false">VLOOKUP(Personale!J2623,Legenda!$D$1:$F$258,2)</f>
        <v>#N/A</v>
      </c>
      <c r="L2623" s="22"/>
      <c r="M2623" s="22"/>
      <c r="N2623" s="22"/>
      <c r="O2623" s="22"/>
      <c r="P2623" s="203"/>
      <c r="Q2623" s="22"/>
      <c r="R2623" s="22"/>
      <c r="S2623" s="22"/>
      <c r="T2623" s="203"/>
      <c r="U2623" s="211"/>
      <c r="V2623" s="211"/>
      <c r="W2623" s="185" t="n">
        <v>0</v>
      </c>
      <c r="X2623" s="185" t="n">
        <v>0</v>
      </c>
      <c r="Y2623" s="219" t="n">
        <f aca="false">SUM(W2623:X2623)</f>
        <v>0</v>
      </c>
      <c r="Z2623" s="185" t="n">
        <v>0</v>
      </c>
      <c r="AA2623" s="185" t="n">
        <v>0</v>
      </c>
      <c r="AB2623" s="220" t="n">
        <f aca="false">SUM(Z2623:AA2623)</f>
        <v>0</v>
      </c>
      <c r="AC2623" s="22"/>
      <c r="AD2623" s="22"/>
      <c r="AE2623" s="188"/>
      <c r="AF2623" s="206" t="n">
        <f aca="false">IF(AE2623="SI",N2623,0)</f>
        <v>0</v>
      </c>
      <c r="AG2623" s="189" t="n">
        <f aca="false">IF(AE2623="SI",Y2623,0)</f>
        <v>0</v>
      </c>
      <c r="AH2623" s="189" t="n">
        <f aca="false">IF(AE2623="SI",AB2623,0)</f>
        <v>0</v>
      </c>
      <c r="AI2623" s="148"/>
      <c r="AJ2623" s="207"/>
      <c r="AK2623" s="207"/>
      <c r="AL2623" s="207"/>
      <c r="AM2623" s="207"/>
      <c r="AN2623" s="207"/>
      <c r="AO2623" s="208"/>
    </row>
    <row r="2624" customFormat="false" ht="15.75" hidden="false" customHeight="true" outlineLevel="0" collapsed="false">
      <c r="A2624" s="22" t="n">
        <v>2623</v>
      </c>
      <c r="B2624" s="180"/>
      <c r="C2624" s="22"/>
      <c r="D2624" s="22"/>
      <c r="E2624" s="183"/>
      <c r="F2624" s="183"/>
      <c r="G2624" s="22"/>
      <c r="H2624" s="22"/>
      <c r="I2624" s="22"/>
      <c r="J2624" s="22"/>
      <c r="K2624" s="191" t="e">
        <f aca="false">VLOOKUP(Personale!J2624,Legenda!$D$1:$F$258,2)</f>
        <v>#N/A</v>
      </c>
      <c r="L2624" s="22"/>
      <c r="M2624" s="22"/>
      <c r="N2624" s="22"/>
      <c r="O2624" s="22"/>
      <c r="P2624" s="203"/>
      <c r="Q2624" s="22"/>
      <c r="R2624" s="22"/>
      <c r="S2624" s="22"/>
      <c r="T2624" s="203"/>
      <c r="U2624" s="211"/>
      <c r="V2624" s="211"/>
      <c r="W2624" s="185" t="n">
        <v>0</v>
      </c>
      <c r="X2624" s="185" t="n">
        <v>0</v>
      </c>
      <c r="Y2624" s="219" t="n">
        <f aca="false">SUM(W2624:X2624)</f>
        <v>0</v>
      </c>
      <c r="Z2624" s="185" t="n">
        <v>0</v>
      </c>
      <c r="AA2624" s="185" t="n">
        <v>0</v>
      </c>
      <c r="AB2624" s="220" t="n">
        <f aca="false">SUM(Z2624:AA2624)</f>
        <v>0</v>
      </c>
      <c r="AC2624" s="22"/>
      <c r="AD2624" s="22"/>
      <c r="AE2624" s="188"/>
      <c r="AF2624" s="206" t="n">
        <f aca="false">IF(AE2624="SI",N2624,0)</f>
        <v>0</v>
      </c>
      <c r="AG2624" s="189" t="n">
        <f aca="false">IF(AE2624="SI",Y2624,0)</f>
        <v>0</v>
      </c>
      <c r="AH2624" s="189" t="n">
        <f aca="false">IF(AE2624="SI",AB2624,0)</f>
        <v>0</v>
      </c>
      <c r="AI2624" s="148"/>
      <c r="AJ2624" s="207"/>
      <c r="AK2624" s="207"/>
      <c r="AL2624" s="207"/>
      <c r="AM2624" s="207"/>
      <c r="AN2624" s="207"/>
      <c r="AO2624" s="208"/>
    </row>
    <row r="2625" customFormat="false" ht="15.75" hidden="false" customHeight="true" outlineLevel="0" collapsed="false">
      <c r="A2625" s="22" t="n">
        <v>2624</v>
      </c>
      <c r="B2625" s="180"/>
      <c r="C2625" s="22"/>
      <c r="D2625" s="22"/>
      <c r="E2625" s="183"/>
      <c r="F2625" s="183"/>
      <c r="G2625" s="22"/>
      <c r="H2625" s="22"/>
      <c r="I2625" s="22"/>
      <c r="J2625" s="22"/>
      <c r="K2625" s="191" t="e">
        <f aca="false">VLOOKUP(Personale!J2625,Legenda!$D$1:$F$258,2)</f>
        <v>#N/A</v>
      </c>
      <c r="L2625" s="22"/>
      <c r="M2625" s="22"/>
      <c r="N2625" s="22"/>
      <c r="O2625" s="22"/>
      <c r="P2625" s="203"/>
      <c r="Q2625" s="22"/>
      <c r="R2625" s="22"/>
      <c r="S2625" s="22"/>
      <c r="T2625" s="203"/>
      <c r="U2625" s="211"/>
      <c r="V2625" s="211"/>
      <c r="W2625" s="185" t="n">
        <v>0</v>
      </c>
      <c r="X2625" s="185" t="n">
        <v>0</v>
      </c>
      <c r="Y2625" s="219" t="n">
        <f aca="false">SUM(W2625:X2625)</f>
        <v>0</v>
      </c>
      <c r="Z2625" s="185" t="n">
        <v>0</v>
      </c>
      <c r="AA2625" s="185" t="n">
        <v>0</v>
      </c>
      <c r="AB2625" s="220" t="n">
        <f aca="false">SUM(Z2625:AA2625)</f>
        <v>0</v>
      </c>
      <c r="AC2625" s="22"/>
      <c r="AD2625" s="22"/>
      <c r="AE2625" s="188"/>
      <c r="AF2625" s="206" t="n">
        <f aca="false">IF(AE2625="SI",N2625,0)</f>
        <v>0</v>
      </c>
      <c r="AG2625" s="189" t="n">
        <f aca="false">IF(AE2625="SI",Y2625,0)</f>
        <v>0</v>
      </c>
      <c r="AH2625" s="189" t="n">
        <f aca="false">IF(AE2625="SI",AB2625,0)</f>
        <v>0</v>
      </c>
      <c r="AI2625" s="148"/>
      <c r="AJ2625" s="207"/>
      <c r="AK2625" s="207"/>
      <c r="AL2625" s="207"/>
      <c r="AM2625" s="207"/>
      <c r="AN2625" s="207"/>
      <c r="AO2625" s="208"/>
    </row>
    <row r="2626" customFormat="false" ht="15.75" hidden="false" customHeight="true" outlineLevel="0" collapsed="false">
      <c r="A2626" s="22" t="n">
        <v>2625</v>
      </c>
      <c r="B2626" s="180"/>
      <c r="C2626" s="22"/>
      <c r="D2626" s="22"/>
      <c r="E2626" s="183"/>
      <c r="F2626" s="183"/>
      <c r="G2626" s="22"/>
      <c r="H2626" s="22"/>
      <c r="I2626" s="22"/>
      <c r="J2626" s="22"/>
      <c r="K2626" s="191" t="e">
        <f aca="false">VLOOKUP(Personale!J2626,Legenda!$D$1:$F$258,2)</f>
        <v>#N/A</v>
      </c>
      <c r="L2626" s="22"/>
      <c r="M2626" s="22"/>
      <c r="N2626" s="22"/>
      <c r="O2626" s="22"/>
      <c r="P2626" s="203"/>
      <c r="Q2626" s="22"/>
      <c r="R2626" s="22"/>
      <c r="S2626" s="22"/>
      <c r="T2626" s="203"/>
      <c r="U2626" s="211"/>
      <c r="V2626" s="211"/>
      <c r="W2626" s="185" t="n">
        <v>0</v>
      </c>
      <c r="X2626" s="185" t="n">
        <v>0</v>
      </c>
      <c r="Y2626" s="219" t="n">
        <f aca="false">SUM(W2626:X2626)</f>
        <v>0</v>
      </c>
      <c r="Z2626" s="185" t="n">
        <v>0</v>
      </c>
      <c r="AA2626" s="185" t="n">
        <v>0</v>
      </c>
      <c r="AB2626" s="220" t="n">
        <f aca="false">SUM(Z2626:AA2626)</f>
        <v>0</v>
      </c>
      <c r="AC2626" s="22"/>
      <c r="AD2626" s="22"/>
      <c r="AE2626" s="188"/>
      <c r="AF2626" s="206" t="n">
        <f aca="false">IF(AE2626="SI",N2626,0)</f>
        <v>0</v>
      </c>
      <c r="AG2626" s="189" t="n">
        <f aca="false">IF(AE2626="SI",Y2626,0)</f>
        <v>0</v>
      </c>
      <c r="AH2626" s="189" t="n">
        <f aca="false">IF(AE2626="SI",AB2626,0)</f>
        <v>0</v>
      </c>
      <c r="AI2626" s="148"/>
      <c r="AJ2626" s="207"/>
      <c r="AK2626" s="207"/>
      <c r="AL2626" s="207"/>
      <c r="AM2626" s="207"/>
      <c r="AN2626" s="207"/>
      <c r="AO2626" s="208"/>
    </row>
    <row r="2627" customFormat="false" ht="15.75" hidden="false" customHeight="true" outlineLevel="0" collapsed="false">
      <c r="A2627" s="22" t="n">
        <v>2626</v>
      </c>
      <c r="B2627" s="180"/>
      <c r="C2627" s="22"/>
      <c r="D2627" s="22"/>
      <c r="E2627" s="183"/>
      <c r="F2627" s="183"/>
      <c r="G2627" s="22"/>
      <c r="H2627" s="22"/>
      <c r="I2627" s="22"/>
      <c r="J2627" s="22"/>
      <c r="K2627" s="191" t="e">
        <f aca="false">VLOOKUP(Personale!J2627,Legenda!$D$1:$F$258,2)</f>
        <v>#N/A</v>
      </c>
      <c r="L2627" s="22"/>
      <c r="M2627" s="22"/>
      <c r="N2627" s="22"/>
      <c r="O2627" s="22"/>
      <c r="P2627" s="203"/>
      <c r="Q2627" s="22"/>
      <c r="R2627" s="22"/>
      <c r="S2627" s="22"/>
      <c r="T2627" s="203"/>
      <c r="U2627" s="211"/>
      <c r="V2627" s="211"/>
      <c r="W2627" s="185" t="n">
        <v>0</v>
      </c>
      <c r="X2627" s="185" t="n">
        <v>0</v>
      </c>
      <c r="Y2627" s="219" t="n">
        <f aca="false">SUM(W2627:X2627)</f>
        <v>0</v>
      </c>
      <c r="Z2627" s="185" t="n">
        <v>0</v>
      </c>
      <c r="AA2627" s="185" t="n">
        <v>0</v>
      </c>
      <c r="AB2627" s="220" t="n">
        <f aca="false">SUM(Z2627:AA2627)</f>
        <v>0</v>
      </c>
      <c r="AC2627" s="22"/>
      <c r="AD2627" s="22"/>
      <c r="AE2627" s="188"/>
      <c r="AF2627" s="206" t="n">
        <f aca="false">IF(AE2627="SI",N2627,0)</f>
        <v>0</v>
      </c>
      <c r="AG2627" s="189" t="n">
        <f aca="false">IF(AE2627="SI",Y2627,0)</f>
        <v>0</v>
      </c>
      <c r="AH2627" s="189" t="n">
        <f aca="false">IF(AE2627="SI",AB2627,0)</f>
        <v>0</v>
      </c>
      <c r="AI2627" s="148"/>
      <c r="AJ2627" s="207"/>
      <c r="AK2627" s="207"/>
      <c r="AL2627" s="207"/>
      <c r="AM2627" s="207"/>
      <c r="AN2627" s="207"/>
      <c r="AO2627" s="208"/>
    </row>
    <row r="2628" customFormat="false" ht="15.75" hidden="false" customHeight="true" outlineLevel="0" collapsed="false">
      <c r="A2628" s="22" t="n">
        <v>2627</v>
      </c>
      <c r="B2628" s="180"/>
      <c r="C2628" s="22"/>
      <c r="D2628" s="22"/>
      <c r="E2628" s="183"/>
      <c r="F2628" s="183"/>
      <c r="G2628" s="22"/>
      <c r="H2628" s="22"/>
      <c r="I2628" s="22"/>
      <c r="J2628" s="22"/>
      <c r="K2628" s="191" t="e">
        <f aca="false">VLOOKUP(Personale!J2628,Legenda!$D$1:$F$258,2)</f>
        <v>#N/A</v>
      </c>
      <c r="L2628" s="22"/>
      <c r="M2628" s="22"/>
      <c r="N2628" s="22"/>
      <c r="O2628" s="22"/>
      <c r="P2628" s="203"/>
      <c r="Q2628" s="22"/>
      <c r="R2628" s="22"/>
      <c r="S2628" s="22"/>
      <c r="T2628" s="203"/>
      <c r="U2628" s="211"/>
      <c r="V2628" s="211"/>
      <c r="W2628" s="185" t="n">
        <v>0</v>
      </c>
      <c r="X2628" s="185" t="n">
        <v>0</v>
      </c>
      <c r="Y2628" s="219" t="n">
        <f aca="false">SUM(W2628:X2628)</f>
        <v>0</v>
      </c>
      <c r="Z2628" s="185" t="n">
        <v>0</v>
      </c>
      <c r="AA2628" s="185" t="n">
        <v>0</v>
      </c>
      <c r="AB2628" s="220" t="n">
        <f aca="false">SUM(Z2628:AA2628)</f>
        <v>0</v>
      </c>
      <c r="AC2628" s="22"/>
      <c r="AD2628" s="22"/>
      <c r="AE2628" s="188"/>
      <c r="AF2628" s="206" t="n">
        <f aca="false">IF(AE2628="SI",N2628,0)</f>
        <v>0</v>
      </c>
      <c r="AG2628" s="189" t="n">
        <f aca="false">IF(AE2628="SI",Y2628,0)</f>
        <v>0</v>
      </c>
      <c r="AH2628" s="189" t="n">
        <f aca="false">IF(AE2628="SI",AB2628,0)</f>
        <v>0</v>
      </c>
      <c r="AI2628" s="148"/>
      <c r="AJ2628" s="207"/>
      <c r="AK2628" s="207"/>
      <c r="AL2628" s="207"/>
      <c r="AM2628" s="207"/>
      <c r="AN2628" s="207"/>
      <c r="AO2628" s="208"/>
    </row>
    <row r="2629" customFormat="false" ht="15.75" hidden="false" customHeight="true" outlineLevel="0" collapsed="false">
      <c r="A2629" s="22" t="n">
        <v>2628</v>
      </c>
      <c r="B2629" s="180"/>
      <c r="C2629" s="22"/>
      <c r="D2629" s="22"/>
      <c r="E2629" s="183"/>
      <c r="F2629" s="183"/>
      <c r="G2629" s="22"/>
      <c r="H2629" s="22"/>
      <c r="I2629" s="22"/>
      <c r="J2629" s="22"/>
      <c r="K2629" s="191" t="e">
        <f aca="false">VLOOKUP(Personale!J2629,Legenda!$D$1:$F$258,2)</f>
        <v>#N/A</v>
      </c>
      <c r="L2629" s="22"/>
      <c r="M2629" s="22"/>
      <c r="N2629" s="22"/>
      <c r="O2629" s="22"/>
      <c r="P2629" s="203"/>
      <c r="Q2629" s="22"/>
      <c r="R2629" s="22"/>
      <c r="S2629" s="22"/>
      <c r="T2629" s="203"/>
      <c r="U2629" s="211"/>
      <c r="V2629" s="211"/>
      <c r="W2629" s="185" t="n">
        <v>0</v>
      </c>
      <c r="X2629" s="185" t="n">
        <v>0</v>
      </c>
      <c r="Y2629" s="219" t="n">
        <f aca="false">SUM(W2629:X2629)</f>
        <v>0</v>
      </c>
      <c r="Z2629" s="185" t="n">
        <v>0</v>
      </c>
      <c r="AA2629" s="185" t="n">
        <v>0</v>
      </c>
      <c r="AB2629" s="220" t="n">
        <f aca="false">SUM(Z2629:AA2629)</f>
        <v>0</v>
      </c>
      <c r="AC2629" s="22"/>
      <c r="AD2629" s="22"/>
      <c r="AE2629" s="188"/>
      <c r="AF2629" s="206" t="n">
        <f aca="false">IF(AE2629="SI",N2629,0)</f>
        <v>0</v>
      </c>
      <c r="AG2629" s="189" t="n">
        <f aca="false">IF(AE2629="SI",Y2629,0)</f>
        <v>0</v>
      </c>
      <c r="AH2629" s="189" t="n">
        <f aca="false">IF(AE2629="SI",AB2629,0)</f>
        <v>0</v>
      </c>
      <c r="AI2629" s="148"/>
      <c r="AJ2629" s="207"/>
      <c r="AK2629" s="207"/>
      <c r="AL2629" s="207"/>
      <c r="AM2629" s="207"/>
      <c r="AN2629" s="207"/>
      <c r="AO2629" s="208"/>
    </row>
    <row r="2630" customFormat="false" ht="15.75" hidden="false" customHeight="true" outlineLevel="0" collapsed="false">
      <c r="A2630" s="22" t="n">
        <v>2629</v>
      </c>
      <c r="B2630" s="180"/>
      <c r="C2630" s="22"/>
      <c r="D2630" s="22"/>
      <c r="E2630" s="183"/>
      <c r="F2630" s="183"/>
      <c r="G2630" s="22"/>
      <c r="H2630" s="22"/>
      <c r="I2630" s="22"/>
      <c r="J2630" s="22"/>
      <c r="K2630" s="191" t="e">
        <f aca="false">VLOOKUP(Personale!J2630,Legenda!$D$1:$F$258,2)</f>
        <v>#N/A</v>
      </c>
      <c r="L2630" s="22"/>
      <c r="M2630" s="22"/>
      <c r="N2630" s="22"/>
      <c r="O2630" s="22"/>
      <c r="P2630" s="203"/>
      <c r="Q2630" s="22"/>
      <c r="R2630" s="22"/>
      <c r="S2630" s="22"/>
      <c r="T2630" s="203"/>
      <c r="U2630" s="211"/>
      <c r="V2630" s="211"/>
      <c r="W2630" s="185" t="n">
        <v>0</v>
      </c>
      <c r="X2630" s="185" t="n">
        <v>0</v>
      </c>
      <c r="Y2630" s="219" t="n">
        <f aca="false">SUM(W2630:X2630)</f>
        <v>0</v>
      </c>
      <c r="Z2630" s="185" t="n">
        <v>0</v>
      </c>
      <c r="AA2630" s="185" t="n">
        <v>0</v>
      </c>
      <c r="AB2630" s="220" t="n">
        <f aca="false">SUM(Z2630:AA2630)</f>
        <v>0</v>
      </c>
      <c r="AC2630" s="22"/>
      <c r="AD2630" s="22"/>
      <c r="AE2630" s="188"/>
      <c r="AF2630" s="206" t="n">
        <f aca="false">IF(AE2630="SI",N2630,0)</f>
        <v>0</v>
      </c>
      <c r="AG2630" s="189" t="n">
        <f aca="false">IF(AE2630="SI",Y2630,0)</f>
        <v>0</v>
      </c>
      <c r="AH2630" s="189" t="n">
        <f aca="false">IF(AE2630="SI",AB2630,0)</f>
        <v>0</v>
      </c>
      <c r="AI2630" s="148"/>
      <c r="AJ2630" s="207"/>
      <c r="AK2630" s="207"/>
      <c r="AL2630" s="207"/>
      <c r="AM2630" s="207"/>
      <c r="AN2630" s="207"/>
      <c r="AO2630" s="208"/>
    </row>
    <row r="2631" customFormat="false" ht="15.75" hidden="false" customHeight="true" outlineLevel="0" collapsed="false">
      <c r="A2631" s="22" t="n">
        <v>2630</v>
      </c>
      <c r="B2631" s="180"/>
      <c r="C2631" s="22"/>
      <c r="D2631" s="22"/>
      <c r="E2631" s="183"/>
      <c r="F2631" s="183"/>
      <c r="G2631" s="22"/>
      <c r="H2631" s="22"/>
      <c r="I2631" s="22"/>
      <c r="J2631" s="22"/>
      <c r="K2631" s="191" t="e">
        <f aca="false">VLOOKUP(Personale!J2631,Legenda!$D$1:$F$258,2)</f>
        <v>#N/A</v>
      </c>
      <c r="L2631" s="22"/>
      <c r="M2631" s="22"/>
      <c r="N2631" s="22"/>
      <c r="O2631" s="22"/>
      <c r="P2631" s="203"/>
      <c r="Q2631" s="22"/>
      <c r="R2631" s="22"/>
      <c r="S2631" s="22"/>
      <c r="T2631" s="203"/>
      <c r="U2631" s="211"/>
      <c r="V2631" s="211"/>
      <c r="W2631" s="185" t="n">
        <v>0</v>
      </c>
      <c r="X2631" s="185" t="n">
        <v>0</v>
      </c>
      <c r="Y2631" s="219" t="n">
        <f aca="false">SUM(W2631:X2631)</f>
        <v>0</v>
      </c>
      <c r="Z2631" s="185" t="n">
        <v>0</v>
      </c>
      <c r="AA2631" s="185" t="n">
        <v>0</v>
      </c>
      <c r="AB2631" s="220" t="n">
        <f aca="false">SUM(Z2631:AA2631)</f>
        <v>0</v>
      </c>
      <c r="AC2631" s="22"/>
      <c r="AD2631" s="22"/>
      <c r="AE2631" s="188"/>
      <c r="AF2631" s="206" t="n">
        <f aca="false">IF(AE2631="SI",N2631,0)</f>
        <v>0</v>
      </c>
      <c r="AG2631" s="189" t="n">
        <f aca="false">IF(AE2631="SI",Y2631,0)</f>
        <v>0</v>
      </c>
      <c r="AH2631" s="189" t="n">
        <f aca="false">IF(AE2631="SI",AB2631,0)</f>
        <v>0</v>
      </c>
      <c r="AI2631" s="148"/>
      <c r="AJ2631" s="207"/>
      <c r="AK2631" s="207"/>
      <c r="AL2631" s="207"/>
      <c r="AM2631" s="207"/>
      <c r="AN2631" s="207"/>
      <c r="AO2631" s="208"/>
    </row>
    <row r="2632" customFormat="false" ht="15.75" hidden="false" customHeight="true" outlineLevel="0" collapsed="false">
      <c r="A2632" s="22" t="n">
        <v>2631</v>
      </c>
      <c r="B2632" s="180"/>
      <c r="C2632" s="22"/>
      <c r="D2632" s="22"/>
      <c r="E2632" s="183"/>
      <c r="F2632" s="183"/>
      <c r="G2632" s="22"/>
      <c r="H2632" s="22"/>
      <c r="I2632" s="22"/>
      <c r="J2632" s="22"/>
      <c r="K2632" s="191" t="e">
        <f aca="false">VLOOKUP(Personale!J2632,Legenda!$D$1:$F$258,2)</f>
        <v>#N/A</v>
      </c>
      <c r="L2632" s="22"/>
      <c r="M2632" s="22"/>
      <c r="N2632" s="22"/>
      <c r="O2632" s="22"/>
      <c r="P2632" s="203"/>
      <c r="Q2632" s="22"/>
      <c r="R2632" s="22"/>
      <c r="S2632" s="22"/>
      <c r="T2632" s="203"/>
      <c r="U2632" s="211"/>
      <c r="V2632" s="211"/>
      <c r="W2632" s="185" t="n">
        <v>0</v>
      </c>
      <c r="X2632" s="185" t="n">
        <v>0</v>
      </c>
      <c r="Y2632" s="219" t="n">
        <f aca="false">SUM(W2632:X2632)</f>
        <v>0</v>
      </c>
      <c r="Z2632" s="185" t="n">
        <v>0</v>
      </c>
      <c r="AA2632" s="185" t="n">
        <v>0</v>
      </c>
      <c r="AB2632" s="220" t="n">
        <f aca="false">SUM(Z2632:AA2632)</f>
        <v>0</v>
      </c>
      <c r="AC2632" s="22"/>
      <c r="AD2632" s="22"/>
      <c r="AE2632" s="188"/>
      <c r="AF2632" s="206" t="n">
        <f aca="false">IF(AE2632="SI",N2632,0)</f>
        <v>0</v>
      </c>
      <c r="AG2632" s="189" t="n">
        <f aca="false">IF(AE2632="SI",Y2632,0)</f>
        <v>0</v>
      </c>
      <c r="AH2632" s="189" t="n">
        <f aca="false">IF(AE2632="SI",AB2632,0)</f>
        <v>0</v>
      </c>
      <c r="AI2632" s="148"/>
      <c r="AJ2632" s="207"/>
      <c r="AK2632" s="207"/>
      <c r="AL2632" s="207"/>
      <c r="AM2632" s="207"/>
      <c r="AN2632" s="207"/>
      <c r="AO2632" s="208"/>
    </row>
    <row r="2633" customFormat="false" ht="15.75" hidden="false" customHeight="true" outlineLevel="0" collapsed="false">
      <c r="A2633" s="22" t="n">
        <v>2632</v>
      </c>
      <c r="B2633" s="180"/>
      <c r="C2633" s="22"/>
      <c r="D2633" s="22"/>
      <c r="E2633" s="183"/>
      <c r="F2633" s="183"/>
      <c r="G2633" s="22"/>
      <c r="H2633" s="22"/>
      <c r="I2633" s="22"/>
      <c r="J2633" s="22"/>
      <c r="K2633" s="191" t="e">
        <f aca="false">VLOOKUP(Personale!J2633,Legenda!$D$1:$F$258,2)</f>
        <v>#N/A</v>
      </c>
      <c r="L2633" s="22"/>
      <c r="M2633" s="22"/>
      <c r="N2633" s="22"/>
      <c r="O2633" s="22"/>
      <c r="P2633" s="203"/>
      <c r="Q2633" s="22"/>
      <c r="R2633" s="22"/>
      <c r="S2633" s="22"/>
      <c r="T2633" s="203"/>
      <c r="U2633" s="211"/>
      <c r="V2633" s="211"/>
      <c r="W2633" s="185" t="n">
        <v>0</v>
      </c>
      <c r="X2633" s="185" t="n">
        <v>0</v>
      </c>
      <c r="Y2633" s="219" t="n">
        <f aca="false">SUM(W2633:X2633)</f>
        <v>0</v>
      </c>
      <c r="Z2633" s="185" t="n">
        <v>0</v>
      </c>
      <c r="AA2633" s="185" t="n">
        <v>0</v>
      </c>
      <c r="AB2633" s="220" t="n">
        <f aca="false">SUM(Z2633:AA2633)</f>
        <v>0</v>
      </c>
      <c r="AC2633" s="22"/>
      <c r="AD2633" s="22"/>
      <c r="AE2633" s="188"/>
      <c r="AF2633" s="206" t="n">
        <f aca="false">IF(AE2633="SI",N2633,0)</f>
        <v>0</v>
      </c>
      <c r="AG2633" s="189" t="n">
        <f aca="false">IF(AE2633="SI",Y2633,0)</f>
        <v>0</v>
      </c>
      <c r="AH2633" s="189" t="n">
        <f aca="false">IF(AE2633="SI",AB2633,0)</f>
        <v>0</v>
      </c>
      <c r="AI2633" s="148"/>
      <c r="AJ2633" s="207"/>
      <c r="AK2633" s="207"/>
      <c r="AL2633" s="207"/>
      <c r="AM2633" s="207"/>
      <c r="AN2633" s="207"/>
      <c r="AO2633" s="208"/>
    </row>
    <row r="2634" customFormat="false" ht="15.75" hidden="false" customHeight="true" outlineLevel="0" collapsed="false">
      <c r="A2634" s="22" t="n">
        <v>2633</v>
      </c>
      <c r="B2634" s="180"/>
      <c r="C2634" s="22"/>
      <c r="D2634" s="22"/>
      <c r="E2634" s="183"/>
      <c r="F2634" s="183"/>
      <c r="G2634" s="22"/>
      <c r="H2634" s="22"/>
      <c r="I2634" s="22"/>
      <c r="J2634" s="22"/>
      <c r="K2634" s="191" t="e">
        <f aca="false">VLOOKUP(Personale!J2634,Legenda!$D$1:$F$258,2)</f>
        <v>#N/A</v>
      </c>
      <c r="L2634" s="22"/>
      <c r="M2634" s="22"/>
      <c r="N2634" s="22"/>
      <c r="O2634" s="22"/>
      <c r="P2634" s="203"/>
      <c r="Q2634" s="22"/>
      <c r="R2634" s="22"/>
      <c r="S2634" s="22"/>
      <c r="T2634" s="203"/>
      <c r="U2634" s="211"/>
      <c r="V2634" s="211"/>
      <c r="W2634" s="185" t="n">
        <v>0</v>
      </c>
      <c r="X2634" s="185" t="n">
        <v>0</v>
      </c>
      <c r="Y2634" s="219" t="n">
        <f aca="false">SUM(W2634:X2634)</f>
        <v>0</v>
      </c>
      <c r="Z2634" s="185" t="n">
        <v>0</v>
      </c>
      <c r="AA2634" s="185" t="n">
        <v>0</v>
      </c>
      <c r="AB2634" s="220" t="n">
        <f aca="false">SUM(Z2634:AA2634)</f>
        <v>0</v>
      </c>
      <c r="AC2634" s="22"/>
      <c r="AD2634" s="22"/>
      <c r="AE2634" s="188"/>
      <c r="AF2634" s="206" t="n">
        <f aca="false">IF(AE2634="SI",N2634,0)</f>
        <v>0</v>
      </c>
      <c r="AG2634" s="189" t="n">
        <f aca="false">IF(AE2634="SI",Y2634,0)</f>
        <v>0</v>
      </c>
      <c r="AH2634" s="189" t="n">
        <f aca="false">IF(AE2634="SI",AB2634,0)</f>
        <v>0</v>
      </c>
      <c r="AI2634" s="148"/>
      <c r="AJ2634" s="207"/>
      <c r="AK2634" s="207"/>
      <c r="AL2634" s="207"/>
      <c r="AM2634" s="207"/>
      <c r="AN2634" s="207"/>
      <c r="AO2634" s="208"/>
    </row>
    <row r="2635" customFormat="false" ht="15.75" hidden="false" customHeight="true" outlineLevel="0" collapsed="false">
      <c r="A2635" s="22" t="n">
        <v>2634</v>
      </c>
      <c r="B2635" s="180"/>
      <c r="C2635" s="22"/>
      <c r="D2635" s="22"/>
      <c r="E2635" s="183"/>
      <c r="F2635" s="183"/>
      <c r="G2635" s="22"/>
      <c r="H2635" s="22"/>
      <c r="I2635" s="22"/>
      <c r="J2635" s="22"/>
      <c r="K2635" s="191" t="e">
        <f aca="false">VLOOKUP(Personale!J2635,Legenda!$D$1:$F$258,2)</f>
        <v>#N/A</v>
      </c>
      <c r="L2635" s="22"/>
      <c r="M2635" s="22"/>
      <c r="N2635" s="22"/>
      <c r="O2635" s="22"/>
      <c r="P2635" s="203"/>
      <c r="Q2635" s="22"/>
      <c r="R2635" s="22"/>
      <c r="S2635" s="22"/>
      <c r="T2635" s="203"/>
      <c r="U2635" s="211"/>
      <c r="V2635" s="211"/>
      <c r="W2635" s="185" t="n">
        <v>0</v>
      </c>
      <c r="X2635" s="185" t="n">
        <v>0</v>
      </c>
      <c r="Y2635" s="219" t="n">
        <f aca="false">SUM(W2635:X2635)</f>
        <v>0</v>
      </c>
      <c r="Z2635" s="185" t="n">
        <v>0</v>
      </c>
      <c r="AA2635" s="185" t="n">
        <v>0</v>
      </c>
      <c r="AB2635" s="220" t="n">
        <f aca="false">SUM(Z2635:AA2635)</f>
        <v>0</v>
      </c>
      <c r="AC2635" s="22"/>
      <c r="AD2635" s="22"/>
      <c r="AE2635" s="188"/>
      <c r="AF2635" s="206" t="n">
        <f aca="false">IF(AE2635="SI",N2635,0)</f>
        <v>0</v>
      </c>
      <c r="AG2635" s="189" t="n">
        <f aca="false">IF(AE2635="SI",Y2635,0)</f>
        <v>0</v>
      </c>
      <c r="AH2635" s="189" t="n">
        <f aca="false">IF(AE2635="SI",AB2635,0)</f>
        <v>0</v>
      </c>
      <c r="AI2635" s="148"/>
      <c r="AJ2635" s="207"/>
      <c r="AK2635" s="207"/>
      <c r="AL2635" s="207"/>
      <c r="AM2635" s="207"/>
      <c r="AN2635" s="207"/>
      <c r="AO2635" s="208"/>
    </row>
    <row r="2636" customFormat="false" ht="15.75" hidden="false" customHeight="true" outlineLevel="0" collapsed="false">
      <c r="A2636" s="22" t="n">
        <v>2635</v>
      </c>
      <c r="B2636" s="180"/>
      <c r="C2636" s="22"/>
      <c r="D2636" s="22"/>
      <c r="E2636" s="183"/>
      <c r="F2636" s="183"/>
      <c r="G2636" s="22"/>
      <c r="H2636" s="22"/>
      <c r="I2636" s="22"/>
      <c r="J2636" s="22"/>
      <c r="K2636" s="191" t="e">
        <f aca="false">VLOOKUP(Personale!J2636,Legenda!$D$1:$F$258,2)</f>
        <v>#N/A</v>
      </c>
      <c r="L2636" s="22"/>
      <c r="M2636" s="22"/>
      <c r="N2636" s="22"/>
      <c r="O2636" s="22"/>
      <c r="P2636" s="203"/>
      <c r="Q2636" s="22"/>
      <c r="R2636" s="22"/>
      <c r="S2636" s="22"/>
      <c r="T2636" s="203"/>
      <c r="U2636" s="211"/>
      <c r="V2636" s="211"/>
      <c r="W2636" s="185" t="n">
        <v>0</v>
      </c>
      <c r="X2636" s="185" t="n">
        <v>0</v>
      </c>
      <c r="Y2636" s="219" t="n">
        <f aca="false">SUM(W2636:X2636)</f>
        <v>0</v>
      </c>
      <c r="Z2636" s="185" t="n">
        <v>0</v>
      </c>
      <c r="AA2636" s="185" t="n">
        <v>0</v>
      </c>
      <c r="AB2636" s="220" t="n">
        <f aca="false">SUM(Z2636:AA2636)</f>
        <v>0</v>
      </c>
      <c r="AC2636" s="22"/>
      <c r="AD2636" s="22"/>
      <c r="AE2636" s="188"/>
      <c r="AF2636" s="206" t="n">
        <f aca="false">IF(AE2636="SI",N2636,0)</f>
        <v>0</v>
      </c>
      <c r="AG2636" s="189" t="n">
        <f aca="false">IF(AE2636="SI",Y2636,0)</f>
        <v>0</v>
      </c>
      <c r="AH2636" s="189" t="n">
        <f aca="false">IF(AE2636="SI",AB2636,0)</f>
        <v>0</v>
      </c>
      <c r="AI2636" s="148"/>
      <c r="AJ2636" s="207"/>
      <c r="AK2636" s="207"/>
      <c r="AL2636" s="207"/>
      <c r="AM2636" s="207"/>
      <c r="AN2636" s="207"/>
      <c r="AO2636" s="208"/>
    </row>
    <row r="2637" customFormat="false" ht="15.75" hidden="false" customHeight="true" outlineLevel="0" collapsed="false">
      <c r="A2637" s="22" t="n">
        <v>2636</v>
      </c>
      <c r="B2637" s="180"/>
      <c r="C2637" s="22"/>
      <c r="D2637" s="22"/>
      <c r="E2637" s="183"/>
      <c r="F2637" s="183"/>
      <c r="G2637" s="22"/>
      <c r="H2637" s="22"/>
      <c r="I2637" s="22"/>
      <c r="J2637" s="22"/>
      <c r="K2637" s="191" t="e">
        <f aca="false">VLOOKUP(Personale!J2637,Legenda!$D$1:$F$258,2)</f>
        <v>#N/A</v>
      </c>
      <c r="L2637" s="22"/>
      <c r="M2637" s="22"/>
      <c r="N2637" s="22"/>
      <c r="O2637" s="22"/>
      <c r="P2637" s="203"/>
      <c r="Q2637" s="22"/>
      <c r="R2637" s="22"/>
      <c r="S2637" s="22"/>
      <c r="T2637" s="203"/>
      <c r="U2637" s="211"/>
      <c r="V2637" s="211"/>
      <c r="W2637" s="185" t="n">
        <v>0</v>
      </c>
      <c r="X2637" s="185" t="n">
        <v>0</v>
      </c>
      <c r="Y2637" s="219" t="n">
        <f aca="false">SUM(W2637:X2637)</f>
        <v>0</v>
      </c>
      <c r="Z2637" s="185" t="n">
        <v>0</v>
      </c>
      <c r="AA2637" s="185" t="n">
        <v>0</v>
      </c>
      <c r="AB2637" s="220" t="n">
        <f aca="false">SUM(Z2637:AA2637)</f>
        <v>0</v>
      </c>
      <c r="AC2637" s="22"/>
      <c r="AD2637" s="22"/>
      <c r="AE2637" s="188"/>
      <c r="AF2637" s="206" t="n">
        <f aca="false">IF(AE2637="SI",N2637,0)</f>
        <v>0</v>
      </c>
      <c r="AG2637" s="189" t="n">
        <f aca="false">IF(AE2637="SI",Y2637,0)</f>
        <v>0</v>
      </c>
      <c r="AH2637" s="189" t="n">
        <f aca="false">IF(AE2637="SI",AB2637,0)</f>
        <v>0</v>
      </c>
      <c r="AI2637" s="148"/>
      <c r="AJ2637" s="207"/>
      <c r="AK2637" s="207"/>
      <c r="AL2637" s="207"/>
      <c r="AM2637" s="207"/>
      <c r="AN2637" s="207"/>
      <c r="AO2637" s="208"/>
    </row>
    <row r="2638" customFormat="false" ht="15.75" hidden="false" customHeight="true" outlineLevel="0" collapsed="false">
      <c r="A2638" s="22" t="n">
        <v>2637</v>
      </c>
      <c r="B2638" s="180"/>
      <c r="C2638" s="22"/>
      <c r="D2638" s="22"/>
      <c r="E2638" s="183"/>
      <c r="F2638" s="183"/>
      <c r="G2638" s="22"/>
      <c r="H2638" s="22"/>
      <c r="I2638" s="22"/>
      <c r="J2638" s="22"/>
      <c r="K2638" s="191" t="e">
        <f aca="false">VLOOKUP(Personale!J2638,Legenda!$D$1:$F$258,2)</f>
        <v>#N/A</v>
      </c>
      <c r="L2638" s="22"/>
      <c r="M2638" s="22"/>
      <c r="N2638" s="22"/>
      <c r="O2638" s="22"/>
      <c r="P2638" s="203"/>
      <c r="Q2638" s="22"/>
      <c r="R2638" s="22"/>
      <c r="S2638" s="22"/>
      <c r="T2638" s="203"/>
      <c r="U2638" s="211"/>
      <c r="V2638" s="211"/>
      <c r="W2638" s="185" t="n">
        <v>0</v>
      </c>
      <c r="X2638" s="185" t="n">
        <v>0</v>
      </c>
      <c r="Y2638" s="219" t="n">
        <f aca="false">SUM(W2638:X2638)</f>
        <v>0</v>
      </c>
      <c r="Z2638" s="185" t="n">
        <v>0</v>
      </c>
      <c r="AA2638" s="185" t="n">
        <v>0</v>
      </c>
      <c r="AB2638" s="220" t="n">
        <f aca="false">SUM(Z2638:AA2638)</f>
        <v>0</v>
      </c>
      <c r="AC2638" s="22"/>
      <c r="AD2638" s="22"/>
      <c r="AE2638" s="188"/>
      <c r="AF2638" s="206" t="n">
        <f aca="false">IF(AE2638="SI",N2638,0)</f>
        <v>0</v>
      </c>
      <c r="AG2638" s="189" t="n">
        <f aca="false">IF(AE2638="SI",Y2638,0)</f>
        <v>0</v>
      </c>
      <c r="AH2638" s="189" t="n">
        <f aca="false">IF(AE2638="SI",AB2638,0)</f>
        <v>0</v>
      </c>
      <c r="AI2638" s="148"/>
      <c r="AJ2638" s="207"/>
      <c r="AK2638" s="207"/>
      <c r="AL2638" s="207"/>
      <c r="AM2638" s="207"/>
      <c r="AN2638" s="207"/>
      <c r="AO2638" s="208"/>
    </row>
    <row r="2639" customFormat="false" ht="15.75" hidden="false" customHeight="true" outlineLevel="0" collapsed="false">
      <c r="A2639" s="22" t="n">
        <v>2638</v>
      </c>
      <c r="B2639" s="180"/>
      <c r="C2639" s="22"/>
      <c r="D2639" s="22"/>
      <c r="E2639" s="183"/>
      <c r="F2639" s="183"/>
      <c r="G2639" s="22"/>
      <c r="H2639" s="22"/>
      <c r="I2639" s="22"/>
      <c r="J2639" s="22"/>
      <c r="K2639" s="191" t="e">
        <f aca="false">VLOOKUP(Personale!J2639,Legenda!$D$1:$F$258,2)</f>
        <v>#N/A</v>
      </c>
      <c r="L2639" s="22"/>
      <c r="M2639" s="22"/>
      <c r="N2639" s="22"/>
      <c r="O2639" s="22"/>
      <c r="P2639" s="203"/>
      <c r="Q2639" s="22"/>
      <c r="R2639" s="22"/>
      <c r="S2639" s="22"/>
      <c r="T2639" s="203"/>
      <c r="U2639" s="211"/>
      <c r="V2639" s="211"/>
      <c r="W2639" s="185" t="n">
        <v>0</v>
      </c>
      <c r="X2639" s="185" t="n">
        <v>0</v>
      </c>
      <c r="Y2639" s="219" t="n">
        <f aca="false">SUM(W2639:X2639)</f>
        <v>0</v>
      </c>
      <c r="Z2639" s="185" t="n">
        <v>0</v>
      </c>
      <c r="AA2639" s="185" t="n">
        <v>0</v>
      </c>
      <c r="AB2639" s="220" t="n">
        <f aca="false">SUM(Z2639:AA2639)</f>
        <v>0</v>
      </c>
      <c r="AC2639" s="22"/>
      <c r="AD2639" s="22"/>
      <c r="AE2639" s="188"/>
      <c r="AF2639" s="206" t="n">
        <f aca="false">IF(AE2639="SI",N2639,0)</f>
        <v>0</v>
      </c>
      <c r="AG2639" s="189" t="n">
        <f aca="false">IF(AE2639="SI",Y2639,0)</f>
        <v>0</v>
      </c>
      <c r="AH2639" s="189" t="n">
        <f aca="false">IF(AE2639="SI",AB2639,0)</f>
        <v>0</v>
      </c>
      <c r="AI2639" s="148"/>
      <c r="AJ2639" s="207"/>
      <c r="AK2639" s="207"/>
      <c r="AL2639" s="207"/>
      <c r="AM2639" s="207"/>
      <c r="AN2639" s="207"/>
      <c r="AO2639" s="208"/>
    </row>
    <row r="2640" customFormat="false" ht="15.75" hidden="false" customHeight="true" outlineLevel="0" collapsed="false">
      <c r="A2640" s="22" t="n">
        <v>2639</v>
      </c>
      <c r="B2640" s="180"/>
      <c r="C2640" s="22"/>
      <c r="D2640" s="22"/>
      <c r="E2640" s="183"/>
      <c r="F2640" s="183"/>
      <c r="G2640" s="22"/>
      <c r="H2640" s="22"/>
      <c r="I2640" s="22"/>
      <c r="J2640" s="22"/>
      <c r="K2640" s="191" t="e">
        <f aca="false">VLOOKUP(Personale!J2640,Legenda!$D$1:$F$258,2)</f>
        <v>#N/A</v>
      </c>
      <c r="L2640" s="22"/>
      <c r="M2640" s="22"/>
      <c r="N2640" s="22"/>
      <c r="O2640" s="22"/>
      <c r="P2640" s="203"/>
      <c r="Q2640" s="22"/>
      <c r="R2640" s="22"/>
      <c r="S2640" s="22"/>
      <c r="T2640" s="203"/>
      <c r="U2640" s="211"/>
      <c r="V2640" s="211"/>
      <c r="W2640" s="185" t="n">
        <v>0</v>
      </c>
      <c r="X2640" s="185" t="n">
        <v>0</v>
      </c>
      <c r="Y2640" s="219" t="n">
        <f aca="false">SUM(W2640:X2640)</f>
        <v>0</v>
      </c>
      <c r="Z2640" s="185" t="n">
        <v>0</v>
      </c>
      <c r="AA2640" s="185" t="n">
        <v>0</v>
      </c>
      <c r="AB2640" s="220" t="n">
        <f aca="false">SUM(Z2640:AA2640)</f>
        <v>0</v>
      </c>
      <c r="AC2640" s="22"/>
      <c r="AD2640" s="22"/>
      <c r="AE2640" s="188"/>
      <c r="AF2640" s="206" t="n">
        <f aca="false">IF(AE2640="SI",N2640,0)</f>
        <v>0</v>
      </c>
      <c r="AG2640" s="189" t="n">
        <f aca="false">IF(AE2640="SI",Y2640,0)</f>
        <v>0</v>
      </c>
      <c r="AH2640" s="189" t="n">
        <f aca="false">IF(AE2640="SI",AB2640,0)</f>
        <v>0</v>
      </c>
      <c r="AI2640" s="148"/>
      <c r="AJ2640" s="207"/>
      <c r="AK2640" s="207"/>
      <c r="AL2640" s="207"/>
      <c r="AM2640" s="207"/>
      <c r="AN2640" s="207"/>
      <c r="AO2640" s="208"/>
    </row>
    <row r="2641" customFormat="false" ht="15.75" hidden="false" customHeight="true" outlineLevel="0" collapsed="false">
      <c r="A2641" s="22" t="n">
        <v>2640</v>
      </c>
      <c r="B2641" s="180"/>
      <c r="C2641" s="22"/>
      <c r="D2641" s="22"/>
      <c r="E2641" s="183"/>
      <c r="F2641" s="183"/>
      <c r="G2641" s="22"/>
      <c r="H2641" s="22"/>
      <c r="I2641" s="22"/>
      <c r="J2641" s="22"/>
      <c r="K2641" s="191" t="e">
        <f aca="false">VLOOKUP(Personale!J2641,Legenda!$D$1:$F$258,2)</f>
        <v>#N/A</v>
      </c>
      <c r="L2641" s="22"/>
      <c r="M2641" s="22"/>
      <c r="N2641" s="22"/>
      <c r="O2641" s="22"/>
      <c r="P2641" s="203"/>
      <c r="Q2641" s="22"/>
      <c r="R2641" s="22"/>
      <c r="S2641" s="22"/>
      <c r="T2641" s="203"/>
      <c r="U2641" s="211"/>
      <c r="V2641" s="211"/>
      <c r="W2641" s="185" t="n">
        <v>0</v>
      </c>
      <c r="X2641" s="185" t="n">
        <v>0</v>
      </c>
      <c r="Y2641" s="219" t="n">
        <f aca="false">SUM(W2641:X2641)</f>
        <v>0</v>
      </c>
      <c r="Z2641" s="185" t="n">
        <v>0</v>
      </c>
      <c r="AA2641" s="185" t="n">
        <v>0</v>
      </c>
      <c r="AB2641" s="220" t="n">
        <f aca="false">SUM(Z2641:AA2641)</f>
        <v>0</v>
      </c>
      <c r="AC2641" s="22"/>
      <c r="AD2641" s="22"/>
      <c r="AE2641" s="188"/>
      <c r="AF2641" s="206" t="n">
        <f aca="false">IF(AE2641="SI",N2641,0)</f>
        <v>0</v>
      </c>
      <c r="AG2641" s="189" t="n">
        <f aca="false">IF(AE2641="SI",Y2641,0)</f>
        <v>0</v>
      </c>
      <c r="AH2641" s="189" t="n">
        <f aca="false">IF(AE2641="SI",AB2641,0)</f>
        <v>0</v>
      </c>
      <c r="AI2641" s="148"/>
      <c r="AJ2641" s="207"/>
      <c r="AK2641" s="207"/>
      <c r="AL2641" s="207"/>
      <c r="AM2641" s="207"/>
      <c r="AN2641" s="207"/>
      <c r="AO2641" s="208"/>
    </row>
    <row r="2642" customFormat="false" ht="15.75" hidden="false" customHeight="true" outlineLevel="0" collapsed="false">
      <c r="A2642" s="22" t="n">
        <v>2641</v>
      </c>
      <c r="B2642" s="180"/>
      <c r="C2642" s="22"/>
      <c r="D2642" s="22"/>
      <c r="E2642" s="183"/>
      <c r="F2642" s="183"/>
      <c r="G2642" s="22"/>
      <c r="H2642" s="22"/>
      <c r="I2642" s="22"/>
      <c r="J2642" s="22"/>
      <c r="K2642" s="191" t="e">
        <f aca="false">VLOOKUP(Personale!J2642,Legenda!$D$1:$F$258,2)</f>
        <v>#N/A</v>
      </c>
      <c r="L2642" s="22"/>
      <c r="M2642" s="22"/>
      <c r="N2642" s="22"/>
      <c r="O2642" s="22"/>
      <c r="P2642" s="203"/>
      <c r="Q2642" s="22"/>
      <c r="R2642" s="22"/>
      <c r="S2642" s="22"/>
      <c r="T2642" s="203"/>
      <c r="U2642" s="211"/>
      <c r="V2642" s="211"/>
      <c r="W2642" s="185" t="n">
        <v>0</v>
      </c>
      <c r="X2642" s="185" t="n">
        <v>0</v>
      </c>
      <c r="Y2642" s="219" t="n">
        <f aca="false">SUM(W2642:X2642)</f>
        <v>0</v>
      </c>
      <c r="Z2642" s="185" t="n">
        <v>0</v>
      </c>
      <c r="AA2642" s="185" t="n">
        <v>0</v>
      </c>
      <c r="AB2642" s="220" t="n">
        <f aca="false">SUM(Z2642:AA2642)</f>
        <v>0</v>
      </c>
      <c r="AC2642" s="22"/>
      <c r="AD2642" s="22"/>
      <c r="AE2642" s="188"/>
      <c r="AF2642" s="206" t="n">
        <f aca="false">IF(AE2642="SI",N2642,0)</f>
        <v>0</v>
      </c>
      <c r="AG2642" s="189" t="n">
        <f aca="false">IF(AE2642="SI",Y2642,0)</f>
        <v>0</v>
      </c>
      <c r="AH2642" s="189" t="n">
        <f aca="false">IF(AE2642="SI",AB2642,0)</f>
        <v>0</v>
      </c>
      <c r="AI2642" s="148"/>
      <c r="AJ2642" s="207"/>
      <c r="AK2642" s="207"/>
      <c r="AL2642" s="207"/>
      <c r="AM2642" s="207"/>
      <c r="AN2642" s="207"/>
      <c r="AO2642" s="208"/>
    </row>
    <row r="2643" customFormat="false" ht="15.75" hidden="false" customHeight="true" outlineLevel="0" collapsed="false">
      <c r="A2643" s="22" t="n">
        <v>2642</v>
      </c>
      <c r="B2643" s="180"/>
      <c r="C2643" s="22"/>
      <c r="D2643" s="22"/>
      <c r="E2643" s="183"/>
      <c r="F2643" s="183"/>
      <c r="G2643" s="22"/>
      <c r="H2643" s="22"/>
      <c r="I2643" s="22"/>
      <c r="J2643" s="22"/>
      <c r="K2643" s="191" t="e">
        <f aca="false">VLOOKUP(Personale!J2643,Legenda!$D$1:$F$258,2)</f>
        <v>#N/A</v>
      </c>
      <c r="L2643" s="22"/>
      <c r="M2643" s="22"/>
      <c r="N2643" s="22"/>
      <c r="O2643" s="22"/>
      <c r="P2643" s="203"/>
      <c r="Q2643" s="22"/>
      <c r="R2643" s="22"/>
      <c r="S2643" s="22"/>
      <c r="T2643" s="203"/>
      <c r="U2643" s="211"/>
      <c r="V2643" s="211"/>
      <c r="W2643" s="185" t="n">
        <v>0</v>
      </c>
      <c r="X2643" s="185" t="n">
        <v>0</v>
      </c>
      <c r="Y2643" s="219" t="n">
        <f aca="false">SUM(W2643:X2643)</f>
        <v>0</v>
      </c>
      <c r="Z2643" s="185" t="n">
        <v>0</v>
      </c>
      <c r="AA2643" s="185" t="n">
        <v>0</v>
      </c>
      <c r="AB2643" s="220" t="n">
        <f aca="false">SUM(Z2643:AA2643)</f>
        <v>0</v>
      </c>
      <c r="AC2643" s="22"/>
      <c r="AD2643" s="22"/>
      <c r="AE2643" s="188"/>
      <c r="AF2643" s="206" t="n">
        <f aca="false">IF(AE2643="SI",N2643,0)</f>
        <v>0</v>
      </c>
      <c r="AG2643" s="189" t="n">
        <f aca="false">IF(AE2643="SI",Y2643,0)</f>
        <v>0</v>
      </c>
      <c r="AH2643" s="189" t="n">
        <f aca="false">IF(AE2643="SI",AB2643,0)</f>
        <v>0</v>
      </c>
      <c r="AI2643" s="148"/>
      <c r="AJ2643" s="207"/>
      <c r="AK2643" s="207"/>
      <c r="AL2643" s="207"/>
      <c r="AM2643" s="207"/>
      <c r="AN2643" s="207"/>
      <c r="AO2643" s="208"/>
    </row>
    <row r="2644" customFormat="false" ht="15.75" hidden="false" customHeight="true" outlineLevel="0" collapsed="false">
      <c r="A2644" s="22" t="n">
        <v>2643</v>
      </c>
      <c r="B2644" s="180"/>
      <c r="C2644" s="22"/>
      <c r="D2644" s="22"/>
      <c r="E2644" s="183"/>
      <c r="F2644" s="183"/>
      <c r="G2644" s="22"/>
      <c r="H2644" s="22"/>
      <c r="I2644" s="22"/>
      <c r="J2644" s="22"/>
      <c r="K2644" s="191" t="e">
        <f aca="false">VLOOKUP(Personale!J2644,Legenda!$D$1:$F$258,2)</f>
        <v>#N/A</v>
      </c>
      <c r="L2644" s="22"/>
      <c r="M2644" s="22"/>
      <c r="N2644" s="22"/>
      <c r="O2644" s="22"/>
      <c r="P2644" s="203"/>
      <c r="Q2644" s="22"/>
      <c r="R2644" s="22"/>
      <c r="S2644" s="22"/>
      <c r="T2644" s="203"/>
      <c r="U2644" s="211"/>
      <c r="V2644" s="211"/>
      <c r="W2644" s="185" t="n">
        <v>0</v>
      </c>
      <c r="X2644" s="185" t="n">
        <v>0</v>
      </c>
      <c r="Y2644" s="219" t="n">
        <f aca="false">SUM(W2644:X2644)</f>
        <v>0</v>
      </c>
      <c r="Z2644" s="185" t="n">
        <v>0</v>
      </c>
      <c r="AA2644" s="185" t="n">
        <v>0</v>
      </c>
      <c r="AB2644" s="220" t="n">
        <f aca="false">SUM(Z2644:AA2644)</f>
        <v>0</v>
      </c>
      <c r="AC2644" s="22"/>
      <c r="AD2644" s="22"/>
      <c r="AE2644" s="188"/>
      <c r="AF2644" s="206" t="n">
        <f aca="false">IF(AE2644="SI",N2644,0)</f>
        <v>0</v>
      </c>
      <c r="AG2644" s="189" t="n">
        <f aca="false">IF(AE2644="SI",Y2644,0)</f>
        <v>0</v>
      </c>
      <c r="AH2644" s="189" t="n">
        <f aca="false">IF(AE2644="SI",AB2644,0)</f>
        <v>0</v>
      </c>
      <c r="AI2644" s="148"/>
      <c r="AJ2644" s="207"/>
      <c r="AK2644" s="207"/>
      <c r="AL2644" s="207"/>
      <c r="AM2644" s="207"/>
      <c r="AN2644" s="207"/>
      <c r="AO2644" s="208"/>
    </row>
    <row r="2645" customFormat="false" ht="15.75" hidden="false" customHeight="true" outlineLevel="0" collapsed="false">
      <c r="A2645" s="22" t="n">
        <v>2644</v>
      </c>
      <c r="B2645" s="180"/>
      <c r="C2645" s="22"/>
      <c r="D2645" s="22"/>
      <c r="E2645" s="183"/>
      <c r="F2645" s="183"/>
      <c r="G2645" s="22"/>
      <c r="H2645" s="22"/>
      <c r="I2645" s="22"/>
      <c r="J2645" s="22"/>
      <c r="K2645" s="191" t="e">
        <f aca="false">VLOOKUP(Personale!J2645,Legenda!$D$1:$F$258,2)</f>
        <v>#N/A</v>
      </c>
      <c r="L2645" s="22"/>
      <c r="M2645" s="22"/>
      <c r="N2645" s="22"/>
      <c r="O2645" s="22"/>
      <c r="P2645" s="203"/>
      <c r="Q2645" s="22"/>
      <c r="R2645" s="22"/>
      <c r="S2645" s="22"/>
      <c r="T2645" s="203"/>
      <c r="U2645" s="211"/>
      <c r="V2645" s="211"/>
      <c r="W2645" s="185" t="n">
        <v>0</v>
      </c>
      <c r="X2645" s="185" t="n">
        <v>0</v>
      </c>
      <c r="Y2645" s="219" t="n">
        <f aca="false">SUM(W2645:X2645)</f>
        <v>0</v>
      </c>
      <c r="Z2645" s="185" t="n">
        <v>0</v>
      </c>
      <c r="AA2645" s="185" t="n">
        <v>0</v>
      </c>
      <c r="AB2645" s="220" t="n">
        <f aca="false">SUM(Z2645:AA2645)</f>
        <v>0</v>
      </c>
      <c r="AC2645" s="22"/>
      <c r="AD2645" s="22"/>
      <c r="AE2645" s="188"/>
      <c r="AF2645" s="206" t="n">
        <f aca="false">IF(AE2645="SI",N2645,0)</f>
        <v>0</v>
      </c>
      <c r="AG2645" s="189" t="n">
        <f aca="false">IF(AE2645="SI",Y2645,0)</f>
        <v>0</v>
      </c>
      <c r="AH2645" s="189" t="n">
        <f aca="false">IF(AE2645="SI",AB2645,0)</f>
        <v>0</v>
      </c>
      <c r="AI2645" s="148"/>
      <c r="AJ2645" s="207"/>
      <c r="AK2645" s="207"/>
      <c r="AL2645" s="207"/>
      <c r="AM2645" s="207"/>
      <c r="AN2645" s="207"/>
      <c r="AO2645" s="208"/>
    </row>
    <row r="2646" customFormat="false" ht="15.75" hidden="false" customHeight="true" outlineLevel="0" collapsed="false">
      <c r="A2646" s="22" t="n">
        <v>2645</v>
      </c>
      <c r="B2646" s="180"/>
      <c r="C2646" s="22"/>
      <c r="D2646" s="22"/>
      <c r="E2646" s="183"/>
      <c r="F2646" s="183"/>
      <c r="G2646" s="22"/>
      <c r="H2646" s="22"/>
      <c r="I2646" s="22"/>
      <c r="J2646" s="22"/>
      <c r="K2646" s="191" t="e">
        <f aca="false">VLOOKUP(Personale!J2646,Legenda!$D$1:$F$258,2)</f>
        <v>#N/A</v>
      </c>
      <c r="L2646" s="22"/>
      <c r="M2646" s="22"/>
      <c r="N2646" s="22"/>
      <c r="O2646" s="22"/>
      <c r="P2646" s="203"/>
      <c r="Q2646" s="22"/>
      <c r="R2646" s="22"/>
      <c r="S2646" s="22"/>
      <c r="T2646" s="203"/>
      <c r="U2646" s="211"/>
      <c r="V2646" s="211"/>
      <c r="W2646" s="185" t="n">
        <v>0</v>
      </c>
      <c r="X2646" s="185" t="n">
        <v>0</v>
      </c>
      <c r="Y2646" s="219" t="n">
        <f aca="false">SUM(W2646:X2646)</f>
        <v>0</v>
      </c>
      <c r="Z2646" s="185" t="n">
        <v>0</v>
      </c>
      <c r="AA2646" s="185" t="n">
        <v>0</v>
      </c>
      <c r="AB2646" s="220" t="n">
        <f aca="false">SUM(Z2646:AA2646)</f>
        <v>0</v>
      </c>
      <c r="AC2646" s="22"/>
      <c r="AD2646" s="22"/>
      <c r="AE2646" s="188"/>
      <c r="AF2646" s="206" t="n">
        <f aca="false">IF(AE2646="SI",N2646,0)</f>
        <v>0</v>
      </c>
      <c r="AG2646" s="189" t="n">
        <f aca="false">IF(AE2646="SI",Y2646,0)</f>
        <v>0</v>
      </c>
      <c r="AH2646" s="189" t="n">
        <f aca="false">IF(AE2646="SI",AB2646,0)</f>
        <v>0</v>
      </c>
      <c r="AI2646" s="148"/>
      <c r="AJ2646" s="207"/>
      <c r="AK2646" s="207"/>
      <c r="AL2646" s="207"/>
      <c r="AM2646" s="207"/>
      <c r="AN2646" s="207"/>
      <c r="AO2646" s="208"/>
    </row>
    <row r="2647" customFormat="false" ht="15.75" hidden="false" customHeight="true" outlineLevel="0" collapsed="false">
      <c r="A2647" s="22" t="n">
        <v>2646</v>
      </c>
      <c r="B2647" s="180"/>
      <c r="C2647" s="22"/>
      <c r="D2647" s="22"/>
      <c r="E2647" s="183"/>
      <c r="F2647" s="183"/>
      <c r="G2647" s="22"/>
      <c r="H2647" s="22"/>
      <c r="I2647" s="22"/>
      <c r="J2647" s="22"/>
      <c r="K2647" s="191" t="e">
        <f aca="false">VLOOKUP(Personale!J2647,Legenda!$D$1:$F$258,2)</f>
        <v>#N/A</v>
      </c>
      <c r="L2647" s="22"/>
      <c r="M2647" s="22"/>
      <c r="N2647" s="22"/>
      <c r="O2647" s="22"/>
      <c r="P2647" s="203"/>
      <c r="Q2647" s="22"/>
      <c r="R2647" s="22"/>
      <c r="S2647" s="22"/>
      <c r="T2647" s="203"/>
      <c r="U2647" s="211"/>
      <c r="V2647" s="211"/>
      <c r="W2647" s="185" t="n">
        <v>0</v>
      </c>
      <c r="X2647" s="185" t="n">
        <v>0</v>
      </c>
      <c r="Y2647" s="219" t="n">
        <f aca="false">SUM(W2647:X2647)</f>
        <v>0</v>
      </c>
      <c r="Z2647" s="185" t="n">
        <v>0</v>
      </c>
      <c r="AA2647" s="185" t="n">
        <v>0</v>
      </c>
      <c r="AB2647" s="220" t="n">
        <f aca="false">SUM(Z2647:AA2647)</f>
        <v>0</v>
      </c>
      <c r="AC2647" s="22"/>
      <c r="AD2647" s="22"/>
      <c r="AE2647" s="188"/>
      <c r="AF2647" s="206" t="n">
        <f aca="false">IF(AE2647="SI",N2647,0)</f>
        <v>0</v>
      </c>
      <c r="AG2647" s="189" t="n">
        <f aca="false">IF(AE2647="SI",Y2647,0)</f>
        <v>0</v>
      </c>
      <c r="AH2647" s="189" t="n">
        <f aca="false">IF(AE2647="SI",AB2647,0)</f>
        <v>0</v>
      </c>
      <c r="AI2647" s="148"/>
      <c r="AJ2647" s="207"/>
      <c r="AK2647" s="207"/>
      <c r="AL2647" s="207"/>
      <c r="AM2647" s="207"/>
      <c r="AN2647" s="207"/>
      <c r="AO2647" s="208"/>
    </row>
    <row r="2648" customFormat="false" ht="15.75" hidden="false" customHeight="true" outlineLevel="0" collapsed="false">
      <c r="A2648" s="22" t="n">
        <v>2647</v>
      </c>
      <c r="B2648" s="180"/>
      <c r="C2648" s="22"/>
      <c r="D2648" s="22"/>
      <c r="E2648" s="183"/>
      <c r="F2648" s="183"/>
      <c r="G2648" s="22"/>
      <c r="H2648" s="22"/>
      <c r="I2648" s="22"/>
      <c r="J2648" s="22"/>
      <c r="K2648" s="191" t="e">
        <f aca="false">VLOOKUP(Personale!J2648,Legenda!$D$1:$F$258,2)</f>
        <v>#N/A</v>
      </c>
      <c r="L2648" s="22"/>
      <c r="M2648" s="22"/>
      <c r="N2648" s="22"/>
      <c r="O2648" s="22"/>
      <c r="P2648" s="203"/>
      <c r="Q2648" s="22"/>
      <c r="R2648" s="22"/>
      <c r="S2648" s="22"/>
      <c r="T2648" s="203"/>
      <c r="U2648" s="211"/>
      <c r="V2648" s="211"/>
      <c r="W2648" s="185" t="n">
        <v>0</v>
      </c>
      <c r="X2648" s="185" t="n">
        <v>0</v>
      </c>
      <c r="Y2648" s="219" t="n">
        <f aca="false">SUM(W2648:X2648)</f>
        <v>0</v>
      </c>
      <c r="Z2648" s="185" t="n">
        <v>0</v>
      </c>
      <c r="AA2648" s="185" t="n">
        <v>0</v>
      </c>
      <c r="AB2648" s="220" t="n">
        <f aca="false">SUM(Z2648:AA2648)</f>
        <v>0</v>
      </c>
      <c r="AC2648" s="22"/>
      <c r="AD2648" s="22"/>
      <c r="AE2648" s="188"/>
      <c r="AF2648" s="206" t="n">
        <f aca="false">IF(AE2648="SI",N2648,0)</f>
        <v>0</v>
      </c>
      <c r="AG2648" s="189" t="n">
        <f aca="false">IF(AE2648="SI",Y2648,0)</f>
        <v>0</v>
      </c>
      <c r="AH2648" s="189" t="n">
        <f aca="false">IF(AE2648="SI",AB2648,0)</f>
        <v>0</v>
      </c>
      <c r="AI2648" s="148"/>
      <c r="AJ2648" s="207"/>
      <c r="AK2648" s="207"/>
      <c r="AL2648" s="207"/>
      <c r="AM2648" s="207"/>
      <c r="AN2648" s="207"/>
      <c r="AO2648" s="208"/>
    </row>
    <row r="2649" customFormat="false" ht="15.75" hidden="false" customHeight="true" outlineLevel="0" collapsed="false">
      <c r="A2649" s="22" t="n">
        <v>2648</v>
      </c>
      <c r="B2649" s="180"/>
      <c r="C2649" s="22"/>
      <c r="D2649" s="22"/>
      <c r="E2649" s="183"/>
      <c r="F2649" s="183"/>
      <c r="G2649" s="22"/>
      <c r="H2649" s="22"/>
      <c r="I2649" s="22"/>
      <c r="J2649" s="22"/>
      <c r="K2649" s="191" t="e">
        <f aca="false">VLOOKUP(Personale!J2649,Legenda!$D$1:$F$258,2)</f>
        <v>#N/A</v>
      </c>
      <c r="L2649" s="22"/>
      <c r="M2649" s="22"/>
      <c r="N2649" s="22"/>
      <c r="O2649" s="22"/>
      <c r="P2649" s="203"/>
      <c r="Q2649" s="22"/>
      <c r="R2649" s="22"/>
      <c r="S2649" s="22"/>
      <c r="T2649" s="203"/>
      <c r="U2649" s="211"/>
      <c r="V2649" s="211"/>
      <c r="W2649" s="185" t="n">
        <v>0</v>
      </c>
      <c r="X2649" s="185" t="n">
        <v>0</v>
      </c>
      <c r="Y2649" s="219" t="n">
        <f aca="false">SUM(W2649:X2649)</f>
        <v>0</v>
      </c>
      <c r="Z2649" s="185" t="n">
        <v>0</v>
      </c>
      <c r="AA2649" s="185" t="n">
        <v>0</v>
      </c>
      <c r="AB2649" s="220" t="n">
        <f aca="false">SUM(Z2649:AA2649)</f>
        <v>0</v>
      </c>
      <c r="AC2649" s="22"/>
      <c r="AD2649" s="22"/>
      <c r="AE2649" s="188"/>
      <c r="AF2649" s="206" t="n">
        <f aca="false">IF(AE2649="SI",N2649,0)</f>
        <v>0</v>
      </c>
      <c r="AG2649" s="189" t="n">
        <f aca="false">IF(AE2649="SI",Y2649,0)</f>
        <v>0</v>
      </c>
      <c r="AH2649" s="189" t="n">
        <f aca="false">IF(AE2649="SI",AB2649,0)</f>
        <v>0</v>
      </c>
      <c r="AI2649" s="148"/>
      <c r="AJ2649" s="207"/>
      <c r="AK2649" s="207"/>
      <c r="AL2649" s="207"/>
      <c r="AM2649" s="207"/>
      <c r="AN2649" s="207"/>
      <c r="AO2649" s="208"/>
    </row>
    <row r="2650" customFormat="false" ht="15.75" hidden="false" customHeight="true" outlineLevel="0" collapsed="false">
      <c r="A2650" s="22" t="n">
        <v>2649</v>
      </c>
      <c r="B2650" s="180"/>
      <c r="C2650" s="22"/>
      <c r="D2650" s="22"/>
      <c r="E2650" s="183"/>
      <c r="F2650" s="183"/>
      <c r="G2650" s="22"/>
      <c r="H2650" s="22"/>
      <c r="I2650" s="22"/>
      <c r="J2650" s="22"/>
      <c r="K2650" s="191" t="e">
        <f aca="false">VLOOKUP(Personale!J2650,Legenda!$D$1:$F$258,2)</f>
        <v>#N/A</v>
      </c>
      <c r="L2650" s="22"/>
      <c r="M2650" s="22"/>
      <c r="N2650" s="22"/>
      <c r="O2650" s="22"/>
      <c r="P2650" s="203"/>
      <c r="Q2650" s="22"/>
      <c r="R2650" s="22"/>
      <c r="S2650" s="22"/>
      <c r="T2650" s="203"/>
      <c r="U2650" s="211"/>
      <c r="V2650" s="211"/>
      <c r="W2650" s="185" t="n">
        <v>0</v>
      </c>
      <c r="X2650" s="185" t="n">
        <v>0</v>
      </c>
      <c r="Y2650" s="219" t="n">
        <f aca="false">SUM(W2650:X2650)</f>
        <v>0</v>
      </c>
      <c r="Z2650" s="185" t="n">
        <v>0</v>
      </c>
      <c r="AA2650" s="185" t="n">
        <v>0</v>
      </c>
      <c r="AB2650" s="220" t="n">
        <f aca="false">SUM(Z2650:AA2650)</f>
        <v>0</v>
      </c>
      <c r="AC2650" s="22"/>
      <c r="AD2650" s="22"/>
      <c r="AE2650" s="188"/>
      <c r="AF2650" s="206" t="n">
        <f aca="false">IF(AE2650="SI",N2650,0)</f>
        <v>0</v>
      </c>
      <c r="AG2650" s="189" t="n">
        <f aca="false">IF(AE2650="SI",Y2650,0)</f>
        <v>0</v>
      </c>
      <c r="AH2650" s="189" t="n">
        <f aca="false">IF(AE2650="SI",AB2650,0)</f>
        <v>0</v>
      </c>
      <c r="AI2650" s="148"/>
      <c r="AJ2650" s="207"/>
      <c r="AK2650" s="207"/>
      <c r="AL2650" s="207"/>
      <c r="AM2650" s="207"/>
      <c r="AN2650" s="207"/>
      <c r="AO2650" s="208"/>
    </row>
    <row r="2651" customFormat="false" ht="15.75" hidden="false" customHeight="true" outlineLevel="0" collapsed="false">
      <c r="A2651" s="22" t="n">
        <v>2650</v>
      </c>
      <c r="B2651" s="180"/>
      <c r="C2651" s="22"/>
      <c r="D2651" s="22"/>
      <c r="E2651" s="183"/>
      <c r="F2651" s="183"/>
      <c r="G2651" s="22"/>
      <c r="H2651" s="22"/>
      <c r="I2651" s="22"/>
      <c r="J2651" s="22"/>
      <c r="K2651" s="191" t="e">
        <f aca="false">VLOOKUP(Personale!J2651,Legenda!$D$1:$F$258,2)</f>
        <v>#N/A</v>
      </c>
      <c r="L2651" s="22"/>
      <c r="M2651" s="22"/>
      <c r="N2651" s="22"/>
      <c r="O2651" s="22"/>
      <c r="P2651" s="203"/>
      <c r="Q2651" s="22"/>
      <c r="R2651" s="22"/>
      <c r="S2651" s="22"/>
      <c r="T2651" s="203"/>
      <c r="U2651" s="211"/>
      <c r="V2651" s="211"/>
      <c r="W2651" s="185" t="n">
        <v>0</v>
      </c>
      <c r="X2651" s="185" t="n">
        <v>0</v>
      </c>
      <c r="Y2651" s="219" t="n">
        <f aca="false">SUM(W2651:X2651)</f>
        <v>0</v>
      </c>
      <c r="Z2651" s="185" t="n">
        <v>0</v>
      </c>
      <c r="AA2651" s="185" t="n">
        <v>0</v>
      </c>
      <c r="AB2651" s="220" t="n">
        <f aca="false">SUM(Z2651:AA2651)</f>
        <v>0</v>
      </c>
      <c r="AC2651" s="22"/>
      <c r="AD2651" s="22"/>
      <c r="AE2651" s="188"/>
      <c r="AF2651" s="206" t="n">
        <f aca="false">IF(AE2651="SI",N2651,0)</f>
        <v>0</v>
      </c>
      <c r="AG2651" s="189" t="n">
        <f aca="false">IF(AE2651="SI",Y2651,0)</f>
        <v>0</v>
      </c>
      <c r="AH2651" s="189" t="n">
        <f aca="false">IF(AE2651="SI",AB2651,0)</f>
        <v>0</v>
      </c>
      <c r="AI2651" s="148"/>
      <c r="AJ2651" s="207"/>
      <c r="AK2651" s="207"/>
      <c r="AL2651" s="207"/>
      <c r="AM2651" s="207"/>
      <c r="AN2651" s="207"/>
      <c r="AO2651" s="208"/>
    </row>
    <row r="2652" customFormat="false" ht="15.75" hidden="false" customHeight="true" outlineLevel="0" collapsed="false">
      <c r="A2652" s="22" t="n">
        <v>2651</v>
      </c>
      <c r="B2652" s="180"/>
      <c r="C2652" s="22"/>
      <c r="D2652" s="22"/>
      <c r="E2652" s="183"/>
      <c r="F2652" s="183"/>
      <c r="G2652" s="22"/>
      <c r="H2652" s="22"/>
      <c r="I2652" s="22"/>
      <c r="J2652" s="22"/>
      <c r="K2652" s="191" t="e">
        <f aca="false">VLOOKUP(Personale!J2652,Legenda!$D$1:$F$258,2)</f>
        <v>#N/A</v>
      </c>
      <c r="L2652" s="22"/>
      <c r="M2652" s="22"/>
      <c r="N2652" s="22"/>
      <c r="O2652" s="22"/>
      <c r="P2652" s="203"/>
      <c r="Q2652" s="22"/>
      <c r="R2652" s="22"/>
      <c r="S2652" s="22"/>
      <c r="T2652" s="203"/>
      <c r="U2652" s="211"/>
      <c r="V2652" s="211"/>
      <c r="W2652" s="185" t="n">
        <v>0</v>
      </c>
      <c r="X2652" s="185" t="n">
        <v>0</v>
      </c>
      <c r="Y2652" s="219" t="n">
        <f aca="false">SUM(W2652:X2652)</f>
        <v>0</v>
      </c>
      <c r="Z2652" s="185" t="n">
        <v>0</v>
      </c>
      <c r="AA2652" s="185" t="n">
        <v>0</v>
      </c>
      <c r="AB2652" s="220" t="n">
        <f aca="false">SUM(Z2652:AA2652)</f>
        <v>0</v>
      </c>
      <c r="AC2652" s="22"/>
      <c r="AD2652" s="22"/>
      <c r="AE2652" s="188"/>
      <c r="AF2652" s="206" t="n">
        <f aca="false">IF(AE2652="SI",N2652,0)</f>
        <v>0</v>
      </c>
      <c r="AG2652" s="189" t="n">
        <f aca="false">IF(AE2652="SI",Y2652,0)</f>
        <v>0</v>
      </c>
      <c r="AH2652" s="189" t="n">
        <f aca="false">IF(AE2652="SI",AB2652,0)</f>
        <v>0</v>
      </c>
      <c r="AI2652" s="148"/>
      <c r="AJ2652" s="207"/>
      <c r="AK2652" s="207"/>
      <c r="AL2652" s="207"/>
      <c r="AM2652" s="207"/>
      <c r="AN2652" s="207"/>
      <c r="AO2652" s="208"/>
    </row>
    <row r="2653" customFormat="false" ht="15.75" hidden="false" customHeight="true" outlineLevel="0" collapsed="false">
      <c r="A2653" s="22" t="n">
        <v>2652</v>
      </c>
      <c r="B2653" s="180"/>
      <c r="C2653" s="22"/>
      <c r="D2653" s="22"/>
      <c r="E2653" s="183"/>
      <c r="F2653" s="183"/>
      <c r="G2653" s="22"/>
      <c r="H2653" s="22"/>
      <c r="I2653" s="22"/>
      <c r="J2653" s="22"/>
      <c r="K2653" s="191" t="e">
        <f aca="false">VLOOKUP(Personale!J2653,Legenda!$D$1:$F$258,2)</f>
        <v>#N/A</v>
      </c>
      <c r="L2653" s="22"/>
      <c r="M2653" s="22"/>
      <c r="N2653" s="22"/>
      <c r="O2653" s="22"/>
      <c r="P2653" s="203"/>
      <c r="Q2653" s="22"/>
      <c r="R2653" s="22"/>
      <c r="S2653" s="22"/>
      <c r="T2653" s="203"/>
      <c r="U2653" s="211"/>
      <c r="V2653" s="211"/>
      <c r="W2653" s="185" t="n">
        <v>0</v>
      </c>
      <c r="X2653" s="185" t="n">
        <v>0</v>
      </c>
      <c r="Y2653" s="219" t="n">
        <f aca="false">SUM(W2653:X2653)</f>
        <v>0</v>
      </c>
      <c r="Z2653" s="185" t="n">
        <v>0</v>
      </c>
      <c r="AA2653" s="185" t="n">
        <v>0</v>
      </c>
      <c r="AB2653" s="220" t="n">
        <f aca="false">SUM(Z2653:AA2653)</f>
        <v>0</v>
      </c>
      <c r="AC2653" s="22"/>
      <c r="AD2653" s="22"/>
      <c r="AE2653" s="188"/>
      <c r="AF2653" s="206" t="n">
        <f aca="false">IF(AE2653="SI",N2653,0)</f>
        <v>0</v>
      </c>
      <c r="AG2653" s="189" t="n">
        <f aca="false">IF(AE2653="SI",Y2653,0)</f>
        <v>0</v>
      </c>
      <c r="AH2653" s="189" t="n">
        <f aca="false">IF(AE2653="SI",AB2653,0)</f>
        <v>0</v>
      </c>
      <c r="AI2653" s="148"/>
      <c r="AJ2653" s="207"/>
      <c r="AK2653" s="207"/>
      <c r="AL2653" s="207"/>
      <c r="AM2653" s="207"/>
      <c r="AN2653" s="207"/>
      <c r="AO2653" s="208"/>
    </row>
    <row r="2654" customFormat="false" ht="15.75" hidden="false" customHeight="true" outlineLevel="0" collapsed="false">
      <c r="A2654" s="22" t="n">
        <v>2653</v>
      </c>
      <c r="B2654" s="180"/>
      <c r="C2654" s="22"/>
      <c r="D2654" s="22"/>
      <c r="E2654" s="183"/>
      <c r="F2654" s="183"/>
      <c r="G2654" s="22"/>
      <c r="H2654" s="22"/>
      <c r="I2654" s="22"/>
      <c r="J2654" s="22"/>
      <c r="K2654" s="191" t="e">
        <f aca="false">VLOOKUP(Personale!J2654,Legenda!$D$1:$F$258,2)</f>
        <v>#N/A</v>
      </c>
      <c r="L2654" s="22"/>
      <c r="M2654" s="22"/>
      <c r="N2654" s="22"/>
      <c r="O2654" s="22"/>
      <c r="P2654" s="203"/>
      <c r="Q2654" s="22"/>
      <c r="R2654" s="22"/>
      <c r="S2654" s="22"/>
      <c r="T2654" s="203"/>
      <c r="U2654" s="211"/>
      <c r="V2654" s="211"/>
      <c r="W2654" s="185" t="n">
        <v>0</v>
      </c>
      <c r="X2654" s="185" t="n">
        <v>0</v>
      </c>
      <c r="Y2654" s="219" t="n">
        <f aca="false">SUM(W2654:X2654)</f>
        <v>0</v>
      </c>
      <c r="Z2654" s="185" t="n">
        <v>0</v>
      </c>
      <c r="AA2654" s="185" t="n">
        <v>0</v>
      </c>
      <c r="AB2654" s="220" t="n">
        <f aca="false">SUM(Z2654:AA2654)</f>
        <v>0</v>
      </c>
      <c r="AC2654" s="22"/>
      <c r="AD2654" s="22"/>
      <c r="AE2654" s="188"/>
      <c r="AF2654" s="206" t="n">
        <f aca="false">IF(AE2654="SI",N2654,0)</f>
        <v>0</v>
      </c>
      <c r="AG2654" s="189" t="n">
        <f aca="false">IF(AE2654="SI",Y2654,0)</f>
        <v>0</v>
      </c>
      <c r="AH2654" s="189" t="n">
        <f aca="false">IF(AE2654="SI",AB2654,0)</f>
        <v>0</v>
      </c>
      <c r="AI2654" s="148"/>
      <c r="AJ2654" s="207"/>
      <c r="AK2654" s="207"/>
      <c r="AL2654" s="207"/>
      <c r="AM2654" s="207"/>
      <c r="AN2654" s="207"/>
      <c r="AO2654" s="208"/>
    </row>
    <row r="2655" customFormat="false" ht="15.75" hidden="false" customHeight="true" outlineLevel="0" collapsed="false">
      <c r="A2655" s="22" t="n">
        <v>2654</v>
      </c>
      <c r="B2655" s="180"/>
      <c r="C2655" s="22"/>
      <c r="D2655" s="22"/>
      <c r="E2655" s="183"/>
      <c r="F2655" s="183"/>
      <c r="G2655" s="22"/>
      <c r="H2655" s="22"/>
      <c r="I2655" s="22"/>
      <c r="J2655" s="22"/>
      <c r="K2655" s="191" t="e">
        <f aca="false">VLOOKUP(Personale!J2655,Legenda!$D$1:$F$258,2)</f>
        <v>#N/A</v>
      </c>
      <c r="L2655" s="22"/>
      <c r="M2655" s="22"/>
      <c r="N2655" s="22"/>
      <c r="O2655" s="22"/>
      <c r="P2655" s="203"/>
      <c r="Q2655" s="22"/>
      <c r="R2655" s="22"/>
      <c r="S2655" s="22"/>
      <c r="T2655" s="203"/>
      <c r="U2655" s="211"/>
      <c r="V2655" s="211"/>
      <c r="W2655" s="185" t="n">
        <v>0</v>
      </c>
      <c r="X2655" s="185" t="n">
        <v>0</v>
      </c>
      <c r="Y2655" s="219" t="n">
        <f aca="false">SUM(W2655:X2655)</f>
        <v>0</v>
      </c>
      <c r="Z2655" s="185" t="n">
        <v>0</v>
      </c>
      <c r="AA2655" s="185" t="n">
        <v>0</v>
      </c>
      <c r="AB2655" s="220" t="n">
        <f aca="false">SUM(Z2655:AA2655)</f>
        <v>0</v>
      </c>
      <c r="AC2655" s="22"/>
      <c r="AD2655" s="22"/>
      <c r="AE2655" s="188"/>
      <c r="AF2655" s="206" t="n">
        <f aca="false">IF(AE2655="SI",N2655,0)</f>
        <v>0</v>
      </c>
      <c r="AG2655" s="189" t="n">
        <f aca="false">IF(AE2655="SI",Y2655,0)</f>
        <v>0</v>
      </c>
      <c r="AH2655" s="189" t="n">
        <f aca="false">IF(AE2655="SI",AB2655,0)</f>
        <v>0</v>
      </c>
      <c r="AI2655" s="148"/>
      <c r="AJ2655" s="207"/>
      <c r="AK2655" s="207"/>
      <c r="AL2655" s="207"/>
      <c r="AM2655" s="207"/>
      <c r="AN2655" s="207"/>
      <c r="AO2655" s="208"/>
    </row>
    <row r="2656" customFormat="false" ht="15.75" hidden="false" customHeight="true" outlineLevel="0" collapsed="false">
      <c r="A2656" s="22" t="n">
        <v>2655</v>
      </c>
      <c r="B2656" s="180"/>
      <c r="C2656" s="22"/>
      <c r="D2656" s="22"/>
      <c r="E2656" s="183"/>
      <c r="F2656" s="183"/>
      <c r="G2656" s="22"/>
      <c r="H2656" s="22"/>
      <c r="I2656" s="22"/>
      <c r="J2656" s="22"/>
      <c r="K2656" s="191" t="e">
        <f aca="false">VLOOKUP(Personale!J2656,Legenda!$D$1:$F$258,2)</f>
        <v>#N/A</v>
      </c>
      <c r="L2656" s="22"/>
      <c r="M2656" s="22"/>
      <c r="N2656" s="22"/>
      <c r="O2656" s="22"/>
      <c r="P2656" s="203"/>
      <c r="Q2656" s="22"/>
      <c r="R2656" s="22"/>
      <c r="S2656" s="22"/>
      <c r="T2656" s="203"/>
      <c r="U2656" s="211"/>
      <c r="V2656" s="211"/>
      <c r="W2656" s="185" t="n">
        <v>0</v>
      </c>
      <c r="X2656" s="185" t="n">
        <v>0</v>
      </c>
      <c r="Y2656" s="219" t="n">
        <f aca="false">SUM(W2656:X2656)</f>
        <v>0</v>
      </c>
      <c r="Z2656" s="185" t="n">
        <v>0</v>
      </c>
      <c r="AA2656" s="185" t="n">
        <v>0</v>
      </c>
      <c r="AB2656" s="220" t="n">
        <f aca="false">SUM(Z2656:AA2656)</f>
        <v>0</v>
      </c>
      <c r="AC2656" s="22"/>
      <c r="AD2656" s="22"/>
      <c r="AE2656" s="188"/>
      <c r="AF2656" s="206" t="n">
        <f aca="false">IF(AE2656="SI",N2656,0)</f>
        <v>0</v>
      </c>
      <c r="AG2656" s="189" t="n">
        <f aca="false">IF(AE2656="SI",Y2656,0)</f>
        <v>0</v>
      </c>
      <c r="AH2656" s="189" t="n">
        <f aca="false">IF(AE2656="SI",AB2656,0)</f>
        <v>0</v>
      </c>
      <c r="AI2656" s="148"/>
      <c r="AJ2656" s="207"/>
      <c r="AK2656" s="207"/>
      <c r="AL2656" s="207"/>
      <c r="AM2656" s="207"/>
      <c r="AN2656" s="207"/>
      <c r="AO2656" s="208"/>
    </row>
    <row r="2657" customFormat="false" ht="15.75" hidden="false" customHeight="true" outlineLevel="0" collapsed="false">
      <c r="A2657" s="22" t="n">
        <v>2656</v>
      </c>
      <c r="B2657" s="180"/>
      <c r="C2657" s="22"/>
      <c r="D2657" s="22"/>
      <c r="E2657" s="183"/>
      <c r="F2657" s="183"/>
      <c r="G2657" s="22"/>
      <c r="H2657" s="22"/>
      <c r="I2657" s="22"/>
      <c r="J2657" s="22"/>
      <c r="K2657" s="191" t="e">
        <f aca="false">VLOOKUP(Personale!J2657,Legenda!$D$1:$F$258,2)</f>
        <v>#N/A</v>
      </c>
      <c r="L2657" s="22"/>
      <c r="M2657" s="22"/>
      <c r="N2657" s="22"/>
      <c r="O2657" s="22"/>
      <c r="P2657" s="203"/>
      <c r="Q2657" s="22"/>
      <c r="R2657" s="22"/>
      <c r="S2657" s="22"/>
      <c r="T2657" s="203"/>
      <c r="U2657" s="211"/>
      <c r="V2657" s="211"/>
      <c r="W2657" s="185" t="n">
        <v>0</v>
      </c>
      <c r="X2657" s="185" t="n">
        <v>0</v>
      </c>
      <c r="Y2657" s="219" t="n">
        <f aca="false">SUM(W2657:X2657)</f>
        <v>0</v>
      </c>
      <c r="Z2657" s="185" t="n">
        <v>0</v>
      </c>
      <c r="AA2657" s="185" t="n">
        <v>0</v>
      </c>
      <c r="AB2657" s="220" t="n">
        <f aca="false">SUM(Z2657:AA2657)</f>
        <v>0</v>
      </c>
      <c r="AC2657" s="22"/>
      <c r="AD2657" s="22"/>
      <c r="AE2657" s="188"/>
      <c r="AF2657" s="206" t="n">
        <f aca="false">IF(AE2657="SI",N2657,0)</f>
        <v>0</v>
      </c>
      <c r="AG2657" s="189" t="n">
        <f aca="false">IF(AE2657="SI",Y2657,0)</f>
        <v>0</v>
      </c>
      <c r="AH2657" s="189" t="n">
        <f aca="false">IF(AE2657="SI",AB2657,0)</f>
        <v>0</v>
      </c>
      <c r="AI2657" s="148"/>
      <c r="AJ2657" s="207"/>
      <c r="AK2657" s="207"/>
      <c r="AL2657" s="207"/>
      <c r="AM2657" s="207"/>
      <c r="AN2657" s="207"/>
      <c r="AO2657" s="208"/>
    </row>
    <row r="2658" customFormat="false" ht="15.75" hidden="false" customHeight="true" outlineLevel="0" collapsed="false">
      <c r="A2658" s="22" t="n">
        <v>2657</v>
      </c>
      <c r="B2658" s="180"/>
      <c r="C2658" s="22"/>
      <c r="D2658" s="22"/>
      <c r="E2658" s="183"/>
      <c r="F2658" s="183"/>
      <c r="G2658" s="22"/>
      <c r="H2658" s="22"/>
      <c r="I2658" s="22"/>
      <c r="J2658" s="22"/>
      <c r="K2658" s="191" t="e">
        <f aca="false">VLOOKUP(Personale!J2658,Legenda!$D$1:$F$258,2)</f>
        <v>#N/A</v>
      </c>
      <c r="L2658" s="22"/>
      <c r="M2658" s="22"/>
      <c r="N2658" s="22"/>
      <c r="O2658" s="22"/>
      <c r="P2658" s="203"/>
      <c r="Q2658" s="22"/>
      <c r="R2658" s="22"/>
      <c r="S2658" s="22"/>
      <c r="T2658" s="203"/>
      <c r="U2658" s="211"/>
      <c r="V2658" s="211"/>
      <c r="W2658" s="185" t="n">
        <v>0</v>
      </c>
      <c r="X2658" s="185" t="n">
        <v>0</v>
      </c>
      <c r="Y2658" s="219" t="n">
        <f aca="false">SUM(W2658:X2658)</f>
        <v>0</v>
      </c>
      <c r="Z2658" s="185" t="n">
        <v>0</v>
      </c>
      <c r="AA2658" s="185" t="n">
        <v>0</v>
      </c>
      <c r="AB2658" s="220" t="n">
        <f aca="false">SUM(Z2658:AA2658)</f>
        <v>0</v>
      </c>
      <c r="AC2658" s="22"/>
      <c r="AD2658" s="22"/>
      <c r="AE2658" s="188"/>
      <c r="AF2658" s="206" t="n">
        <f aca="false">IF(AE2658="SI",N2658,0)</f>
        <v>0</v>
      </c>
      <c r="AG2658" s="189" t="n">
        <f aca="false">IF(AE2658="SI",Y2658,0)</f>
        <v>0</v>
      </c>
      <c r="AH2658" s="189" t="n">
        <f aca="false">IF(AE2658="SI",AB2658,0)</f>
        <v>0</v>
      </c>
      <c r="AI2658" s="148"/>
      <c r="AJ2658" s="207"/>
      <c r="AK2658" s="207"/>
      <c r="AL2658" s="207"/>
      <c r="AM2658" s="207"/>
      <c r="AN2658" s="207"/>
      <c r="AO2658" s="208"/>
    </row>
    <row r="2659" customFormat="false" ht="15.75" hidden="false" customHeight="true" outlineLevel="0" collapsed="false">
      <c r="A2659" s="22" t="n">
        <v>2658</v>
      </c>
      <c r="B2659" s="180"/>
      <c r="C2659" s="22"/>
      <c r="D2659" s="22"/>
      <c r="E2659" s="183"/>
      <c r="F2659" s="183"/>
      <c r="G2659" s="22"/>
      <c r="H2659" s="22"/>
      <c r="I2659" s="22"/>
      <c r="J2659" s="22"/>
      <c r="K2659" s="191" t="e">
        <f aca="false">VLOOKUP(Personale!J2659,Legenda!$D$1:$F$258,2)</f>
        <v>#N/A</v>
      </c>
      <c r="L2659" s="22"/>
      <c r="M2659" s="22"/>
      <c r="N2659" s="22"/>
      <c r="O2659" s="22"/>
      <c r="P2659" s="203"/>
      <c r="Q2659" s="22"/>
      <c r="R2659" s="22"/>
      <c r="S2659" s="22"/>
      <c r="T2659" s="203"/>
      <c r="U2659" s="211"/>
      <c r="V2659" s="211"/>
      <c r="W2659" s="185" t="n">
        <v>0</v>
      </c>
      <c r="X2659" s="185" t="n">
        <v>0</v>
      </c>
      <c r="Y2659" s="219" t="n">
        <f aca="false">SUM(W2659:X2659)</f>
        <v>0</v>
      </c>
      <c r="Z2659" s="185" t="n">
        <v>0</v>
      </c>
      <c r="AA2659" s="185" t="n">
        <v>0</v>
      </c>
      <c r="AB2659" s="220" t="n">
        <f aca="false">SUM(Z2659:AA2659)</f>
        <v>0</v>
      </c>
      <c r="AC2659" s="22"/>
      <c r="AD2659" s="22"/>
      <c r="AE2659" s="188"/>
      <c r="AF2659" s="206" t="n">
        <f aca="false">IF(AE2659="SI",N2659,0)</f>
        <v>0</v>
      </c>
      <c r="AG2659" s="189" t="n">
        <f aca="false">IF(AE2659="SI",Y2659,0)</f>
        <v>0</v>
      </c>
      <c r="AH2659" s="189" t="n">
        <f aca="false">IF(AE2659="SI",AB2659,0)</f>
        <v>0</v>
      </c>
      <c r="AI2659" s="148"/>
      <c r="AJ2659" s="207"/>
      <c r="AK2659" s="207"/>
      <c r="AL2659" s="207"/>
      <c r="AM2659" s="207"/>
      <c r="AN2659" s="207"/>
      <c r="AO2659" s="208"/>
    </row>
    <row r="2660" customFormat="false" ht="15.75" hidden="false" customHeight="true" outlineLevel="0" collapsed="false">
      <c r="A2660" s="22" t="n">
        <v>2659</v>
      </c>
      <c r="B2660" s="180"/>
      <c r="C2660" s="22"/>
      <c r="D2660" s="22"/>
      <c r="E2660" s="183"/>
      <c r="F2660" s="183"/>
      <c r="G2660" s="22"/>
      <c r="H2660" s="22"/>
      <c r="I2660" s="22"/>
      <c r="J2660" s="22"/>
      <c r="K2660" s="191" t="e">
        <f aca="false">VLOOKUP(Personale!J2660,Legenda!$D$1:$F$258,2)</f>
        <v>#N/A</v>
      </c>
      <c r="L2660" s="22"/>
      <c r="M2660" s="22"/>
      <c r="N2660" s="22"/>
      <c r="O2660" s="22"/>
      <c r="P2660" s="203"/>
      <c r="Q2660" s="22"/>
      <c r="R2660" s="22"/>
      <c r="S2660" s="22"/>
      <c r="T2660" s="203"/>
      <c r="U2660" s="211"/>
      <c r="V2660" s="211"/>
      <c r="W2660" s="185" t="n">
        <v>0</v>
      </c>
      <c r="X2660" s="185" t="n">
        <v>0</v>
      </c>
      <c r="Y2660" s="219" t="n">
        <f aca="false">SUM(W2660:X2660)</f>
        <v>0</v>
      </c>
      <c r="Z2660" s="185" t="n">
        <v>0</v>
      </c>
      <c r="AA2660" s="185" t="n">
        <v>0</v>
      </c>
      <c r="AB2660" s="220" t="n">
        <f aca="false">SUM(Z2660:AA2660)</f>
        <v>0</v>
      </c>
      <c r="AC2660" s="22"/>
      <c r="AD2660" s="22"/>
      <c r="AE2660" s="188"/>
      <c r="AF2660" s="206" t="n">
        <f aca="false">IF(AE2660="SI",N2660,0)</f>
        <v>0</v>
      </c>
      <c r="AG2660" s="189" t="n">
        <f aca="false">IF(AE2660="SI",Y2660,0)</f>
        <v>0</v>
      </c>
      <c r="AH2660" s="189" t="n">
        <f aca="false">IF(AE2660="SI",AB2660,0)</f>
        <v>0</v>
      </c>
      <c r="AI2660" s="148"/>
      <c r="AJ2660" s="207"/>
      <c r="AK2660" s="207"/>
      <c r="AL2660" s="207"/>
      <c r="AM2660" s="207"/>
      <c r="AN2660" s="207"/>
      <c r="AO2660" s="208"/>
    </row>
    <row r="2661" customFormat="false" ht="15.75" hidden="false" customHeight="true" outlineLevel="0" collapsed="false">
      <c r="A2661" s="22" t="n">
        <v>2660</v>
      </c>
      <c r="B2661" s="180"/>
      <c r="C2661" s="22"/>
      <c r="D2661" s="22"/>
      <c r="E2661" s="183"/>
      <c r="F2661" s="183"/>
      <c r="G2661" s="22"/>
      <c r="H2661" s="22"/>
      <c r="I2661" s="22"/>
      <c r="J2661" s="22"/>
      <c r="K2661" s="191" t="e">
        <f aca="false">VLOOKUP(Personale!J2661,Legenda!$D$1:$F$258,2)</f>
        <v>#N/A</v>
      </c>
      <c r="L2661" s="22"/>
      <c r="M2661" s="22"/>
      <c r="N2661" s="22"/>
      <c r="O2661" s="22"/>
      <c r="P2661" s="203"/>
      <c r="Q2661" s="22"/>
      <c r="R2661" s="22"/>
      <c r="S2661" s="22"/>
      <c r="T2661" s="203"/>
      <c r="U2661" s="211"/>
      <c r="V2661" s="211"/>
      <c r="W2661" s="185" t="n">
        <v>0</v>
      </c>
      <c r="X2661" s="185" t="n">
        <v>0</v>
      </c>
      <c r="Y2661" s="219" t="n">
        <f aca="false">SUM(W2661:X2661)</f>
        <v>0</v>
      </c>
      <c r="Z2661" s="185" t="n">
        <v>0</v>
      </c>
      <c r="AA2661" s="185" t="n">
        <v>0</v>
      </c>
      <c r="AB2661" s="220" t="n">
        <f aca="false">SUM(Z2661:AA2661)</f>
        <v>0</v>
      </c>
      <c r="AC2661" s="22"/>
      <c r="AD2661" s="22"/>
      <c r="AE2661" s="188"/>
      <c r="AF2661" s="206" t="n">
        <f aca="false">IF(AE2661="SI",N2661,0)</f>
        <v>0</v>
      </c>
      <c r="AG2661" s="189" t="n">
        <f aca="false">IF(AE2661="SI",Y2661,0)</f>
        <v>0</v>
      </c>
      <c r="AH2661" s="189" t="n">
        <f aca="false">IF(AE2661="SI",AB2661,0)</f>
        <v>0</v>
      </c>
      <c r="AI2661" s="148"/>
      <c r="AJ2661" s="207"/>
      <c r="AK2661" s="207"/>
      <c r="AL2661" s="207"/>
      <c r="AM2661" s="207"/>
      <c r="AN2661" s="207"/>
      <c r="AO2661" s="208"/>
    </row>
    <row r="2662" customFormat="false" ht="15.75" hidden="false" customHeight="true" outlineLevel="0" collapsed="false">
      <c r="A2662" s="22" t="n">
        <v>2661</v>
      </c>
      <c r="B2662" s="180"/>
      <c r="C2662" s="22"/>
      <c r="D2662" s="22"/>
      <c r="E2662" s="183"/>
      <c r="F2662" s="183"/>
      <c r="G2662" s="22"/>
      <c r="H2662" s="22"/>
      <c r="I2662" s="22"/>
      <c r="J2662" s="22"/>
      <c r="K2662" s="191" t="e">
        <f aca="false">VLOOKUP(Personale!J2662,Legenda!$D$1:$F$258,2)</f>
        <v>#N/A</v>
      </c>
      <c r="L2662" s="22"/>
      <c r="M2662" s="22"/>
      <c r="N2662" s="22"/>
      <c r="O2662" s="22"/>
      <c r="P2662" s="203"/>
      <c r="Q2662" s="22"/>
      <c r="R2662" s="22"/>
      <c r="S2662" s="22"/>
      <c r="T2662" s="203"/>
      <c r="U2662" s="211"/>
      <c r="V2662" s="211"/>
      <c r="W2662" s="185" t="n">
        <v>0</v>
      </c>
      <c r="X2662" s="185" t="n">
        <v>0</v>
      </c>
      <c r="Y2662" s="219" t="n">
        <f aca="false">SUM(W2662:X2662)</f>
        <v>0</v>
      </c>
      <c r="Z2662" s="185" t="n">
        <v>0</v>
      </c>
      <c r="AA2662" s="185" t="n">
        <v>0</v>
      </c>
      <c r="AB2662" s="220" t="n">
        <f aca="false">SUM(Z2662:AA2662)</f>
        <v>0</v>
      </c>
      <c r="AC2662" s="22"/>
      <c r="AD2662" s="22"/>
      <c r="AE2662" s="188"/>
      <c r="AF2662" s="206" t="n">
        <f aca="false">IF(AE2662="SI",N2662,0)</f>
        <v>0</v>
      </c>
      <c r="AG2662" s="189" t="n">
        <f aca="false">IF(AE2662="SI",Y2662,0)</f>
        <v>0</v>
      </c>
      <c r="AH2662" s="189" t="n">
        <f aca="false">IF(AE2662="SI",AB2662,0)</f>
        <v>0</v>
      </c>
      <c r="AI2662" s="148"/>
      <c r="AJ2662" s="207"/>
      <c r="AK2662" s="207"/>
      <c r="AL2662" s="207"/>
      <c r="AM2662" s="207"/>
      <c r="AN2662" s="207"/>
      <c r="AO2662" s="208"/>
    </row>
    <row r="2663" customFormat="false" ht="15.75" hidden="false" customHeight="true" outlineLevel="0" collapsed="false">
      <c r="A2663" s="22" t="n">
        <v>2662</v>
      </c>
      <c r="B2663" s="180"/>
      <c r="C2663" s="22"/>
      <c r="D2663" s="22"/>
      <c r="E2663" s="183"/>
      <c r="F2663" s="183"/>
      <c r="G2663" s="22"/>
      <c r="H2663" s="22"/>
      <c r="I2663" s="22"/>
      <c r="J2663" s="22"/>
      <c r="K2663" s="191" t="e">
        <f aca="false">VLOOKUP(Personale!J2663,Legenda!$D$1:$F$258,2)</f>
        <v>#N/A</v>
      </c>
      <c r="L2663" s="22"/>
      <c r="M2663" s="22"/>
      <c r="N2663" s="22"/>
      <c r="O2663" s="22"/>
      <c r="P2663" s="203"/>
      <c r="Q2663" s="22"/>
      <c r="R2663" s="22"/>
      <c r="S2663" s="22"/>
      <c r="T2663" s="203"/>
      <c r="U2663" s="211"/>
      <c r="V2663" s="211"/>
      <c r="W2663" s="185" t="n">
        <v>0</v>
      </c>
      <c r="X2663" s="185" t="n">
        <v>0</v>
      </c>
      <c r="Y2663" s="219" t="n">
        <f aca="false">SUM(W2663:X2663)</f>
        <v>0</v>
      </c>
      <c r="Z2663" s="185" t="n">
        <v>0</v>
      </c>
      <c r="AA2663" s="185" t="n">
        <v>0</v>
      </c>
      <c r="AB2663" s="220" t="n">
        <f aca="false">SUM(Z2663:AA2663)</f>
        <v>0</v>
      </c>
      <c r="AC2663" s="22"/>
      <c r="AD2663" s="22"/>
      <c r="AE2663" s="188"/>
      <c r="AF2663" s="206" t="n">
        <f aca="false">IF(AE2663="SI",N2663,0)</f>
        <v>0</v>
      </c>
      <c r="AG2663" s="189" t="n">
        <f aca="false">IF(AE2663="SI",Y2663,0)</f>
        <v>0</v>
      </c>
      <c r="AH2663" s="189" t="n">
        <f aca="false">IF(AE2663="SI",AB2663,0)</f>
        <v>0</v>
      </c>
      <c r="AI2663" s="148"/>
      <c r="AJ2663" s="207"/>
      <c r="AK2663" s="207"/>
      <c r="AL2663" s="207"/>
      <c r="AM2663" s="207"/>
      <c r="AN2663" s="207"/>
      <c r="AO2663" s="208"/>
    </row>
    <row r="2664" customFormat="false" ht="15.75" hidden="false" customHeight="true" outlineLevel="0" collapsed="false">
      <c r="A2664" s="22" t="n">
        <v>2663</v>
      </c>
      <c r="B2664" s="180"/>
      <c r="C2664" s="22"/>
      <c r="D2664" s="22"/>
      <c r="E2664" s="183"/>
      <c r="F2664" s="183"/>
      <c r="G2664" s="22"/>
      <c r="H2664" s="22"/>
      <c r="I2664" s="22"/>
      <c r="J2664" s="22"/>
      <c r="K2664" s="191" t="e">
        <f aca="false">VLOOKUP(Personale!J2664,Legenda!$D$1:$F$258,2)</f>
        <v>#N/A</v>
      </c>
      <c r="L2664" s="22"/>
      <c r="M2664" s="22"/>
      <c r="N2664" s="22"/>
      <c r="O2664" s="22"/>
      <c r="P2664" s="203"/>
      <c r="Q2664" s="22"/>
      <c r="R2664" s="22"/>
      <c r="S2664" s="22"/>
      <c r="T2664" s="203"/>
      <c r="U2664" s="211"/>
      <c r="V2664" s="211"/>
      <c r="W2664" s="185" t="n">
        <v>0</v>
      </c>
      <c r="X2664" s="185" t="n">
        <v>0</v>
      </c>
      <c r="Y2664" s="219" t="n">
        <f aca="false">SUM(W2664:X2664)</f>
        <v>0</v>
      </c>
      <c r="Z2664" s="185" t="n">
        <v>0</v>
      </c>
      <c r="AA2664" s="185" t="n">
        <v>0</v>
      </c>
      <c r="AB2664" s="220" t="n">
        <f aca="false">SUM(Z2664:AA2664)</f>
        <v>0</v>
      </c>
      <c r="AC2664" s="22"/>
      <c r="AD2664" s="22"/>
      <c r="AE2664" s="188"/>
      <c r="AF2664" s="206" t="n">
        <f aca="false">IF(AE2664="SI",N2664,0)</f>
        <v>0</v>
      </c>
      <c r="AG2664" s="189" t="n">
        <f aca="false">IF(AE2664="SI",Y2664,0)</f>
        <v>0</v>
      </c>
      <c r="AH2664" s="189" t="n">
        <f aca="false">IF(AE2664="SI",AB2664,0)</f>
        <v>0</v>
      </c>
      <c r="AI2664" s="148"/>
      <c r="AJ2664" s="207"/>
      <c r="AK2664" s="207"/>
      <c r="AL2664" s="207"/>
      <c r="AM2664" s="207"/>
      <c r="AN2664" s="207"/>
      <c r="AO2664" s="208"/>
    </row>
    <row r="2665" customFormat="false" ht="15.75" hidden="false" customHeight="true" outlineLevel="0" collapsed="false">
      <c r="A2665" s="22" t="n">
        <v>2664</v>
      </c>
      <c r="B2665" s="180"/>
      <c r="C2665" s="22"/>
      <c r="D2665" s="22"/>
      <c r="E2665" s="183"/>
      <c r="F2665" s="183"/>
      <c r="G2665" s="22"/>
      <c r="H2665" s="22"/>
      <c r="I2665" s="22"/>
      <c r="J2665" s="22"/>
      <c r="K2665" s="191" t="e">
        <f aca="false">VLOOKUP(Personale!J2665,Legenda!$D$1:$F$258,2)</f>
        <v>#N/A</v>
      </c>
      <c r="L2665" s="22"/>
      <c r="M2665" s="22"/>
      <c r="N2665" s="22"/>
      <c r="O2665" s="22"/>
      <c r="P2665" s="203"/>
      <c r="Q2665" s="22"/>
      <c r="R2665" s="22"/>
      <c r="S2665" s="22"/>
      <c r="T2665" s="203"/>
      <c r="U2665" s="211"/>
      <c r="V2665" s="211"/>
      <c r="W2665" s="185" t="n">
        <v>0</v>
      </c>
      <c r="X2665" s="185" t="n">
        <v>0</v>
      </c>
      <c r="Y2665" s="219" t="n">
        <f aca="false">SUM(W2665:X2665)</f>
        <v>0</v>
      </c>
      <c r="Z2665" s="185" t="n">
        <v>0</v>
      </c>
      <c r="AA2665" s="185" t="n">
        <v>0</v>
      </c>
      <c r="AB2665" s="220" t="n">
        <f aca="false">SUM(Z2665:AA2665)</f>
        <v>0</v>
      </c>
      <c r="AC2665" s="22"/>
      <c r="AD2665" s="22"/>
      <c r="AE2665" s="188"/>
      <c r="AF2665" s="206" t="n">
        <f aca="false">IF(AE2665="SI",N2665,0)</f>
        <v>0</v>
      </c>
      <c r="AG2665" s="189" t="n">
        <f aca="false">IF(AE2665="SI",Y2665,0)</f>
        <v>0</v>
      </c>
      <c r="AH2665" s="189" t="n">
        <f aca="false">IF(AE2665="SI",AB2665,0)</f>
        <v>0</v>
      </c>
      <c r="AI2665" s="148"/>
      <c r="AJ2665" s="207"/>
      <c r="AK2665" s="207"/>
      <c r="AL2665" s="207"/>
      <c r="AM2665" s="207"/>
      <c r="AN2665" s="207"/>
      <c r="AO2665" s="208"/>
    </row>
    <row r="2666" customFormat="false" ht="15.75" hidden="false" customHeight="true" outlineLevel="0" collapsed="false">
      <c r="A2666" s="22" t="n">
        <v>2665</v>
      </c>
      <c r="B2666" s="180"/>
      <c r="C2666" s="22"/>
      <c r="D2666" s="22"/>
      <c r="E2666" s="183"/>
      <c r="F2666" s="183"/>
      <c r="G2666" s="22"/>
      <c r="H2666" s="22"/>
      <c r="I2666" s="22"/>
      <c r="J2666" s="22"/>
      <c r="K2666" s="191" t="e">
        <f aca="false">VLOOKUP(Personale!J2666,Legenda!$D$1:$F$258,2)</f>
        <v>#N/A</v>
      </c>
      <c r="L2666" s="22"/>
      <c r="M2666" s="22"/>
      <c r="N2666" s="22"/>
      <c r="O2666" s="22"/>
      <c r="P2666" s="203"/>
      <c r="Q2666" s="22"/>
      <c r="R2666" s="22"/>
      <c r="S2666" s="22"/>
      <c r="T2666" s="203"/>
      <c r="U2666" s="211"/>
      <c r="V2666" s="211"/>
      <c r="W2666" s="185" t="n">
        <v>0</v>
      </c>
      <c r="X2666" s="185" t="n">
        <v>0</v>
      </c>
      <c r="Y2666" s="219" t="n">
        <f aca="false">SUM(W2666:X2666)</f>
        <v>0</v>
      </c>
      <c r="Z2666" s="185" t="n">
        <v>0</v>
      </c>
      <c r="AA2666" s="185" t="n">
        <v>0</v>
      </c>
      <c r="AB2666" s="220" t="n">
        <f aca="false">SUM(Z2666:AA2666)</f>
        <v>0</v>
      </c>
      <c r="AC2666" s="22"/>
      <c r="AD2666" s="22"/>
      <c r="AE2666" s="188"/>
      <c r="AF2666" s="206" t="n">
        <f aca="false">IF(AE2666="SI",N2666,0)</f>
        <v>0</v>
      </c>
      <c r="AG2666" s="189" t="n">
        <f aca="false">IF(AE2666="SI",Y2666,0)</f>
        <v>0</v>
      </c>
      <c r="AH2666" s="189" t="n">
        <f aca="false">IF(AE2666="SI",AB2666,0)</f>
        <v>0</v>
      </c>
      <c r="AI2666" s="148"/>
      <c r="AJ2666" s="207"/>
      <c r="AK2666" s="207"/>
      <c r="AL2666" s="207"/>
      <c r="AM2666" s="207"/>
      <c r="AN2666" s="207"/>
      <c r="AO2666" s="208"/>
    </row>
    <row r="2667" customFormat="false" ht="15.75" hidden="false" customHeight="true" outlineLevel="0" collapsed="false">
      <c r="A2667" s="22" t="n">
        <v>2666</v>
      </c>
      <c r="B2667" s="180"/>
      <c r="C2667" s="22"/>
      <c r="D2667" s="22"/>
      <c r="E2667" s="183"/>
      <c r="F2667" s="183"/>
      <c r="G2667" s="22"/>
      <c r="H2667" s="22"/>
      <c r="I2667" s="22"/>
      <c r="J2667" s="22"/>
      <c r="K2667" s="191" t="e">
        <f aca="false">VLOOKUP(Personale!J2667,Legenda!$D$1:$F$258,2)</f>
        <v>#N/A</v>
      </c>
      <c r="L2667" s="22"/>
      <c r="M2667" s="22"/>
      <c r="N2667" s="22"/>
      <c r="O2667" s="22"/>
      <c r="P2667" s="203"/>
      <c r="Q2667" s="22"/>
      <c r="R2667" s="22"/>
      <c r="S2667" s="22"/>
      <c r="T2667" s="203"/>
      <c r="U2667" s="211"/>
      <c r="V2667" s="211"/>
      <c r="W2667" s="185" t="n">
        <v>0</v>
      </c>
      <c r="X2667" s="185" t="n">
        <v>0</v>
      </c>
      <c r="Y2667" s="219" t="n">
        <f aca="false">SUM(W2667:X2667)</f>
        <v>0</v>
      </c>
      <c r="Z2667" s="185" t="n">
        <v>0</v>
      </c>
      <c r="AA2667" s="185" t="n">
        <v>0</v>
      </c>
      <c r="AB2667" s="220" t="n">
        <f aca="false">SUM(Z2667:AA2667)</f>
        <v>0</v>
      </c>
      <c r="AC2667" s="22"/>
      <c r="AD2667" s="22"/>
      <c r="AE2667" s="188"/>
      <c r="AF2667" s="206" t="n">
        <f aca="false">IF(AE2667="SI",N2667,0)</f>
        <v>0</v>
      </c>
      <c r="AG2667" s="189" t="n">
        <f aca="false">IF(AE2667="SI",Y2667,0)</f>
        <v>0</v>
      </c>
      <c r="AH2667" s="189" t="n">
        <f aca="false">IF(AE2667="SI",AB2667,0)</f>
        <v>0</v>
      </c>
      <c r="AI2667" s="148"/>
      <c r="AJ2667" s="207"/>
      <c r="AK2667" s="207"/>
      <c r="AL2667" s="207"/>
      <c r="AM2667" s="207"/>
      <c r="AN2667" s="207"/>
      <c r="AO2667" s="208"/>
    </row>
    <row r="2668" customFormat="false" ht="15.75" hidden="false" customHeight="true" outlineLevel="0" collapsed="false">
      <c r="A2668" s="22" t="n">
        <v>2667</v>
      </c>
      <c r="B2668" s="180"/>
      <c r="C2668" s="22"/>
      <c r="D2668" s="22"/>
      <c r="E2668" s="183"/>
      <c r="F2668" s="183"/>
      <c r="G2668" s="22"/>
      <c r="H2668" s="22"/>
      <c r="I2668" s="22"/>
      <c r="J2668" s="22"/>
      <c r="K2668" s="191" t="e">
        <f aca="false">VLOOKUP(Personale!J2668,Legenda!$D$1:$F$258,2)</f>
        <v>#N/A</v>
      </c>
      <c r="L2668" s="22"/>
      <c r="M2668" s="22"/>
      <c r="N2668" s="22"/>
      <c r="O2668" s="22"/>
      <c r="P2668" s="203"/>
      <c r="Q2668" s="22"/>
      <c r="R2668" s="22"/>
      <c r="S2668" s="22"/>
      <c r="T2668" s="203"/>
      <c r="U2668" s="211"/>
      <c r="V2668" s="211"/>
      <c r="W2668" s="185" t="n">
        <v>0</v>
      </c>
      <c r="X2668" s="185" t="n">
        <v>0</v>
      </c>
      <c r="Y2668" s="219" t="n">
        <f aca="false">SUM(W2668:X2668)</f>
        <v>0</v>
      </c>
      <c r="Z2668" s="185" t="n">
        <v>0</v>
      </c>
      <c r="AA2668" s="185" t="n">
        <v>0</v>
      </c>
      <c r="AB2668" s="220" t="n">
        <f aca="false">SUM(Z2668:AA2668)</f>
        <v>0</v>
      </c>
      <c r="AC2668" s="22"/>
      <c r="AD2668" s="22"/>
      <c r="AE2668" s="188"/>
      <c r="AF2668" s="206" t="n">
        <f aca="false">IF(AE2668="SI",N2668,0)</f>
        <v>0</v>
      </c>
      <c r="AG2668" s="189" t="n">
        <f aca="false">IF(AE2668="SI",Y2668,0)</f>
        <v>0</v>
      </c>
      <c r="AH2668" s="189" t="n">
        <f aca="false">IF(AE2668="SI",AB2668,0)</f>
        <v>0</v>
      </c>
      <c r="AI2668" s="148"/>
      <c r="AJ2668" s="207"/>
      <c r="AK2668" s="207"/>
      <c r="AL2668" s="207"/>
      <c r="AM2668" s="207"/>
      <c r="AN2668" s="207"/>
      <c r="AO2668" s="208"/>
    </row>
    <row r="2669" customFormat="false" ht="15.75" hidden="false" customHeight="true" outlineLevel="0" collapsed="false">
      <c r="A2669" s="22" t="n">
        <v>2668</v>
      </c>
      <c r="B2669" s="180"/>
      <c r="C2669" s="22"/>
      <c r="D2669" s="22"/>
      <c r="E2669" s="183"/>
      <c r="F2669" s="183"/>
      <c r="G2669" s="22"/>
      <c r="H2669" s="22"/>
      <c r="I2669" s="22"/>
      <c r="J2669" s="22"/>
      <c r="K2669" s="191" t="e">
        <f aca="false">VLOOKUP(Personale!J2669,Legenda!$D$1:$F$258,2)</f>
        <v>#N/A</v>
      </c>
      <c r="L2669" s="22"/>
      <c r="M2669" s="22"/>
      <c r="N2669" s="22"/>
      <c r="O2669" s="22"/>
      <c r="P2669" s="203"/>
      <c r="Q2669" s="22"/>
      <c r="R2669" s="22"/>
      <c r="S2669" s="22"/>
      <c r="T2669" s="203"/>
      <c r="U2669" s="211"/>
      <c r="V2669" s="211"/>
      <c r="W2669" s="185" t="n">
        <v>0</v>
      </c>
      <c r="X2669" s="185" t="n">
        <v>0</v>
      </c>
      <c r="Y2669" s="219" t="n">
        <f aca="false">SUM(W2669:X2669)</f>
        <v>0</v>
      </c>
      <c r="Z2669" s="185" t="n">
        <v>0</v>
      </c>
      <c r="AA2669" s="185" t="n">
        <v>0</v>
      </c>
      <c r="AB2669" s="220" t="n">
        <f aca="false">SUM(Z2669:AA2669)</f>
        <v>0</v>
      </c>
      <c r="AC2669" s="22"/>
      <c r="AD2669" s="22"/>
      <c r="AE2669" s="188"/>
      <c r="AF2669" s="206" t="n">
        <f aca="false">IF(AE2669="SI",N2669,0)</f>
        <v>0</v>
      </c>
      <c r="AG2669" s="189" t="n">
        <f aca="false">IF(AE2669="SI",Y2669,0)</f>
        <v>0</v>
      </c>
      <c r="AH2669" s="189" t="n">
        <f aca="false">IF(AE2669="SI",AB2669,0)</f>
        <v>0</v>
      </c>
      <c r="AI2669" s="148"/>
      <c r="AJ2669" s="207"/>
      <c r="AK2669" s="207"/>
      <c r="AL2669" s="207"/>
      <c r="AM2669" s="207"/>
      <c r="AN2669" s="207"/>
      <c r="AO2669" s="208"/>
    </row>
    <row r="2670" customFormat="false" ht="15.75" hidden="false" customHeight="true" outlineLevel="0" collapsed="false">
      <c r="A2670" s="22" t="n">
        <v>2669</v>
      </c>
      <c r="B2670" s="180"/>
      <c r="C2670" s="22"/>
      <c r="D2670" s="22"/>
      <c r="E2670" s="183"/>
      <c r="F2670" s="183"/>
      <c r="G2670" s="22"/>
      <c r="H2670" s="22"/>
      <c r="I2670" s="22"/>
      <c r="J2670" s="22"/>
      <c r="K2670" s="191" t="e">
        <f aca="false">VLOOKUP(Personale!J2670,Legenda!$D$1:$F$258,2)</f>
        <v>#N/A</v>
      </c>
      <c r="L2670" s="22"/>
      <c r="M2670" s="22"/>
      <c r="N2670" s="22"/>
      <c r="O2670" s="22"/>
      <c r="P2670" s="203"/>
      <c r="Q2670" s="22"/>
      <c r="R2670" s="22"/>
      <c r="S2670" s="22"/>
      <c r="T2670" s="203"/>
      <c r="U2670" s="211"/>
      <c r="V2670" s="211"/>
      <c r="W2670" s="185" t="n">
        <v>0</v>
      </c>
      <c r="X2670" s="185" t="n">
        <v>0</v>
      </c>
      <c r="Y2670" s="219" t="n">
        <f aca="false">SUM(W2670:X2670)</f>
        <v>0</v>
      </c>
      <c r="Z2670" s="185" t="n">
        <v>0</v>
      </c>
      <c r="AA2670" s="185" t="n">
        <v>0</v>
      </c>
      <c r="AB2670" s="220" t="n">
        <f aca="false">SUM(Z2670:AA2670)</f>
        <v>0</v>
      </c>
      <c r="AC2670" s="22"/>
      <c r="AD2670" s="22"/>
      <c r="AE2670" s="188"/>
      <c r="AF2670" s="206" t="n">
        <f aca="false">IF(AE2670="SI",N2670,0)</f>
        <v>0</v>
      </c>
      <c r="AG2670" s="189" t="n">
        <f aca="false">IF(AE2670="SI",Y2670,0)</f>
        <v>0</v>
      </c>
      <c r="AH2670" s="189" t="n">
        <f aca="false">IF(AE2670="SI",AB2670,0)</f>
        <v>0</v>
      </c>
      <c r="AI2670" s="148"/>
      <c r="AJ2670" s="207"/>
      <c r="AK2670" s="207"/>
      <c r="AL2670" s="207"/>
      <c r="AM2670" s="207"/>
      <c r="AN2670" s="207"/>
      <c r="AO2670" s="208"/>
    </row>
    <row r="2671" customFormat="false" ht="15.75" hidden="false" customHeight="true" outlineLevel="0" collapsed="false">
      <c r="A2671" s="22" t="n">
        <v>2670</v>
      </c>
      <c r="B2671" s="180"/>
      <c r="C2671" s="22"/>
      <c r="D2671" s="22"/>
      <c r="E2671" s="183"/>
      <c r="F2671" s="183"/>
      <c r="G2671" s="22"/>
      <c r="H2671" s="22"/>
      <c r="I2671" s="22"/>
      <c r="J2671" s="22"/>
      <c r="K2671" s="191" t="e">
        <f aca="false">VLOOKUP(Personale!J2671,Legenda!$D$1:$F$258,2)</f>
        <v>#N/A</v>
      </c>
      <c r="L2671" s="22"/>
      <c r="M2671" s="22"/>
      <c r="N2671" s="22"/>
      <c r="O2671" s="22"/>
      <c r="P2671" s="203"/>
      <c r="Q2671" s="22"/>
      <c r="R2671" s="22"/>
      <c r="S2671" s="22"/>
      <c r="T2671" s="203"/>
      <c r="U2671" s="211"/>
      <c r="V2671" s="211"/>
      <c r="W2671" s="185" t="n">
        <v>0</v>
      </c>
      <c r="X2671" s="185" t="n">
        <v>0</v>
      </c>
      <c r="Y2671" s="219" t="n">
        <f aca="false">SUM(W2671:X2671)</f>
        <v>0</v>
      </c>
      <c r="Z2671" s="185" t="n">
        <v>0</v>
      </c>
      <c r="AA2671" s="185" t="n">
        <v>0</v>
      </c>
      <c r="AB2671" s="220" t="n">
        <f aca="false">SUM(Z2671:AA2671)</f>
        <v>0</v>
      </c>
      <c r="AC2671" s="22"/>
      <c r="AD2671" s="22"/>
      <c r="AE2671" s="188"/>
      <c r="AF2671" s="206" t="n">
        <f aca="false">IF(AE2671="SI",N2671,0)</f>
        <v>0</v>
      </c>
      <c r="AG2671" s="189" t="n">
        <f aca="false">IF(AE2671="SI",Y2671,0)</f>
        <v>0</v>
      </c>
      <c r="AH2671" s="189" t="n">
        <f aca="false">IF(AE2671="SI",AB2671,0)</f>
        <v>0</v>
      </c>
      <c r="AI2671" s="148"/>
      <c r="AJ2671" s="207"/>
      <c r="AK2671" s="207"/>
      <c r="AL2671" s="207"/>
      <c r="AM2671" s="207"/>
      <c r="AN2671" s="207"/>
      <c r="AO2671" s="208"/>
    </row>
    <row r="2672" customFormat="false" ht="15.75" hidden="false" customHeight="true" outlineLevel="0" collapsed="false">
      <c r="A2672" s="22" t="n">
        <v>2671</v>
      </c>
      <c r="B2672" s="180"/>
      <c r="C2672" s="22"/>
      <c r="D2672" s="22"/>
      <c r="E2672" s="183"/>
      <c r="F2672" s="183"/>
      <c r="G2672" s="22"/>
      <c r="H2672" s="22"/>
      <c r="I2672" s="22"/>
      <c r="J2672" s="22"/>
      <c r="K2672" s="191" t="e">
        <f aca="false">VLOOKUP(Personale!J2672,Legenda!$D$1:$F$258,2)</f>
        <v>#N/A</v>
      </c>
      <c r="L2672" s="22"/>
      <c r="M2672" s="22"/>
      <c r="N2672" s="22"/>
      <c r="O2672" s="22"/>
      <c r="P2672" s="203"/>
      <c r="Q2672" s="22"/>
      <c r="R2672" s="22"/>
      <c r="S2672" s="22"/>
      <c r="T2672" s="203"/>
      <c r="U2672" s="211"/>
      <c r="V2672" s="211"/>
      <c r="W2672" s="185" t="n">
        <v>0</v>
      </c>
      <c r="X2672" s="185" t="n">
        <v>0</v>
      </c>
      <c r="Y2672" s="219" t="n">
        <f aca="false">SUM(W2672:X2672)</f>
        <v>0</v>
      </c>
      <c r="Z2672" s="185" t="n">
        <v>0</v>
      </c>
      <c r="AA2672" s="185" t="n">
        <v>0</v>
      </c>
      <c r="AB2672" s="220" t="n">
        <f aca="false">SUM(Z2672:AA2672)</f>
        <v>0</v>
      </c>
      <c r="AC2672" s="22"/>
      <c r="AD2672" s="22"/>
      <c r="AE2672" s="188"/>
      <c r="AF2672" s="206" t="n">
        <f aca="false">IF(AE2672="SI",N2672,0)</f>
        <v>0</v>
      </c>
      <c r="AG2672" s="189" t="n">
        <f aca="false">IF(AE2672="SI",Y2672,0)</f>
        <v>0</v>
      </c>
      <c r="AH2672" s="189" t="n">
        <f aca="false">IF(AE2672="SI",AB2672,0)</f>
        <v>0</v>
      </c>
      <c r="AI2672" s="148"/>
      <c r="AJ2672" s="207"/>
      <c r="AK2672" s="207"/>
      <c r="AL2672" s="207"/>
      <c r="AM2672" s="207"/>
      <c r="AN2672" s="207"/>
      <c r="AO2672" s="208"/>
    </row>
    <row r="2673" customFormat="false" ht="15.75" hidden="false" customHeight="true" outlineLevel="0" collapsed="false">
      <c r="A2673" s="22" t="n">
        <v>2672</v>
      </c>
      <c r="B2673" s="180"/>
      <c r="C2673" s="22"/>
      <c r="D2673" s="22"/>
      <c r="E2673" s="183"/>
      <c r="F2673" s="183"/>
      <c r="G2673" s="22"/>
      <c r="H2673" s="22"/>
      <c r="I2673" s="22"/>
      <c r="J2673" s="22"/>
      <c r="K2673" s="191" t="e">
        <f aca="false">VLOOKUP(Personale!J2673,Legenda!$D$1:$F$258,2)</f>
        <v>#N/A</v>
      </c>
      <c r="L2673" s="22"/>
      <c r="M2673" s="22"/>
      <c r="N2673" s="22"/>
      <c r="O2673" s="22"/>
      <c r="P2673" s="203"/>
      <c r="Q2673" s="22"/>
      <c r="R2673" s="22"/>
      <c r="S2673" s="22"/>
      <c r="T2673" s="203"/>
      <c r="U2673" s="211"/>
      <c r="V2673" s="211"/>
      <c r="W2673" s="185" t="n">
        <v>0</v>
      </c>
      <c r="X2673" s="185" t="n">
        <v>0</v>
      </c>
      <c r="Y2673" s="219" t="n">
        <f aca="false">SUM(W2673:X2673)</f>
        <v>0</v>
      </c>
      <c r="Z2673" s="185" t="n">
        <v>0</v>
      </c>
      <c r="AA2673" s="185" t="n">
        <v>0</v>
      </c>
      <c r="AB2673" s="220" t="n">
        <f aca="false">SUM(Z2673:AA2673)</f>
        <v>0</v>
      </c>
      <c r="AC2673" s="22"/>
      <c r="AD2673" s="22"/>
      <c r="AE2673" s="188"/>
      <c r="AF2673" s="206" t="n">
        <f aca="false">IF(AE2673="SI",N2673,0)</f>
        <v>0</v>
      </c>
      <c r="AG2673" s="189" t="n">
        <f aca="false">IF(AE2673="SI",Y2673,0)</f>
        <v>0</v>
      </c>
      <c r="AH2673" s="189" t="n">
        <f aca="false">IF(AE2673="SI",AB2673,0)</f>
        <v>0</v>
      </c>
      <c r="AI2673" s="148"/>
      <c r="AJ2673" s="207"/>
      <c r="AK2673" s="207"/>
      <c r="AL2673" s="207"/>
      <c r="AM2673" s="207"/>
      <c r="AN2673" s="207"/>
      <c r="AO2673" s="208"/>
    </row>
    <row r="2674" customFormat="false" ht="15.75" hidden="false" customHeight="true" outlineLevel="0" collapsed="false">
      <c r="A2674" s="22" t="n">
        <v>2673</v>
      </c>
      <c r="B2674" s="180"/>
      <c r="C2674" s="22"/>
      <c r="D2674" s="22"/>
      <c r="E2674" s="183"/>
      <c r="F2674" s="183"/>
      <c r="G2674" s="22"/>
      <c r="H2674" s="22"/>
      <c r="I2674" s="22"/>
      <c r="J2674" s="22"/>
      <c r="K2674" s="191" t="e">
        <f aca="false">VLOOKUP(Personale!J2674,Legenda!$D$1:$F$258,2)</f>
        <v>#N/A</v>
      </c>
      <c r="L2674" s="22"/>
      <c r="M2674" s="22"/>
      <c r="N2674" s="22"/>
      <c r="O2674" s="22"/>
      <c r="P2674" s="203"/>
      <c r="Q2674" s="22"/>
      <c r="R2674" s="22"/>
      <c r="S2674" s="22"/>
      <c r="T2674" s="203"/>
      <c r="U2674" s="211"/>
      <c r="V2674" s="211"/>
      <c r="W2674" s="185" t="n">
        <v>0</v>
      </c>
      <c r="X2674" s="185" t="n">
        <v>0</v>
      </c>
      <c r="Y2674" s="219" t="n">
        <f aca="false">SUM(W2674:X2674)</f>
        <v>0</v>
      </c>
      <c r="Z2674" s="185" t="n">
        <v>0</v>
      </c>
      <c r="AA2674" s="185" t="n">
        <v>0</v>
      </c>
      <c r="AB2674" s="220" t="n">
        <f aca="false">SUM(Z2674:AA2674)</f>
        <v>0</v>
      </c>
      <c r="AC2674" s="22"/>
      <c r="AD2674" s="22"/>
      <c r="AE2674" s="188"/>
      <c r="AF2674" s="206" t="n">
        <f aca="false">IF(AE2674="SI",N2674,0)</f>
        <v>0</v>
      </c>
      <c r="AG2674" s="189" t="n">
        <f aca="false">IF(AE2674="SI",Y2674,0)</f>
        <v>0</v>
      </c>
      <c r="AH2674" s="189" t="n">
        <f aca="false">IF(AE2674="SI",AB2674,0)</f>
        <v>0</v>
      </c>
      <c r="AI2674" s="148"/>
      <c r="AJ2674" s="207"/>
      <c r="AK2674" s="207"/>
      <c r="AL2674" s="207"/>
      <c r="AM2674" s="207"/>
      <c r="AN2674" s="207"/>
      <c r="AO2674" s="208"/>
    </row>
    <row r="2675" customFormat="false" ht="15.75" hidden="false" customHeight="true" outlineLevel="0" collapsed="false">
      <c r="A2675" s="22" t="n">
        <v>2674</v>
      </c>
      <c r="B2675" s="180"/>
      <c r="C2675" s="22"/>
      <c r="D2675" s="22"/>
      <c r="E2675" s="183"/>
      <c r="F2675" s="183"/>
      <c r="G2675" s="22"/>
      <c r="H2675" s="22"/>
      <c r="I2675" s="22"/>
      <c r="J2675" s="22"/>
      <c r="K2675" s="191" t="e">
        <f aca="false">VLOOKUP(Personale!J2675,Legenda!$D$1:$F$258,2)</f>
        <v>#N/A</v>
      </c>
      <c r="L2675" s="22"/>
      <c r="M2675" s="22"/>
      <c r="N2675" s="22"/>
      <c r="O2675" s="22"/>
      <c r="P2675" s="203"/>
      <c r="Q2675" s="22"/>
      <c r="R2675" s="22"/>
      <c r="S2675" s="22"/>
      <c r="T2675" s="203"/>
      <c r="U2675" s="211"/>
      <c r="V2675" s="211"/>
      <c r="W2675" s="185" t="n">
        <v>0</v>
      </c>
      <c r="X2675" s="185" t="n">
        <v>0</v>
      </c>
      <c r="Y2675" s="219" t="n">
        <f aca="false">SUM(W2675:X2675)</f>
        <v>0</v>
      </c>
      <c r="Z2675" s="185" t="n">
        <v>0</v>
      </c>
      <c r="AA2675" s="185" t="n">
        <v>0</v>
      </c>
      <c r="AB2675" s="220" t="n">
        <f aca="false">SUM(Z2675:AA2675)</f>
        <v>0</v>
      </c>
      <c r="AC2675" s="22"/>
      <c r="AD2675" s="22"/>
      <c r="AE2675" s="188"/>
      <c r="AF2675" s="206" t="n">
        <f aca="false">IF(AE2675="SI",N2675,0)</f>
        <v>0</v>
      </c>
      <c r="AG2675" s="189" t="n">
        <f aca="false">IF(AE2675="SI",Y2675,0)</f>
        <v>0</v>
      </c>
      <c r="AH2675" s="189" t="n">
        <f aca="false">IF(AE2675="SI",AB2675,0)</f>
        <v>0</v>
      </c>
      <c r="AI2675" s="148"/>
      <c r="AJ2675" s="207"/>
      <c r="AK2675" s="207"/>
      <c r="AL2675" s="207"/>
      <c r="AM2675" s="207"/>
      <c r="AN2675" s="207"/>
      <c r="AO2675" s="208"/>
    </row>
    <row r="2676" customFormat="false" ht="15.75" hidden="false" customHeight="true" outlineLevel="0" collapsed="false">
      <c r="A2676" s="22" t="n">
        <v>2675</v>
      </c>
      <c r="B2676" s="180"/>
      <c r="C2676" s="22"/>
      <c r="D2676" s="22"/>
      <c r="E2676" s="183"/>
      <c r="F2676" s="183"/>
      <c r="G2676" s="22"/>
      <c r="H2676" s="22"/>
      <c r="I2676" s="22"/>
      <c r="J2676" s="22"/>
      <c r="K2676" s="191" t="e">
        <f aca="false">VLOOKUP(Personale!J2676,Legenda!$D$1:$F$258,2)</f>
        <v>#N/A</v>
      </c>
      <c r="L2676" s="22"/>
      <c r="M2676" s="22"/>
      <c r="N2676" s="22"/>
      <c r="O2676" s="22"/>
      <c r="P2676" s="203"/>
      <c r="Q2676" s="22"/>
      <c r="R2676" s="22"/>
      <c r="S2676" s="22"/>
      <c r="T2676" s="203"/>
      <c r="U2676" s="211"/>
      <c r="V2676" s="211"/>
      <c r="W2676" s="185" t="n">
        <v>0</v>
      </c>
      <c r="X2676" s="185" t="n">
        <v>0</v>
      </c>
      <c r="Y2676" s="219" t="n">
        <f aca="false">SUM(W2676:X2676)</f>
        <v>0</v>
      </c>
      <c r="Z2676" s="185" t="n">
        <v>0</v>
      </c>
      <c r="AA2676" s="185" t="n">
        <v>0</v>
      </c>
      <c r="AB2676" s="220" t="n">
        <f aca="false">SUM(Z2676:AA2676)</f>
        <v>0</v>
      </c>
      <c r="AC2676" s="22"/>
      <c r="AD2676" s="22"/>
      <c r="AE2676" s="188"/>
      <c r="AF2676" s="206" t="n">
        <f aca="false">IF(AE2676="SI",N2676,0)</f>
        <v>0</v>
      </c>
      <c r="AG2676" s="189" t="n">
        <f aca="false">IF(AE2676="SI",Y2676,0)</f>
        <v>0</v>
      </c>
      <c r="AH2676" s="189" t="n">
        <f aca="false">IF(AE2676="SI",AB2676,0)</f>
        <v>0</v>
      </c>
      <c r="AI2676" s="148"/>
      <c r="AJ2676" s="207"/>
      <c r="AK2676" s="207"/>
      <c r="AL2676" s="207"/>
      <c r="AM2676" s="207"/>
      <c r="AN2676" s="207"/>
      <c r="AO2676" s="208"/>
    </row>
    <row r="2677" customFormat="false" ht="15.75" hidden="false" customHeight="true" outlineLevel="0" collapsed="false">
      <c r="A2677" s="22" t="n">
        <v>2676</v>
      </c>
      <c r="B2677" s="180"/>
      <c r="C2677" s="22"/>
      <c r="D2677" s="22"/>
      <c r="E2677" s="183"/>
      <c r="F2677" s="183"/>
      <c r="G2677" s="22"/>
      <c r="H2677" s="22"/>
      <c r="I2677" s="22"/>
      <c r="J2677" s="22"/>
      <c r="K2677" s="191" t="e">
        <f aca="false">VLOOKUP(Personale!J2677,Legenda!$D$1:$F$258,2)</f>
        <v>#N/A</v>
      </c>
      <c r="L2677" s="22"/>
      <c r="M2677" s="22"/>
      <c r="N2677" s="22"/>
      <c r="O2677" s="22"/>
      <c r="P2677" s="203"/>
      <c r="Q2677" s="22"/>
      <c r="R2677" s="22"/>
      <c r="S2677" s="22"/>
      <c r="T2677" s="203"/>
      <c r="U2677" s="211"/>
      <c r="V2677" s="211"/>
      <c r="W2677" s="185" t="n">
        <v>0</v>
      </c>
      <c r="X2677" s="185" t="n">
        <v>0</v>
      </c>
      <c r="Y2677" s="219" t="n">
        <f aca="false">SUM(W2677:X2677)</f>
        <v>0</v>
      </c>
      <c r="Z2677" s="185" t="n">
        <v>0</v>
      </c>
      <c r="AA2677" s="185" t="n">
        <v>0</v>
      </c>
      <c r="AB2677" s="220" t="n">
        <f aca="false">SUM(Z2677:AA2677)</f>
        <v>0</v>
      </c>
      <c r="AC2677" s="22"/>
      <c r="AD2677" s="22"/>
      <c r="AE2677" s="188"/>
      <c r="AF2677" s="206" t="n">
        <f aca="false">IF(AE2677="SI",N2677,0)</f>
        <v>0</v>
      </c>
      <c r="AG2677" s="189" t="n">
        <f aca="false">IF(AE2677="SI",Y2677,0)</f>
        <v>0</v>
      </c>
      <c r="AH2677" s="189" t="n">
        <f aca="false">IF(AE2677="SI",AB2677,0)</f>
        <v>0</v>
      </c>
      <c r="AI2677" s="148"/>
      <c r="AJ2677" s="207"/>
      <c r="AK2677" s="207"/>
      <c r="AL2677" s="207"/>
      <c r="AM2677" s="207"/>
      <c r="AN2677" s="207"/>
      <c r="AO2677" s="208"/>
    </row>
    <row r="2678" customFormat="false" ht="15.75" hidden="false" customHeight="true" outlineLevel="0" collapsed="false">
      <c r="A2678" s="22" t="n">
        <v>2677</v>
      </c>
      <c r="B2678" s="180"/>
      <c r="C2678" s="22"/>
      <c r="D2678" s="22"/>
      <c r="E2678" s="183"/>
      <c r="F2678" s="183"/>
      <c r="G2678" s="22"/>
      <c r="H2678" s="22"/>
      <c r="I2678" s="22"/>
      <c r="J2678" s="22"/>
      <c r="K2678" s="191" t="e">
        <f aca="false">VLOOKUP(Personale!J2678,Legenda!$D$1:$F$258,2)</f>
        <v>#N/A</v>
      </c>
      <c r="L2678" s="22"/>
      <c r="M2678" s="22"/>
      <c r="N2678" s="22"/>
      <c r="O2678" s="22"/>
      <c r="P2678" s="203"/>
      <c r="Q2678" s="22"/>
      <c r="R2678" s="22"/>
      <c r="S2678" s="22"/>
      <c r="T2678" s="203"/>
      <c r="U2678" s="211"/>
      <c r="V2678" s="211"/>
      <c r="W2678" s="185" t="n">
        <v>0</v>
      </c>
      <c r="X2678" s="185" t="n">
        <v>0</v>
      </c>
      <c r="Y2678" s="219" t="n">
        <f aca="false">SUM(W2678:X2678)</f>
        <v>0</v>
      </c>
      <c r="Z2678" s="185" t="n">
        <v>0</v>
      </c>
      <c r="AA2678" s="185" t="n">
        <v>0</v>
      </c>
      <c r="AB2678" s="220" t="n">
        <f aca="false">SUM(Z2678:AA2678)</f>
        <v>0</v>
      </c>
      <c r="AC2678" s="22"/>
      <c r="AD2678" s="22"/>
      <c r="AE2678" s="188"/>
      <c r="AF2678" s="206" t="n">
        <f aca="false">IF(AE2678="SI",N2678,0)</f>
        <v>0</v>
      </c>
      <c r="AG2678" s="189" t="n">
        <f aca="false">IF(AE2678="SI",Y2678,0)</f>
        <v>0</v>
      </c>
      <c r="AH2678" s="189" t="n">
        <f aca="false">IF(AE2678="SI",AB2678,0)</f>
        <v>0</v>
      </c>
      <c r="AI2678" s="148"/>
      <c r="AJ2678" s="207"/>
      <c r="AK2678" s="207"/>
      <c r="AL2678" s="207"/>
      <c r="AM2678" s="207"/>
      <c r="AN2678" s="207"/>
      <c r="AO2678" s="208"/>
    </row>
    <row r="2679" customFormat="false" ht="15.75" hidden="false" customHeight="true" outlineLevel="0" collapsed="false">
      <c r="A2679" s="22" t="n">
        <v>2678</v>
      </c>
      <c r="B2679" s="180"/>
      <c r="C2679" s="22"/>
      <c r="D2679" s="22"/>
      <c r="E2679" s="183"/>
      <c r="F2679" s="183"/>
      <c r="G2679" s="22"/>
      <c r="H2679" s="22"/>
      <c r="I2679" s="22"/>
      <c r="J2679" s="22"/>
      <c r="K2679" s="191" t="e">
        <f aca="false">VLOOKUP(Personale!J2679,Legenda!$D$1:$F$258,2)</f>
        <v>#N/A</v>
      </c>
      <c r="L2679" s="22"/>
      <c r="M2679" s="22"/>
      <c r="N2679" s="22"/>
      <c r="O2679" s="22"/>
      <c r="P2679" s="203"/>
      <c r="Q2679" s="22"/>
      <c r="R2679" s="22"/>
      <c r="S2679" s="22"/>
      <c r="T2679" s="203"/>
      <c r="U2679" s="211"/>
      <c r="V2679" s="211"/>
      <c r="W2679" s="185" t="n">
        <v>0</v>
      </c>
      <c r="X2679" s="185" t="n">
        <v>0</v>
      </c>
      <c r="Y2679" s="219" t="n">
        <f aca="false">SUM(W2679:X2679)</f>
        <v>0</v>
      </c>
      <c r="Z2679" s="185" t="n">
        <v>0</v>
      </c>
      <c r="AA2679" s="185" t="n">
        <v>0</v>
      </c>
      <c r="AB2679" s="220" t="n">
        <f aca="false">SUM(Z2679:AA2679)</f>
        <v>0</v>
      </c>
      <c r="AC2679" s="22"/>
      <c r="AD2679" s="22"/>
      <c r="AE2679" s="188"/>
      <c r="AF2679" s="206" t="n">
        <f aca="false">IF(AE2679="SI",N2679,0)</f>
        <v>0</v>
      </c>
      <c r="AG2679" s="189" t="n">
        <f aca="false">IF(AE2679="SI",Y2679,0)</f>
        <v>0</v>
      </c>
      <c r="AH2679" s="189" t="n">
        <f aca="false">IF(AE2679="SI",AB2679,0)</f>
        <v>0</v>
      </c>
      <c r="AI2679" s="148"/>
      <c r="AJ2679" s="207"/>
      <c r="AK2679" s="207"/>
      <c r="AL2679" s="207"/>
      <c r="AM2679" s="207"/>
      <c r="AN2679" s="207"/>
      <c r="AO2679" s="208"/>
    </row>
    <row r="2680" customFormat="false" ht="15.75" hidden="false" customHeight="true" outlineLevel="0" collapsed="false">
      <c r="A2680" s="22" t="n">
        <v>2679</v>
      </c>
      <c r="B2680" s="180"/>
      <c r="C2680" s="22"/>
      <c r="D2680" s="22"/>
      <c r="E2680" s="183"/>
      <c r="F2680" s="183"/>
      <c r="G2680" s="22"/>
      <c r="H2680" s="22"/>
      <c r="I2680" s="22"/>
      <c r="J2680" s="22"/>
      <c r="K2680" s="191" t="e">
        <f aca="false">VLOOKUP(Personale!J2680,Legenda!$D$1:$F$258,2)</f>
        <v>#N/A</v>
      </c>
      <c r="L2680" s="22"/>
      <c r="M2680" s="22"/>
      <c r="N2680" s="22"/>
      <c r="O2680" s="22"/>
      <c r="P2680" s="203"/>
      <c r="Q2680" s="22"/>
      <c r="R2680" s="22"/>
      <c r="S2680" s="22"/>
      <c r="T2680" s="203"/>
      <c r="U2680" s="211"/>
      <c r="V2680" s="211"/>
      <c r="W2680" s="185" t="n">
        <v>0</v>
      </c>
      <c r="X2680" s="185" t="n">
        <v>0</v>
      </c>
      <c r="Y2680" s="219" t="n">
        <f aca="false">SUM(W2680:X2680)</f>
        <v>0</v>
      </c>
      <c r="Z2680" s="185" t="n">
        <v>0</v>
      </c>
      <c r="AA2680" s="185" t="n">
        <v>0</v>
      </c>
      <c r="AB2680" s="220" t="n">
        <f aca="false">SUM(Z2680:AA2680)</f>
        <v>0</v>
      </c>
      <c r="AC2680" s="22"/>
      <c r="AD2680" s="22"/>
      <c r="AE2680" s="188"/>
      <c r="AF2680" s="206" t="n">
        <f aca="false">IF(AE2680="SI",N2680,0)</f>
        <v>0</v>
      </c>
      <c r="AG2680" s="189" t="n">
        <f aca="false">IF(AE2680="SI",Y2680,0)</f>
        <v>0</v>
      </c>
      <c r="AH2680" s="189" t="n">
        <f aca="false">IF(AE2680="SI",AB2680,0)</f>
        <v>0</v>
      </c>
      <c r="AI2680" s="148"/>
      <c r="AJ2680" s="207"/>
      <c r="AK2680" s="207"/>
      <c r="AL2680" s="207"/>
      <c r="AM2680" s="207"/>
      <c r="AN2680" s="207"/>
      <c r="AO2680" s="208"/>
    </row>
    <row r="2681" customFormat="false" ht="15.75" hidden="false" customHeight="true" outlineLevel="0" collapsed="false">
      <c r="A2681" s="22" t="n">
        <v>2680</v>
      </c>
      <c r="B2681" s="180"/>
      <c r="C2681" s="22"/>
      <c r="D2681" s="22"/>
      <c r="E2681" s="183"/>
      <c r="F2681" s="183"/>
      <c r="G2681" s="22"/>
      <c r="H2681" s="22"/>
      <c r="I2681" s="22"/>
      <c r="J2681" s="22"/>
      <c r="K2681" s="191" t="e">
        <f aca="false">VLOOKUP(Personale!J2681,Legenda!$D$1:$F$258,2)</f>
        <v>#N/A</v>
      </c>
      <c r="L2681" s="22"/>
      <c r="M2681" s="22"/>
      <c r="N2681" s="22"/>
      <c r="O2681" s="22"/>
      <c r="P2681" s="203"/>
      <c r="Q2681" s="22"/>
      <c r="R2681" s="22"/>
      <c r="S2681" s="22"/>
      <c r="T2681" s="203"/>
      <c r="U2681" s="211"/>
      <c r="V2681" s="211"/>
      <c r="W2681" s="185" t="n">
        <v>0</v>
      </c>
      <c r="X2681" s="185" t="n">
        <v>0</v>
      </c>
      <c r="Y2681" s="219" t="n">
        <f aca="false">SUM(W2681:X2681)</f>
        <v>0</v>
      </c>
      <c r="Z2681" s="185" t="n">
        <v>0</v>
      </c>
      <c r="AA2681" s="185" t="n">
        <v>0</v>
      </c>
      <c r="AB2681" s="220" t="n">
        <f aca="false">SUM(Z2681:AA2681)</f>
        <v>0</v>
      </c>
      <c r="AC2681" s="22"/>
      <c r="AD2681" s="22"/>
      <c r="AE2681" s="188"/>
      <c r="AF2681" s="206" t="n">
        <f aca="false">IF(AE2681="SI",N2681,0)</f>
        <v>0</v>
      </c>
      <c r="AG2681" s="189" t="n">
        <f aca="false">IF(AE2681="SI",Y2681,0)</f>
        <v>0</v>
      </c>
      <c r="AH2681" s="189" t="n">
        <f aca="false">IF(AE2681="SI",AB2681,0)</f>
        <v>0</v>
      </c>
      <c r="AI2681" s="148"/>
      <c r="AJ2681" s="207"/>
      <c r="AK2681" s="207"/>
      <c r="AL2681" s="207"/>
      <c r="AM2681" s="207"/>
      <c r="AN2681" s="207"/>
      <c r="AO2681" s="208"/>
    </row>
    <row r="2682" customFormat="false" ht="15.75" hidden="false" customHeight="true" outlineLevel="0" collapsed="false">
      <c r="A2682" s="22" t="n">
        <v>2681</v>
      </c>
      <c r="B2682" s="180"/>
      <c r="C2682" s="22"/>
      <c r="D2682" s="22"/>
      <c r="E2682" s="183"/>
      <c r="F2682" s="183"/>
      <c r="G2682" s="22"/>
      <c r="H2682" s="22"/>
      <c r="I2682" s="22"/>
      <c r="J2682" s="22"/>
      <c r="K2682" s="191" t="e">
        <f aca="false">VLOOKUP(Personale!J2682,Legenda!$D$1:$F$258,2)</f>
        <v>#N/A</v>
      </c>
      <c r="L2682" s="22"/>
      <c r="M2682" s="22"/>
      <c r="N2682" s="22"/>
      <c r="O2682" s="22"/>
      <c r="P2682" s="203"/>
      <c r="Q2682" s="22"/>
      <c r="R2682" s="22"/>
      <c r="S2682" s="22"/>
      <c r="T2682" s="203"/>
      <c r="U2682" s="211"/>
      <c r="V2682" s="211"/>
      <c r="W2682" s="185" t="n">
        <v>0</v>
      </c>
      <c r="X2682" s="185" t="n">
        <v>0</v>
      </c>
      <c r="Y2682" s="219" t="n">
        <f aca="false">SUM(W2682:X2682)</f>
        <v>0</v>
      </c>
      <c r="Z2682" s="185" t="n">
        <v>0</v>
      </c>
      <c r="AA2682" s="185" t="n">
        <v>0</v>
      </c>
      <c r="AB2682" s="220" t="n">
        <f aca="false">SUM(Z2682:AA2682)</f>
        <v>0</v>
      </c>
      <c r="AC2682" s="22"/>
      <c r="AD2682" s="22"/>
      <c r="AE2682" s="188"/>
      <c r="AF2682" s="206" t="n">
        <f aca="false">IF(AE2682="SI",N2682,0)</f>
        <v>0</v>
      </c>
      <c r="AG2682" s="189" t="n">
        <f aca="false">IF(AE2682="SI",Y2682,0)</f>
        <v>0</v>
      </c>
      <c r="AH2682" s="189" t="n">
        <f aca="false">IF(AE2682="SI",AB2682,0)</f>
        <v>0</v>
      </c>
      <c r="AI2682" s="148"/>
      <c r="AJ2682" s="207"/>
      <c r="AK2682" s="207"/>
      <c r="AL2682" s="207"/>
      <c r="AM2682" s="207"/>
      <c r="AN2682" s="207"/>
      <c r="AO2682" s="208"/>
    </row>
    <row r="2683" customFormat="false" ht="15.75" hidden="false" customHeight="true" outlineLevel="0" collapsed="false">
      <c r="A2683" s="22" t="n">
        <v>2682</v>
      </c>
      <c r="B2683" s="180"/>
      <c r="C2683" s="22"/>
      <c r="D2683" s="22"/>
      <c r="E2683" s="183"/>
      <c r="F2683" s="183"/>
      <c r="G2683" s="22"/>
      <c r="H2683" s="22"/>
      <c r="I2683" s="22"/>
      <c r="J2683" s="22"/>
      <c r="K2683" s="191" t="e">
        <f aca="false">VLOOKUP(Personale!J2683,Legenda!$D$1:$F$258,2)</f>
        <v>#N/A</v>
      </c>
      <c r="L2683" s="22"/>
      <c r="M2683" s="22"/>
      <c r="N2683" s="22"/>
      <c r="O2683" s="22"/>
      <c r="P2683" s="203"/>
      <c r="Q2683" s="22"/>
      <c r="R2683" s="22"/>
      <c r="S2683" s="22"/>
      <c r="T2683" s="203"/>
      <c r="U2683" s="211"/>
      <c r="V2683" s="211"/>
      <c r="W2683" s="185" t="n">
        <v>0</v>
      </c>
      <c r="X2683" s="185" t="n">
        <v>0</v>
      </c>
      <c r="Y2683" s="219" t="n">
        <f aca="false">SUM(W2683:X2683)</f>
        <v>0</v>
      </c>
      <c r="Z2683" s="185" t="n">
        <v>0</v>
      </c>
      <c r="AA2683" s="185" t="n">
        <v>0</v>
      </c>
      <c r="AB2683" s="220" t="n">
        <f aca="false">SUM(Z2683:AA2683)</f>
        <v>0</v>
      </c>
      <c r="AC2683" s="22"/>
      <c r="AD2683" s="22"/>
      <c r="AE2683" s="188"/>
      <c r="AF2683" s="206" t="n">
        <f aca="false">IF(AE2683="SI",N2683,0)</f>
        <v>0</v>
      </c>
      <c r="AG2683" s="189" t="n">
        <f aca="false">IF(AE2683="SI",Y2683,0)</f>
        <v>0</v>
      </c>
      <c r="AH2683" s="189" t="n">
        <f aca="false">IF(AE2683="SI",AB2683,0)</f>
        <v>0</v>
      </c>
      <c r="AI2683" s="148"/>
      <c r="AJ2683" s="207"/>
      <c r="AK2683" s="207"/>
      <c r="AL2683" s="207"/>
      <c r="AM2683" s="207"/>
      <c r="AN2683" s="207"/>
      <c r="AO2683" s="208"/>
    </row>
    <row r="2684" customFormat="false" ht="15.75" hidden="false" customHeight="true" outlineLevel="0" collapsed="false">
      <c r="A2684" s="22" t="n">
        <v>2683</v>
      </c>
      <c r="B2684" s="180"/>
      <c r="C2684" s="22"/>
      <c r="D2684" s="22"/>
      <c r="E2684" s="183"/>
      <c r="F2684" s="183"/>
      <c r="G2684" s="22"/>
      <c r="H2684" s="22"/>
      <c r="I2684" s="22"/>
      <c r="J2684" s="22"/>
      <c r="K2684" s="191" t="e">
        <f aca="false">VLOOKUP(Personale!J2684,Legenda!$D$1:$F$258,2)</f>
        <v>#N/A</v>
      </c>
      <c r="L2684" s="22"/>
      <c r="M2684" s="22"/>
      <c r="N2684" s="22"/>
      <c r="O2684" s="22"/>
      <c r="P2684" s="203"/>
      <c r="Q2684" s="22"/>
      <c r="R2684" s="22"/>
      <c r="S2684" s="22"/>
      <c r="T2684" s="203"/>
      <c r="U2684" s="211"/>
      <c r="V2684" s="211"/>
      <c r="W2684" s="185" t="n">
        <v>0</v>
      </c>
      <c r="X2684" s="185" t="n">
        <v>0</v>
      </c>
      <c r="Y2684" s="219" t="n">
        <f aca="false">SUM(W2684:X2684)</f>
        <v>0</v>
      </c>
      <c r="Z2684" s="185" t="n">
        <v>0</v>
      </c>
      <c r="AA2684" s="185" t="n">
        <v>0</v>
      </c>
      <c r="AB2684" s="220" t="n">
        <f aca="false">SUM(Z2684:AA2684)</f>
        <v>0</v>
      </c>
      <c r="AC2684" s="22"/>
      <c r="AD2684" s="22"/>
      <c r="AE2684" s="188"/>
      <c r="AF2684" s="206" t="n">
        <f aca="false">IF(AE2684="SI",N2684,0)</f>
        <v>0</v>
      </c>
      <c r="AG2684" s="189" t="n">
        <f aca="false">IF(AE2684="SI",Y2684,0)</f>
        <v>0</v>
      </c>
      <c r="AH2684" s="189" t="n">
        <f aca="false">IF(AE2684="SI",AB2684,0)</f>
        <v>0</v>
      </c>
      <c r="AI2684" s="148"/>
      <c r="AJ2684" s="207"/>
      <c r="AK2684" s="207"/>
      <c r="AL2684" s="207"/>
      <c r="AM2684" s="207"/>
      <c r="AN2684" s="207"/>
      <c r="AO2684" s="208"/>
    </row>
    <row r="2685" customFormat="false" ht="15.75" hidden="false" customHeight="true" outlineLevel="0" collapsed="false">
      <c r="A2685" s="22" t="n">
        <v>2684</v>
      </c>
      <c r="B2685" s="180"/>
      <c r="C2685" s="22"/>
      <c r="D2685" s="22"/>
      <c r="E2685" s="183"/>
      <c r="F2685" s="183"/>
      <c r="G2685" s="22"/>
      <c r="H2685" s="22"/>
      <c r="I2685" s="22"/>
      <c r="J2685" s="22"/>
      <c r="K2685" s="191" t="e">
        <f aca="false">VLOOKUP(Personale!J2685,Legenda!$D$1:$F$258,2)</f>
        <v>#N/A</v>
      </c>
      <c r="L2685" s="22"/>
      <c r="M2685" s="22"/>
      <c r="N2685" s="22"/>
      <c r="O2685" s="22"/>
      <c r="P2685" s="203"/>
      <c r="Q2685" s="22"/>
      <c r="R2685" s="22"/>
      <c r="S2685" s="22"/>
      <c r="T2685" s="203"/>
      <c r="U2685" s="211"/>
      <c r="V2685" s="211"/>
      <c r="W2685" s="185" t="n">
        <v>0</v>
      </c>
      <c r="X2685" s="185" t="n">
        <v>0</v>
      </c>
      <c r="Y2685" s="219" t="n">
        <f aca="false">SUM(W2685:X2685)</f>
        <v>0</v>
      </c>
      <c r="Z2685" s="185" t="n">
        <v>0</v>
      </c>
      <c r="AA2685" s="185" t="n">
        <v>0</v>
      </c>
      <c r="AB2685" s="220" t="n">
        <f aca="false">SUM(Z2685:AA2685)</f>
        <v>0</v>
      </c>
      <c r="AC2685" s="22"/>
      <c r="AD2685" s="22"/>
      <c r="AE2685" s="188"/>
      <c r="AF2685" s="206" t="n">
        <f aca="false">IF(AE2685="SI",N2685,0)</f>
        <v>0</v>
      </c>
      <c r="AG2685" s="189" t="n">
        <f aca="false">IF(AE2685="SI",Y2685,0)</f>
        <v>0</v>
      </c>
      <c r="AH2685" s="189" t="n">
        <f aca="false">IF(AE2685="SI",AB2685,0)</f>
        <v>0</v>
      </c>
      <c r="AI2685" s="148"/>
      <c r="AJ2685" s="207"/>
      <c r="AK2685" s="207"/>
      <c r="AL2685" s="207"/>
      <c r="AM2685" s="207"/>
      <c r="AN2685" s="207"/>
      <c r="AO2685" s="208"/>
    </row>
    <row r="2686" customFormat="false" ht="15.75" hidden="false" customHeight="true" outlineLevel="0" collapsed="false">
      <c r="A2686" s="22" t="n">
        <v>2685</v>
      </c>
      <c r="B2686" s="180"/>
      <c r="C2686" s="22"/>
      <c r="D2686" s="22"/>
      <c r="E2686" s="183"/>
      <c r="F2686" s="183"/>
      <c r="G2686" s="22"/>
      <c r="H2686" s="22"/>
      <c r="I2686" s="22"/>
      <c r="J2686" s="22"/>
      <c r="K2686" s="191" t="e">
        <f aca="false">VLOOKUP(Personale!J2686,Legenda!$D$1:$F$258,2)</f>
        <v>#N/A</v>
      </c>
      <c r="L2686" s="22"/>
      <c r="M2686" s="22"/>
      <c r="N2686" s="22"/>
      <c r="O2686" s="22"/>
      <c r="P2686" s="203"/>
      <c r="Q2686" s="22"/>
      <c r="R2686" s="22"/>
      <c r="S2686" s="22"/>
      <c r="T2686" s="203"/>
      <c r="U2686" s="211"/>
      <c r="V2686" s="211"/>
      <c r="W2686" s="185" t="n">
        <v>0</v>
      </c>
      <c r="X2686" s="185" t="n">
        <v>0</v>
      </c>
      <c r="Y2686" s="219" t="n">
        <f aca="false">SUM(W2686:X2686)</f>
        <v>0</v>
      </c>
      <c r="Z2686" s="185" t="n">
        <v>0</v>
      </c>
      <c r="AA2686" s="185" t="n">
        <v>0</v>
      </c>
      <c r="AB2686" s="220" t="n">
        <f aca="false">SUM(Z2686:AA2686)</f>
        <v>0</v>
      </c>
      <c r="AC2686" s="22"/>
      <c r="AD2686" s="22"/>
      <c r="AE2686" s="188"/>
      <c r="AF2686" s="206" t="n">
        <f aca="false">IF(AE2686="SI",N2686,0)</f>
        <v>0</v>
      </c>
      <c r="AG2686" s="189" t="n">
        <f aca="false">IF(AE2686="SI",Y2686,0)</f>
        <v>0</v>
      </c>
      <c r="AH2686" s="189" t="n">
        <f aca="false">IF(AE2686="SI",AB2686,0)</f>
        <v>0</v>
      </c>
      <c r="AI2686" s="148"/>
      <c r="AJ2686" s="207"/>
      <c r="AK2686" s="207"/>
      <c r="AL2686" s="207"/>
      <c r="AM2686" s="207"/>
      <c r="AN2686" s="207"/>
      <c r="AO2686" s="208"/>
    </row>
    <row r="2687" customFormat="false" ht="15.75" hidden="false" customHeight="true" outlineLevel="0" collapsed="false">
      <c r="A2687" s="22" t="n">
        <v>2686</v>
      </c>
      <c r="B2687" s="180"/>
      <c r="C2687" s="22"/>
      <c r="D2687" s="22"/>
      <c r="E2687" s="183"/>
      <c r="F2687" s="183"/>
      <c r="G2687" s="22"/>
      <c r="H2687" s="22"/>
      <c r="I2687" s="22"/>
      <c r="J2687" s="22"/>
      <c r="K2687" s="191" t="e">
        <f aca="false">VLOOKUP(Personale!J2687,Legenda!$D$1:$F$258,2)</f>
        <v>#N/A</v>
      </c>
      <c r="L2687" s="22"/>
      <c r="M2687" s="22"/>
      <c r="N2687" s="22"/>
      <c r="O2687" s="22"/>
      <c r="P2687" s="203"/>
      <c r="Q2687" s="22"/>
      <c r="R2687" s="22"/>
      <c r="S2687" s="22"/>
      <c r="T2687" s="203"/>
      <c r="U2687" s="211"/>
      <c r="V2687" s="211"/>
      <c r="W2687" s="185" t="n">
        <v>0</v>
      </c>
      <c r="X2687" s="185" t="n">
        <v>0</v>
      </c>
      <c r="Y2687" s="219" t="n">
        <f aca="false">SUM(W2687:X2687)</f>
        <v>0</v>
      </c>
      <c r="Z2687" s="185" t="n">
        <v>0</v>
      </c>
      <c r="AA2687" s="185" t="n">
        <v>0</v>
      </c>
      <c r="AB2687" s="220" t="n">
        <f aca="false">SUM(Z2687:AA2687)</f>
        <v>0</v>
      </c>
      <c r="AC2687" s="22"/>
      <c r="AD2687" s="22"/>
      <c r="AE2687" s="188"/>
      <c r="AF2687" s="206" t="n">
        <f aca="false">IF(AE2687="SI",N2687,0)</f>
        <v>0</v>
      </c>
      <c r="AG2687" s="189" t="n">
        <f aca="false">IF(AE2687="SI",Y2687,0)</f>
        <v>0</v>
      </c>
      <c r="AH2687" s="189" t="n">
        <f aca="false">IF(AE2687="SI",AB2687,0)</f>
        <v>0</v>
      </c>
      <c r="AI2687" s="148"/>
      <c r="AJ2687" s="207"/>
      <c r="AK2687" s="207"/>
      <c r="AL2687" s="207"/>
      <c r="AM2687" s="207"/>
      <c r="AN2687" s="207"/>
      <c r="AO2687" s="208"/>
    </row>
    <row r="2688" customFormat="false" ht="15.75" hidden="false" customHeight="true" outlineLevel="0" collapsed="false">
      <c r="A2688" s="22" t="n">
        <v>2687</v>
      </c>
      <c r="B2688" s="180"/>
      <c r="C2688" s="22"/>
      <c r="D2688" s="22"/>
      <c r="E2688" s="183"/>
      <c r="F2688" s="183"/>
      <c r="G2688" s="22"/>
      <c r="H2688" s="22"/>
      <c r="I2688" s="22"/>
      <c r="J2688" s="22"/>
      <c r="K2688" s="191" t="e">
        <f aca="false">VLOOKUP(Personale!J2688,Legenda!$D$1:$F$258,2)</f>
        <v>#N/A</v>
      </c>
      <c r="L2688" s="22"/>
      <c r="M2688" s="22"/>
      <c r="N2688" s="22"/>
      <c r="O2688" s="22"/>
      <c r="P2688" s="203"/>
      <c r="Q2688" s="22"/>
      <c r="R2688" s="22"/>
      <c r="S2688" s="22"/>
      <c r="T2688" s="203"/>
      <c r="U2688" s="211"/>
      <c r="V2688" s="211"/>
      <c r="W2688" s="185" t="n">
        <v>0</v>
      </c>
      <c r="X2688" s="185" t="n">
        <v>0</v>
      </c>
      <c r="Y2688" s="219" t="n">
        <f aca="false">SUM(W2688:X2688)</f>
        <v>0</v>
      </c>
      <c r="Z2688" s="185" t="n">
        <v>0</v>
      </c>
      <c r="AA2688" s="185" t="n">
        <v>0</v>
      </c>
      <c r="AB2688" s="220" t="n">
        <f aca="false">SUM(Z2688:AA2688)</f>
        <v>0</v>
      </c>
      <c r="AC2688" s="22"/>
      <c r="AD2688" s="22"/>
      <c r="AE2688" s="188"/>
      <c r="AF2688" s="206" t="n">
        <f aca="false">IF(AE2688="SI",N2688,0)</f>
        <v>0</v>
      </c>
      <c r="AG2688" s="189" t="n">
        <f aca="false">IF(AE2688="SI",Y2688,0)</f>
        <v>0</v>
      </c>
      <c r="AH2688" s="189" t="n">
        <f aca="false">IF(AE2688="SI",AB2688,0)</f>
        <v>0</v>
      </c>
      <c r="AI2688" s="148"/>
      <c r="AJ2688" s="207"/>
      <c r="AK2688" s="207"/>
      <c r="AL2688" s="207"/>
      <c r="AM2688" s="207"/>
      <c r="AN2688" s="207"/>
      <c r="AO2688" s="208"/>
    </row>
    <row r="2689" customFormat="false" ht="15.75" hidden="false" customHeight="true" outlineLevel="0" collapsed="false">
      <c r="A2689" s="22" t="n">
        <v>2688</v>
      </c>
      <c r="B2689" s="180"/>
      <c r="C2689" s="22"/>
      <c r="D2689" s="22"/>
      <c r="E2689" s="183"/>
      <c r="F2689" s="183"/>
      <c r="G2689" s="22"/>
      <c r="H2689" s="22"/>
      <c r="I2689" s="22"/>
      <c r="J2689" s="22"/>
      <c r="K2689" s="191" t="e">
        <f aca="false">VLOOKUP(Personale!J2689,Legenda!$D$1:$F$258,2)</f>
        <v>#N/A</v>
      </c>
      <c r="L2689" s="22"/>
      <c r="M2689" s="22"/>
      <c r="N2689" s="22"/>
      <c r="O2689" s="22"/>
      <c r="P2689" s="203"/>
      <c r="Q2689" s="22"/>
      <c r="R2689" s="22"/>
      <c r="S2689" s="22"/>
      <c r="T2689" s="203"/>
      <c r="U2689" s="211"/>
      <c r="V2689" s="211"/>
      <c r="W2689" s="185" t="n">
        <v>0</v>
      </c>
      <c r="X2689" s="185" t="n">
        <v>0</v>
      </c>
      <c r="Y2689" s="219" t="n">
        <f aca="false">SUM(W2689:X2689)</f>
        <v>0</v>
      </c>
      <c r="Z2689" s="185" t="n">
        <v>0</v>
      </c>
      <c r="AA2689" s="185" t="n">
        <v>0</v>
      </c>
      <c r="AB2689" s="220" t="n">
        <f aca="false">SUM(Z2689:AA2689)</f>
        <v>0</v>
      </c>
      <c r="AC2689" s="22"/>
      <c r="AD2689" s="22"/>
      <c r="AE2689" s="188"/>
      <c r="AF2689" s="206" t="n">
        <f aca="false">IF(AE2689="SI",N2689,0)</f>
        <v>0</v>
      </c>
      <c r="AG2689" s="189" t="n">
        <f aca="false">IF(AE2689="SI",Y2689,0)</f>
        <v>0</v>
      </c>
      <c r="AH2689" s="189" t="n">
        <f aca="false">IF(AE2689="SI",AB2689,0)</f>
        <v>0</v>
      </c>
      <c r="AI2689" s="148"/>
      <c r="AJ2689" s="207"/>
      <c r="AK2689" s="207"/>
      <c r="AL2689" s="207"/>
      <c r="AM2689" s="207"/>
      <c r="AN2689" s="207"/>
      <c r="AO2689" s="208"/>
    </row>
    <row r="2690" customFormat="false" ht="15.75" hidden="false" customHeight="true" outlineLevel="0" collapsed="false">
      <c r="A2690" s="22" t="n">
        <v>2689</v>
      </c>
      <c r="B2690" s="180"/>
      <c r="C2690" s="22"/>
      <c r="D2690" s="22"/>
      <c r="E2690" s="183"/>
      <c r="F2690" s="183"/>
      <c r="G2690" s="22"/>
      <c r="H2690" s="22"/>
      <c r="I2690" s="22"/>
      <c r="J2690" s="22"/>
      <c r="K2690" s="191" t="e">
        <f aca="false">VLOOKUP(Personale!J2690,Legenda!$D$1:$F$258,2)</f>
        <v>#N/A</v>
      </c>
      <c r="L2690" s="22"/>
      <c r="M2690" s="22"/>
      <c r="N2690" s="22"/>
      <c r="O2690" s="22"/>
      <c r="P2690" s="203"/>
      <c r="Q2690" s="22"/>
      <c r="R2690" s="22"/>
      <c r="S2690" s="22"/>
      <c r="T2690" s="203"/>
      <c r="U2690" s="211"/>
      <c r="V2690" s="211"/>
      <c r="W2690" s="185" t="n">
        <v>0</v>
      </c>
      <c r="X2690" s="185" t="n">
        <v>0</v>
      </c>
      <c r="Y2690" s="219" t="n">
        <f aca="false">SUM(W2690:X2690)</f>
        <v>0</v>
      </c>
      <c r="Z2690" s="185" t="n">
        <v>0</v>
      </c>
      <c r="AA2690" s="185" t="n">
        <v>0</v>
      </c>
      <c r="AB2690" s="220" t="n">
        <f aca="false">SUM(Z2690:AA2690)</f>
        <v>0</v>
      </c>
      <c r="AC2690" s="22"/>
      <c r="AD2690" s="22"/>
      <c r="AE2690" s="188"/>
      <c r="AF2690" s="206" t="n">
        <f aca="false">IF(AE2690="SI",N2690,0)</f>
        <v>0</v>
      </c>
      <c r="AG2690" s="189" t="n">
        <f aca="false">IF(AE2690="SI",Y2690,0)</f>
        <v>0</v>
      </c>
      <c r="AH2690" s="189" t="n">
        <f aca="false">IF(AE2690="SI",AB2690,0)</f>
        <v>0</v>
      </c>
      <c r="AI2690" s="148"/>
      <c r="AJ2690" s="207"/>
      <c r="AK2690" s="207"/>
      <c r="AL2690" s="207"/>
      <c r="AM2690" s="207"/>
      <c r="AN2690" s="207"/>
      <c r="AO2690" s="208"/>
    </row>
    <row r="2691" customFormat="false" ht="15.75" hidden="false" customHeight="true" outlineLevel="0" collapsed="false">
      <c r="A2691" s="22" t="n">
        <v>2690</v>
      </c>
      <c r="B2691" s="180"/>
      <c r="C2691" s="22"/>
      <c r="D2691" s="22"/>
      <c r="E2691" s="183"/>
      <c r="F2691" s="183"/>
      <c r="G2691" s="22"/>
      <c r="H2691" s="22"/>
      <c r="I2691" s="22"/>
      <c r="J2691" s="22"/>
      <c r="K2691" s="191" t="e">
        <f aca="false">VLOOKUP(Personale!J2691,Legenda!$D$1:$F$258,2)</f>
        <v>#N/A</v>
      </c>
      <c r="L2691" s="22"/>
      <c r="M2691" s="22"/>
      <c r="N2691" s="22"/>
      <c r="O2691" s="22"/>
      <c r="P2691" s="203"/>
      <c r="Q2691" s="22"/>
      <c r="R2691" s="22"/>
      <c r="S2691" s="22"/>
      <c r="T2691" s="203"/>
      <c r="U2691" s="211"/>
      <c r="V2691" s="211"/>
      <c r="W2691" s="185" t="n">
        <v>0</v>
      </c>
      <c r="X2691" s="185" t="n">
        <v>0</v>
      </c>
      <c r="Y2691" s="219" t="n">
        <f aca="false">SUM(W2691:X2691)</f>
        <v>0</v>
      </c>
      <c r="Z2691" s="185" t="n">
        <v>0</v>
      </c>
      <c r="AA2691" s="185" t="n">
        <v>0</v>
      </c>
      <c r="AB2691" s="220" t="n">
        <f aca="false">SUM(Z2691:AA2691)</f>
        <v>0</v>
      </c>
      <c r="AC2691" s="22"/>
      <c r="AD2691" s="22"/>
      <c r="AE2691" s="188"/>
      <c r="AF2691" s="206" t="n">
        <f aca="false">IF(AE2691="SI",N2691,0)</f>
        <v>0</v>
      </c>
      <c r="AG2691" s="189" t="n">
        <f aca="false">IF(AE2691="SI",Y2691,0)</f>
        <v>0</v>
      </c>
      <c r="AH2691" s="189" t="n">
        <f aca="false">IF(AE2691="SI",AB2691,0)</f>
        <v>0</v>
      </c>
      <c r="AI2691" s="148"/>
      <c r="AJ2691" s="207"/>
      <c r="AK2691" s="207"/>
      <c r="AL2691" s="207"/>
      <c r="AM2691" s="207"/>
      <c r="AN2691" s="207"/>
      <c r="AO2691" s="208"/>
    </row>
    <row r="2692" customFormat="false" ht="15.75" hidden="false" customHeight="true" outlineLevel="0" collapsed="false">
      <c r="A2692" s="22" t="n">
        <v>2691</v>
      </c>
      <c r="B2692" s="180"/>
      <c r="C2692" s="22"/>
      <c r="D2692" s="22"/>
      <c r="E2692" s="183"/>
      <c r="F2692" s="183"/>
      <c r="G2692" s="22"/>
      <c r="H2692" s="22"/>
      <c r="I2692" s="22"/>
      <c r="J2692" s="22"/>
      <c r="K2692" s="191" t="e">
        <f aca="false">VLOOKUP(Personale!J2692,Legenda!$D$1:$F$258,2)</f>
        <v>#N/A</v>
      </c>
      <c r="L2692" s="22"/>
      <c r="M2692" s="22"/>
      <c r="N2692" s="22"/>
      <c r="O2692" s="22"/>
      <c r="P2692" s="203"/>
      <c r="Q2692" s="22"/>
      <c r="R2692" s="22"/>
      <c r="S2692" s="22"/>
      <c r="T2692" s="203"/>
      <c r="U2692" s="211"/>
      <c r="V2692" s="211"/>
      <c r="W2692" s="185" t="n">
        <v>0</v>
      </c>
      <c r="X2692" s="185" t="n">
        <v>0</v>
      </c>
      <c r="Y2692" s="219" t="n">
        <f aca="false">SUM(W2692:X2692)</f>
        <v>0</v>
      </c>
      <c r="Z2692" s="185" t="n">
        <v>0</v>
      </c>
      <c r="AA2692" s="185" t="n">
        <v>0</v>
      </c>
      <c r="AB2692" s="220" t="n">
        <f aca="false">SUM(Z2692:AA2692)</f>
        <v>0</v>
      </c>
      <c r="AC2692" s="22"/>
      <c r="AD2692" s="22"/>
      <c r="AE2692" s="188"/>
      <c r="AF2692" s="206" t="n">
        <f aca="false">IF(AE2692="SI",N2692,0)</f>
        <v>0</v>
      </c>
      <c r="AG2692" s="189" t="n">
        <f aca="false">IF(AE2692="SI",Y2692,0)</f>
        <v>0</v>
      </c>
      <c r="AH2692" s="189" t="n">
        <f aca="false">IF(AE2692="SI",AB2692,0)</f>
        <v>0</v>
      </c>
      <c r="AI2692" s="148"/>
      <c r="AJ2692" s="207"/>
      <c r="AK2692" s="207"/>
      <c r="AL2692" s="207"/>
      <c r="AM2692" s="207"/>
      <c r="AN2692" s="207"/>
      <c r="AO2692" s="208"/>
    </row>
    <row r="2693" customFormat="false" ht="15.75" hidden="false" customHeight="true" outlineLevel="0" collapsed="false">
      <c r="A2693" s="22" t="n">
        <v>2692</v>
      </c>
      <c r="B2693" s="180"/>
      <c r="C2693" s="22"/>
      <c r="D2693" s="22"/>
      <c r="E2693" s="183"/>
      <c r="F2693" s="183"/>
      <c r="G2693" s="22"/>
      <c r="H2693" s="22"/>
      <c r="I2693" s="22"/>
      <c r="J2693" s="22"/>
      <c r="K2693" s="191" t="e">
        <f aca="false">VLOOKUP(Personale!J2693,Legenda!$D$1:$F$258,2)</f>
        <v>#N/A</v>
      </c>
      <c r="L2693" s="22"/>
      <c r="M2693" s="22"/>
      <c r="N2693" s="22"/>
      <c r="O2693" s="22"/>
      <c r="P2693" s="203"/>
      <c r="Q2693" s="22"/>
      <c r="R2693" s="22"/>
      <c r="S2693" s="22"/>
      <c r="T2693" s="203"/>
      <c r="U2693" s="211"/>
      <c r="V2693" s="211"/>
      <c r="W2693" s="185" t="n">
        <v>0</v>
      </c>
      <c r="X2693" s="185" t="n">
        <v>0</v>
      </c>
      <c r="Y2693" s="219" t="n">
        <f aca="false">SUM(W2693:X2693)</f>
        <v>0</v>
      </c>
      <c r="Z2693" s="185" t="n">
        <v>0</v>
      </c>
      <c r="AA2693" s="185" t="n">
        <v>0</v>
      </c>
      <c r="AB2693" s="220" t="n">
        <f aca="false">SUM(Z2693:AA2693)</f>
        <v>0</v>
      </c>
      <c r="AC2693" s="22"/>
      <c r="AD2693" s="22"/>
      <c r="AE2693" s="188"/>
      <c r="AF2693" s="206" t="n">
        <f aca="false">IF(AE2693="SI",N2693,0)</f>
        <v>0</v>
      </c>
      <c r="AG2693" s="189" t="n">
        <f aca="false">IF(AE2693="SI",Y2693,0)</f>
        <v>0</v>
      </c>
      <c r="AH2693" s="189" t="n">
        <f aca="false">IF(AE2693="SI",AB2693,0)</f>
        <v>0</v>
      </c>
      <c r="AI2693" s="148"/>
      <c r="AJ2693" s="207"/>
      <c r="AK2693" s="207"/>
      <c r="AL2693" s="207"/>
      <c r="AM2693" s="207"/>
      <c r="AN2693" s="207"/>
      <c r="AO2693" s="208"/>
    </row>
    <row r="2694" customFormat="false" ht="15.75" hidden="false" customHeight="true" outlineLevel="0" collapsed="false">
      <c r="A2694" s="22" t="n">
        <v>2693</v>
      </c>
      <c r="B2694" s="180"/>
      <c r="C2694" s="22"/>
      <c r="D2694" s="22"/>
      <c r="E2694" s="183"/>
      <c r="F2694" s="183"/>
      <c r="G2694" s="22"/>
      <c r="H2694" s="22"/>
      <c r="I2694" s="22"/>
      <c r="J2694" s="22"/>
      <c r="K2694" s="191" t="e">
        <f aca="false">VLOOKUP(Personale!J2694,Legenda!$D$1:$F$258,2)</f>
        <v>#N/A</v>
      </c>
      <c r="L2694" s="22"/>
      <c r="M2694" s="22"/>
      <c r="N2694" s="22"/>
      <c r="O2694" s="22"/>
      <c r="P2694" s="203"/>
      <c r="Q2694" s="22"/>
      <c r="R2694" s="22"/>
      <c r="S2694" s="22"/>
      <c r="T2694" s="203"/>
      <c r="U2694" s="211"/>
      <c r="V2694" s="211"/>
      <c r="W2694" s="185" t="n">
        <v>0</v>
      </c>
      <c r="X2694" s="185" t="n">
        <v>0</v>
      </c>
      <c r="Y2694" s="219" t="n">
        <f aca="false">SUM(W2694:X2694)</f>
        <v>0</v>
      </c>
      <c r="Z2694" s="185" t="n">
        <v>0</v>
      </c>
      <c r="AA2694" s="185" t="n">
        <v>0</v>
      </c>
      <c r="AB2694" s="220" t="n">
        <f aca="false">SUM(Z2694:AA2694)</f>
        <v>0</v>
      </c>
      <c r="AC2694" s="22"/>
      <c r="AD2694" s="22"/>
      <c r="AE2694" s="188"/>
      <c r="AF2694" s="206" t="n">
        <f aca="false">IF(AE2694="SI",N2694,0)</f>
        <v>0</v>
      </c>
      <c r="AG2694" s="189" t="n">
        <f aca="false">IF(AE2694="SI",Y2694,0)</f>
        <v>0</v>
      </c>
      <c r="AH2694" s="189" t="n">
        <f aca="false">IF(AE2694="SI",AB2694,0)</f>
        <v>0</v>
      </c>
      <c r="AI2694" s="148"/>
      <c r="AJ2694" s="207"/>
      <c r="AK2694" s="207"/>
      <c r="AL2694" s="207"/>
      <c r="AM2694" s="207"/>
      <c r="AN2694" s="207"/>
      <c r="AO2694" s="208"/>
    </row>
    <row r="2695" customFormat="false" ht="15.75" hidden="false" customHeight="true" outlineLevel="0" collapsed="false">
      <c r="A2695" s="22" t="n">
        <v>2694</v>
      </c>
      <c r="B2695" s="180"/>
      <c r="C2695" s="22"/>
      <c r="D2695" s="22"/>
      <c r="E2695" s="183"/>
      <c r="F2695" s="183"/>
      <c r="G2695" s="22"/>
      <c r="H2695" s="22"/>
      <c r="I2695" s="22"/>
      <c r="J2695" s="22"/>
      <c r="K2695" s="191" t="e">
        <f aca="false">VLOOKUP(Personale!J2695,Legenda!$D$1:$F$258,2)</f>
        <v>#N/A</v>
      </c>
      <c r="L2695" s="22"/>
      <c r="M2695" s="22"/>
      <c r="N2695" s="22"/>
      <c r="O2695" s="22"/>
      <c r="P2695" s="203"/>
      <c r="Q2695" s="22"/>
      <c r="R2695" s="22"/>
      <c r="S2695" s="22"/>
      <c r="T2695" s="203"/>
      <c r="U2695" s="211"/>
      <c r="V2695" s="211"/>
      <c r="W2695" s="185" t="n">
        <v>0</v>
      </c>
      <c r="X2695" s="185" t="n">
        <v>0</v>
      </c>
      <c r="Y2695" s="219" t="n">
        <f aca="false">SUM(W2695:X2695)</f>
        <v>0</v>
      </c>
      <c r="Z2695" s="185" t="n">
        <v>0</v>
      </c>
      <c r="AA2695" s="185" t="n">
        <v>0</v>
      </c>
      <c r="AB2695" s="220" t="n">
        <f aca="false">SUM(Z2695:AA2695)</f>
        <v>0</v>
      </c>
      <c r="AC2695" s="22"/>
      <c r="AD2695" s="22"/>
      <c r="AE2695" s="188"/>
      <c r="AF2695" s="206" t="n">
        <f aca="false">IF(AE2695="SI",N2695,0)</f>
        <v>0</v>
      </c>
      <c r="AG2695" s="189" t="n">
        <f aca="false">IF(AE2695="SI",Y2695,0)</f>
        <v>0</v>
      </c>
      <c r="AH2695" s="189" t="n">
        <f aca="false">IF(AE2695="SI",AB2695,0)</f>
        <v>0</v>
      </c>
      <c r="AI2695" s="148"/>
      <c r="AJ2695" s="207"/>
      <c r="AK2695" s="207"/>
      <c r="AL2695" s="207"/>
      <c r="AM2695" s="207"/>
      <c r="AN2695" s="207"/>
      <c r="AO2695" s="208"/>
    </row>
    <row r="2696" customFormat="false" ht="15.75" hidden="false" customHeight="true" outlineLevel="0" collapsed="false">
      <c r="A2696" s="22" t="n">
        <v>2695</v>
      </c>
      <c r="B2696" s="180"/>
      <c r="C2696" s="22"/>
      <c r="D2696" s="22"/>
      <c r="E2696" s="183"/>
      <c r="F2696" s="183"/>
      <c r="G2696" s="22"/>
      <c r="H2696" s="22"/>
      <c r="I2696" s="22"/>
      <c r="J2696" s="22"/>
      <c r="K2696" s="191" t="e">
        <f aca="false">VLOOKUP(Personale!J2696,Legenda!$D$1:$F$258,2)</f>
        <v>#N/A</v>
      </c>
      <c r="L2696" s="22"/>
      <c r="M2696" s="22"/>
      <c r="N2696" s="22"/>
      <c r="O2696" s="22"/>
      <c r="P2696" s="203"/>
      <c r="Q2696" s="22"/>
      <c r="R2696" s="22"/>
      <c r="S2696" s="22"/>
      <c r="T2696" s="203"/>
      <c r="U2696" s="211"/>
      <c r="V2696" s="211"/>
      <c r="W2696" s="185" t="n">
        <v>0</v>
      </c>
      <c r="X2696" s="185" t="n">
        <v>0</v>
      </c>
      <c r="Y2696" s="219" t="n">
        <f aca="false">SUM(W2696:X2696)</f>
        <v>0</v>
      </c>
      <c r="Z2696" s="185" t="n">
        <v>0</v>
      </c>
      <c r="AA2696" s="185" t="n">
        <v>0</v>
      </c>
      <c r="AB2696" s="220" t="n">
        <f aca="false">SUM(Z2696:AA2696)</f>
        <v>0</v>
      </c>
      <c r="AC2696" s="22"/>
      <c r="AD2696" s="22"/>
      <c r="AE2696" s="188"/>
      <c r="AF2696" s="206" t="n">
        <f aca="false">IF(AE2696="SI",N2696,0)</f>
        <v>0</v>
      </c>
      <c r="AG2696" s="189" t="n">
        <f aca="false">IF(AE2696="SI",Y2696,0)</f>
        <v>0</v>
      </c>
      <c r="AH2696" s="189" t="n">
        <f aca="false">IF(AE2696="SI",AB2696,0)</f>
        <v>0</v>
      </c>
      <c r="AI2696" s="148"/>
      <c r="AJ2696" s="207"/>
      <c r="AK2696" s="207"/>
      <c r="AL2696" s="207"/>
      <c r="AM2696" s="207"/>
      <c r="AN2696" s="207"/>
      <c r="AO2696" s="208"/>
    </row>
    <row r="2697" customFormat="false" ht="15.75" hidden="false" customHeight="true" outlineLevel="0" collapsed="false">
      <c r="A2697" s="22" t="n">
        <v>2696</v>
      </c>
      <c r="B2697" s="180"/>
      <c r="C2697" s="22"/>
      <c r="D2697" s="22"/>
      <c r="E2697" s="183"/>
      <c r="F2697" s="183"/>
      <c r="G2697" s="22"/>
      <c r="H2697" s="22"/>
      <c r="I2697" s="22"/>
      <c r="J2697" s="22"/>
      <c r="K2697" s="191" t="e">
        <f aca="false">VLOOKUP(Personale!J2697,Legenda!$D$1:$F$258,2)</f>
        <v>#N/A</v>
      </c>
      <c r="L2697" s="22"/>
      <c r="M2697" s="22"/>
      <c r="N2697" s="22"/>
      <c r="O2697" s="22"/>
      <c r="P2697" s="203"/>
      <c r="Q2697" s="22"/>
      <c r="R2697" s="22"/>
      <c r="S2697" s="22"/>
      <c r="T2697" s="203"/>
      <c r="U2697" s="211"/>
      <c r="V2697" s="211"/>
      <c r="W2697" s="185" t="n">
        <v>0</v>
      </c>
      <c r="X2697" s="185" t="n">
        <v>0</v>
      </c>
      <c r="Y2697" s="219" t="n">
        <f aca="false">SUM(W2697:X2697)</f>
        <v>0</v>
      </c>
      <c r="Z2697" s="185" t="n">
        <v>0</v>
      </c>
      <c r="AA2697" s="185" t="n">
        <v>0</v>
      </c>
      <c r="AB2697" s="220" t="n">
        <f aca="false">SUM(Z2697:AA2697)</f>
        <v>0</v>
      </c>
      <c r="AC2697" s="22"/>
      <c r="AD2697" s="22"/>
      <c r="AE2697" s="188"/>
      <c r="AF2697" s="206" t="n">
        <f aca="false">IF(AE2697="SI",N2697,0)</f>
        <v>0</v>
      </c>
      <c r="AG2697" s="189" t="n">
        <f aca="false">IF(AE2697="SI",Y2697,0)</f>
        <v>0</v>
      </c>
      <c r="AH2697" s="189" t="n">
        <f aca="false">IF(AE2697="SI",AB2697,0)</f>
        <v>0</v>
      </c>
      <c r="AI2697" s="148"/>
      <c r="AJ2697" s="207"/>
      <c r="AK2697" s="207"/>
      <c r="AL2697" s="207"/>
      <c r="AM2697" s="207"/>
      <c r="AN2697" s="207"/>
      <c r="AO2697" s="208"/>
    </row>
    <row r="2698" customFormat="false" ht="15.75" hidden="false" customHeight="true" outlineLevel="0" collapsed="false">
      <c r="A2698" s="22" t="n">
        <v>2697</v>
      </c>
      <c r="B2698" s="180"/>
      <c r="C2698" s="22"/>
      <c r="D2698" s="22"/>
      <c r="E2698" s="183"/>
      <c r="F2698" s="183"/>
      <c r="G2698" s="22"/>
      <c r="H2698" s="22"/>
      <c r="I2698" s="22"/>
      <c r="J2698" s="22"/>
      <c r="K2698" s="191" t="e">
        <f aca="false">VLOOKUP(Personale!J2698,Legenda!$D$1:$F$258,2)</f>
        <v>#N/A</v>
      </c>
      <c r="L2698" s="22"/>
      <c r="M2698" s="22"/>
      <c r="N2698" s="22"/>
      <c r="O2698" s="22"/>
      <c r="P2698" s="203"/>
      <c r="Q2698" s="22"/>
      <c r="R2698" s="22"/>
      <c r="S2698" s="22"/>
      <c r="T2698" s="203"/>
      <c r="U2698" s="211"/>
      <c r="V2698" s="211"/>
      <c r="W2698" s="185" t="n">
        <v>0</v>
      </c>
      <c r="X2698" s="185" t="n">
        <v>0</v>
      </c>
      <c r="Y2698" s="219" t="n">
        <f aca="false">SUM(W2698:X2698)</f>
        <v>0</v>
      </c>
      <c r="Z2698" s="185" t="n">
        <v>0</v>
      </c>
      <c r="AA2698" s="185" t="n">
        <v>0</v>
      </c>
      <c r="AB2698" s="220" t="n">
        <f aca="false">SUM(Z2698:AA2698)</f>
        <v>0</v>
      </c>
      <c r="AC2698" s="22"/>
      <c r="AD2698" s="22"/>
      <c r="AE2698" s="188"/>
      <c r="AF2698" s="206" t="n">
        <f aca="false">IF(AE2698="SI",N2698,0)</f>
        <v>0</v>
      </c>
      <c r="AG2698" s="189" t="n">
        <f aca="false">IF(AE2698="SI",Y2698,0)</f>
        <v>0</v>
      </c>
      <c r="AH2698" s="189" t="n">
        <f aca="false">IF(AE2698="SI",AB2698,0)</f>
        <v>0</v>
      </c>
      <c r="AI2698" s="148"/>
      <c r="AJ2698" s="207"/>
      <c r="AK2698" s="207"/>
      <c r="AL2698" s="207"/>
      <c r="AM2698" s="207"/>
      <c r="AN2698" s="207"/>
      <c r="AO2698" s="208"/>
    </row>
    <row r="2699" customFormat="false" ht="15.75" hidden="false" customHeight="true" outlineLevel="0" collapsed="false">
      <c r="A2699" s="22" t="n">
        <v>2698</v>
      </c>
      <c r="B2699" s="180"/>
      <c r="C2699" s="22"/>
      <c r="D2699" s="22"/>
      <c r="E2699" s="183"/>
      <c r="F2699" s="183"/>
      <c r="G2699" s="22"/>
      <c r="H2699" s="22"/>
      <c r="I2699" s="22"/>
      <c r="J2699" s="22"/>
      <c r="K2699" s="191" t="e">
        <f aca="false">VLOOKUP(Personale!J2699,Legenda!$D$1:$F$258,2)</f>
        <v>#N/A</v>
      </c>
      <c r="L2699" s="22"/>
      <c r="M2699" s="22"/>
      <c r="N2699" s="22"/>
      <c r="O2699" s="22"/>
      <c r="P2699" s="203"/>
      <c r="Q2699" s="22"/>
      <c r="R2699" s="22"/>
      <c r="S2699" s="22"/>
      <c r="T2699" s="203"/>
      <c r="U2699" s="211"/>
      <c r="V2699" s="211"/>
      <c r="W2699" s="185" t="n">
        <v>0</v>
      </c>
      <c r="X2699" s="185" t="n">
        <v>0</v>
      </c>
      <c r="Y2699" s="219" t="n">
        <f aca="false">SUM(W2699:X2699)</f>
        <v>0</v>
      </c>
      <c r="Z2699" s="185" t="n">
        <v>0</v>
      </c>
      <c r="AA2699" s="185" t="n">
        <v>0</v>
      </c>
      <c r="AB2699" s="220" t="n">
        <f aca="false">SUM(Z2699:AA2699)</f>
        <v>0</v>
      </c>
      <c r="AC2699" s="22"/>
      <c r="AD2699" s="22"/>
      <c r="AE2699" s="188"/>
      <c r="AF2699" s="206" t="n">
        <f aca="false">IF(AE2699="SI",N2699,0)</f>
        <v>0</v>
      </c>
      <c r="AG2699" s="189" t="n">
        <f aca="false">IF(AE2699="SI",Y2699,0)</f>
        <v>0</v>
      </c>
      <c r="AH2699" s="189" t="n">
        <f aca="false">IF(AE2699="SI",AB2699,0)</f>
        <v>0</v>
      </c>
      <c r="AI2699" s="148"/>
      <c r="AJ2699" s="207"/>
      <c r="AK2699" s="207"/>
      <c r="AL2699" s="207"/>
      <c r="AM2699" s="207"/>
      <c r="AN2699" s="207"/>
      <c r="AO2699" s="208"/>
    </row>
    <row r="2700" customFormat="false" ht="15.75" hidden="false" customHeight="true" outlineLevel="0" collapsed="false">
      <c r="A2700" s="22" t="n">
        <v>2699</v>
      </c>
      <c r="B2700" s="180"/>
      <c r="C2700" s="22"/>
      <c r="D2700" s="22"/>
      <c r="E2700" s="183"/>
      <c r="F2700" s="183"/>
      <c r="G2700" s="22"/>
      <c r="H2700" s="22"/>
      <c r="I2700" s="22"/>
      <c r="J2700" s="22"/>
      <c r="K2700" s="191" t="e">
        <f aca="false">VLOOKUP(Personale!J2700,Legenda!$D$1:$F$258,2)</f>
        <v>#N/A</v>
      </c>
      <c r="L2700" s="22"/>
      <c r="M2700" s="22"/>
      <c r="N2700" s="22"/>
      <c r="O2700" s="22"/>
      <c r="P2700" s="203"/>
      <c r="Q2700" s="22"/>
      <c r="R2700" s="22"/>
      <c r="S2700" s="22"/>
      <c r="T2700" s="203"/>
      <c r="U2700" s="211"/>
      <c r="V2700" s="211"/>
      <c r="W2700" s="185" t="n">
        <v>0</v>
      </c>
      <c r="X2700" s="185" t="n">
        <v>0</v>
      </c>
      <c r="Y2700" s="219" t="n">
        <f aca="false">SUM(W2700:X2700)</f>
        <v>0</v>
      </c>
      <c r="Z2700" s="185" t="n">
        <v>0</v>
      </c>
      <c r="AA2700" s="185" t="n">
        <v>0</v>
      </c>
      <c r="AB2700" s="220" t="n">
        <f aca="false">SUM(Z2700:AA2700)</f>
        <v>0</v>
      </c>
      <c r="AC2700" s="22"/>
      <c r="AD2700" s="22"/>
      <c r="AE2700" s="188"/>
      <c r="AF2700" s="206" t="n">
        <f aca="false">IF(AE2700="SI",N2700,0)</f>
        <v>0</v>
      </c>
      <c r="AG2700" s="189" t="n">
        <f aca="false">IF(AE2700="SI",Y2700,0)</f>
        <v>0</v>
      </c>
      <c r="AH2700" s="189" t="n">
        <f aca="false">IF(AE2700="SI",AB2700,0)</f>
        <v>0</v>
      </c>
      <c r="AI2700" s="148"/>
      <c r="AJ2700" s="207"/>
      <c r="AK2700" s="207"/>
      <c r="AL2700" s="207"/>
      <c r="AM2700" s="207"/>
      <c r="AN2700" s="207"/>
      <c r="AO2700" s="208"/>
    </row>
    <row r="2701" customFormat="false" ht="15.75" hidden="false" customHeight="true" outlineLevel="0" collapsed="false">
      <c r="A2701" s="22" t="n">
        <v>2700</v>
      </c>
      <c r="B2701" s="180"/>
      <c r="C2701" s="22"/>
      <c r="D2701" s="22"/>
      <c r="E2701" s="183"/>
      <c r="F2701" s="183"/>
      <c r="G2701" s="22"/>
      <c r="H2701" s="22"/>
      <c r="I2701" s="22"/>
      <c r="J2701" s="22"/>
      <c r="K2701" s="191" t="e">
        <f aca="false">VLOOKUP(Personale!J2701,Legenda!$D$1:$F$258,2)</f>
        <v>#N/A</v>
      </c>
      <c r="L2701" s="22"/>
      <c r="M2701" s="22"/>
      <c r="N2701" s="22"/>
      <c r="O2701" s="22"/>
      <c r="P2701" s="203"/>
      <c r="Q2701" s="22"/>
      <c r="R2701" s="22"/>
      <c r="S2701" s="22"/>
      <c r="T2701" s="203"/>
      <c r="U2701" s="211"/>
      <c r="V2701" s="211"/>
      <c r="W2701" s="185" t="n">
        <v>0</v>
      </c>
      <c r="X2701" s="185" t="n">
        <v>0</v>
      </c>
      <c r="Y2701" s="219" t="n">
        <f aca="false">SUM(W2701:X2701)</f>
        <v>0</v>
      </c>
      <c r="Z2701" s="185" t="n">
        <v>0</v>
      </c>
      <c r="AA2701" s="185" t="n">
        <v>0</v>
      </c>
      <c r="AB2701" s="220" t="n">
        <f aca="false">SUM(Z2701:AA2701)</f>
        <v>0</v>
      </c>
      <c r="AC2701" s="22"/>
      <c r="AD2701" s="22"/>
      <c r="AE2701" s="188"/>
      <c r="AF2701" s="206" t="n">
        <f aca="false">IF(AE2701="SI",N2701,0)</f>
        <v>0</v>
      </c>
      <c r="AG2701" s="189" t="n">
        <f aca="false">IF(AE2701="SI",Y2701,0)</f>
        <v>0</v>
      </c>
      <c r="AH2701" s="189" t="n">
        <f aca="false">IF(AE2701="SI",AB2701,0)</f>
        <v>0</v>
      </c>
      <c r="AI2701" s="148"/>
      <c r="AJ2701" s="207"/>
      <c r="AK2701" s="207"/>
      <c r="AL2701" s="207"/>
      <c r="AM2701" s="207"/>
      <c r="AN2701" s="207"/>
      <c r="AO2701" s="208"/>
    </row>
    <row r="2702" customFormat="false" ht="15.75" hidden="false" customHeight="true" outlineLevel="0" collapsed="false">
      <c r="A2702" s="22" t="n">
        <v>2701</v>
      </c>
      <c r="B2702" s="180"/>
      <c r="C2702" s="22"/>
      <c r="D2702" s="22"/>
      <c r="E2702" s="183"/>
      <c r="F2702" s="183"/>
      <c r="G2702" s="22"/>
      <c r="H2702" s="22"/>
      <c r="I2702" s="22"/>
      <c r="J2702" s="22"/>
      <c r="K2702" s="191" t="e">
        <f aca="false">VLOOKUP(Personale!J2702,Legenda!$D$1:$F$258,2)</f>
        <v>#N/A</v>
      </c>
      <c r="L2702" s="22"/>
      <c r="M2702" s="22"/>
      <c r="N2702" s="22"/>
      <c r="O2702" s="22"/>
      <c r="P2702" s="203"/>
      <c r="Q2702" s="22"/>
      <c r="R2702" s="22"/>
      <c r="S2702" s="22"/>
      <c r="T2702" s="203"/>
      <c r="U2702" s="211"/>
      <c r="V2702" s="211"/>
      <c r="W2702" s="185" t="n">
        <v>0</v>
      </c>
      <c r="X2702" s="185" t="n">
        <v>0</v>
      </c>
      <c r="Y2702" s="219" t="n">
        <f aca="false">SUM(W2702:X2702)</f>
        <v>0</v>
      </c>
      <c r="Z2702" s="185" t="n">
        <v>0</v>
      </c>
      <c r="AA2702" s="185" t="n">
        <v>0</v>
      </c>
      <c r="AB2702" s="220" t="n">
        <f aca="false">SUM(Z2702:AA2702)</f>
        <v>0</v>
      </c>
      <c r="AC2702" s="22"/>
      <c r="AD2702" s="22"/>
      <c r="AE2702" s="188"/>
      <c r="AF2702" s="206" t="n">
        <f aca="false">IF(AE2702="SI",N2702,0)</f>
        <v>0</v>
      </c>
      <c r="AG2702" s="189" t="n">
        <f aca="false">IF(AE2702="SI",Y2702,0)</f>
        <v>0</v>
      </c>
      <c r="AH2702" s="189" t="n">
        <f aca="false">IF(AE2702="SI",AB2702,0)</f>
        <v>0</v>
      </c>
      <c r="AI2702" s="148"/>
      <c r="AJ2702" s="207"/>
      <c r="AK2702" s="207"/>
      <c r="AL2702" s="207"/>
      <c r="AM2702" s="207"/>
      <c r="AN2702" s="207"/>
      <c r="AO2702" s="208"/>
    </row>
    <row r="2703" customFormat="false" ht="15.75" hidden="false" customHeight="true" outlineLevel="0" collapsed="false">
      <c r="A2703" s="22" t="n">
        <v>2702</v>
      </c>
      <c r="B2703" s="180"/>
      <c r="C2703" s="22"/>
      <c r="D2703" s="22"/>
      <c r="E2703" s="183"/>
      <c r="F2703" s="183"/>
      <c r="G2703" s="22"/>
      <c r="H2703" s="22"/>
      <c r="I2703" s="22"/>
      <c r="J2703" s="22"/>
      <c r="K2703" s="191" t="e">
        <f aca="false">VLOOKUP(Personale!J2703,Legenda!$D$1:$F$258,2)</f>
        <v>#N/A</v>
      </c>
      <c r="L2703" s="22"/>
      <c r="M2703" s="22"/>
      <c r="N2703" s="22"/>
      <c r="O2703" s="22"/>
      <c r="P2703" s="203"/>
      <c r="Q2703" s="22"/>
      <c r="R2703" s="22"/>
      <c r="S2703" s="22"/>
      <c r="T2703" s="203"/>
      <c r="U2703" s="211"/>
      <c r="V2703" s="211"/>
      <c r="W2703" s="185" t="n">
        <v>0</v>
      </c>
      <c r="X2703" s="185" t="n">
        <v>0</v>
      </c>
      <c r="Y2703" s="219" t="n">
        <f aca="false">SUM(W2703:X2703)</f>
        <v>0</v>
      </c>
      <c r="Z2703" s="185" t="n">
        <v>0</v>
      </c>
      <c r="AA2703" s="185" t="n">
        <v>0</v>
      </c>
      <c r="AB2703" s="220" t="n">
        <f aca="false">SUM(Z2703:AA2703)</f>
        <v>0</v>
      </c>
      <c r="AC2703" s="22"/>
      <c r="AD2703" s="22"/>
      <c r="AE2703" s="188"/>
      <c r="AF2703" s="206" t="n">
        <f aca="false">IF(AE2703="SI",N2703,0)</f>
        <v>0</v>
      </c>
      <c r="AG2703" s="189" t="n">
        <f aca="false">IF(AE2703="SI",Y2703,0)</f>
        <v>0</v>
      </c>
      <c r="AH2703" s="189" t="n">
        <f aca="false">IF(AE2703="SI",AB2703,0)</f>
        <v>0</v>
      </c>
      <c r="AI2703" s="148"/>
      <c r="AJ2703" s="207"/>
      <c r="AK2703" s="207"/>
      <c r="AL2703" s="207"/>
      <c r="AM2703" s="207"/>
      <c r="AN2703" s="207"/>
      <c r="AO2703" s="208"/>
    </row>
    <row r="2704" customFormat="false" ht="15.75" hidden="false" customHeight="true" outlineLevel="0" collapsed="false">
      <c r="A2704" s="22" t="n">
        <v>2703</v>
      </c>
      <c r="B2704" s="180"/>
      <c r="C2704" s="22"/>
      <c r="D2704" s="22"/>
      <c r="E2704" s="183"/>
      <c r="F2704" s="183"/>
      <c r="G2704" s="22"/>
      <c r="H2704" s="22"/>
      <c r="I2704" s="22"/>
      <c r="J2704" s="22"/>
      <c r="K2704" s="191" t="e">
        <f aca="false">VLOOKUP(Personale!J2704,Legenda!$D$1:$F$258,2)</f>
        <v>#N/A</v>
      </c>
      <c r="L2704" s="22"/>
      <c r="M2704" s="22"/>
      <c r="N2704" s="22"/>
      <c r="O2704" s="22"/>
      <c r="P2704" s="203"/>
      <c r="Q2704" s="22"/>
      <c r="R2704" s="22"/>
      <c r="S2704" s="22"/>
      <c r="T2704" s="203"/>
      <c r="U2704" s="211"/>
      <c r="V2704" s="211"/>
      <c r="W2704" s="185" t="n">
        <v>0</v>
      </c>
      <c r="X2704" s="185" t="n">
        <v>0</v>
      </c>
      <c r="Y2704" s="219" t="n">
        <f aca="false">SUM(W2704:X2704)</f>
        <v>0</v>
      </c>
      <c r="Z2704" s="185" t="n">
        <v>0</v>
      </c>
      <c r="AA2704" s="185" t="n">
        <v>0</v>
      </c>
      <c r="AB2704" s="220" t="n">
        <f aca="false">SUM(Z2704:AA2704)</f>
        <v>0</v>
      </c>
      <c r="AC2704" s="22"/>
      <c r="AD2704" s="22"/>
      <c r="AE2704" s="188"/>
      <c r="AF2704" s="206" t="n">
        <f aca="false">IF(AE2704="SI",N2704,0)</f>
        <v>0</v>
      </c>
      <c r="AG2704" s="189" t="n">
        <f aca="false">IF(AE2704="SI",Y2704,0)</f>
        <v>0</v>
      </c>
      <c r="AH2704" s="189" t="n">
        <f aca="false">IF(AE2704="SI",AB2704,0)</f>
        <v>0</v>
      </c>
      <c r="AI2704" s="148"/>
      <c r="AJ2704" s="207"/>
      <c r="AK2704" s="207"/>
      <c r="AL2704" s="207"/>
      <c r="AM2704" s="207"/>
      <c r="AN2704" s="207"/>
      <c r="AO2704" s="208"/>
    </row>
    <row r="2705" customFormat="false" ht="15.75" hidden="false" customHeight="true" outlineLevel="0" collapsed="false">
      <c r="A2705" s="22" t="n">
        <v>2704</v>
      </c>
      <c r="B2705" s="180"/>
      <c r="C2705" s="22"/>
      <c r="D2705" s="22"/>
      <c r="E2705" s="183"/>
      <c r="F2705" s="183"/>
      <c r="G2705" s="22"/>
      <c r="H2705" s="22"/>
      <c r="I2705" s="22"/>
      <c r="J2705" s="22"/>
      <c r="K2705" s="191" t="e">
        <f aca="false">VLOOKUP(Personale!J2705,Legenda!$D$1:$F$258,2)</f>
        <v>#N/A</v>
      </c>
      <c r="L2705" s="22"/>
      <c r="M2705" s="22"/>
      <c r="N2705" s="22"/>
      <c r="O2705" s="22"/>
      <c r="P2705" s="203"/>
      <c r="Q2705" s="22"/>
      <c r="R2705" s="22"/>
      <c r="S2705" s="22"/>
      <c r="T2705" s="203"/>
      <c r="U2705" s="211"/>
      <c r="V2705" s="211"/>
      <c r="W2705" s="185" t="n">
        <v>0</v>
      </c>
      <c r="X2705" s="185" t="n">
        <v>0</v>
      </c>
      <c r="Y2705" s="219" t="n">
        <f aca="false">SUM(W2705:X2705)</f>
        <v>0</v>
      </c>
      <c r="Z2705" s="185" t="n">
        <v>0</v>
      </c>
      <c r="AA2705" s="185" t="n">
        <v>0</v>
      </c>
      <c r="AB2705" s="220" t="n">
        <f aca="false">SUM(Z2705:AA2705)</f>
        <v>0</v>
      </c>
      <c r="AC2705" s="22"/>
      <c r="AD2705" s="22"/>
      <c r="AE2705" s="188"/>
      <c r="AF2705" s="206" t="n">
        <f aca="false">IF(AE2705="SI",N2705,0)</f>
        <v>0</v>
      </c>
      <c r="AG2705" s="189" t="n">
        <f aca="false">IF(AE2705="SI",Y2705,0)</f>
        <v>0</v>
      </c>
      <c r="AH2705" s="189" t="n">
        <f aca="false">IF(AE2705="SI",AB2705,0)</f>
        <v>0</v>
      </c>
      <c r="AI2705" s="148"/>
      <c r="AJ2705" s="207"/>
      <c r="AK2705" s="207"/>
      <c r="AL2705" s="207"/>
      <c r="AM2705" s="207"/>
      <c r="AN2705" s="207"/>
      <c r="AO2705" s="208"/>
    </row>
    <row r="2706" customFormat="false" ht="15.75" hidden="false" customHeight="true" outlineLevel="0" collapsed="false">
      <c r="A2706" s="22" t="n">
        <v>2705</v>
      </c>
      <c r="B2706" s="180"/>
      <c r="C2706" s="22"/>
      <c r="D2706" s="22"/>
      <c r="E2706" s="183"/>
      <c r="F2706" s="183"/>
      <c r="G2706" s="22"/>
      <c r="H2706" s="22"/>
      <c r="I2706" s="22"/>
      <c r="J2706" s="22"/>
      <c r="K2706" s="191" t="e">
        <f aca="false">VLOOKUP(Personale!J2706,Legenda!$D$1:$F$258,2)</f>
        <v>#N/A</v>
      </c>
      <c r="L2706" s="22"/>
      <c r="M2706" s="22"/>
      <c r="N2706" s="22"/>
      <c r="O2706" s="22"/>
      <c r="P2706" s="203"/>
      <c r="Q2706" s="22"/>
      <c r="R2706" s="22"/>
      <c r="S2706" s="22"/>
      <c r="T2706" s="203"/>
      <c r="U2706" s="211"/>
      <c r="V2706" s="211"/>
      <c r="W2706" s="185" t="n">
        <v>0</v>
      </c>
      <c r="X2706" s="185" t="n">
        <v>0</v>
      </c>
      <c r="Y2706" s="219" t="n">
        <f aca="false">SUM(W2706:X2706)</f>
        <v>0</v>
      </c>
      <c r="Z2706" s="185" t="n">
        <v>0</v>
      </c>
      <c r="AA2706" s="185" t="n">
        <v>0</v>
      </c>
      <c r="AB2706" s="220" t="n">
        <f aca="false">SUM(Z2706:AA2706)</f>
        <v>0</v>
      </c>
      <c r="AC2706" s="22"/>
      <c r="AD2706" s="22"/>
      <c r="AE2706" s="188"/>
      <c r="AF2706" s="206" t="n">
        <f aca="false">IF(AE2706="SI",N2706,0)</f>
        <v>0</v>
      </c>
      <c r="AG2706" s="189" t="n">
        <f aca="false">IF(AE2706="SI",Y2706,0)</f>
        <v>0</v>
      </c>
      <c r="AH2706" s="189" t="n">
        <f aca="false">IF(AE2706="SI",AB2706,0)</f>
        <v>0</v>
      </c>
      <c r="AI2706" s="148"/>
      <c r="AJ2706" s="207"/>
      <c r="AK2706" s="207"/>
      <c r="AL2706" s="207"/>
      <c r="AM2706" s="207"/>
      <c r="AN2706" s="207"/>
      <c r="AO2706" s="208"/>
    </row>
    <row r="2707" customFormat="false" ht="15.75" hidden="false" customHeight="true" outlineLevel="0" collapsed="false">
      <c r="A2707" s="22" t="n">
        <v>2706</v>
      </c>
      <c r="B2707" s="180"/>
      <c r="C2707" s="22"/>
      <c r="D2707" s="22"/>
      <c r="E2707" s="183"/>
      <c r="F2707" s="183"/>
      <c r="G2707" s="22"/>
      <c r="H2707" s="22"/>
      <c r="I2707" s="22"/>
      <c r="J2707" s="22"/>
      <c r="K2707" s="191" t="e">
        <f aca="false">VLOOKUP(Personale!J2707,Legenda!$D$1:$F$258,2)</f>
        <v>#N/A</v>
      </c>
      <c r="L2707" s="22"/>
      <c r="M2707" s="22"/>
      <c r="N2707" s="22"/>
      <c r="O2707" s="22"/>
      <c r="P2707" s="203"/>
      <c r="Q2707" s="22"/>
      <c r="R2707" s="22"/>
      <c r="S2707" s="22"/>
      <c r="T2707" s="203"/>
      <c r="U2707" s="211"/>
      <c r="V2707" s="211"/>
      <c r="W2707" s="185" t="n">
        <v>0</v>
      </c>
      <c r="X2707" s="185" t="n">
        <v>0</v>
      </c>
      <c r="Y2707" s="219" t="n">
        <f aca="false">SUM(W2707:X2707)</f>
        <v>0</v>
      </c>
      <c r="Z2707" s="185" t="n">
        <v>0</v>
      </c>
      <c r="AA2707" s="185" t="n">
        <v>0</v>
      </c>
      <c r="AB2707" s="220" t="n">
        <f aca="false">SUM(Z2707:AA2707)</f>
        <v>0</v>
      </c>
      <c r="AC2707" s="22"/>
      <c r="AD2707" s="22"/>
      <c r="AE2707" s="188"/>
      <c r="AF2707" s="206" t="n">
        <f aca="false">IF(AE2707="SI",N2707,0)</f>
        <v>0</v>
      </c>
      <c r="AG2707" s="189" t="n">
        <f aca="false">IF(AE2707="SI",Y2707,0)</f>
        <v>0</v>
      </c>
      <c r="AH2707" s="189" t="n">
        <f aca="false">IF(AE2707="SI",AB2707,0)</f>
        <v>0</v>
      </c>
      <c r="AI2707" s="148"/>
      <c r="AJ2707" s="207"/>
      <c r="AK2707" s="207"/>
      <c r="AL2707" s="207"/>
      <c r="AM2707" s="207"/>
      <c r="AN2707" s="207"/>
      <c r="AO2707" s="208"/>
    </row>
    <row r="2708" customFormat="false" ht="15.75" hidden="false" customHeight="true" outlineLevel="0" collapsed="false">
      <c r="A2708" s="22" t="n">
        <v>2707</v>
      </c>
      <c r="B2708" s="180"/>
      <c r="C2708" s="22"/>
      <c r="D2708" s="22"/>
      <c r="E2708" s="183"/>
      <c r="F2708" s="183"/>
      <c r="G2708" s="22"/>
      <c r="H2708" s="22"/>
      <c r="I2708" s="22"/>
      <c r="J2708" s="22"/>
      <c r="K2708" s="191" t="e">
        <f aca="false">VLOOKUP(Personale!J2708,Legenda!$D$1:$F$258,2)</f>
        <v>#N/A</v>
      </c>
      <c r="L2708" s="22"/>
      <c r="M2708" s="22"/>
      <c r="N2708" s="22"/>
      <c r="O2708" s="22"/>
      <c r="P2708" s="203"/>
      <c r="Q2708" s="22"/>
      <c r="R2708" s="22"/>
      <c r="S2708" s="22"/>
      <c r="T2708" s="203"/>
      <c r="U2708" s="211"/>
      <c r="V2708" s="211"/>
      <c r="W2708" s="185" t="n">
        <v>0</v>
      </c>
      <c r="X2708" s="185" t="n">
        <v>0</v>
      </c>
      <c r="Y2708" s="219" t="n">
        <f aca="false">SUM(W2708:X2708)</f>
        <v>0</v>
      </c>
      <c r="Z2708" s="185" t="n">
        <v>0</v>
      </c>
      <c r="AA2708" s="185" t="n">
        <v>0</v>
      </c>
      <c r="AB2708" s="220" t="n">
        <f aca="false">SUM(Z2708:AA2708)</f>
        <v>0</v>
      </c>
      <c r="AC2708" s="22"/>
      <c r="AD2708" s="22"/>
      <c r="AE2708" s="188"/>
      <c r="AF2708" s="206" t="n">
        <f aca="false">IF(AE2708="SI",N2708,0)</f>
        <v>0</v>
      </c>
      <c r="AG2708" s="189" t="n">
        <f aca="false">IF(AE2708="SI",Y2708,0)</f>
        <v>0</v>
      </c>
      <c r="AH2708" s="189" t="n">
        <f aca="false">IF(AE2708="SI",AB2708,0)</f>
        <v>0</v>
      </c>
      <c r="AI2708" s="148"/>
      <c r="AJ2708" s="207"/>
      <c r="AK2708" s="207"/>
      <c r="AL2708" s="207"/>
      <c r="AM2708" s="207"/>
      <c r="AN2708" s="207"/>
      <c r="AO2708" s="208"/>
    </row>
    <row r="2709" customFormat="false" ht="15.75" hidden="false" customHeight="true" outlineLevel="0" collapsed="false">
      <c r="A2709" s="22" t="n">
        <v>2708</v>
      </c>
      <c r="B2709" s="180"/>
      <c r="C2709" s="22"/>
      <c r="D2709" s="22"/>
      <c r="E2709" s="183"/>
      <c r="F2709" s="183"/>
      <c r="G2709" s="22"/>
      <c r="H2709" s="22"/>
      <c r="I2709" s="22"/>
      <c r="J2709" s="22"/>
      <c r="K2709" s="191" t="e">
        <f aca="false">VLOOKUP(Personale!J2709,Legenda!$D$1:$F$258,2)</f>
        <v>#N/A</v>
      </c>
      <c r="L2709" s="22"/>
      <c r="M2709" s="22"/>
      <c r="N2709" s="22"/>
      <c r="O2709" s="22"/>
      <c r="P2709" s="203"/>
      <c r="Q2709" s="22"/>
      <c r="R2709" s="22"/>
      <c r="S2709" s="22"/>
      <c r="T2709" s="203"/>
      <c r="U2709" s="211"/>
      <c r="V2709" s="211"/>
      <c r="W2709" s="185" t="n">
        <v>0</v>
      </c>
      <c r="X2709" s="185" t="n">
        <v>0</v>
      </c>
      <c r="Y2709" s="219" t="n">
        <f aca="false">SUM(W2709:X2709)</f>
        <v>0</v>
      </c>
      <c r="Z2709" s="185" t="n">
        <v>0</v>
      </c>
      <c r="AA2709" s="185" t="n">
        <v>0</v>
      </c>
      <c r="AB2709" s="220" t="n">
        <f aca="false">SUM(Z2709:AA2709)</f>
        <v>0</v>
      </c>
      <c r="AC2709" s="22"/>
      <c r="AD2709" s="22"/>
      <c r="AE2709" s="188"/>
      <c r="AF2709" s="206" t="n">
        <f aca="false">IF(AE2709="SI",N2709,0)</f>
        <v>0</v>
      </c>
      <c r="AG2709" s="189" t="n">
        <f aca="false">IF(AE2709="SI",Y2709,0)</f>
        <v>0</v>
      </c>
      <c r="AH2709" s="189" t="n">
        <f aca="false">IF(AE2709="SI",AB2709,0)</f>
        <v>0</v>
      </c>
      <c r="AI2709" s="148"/>
      <c r="AJ2709" s="207"/>
      <c r="AK2709" s="207"/>
      <c r="AL2709" s="207"/>
      <c r="AM2709" s="207"/>
      <c r="AN2709" s="207"/>
      <c r="AO2709" s="208"/>
    </row>
    <row r="2710" customFormat="false" ht="15.75" hidden="false" customHeight="true" outlineLevel="0" collapsed="false">
      <c r="A2710" s="22" t="n">
        <v>2709</v>
      </c>
      <c r="B2710" s="180"/>
      <c r="C2710" s="22"/>
      <c r="D2710" s="22"/>
      <c r="E2710" s="183"/>
      <c r="F2710" s="183"/>
      <c r="G2710" s="22"/>
      <c r="H2710" s="22"/>
      <c r="I2710" s="22"/>
      <c r="J2710" s="22"/>
      <c r="K2710" s="191" t="e">
        <f aca="false">VLOOKUP(Personale!J2710,Legenda!$D$1:$F$258,2)</f>
        <v>#N/A</v>
      </c>
      <c r="L2710" s="22"/>
      <c r="M2710" s="22"/>
      <c r="N2710" s="22"/>
      <c r="O2710" s="22"/>
      <c r="P2710" s="203"/>
      <c r="Q2710" s="22"/>
      <c r="R2710" s="22"/>
      <c r="S2710" s="22"/>
      <c r="T2710" s="203"/>
      <c r="U2710" s="211"/>
      <c r="V2710" s="211"/>
      <c r="W2710" s="185" t="n">
        <v>0</v>
      </c>
      <c r="X2710" s="185" t="n">
        <v>0</v>
      </c>
      <c r="Y2710" s="219" t="n">
        <f aca="false">SUM(W2710:X2710)</f>
        <v>0</v>
      </c>
      <c r="Z2710" s="185" t="n">
        <v>0</v>
      </c>
      <c r="AA2710" s="185" t="n">
        <v>0</v>
      </c>
      <c r="AB2710" s="220" t="n">
        <f aca="false">SUM(Z2710:AA2710)</f>
        <v>0</v>
      </c>
      <c r="AC2710" s="22"/>
      <c r="AD2710" s="22"/>
      <c r="AE2710" s="188"/>
      <c r="AF2710" s="206" t="n">
        <f aca="false">IF(AE2710="SI",N2710,0)</f>
        <v>0</v>
      </c>
      <c r="AG2710" s="189" t="n">
        <f aca="false">IF(AE2710="SI",Y2710,0)</f>
        <v>0</v>
      </c>
      <c r="AH2710" s="189" t="n">
        <f aca="false">IF(AE2710="SI",AB2710,0)</f>
        <v>0</v>
      </c>
      <c r="AI2710" s="148"/>
      <c r="AJ2710" s="207"/>
      <c r="AK2710" s="207"/>
      <c r="AL2710" s="207"/>
      <c r="AM2710" s="207"/>
      <c r="AN2710" s="207"/>
      <c r="AO2710" s="208"/>
    </row>
    <row r="2711" customFormat="false" ht="15.75" hidden="false" customHeight="true" outlineLevel="0" collapsed="false">
      <c r="A2711" s="22" t="n">
        <v>2710</v>
      </c>
      <c r="B2711" s="180"/>
      <c r="C2711" s="22"/>
      <c r="D2711" s="22"/>
      <c r="E2711" s="183"/>
      <c r="F2711" s="183"/>
      <c r="G2711" s="22"/>
      <c r="H2711" s="22"/>
      <c r="I2711" s="22"/>
      <c r="J2711" s="22"/>
      <c r="K2711" s="191" t="e">
        <f aca="false">VLOOKUP(Personale!J2711,Legenda!$D$1:$F$258,2)</f>
        <v>#N/A</v>
      </c>
      <c r="L2711" s="22"/>
      <c r="M2711" s="22"/>
      <c r="N2711" s="22"/>
      <c r="O2711" s="22"/>
      <c r="P2711" s="203"/>
      <c r="Q2711" s="22"/>
      <c r="R2711" s="22"/>
      <c r="S2711" s="22"/>
      <c r="T2711" s="203"/>
      <c r="U2711" s="211"/>
      <c r="V2711" s="211"/>
      <c r="W2711" s="185" t="n">
        <v>0</v>
      </c>
      <c r="X2711" s="185" t="n">
        <v>0</v>
      </c>
      <c r="Y2711" s="219" t="n">
        <f aca="false">SUM(W2711:X2711)</f>
        <v>0</v>
      </c>
      <c r="Z2711" s="185" t="n">
        <v>0</v>
      </c>
      <c r="AA2711" s="185" t="n">
        <v>0</v>
      </c>
      <c r="AB2711" s="220" t="n">
        <f aca="false">SUM(Z2711:AA2711)</f>
        <v>0</v>
      </c>
      <c r="AC2711" s="22"/>
      <c r="AD2711" s="22"/>
      <c r="AE2711" s="188"/>
      <c r="AF2711" s="206" t="n">
        <f aca="false">IF(AE2711="SI",N2711,0)</f>
        <v>0</v>
      </c>
      <c r="AG2711" s="189" t="n">
        <f aca="false">IF(AE2711="SI",Y2711,0)</f>
        <v>0</v>
      </c>
      <c r="AH2711" s="189" t="n">
        <f aca="false">IF(AE2711="SI",AB2711,0)</f>
        <v>0</v>
      </c>
      <c r="AI2711" s="148"/>
      <c r="AJ2711" s="207"/>
      <c r="AK2711" s="207"/>
      <c r="AL2711" s="207"/>
      <c r="AM2711" s="207"/>
      <c r="AN2711" s="207"/>
      <c r="AO2711" s="208"/>
    </row>
    <row r="2712" customFormat="false" ht="15.75" hidden="false" customHeight="true" outlineLevel="0" collapsed="false">
      <c r="A2712" s="22" t="n">
        <v>2711</v>
      </c>
      <c r="B2712" s="180"/>
      <c r="C2712" s="22"/>
      <c r="D2712" s="22"/>
      <c r="E2712" s="183"/>
      <c r="F2712" s="183"/>
      <c r="G2712" s="22"/>
      <c r="H2712" s="22"/>
      <c r="I2712" s="22"/>
      <c r="J2712" s="22"/>
      <c r="K2712" s="191" t="e">
        <f aca="false">VLOOKUP(Personale!J2712,Legenda!$D$1:$F$258,2)</f>
        <v>#N/A</v>
      </c>
      <c r="L2712" s="22"/>
      <c r="M2712" s="22"/>
      <c r="N2712" s="22"/>
      <c r="O2712" s="22"/>
      <c r="P2712" s="203"/>
      <c r="Q2712" s="22"/>
      <c r="R2712" s="22"/>
      <c r="S2712" s="22"/>
      <c r="T2712" s="203"/>
      <c r="U2712" s="211"/>
      <c r="V2712" s="211"/>
      <c r="W2712" s="185" t="n">
        <v>0</v>
      </c>
      <c r="X2712" s="185" t="n">
        <v>0</v>
      </c>
      <c r="Y2712" s="219" t="n">
        <f aca="false">SUM(W2712:X2712)</f>
        <v>0</v>
      </c>
      <c r="Z2712" s="185" t="n">
        <v>0</v>
      </c>
      <c r="AA2712" s="185" t="n">
        <v>0</v>
      </c>
      <c r="AB2712" s="220" t="n">
        <f aca="false">SUM(Z2712:AA2712)</f>
        <v>0</v>
      </c>
      <c r="AC2712" s="22"/>
      <c r="AD2712" s="22"/>
      <c r="AE2712" s="188"/>
      <c r="AF2712" s="206" t="n">
        <f aca="false">IF(AE2712="SI",N2712,0)</f>
        <v>0</v>
      </c>
      <c r="AG2712" s="189" t="n">
        <f aca="false">IF(AE2712="SI",Y2712,0)</f>
        <v>0</v>
      </c>
      <c r="AH2712" s="189" t="n">
        <f aca="false">IF(AE2712="SI",AB2712,0)</f>
        <v>0</v>
      </c>
      <c r="AI2712" s="148"/>
      <c r="AJ2712" s="207"/>
      <c r="AK2712" s="207"/>
      <c r="AL2712" s="207"/>
      <c r="AM2712" s="207"/>
      <c r="AN2712" s="207"/>
      <c r="AO2712" s="208"/>
    </row>
    <row r="2713" customFormat="false" ht="15.75" hidden="false" customHeight="true" outlineLevel="0" collapsed="false">
      <c r="A2713" s="22" t="n">
        <v>2712</v>
      </c>
      <c r="B2713" s="180"/>
      <c r="C2713" s="22"/>
      <c r="D2713" s="22"/>
      <c r="E2713" s="183"/>
      <c r="F2713" s="183"/>
      <c r="G2713" s="22"/>
      <c r="H2713" s="22"/>
      <c r="I2713" s="22"/>
      <c r="J2713" s="22"/>
      <c r="K2713" s="191" t="e">
        <f aca="false">VLOOKUP(Personale!J2713,Legenda!$D$1:$F$258,2)</f>
        <v>#N/A</v>
      </c>
      <c r="L2713" s="22"/>
      <c r="M2713" s="22"/>
      <c r="N2713" s="22"/>
      <c r="O2713" s="22"/>
      <c r="P2713" s="203"/>
      <c r="Q2713" s="22"/>
      <c r="R2713" s="22"/>
      <c r="S2713" s="22"/>
      <c r="T2713" s="203"/>
      <c r="U2713" s="211"/>
      <c r="V2713" s="211"/>
      <c r="W2713" s="185" t="n">
        <v>0</v>
      </c>
      <c r="X2713" s="185" t="n">
        <v>0</v>
      </c>
      <c r="Y2713" s="219" t="n">
        <f aca="false">SUM(W2713:X2713)</f>
        <v>0</v>
      </c>
      <c r="Z2713" s="185" t="n">
        <v>0</v>
      </c>
      <c r="AA2713" s="185" t="n">
        <v>0</v>
      </c>
      <c r="AB2713" s="220" t="n">
        <f aca="false">SUM(Z2713:AA2713)</f>
        <v>0</v>
      </c>
      <c r="AC2713" s="22"/>
      <c r="AD2713" s="22"/>
      <c r="AE2713" s="188"/>
      <c r="AF2713" s="206" t="n">
        <f aca="false">IF(AE2713="SI",N2713,0)</f>
        <v>0</v>
      </c>
      <c r="AG2713" s="189" t="n">
        <f aca="false">IF(AE2713="SI",Y2713,0)</f>
        <v>0</v>
      </c>
      <c r="AH2713" s="189" t="n">
        <f aca="false">IF(AE2713="SI",AB2713,0)</f>
        <v>0</v>
      </c>
      <c r="AI2713" s="148"/>
      <c r="AJ2713" s="207"/>
      <c r="AK2713" s="207"/>
      <c r="AL2713" s="207"/>
      <c r="AM2713" s="207"/>
      <c r="AN2713" s="207"/>
      <c r="AO2713" s="208"/>
    </row>
    <row r="2714" customFormat="false" ht="15.75" hidden="false" customHeight="true" outlineLevel="0" collapsed="false">
      <c r="A2714" s="22" t="n">
        <v>2713</v>
      </c>
      <c r="B2714" s="180"/>
      <c r="C2714" s="22"/>
      <c r="D2714" s="22"/>
      <c r="E2714" s="183"/>
      <c r="F2714" s="183"/>
      <c r="G2714" s="22"/>
      <c r="H2714" s="22"/>
      <c r="I2714" s="22"/>
      <c r="J2714" s="22"/>
      <c r="K2714" s="191" t="e">
        <f aca="false">VLOOKUP(Personale!J2714,Legenda!$D$1:$F$258,2)</f>
        <v>#N/A</v>
      </c>
      <c r="L2714" s="22"/>
      <c r="M2714" s="22"/>
      <c r="N2714" s="22"/>
      <c r="O2714" s="22"/>
      <c r="P2714" s="203"/>
      <c r="Q2714" s="22"/>
      <c r="R2714" s="22"/>
      <c r="S2714" s="22"/>
      <c r="T2714" s="203"/>
      <c r="U2714" s="211"/>
      <c r="V2714" s="211"/>
      <c r="W2714" s="185" t="n">
        <v>0</v>
      </c>
      <c r="X2714" s="185" t="n">
        <v>0</v>
      </c>
      <c r="Y2714" s="219" t="n">
        <f aca="false">SUM(W2714:X2714)</f>
        <v>0</v>
      </c>
      <c r="Z2714" s="185" t="n">
        <v>0</v>
      </c>
      <c r="AA2714" s="185" t="n">
        <v>0</v>
      </c>
      <c r="AB2714" s="220" t="n">
        <f aca="false">SUM(Z2714:AA2714)</f>
        <v>0</v>
      </c>
      <c r="AC2714" s="22"/>
      <c r="AD2714" s="22"/>
      <c r="AE2714" s="188"/>
      <c r="AF2714" s="206" t="n">
        <f aca="false">IF(AE2714="SI",N2714,0)</f>
        <v>0</v>
      </c>
      <c r="AG2714" s="189" t="n">
        <f aca="false">IF(AE2714="SI",Y2714,0)</f>
        <v>0</v>
      </c>
      <c r="AH2714" s="189" t="n">
        <f aca="false">IF(AE2714="SI",AB2714,0)</f>
        <v>0</v>
      </c>
      <c r="AI2714" s="148"/>
      <c r="AJ2714" s="207"/>
      <c r="AK2714" s="207"/>
      <c r="AL2714" s="207"/>
      <c r="AM2714" s="207"/>
      <c r="AN2714" s="207"/>
      <c r="AO2714" s="208"/>
    </row>
    <row r="2715" customFormat="false" ht="15.75" hidden="false" customHeight="true" outlineLevel="0" collapsed="false">
      <c r="A2715" s="22" t="n">
        <v>2714</v>
      </c>
      <c r="B2715" s="180"/>
      <c r="C2715" s="22"/>
      <c r="D2715" s="22"/>
      <c r="E2715" s="183"/>
      <c r="F2715" s="183"/>
      <c r="G2715" s="22"/>
      <c r="H2715" s="22"/>
      <c r="I2715" s="22"/>
      <c r="J2715" s="22"/>
      <c r="K2715" s="191" t="e">
        <f aca="false">VLOOKUP(Personale!J2715,Legenda!$D$1:$F$258,2)</f>
        <v>#N/A</v>
      </c>
      <c r="L2715" s="22"/>
      <c r="M2715" s="22"/>
      <c r="N2715" s="22"/>
      <c r="O2715" s="22"/>
      <c r="P2715" s="203"/>
      <c r="Q2715" s="22"/>
      <c r="R2715" s="22"/>
      <c r="S2715" s="22"/>
      <c r="T2715" s="203"/>
      <c r="U2715" s="211"/>
      <c r="V2715" s="211"/>
      <c r="W2715" s="185" t="n">
        <v>0</v>
      </c>
      <c r="X2715" s="185" t="n">
        <v>0</v>
      </c>
      <c r="Y2715" s="219" t="n">
        <f aca="false">SUM(W2715:X2715)</f>
        <v>0</v>
      </c>
      <c r="Z2715" s="185" t="n">
        <v>0</v>
      </c>
      <c r="AA2715" s="185" t="n">
        <v>0</v>
      </c>
      <c r="AB2715" s="220" t="n">
        <f aca="false">SUM(Z2715:AA2715)</f>
        <v>0</v>
      </c>
      <c r="AC2715" s="22"/>
      <c r="AD2715" s="22"/>
      <c r="AE2715" s="188"/>
      <c r="AF2715" s="206" t="n">
        <f aca="false">IF(AE2715="SI",N2715,0)</f>
        <v>0</v>
      </c>
      <c r="AG2715" s="189" t="n">
        <f aca="false">IF(AE2715="SI",Y2715,0)</f>
        <v>0</v>
      </c>
      <c r="AH2715" s="189" t="n">
        <f aca="false">IF(AE2715="SI",AB2715,0)</f>
        <v>0</v>
      </c>
      <c r="AI2715" s="148"/>
      <c r="AJ2715" s="207"/>
      <c r="AK2715" s="207"/>
      <c r="AL2715" s="207"/>
      <c r="AM2715" s="207"/>
      <c r="AN2715" s="207"/>
      <c r="AO2715" s="208"/>
    </row>
    <row r="2716" customFormat="false" ht="15.75" hidden="false" customHeight="true" outlineLevel="0" collapsed="false">
      <c r="A2716" s="22" t="n">
        <v>2715</v>
      </c>
      <c r="B2716" s="180"/>
      <c r="C2716" s="22"/>
      <c r="D2716" s="22"/>
      <c r="E2716" s="183"/>
      <c r="F2716" s="183"/>
      <c r="G2716" s="22"/>
      <c r="H2716" s="22"/>
      <c r="I2716" s="22"/>
      <c r="J2716" s="22"/>
      <c r="K2716" s="191" t="e">
        <f aca="false">VLOOKUP(Personale!J2716,Legenda!$D$1:$F$258,2)</f>
        <v>#N/A</v>
      </c>
      <c r="L2716" s="22"/>
      <c r="M2716" s="22"/>
      <c r="N2716" s="22"/>
      <c r="O2716" s="22"/>
      <c r="P2716" s="203"/>
      <c r="Q2716" s="22"/>
      <c r="R2716" s="22"/>
      <c r="S2716" s="22"/>
      <c r="T2716" s="203"/>
      <c r="U2716" s="211"/>
      <c r="V2716" s="211"/>
      <c r="W2716" s="185" t="n">
        <v>0</v>
      </c>
      <c r="X2716" s="185" t="n">
        <v>0</v>
      </c>
      <c r="Y2716" s="219" t="n">
        <f aca="false">SUM(W2716:X2716)</f>
        <v>0</v>
      </c>
      <c r="Z2716" s="185" t="n">
        <v>0</v>
      </c>
      <c r="AA2716" s="185" t="n">
        <v>0</v>
      </c>
      <c r="AB2716" s="220" t="n">
        <f aca="false">SUM(Z2716:AA2716)</f>
        <v>0</v>
      </c>
      <c r="AC2716" s="22"/>
      <c r="AD2716" s="22"/>
      <c r="AE2716" s="188"/>
      <c r="AF2716" s="206" t="n">
        <f aca="false">IF(AE2716="SI",N2716,0)</f>
        <v>0</v>
      </c>
      <c r="AG2716" s="189" t="n">
        <f aca="false">IF(AE2716="SI",Y2716,0)</f>
        <v>0</v>
      </c>
      <c r="AH2716" s="189" t="n">
        <f aca="false">IF(AE2716="SI",AB2716,0)</f>
        <v>0</v>
      </c>
      <c r="AI2716" s="148"/>
      <c r="AJ2716" s="207"/>
      <c r="AK2716" s="207"/>
      <c r="AL2716" s="207"/>
      <c r="AM2716" s="207"/>
      <c r="AN2716" s="207"/>
      <c r="AO2716" s="208"/>
    </row>
    <row r="2717" customFormat="false" ht="15.75" hidden="false" customHeight="true" outlineLevel="0" collapsed="false">
      <c r="A2717" s="22" t="n">
        <v>2716</v>
      </c>
      <c r="B2717" s="180"/>
      <c r="C2717" s="22"/>
      <c r="D2717" s="22"/>
      <c r="E2717" s="183"/>
      <c r="F2717" s="183"/>
      <c r="G2717" s="22"/>
      <c r="H2717" s="22"/>
      <c r="I2717" s="22"/>
      <c r="J2717" s="22"/>
      <c r="K2717" s="191" t="e">
        <f aca="false">VLOOKUP(Personale!J2717,Legenda!$D$1:$F$258,2)</f>
        <v>#N/A</v>
      </c>
      <c r="L2717" s="22"/>
      <c r="M2717" s="22"/>
      <c r="N2717" s="22"/>
      <c r="O2717" s="22"/>
      <c r="P2717" s="203"/>
      <c r="Q2717" s="22"/>
      <c r="R2717" s="22"/>
      <c r="S2717" s="22"/>
      <c r="T2717" s="203"/>
      <c r="U2717" s="211"/>
      <c r="V2717" s="211"/>
      <c r="W2717" s="185" t="n">
        <v>0</v>
      </c>
      <c r="X2717" s="185" t="n">
        <v>0</v>
      </c>
      <c r="Y2717" s="219" t="n">
        <f aca="false">SUM(W2717:X2717)</f>
        <v>0</v>
      </c>
      <c r="Z2717" s="185" t="n">
        <v>0</v>
      </c>
      <c r="AA2717" s="185" t="n">
        <v>0</v>
      </c>
      <c r="AB2717" s="220" t="n">
        <f aca="false">SUM(Z2717:AA2717)</f>
        <v>0</v>
      </c>
      <c r="AC2717" s="22"/>
      <c r="AD2717" s="22"/>
      <c r="AE2717" s="188"/>
      <c r="AF2717" s="206" t="n">
        <f aca="false">IF(AE2717="SI",N2717,0)</f>
        <v>0</v>
      </c>
      <c r="AG2717" s="189" t="n">
        <f aca="false">IF(AE2717="SI",Y2717,0)</f>
        <v>0</v>
      </c>
      <c r="AH2717" s="189" t="n">
        <f aca="false">IF(AE2717="SI",AB2717,0)</f>
        <v>0</v>
      </c>
      <c r="AI2717" s="148"/>
      <c r="AJ2717" s="207"/>
      <c r="AK2717" s="207"/>
      <c r="AL2717" s="207"/>
      <c r="AM2717" s="207"/>
      <c r="AN2717" s="207"/>
      <c r="AO2717" s="208"/>
    </row>
    <row r="2718" customFormat="false" ht="15.75" hidden="false" customHeight="true" outlineLevel="0" collapsed="false">
      <c r="A2718" s="22" t="n">
        <v>2717</v>
      </c>
      <c r="B2718" s="180"/>
      <c r="C2718" s="22"/>
      <c r="D2718" s="22"/>
      <c r="E2718" s="183"/>
      <c r="F2718" s="183"/>
      <c r="G2718" s="22"/>
      <c r="H2718" s="22"/>
      <c r="I2718" s="22"/>
      <c r="J2718" s="22"/>
      <c r="K2718" s="191" t="e">
        <f aca="false">VLOOKUP(Personale!J2718,Legenda!$D$1:$F$258,2)</f>
        <v>#N/A</v>
      </c>
      <c r="L2718" s="22"/>
      <c r="M2718" s="22"/>
      <c r="N2718" s="22"/>
      <c r="O2718" s="22"/>
      <c r="P2718" s="203"/>
      <c r="Q2718" s="22"/>
      <c r="R2718" s="22"/>
      <c r="S2718" s="22"/>
      <c r="T2718" s="203"/>
      <c r="U2718" s="211"/>
      <c r="V2718" s="211"/>
      <c r="W2718" s="185" t="n">
        <v>0</v>
      </c>
      <c r="X2718" s="185" t="n">
        <v>0</v>
      </c>
      <c r="Y2718" s="219" t="n">
        <f aca="false">SUM(W2718:X2718)</f>
        <v>0</v>
      </c>
      <c r="Z2718" s="185" t="n">
        <v>0</v>
      </c>
      <c r="AA2718" s="185" t="n">
        <v>0</v>
      </c>
      <c r="AB2718" s="220" t="n">
        <f aca="false">SUM(Z2718:AA2718)</f>
        <v>0</v>
      </c>
      <c r="AC2718" s="22"/>
      <c r="AD2718" s="22"/>
      <c r="AE2718" s="188"/>
      <c r="AF2718" s="206" t="n">
        <f aca="false">IF(AE2718="SI",N2718,0)</f>
        <v>0</v>
      </c>
      <c r="AG2718" s="189" t="n">
        <f aca="false">IF(AE2718="SI",Y2718,0)</f>
        <v>0</v>
      </c>
      <c r="AH2718" s="189" t="n">
        <f aca="false">IF(AE2718="SI",AB2718,0)</f>
        <v>0</v>
      </c>
      <c r="AI2718" s="148"/>
      <c r="AJ2718" s="207"/>
      <c r="AK2718" s="207"/>
      <c r="AL2718" s="207"/>
      <c r="AM2718" s="207"/>
      <c r="AN2718" s="207"/>
      <c r="AO2718" s="208"/>
    </row>
    <row r="2719" customFormat="false" ht="15.75" hidden="false" customHeight="true" outlineLevel="0" collapsed="false">
      <c r="A2719" s="22" t="n">
        <v>2718</v>
      </c>
      <c r="B2719" s="180"/>
      <c r="C2719" s="22"/>
      <c r="D2719" s="22"/>
      <c r="E2719" s="183"/>
      <c r="F2719" s="183"/>
      <c r="G2719" s="22"/>
      <c r="H2719" s="22"/>
      <c r="I2719" s="22"/>
      <c r="J2719" s="22"/>
      <c r="K2719" s="191" t="e">
        <f aca="false">VLOOKUP(Personale!J2719,Legenda!$D$1:$F$258,2)</f>
        <v>#N/A</v>
      </c>
      <c r="L2719" s="22"/>
      <c r="M2719" s="22"/>
      <c r="N2719" s="22"/>
      <c r="O2719" s="22"/>
      <c r="P2719" s="203"/>
      <c r="Q2719" s="22"/>
      <c r="R2719" s="22"/>
      <c r="S2719" s="22"/>
      <c r="T2719" s="203"/>
      <c r="U2719" s="211"/>
      <c r="V2719" s="211"/>
      <c r="W2719" s="185" t="n">
        <v>0</v>
      </c>
      <c r="X2719" s="185" t="n">
        <v>0</v>
      </c>
      <c r="Y2719" s="219" t="n">
        <f aca="false">SUM(W2719:X2719)</f>
        <v>0</v>
      </c>
      <c r="Z2719" s="185" t="n">
        <v>0</v>
      </c>
      <c r="AA2719" s="185" t="n">
        <v>0</v>
      </c>
      <c r="AB2719" s="220" t="n">
        <f aca="false">SUM(Z2719:AA2719)</f>
        <v>0</v>
      </c>
      <c r="AC2719" s="22"/>
      <c r="AD2719" s="22"/>
      <c r="AE2719" s="188"/>
      <c r="AF2719" s="206" t="n">
        <f aca="false">IF(AE2719="SI",N2719,0)</f>
        <v>0</v>
      </c>
      <c r="AG2719" s="189" t="n">
        <f aca="false">IF(AE2719="SI",Y2719,0)</f>
        <v>0</v>
      </c>
      <c r="AH2719" s="189" t="n">
        <f aca="false">IF(AE2719="SI",AB2719,0)</f>
        <v>0</v>
      </c>
      <c r="AI2719" s="148"/>
      <c r="AJ2719" s="207"/>
      <c r="AK2719" s="207"/>
      <c r="AL2719" s="207"/>
      <c r="AM2719" s="207"/>
      <c r="AN2719" s="207"/>
      <c r="AO2719" s="208"/>
    </row>
    <row r="2720" customFormat="false" ht="15.75" hidden="false" customHeight="true" outlineLevel="0" collapsed="false">
      <c r="A2720" s="22" t="n">
        <v>2719</v>
      </c>
      <c r="B2720" s="180"/>
      <c r="C2720" s="22"/>
      <c r="D2720" s="22"/>
      <c r="E2720" s="183"/>
      <c r="F2720" s="183"/>
      <c r="G2720" s="22"/>
      <c r="H2720" s="22"/>
      <c r="I2720" s="22"/>
      <c r="J2720" s="22"/>
      <c r="K2720" s="191" t="e">
        <f aca="false">VLOOKUP(Personale!J2720,Legenda!$D$1:$F$258,2)</f>
        <v>#N/A</v>
      </c>
      <c r="L2720" s="22"/>
      <c r="M2720" s="22"/>
      <c r="N2720" s="22"/>
      <c r="O2720" s="22"/>
      <c r="P2720" s="203"/>
      <c r="Q2720" s="22"/>
      <c r="R2720" s="22"/>
      <c r="S2720" s="22"/>
      <c r="T2720" s="203"/>
      <c r="U2720" s="211"/>
      <c r="V2720" s="211"/>
      <c r="W2720" s="185" t="n">
        <v>0</v>
      </c>
      <c r="X2720" s="185" t="n">
        <v>0</v>
      </c>
      <c r="Y2720" s="219" t="n">
        <f aca="false">SUM(W2720:X2720)</f>
        <v>0</v>
      </c>
      <c r="Z2720" s="185" t="n">
        <v>0</v>
      </c>
      <c r="AA2720" s="185" t="n">
        <v>0</v>
      </c>
      <c r="AB2720" s="220" t="n">
        <f aca="false">SUM(Z2720:AA2720)</f>
        <v>0</v>
      </c>
      <c r="AC2720" s="22"/>
      <c r="AD2720" s="22"/>
      <c r="AE2720" s="188"/>
      <c r="AF2720" s="206" t="n">
        <f aca="false">IF(AE2720="SI",N2720,0)</f>
        <v>0</v>
      </c>
      <c r="AG2720" s="189" t="n">
        <f aca="false">IF(AE2720="SI",Y2720,0)</f>
        <v>0</v>
      </c>
      <c r="AH2720" s="189" t="n">
        <f aca="false">IF(AE2720="SI",AB2720,0)</f>
        <v>0</v>
      </c>
      <c r="AI2720" s="148"/>
      <c r="AJ2720" s="207"/>
      <c r="AK2720" s="207"/>
      <c r="AL2720" s="207"/>
      <c r="AM2720" s="207"/>
      <c r="AN2720" s="207"/>
      <c r="AO2720" s="208"/>
    </row>
    <row r="2721" customFormat="false" ht="15.75" hidden="false" customHeight="true" outlineLevel="0" collapsed="false">
      <c r="A2721" s="22" t="n">
        <v>2720</v>
      </c>
      <c r="B2721" s="180"/>
      <c r="C2721" s="22"/>
      <c r="D2721" s="22"/>
      <c r="E2721" s="183"/>
      <c r="F2721" s="183"/>
      <c r="G2721" s="22"/>
      <c r="H2721" s="22"/>
      <c r="I2721" s="22"/>
      <c r="J2721" s="22"/>
      <c r="K2721" s="191" t="e">
        <f aca="false">VLOOKUP(Personale!J2721,Legenda!$D$1:$F$258,2)</f>
        <v>#N/A</v>
      </c>
      <c r="L2721" s="22"/>
      <c r="M2721" s="22"/>
      <c r="N2721" s="22"/>
      <c r="O2721" s="22"/>
      <c r="P2721" s="203"/>
      <c r="Q2721" s="22"/>
      <c r="R2721" s="22"/>
      <c r="S2721" s="22"/>
      <c r="T2721" s="203"/>
      <c r="U2721" s="211"/>
      <c r="V2721" s="211"/>
      <c r="W2721" s="185" t="n">
        <v>0</v>
      </c>
      <c r="X2721" s="185" t="n">
        <v>0</v>
      </c>
      <c r="Y2721" s="219" t="n">
        <f aca="false">SUM(W2721:X2721)</f>
        <v>0</v>
      </c>
      <c r="Z2721" s="185" t="n">
        <v>0</v>
      </c>
      <c r="AA2721" s="185" t="n">
        <v>0</v>
      </c>
      <c r="AB2721" s="220" t="n">
        <f aca="false">SUM(Z2721:AA2721)</f>
        <v>0</v>
      </c>
      <c r="AC2721" s="22"/>
      <c r="AD2721" s="22"/>
      <c r="AE2721" s="188"/>
      <c r="AF2721" s="206" t="n">
        <f aca="false">IF(AE2721="SI",N2721,0)</f>
        <v>0</v>
      </c>
      <c r="AG2721" s="189" t="n">
        <f aca="false">IF(AE2721="SI",Y2721,0)</f>
        <v>0</v>
      </c>
      <c r="AH2721" s="189" t="n">
        <f aca="false">IF(AE2721="SI",AB2721,0)</f>
        <v>0</v>
      </c>
      <c r="AI2721" s="148"/>
      <c r="AJ2721" s="207"/>
      <c r="AK2721" s="207"/>
      <c r="AL2721" s="207"/>
      <c r="AM2721" s="207"/>
      <c r="AN2721" s="207"/>
      <c r="AO2721" s="208"/>
    </row>
    <row r="2722" customFormat="false" ht="15.75" hidden="false" customHeight="true" outlineLevel="0" collapsed="false">
      <c r="A2722" s="22" t="n">
        <v>2721</v>
      </c>
      <c r="B2722" s="180"/>
      <c r="C2722" s="22"/>
      <c r="D2722" s="22"/>
      <c r="E2722" s="183"/>
      <c r="F2722" s="183"/>
      <c r="G2722" s="22"/>
      <c r="H2722" s="22"/>
      <c r="I2722" s="22"/>
      <c r="J2722" s="22"/>
      <c r="K2722" s="191" t="e">
        <f aca="false">VLOOKUP(Personale!J2722,Legenda!$D$1:$F$258,2)</f>
        <v>#N/A</v>
      </c>
      <c r="L2722" s="22"/>
      <c r="M2722" s="22"/>
      <c r="N2722" s="22"/>
      <c r="O2722" s="22"/>
      <c r="P2722" s="203"/>
      <c r="Q2722" s="22"/>
      <c r="R2722" s="22"/>
      <c r="S2722" s="22"/>
      <c r="T2722" s="203"/>
      <c r="U2722" s="211"/>
      <c r="V2722" s="211"/>
      <c r="W2722" s="185" t="n">
        <v>0</v>
      </c>
      <c r="X2722" s="185" t="n">
        <v>0</v>
      </c>
      <c r="Y2722" s="219" t="n">
        <f aca="false">SUM(W2722:X2722)</f>
        <v>0</v>
      </c>
      <c r="Z2722" s="185" t="n">
        <v>0</v>
      </c>
      <c r="AA2722" s="185" t="n">
        <v>0</v>
      </c>
      <c r="AB2722" s="220" t="n">
        <f aca="false">SUM(Z2722:AA2722)</f>
        <v>0</v>
      </c>
      <c r="AC2722" s="22"/>
      <c r="AD2722" s="22"/>
      <c r="AE2722" s="188"/>
      <c r="AF2722" s="206" t="n">
        <f aca="false">IF(AE2722="SI",N2722,0)</f>
        <v>0</v>
      </c>
      <c r="AG2722" s="189" t="n">
        <f aca="false">IF(AE2722="SI",Y2722,0)</f>
        <v>0</v>
      </c>
      <c r="AH2722" s="189" t="n">
        <f aca="false">IF(AE2722="SI",AB2722,0)</f>
        <v>0</v>
      </c>
      <c r="AI2722" s="148"/>
      <c r="AJ2722" s="207"/>
      <c r="AK2722" s="207"/>
      <c r="AL2722" s="207"/>
      <c r="AM2722" s="207"/>
      <c r="AN2722" s="207"/>
      <c r="AO2722" s="208"/>
    </row>
    <row r="2723" customFormat="false" ht="15.75" hidden="false" customHeight="true" outlineLevel="0" collapsed="false">
      <c r="A2723" s="22" t="n">
        <v>2722</v>
      </c>
      <c r="B2723" s="180"/>
      <c r="C2723" s="22"/>
      <c r="D2723" s="22"/>
      <c r="E2723" s="183"/>
      <c r="F2723" s="183"/>
      <c r="G2723" s="22"/>
      <c r="H2723" s="22"/>
      <c r="I2723" s="22"/>
      <c r="J2723" s="22"/>
      <c r="K2723" s="191" t="e">
        <f aca="false">VLOOKUP(Personale!J2723,Legenda!$D$1:$F$258,2)</f>
        <v>#N/A</v>
      </c>
      <c r="L2723" s="22"/>
      <c r="M2723" s="22"/>
      <c r="N2723" s="22"/>
      <c r="O2723" s="22"/>
      <c r="P2723" s="203"/>
      <c r="Q2723" s="22"/>
      <c r="R2723" s="22"/>
      <c r="S2723" s="22"/>
      <c r="T2723" s="203"/>
      <c r="U2723" s="211"/>
      <c r="V2723" s="211"/>
      <c r="W2723" s="185" t="n">
        <v>0</v>
      </c>
      <c r="X2723" s="185" t="n">
        <v>0</v>
      </c>
      <c r="Y2723" s="219" t="n">
        <f aca="false">SUM(W2723:X2723)</f>
        <v>0</v>
      </c>
      <c r="Z2723" s="185" t="n">
        <v>0</v>
      </c>
      <c r="AA2723" s="185" t="n">
        <v>0</v>
      </c>
      <c r="AB2723" s="220" t="n">
        <f aca="false">SUM(Z2723:AA2723)</f>
        <v>0</v>
      </c>
      <c r="AC2723" s="22"/>
      <c r="AD2723" s="22"/>
      <c r="AE2723" s="188"/>
      <c r="AF2723" s="206" t="n">
        <f aca="false">IF(AE2723="SI",N2723,0)</f>
        <v>0</v>
      </c>
      <c r="AG2723" s="189" t="n">
        <f aca="false">IF(AE2723="SI",Y2723,0)</f>
        <v>0</v>
      </c>
      <c r="AH2723" s="189" t="n">
        <f aca="false">IF(AE2723="SI",AB2723,0)</f>
        <v>0</v>
      </c>
      <c r="AI2723" s="148"/>
      <c r="AJ2723" s="207"/>
      <c r="AK2723" s="207"/>
      <c r="AL2723" s="207"/>
      <c r="AM2723" s="207"/>
      <c r="AN2723" s="207"/>
      <c r="AO2723" s="208"/>
    </row>
    <row r="2724" customFormat="false" ht="15.75" hidden="false" customHeight="true" outlineLevel="0" collapsed="false">
      <c r="A2724" s="22" t="n">
        <v>2723</v>
      </c>
      <c r="B2724" s="180"/>
      <c r="C2724" s="22"/>
      <c r="D2724" s="22"/>
      <c r="E2724" s="183"/>
      <c r="F2724" s="183"/>
      <c r="G2724" s="22"/>
      <c r="H2724" s="22"/>
      <c r="I2724" s="22"/>
      <c r="J2724" s="22"/>
      <c r="K2724" s="191" t="e">
        <f aca="false">VLOOKUP(Personale!J2724,Legenda!$D$1:$F$258,2)</f>
        <v>#N/A</v>
      </c>
      <c r="L2724" s="22"/>
      <c r="M2724" s="22"/>
      <c r="N2724" s="22"/>
      <c r="O2724" s="22"/>
      <c r="P2724" s="203"/>
      <c r="Q2724" s="22"/>
      <c r="R2724" s="22"/>
      <c r="S2724" s="22"/>
      <c r="T2724" s="203"/>
      <c r="U2724" s="211"/>
      <c r="V2724" s="211"/>
      <c r="W2724" s="185" t="n">
        <v>0</v>
      </c>
      <c r="X2724" s="185" t="n">
        <v>0</v>
      </c>
      <c r="Y2724" s="219" t="n">
        <f aca="false">SUM(W2724:X2724)</f>
        <v>0</v>
      </c>
      <c r="Z2724" s="185" t="n">
        <v>0</v>
      </c>
      <c r="AA2724" s="185" t="n">
        <v>0</v>
      </c>
      <c r="AB2724" s="220" t="n">
        <f aca="false">SUM(Z2724:AA2724)</f>
        <v>0</v>
      </c>
      <c r="AC2724" s="22"/>
      <c r="AD2724" s="22"/>
      <c r="AE2724" s="188"/>
      <c r="AF2724" s="206" t="n">
        <f aca="false">IF(AE2724="SI",N2724,0)</f>
        <v>0</v>
      </c>
      <c r="AG2724" s="189" t="n">
        <f aca="false">IF(AE2724="SI",Y2724,0)</f>
        <v>0</v>
      </c>
      <c r="AH2724" s="189" t="n">
        <f aca="false">IF(AE2724="SI",AB2724,0)</f>
        <v>0</v>
      </c>
      <c r="AI2724" s="148"/>
      <c r="AJ2724" s="207"/>
      <c r="AK2724" s="207"/>
      <c r="AL2724" s="207"/>
      <c r="AM2724" s="207"/>
      <c r="AN2724" s="207"/>
      <c r="AO2724" s="208"/>
    </row>
    <row r="2725" customFormat="false" ht="15.75" hidden="false" customHeight="true" outlineLevel="0" collapsed="false">
      <c r="A2725" s="22" t="n">
        <v>2724</v>
      </c>
      <c r="B2725" s="180"/>
      <c r="C2725" s="22"/>
      <c r="D2725" s="22"/>
      <c r="E2725" s="183"/>
      <c r="F2725" s="183"/>
      <c r="G2725" s="22"/>
      <c r="H2725" s="22"/>
      <c r="I2725" s="22"/>
      <c r="J2725" s="22"/>
      <c r="K2725" s="191" t="e">
        <f aca="false">VLOOKUP(Personale!J2725,Legenda!$D$1:$F$258,2)</f>
        <v>#N/A</v>
      </c>
      <c r="L2725" s="22"/>
      <c r="M2725" s="22"/>
      <c r="N2725" s="22"/>
      <c r="O2725" s="22"/>
      <c r="P2725" s="203"/>
      <c r="Q2725" s="22"/>
      <c r="R2725" s="22"/>
      <c r="S2725" s="22"/>
      <c r="T2725" s="203"/>
      <c r="U2725" s="211"/>
      <c r="V2725" s="211"/>
      <c r="W2725" s="185" t="n">
        <v>0</v>
      </c>
      <c r="X2725" s="185" t="n">
        <v>0</v>
      </c>
      <c r="Y2725" s="219" t="n">
        <f aca="false">SUM(W2725:X2725)</f>
        <v>0</v>
      </c>
      <c r="Z2725" s="185" t="n">
        <v>0</v>
      </c>
      <c r="AA2725" s="185" t="n">
        <v>0</v>
      </c>
      <c r="AB2725" s="220" t="n">
        <f aca="false">SUM(Z2725:AA2725)</f>
        <v>0</v>
      </c>
      <c r="AC2725" s="22"/>
      <c r="AD2725" s="22"/>
      <c r="AE2725" s="188"/>
      <c r="AF2725" s="206" t="n">
        <f aca="false">IF(AE2725="SI",N2725,0)</f>
        <v>0</v>
      </c>
      <c r="AG2725" s="189" t="n">
        <f aca="false">IF(AE2725="SI",Y2725,0)</f>
        <v>0</v>
      </c>
      <c r="AH2725" s="189" t="n">
        <f aca="false">IF(AE2725="SI",AB2725,0)</f>
        <v>0</v>
      </c>
      <c r="AI2725" s="148"/>
      <c r="AJ2725" s="207"/>
      <c r="AK2725" s="207"/>
      <c r="AL2725" s="207"/>
      <c r="AM2725" s="207"/>
      <c r="AN2725" s="207"/>
      <c r="AO2725" s="208"/>
    </row>
    <row r="2726" customFormat="false" ht="15.75" hidden="false" customHeight="true" outlineLevel="0" collapsed="false">
      <c r="A2726" s="22" t="n">
        <v>2725</v>
      </c>
      <c r="B2726" s="180"/>
      <c r="C2726" s="22"/>
      <c r="D2726" s="22"/>
      <c r="E2726" s="183"/>
      <c r="F2726" s="183"/>
      <c r="G2726" s="22"/>
      <c r="H2726" s="22"/>
      <c r="I2726" s="22"/>
      <c r="J2726" s="22"/>
      <c r="K2726" s="191" t="e">
        <f aca="false">VLOOKUP(Personale!J2726,Legenda!$D$1:$F$258,2)</f>
        <v>#N/A</v>
      </c>
      <c r="L2726" s="22"/>
      <c r="M2726" s="22"/>
      <c r="N2726" s="22"/>
      <c r="O2726" s="22"/>
      <c r="P2726" s="203"/>
      <c r="Q2726" s="22"/>
      <c r="R2726" s="22"/>
      <c r="S2726" s="22"/>
      <c r="T2726" s="203"/>
      <c r="U2726" s="211"/>
      <c r="V2726" s="211"/>
      <c r="W2726" s="185" t="n">
        <v>0</v>
      </c>
      <c r="X2726" s="185" t="n">
        <v>0</v>
      </c>
      <c r="Y2726" s="219" t="n">
        <f aca="false">SUM(W2726:X2726)</f>
        <v>0</v>
      </c>
      <c r="Z2726" s="185" t="n">
        <v>0</v>
      </c>
      <c r="AA2726" s="185" t="n">
        <v>0</v>
      </c>
      <c r="AB2726" s="220" t="n">
        <f aca="false">SUM(Z2726:AA2726)</f>
        <v>0</v>
      </c>
      <c r="AC2726" s="22"/>
      <c r="AD2726" s="22"/>
      <c r="AE2726" s="188"/>
      <c r="AF2726" s="206" t="n">
        <f aca="false">IF(AE2726="SI",N2726,0)</f>
        <v>0</v>
      </c>
      <c r="AG2726" s="189" t="n">
        <f aca="false">IF(AE2726="SI",Y2726,0)</f>
        <v>0</v>
      </c>
      <c r="AH2726" s="189" t="n">
        <f aca="false">IF(AE2726="SI",AB2726,0)</f>
        <v>0</v>
      </c>
      <c r="AI2726" s="148"/>
      <c r="AJ2726" s="207"/>
      <c r="AK2726" s="207"/>
      <c r="AL2726" s="207"/>
      <c r="AM2726" s="207"/>
      <c r="AN2726" s="207"/>
      <c r="AO2726" s="208"/>
    </row>
    <row r="2727" customFormat="false" ht="15.75" hidden="false" customHeight="true" outlineLevel="0" collapsed="false">
      <c r="A2727" s="22" t="n">
        <v>2726</v>
      </c>
      <c r="B2727" s="180"/>
      <c r="C2727" s="22"/>
      <c r="D2727" s="22"/>
      <c r="E2727" s="183"/>
      <c r="F2727" s="183"/>
      <c r="G2727" s="22"/>
      <c r="H2727" s="22"/>
      <c r="I2727" s="22"/>
      <c r="J2727" s="22"/>
      <c r="K2727" s="191" t="e">
        <f aca="false">VLOOKUP(Personale!J2727,Legenda!$D$1:$F$258,2)</f>
        <v>#N/A</v>
      </c>
      <c r="L2727" s="22"/>
      <c r="M2727" s="22"/>
      <c r="N2727" s="22"/>
      <c r="O2727" s="22"/>
      <c r="P2727" s="203"/>
      <c r="Q2727" s="22"/>
      <c r="R2727" s="22"/>
      <c r="S2727" s="22"/>
      <c r="T2727" s="203"/>
      <c r="U2727" s="211"/>
      <c r="V2727" s="211"/>
      <c r="W2727" s="185" t="n">
        <v>0</v>
      </c>
      <c r="X2727" s="185" t="n">
        <v>0</v>
      </c>
      <c r="Y2727" s="219" t="n">
        <f aca="false">SUM(W2727:X2727)</f>
        <v>0</v>
      </c>
      <c r="Z2727" s="185" t="n">
        <v>0</v>
      </c>
      <c r="AA2727" s="185" t="n">
        <v>0</v>
      </c>
      <c r="AB2727" s="220" t="n">
        <f aca="false">SUM(Z2727:AA2727)</f>
        <v>0</v>
      </c>
      <c r="AC2727" s="22"/>
      <c r="AD2727" s="22"/>
      <c r="AE2727" s="188"/>
      <c r="AF2727" s="206" t="n">
        <f aca="false">IF(AE2727="SI",N2727,0)</f>
        <v>0</v>
      </c>
      <c r="AG2727" s="189" t="n">
        <f aca="false">IF(AE2727="SI",Y2727,0)</f>
        <v>0</v>
      </c>
      <c r="AH2727" s="189" t="n">
        <f aca="false">IF(AE2727="SI",AB2727,0)</f>
        <v>0</v>
      </c>
      <c r="AI2727" s="148"/>
      <c r="AJ2727" s="207"/>
      <c r="AK2727" s="207"/>
      <c r="AL2727" s="207"/>
      <c r="AM2727" s="207"/>
      <c r="AN2727" s="207"/>
      <c r="AO2727" s="208"/>
    </row>
    <row r="2728" customFormat="false" ht="15.75" hidden="false" customHeight="true" outlineLevel="0" collapsed="false">
      <c r="A2728" s="22" t="n">
        <v>2727</v>
      </c>
      <c r="B2728" s="180"/>
      <c r="C2728" s="22"/>
      <c r="D2728" s="22"/>
      <c r="E2728" s="183"/>
      <c r="F2728" s="183"/>
      <c r="G2728" s="22"/>
      <c r="H2728" s="22"/>
      <c r="I2728" s="22"/>
      <c r="J2728" s="22"/>
      <c r="K2728" s="191" t="e">
        <f aca="false">VLOOKUP(Personale!J2728,Legenda!$D$1:$F$258,2)</f>
        <v>#N/A</v>
      </c>
      <c r="L2728" s="22"/>
      <c r="M2728" s="22"/>
      <c r="N2728" s="22"/>
      <c r="O2728" s="22"/>
      <c r="P2728" s="203"/>
      <c r="Q2728" s="22"/>
      <c r="R2728" s="22"/>
      <c r="S2728" s="22"/>
      <c r="T2728" s="203"/>
      <c r="U2728" s="211"/>
      <c r="V2728" s="211"/>
      <c r="W2728" s="185" t="n">
        <v>0</v>
      </c>
      <c r="X2728" s="185" t="n">
        <v>0</v>
      </c>
      <c r="Y2728" s="219" t="n">
        <f aca="false">SUM(W2728:X2728)</f>
        <v>0</v>
      </c>
      <c r="Z2728" s="185" t="n">
        <v>0</v>
      </c>
      <c r="AA2728" s="185" t="n">
        <v>0</v>
      </c>
      <c r="AB2728" s="220" t="n">
        <f aca="false">SUM(Z2728:AA2728)</f>
        <v>0</v>
      </c>
      <c r="AC2728" s="22"/>
      <c r="AD2728" s="22"/>
      <c r="AE2728" s="188"/>
      <c r="AF2728" s="206" t="n">
        <f aca="false">IF(AE2728="SI",N2728,0)</f>
        <v>0</v>
      </c>
      <c r="AG2728" s="189" t="n">
        <f aca="false">IF(AE2728="SI",Y2728,0)</f>
        <v>0</v>
      </c>
      <c r="AH2728" s="189" t="n">
        <f aca="false">IF(AE2728="SI",AB2728,0)</f>
        <v>0</v>
      </c>
      <c r="AI2728" s="148"/>
      <c r="AJ2728" s="207"/>
      <c r="AK2728" s="207"/>
      <c r="AL2728" s="207"/>
      <c r="AM2728" s="207"/>
      <c r="AN2728" s="207"/>
      <c r="AO2728" s="208"/>
    </row>
    <row r="2729" customFormat="false" ht="15.75" hidden="false" customHeight="true" outlineLevel="0" collapsed="false">
      <c r="A2729" s="22" t="n">
        <v>2728</v>
      </c>
      <c r="B2729" s="180"/>
      <c r="C2729" s="22"/>
      <c r="D2729" s="22"/>
      <c r="E2729" s="183"/>
      <c r="F2729" s="183"/>
      <c r="G2729" s="22"/>
      <c r="H2729" s="22"/>
      <c r="I2729" s="22"/>
      <c r="J2729" s="22"/>
      <c r="K2729" s="191" t="e">
        <f aca="false">VLOOKUP(Personale!J2729,Legenda!$D$1:$F$258,2)</f>
        <v>#N/A</v>
      </c>
      <c r="L2729" s="22"/>
      <c r="M2729" s="22"/>
      <c r="N2729" s="22"/>
      <c r="O2729" s="22"/>
      <c r="P2729" s="203"/>
      <c r="Q2729" s="22"/>
      <c r="R2729" s="22"/>
      <c r="S2729" s="22"/>
      <c r="T2729" s="203"/>
      <c r="U2729" s="211"/>
      <c r="V2729" s="211"/>
      <c r="W2729" s="185" t="n">
        <v>0</v>
      </c>
      <c r="X2729" s="185" t="n">
        <v>0</v>
      </c>
      <c r="Y2729" s="219" t="n">
        <f aca="false">SUM(W2729:X2729)</f>
        <v>0</v>
      </c>
      <c r="Z2729" s="185" t="n">
        <v>0</v>
      </c>
      <c r="AA2729" s="185" t="n">
        <v>0</v>
      </c>
      <c r="AB2729" s="220" t="n">
        <f aca="false">SUM(Z2729:AA2729)</f>
        <v>0</v>
      </c>
      <c r="AC2729" s="22"/>
      <c r="AD2729" s="22"/>
      <c r="AE2729" s="188"/>
      <c r="AF2729" s="206" t="n">
        <f aca="false">IF(AE2729="SI",N2729,0)</f>
        <v>0</v>
      </c>
      <c r="AG2729" s="189" t="n">
        <f aca="false">IF(AE2729="SI",Y2729,0)</f>
        <v>0</v>
      </c>
      <c r="AH2729" s="189" t="n">
        <f aca="false">IF(AE2729="SI",AB2729,0)</f>
        <v>0</v>
      </c>
      <c r="AI2729" s="148"/>
      <c r="AJ2729" s="207"/>
      <c r="AK2729" s="207"/>
      <c r="AL2729" s="207"/>
      <c r="AM2729" s="207"/>
      <c r="AN2729" s="207"/>
      <c r="AO2729" s="208"/>
    </row>
    <row r="2730" customFormat="false" ht="15.75" hidden="false" customHeight="true" outlineLevel="0" collapsed="false">
      <c r="A2730" s="22" t="n">
        <v>2729</v>
      </c>
      <c r="B2730" s="180"/>
      <c r="C2730" s="22"/>
      <c r="D2730" s="22"/>
      <c r="E2730" s="183"/>
      <c r="F2730" s="183"/>
      <c r="G2730" s="22"/>
      <c r="H2730" s="22"/>
      <c r="I2730" s="22"/>
      <c r="J2730" s="22"/>
      <c r="K2730" s="191" t="e">
        <f aca="false">VLOOKUP(Personale!J2730,Legenda!$D$1:$F$258,2)</f>
        <v>#N/A</v>
      </c>
      <c r="L2730" s="22"/>
      <c r="M2730" s="22"/>
      <c r="N2730" s="22"/>
      <c r="O2730" s="22"/>
      <c r="P2730" s="203"/>
      <c r="Q2730" s="22"/>
      <c r="R2730" s="22"/>
      <c r="S2730" s="22"/>
      <c r="T2730" s="203"/>
      <c r="U2730" s="211"/>
      <c r="V2730" s="211"/>
      <c r="W2730" s="185" t="n">
        <v>0</v>
      </c>
      <c r="X2730" s="185" t="n">
        <v>0</v>
      </c>
      <c r="Y2730" s="219" t="n">
        <f aca="false">SUM(W2730:X2730)</f>
        <v>0</v>
      </c>
      <c r="Z2730" s="185" t="n">
        <v>0</v>
      </c>
      <c r="AA2730" s="185" t="n">
        <v>0</v>
      </c>
      <c r="AB2730" s="220" t="n">
        <f aca="false">SUM(Z2730:AA2730)</f>
        <v>0</v>
      </c>
      <c r="AC2730" s="22"/>
      <c r="AD2730" s="22"/>
      <c r="AE2730" s="188"/>
      <c r="AF2730" s="206" t="n">
        <f aca="false">IF(AE2730="SI",N2730,0)</f>
        <v>0</v>
      </c>
      <c r="AG2730" s="189" t="n">
        <f aca="false">IF(AE2730="SI",Y2730,0)</f>
        <v>0</v>
      </c>
      <c r="AH2730" s="189" t="n">
        <f aca="false">IF(AE2730="SI",AB2730,0)</f>
        <v>0</v>
      </c>
      <c r="AI2730" s="148"/>
      <c r="AJ2730" s="207"/>
      <c r="AK2730" s="207"/>
      <c r="AL2730" s="207"/>
      <c r="AM2730" s="207"/>
      <c r="AN2730" s="207"/>
      <c r="AO2730" s="208"/>
    </row>
    <row r="2731" customFormat="false" ht="15.75" hidden="false" customHeight="true" outlineLevel="0" collapsed="false">
      <c r="A2731" s="22" t="n">
        <v>2730</v>
      </c>
      <c r="B2731" s="180"/>
      <c r="C2731" s="22"/>
      <c r="D2731" s="22"/>
      <c r="E2731" s="183"/>
      <c r="F2731" s="183"/>
      <c r="G2731" s="22"/>
      <c r="H2731" s="22"/>
      <c r="I2731" s="22"/>
      <c r="J2731" s="22"/>
      <c r="K2731" s="191" t="e">
        <f aca="false">VLOOKUP(Personale!J2731,Legenda!$D$1:$F$258,2)</f>
        <v>#N/A</v>
      </c>
      <c r="L2731" s="22"/>
      <c r="M2731" s="22"/>
      <c r="N2731" s="22"/>
      <c r="O2731" s="22"/>
      <c r="P2731" s="203"/>
      <c r="Q2731" s="22"/>
      <c r="R2731" s="22"/>
      <c r="S2731" s="22"/>
      <c r="T2731" s="203"/>
      <c r="U2731" s="211"/>
      <c r="V2731" s="211"/>
      <c r="W2731" s="185" t="n">
        <v>0</v>
      </c>
      <c r="X2731" s="185" t="n">
        <v>0</v>
      </c>
      <c r="Y2731" s="219" t="n">
        <f aca="false">SUM(W2731:X2731)</f>
        <v>0</v>
      </c>
      <c r="Z2731" s="185" t="n">
        <v>0</v>
      </c>
      <c r="AA2731" s="185" t="n">
        <v>0</v>
      </c>
      <c r="AB2731" s="220" t="n">
        <f aca="false">SUM(Z2731:AA2731)</f>
        <v>0</v>
      </c>
      <c r="AC2731" s="22"/>
      <c r="AD2731" s="22"/>
      <c r="AE2731" s="188"/>
      <c r="AF2731" s="206" t="n">
        <f aca="false">IF(AE2731="SI",N2731,0)</f>
        <v>0</v>
      </c>
      <c r="AG2731" s="189" t="n">
        <f aca="false">IF(AE2731="SI",Y2731,0)</f>
        <v>0</v>
      </c>
      <c r="AH2731" s="189" t="n">
        <f aca="false">IF(AE2731="SI",AB2731,0)</f>
        <v>0</v>
      </c>
      <c r="AI2731" s="148"/>
      <c r="AJ2731" s="207"/>
      <c r="AK2731" s="207"/>
      <c r="AL2731" s="207"/>
      <c r="AM2731" s="207"/>
      <c r="AN2731" s="207"/>
      <c r="AO2731" s="208"/>
    </row>
    <row r="2732" customFormat="false" ht="15.75" hidden="false" customHeight="true" outlineLevel="0" collapsed="false">
      <c r="A2732" s="22" t="n">
        <v>2731</v>
      </c>
      <c r="B2732" s="180"/>
      <c r="C2732" s="22"/>
      <c r="D2732" s="22"/>
      <c r="E2732" s="183"/>
      <c r="F2732" s="183"/>
      <c r="G2732" s="22"/>
      <c r="H2732" s="22"/>
      <c r="I2732" s="22"/>
      <c r="J2732" s="22"/>
      <c r="K2732" s="191" t="e">
        <f aca="false">VLOOKUP(Personale!J2732,Legenda!$D$1:$F$258,2)</f>
        <v>#N/A</v>
      </c>
      <c r="L2732" s="22"/>
      <c r="M2732" s="22"/>
      <c r="N2732" s="22"/>
      <c r="O2732" s="22"/>
      <c r="P2732" s="203"/>
      <c r="Q2732" s="22"/>
      <c r="R2732" s="22"/>
      <c r="S2732" s="22"/>
      <c r="T2732" s="203"/>
      <c r="U2732" s="211"/>
      <c r="V2732" s="211"/>
      <c r="W2732" s="185" t="n">
        <v>0</v>
      </c>
      <c r="X2732" s="185" t="n">
        <v>0</v>
      </c>
      <c r="Y2732" s="219" t="n">
        <f aca="false">SUM(W2732:X2732)</f>
        <v>0</v>
      </c>
      <c r="Z2732" s="185" t="n">
        <v>0</v>
      </c>
      <c r="AA2732" s="185" t="n">
        <v>0</v>
      </c>
      <c r="AB2732" s="220" t="n">
        <f aca="false">SUM(Z2732:AA2732)</f>
        <v>0</v>
      </c>
      <c r="AC2732" s="22"/>
      <c r="AD2732" s="22"/>
      <c r="AE2732" s="188"/>
      <c r="AF2732" s="206" t="n">
        <f aca="false">IF(AE2732="SI",N2732,0)</f>
        <v>0</v>
      </c>
      <c r="AG2732" s="189" t="n">
        <f aca="false">IF(AE2732="SI",Y2732,0)</f>
        <v>0</v>
      </c>
      <c r="AH2732" s="189" t="n">
        <f aca="false">IF(AE2732="SI",AB2732,0)</f>
        <v>0</v>
      </c>
      <c r="AI2732" s="148"/>
      <c r="AJ2732" s="207"/>
      <c r="AK2732" s="207"/>
      <c r="AL2732" s="207"/>
      <c r="AM2732" s="207"/>
      <c r="AN2732" s="207"/>
      <c r="AO2732" s="208"/>
    </row>
    <row r="2733" customFormat="false" ht="15.75" hidden="false" customHeight="true" outlineLevel="0" collapsed="false">
      <c r="A2733" s="22" t="n">
        <v>2732</v>
      </c>
      <c r="B2733" s="180"/>
      <c r="C2733" s="22"/>
      <c r="D2733" s="22"/>
      <c r="E2733" s="183"/>
      <c r="F2733" s="183"/>
      <c r="G2733" s="22"/>
      <c r="H2733" s="22"/>
      <c r="I2733" s="22"/>
      <c r="J2733" s="22"/>
      <c r="K2733" s="191" t="e">
        <f aca="false">VLOOKUP(Personale!J2733,Legenda!$D$1:$F$258,2)</f>
        <v>#N/A</v>
      </c>
      <c r="L2733" s="22"/>
      <c r="M2733" s="22"/>
      <c r="N2733" s="22"/>
      <c r="O2733" s="22"/>
      <c r="P2733" s="203"/>
      <c r="Q2733" s="22"/>
      <c r="R2733" s="22"/>
      <c r="S2733" s="22"/>
      <c r="T2733" s="203"/>
      <c r="U2733" s="211"/>
      <c r="V2733" s="211"/>
      <c r="W2733" s="185" t="n">
        <v>0</v>
      </c>
      <c r="X2733" s="185" t="n">
        <v>0</v>
      </c>
      <c r="Y2733" s="219" t="n">
        <f aca="false">SUM(W2733:X2733)</f>
        <v>0</v>
      </c>
      <c r="Z2733" s="185" t="n">
        <v>0</v>
      </c>
      <c r="AA2733" s="185" t="n">
        <v>0</v>
      </c>
      <c r="AB2733" s="220" t="n">
        <f aca="false">SUM(Z2733:AA2733)</f>
        <v>0</v>
      </c>
      <c r="AC2733" s="22"/>
      <c r="AD2733" s="22"/>
      <c r="AE2733" s="188"/>
      <c r="AF2733" s="206" t="n">
        <f aca="false">IF(AE2733="SI",N2733,0)</f>
        <v>0</v>
      </c>
      <c r="AG2733" s="189" t="n">
        <f aca="false">IF(AE2733="SI",Y2733,0)</f>
        <v>0</v>
      </c>
      <c r="AH2733" s="189" t="n">
        <f aca="false">IF(AE2733="SI",AB2733,0)</f>
        <v>0</v>
      </c>
      <c r="AI2733" s="148"/>
      <c r="AJ2733" s="207"/>
      <c r="AK2733" s="207"/>
      <c r="AL2733" s="207"/>
      <c r="AM2733" s="207"/>
      <c r="AN2733" s="207"/>
      <c r="AO2733" s="208"/>
    </row>
    <row r="2734" customFormat="false" ht="15.75" hidden="false" customHeight="true" outlineLevel="0" collapsed="false">
      <c r="A2734" s="22" t="n">
        <v>2733</v>
      </c>
      <c r="B2734" s="180"/>
      <c r="C2734" s="22"/>
      <c r="D2734" s="22"/>
      <c r="E2734" s="183"/>
      <c r="F2734" s="183"/>
      <c r="G2734" s="22"/>
      <c r="H2734" s="22"/>
      <c r="I2734" s="22"/>
      <c r="J2734" s="22"/>
      <c r="K2734" s="191" t="e">
        <f aca="false">VLOOKUP(Personale!J2734,Legenda!$D$1:$F$258,2)</f>
        <v>#N/A</v>
      </c>
      <c r="L2734" s="22"/>
      <c r="M2734" s="22"/>
      <c r="N2734" s="22"/>
      <c r="O2734" s="22"/>
      <c r="P2734" s="203"/>
      <c r="Q2734" s="22"/>
      <c r="R2734" s="22"/>
      <c r="S2734" s="22"/>
      <c r="T2734" s="203"/>
      <c r="U2734" s="211"/>
      <c r="V2734" s="211"/>
      <c r="W2734" s="185" t="n">
        <v>0</v>
      </c>
      <c r="X2734" s="185" t="n">
        <v>0</v>
      </c>
      <c r="Y2734" s="219" t="n">
        <f aca="false">SUM(W2734:X2734)</f>
        <v>0</v>
      </c>
      <c r="Z2734" s="185" t="n">
        <v>0</v>
      </c>
      <c r="AA2734" s="185" t="n">
        <v>0</v>
      </c>
      <c r="AB2734" s="220" t="n">
        <f aca="false">SUM(Z2734:AA2734)</f>
        <v>0</v>
      </c>
      <c r="AC2734" s="22"/>
      <c r="AD2734" s="22"/>
      <c r="AE2734" s="188"/>
      <c r="AF2734" s="206" t="n">
        <f aca="false">IF(AE2734="SI",N2734,0)</f>
        <v>0</v>
      </c>
      <c r="AG2734" s="189" t="n">
        <f aca="false">IF(AE2734="SI",Y2734,0)</f>
        <v>0</v>
      </c>
      <c r="AH2734" s="189" t="n">
        <f aca="false">IF(AE2734="SI",AB2734,0)</f>
        <v>0</v>
      </c>
      <c r="AI2734" s="148"/>
      <c r="AJ2734" s="207"/>
      <c r="AK2734" s="207"/>
      <c r="AL2734" s="207"/>
      <c r="AM2734" s="207"/>
      <c r="AN2734" s="207"/>
      <c r="AO2734" s="208"/>
    </row>
    <row r="2735" customFormat="false" ht="15.75" hidden="false" customHeight="true" outlineLevel="0" collapsed="false">
      <c r="A2735" s="22" t="n">
        <v>2734</v>
      </c>
      <c r="B2735" s="180"/>
      <c r="C2735" s="22"/>
      <c r="D2735" s="22"/>
      <c r="E2735" s="183"/>
      <c r="F2735" s="183"/>
      <c r="G2735" s="22"/>
      <c r="H2735" s="22"/>
      <c r="I2735" s="22"/>
      <c r="J2735" s="22"/>
      <c r="K2735" s="191" t="e">
        <f aca="false">VLOOKUP(Personale!J2735,Legenda!$D$1:$F$258,2)</f>
        <v>#N/A</v>
      </c>
      <c r="L2735" s="22"/>
      <c r="M2735" s="22"/>
      <c r="N2735" s="22"/>
      <c r="O2735" s="22"/>
      <c r="P2735" s="203"/>
      <c r="Q2735" s="22"/>
      <c r="R2735" s="22"/>
      <c r="S2735" s="22"/>
      <c r="T2735" s="203"/>
      <c r="U2735" s="211"/>
      <c r="V2735" s="211"/>
      <c r="W2735" s="185" t="n">
        <v>0</v>
      </c>
      <c r="X2735" s="185" t="n">
        <v>0</v>
      </c>
      <c r="Y2735" s="219" t="n">
        <f aca="false">SUM(W2735:X2735)</f>
        <v>0</v>
      </c>
      <c r="Z2735" s="185" t="n">
        <v>0</v>
      </c>
      <c r="AA2735" s="185" t="n">
        <v>0</v>
      </c>
      <c r="AB2735" s="220" t="n">
        <f aca="false">SUM(Z2735:AA2735)</f>
        <v>0</v>
      </c>
      <c r="AC2735" s="22"/>
      <c r="AD2735" s="22"/>
      <c r="AE2735" s="188"/>
      <c r="AF2735" s="206" t="n">
        <f aca="false">IF(AE2735="SI",N2735,0)</f>
        <v>0</v>
      </c>
      <c r="AG2735" s="189" t="n">
        <f aca="false">IF(AE2735="SI",Y2735,0)</f>
        <v>0</v>
      </c>
      <c r="AH2735" s="189" t="n">
        <f aca="false">IF(AE2735="SI",AB2735,0)</f>
        <v>0</v>
      </c>
      <c r="AI2735" s="148"/>
      <c r="AJ2735" s="207"/>
      <c r="AK2735" s="207"/>
      <c r="AL2735" s="207"/>
      <c r="AM2735" s="207"/>
      <c r="AN2735" s="207"/>
      <c r="AO2735" s="208"/>
    </row>
    <row r="2736" customFormat="false" ht="15.75" hidden="false" customHeight="true" outlineLevel="0" collapsed="false">
      <c r="A2736" s="22" t="n">
        <v>2735</v>
      </c>
      <c r="B2736" s="180"/>
      <c r="C2736" s="22"/>
      <c r="D2736" s="22"/>
      <c r="E2736" s="183"/>
      <c r="F2736" s="183"/>
      <c r="G2736" s="22"/>
      <c r="H2736" s="22"/>
      <c r="I2736" s="22"/>
      <c r="J2736" s="22"/>
      <c r="K2736" s="191" t="e">
        <f aca="false">VLOOKUP(Personale!J2736,Legenda!$D$1:$F$258,2)</f>
        <v>#N/A</v>
      </c>
      <c r="L2736" s="22"/>
      <c r="M2736" s="22"/>
      <c r="N2736" s="22"/>
      <c r="O2736" s="22"/>
      <c r="P2736" s="203"/>
      <c r="Q2736" s="22"/>
      <c r="R2736" s="22"/>
      <c r="S2736" s="22"/>
      <c r="T2736" s="203"/>
      <c r="U2736" s="211"/>
      <c r="V2736" s="211"/>
      <c r="W2736" s="185" t="n">
        <v>0</v>
      </c>
      <c r="X2736" s="185" t="n">
        <v>0</v>
      </c>
      <c r="Y2736" s="219" t="n">
        <f aca="false">SUM(W2736:X2736)</f>
        <v>0</v>
      </c>
      <c r="Z2736" s="185" t="n">
        <v>0</v>
      </c>
      <c r="AA2736" s="185" t="n">
        <v>0</v>
      </c>
      <c r="AB2736" s="220" t="n">
        <f aca="false">SUM(Z2736:AA2736)</f>
        <v>0</v>
      </c>
      <c r="AC2736" s="22"/>
      <c r="AD2736" s="22"/>
      <c r="AE2736" s="188"/>
      <c r="AF2736" s="206" t="n">
        <f aca="false">IF(AE2736="SI",N2736,0)</f>
        <v>0</v>
      </c>
      <c r="AG2736" s="189" t="n">
        <f aca="false">IF(AE2736="SI",Y2736,0)</f>
        <v>0</v>
      </c>
      <c r="AH2736" s="189" t="n">
        <f aca="false">IF(AE2736="SI",AB2736,0)</f>
        <v>0</v>
      </c>
      <c r="AI2736" s="148"/>
      <c r="AJ2736" s="207"/>
      <c r="AK2736" s="207"/>
      <c r="AL2736" s="207"/>
      <c r="AM2736" s="207"/>
      <c r="AN2736" s="207"/>
      <c r="AO2736" s="208"/>
    </row>
    <row r="2737" customFormat="false" ht="15.75" hidden="false" customHeight="true" outlineLevel="0" collapsed="false">
      <c r="A2737" s="22" t="n">
        <v>2736</v>
      </c>
      <c r="B2737" s="180"/>
      <c r="C2737" s="22"/>
      <c r="D2737" s="22"/>
      <c r="E2737" s="183"/>
      <c r="F2737" s="183"/>
      <c r="G2737" s="22"/>
      <c r="H2737" s="22"/>
      <c r="I2737" s="22"/>
      <c r="J2737" s="22"/>
      <c r="K2737" s="191" t="e">
        <f aca="false">VLOOKUP(Personale!J2737,Legenda!$D$1:$F$258,2)</f>
        <v>#N/A</v>
      </c>
      <c r="L2737" s="22"/>
      <c r="M2737" s="22"/>
      <c r="N2737" s="22"/>
      <c r="O2737" s="22"/>
      <c r="P2737" s="203"/>
      <c r="Q2737" s="22"/>
      <c r="R2737" s="22"/>
      <c r="S2737" s="22"/>
      <c r="T2737" s="203"/>
      <c r="U2737" s="211"/>
      <c r="V2737" s="211"/>
      <c r="W2737" s="185" t="n">
        <v>0</v>
      </c>
      <c r="X2737" s="185" t="n">
        <v>0</v>
      </c>
      <c r="Y2737" s="219" t="n">
        <f aca="false">SUM(W2737:X2737)</f>
        <v>0</v>
      </c>
      <c r="Z2737" s="185" t="n">
        <v>0</v>
      </c>
      <c r="AA2737" s="185" t="n">
        <v>0</v>
      </c>
      <c r="AB2737" s="220" t="n">
        <f aca="false">SUM(Z2737:AA2737)</f>
        <v>0</v>
      </c>
      <c r="AC2737" s="22"/>
      <c r="AD2737" s="22"/>
      <c r="AE2737" s="188"/>
      <c r="AF2737" s="206" t="n">
        <f aca="false">IF(AE2737="SI",N2737,0)</f>
        <v>0</v>
      </c>
      <c r="AG2737" s="189" t="n">
        <f aca="false">IF(AE2737="SI",Y2737,0)</f>
        <v>0</v>
      </c>
      <c r="AH2737" s="189" t="n">
        <f aca="false">IF(AE2737="SI",AB2737,0)</f>
        <v>0</v>
      </c>
      <c r="AI2737" s="148"/>
      <c r="AJ2737" s="207"/>
      <c r="AK2737" s="207"/>
      <c r="AL2737" s="207"/>
      <c r="AM2737" s="207"/>
      <c r="AN2737" s="207"/>
      <c r="AO2737" s="208"/>
    </row>
    <row r="2738" customFormat="false" ht="15.75" hidden="false" customHeight="true" outlineLevel="0" collapsed="false">
      <c r="A2738" s="22" t="n">
        <v>2737</v>
      </c>
      <c r="B2738" s="180"/>
      <c r="C2738" s="22"/>
      <c r="D2738" s="22"/>
      <c r="E2738" s="183"/>
      <c r="F2738" s="183"/>
      <c r="G2738" s="22"/>
      <c r="H2738" s="22"/>
      <c r="I2738" s="22"/>
      <c r="J2738" s="22"/>
      <c r="K2738" s="191" t="e">
        <f aca="false">VLOOKUP(Personale!J2738,Legenda!$D$1:$F$258,2)</f>
        <v>#N/A</v>
      </c>
      <c r="L2738" s="22"/>
      <c r="M2738" s="22"/>
      <c r="N2738" s="22"/>
      <c r="O2738" s="22"/>
      <c r="P2738" s="203"/>
      <c r="Q2738" s="22"/>
      <c r="R2738" s="22"/>
      <c r="S2738" s="22"/>
      <c r="T2738" s="203"/>
      <c r="U2738" s="211"/>
      <c r="V2738" s="211"/>
      <c r="W2738" s="185" t="n">
        <v>0</v>
      </c>
      <c r="X2738" s="185" t="n">
        <v>0</v>
      </c>
      <c r="Y2738" s="219" t="n">
        <f aca="false">SUM(W2738:X2738)</f>
        <v>0</v>
      </c>
      <c r="Z2738" s="185" t="n">
        <v>0</v>
      </c>
      <c r="AA2738" s="185" t="n">
        <v>0</v>
      </c>
      <c r="AB2738" s="220" t="n">
        <f aca="false">SUM(Z2738:AA2738)</f>
        <v>0</v>
      </c>
      <c r="AC2738" s="22"/>
      <c r="AD2738" s="22"/>
      <c r="AE2738" s="188"/>
      <c r="AF2738" s="206" t="n">
        <f aca="false">IF(AE2738="SI",N2738,0)</f>
        <v>0</v>
      </c>
      <c r="AG2738" s="189" t="n">
        <f aca="false">IF(AE2738="SI",Y2738,0)</f>
        <v>0</v>
      </c>
      <c r="AH2738" s="189" t="n">
        <f aca="false">IF(AE2738="SI",AB2738,0)</f>
        <v>0</v>
      </c>
      <c r="AI2738" s="148"/>
      <c r="AJ2738" s="207"/>
      <c r="AK2738" s="207"/>
      <c r="AL2738" s="207"/>
      <c r="AM2738" s="207"/>
      <c r="AN2738" s="207"/>
      <c r="AO2738" s="208"/>
    </row>
    <row r="2739" customFormat="false" ht="15.75" hidden="false" customHeight="true" outlineLevel="0" collapsed="false">
      <c r="A2739" s="22" t="n">
        <v>2738</v>
      </c>
      <c r="B2739" s="180"/>
      <c r="C2739" s="22"/>
      <c r="D2739" s="22"/>
      <c r="E2739" s="183"/>
      <c r="F2739" s="183"/>
      <c r="G2739" s="22"/>
      <c r="H2739" s="22"/>
      <c r="I2739" s="22"/>
      <c r="J2739" s="22"/>
      <c r="K2739" s="191" t="e">
        <f aca="false">VLOOKUP(Personale!J2739,Legenda!$D$1:$F$258,2)</f>
        <v>#N/A</v>
      </c>
      <c r="L2739" s="22"/>
      <c r="M2739" s="22"/>
      <c r="N2739" s="22"/>
      <c r="O2739" s="22"/>
      <c r="P2739" s="203"/>
      <c r="Q2739" s="22"/>
      <c r="R2739" s="22"/>
      <c r="S2739" s="22"/>
      <c r="T2739" s="203"/>
      <c r="U2739" s="211"/>
      <c r="V2739" s="211"/>
      <c r="W2739" s="185" t="n">
        <v>0</v>
      </c>
      <c r="X2739" s="185" t="n">
        <v>0</v>
      </c>
      <c r="Y2739" s="219" t="n">
        <f aca="false">SUM(W2739:X2739)</f>
        <v>0</v>
      </c>
      <c r="Z2739" s="185" t="n">
        <v>0</v>
      </c>
      <c r="AA2739" s="185" t="n">
        <v>0</v>
      </c>
      <c r="AB2739" s="220" t="n">
        <f aca="false">SUM(Z2739:AA2739)</f>
        <v>0</v>
      </c>
      <c r="AC2739" s="22"/>
      <c r="AD2739" s="22"/>
      <c r="AE2739" s="188"/>
      <c r="AF2739" s="206" t="n">
        <f aca="false">IF(AE2739="SI",N2739,0)</f>
        <v>0</v>
      </c>
      <c r="AG2739" s="189" t="n">
        <f aca="false">IF(AE2739="SI",Y2739,0)</f>
        <v>0</v>
      </c>
      <c r="AH2739" s="189" t="n">
        <f aca="false">IF(AE2739="SI",AB2739,0)</f>
        <v>0</v>
      </c>
      <c r="AI2739" s="148"/>
      <c r="AJ2739" s="207"/>
      <c r="AK2739" s="207"/>
      <c r="AL2739" s="207"/>
      <c r="AM2739" s="207"/>
      <c r="AN2739" s="207"/>
      <c r="AO2739" s="208"/>
    </row>
    <row r="2740" customFormat="false" ht="15.75" hidden="false" customHeight="true" outlineLevel="0" collapsed="false">
      <c r="A2740" s="22" t="n">
        <v>2739</v>
      </c>
      <c r="B2740" s="180"/>
      <c r="C2740" s="22"/>
      <c r="D2740" s="22"/>
      <c r="E2740" s="183"/>
      <c r="F2740" s="183"/>
      <c r="G2740" s="22"/>
      <c r="H2740" s="22"/>
      <c r="I2740" s="22"/>
      <c r="J2740" s="22"/>
      <c r="K2740" s="191" t="e">
        <f aca="false">VLOOKUP(Personale!J2740,Legenda!$D$1:$F$258,2)</f>
        <v>#N/A</v>
      </c>
      <c r="L2740" s="22"/>
      <c r="M2740" s="22"/>
      <c r="N2740" s="22"/>
      <c r="O2740" s="22"/>
      <c r="P2740" s="203"/>
      <c r="Q2740" s="22"/>
      <c r="R2740" s="22"/>
      <c r="S2740" s="22"/>
      <c r="T2740" s="203"/>
      <c r="U2740" s="211"/>
      <c r="V2740" s="211"/>
      <c r="W2740" s="185" t="n">
        <v>0</v>
      </c>
      <c r="X2740" s="185" t="n">
        <v>0</v>
      </c>
      <c r="Y2740" s="219" t="n">
        <f aca="false">SUM(W2740:X2740)</f>
        <v>0</v>
      </c>
      <c r="Z2740" s="185" t="n">
        <v>0</v>
      </c>
      <c r="AA2740" s="185" t="n">
        <v>0</v>
      </c>
      <c r="AB2740" s="220" t="n">
        <f aca="false">SUM(Z2740:AA2740)</f>
        <v>0</v>
      </c>
      <c r="AC2740" s="22"/>
      <c r="AD2740" s="22"/>
      <c r="AE2740" s="188"/>
      <c r="AF2740" s="206" t="n">
        <f aca="false">IF(AE2740="SI",N2740,0)</f>
        <v>0</v>
      </c>
      <c r="AG2740" s="189" t="n">
        <f aca="false">IF(AE2740="SI",Y2740,0)</f>
        <v>0</v>
      </c>
      <c r="AH2740" s="189" t="n">
        <f aca="false">IF(AE2740="SI",AB2740,0)</f>
        <v>0</v>
      </c>
      <c r="AI2740" s="148"/>
      <c r="AJ2740" s="207"/>
      <c r="AK2740" s="207"/>
      <c r="AL2740" s="207"/>
      <c r="AM2740" s="207"/>
      <c r="AN2740" s="207"/>
      <c r="AO2740" s="208"/>
    </row>
    <row r="2741" customFormat="false" ht="15.75" hidden="false" customHeight="true" outlineLevel="0" collapsed="false">
      <c r="A2741" s="22" t="n">
        <v>2740</v>
      </c>
      <c r="B2741" s="180"/>
      <c r="C2741" s="22"/>
      <c r="D2741" s="22"/>
      <c r="E2741" s="183"/>
      <c r="F2741" s="183"/>
      <c r="G2741" s="22"/>
      <c r="H2741" s="22"/>
      <c r="I2741" s="22"/>
      <c r="J2741" s="22"/>
      <c r="K2741" s="191" t="e">
        <f aca="false">VLOOKUP(Personale!J2741,Legenda!$D$1:$F$258,2)</f>
        <v>#N/A</v>
      </c>
      <c r="L2741" s="22"/>
      <c r="M2741" s="22"/>
      <c r="N2741" s="22"/>
      <c r="O2741" s="22"/>
      <c r="P2741" s="203"/>
      <c r="Q2741" s="22"/>
      <c r="R2741" s="22"/>
      <c r="S2741" s="22"/>
      <c r="T2741" s="203"/>
      <c r="U2741" s="211"/>
      <c r="V2741" s="211"/>
      <c r="W2741" s="185" t="n">
        <v>0</v>
      </c>
      <c r="X2741" s="185" t="n">
        <v>0</v>
      </c>
      <c r="Y2741" s="219" t="n">
        <f aca="false">SUM(W2741:X2741)</f>
        <v>0</v>
      </c>
      <c r="Z2741" s="185" t="n">
        <v>0</v>
      </c>
      <c r="AA2741" s="185" t="n">
        <v>0</v>
      </c>
      <c r="AB2741" s="220" t="n">
        <f aca="false">SUM(Z2741:AA2741)</f>
        <v>0</v>
      </c>
      <c r="AC2741" s="22"/>
      <c r="AD2741" s="22"/>
      <c r="AE2741" s="188"/>
      <c r="AF2741" s="206" t="n">
        <f aca="false">IF(AE2741="SI",N2741,0)</f>
        <v>0</v>
      </c>
      <c r="AG2741" s="189" t="n">
        <f aca="false">IF(AE2741="SI",Y2741,0)</f>
        <v>0</v>
      </c>
      <c r="AH2741" s="189" t="n">
        <f aca="false">IF(AE2741="SI",AB2741,0)</f>
        <v>0</v>
      </c>
      <c r="AI2741" s="148"/>
      <c r="AJ2741" s="207"/>
      <c r="AK2741" s="207"/>
      <c r="AL2741" s="207"/>
      <c r="AM2741" s="207"/>
      <c r="AN2741" s="207"/>
      <c r="AO2741" s="208"/>
    </row>
    <row r="2742" customFormat="false" ht="15.75" hidden="false" customHeight="true" outlineLevel="0" collapsed="false">
      <c r="A2742" s="22" t="n">
        <v>2741</v>
      </c>
      <c r="B2742" s="180"/>
      <c r="C2742" s="22"/>
      <c r="D2742" s="22"/>
      <c r="E2742" s="183"/>
      <c r="F2742" s="183"/>
      <c r="G2742" s="22"/>
      <c r="H2742" s="22"/>
      <c r="I2742" s="22"/>
      <c r="J2742" s="22"/>
      <c r="K2742" s="191" t="e">
        <f aca="false">VLOOKUP(Personale!J2742,Legenda!$D$1:$F$258,2)</f>
        <v>#N/A</v>
      </c>
      <c r="L2742" s="22"/>
      <c r="M2742" s="22"/>
      <c r="N2742" s="22"/>
      <c r="O2742" s="22"/>
      <c r="P2742" s="203"/>
      <c r="Q2742" s="22"/>
      <c r="R2742" s="22"/>
      <c r="S2742" s="22"/>
      <c r="T2742" s="203"/>
      <c r="U2742" s="211"/>
      <c r="V2742" s="211"/>
      <c r="W2742" s="185" t="n">
        <v>0</v>
      </c>
      <c r="X2742" s="185" t="n">
        <v>0</v>
      </c>
      <c r="Y2742" s="219" t="n">
        <f aca="false">SUM(W2742:X2742)</f>
        <v>0</v>
      </c>
      <c r="Z2742" s="185" t="n">
        <v>0</v>
      </c>
      <c r="AA2742" s="185" t="n">
        <v>0</v>
      </c>
      <c r="AB2742" s="220" t="n">
        <f aca="false">SUM(Z2742:AA2742)</f>
        <v>0</v>
      </c>
      <c r="AC2742" s="22"/>
      <c r="AD2742" s="22"/>
      <c r="AE2742" s="188"/>
      <c r="AF2742" s="206" t="n">
        <f aca="false">IF(AE2742="SI",N2742,0)</f>
        <v>0</v>
      </c>
      <c r="AG2742" s="189" t="n">
        <f aca="false">IF(AE2742="SI",Y2742,0)</f>
        <v>0</v>
      </c>
      <c r="AH2742" s="189" t="n">
        <f aca="false">IF(AE2742="SI",AB2742,0)</f>
        <v>0</v>
      </c>
      <c r="AI2742" s="148"/>
      <c r="AJ2742" s="207"/>
      <c r="AK2742" s="207"/>
      <c r="AL2742" s="207"/>
      <c r="AM2742" s="207"/>
      <c r="AN2742" s="207"/>
      <c r="AO2742" s="208"/>
    </row>
    <row r="2743" customFormat="false" ht="15.75" hidden="false" customHeight="true" outlineLevel="0" collapsed="false">
      <c r="A2743" s="22" t="n">
        <v>2742</v>
      </c>
      <c r="B2743" s="180"/>
      <c r="C2743" s="22"/>
      <c r="D2743" s="22"/>
      <c r="E2743" s="183"/>
      <c r="F2743" s="183"/>
      <c r="G2743" s="22"/>
      <c r="H2743" s="22"/>
      <c r="I2743" s="22"/>
      <c r="J2743" s="22"/>
      <c r="K2743" s="191" t="e">
        <f aca="false">VLOOKUP(Personale!J2743,Legenda!$D$1:$F$258,2)</f>
        <v>#N/A</v>
      </c>
      <c r="L2743" s="22"/>
      <c r="M2743" s="22"/>
      <c r="N2743" s="22"/>
      <c r="O2743" s="22"/>
      <c r="P2743" s="203"/>
      <c r="Q2743" s="22"/>
      <c r="R2743" s="22"/>
      <c r="S2743" s="22"/>
      <c r="T2743" s="203"/>
      <c r="U2743" s="211"/>
      <c r="V2743" s="211"/>
      <c r="W2743" s="185" t="n">
        <v>0</v>
      </c>
      <c r="X2743" s="185" t="n">
        <v>0</v>
      </c>
      <c r="Y2743" s="219" t="n">
        <f aca="false">SUM(W2743:X2743)</f>
        <v>0</v>
      </c>
      <c r="Z2743" s="185" t="n">
        <v>0</v>
      </c>
      <c r="AA2743" s="185" t="n">
        <v>0</v>
      </c>
      <c r="AB2743" s="220" t="n">
        <f aca="false">SUM(Z2743:AA2743)</f>
        <v>0</v>
      </c>
      <c r="AC2743" s="22"/>
      <c r="AD2743" s="22"/>
      <c r="AE2743" s="188"/>
      <c r="AF2743" s="206" t="n">
        <f aca="false">IF(AE2743="SI",N2743,0)</f>
        <v>0</v>
      </c>
      <c r="AG2743" s="189" t="n">
        <f aca="false">IF(AE2743="SI",Y2743,0)</f>
        <v>0</v>
      </c>
      <c r="AH2743" s="189" t="n">
        <f aca="false">IF(AE2743="SI",AB2743,0)</f>
        <v>0</v>
      </c>
      <c r="AI2743" s="148"/>
      <c r="AJ2743" s="207"/>
      <c r="AK2743" s="207"/>
      <c r="AL2743" s="207"/>
      <c r="AM2743" s="207"/>
      <c r="AN2743" s="207"/>
      <c r="AO2743" s="208"/>
    </row>
    <row r="2744" customFormat="false" ht="15.75" hidden="false" customHeight="true" outlineLevel="0" collapsed="false">
      <c r="A2744" s="22" t="n">
        <v>2743</v>
      </c>
      <c r="B2744" s="180"/>
      <c r="C2744" s="22"/>
      <c r="D2744" s="22"/>
      <c r="E2744" s="183"/>
      <c r="F2744" s="183"/>
      <c r="G2744" s="22"/>
      <c r="H2744" s="22"/>
      <c r="I2744" s="22"/>
      <c r="J2744" s="22"/>
      <c r="K2744" s="191" t="e">
        <f aca="false">VLOOKUP(Personale!J2744,Legenda!$D$1:$F$258,2)</f>
        <v>#N/A</v>
      </c>
      <c r="L2744" s="22"/>
      <c r="M2744" s="22"/>
      <c r="N2744" s="22"/>
      <c r="O2744" s="22"/>
      <c r="P2744" s="203"/>
      <c r="Q2744" s="22"/>
      <c r="R2744" s="22"/>
      <c r="S2744" s="22"/>
      <c r="T2744" s="203"/>
      <c r="U2744" s="211"/>
      <c r="V2744" s="211"/>
      <c r="W2744" s="185" t="n">
        <v>0</v>
      </c>
      <c r="X2744" s="185" t="n">
        <v>0</v>
      </c>
      <c r="Y2744" s="219" t="n">
        <f aca="false">SUM(W2744:X2744)</f>
        <v>0</v>
      </c>
      <c r="Z2744" s="185" t="n">
        <v>0</v>
      </c>
      <c r="AA2744" s="185" t="n">
        <v>0</v>
      </c>
      <c r="AB2744" s="220" t="n">
        <f aca="false">SUM(Z2744:AA2744)</f>
        <v>0</v>
      </c>
      <c r="AC2744" s="22"/>
      <c r="AD2744" s="22"/>
      <c r="AE2744" s="188"/>
      <c r="AF2744" s="206" t="n">
        <f aca="false">IF(AE2744="SI",N2744,0)</f>
        <v>0</v>
      </c>
      <c r="AG2744" s="189" t="n">
        <f aca="false">IF(AE2744="SI",Y2744,0)</f>
        <v>0</v>
      </c>
      <c r="AH2744" s="189" t="n">
        <f aca="false">IF(AE2744="SI",AB2744,0)</f>
        <v>0</v>
      </c>
      <c r="AI2744" s="148"/>
      <c r="AJ2744" s="207"/>
      <c r="AK2744" s="207"/>
      <c r="AL2744" s="207"/>
      <c r="AM2744" s="207"/>
      <c r="AN2744" s="207"/>
      <c r="AO2744" s="208"/>
    </row>
    <row r="2745" customFormat="false" ht="15.75" hidden="false" customHeight="true" outlineLevel="0" collapsed="false">
      <c r="A2745" s="22" t="n">
        <v>2744</v>
      </c>
      <c r="B2745" s="180"/>
      <c r="C2745" s="22"/>
      <c r="D2745" s="22"/>
      <c r="E2745" s="183"/>
      <c r="F2745" s="183"/>
      <c r="G2745" s="22"/>
      <c r="H2745" s="22"/>
      <c r="I2745" s="22"/>
      <c r="J2745" s="22"/>
      <c r="K2745" s="191" t="e">
        <f aca="false">VLOOKUP(Personale!J2745,Legenda!$D$1:$F$258,2)</f>
        <v>#N/A</v>
      </c>
      <c r="L2745" s="22"/>
      <c r="M2745" s="22"/>
      <c r="N2745" s="22"/>
      <c r="O2745" s="22"/>
      <c r="P2745" s="203"/>
      <c r="Q2745" s="22"/>
      <c r="R2745" s="22"/>
      <c r="S2745" s="22"/>
      <c r="T2745" s="203"/>
      <c r="U2745" s="211"/>
      <c r="V2745" s="211"/>
      <c r="W2745" s="185" t="n">
        <v>0</v>
      </c>
      <c r="X2745" s="185" t="n">
        <v>0</v>
      </c>
      <c r="Y2745" s="219" t="n">
        <f aca="false">SUM(W2745:X2745)</f>
        <v>0</v>
      </c>
      <c r="Z2745" s="185" t="n">
        <v>0</v>
      </c>
      <c r="AA2745" s="185" t="n">
        <v>0</v>
      </c>
      <c r="AB2745" s="220" t="n">
        <f aca="false">SUM(Z2745:AA2745)</f>
        <v>0</v>
      </c>
      <c r="AC2745" s="22"/>
      <c r="AD2745" s="22"/>
      <c r="AE2745" s="188"/>
      <c r="AF2745" s="206" t="n">
        <f aca="false">IF(AE2745="SI",N2745,0)</f>
        <v>0</v>
      </c>
      <c r="AG2745" s="189" t="n">
        <f aca="false">IF(AE2745="SI",Y2745,0)</f>
        <v>0</v>
      </c>
      <c r="AH2745" s="189" t="n">
        <f aca="false">IF(AE2745="SI",AB2745,0)</f>
        <v>0</v>
      </c>
      <c r="AI2745" s="148"/>
      <c r="AJ2745" s="207"/>
      <c r="AK2745" s="207"/>
      <c r="AL2745" s="207"/>
      <c r="AM2745" s="207"/>
      <c r="AN2745" s="207"/>
      <c r="AO2745" s="208"/>
    </row>
    <row r="2746" customFormat="false" ht="15.75" hidden="false" customHeight="true" outlineLevel="0" collapsed="false">
      <c r="A2746" s="22" t="n">
        <v>2745</v>
      </c>
      <c r="B2746" s="180"/>
      <c r="C2746" s="22"/>
      <c r="D2746" s="22"/>
      <c r="E2746" s="183"/>
      <c r="F2746" s="183"/>
      <c r="G2746" s="22"/>
      <c r="H2746" s="22"/>
      <c r="I2746" s="22"/>
      <c r="J2746" s="22"/>
      <c r="K2746" s="191" t="e">
        <f aca="false">VLOOKUP(Personale!J2746,Legenda!$D$1:$F$258,2)</f>
        <v>#N/A</v>
      </c>
      <c r="L2746" s="22"/>
      <c r="M2746" s="22"/>
      <c r="N2746" s="22"/>
      <c r="O2746" s="22"/>
      <c r="P2746" s="203"/>
      <c r="Q2746" s="22"/>
      <c r="R2746" s="22"/>
      <c r="S2746" s="22"/>
      <c r="T2746" s="203"/>
      <c r="U2746" s="211"/>
      <c r="V2746" s="211"/>
      <c r="W2746" s="185" t="n">
        <v>0</v>
      </c>
      <c r="X2746" s="185" t="n">
        <v>0</v>
      </c>
      <c r="Y2746" s="219" t="n">
        <f aca="false">SUM(W2746:X2746)</f>
        <v>0</v>
      </c>
      <c r="Z2746" s="185" t="n">
        <v>0</v>
      </c>
      <c r="AA2746" s="185" t="n">
        <v>0</v>
      </c>
      <c r="AB2746" s="220" t="n">
        <f aca="false">SUM(Z2746:AA2746)</f>
        <v>0</v>
      </c>
      <c r="AC2746" s="22"/>
      <c r="AD2746" s="22"/>
      <c r="AE2746" s="188"/>
      <c r="AF2746" s="206" t="n">
        <f aca="false">IF(AE2746="SI",N2746,0)</f>
        <v>0</v>
      </c>
      <c r="AG2746" s="189" t="n">
        <f aca="false">IF(AE2746="SI",Y2746,0)</f>
        <v>0</v>
      </c>
      <c r="AH2746" s="189" t="n">
        <f aca="false">IF(AE2746="SI",AB2746,0)</f>
        <v>0</v>
      </c>
      <c r="AI2746" s="148"/>
      <c r="AJ2746" s="207"/>
      <c r="AK2746" s="207"/>
      <c r="AL2746" s="207"/>
      <c r="AM2746" s="207"/>
      <c r="AN2746" s="207"/>
      <c r="AO2746" s="208"/>
    </row>
    <row r="2747" customFormat="false" ht="15.75" hidden="false" customHeight="true" outlineLevel="0" collapsed="false">
      <c r="A2747" s="22" t="n">
        <v>2746</v>
      </c>
      <c r="B2747" s="180"/>
      <c r="C2747" s="22"/>
      <c r="D2747" s="22"/>
      <c r="E2747" s="183"/>
      <c r="F2747" s="183"/>
      <c r="G2747" s="22"/>
      <c r="H2747" s="22"/>
      <c r="I2747" s="22"/>
      <c r="J2747" s="22"/>
      <c r="K2747" s="191" t="e">
        <f aca="false">VLOOKUP(Personale!J2747,Legenda!$D$1:$F$258,2)</f>
        <v>#N/A</v>
      </c>
      <c r="L2747" s="22"/>
      <c r="M2747" s="22"/>
      <c r="N2747" s="22"/>
      <c r="O2747" s="22"/>
      <c r="P2747" s="203"/>
      <c r="Q2747" s="22"/>
      <c r="R2747" s="22"/>
      <c r="S2747" s="22"/>
      <c r="T2747" s="203"/>
      <c r="U2747" s="211"/>
      <c r="V2747" s="211"/>
      <c r="W2747" s="185" t="n">
        <v>0</v>
      </c>
      <c r="X2747" s="185" t="n">
        <v>0</v>
      </c>
      <c r="Y2747" s="219" t="n">
        <f aca="false">SUM(W2747:X2747)</f>
        <v>0</v>
      </c>
      <c r="Z2747" s="185" t="n">
        <v>0</v>
      </c>
      <c r="AA2747" s="185" t="n">
        <v>0</v>
      </c>
      <c r="AB2747" s="220" t="n">
        <f aca="false">SUM(Z2747:AA2747)</f>
        <v>0</v>
      </c>
      <c r="AC2747" s="22"/>
      <c r="AD2747" s="22"/>
      <c r="AE2747" s="188"/>
      <c r="AF2747" s="206" t="n">
        <f aca="false">IF(AE2747="SI",N2747,0)</f>
        <v>0</v>
      </c>
      <c r="AG2747" s="189" t="n">
        <f aca="false">IF(AE2747="SI",Y2747,0)</f>
        <v>0</v>
      </c>
      <c r="AH2747" s="189" t="n">
        <f aca="false">IF(AE2747="SI",AB2747,0)</f>
        <v>0</v>
      </c>
      <c r="AI2747" s="148"/>
      <c r="AJ2747" s="207"/>
      <c r="AK2747" s="207"/>
      <c r="AL2747" s="207"/>
      <c r="AM2747" s="207"/>
      <c r="AN2747" s="207"/>
      <c r="AO2747" s="208"/>
    </row>
    <row r="2748" customFormat="false" ht="15.75" hidden="false" customHeight="true" outlineLevel="0" collapsed="false">
      <c r="A2748" s="22" t="n">
        <v>2747</v>
      </c>
      <c r="B2748" s="180"/>
      <c r="C2748" s="22"/>
      <c r="D2748" s="22"/>
      <c r="E2748" s="183"/>
      <c r="F2748" s="183"/>
      <c r="G2748" s="22"/>
      <c r="H2748" s="22"/>
      <c r="I2748" s="22"/>
      <c r="J2748" s="22"/>
      <c r="K2748" s="191" t="e">
        <f aca="false">VLOOKUP(Personale!J2748,Legenda!$D$1:$F$258,2)</f>
        <v>#N/A</v>
      </c>
      <c r="L2748" s="22"/>
      <c r="M2748" s="22"/>
      <c r="N2748" s="22"/>
      <c r="O2748" s="22"/>
      <c r="P2748" s="203"/>
      <c r="Q2748" s="22"/>
      <c r="R2748" s="22"/>
      <c r="S2748" s="22"/>
      <c r="T2748" s="203"/>
      <c r="U2748" s="211"/>
      <c r="V2748" s="211"/>
      <c r="W2748" s="185" t="n">
        <v>0</v>
      </c>
      <c r="X2748" s="185" t="n">
        <v>0</v>
      </c>
      <c r="Y2748" s="219" t="n">
        <f aca="false">SUM(W2748:X2748)</f>
        <v>0</v>
      </c>
      <c r="Z2748" s="185" t="n">
        <v>0</v>
      </c>
      <c r="AA2748" s="185" t="n">
        <v>0</v>
      </c>
      <c r="AB2748" s="220" t="n">
        <f aca="false">SUM(Z2748:AA2748)</f>
        <v>0</v>
      </c>
      <c r="AC2748" s="22"/>
      <c r="AD2748" s="22"/>
      <c r="AE2748" s="188"/>
      <c r="AF2748" s="206" t="n">
        <f aca="false">IF(AE2748="SI",N2748,0)</f>
        <v>0</v>
      </c>
      <c r="AG2748" s="189" t="n">
        <f aca="false">IF(AE2748="SI",Y2748,0)</f>
        <v>0</v>
      </c>
      <c r="AH2748" s="189" t="n">
        <f aca="false">IF(AE2748="SI",AB2748,0)</f>
        <v>0</v>
      </c>
      <c r="AI2748" s="148"/>
      <c r="AJ2748" s="207"/>
      <c r="AK2748" s="207"/>
      <c r="AL2748" s="207"/>
      <c r="AM2748" s="207"/>
      <c r="AN2748" s="207"/>
      <c r="AO2748" s="208"/>
    </row>
    <row r="2749" customFormat="false" ht="15.75" hidden="false" customHeight="true" outlineLevel="0" collapsed="false">
      <c r="A2749" s="22" t="n">
        <v>2748</v>
      </c>
      <c r="B2749" s="180"/>
      <c r="C2749" s="22"/>
      <c r="D2749" s="22"/>
      <c r="E2749" s="183"/>
      <c r="F2749" s="183"/>
      <c r="G2749" s="22"/>
      <c r="H2749" s="22"/>
      <c r="I2749" s="22"/>
      <c r="J2749" s="22"/>
      <c r="K2749" s="191" t="e">
        <f aca="false">VLOOKUP(Personale!J2749,Legenda!$D$1:$F$258,2)</f>
        <v>#N/A</v>
      </c>
      <c r="L2749" s="22"/>
      <c r="M2749" s="22"/>
      <c r="N2749" s="22"/>
      <c r="O2749" s="22"/>
      <c r="P2749" s="203"/>
      <c r="Q2749" s="22"/>
      <c r="R2749" s="22"/>
      <c r="S2749" s="22"/>
      <c r="T2749" s="203"/>
      <c r="U2749" s="211"/>
      <c r="V2749" s="211"/>
      <c r="W2749" s="185" t="n">
        <v>0</v>
      </c>
      <c r="X2749" s="185" t="n">
        <v>0</v>
      </c>
      <c r="Y2749" s="219" t="n">
        <f aca="false">SUM(W2749:X2749)</f>
        <v>0</v>
      </c>
      <c r="Z2749" s="185" t="n">
        <v>0</v>
      </c>
      <c r="AA2749" s="185" t="n">
        <v>0</v>
      </c>
      <c r="AB2749" s="220" t="n">
        <f aca="false">SUM(Z2749:AA2749)</f>
        <v>0</v>
      </c>
      <c r="AC2749" s="22"/>
      <c r="AD2749" s="22"/>
      <c r="AE2749" s="188"/>
      <c r="AF2749" s="206" t="n">
        <f aca="false">IF(AE2749="SI",N2749,0)</f>
        <v>0</v>
      </c>
      <c r="AG2749" s="189" t="n">
        <f aca="false">IF(AE2749="SI",Y2749,0)</f>
        <v>0</v>
      </c>
      <c r="AH2749" s="189" t="n">
        <f aca="false">IF(AE2749="SI",AB2749,0)</f>
        <v>0</v>
      </c>
      <c r="AI2749" s="148"/>
      <c r="AJ2749" s="207"/>
      <c r="AK2749" s="207"/>
      <c r="AL2749" s="207"/>
      <c r="AM2749" s="207"/>
      <c r="AN2749" s="207"/>
      <c r="AO2749" s="208"/>
    </row>
    <row r="2750" customFormat="false" ht="15.75" hidden="false" customHeight="true" outlineLevel="0" collapsed="false">
      <c r="A2750" s="22" t="n">
        <v>2749</v>
      </c>
      <c r="B2750" s="180"/>
      <c r="C2750" s="22"/>
      <c r="D2750" s="22"/>
      <c r="E2750" s="183"/>
      <c r="F2750" s="183"/>
      <c r="G2750" s="22"/>
      <c r="H2750" s="22"/>
      <c r="I2750" s="22"/>
      <c r="J2750" s="22"/>
      <c r="K2750" s="191" t="e">
        <f aca="false">VLOOKUP(Personale!J2750,Legenda!$D$1:$F$258,2)</f>
        <v>#N/A</v>
      </c>
      <c r="L2750" s="22"/>
      <c r="M2750" s="22"/>
      <c r="N2750" s="22"/>
      <c r="O2750" s="22"/>
      <c r="P2750" s="203"/>
      <c r="Q2750" s="22"/>
      <c r="R2750" s="22"/>
      <c r="S2750" s="22"/>
      <c r="T2750" s="203"/>
      <c r="U2750" s="211"/>
      <c r="V2750" s="211"/>
      <c r="W2750" s="185" t="n">
        <v>0</v>
      </c>
      <c r="X2750" s="185" t="n">
        <v>0</v>
      </c>
      <c r="Y2750" s="219" t="n">
        <f aca="false">SUM(W2750:X2750)</f>
        <v>0</v>
      </c>
      <c r="Z2750" s="185" t="n">
        <v>0</v>
      </c>
      <c r="AA2750" s="185" t="n">
        <v>0</v>
      </c>
      <c r="AB2750" s="220" t="n">
        <f aca="false">SUM(Z2750:AA2750)</f>
        <v>0</v>
      </c>
      <c r="AC2750" s="22"/>
      <c r="AD2750" s="22"/>
      <c r="AE2750" s="188"/>
      <c r="AF2750" s="206" t="n">
        <f aca="false">IF(AE2750="SI",N2750,0)</f>
        <v>0</v>
      </c>
      <c r="AG2750" s="189" t="n">
        <f aca="false">IF(AE2750="SI",Y2750,0)</f>
        <v>0</v>
      </c>
      <c r="AH2750" s="189" t="n">
        <f aca="false">IF(AE2750="SI",AB2750,0)</f>
        <v>0</v>
      </c>
      <c r="AI2750" s="148"/>
      <c r="AJ2750" s="207"/>
      <c r="AK2750" s="207"/>
      <c r="AL2750" s="207"/>
      <c r="AM2750" s="207"/>
      <c r="AN2750" s="207"/>
      <c r="AO2750" s="208"/>
    </row>
    <row r="2751" customFormat="false" ht="15.75" hidden="false" customHeight="true" outlineLevel="0" collapsed="false">
      <c r="A2751" s="22" t="n">
        <v>2750</v>
      </c>
      <c r="B2751" s="180"/>
      <c r="C2751" s="22"/>
      <c r="D2751" s="22"/>
      <c r="E2751" s="183"/>
      <c r="F2751" s="183"/>
      <c r="G2751" s="22"/>
      <c r="H2751" s="22"/>
      <c r="I2751" s="22"/>
      <c r="J2751" s="22"/>
      <c r="K2751" s="191" t="e">
        <f aca="false">VLOOKUP(Personale!J2751,Legenda!$D$1:$F$258,2)</f>
        <v>#N/A</v>
      </c>
      <c r="L2751" s="22"/>
      <c r="M2751" s="22"/>
      <c r="N2751" s="22"/>
      <c r="O2751" s="22"/>
      <c r="P2751" s="203"/>
      <c r="Q2751" s="22"/>
      <c r="R2751" s="22"/>
      <c r="S2751" s="22"/>
      <c r="T2751" s="203"/>
      <c r="U2751" s="211"/>
      <c r="V2751" s="211"/>
      <c r="W2751" s="185" t="n">
        <v>0</v>
      </c>
      <c r="X2751" s="185" t="n">
        <v>0</v>
      </c>
      <c r="Y2751" s="219" t="n">
        <f aca="false">SUM(W2751:X2751)</f>
        <v>0</v>
      </c>
      <c r="Z2751" s="185" t="n">
        <v>0</v>
      </c>
      <c r="AA2751" s="185" t="n">
        <v>0</v>
      </c>
      <c r="AB2751" s="220" t="n">
        <f aca="false">SUM(Z2751:AA2751)</f>
        <v>0</v>
      </c>
      <c r="AC2751" s="22"/>
      <c r="AD2751" s="22"/>
      <c r="AE2751" s="188"/>
      <c r="AF2751" s="206" t="n">
        <f aca="false">IF(AE2751="SI",N2751,0)</f>
        <v>0</v>
      </c>
      <c r="AG2751" s="189" t="n">
        <f aca="false">IF(AE2751="SI",Y2751,0)</f>
        <v>0</v>
      </c>
      <c r="AH2751" s="189" t="n">
        <f aca="false">IF(AE2751="SI",AB2751,0)</f>
        <v>0</v>
      </c>
      <c r="AI2751" s="148"/>
      <c r="AJ2751" s="207"/>
      <c r="AK2751" s="207"/>
      <c r="AL2751" s="207"/>
      <c r="AM2751" s="207"/>
      <c r="AN2751" s="207"/>
      <c r="AO2751" s="208"/>
    </row>
    <row r="2752" customFormat="false" ht="15.75" hidden="false" customHeight="true" outlineLevel="0" collapsed="false">
      <c r="A2752" s="22" t="n">
        <v>2751</v>
      </c>
      <c r="B2752" s="180"/>
      <c r="C2752" s="22"/>
      <c r="D2752" s="22"/>
      <c r="E2752" s="183"/>
      <c r="F2752" s="183"/>
      <c r="G2752" s="22"/>
      <c r="H2752" s="22"/>
      <c r="I2752" s="22"/>
      <c r="J2752" s="22"/>
      <c r="K2752" s="191" t="e">
        <f aca="false">VLOOKUP(Personale!J2752,Legenda!$D$1:$F$258,2)</f>
        <v>#N/A</v>
      </c>
      <c r="L2752" s="22"/>
      <c r="M2752" s="22"/>
      <c r="N2752" s="22"/>
      <c r="O2752" s="22"/>
      <c r="P2752" s="203"/>
      <c r="Q2752" s="22"/>
      <c r="R2752" s="22"/>
      <c r="S2752" s="22"/>
      <c r="T2752" s="203"/>
      <c r="U2752" s="211"/>
      <c r="V2752" s="211"/>
      <c r="W2752" s="185" t="n">
        <v>0</v>
      </c>
      <c r="X2752" s="185" t="n">
        <v>0</v>
      </c>
      <c r="Y2752" s="219" t="n">
        <f aca="false">SUM(W2752:X2752)</f>
        <v>0</v>
      </c>
      <c r="Z2752" s="185" t="n">
        <v>0</v>
      </c>
      <c r="AA2752" s="185" t="n">
        <v>0</v>
      </c>
      <c r="AB2752" s="220" t="n">
        <f aca="false">SUM(Z2752:AA2752)</f>
        <v>0</v>
      </c>
      <c r="AC2752" s="22"/>
      <c r="AD2752" s="22"/>
      <c r="AE2752" s="188"/>
      <c r="AF2752" s="206" t="n">
        <f aca="false">IF(AE2752="SI",N2752,0)</f>
        <v>0</v>
      </c>
      <c r="AG2752" s="189" t="n">
        <f aca="false">IF(AE2752="SI",Y2752,0)</f>
        <v>0</v>
      </c>
      <c r="AH2752" s="189" t="n">
        <f aca="false">IF(AE2752="SI",AB2752,0)</f>
        <v>0</v>
      </c>
      <c r="AI2752" s="148"/>
      <c r="AJ2752" s="207"/>
      <c r="AK2752" s="207"/>
      <c r="AL2752" s="207"/>
      <c r="AM2752" s="207"/>
      <c r="AN2752" s="207"/>
      <c r="AO2752" s="208"/>
    </row>
    <row r="2753" customFormat="false" ht="15.75" hidden="false" customHeight="true" outlineLevel="0" collapsed="false">
      <c r="A2753" s="22" t="n">
        <v>2752</v>
      </c>
      <c r="B2753" s="180"/>
      <c r="C2753" s="22"/>
      <c r="D2753" s="22"/>
      <c r="E2753" s="183"/>
      <c r="F2753" s="183"/>
      <c r="G2753" s="22"/>
      <c r="H2753" s="22"/>
      <c r="I2753" s="22"/>
      <c r="J2753" s="22"/>
      <c r="K2753" s="191" t="e">
        <f aca="false">VLOOKUP(Personale!J2753,Legenda!$D$1:$F$258,2)</f>
        <v>#N/A</v>
      </c>
      <c r="L2753" s="22"/>
      <c r="M2753" s="22"/>
      <c r="N2753" s="22"/>
      <c r="O2753" s="22"/>
      <c r="P2753" s="203"/>
      <c r="Q2753" s="22"/>
      <c r="R2753" s="22"/>
      <c r="S2753" s="22"/>
      <c r="T2753" s="203"/>
      <c r="U2753" s="211"/>
      <c r="V2753" s="211"/>
      <c r="W2753" s="185" t="n">
        <v>0</v>
      </c>
      <c r="X2753" s="185" t="n">
        <v>0</v>
      </c>
      <c r="Y2753" s="219" t="n">
        <f aca="false">SUM(W2753:X2753)</f>
        <v>0</v>
      </c>
      <c r="Z2753" s="185" t="n">
        <v>0</v>
      </c>
      <c r="AA2753" s="185" t="n">
        <v>0</v>
      </c>
      <c r="AB2753" s="220" t="n">
        <f aca="false">SUM(Z2753:AA2753)</f>
        <v>0</v>
      </c>
      <c r="AC2753" s="22"/>
      <c r="AD2753" s="22"/>
      <c r="AE2753" s="188"/>
      <c r="AF2753" s="206" t="n">
        <f aca="false">IF(AE2753="SI",N2753,0)</f>
        <v>0</v>
      </c>
      <c r="AG2753" s="189" t="n">
        <f aca="false">IF(AE2753="SI",Y2753,0)</f>
        <v>0</v>
      </c>
      <c r="AH2753" s="189" t="n">
        <f aca="false">IF(AE2753="SI",AB2753,0)</f>
        <v>0</v>
      </c>
      <c r="AI2753" s="148"/>
      <c r="AJ2753" s="207"/>
      <c r="AK2753" s="207"/>
      <c r="AL2753" s="207"/>
      <c r="AM2753" s="207"/>
      <c r="AN2753" s="207"/>
      <c r="AO2753" s="208"/>
    </row>
    <row r="2754" customFormat="false" ht="15.75" hidden="false" customHeight="true" outlineLevel="0" collapsed="false">
      <c r="A2754" s="22" t="n">
        <v>2753</v>
      </c>
      <c r="B2754" s="180"/>
      <c r="C2754" s="22"/>
      <c r="D2754" s="22"/>
      <c r="E2754" s="183"/>
      <c r="F2754" s="183"/>
      <c r="G2754" s="22"/>
      <c r="H2754" s="22"/>
      <c r="I2754" s="22"/>
      <c r="J2754" s="22"/>
      <c r="K2754" s="191" t="e">
        <f aca="false">VLOOKUP(Personale!J2754,Legenda!$D$1:$F$258,2)</f>
        <v>#N/A</v>
      </c>
      <c r="L2754" s="22"/>
      <c r="M2754" s="22"/>
      <c r="N2754" s="22"/>
      <c r="O2754" s="22"/>
      <c r="P2754" s="203"/>
      <c r="Q2754" s="22"/>
      <c r="R2754" s="22"/>
      <c r="S2754" s="22"/>
      <c r="T2754" s="203"/>
      <c r="U2754" s="211"/>
      <c r="V2754" s="211"/>
      <c r="W2754" s="185" t="n">
        <v>0</v>
      </c>
      <c r="X2754" s="185" t="n">
        <v>0</v>
      </c>
      <c r="Y2754" s="219" t="n">
        <f aca="false">SUM(W2754:X2754)</f>
        <v>0</v>
      </c>
      <c r="Z2754" s="185" t="n">
        <v>0</v>
      </c>
      <c r="AA2754" s="185" t="n">
        <v>0</v>
      </c>
      <c r="AB2754" s="220" t="n">
        <f aca="false">SUM(Z2754:AA2754)</f>
        <v>0</v>
      </c>
      <c r="AC2754" s="22"/>
      <c r="AD2754" s="22"/>
      <c r="AE2754" s="188"/>
      <c r="AF2754" s="206" t="n">
        <f aca="false">IF(AE2754="SI",N2754,0)</f>
        <v>0</v>
      </c>
      <c r="AG2754" s="189" t="n">
        <f aca="false">IF(AE2754="SI",Y2754,0)</f>
        <v>0</v>
      </c>
      <c r="AH2754" s="189" t="n">
        <f aca="false">IF(AE2754="SI",AB2754,0)</f>
        <v>0</v>
      </c>
      <c r="AI2754" s="148"/>
      <c r="AJ2754" s="207"/>
      <c r="AK2754" s="207"/>
      <c r="AL2754" s="207"/>
      <c r="AM2754" s="207"/>
      <c r="AN2754" s="207"/>
      <c r="AO2754" s="208"/>
    </row>
    <row r="2755" customFormat="false" ht="15.75" hidden="false" customHeight="true" outlineLevel="0" collapsed="false">
      <c r="A2755" s="22" t="n">
        <v>2754</v>
      </c>
      <c r="B2755" s="180"/>
      <c r="C2755" s="22"/>
      <c r="D2755" s="22"/>
      <c r="E2755" s="183"/>
      <c r="F2755" s="183"/>
      <c r="G2755" s="22"/>
      <c r="H2755" s="22"/>
      <c r="I2755" s="22"/>
      <c r="J2755" s="22"/>
      <c r="K2755" s="191" t="e">
        <f aca="false">VLOOKUP(Personale!J2755,Legenda!$D$1:$F$258,2)</f>
        <v>#N/A</v>
      </c>
      <c r="L2755" s="22"/>
      <c r="M2755" s="22"/>
      <c r="N2755" s="22"/>
      <c r="O2755" s="22"/>
      <c r="P2755" s="203"/>
      <c r="Q2755" s="22"/>
      <c r="R2755" s="22"/>
      <c r="S2755" s="22"/>
      <c r="T2755" s="203"/>
      <c r="U2755" s="211"/>
      <c r="V2755" s="211"/>
      <c r="W2755" s="185" t="n">
        <v>0</v>
      </c>
      <c r="X2755" s="185" t="n">
        <v>0</v>
      </c>
      <c r="Y2755" s="219" t="n">
        <f aca="false">SUM(W2755:X2755)</f>
        <v>0</v>
      </c>
      <c r="Z2755" s="185" t="n">
        <v>0</v>
      </c>
      <c r="AA2755" s="185" t="n">
        <v>0</v>
      </c>
      <c r="AB2755" s="220" t="n">
        <f aca="false">SUM(Z2755:AA2755)</f>
        <v>0</v>
      </c>
      <c r="AC2755" s="22"/>
      <c r="AD2755" s="22"/>
      <c r="AE2755" s="188"/>
      <c r="AF2755" s="206" t="n">
        <f aca="false">IF(AE2755="SI",N2755,0)</f>
        <v>0</v>
      </c>
      <c r="AG2755" s="189" t="n">
        <f aca="false">IF(AE2755="SI",Y2755,0)</f>
        <v>0</v>
      </c>
      <c r="AH2755" s="189" t="n">
        <f aca="false">IF(AE2755="SI",AB2755,0)</f>
        <v>0</v>
      </c>
      <c r="AI2755" s="148"/>
      <c r="AJ2755" s="207"/>
      <c r="AK2755" s="207"/>
      <c r="AL2755" s="207"/>
      <c r="AM2755" s="207"/>
      <c r="AN2755" s="207"/>
      <c r="AO2755" s="208"/>
    </row>
    <row r="2756" customFormat="false" ht="15.75" hidden="false" customHeight="true" outlineLevel="0" collapsed="false">
      <c r="A2756" s="22" t="n">
        <v>2755</v>
      </c>
      <c r="B2756" s="180"/>
      <c r="C2756" s="22"/>
      <c r="D2756" s="22"/>
      <c r="E2756" s="183"/>
      <c r="F2756" s="183"/>
      <c r="G2756" s="22"/>
      <c r="H2756" s="22"/>
      <c r="I2756" s="22"/>
      <c r="J2756" s="22"/>
      <c r="K2756" s="191" t="e">
        <f aca="false">VLOOKUP(Personale!J2756,Legenda!$D$1:$F$258,2)</f>
        <v>#N/A</v>
      </c>
      <c r="L2756" s="22"/>
      <c r="M2756" s="22"/>
      <c r="N2756" s="22"/>
      <c r="O2756" s="22"/>
      <c r="P2756" s="203"/>
      <c r="Q2756" s="22"/>
      <c r="R2756" s="22"/>
      <c r="S2756" s="22"/>
      <c r="T2756" s="203"/>
      <c r="U2756" s="211"/>
      <c r="V2756" s="211"/>
      <c r="W2756" s="185" t="n">
        <v>0</v>
      </c>
      <c r="X2756" s="185" t="n">
        <v>0</v>
      </c>
      <c r="Y2756" s="219" t="n">
        <f aca="false">SUM(W2756:X2756)</f>
        <v>0</v>
      </c>
      <c r="Z2756" s="185" t="n">
        <v>0</v>
      </c>
      <c r="AA2756" s="185" t="n">
        <v>0</v>
      </c>
      <c r="AB2756" s="220" t="n">
        <f aca="false">SUM(Z2756:AA2756)</f>
        <v>0</v>
      </c>
      <c r="AC2756" s="22"/>
      <c r="AD2756" s="22"/>
      <c r="AE2756" s="188"/>
      <c r="AF2756" s="206" t="n">
        <f aca="false">IF(AE2756="SI",N2756,0)</f>
        <v>0</v>
      </c>
      <c r="AG2756" s="189" t="n">
        <f aca="false">IF(AE2756="SI",Y2756,0)</f>
        <v>0</v>
      </c>
      <c r="AH2756" s="189" t="n">
        <f aca="false">IF(AE2756="SI",AB2756,0)</f>
        <v>0</v>
      </c>
      <c r="AI2756" s="148"/>
      <c r="AJ2756" s="207"/>
      <c r="AK2756" s="207"/>
      <c r="AL2756" s="207"/>
      <c r="AM2756" s="207"/>
      <c r="AN2756" s="207"/>
      <c r="AO2756" s="208"/>
    </row>
    <row r="2757" customFormat="false" ht="15.75" hidden="false" customHeight="true" outlineLevel="0" collapsed="false">
      <c r="A2757" s="22" t="n">
        <v>2756</v>
      </c>
      <c r="B2757" s="180"/>
      <c r="C2757" s="22"/>
      <c r="D2757" s="22"/>
      <c r="E2757" s="183"/>
      <c r="F2757" s="183"/>
      <c r="G2757" s="22"/>
      <c r="H2757" s="22"/>
      <c r="I2757" s="22"/>
      <c r="J2757" s="22"/>
      <c r="K2757" s="191" t="e">
        <f aca="false">VLOOKUP(Personale!J2757,Legenda!$D$1:$F$258,2)</f>
        <v>#N/A</v>
      </c>
      <c r="L2757" s="22"/>
      <c r="M2757" s="22"/>
      <c r="N2757" s="22"/>
      <c r="O2757" s="22"/>
      <c r="P2757" s="203"/>
      <c r="Q2757" s="22"/>
      <c r="R2757" s="22"/>
      <c r="S2757" s="22"/>
      <c r="T2757" s="203"/>
      <c r="U2757" s="211"/>
      <c r="V2757" s="211"/>
      <c r="W2757" s="185" t="n">
        <v>0</v>
      </c>
      <c r="X2757" s="185" t="n">
        <v>0</v>
      </c>
      <c r="Y2757" s="219" t="n">
        <f aca="false">SUM(W2757:X2757)</f>
        <v>0</v>
      </c>
      <c r="Z2757" s="185" t="n">
        <v>0</v>
      </c>
      <c r="AA2757" s="185" t="n">
        <v>0</v>
      </c>
      <c r="AB2757" s="220" t="n">
        <f aca="false">SUM(Z2757:AA2757)</f>
        <v>0</v>
      </c>
      <c r="AC2757" s="22"/>
      <c r="AD2757" s="22"/>
      <c r="AE2757" s="188"/>
      <c r="AF2757" s="206" t="n">
        <f aca="false">IF(AE2757="SI",N2757,0)</f>
        <v>0</v>
      </c>
      <c r="AG2757" s="189" t="n">
        <f aca="false">IF(AE2757="SI",Y2757,0)</f>
        <v>0</v>
      </c>
      <c r="AH2757" s="189" t="n">
        <f aca="false">IF(AE2757="SI",AB2757,0)</f>
        <v>0</v>
      </c>
      <c r="AI2757" s="148"/>
      <c r="AJ2757" s="207"/>
      <c r="AK2757" s="207"/>
      <c r="AL2757" s="207"/>
      <c r="AM2757" s="207"/>
      <c r="AN2757" s="207"/>
      <c r="AO2757" s="208"/>
    </row>
    <row r="2758" customFormat="false" ht="15.75" hidden="false" customHeight="true" outlineLevel="0" collapsed="false">
      <c r="A2758" s="22" t="n">
        <v>2757</v>
      </c>
      <c r="B2758" s="180"/>
      <c r="C2758" s="22"/>
      <c r="D2758" s="22"/>
      <c r="E2758" s="183"/>
      <c r="F2758" s="183"/>
      <c r="G2758" s="22"/>
      <c r="H2758" s="22"/>
      <c r="I2758" s="22"/>
      <c r="J2758" s="22"/>
      <c r="K2758" s="191" t="e">
        <f aca="false">VLOOKUP(Personale!J2758,Legenda!$D$1:$F$258,2)</f>
        <v>#N/A</v>
      </c>
      <c r="L2758" s="22"/>
      <c r="M2758" s="22"/>
      <c r="N2758" s="22"/>
      <c r="O2758" s="22"/>
      <c r="P2758" s="203"/>
      <c r="Q2758" s="22"/>
      <c r="R2758" s="22"/>
      <c r="S2758" s="22"/>
      <c r="T2758" s="203"/>
      <c r="U2758" s="211"/>
      <c r="V2758" s="211"/>
      <c r="W2758" s="185" t="n">
        <v>0</v>
      </c>
      <c r="X2758" s="185" t="n">
        <v>0</v>
      </c>
      <c r="Y2758" s="219" t="n">
        <f aca="false">SUM(W2758:X2758)</f>
        <v>0</v>
      </c>
      <c r="Z2758" s="185" t="n">
        <v>0</v>
      </c>
      <c r="AA2758" s="185" t="n">
        <v>0</v>
      </c>
      <c r="AB2758" s="220" t="n">
        <f aca="false">SUM(Z2758:AA2758)</f>
        <v>0</v>
      </c>
      <c r="AC2758" s="22"/>
      <c r="AD2758" s="22"/>
      <c r="AE2758" s="188"/>
      <c r="AF2758" s="206" t="n">
        <f aca="false">IF(AE2758="SI",N2758,0)</f>
        <v>0</v>
      </c>
      <c r="AG2758" s="189" t="n">
        <f aca="false">IF(AE2758="SI",Y2758,0)</f>
        <v>0</v>
      </c>
      <c r="AH2758" s="189" t="n">
        <f aca="false">IF(AE2758="SI",AB2758,0)</f>
        <v>0</v>
      </c>
      <c r="AI2758" s="148"/>
      <c r="AJ2758" s="207"/>
      <c r="AK2758" s="207"/>
      <c r="AL2758" s="207"/>
      <c r="AM2758" s="207"/>
      <c r="AN2758" s="207"/>
      <c r="AO2758" s="208"/>
    </row>
    <row r="2759" customFormat="false" ht="15.75" hidden="false" customHeight="true" outlineLevel="0" collapsed="false">
      <c r="A2759" s="22" t="n">
        <v>2758</v>
      </c>
      <c r="B2759" s="180"/>
      <c r="C2759" s="22"/>
      <c r="D2759" s="22"/>
      <c r="E2759" s="183"/>
      <c r="F2759" s="183"/>
      <c r="G2759" s="22"/>
      <c r="H2759" s="22"/>
      <c r="I2759" s="22"/>
      <c r="J2759" s="22"/>
      <c r="K2759" s="191" t="e">
        <f aca="false">VLOOKUP(Personale!J2759,Legenda!$D$1:$F$258,2)</f>
        <v>#N/A</v>
      </c>
      <c r="L2759" s="22"/>
      <c r="M2759" s="22"/>
      <c r="N2759" s="22"/>
      <c r="O2759" s="22"/>
      <c r="P2759" s="203"/>
      <c r="Q2759" s="22"/>
      <c r="R2759" s="22"/>
      <c r="S2759" s="22"/>
      <c r="T2759" s="203"/>
      <c r="U2759" s="211"/>
      <c r="V2759" s="211"/>
      <c r="W2759" s="185" t="n">
        <v>0</v>
      </c>
      <c r="X2759" s="185" t="n">
        <v>0</v>
      </c>
      <c r="Y2759" s="219" t="n">
        <f aca="false">SUM(W2759:X2759)</f>
        <v>0</v>
      </c>
      <c r="Z2759" s="185" t="n">
        <v>0</v>
      </c>
      <c r="AA2759" s="185" t="n">
        <v>0</v>
      </c>
      <c r="AB2759" s="220" t="n">
        <f aca="false">SUM(Z2759:AA2759)</f>
        <v>0</v>
      </c>
      <c r="AC2759" s="22"/>
      <c r="AD2759" s="22"/>
      <c r="AE2759" s="188"/>
      <c r="AF2759" s="206" t="n">
        <f aca="false">IF(AE2759="SI",N2759,0)</f>
        <v>0</v>
      </c>
      <c r="AG2759" s="189" t="n">
        <f aca="false">IF(AE2759="SI",Y2759,0)</f>
        <v>0</v>
      </c>
      <c r="AH2759" s="189" t="n">
        <f aca="false">IF(AE2759="SI",AB2759,0)</f>
        <v>0</v>
      </c>
      <c r="AI2759" s="148"/>
      <c r="AJ2759" s="207"/>
      <c r="AK2759" s="207"/>
      <c r="AL2759" s="207"/>
      <c r="AM2759" s="207"/>
      <c r="AN2759" s="207"/>
      <c r="AO2759" s="208"/>
    </row>
    <row r="2760" customFormat="false" ht="15.75" hidden="false" customHeight="true" outlineLevel="0" collapsed="false">
      <c r="A2760" s="22" t="n">
        <v>2759</v>
      </c>
      <c r="B2760" s="180"/>
      <c r="C2760" s="22"/>
      <c r="D2760" s="22"/>
      <c r="E2760" s="183"/>
      <c r="F2760" s="183"/>
      <c r="G2760" s="22"/>
      <c r="H2760" s="22"/>
      <c r="I2760" s="22"/>
      <c r="J2760" s="22"/>
      <c r="K2760" s="191" t="e">
        <f aca="false">VLOOKUP(Personale!J2760,Legenda!$D$1:$F$258,2)</f>
        <v>#N/A</v>
      </c>
      <c r="L2760" s="22"/>
      <c r="M2760" s="22"/>
      <c r="N2760" s="22"/>
      <c r="O2760" s="22"/>
      <c r="P2760" s="203"/>
      <c r="Q2760" s="22"/>
      <c r="R2760" s="22"/>
      <c r="S2760" s="22"/>
      <c r="T2760" s="203"/>
      <c r="U2760" s="211"/>
      <c r="V2760" s="211"/>
      <c r="W2760" s="185" t="n">
        <v>0</v>
      </c>
      <c r="X2760" s="185" t="n">
        <v>0</v>
      </c>
      <c r="Y2760" s="219" t="n">
        <f aca="false">SUM(W2760:X2760)</f>
        <v>0</v>
      </c>
      <c r="Z2760" s="185" t="n">
        <v>0</v>
      </c>
      <c r="AA2760" s="185" t="n">
        <v>0</v>
      </c>
      <c r="AB2760" s="220" t="n">
        <f aca="false">SUM(Z2760:AA2760)</f>
        <v>0</v>
      </c>
      <c r="AC2760" s="22"/>
      <c r="AD2760" s="22"/>
      <c r="AE2760" s="188"/>
      <c r="AF2760" s="206" t="n">
        <f aca="false">IF(AE2760="SI",N2760,0)</f>
        <v>0</v>
      </c>
      <c r="AG2760" s="189" t="n">
        <f aca="false">IF(AE2760="SI",Y2760,0)</f>
        <v>0</v>
      </c>
      <c r="AH2760" s="189" t="n">
        <f aca="false">IF(AE2760="SI",AB2760,0)</f>
        <v>0</v>
      </c>
      <c r="AI2760" s="148"/>
      <c r="AJ2760" s="207"/>
      <c r="AK2760" s="207"/>
      <c r="AL2760" s="207"/>
      <c r="AM2760" s="207"/>
      <c r="AN2760" s="207"/>
      <c r="AO2760" s="208"/>
    </row>
    <row r="2761" customFormat="false" ht="15.75" hidden="false" customHeight="true" outlineLevel="0" collapsed="false">
      <c r="A2761" s="22" t="n">
        <v>2760</v>
      </c>
      <c r="B2761" s="180"/>
      <c r="C2761" s="22"/>
      <c r="D2761" s="22"/>
      <c r="E2761" s="183"/>
      <c r="F2761" s="183"/>
      <c r="G2761" s="22"/>
      <c r="H2761" s="22"/>
      <c r="I2761" s="22"/>
      <c r="J2761" s="22"/>
      <c r="K2761" s="191" t="e">
        <f aca="false">VLOOKUP(Personale!J2761,Legenda!$D$1:$F$258,2)</f>
        <v>#N/A</v>
      </c>
      <c r="L2761" s="22"/>
      <c r="M2761" s="22"/>
      <c r="N2761" s="22"/>
      <c r="O2761" s="22"/>
      <c r="P2761" s="203"/>
      <c r="Q2761" s="22"/>
      <c r="R2761" s="22"/>
      <c r="S2761" s="22"/>
      <c r="T2761" s="203"/>
      <c r="U2761" s="211"/>
      <c r="V2761" s="211"/>
      <c r="W2761" s="185" t="n">
        <v>0</v>
      </c>
      <c r="X2761" s="185" t="n">
        <v>0</v>
      </c>
      <c r="Y2761" s="219" t="n">
        <f aca="false">SUM(W2761:X2761)</f>
        <v>0</v>
      </c>
      <c r="Z2761" s="185" t="n">
        <v>0</v>
      </c>
      <c r="AA2761" s="185" t="n">
        <v>0</v>
      </c>
      <c r="AB2761" s="220" t="n">
        <f aca="false">SUM(Z2761:AA2761)</f>
        <v>0</v>
      </c>
      <c r="AC2761" s="22"/>
      <c r="AD2761" s="22"/>
      <c r="AE2761" s="188"/>
      <c r="AF2761" s="206" t="n">
        <f aca="false">IF(AE2761="SI",N2761,0)</f>
        <v>0</v>
      </c>
      <c r="AG2761" s="189" t="n">
        <f aca="false">IF(AE2761="SI",Y2761,0)</f>
        <v>0</v>
      </c>
      <c r="AH2761" s="189" t="n">
        <f aca="false">IF(AE2761="SI",AB2761,0)</f>
        <v>0</v>
      </c>
      <c r="AI2761" s="148"/>
      <c r="AJ2761" s="207"/>
      <c r="AK2761" s="207"/>
      <c r="AL2761" s="207"/>
      <c r="AM2761" s="207"/>
      <c r="AN2761" s="207"/>
      <c r="AO2761" s="208"/>
    </row>
    <row r="2762" customFormat="false" ht="15.75" hidden="false" customHeight="true" outlineLevel="0" collapsed="false">
      <c r="A2762" s="22" t="n">
        <v>2761</v>
      </c>
      <c r="B2762" s="180"/>
      <c r="C2762" s="22"/>
      <c r="D2762" s="22"/>
      <c r="E2762" s="183"/>
      <c r="F2762" s="183"/>
      <c r="G2762" s="22"/>
      <c r="H2762" s="22"/>
      <c r="I2762" s="22"/>
      <c r="J2762" s="22"/>
      <c r="K2762" s="191" t="e">
        <f aca="false">VLOOKUP(Personale!J2762,Legenda!$D$1:$F$258,2)</f>
        <v>#N/A</v>
      </c>
      <c r="L2762" s="22"/>
      <c r="M2762" s="22"/>
      <c r="N2762" s="22"/>
      <c r="O2762" s="22"/>
      <c r="P2762" s="203"/>
      <c r="Q2762" s="22"/>
      <c r="R2762" s="22"/>
      <c r="S2762" s="22"/>
      <c r="T2762" s="203"/>
      <c r="U2762" s="211"/>
      <c r="V2762" s="211"/>
      <c r="W2762" s="185" t="n">
        <v>0</v>
      </c>
      <c r="X2762" s="185" t="n">
        <v>0</v>
      </c>
      <c r="Y2762" s="219" t="n">
        <f aca="false">SUM(W2762:X2762)</f>
        <v>0</v>
      </c>
      <c r="Z2762" s="185" t="n">
        <v>0</v>
      </c>
      <c r="AA2762" s="185" t="n">
        <v>0</v>
      </c>
      <c r="AB2762" s="220" t="n">
        <f aca="false">SUM(Z2762:AA2762)</f>
        <v>0</v>
      </c>
      <c r="AC2762" s="22"/>
      <c r="AD2762" s="22"/>
      <c r="AE2762" s="188"/>
      <c r="AF2762" s="206" t="n">
        <f aca="false">IF(AE2762="SI",N2762,0)</f>
        <v>0</v>
      </c>
      <c r="AG2762" s="189" t="n">
        <f aca="false">IF(AE2762="SI",Y2762,0)</f>
        <v>0</v>
      </c>
      <c r="AH2762" s="189" t="n">
        <f aca="false">IF(AE2762="SI",AB2762,0)</f>
        <v>0</v>
      </c>
      <c r="AI2762" s="148"/>
      <c r="AJ2762" s="207"/>
      <c r="AK2762" s="207"/>
      <c r="AL2762" s="207"/>
      <c r="AM2762" s="207"/>
      <c r="AN2762" s="207"/>
      <c r="AO2762" s="208"/>
    </row>
    <row r="2763" customFormat="false" ht="15.75" hidden="false" customHeight="true" outlineLevel="0" collapsed="false">
      <c r="A2763" s="22" t="n">
        <v>2762</v>
      </c>
      <c r="B2763" s="180"/>
      <c r="C2763" s="22"/>
      <c r="D2763" s="22"/>
      <c r="E2763" s="183"/>
      <c r="F2763" s="183"/>
      <c r="G2763" s="22"/>
      <c r="H2763" s="22"/>
      <c r="I2763" s="22"/>
      <c r="J2763" s="22"/>
      <c r="K2763" s="191" t="e">
        <f aca="false">VLOOKUP(Personale!J2763,Legenda!$D$1:$F$258,2)</f>
        <v>#N/A</v>
      </c>
      <c r="L2763" s="22"/>
      <c r="M2763" s="22"/>
      <c r="N2763" s="22"/>
      <c r="O2763" s="22"/>
      <c r="P2763" s="203"/>
      <c r="Q2763" s="22"/>
      <c r="R2763" s="22"/>
      <c r="S2763" s="22"/>
      <c r="T2763" s="203"/>
      <c r="U2763" s="211"/>
      <c r="V2763" s="211"/>
      <c r="W2763" s="185" t="n">
        <v>0</v>
      </c>
      <c r="X2763" s="185" t="n">
        <v>0</v>
      </c>
      <c r="Y2763" s="219" t="n">
        <f aca="false">SUM(W2763:X2763)</f>
        <v>0</v>
      </c>
      <c r="Z2763" s="185" t="n">
        <v>0</v>
      </c>
      <c r="AA2763" s="185" t="n">
        <v>0</v>
      </c>
      <c r="AB2763" s="220" t="n">
        <f aca="false">SUM(Z2763:AA2763)</f>
        <v>0</v>
      </c>
      <c r="AC2763" s="22"/>
      <c r="AD2763" s="22"/>
      <c r="AE2763" s="188"/>
      <c r="AF2763" s="206" t="n">
        <f aca="false">IF(AE2763="SI",N2763,0)</f>
        <v>0</v>
      </c>
      <c r="AG2763" s="189" t="n">
        <f aca="false">IF(AE2763="SI",Y2763,0)</f>
        <v>0</v>
      </c>
      <c r="AH2763" s="189" t="n">
        <f aca="false">IF(AE2763="SI",AB2763,0)</f>
        <v>0</v>
      </c>
      <c r="AI2763" s="148"/>
      <c r="AJ2763" s="207"/>
      <c r="AK2763" s="207"/>
      <c r="AL2763" s="207"/>
      <c r="AM2763" s="207"/>
      <c r="AN2763" s="207"/>
      <c r="AO2763" s="208"/>
    </row>
    <row r="2764" customFormat="false" ht="15.75" hidden="false" customHeight="true" outlineLevel="0" collapsed="false">
      <c r="A2764" s="22" t="n">
        <v>2763</v>
      </c>
      <c r="B2764" s="180"/>
      <c r="C2764" s="22"/>
      <c r="D2764" s="22"/>
      <c r="E2764" s="183"/>
      <c r="F2764" s="183"/>
      <c r="G2764" s="22"/>
      <c r="H2764" s="22"/>
      <c r="I2764" s="22"/>
      <c r="J2764" s="22"/>
      <c r="K2764" s="191" t="e">
        <f aca="false">VLOOKUP(Personale!J2764,Legenda!$D$1:$F$258,2)</f>
        <v>#N/A</v>
      </c>
      <c r="L2764" s="22"/>
      <c r="M2764" s="22"/>
      <c r="N2764" s="22"/>
      <c r="O2764" s="22"/>
      <c r="P2764" s="203"/>
      <c r="Q2764" s="22"/>
      <c r="R2764" s="22"/>
      <c r="S2764" s="22"/>
      <c r="T2764" s="203"/>
      <c r="U2764" s="211"/>
      <c r="V2764" s="211"/>
      <c r="W2764" s="185" t="n">
        <v>0</v>
      </c>
      <c r="X2764" s="185" t="n">
        <v>0</v>
      </c>
      <c r="Y2764" s="219" t="n">
        <f aca="false">SUM(W2764:X2764)</f>
        <v>0</v>
      </c>
      <c r="Z2764" s="185" t="n">
        <v>0</v>
      </c>
      <c r="AA2764" s="185" t="n">
        <v>0</v>
      </c>
      <c r="AB2764" s="220" t="n">
        <f aca="false">SUM(Z2764:AA2764)</f>
        <v>0</v>
      </c>
      <c r="AC2764" s="22"/>
      <c r="AD2764" s="22"/>
      <c r="AE2764" s="188"/>
      <c r="AF2764" s="206" t="n">
        <f aca="false">IF(AE2764="SI",N2764,0)</f>
        <v>0</v>
      </c>
      <c r="AG2764" s="189" t="n">
        <f aca="false">IF(AE2764="SI",Y2764,0)</f>
        <v>0</v>
      </c>
      <c r="AH2764" s="189" t="n">
        <f aca="false">IF(AE2764="SI",AB2764,0)</f>
        <v>0</v>
      </c>
      <c r="AI2764" s="148"/>
      <c r="AJ2764" s="207"/>
      <c r="AK2764" s="207"/>
      <c r="AL2764" s="207"/>
      <c r="AM2764" s="207"/>
      <c r="AN2764" s="207"/>
      <c r="AO2764" s="208"/>
    </row>
    <row r="2765" customFormat="false" ht="15.75" hidden="false" customHeight="true" outlineLevel="0" collapsed="false">
      <c r="A2765" s="22" t="n">
        <v>2764</v>
      </c>
      <c r="B2765" s="180"/>
      <c r="C2765" s="22"/>
      <c r="D2765" s="22"/>
      <c r="E2765" s="183"/>
      <c r="F2765" s="183"/>
      <c r="G2765" s="22"/>
      <c r="H2765" s="22"/>
      <c r="I2765" s="22"/>
      <c r="J2765" s="22"/>
      <c r="K2765" s="191" t="e">
        <f aca="false">VLOOKUP(Personale!J2765,Legenda!$D$1:$F$258,2)</f>
        <v>#N/A</v>
      </c>
      <c r="L2765" s="22"/>
      <c r="M2765" s="22"/>
      <c r="N2765" s="22"/>
      <c r="O2765" s="22"/>
      <c r="P2765" s="203"/>
      <c r="Q2765" s="22"/>
      <c r="R2765" s="22"/>
      <c r="S2765" s="22"/>
      <c r="T2765" s="203"/>
      <c r="U2765" s="211"/>
      <c r="V2765" s="211"/>
      <c r="W2765" s="185" t="n">
        <v>0</v>
      </c>
      <c r="X2765" s="185" t="n">
        <v>0</v>
      </c>
      <c r="Y2765" s="219" t="n">
        <f aca="false">SUM(W2765:X2765)</f>
        <v>0</v>
      </c>
      <c r="Z2765" s="185" t="n">
        <v>0</v>
      </c>
      <c r="AA2765" s="185" t="n">
        <v>0</v>
      </c>
      <c r="AB2765" s="220" t="n">
        <f aca="false">SUM(Z2765:AA2765)</f>
        <v>0</v>
      </c>
      <c r="AC2765" s="22"/>
      <c r="AD2765" s="22"/>
      <c r="AE2765" s="188"/>
      <c r="AF2765" s="206" t="n">
        <f aca="false">IF(AE2765="SI",N2765,0)</f>
        <v>0</v>
      </c>
      <c r="AG2765" s="189" t="n">
        <f aca="false">IF(AE2765="SI",Y2765,0)</f>
        <v>0</v>
      </c>
      <c r="AH2765" s="189" t="n">
        <f aca="false">IF(AE2765="SI",AB2765,0)</f>
        <v>0</v>
      </c>
      <c r="AI2765" s="148"/>
      <c r="AJ2765" s="207"/>
      <c r="AK2765" s="207"/>
      <c r="AL2765" s="207"/>
      <c r="AM2765" s="207"/>
      <c r="AN2765" s="207"/>
      <c r="AO2765" s="208"/>
    </row>
    <row r="2766" customFormat="false" ht="15.75" hidden="false" customHeight="true" outlineLevel="0" collapsed="false">
      <c r="A2766" s="22" t="n">
        <v>2765</v>
      </c>
      <c r="B2766" s="180"/>
      <c r="C2766" s="22"/>
      <c r="D2766" s="22"/>
      <c r="E2766" s="183"/>
      <c r="F2766" s="183"/>
      <c r="G2766" s="22"/>
      <c r="H2766" s="22"/>
      <c r="I2766" s="22"/>
      <c r="J2766" s="22"/>
      <c r="K2766" s="191" t="e">
        <f aca="false">VLOOKUP(Personale!J2766,Legenda!$D$1:$F$258,2)</f>
        <v>#N/A</v>
      </c>
      <c r="L2766" s="22"/>
      <c r="M2766" s="22"/>
      <c r="N2766" s="22"/>
      <c r="O2766" s="22"/>
      <c r="P2766" s="203"/>
      <c r="Q2766" s="22"/>
      <c r="R2766" s="22"/>
      <c r="S2766" s="22"/>
      <c r="T2766" s="203"/>
      <c r="U2766" s="211"/>
      <c r="V2766" s="211"/>
      <c r="W2766" s="185" t="n">
        <v>0</v>
      </c>
      <c r="X2766" s="185" t="n">
        <v>0</v>
      </c>
      <c r="Y2766" s="219" t="n">
        <f aca="false">SUM(W2766:X2766)</f>
        <v>0</v>
      </c>
      <c r="Z2766" s="185" t="n">
        <v>0</v>
      </c>
      <c r="AA2766" s="185" t="n">
        <v>0</v>
      </c>
      <c r="AB2766" s="220" t="n">
        <f aca="false">SUM(Z2766:AA2766)</f>
        <v>0</v>
      </c>
      <c r="AC2766" s="22"/>
      <c r="AD2766" s="22"/>
      <c r="AE2766" s="188"/>
      <c r="AF2766" s="206" t="n">
        <f aca="false">IF(AE2766="SI",N2766,0)</f>
        <v>0</v>
      </c>
      <c r="AG2766" s="189" t="n">
        <f aca="false">IF(AE2766="SI",Y2766,0)</f>
        <v>0</v>
      </c>
      <c r="AH2766" s="189" t="n">
        <f aca="false">IF(AE2766="SI",AB2766,0)</f>
        <v>0</v>
      </c>
      <c r="AI2766" s="148"/>
      <c r="AJ2766" s="207"/>
      <c r="AK2766" s="207"/>
      <c r="AL2766" s="207"/>
      <c r="AM2766" s="207"/>
      <c r="AN2766" s="207"/>
      <c r="AO2766" s="208"/>
    </row>
    <row r="2767" customFormat="false" ht="15.75" hidden="false" customHeight="true" outlineLevel="0" collapsed="false">
      <c r="A2767" s="22" t="n">
        <v>2766</v>
      </c>
      <c r="B2767" s="180"/>
      <c r="C2767" s="22"/>
      <c r="D2767" s="22"/>
      <c r="E2767" s="183"/>
      <c r="F2767" s="183"/>
      <c r="G2767" s="22"/>
      <c r="H2767" s="22"/>
      <c r="I2767" s="22"/>
      <c r="J2767" s="22"/>
      <c r="K2767" s="191" t="e">
        <f aca="false">VLOOKUP(Personale!J2767,Legenda!$D$1:$F$258,2)</f>
        <v>#N/A</v>
      </c>
      <c r="L2767" s="22"/>
      <c r="M2767" s="22"/>
      <c r="N2767" s="22"/>
      <c r="O2767" s="22"/>
      <c r="P2767" s="203"/>
      <c r="Q2767" s="22"/>
      <c r="R2767" s="22"/>
      <c r="S2767" s="22"/>
      <c r="T2767" s="203"/>
      <c r="U2767" s="211"/>
      <c r="V2767" s="211"/>
      <c r="W2767" s="185" t="n">
        <v>0</v>
      </c>
      <c r="X2767" s="185" t="n">
        <v>0</v>
      </c>
      <c r="Y2767" s="219" t="n">
        <f aca="false">SUM(W2767:X2767)</f>
        <v>0</v>
      </c>
      <c r="Z2767" s="185" t="n">
        <v>0</v>
      </c>
      <c r="AA2767" s="185" t="n">
        <v>0</v>
      </c>
      <c r="AB2767" s="220" t="n">
        <f aca="false">SUM(Z2767:AA2767)</f>
        <v>0</v>
      </c>
      <c r="AC2767" s="22"/>
      <c r="AD2767" s="22"/>
      <c r="AE2767" s="188"/>
      <c r="AF2767" s="206" t="n">
        <f aca="false">IF(AE2767="SI",N2767,0)</f>
        <v>0</v>
      </c>
      <c r="AG2767" s="189" t="n">
        <f aca="false">IF(AE2767="SI",Y2767,0)</f>
        <v>0</v>
      </c>
      <c r="AH2767" s="189" t="n">
        <f aca="false">IF(AE2767="SI",AB2767,0)</f>
        <v>0</v>
      </c>
      <c r="AI2767" s="148"/>
      <c r="AJ2767" s="207"/>
      <c r="AK2767" s="207"/>
      <c r="AL2767" s="207"/>
      <c r="AM2767" s="207"/>
      <c r="AN2767" s="207"/>
      <c r="AO2767" s="208"/>
    </row>
    <row r="2768" customFormat="false" ht="15.75" hidden="false" customHeight="true" outlineLevel="0" collapsed="false">
      <c r="A2768" s="22" t="n">
        <v>2767</v>
      </c>
      <c r="B2768" s="180"/>
      <c r="C2768" s="22"/>
      <c r="D2768" s="22"/>
      <c r="E2768" s="183"/>
      <c r="F2768" s="183"/>
      <c r="G2768" s="22"/>
      <c r="H2768" s="22"/>
      <c r="I2768" s="22"/>
      <c r="J2768" s="22"/>
      <c r="K2768" s="191" t="e">
        <f aca="false">VLOOKUP(Personale!J2768,Legenda!$D$1:$F$258,2)</f>
        <v>#N/A</v>
      </c>
      <c r="L2768" s="22"/>
      <c r="M2768" s="22"/>
      <c r="N2768" s="22"/>
      <c r="O2768" s="22"/>
      <c r="P2768" s="203"/>
      <c r="Q2768" s="22"/>
      <c r="R2768" s="22"/>
      <c r="S2768" s="22"/>
      <c r="T2768" s="203"/>
      <c r="U2768" s="211"/>
      <c r="V2768" s="211"/>
      <c r="W2768" s="185" t="n">
        <v>0</v>
      </c>
      <c r="X2768" s="185" t="n">
        <v>0</v>
      </c>
      <c r="Y2768" s="219" t="n">
        <f aca="false">SUM(W2768:X2768)</f>
        <v>0</v>
      </c>
      <c r="Z2768" s="185" t="n">
        <v>0</v>
      </c>
      <c r="AA2768" s="185" t="n">
        <v>0</v>
      </c>
      <c r="AB2768" s="220" t="n">
        <f aca="false">SUM(Z2768:AA2768)</f>
        <v>0</v>
      </c>
      <c r="AC2768" s="22"/>
      <c r="AD2768" s="22"/>
      <c r="AE2768" s="188"/>
      <c r="AF2768" s="206" t="n">
        <f aca="false">IF(AE2768="SI",N2768,0)</f>
        <v>0</v>
      </c>
      <c r="AG2768" s="189" t="n">
        <f aca="false">IF(AE2768="SI",Y2768,0)</f>
        <v>0</v>
      </c>
      <c r="AH2768" s="189" t="n">
        <f aca="false">IF(AE2768="SI",AB2768,0)</f>
        <v>0</v>
      </c>
      <c r="AI2768" s="148"/>
      <c r="AJ2768" s="207"/>
      <c r="AK2768" s="207"/>
      <c r="AL2768" s="207"/>
      <c r="AM2768" s="207"/>
      <c r="AN2768" s="207"/>
      <c r="AO2768" s="208"/>
    </row>
    <row r="2769" customFormat="false" ht="15.75" hidden="false" customHeight="true" outlineLevel="0" collapsed="false">
      <c r="A2769" s="22" t="n">
        <v>2768</v>
      </c>
      <c r="B2769" s="180"/>
      <c r="C2769" s="22"/>
      <c r="D2769" s="22"/>
      <c r="E2769" s="183"/>
      <c r="F2769" s="183"/>
      <c r="G2769" s="22"/>
      <c r="H2769" s="22"/>
      <c r="I2769" s="22"/>
      <c r="J2769" s="22"/>
      <c r="K2769" s="191" t="e">
        <f aca="false">VLOOKUP(Personale!J2769,Legenda!$D$1:$F$258,2)</f>
        <v>#N/A</v>
      </c>
      <c r="L2769" s="22"/>
      <c r="M2769" s="22"/>
      <c r="N2769" s="22"/>
      <c r="O2769" s="22"/>
      <c r="P2769" s="203"/>
      <c r="Q2769" s="22"/>
      <c r="R2769" s="22"/>
      <c r="S2769" s="22"/>
      <c r="T2769" s="203"/>
      <c r="U2769" s="211"/>
      <c r="V2769" s="211"/>
      <c r="W2769" s="185" t="n">
        <v>0</v>
      </c>
      <c r="X2769" s="185" t="n">
        <v>0</v>
      </c>
      <c r="Y2769" s="219" t="n">
        <f aca="false">SUM(W2769:X2769)</f>
        <v>0</v>
      </c>
      <c r="Z2769" s="185" t="n">
        <v>0</v>
      </c>
      <c r="AA2769" s="185" t="n">
        <v>0</v>
      </c>
      <c r="AB2769" s="220" t="n">
        <f aca="false">SUM(Z2769:AA2769)</f>
        <v>0</v>
      </c>
      <c r="AC2769" s="22"/>
      <c r="AD2769" s="22"/>
      <c r="AE2769" s="188"/>
      <c r="AF2769" s="206" t="n">
        <f aca="false">IF(AE2769="SI",N2769,0)</f>
        <v>0</v>
      </c>
      <c r="AG2769" s="189" t="n">
        <f aca="false">IF(AE2769="SI",Y2769,0)</f>
        <v>0</v>
      </c>
      <c r="AH2769" s="189" t="n">
        <f aca="false">IF(AE2769="SI",AB2769,0)</f>
        <v>0</v>
      </c>
      <c r="AI2769" s="148"/>
      <c r="AJ2769" s="207"/>
      <c r="AK2769" s="207"/>
      <c r="AL2769" s="207"/>
      <c r="AM2769" s="207"/>
      <c r="AN2769" s="207"/>
      <c r="AO2769" s="208"/>
    </row>
    <row r="2770" customFormat="false" ht="15.75" hidden="false" customHeight="true" outlineLevel="0" collapsed="false">
      <c r="A2770" s="22" t="n">
        <v>2769</v>
      </c>
      <c r="B2770" s="180"/>
      <c r="C2770" s="22"/>
      <c r="D2770" s="22"/>
      <c r="E2770" s="183"/>
      <c r="F2770" s="183"/>
      <c r="G2770" s="22"/>
      <c r="H2770" s="22"/>
      <c r="I2770" s="22"/>
      <c r="J2770" s="22"/>
      <c r="K2770" s="191" t="e">
        <f aca="false">VLOOKUP(Personale!J2770,Legenda!$D$1:$F$258,2)</f>
        <v>#N/A</v>
      </c>
      <c r="L2770" s="22"/>
      <c r="M2770" s="22"/>
      <c r="N2770" s="22"/>
      <c r="O2770" s="22"/>
      <c r="P2770" s="203"/>
      <c r="Q2770" s="22"/>
      <c r="R2770" s="22"/>
      <c r="S2770" s="22"/>
      <c r="T2770" s="203"/>
      <c r="U2770" s="211"/>
      <c r="V2770" s="211"/>
      <c r="W2770" s="185" t="n">
        <v>0</v>
      </c>
      <c r="X2770" s="185" t="n">
        <v>0</v>
      </c>
      <c r="Y2770" s="219" t="n">
        <f aca="false">SUM(W2770:X2770)</f>
        <v>0</v>
      </c>
      <c r="Z2770" s="185" t="n">
        <v>0</v>
      </c>
      <c r="AA2770" s="185" t="n">
        <v>0</v>
      </c>
      <c r="AB2770" s="220" t="n">
        <f aca="false">SUM(Z2770:AA2770)</f>
        <v>0</v>
      </c>
      <c r="AC2770" s="22"/>
      <c r="AD2770" s="22"/>
      <c r="AE2770" s="188"/>
      <c r="AF2770" s="206" t="n">
        <f aca="false">IF(AE2770="SI",N2770,0)</f>
        <v>0</v>
      </c>
      <c r="AG2770" s="189" t="n">
        <f aca="false">IF(AE2770="SI",Y2770,0)</f>
        <v>0</v>
      </c>
      <c r="AH2770" s="189" t="n">
        <f aca="false">IF(AE2770="SI",AB2770,0)</f>
        <v>0</v>
      </c>
      <c r="AI2770" s="148"/>
      <c r="AJ2770" s="207"/>
      <c r="AK2770" s="207"/>
      <c r="AL2770" s="207"/>
      <c r="AM2770" s="207"/>
      <c r="AN2770" s="207"/>
      <c r="AO2770" s="208"/>
    </row>
    <row r="2771" customFormat="false" ht="15.75" hidden="false" customHeight="true" outlineLevel="0" collapsed="false">
      <c r="A2771" s="22" t="n">
        <v>2770</v>
      </c>
      <c r="B2771" s="180"/>
      <c r="C2771" s="22"/>
      <c r="D2771" s="22"/>
      <c r="E2771" s="183"/>
      <c r="F2771" s="183"/>
      <c r="G2771" s="22"/>
      <c r="H2771" s="22"/>
      <c r="I2771" s="22"/>
      <c r="J2771" s="22"/>
      <c r="K2771" s="191" t="e">
        <f aca="false">VLOOKUP(Personale!J2771,Legenda!$D$1:$F$258,2)</f>
        <v>#N/A</v>
      </c>
      <c r="L2771" s="22"/>
      <c r="M2771" s="22"/>
      <c r="N2771" s="22"/>
      <c r="O2771" s="22"/>
      <c r="P2771" s="203"/>
      <c r="Q2771" s="22"/>
      <c r="R2771" s="22"/>
      <c r="S2771" s="22"/>
      <c r="T2771" s="203"/>
      <c r="U2771" s="211"/>
      <c r="V2771" s="211"/>
      <c r="W2771" s="185" t="n">
        <v>0</v>
      </c>
      <c r="X2771" s="185" t="n">
        <v>0</v>
      </c>
      <c r="Y2771" s="219" t="n">
        <f aca="false">SUM(W2771:X2771)</f>
        <v>0</v>
      </c>
      <c r="Z2771" s="185" t="n">
        <v>0</v>
      </c>
      <c r="AA2771" s="185" t="n">
        <v>0</v>
      </c>
      <c r="AB2771" s="220" t="n">
        <f aca="false">SUM(Z2771:AA2771)</f>
        <v>0</v>
      </c>
      <c r="AC2771" s="22"/>
      <c r="AD2771" s="22"/>
      <c r="AE2771" s="188"/>
      <c r="AF2771" s="206" t="n">
        <f aca="false">IF(AE2771="SI",N2771,0)</f>
        <v>0</v>
      </c>
      <c r="AG2771" s="189" t="n">
        <f aca="false">IF(AE2771="SI",Y2771,0)</f>
        <v>0</v>
      </c>
      <c r="AH2771" s="189" t="n">
        <f aca="false">IF(AE2771="SI",AB2771,0)</f>
        <v>0</v>
      </c>
      <c r="AI2771" s="148"/>
      <c r="AJ2771" s="207"/>
      <c r="AK2771" s="207"/>
      <c r="AL2771" s="207"/>
      <c r="AM2771" s="207"/>
      <c r="AN2771" s="207"/>
      <c r="AO2771" s="208"/>
    </row>
    <row r="2772" customFormat="false" ht="15.75" hidden="false" customHeight="true" outlineLevel="0" collapsed="false">
      <c r="A2772" s="22" t="n">
        <v>2771</v>
      </c>
      <c r="B2772" s="180"/>
      <c r="C2772" s="22"/>
      <c r="D2772" s="22"/>
      <c r="E2772" s="183"/>
      <c r="F2772" s="183"/>
      <c r="G2772" s="22"/>
      <c r="H2772" s="22"/>
      <c r="I2772" s="22"/>
      <c r="J2772" s="22"/>
      <c r="K2772" s="191" t="e">
        <f aca="false">VLOOKUP(Personale!J2772,Legenda!$D$1:$F$258,2)</f>
        <v>#N/A</v>
      </c>
      <c r="L2772" s="22"/>
      <c r="M2772" s="22"/>
      <c r="N2772" s="22"/>
      <c r="O2772" s="22"/>
      <c r="P2772" s="203"/>
      <c r="Q2772" s="22"/>
      <c r="R2772" s="22"/>
      <c r="S2772" s="22"/>
      <c r="T2772" s="203"/>
      <c r="U2772" s="211"/>
      <c r="V2772" s="211"/>
      <c r="W2772" s="185" t="n">
        <v>0</v>
      </c>
      <c r="X2772" s="185" t="n">
        <v>0</v>
      </c>
      <c r="Y2772" s="219" t="n">
        <f aca="false">SUM(W2772:X2772)</f>
        <v>0</v>
      </c>
      <c r="Z2772" s="185" t="n">
        <v>0</v>
      </c>
      <c r="AA2772" s="185" t="n">
        <v>0</v>
      </c>
      <c r="AB2772" s="220" t="n">
        <f aca="false">SUM(Z2772:AA2772)</f>
        <v>0</v>
      </c>
      <c r="AC2772" s="22"/>
      <c r="AD2772" s="22"/>
      <c r="AE2772" s="188"/>
      <c r="AF2772" s="206" t="n">
        <f aca="false">IF(AE2772="SI",N2772,0)</f>
        <v>0</v>
      </c>
      <c r="AG2772" s="189" t="n">
        <f aca="false">IF(AE2772="SI",Y2772,0)</f>
        <v>0</v>
      </c>
      <c r="AH2772" s="189" t="n">
        <f aca="false">IF(AE2772="SI",AB2772,0)</f>
        <v>0</v>
      </c>
      <c r="AI2772" s="148"/>
      <c r="AJ2772" s="207"/>
      <c r="AK2772" s="207"/>
      <c r="AL2772" s="207"/>
      <c r="AM2772" s="207"/>
      <c r="AN2772" s="207"/>
      <c r="AO2772" s="208"/>
    </row>
    <row r="2773" customFormat="false" ht="15.75" hidden="false" customHeight="true" outlineLevel="0" collapsed="false">
      <c r="A2773" s="22" t="n">
        <v>2772</v>
      </c>
      <c r="B2773" s="180"/>
      <c r="C2773" s="22"/>
      <c r="D2773" s="22"/>
      <c r="E2773" s="183"/>
      <c r="F2773" s="183"/>
      <c r="G2773" s="22"/>
      <c r="H2773" s="22"/>
      <c r="I2773" s="22"/>
      <c r="J2773" s="22"/>
      <c r="K2773" s="191" t="e">
        <f aca="false">VLOOKUP(Personale!J2773,Legenda!$D$1:$F$258,2)</f>
        <v>#N/A</v>
      </c>
      <c r="L2773" s="22"/>
      <c r="M2773" s="22"/>
      <c r="N2773" s="22"/>
      <c r="O2773" s="22"/>
      <c r="P2773" s="203"/>
      <c r="Q2773" s="22"/>
      <c r="R2773" s="22"/>
      <c r="S2773" s="22"/>
      <c r="T2773" s="203"/>
      <c r="U2773" s="211"/>
      <c r="V2773" s="211"/>
      <c r="W2773" s="185" t="n">
        <v>0</v>
      </c>
      <c r="X2773" s="185" t="n">
        <v>0</v>
      </c>
      <c r="Y2773" s="219" t="n">
        <f aca="false">SUM(W2773:X2773)</f>
        <v>0</v>
      </c>
      <c r="Z2773" s="185" t="n">
        <v>0</v>
      </c>
      <c r="AA2773" s="185" t="n">
        <v>0</v>
      </c>
      <c r="AB2773" s="220" t="n">
        <f aca="false">SUM(Z2773:AA2773)</f>
        <v>0</v>
      </c>
      <c r="AC2773" s="22"/>
      <c r="AD2773" s="22"/>
      <c r="AE2773" s="188"/>
      <c r="AF2773" s="206" t="n">
        <f aca="false">IF(AE2773="SI",N2773,0)</f>
        <v>0</v>
      </c>
      <c r="AG2773" s="189" t="n">
        <f aca="false">IF(AE2773="SI",Y2773,0)</f>
        <v>0</v>
      </c>
      <c r="AH2773" s="189" t="n">
        <f aca="false">IF(AE2773="SI",AB2773,0)</f>
        <v>0</v>
      </c>
      <c r="AI2773" s="148"/>
      <c r="AJ2773" s="207"/>
      <c r="AK2773" s="207"/>
      <c r="AL2773" s="207"/>
      <c r="AM2773" s="207"/>
      <c r="AN2773" s="207"/>
      <c r="AO2773" s="208"/>
    </row>
    <row r="2774" customFormat="false" ht="15.75" hidden="false" customHeight="true" outlineLevel="0" collapsed="false">
      <c r="A2774" s="22" t="n">
        <v>2773</v>
      </c>
      <c r="B2774" s="180"/>
      <c r="C2774" s="22"/>
      <c r="D2774" s="22"/>
      <c r="E2774" s="183"/>
      <c r="F2774" s="183"/>
      <c r="G2774" s="22"/>
      <c r="H2774" s="22"/>
      <c r="I2774" s="22"/>
      <c r="J2774" s="22"/>
      <c r="K2774" s="191" t="e">
        <f aca="false">VLOOKUP(Personale!J2774,Legenda!$D$1:$F$258,2)</f>
        <v>#N/A</v>
      </c>
      <c r="L2774" s="22"/>
      <c r="M2774" s="22"/>
      <c r="N2774" s="22"/>
      <c r="O2774" s="22"/>
      <c r="P2774" s="203"/>
      <c r="Q2774" s="22"/>
      <c r="R2774" s="22"/>
      <c r="S2774" s="22"/>
      <c r="T2774" s="203"/>
      <c r="U2774" s="211"/>
      <c r="V2774" s="211"/>
      <c r="W2774" s="185" t="n">
        <v>0</v>
      </c>
      <c r="X2774" s="185" t="n">
        <v>0</v>
      </c>
      <c r="Y2774" s="219" t="n">
        <f aca="false">SUM(W2774:X2774)</f>
        <v>0</v>
      </c>
      <c r="Z2774" s="185" t="n">
        <v>0</v>
      </c>
      <c r="AA2774" s="185" t="n">
        <v>0</v>
      </c>
      <c r="AB2774" s="220" t="n">
        <f aca="false">SUM(Z2774:AA2774)</f>
        <v>0</v>
      </c>
      <c r="AC2774" s="22"/>
      <c r="AD2774" s="22"/>
      <c r="AE2774" s="188"/>
      <c r="AF2774" s="206" t="n">
        <f aca="false">IF(AE2774="SI",N2774,0)</f>
        <v>0</v>
      </c>
      <c r="AG2774" s="189" t="n">
        <f aca="false">IF(AE2774="SI",Y2774,0)</f>
        <v>0</v>
      </c>
      <c r="AH2774" s="189" t="n">
        <f aca="false">IF(AE2774="SI",AB2774,0)</f>
        <v>0</v>
      </c>
      <c r="AI2774" s="148"/>
      <c r="AJ2774" s="207"/>
      <c r="AK2774" s="207"/>
      <c r="AL2774" s="207"/>
      <c r="AM2774" s="207"/>
      <c r="AN2774" s="207"/>
      <c r="AO2774" s="208"/>
    </row>
    <row r="2775" customFormat="false" ht="15.75" hidden="false" customHeight="true" outlineLevel="0" collapsed="false">
      <c r="A2775" s="22" t="n">
        <v>2774</v>
      </c>
      <c r="B2775" s="180"/>
      <c r="C2775" s="22"/>
      <c r="D2775" s="22"/>
      <c r="E2775" s="183"/>
      <c r="F2775" s="183"/>
      <c r="G2775" s="22"/>
      <c r="H2775" s="22"/>
      <c r="I2775" s="22"/>
      <c r="J2775" s="22"/>
      <c r="K2775" s="191" t="e">
        <f aca="false">VLOOKUP(Personale!J2775,Legenda!$D$1:$F$258,2)</f>
        <v>#N/A</v>
      </c>
      <c r="L2775" s="22"/>
      <c r="M2775" s="22"/>
      <c r="N2775" s="22"/>
      <c r="O2775" s="22"/>
      <c r="P2775" s="203"/>
      <c r="Q2775" s="22"/>
      <c r="R2775" s="22"/>
      <c r="S2775" s="22"/>
      <c r="T2775" s="203"/>
      <c r="U2775" s="211"/>
      <c r="V2775" s="211"/>
      <c r="W2775" s="185" t="n">
        <v>0</v>
      </c>
      <c r="X2775" s="185" t="n">
        <v>0</v>
      </c>
      <c r="Y2775" s="219" t="n">
        <f aca="false">SUM(W2775:X2775)</f>
        <v>0</v>
      </c>
      <c r="Z2775" s="185" t="n">
        <v>0</v>
      </c>
      <c r="AA2775" s="185" t="n">
        <v>0</v>
      </c>
      <c r="AB2775" s="220" t="n">
        <f aca="false">SUM(Z2775:AA2775)</f>
        <v>0</v>
      </c>
      <c r="AC2775" s="22"/>
      <c r="AD2775" s="22"/>
      <c r="AE2775" s="188"/>
      <c r="AF2775" s="206" t="n">
        <f aca="false">IF(AE2775="SI",N2775,0)</f>
        <v>0</v>
      </c>
      <c r="AG2775" s="189" t="n">
        <f aca="false">IF(AE2775="SI",Y2775,0)</f>
        <v>0</v>
      </c>
      <c r="AH2775" s="189" t="n">
        <f aca="false">IF(AE2775="SI",AB2775,0)</f>
        <v>0</v>
      </c>
      <c r="AI2775" s="148"/>
      <c r="AJ2775" s="207"/>
      <c r="AK2775" s="207"/>
      <c r="AL2775" s="207"/>
      <c r="AM2775" s="207"/>
      <c r="AN2775" s="207"/>
      <c r="AO2775" s="208"/>
    </row>
    <row r="2776" customFormat="false" ht="15.75" hidden="false" customHeight="true" outlineLevel="0" collapsed="false">
      <c r="A2776" s="22" t="n">
        <v>2775</v>
      </c>
      <c r="B2776" s="180"/>
      <c r="C2776" s="22"/>
      <c r="D2776" s="22"/>
      <c r="E2776" s="183"/>
      <c r="F2776" s="183"/>
      <c r="G2776" s="22"/>
      <c r="H2776" s="22"/>
      <c r="I2776" s="22"/>
      <c r="J2776" s="22"/>
      <c r="K2776" s="191" t="e">
        <f aca="false">VLOOKUP(Personale!J2776,Legenda!$D$1:$F$258,2)</f>
        <v>#N/A</v>
      </c>
      <c r="L2776" s="22"/>
      <c r="M2776" s="22"/>
      <c r="N2776" s="22"/>
      <c r="O2776" s="22"/>
      <c r="P2776" s="203"/>
      <c r="Q2776" s="22"/>
      <c r="R2776" s="22"/>
      <c r="S2776" s="22"/>
      <c r="T2776" s="203"/>
      <c r="U2776" s="211"/>
      <c r="V2776" s="211"/>
      <c r="W2776" s="185" t="n">
        <v>0</v>
      </c>
      <c r="X2776" s="185" t="n">
        <v>0</v>
      </c>
      <c r="Y2776" s="219" t="n">
        <f aca="false">SUM(W2776:X2776)</f>
        <v>0</v>
      </c>
      <c r="Z2776" s="185" t="n">
        <v>0</v>
      </c>
      <c r="AA2776" s="185" t="n">
        <v>0</v>
      </c>
      <c r="AB2776" s="220" t="n">
        <f aca="false">SUM(Z2776:AA2776)</f>
        <v>0</v>
      </c>
      <c r="AC2776" s="22"/>
      <c r="AD2776" s="22"/>
      <c r="AE2776" s="188"/>
      <c r="AF2776" s="206" t="n">
        <f aca="false">IF(AE2776="SI",N2776,0)</f>
        <v>0</v>
      </c>
      <c r="AG2776" s="189" t="n">
        <f aca="false">IF(AE2776="SI",Y2776,0)</f>
        <v>0</v>
      </c>
      <c r="AH2776" s="189" t="n">
        <f aca="false">IF(AE2776="SI",AB2776,0)</f>
        <v>0</v>
      </c>
      <c r="AI2776" s="148"/>
      <c r="AJ2776" s="207"/>
      <c r="AK2776" s="207"/>
      <c r="AL2776" s="207"/>
      <c r="AM2776" s="207"/>
      <c r="AN2776" s="207"/>
      <c r="AO2776" s="208"/>
    </row>
    <row r="2777" customFormat="false" ht="15.75" hidden="false" customHeight="true" outlineLevel="0" collapsed="false">
      <c r="A2777" s="22" t="n">
        <v>2776</v>
      </c>
      <c r="B2777" s="180"/>
      <c r="C2777" s="22"/>
      <c r="D2777" s="22"/>
      <c r="E2777" s="183"/>
      <c r="F2777" s="183"/>
      <c r="G2777" s="22"/>
      <c r="H2777" s="22"/>
      <c r="I2777" s="22"/>
      <c r="J2777" s="22"/>
      <c r="K2777" s="191" t="e">
        <f aca="false">VLOOKUP(Personale!J2777,Legenda!$D$1:$F$258,2)</f>
        <v>#N/A</v>
      </c>
      <c r="L2777" s="22"/>
      <c r="M2777" s="22"/>
      <c r="N2777" s="22"/>
      <c r="O2777" s="22"/>
      <c r="P2777" s="203"/>
      <c r="Q2777" s="22"/>
      <c r="R2777" s="22"/>
      <c r="S2777" s="22"/>
      <c r="T2777" s="203"/>
      <c r="U2777" s="211"/>
      <c r="V2777" s="211"/>
      <c r="W2777" s="185" t="n">
        <v>0</v>
      </c>
      <c r="X2777" s="185" t="n">
        <v>0</v>
      </c>
      <c r="Y2777" s="219" t="n">
        <f aca="false">SUM(W2777:X2777)</f>
        <v>0</v>
      </c>
      <c r="Z2777" s="185" t="n">
        <v>0</v>
      </c>
      <c r="AA2777" s="185" t="n">
        <v>0</v>
      </c>
      <c r="AB2777" s="220" t="n">
        <f aca="false">SUM(Z2777:AA2777)</f>
        <v>0</v>
      </c>
      <c r="AC2777" s="22"/>
      <c r="AD2777" s="22"/>
      <c r="AE2777" s="188"/>
      <c r="AF2777" s="206" t="n">
        <f aca="false">IF(AE2777="SI",N2777,0)</f>
        <v>0</v>
      </c>
      <c r="AG2777" s="189" t="n">
        <f aca="false">IF(AE2777="SI",Y2777,0)</f>
        <v>0</v>
      </c>
      <c r="AH2777" s="189" t="n">
        <f aca="false">IF(AE2777="SI",AB2777,0)</f>
        <v>0</v>
      </c>
      <c r="AI2777" s="148"/>
      <c r="AJ2777" s="207"/>
      <c r="AK2777" s="207"/>
      <c r="AL2777" s="207"/>
      <c r="AM2777" s="207"/>
      <c r="AN2777" s="207"/>
      <c r="AO2777" s="208"/>
    </row>
    <row r="2778" customFormat="false" ht="15.75" hidden="false" customHeight="true" outlineLevel="0" collapsed="false">
      <c r="A2778" s="22" t="n">
        <v>2777</v>
      </c>
      <c r="B2778" s="180"/>
      <c r="C2778" s="22"/>
      <c r="D2778" s="22"/>
      <c r="E2778" s="183"/>
      <c r="F2778" s="183"/>
      <c r="G2778" s="22"/>
      <c r="H2778" s="22"/>
      <c r="I2778" s="22"/>
      <c r="J2778" s="22"/>
      <c r="K2778" s="191" t="e">
        <f aca="false">VLOOKUP(Personale!J2778,Legenda!$D$1:$F$258,2)</f>
        <v>#N/A</v>
      </c>
      <c r="L2778" s="22"/>
      <c r="M2778" s="22"/>
      <c r="N2778" s="22"/>
      <c r="O2778" s="22"/>
      <c r="P2778" s="203"/>
      <c r="Q2778" s="22"/>
      <c r="R2778" s="22"/>
      <c r="S2778" s="22"/>
      <c r="T2778" s="203"/>
      <c r="U2778" s="211"/>
      <c r="V2778" s="211"/>
      <c r="W2778" s="185" t="n">
        <v>0</v>
      </c>
      <c r="X2778" s="185" t="n">
        <v>0</v>
      </c>
      <c r="Y2778" s="219" t="n">
        <f aca="false">SUM(W2778:X2778)</f>
        <v>0</v>
      </c>
      <c r="Z2778" s="185" t="n">
        <v>0</v>
      </c>
      <c r="AA2778" s="185" t="n">
        <v>0</v>
      </c>
      <c r="AB2778" s="220" t="n">
        <f aca="false">SUM(Z2778:AA2778)</f>
        <v>0</v>
      </c>
      <c r="AC2778" s="22"/>
      <c r="AD2778" s="22"/>
      <c r="AE2778" s="188"/>
      <c r="AF2778" s="206" t="n">
        <f aca="false">IF(AE2778="SI",N2778,0)</f>
        <v>0</v>
      </c>
      <c r="AG2778" s="189" t="n">
        <f aca="false">IF(AE2778="SI",Y2778,0)</f>
        <v>0</v>
      </c>
      <c r="AH2778" s="189" t="n">
        <f aca="false">IF(AE2778="SI",AB2778,0)</f>
        <v>0</v>
      </c>
      <c r="AI2778" s="148"/>
      <c r="AJ2778" s="207"/>
      <c r="AK2778" s="207"/>
      <c r="AL2778" s="207"/>
      <c r="AM2778" s="207"/>
      <c r="AN2778" s="207"/>
      <c r="AO2778" s="208"/>
    </row>
    <row r="2779" customFormat="false" ht="15.75" hidden="false" customHeight="true" outlineLevel="0" collapsed="false">
      <c r="A2779" s="22" t="n">
        <v>2778</v>
      </c>
      <c r="B2779" s="180"/>
      <c r="C2779" s="22"/>
      <c r="D2779" s="22"/>
      <c r="E2779" s="183"/>
      <c r="F2779" s="183"/>
      <c r="G2779" s="22"/>
      <c r="H2779" s="22"/>
      <c r="I2779" s="22"/>
      <c r="J2779" s="22"/>
      <c r="K2779" s="191" t="e">
        <f aca="false">VLOOKUP(Personale!J2779,Legenda!$D$1:$F$258,2)</f>
        <v>#N/A</v>
      </c>
      <c r="L2779" s="22"/>
      <c r="M2779" s="22"/>
      <c r="N2779" s="22"/>
      <c r="O2779" s="22"/>
      <c r="P2779" s="203"/>
      <c r="Q2779" s="22"/>
      <c r="R2779" s="22"/>
      <c r="S2779" s="22"/>
      <c r="T2779" s="203"/>
      <c r="U2779" s="211"/>
      <c r="V2779" s="211"/>
      <c r="W2779" s="185" t="n">
        <v>0</v>
      </c>
      <c r="X2779" s="185" t="n">
        <v>0</v>
      </c>
      <c r="Y2779" s="219" t="n">
        <f aca="false">SUM(W2779:X2779)</f>
        <v>0</v>
      </c>
      <c r="Z2779" s="185" t="n">
        <v>0</v>
      </c>
      <c r="AA2779" s="185" t="n">
        <v>0</v>
      </c>
      <c r="AB2779" s="220" t="n">
        <f aca="false">SUM(Z2779:AA2779)</f>
        <v>0</v>
      </c>
      <c r="AC2779" s="22"/>
      <c r="AD2779" s="22"/>
      <c r="AE2779" s="188"/>
      <c r="AF2779" s="206" t="n">
        <f aca="false">IF(AE2779="SI",N2779,0)</f>
        <v>0</v>
      </c>
      <c r="AG2779" s="189" t="n">
        <f aca="false">IF(AE2779="SI",Y2779,0)</f>
        <v>0</v>
      </c>
      <c r="AH2779" s="189" t="n">
        <f aca="false">IF(AE2779="SI",AB2779,0)</f>
        <v>0</v>
      </c>
      <c r="AI2779" s="148"/>
      <c r="AJ2779" s="207"/>
      <c r="AK2779" s="207"/>
      <c r="AL2779" s="207"/>
      <c r="AM2779" s="207"/>
      <c r="AN2779" s="207"/>
      <c r="AO2779" s="208"/>
    </row>
    <row r="2780" customFormat="false" ht="15.75" hidden="false" customHeight="true" outlineLevel="0" collapsed="false">
      <c r="A2780" s="22" t="n">
        <v>2779</v>
      </c>
      <c r="B2780" s="180"/>
      <c r="C2780" s="22"/>
      <c r="D2780" s="22"/>
      <c r="E2780" s="183"/>
      <c r="F2780" s="183"/>
      <c r="G2780" s="22"/>
      <c r="H2780" s="22"/>
      <c r="I2780" s="22"/>
      <c r="J2780" s="22"/>
      <c r="K2780" s="191" t="e">
        <f aca="false">VLOOKUP(Personale!J2780,Legenda!$D$1:$F$258,2)</f>
        <v>#N/A</v>
      </c>
      <c r="L2780" s="22"/>
      <c r="M2780" s="22"/>
      <c r="N2780" s="22"/>
      <c r="O2780" s="22"/>
      <c r="P2780" s="203"/>
      <c r="Q2780" s="22"/>
      <c r="R2780" s="22"/>
      <c r="S2780" s="22"/>
      <c r="T2780" s="203"/>
      <c r="U2780" s="211"/>
      <c r="V2780" s="211"/>
      <c r="W2780" s="185" t="n">
        <v>0</v>
      </c>
      <c r="X2780" s="185" t="n">
        <v>0</v>
      </c>
      <c r="Y2780" s="219" t="n">
        <f aca="false">SUM(W2780:X2780)</f>
        <v>0</v>
      </c>
      <c r="Z2780" s="185" t="n">
        <v>0</v>
      </c>
      <c r="AA2780" s="185" t="n">
        <v>0</v>
      </c>
      <c r="AB2780" s="220" t="n">
        <f aca="false">SUM(Z2780:AA2780)</f>
        <v>0</v>
      </c>
      <c r="AC2780" s="22"/>
      <c r="AD2780" s="22"/>
      <c r="AE2780" s="188"/>
      <c r="AF2780" s="206" t="n">
        <f aca="false">IF(AE2780="SI",N2780,0)</f>
        <v>0</v>
      </c>
      <c r="AG2780" s="189" t="n">
        <f aca="false">IF(AE2780="SI",Y2780,0)</f>
        <v>0</v>
      </c>
      <c r="AH2780" s="189" t="n">
        <f aca="false">IF(AE2780="SI",AB2780,0)</f>
        <v>0</v>
      </c>
      <c r="AI2780" s="148"/>
      <c r="AJ2780" s="207"/>
      <c r="AK2780" s="207"/>
      <c r="AL2780" s="207"/>
      <c r="AM2780" s="207"/>
      <c r="AN2780" s="207"/>
      <c r="AO2780" s="208"/>
    </row>
    <row r="2781" customFormat="false" ht="15.75" hidden="false" customHeight="true" outlineLevel="0" collapsed="false">
      <c r="A2781" s="22" t="n">
        <v>2780</v>
      </c>
      <c r="B2781" s="180"/>
      <c r="C2781" s="22"/>
      <c r="D2781" s="22"/>
      <c r="E2781" s="183"/>
      <c r="F2781" s="183"/>
      <c r="G2781" s="22"/>
      <c r="H2781" s="22"/>
      <c r="I2781" s="22"/>
      <c r="J2781" s="22"/>
      <c r="K2781" s="191" t="e">
        <f aca="false">VLOOKUP(Personale!J2781,Legenda!$D$1:$F$258,2)</f>
        <v>#N/A</v>
      </c>
      <c r="L2781" s="22"/>
      <c r="M2781" s="22"/>
      <c r="N2781" s="22"/>
      <c r="O2781" s="22"/>
      <c r="P2781" s="203"/>
      <c r="Q2781" s="22"/>
      <c r="R2781" s="22"/>
      <c r="S2781" s="22"/>
      <c r="T2781" s="203"/>
      <c r="U2781" s="211"/>
      <c r="V2781" s="211"/>
      <c r="W2781" s="185" t="n">
        <v>0</v>
      </c>
      <c r="X2781" s="185" t="n">
        <v>0</v>
      </c>
      <c r="Y2781" s="219" t="n">
        <f aca="false">SUM(W2781:X2781)</f>
        <v>0</v>
      </c>
      <c r="Z2781" s="185" t="n">
        <v>0</v>
      </c>
      <c r="AA2781" s="185" t="n">
        <v>0</v>
      </c>
      <c r="AB2781" s="220" t="n">
        <f aca="false">SUM(Z2781:AA2781)</f>
        <v>0</v>
      </c>
      <c r="AC2781" s="22"/>
      <c r="AD2781" s="22"/>
      <c r="AE2781" s="188"/>
      <c r="AF2781" s="206" t="n">
        <f aca="false">IF(AE2781="SI",N2781,0)</f>
        <v>0</v>
      </c>
      <c r="AG2781" s="189" t="n">
        <f aca="false">IF(AE2781="SI",Y2781,0)</f>
        <v>0</v>
      </c>
      <c r="AH2781" s="189" t="n">
        <f aca="false">IF(AE2781="SI",AB2781,0)</f>
        <v>0</v>
      </c>
      <c r="AI2781" s="148"/>
      <c r="AJ2781" s="207"/>
      <c r="AK2781" s="207"/>
      <c r="AL2781" s="207"/>
      <c r="AM2781" s="207"/>
      <c r="AN2781" s="207"/>
      <c r="AO2781" s="208"/>
    </row>
    <row r="2782" customFormat="false" ht="15.75" hidden="false" customHeight="true" outlineLevel="0" collapsed="false">
      <c r="A2782" s="22" t="n">
        <v>2781</v>
      </c>
      <c r="B2782" s="180"/>
      <c r="C2782" s="22"/>
      <c r="D2782" s="22"/>
      <c r="E2782" s="183"/>
      <c r="F2782" s="183"/>
      <c r="G2782" s="22"/>
      <c r="H2782" s="22"/>
      <c r="I2782" s="22"/>
      <c r="J2782" s="22"/>
      <c r="K2782" s="191" t="e">
        <f aca="false">VLOOKUP(Personale!J2782,Legenda!$D$1:$F$258,2)</f>
        <v>#N/A</v>
      </c>
      <c r="L2782" s="22"/>
      <c r="M2782" s="22"/>
      <c r="N2782" s="22"/>
      <c r="O2782" s="22"/>
      <c r="P2782" s="203"/>
      <c r="Q2782" s="22"/>
      <c r="R2782" s="22"/>
      <c r="S2782" s="22"/>
      <c r="T2782" s="203"/>
      <c r="U2782" s="211"/>
      <c r="V2782" s="211"/>
      <c r="W2782" s="185" t="n">
        <v>0</v>
      </c>
      <c r="X2782" s="185" t="n">
        <v>0</v>
      </c>
      <c r="Y2782" s="219" t="n">
        <f aca="false">SUM(W2782:X2782)</f>
        <v>0</v>
      </c>
      <c r="Z2782" s="185" t="n">
        <v>0</v>
      </c>
      <c r="AA2782" s="185" t="n">
        <v>0</v>
      </c>
      <c r="AB2782" s="220" t="n">
        <f aca="false">SUM(Z2782:AA2782)</f>
        <v>0</v>
      </c>
      <c r="AC2782" s="22"/>
      <c r="AD2782" s="22"/>
      <c r="AE2782" s="188"/>
      <c r="AF2782" s="206" t="n">
        <f aca="false">IF(AE2782="SI",N2782,0)</f>
        <v>0</v>
      </c>
      <c r="AG2782" s="189" t="n">
        <f aca="false">IF(AE2782="SI",Y2782,0)</f>
        <v>0</v>
      </c>
      <c r="AH2782" s="189" t="n">
        <f aca="false">IF(AE2782="SI",AB2782,0)</f>
        <v>0</v>
      </c>
      <c r="AI2782" s="148"/>
      <c r="AJ2782" s="207"/>
      <c r="AK2782" s="207"/>
      <c r="AL2782" s="207"/>
      <c r="AM2782" s="207"/>
      <c r="AN2782" s="207"/>
      <c r="AO2782" s="208"/>
    </row>
    <row r="2783" customFormat="false" ht="15.75" hidden="false" customHeight="true" outlineLevel="0" collapsed="false">
      <c r="A2783" s="22" t="n">
        <v>2782</v>
      </c>
      <c r="B2783" s="180"/>
      <c r="C2783" s="22"/>
      <c r="D2783" s="22"/>
      <c r="E2783" s="183"/>
      <c r="F2783" s="183"/>
      <c r="G2783" s="22"/>
      <c r="H2783" s="22"/>
      <c r="I2783" s="22"/>
      <c r="J2783" s="22"/>
      <c r="K2783" s="191" t="e">
        <f aca="false">VLOOKUP(Personale!J2783,Legenda!$D$1:$F$258,2)</f>
        <v>#N/A</v>
      </c>
      <c r="L2783" s="22"/>
      <c r="M2783" s="22"/>
      <c r="N2783" s="22"/>
      <c r="O2783" s="22"/>
      <c r="P2783" s="203"/>
      <c r="Q2783" s="22"/>
      <c r="R2783" s="22"/>
      <c r="S2783" s="22"/>
      <c r="T2783" s="203"/>
      <c r="U2783" s="211"/>
      <c r="V2783" s="211"/>
      <c r="W2783" s="185" t="n">
        <v>0</v>
      </c>
      <c r="X2783" s="185" t="n">
        <v>0</v>
      </c>
      <c r="Y2783" s="219" t="n">
        <f aca="false">SUM(W2783:X2783)</f>
        <v>0</v>
      </c>
      <c r="Z2783" s="185" t="n">
        <v>0</v>
      </c>
      <c r="AA2783" s="185" t="n">
        <v>0</v>
      </c>
      <c r="AB2783" s="220" t="n">
        <f aca="false">SUM(Z2783:AA2783)</f>
        <v>0</v>
      </c>
      <c r="AC2783" s="22"/>
      <c r="AD2783" s="22"/>
      <c r="AE2783" s="188"/>
      <c r="AF2783" s="206" t="n">
        <f aca="false">IF(AE2783="SI",N2783,0)</f>
        <v>0</v>
      </c>
      <c r="AG2783" s="189" t="n">
        <f aca="false">IF(AE2783="SI",Y2783,0)</f>
        <v>0</v>
      </c>
      <c r="AH2783" s="189" t="n">
        <f aca="false">IF(AE2783="SI",AB2783,0)</f>
        <v>0</v>
      </c>
      <c r="AI2783" s="148"/>
      <c r="AJ2783" s="207"/>
      <c r="AK2783" s="207"/>
      <c r="AL2783" s="207"/>
      <c r="AM2783" s="207"/>
      <c r="AN2783" s="207"/>
      <c r="AO2783" s="208"/>
    </row>
    <row r="2784" customFormat="false" ht="15.75" hidden="false" customHeight="true" outlineLevel="0" collapsed="false">
      <c r="A2784" s="22" t="n">
        <v>2783</v>
      </c>
      <c r="B2784" s="180"/>
      <c r="C2784" s="22"/>
      <c r="D2784" s="22"/>
      <c r="E2784" s="183"/>
      <c r="F2784" s="183"/>
      <c r="G2784" s="22"/>
      <c r="H2784" s="22"/>
      <c r="I2784" s="22"/>
      <c r="J2784" s="22"/>
      <c r="K2784" s="191" t="e">
        <f aca="false">VLOOKUP(Personale!J2784,Legenda!$D$1:$F$258,2)</f>
        <v>#N/A</v>
      </c>
      <c r="L2784" s="22"/>
      <c r="M2784" s="22"/>
      <c r="N2784" s="22"/>
      <c r="O2784" s="22"/>
      <c r="P2784" s="203"/>
      <c r="Q2784" s="22"/>
      <c r="R2784" s="22"/>
      <c r="S2784" s="22"/>
      <c r="T2784" s="203"/>
      <c r="U2784" s="211"/>
      <c r="V2784" s="211"/>
      <c r="W2784" s="185" t="n">
        <v>0</v>
      </c>
      <c r="X2784" s="185" t="n">
        <v>0</v>
      </c>
      <c r="Y2784" s="219" t="n">
        <f aca="false">SUM(W2784:X2784)</f>
        <v>0</v>
      </c>
      <c r="Z2784" s="185" t="n">
        <v>0</v>
      </c>
      <c r="AA2784" s="185" t="n">
        <v>0</v>
      </c>
      <c r="AB2784" s="220" t="n">
        <f aca="false">SUM(Z2784:AA2784)</f>
        <v>0</v>
      </c>
      <c r="AC2784" s="22"/>
      <c r="AD2784" s="22"/>
      <c r="AE2784" s="188"/>
      <c r="AF2784" s="206" t="n">
        <f aca="false">IF(AE2784="SI",N2784,0)</f>
        <v>0</v>
      </c>
      <c r="AG2784" s="189" t="n">
        <f aca="false">IF(AE2784="SI",Y2784,0)</f>
        <v>0</v>
      </c>
      <c r="AH2784" s="189" t="n">
        <f aca="false">IF(AE2784="SI",AB2784,0)</f>
        <v>0</v>
      </c>
      <c r="AI2784" s="148"/>
      <c r="AJ2784" s="207"/>
      <c r="AK2784" s="207"/>
      <c r="AL2784" s="207"/>
      <c r="AM2784" s="207"/>
      <c r="AN2784" s="207"/>
      <c r="AO2784" s="208"/>
    </row>
    <row r="2785" customFormat="false" ht="15.75" hidden="false" customHeight="true" outlineLevel="0" collapsed="false">
      <c r="A2785" s="22" t="n">
        <v>2784</v>
      </c>
      <c r="B2785" s="180"/>
      <c r="C2785" s="22"/>
      <c r="D2785" s="22"/>
      <c r="E2785" s="183"/>
      <c r="F2785" s="183"/>
      <c r="G2785" s="22"/>
      <c r="H2785" s="22"/>
      <c r="I2785" s="22"/>
      <c r="J2785" s="22"/>
      <c r="K2785" s="191" t="e">
        <f aca="false">VLOOKUP(Personale!J2785,Legenda!$D$1:$F$258,2)</f>
        <v>#N/A</v>
      </c>
      <c r="L2785" s="22"/>
      <c r="M2785" s="22"/>
      <c r="N2785" s="22"/>
      <c r="O2785" s="22"/>
      <c r="P2785" s="203"/>
      <c r="Q2785" s="22"/>
      <c r="R2785" s="22"/>
      <c r="S2785" s="22"/>
      <c r="T2785" s="203"/>
      <c r="U2785" s="211"/>
      <c r="V2785" s="211"/>
      <c r="W2785" s="185" t="n">
        <v>0</v>
      </c>
      <c r="X2785" s="185" t="n">
        <v>0</v>
      </c>
      <c r="Y2785" s="219" t="n">
        <f aca="false">SUM(W2785:X2785)</f>
        <v>0</v>
      </c>
      <c r="Z2785" s="185" t="n">
        <v>0</v>
      </c>
      <c r="AA2785" s="185" t="n">
        <v>0</v>
      </c>
      <c r="AB2785" s="220" t="n">
        <f aca="false">SUM(Z2785:AA2785)</f>
        <v>0</v>
      </c>
      <c r="AC2785" s="22"/>
      <c r="AD2785" s="22"/>
      <c r="AE2785" s="188"/>
      <c r="AF2785" s="206" t="n">
        <f aca="false">IF(AE2785="SI",N2785,0)</f>
        <v>0</v>
      </c>
      <c r="AG2785" s="189" t="n">
        <f aca="false">IF(AE2785="SI",Y2785,0)</f>
        <v>0</v>
      </c>
      <c r="AH2785" s="189" t="n">
        <f aca="false">IF(AE2785="SI",AB2785,0)</f>
        <v>0</v>
      </c>
      <c r="AI2785" s="148"/>
      <c r="AJ2785" s="207"/>
      <c r="AK2785" s="207"/>
      <c r="AL2785" s="207"/>
      <c r="AM2785" s="207"/>
      <c r="AN2785" s="207"/>
      <c r="AO2785" s="208"/>
    </row>
    <row r="2786" customFormat="false" ht="15.75" hidden="false" customHeight="true" outlineLevel="0" collapsed="false">
      <c r="A2786" s="22" t="n">
        <v>2785</v>
      </c>
      <c r="B2786" s="180"/>
      <c r="C2786" s="22"/>
      <c r="D2786" s="22"/>
      <c r="E2786" s="183"/>
      <c r="F2786" s="183"/>
      <c r="G2786" s="22"/>
      <c r="H2786" s="22"/>
      <c r="I2786" s="22"/>
      <c r="J2786" s="22"/>
      <c r="K2786" s="191" t="e">
        <f aca="false">VLOOKUP(Personale!J2786,Legenda!$D$1:$F$258,2)</f>
        <v>#N/A</v>
      </c>
      <c r="L2786" s="22"/>
      <c r="M2786" s="22"/>
      <c r="N2786" s="22"/>
      <c r="O2786" s="22"/>
      <c r="P2786" s="203"/>
      <c r="Q2786" s="22"/>
      <c r="R2786" s="22"/>
      <c r="S2786" s="22"/>
      <c r="T2786" s="203"/>
      <c r="U2786" s="211"/>
      <c r="V2786" s="211"/>
      <c r="W2786" s="185" t="n">
        <v>0</v>
      </c>
      <c r="X2786" s="185" t="n">
        <v>0</v>
      </c>
      <c r="Y2786" s="219" t="n">
        <f aca="false">SUM(W2786:X2786)</f>
        <v>0</v>
      </c>
      <c r="Z2786" s="185" t="n">
        <v>0</v>
      </c>
      <c r="AA2786" s="185" t="n">
        <v>0</v>
      </c>
      <c r="AB2786" s="220" t="n">
        <f aca="false">SUM(Z2786:AA2786)</f>
        <v>0</v>
      </c>
      <c r="AC2786" s="22"/>
      <c r="AD2786" s="22"/>
      <c r="AE2786" s="188"/>
      <c r="AF2786" s="206" t="n">
        <f aca="false">IF(AE2786="SI",N2786,0)</f>
        <v>0</v>
      </c>
      <c r="AG2786" s="189" t="n">
        <f aca="false">IF(AE2786="SI",Y2786,0)</f>
        <v>0</v>
      </c>
      <c r="AH2786" s="189" t="n">
        <f aca="false">IF(AE2786="SI",AB2786,0)</f>
        <v>0</v>
      </c>
      <c r="AI2786" s="148"/>
      <c r="AJ2786" s="207"/>
      <c r="AK2786" s="207"/>
      <c r="AL2786" s="207"/>
      <c r="AM2786" s="207"/>
      <c r="AN2786" s="207"/>
      <c r="AO2786" s="208"/>
    </row>
    <row r="2787" customFormat="false" ht="15.75" hidden="false" customHeight="true" outlineLevel="0" collapsed="false">
      <c r="A2787" s="22" t="n">
        <v>2786</v>
      </c>
      <c r="B2787" s="180"/>
      <c r="C2787" s="22"/>
      <c r="D2787" s="22"/>
      <c r="E2787" s="183"/>
      <c r="F2787" s="183"/>
      <c r="G2787" s="22"/>
      <c r="H2787" s="22"/>
      <c r="I2787" s="22"/>
      <c r="J2787" s="22"/>
      <c r="K2787" s="191" t="e">
        <f aca="false">VLOOKUP(Personale!J2787,Legenda!$D$1:$F$258,2)</f>
        <v>#N/A</v>
      </c>
      <c r="L2787" s="22"/>
      <c r="M2787" s="22"/>
      <c r="N2787" s="22"/>
      <c r="O2787" s="22"/>
      <c r="P2787" s="203"/>
      <c r="Q2787" s="22"/>
      <c r="R2787" s="22"/>
      <c r="S2787" s="22"/>
      <c r="T2787" s="203"/>
      <c r="U2787" s="211"/>
      <c r="V2787" s="211"/>
      <c r="W2787" s="185" t="n">
        <v>0</v>
      </c>
      <c r="X2787" s="185" t="n">
        <v>0</v>
      </c>
      <c r="Y2787" s="219" t="n">
        <f aca="false">SUM(W2787:X2787)</f>
        <v>0</v>
      </c>
      <c r="Z2787" s="185" t="n">
        <v>0</v>
      </c>
      <c r="AA2787" s="185" t="n">
        <v>0</v>
      </c>
      <c r="AB2787" s="220" t="n">
        <f aca="false">SUM(Z2787:AA2787)</f>
        <v>0</v>
      </c>
      <c r="AC2787" s="22"/>
      <c r="AD2787" s="22"/>
      <c r="AE2787" s="188"/>
      <c r="AF2787" s="206" t="n">
        <f aca="false">IF(AE2787="SI",N2787,0)</f>
        <v>0</v>
      </c>
      <c r="AG2787" s="189" t="n">
        <f aca="false">IF(AE2787="SI",Y2787,0)</f>
        <v>0</v>
      </c>
      <c r="AH2787" s="189" t="n">
        <f aca="false">IF(AE2787="SI",AB2787,0)</f>
        <v>0</v>
      </c>
      <c r="AI2787" s="148"/>
      <c r="AJ2787" s="207"/>
      <c r="AK2787" s="207"/>
      <c r="AL2787" s="207"/>
      <c r="AM2787" s="207"/>
      <c r="AN2787" s="207"/>
      <c r="AO2787" s="208"/>
    </row>
    <row r="2788" customFormat="false" ht="15.75" hidden="false" customHeight="true" outlineLevel="0" collapsed="false">
      <c r="A2788" s="22" t="n">
        <v>2787</v>
      </c>
      <c r="B2788" s="180"/>
      <c r="C2788" s="22"/>
      <c r="D2788" s="22"/>
      <c r="E2788" s="183"/>
      <c r="F2788" s="183"/>
      <c r="G2788" s="22"/>
      <c r="H2788" s="22"/>
      <c r="I2788" s="22"/>
      <c r="J2788" s="22"/>
      <c r="K2788" s="191" t="e">
        <f aca="false">VLOOKUP(Personale!J2788,Legenda!$D$1:$F$258,2)</f>
        <v>#N/A</v>
      </c>
      <c r="L2788" s="22"/>
      <c r="M2788" s="22"/>
      <c r="N2788" s="22"/>
      <c r="O2788" s="22"/>
      <c r="P2788" s="203"/>
      <c r="Q2788" s="22"/>
      <c r="R2788" s="22"/>
      <c r="S2788" s="22"/>
      <c r="T2788" s="203"/>
      <c r="U2788" s="211"/>
      <c r="V2788" s="211"/>
      <c r="W2788" s="185" t="n">
        <v>0</v>
      </c>
      <c r="X2788" s="185" t="n">
        <v>0</v>
      </c>
      <c r="Y2788" s="219" t="n">
        <f aca="false">SUM(W2788:X2788)</f>
        <v>0</v>
      </c>
      <c r="Z2788" s="185" t="n">
        <v>0</v>
      </c>
      <c r="AA2788" s="185" t="n">
        <v>0</v>
      </c>
      <c r="AB2788" s="220" t="n">
        <f aca="false">SUM(Z2788:AA2788)</f>
        <v>0</v>
      </c>
      <c r="AC2788" s="22"/>
      <c r="AD2788" s="22"/>
      <c r="AE2788" s="188"/>
      <c r="AF2788" s="206" t="n">
        <f aca="false">IF(AE2788="SI",N2788,0)</f>
        <v>0</v>
      </c>
      <c r="AG2788" s="189" t="n">
        <f aca="false">IF(AE2788="SI",Y2788,0)</f>
        <v>0</v>
      </c>
      <c r="AH2788" s="189" t="n">
        <f aca="false">IF(AE2788="SI",AB2788,0)</f>
        <v>0</v>
      </c>
      <c r="AI2788" s="148"/>
      <c r="AJ2788" s="207"/>
      <c r="AK2788" s="207"/>
      <c r="AL2788" s="207"/>
      <c r="AM2788" s="207"/>
      <c r="AN2788" s="207"/>
      <c r="AO2788" s="208"/>
    </row>
    <row r="2789" customFormat="false" ht="15.75" hidden="false" customHeight="true" outlineLevel="0" collapsed="false">
      <c r="A2789" s="22" t="n">
        <v>2788</v>
      </c>
      <c r="B2789" s="180"/>
      <c r="C2789" s="22"/>
      <c r="D2789" s="22"/>
      <c r="E2789" s="183"/>
      <c r="F2789" s="183"/>
      <c r="G2789" s="22"/>
      <c r="H2789" s="22"/>
      <c r="I2789" s="22"/>
      <c r="J2789" s="22"/>
      <c r="K2789" s="191" t="e">
        <f aca="false">VLOOKUP(Personale!J2789,Legenda!$D$1:$F$258,2)</f>
        <v>#N/A</v>
      </c>
      <c r="L2789" s="22"/>
      <c r="M2789" s="22"/>
      <c r="N2789" s="22"/>
      <c r="O2789" s="22"/>
      <c r="P2789" s="203"/>
      <c r="Q2789" s="22"/>
      <c r="R2789" s="22"/>
      <c r="S2789" s="22"/>
      <c r="T2789" s="203"/>
      <c r="U2789" s="211"/>
      <c r="V2789" s="211"/>
      <c r="W2789" s="185" t="n">
        <v>0</v>
      </c>
      <c r="X2789" s="185" t="n">
        <v>0</v>
      </c>
      <c r="Y2789" s="219" t="n">
        <f aca="false">SUM(W2789:X2789)</f>
        <v>0</v>
      </c>
      <c r="Z2789" s="185" t="n">
        <v>0</v>
      </c>
      <c r="AA2789" s="185" t="n">
        <v>0</v>
      </c>
      <c r="AB2789" s="220" t="n">
        <f aca="false">SUM(Z2789:AA2789)</f>
        <v>0</v>
      </c>
      <c r="AC2789" s="22"/>
      <c r="AD2789" s="22"/>
      <c r="AE2789" s="188"/>
      <c r="AF2789" s="206" t="n">
        <f aca="false">IF(AE2789="SI",N2789,0)</f>
        <v>0</v>
      </c>
      <c r="AG2789" s="189" t="n">
        <f aca="false">IF(AE2789="SI",Y2789,0)</f>
        <v>0</v>
      </c>
      <c r="AH2789" s="189" t="n">
        <f aca="false">IF(AE2789="SI",AB2789,0)</f>
        <v>0</v>
      </c>
      <c r="AI2789" s="148"/>
      <c r="AJ2789" s="207"/>
      <c r="AK2789" s="207"/>
      <c r="AL2789" s="207"/>
      <c r="AM2789" s="207"/>
      <c r="AN2789" s="207"/>
      <c r="AO2789" s="208"/>
    </row>
    <row r="2790" customFormat="false" ht="15.75" hidden="false" customHeight="true" outlineLevel="0" collapsed="false">
      <c r="A2790" s="22" t="n">
        <v>2789</v>
      </c>
      <c r="B2790" s="180"/>
      <c r="C2790" s="22"/>
      <c r="D2790" s="22"/>
      <c r="E2790" s="183"/>
      <c r="F2790" s="183"/>
      <c r="G2790" s="22"/>
      <c r="H2790" s="22"/>
      <c r="I2790" s="22"/>
      <c r="J2790" s="22"/>
      <c r="K2790" s="191" t="e">
        <f aca="false">VLOOKUP(Personale!J2790,Legenda!$D$1:$F$258,2)</f>
        <v>#N/A</v>
      </c>
      <c r="L2790" s="22"/>
      <c r="M2790" s="22"/>
      <c r="N2790" s="22"/>
      <c r="O2790" s="22"/>
      <c r="P2790" s="203"/>
      <c r="Q2790" s="22"/>
      <c r="R2790" s="22"/>
      <c r="S2790" s="22"/>
      <c r="T2790" s="203"/>
      <c r="U2790" s="211"/>
      <c r="V2790" s="211"/>
      <c r="W2790" s="185" t="n">
        <v>0</v>
      </c>
      <c r="X2790" s="185" t="n">
        <v>0</v>
      </c>
      <c r="Y2790" s="219" t="n">
        <f aca="false">SUM(W2790:X2790)</f>
        <v>0</v>
      </c>
      <c r="Z2790" s="185" t="n">
        <v>0</v>
      </c>
      <c r="AA2790" s="185" t="n">
        <v>0</v>
      </c>
      <c r="AB2790" s="220" t="n">
        <f aca="false">SUM(Z2790:AA2790)</f>
        <v>0</v>
      </c>
      <c r="AC2790" s="22"/>
      <c r="AD2790" s="22"/>
      <c r="AE2790" s="188"/>
      <c r="AF2790" s="206" t="n">
        <f aca="false">IF(AE2790="SI",N2790,0)</f>
        <v>0</v>
      </c>
      <c r="AG2790" s="189" t="n">
        <f aca="false">IF(AE2790="SI",Y2790,0)</f>
        <v>0</v>
      </c>
      <c r="AH2790" s="189" t="n">
        <f aca="false">IF(AE2790="SI",AB2790,0)</f>
        <v>0</v>
      </c>
      <c r="AI2790" s="148"/>
      <c r="AJ2790" s="207"/>
      <c r="AK2790" s="207"/>
      <c r="AL2790" s="207"/>
      <c r="AM2790" s="207"/>
      <c r="AN2790" s="207"/>
      <c r="AO2790" s="208"/>
    </row>
    <row r="2791" customFormat="false" ht="15.75" hidden="false" customHeight="true" outlineLevel="0" collapsed="false">
      <c r="A2791" s="22" t="n">
        <v>2790</v>
      </c>
      <c r="B2791" s="180"/>
      <c r="C2791" s="22"/>
      <c r="D2791" s="22"/>
      <c r="E2791" s="183"/>
      <c r="F2791" s="183"/>
      <c r="G2791" s="22"/>
      <c r="H2791" s="22"/>
      <c r="I2791" s="22"/>
      <c r="J2791" s="22"/>
      <c r="K2791" s="191" t="e">
        <f aca="false">VLOOKUP(Personale!J2791,Legenda!$D$1:$F$258,2)</f>
        <v>#N/A</v>
      </c>
      <c r="L2791" s="22"/>
      <c r="M2791" s="22"/>
      <c r="N2791" s="22"/>
      <c r="O2791" s="22"/>
      <c r="P2791" s="203"/>
      <c r="Q2791" s="22"/>
      <c r="R2791" s="22"/>
      <c r="S2791" s="22"/>
      <c r="T2791" s="203"/>
      <c r="U2791" s="211"/>
      <c r="V2791" s="211"/>
      <c r="W2791" s="185" t="n">
        <v>0</v>
      </c>
      <c r="X2791" s="185" t="n">
        <v>0</v>
      </c>
      <c r="Y2791" s="219" t="n">
        <f aca="false">SUM(W2791:X2791)</f>
        <v>0</v>
      </c>
      <c r="Z2791" s="185" t="n">
        <v>0</v>
      </c>
      <c r="AA2791" s="185" t="n">
        <v>0</v>
      </c>
      <c r="AB2791" s="220" t="n">
        <f aca="false">SUM(Z2791:AA2791)</f>
        <v>0</v>
      </c>
      <c r="AC2791" s="22"/>
      <c r="AD2791" s="22"/>
      <c r="AE2791" s="188"/>
      <c r="AF2791" s="206" t="n">
        <f aca="false">IF(AE2791="SI",N2791,0)</f>
        <v>0</v>
      </c>
      <c r="AG2791" s="189" t="n">
        <f aca="false">IF(AE2791="SI",Y2791,0)</f>
        <v>0</v>
      </c>
      <c r="AH2791" s="189" t="n">
        <f aca="false">IF(AE2791="SI",AB2791,0)</f>
        <v>0</v>
      </c>
      <c r="AI2791" s="148"/>
      <c r="AJ2791" s="207"/>
      <c r="AK2791" s="207"/>
      <c r="AL2791" s="207"/>
      <c r="AM2791" s="207"/>
      <c r="AN2791" s="207"/>
      <c r="AO2791" s="208"/>
    </row>
    <row r="2792" customFormat="false" ht="15.75" hidden="false" customHeight="true" outlineLevel="0" collapsed="false">
      <c r="A2792" s="22" t="n">
        <v>2791</v>
      </c>
      <c r="B2792" s="180"/>
      <c r="C2792" s="22"/>
      <c r="D2792" s="22"/>
      <c r="E2792" s="183"/>
      <c r="F2792" s="183"/>
      <c r="G2792" s="22"/>
      <c r="H2792" s="22"/>
      <c r="I2792" s="22"/>
      <c r="J2792" s="22"/>
      <c r="K2792" s="191" t="e">
        <f aca="false">VLOOKUP(Personale!J2792,Legenda!$D$1:$F$258,2)</f>
        <v>#N/A</v>
      </c>
      <c r="L2792" s="22"/>
      <c r="M2792" s="22"/>
      <c r="N2792" s="22"/>
      <c r="O2792" s="22"/>
      <c r="P2792" s="203"/>
      <c r="Q2792" s="22"/>
      <c r="R2792" s="22"/>
      <c r="S2792" s="22"/>
      <c r="T2792" s="203"/>
      <c r="U2792" s="211"/>
      <c r="V2792" s="211"/>
      <c r="W2792" s="185" t="n">
        <v>0</v>
      </c>
      <c r="X2792" s="185" t="n">
        <v>0</v>
      </c>
      <c r="Y2792" s="219" t="n">
        <f aca="false">SUM(W2792:X2792)</f>
        <v>0</v>
      </c>
      <c r="Z2792" s="185" t="n">
        <v>0</v>
      </c>
      <c r="AA2792" s="185" t="n">
        <v>0</v>
      </c>
      <c r="AB2792" s="220" t="n">
        <f aca="false">SUM(Z2792:AA2792)</f>
        <v>0</v>
      </c>
      <c r="AC2792" s="22"/>
      <c r="AD2792" s="22"/>
      <c r="AE2792" s="188"/>
      <c r="AF2792" s="206" t="n">
        <f aca="false">IF(AE2792="SI",N2792,0)</f>
        <v>0</v>
      </c>
      <c r="AG2792" s="189" t="n">
        <f aca="false">IF(AE2792="SI",Y2792,0)</f>
        <v>0</v>
      </c>
      <c r="AH2792" s="189" t="n">
        <f aca="false">IF(AE2792="SI",AB2792,0)</f>
        <v>0</v>
      </c>
      <c r="AI2792" s="148"/>
      <c r="AJ2792" s="207"/>
      <c r="AK2792" s="207"/>
      <c r="AL2792" s="207"/>
      <c r="AM2792" s="207"/>
      <c r="AN2792" s="207"/>
      <c r="AO2792" s="208"/>
    </row>
    <row r="2793" customFormat="false" ht="15.75" hidden="false" customHeight="true" outlineLevel="0" collapsed="false">
      <c r="A2793" s="22" t="n">
        <v>2792</v>
      </c>
      <c r="B2793" s="180"/>
      <c r="C2793" s="22"/>
      <c r="D2793" s="22"/>
      <c r="E2793" s="183"/>
      <c r="F2793" s="183"/>
      <c r="G2793" s="22"/>
      <c r="H2793" s="22"/>
      <c r="I2793" s="22"/>
      <c r="J2793" s="22"/>
      <c r="K2793" s="191" t="e">
        <f aca="false">VLOOKUP(Personale!J2793,Legenda!$D$1:$F$258,2)</f>
        <v>#N/A</v>
      </c>
      <c r="L2793" s="22"/>
      <c r="M2793" s="22"/>
      <c r="N2793" s="22"/>
      <c r="O2793" s="22"/>
      <c r="P2793" s="203"/>
      <c r="Q2793" s="22"/>
      <c r="R2793" s="22"/>
      <c r="S2793" s="22"/>
      <c r="T2793" s="203"/>
      <c r="U2793" s="211"/>
      <c r="V2793" s="211"/>
      <c r="W2793" s="185" t="n">
        <v>0</v>
      </c>
      <c r="X2793" s="185" t="n">
        <v>0</v>
      </c>
      <c r="Y2793" s="219" t="n">
        <f aca="false">SUM(W2793:X2793)</f>
        <v>0</v>
      </c>
      <c r="Z2793" s="185" t="n">
        <v>0</v>
      </c>
      <c r="AA2793" s="185" t="n">
        <v>0</v>
      </c>
      <c r="AB2793" s="220" t="n">
        <f aca="false">SUM(Z2793:AA2793)</f>
        <v>0</v>
      </c>
      <c r="AC2793" s="22"/>
      <c r="AD2793" s="22"/>
      <c r="AE2793" s="188"/>
      <c r="AF2793" s="206" t="n">
        <f aca="false">IF(AE2793="SI",N2793,0)</f>
        <v>0</v>
      </c>
      <c r="AG2793" s="189" t="n">
        <f aca="false">IF(AE2793="SI",Y2793,0)</f>
        <v>0</v>
      </c>
      <c r="AH2793" s="189" t="n">
        <f aca="false">IF(AE2793="SI",AB2793,0)</f>
        <v>0</v>
      </c>
      <c r="AI2793" s="148"/>
      <c r="AJ2793" s="207"/>
      <c r="AK2793" s="207"/>
      <c r="AL2793" s="207"/>
      <c r="AM2793" s="207"/>
      <c r="AN2793" s="207"/>
      <c r="AO2793" s="208"/>
    </row>
    <row r="2794" customFormat="false" ht="15.75" hidden="false" customHeight="true" outlineLevel="0" collapsed="false">
      <c r="A2794" s="22" t="n">
        <v>2793</v>
      </c>
      <c r="B2794" s="180"/>
      <c r="C2794" s="22"/>
      <c r="D2794" s="22"/>
      <c r="E2794" s="183"/>
      <c r="F2794" s="183"/>
      <c r="G2794" s="22"/>
      <c r="H2794" s="22"/>
      <c r="I2794" s="22"/>
      <c r="J2794" s="22"/>
      <c r="K2794" s="191" t="e">
        <f aca="false">VLOOKUP(Personale!J2794,Legenda!$D$1:$F$258,2)</f>
        <v>#N/A</v>
      </c>
      <c r="L2794" s="22"/>
      <c r="M2794" s="22"/>
      <c r="N2794" s="22"/>
      <c r="O2794" s="22"/>
      <c r="P2794" s="203"/>
      <c r="Q2794" s="22"/>
      <c r="R2794" s="22"/>
      <c r="S2794" s="22"/>
      <c r="T2794" s="203"/>
      <c r="U2794" s="211"/>
      <c r="V2794" s="211"/>
      <c r="W2794" s="185" t="n">
        <v>0</v>
      </c>
      <c r="X2794" s="185" t="n">
        <v>0</v>
      </c>
      <c r="Y2794" s="219" t="n">
        <f aca="false">SUM(W2794:X2794)</f>
        <v>0</v>
      </c>
      <c r="Z2794" s="185" t="n">
        <v>0</v>
      </c>
      <c r="AA2794" s="185" t="n">
        <v>0</v>
      </c>
      <c r="AB2794" s="220" t="n">
        <f aca="false">SUM(Z2794:AA2794)</f>
        <v>0</v>
      </c>
      <c r="AC2794" s="22"/>
      <c r="AD2794" s="22"/>
      <c r="AE2794" s="188"/>
      <c r="AF2794" s="206" t="n">
        <f aca="false">IF(AE2794="SI",N2794,0)</f>
        <v>0</v>
      </c>
      <c r="AG2794" s="189" t="n">
        <f aca="false">IF(AE2794="SI",Y2794,0)</f>
        <v>0</v>
      </c>
      <c r="AH2794" s="189" t="n">
        <f aca="false">IF(AE2794="SI",AB2794,0)</f>
        <v>0</v>
      </c>
      <c r="AI2794" s="148"/>
      <c r="AJ2794" s="207"/>
      <c r="AK2794" s="207"/>
      <c r="AL2794" s="207"/>
      <c r="AM2794" s="207"/>
      <c r="AN2794" s="207"/>
      <c r="AO2794" s="208"/>
    </row>
    <row r="2795" customFormat="false" ht="15.75" hidden="false" customHeight="true" outlineLevel="0" collapsed="false">
      <c r="A2795" s="22" t="n">
        <v>2794</v>
      </c>
      <c r="B2795" s="180"/>
      <c r="C2795" s="22"/>
      <c r="D2795" s="22"/>
      <c r="E2795" s="183"/>
      <c r="F2795" s="183"/>
      <c r="G2795" s="22"/>
      <c r="H2795" s="22"/>
      <c r="I2795" s="22"/>
      <c r="J2795" s="22"/>
      <c r="K2795" s="191" t="e">
        <f aca="false">VLOOKUP(Personale!J2795,Legenda!$D$1:$F$258,2)</f>
        <v>#N/A</v>
      </c>
      <c r="L2795" s="22"/>
      <c r="M2795" s="22"/>
      <c r="N2795" s="22"/>
      <c r="O2795" s="22"/>
      <c r="P2795" s="203"/>
      <c r="Q2795" s="22"/>
      <c r="R2795" s="22"/>
      <c r="S2795" s="22"/>
      <c r="T2795" s="203"/>
      <c r="U2795" s="211"/>
      <c r="V2795" s="211"/>
      <c r="W2795" s="185" t="n">
        <v>0</v>
      </c>
      <c r="X2795" s="185" t="n">
        <v>0</v>
      </c>
      <c r="Y2795" s="219" t="n">
        <f aca="false">SUM(W2795:X2795)</f>
        <v>0</v>
      </c>
      <c r="Z2795" s="185" t="n">
        <v>0</v>
      </c>
      <c r="AA2795" s="185" t="n">
        <v>0</v>
      </c>
      <c r="AB2795" s="220" t="n">
        <f aca="false">SUM(Z2795:AA2795)</f>
        <v>0</v>
      </c>
      <c r="AC2795" s="22"/>
      <c r="AD2795" s="22"/>
      <c r="AE2795" s="188"/>
      <c r="AF2795" s="206" t="n">
        <f aca="false">IF(AE2795="SI",N2795,0)</f>
        <v>0</v>
      </c>
      <c r="AG2795" s="189" t="n">
        <f aca="false">IF(AE2795="SI",Y2795,0)</f>
        <v>0</v>
      </c>
      <c r="AH2795" s="189" t="n">
        <f aca="false">IF(AE2795="SI",AB2795,0)</f>
        <v>0</v>
      </c>
      <c r="AI2795" s="148"/>
      <c r="AJ2795" s="207"/>
      <c r="AK2795" s="207"/>
      <c r="AL2795" s="207"/>
      <c r="AM2795" s="207"/>
      <c r="AN2795" s="207"/>
      <c r="AO2795" s="208"/>
    </row>
    <row r="2796" customFormat="false" ht="15.75" hidden="false" customHeight="true" outlineLevel="0" collapsed="false">
      <c r="A2796" s="22" t="n">
        <v>2795</v>
      </c>
      <c r="B2796" s="180"/>
      <c r="C2796" s="22"/>
      <c r="D2796" s="22"/>
      <c r="E2796" s="183"/>
      <c r="F2796" s="183"/>
      <c r="G2796" s="22"/>
      <c r="H2796" s="22"/>
      <c r="I2796" s="22"/>
      <c r="J2796" s="22"/>
      <c r="K2796" s="191" t="e">
        <f aca="false">VLOOKUP(Personale!J2796,Legenda!$D$1:$F$258,2)</f>
        <v>#N/A</v>
      </c>
      <c r="L2796" s="22"/>
      <c r="M2796" s="22"/>
      <c r="N2796" s="22"/>
      <c r="O2796" s="22"/>
      <c r="P2796" s="203"/>
      <c r="Q2796" s="22"/>
      <c r="R2796" s="22"/>
      <c r="S2796" s="22"/>
      <c r="T2796" s="203"/>
      <c r="U2796" s="211"/>
      <c r="V2796" s="211"/>
      <c r="W2796" s="185" t="n">
        <v>0</v>
      </c>
      <c r="X2796" s="185" t="n">
        <v>0</v>
      </c>
      <c r="Y2796" s="219" t="n">
        <f aca="false">SUM(W2796:X2796)</f>
        <v>0</v>
      </c>
      <c r="Z2796" s="185" t="n">
        <v>0</v>
      </c>
      <c r="AA2796" s="185" t="n">
        <v>0</v>
      </c>
      <c r="AB2796" s="220" t="n">
        <f aca="false">SUM(Z2796:AA2796)</f>
        <v>0</v>
      </c>
      <c r="AC2796" s="22"/>
      <c r="AD2796" s="22"/>
      <c r="AE2796" s="188"/>
      <c r="AF2796" s="206" t="n">
        <f aca="false">IF(AE2796="SI",N2796,0)</f>
        <v>0</v>
      </c>
      <c r="AG2796" s="189" t="n">
        <f aca="false">IF(AE2796="SI",Y2796,0)</f>
        <v>0</v>
      </c>
      <c r="AH2796" s="189" t="n">
        <f aca="false">IF(AE2796="SI",AB2796,0)</f>
        <v>0</v>
      </c>
      <c r="AI2796" s="148"/>
      <c r="AJ2796" s="207"/>
      <c r="AK2796" s="207"/>
      <c r="AL2796" s="207"/>
      <c r="AM2796" s="207"/>
      <c r="AN2796" s="207"/>
      <c r="AO2796" s="208"/>
    </row>
    <row r="2797" customFormat="false" ht="15.75" hidden="false" customHeight="true" outlineLevel="0" collapsed="false">
      <c r="A2797" s="22" t="n">
        <v>2796</v>
      </c>
      <c r="B2797" s="180"/>
      <c r="C2797" s="22"/>
      <c r="D2797" s="22"/>
      <c r="E2797" s="183"/>
      <c r="F2797" s="183"/>
      <c r="G2797" s="22"/>
      <c r="H2797" s="22"/>
      <c r="I2797" s="22"/>
      <c r="J2797" s="22"/>
      <c r="K2797" s="191" t="e">
        <f aca="false">VLOOKUP(Personale!J2797,Legenda!$D$1:$F$258,2)</f>
        <v>#N/A</v>
      </c>
      <c r="L2797" s="22"/>
      <c r="M2797" s="22"/>
      <c r="N2797" s="22"/>
      <c r="O2797" s="22"/>
      <c r="P2797" s="203"/>
      <c r="Q2797" s="22"/>
      <c r="R2797" s="22"/>
      <c r="S2797" s="22"/>
      <c r="T2797" s="203"/>
      <c r="U2797" s="211"/>
      <c r="V2797" s="211"/>
      <c r="W2797" s="185" t="n">
        <v>0</v>
      </c>
      <c r="X2797" s="185" t="n">
        <v>0</v>
      </c>
      <c r="Y2797" s="219" t="n">
        <f aca="false">SUM(W2797:X2797)</f>
        <v>0</v>
      </c>
      <c r="Z2797" s="185" t="n">
        <v>0</v>
      </c>
      <c r="AA2797" s="185" t="n">
        <v>0</v>
      </c>
      <c r="AB2797" s="220" t="n">
        <f aca="false">SUM(Z2797:AA2797)</f>
        <v>0</v>
      </c>
      <c r="AC2797" s="22"/>
      <c r="AD2797" s="22"/>
      <c r="AE2797" s="188"/>
      <c r="AF2797" s="206" t="n">
        <f aca="false">IF(AE2797="SI",N2797,0)</f>
        <v>0</v>
      </c>
      <c r="AG2797" s="189" t="n">
        <f aca="false">IF(AE2797="SI",Y2797,0)</f>
        <v>0</v>
      </c>
      <c r="AH2797" s="189" t="n">
        <f aca="false">IF(AE2797="SI",AB2797,0)</f>
        <v>0</v>
      </c>
      <c r="AI2797" s="148"/>
      <c r="AJ2797" s="207"/>
      <c r="AK2797" s="207"/>
      <c r="AL2797" s="207"/>
      <c r="AM2797" s="207"/>
      <c r="AN2797" s="207"/>
      <c r="AO2797" s="208"/>
    </row>
    <row r="2798" customFormat="false" ht="15.75" hidden="false" customHeight="true" outlineLevel="0" collapsed="false">
      <c r="A2798" s="22" t="n">
        <v>2797</v>
      </c>
      <c r="B2798" s="180"/>
      <c r="C2798" s="22"/>
      <c r="D2798" s="22"/>
      <c r="E2798" s="183"/>
      <c r="F2798" s="183"/>
      <c r="G2798" s="22"/>
      <c r="H2798" s="22"/>
      <c r="I2798" s="22"/>
      <c r="J2798" s="22"/>
      <c r="K2798" s="191" t="e">
        <f aca="false">VLOOKUP(Personale!J2798,Legenda!$D$1:$F$258,2)</f>
        <v>#N/A</v>
      </c>
      <c r="L2798" s="22"/>
      <c r="M2798" s="22"/>
      <c r="N2798" s="22"/>
      <c r="O2798" s="22"/>
      <c r="P2798" s="203"/>
      <c r="Q2798" s="22"/>
      <c r="R2798" s="22"/>
      <c r="S2798" s="22"/>
      <c r="T2798" s="203"/>
      <c r="U2798" s="211"/>
      <c r="V2798" s="211"/>
      <c r="W2798" s="185" t="n">
        <v>0</v>
      </c>
      <c r="X2798" s="185" t="n">
        <v>0</v>
      </c>
      <c r="Y2798" s="219" t="n">
        <f aca="false">SUM(W2798:X2798)</f>
        <v>0</v>
      </c>
      <c r="Z2798" s="185" t="n">
        <v>0</v>
      </c>
      <c r="AA2798" s="185" t="n">
        <v>0</v>
      </c>
      <c r="AB2798" s="220" t="n">
        <f aca="false">SUM(Z2798:AA2798)</f>
        <v>0</v>
      </c>
      <c r="AC2798" s="22"/>
      <c r="AD2798" s="22"/>
      <c r="AE2798" s="188"/>
      <c r="AF2798" s="206" t="n">
        <f aca="false">IF(AE2798="SI",N2798,0)</f>
        <v>0</v>
      </c>
      <c r="AG2798" s="189" t="n">
        <f aca="false">IF(AE2798="SI",Y2798,0)</f>
        <v>0</v>
      </c>
      <c r="AH2798" s="189" t="n">
        <f aca="false">IF(AE2798="SI",AB2798,0)</f>
        <v>0</v>
      </c>
      <c r="AI2798" s="148"/>
      <c r="AJ2798" s="207"/>
      <c r="AK2798" s="207"/>
      <c r="AL2798" s="207"/>
      <c r="AM2798" s="207"/>
      <c r="AN2798" s="207"/>
      <c r="AO2798" s="208"/>
    </row>
    <row r="2799" customFormat="false" ht="15.75" hidden="false" customHeight="true" outlineLevel="0" collapsed="false">
      <c r="A2799" s="22" t="n">
        <v>2798</v>
      </c>
      <c r="B2799" s="180"/>
      <c r="C2799" s="22"/>
      <c r="D2799" s="22"/>
      <c r="E2799" s="183"/>
      <c r="F2799" s="183"/>
      <c r="G2799" s="22"/>
      <c r="H2799" s="22"/>
      <c r="I2799" s="22"/>
      <c r="J2799" s="22"/>
      <c r="K2799" s="191" t="e">
        <f aca="false">VLOOKUP(Personale!J2799,Legenda!$D$1:$F$258,2)</f>
        <v>#N/A</v>
      </c>
      <c r="L2799" s="22"/>
      <c r="M2799" s="22"/>
      <c r="N2799" s="22"/>
      <c r="O2799" s="22"/>
      <c r="P2799" s="203"/>
      <c r="Q2799" s="22"/>
      <c r="R2799" s="22"/>
      <c r="S2799" s="22"/>
      <c r="T2799" s="203"/>
      <c r="U2799" s="211"/>
      <c r="V2799" s="211"/>
      <c r="W2799" s="185" t="n">
        <v>0</v>
      </c>
      <c r="X2799" s="185" t="n">
        <v>0</v>
      </c>
      <c r="Y2799" s="219" t="n">
        <f aca="false">SUM(W2799:X2799)</f>
        <v>0</v>
      </c>
      <c r="Z2799" s="185" t="n">
        <v>0</v>
      </c>
      <c r="AA2799" s="185" t="n">
        <v>0</v>
      </c>
      <c r="AB2799" s="220" t="n">
        <f aca="false">SUM(Z2799:AA2799)</f>
        <v>0</v>
      </c>
      <c r="AC2799" s="22"/>
      <c r="AD2799" s="22"/>
      <c r="AE2799" s="188"/>
      <c r="AF2799" s="206" t="n">
        <f aca="false">IF(AE2799="SI",N2799,0)</f>
        <v>0</v>
      </c>
      <c r="AG2799" s="189" t="n">
        <f aca="false">IF(AE2799="SI",Y2799,0)</f>
        <v>0</v>
      </c>
      <c r="AH2799" s="189" t="n">
        <f aca="false">IF(AE2799="SI",AB2799,0)</f>
        <v>0</v>
      </c>
      <c r="AI2799" s="148"/>
      <c r="AJ2799" s="207"/>
      <c r="AK2799" s="207"/>
      <c r="AL2799" s="207"/>
      <c r="AM2799" s="207"/>
      <c r="AN2799" s="207"/>
      <c r="AO2799" s="208"/>
    </row>
    <row r="2800" customFormat="false" ht="15.75" hidden="false" customHeight="true" outlineLevel="0" collapsed="false">
      <c r="A2800" s="22" t="n">
        <v>2799</v>
      </c>
      <c r="B2800" s="180"/>
      <c r="C2800" s="22"/>
      <c r="D2800" s="22"/>
      <c r="E2800" s="183"/>
      <c r="F2800" s="183"/>
      <c r="G2800" s="22"/>
      <c r="H2800" s="22"/>
      <c r="I2800" s="22"/>
      <c r="J2800" s="22"/>
      <c r="K2800" s="191" t="e">
        <f aca="false">VLOOKUP(Personale!J2800,Legenda!$D$1:$F$258,2)</f>
        <v>#N/A</v>
      </c>
      <c r="L2800" s="22"/>
      <c r="M2800" s="22"/>
      <c r="N2800" s="22"/>
      <c r="O2800" s="22"/>
      <c r="P2800" s="203"/>
      <c r="Q2800" s="22"/>
      <c r="R2800" s="22"/>
      <c r="S2800" s="22"/>
      <c r="T2800" s="203"/>
      <c r="U2800" s="211"/>
      <c r="V2800" s="211"/>
      <c r="W2800" s="185" t="n">
        <v>0</v>
      </c>
      <c r="X2800" s="185" t="n">
        <v>0</v>
      </c>
      <c r="Y2800" s="219" t="n">
        <f aca="false">SUM(W2800:X2800)</f>
        <v>0</v>
      </c>
      <c r="Z2800" s="185" t="n">
        <v>0</v>
      </c>
      <c r="AA2800" s="185" t="n">
        <v>0</v>
      </c>
      <c r="AB2800" s="220" t="n">
        <f aca="false">SUM(Z2800:AA2800)</f>
        <v>0</v>
      </c>
      <c r="AC2800" s="22"/>
      <c r="AD2800" s="22"/>
      <c r="AE2800" s="188"/>
      <c r="AF2800" s="206" t="n">
        <f aca="false">IF(AE2800="SI",N2800,0)</f>
        <v>0</v>
      </c>
      <c r="AG2800" s="189" t="n">
        <f aca="false">IF(AE2800="SI",Y2800,0)</f>
        <v>0</v>
      </c>
      <c r="AH2800" s="189" t="n">
        <f aca="false">IF(AE2800="SI",AB2800,0)</f>
        <v>0</v>
      </c>
      <c r="AI2800" s="148"/>
      <c r="AJ2800" s="207"/>
      <c r="AK2800" s="207"/>
      <c r="AL2800" s="207"/>
      <c r="AM2800" s="207"/>
      <c r="AN2800" s="207"/>
      <c r="AO2800" s="208"/>
    </row>
    <row r="2801" customFormat="false" ht="15.75" hidden="false" customHeight="true" outlineLevel="0" collapsed="false">
      <c r="A2801" s="22" t="n">
        <v>2800</v>
      </c>
      <c r="B2801" s="180"/>
      <c r="C2801" s="22"/>
      <c r="D2801" s="22"/>
      <c r="E2801" s="183"/>
      <c r="F2801" s="183"/>
      <c r="G2801" s="22"/>
      <c r="H2801" s="22"/>
      <c r="I2801" s="22"/>
      <c r="J2801" s="22"/>
      <c r="K2801" s="191" t="e">
        <f aca="false">VLOOKUP(Personale!J2801,Legenda!$D$1:$F$258,2)</f>
        <v>#N/A</v>
      </c>
      <c r="L2801" s="22"/>
      <c r="M2801" s="22"/>
      <c r="N2801" s="22"/>
      <c r="O2801" s="22"/>
      <c r="P2801" s="203"/>
      <c r="Q2801" s="22"/>
      <c r="R2801" s="22"/>
      <c r="S2801" s="22"/>
      <c r="T2801" s="203"/>
      <c r="U2801" s="211"/>
      <c r="V2801" s="211"/>
      <c r="W2801" s="185" t="n">
        <v>0</v>
      </c>
      <c r="X2801" s="185" t="n">
        <v>0</v>
      </c>
      <c r="Y2801" s="219" t="n">
        <f aca="false">SUM(W2801:X2801)</f>
        <v>0</v>
      </c>
      <c r="Z2801" s="185" t="n">
        <v>0</v>
      </c>
      <c r="AA2801" s="185" t="n">
        <v>0</v>
      </c>
      <c r="AB2801" s="220" t="n">
        <f aca="false">SUM(Z2801:AA2801)</f>
        <v>0</v>
      </c>
      <c r="AC2801" s="22"/>
      <c r="AD2801" s="22"/>
      <c r="AE2801" s="188"/>
      <c r="AF2801" s="206" t="n">
        <f aca="false">IF(AE2801="SI",N2801,0)</f>
        <v>0</v>
      </c>
      <c r="AG2801" s="189" t="n">
        <f aca="false">IF(AE2801="SI",Y2801,0)</f>
        <v>0</v>
      </c>
      <c r="AH2801" s="189" t="n">
        <f aca="false">IF(AE2801="SI",AB2801,0)</f>
        <v>0</v>
      </c>
      <c r="AI2801" s="148"/>
      <c r="AJ2801" s="207"/>
      <c r="AK2801" s="207"/>
      <c r="AL2801" s="207"/>
      <c r="AM2801" s="207"/>
      <c r="AN2801" s="207"/>
      <c r="AO2801" s="208"/>
    </row>
    <row r="2802" customFormat="false" ht="15.75" hidden="false" customHeight="true" outlineLevel="0" collapsed="false">
      <c r="A2802" s="22" t="n">
        <v>2801</v>
      </c>
      <c r="B2802" s="180"/>
      <c r="C2802" s="22"/>
      <c r="D2802" s="22"/>
      <c r="E2802" s="183"/>
      <c r="F2802" s="183"/>
      <c r="G2802" s="22"/>
      <c r="H2802" s="22"/>
      <c r="I2802" s="22"/>
      <c r="J2802" s="22"/>
      <c r="K2802" s="191" t="e">
        <f aca="false">VLOOKUP(Personale!J2802,Legenda!$D$1:$F$258,2)</f>
        <v>#N/A</v>
      </c>
      <c r="L2802" s="22"/>
      <c r="M2802" s="22"/>
      <c r="N2802" s="22"/>
      <c r="O2802" s="22"/>
      <c r="P2802" s="203"/>
      <c r="Q2802" s="22"/>
      <c r="R2802" s="22"/>
      <c r="S2802" s="22"/>
      <c r="T2802" s="203"/>
      <c r="U2802" s="211"/>
      <c r="V2802" s="211"/>
      <c r="W2802" s="185" t="n">
        <v>0</v>
      </c>
      <c r="X2802" s="185" t="n">
        <v>0</v>
      </c>
      <c r="Y2802" s="219" t="n">
        <f aca="false">SUM(W2802:X2802)</f>
        <v>0</v>
      </c>
      <c r="Z2802" s="185" t="n">
        <v>0</v>
      </c>
      <c r="AA2802" s="185" t="n">
        <v>0</v>
      </c>
      <c r="AB2802" s="220" t="n">
        <f aca="false">SUM(Z2802:AA2802)</f>
        <v>0</v>
      </c>
      <c r="AC2802" s="22"/>
      <c r="AD2802" s="22"/>
      <c r="AE2802" s="188"/>
      <c r="AF2802" s="206" t="n">
        <f aca="false">IF(AE2802="SI",N2802,0)</f>
        <v>0</v>
      </c>
      <c r="AG2802" s="189" t="n">
        <f aca="false">IF(AE2802="SI",Y2802,0)</f>
        <v>0</v>
      </c>
      <c r="AH2802" s="189" t="n">
        <f aca="false">IF(AE2802="SI",AB2802,0)</f>
        <v>0</v>
      </c>
      <c r="AI2802" s="148"/>
      <c r="AJ2802" s="207"/>
      <c r="AK2802" s="207"/>
      <c r="AL2802" s="207"/>
      <c r="AM2802" s="207"/>
      <c r="AN2802" s="207"/>
      <c r="AO2802" s="208"/>
    </row>
    <row r="2803" customFormat="false" ht="15.75" hidden="false" customHeight="true" outlineLevel="0" collapsed="false">
      <c r="A2803" s="22" t="n">
        <v>2802</v>
      </c>
      <c r="B2803" s="180"/>
      <c r="C2803" s="22"/>
      <c r="D2803" s="22"/>
      <c r="E2803" s="183"/>
      <c r="F2803" s="183"/>
      <c r="G2803" s="22"/>
      <c r="H2803" s="22"/>
      <c r="I2803" s="22"/>
      <c r="J2803" s="22"/>
      <c r="K2803" s="191" t="e">
        <f aca="false">VLOOKUP(Personale!J2803,Legenda!$D$1:$F$258,2)</f>
        <v>#N/A</v>
      </c>
      <c r="L2803" s="22"/>
      <c r="M2803" s="22"/>
      <c r="N2803" s="22"/>
      <c r="O2803" s="22"/>
      <c r="P2803" s="203"/>
      <c r="Q2803" s="22"/>
      <c r="R2803" s="22"/>
      <c r="S2803" s="22"/>
      <c r="T2803" s="203"/>
      <c r="U2803" s="211"/>
      <c r="V2803" s="211"/>
      <c r="W2803" s="185" t="n">
        <v>0</v>
      </c>
      <c r="X2803" s="185" t="n">
        <v>0</v>
      </c>
      <c r="Y2803" s="219" t="n">
        <f aca="false">SUM(W2803:X2803)</f>
        <v>0</v>
      </c>
      <c r="Z2803" s="185" t="n">
        <v>0</v>
      </c>
      <c r="AA2803" s="185" t="n">
        <v>0</v>
      </c>
      <c r="AB2803" s="220" t="n">
        <f aca="false">SUM(Z2803:AA2803)</f>
        <v>0</v>
      </c>
      <c r="AC2803" s="22"/>
      <c r="AD2803" s="22"/>
      <c r="AE2803" s="188"/>
      <c r="AF2803" s="206" t="n">
        <f aca="false">IF(AE2803="SI",N2803,0)</f>
        <v>0</v>
      </c>
      <c r="AG2803" s="189" t="n">
        <f aca="false">IF(AE2803="SI",Y2803,0)</f>
        <v>0</v>
      </c>
      <c r="AH2803" s="189" t="n">
        <f aca="false">IF(AE2803="SI",AB2803,0)</f>
        <v>0</v>
      </c>
      <c r="AI2803" s="148"/>
      <c r="AJ2803" s="207"/>
      <c r="AK2803" s="207"/>
      <c r="AL2803" s="207"/>
      <c r="AM2803" s="207"/>
      <c r="AN2803" s="207"/>
      <c r="AO2803" s="208"/>
    </row>
    <row r="2804" customFormat="false" ht="15.75" hidden="false" customHeight="true" outlineLevel="0" collapsed="false">
      <c r="A2804" s="22" t="n">
        <v>2803</v>
      </c>
      <c r="B2804" s="180"/>
      <c r="C2804" s="22"/>
      <c r="D2804" s="22"/>
      <c r="E2804" s="183"/>
      <c r="F2804" s="183"/>
      <c r="G2804" s="22"/>
      <c r="H2804" s="22"/>
      <c r="I2804" s="22"/>
      <c r="J2804" s="22"/>
      <c r="K2804" s="191" t="e">
        <f aca="false">VLOOKUP(Personale!J2804,Legenda!$D$1:$F$258,2)</f>
        <v>#N/A</v>
      </c>
      <c r="L2804" s="22"/>
      <c r="M2804" s="22"/>
      <c r="N2804" s="22"/>
      <c r="O2804" s="22"/>
      <c r="P2804" s="203"/>
      <c r="Q2804" s="22"/>
      <c r="R2804" s="22"/>
      <c r="S2804" s="22"/>
      <c r="T2804" s="203"/>
      <c r="U2804" s="211"/>
      <c r="V2804" s="211"/>
      <c r="W2804" s="185" t="n">
        <v>0</v>
      </c>
      <c r="X2804" s="185" t="n">
        <v>0</v>
      </c>
      <c r="Y2804" s="219" t="n">
        <f aca="false">SUM(W2804:X2804)</f>
        <v>0</v>
      </c>
      <c r="Z2804" s="185" t="n">
        <v>0</v>
      </c>
      <c r="AA2804" s="185" t="n">
        <v>0</v>
      </c>
      <c r="AB2804" s="220" t="n">
        <f aca="false">SUM(Z2804:AA2804)</f>
        <v>0</v>
      </c>
      <c r="AC2804" s="22"/>
      <c r="AD2804" s="22"/>
      <c r="AE2804" s="188"/>
      <c r="AF2804" s="206" t="n">
        <f aca="false">IF(AE2804="SI",N2804,0)</f>
        <v>0</v>
      </c>
      <c r="AG2804" s="189" t="n">
        <f aca="false">IF(AE2804="SI",Y2804,0)</f>
        <v>0</v>
      </c>
      <c r="AH2804" s="189" t="n">
        <f aca="false">IF(AE2804="SI",AB2804,0)</f>
        <v>0</v>
      </c>
      <c r="AI2804" s="148"/>
      <c r="AJ2804" s="207"/>
      <c r="AK2804" s="207"/>
      <c r="AL2804" s="207"/>
      <c r="AM2804" s="207"/>
      <c r="AN2804" s="207"/>
      <c r="AO2804" s="208"/>
    </row>
    <row r="2805" customFormat="false" ht="15.75" hidden="false" customHeight="true" outlineLevel="0" collapsed="false">
      <c r="A2805" s="22" t="n">
        <v>2804</v>
      </c>
      <c r="B2805" s="180"/>
      <c r="C2805" s="22"/>
      <c r="D2805" s="22"/>
      <c r="E2805" s="183"/>
      <c r="F2805" s="183"/>
      <c r="G2805" s="22"/>
      <c r="H2805" s="22"/>
      <c r="I2805" s="22"/>
      <c r="J2805" s="22"/>
      <c r="K2805" s="191" t="e">
        <f aca="false">VLOOKUP(Personale!J2805,Legenda!$D$1:$F$258,2)</f>
        <v>#N/A</v>
      </c>
      <c r="L2805" s="22"/>
      <c r="M2805" s="22"/>
      <c r="N2805" s="22"/>
      <c r="O2805" s="22"/>
      <c r="P2805" s="203"/>
      <c r="Q2805" s="22"/>
      <c r="R2805" s="22"/>
      <c r="S2805" s="22"/>
      <c r="T2805" s="203"/>
      <c r="U2805" s="211"/>
      <c r="V2805" s="211"/>
      <c r="W2805" s="185" t="n">
        <v>0</v>
      </c>
      <c r="X2805" s="185" t="n">
        <v>0</v>
      </c>
      <c r="Y2805" s="219" t="n">
        <f aca="false">SUM(W2805:X2805)</f>
        <v>0</v>
      </c>
      <c r="Z2805" s="185" t="n">
        <v>0</v>
      </c>
      <c r="AA2805" s="185" t="n">
        <v>0</v>
      </c>
      <c r="AB2805" s="220" t="n">
        <f aca="false">SUM(Z2805:AA2805)</f>
        <v>0</v>
      </c>
      <c r="AC2805" s="22"/>
      <c r="AD2805" s="22"/>
      <c r="AE2805" s="188"/>
      <c r="AF2805" s="206" t="n">
        <f aca="false">IF(AE2805="SI",N2805,0)</f>
        <v>0</v>
      </c>
      <c r="AG2805" s="189" t="n">
        <f aca="false">IF(AE2805="SI",Y2805,0)</f>
        <v>0</v>
      </c>
      <c r="AH2805" s="189" t="n">
        <f aca="false">IF(AE2805="SI",AB2805,0)</f>
        <v>0</v>
      </c>
      <c r="AI2805" s="148"/>
      <c r="AJ2805" s="207"/>
      <c r="AK2805" s="207"/>
      <c r="AL2805" s="207"/>
      <c r="AM2805" s="207"/>
      <c r="AN2805" s="207"/>
      <c r="AO2805" s="208"/>
    </row>
    <row r="2806" customFormat="false" ht="15.75" hidden="false" customHeight="true" outlineLevel="0" collapsed="false">
      <c r="A2806" s="22" t="n">
        <v>2805</v>
      </c>
      <c r="B2806" s="180"/>
      <c r="C2806" s="22"/>
      <c r="D2806" s="22"/>
      <c r="E2806" s="183"/>
      <c r="F2806" s="183"/>
      <c r="G2806" s="22"/>
      <c r="H2806" s="22"/>
      <c r="I2806" s="22"/>
      <c r="J2806" s="22"/>
      <c r="K2806" s="191" t="e">
        <f aca="false">VLOOKUP(Personale!J2806,Legenda!$D$1:$F$258,2)</f>
        <v>#N/A</v>
      </c>
      <c r="L2806" s="22"/>
      <c r="M2806" s="22"/>
      <c r="N2806" s="22"/>
      <c r="O2806" s="22"/>
      <c r="P2806" s="203"/>
      <c r="Q2806" s="22"/>
      <c r="R2806" s="22"/>
      <c r="S2806" s="22"/>
      <c r="T2806" s="203"/>
      <c r="U2806" s="211"/>
      <c r="V2806" s="211"/>
      <c r="W2806" s="185" t="n">
        <v>0</v>
      </c>
      <c r="X2806" s="185" t="n">
        <v>0</v>
      </c>
      <c r="Y2806" s="219" t="n">
        <f aca="false">SUM(W2806:X2806)</f>
        <v>0</v>
      </c>
      <c r="Z2806" s="185" t="n">
        <v>0</v>
      </c>
      <c r="AA2806" s="185" t="n">
        <v>0</v>
      </c>
      <c r="AB2806" s="220" t="n">
        <f aca="false">SUM(Z2806:AA2806)</f>
        <v>0</v>
      </c>
      <c r="AC2806" s="22"/>
      <c r="AD2806" s="22"/>
      <c r="AE2806" s="188"/>
      <c r="AF2806" s="206" t="n">
        <f aca="false">IF(AE2806="SI",N2806,0)</f>
        <v>0</v>
      </c>
      <c r="AG2806" s="189" t="n">
        <f aca="false">IF(AE2806="SI",Y2806,0)</f>
        <v>0</v>
      </c>
      <c r="AH2806" s="189" t="n">
        <f aca="false">IF(AE2806="SI",AB2806,0)</f>
        <v>0</v>
      </c>
      <c r="AI2806" s="148"/>
      <c r="AJ2806" s="207"/>
      <c r="AK2806" s="207"/>
      <c r="AL2806" s="207"/>
      <c r="AM2806" s="207"/>
      <c r="AN2806" s="207"/>
      <c r="AO2806" s="208"/>
    </row>
    <row r="2807" customFormat="false" ht="15.75" hidden="false" customHeight="true" outlineLevel="0" collapsed="false">
      <c r="A2807" s="22" t="n">
        <v>2806</v>
      </c>
      <c r="B2807" s="180"/>
      <c r="C2807" s="22"/>
      <c r="D2807" s="22"/>
      <c r="E2807" s="183"/>
      <c r="F2807" s="183"/>
      <c r="G2807" s="22"/>
      <c r="H2807" s="22"/>
      <c r="I2807" s="22"/>
      <c r="J2807" s="22"/>
      <c r="K2807" s="191" t="e">
        <f aca="false">VLOOKUP(Personale!J2807,Legenda!$D$1:$F$258,2)</f>
        <v>#N/A</v>
      </c>
      <c r="L2807" s="22"/>
      <c r="M2807" s="22"/>
      <c r="N2807" s="22"/>
      <c r="O2807" s="22"/>
      <c r="P2807" s="203"/>
      <c r="Q2807" s="22"/>
      <c r="R2807" s="22"/>
      <c r="S2807" s="22"/>
      <c r="T2807" s="203"/>
      <c r="U2807" s="211"/>
      <c r="V2807" s="211"/>
      <c r="W2807" s="185" t="n">
        <v>0</v>
      </c>
      <c r="X2807" s="185" t="n">
        <v>0</v>
      </c>
      <c r="Y2807" s="219" t="n">
        <f aca="false">SUM(W2807:X2807)</f>
        <v>0</v>
      </c>
      <c r="Z2807" s="185" t="n">
        <v>0</v>
      </c>
      <c r="AA2807" s="185" t="n">
        <v>0</v>
      </c>
      <c r="AB2807" s="220" t="n">
        <f aca="false">SUM(Z2807:AA2807)</f>
        <v>0</v>
      </c>
      <c r="AC2807" s="22"/>
      <c r="AD2807" s="22"/>
      <c r="AE2807" s="188"/>
      <c r="AF2807" s="206" t="n">
        <f aca="false">IF(AE2807="SI",N2807,0)</f>
        <v>0</v>
      </c>
      <c r="AG2807" s="189" t="n">
        <f aca="false">IF(AE2807="SI",Y2807,0)</f>
        <v>0</v>
      </c>
      <c r="AH2807" s="189" t="n">
        <f aca="false">IF(AE2807="SI",AB2807,0)</f>
        <v>0</v>
      </c>
      <c r="AI2807" s="148"/>
      <c r="AJ2807" s="207"/>
      <c r="AK2807" s="207"/>
      <c r="AL2807" s="207"/>
      <c r="AM2807" s="207"/>
      <c r="AN2807" s="207"/>
      <c r="AO2807" s="208"/>
    </row>
    <row r="2808" customFormat="false" ht="15.75" hidden="false" customHeight="true" outlineLevel="0" collapsed="false">
      <c r="A2808" s="22" t="n">
        <v>2807</v>
      </c>
      <c r="B2808" s="180"/>
      <c r="C2808" s="22"/>
      <c r="D2808" s="22"/>
      <c r="E2808" s="183"/>
      <c r="F2808" s="183"/>
      <c r="G2808" s="22"/>
      <c r="H2808" s="22"/>
      <c r="I2808" s="22"/>
      <c r="J2808" s="22"/>
      <c r="K2808" s="191" t="e">
        <f aca="false">VLOOKUP(Personale!J2808,Legenda!$D$1:$F$258,2)</f>
        <v>#N/A</v>
      </c>
      <c r="L2808" s="22"/>
      <c r="M2808" s="22"/>
      <c r="N2808" s="22"/>
      <c r="O2808" s="22"/>
      <c r="P2808" s="203"/>
      <c r="Q2808" s="22"/>
      <c r="R2808" s="22"/>
      <c r="S2808" s="22"/>
      <c r="T2808" s="203"/>
      <c r="U2808" s="211"/>
      <c r="V2808" s="211"/>
      <c r="W2808" s="185" t="n">
        <v>0</v>
      </c>
      <c r="X2808" s="185" t="n">
        <v>0</v>
      </c>
      <c r="Y2808" s="219" t="n">
        <f aca="false">SUM(W2808:X2808)</f>
        <v>0</v>
      </c>
      <c r="Z2808" s="185" t="n">
        <v>0</v>
      </c>
      <c r="AA2808" s="185" t="n">
        <v>0</v>
      </c>
      <c r="AB2808" s="220" t="n">
        <f aca="false">SUM(Z2808:AA2808)</f>
        <v>0</v>
      </c>
      <c r="AC2808" s="22"/>
      <c r="AD2808" s="22"/>
      <c r="AE2808" s="188"/>
      <c r="AF2808" s="206" t="n">
        <f aca="false">IF(AE2808="SI",N2808,0)</f>
        <v>0</v>
      </c>
      <c r="AG2808" s="189" t="n">
        <f aca="false">IF(AE2808="SI",Y2808,0)</f>
        <v>0</v>
      </c>
      <c r="AH2808" s="189" t="n">
        <f aca="false">IF(AE2808="SI",AB2808,0)</f>
        <v>0</v>
      </c>
      <c r="AI2808" s="148"/>
      <c r="AJ2808" s="207"/>
      <c r="AK2808" s="207"/>
      <c r="AL2808" s="207"/>
      <c r="AM2808" s="207"/>
      <c r="AN2808" s="207"/>
      <c r="AO2808" s="208"/>
    </row>
    <row r="2809" customFormat="false" ht="15.75" hidden="false" customHeight="true" outlineLevel="0" collapsed="false">
      <c r="A2809" s="22" t="n">
        <v>2808</v>
      </c>
      <c r="B2809" s="180"/>
      <c r="C2809" s="22"/>
      <c r="D2809" s="22"/>
      <c r="E2809" s="183"/>
      <c r="F2809" s="183"/>
      <c r="G2809" s="22"/>
      <c r="H2809" s="22"/>
      <c r="I2809" s="22"/>
      <c r="J2809" s="22"/>
      <c r="K2809" s="191" t="e">
        <f aca="false">VLOOKUP(Personale!J2809,Legenda!$D$1:$F$258,2)</f>
        <v>#N/A</v>
      </c>
      <c r="L2809" s="22"/>
      <c r="M2809" s="22"/>
      <c r="N2809" s="22"/>
      <c r="O2809" s="22"/>
      <c r="P2809" s="203"/>
      <c r="Q2809" s="22"/>
      <c r="R2809" s="22"/>
      <c r="S2809" s="22"/>
      <c r="T2809" s="203"/>
      <c r="U2809" s="211"/>
      <c r="V2809" s="211"/>
      <c r="W2809" s="185" t="n">
        <v>0</v>
      </c>
      <c r="X2809" s="185" t="n">
        <v>0</v>
      </c>
      <c r="Y2809" s="219" t="n">
        <f aca="false">SUM(W2809:X2809)</f>
        <v>0</v>
      </c>
      <c r="Z2809" s="185" t="n">
        <v>0</v>
      </c>
      <c r="AA2809" s="185" t="n">
        <v>0</v>
      </c>
      <c r="AB2809" s="220" t="n">
        <f aca="false">SUM(Z2809:AA2809)</f>
        <v>0</v>
      </c>
      <c r="AC2809" s="22"/>
      <c r="AD2809" s="22"/>
      <c r="AE2809" s="188"/>
      <c r="AF2809" s="206" t="n">
        <f aca="false">IF(AE2809="SI",N2809,0)</f>
        <v>0</v>
      </c>
      <c r="AG2809" s="189" t="n">
        <f aca="false">IF(AE2809="SI",Y2809,0)</f>
        <v>0</v>
      </c>
      <c r="AH2809" s="189" t="n">
        <f aca="false">IF(AE2809="SI",AB2809,0)</f>
        <v>0</v>
      </c>
      <c r="AI2809" s="148"/>
      <c r="AJ2809" s="207"/>
      <c r="AK2809" s="207"/>
      <c r="AL2809" s="207"/>
      <c r="AM2809" s="207"/>
      <c r="AN2809" s="207"/>
      <c r="AO2809" s="208"/>
    </row>
    <row r="2810" customFormat="false" ht="15.75" hidden="false" customHeight="true" outlineLevel="0" collapsed="false">
      <c r="A2810" s="22" t="n">
        <v>2809</v>
      </c>
      <c r="B2810" s="180"/>
      <c r="C2810" s="22"/>
      <c r="D2810" s="22"/>
      <c r="E2810" s="183"/>
      <c r="F2810" s="183"/>
      <c r="G2810" s="22"/>
      <c r="H2810" s="22"/>
      <c r="I2810" s="22"/>
      <c r="J2810" s="22"/>
      <c r="K2810" s="191" t="e">
        <f aca="false">VLOOKUP(Personale!J2810,Legenda!$D$1:$F$258,2)</f>
        <v>#N/A</v>
      </c>
      <c r="L2810" s="22"/>
      <c r="M2810" s="22"/>
      <c r="N2810" s="22"/>
      <c r="O2810" s="22"/>
      <c r="P2810" s="203"/>
      <c r="Q2810" s="22"/>
      <c r="R2810" s="22"/>
      <c r="S2810" s="22"/>
      <c r="T2810" s="203"/>
      <c r="U2810" s="211"/>
      <c r="V2810" s="211"/>
      <c r="W2810" s="185" t="n">
        <v>0</v>
      </c>
      <c r="X2810" s="185" t="n">
        <v>0</v>
      </c>
      <c r="Y2810" s="219" t="n">
        <f aca="false">SUM(W2810:X2810)</f>
        <v>0</v>
      </c>
      <c r="Z2810" s="185" t="n">
        <v>0</v>
      </c>
      <c r="AA2810" s="185" t="n">
        <v>0</v>
      </c>
      <c r="AB2810" s="220" t="n">
        <f aca="false">SUM(Z2810:AA2810)</f>
        <v>0</v>
      </c>
      <c r="AC2810" s="22"/>
      <c r="AD2810" s="22"/>
      <c r="AE2810" s="188"/>
      <c r="AF2810" s="206" t="n">
        <f aca="false">IF(AE2810="SI",N2810,0)</f>
        <v>0</v>
      </c>
      <c r="AG2810" s="189" t="n">
        <f aca="false">IF(AE2810="SI",Y2810,0)</f>
        <v>0</v>
      </c>
      <c r="AH2810" s="189" t="n">
        <f aca="false">IF(AE2810="SI",AB2810,0)</f>
        <v>0</v>
      </c>
      <c r="AI2810" s="148"/>
      <c r="AJ2810" s="207"/>
      <c r="AK2810" s="207"/>
      <c r="AL2810" s="207"/>
      <c r="AM2810" s="207"/>
      <c r="AN2810" s="207"/>
      <c r="AO2810" s="208"/>
    </row>
    <row r="2811" customFormat="false" ht="15.75" hidden="false" customHeight="true" outlineLevel="0" collapsed="false">
      <c r="A2811" s="22" t="n">
        <v>2810</v>
      </c>
      <c r="B2811" s="180"/>
      <c r="C2811" s="22"/>
      <c r="D2811" s="22"/>
      <c r="E2811" s="183"/>
      <c r="F2811" s="183"/>
      <c r="G2811" s="22"/>
      <c r="H2811" s="22"/>
      <c r="I2811" s="22"/>
      <c r="J2811" s="22"/>
      <c r="K2811" s="191" t="e">
        <f aca="false">VLOOKUP(Personale!J2811,Legenda!$D$1:$F$258,2)</f>
        <v>#N/A</v>
      </c>
      <c r="L2811" s="22"/>
      <c r="M2811" s="22"/>
      <c r="N2811" s="22"/>
      <c r="O2811" s="22"/>
      <c r="P2811" s="203"/>
      <c r="Q2811" s="22"/>
      <c r="R2811" s="22"/>
      <c r="S2811" s="22"/>
      <c r="T2811" s="203"/>
      <c r="U2811" s="211"/>
      <c r="V2811" s="211"/>
      <c r="W2811" s="185" t="n">
        <v>0</v>
      </c>
      <c r="X2811" s="185" t="n">
        <v>0</v>
      </c>
      <c r="Y2811" s="219" t="n">
        <f aca="false">SUM(W2811:X2811)</f>
        <v>0</v>
      </c>
      <c r="Z2811" s="185" t="n">
        <v>0</v>
      </c>
      <c r="AA2811" s="185" t="n">
        <v>0</v>
      </c>
      <c r="AB2811" s="220" t="n">
        <f aca="false">SUM(Z2811:AA2811)</f>
        <v>0</v>
      </c>
      <c r="AC2811" s="22"/>
      <c r="AD2811" s="22"/>
      <c r="AE2811" s="188"/>
      <c r="AF2811" s="206" t="n">
        <f aca="false">IF(AE2811="SI",N2811,0)</f>
        <v>0</v>
      </c>
      <c r="AG2811" s="189" t="n">
        <f aca="false">IF(AE2811="SI",Y2811,0)</f>
        <v>0</v>
      </c>
      <c r="AH2811" s="189" t="n">
        <f aca="false">IF(AE2811="SI",AB2811,0)</f>
        <v>0</v>
      </c>
      <c r="AI2811" s="148"/>
      <c r="AJ2811" s="207"/>
      <c r="AK2811" s="207"/>
      <c r="AL2811" s="207"/>
      <c r="AM2811" s="207"/>
      <c r="AN2811" s="207"/>
      <c r="AO2811" s="208"/>
    </row>
    <row r="2812" customFormat="false" ht="15.75" hidden="false" customHeight="true" outlineLevel="0" collapsed="false">
      <c r="A2812" s="22" t="n">
        <v>2811</v>
      </c>
      <c r="B2812" s="180"/>
      <c r="C2812" s="22"/>
      <c r="D2812" s="22"/>
      <c r="E2812" s="183"/>
      <c r="F2812" s="183"/>
      <c r="G2812" s="22"/>
      <c r="H2812" s="22"/>
      <c r="I2812" s="22"/>
      <c r="J2812" s="22"/>
      <c r="K2812" s="191" t="e">
        <f aca="false">VLOOKUP(Personale!J2812,Legenda!$D$1:$F$258,2)</f>
        <v>#N/A</v>
      </c>
      <c r="L2812" s="22"/>
      <c r="M2812" s="22"/>
      <c r="N2812" s="22"/>
      <c r="O2812" s="22"/>
      <c r="P2812" s="203"/>
      <c r="Q2812" s="22"/>
      <c r="R2812" s="22"/>
      <c r="S2812" s="22"/>
      <c r="T2812" s="203"/>
      <c r="U2812" s="211"/>
      <c r="V2812" s="211"/>
      <c r="W2812" s="185" t="n">
        <v>0</v>
      </c>
      <c r="X2812" s="185" t="n">
        <v>0</v>
      </c>
      <c r="Y2812" s="219" t="n">
        <f aca="false">SUM(W2812:X2812)</f>
        <v>0</v>
      </c>
      <c r="Z2812" s="185" t="n">
        <v>0</v>
      </c>
      <c r="AA2812" s="185" t="n">
        <v>0</v>
      </c>
      <c r="AB2812" s="220" t="n">
        <f aca="false">SUM(Z2812:AA2812)</f>
        <v>0</v>
      </c>
      <c r="AC2812" s="22"/>
      <c r="AD2812" s="22"/>
      <c r="AE2812" s="188"/>
      <c r="AF2812" s="206" t="n">
        <f aca="false">IF(AE2812="SI",N2812,0)</f>
        <v>0</v>
      </c>
      <c r="AG2812" s="189" t="n">
        <f aca="false">IF(AE2812="SI",Y2812,0)</f>
        <v>0</v>
      </c>
      <c r="AH2812" s="189" t="n">
        <f aca="false">IF(AE2812="SI",AB2812,0)</f>
        <v>0</v>
      </c>
      <c r="AI2812" s="148"/>
      <c r="AJ2812" s="207"/>
      <c r="AK2812" s="207"/>
      <c r="AL2812" s="207"/>
      <c r="AM2812" s="207"/>
      <c r="AN2812" s="207"/>
      <c r="AO2812" s="208"/>
    </row>
    <row r="2813" customFormat="false" ht="15.75" hidden="false" customHeight="true" outlineLevel="0" collapsed="false">
      <c r="A2813" s="22" t="n">
        <v>2812</v>
      </c>
      <c r="B2813" s="180"/>
      <c r="C2813" s="22"/>
      <c r="D2813" s="22"/>
      <c r="E2813" s="183"/>
      <c r="F2813" s="183"/>
      <c r="G2813" s="22"/>
      <c r="H2813" s="22"/>
      <c r="I2813" s="22"/>
      <c r="J2813" s="22"/>
      <c r="K2813" s="191" t="e">
        <f aca="false">VLOOKUP(Personale!J2813,Legenda!$D$1:$F$258,2)</f>
        <v>#N/A</v>
      </c>
      <c r="L2813" s="22"/>
      <c r="M2813" s="22"/>
      <c r="N2813" s="22"/>
      <c r="O2813" s="22"/>
      <c r="P2813" s="203"/>
      <c r="Q2813" s="22"/>
      <c r="R2813" s="22"/>
      <c r="S2813" s="22"/>
      <c r="T2813" s="203"/>
      <c r="U2813" s="211"/>
      <c r="V2813" s="211"/>
      <c r="W2813" s="185" t="n">
        <v>0</v>
      </c>
      <c r="X2813" s="185" t="n">
        <v>0</v>
      </c>
      <c r="Y2813" s="219" t="n">
        <f aca="false">SUM(W2813:X2813)</f>
        <v>0</v>
      </c>
      <c r="Z2813" s="185" t="n">
        <v>0</v>
      </c>
      <c r="AA2813" s="185" t="n">
        <v>0</v>
      </c>
      <c r="AB2813" s="220" t="n">
        <f aca="false">SUM(Z2813:AA2813)</f>
        <v>0</v>
      </c>
      <c r="AC2813" s="22"/>
      <c r="AD2813" s="22"/>
      <c r="AE2813" s="188"/>
      <c r="AF2813" s="206" t="n">
        <f aca="false">IF(AE2813="SI",N2813,0)</f>
        <v>0</v>
      </c>
      <c r="AG2813" s="189" t="n">
        <f aca="false">IF(AE2813="SI",Y2813,0)</f>
        <v>0</v>
      </c>
      <c r="AH2813" s="189" t="n">
        <f aca="false">IF(AE2813="SI",AB2813,0)</f>
        <v>0</v>
      </c>
      <c r="AI2813" s="148"/>
      <c r="AJ2813" s="207"/>
      <c r="AK2813" s="207"/>
      <c r="AL2813" s="207"/>
      <c r="AM2813" s="207"/>
      <c r="AN2813" s="207"/>
      <c r="AO2813" s="208"/>
    </row>
    <row r="2814" customFormat="false" ht="15.75" hidden="false" customHeight="true" outlineLevel="0" collapsed="false">
      <c r="A2814" s="22" t="n">
        <v>2813</v>
      </c>
      <c r="B2814" s="180"/>
      <c r="C2814" s="22"/>
      <c r="D2814" s="22"/>
      <c r="E2814" s="183"/>
      <c r="F2814" s="183"/>
      <c r="G2814" s="22"/>
      <c r="H2814" s="22"/>
      <c r="I2814" s="22"/>
      <c r="J2814" s="22"/>
      <c r="K2814" s="191" t="e">
        <f aca="false">VLOOKUP(Personale!J2814,Legenda!$D$1:$F$258,2)</f>
        <v>#N/A</v>
      </c>
      <c r="L2814" s="22"/>
      <c r="M2814" s="22"/>
      <c r="N2814" s="22"/>
      <c r="O2814" s="22"/>
      <c r="P2814" s="203"/>
      <c r="Q2814" s="22"/>
      <c r="R2814" s="22"/>
      <c r="S2814" s="22"/>
      <c r="T2814" s="203"/>
      <c r="U2814" s="211"/>
      <c r="V2814" s="211"/>
      <c r="W2814" s="185" t="n">
        <v>0</v>
      </c>
      <c r="X2814" s="185" t="n">
        <v>0</v>
      </c>
      <c r="Y2814" s="219" t="n">
        <f aca="false">SUM(W2814:X2814)</f>
        <v>0</v>
      </c>
      <c r="Z2814" s="185" t="n">
        <v>0</v>
      </c>
      <c r="AA2814" s="185" t="n">
        <v>0</v>
      </c>
      <c r="AB2814" s="220" t="n">
        <f aca="false">SUM(Z2814:AA2814)</f>
        <v>0</v>
      </c>
      <c r="AC2814" s="22"/>
      <c r="AD2814" s="22"/>
      <c r="AE2814" s="188"/>
      <c r="AF2814" s="206" t="n">
        <f aca="false">IF(AE2814="SI",N2814,0)</f>
        <v>0</v>
      </c>
      <c r="AG2814" s="189" t="n">
        <f aca="false">IF(AE2814="SI",Y2814,0)</f>
        <v>0</v>
      </c>
      <c r="AH2814" s="189" t="n">
        <f aca="false">IF(AE2814="SI",AB2814,0)</f>
        <v>0</v>
      </c>
      <c r="AI2814" s="148"/>
      <c r="AJ2814" s="207"/>
      <c r="AK2814" s="207"/>
      <c r="AL2814" s="207"/>
      <c r="AM2814" s="207"/>
      <c r="AN2814" s="207"/>
      <c r="AO2814" s="208"/>
    </row>
    <row r="2815" customFormat="false" ht="15.75" hidden="false" customHeight="true" outlineLevel="0" collapsed="false">
      <c r="A2815" s="22" t="n">
        <v>2814</v>
      </c>
      <c r="B2815" s="180"/>
      <c r="C2815" s="22"/>
      <c r="D2815" s="22"/>
      <c r="E2815" s="183"/>
      <c r="F2815" s="183"/>
      <c r="G2815" s="22"/>
      <c r="H2815" s="22"/>
      <c r="I2815" s="22"/>
      <c r="J2815" s="22"/>
      <c r="K2815" s="191" t="e">
        <f aca="false">VLOOKUP(Personale!J2815,Legenda!$D$1:$F$258,2)</f>
        <v>#N/A</v>
      </c>
      <c r="L2815" s="22"/>
      <c r="M2815" s="22"/>
      <c r="N2815" s="22"/>
      <c r="O2815" s="22"/>
      <c r="P2815" s="203"/>
      <c r="Q2815" s="22"/>
      <c r="R2815" s="22"/>
      <c r="S2815" s="22"/>
      <c r="T2815" s="203"/>
      <c r="U2815" s="211"/>
      <c r="V2815" s="211"/>
      <c r="W2815" s="185" t="n">
        <v>0</v>
      </c>
      <c r="X2815" s="185" t="n">
        <v>0</v>
      </c>
      <c r="Y2815" s="219" t="n">
        <f aca="false">SUM(W2815:X2815)</f>
        <v>0</v>
      </c>
      <c r="Z2815" s="185" t="n">
        <v>0</v>
      </c>
      <c r="AA2815" s="185" t="n">
        <v>0</v>
      </c>
      <c r="AB2815" s="220" t="n">
        <f aca="false">SUM(Z2815:AA2815)</f>
        <v>0</v>
      </c>
      <c r="AC2815" s="22"/>
      <c r="AD2815" s="22"/>
      <c r="AE2815" s="188"/>
      <c r="AF2815" s="206" t="n">
        <f aca="false">IF(AE2815="SI",N2815,0)</f>
        <v>0</v>
      </c>
      <c r="AG2815" s="189" t="n">
        <f aca="false">IF(AE2815="SI",Y2815,0)</f>
        <v>0</v>
      </c>
      <c r="AH2815" s="189" t="n">
        <f aca="false">IF(AE2815="SI",AB2815,0)</f>
        <v>0</v>
      </c>
      <c r="AI2815" s="148"/>
      <c r="AJ2815" s="207"/>
      <c r="AK2815" s="207"/>
      <c r="AL2815" s="207"/>
      <c r="AM2815" s="207"/>
      <c r="AN2815" s="207"/>
      <c r="AO2815" s="208"/>
    </row>
    <row r="2816" customFormat="false" ht="15.75" hidden="false" customHeight="true" outlineLevel="0" collapsed="false">
      <c r="A2816" s="22" t="n">
        <v>2815</v>
      </c>
      <c r="B2816" s="180"/>
      <c r="C2816" s="22"/>
      <c r="D2816" s="22"/>
      <c r="E2816" s="183"/>
      <c r="F2816" s="183"/>
      <c r="G2816" s="22"/>
      <c r="H2816" s="22"/>
      <c r="I2816" s="22"/>
      <c r="J2816" s="22"/>
      <c r="K2816" s="191" t="e">
        <f aca="false">VLOOKUP(Personale!J2816,Legenda!$D$1:$F$258,2)</f>
        <v>#N/A</v>
      </c>
      <c r="L2816" s="22"/>
      <c r="M2816" s="22"/>
      <c r="N2816" s="22"/>
      <c r="O2816" s="22"/>
      <c r="P2816" s="203"/>
      <c r="Q2816" s="22"/>
      <c r="R2816" s="22"/>
      <c r="S2816" s="22"/>
      <c r="T2816" s="203"/>
      <c r="U2816" s="211"/>
      <c r="V2816" s="211"/>
      <c r="W2816" s="185" t="n">
        <v>0</v>
      </c>
      <c r="X2816" s="185" t="n">
        <v>0</v>
      </c>
      <c r="Y2816" s="219" t="n">
        <f aca="false">SUM(W2816:X2816)</f>
        <v>0</v>
      </c>
      <c r="Z2816" s="185" t="n">
        <v>0</v>
      </c>
      <c r="AA2816" s="185" t="n">
        <v>0</v>
      </c>
      <c r="AB2816" s="220" t="n">
        <f aca="false">SUM(Z2816:AA2816)</f>
        <v>0</v>
      </c>
      <c r="AC2816" s="22"/>
      <c r="AD2816" s="22"/>
      <c r="AE2816" s="188"/>
      <c r="AF2816" s="206" t="n">
        <f aca="false">IF(AE2816="SI",N2816,0)</f>
        <v>0</v>
      </c>
      <c r="AG2816" s="189" t="n">
        <f aca="false">IF(AE2816="SI",Y2816,0)</f>
        <v>0</v>
      </c>
      <c r="AH2816" s="189" t="n">
        <f aca="false">IF(AE2816="SI",AB2816,0)</f>
        <v>0</v>
      </c>
      <c r="AI2816" s="148"/>
      <c r="AJ2816" s="207"/>
      <c r="AK2816" s="207"/>
      <c r="AL2816" s="207"/>
      <c r="AM2816" s="207"/>
      <c r="AN2816" s="207"/>
      <c r="AO2816" s="208"/>
    </row>
    <row r="2817" customFormat="false" ht="15.75" hidden="false" customHeight="true" outlineLevel="0" collapsed="false">
      <c r="A2817" s="22" t="n">
        <v>2816</v>
      </c>
      <c r="B2817" s="180"/>
      <c r="C2817" s="22"/>
      <c r="D2817" s="22"/>
      <c r="E2817" s="183"/>
      <c r="F2817" s="183"/>
      <c r="G2817" s="22"/>
      <c r="H2817" s="22"/>
      <c r="I2817" s="22"/>
      <c r="J2817" s="22"/>
      <c r="K2817" s="191" t="e">
        <f aca="false">VLOOKUP(Personale!J2817,Legenda!$D$1:$F$258,2)</f>
        <v>#N/A</v>
      </c>
      <c r="L2817" s="22"/>
      <c r="M2817" s="22"/>
      <c r="N2817" s="22"/>
      <c r="O2817" s="22"/>
      <c r="P2817" s="203"/>
      <c r="Q2817" s="22"/>
      <c r="R2817" s="22"/>
      <c r="S2817" s="22"/>
      <c r="T2817" s="203"/>
      <c r="U2817" s="211"/>
      <c r="V2817" s="211"/>
      <c r="W2817" s="185" t="n">
        <v>0</v>
      </c>
      <c r="X2817" s="185" t="n">
        <v>0</v>
      </c>
      <c r="Y2817" s="219" t="n">
        <f aca="false">SUM(W2817:X2817)</f>
        <v>0</v>
      </c>
      <c r="Z2817" s="185" t="n">
        <v>0</v>
      </c>
      <c r="AA2817" s="185" t="n">
        <v>0</v>
      </c>
      <c r="AB2817" s="220" t="n">
        <f aca="false">SUM(Z2817:AA2817)</f>
        <v>0</v>
      </c>
      <c r="AC2817" s="22"/>
      <c r="AD2817" s="22"/>
      <c r="AE2817" s="188"/>
      <c r="AF2817" s="206" t="n">
        <f aca="false">IF(AE2817="SI",N2817,0)</f>
        <v>0</v>
      </c>
      <c r="AG2817" s="189" t="n">
        <f aca="false">IF(AE2817="SI",Y2817,0)</f>
        <v>0</v>
      </c>
      <c r="AH2817" s="189" t="n">
        <f aca="false">IF(AE2817="SI",AB2817,0)</f>
        <v>0</v>
      </c>
      <c r="AI2817" s="148"/>
      <c r="AJ2817" s="207"/>
      <c r="AK2817" s="207"/>
      <c r="AL2817" s="207"/>
      <c r="AM2817" s="207"/>
      <c r="AN2817" s="207"/>
      <c r="AO2817" s="208"/>
    </row>
    <row r="2818" customFormat="false" ht="15.75" hidden="false" customHeight="true" outlineLevel="0" collapsed="false">
      <c r="A2818" s="22" t="n">
        <v>2817</v>
      </c>
      <c r="B2818" s="180"/>
      <c r="C2818" s="22"/>
      <c r="D2818" s="22"/>
      <c r="E2818" s="183"/>
      <c r="F2818" s="183"/>
      <c r="G2818" s="22"/>
      <c r="H2818" s="22"/>
      <c r="I2818" s="22"/>
      <c r="J2818" s="22"/>
      <c r="K2818" s="191" t="e">
        <f aca="false">VLOOKUP(Personale!J2818,Legenda!$D$1:$F$258,2)</f>
        <v>#N/A</v>
      </c>
      <c r="L2818" s="22"/>
      <c r="M2818" s="22"/>
      <c r="N2818" s="22"/>
      <c r="O2818" s="22"/>
      <c r="P2818" s="203"/>
      <c r="Q2818" s="22"/>
      <c r="R2818" s="22"/>
      <c r="S2818" s="22"/>
      <c r="T2818" s="203"/>
      <c r="U2818" s="211"/>
      <c r="V2818" s="211"/>
      <c r="W2818" s="185" t="n">
        <v>0</v>
      </c>
      <c r="X2818" s="185" t="n">
        <v>0</v>
      </c>
      <c r="Y2818" s="219" t="n">
        <f aca="false">SUM(W2818:X2818)</f>
        <v>0</v>
      </c>
      <c r="Z2818" s="185" t="n">
        <v>0</v>
      </c>
      <c r="AA2818" s="185" t="n">
        <v>0</v>
      </c>
      <c r="AB2818" s="220" t="n">
        <f aca="false">SUM(Z2818:AA2818)</f>
        <v>0</v>
      </c>
      <c r="AC2818" s="22"/>
      <c r="AD2818" s="22"/>
      <c r="AE2818" s="188"/>
      <c r="AF2818" s="206" t="n">
        <f aca="false">IF(AE2818="SI",N2818,0)</f>
        <v>0</v>
      </c>
      <c r="AG2818" s="189" t="n">
        <f aca="false">IF(AE2818="SI",Y2818,0)</f>
        <v>0</v>
      </c>
      <c r="AH2818" s="189" t="n">
        <f aca="false">IF(AE2818="SI",AB2818,0)</f>
        <v>0</v>
      </c>
      <c r="AI2818" s="148"/>
      <c r="AJ2818" s="207"/>
      <c r="AK2818" s="207"/>
      <c r="AL2818" s="207"/>
      <c r="AM2818" s="207"/>
      <c r="AN2818" s="207"/>
      <c r="AO2818" s="208"/>
    </row>
    <row r="2819" customFormat="false" ht="15.75" hidden="false" customHeight="true" outlineLevel="0" collapsed="false">
      <c r="A2819" s="22" t="n">
        <v>2818</v>
      </c>
      <c r="B2819" s="180"/>
      <c r="C2819" s="22"/>
      <c r="D2819" s="22"/>
      <c r="E2819" s="183"/>
      <c r="F2819" s="183"/>
      <c r="G2819" s="22"/>
      <c r="H2819" s="22"/>
      <c r="I2819" s="22"/>
      <c r="J2819" s="22"/>
      <c r="K2819" s="191" t="e">
        <f aca="false">VLOOKUP(Personale!J2819,Legenda!$D$1:$F$258,2)</f>
        <v>#N/A</v>
      </c>
      <c r="L2819" s="22"/>
      <c r="M2819" s="22"/>
      <c r="N2819" s="22"/>
      <c r="O2819" s="22"/>
      <c r="P2819" s="203"/>
      <c r="Q2819" s="22"/>
      <c r="R2819" s="22"/>
      <c r="S2819" s="22"/>
      <c r="T2819" s="203"/>
      <c r="U2819" s="211"/>
      <c r="V2819" s="211"/>
      <c r="W2819" s="185" t="n">
        <v>0</v>
      </c>
      <c r="X2819" s="185" t="n">
        <v>0</v>
      </c>
      <c r="Y2819" s="219" t="n">
        <f aca="false">SUM(W2819:X2819)</f>
        <v>0</v>
      </c>
      <c r="Z2819" s="185" t="n">
        <v>0</v>
      </c>
      <c r="AA2819" s="185" t="n">
        <v>0</v>
      </c>
      <c r="AB2819" s="220" t="n">
        <f aca="false">SUM(Z2819:AA2819)</f>
        <v>0</v>
      </c>
      <c r="AC2819" s="22"/>
      <c r="AD2819" s="22"/>
      <c r="AE2819" s="188"/>
      <c r="AF2819" s="206" t="n">
        <f aca="false">IF(AE2819="SI",N2819,0)</f>
        <v>0</v>
      </c>
      <c r="AG2819" s="189" t="n">
        <f aca="false">IF(AE2819="SI",Y2819,0)</f>
        <v>0</v>
      </c>
      <c r="AH2819" s="189" t="n">
        <f aca="false">IF(AE2819="SI",AB2819,0)</f>
        <v>0</v>
      </c>
      <c r="AI2819" s="148"/>
      <c r="AJ2819" s="207"/>
      <c r="AK2819" s="207"/>
      <c r="AL2819" s="207"/>
      <c r="AM2819" s="207"/>
      <c r="AN2819" s="207"/>
      <c r="AO2819" s="208"/>
    </row>
    <row r="2820" customFormat="false" ht="15.75" hidden="false" customHeight="true" outlineLevel="0" collapsed="false">
      <c r="A2820" s="22" t="n">
        <v>2819</v>
      </c>
      <c r="B2820" s="180"/>
      <c r="C2820" s="22"/>
      <c r="D2820" s="22"/>
      <c r="E2820" s="183"/>
      <c r="F2820" s="183"/>
      <c r="G2820" s="22"/>
      <c r="H2820" s="22"/>
      <c r="I2820" s="22"/>
      <c r="J2820" s="22"/>
      <c r="K2820" s="191" t="e">
        <f aca="false">VLOOKUP(Personale!J2820,Legenda!$D$1:$F$258,2)</f>
        <v>#N/A</v>
      </c>
      <c r="L2820" s="22"/>
      <c r="M2820" s="22"/>
      <c r="N2820" s="22"/>
      <c r="O2820" s="22"/>
      <c r="P2820" s="203"/>
      <c r="Q2820" s="22"/>
      <c r="R2820" s="22"/>
      <c r="S2820" s="22"/>
      <c r="T2820" s="203"/>
      <c r="U2820" s="211"/>
      <c r="V2820" s="211"/>
      <c r="W2820" s="185" t="n">
        <v>0</v>
      </c>
      <c r="X2820" s="185" t="n">
        <v>0</v>
      </c>
      <c r="Y2820" s="219" t="n">
        <f aca="false">SUM(W2820:X2820)</f>
        <v>0</v>
      </c>
      <c r="Z2820" s="185" t="n">
        <v>0</v>
      </c>
      <c r="AA2820" s="185" t="n">
        <v>0</v>
      </c>
      <c r="AB2820" s="220" t="n">
        <f aca="false">SUM(Z2820:AA2820)</f>
        <v>0</v>
      </c>
      <c r="AC2820" s="22"/>
      <c r="AD2820" s="22"/>
      <c r="AE2820" s="188"/>
      <c r="AF2820" s="206" t="n">
        <f aca="false">IF(AE2820="SI",N2820,0)</f>
        <v>0</v>
      </c>
      <c r="AG2820" s="189" t="n">
        <f aca="false">IF(AE2820="SI",Y2820,0)</f>
        <v>0</v>
      </c>
      <c r="AH2820" s="189" t="n">
        <f aca="false">IF(AE2820="SI",AB2820,0)</f>
        <v>0</v>
      </c>
      <c r="AI2820" s="148"/>
      <c r="AJ2820" s="207"/>
      <c r="AK2820" s="207"/>
      <c r="AL2820" s="207"/>
      <c r="AM2820" s="207"/>
      <c r="AN2820" s="207"/>
      <c r="AO2820" s="208"/>
    </row>
    <row r="2821" customFormat="false" ht="15.75" hidden="false" customHeight="true" outlineLevel="0" collapsed="false">
      <c r="A2821" s="22" t="n">
        <v>2820</v>
      </c>
      <c r="B2821" s="180"/>
      <c r="C2821" s="22"/>
      <c r="D2821" s="22"/>
      <c r="E2821" s="183"/>
      <c r="F2821" s="183"/>
      <c r="G2821" s="22"/>
      <c r="H2821" s="22"/>
      <c r="I2821" s="22"/>
      <c r="J2821" s="22"/>
      <c r="K2821" s="191" t="e">
        <f aca="false">VLOOKUP(Personale!J2821,Legenda!$D$1:$F$258,2)</f>
        <v>#N/A</v>
      </c>
      <c r="L2821" s="22"/>
      <c r="M2821" s="22"/>
      <c r="N2821" s="22"/>
      <c r="O2821" s="22"/>
      <c r="P2821" s="203"/>
      <c r="Q2821" s="22"/>
      <c r="R2821" s="22"/>
      <c r="S2821" s="22"/>
      <c r="T2821" s="203"/>
      <c r="U2821" s="211"/>
      <c r="V2821" s="211"/>
      <c r="W2821" s="185" t="n">
        <v>0</v>
      </c>
      <c r="X2821" s="185" t="n">
        <v>0</v>
      </c>
      <c r="Y2821" s="219" t="n">
        <f aca="false">SUM(W2821:X2821)</f>
        <v>0</v>
      </c>
      <c r="Z2821" s="185" t="n">
        <v>0</v>
      </c>
      <c r="AA2821" s="185" t="n">
        <v>0</v>
      </c>
      <c r="AB2821" s="220" t="n">
        <f aca="false">SUM(Z2821:AA2821)</f>
        <v>0</v>
      </c>
      <c r="AC2821" s="22"/>
      <c r="AD2821" s="22"/>
      <c r="AE2821" s="188"/>
      <c r="AF2821" s="206" t="n">
        <f aca="false">IF(AE2821="SI",N2821,0)</f>
        <v>0</v>
      </c>
      <c r="AG2821" s="189" t="n">
        <f aca="false">IF(AE2821="SI",Y2821,0)</f>
        <v>0</v>
      </c>
      <c r="AH2821" s="189" t="n">
        <f aca="false">IF(AE2821="SI",AB2821,0)</f>
        <v>0</v>
      </c>
      <c r="AI2821" s="148"/>
      <c r="AJ2821" s="207"/>
      <c r="AK2821" s="207"/>
      <c r="AL2821" s="207"/>
      <c r="AM2821" s="207"/>
      <c r="AN2821" s="207"/>
      <c r="AO2821" s="208"/>
    </row>
    <row r="2822" customFormat="false" ht="15.75" hidden="false" customHeight="true" outlineLevel="0" collapsed="false">
      <c r="A2822" s="22" t="n">
        <v>2821</v>
      </c>
      <c r="B2822" s="180"/>
      <c r="C2822" s="22"/>
      <c r="D2822" s="22"/>
      <c r="E2822" s="183"/>
      <c r="F2822" s="183"/>
      <c r="G2822" s="22"/>
      <c r="H2822" s="22"/>
      <c r="I2822" s="22"/>
      <c r="J2822" s="22"/>
      <c r="K2822" s="191" t="e">
        <f aca="false">VLOOKUP(Personale!J2822,Legenda!$D$1:$F$258,2)</f>
        <v>#N/A</v>
      </c>
      <c r="L2822" s="22"/>
      <c r="M2822" s="22"/>
      <c r="N2822" s="22"/>
      <c r="O2822" s="22"/>
      <c r="P2822" s="203"/>
      <c r="Q2822" s="22"/>
      <c r="R2822" s="22"/>
      <c r="S2822" s="22"/>
      <c r="T2822" s="203"/>
      <c r="U2822" s="211"/>
      <c r="V2822" s="211"/>
      <c r="W2822" s="185" t="n">
        <v>0</v>
      </c>
      <c r="X2822" s="185" t="n">
        <v>0</v>
      </c>
      <c r="Y2822" s="219" t="n">
        <f aca="false">SUM(W2822:X2822)</f>
        <v>0</v>
      </c>
      <c r="Z2822" s="185" t="n">
        <v>0</v>
      </c>
      <c r="AA2822" s="185" t="n">
        <v>0</v>
      </c>
      <c r="AB2822" s="220" t="n">
        <f aca="false">SUM(Z2822:AA2822)</f>
        <v>0</v>
      </c>
      <c r="AC2822" s="22"/>
      <c r="AD2822" s="22"/>
      <c r="AE2822" s="188"/>
      <c r="AF2822" s="206" t="n">
        <f aca="false">IF(AE2822="SI",N2822,0)</f>
        <v>0</v>
      </c>
      <c r="AG2822" s="189" t="n">
        <f aca="false">IF(AE2822="SI",Y2822,0)</f>
        <v>0</v>
      </c>
      <c r="AH2822" s="189" t="n">
        <f aca="false">IF(AE2822="SI",AB2822,0)</f>
        <v>0</v>
      </c>
      <c r="AI2822" s="148"/>
      <c r="AJ2822" s="207"/>
      <c r="AK2822" s="207"/>
      <c r="AL2822" s="207"/>
      <c r="AM2822" s="207"/>
      <c r="AN2822" s="207"/>
      <c r="AO2822" s="208"/>
    </row>
    <row r="2823" customFormat="false" ht="15.75" hidden="false" customHeight="true" outlineLevel="0" collapsed="false">
      <c r="A2823" s="22" t="n">
        <v>2822</v>
      </c>
      <c r="B2823" s="180"/>
      <c r="C2823" s="22"/>
      <c r="D2823" s="22"/>
      <c r="E2823" s="183"/>
      <c r="F2823" s="183"/>
      <c r="G2823" s="22"/>
      <c r="H2823" s="22"/>
      <c r="I2823" s="22"/>
      <c r="J2823" s="22"/>
      <c r="K2823" s="191" t="e">
        <f aca="false">VLOOKUP(Personale!J2823,Legenda!$D$1:$F$258,2)</f>
        <v>#N/A</v>
      </c>
      <c r="L2823" s="22"/>
      <c r="M2823" s="22"/>
      <c r="N2823" s="22"/>
      <c r="O2823" s="22"/>
      <c r="P2823" s="203"/>
      <c r="Q2823" s="22"/>
      <c r="R2823" s="22"/>
      <c r="S2823" s="22"/>
      <c r="T2823" s="203"/>
      <c r="U2823" s="211"/>
      <c r="V2823" s="211"/>
      <c r="W2823" s="185" t="n">
        <v>0</v>
      </c>
      <c r="X2823" s="185" t="n">
        <v>0</v>
      </c>
      <c r="Y2823" s="219" t="n">
        <f aca="false">SUM(W2823:X2823)</f>
        <v>0</v>
      </c>
      <c r="Z2823" s="185" t="n">
        <v>0</v>
      </c>
      <c r="AA2823" s="185" t="n">
        <v>0</v>
      </c>
      <c r="AB2823" s="220" t="n">
        <f aca="false">SUM(Z2823:AA2823)</f>
        <v>0</v>
      </c>
      <c r="AC2823" s="22"/>
      <c r="AD2823" s="22"/>
      <c r="AE2823" s="188"/>
      <c r="AF2823" s="206" t="n">
        <f aca="false">IF(AE2823="SI",N2823,0)</f>
        <v>0</v>
      </c>
      <c r="AG2823" s="189" t="n">
        <f aca="false">IF(AE2823="SI",Y2823,0)</f>
        <v>0</v>
      </c>
      <c r="AH2823" s="189" t="n">
        <f aca="false">IF(AE2823="SI",AB2823,0)</f>
        <v>0</v>
      </c>
      <c r="AI2823" s="148"/>
      <c r="AJ2823" s="207"/>
      <c r="AK2823" s="207"/>
      <c r="AL2823" s="207"/>
      <c r="AM2823" s="207"/>
      <c r="AN2823" s="207"/>
      <c r="AO2823" s="208"/>
    </row>
    <row r="2824" customFormat="false" ht="15.75" hidden="false" customHeight="true" outlineLevel="0" collapsed="false">
      <c r="A2824" s="22" t="n">
        <v>2823</v>
      </c>
      <c r="B2824" s="180"/>
      <c r="C2824" s="22"/>
      <c r="D2824" s="22"/>
      <c r="E2824" s="183"/>
      <c r="F2824" s="183"/>
      <c r="G2824" s="22"/>
      <c r="H2824" s="22"/>
      <c r="I2824" s="22"/>
      <c r="J2824" s="22"/>
      <c r="K2824" s="191" t="e">
        <f aca="false">VLOOKUP(Personale!J2824,Legenda!$D$1:$F$258,2)</f>
        <v>#N/A</v>
      </c>
      <c r="L2824" s="22"/>
      <c r="M2824" s="22"/>
      <c r="N2824" s="22"/>
      <c r="O2824" s="22"/>
      <c r="P2824" s="203"/>
      <c r="Q2824" s="22"/>
      <c r="R2824" s="22"/>
      <c r="S2824" s="22"/>
      <c r="T2824" s="203"/>
      <c r="U2824" s="211"/>
      <c r="V2824" s="211"/>
      <c r="W2824" s="185" t="n">
        <v>0</v>
      </c>
      <c r="X2824" s="185" t="n">
        <v>0</v>
      </c>
      <c r="Y2824" s="219" t="n">
        <f aca="false">SUM(W2824:X2824)</f>
        <v>0</v>
      </c>
      <c r="Z2824" s="185" t="n">
        <v>0</v>
      </c>
      <c r="AA2824" s="185" t="n">
        <v>0</v>
      </c>
      <c r="AB2824" s="220" t="n">
        <f aca="false">SUM(Z2824:AA2824)</f>
        <v>0</v>
      </c>
      <c r="AC2824" s="22"/>
      <c r="AD2824" s="22"/>
      <c r="AE2824" s="188"/>
      <c r="AF2824" s="206" t="n">
        <f aca="false">IF(AE2824="SI",N2824,0)</f>
        <v>0</v>
      </c>
      <c r="AG2824" s="189" t="n">
        <f aca="false">IF(AE2824="SI",Y2824,0)</f>
        <v>0</v>
      </c>
      <c r="AH2824" s="189" t="n">
        <f aca="false">IF(AE2824="SI",AB2824,0)</f>
        <v>0</v>
      </c>
      <c r="AI2824" s="148"/>
      <c r="AJ2824" s="207"/>
      <c r="AK2824" s="207"/>
      <c r="AL2824" s="207"/>
      <c r="AM2824" s="207"/>
      <c r="AN2824" s="207"/>
      <c r="AO2824" s="208"/>
    </row>
    <row r="2825" customFormat="false" ht="15.75" hidden="false" customHeight="true" outlineLevel="0" collapsed="false">
      <c r="A2825" s="22" t="n">
        <v>2824</v>
      </c>
      <c r="B2825" s="180"/>
      <c r="C2825" s="22"/>
      <c r="D2825" s="22"/>
      <c r="E2825" s="183"/>
      <c r="F2825" s="183"/>
      <c r="G2825" s="22"/>
      <c r="H2825" s="22"/>
      <c r="I2825" s="22"/>
      <c r="J2825" s="22"/>
      <c r="K2825" s="191" t="e">
        <f aca="false">VLOOKUP(Personale!J2825,Legenda!$D$1:$F$258,2)</f>
        <v>#N/A</v>
      </c>
      <c r="L2825" s="22"/>
      <c r="M2825" s="22"/>
      <c r="N2825" s="22"/>
      <c r="O2825" s="22"/>
      <c r="P2825" s="203"/>
      <c r="Q2825" s="22"/>
      <c r="R2825" s="22"/>
      <c r="S2825" s="22"/>
      <c r="T2825" s="203"/>
      <c r="U2825" s="211"/>
      <c r="V2825" s="211"/>
      <c r="W2825" s="185" t="n">
        <v>0</v>
      </c>
      <c r="X2825" s="185" t="n">
        <v>0</v>
      </c>
      <c r="Y2825" s="219" t="n">
        <f aca="false">SUM(W2825:X2825)</f>
        <v>0</v>
      </c>
      <c r="Z2825" s="185" t="n">
        <v>0</v>
      </c>
      <c r="AA2825" s="185" t="n">
        <v>0</v>
      </c>
      <c r="AB2825" s="220" t="n">
        <f aca="false">SUM(Z2825:AA2825)</f>
        <v>0</v>
      </c>
      <c r="AC2825" s="22"/>
      <c r="AD2825" s="22"/>
      <c r="AE2825" s="188"/>
      <c r="AF2825" s="206" t="n">
        <f aca="false">IF(AE2825="SI",N2825,0)</f>
        <v>0</v>
      </c>
      <c r="AG2825" s="189" t="n">
        <f aca="false">IF(AE2825="SI",Y2825,0)</f>
        <v>0</v>
      </c>
      <c r="AH2825" s="189" t="n">
        <f aca="false">IF(AE2825="SI",AB2825,0)</f>
        <v>0</v>
      </c>
      <c r="AI2825" s="148"/>
      <c r="AJ2825" s="207"/>
      <c r="AK2825" s="207"/>
      <c r="AL2825" s="207"/>
      <c r="AM2825" s="207"/>
      <c r="AN2825" s="207"/>
      <c r="AO2825" s="208"/>
    </row>
    <row r="2826" customFormat="false" ht="15.75" hidden="false" customHeight="true" outlineLevel="0" collapsed="false">
      <c r="A2826" s="22" t="n">
        <v>2825</v>
      </c>
      <c r="B2826" s="180"/>
      <c r="C2826" s="22"/>
      <c r="D2826" s="22"/>
      <c r="E2826" s="183"/>
      <c r="F2826" s="183"/>
      <c r="G2826" s="22"/>
      <c r="H2826" s="22"/>
      <c r="I2826" s="22"/>
      <c r="J2826" s="22"/>
      <c r="K2826" s="191" t="e">
        <f aca="false">VLOOKUP(Personale!J2826,Legenda!$D$1:$F$258,2)</f>
        <v>#N/A</v>
      </c>
      <c r="L2826" s="22"/>
      <c r="M2826" s="22"/>
      <c r="N2826" s="22"/>
      <c r="O2826" s="22"/>
      <c r="P2826" s="203"/>
      <c r="Q2826" s="22"/>
      <c r="R2826" s="22"/>
      <c r="S2826" s="22"/>
      <c r="T2826" s="203"/>
      <c r="U2826" s="211"/>
      <c r="V2826" s="211"/>
      <c r="W2826" s="185" t="n">
        <v>0</v>
      </c>
      <c r="X2826" s="185" t="n">
        <v>0</v>
      </c>
      <c r="Y2826" s="219" t="n">
        <f aca="false">SUM(W2826:X2826)</f>
        <v>0</v>
      </c>
      <c r="Z2826" s="185" t="n">
        <v>0</v>
      </c>
      <c r="AA2826" s="185" t="n">
        <v>0</v>
      </c>
      <c r="AB2826" s="220" t="n">
        <f aca="false">SUM(Z2826:AA2826)</f>
        <v>0</v>
      </c>
      <c r="AC2826" s="22"/>
      <c r="AD2826" s="22"/>
      <c r="AE2826" s="188"/>
      <c r="AF2826" s="206" t="n">
        <f aca="false">IF(AE2826="SI",N2826,0)</f>
        <v>0</v>
      </c>
      <c r="AG2826" s="189" t="n">
        <f aca="false">IF(AE2826="SI",Y2826,0)</f>
        <v>0</v>
      </c>
      <c r="AH2826" s="189" t="n">
        <f aca="false">IF(AE2826="SI",AB2826,0)</f>
        <v>0</v>
      </c>
      <c r="AI2826" s="148"/>
      <c r="AJ2826" s="207"/>
      <c r="AK2826" s="207"/>
      <c r="AL2826" s="207"/>
      <c r="AM2826" s="207"/>
      <c r="AN2826" s="207"/>
      <c r="AO2826" s="208"/>
    </row>
    <row r="2827" customFormat="false" ht="15.75" hidden="false" customHeight="true" outlineLevel="0" collapsed="false">
      <c r="A2827" s="22" t="n">
        <v>2826</v>
      </c>
      <c r="B2827" s="180"/>
      <c r="C2827" s="22"/>
      <c r="D2827" s="22"/>
      <c r="E2827" s="183"/>
      <c r="F2827" s="183"/>
      <c r="G2827" s="22"/>
      <c r="H2827" s="22"/>
      <c r="I2827" s="22"/>
      <c r="J2827" s="22"/>
      <c r="K2827" s="191" t="e">
        <f aca="false">VLOOKUP(Personale!J2827,Legenda!$D$1:$F$258,2)</f>
        <v>#N/A</v>
      </c>
      <c r="L2827" s="22"/>
      <c r="M2827" s="22"/>
      <c r="N2827" s="22"/>
      <c r="O2827" s="22"/>
      <c r="P2827" s="203"/>
      <c r="Q2827" s="22"/>
      <c r="R2827" s="22"/>
      <c r="S2827" s="22"/>
      <c r="T2827" s="203"/>
      <c r="U2827" s="211"/>
      <c r="V2827" s="211"/>
      <c r="W2827" s="185" t="n">
        <v>0</v>
      </c>
      <c r="X2827" s="185" t="n">
        <v>0</v>
      </c>
      <c r="Y2827" s="219" t="n">
        <f aca="false">SUM(W2827:X2827)</f>
        <v>0</v>
      </c>
      <c r="Z2827" s="185" t="n">
        <v>0</v>
      </c>
      <c r="AA2827" s="185" t="n">
        <v>0</v>
      </c>
      <c r="AB2827" s="220" t="n">
        <f aca="false">SUM(Z2827:AA2827)</f>
        <v>0</v>
      </c>
      <c r="AC2827" s="22"/>
      <c r="AD2827" s="22"/>
      <c r="AE2827" s="188"/>
      <c r="AF2827" s="206" t="n">
        <f aca="false">IF(AE2827="SI",N2827,0)</f>
        <v>0</v>
      </c>
      <c r="AG2827" s="189" t="n">
        <f aca="false">IF(AE2827="SI",Y2827,0)</f>
        <v>0</v>
      </c>
      <c r="AH2827" s="189" t="n">
        <f aca="false">IF(AE2827="SI",AB2827,0)</f>
        <v>0</v>
      </c>
      <c r="AI2827" s="148"/>
      <c r="AJ2827" s="207"/>
      <c r="AK2827" s="207"/>
      <c r="AL2827" s="207"/>
      <c r="AM2827" s="207"/>
      <c r="AN2827" s="207"/>
      <c r="AO2827" s="208"/>
    </row>
    <row r="2828" customFormat="false" ht="15.75" hidden="false" customHeight="true" outlineLevel="0" collapsed="false">
      <c r="A2828" s="22" t="n">
        <v>2827</v>
      </c>
      <c r="B2828" s="180"/>
      <c r="C2828" s="22"/>
      <c r="D2828" s="22"/>
      <c r="E2828" s="183"/>
      <c r="F2828" s="183"/>
      <c r="G2828" s="22"/>
      <c r="H2828" s="22"/>
      <c r="I2828" s="22"/>
      <c r="J2828" s="22"/>
      <c r="K2828" s="191" t="e">
        <f aca="false">VLOOKUP(Personale!J2828,Legenda!$D$1:$F$258,2)</f>
        <v>#N/A</v>
      </c>
      <c r="L2828" s="22"/>
      <c r="M2828" s="22"/>
      <c r="N2828" s="22"/>
      <c r="O2828" s="22"/>
      <c r="P2828" s="203"/>
      <c r="Q2828" s="22"/>
      <c r="R2828" s="22"/>
      <c r="S2828" s="22"/>
      <c r="T2828" s="203"/>
      <c r="U2828" s="211"/>
      <c r="V2828" s="211"/>
      <c r="W2828" s="185" t="n">
        <v>0</v>
      </c>
      <c r="X2828" s="185" t="n">
        <v>0</v>
      </c>
      <c r="Y2828" s="219" t="n">
        <f aca="false">SUM(W2828:X2828)</f>
        <v>0</v>
      </c>
      <c r="Z2828" s="185" t="n">
        <v>0</v>
      </c>
      <c r="AA2828" s="185" t="n">
        <v>0</v>
      </c>
      <c r="AB2828" s="220" t="n">
        <f aca="false">SUM(Z2828:AA2828)</f>
        <v>0</v>
      </c>
      <c r="AC2828" s="22"/>
      <c r="AD2828" s="22"/>
      <c r="AE2828" s="188"/>
      <c r="AF2828" s="206" t="n">
        <f aca="false">IF(AE2828="SI",N2828,0)</f>
        <v>0</v>
      </c>
      <c r="AG2828" s="189" t="n">
        <f aca="false">IF(AE2828="SI",Y2828,0)</f>
        <v>0</v>
      </c>
      <c r="AH2828" s="189" t="n">
        <f aca="false">IF(AE2828="SI",AB2828,0)</f>
        <v>0</v>
      </c>
      <c r="AI2828" s="148"/>
      <c r="AJ2828" s="207"/>
      <c r="AK2828" s="207"/>
      <c r="AL2828" s="207"/>
      <c r="AM2828" s="207"/>
      <c r="AN2828" s="207"/>
      <c r="AO2828" s="208"/>
    </row>
    <row r="2829" customFormat="false" ht="15.75" hidden="false" customHeight="true" outlineLevel="0" collapsed="false">
      <c r="A2829" s="22" t="n">
        <v>2828</v>
      </c>
      <c r="B2829" s="180"/>
      <c r="C2829" s="22"/>
      <c r="D2829" s="22"/>
      <c r="E2829" s="183"/>
      <c r="F2829" s="183"/>
      <c r="G2829" s="22"/>
      <c r="H2829" s="22"/>
      <c r="I2829" s="22"/>
      <c r="J2829" s="22"/>
      <c r="K2829" s="191" t="e">
        <f aca="false">VLOOKUP(Personale!J2829,Legenda!$D$1:$F$258,2)</f>
        <v>#N/A</v>
      </c>
      <c r="L2829" s="22"/>
      <c r="M2829" s="22"/>
      <c r="N2829" s="22"/>
      <c r="O2829" s="22"/>
      <c r="P2829" s="203"/>
      <c r="Q2829" s="22"/>
      <c r="R2829" s="22"/>
      <c r="S2829" s="22"/>
      <c r="T2829" s="203"/>
      <c r="U2829" s="211"/>
      <c r="V2829" s="211"/>
      <c r="W2829" s="185" t="n">
        <v>0</v>
      </c>
      <c r="X2829" s="185" t="n">
        <v>0</v>
      </c>
      <c r="Y2829" s="219" t="n">
        <f aca="false">SUM(W2829:X2829)</f>
        <v>0</v>
      </c>
      <c r="Z2829" s="185" t="n">
        <v>0</v>
      </c>
      <c r="AA2829" s="185" t="n">
        <v>0</v>
      </c>
      <c r="AB2829" s="220" t="n">
        <f aca="false">SUM(Z2829:AA2829)</f>
        <v>0</v>
      </c>
      <c r="AC2829" s="22"/>
      <c r="AD2829" s="22"/>
      <c r="AE2829" s="188"/>
      <c r="AF2829" s="206" t="n">
        <f aca="false">IF(AE2829="SI",N2829,0)</f>
        <v>0</v>
      </c>
      <c r="AG2829" s="189" t="n">
        <f aca="false">IF(AE2829="SI",Y2829,0)</f>
        <v>0</v>
      </c>
      <c r="AH2829" s="189" t="n">
        <f aca="false">IF(AE2829="SI",AB2829,0)</f>
        <v>0</v>
      </c>
      <c r="AI2829" s="148"/>
      <c r="AJ2829" s="207"/>
      <c r="AK2829" s="207"/>
      <c r="AL2829" s="207"/>
      <c r="AM2829" s="207"/>
      <c r="AN2829" s="207"/>
      <c r="AO2829" s="208"/>
    </row>
    <row r="2830" customFormat="false" ht="15.75" hidden="false" customHeight="true" outlineLevel="0" collapsed="false">
      <c r="A2830" s="22" t="n">
        <v>2829</v>
      </c>
      <c r="B2830" s="180"/>
      <c r="C2830" s="22"/>
      <c r="D2830" s="22"/>
      <c r="E2830" s="183"/>
      <c r="F2830" s="183"/>
      <c r="G2830" s="22"/>
      <c r="H2830" s="22"/>
      <c r="I2830" s="22"/>
      <c r="J2830" s="22"/>
      <c r="K2830" s="191" t="e">
        <f aca="false">VLOOKUP(Personale!J2830,Legenda!$D$1:$F$258,2)</f>
        <v>#N/A</v>
      </c>
      <c r="L2830" s="22"/>
      <c r="M2830" s="22"/>
      <c r="N2830" s="22"/>
      <c r="O2830" s="22"/>
      <c r="P2830" s="203"/>
      <c r="Q2830" s="22"/>
      <c r="R2830" s="22"/>
      <c r="S2830" s="22"/>
      <c r="T2830" s="203"/>
      <c r="U2830" s="211"/>
      <c r="V2830" s="211"/>
      <c r="W2830" s="185" t="n">
        <v>0</v>
      </c>
      <c r="X2830" s="185" t="n">
        <v>0</v>
      </c>
      <c r="Y2830" s="219" t="n">
        <f aca="false">SUM(W2830:X2830)</f>
        <v>0</v>
      </c>
      <c r="Z2830" s="185" t="n">
        <v>0</v>
      </c>
      <c r="AA2830" s="185" t="n">
        <v>0</v>
      </c>
      <c r="AB2830" s="220" t="n">
        <f aca="false">SUM(Z2830:AA2830)</f>
        <v>0</v>
      </c>
      <c r="AC2830" s="22"/>
      <c r="AD2830" s="22"/>
      <c r="AE2830" s="188"/>
      <c r="AF2830" s="206" t="n">
        <f aca="false">IF(AE2830="SI",N2830,0)</f>
        <v>0</v>
      </c>
      <c r="AG2830" s="189" t="n">
        <f aca="false">IF(AE2830="SI",Y2830,0)</f>
        <v>0</v>
      </c>
      <c r="AH2830" s="189" t="n">
        <f aca="false">IF(AE2830="SI",AB2830,0)</f>
        <v>0</v>
      </c>
      <c r="AI2830" s="148"/>
      <c r="AJ2830" s="207"/>
      <c r="AK2830" s="207"/>
      <c r="AL2830" s="207"/>
      <c r="AM2830" s="207"/>
      <c r="AN2830" s="207"/>
      <c r="AO2830" s="208"/>
    </row>
    <row r="2831" customFormat="false" ht="15.75" hidden="false" customHeight="true" outlineLevel="0" collapsed="false">
      <c r="A2831" s="22" t="n">
        <v>2830</v>
      </c>
      <c r="B2831" s="180"/>
      <c r="C2831" s="22"/>
      <c r="D2831" s="22"/>
      <c r="E2831" s="183"/>
      <c r="F2831" s="183"/>
      <c r="G2831" s="22"/>
      <c r="H2831" s="22"/>
      <c r="I2831" s="22"/>
      <c r="J2831" s="22"/>
      <c r="K2831" s="191" t="e">
        <f aca="false">VLOOKUP(Personale!J2831,Legenda!$D$1:$F$258,2)</f>
        <v>#N/A</v>
      </c>
      <c r="L2831" s="22"/>
      <c r="M2831" s="22"/>
      <c r="N2831" s="22"/>
      <c r="O2831" s="22"/>
      <c r="P2831" s="203"/>
      <c r="Q2831" s="22"/>
      <c r="R2831" s="22"/>
      <c r="S2831" s="22"/>
      <c r="T2831" s="203"/>
      <c r="U2831" s="211"/>
      <c r="V2831" s="211"/>
      <c r="W2831" s="185" t="n">
        <v>0</v>
      </c>
      <c r="X2831" s="185" t="n">
        <v>0</v>
      </c>
      <c r="Y2831" s="219" t="n">
        <f aca="false">SUM(W2831:X2831)</f>
        <v>0</v>
      </c>
      <c r="Z2831" s="185" t="n">
        <v>0</v>
      </c>
      <c r="AA2831" s="185" t="n">
        <v>0</v>
      </c>
      <c r="AB2831" s="220" t="n">
        <f aca="false">SUM(Z2831:AA2831)</f>
        <v>0</v>
      </c>
      <c r="AC2831" s="22"/>
      <c r="AD2831" s="22"/>
      <c r="AE2831" s="188"/>
      <c r="AF2831" s="206" t="n">
        <f aca="false">IF(AE2831="SI",N2831,0)</f>
        <v>0</v>
      </c>
      <c r="AG2831" s="189" t="n">
        <f aca="false">IF(AE2831="SI",Y2831,0)</f>
        <v>0</v>
      </c>
      <c r="AH2831" s="189" t="n">
        <f aca="false">IF(AE2831="SI",AB2831,0)</f>
        <v>0</v>
      </c>
      <c r="AI2831" s="148"/>
      <c r="AJ2831" s="207"/>
      <c r="AK2831" s="207"/>
      <c r="AL2831" s="207"/>
      <c r="AM2831" s="207"/>
      <c r="AN2831" s="207"/>
      <c r="AO2831" s="208"/>
    </row>
    <row r="2832" customFormat="false" ht="15.75" hidden="false" customHeight="true" outlineLevel="0" collapsed="false">
      <c r="A2832" s="22" t="n">
        <v>2831</v>
      </c>
      <c r="B2832" s="180"/>
      <c r="C2832" s="22"/>
      <c r="D2832" s="22"/>
      <c r="E2832" s="183"/>
      <c r="F2832" s="183"/>
      <c r="G2832" s="22"/>
      <c r="H2832" s="22"/>
      <c r="I2832" s="22"/>
      <c r="J2832" s="22"/>
      <c r="K2832" s="191" t="e">
        <f aca="false">VLOOKUP(Personale!J2832,Legenda!$D$1:$F$258,2)</f>
        <v>#N/A</v>
      </c>
      <c r="L2832" s="22"/>
      <c r="M2832" s="22"/>
      <c r="N2832" s="22"/>
      <c r="O2832" s="22"/>
      <c r="P2832" s="203"/>
      <c r="Q2832" s="22"/>
      <c r="R2832" s="22"/>
      <c r="S2832" s="22"/>
      <c r="T2832" s="203"/>
      <c r="U2832" s="211"/>
      <c r="V2832" s="211"/>
      <c r="W2832" s="185" t="n">
        <v>0</v>
      </c>
      <c r="X2832" s="185" t="n">
        <v>0</v>
      </c>
      <c r="Y2832" s="219" t="n">
        <f aca="false">SUM(W2832:X2832)</f>
        <v>0</v>
      </c>
      <c r="Z2832" s="185" t="n">
        <v>0</v>
      </c>
      <c r="AA2832" s="185" t="n">
        <v>0</v>
      </c>
      <c r="AB2832" s="220" t="n">
        <f aca="false">SUM(Z2832:AA2832)</f>
        <v>0</v>
      </c>
      <c r="AC2832" s="22"/>
      <c r="AD2832" s="22"/>
      <c r="AE2832" s="188"/>
      <c r="AF2832" s="206" t="n">
        <f aca="false">IF(AE2832="SI",N2832,0)</f>
        <v>0</v>
      </c>
      <c r="AG2832" s="189" t="n">
        <f aca="false">IF(AE2832="SI",Y2832,0)</f>
        <v>0</v>
      </c>
      <c r="AH2832" s="189" t="n">
        <f aca="false">IF(AE2832="SI",AB2832,0)</f>
        <v>0</v>
      </c>
      <c r="AI2832" s="148"/>
      <c r="AJ2832" s="207"/>
      <c r="AK2832" s="207"/>
      <c r="AL2832" s="207"/>
      <c r="AM2832" s="207"/>
      <c r="AN2832" s="207"/>
      <c r="AO2832" s="208"/>
    </row>
    <row r="2833" customFormat="false" ht="15.75" hidden="false" customHeight="true" outlineLevel="0" collapsed="false">
      <c r="A2833" s="22" t="n">
        <v>2832</v>
      </c>
      <c r="B2833" s="180"/>
      <c r="C2833" s="22"/>
      <c r="D2833" s="22"/>
      <c r="E2833" s="183"/>
      <c r="F2833" s="183"/>
      <c r="G2833" s="22"/>
      <c r="H2833" s="22"/>
      <c r="I2833" s="22"/>
      <c r="J2833" s="22"/>
      <c r="K2833" s="191" t="e">
        <f aca="false">VLOOKUP(Personale!J2833,Legenda!$D$1:$F$258,2)</f>
        <v>#N/A</v>
      </c>
      <c r="L2833" s="22"/>
      <c r="M2833" s="22"/>
      <c r="N2833" s="22"/>
      <c r="O2833" s="22"/>
      <c r="P2833" s="203"/>
      <c r="Q2833" s="22"/>
      <c r="R2833" s="22"/>
      <c r="S2833" s="22"/>
      <c r="T2833" s="203"/>
      <c r="U2833" s="211"/>
      <c r="V2833" s="211"/>
      <c r="W2833" s="185" t="n">
        <v>0</v>
      </c>
      <c r="X2833" s="185" t="n">
        <v>0</v>
      </c>
      <c r="Y2833" s="219" t="n">
        <f aca="false">SUM(W2833:X2833)</f>
        <v>0</v>
      </c>
      <c r="Z2833" s="185" t="n">
        <v>0</v>
      </c>
      <c r="AA2833" s="185" t="n">
        <v>0</v>
      </c>
      <c r="AB2833" s="220" t="n">
        <f aca="false">SUM(Z2833:AA2833)</f>
        <v>0</v>
      </c>
      <c r="AC2833" s="22"/>
      <c r="AD2833" s="22"/>
      <c r="AE2833" s="188"/>
      <c r="AF2833" s="206" t="n">
        <f aca="false">IF(AE2833="SI",N2833,0)</f>
        <v>0</v>
      </c>
      <c r="AG2833" s="189" t="n">
        <f aca="false">IF(AE2833="SI",Y2833,0)</f>
        <v>0</v>
      </c>
      <c r="AH2833" s="189" t="n">
        <f aca="false">IF(AE2833="SI",AB2833,0)</f>
        <v>0</v>
      </c>
      <c r="AI2833" s="148"/>
      <c r="AJ2833" s="207"/>
      <c r="AK2833" s="207"/>
      <c r="AL2833" s="207"/>
      <c r="AM2833" s="207"/>
      <c r="AN2833" s="207"/>
      <c r="AO2833" s="208"/>
    </row>
    <row r="2834" customFormat="false" ht="15.75" hidden="false" customHeight="true" outlineLevel="0" collapsed="false">
      <c r="A2834" s="22" t="n">
        <v>2833</v>
      </c>
      <c r="B2834" s="180"/>
      <c r="C2834" s="22"/>
      <c r="D2834" s="22"/>
      <c r="E2834" s="183"/>
      <c r="F2834" s="183"/>
      <c r="G2834" s="22"/>
      <c r="H2834" s="22"/>
      <c r="I2834" s="22"/>
      <c r="J2834" s="22"/>
      <c r="K2834" s="191" t="e">
        <f aca="false">VLOOKUP(Personale!J2834,Legenda!$D$1:$F$258,2)</f>
        <v>#N/A</v>
      </c>
      <c r="L2834" s="22"/>
      <c r="M2834" s="22"/>
      <c r="N2834" s="22"/>
      <c r="O2834" s="22"/>
      <c r="P2834" s="203"/>
      <c r="Q2834" s="22"/>
      <c r="R2834" s="22"/>
      <c r="S2834" s="22"/>
      <c r="T2834" s="203"/>
      <c r="U2834" s="211"/>
      <c r="V2834" s="211"/>
      <c r="W2834" s="185" t="n">
        <v>0</v>
      </c>
      <c r="X2834" s="185" t="n">
        <v>0</v>
      </c>
      <c r="Y2834" s="219" t="n">
        <f aca="false">SUM(W2834:X2834)</f>
        <v>0</v>
      </c>
      <c r="Z2834" s="185" t="n">
        <v>0</v>
      </c>
      <c r="AA2834" s="185" t="n">
        <v>0</v>
      </c>
      <c r="AB2834" s="220" t="n">
        <f aca="false">SUM(Z2834:AA2834)</f>
        <v>0</v>
      </c>
      <c r="AC2834" s="22"/>
      <c r="AD2834" s="22"/>
      <c r="AE2834" s="188"/>
      <c r="AF2834" s="206" t="n">
        <f aca="false">IF(AE2834="SI",N2834,0)</f>
        <v>0</v>
      </c>
      <c r="AG2834" s="189" t="n">
        <f aca="false">IF(AE2834="SI",Y2834,0)</f>
        <v>0</v>
      </c>
      <c r="AH2834" s="189" t="n">
        <f aca="false">IF(AE2834="SI",AB2834,0)</f>
        <v>0</v>
      </c>
      <c r="AI2834" s="148"/>
      <c r="AJ2834" s="207"/>
      <c r="AK2834" s="207"/>
      <c r="AL2834" s="207"/>
      <c r="AM2834" s="207"/>
      <c r="AN2834" s="207"/>
      <c r="AO2834" s="208"/>
    </row>
    <row r="2835" customFormat="false" ht="15.75" hidden="false" customHeight="true" outlineLevel="0" collapsed="false">
      <c r="A2835" s="22" t="n">
        <v>2834</v>
      </c>
      <c r="B2835" s="180"/>
      <c r="C2835" s="22"/>
      <c r="D2835" s="22"/>
      <c r="E2835" s="183"/>
      <c r="F2835" s="183"/>
      <c r="G2835" s="22"/>
      <c r="H2835" s="22"/>
      <c r="I2835" s="22"/>
      <c r="J2835" s="22"/>
      <c r="K2835" s="191" t="e">
        <f aca="false">VLOOKUP(Personale!J2835,Legenda!$D$1:$F$258,2)</f>
        <v>#N/A</v>
      </c>
      <c r="L2835" s="22"/>
      <c r="M2835" s="22"/>
      <c r="N2835" s="22"/>
      <c r="O2835" s="22"/>
      <c r="P2835" s="203"/>
      <c r="Q2835" s="22"/>
      <c r="R2835" s="22"/>
      <c r="S2835" s="22"/>
      <c r="T2835" s="203"/>
      <c r="U2835" s="211"/>
      <c r="V2835" s="211"/>
      <c r="W2835" s="185" t="n">
        <v>0</v>
      </c>
      <c r="X2835" s="185" t="n">
        <v>0</v>
      </c>
      <c r="Y2835" s="219" t="n">
        <f aca="false">SUM(W2835:X2835)</f>
        <v>0</v>
      </c>
      <c r="Z2835" s="185" t="n">
        <v>0</v>
      </c>
      <c r="AA2835" s="185" t="n">
        <v>0</v>
      </c>
      <c r="AB2835" s="220" t="n">
        <f aca="false">SUM(Z2835:AA2835)</f>
        <v>0</v>
      </c>
      <c r="AC2835" s="22"/>
      <c r="AD2835" s="22"/>
      <c r="AE2835" s="188"/>
      <c r="AF2835" s="206" t="n">
        <f aca="false">IF(AE2835="SI",N2835,0)</f>
        <v>0</v>
      </c>
      <c r="AG2835" s="189" t="n">
        <f aca="false">IF(AE2835="SI",Y2835,0)</f>
        <v>0</v>
      </c>
      <c r="AH2835" s="189" t="n">
        <f aca="false">IF(AE2835="SI",AB2835,0)</f>
        <v>0</v>
      </c>
      <c r="AI2835" s="148"/>
      <c r="AJ2835" s="207"/>
      <c r="AK2835" s="207"/>
      <c r="AL2835" s="207"/>
      <c r="AM2835" s="207"/>
      <c r="AN2835" s="207"/>
      <c r="AO2835" s="208"/>
    </row>
    <row r="2836" customFormat="false" ht="15.75" hidden="false" customHeight="true" outlineLevel="0" collapsed="false">
      <c r="A2836" s="22" t="n">
        <v>2835</v>
      </c>
      <c r="B2836" s="180"/>
      <c r="C2836" s="22"/>
      <c r="D2836" s="22"/>
      <c r="E2836" s="183"/>
      <c r="F2836" s="183"/>
      <c r="G2836" s="22"/>
      <c r="H2836" s="22"/>
      <c r="I2836" s="22"/>
      <c r="J2836" s="22"/>
      <c r="K2836" s="191" t="e">
        <f aca="false">VLOOKUP(Personale!J2836,Legenda!$D$1:$F$258,2)</f>
        <v>#N/A</v>
      </c>
      <c r="L2836" s="22"/>
      <c r="M2836" s="22"/>
      <c r="N2836" s="22"/>
      <c r="O2836" s="22"/>
      <c r="P2836" s="203"/>
      <c r="Q2836" s="22"/>
      <c r="R2836" s="22"/>
      <c r="S2836" s="22"/>
      <c r="T2836" s="203"/>
      <c r="U2836" s="211"/>
      <c r="V2836" s="211"/>
      <c r="W2836" s="185" t="n">
        <v>0</v>
      </c>
      <c r="X2836" s="185" t="n">
        <v>0</v>
      </c>
      <c r="Y2836" s="219" t="n">
        <f aca="false">SUM(W2836:X2836)</f>
        <v>0</v>
      </c>
      <c r="Z2836" s="185" t="n">
        <v>0</v>
      </c>
      <c r="AA2836" s="185" t="n">
        <v>0</v>
      </c>
      <c r="AB2836" s="220" t="n">
        <f aca="false">SUM(Z2836:AA2836)</f>
        <v>0</v>
      </c>
      <c r="AC2836" s="22"/>
      <c r="AD2836" s="22"/>
      <c r="AE2836" s="188"/>
      <c r="AF2836" s="206" t="n">
        <f aca="false">IF(AE2836="SI",N2836,0)</f>
        <v>0</v>
      </c>
      <c r="AG2836" s="189" t="n">
        <f aca="false">IF(AE2836="SI",Y2836,0)</f>
        <v>0</v>
      </c>
      <c r="AH2836" s="189" t="n">
        <f aca="false">IF(AE2836="SI",AB2836,0)</f>
        <v>0</v>
      </c>
      <c r="AI2836" s="148"/>
      <c r="AJ2836" s="207"/>
      <c r="AK2836" s="207"/>
      <c r="AL2836" s="207"/>
      <c r="AM2836" s="207"/>
      <c r="AN2836" s="207"/>
      <c r="AO2836" s="208"/>
    </row>
    <row r="2837" customFormat="false" ht="15.75" hidden="false" customHeight="true" outlineLevel="0" collapsed="false">
      <c r="A2837" s="22" t="n">
        <v>2836</v>
      </c>
      <c r="B2837" s="180"/>
      <c r="C2837" s="22"/>
      <c r="D2837" s="22"/>
      <c r="E2837" s="183"/>
      <c r="F2837" s="183"/>
      <c r="G2837" s="22"/>
      <c r="H2837" s="22"/>
      <c r="I2837" s="22"/>
      <c r="J2837" s="22"/>
      <c r="K2837" s="191" t="e">
        <f aca="false">VLOOKUP(Personale!J2837,Legenda!$D$1:$F$258,2)</f>
        <v>#N/A</v>
      </c>
      <c r="L2837" s="22"/>
      <c r="M2837" s="22"/>
      <c r="N2837" s="22"/>
      <c r="O2837" s="22"/>
      <c r="P2837" s="203"/>
      <c r="Q2837" s="22"/>
      <c r="R2837" s="22"/>
      <c r="S2837" s="22"/>
      <c r="T2837" s="203"/>
      <c r="U2837" s="211"/>
      <c r="V2837" s="211"/>
      <c r="W2837" s="185" t="n">
        <v>0</v>
      </c>
      <c r="X2837" s="185" t="n">
        <v>0</v>
      </c>
      <c r="Y2837" s="219" t="n">
        <f aca="false">SUM(W2837:X2837)</f>
        <v>0</v>
      </c>
      <c r="Z2837" s="185" t="n">
        <v>0</v>
      </c>
      <c r="AA2837" s="185" t="n">
        <v>0</v>
      </c>
      <c r="AB2837" s="220" t="n">
        <f aca="false">SUM(Z2837:AA2837)</f>
        <v>0</v>
      </c>
      <c r="AC2837" s="22"/>
      <c r="AD2837" s="22"/>
      <c r="AE2837" s="188"/>
      <c r="AF2837" s="206" t="n">
        <f aca="false">IF(AE2837="SI",N2837,0)</f>
        <v>0</v>
      </c>
      <c r="AG2837" s="189" t="n">
        <f aca="false">IF(AE2837="SI",Y2837,0)</f>
        <v>0</v>
      </c>
      <c r="AH2837" s="189" t="n">
        <f aca="false">IF(AE2837="SI",AB2837,0)</f>
        <v>0</v>
      </c>
      <c r="AI2837" s="148"/>
      <c r="AJ2837" s="207"/>
      <c r="AK2837" s="207"/>
      <c r="AL2837" s="207"/>
      <c r="AM2837" s="207"/>
      <c r="AN2837" s="207"/>
      <c r="AO2837" s="208"/>
    </row>
    <row r="2838" customFormat="false" ht="15.75" hidden="false" customHeight="true" outlineLevel="0" collapsed="false">
      <c r="A2838" s="22" t="n">
        <v>2837</v>
      </c>
      <c r="B2838" s="180"/>
      <c r="C2838" s="22"/>
      <c r="D2838" s="22"/>
      <c r="E2838" s="183"/>
      <c r="F2838" s="183"/>
      <c r="G2838" s="22"/>
      <c r="H2838" s="22"/>
      <c r="I2838" s="22"/>
      <c r="J2838" s="22"/>
      <c r="K2838" s="191" t="e">
        <f aca="false">VLOOKUP(Personale!J2838,Legenda!$D$1:$F$258,2)</f>
        <v>#N/A</v>
      </c>
      <c r="L2838" s="22"/>
      <c r="M2838" s="22"/>
      <c r="N2838" s="22"/>
      <c r="O2838" s="22"/>
      <c r="P2838" s="203"/>
      <c r="Q2838" s="22"/>
      <c r="R2838" s="22"/>
      <c r="S2838" s="22"/>
      <c r="T2838" s="203"/>
      <c r="U2838" s="211"/>
      <c r="V2838" s="211"/>
      <c r="W2838" s="185" t="n">
        <v>0</v>
      </c>
      <c r="X2838" s="185" t="n">
        <v>0</v>
      </c>
      <c r="Y2838" s="219" t="n">
        <f aca="false">SUM(W2838:X2838)</f>
        <v>0</v>
      </c>
      <c r="Z2838" s="185" t="n">
        <v>0</v>
      </c>
      <c r="AA2838" s="185" t="n">
        <v>0</v>
      </c>
      <c r="AB2838" s="220" t="n">
        <f aca="false">SUM(Z2838:AA2838)</f>
        <v>0</v>
      </c>
      <c r="AC2838" s="22"/>
      <c r="AD2838" s="22"/>
      <c r="AE2838" s="188"/>
      <c r="AF2838" s="206" t="n">
        <f aca="false">IF(AE2838="SI",N2838,0)</f>
        <v>0</v>
      </c>
      <c r="AG2838" s="189" t="n">
        <f aca="false">IF(AE2838="SI",Y2838,0)</f>
        <v>0</v>
      </c>
      <c r="AH2838" s="189" t="n">
        <f aca="false">IF(AE2838="SI",AB2838,0)</f>
        <v>0</v>
      </c>
      <c r="AI2838" s="148"/>
      <c r="AJ2838" s="207"/>
      <c r="AK2838" s="207"/>
      <c r="AL2838" s="207"/>
      <c r="AM2838" s="207"/>
      <c r="AN2838" s="207"/>
      <c r="AO2838" s="208"/>
    </row>
    <row r="2839" customFormat="false" ht="15.75" hidden="false" customHeight="true" outlineLevel="0" collapsed="false">
      <c r="A2839" s="22" t="n">
        <v>2838</v>
      </c>
      <c r="B2839" s="180"/>
      <c r="C2839" s="22"/>
      <c r="D2839" s="22"/>
      <c r="E2839" s="183"/>
      <c r="F2839" s="183"/>
      <c r="G2839" s="22"/>
      <c r="H2839" s="22"/>
      <c r="I2839" s="22"/>
      <c r="J2839" s="22"/>
      <c r="K2839" s="191" t="e">
        <f aca="false">VLOOKUP(Personale!J2839,Legenda!$D$1:$F$258,2)</f>
        <v>#N/A</v>
      </c>
      <c r="L2839" s="22"/>
      <c r="M2839" s="22"/>
      <c r="N2839" s="22"/>
      <c r="O2839" s="22"/>
      <c r="P2839" s="203"/>
      <c r="Q2839" s="22"/>
      <c r="R2839" s="22"/>
      <c r="S2839" s="22"/>
      <c r="T2839" s="203"/>
      <c r="U2839" s="211"/>
      <c r="V2839" s="211"/>
      <c r="W2839" s="185" t="n">
        <v>0</v>
      </c>
      <c r="X2839" s="185" t="n">
        <v>0</v>
      </c>
      <c r="Y2839" s="219" t="n">
        <f aca="false">SUM(W2839:X2839)</f>
        <v>0</v>
      </c>
      <c r="Z2839" s="185" t="n">
        <v>0</v>
      </c>
      <c r="AA2839" s="185" t="n">
        <v>0</v>
      </c>
      <c r="AB2839" s="220" t="n">
        <f aca="false">SUM(Z2839:AA2839)</f>
        <v>0</v>
      </c>
      <c r="AC2839" s="22"/>
      <c r="AD2839" s="22"/>
      <c r="AE2839" s="188"/>
      <c r="AF2839" s="206" t="n">
        <f aca="false">IF(AE2839="SI",N2839,0)</f>
        <v>0</v>
      </c>
      <c r="AG2839" s="189" t="n">
        <f aca="false">IF(AE2839="SI",Y2839,0)</f>
        <v>0</v>
      </c>
      <c r="AH2839" s="189" t="n">
        <f aca="false">IF(AE2839="SI",AB2839,0)</f>
        <v>0</v>
      </c>
      <c r="AI2839" s="148"/>
      <c r="AJ2839" s="207"/>
      <c r="AK2839" s="207"/>
      <c r="AL2839" s="207"/>
      <c r="AM2839" s="207"/>
      <c r="AN2839" s="207"/>
      <c r="AO2839" s="208"/>
    </row>
    <row r="2840" customFormat="false" ht="15.75" hidden="false" customHeight="true" outlineLevel="0" collapsed="false">
      <c r="A2840" s="22" t="n">
        <v>2839</v>
      </c>
      <c r="B2840" s="180"/>
      <c r="C2840" s="22"/>
      <c r="D2840" s="22"/>
      <c r="E2840" s="183"/>
      <c r="F2840" s="183"/>
      <c r="G2840" s="22"/>
      <c r="H2840" s="22"/>
      <c r="I2840" s="22"/>
      <c r="J2840" s="22"/>
      <c r="K2840" s="191" t="e">
        <f aca="false">VLOOKUP(Personale!J2840,Legenda!$D$1:$F$258,2)</f>
        <v>#N/A</v>
      </c>
      <c r="L2840" s="22"/>
      <c r="M2840" s="22"/>
      <c r="N2840" s="22"/>
      <c r="O2840" s="22"/>
      <c r="P2840" s="203"/>
      <c r="Q2840" s="22"/>
      <c r="R2840" s="22"/>
      <c r="S2840" s="22"/>
      <c r="T2840" s="203"/>
      <c r="U2840" s="211"/>
      <c r="V2840" s="211"/>
      <c r="W2840" s="185" t="n">
        <v>0</v>
      </c>
      <c r="X2840" s="185" t="n">
        <v>0</v>
      </c>
      <c r="Y2840" s="219" t="n">
        <f aca="false">SUM(W2840:X2840)</f>
        <v>0</v>
      </c>
      <c r="Z2840" s="185" t="n">
        <v>0</v>
      </c>
      <c r="AA2840" s="185" t="n">
        <v>0</v>
      </c>
      <c r="AB2840" s="220" t="n">
        <f aca="false">SUM(Z2840:AA2840)</f>
        <v>0</v>
      </c>
      <c r="AC2840" s="22"/>
      <c r="AD2840" s="22"/>
      <c r="AE2840" s="188"/>
      <c r="AF2840" s="206" t="n">
        <f aca="false">IF(AE2840="SI",N2840,0)</f>
        <v>0</v>
      </c>
      <c r="AG2840" s="189" t="n">
        <f aca="false">IF(AE2840="SI",Y2840,0)</f>
        <v>0</v>
      </c>
      <c r="AH2840" s="189" t="n">
        <f aca="false">IF(AE2840="SI",AB2840,0)</f>
        <v>0</v>
      </c>
      <c r="AI2840" s="148"/>
      <c r="AJ2840" s="207"/>
      <c r="AK2840" s="207"/>
      <c r="AL2840" s="207"/>
      <c r="AM2840" s="207"/>
      <c r="AN2840" s="207"/>
      <c r="AO2840" s="208"/>
    </row>
    <row r="2841" customFormat="false" ht="15.75" hidden="false" customHeight="true" outlineLevel="0" collapsed="false">
      <c r="A2841" s="22" t="n">
        <v>2840</v>
      </c>
      <c r="B2841" s="180"/>
      <c r="C2841" s="22"/>
      <c r="D2841" s="22"/>
      <c r="E2841" s="183"/>
      <c r="F2841" s="183"/>
      <c r="G2841" s="22"/>
      <c r="H2841" s="22"/>
      <c r="I2841" s="22"/>
      <c r="J2841" s="22"/>
      <c r="K2841" s="191" t="e">
        <f aca="false">VLOOKUP(Personale!J2841,Legenda!$D$1:$F$258,2)</f>
        <v>#N/A</v>
      </c>
      <c r="L2841" s="22"/>
      <c r="M2841" s="22"/>
      <c r="N2841" s="22"/>
      <c r="O2841" s="22"/>
      <c r="P2841" s="203"/>
      <c r="Q2841" s="22"/>
      <c r="R2841" s="22"/>
      <c r="S2841" s="22"/>
      <c r="T2841" s="203"/>
      <c r="U2841" s="211"/>
      <c r="V2841" s="211"/>
      <c r="W2841" s="185" t="n">
        <v>0</v>
      </c>
      <c r="X2841" s="185" t="n">
        <v>0</v>
      </c>
      <c r="Y2841" s="219" t="n">
        <f aca="false">SUM(W2841:X2841)</f>
        <v>0</v>
      </c>
      <c r="Z2841" s="185" t="n">
        <v>0</v>
      </c>
      <c r="AA2841" s="185" t="n">
        <v>0</v>
      </c>
      <c r="AB2841" s="220" t="n">
        <f aca="false">SUM(Z2841:AA2841)</f>
        <v>0</v>
      </c>
      <c r="AC2841" s="22"/>
      <c r="AD2841" s="22"/>
      <c r="AE2841" s="188"/>
      <c r="AF2841" s="206" t="n">
        <f aca="false">IF(AE2841="SI",N2841,0)</f>
        <v>0</v>
      </c>
      <c r="AG2841" s="189" t="n">
        <f aca="false">IF(AE2841="SI",Y2841,0)</f>
        <v>0</v>
      </c>
      <c r="AH2841" s="189" t="n">
        <f aca="false">IF(AE2841="SI",AB2841,0)</f>
        <v>0</v>
      </c>
      <c r="AI2841" s="148"/>
      <c r="AJ2841" s="207"/>
      <c r="AK2841" s="207"/>
      <c r="AL2841" s="207"/>
      <c r="AM2841" s="207"/>
      <c r="AN2841" s="207"/>
      <c r="AO2841" s="208"/>
    </row>
    <row r="2842" customFormat="false" ht="15.75" hidden="false" customHeight="true" outlineLevel="0" collapsed="false">
      <c r="A2842" s="22" t="n">
        <v>2841</v>
      </c>
      <c r="B2842" s="180"/>
      <c r="C2842" s="22"/>
      <c r="D2842" s="22"/>
      <c r="E2842" s="183"/>
      <c r="F2842" s="183"/>
      <c r="G2842" s="22"/>
      <c r="H2842" s="22"/>
      <c r="I2842" s="22"/>
      <c r="J2842" s="22"/>
      <c r="K2842" s="191" t="e">
        <f aca="false">VLOOKUP(Personale!J2842,Legenda!$D$1:$F$258,2)</f>
        <v>#N/A</v>
      </c>
      <c r="L2842" s="22"/>
      <c r="M2842" s="22"/>
      <c r="N2842" s="22"/>
      <c r="O2842" s="22"/>
      <c r="P2842" s="203"/>
      <c r="Q2842" s="22"/>
      <c r="R2842" s="22"/>
      <c r="S2842" s="22"/>
      <c r="T2842" s="203"/>
      <c r="U2842" s="211"/>
      <c r="V2842" s="211"/>
      <c r="W2842" s="185" t="n">
        <v>0</v>
      </c>
      <c r="X2842" s="185" t="n">
        <v>0</v>
      </c>
      <c r="Y2842" s="219" t="n">
        <f aca="false">SUM(W2842:X2842)</f>
        <v>0</v>
      </c>
      <c r="Z2842" s="185" t="n">
        <v>0</v>
      </c>
      <c r="AA2842" s="185" t="n">
        <v>0</v>
      </c>
      <c r="AB2842" s="220" t="n">
        <f aca="false">SUM(Z2842:AA2842)</f>
        <v>0</v>
      </c>
      <c r="AC2842" s="22"/>
      <c r="AD2842" s="22"/>
      <c r="AE2842" s="188"/>
      <c r="AF2842" s="206" t="n">
        <f aca="false">IF(AE2842="SI",N2842,0)</f>
        <v>0</v>
      </c>
      <c r="AG2842" s="189" t="n">
        <f aca="false">IF(AE2842="SI",Y2842,0)</f>
        <v>0</v>
      </c>
      <c r="AH2842" s="189" t="n">
        <f aca="false">IF(AE2842="SI",AB2842,0)</f>
        <v>0</v>
      </c>
      <c r="AI2842" s="148"/>
      <c r="AJ2842" s="207"/>
      <c r="AK2842" s="207"/>
      <c r="AL2842" s="207"/>
      <c r="AM2842" s="207"/>
      <c r="AN2842" s="207"/>
      <c r="AO2842" s="208"/>
    </row>
    <row r="2843" customFormat="false" ht="15.75" hidden="false" customHeight="true" outlineLevel="0" collapsed="false">
      <c r="A2843" s="22" t="n">
        <v>2842</v>
      </c>
      <c r="B2843" s="180"/>
      <c r="C2843" s="22"/>
      <c r="D2843" s="22"/>
      <c r="E2843" s="183"/>
      <c r="F2843" s="183"/>
      <c r="G2843" s="22"/>
      <c r="H2843" s="22"/>
      <c r="I2843" s="22"/>
      <c r="J2843" s="22"/>
      <c r="K2843" s="191" t="e">
        <f aca="false">VLOOKUP(Personale!J2843,Legenda!$D$1:$F$258,2)</f>
        <v>#N/A</v>
      </c>
      <c r="L2843" s="22"/>
      <c r="M2843" s="22"/>
      <c r="N2843" s="22"/>
      <c r="O2843" s="22"/>
      <c r="P2843" s="203"/>
      <c r="Q2843" s="22"/>
      <c r="R2843" s="22"/>
      <c r="S2843" s="22"/>
      <c r="T2843" s="203"/>
      <c r="U2843" s="211"/>
      <c r="V2843" s="211"/>
      <c r="W2843" s="185" t="n">
        <v>0</v>
      </c>
      <c r="X2843" s="185" t="n">
        <v>0</v>
      </c>
      <c r="Y2843" s="219" t="n">
        <f aca="false">SUM(W2843:X2843)</f>
        <v>0</v>
      </c>
      <c r="Z2843" s="185" t="n">
        <v>0</v>
      </c>
      <c r="AA2843" s="185" t="n">
        <v>0</v>
      </c>
      <c r="AB2843" s="220" t="n">
        <f aca="false">SUM(Z2843:AA2843)</f>
        <v>0</v>
      </c>
      <c r="AC2843" s="22"/>
      <c r="AD2843" s="22"/>
      <c r="AE2843" s="188"/>
      <c r="AF2843" s="206" t="n">
        <f aca="false">IF(AE2843="SI",N2843,0)</f>
        <v>0</v>
      </c>
      <c r="AG2843" s="189" t="n">
        <f aca="false">IF(AE2843="SI",Y2843,0)</f>
        <v>0</v>
      </c>
      <c r="AH2843" s="189" t="n">
        <f aca="false">IF(AE2843="SI",AB2843,0)</f>
        <v>0</v>
      </c>
      <c r="AI2843" s="148"/>
      <c r="AJ2843" s="207"/>
      <c r="AK2843" s="207"/>
      <c r="AL2843" s="207"/>
      <c r="AM2843" s="207"/>
      <c r="AN2843" s="207"/>
      <c r="AO2843" s="208"/>
    </row>
    <row r="2844" customFormat="false" ht="15.75" hidden="false" customHeight="true" outlineLevel="0" collapsed="false">
      <c r="A2844" s="22" t="n">
        <v>2843</v>
      </c>
      <c r="B2844" s="180"/>
      <c r="C2844" s="22"/>
      <c r="D2844" s="22"/>
      <c r="E2844" s="183"/>
      <c r="F2844" s="183"/>
      <c r="G2844" s="22"/>
      <c r="H2844" s="22"/>
      <c r="I2844" s="22"/>
      <c r="J2844" s="22"/>
      <c r="K2844" s="191" t="e">
        <f aca="false">VLOOKUP(Personale!J2844,Legenda!$D$1:$F$258,2)</f>
        <v>#N/A</v>
      </c>
      <c r="L2844" s="22"/>
      <c r="M2844" s="22"/>
      <c r="N2844" s="22"/>
      <c r="O2844" s="22"/>
      <c r="P2844" s="203"/>
      <c r="Q2844" s="22"/>
      <c r="R2844" s="22"/>
      <c r="S2844" s="22"/>
      <c r="T2844" s="203"/>
      <c r="U2844" s="211"/>
      <c r="V2844" s="211"/>
      <c r="W2844" s="185" t="n">
        <v>0</v>
      </c>
      <c r="X2844" s="185" t="n">
        <v>0</v>
      </c>
      <c r="Y2844" s="219" t="n">
        <f aca="false">SUM(W2844:X2844)</f>
        <v>0</v>
      </c>
      <c r="Z2844" s="185" t="n">
        <v>0</v>
      </c>
      <c r="AA2844" s="185" t="n">
        <v>0</v>
      </c>
      <c r="AB2844" s="220" t="n">
        <f aca="false">SUM(Z2844:AA2844)</f>
        <v>0</v>
      </c>
      <c r="AC2844" s="22"/>
      <c r="AD2844" s="22"/>
      <c r="AE2844" s="188"/>
      <c r="AF2844" s="206" t="n">
        <f aca="false">IF(AE2844="SI",N2844,0)</f>
        <v>0</v>
      </c>
      <c r="AG2844" s="189" t="n">
        <f aca="false">IF(AE2844="SI",Y2844,0)</f>
        <v>0</v>
      </c>
      <c r="AH2844" s="189" t="n">
        <f aca="false">IF(AE2844="SI",AB2844,0)</f>
        <v>0</v>
      </c>
      <c r="AI2844" s="148"/>
      <c r="AJ2844" s="207"/>
      <c r="AK2844" s="207"/>
      <c r="AL2844" s="207"/>
      <c r="AM2844" s="207"/>
      <c r="AN2844" s="207"/>
      <c r="AO2844" s="208"/>
    </row>
    <row r="2845" customFormat="false" ht="15.75" hidden="false" customHeight="true" outlineLevel="0" collapsed="false">
      <c r="A2845" s="22" t="n">
        <v>2844</v>
      </c>
      <c r="B2845" s="180"/>
      <c r="C2845" s="22"/>
      <c r="D2845" s="22"/>
      <c r="E2845" s="183"/>
      <c r="F2845" s="183"/>
      <c r="G2845" s="22"/>
      <c r="H2845" s="22"/>
      <c r="I2845" s="22"/>
      <c r="J2845" s="22"/>
      <c r="K2845" s="191" t="e">
        <f aca="false">VLOOKUP(Personale!J2845,Legenda!$D$1:$F$258,2)</f>
        <v>#N/A</v>
      </c>
      <c r="L2845" s="22"/>
      <c r="M2845" s="22"/>
      <c r="N2845" s="22"/>
      <c r="O2845" s="22"/>
      <c r="P2845" s="203"/>
      <c r="Q2845" s="22"/>
      <c r="R2845" s="22"/>
      <c r="S2845" s="22"/>
      <c r="T2845" s="203"/>
      <c r="U2845" s="211"/>
      <c r="V2845" s="211"/>
      <c r="W2845" s="185" t="n">
        <v>0</v>
      </c>
      <c r="X2845" s="185" t="n">
        <v>0</v>
      </c>
      <c r="Y2845" s="219" t="n">
        <f aca="false">SUM(W2845:X2845)</f>
        <v>0</v>
      </c>
      <c r="Z2845" s="185" t="n">
        <v>0</v>
      </c>
      <c r="AA2845" s="185" t="n">
        <v>0</v>
      </c>
      <c r="AB2845" s="220" t="n">
        <f aca="false">SUM(Z2845:AA2845)</f>
        <v>0</v>
      </c>
      <c r="AC2845" s="22"/>
      <c r="AD2845" s="22"/>
      <c r="AE2845" s="188"/>
      <c r="AF2845" s="206" t="n">
        <f aca="false">IF(AE2845="SI",N2845,0)</f>
        <v>0</v>
      </c>
      <c r="AG2845" s="189" t="n">
        <f aca="false">IF(AE2845="SI",Y2845,0)</f>
        <v>0</v>
      </c>
      <c r="AH2845" s="189" t="n">
        <f aca="false">IF(AE2845="SI",AB2845,0)</f>
        <v>0</v>
      </c>
      <c r="AI2845" s="148"/>
      <c r="AJ2845" s="207"/>
      <c r="AK2845" s="207"/>
      <c r="AL2845" s="207"/>
      <c r="AM2845" s="207"/>
      <c r="AN2845" s="207"/>
      <c r="AO2845" s="208"/>
    </row>
    <row r="2846" customFormat="false" ht="15.75" hidden="false" customHeight="true" outlineLevel="0" collapsed="false">
      <c r="A2846" s="22" t="n">
        <v>2845</v>
      </c>
      <c r="B2846" s="180"/>
      <c r="C2846" s="22"/>
      <c r="D2846" s="22"/>
      <c r="E2846" s="183"/>
      <c r="F2846" s="183"/>
      <c r="G2846" s="22"/>
      <c r="H2846" s="22"/>
      <c r="I2846" s="22"/>
      <c r="J2846" s="22"/>
      <c r="K2846" s="191" t="e">
        <f aca="false">VLOOKUP(Personale!J2846,Legenda!$D$1:$F$258,2)</f>
        <v>#N/A</v>
      </c>
      <c r="L2846" s="22"/>
      <c r="M2846" s="22"/>
      <c r="N2846" s="22"/>
      <c r="O2846" s="22"/>
      <c r="P2846" s="203"/>
      <c r="Q2846" s="22"/>
      <c r="R2846" s="22"/>
      <c r="S2846" s="22"/>
      <c r="T2846" s="203"/>
      <c r="U2846" s="211"/>
      <c r="V2846" s="211"/>
      <c r="W2846" s="185" t="n">
        <v>0</v>
      </c>
      <c r="X2846" s="185" t="n">
        <v>0</v>
      </c>
      <c r="Y2846" s="219" t="n">
        <f aca="false">SUM(W2846:X2846)</f>
        <v>0</v>
      </c>
      <c r="Z2846" s="185" t="n">
        <v>0</v>
      </c>
      <c r="AA2846" s="185" t="n">
        <v>0</v>
      </c>
      <c r="AB2846" s="220" t="n">
        <f aca="false">SUM(Z2846:AA2846)</f>
        <v>0</v>
      </c>
      <c r="AC2846" s="22"/>
      <c r="AD2846" s="22"/>
      <c r="AE2846" s="188"/>
      <c r="AF2846" s="206" t="n">
        <f aca="false">IF(AE2846="SI",N2846,0)</f>
        <v>0</v>
      </c>
      <c r="AG2846" s="189" t="n">
        <f aca="false">IF(AE2846="SI",Y2846,0)</f>
        <v>0</v>
      </c>
      <c r="AH2846" s="189" t="n">
        <f aca="false">IF(AE2846="SI",AB2846,0)</f>
        <v>0</v>
      </c>
      <c r="AI2846" s="148"/>
      <c r="AJ2846" s="207"/>
      <c r="AK2846" s="207"/>
      <c r="AL2846" s="207"/>
      <c r="AM2846" s="207"/>
      <c r="AN2846" s="207"/>
      <c r="AO2846" s="208"/>
    </row>
    <row r="2847" customFormat="false" ht="15.75" hidden="false" customHeight="true" outlineLevel="0" collapsed="false">
      <c r="A2847" s="22" t="n">
        <v>2846</v>
      </c>
      <c r="B2847" s="180"/>
      <c r="C2847" s="22"/>
      <c r="D2847" s="22"/>
      <c r="E2847" s="183"/>
      <c r="F2847" s="183"/>
      <c r="G2847" s="22"/>
      <c r="H2847" s="22"/>
      <c r="I2847" s="22"/>
      <c r="J2847" s="22"/>
      <c r="K2847" s="191" t="e">
        <f aca="false">VLOOKUP(Personale!J2847,Legenda!$D$1:$F$258,2)</f>
        <v>#N/A</v>
      </c>
      <c r="L2847" s="22"/>
      <c r="M2847" s="22"/>
      <c r="N2847" s="22"/>
      <c r="O2847" s="22"/>
      <c r="P2847" s="203"/>
      <c r="Q2847" s="22"/>
      <c r="R2847" s="22"/>
      <c r="S2847" s="22"/>
      <c r="T2847" s="203"/>
      <c r="U2847" s="211"/>
      <c r="V2847" s="211"/>
      <c r="W2847" s="185" t="n">
        <v>0</v>
      </c>
      <c r="X2847" s="185" t="n">
        <v>0</v>
      </c>
      <c r="Y2847" s="219" t="n">
        <f aca="false">SUM(W2847:X2847)</f>
        <v>0</v>
      </c>
      <c r="Z2847" s="185" t="n">
        <v>0</v>
      </c>
      <c r="AA2847" s="185" t="n">
        <v>0</v>
      </c>
      <c r="AB2847" s="220" t="n">
        <f aca="false">SUM(Z2847:AA2847)</f>
        <v>0</v>
      </c>
      <c r="AC2847" s="22"/>
      <c r="AD2847" s="22"/>
      <c r="AE2847" s="188"/>
      <c r="AF2847" s="206" t="n">
        <f aca="false">IF(AE2847="SI",N2847,0)</f>
        <v>0</v>
      </c>
      <c r="AG2847" s="189" t="n">
        <f aca="false">IF(AE2847="SI",Y2847,0)</f>
        <v>0</v>
      </c>
      <c r="AH2847" s="189" t="n">
        <f aca="false">IF(AE2847="SI",AB2847,0)</f>
        <v>0</v>
      </c>
      <c r="AI2847" s="148"/>
      <c r="AJ2847" s="207"/>
      <c r="AK2847" s="207"/>
      <c r="AL2847" s="207"/>
      <c r="AM2847" s="207"/>
      <c r="AN2847" s="207"/>
      <c r="AO2847" s="208"/>
    </row>
    <row r="2848" customFormat="false" ht="15.75" hidden="false" customHeight="true" outlineLevel="0" collapsed="false">
      <c r="A2848" s="22" t="n">
        <v>2847</v>
      </c>
      <c r="B2848" s="180"/>
      <c r="C2848" s="22"/>
      <c r="D2848" s="22"/>
      <c r="E2848" s="183"/>
      <c r="F2848" s="183"/>
      <c r="G2848" s="22"/>
      <c r="H2848" s="22"/>
      <c r="I2848" s="22"/>
      <c r="J2848" s="22"/>
      <c r="K2848" s="191" t="e">
        <f aca="false">VLOOKUP(Personale!J2848,Legenda!$D$1:$F$258,2)</f>
        <v>#N/A</v>
      </c>
      <c r="L2848" s="22"/>
      <c r="M2848" s="22"/>
      <c r="N2848" s="22"/>
      <c r="O2848" s="22"/>
      <c r="P2848" s="203"/>
      <c r="Q2848" s="22"/>
      <c r="R2848" s="22"/>
      <c r="S2848" s="22"/>
      <c r="T2848" s="203"/>
      <c r="U2848" s="211"/>
      <c r="V2848" s="211"/>
      <c r="W2848" s="185" t="n">
        <v>0</v>
      </c>
      <c r="X2848" s="185" t="n">
        <v>0</v>
      </c>
      <c r="Y2848" s="219" t="n">
        <f aca="false">SUM(W2848:X2848)</f>
        <v>0</v>
      </c>
      <c r="Z2848" s="185" t="n">
        <v>0</v>
      </c>
      <c r="AA2848" s="185" t="n">
        <v>0</v>
      </c>
      <c r="AB2848" s="220" t="n">
        <f aca="false">SUM(Z2848:AA2848)</f>
        <v>0</v>
      </c>
      <c r="AC2848" s="22"/>
      <c r="AD2848" s="22"/>
      <c r="AE2848" s="188"/>
      <c r="AF2848" s="206" t="n">
        <f aca="false">IF(AE2848="SI",N2848,0)</f>
        <v>0</v>
      </c>
      <c r="AG2848" s="189" t="n">
        <f aca="false">IF(AE2848="SI",Y2848,0)</f>
        <v>0</v>
      </c>
      <c r="AH2848" s="189" t="n">
        <f aca="false">IF(AE2848="SI",AB2848,0)</f>
        <v>0</v>
      </c>
      <c r="AI2848" s="148"/>
      <c r="AJ2848" s="207"/>
      <c r="AK2848" s="207"/>
      <c r="AL2848" s="207"/>
      <c r="AM2848" s="207"/>
      <c r="AN2848" s="207"/>
      <c r="AO2848" s="208"/>
    </row>
    <row r="2849" customFormat="false" ht="15.75" hidden="false" customHeight="true" outlineLevel="0" collapsed="false">
      <c r="A2849" s="22" t="n">
        <v>2848</v>
      </c>
      <c r="B2849" s="180"/>
      <c r="C2849" s="22"/>
      <c r="D2849" s="22"/>
      <c r="E2849" s="183"/>
      <c r="F2849" s="183"/>
      <c r="G2849" s="22"/>
      <c r="H2849" s="22"/>
      <c r="I2849" s="22"/>
      <c r="J2849" s="22"/>
      <c r="K2849" s="191" t="e">
        <f aca="false">VLOOKUP(Personale!J2849,Legenda!$D$1:$F$258,2)</f>
        <v>#N/A</v>
      </c>
      <c r="L2849" s="22"/>
      <c r="M2849" s="22"/>
      <c r="N2849" s="22"/>
      <c r="O2849" s="22"/>
      <c r="P2849" s="203"/>
      <c r="Q2849" s="22"/>
      <c r="R2849" s="22"/>
      <c r="S2849" s="22"/>
      <c r="T2849" s="203"/>
      <c r="U2849" s="211"/>
      <c r="V2849" s="211"/>
      <c r="W2849" s="185" t="n">
        <v>0</v>
      </c>
      <c r="X2849" s="185" t="n">
        <v>0</v>
      </c>
      <c r="Y2849" s="219" t="n">
        <f aca="false">SUM(W2849:X2849)</f>
        <v>0</v>
      </c>
      <c r="Z2849" s="185" t="n">
        <v>0</v>
      </c>
      <c r="AA2849" s="185" t="n">
        <v>0</v>
      </c>
      <c r="AB2849" s="220" t="n">
        <f aca="false">SUM(Z2849:AA2849)</f>
        <v>0</v>
      </c>
      <c r="AC2849" s="22"/>
      <c r="AD2849" s="22"/>
      <c r="AE2849" s="188"/>
      <c r="AF2849" s="206" t="n">
        <f aca="false">IF(AE2849="SI",N2849,0)</f>
        <v>0</v>
      </c>
      <c r="AG2849" s="189" t="n">
        <f aca="false">IF(AE2849="SI",Y2849,0)</f>
        <v>0</v>
      </c>
      <c r="AH2849" s="189" t="n">
        <f aca="false">IF(AE2849="SI",AB2849,0)</f>
        <v>0</v>
      </c>
      <c r="AI2849" s="148"/>
      <c r="AJ2849" s="207"/>
      <c r="AK2849" s="207"/>
      <c r="AL2849" s="207"/>
      <c r="AM2849" s="207"/>
      <c r="AN2849" s="207"/>
      <c r="AO2849" s="208"/>
    </row>
    <row r="2850" customFormat="false" ht="15.75" hidden="false" customHeight="true" outlineLevel="0" collapsed="false">
      <c r="A2850" s="22" t="n">
        <v>2849</v>
      </c>
      <c r="B2850" s="180"/>
      <c r="C2850" s="22"/>
      <c r="D2850" s="22"/>
      <c r="E2850" s="183"/>
      <c r="F2850" s="183"/>
      <c r="G2850" s="22"/>
      <c r="H2850" s="22"/>
      <c r="I2850" s="22"/>
      <c r="J2850" s="22"/>
      <c r="K2850" s="191" t="e">
        <f aca="false">VLOOKUP(Personale!J2850,Legenda!$D$1:$F$258,2)</f>
        <v>#N/A</v>
      </c>
      <c r="L2850" s="22"/>
      <c r="M2850" s="22"/>
      <c r="N2850" s="22"/>
      <c r="O2850" s="22"/>
      <c r="P2850" s="203"/>
      <c r="Q2850" s="22"/>
      <c r="R2850" s="22"/>
      <c r="S2850" s="22"/>
      <c r="T2850" s="203"/>
      <c r="U2850" s="211"/>
      <c r="V2850" s="211"/>
      <c r="W2850" s="185" t="n">
        <v>0</v>
      </c>
      <c r="X2850" s="185" t="n">
        <v>0</v>
      </c>
      <c r="Y2850" s="219" t="n">
        <f aca="false">SUM(W2850:X2850)</f>
        <v>0</v>
      </c>
      <c r="Z2850" s="185" t="n">
        <v>0</v>
      </c>
      <c r="AA2850" s="185" t="n">
        <v>0</v>
      </c>
      <c r="AB2850" s="220" t="n">
        <f aca="false">SUM(Z2850:AA2850)</f>
        <v>0</v>
      </c>
      <c r="AC2850" s="22"/>
      <c r="AD2850" s="22"/>
      <c r="AE2850" s="188"/>
      <c r="AF2850" s="206" t="n">
        <f aca="false">IF(AE2850="SI",N2850,0)</f>
        <v>0</v>
      </c>
      <c r="AG2850" s="189" t="n">
        <f aca="false">IF(AE2850="SI",Y2850,0)</f>
        <v>0</v>
      </c>
      <c r="AH2850" s="189" t="n">
        <f aca="false">IF(AE2850="SI",AB2850,0)</f>
        <v>0</v>
      </c>
      <c r="AI2850" s="148"/>
      <c r="AJ2850" s="207"/>
      <c r="AK2850" s="207"/>
      <c r="AL2850" s="207"/>
      <c r="AM2850" s="207"/>
      <c r="AN2850" s="207"/>
      <c r="AO2850" s="208"/>
    </row>
    <row r="2851" customFormat="false" ht="15.75" hidden="false" customHeight="true" outlineLevel="0" collapsed="false">
      <c r="A2851" s="22" t="n">
        <v>2850</v>
      </c>
      <c r="B2851" s="180"/>
      <c r="C2851" s="22"/>
      <c r="D2851" s="22"/>
      <c r="E2851" s="183"/>
      <c r="F2851" s="183"/>
      <c r="G2851" s="22"/>
      <c r="H2851" s="22"/>
      <c r="I2851" s="22"/>
      <c r="J2851" s="22"/>
      <c r="K2851" s="191" t="e">
        <f aca="false">VLOOKUP(Personale!J2851,Legenda!$D$1:$F$258,2)</f>
        <v>#N/A</v>
      </c>
      <c r="L2851" s="22"/>
      <c r="M2851" s="22"/>
      <c r="N2851" s="22"/>
      <c r="O2851" s="22"/>
      <c r="P2851" s="203"/>
      <c r="Q2851" s="22"/>
      <c r="R2851" s="22"/>
      <c r="S2851" s="22"/>
      <c r="T2851" s="203"/>
      <c r="U2851" s="211"/>
      <c r="V2851" s="211"/>
      <c r="W2851" s="185" t="n">
        <v>0</v>
      </c>
      <c r="X2851" s="185" t="n">
        <v>0</v>
      </c>
      <c r="Y2851" s="219" t="n">
        <f aca="false">SUM(W2851:X2851)</f>
        <v>0</v>
      </c>
      <c r="Z2851" s="185" t="n">
        <v>0</v>
      </c>
      <c r="AA2851" s="185" t="n">
        <v>0</v>
      </c>
      <c r="AB2851" s="220" t="n">
        <f aca="false">SUM(Z2851:AA2851)</f>
        <v>0</v>
      </c>
      <c r="AC2851" s="22"/>
      <c r="AD2851" s="22"/>
      <c r="AE2851" s="188"/>
      <c r="AF2851" s="206" t="n">
        <f aca="false">IF(AE2851="SI",N2851,0)</f>
        <v>0</v>
      </c>
      <c r="AG2851" s="189" t="n">
        <f aca="false">IF(AE2851="SI",Y2851,0)</f>
        <v>0</v>
      </c>
      <c r="AH2851" s="189" t="n">
        <f aca="false">IF(AE2851="SI",AB2851,0)</f>
        <v>0</v>
      </c>
      <c r="AI2851" s="148"/>
      <c r="AJ2851" s="207"/>
      <c r="AK2851" s="207"/>
      <c r="AL2851" s="207"/>
      <c r="AM2851" s="207"/>
      <c r="AN2851" s="207"/>
      <c r="AO2851" s="208"/>
    </row>
    <row r="2852" customFormat="false" ht="15.75" hidden="false" customHeight="true" outlineLevel="0" collapsed="false">
      <c r="A2852" s="22" t="n">
        <v>2851</v>
      </c>
      <c r="B2852" s="180"/>
      <c r="C2852" s="22"/>
      <c r="D2852" s="22"/>
      <c r="E2852" s="183"/>
      <c r="F2852" s="183"/>
      <c r="G2852" s="22"/>
      <c r="H2852" s="22"/>
      <c r="I2852" s="22"/>
      <c r="J2852" s="22"/>
      <c r="K2852" s="191" t="e">
        <f aca="false">VLOOKUP(Personale!J2852,Legenda!$D$1:$F$258,2)</f>
        <v>#N/A</v>
      </c>
      <c r="L2852" s="22"/>
      <c r="M2852" s="22"/>
      <c r="N2852" s="22"/>
      <c r="O2852" s="22"/>
      <c r="P2852" s="203"/>
      <c r="Q2852" s="22"/>
      <c r="R2852" s="22"/>
      <c r="S2852" s="22"/>
      <c r="T2852" s="203"/>
      <c r="U2852" s="211"/>
      <c r="V2852" s="211"/>
      <c r="W2852" s="185" t="n">
        <v>0</v>
      </c>
      <c r="X2852" s="185" t="n">
        <v>0</v>
      </c>
      <c r="Y2852" s="219" t="n">
        <f aca="false">SUM(W2852:X2852)</f>
        <v>0</v>
      </c>
      <c r="Z2852" s="185" t="n">
        <v>0</v>
      </c>
      <c r="AA2852" s="185" t="n">
        <v>0</v>
      </c>
      <c r="AB2852" s="220" t="n">
        <f aca="false">SUM(Z2852:AA2852)</f>
        <v>0</v>
      </c>
      <c r="AC2852" s="22"/>
      <c r="AD2852" s="22"/>
      <c r="AE2852" s="188"/>
      <c r="AF2852" s="206" t="n">
        <f aca="false">IF(AE2852="SI",N2852,0)</f>
        <v>0</v>
      </c>
      <c r="AG2852" s="189" t="n">
        <f aca="false">IF(AE2852="SI",Y2852,0)</f>
        <v>0</v>
      </c>
      <c r="AH2852" s="189" t="n">
        <f aca="false">IF(AE2852="SI",AB2852,0)</f>
        <v>0</v>
      </c>
      <c r="AI2852" s="148"/>
      <c r="AJ2852" s="207"/>
      <c r="AK2852" s="207"/>
      <c r="AL2852" s="207"/>
      <c r="AM2852" s="207"/>
      <c r="AN2852" s="207"/>
      <c r="AO2852" s="208"/>
    </row>
    <row r="2853" customFormat="false" ht="15.75" hidden="false" customHeight="true" outlineLevel="0" collapsed="false">
      <c r="A2853" s="22" t="n">
        <v>2852</v>
      </c>
      <c r="B2853" s="180"/>
      <c r="C2853" s="22"/>
      <c r="D2853" s="22"/>
      <c r="E2853" s="183"/>
      <c r="F2853" s="183"/>
      <c r="G2853" s="22"/>
      <c r="H2853" s="22"/>
      <c r="I2853" s="22"/>
      <c r="J2853" s="22"/>
      <c r="K2853" s="191" t="e">
        <f aca="false">VLOOKUP(Personale!J2853,Legenda!$D$1:$F$258,2)</f>
        <v>#N/A</v>
      </c>
      <c r="L2853" s="22"/>
      <c r="M2853" s="22"/>
      <c r="N2853" s="22"/>
      <c r="O2853" s="22"/>
      <c r="P2853" s="203"/>
      <c r="Q2853" s="22"/>
      <c r="R2853" s="22"/>
      <c r="S2853" s="22"/>
      <c r="T2853" s="203"/>
      <c r="U2853" s="211"/>
      <c r="V2853" s="211"/>
      <c r="W2853" s="185" t="n">
        <v>0</v>
      </c>
      <c r="X2853" s="185" t="n">
        <v>0</v>
      </c>
      <c r="Y2853" s="219" t="n">
        <f aca="false">SUM(W2853:X2853)</f>
        <v>0</v>
      </c>
      <c r="Z2853" s="185" t="n">
        <v>0</v>
      </c>
      <c r="AA2853" s="185" t="n">
        <v>0</v>
      </c>
      <c r="AB2853" s="220" t="n">
        <f aca="false">SUM(Z2853:AA2853)</f>
        <v>0</v>
      </c>
      <c r="AC2853" s="22"/>
      <c r="AD2853" s="22"/>
      <c r="AE2853" s="188"/>
      <c r="AF2853" s="206" t="n">
        <f aca="false">IF(AE2853="SI",N2853,0)</f>
        <v>0</v>
      </c>
      <c r="AG2853" s="189" t="n">
        <f aca="false">IF(AE2853="SI",Y2853,0)</f>
        <v>0</v>
      </c>
      <c r="AH2853" s="189" t="n">
        <f aca="false">IF(AE2853="SI",AB2853,0)</f>
        <v>0</v>
      </c>
      <c r="AI2853" s="148"/>
      <c r="AJ2853" s="207"/>
      <c r="AK2853" s="207"/>
      <c r="AL2853" s="207"/>
      <c r="AM2853" s="207"/>
      <c r="AN2853" s="207"/>
      <c r="AO2853" s="208"/>
    </row>
    <row r="2854" customFormat="false" ht="15.75" hidden="false" customHeight="true" outlineLevel="0" collapsed="false">
      <c r="A2854" s="22" t="n">
        <v>2853</v>
      </c>
      <c r="B2854" s="180"/>
      <c r="C2854" s="22"/>
      <c r="D2854" s="22"/>
      <c r="E2854" s="183"/>
      <c r="F2854" s="183"/>
      <c r="G2854" s="22"/>
      <c r="H2854" s="22"/>
      <c r="I2854" s="22"/>
      <c r="J2854" s="22"/>
      <c r="K2854" s="191" t="e">
        <f aca="false">VLOOKUP(Personale!J2854,Legenda!$D$1:$F$258,2)</f>
        <v>#N/A</v>
      </c>
      <c r="L2854" s="22"/>
      <c r="M2854" s="22"/>
      <c r="N2854" s="22"/>
      <c r="O2854" s="22"/>
      <c r="P2854" s="203"/>
      <c r="Q2854" s="22"/>
      <c r="R2854" s="22"/>
      <c r="S2854" s="22"/>
      <c r="T2854" s="203"/>
      <c r="U2854" s="211"/>
      <c r="V2854" s="211"/>
      <c r="W2854" s="185" t="n">
        <v>0</v>
      </c>
      <c r="X2854" s="185" t="n">
        <v>0</v>
      </c>
      <c r="Y2854" s="219" t="n">
        <f aca="false">SUM(W2854:X2854)</f>
        <v>0</v>
      </c>
      <c r="Z2854" s="185" t="n">
        <v>0</v>
      </c>
      <c r="AA2854" s="185" t="n">
        <v>0</v>
      </c>
      <c r="AB2854" s="220" t="n">
        <f aca="false">SUM(Z2854:AA2854)</f>
        <v>0</v>
      </c>
      <c r="AC2854" s="22"/>
      <c r="AD2854" s="22"/>
      <c r="AE2854" s="188"/>
      <c r="AF2854" s="206" t="n">
        <f aca="false">IF(AE2854="SI",N2854,0)</f>
        <v>0</v>
      </c>
      <c r="AG2854" s="189" t="n">
        <f aca="false">IF(AE2854="SI",Y2854,0)</f>
        <v>0</v>
      </c>
      <c r="AH2854" s="189" t="n">
        <f aca="false">IF(AE2854="SI",AB2854,0)</f>
        <v>0</v>
      </c>
      <c r="AI2854" s="148"/>
      <c r="AJ2854" s="207"/>
      <c r="AK2854" s="207"/>
      <c r="AL2854" s="207"/>
      <c r="AM2854" s="207"/>
      <c r="AN2854" s="207"/>
      <c r="AO2854" s="208"/>
    </row>
    <row r="2855" customFormat="false" ht="15.75" hidden="false" customHeight="true" outlineLevel="0" collapsed="false">
      <c r="A2855" s="22" t="n">
        <v>2854</v>
      </c>
      <c r="B2855" s="180"/>
      <c r="C2855" s="22"/>
      <c r="D2855" s="22"/>
      <c r="E2855" s="183"/>
      <c r="F2855" s="183"/>
      <c r="G2855" s="22"/>
      <c r="H2855" s="22"/>
      <c r="I2855" s="22"/>
      <c r="J2855" s="22"/>
      <c r="K2855" s="191" t="e">
        <f aca="false">VLOOKUP(Personale!J2855,Legenda!$D$1:$F$258,2)</f>
        <v>#N/A</v>
      </c>
      <c r="L2855" s="22"/>
      <c r="M2855" s="22"/>
      <c r="N2855" s="22"/>
      <c r="O2855" s="22"/>
      <c r="P2855" s="203"/>
      <c r="Q2855" s="22"/>
      <c r="R2855" s="22"/>
      <c r="S2855" s="22"/>
      <c r="T2855" s="203"/>
      <c r="U2855" s="211"/>
      <c r="V2855" s="211"/>
      <c r="W2855" s="185" t="n">
        <v>0</v>
      </c>
      <c r="X2855" s="185" t="n">
        <v>0</v>
      </c>
      <c r="Y2855" s="219" t="n">
        <f aca="false">SUM(W2855:X2855)</f>
        <v>0</v>
      </c>
      <c r="Z2855" s="185" t="n">
        <v>0</v>
      </c>
      <c r="AA2855" s="185" t="n">
        <v>0</v>
      </c>
      <c r="AB2855" s="220" t="n">
        <f aca="false">SUM(Z2855:AA2855)</f>
        <v>0</v>
      </c>
      <c r="AC2855" s="22"/>
      <c r="AD2855" s="22"/>
      <c r="AE2855" s="188"/>
      <c r="AF2855" s="206" t="n">
        <f aca="false">IF(AE2855="SI",N2855,0)</f>
        <v>0</v>
      </c>
      <c r="AG2855" s="189" t="n">
        <f aca="false">IF(AE2855="SI",Y2855,0)</f>
        <v>0</v>
      </c>
      <c r="AH2855" s="189" t="n">
        <f aca="false">IF(AE2855="SI",AB2855,0)</f>
        <v>0</v>
      </c>
      <c r="AI2855" s="148"/>
      <c r="AJ2855" s="207"/>
      <c r="AK2855" s="207"/>
      <c r="AL2855" s="207"/>
      <c r="AM2855" s="207"/>
      <c r="AN2855" s="207"/>
      <c r="AO2855" s="208"/>
    </row>
    <row r="2856" customFormat="false" ht="15.75" hidden="false" customHeight="true" outlineLevel="0" collapsed="false">
      <c r="A2856" s="22" t="n">
        <v>2855</v>
      </c>
      <c r="B2856" s="180"/>
      <c r="C2856" s="22"/>
      <c r="D2856" s="22"/>
      <c r="E2856" s="183"/>
      <c r="F2856" s="183"/>
      <c r="G2856" s="22"/>
      <c r="H2856" s="22"/>
      <c r="I2856" s="22"/>
      <c r="J2856" s="22"/>
      <c r="K2856" s="191" t="e">
        <f aca="false">VLOOKUP(Personale!J2856,Legenda!$D$1:$F$258,2)</f>
        <v>#N/A</v>
      </c>
      <c r="L2856" s="22"/>
      <c r="M2856" s="22"/>
      <c r="N2856" s="22"/>
      <c r="O2856" s="22"/>
      <c r="P2856" s="203"/>
      <c r="Q2856" s="22"/>
      <c r="R2856" s="22"/>
      <c r="S2856" s="22"/>
      <c r="T2856" s="203"/>
      <c r="U2856" s="211"/>
      <c r="V2856" s="211"/>
      <c r="W2856" s="185" t="n">
        <v>0</v>
      </c>
      <c r="X2856" s="185" t="n">
        <v>0</v>
      </c>
      <c r="Y2856" s="219" t="n">
        <f aca="false">SUM(W2856:X2856)</f>
        <v>0</v>
      </c>
      <c r="Z2856" s="185" t="n">
        <v>0</v>
      </c>
      <c r="AA2856" s="185" t="n">
        <v>0</v>
      </c>
      <c r="AB2856" s="220" t="n">
        <f aca="false">SUM(Z2856:AA2856)</f>
        <v>0</v>
      </c>
      <c r="AC2856" s="22"/>
      <c r="AD2856" s="22"/>
      <c r="AE2856" s="188"/>
      <c r="AF2856" s="206" t="n">
        <f aca="false">IF(AE2856="SI",N2856,0)</f>
        <v>0</v>
      </c>
      <c r="AG2856" s="189" t="n">
        <f aca="false">IF(AE2856="SI",Y2856,0)</f>
        <v>0</v>
      </c>
      <c r="AH2856" s="189" t="n">
        <f aca="false">IF(AE2856="SI",AB2856,0)</f>
        <v>0</v>
      </c>
      <c r="AI2856" s="148"/>
      <c r="AJ2856" s="207"/>
      <c r="AK2856" s="207"/>
      <c r="AL2856" s="207"/>
      <c r="AM2856" s="207"/>
      <c r="AN2856" s="207"/>
      <c r="AO2856" s="208"/>
    </row>
    <row r="2857" customFormat="false" ht="15.75" hidden="false" customHeight="true" outlineLevel="0" collapsed="false">
      <c r="A2857" s="22" t="n">
        <v>2856</v>
      </c>
      <c r="B2857" s="180"/>
      <c r="C2857" s="22"/>
      <c r="D2857" s="22"/>
      <c r="E2857" s="183"/>
      <c r="F2857" s="183"/>
      <c r="G2857" s="22"/>
      <c r="H2857" s="22"/>
      <c r="I2857" s="22"/>
      <c r="J2857" s="22"/>
      <c r="K2857" s="191" t="e">
        <f aca="false">VLOOKUP(Personale!J2857,Legenda!$D$1:$F$258,2)</f>
        <v>#N/A</v>
      </c>
      <c r="L2857" s="22"/>
      <c r="M2857" s="22"/>
      <c r="N2857" s="22"/>
      <c r="O2857" s="22"/>
      <c r="P2857" s="203"/>
      <c r="Q2857" s="22"/>
      <c r="R2857" s="22"/>
      <c r="S2857" s="22"/>
      <c r="T2857" s="203"/>
      <c r="U2857" s="211"/>
      <c r="V2857" s="211"/>
      <c r="W2857" s="185" t="n">
        <v>0</v>
      </c>
      <c r="X2857" s="185" t="n">
        <v>0</v>
      </c>
      <c r="Y2857" s="219" t="n">
        <f aca="false">SUM(W2857:X2857)</f>
        <v>0</v>
      </c>
      <c r="Z2857" s="185" t="n">
        <v>0</v>
      </c>
      <c r="AA2857" s="185" t="n">
        <v>0</v>
      </c>
      <c r="AB2857" s="220" t="n">
        <f aca="false">SUM(Z2857:AA2857)</f>
        <v>0</v>
      </c>
      <c r="AC2857" s="22"/>
      <c r="AD2857" s="22"/>
      <c r="AE2857" s="188"/>
      <c r="AF2857" s="206" t="n">
        <f aca="false">IF(AE2857="SI",N2857,0)</f>
        <v>0</v>
      </c>
      <c r="AG2857" s="189" t="n">
        <f aca="false">IF(AE2857="SI",Y2857,0)</f>
        <v>0</v>
      </c>
      <c r="AH2857" s="189" t="n">
        <f aca="false">IF(AE2857="SI",AB2857,0)</f>
        <v>0</v>
      </c>
      <c r="AI2857" s="148"/>
      <c r="AJ2857" s="207"/>
      <c r="AK2857" s="207"/>
      <c r="AL2857" s="207"/>
      <c r="AM2857" s="207"/>
      <c r="AN2857" s="207"/>
      <c r="AO2857" s="208"/>
    </row>
    <row r="2858" customFormat="false" ht="15.75" hidden="false" customHeight="true" outlineLevel="0" collapsed="false">
      <c r="A2858" s="22" t="n">
        <v>2857</v>
      </c>
      <c r="B2858" s="180"/>
      <c r="C2858" s="22"/>
      <c r="D2858" s="22"/>
      <c r="E2858" s="183"/>
      <c r="F2858" s="183"/>
      <c r="G2858" s="22"/>
      <c r="H2858" s="22"/>
      <c r="I2858" s="22"/>
      <c r="J2858" s="22"/>
      <c r="K2858" s="191" t="e">
        <f aca="false">VLOOKUP(Personale!J2858,Legenda!$D$1:$F$258,2)</f>
        <v>#N/A</v>
      </c>
      <c r="L2858" s="22"/>
      <c r="M2858" s="22"/>
      <c r="N2858" s="22"/>
      <c r="O2858" s="22"/>
      <c r="P2858" s="203"/>
      <c r="Q2858" s="22"/>
      <c r="R2858" s="22"/>
      <c r="S2858" s="22"/>
      <c r="T2858" s="203"/>
      <c r="U2858" s="211"/>
      <c r="V2858" s="211"/>
      <c r="W2858" s="185" t="n">
        <v>0</v>
      </c>
      <c r="X2858" s="185" t="n">
        <v>0</v>
      </c>
      <c r="Y2858" s="219" t="n">
        <f aca="false">SUM(W2858:X2858)</f>
        <v>0</v>
      </c>
      <c r="Z2858" s="185" t="n">
        <v>0</v>
      </c>
      <c r="AA2858" s="185" t="n">
        <v>0</v>
      </c>
      <c r="AB2858" s="220" t="n">
        <f aca="false">SUM(Z2858:AA2858)</f>
        <v>0</v>
      </c>
      <c r="AC2858" s="22"/>
      <c r="AD2858" s="22"/>
      <c r="AE2858" s="188"/>
      <c r="AF2858" s="206" t="n">
        <f aca="false">IF(AE2858="SI",N2858,0)</f>
        <v>0</v>
      </c>
      <c r="AG2858" s="189" t="n">
        <f aca="false">IF(AE2858="SI",Y2858,0)</f>
        <v>0</v>
      </c>
      <c r="AH2858" s="189" t="n">
        <f aca="false">IF(AE2858="SI",AB2858,0)</f>
        <v>0</v>
      </c>
      <c r="AI2858" s="148"/>
      <c r="AJ2858" s="207"/>
      <c r="AK2858" s="207"/>
      <c r="AL2858" s="207"/>
      <c r="AM2858" s="207"/>
      <c r="AN2858" s="207"/>
      <c r="AO2858" s="208"/>
    </row>
    <row r="2859" customFormat="false" ht="15.75" hidden="false" customHeight="true" outlineLevel="0" collapsed="false">
      <c r="A2859" s="22" t="n">
        <v>2858</v>
      </c>
      <c r="B2859" s="180"/>
      <c r="C2859" s="22"/>
      <c r="D2859" s="22"/>
      <c r="E2859" s="183"/>
      <c r="F2859" s="183"/>
      <c r="G2859" s="22"/>
      <c r="H2859" s="22"/>
      <c r="I2859" s="22"/>
      <c r="J2859" s="22"/>
      <c r="K2859" s="191" t="e">
        <f aca="false">VLOOKUP(Personale!J2859,Legenda!$D$1:$F$258,2)</f>
        <v>#N/A</v>
      </c>
      <c r="L2859" s="22"/>
      <c r="M2859" s="22"/>
      <c r="N2859" s="22"/>
      <c r="O2859" s="22"/>
      <c r="P2859" s="203"/>
      <c r="Q2859" s="22"/>
      <c r="R2859" s="22"/>
      <c r="S2859" s="22"/>
      <c r="T2859" s="203"/>
      <c r="U2859" s="211"/>
      <c r="V2859" s="211"/>
      <c r="W2859" s="185" t="n">
        <v>0</v>
      </c>
      <c r="X2859" s="185" t="n">
        <v>0</v>
      </c>
      <c r="Y2859" s="219" t="n">
        <f aca="false">SUM(W2859:X2859)</f>
        <v>0</v>
      </c>
      <c r="Z2859" s="185" t="n">
        <v>0</v>
      </c>
      <c r="AA2859" s="185" t="n">
        <v>0</v>
      </c>
      <c r="AB2859" s="220" t="n">
        <f aca="false">SUM(Z2859:AA2859)</f>
        <v>0</v>
      </c>
      <c r="AC2859" s="22"/>
      <c r="AD2859" s="22"/>
      <c r="AE2859" s="188"/>
      <c r="AF2859" s="206" t="n">
        <f aca="false">IF(AE2859="SI",N2859,0)</f>
        <v>0</v>
      </c>
      <c r="AG2859" s="189" t="n">
        <f aca="false">IF(AE2859="SI",Y2859,0)</f>
        <v>0</v>
      </c>
      <c r="AH2859" s="189" t="n">
        <f aca="false">IF(AE2859="SI",AB2859,0)</f>
        <v>0</v>
      </c>
      <c r="AI2859" s="148"/>
      <c r="AJ2859" s="207"/>
      <c r="AK2859" s="207"/>
      <c r="AL2859" s="207"/>
      <c r="AM2859" s="207"/>
      <c r="AN2859" s="207"/>
      <c r="AO2859" s="208"/>
    </row>
    <row r="2860" customFormat="false" ht="15.75" hidden="false" customHeight="true" outlineLevel="0" collapsed="false">
      <c r="A2860" s="22" t="n">
        <v>2859</v>
      </c>
      <c r="B2860" s="180"/>
      <c r="C2860" s="22"/>
      <c r="D2860" s="22"/>
      <c r="E2860" s="183"/>
      <c r="F2860" s="183"/>
      <c r="G2860" s="22"/>
      <c r="H2860" s="22"/>
      <c r="I2860" s="22"/>
      <c r="J2860" s="22"/>
      <c r="K2860" s="191" t="e">
        <f aca="false">VLOOKUP(Personale!J2860,Legenda!$D$1:$F$258,2)</f>
        <v>#N/A</v>
      </c>
      <c r="L2860" s="22"/>
      <c r="M2860" s="22"/>
      <c r="N2860" s="22"/>
      <c r="O2860" s="22"/>
      <c r="P2860" s="203"/>
      <c r="Q2860" s="22"/>
      <c r="R2860" s="22"/>
      <c r="S2860" s="22"/>
      <c r="T2860" s="203"/>
      <c r="U2860" s="211"/>
      <c r="V2860" s="211"/>
      <c r="W2860" s="185" t="n">
        <v>0</v>
      </c>
      <c r="X2860" s="185" t="n">
        <v>0</v>
      </c>
      <c r="Y2860" s="219" t="n">
        <f aca="false">SUM(W2860:X2860)</f>
        <v>0</v>
      </c>
      <c r="Z2860" s="185" t="n">
        <v>0</v>
      </c>
      <c r="AA2860" s="185" t="n">
        <v>0</v>
      </c>
      <c r="AB2860" s="220" t="n">
        <f aca="false">SUM(Z2860:AA2860)</f>
        <v>0</v>
      </c>
      <c r="AC2860" s="22"/>
      <c r="AD2860" s="22"/>
      <c r="AE2860" s="188"/>
      <c r="AF2860" s="206" t="n">
        <f aca="false">IF(AE2860="SI",N2860,0)</f>
        <v>0</v>
      </c>
      <c r="AG2860" s="189" t="n">
        <f aca="false">IF(AE2860="SI",Y2860,0)</f>
        <v>0</v>
      </c>
      <c r="AH2860" s="189" t="n">
        <f aca="false">IF(AE2860="SI",AB2860,0)</f>
        <v>0</v>
      </c>
      <c r="AI2860" s="148"/>
      <c r="AJ2860" s="207"/>
      <c r="AK2860" s="207"/>
      <c r="AL2860" s="207"/>
      <c r="AM2860" s="207"/>
      <c r="AN2860" s="207"/>
      <c r="AO2860" s="208"/>
    </row>
    <row r="2861" customFormat="false" ht="15.75" hidden="false" customHeight="true" outlineLevel="0" collapsed="false">
      <c r="A2861" s="22" t="n">
        <v>2860</v>
      </c>
      <c r="B2861" s="180"/>
      <c r="C2861" s="22"/>
      <c r="D2861" s="22"/>
      <c r="E2861" s="183"/>
      <c r="F2861" s="183"/>
      <c r="G2861" s="22"/>
      <c r="H2861" s="22"/>
      <c r="I2861" s="22"/>
      <c r="J2861" s="22"/>
      <c r="K2861" s="191" t="e">
        <f aca="false">VLOOKUP(Personale!J2861,Legenda!$D$1:$F$258,2)</f>
        <v>#N/A</v>
      </c>
      <c r="L2861" s="22"/>
      <c r="M2861" s="22"/>
      <c r="N2861" s="22"/>
      <c r="O2861" s="22"/>
      <c r="P2861" s="203"/>
      <c r="Q2861" s="22"/>
      <c r="R2861" s="22"/>
      <c r="S2861" s="22"/>
      <c r="T2861" s="203"/>
      <c r="U2861" s="211"/>
      <c r="V2861" s="211"/>
      <c r="W2861" s="185" t="n">
        <v>0</v>
      </c>
      <c r="X2861" s="185" t="n">
        <v>0</v>
      </c>
      <c r="Y2861" s="219" t="n">
        <f aca="false">SUM(W2861:X2861)</f>
        <v>0</v>
      </c>
      <c r="Z2861" s="185" t="n">
        <v>0</v>
      </c>
      <c r="AA2861" s="185" t="n">
        <v>0</v>
      </c>
      <c r="AB2861" s="220" t="n">
        <f aca="false">SUM(Z2861:AA2861)</f>
        <v>0</v>
      </c>
      <c r="AC2861" s="22"/>
      <c r="AD2861" s="22"/>
      <c r="AE2861" s="188"/>
      <c r="AF2861" s="206" t="n">
        <f aca="false">IF(AE2861="SI",N2861,0)</f>
        <v>0</v>
      </c>
      <c r="AG2861" s="189" t="n">
        <f aca="false">IF(AE2861="SI",Y2861,0)</f>
        <v>0</v>
      </c>
      <c r="AH2861" s="189" t="n">
        <f aca="false">IF(AE2861="SI",AB2861,0)</f>
        <v>0</v>
      </c>
      <c r="AI2861" s="148"/>
      <c r="AJ2861" s="207"/>
      <c r="AK2861" s="207"/>
      <c r="AL2861" s="207"/>
      <c r="AM2861" s="207"/>
      <c r="AN2861" s="207"/>
      <c r="AO2861" s="208"/>
    </row>
    <row r="2862" customFormat="false" ht="15.75" hidden="false" customHeight="true" outlineLevel="0" collapsed="false">
      <c r="A2862" s="22" t="n">
        <v>2861</v>
      </c>
      <c r="B2862" s="180"/>
      <c r="C2862" s="22"/>
      <c r="D2862" s="22"/>
      <c r="E2862" s="183"/>
      <c r="F2862" s="183"/>
      <c r="G2862" s="22"/>
      <c r="H2862" s="22"/>
      <c r="I2862" s="22"/>
      <c r="J2862" s="22"/>
      <c r="K2862" s="191" t="e">
        <f aca="false">VLOOKUP(Personale!J2862,Legenda!$D$1:$F$258,2)</f>
        <v>#N/A</v>
      </c>
      <c r="L2862" s="22"/>
      <c r="M2862" s="22"/>
      <c r="N2862" s="22"/>
      <c r="O2862" s="22"/>
      <c r="P2862" s="203"/>
      <c r="Q2862" s="22"/>
      <c r="R2862" s="22"/>
      <c r="S2862" s="22"/>
      <c r="T2862" s="203"/>
      <c r="U2862" s="211"/>
      <c r="V2862" s="211"/>
      <c r="W2862" s="185" t="n">
        <v>0</v>
      </c>
      <c r="X2862" s="185" t="n">
        <v>0</v>
      </c>
      <c r="Y2862" s="219" t="n">
        <f aca="false">SUM(W2862:X2862)</f>
        <v>0</v>
      </c>
      <c r="Z2862" s="185" t="n">
        <v>0</v>
      </c>
      <c r="AA2862" s="185" t="n">
        <v>0</v>
      </c>
      <c r="AB2862" s="220" t="n">
        <f aca="false">SUM(Z2862:AA2862)</f>
        <v>0</v>
      </c>
      <c r="AC2862" s="22"/>
      <c r="AD2862" s="22"/>
      <c r="AE2862" s="188"/>
      <c r="AF2862" s="206" t="n">
        <f aca="false">IF(AE2862="SI",N2862,0)</f>
        <v>0</v>
      </c>
      <c r="AG2862" s="189" t="n">
        <f aca="false">IF(AE2862="SI",Y2862,0)</f>
        <v>0</v>
      </c>
      <c r="AH2862" s="189" t="n">
        <f aca="false">IF(AE2862="SI",AB2862,0)</f>
        <v>0</v>
      </c>
      <c r="AI2862" s="148"/>
      <c r="AJ2862" s="207"/>
      <c r="AK2862" s="207"/>
      <c r="AL2862" s="207"/>
      <c r="AM2862" s="207"/>
      <c r="AN2862" s="207"/>
      <c r="AO2862" s="208"/>
    </row>
    <row r="2863" customFormat="false" ht="15.75" hidden="false" customHeight="true" outlineLevel="0" collapsed="false">
      <c r="A2863" s="22" t="n">
        <v>2862</v>
      </c>
      <c r="B2863" s="180"/>
      <c r="C2863" s="22"/>
      <c r="D2863" s="22"/>
      <c r="E2863" s="183"/>
      <c r="F2863" s="183"/>
      <c r="G2863" s="22"/>
      <c r="H2863" s="22"/>
      <c r="I2863" s="22"/>
      <c r="J2863" s="22"/>
      <c r="K2863" s="191" t="e">
        <f aca="false">VLOOKUP(Personale!J2863,Legenda!$D$1:$F$258,2)</f>
        <v>#N/A</v>
      </c>
      <c r="L2863" s="22"/>
      <c r="M2863" s="22"/>
      <c r="N2863" s="22"/>
      <c r="O2863" s="22"/>
      <c r="P2863" s="203"/>
      <c r="Q2863" s="22"/>
      <c r="R2863" s="22"/>
      <c r="S2863" s="22"/>
      <c r="T2863" s="203"/>
      <c r="U2863" s="211"/>
      <c r="V2863" s="211"/>
      <c r="W2863" s="185" t="n">
        <v>0</v>
      </c>
      <c r="X2863" s="185" t="n">
        <v>0</v>
      </c>
      <c r="Y2863" s="219" t="n">
        <f aca="false">SUM(W2863:X2863)</f>
        <v>0</v>
      </c>
      <c r="Z2863" s="185" t="n">
        <v>0</v>
      </c>
      <c r="AA2863" s="185" t="n">
        <v>0</v>
      </c>
      <c r="AB2863" s="220" t="n">
        <f aca="false">SUM(Z2863:AA2863)</f>
        <v>0</v>
      </c>
      <c r="AC2863" s="22"/>
      <c r="AD2863" s="22"/>
      <c r="AE2863" s="188"/>
      <c r="AF2863" s="206" t="n">
        <f aca="false">IF(AE2863="SI",N2863,0)</f>
        <v>0</v>
      </c>
      <c r="AG2863" s="189" t="n">
        <f aca="false">IF(AE2863="SI",Y2863,0)</f>
        <v>0</v>
      </c>
      <c r="AH2863" s="189" t="n">
        <f aca="false">IF(AE2863="SI",AB2863,0)</f>
        <v>0</v>
      </c>
      <c r="AI2863" s="148"/>
      <c r="AJ2863" s="207"/>
      <c r="AK2863" s="207"/>
      <c r="AL2863" s="207"/>
      <c r="AM2863" s="207"/>
      <c r="AN2863" s="207"/>
      <c r="AO2863" s="208"/>
    </row>
    <row r="2864" customFormat="false" ht="15.75" hidden="false" customHeight="true" outlineLevel="0" collapsed="false">
      <c r="A2864" s="22" t="n">
        <v>2863</v>
      </c>
      <c r="B2864" s="180"/>
      <c r="C2864" s="22"/>
      <c r="D2864" s="22"/>
      <c r="E2864" s="183"/>
      <c r="F2864" s="183"/>
      <c r="G2864" s="22"/>
      <c r="H2864" s="22"/>
      <c r="I2864" s="22"/>
      <c r="J2864" s="22"/>
      <c r="K2864" s="191" t="e">
        <f aca="false">VLOOKUP(Personale!J2864,Legenda!$D$1:$F$258,2)</f>
        <v>#N/A</v>
      </c>
      <c r="L2864" s="22"/>
      <c r="M2864" s="22"/>
      <c r="N2864" s="22"/>
      <c r="O2864" s="22"/>
      <c r="P2864" s="203"/>
      <c r="Q2864" s="22"/>
      <c r="R2864" s="22"/>
      <c r="S2864" s="22"/>
      <c r="T2864" s="203"/>
      <c r="U2864" s="211"/>
      <c r="V2864" s="211"/>
      <c r="W2864" s="185" t="n">
        <v>0</v>
      </c>
      <c r="X2864" s="185" t="n">
        <v>0</v>
      </c>
      <c r="Y2864" s="219" t="n">
        <f aca="false">SUM(W2864:X2864)</f>
        <v>0</v>
      </c>
      <c r="Z2864" s="185" t="n">
        <v>0</v>
      </c>
      <c r="AA2864" s="185" t="n">
        <v>0</v>
      </c>
      <c r="AB2864" s="220" t="n">
        <f aca="false">SUM(Z2864:AA2864)</f>
        <v>0</v>
      </c>
      <c r="AC2864" s="22"/>
      <c r="AD2864" s="22"/>
      <c r="AE2864" s="188"/>
      <c r="AF2864" s="206" t="n">
        <f aca="false">IF(AE2864="SI",N2864,0)</f>
        <v>0</v>
      </c>
      <c r="AG2864" s="189" t="n">
        <f aca="false">IF(AE2864="SI",Y2864,0)</f>
        <v>0</v>
      </c>
      <c r="AH2864" s="189" t="n">
        <f aca="false">IF(AE2864="SI",AB2864,0)</f>
        <v>0</v>
      </c>
      <c r="AI2864" s="148"/>
      <c r="AJ2864" s="207"/>
      <c r="AK2864" s="207"/>
      <c r="AL2864" s="207"/>
      <c r="AM2864" s="207"/>
      <c r="AN2864" s="207"/>
      <c r="AO2864" s="208"/>
    </row>
    <row r="2865" customFormat="false" ht="15.75" hidden="false" customHeight="true" outlineLevel="0" collapsed="false">
      <c r="A2865" s="22" t="n">
        <v>2864</v>
      </c>
      <c r="B2865" s="180"/>
      <c r="C2865" s="22"/>
      <c r="D2865" s="22"/>
      <c r="E2865" s="183"/>
      <c r="F2865" s="183"/>
      <c r="G2865" s="22"/>
      <c r="H2865" s="22"/>
      <c r="I2865" s="22"/>
      <c r="J2865" s="22"/>
      <c r="K2865" s="191" t="e">
        <f aca="false">VLOOKUP(Personale!J2865,Legenda!$D$1:$F$258,2)</f>
        <v>#N/A</v>
      </c>
      <c r="L2865" s="22"/>
      <c r="M2865" s="22"/>
      <c r="N2865" s="22"/>
      <c r="O2865" s="22"/>
      <c r="P2865" s="203"/>
      <c r="Q2865" s="22"/>
      <c r="R2865" s="22"/>
      <c r="S2865" s="22"/>
      <c r="T2865" s="203"/>
      <c r="U2865" s="211"/>
      <c r="V2865" s="211"/>
      <c r="W2865" s="185" t="n">
        <v>0</v>
      </c>
      <c r="X2865" s="185" t="n">
        <v>0</v>
      </c>
      <c r="Y2865" s="219" t="n">
        <f aca="false">SUM(W2865:X2865)</f>
        <v>0</v>
      </c>
      <c r="Z2865" s="185" t="n">
        <v>0</v>
      </c>
      <c r="AA2865" s="185" t="n">
        <v>0</v>
      </c>
      <c r="AB2865" s="220" t="n">
        <f aca="false">SUM(Z2865:AA2865)</f>
        <v>0</v>
      </c>
      <c r="AC2865" s="22"/>
      <c r="AD2865" s="22"/>
      <c r="AE2865" s="188"/>
      <c r="AF2865" s="206" t="n">
        <f aca="false">IF(AE2865="SI",N2865,0)</f>
        <v>0</v>
      </c>
      <c r="AG2865" s="189" t="n">
        <f aca="false">IF(AE2865="SI",Y2865,0)</f>
        <v>0</v>
      </c>
      <c r="AH2865" s="189" t="n">
        <f aca="false">IF(AE2865="SI",AB2865,0)</f>
        <v>0</v>
      </c>
      <c r="AI2865" s="148"/>
      <c r="AJ2865" s="207"/>
      <c r="AK2865" s="207"/>
      <c r="AL2865" s="207"/>
      <c r="AM2865" s="207"/>
      <c r="AN2865" s="207"/>
      <c r="AO2865" s="208"/>
    </row>
    <row r="2866" customFormat="false" ht="15.75" hidden="false" customHeight="true" outlineLevel="0" collapsed="false">
      <c r="A2866" s="22" t="n">
        <v>2865</v>
      </c>
      <c r="B2866" s="180"/>
      <c r="C2866" s="22"/>
      <c r="D2866" s="22"/>
      <c r="E2866" s="183"/>
      <c r="F2866" s="183"/>
      <c r="G2866" s="22"/>
      <c r="H2866" s="22"/>
      <c r="I2866" s="22"/>
      <c r="J2866" s="22"/>
      <c r="K2866" s="191" t="e">
        <f aca="false">VLOOKUP(Personale!J2866,Legenda!$D$1:$F$258,2)</f>
        <v>#N/A</v>
      </c>
      <c r="L2866" s="22"/>
      <c r="M2866" s="22"/>
      <c r="N2866" s="22"/>
      <c r="O2866" s="22"/>
      <c r="P2866" s="203"/>
      <c r="Q2866" s="22"/>
      <c r="R2866" s="22"/>
      <c r="S2866" s="22"/>
      <c r="T2866" s="203"/>
      <c r="U2866" s="211"/>
      <c r="V2866" s="211"/>
      <c r="W2866" s="185" t="n">
        <v>0</v>
      </c>
      <c r="X2866" s="185" t="n">
        <v>0</v>
      </c>
      <c r="Y2866" s="219" t="n">
        <f aca="false">SUM(W2866:X2866)</f>
        <v>0</v>
      </c>
      <c r="Z2866" s="185" t="n">
        <v>0</v>
      </c>
      <c r="AA2866" s="185" t="n">
        <v>0</v>
      </c>
      <c r="AB2866" s="220" t="n">
        <f aca="false">SUM(Z2866:AA2866)</f>
        <v>0</v>
      </c>
      <c r="AC2866" s="22"/>
      <c r="AD2866" s="22"/>
      <c r="AE2866" s="188"/>
      <c r="AF2866" s="206" t="n">
        <f aca="false">IF(AE2866="SI",N2866,0)</f>
        <v>0</v>
      </c>
      <c r="AG2866" s="189" t="n">
        <f aca="false">IF(AE2866="SI",Y2866,0)</f>
        <v>0</v>
      </c>
      <c r="AH2866" s="189" t="n">
        <f aca="false">IF(AE2866="SI",AB2866,0)</f>
        <v>0</v>
      </c>
      <c r="AI2866" s="148"/>
      <c r="AJ2866" s="207"/>
      <c r="AK2866" s="207"/>
      <c r="AL2866" s="207"/>
      <c r="AM2866" s="207"/>
      <c r="AN2866" s="207"/>
      <c r="AO2866" s="208"/>
    </row>
    <row r="2867" customFormat="false" ht="15.75" hidden="false" customHeight="true" outlineLevel="0" collapsed="false">
      <c r="A2867" s="22" t="n">
        <v>2866</v>
      </c>
      <c r="B2867" s="180"/>
      <c r="C2867" s="22"/>
      <c r="D2867" s="22"/>
      <c r="E2867" s="183"/>
      <c r="F2867" s="183"/>
      <c r="G2867" s="22"/>
      <c r="H2867" s="22"/>
      <c r="I2867" s="22"/>
      <c r="J2867" s="22"/>
      <c r="K2867" s="191" t="e">
        <f aca="false">VLOOKUP(Personale!J2867,Legenda!$D$1:$F$258,2)</f>
        <v>#N/A</v>
      </c>
      <c r="L2867" s="22"/>
      <c r="M2867" s="22"/>
      <c r="N2867" s="22"/>
      <c r="O2867" s="22"/>
      <c r="P2867" s="203"/>
      <c r="Q2867" s="22"/>
      <c r="R2867" s="22"/>
      <c r="S2867" s="22"/>
      <c r="T2867" s="203"/>
      <c r="U2867" s="211"/>
      <c r="V2867" s="211"/>
      <c r="W2867" s="185" t="n">
        <v>0</v>
      </c>
      <c r="X2867" s="185" t="n">
        <v>0</v>
      </c>
      <c r="Y2867" s="219" t="n">
        <f aca="false">SUM(W2867:X2867)</f>
        <v>0</v>
      </c>
      <c r="Z2867" s="185" t="n">
        <v>0</v>
      </c>
      <c r="AA2867" s="185" t="n">
        <v>0</v>
      </c>
      <c r="AB2867" s="220" t="n">
        <f aca="false">SUM(Z2867:AA2867)</f>
        <v>0</v>
      </c>
      <c r="AC2867" s="22"/>
      <c r="AD2867" s="22"/>
      <c r="AE2867" s="188"/>
      <c r="AF2867" s="206" t="n">
        <f aca="false">IF(AE2867="SI",N2867,0)</f>
        <v>0</v>
      </c>
      <c r="AG2867" s="189" t="n">
        <f aca="false">IF(AE2867="SI",Y2867,0)</f>
        <v>0</v>
      </c>
      <c r="AH2867" s="189" t="n">
        <f aca="false">IF(AE2867="SI",AB2867,0)</f>
        <v>0</v>
      </c>
      <c r="AI2867" s="148"/>
      <c r="AJ2867" s="207"/>
      <c r="AK2867" s="207"/>
      <c r="AL2867" s="207"/>
      <c r="AM2867" s="207"/>
      <c r="AN2867" s="207"/>
      <c r="AO2867" s="208"/>
    </row>
    <row r="2868" customFormat="false" ht="15.75" hidden="false" customHeight="true" outlineLevel="0" collapsed="false">
      <c r="A2868" s="22" t="n">
        <v>2867</v>
      </c>
      <c r="B2868" s="180"/>
      <c r="C2868" s="22"/>
      <c r="D2868" s="22"/>
      <c r="E2868" s="183"/>
      <c r="F2868" s="183"/>
      <c r="G2868" s="22"/>
      <c r="H2868" s="22"/>
      <c r="I2868" s="22"/>
      <c r="J2868" s="22"/>
      <c r="K2868" s="191" t="e">
        <f aca="false">VLOOKUP(Personale!J2868,Legenda!$D$1:$F$258,2)</f>
        <v>#N/A</v>
      </c>
      <c r="L2868" s="22"/>
      <c r="M2868" s="22"/>
      <c r="N2868" s="22"/>
      <c r="O2868" s="22"/>
      <c r="P2868" s="203"/>
      <c r="Q2868" s="22"/>
      <c r="R2868" s="22"/>
      <c r="S2868" s="22"/>
      <c r="T2868" s="203"/>
      <c r="U2868" s="211"/>
      <c r="V2868" s="211"/>
      <c r="W2868" s="185" t="n">
        <v>0</v>
      </c>
      <c r="X2868" s="185" t="n">
        <v>0</v>
      </c>
      <c r="Y2868" s="219" t="n">
        <f aca="false">SUM(W2868:X2868)</f>
        <v>0</v>
      </c>
      <c r="Z2868" s="185" t="n">
        <v>0</v>
      </c>
      <c r="AA2868" s="185" t="n">
        <v>0</v>
      </c>
      <c r="AB2868" s="220" t="n">
        <f aca="false">SUM(Z2868:AA2868)</f>
        <v>0</v>
      </c>
      <c r="AC2868" s="22"/>
      <c r="AD2868" s="22"/>
      <c r="AE2868" s="188"/>
      <c r="AF2868" s="206" t="n">
        <f aca="false">IF(AE2868="SI",N2868,0)</f>
        <v>0</v>
      </c>
      <c r="AG2868" s="189" t="n">
        <f aca="false">IF(AE2868="SI",Y2868,0)</f>
        <v>0</v>
      </c>
      <c r="AH2868" s="189" t="n">
        <f aca="false">IF(AE2868="SI",AB2868,0)</f>
        <v>0</v>
      </c>
      <c r="AI2868" s="148"/>
      <c r="AJ2868" s="207"/>
      <c r="AK2868" s="207"/>
      <c r="AL2868" s="207"/>
      <c r="AM2868" s="207"/>
      <c r="AN2868" s="207"/>
      <c r="AO2868" s="208"/>
    </row>
    <row r="2869" customFormat="false" ht="15.75" hidden="false" customHeight="true" outlineLevel="0" collapsed="false">
      <c r="A2869" s="22" t="n">
        <v>2868</v>
      </c>
      <c r="B2869" s="180"/>
      <c r="C2869" s="22"/>
      <c r="D2869" s="22"/>
      <c r="E2869" s="183"/>
      <c r="F2869" s="183"/>
      <c r="G2869" s="22"/>
      <c r="H2869" s="22"/>
      <c r="I2869" s="22"/>
      <c r="J2869" s="22"/>
      <c r="K2869" s="191" t="e">
        <f aca="false">VLOOKUP(Personale!J2869,Legenda!$D$1:$F$258,2)</f>
        <v>#N/A</v>
      </c>
      <c r="L2869" s="22"/>
      <c r="M2869" s="22"/>
      <c r="N2869" s="22"/>
      <c r="O2869" s="22"/>
      <c r="P2869" s="203"/>
      <c r="Q2869" s="22"/>
      <c r="R2869" s="22"/>
      <c r="S2869" s="22"/>
      <c r="T2869" s="203"/>
      <c r="U2869" s="211"/>
      <c r="V2869" s="211"/>
      <c r="W2869" s="185" t="n">
        <v>0</v>
      </c>
      <c r="X2869" s="185" t="n">
        <v>0</v>
      </c>
      <c r="Y2869" s="219" t="n">
        <f aca="false">SUM(W2869:X2869)</f>
        <v>0</v>
      </c>
      <c r="Z2869" s="185" t="n">
        <v>0</v>
      </c>
      <c r="AA2869" s="185" t="n">
        <v>0</v>
      </c>
      <c r="AB2869" s="220" t="n">
        <f aca="false">SUM(Z2869:AA2869)</f>
        <v>0</v>
      </c>
      <c r="AC2869" s="22"/>
      <c r="AD2869" s="22"/>
      <c r="AE2869" s="188"/>
      <c r="AF2869" s="206" t="n">
        <f aca="false">IF(AE2869="SI",N2869,0)</f>
        <v>0</v>
      </c>
      <c r="AG2869" s="189" t="n">
        <f aca="false">IF(AE2869="SI",Y2869,0)</f>
        <v>0</v>
      </c>
      <c r="AH2869" s="189" t="n">
        <f aca="false">IF(AE2869="SI",AB2869,0)</f>
        <v>0</v>
      </c>
      <c r="AI2869" s="148"/>
      <c r="AJ2869" s="207"/>
      <c r="AK2869" s="207"/>
      <c r="AL2869" s="207"/>
      <c r="AM2869" s="207"/>
      <c r="AN2869" s="207"/>
      <c r="AO2869" s="208"/>
    </row>
    <row r="2870" customFormat="false" ht="15.75" hidden="false" customHeight="true" outlineLevel="0" collapsed="false">
      <c r="A2870" s="22" t="n">
        <v>2869</v>
      </c>
      <c r="B2870" s="180"/>
      <c r="C2870" s="22"/>
      <c r="D2870" s="22"/>
      <c r="E2870" s="183"/>
      <c r="F2870" s="183"/>
      <c r="G2870" s="22"/>
      <c r="H2870" s="22"/>
      <c r="I2870" s="22"/>
      <c r="J2870" s="22"/>
      <c r="K2870" s="191" t="e">
        <f aca="false">VLOOKUP(Personale!J2870,Legenda!$D$1:$F$258,2)</f>
        <v>#N/A</v>
      </c>
      <c r="L2870" s="22"/>
      <c r="M2870" s="22"/>
      <c r="N2870" s="22"/>
      <c r="O2870" s="22"/>
      <c r="P2870" s="203"/>
      <c r="Q2870" s="22"/>
      <c r="R2870" s="22"/>
      <c r="S2870" s="22"/>
      <c r="T2870" s="203"/>
      <c r="U2870" s="211"/>
      <c r="V2870" s="211"/>
      <c r="W2870" s="185" t="n">
        <v>0</v>
      </c>
      <c r="X2870" s="185" t="n">
        <v>0</v>
      </c>
      <c r="Y2870" s="219" t="n">
        <f aca="false">SUM(W2870:X2870)</f>
        <v>0</v>
      </c>
      <c r="Z2870" s="185" t="n">
        <v>0</v>
      </c>
      <c r="AA2870" s="185" t="n">
        <v>0</v>
      </c>
      <c r="AB2870" s="220" t="n">
        <f aca="false">SUM(Z2870:AA2870)</f>
        <v>0</v>
      </c>
      <c r="AC2870" s="22"/>
      <c r="AD2870" s="22"/>
      <c r="AE2870" s="188"/>
      <c r="AF2870" s="206" t="n">
        <f aca="false">IF(AE2870="SI",N2870,0)</f>
        <v>0</v>
      </c>
      <c r="AG2870" s="189" t="n">
        <f aca="false">IF(AE2870="SI",Y2870,0)</f>
        <v>0</v>
      </c>
      <c r="AH2870" s="189" t="n">
        <f aca="false">IF(AE2870="SI",AB2870,0)</f>
        <v>0</v>
      </c>
      <c r="AI2870" s="148"/>
      <c r="AJ2870" s="207"/>
      <c r="AK2870" s="207"/>
      <c r="AL2870" s="207"/>
      <c r="AM2870" s="207"/>
      <c r="AN2870" s="207"/>
      <c r="AO2870" s="208"/>
    </row>
    <row r="2871" customFormat="false" ht="15.75" hidden="false" customHeight="true" outlineLevel="0" collapsed="false">
      <c r="A2871" s="22" t="n">
        <v>2870</v>
      </c>
      <c r="B2871" s="180"/>
      <c r="C2871" s="22"/>
      <c r="D2871" s="22"/>
      <c r="E2871" s="183"/>
      <c r="F2871" s="183"/>
      <c r="G2871" s="22"/>
      <c r="H2871" s="22"/>
      <c r="I2871" s="22"/>
      <c r="J2871" s="22"/>
      <c r="K2871" s="191" t="e">
        <f aca="false">VLOOKUP(Personale!J2871,Legenda!$D$1:$F$258,2)</f>
        <v>#N/A</v>
      </c>
      <c r="L2871" s="22"/>
      <c r="M2871" s="22"/>
      <c r="N2871" s="22"/>
      <c r="O2871" s="22"/>
      <c r="P2871" s="203"/>
      <c r="Q2871" s="22"/>
      <c r="R2871" s="22"/>
      <c r="S2871" s="22"/>
      <c r="T2871" s="203"/>
      <c r="U2871" s="211"/>
      <c r="V2871" s="211"/>
      <c r="W2871" s="185" t="n">
        <v>0</v>
      </c>
      <c r="X2871" s="185" t="n">
        <v>0</v>
      </c>
      <c r="Y2871" s="219" t="n">
        <f aca="false">SUM(W2871:X2871)</f>
        <v>0</v>
      </c>
      <c r="Z2871" s="185" t="n">
        <v>0</v>
      </c>
      <c r="AA2871" s="185" t="n">
        <v>0</v>
      </c>
      <c r="AB2871" s="220" t="n">
        <f aca="false">SUM(Z2871:AA2871)</f>
        <v>0</v>
      </c>
      <c r="AC2871" s="22"/>
      <c r="AD2871" s="22"/>
      <c r="AE2871" s="188"/>
      <c r="AF2871" s="206" t="n">
        <f aca="false">IF(AE2871="SI",N2871,0)</f>
        <v>0</v>
      </c>
      <c r="AG2871" s="189" t="n">
        <f aca="false">IF(AE2871="SI",Y2871,0)</f>
        <v>0</v>
      </c>
      <c r="AH2871" s="189" t="n">
        <f aca="false">IF(AE2871="SI",AB2871,0)</f>
        <v>0</v>
      </c>
      <c r="AI2871" s="148"/>
      <c r="AJ2871" s="207"/>
      <c r="AK2871" s="207"/>
      <c r="AL2871" s="207"/>
      <c r="AM2871" s="207"/>
      <c r="AN2871" s="207"/>
      <c r="AO2871" s="208"/>
    </row>
    <row r="2872" customFormat="false" ht="15.75" hidden="false" customHeight="true" outlineLevel="0" collapsed="false">
      <c r="A2872" s="22" t="n">
        <v>2871</v>
      </c>
      <c r="B2872" s="180"/>
      <c r="C2872" s="22"/>
      <c r="D2872" s="22"/>
      <c r="E2872" s="183"/>
      <c r="F2872" s="183"/>
      <c r="G2872" s="22"/>
      <c r="H2872" s="22"/>
      <c r="I2872" s="22"/>
      <c r="J2872" s="22"/>
      <c r="K2872" s="191" t="e">
        <f aca="false">VLOOKUP(Personale!J2872,Legenda!$D$1:$F$258,2)</f>
        <v>#N/A</v>
      </c>
      <c r="L2872" s="22"/>
      <c r="M2872" s="22"/>
      <c r="N2872" s="22"/>
      <c r="O2872" s="22"/>
      <c r="P2872" s="203"/>
      <c r="Q2872" s="22"/>
      <c r="R2872" s="22"/>
      <c r="S2872" s="22"/>
      <c r="T2872" s="203"/>
      <c r="U2872" s="211"/>
      <c r="V2872" s="211"/>
      <c r="W2872" s="185" t="n">
        <v>0</v>
      </c>
      <c r="X2872" s="185" t="n">
        <v>0</v>
      </c>
      <c r="Y2872" s="219" t="n">
        <f aca="false">SUM(W2872:X2872)</f>
        <v>0</v>
      </c>
      <c r="Z2872" s="185" t="n">
        <v>0</v>
      </c>
      <c r="AA2872" s="185" t="n">
        <v>0</v>
      </c>
      <c r="AB2872" s="220" t="n">
        <f aca="false">SUM(Z2872:AA2872)</f>
        <v>0</v>
      </c>
      <c r="AC2872" s="22"/>
      <c r="AD2872" s="22"/>
      <c r="AE2872" s="188"/>
      <c r="AF2872" s="206" t="n">
        <f aca="false">IF(AE2872="SI",N2872,0)</f>
        <v>0</v>
      </c>
      <c r="AG2872" s="189" t="n">
        <f aca="false">IF(AE2872="SI",Y2872,0)</f>
        <v>0</v>
      </c>
      <c r="AH2872" s="189" t="n">
        <f aca="false">IF(AE2872="SI",AB2872,0)</f>
        <v>0</v>
      </c>
      <c r="AI2872" s="148"/>
      <c r="AJ2872" s="207"/>
      <c r="AK2872" s="207"/>
      <c r="AL2872" s="207"/>
      <c r="AM2872" s="207"/>
      <c r="AN2872" s="207"/>
      <c r="AO2872" s="208"/>
    </row>
    <row r="2873" customFormat="false" ht="15.75" hidden="false" customHeight="true" outlineLevel="0" collapsed="false">
      <c r="A2873" s="22" t="n">
        <v>2872</v>
      </c>
      <c r="B2873" s="180"/>
      <c r="C2873" s="22"/>
      <c r="D2873" s="22"/>
      <c r="E2873" s="183"/>
      <c r="F2873" s="183"/>
      <c r="G2873" s="22"/>
      <c r="H2873" s="22"/>
      <c r="I2873" s="22"/>
      <c r="J2873" s="22"/>
      <c r="K2873" s="191" t="e">
        <f aca="false">VLOOKUP(Personale!J2873,Legenda!$D$1:$F$258,2)</f>
        <v>#N/A</v>
      </c>
      <c r="L2873" s="22"/>
      <c r="M2873" s="22"/>
      <c r="N2873" s="22"/>
      <c r="O2873" s="22"/>
      <c r="P2873" s="203"/>
      <c r="Q2873" s="22"/>
      <c r="R2873" s="22"/>
      <c r="S2873" s="22"/>
      <c r="T2873" s="203"/>
      <c r="U2873" s="211"/>
      <c r="V2873" s="211"/>
      <c r="W2873" s="185" t="n">
        <v>0</v>
      </c>
      <c r="X2873" s="185" t="n">
        <v>0</v>
      </c>
      <c r="Y2873" s="219" t="n">
        <f aca="false">SUM(W2873:X2873)</f>
        <v>0</v>
      </c>
      <c r="Z2873" s="185" t="n">
        <v>0</v>
      </c>
      <c r="AA2873" s="185" t="n">
        <v>0</v>
      </c>
      <c r="AB2873" s="220" t="n">
        <f aca="false">SUM(Z2873:AA2873)</f>
        <v>0</v>
      </c>
      <c r="AC2873" s="22"/>
      <c r="AD2873" s="22"/>
      <c r="AE2873" s="188"/>
      <c r="AF2873" s="206" t="n">
        <f aca="false">IF(AE2873="SI",N2873,0)</f>
        <v>0</v>
      </c>
      <c r="AG2873" s="189" t="n">
        <f aca="false">IF(AE2873="SI",Y2873,0)</f>
        <v>0</v>
      </c>
      <c r="AH2873" s="189" t="n">
        <f aca="false">IF(AE2873="SI",AB2873,0)</f>
        <v>0</v>
      </c>
      <c r="AI2873" s="148"/>
      <c r="AJ2873" s="207"/>
      <c r="AK2873" s="207"/>
      <c r="AL2873" s="207"/>
      <c r="AM2873" s="207"/>
      <c r="AN2873" s="207"/>
      <c r="AO2873" s="208"/>
    </row>
    <row r="2874" customFormat="false" ht="15.75" hidden="false" customHeight="true" outlineLevel="0" collapsed="false">
      <c r="A2874" s="22" t="n">
        <v>2873</v>
      </c>
      <c r="B2874" s="180"/>
      <c r="C2874" s="22"/>
      <c r="D2874" s="22"/>
      <c r="E2874" s="183"/>
      <c r="F2874" s="183"/>
      <c r="G2874" s="22"/>
      <c r="H2874" s="22"/>
      <c r="I2874" s="22"/>
      <c r="J2874" s="22"/>
      <c r="K2874" s="191" t="e">
        <f aca="false">VLOOKUP(Personale!J2874,Legenda!$D$1:$F$258,2)</f>
        <v>#N/A</v>
      </c>
      <c r="L2874" s="22"/>
      <c r="M2874" s="22"/>
      <c r="N2874" s="22"/>
      <c r="O2874" s="22"/>
      <c r="P2874" s="203"/>
      <c r="Q2874" s="22"/>
      <c r="R2874" s="22"/>
      <c r="S2874" s="22"/>
      <c r="T2874" s="203"/>
      <c r="U2874" s="211"/>
      <c r="V2874" s="211"/>
      <c r="W2874" s="185" t="n">
        <v>0</v>
      </c>
      <c r="X2874" s="185" t="n">
        <v>0</v>
      </c>
      <c r="Y2874" s="219" t="n">
        <f aca="false">SUM(W2874:X2874)</f>
        <v>0</v>
      </c>
      <c r="Z2874" s="185" t="n">
        <v>0</v>
      </c>
      <c r="AA2874" s="185" t="n">
        <v>0</v>
      </c>
      <c r="AB2874" s="220" t="n">
        <f aca="false">SUM(Z2874:AA2874)</f>
        <v>0</v>
      </c>
      <c r="AC2874" s="22"/>
      <c r="AD2874" s="22"/>
      <c r="AE2874" s="188"/>
      <c r="AF2874" s="206" t="n">
        <f aca="false">IF(AE2874="SI",N2874,0)</f>
        <v>0</v>
      </c>
      <c r="AG2874" s="189" t="n">
        <f aca="false">IF(AE2874="SI",Y2874,0)</f>
        <v>0</v>
      </c>
      <c r="AH2874" s="189" t="n">
        <f aca="false">IF(AE2874="SI",AB2874,0)</f>
        <v>0</v>
      </c>
      <c r="AI2874" s="148"/>
      <c r="AJ2874" s="207"/>
      <c r="AK2874" s="207"/>
      <c r="AL2874" s="207"/>
      <c r="AM2874" s="207"/>
      <c r="AN2874" s="207"/>
      <c r="AO2874" s="208"/>
    </row>
    <row r="2875" customFormat="false" ht="15.75" hidden="false" customHeight="true" outlineLevel="0" collapsed="false">
      <c r="A2875" s="22" t="n">
        <v>2874</v>
      </c>
      <c r="B2875" s="180"/>
      <c r="C2875" s="22"/>
      <c r="D2875" s="22"/>
      <c r="E2875" s="183"/>
      <c r="F2875" s="183"/>
      <c r="G2875" s="22"/>
      <c r="H2875" s="22"/>
      <c r="I2875" s="22"/>
      <c r="J2875" s="22"/>
      <c r="K2875" s="191" t="e">
        <f aca="false">VLOOKUP(Personale!J2875,Legenda!$D$1:$F$258,2)</f>
        <v>#N/A</v>
      </c>
      <c r="L2875" s="22"/>
      <c r="M2875" s="22"/>
      <c r="N2875" s="22"/>
      <c r="O2875" s="22"/>
      <c r="P2875" s="203"/>
      <c r="Q2875" s="22"/>
      <c r="R2875" s="22"/>
      <c r="S2875" s="22"/>
      <c r="T2875" s="203"/>
      <c r="U2875" s="211"/>
      <c r="V2875" s="211"/>
      <c r="W2875" s="185" t="n">
        <v>0</v>
      </c>
      <c r="X2875" s="185" t="n">
        <v>0</v>
      </c>
      <c r="Y2875" s="219" t="n">
        <f aca="false">SUM(W2875:X2875)</f>
        <v>0</v>
      </c>
      <c r="Z2875" s="185" t="n">
        <v>0</v>
      </c>
      <c r="AA2875" s="185" t="n">
        <v>0</v>
      </c>
      <c r="AB2875" s="220" t="n">
        <f aca="false">SUM(Z2875:AA2875)</f>
        <v>0</v>
      </c>
      <c r="AC2875" s="22"/>
      <c r="AD2875" s="22"/>
      <c r="AE2875" s="188"/>
      <c r="AF2875" s="206" t="n">
        <f aca="false">IF(AE2875="SI",N2875,0)</f>
        <v>0</v>
      </c>
      <c r="AG2875" s="189" t="n">
        <f aca="false">IF(AE2875="SI",Y2875,0)</f>
        <v>0</v>
      </c>
      <c r="AH2875" s="189" t="n">
        <f aca="false">IF(AE2875="SI",AB2875,0)</f>
        <v>0</v>
      </c>
      <c r="AI2875" s="148"/>
      <c r="AJ2875" s="207"/>
      <c r="AK2875" s="207"/>
      <c r="AL2875" s="207"/>
      <c r="AM2875" s="207"/>
      <c r="AN2875" s="207"/>
      <c r="AO2875" s="208"/>
    </row>
    <row r="2876" customFormat="false" ht="15.75" hidden="false" customHeight="true" outlineLevel="0" collapsed="false">
      <c r="A2876" s="22" t="n">
        <v>2875</v>
      </c>
      <c r="B2876" s="180"/>
      <c r="C2876" s="22"/>
      <c r="D2876" s="22"/>
      <c r="E2876" s="183"/>
      <c r="F2876" s="183"/>
      <c r="G2876" s="22"/>
      <c r="H2876" s="22"/>
      <c r="I2876" s="22"/>
      <c r="J2876" s="22"/>
      <c r="K2876" s="191" t="e">
        <f aca="false">VLOOKUP(Personale!J2876,Legenda!$D$1:$F$258,2)</f>
        <v>#N/A</v>
      </c>
      <c r="L2876" s="22"/>
      <c r="M2876" s="22"/>
      <c r="N2876" s="22"/>
      <c r="O2876" s="22"/>
      <c r="P2876" s="203"/>
      <c r="Q2876" s="22"/>
      <c r="R2876" s="22"/>
      <c r="S2876" s="22"/>
      <c r="T2876" s="203"/>
      <c r="U2876" s="211"/>
      <c r="V2876" s="211"/>
      <c r="W2876" s="185" t="n">
        <v>0</v>
      </c>
      <c r="X2876" s="185" t="n">
        <v>0</v>
      </c>
      <c r="Y2876" s="219" t="n">
        <f aca="false">SUM(W2876:X2876)</f>
        <v>0</v>
      </c>
      <c r="Z2876" s="185" t="n">
        <v>0</v>
      </c>
      <c r="AA2876" s="185" t="n">
        <v>0</v>
      </c>
      <c r="AB2876" s="220" t="n">
        <f aca="false">SUM(Z2876:AA2876)</f>
        <v>0</v>
      </c>
      <c r="AC2876" s="22"/>
      <c r="AD2876" s="22"/>
      <c r="AE2876" s="188"/>
      <c r="AF2876" s="206" t="n">
        <f aca="false">IF(AE2876="SI",N2876,0)</f>
        <v>0</v>
      </c>
      <c r="AG2876" s="189" t="n">
        <f aca="false">IF(AE2876="SI",Y2876,0)</f>
        <v>0</v>
      </c>
      <c r="AH2876" s="189" t="n">
        <f aca="false">IF(AE2876="SI",AB2876,0)</f>
        <v>0</v>
      </c>
      <c r="AI2876" s="148"/>
      <c r="AJ2876" s="207"/>
      <c r="AK2876" s="207"/>
      <c r="AL2876" s="207"/>
      <c r="AM2876" s="207"/>
      <c r="AN2876" s="207"/>
      <c r="AO2876" s="208"/>
    </row>
    <row r="2877" customFormat="false" ht="15.75" hidden="false" customHeight="true" outlineLevel="0" collapsed="false">
      <c r="A2877" s="22" t="n">
        <v>2876</v>
      </c>
      <c r="B2877" s="180"/>
      <c r="C2877" s="22"/>
      <c r="D2877" s="22"/>
      <c r="E2877" s="183"/>
      <c r="F2877" s="183"/>
      <c r="G2877" s="22"/>
      <c r="H2877" s="22"/>
      <c r="I2877" s="22"/>
      <c r="J2877" s="22"/>
      <c r="K2877" s="191" t="e">
        <f aca="false">VLOOKUP(Personale!J2877,Legenda!$D$1:$F$258,2)</f>
        <v>#N/A</v>
      </c>
      <c r="L2877" s="22"/>
      <c r="M2877" s="22"/>
      <c r="N2877" s="22"/>
      <c r="O2877" s="22"/>
      <c r="P2877" s="203"/>
      <c r="Q2877" s="22"/>
      <c r="R2877" s="22"/>
      <c r="S2877" s="22"/>
      <c r="T2877" s="203"/>
      <c r="U2877" s="211"/>
      <c r="V2877" s="211"/>
      <c r="W2877" s="185" t="n">
        <v>0</v>
      </c>
      <c r="X2877" s="185" t="n">
        <v>0</v>
      </c>
      <c r="Y2877" s="219" t="n">
        <f aca="false">SUM(W2877:X2877)</f>
        <v>0</v>
      </c>
      <c r="Z2877" s="185" t="n">
        <v>0</v>
      </c>
      <c r="AA2877" s="185" t="n">
        <v>0</v>
      </c>
      <c r="AB2877" s="220" t="n">
        <f aca="false">SUM(Z2877:AA2877)</f>
        <v>0</v>
      </c>
      <c r="AC2877" s="22"/>
      <c r="AD2877" s="22"/>
      <c r="AE2877" s="188"/>
      <c r="AF2877" s="206" t="n">
        <f aca="false">IF(AE2877="SI",N2877,0)</f>
        <v>0</v>
      </c>
      <c r="AG2877" s="189" t="n">
        <f aca="false">IF(AE2877="SI",Y2877,0)</f>
        <v>0</v>
      </c>
      <c r="AH2877" s="189" t="n">
        <f aca="false">IF(AE2877="SI",AB2877,0)</f>
        <v>0</v>
      </c>
      <c r="AI2877" s="148"/>
      <c r="AJ2877" s="207"/>
      <c r="AK2877" s="207"/>
      <c r="AL2877" s="207"/>
      <c r="AM2877" s="207"/>
      <c r="AN2877" s="207"/>
      <c r="AO2877" s="208"/>
    </row>
    <row r="2878" customFormat="false" ht="15.75" hidden="false" customHeight="true" outlineLevel="0" collapsed="false">
      <c r="A2878" s="22" t="n">
        <v>2877</v>
      </c>
      <c r="B2878" s="180"/>
      <c r="C2878" s="22"/>
      <c r="D2878" s="22"/>
      <c r="E2878" s="183"/>
      <c r="F2878" s="183"/>
      <c r="G2878" s="22"/>
      <c r="H2878" s="22"/>
      <c r="I2878" s="22"/>
      <c r="J2878" s="22"/>
      <c r="K2878" s="191" t="e">
        <f aca="false">VLOOKUP(Personale!J2878,Legenda!$D$1:$F$258,2)</f>
        <v>#N/A</v>
      </c>
      <c r="L2878" s="22"/>
      <c r="M2878" s="22"/>
      <c r="N2878" s="22"/>
      <c r="O2878" s="22"/>
      <c r="P2878" s="203"/>
      <c r="Q2878" s="22"/>
      <c r="R2878" s="22"/>
      <c r="S2878" s="22"/>
      <c r="T2878" s="203"/>
      <c r="U2878" s="211"/>
      <c r="V2878" s="211"/>
      <c r="W2878" s="185" t="n">
        <v>0</v>
      </c>
      <c r="X2878" s="185" t="n">
        <v>0</v>
      </c>
      <c r="Y2878" s="219" t="n">
        <f aca="false">SUM(W2878:X2878)</f>
        <v>0</v>
      </c>
      <c r="Z2878" s="185" t="n">
        <v>0</v>
      </c>
      <c r="AA2878" s="185" t="n">
        <v>0</v>
      </c>
      <c r="AB2878" s="220" t="n">
        <f aca="false">SUM(Z2878:AA2878)</f>
        <v>0</v>
      </c>
      <c r="AC2878" s="22"/>
      <c r="AD2878" s="22"/>
      <c r="AE2878" s="188"/>
      <c r="AF2878" s="206" t="n">
        <f aca="false">IF(AE2878="SI",N2878,0)</f>
        <v>0</v>
      </c>
      <c r="AG2878" s="189" t="n">
        <f aca="false">IF(AE2878="SI",Y2878,0)</f>
        <v>0</v>
      </c>
      <c r="AH2878" s="189" t="n">
        <f aca="false">IF(AE2878="SI",AB2878,0)</f>
        <v>0</v>
      </c>
      <c r="AI2878" s="148"/>
      <c r="AJ2878" s="207"/>
      <c r="AK2878" s="207"/>
      <c r="AL2878" s="207"/>
      <c r="AM2878" s="207"/>
      <c r="AN2878" s="207"/>
      <c r="AO2878" s="208"/>
    </row>
    <row r="2879" customFormat="false" ht="15.75" hidden="false" customHeight="true" outlineLevel="0" collapsed="false">
      <c r="A2879" s="22" t="n">
        <v>2878</v>
      </c>
      <c r="B2879" s="180"/>
      <c r="C2879" s="22"/>
      <c r="D2879" s="22"/>
      <c r="E2879" s="183"/>
      <c r="F2879" s="183"/>
      <c r="G2879" s="22"/>
      <c r="H2879" s="22"/>
      <c r="I2879" s="22"/>
      <c r="J2879" s="22"/>
      <c r="K2879" s="191" t="e">
        <f aca="false">VLOOKUP(Personale!J2879,Legenda!$D$1:$F$258,2)</f>
        <v>#N/A</v>
      </c>
      <c r="L2879" s="22"/>
      <c r="M2879" s="22"/>
      <c r="N2879" s="22"/>
      <c r="O2879" s="22"/>
      <c r="P2879" s="203"/>
      <c r="Q2879" s="22"/>
      <c r="R2879" s="22"/>
      <c r="S2879" s="22"/>
      <c r="T2879" s="203"/>
      <c r="U2879" s="211"/>
      <c r="V2879" s="211"/>
      <c r="W2879" s="185" t="n">
        <v>0</v>
      </c>
      <c r="X2879" s="185" t="n">
        <v>0</v>
      </c>
      <c r="Y2879" s="219" t="n">
        <f aca="false">SUM(W2879:X2879)</f>
        <v>0</v>
      </c>
      <c r="Z2879" s="185" t="n">
        <v>0</v>
      </c>
      <c r="AA2879" s="185" t="n">
        <v>0</v>
      </c>
      <c r="AB2879" s="220" t="n">
        <f aca="false">SUM(Z2879:AA2879)</f>
        <v>0</v>
      </c>
      <c r="AC2879" s="22"/>
      <c r="AD2879" s="22"/>
      <c r="AE2879" s="188"/>
      <c r="AF2879" s="206" t="n">
        <f aca="false">IF(AE2879="SI",N2879,0)</f>
        <v>0</v>
      </c>
      <c r="AG2879" s="189" t="n">
        <f aca="false">IF(AE2879="SI",Y2879,0)</f>
        <v>0</v>
      </c>
      <c r="AH2879" s="189" t="n">
        <f aca="false">IF(AE2879="SI",AB2879,0)</f>
        <v>0</v>
      </c>
      <c r="AI2879" s="148"/>
      <c r="AJ2879" s="207"/>
      <c r="AK2879" s="207"/>
      <c r="AL2879" s="207"/>
      <c r="AM2879" s="207"/>
      <c r="AN2879" s="207"/>
      <c r="AO2879" s="208"/>
    </row>
    <row r="2880" customFormat="false" ht="15.75" hidden="false" customHeight="true" outlineLevel="0" collapsed="false">
      <c r="A2880" s="22" t="n">
        <v>2879</v>
      </c>
      <c r="B2880" s="180"/>
      <c r="C2880" s="22"/>
      <c r="D2880" s="22"/>
      <c r="E2880" s="183"/>
      <c r="F2880" s="183"/>
      <c r="G2880" s="22"/>
      <c r="H2880" s="22"/>
      <c r="I2880" s="22"/>
      <c r="J2880" s="22"/>
      <c r="K2880" s="191" t="e">
        <f aca="false">VLOOKUP(Personale!J2880,Legenda!$D$1:$F$258,2)</f>
        <v>#N/A</v>
      </c>
      <c r="L2880" s="22"/>
      <c r="M2880" s="22"/>
      <c r="N2880" s="22"/>
      <c r="O2880" s="22"/>
      <c r="P2880" s="203"/>
      <c r="Q2880" s="22"/>
      <c r="R2880" s="22"/>
      <c r="S2880" s="22"/>
      <c r="T2880" s="203"/>
      <c r="U2880" s="211"/>
      <c r="V2880" s="211"/>
      <c r="W2880" s="185" t="n">
        <v>0</v>
      </c>
      <c r="X2880" s="185" t="n">
        <v>0</v>
      </c>
      <c r="Y2880" s="219" t="n">
        <f aca="false">SUM(W2880:X2880)</f>
        <v>0</v>
      </c>
      <c r="Z2880" s="185" t="n">
        <v>0</v>
      </c>
      <c r="AA2880" s="185" t="n">
        <v>0</v>
      </c>
      <c r="AB2880" s="220" t="n">
        <f aca="false">SUM(Z2880:AA2880)</f>
        <v>0</v>
      </c>
      <c r="AC2880" s="22"/>
      <c r="AD2880" s="22"/>
      <c r="AE2880" s="188"/>
      <c r="AF2880" s="206" t="n">
        <f aca="false">IF(AE2880="SI",N2880,0)</f>
        <v>0</v>
      </c>
      <c r="AG2880" s="189" t="n">
        <f aca="false">IF(AE2880="SI",Y2880,0)</f>
        <v>0</v>
      </c>
      <c r="AH2880" s="189" t="n">
        <f aca="false">IF(AE2880="SI",AB2880,0)</f>
        <v>0</v>
      </c>
      <c r="AI2880" s="148"/>
      <c r="AJ2880" s="207"/>
      <c r="AK2880" s="207"/>
      <c r="AL2880" s="207"/>
      <c r="AM2880" s="207"/>
      <c r="AN2880" s="207"/>
      <c r="AO2880" s="208"/>
    </row>
    <row r="2881" customFormat="false" ht="15.75" hidden="false" customHeight="true" outlineLevel="0" collapsed="false">
      <c r="A2881" s="22" t="n">
        <v>2880</v>
      </c>
      <c r="B2881" s="180"/>
      <c r="C2881" s="22"/>
      <c r="D2881" s="22"/>
      <c r="E2881" s="183"/>
      <c r="F2881" s="183"/>
      <c r="G2881" s="22"/>
      <c r="H2881" s="22"/>
      <c r="I2881" s="22"/>
      <c r="J2881" s="22"/>
      <c r="K2881" s="191" t="e">
        <f aca="false">VLOOKUP(Personale!J2881,Legenda!$D$1:$F$258,2)</f>
        <v>#N/A</v>
      </c>
      <c r="L2881" s="22"/>
      <c r="M2881" s="22"/>
      <c r="N2881" s="22"/>
      <c r="O2881" s="22"/>
      <c r="P2881" s="203"/>
      <c r="Q2881" s="22"/>
      <c r="R2881" s="22"/>
      <c r="S2881" s="22"/>
      <c r="T2881" s="203"/>
      <c r="U2881" s="211"/>
      <c r="V2881" s="211"/>
      <c r="W2881" s="185" t="n">
        <v>0</v>
      </c>
      <c r="X2881" s="185" t="n">
        <v>0</v>
      </c>
      <c r="Y2881" s="219" t="n">
        <f aca="false">SUM(W2881:X2881)</f>
        <v>0</v>
      </c>
      <c r="Z2881" s="185" t="n">
        <v>0</v>
      </c>
      <c r="AA2881" s="185" t="n">
        <v>0</v>
      </c>
      <c r="AB2881" s="220" t="n">
        <f aca="false">SUM(Z2881:AA2881)</f>
        <v>0</v>
      </c>
      <c r="AC2881" s="22"/>
      <c r="AD2881" s="22"/>
      <c r="AE2881" s="188"/>
      <c r="AF2881" s="206" t="n">
        <f aca="false">IF(AE2881="SI",N2881,0)</f>
        <v>0</v>
      </c>
      <c r="AG2881" s="189" t="n">
        <f aca="false">IF(AE2881="SI",Y2881,0)</f>
        <v>0</v>
      </c>
      <c r="AH2881" s="189" t="n">
        <f aca="false">IF(AE2881="SI",AB2881,0)</f>
        <v>0</v>
      </c>
      <c r="AI2881" s="148"/>
      <c r="AJ2881" s="207"/>
      <c r="AK2881" s="207"/>
      <c r="AL2881" s="207"/>
      <c r="AM2881" s="207"/>
      <c r="AN2881" s="207"/>
      <c r="AO2881" s="208"/>
    </row>
    <row r="2882" customFormat="false" ht="15.75" hidden="false" customHeight="true" outlineLevel="0" collapsed="false">
      <c r="A2882" s="22" t="n">
        <v>2881</v>
      </c>
      <c r="B2882" s="180"/>
      <c r="C2882" s="22"/>
      <c r="D2882" s="22"/>
      <c r="E2882" s="183"/>
      <c r="F2882" s="183"/>
      <c r="G2882" s="22"/>
      <c r="H2882" s="22"/>
      <c r="I2882" s="22"/>
      <c r="J2882" s="22"/>
      <c r="K2882" s="191" t="e">
        <f aca="false">VLOOKUP(Personale!J2882,Legenda!$D$1:$F$258,2)</f>
        <v>#N/A</v>
      </c>
      <c r="L2882" s="22"/>
      <c r="M2882" s="22"/>
      <c r="N2882" s="22"/>
      <c r="O2882" s="22"/>
      <c r="P2882" s="203"/>
      <c r="Q2882" s="22"/>
      <c r="R2882" s="22"/>
      <c r="S2882" s="22"/>
      <c r="T2882" s="203"/>
      <c r="U2882" s="211"/>
      <c r="V2882" s="211"/>
      <c r="W2882" s="185" t="n">
        <v>0</v>
      </c>
      <c r="X2882" s="185" t="n">
        <v>0</v>
      </c>
      <c r="Y2882" s="219" t="n">
        <f aca="false">SUM(W2882:X2882)</f>
        <v>0</v>
      </c>
      <c r="Z2882" s="185" t="n">
        <v>0</v>
      </c>
      <c r="AA2882" s="185" t="n">
        <v>0</v>
      </c>
      <c r="AB2882" s="220" t="n">
        <f aca="false">SUM(Z2882:AA2882)</f>
        <v>0</v>
      </c>
      <c r="AC2882" s="22"/>
      <c r="AD2882" s="22"/>
      <c r="AE2882" s="188"/>
      <c r="AF2882" s="206" t="n">
        <f aca="false">IF(AE2882="SI",N2882,0)</f>
        <v>0</v>
      </c>
      <c r="AG2882" s="189" t="n">
        <f aca="false">IF(AE2882="SI",Y2882,0)</f>
        <v>0</v>
      </c>
      <c r="AH2882" s="189" t="n">
        <f aca="false">IF(AE2882="SI",AB2882,0)</f>
        <v>0</v>
      </c>
      <c r="AI2882" s="148"/>
      <c r="AJ2882" s="207"/>
      <c r="AK2882" s="207"/>
      <c r="AL2882" s="207"/>
      <c r="AM2882" s="207"/>
      <c r="AN2882" s="207"/>
      <c r="AO2882" s="208"/>
    </row>
    <row r="2883" customFormat="false" ht="15.75" hidden="false" customHeight="true" outlineLevel="0" collapsed="false">
      <c r="A2883" s="22" t="n">
        <v>2882</v>
      </c>
      <c r="B2883" s="180"/>
      <c r="C2883" s="22"/>
      <c r="D2883" s="22"/>
      <c r="E2883" s="183"/>
      <c r="F2883" s="183"/>
      <c r="G2883" s="22"/>
      <c r="H2883" s="22"/>
      <c r="I2883" s="22"/>
      <c r="J2883" s="22"/>
      <c r="K2883" s="191" t="e">
        <f aca="false">VLOOKUP(Personale!J2883,Legenda!$D$1:$F$258,2)</f>
        <v>#N/A</v>
      </c>
      <c r="L2883" s="22"/>
      <c r="M2883" s="22"/>
      <c r="N2883" s="22"/>
      <c r="O2883" s="22"/>
      <c r="P2883" s="203"/>
      <c r="Q2883" s="22"/>
      <c r="R2883" s="22"/>
      <c r="S2883" s="22"/>
      <c r="T2883" s="203"/>
      <c r="U2883" s="211"/>
      <c r="V2883" s="211"/>
      <c r="W2883" s="185" t="n">
        <v>0</v>
      </c>
      <c r="X2883" s="185" t="n">
        <v>0</v>
      </c>
      <c r="Y2883" s="219" t="n">
        <f aca="false">SUM(W2883:X2883)</f>
        <v>0</v>
      </c>
      <c r="Z2883" s="185" t="n">
        <v>0</v>
      </c>
      <c r="AA2883" s="185" t="n">
        <v>0</v>
      </c>
      <c r="AB2883" s="220" t="n">
        <f aca="false">SUM(Z2883:AA2883)</f>
        <v>0</v>
      </c>
      <c r="AC2883" s="22"/>
      <c r="AD2883" s="22"/>
      <c r="AE2883" s="188"/>
      <c r="AF2883" s="206" t="n">
        <f aca="false">IF(AE2883="SI",N2883,0)</f>
        <v>0</v>
      </c>
      <c r="AG2883" s="189" t="n">
        <f aca="false">IF(AE2883="SI",Y2883,0)</f>
        <v>0</v>
      </c>
      <c r="AH2883" s="189" t="n">
        <f aca="false">IF(AE2883="SI",AB2883,0)</f>
        <v>0</v>
      </c>
      <c r="AI2883" s="148"/>
      <c r="AJ2883" s="207"/>
      <c r="AK2883" s="207"/>
      <c r="AL2883" s="207"/>
      <c r="AM2883" s="207"/>
      <c r="AN2883" s="207"/>
      <c r="AO2883" s="208"/>
    </row>
    <row r="2884" customFormat="false" ht="15.75" hidden="false" customHeight="true" outlineLevel="0" collapsed="false">
      <c r="A2884" s="22" t="n">
        <v>2883</v>
      </c>
      <c r="B2884" s="180"/>
      <c r="C2884" s="22"/>
      <c r="D2884" s="22"/>
      <c r="E2884" s="183"/>
      <c r="F2884" s="183"/>
      <c r="G2884" s="22"/>
      <c r="H2884" s="22"/>
      <c r="I2884" s="22"/>
      <c r="J2884" s="22"/>
      <c r="K2884" s="191" t="e">
        <f aca="false">VLOOKUP(Personale!J2884,Legenda!$D$1:$F$258,2)</f>
        <v>#N/A</v>
      </c>
      <c r="L2884" s="22"/>
      <c r="M2884" s="22"/>
      <c r="N2884" s="22"/>
      <c r="O2884" s="22"/>
      <c r="P2884" s="203"/>
      <c r="Q2884" s="22"/>
      <c r="R2884" s="22"/>
      <c r="S2884" s="22"/>
      <c r="T2884" s="203"/>
      <c r="U2884" s="211"/>
      <c r="V2884" s="211"/>
      <c r="W2884" s="185" t="n">
        <v>0</v>
      </c>
      <c r="X2884" s="185" t="n">
        <v>0</v>
      </c>
      <c r="Y2884" s="219" t="n">
        <f aca="false">SUM(W2884:X2884)</f>
        <v>0</v>
      </c>
      <c r="Z2884" s="185" t="n">
        <v>0</v>
      </c>
      <c r="AA2884" s="185" t="n">
        <v>0</v>
      </c>
      <c r="AB2884" s="220" t="n">
        <f aca="false">SUM(Z2884:AA2884)</f>
        <v>0</v>
      </c>
      <c r="AC2884" s="22"/>
      <c r="AD2884" s="22"/>
      <c r="AE2884" s="188"/>
      <c r="AF2884" s="206" t="n">
        <f aca="false">IF(AE2884="SI",N2884,0)</f>
        <v>0</v>
      </c>
      <c r="AG2884" s="189" t="n">
        <f aca="false">IF(AE2884="SI",Y2884,0)</f>
        <v>0</v>
      </c>
      <c r="AH2884" s="189" t="n">
        <f aca="false">IF(AE2884="SI",AB2884,0)</f>
        <v>0</v>
      </c>
      <c r="AI2884" s="148"/>
      <c r="AJ2884" s="207"/>
      <c r="AK2884" s="207"/>
      <c r="AL2884" s="207"/>
      <c r="AM2884" s="207"/>
      <c r="AN2884" s="207"/>
      <c r="AO2884" s="208"/>
    </row>
    <row r="2885" customFormat="false" ht="15.75" hidden="false" customHeight="true" outlineLevel="0" collapsed="false">
      <c r="A2885" s="22" t="n">
        <v>2884</v>
      </c>
      <c r="B2885" s="180"/>
      <c r="C2885" s="22"/>
      <c r="D2885" s="22"/>
      <c r="E2885" s="183"/>
      <c r="F2885" s="183"/>
      <c r="G2885" s="22"/>
      <c r="H2885" s="22"/>
      <c r="I2885" s="22"/>
      <c r="J2885" s="22"/>
      <c r="K2885" s="191" t="e">
        <f aca="false">VLOOKUP(Personale!J2885,Legenda!$D$1:$F$258,2)</f>
        <v>#N/A</v>
      </c>
      <c r="L2885" s="22"/>
      <c r="M2885" s="22"/>
      <c r="N2885" s="22"/>
      <c r="O2885" s="22"/>
      <c r="P2885" s="203"/>
      <c r="Q2885" s="22"/>
      <c r="R2885" s="22"/>
      <c r="S2885" s="22"/>
      <c r="T2885" s="203"/>
      <c r="U2885" s="211"/>
      <c r="V2885" s="211"/>
      <c r="W2885" s="185" t="n">
        <v>0</v>
      </c>
      <c r="X2885" s="185" t="n">
        <v>0</v>
      </c>
      <c r="Y2885" s="219" t="n">
        <f aca="false">SUM(W2885:X2885)</f>
        <v>0</v>
      </c>
      <c r="Z2885" s="185" t="n">
        <v>0</v>
      </c>
      <c r="AA2885" s="185" t="n">
        <v>0</v>
      </c>
      <c r="AB2885" s="220" t="n">
        <f aca="false">SUM(Z2885:AA2885)</f>
        <v>0</v>
      </c>
      <c r="AC2885" s="22"/>
      <c r="AD2885" s="22"/>
      <c r="AE2885" s="188"/>
      <c r="AF2885" s="206" t="n">
        <f aca="false">IF(AE2885="SI",N2885,0)</f>
        <v>0</v>
      </c>
      <c r="AG2885" s="189" t="n">
        <f aca="false">IF(AE2885="SI",Y2885,0)</f>
        <v>0</v>
      </c>
      <c r="AH2885" s="189" t="n">
        <f aca="false">IF(AE2885="SI",AB2885,0)</f>
        <v>0</v>
      </c>
      <c r="AI2885" s="148"/>
      <c r="AJ2885" s="207"/>
      <c r="AK2885" s="207"/>
      <c r="AL2885" s="207"/>
      <c r="AM2885" s="207"/>
      <c r="AN2885" s="207"/>
      <c r="AO2885" s="208"/>
    </row>
    <row r="2886" customFormat="false" ht="15.75" hidden="false" customHeight="true" outlineLevel="0" collapsed="false">
      <c r="A2886" s="22" t="n">
        <v>2885</v>
      </c>
      <c r="B2886" s="180"/>
      <c r="C2886" s="22"/>
      <c r="D2886" s="22"/>
      <c r="E2886" s="183"/>
      <c r="F2886" s="183"/>
      <c r="G2886" s="22"/>
      <c r="H2886" s="22"/>
      <c r="I2886" s="22"/>
      <c r="J2886" s="22"/>
      <c r="K2886" s="191" t="e">
        <f aca="false">VLOOKUP(Personale!J2886,Legenda!$D$1:$F$258,2)</f>
        <v>#N/A</v>
      </c>
      <c r="L2886" s="22"/>
      <c r="M2886" s="22"/>
      <c r="N2886" s="22"/>
      <c r="O2886" s="22"/>
      <c r="P2886" s="203"/>
      <c r="Q2886" s="22"/>
      <c r="R2886" s="22"/>
      <c r="S2886" s="22"/>
      <c r="T2886" s="203"/>
      <c r="U2886" s="211"/>
      <c r="V2886" s="211"/>
      <c r="W2886" s="185" t="n">
        <v>0</v>
      </c>
      <c r="X2886" s="185" t="n">
        <v>0</v>
      </c>
      <c r="Y2886" s="219" t="n">
        <f aca="false">SUM(W2886:X2886)</f>
        <v>0</v>
      </c>
      <c r="Z2886" s="185" t="n">
        <v>0</v>
      </c>
      <c r="AA2886" s="185" t="n">
        <v>0</v>
      </c>
      <c r="AB2886" s="220" t="n">
        <f aca="false">SUM(Z2886:AA2886)</f>
        <v>0</v>
      </c>
      <c r="AC2886" s="22"/>
      <c r="AD2886" s="22"/>
      <c r="AE2886" s="188"/>
      <c r="AF2886" s="206" t="n">
        <f aca="false">IF(AE2886="SI",N2886,0)</f>
        <v>0</v>
      </c>
      <c r="AG2886" s="189" t="n">
        <f aca="false">IF(AE2886="SI",Y2886,0)</f>
        <v>0</v>
      </c>
      <c r="AH2886" s="189" t="n">
        <f aca="false">IF(AE2886="SI",AB2886,0)</f>
        <v>0</v>
      </c>
      <c r="AI2886" s="148"/>
      <c r="AJ2886" s="207"/>
      <c r="AK2886" s="207"/>
      <c r="AL2886" s="207"/>
      <c r="AM2886" s="207"/>
      <c r="AN2886" s="207"/>
      <c r="AO2886" s="208"/>
    </row>
    <row r="2887" customFormat="false" ht="15.75" hidden="false" customHeight="true" outlineLevel="0" collapsed="false">
      <c r="A2887" s="22" t="n">
        <v>2886</v>
      </c>
      <c r="B2887" s="180"/>
      <c r="C2887" s="22"/>
      <c r="D2887" s="22"/>
      <c r="E2887" s="183"/>
      <c r="F2887" s="183"/>
      <c r="G2887" s="22"/>
      <c r="H2887" s="22"/>
      <c r="I2887" s="22"/>
      <c r="J2887" s="22"/>
      <c r="K2887" s="191" t="e">
        <f aca="false">VLOOKUP(Personale!J2887,Legenda!$D$1:$F$258,2)</f>
        <v>#N/A</v>
      </c>
      <c r="L2887" s="22"/>
      <c r="M2887" s="22"/>
      <c r="N2887" s="22"/>
      <c r="O2887" s="22"/>
      <c r="P2887" s="203"/>
      <c r="Q2887" s="22"/>
      <c r="R2887" s="22"/>
      <c r="S2887" s="22"/>
      <c r="T2887" s="203"/>
      <c r="U2887" s="211"/>
      <c r="V2887" s="211"/>
      <c r="W2887" s="185" t="n">
        <v>0</v>
      </c>
      <c r="X2887" s="185" t="n">
        <v>0</v>
      </c>
      <c r="Y2887" s="219" t="n">
        <f aca="false">SUM(W2887:X2887)</f>
        <v>0</v>
      </c>
      <c r="Z2887" s="185" t="n">
        <v>0</v>
      </c>
      <c r="AA2887" s="185" t="n">
        <v>0</v>
      </c>
      <c r="AB2887" s="220" t="n">
        <f aca="false">SUM(Z2887:AA2887)</f>
        <v>0</v>
      </c>
      <c r="AC2887" s="22"/>
      <c r="AD2887" s="22"/>
      <c r="AE2887" s="188"/>
      <c r="AF2887" s="206" t="n">
        <f aca="false">IF(AE2887="SI",N2887,0)</f>
        <v>0</v>
      </c>
      <c r="AG2887" s="189" t="n">
        <f aca="false">IF(AE2887="SI",Y2887,0)</f>
        <v>0</v>
      </c>
      <c r="AH2887" s="189" t="n">
        <f aca="false">IF(AE2887="SI",AB2887,0)</f>
        <v>0</v>
      </c>
      <c r="AI2887" s="148"/>
      <c r="AJ2887" s="207"/>
      <c r="AK2887" s="207"/>
      <c r="AL2887" s="207"/>
      <c r="AM2887" s="207"/>
      <c r="AN2887" s="207"/>
      <c r="AO2887" s="208"/>
    </row>
    <row r="2888" customFormat="false" ht="15.75" hidden="false" customHeight="true" outlineLevel="0" collapsed="false">
      <c r="A2888" s="22" t="n">
        <v>2887</v>
      </c>
      <c r="B2888" s="180"/>
      <c r="C2888" s="22"/>
      <c r="D2888" s="22"/>
      <c r="E2888" s="183"/>
      <c r="F2888" s="183"/>
      <c r="G2888" s="22"/>
      <c r="H2888" s="22"/>
      <c r="I2888" s="22"/>
      <c r="J2888" s="22"/>
      <c r="K2888" s="191" t="e">
        <f aca="false">VLOOKUP(Personale!J2888,Legenda!$D$1:$F$258,2)</f>
        <v>#N/A</v>
      </c>
      <c r="L2888" s="22"/>
      <c r="M2888" s="22"/>
      <c r="N2888" s="22"/>
      <c r="O2888" s="22"/>
      <c r="P2888" s="203"/>
      <c r="Q2888" s="22"/>
      <c r="R2888" s="22"/>
      <c r="S2888" s="22"/>
      <c r="T2888" s="203"/>
      <c r="U2888" s="211"/>
      <c r="V2888" s="211"/>
      <c r="W2888" s="185" t="n">
        <v>0</v>
      </c>
      <c r="X2888" s="185" t="n">
        <v>0</v>
      </c>
      <c r="Y2888" s="219" t="n">
        <f aca="false">SUM(W2888:X2888)</f>
        <v>0</v>
      </c>
      <c r="Z2888" s="185" t="n">
        <v>0</v>
      </c>
      <c r="AA2888" s="185" t="n">
        <v>0</v>
      </c>
      <c r="AB2888" s="220" t="n">
        <f aca="false">SUM(Z2888:AA2888)</f>
        <v>0</v>
      </c>
      <c r="AC2888" s="22"/>
      <c r="AD2888" s="22"/>
      <c r="AE2888" s="188"/>
      <c r="AF2888" s="206" t="n">
        <f aca="false">IF(AE2888="SI",N2888,0)</f>
        <v>0</v>
      </c>
      <c r="AG2888" s="189" t="n">
        <f aca="false">IF(AE2888="SI",Y2888,0)</f>
        <v>0</v>
      </c>
      <c r="AH2888" s="189" t="n">
        <f aca="false">IF(AE2888="SI",AB2888,0)</f>
        <v>0</v>
      </c>
      <c r="AI2888" s="148"/>
      <c r="AJ2888" s="207"/>
      <c r="AK2888" s="207"/>
      <c r="AL2888" s="207"/>
      <c r="AM2888" s="207"/>
      <c r="AN2888" s="207"/>
      <c r="AO2888" s="208"/>
    </row>
    <row r="2889" customFormat="false" ht="15.75" hidden="false" customHeight="true" outlineLevel="0" collapsed="false">
      <c r="A2889" s="22" t="n">
        <v>2888</v>
      </c>
      <c r="B2889" s="180"/>
      <c r="C2889" s="22"/>
      <c r="D2889" s="22"/>
      <c r="E2889" s="183"/>
      <c r="F2889" s="183"/>
      <c r="G2889" s="22"/>
      <c r="H2889" s="22"/>
      <c r="I2889" s="22"/>
      <c r="J2889" s="22"/>
      <c r="K2889" s="191" t="e">
        <f aca="false">VLOOKUP(Personale!J2889,Legenda!$D$1:$F$258,2)</f>
        <v>#N/A</v>
      </c>
      <c r="L2889" s="22"/>
      <c r="M2889" s="22"/>
      <c r="N2889" s="22"/>
      <c r="O2889" s="22"/>
      <c r="P2889" s="203"/>
      <c r="Q2889" s="22"/>
      <c r="R2889" s="22"/>
      <c r="S2889" s="22"/>
      <c r="T2889" s="203"/>
      <c r="U2889" s="211"/>
      <c r="V2889" s="211"/>
      <c r="W2889" s="185" t="n">
        <v>0</v>
      </c>
      <c r="X2889" s="185" t="n">
        <v>0</v>
      </c>
      <c r="Y2889" s="219" t="n">
        <f aca="false">SUM(W2889:X2889)</f>
        <v>0</v>
      </c>
      <c r="Z2889" s="185" t="n">
        <v>0</v>
      </c>
      <c r="AA2889" s="185" t="n">
        <v>0</v>
      </c>
      <c r="AB2889" s="220" t="n">
        <f aca="false">SUM(Z2889:AA2889)</f>
        <v>0</v>
      </c>
      <c r="AC2889" s="22"/>
      <c r="AD2889" s="22"/>
      <c r="AE2889" s="188"/>
      <c r="AF2889" s="206" t="n">
        <f aca="false">IF(AE2889="SI",N2889,0)</f>
        <v>0</v>
      </c>
      <c r="AG2889" s="189" t="n">
        <f aca="false">IF(AE2889="SI",Y2889,0)</f>
        <v>0</v>
      </c>
      <c r="AH2889" s="189" t="n">
        <f aca="false">IF(AE2889="SI",AB2889,0)</f>
        <v>0</v>
      </c>
      <c r="AI2889" s="148"/>
      <c r="AJ2889" s="207"/>
      <c r="AK2889" s="207"/>
      <c r="AL2889" s="207"/>
      <c r="AM2889" s="207"/>
      <c r="AN2889" s="207"/>
      <c r="AO2889" s="208"/>
    </row>
    <row r="2890" customFormat="false" ht="15.75" hidden="false" customHeight="true" outlineLevel="0" collapsed="false">
      <c r="A2890" s="22" t="n">
        <v>2889</v>
      </c>
      <c r="B2890" s="180"/>
      <c r="C2890" s="22"/>
      <c r="D2890" s="22"/>
      <c r="E2890" s="183"/>
      <c r="F2890" s="183"/>
      <c r="G2890" s="22"/>
      <c r="H2890" s="22"/>
      <c r="I2890" s="22"/>
      <c r="J2890" s="22"/>
      <c r="K2890" s="191" t="e">
        <f aca="false">VLOOKUP(Personale!J2890,Legenda!$D$1:$F$258,2)</f>
        <v>#N/A</v>
      </c>
      <c r="L2890" s="22"/>
      <c r="M2890" s="22"/>
      <c r="N2890" s="22"/>
      <c r="O2890" s="22"/>
      <c r="P2890" s="203"/>
      <c r="Q2890" s="22"/>
      <c r="R2890" s="22"/>
      <c r="S2890" s="22"/>
      <c r="T2890" s="203"/>
      <c r="U2890" s="211"/>
      <c r="V2890" s="211"/>
      <c r="W2890" s="185" t="n">
        <v>0</v>
      </c>
      <c r="X2890" s="185" t="n">
        <v>0</v>
      </c>
      <c r="Y2890" s="219" t="n">
        <f aca="false">SUM(W2890:X2890)</f>
        <v>0</v>
      </c>
      <c r="Z2890" s="185" t="n">
        <v>0</v>
      </c>
      <c r="AA2890" s="185" t="n">
        <v>0</v>
      </c>
      <c r="AB2890" s="220" t="n">
        <f aca="false">SUM(Z2890:AA2890)</f>
        <v>0</v>
      </c>
      <c r="AC2890" s="22"/>
      <c r="AD2890" s="22"/>
      <c r="AE2890" s="188"/>
      <c r="AF2890" s="206" t="n">
        <f aca="false">IF(AE2890="SI",N2890,0)</f>
        <v>0</v>
      </c>
      <c r="AG2890" s="189" t="n">
        <f aca="false">IF(AE2890="SI",Y2890,0)</f>
        <v>0</v>
      </c>
      <c r="AH2890" s="189" t="n">
        <f aca="false">IF(AE2890="SI",AB2890,0)</f>
        <v>0</v>
      </c>
      <c r="AI2890" s="148"/>
      <c r="AJ2890" s="207"/>
      <c r="AK2890" s="207"/>
      <c r="AL2890" s="207"/>
      <c r="AM2890" s="207"/>
      <c r="AN2890" s="207"/>
      <c r="AO2890" s="208"/>
    </row>
    <row r="2891" customFormat="false" ht="15.75" hidden="false" customHeight="true" outlineLevel="0" collapsed="false">
      <c r="A2891" s="22" t="n">
        <v>2890</v>
      </c>
      <c r="B2891" s="180"/>
      <c r="C2891" s="22"/>
      <c r="D2891" s="22"/>
      <c r="E2891" s="183"/>
      <c r="F2891" s="183"/>
      <c r="G2891" s="22"/>
      <c r="H2891" s="22"/>
      <c r="I2891" s="22"/>
      <c r="J2891" s="22"/>
      <c r="K2891" s="191" t="e">
        <f aca="false">VLOOKUP(Personale!J2891,Legenda!$D$1:$F$258,2)</f>
        <v>#N/A</v>
      </c>
      <c r="L2891" s="22"/>
      <c r="M2891" s="22"/>
      <c r="N2891" s="22"/>
      <c r="O2891" s="22"/>
      <c r="P2891" s="203"/>
      <c r="Q2891" s="22"/>
      <c r="R2891" s="22"/>
      <c r="S2891" s="22"/>
      <c r="T2891" s="203"/>
      <c r="U2891" s="211"/>
      <c r="V2891" s="211"/>
      <c r="W2891" s="185" t="n">
        <v>0</v>
      </c>
      <c r="X2891" s="185" t="n">
        <v>0</v>
      </c>
      <c r="Y2891" s="219" t="n">
        <f aca="false">SUM(W2891:X2891)</f>
        <v>0</v>
      </c>
      <c r="Z2891" s="185" t="n">
        <v>0</v>
      </c>
      <c r="AA2891" s="185" t="n">
        <v>0</v>
      </c>
      <c r="AB2891" s="220" t="n">
        <f aca="false">SUM(Z2891:AA2891)</f>
        <v>0</v>
      </c>
      <c r="AC2891" s="22"/>
      <c r="AD2891" s="22"/>
      <c r="AE2891" s="188"/>
      <c r="AF2891" s="206" t="n">
        <f aca="false">IF(AE2891="SI",N2891,0)</f>
        <v>0</v>
      </c>
      <c r="AG2891" s="189" t="n">
        <f aca="false">IF(AE2891="SI",Y2891,0)</f>
        <v>0</v>
      </c>
      <c r="AH2891" s="189" t="n">
        <f aca="false">IF(AE2891="SI",AB2891,0)</f>
        <v>0</v>
      </c>
      <c r="AI2891" s="148"/>
      <c r="AJ2891" s="207"/>
      <c r="AK2891" s="207"/>
      <c r="AL2891" s="207"/>
      <c r="AM2891" s="207"/>
      <c r="AN2891" s="207"/>
      <c r="AO2891" s="208"/>
    </row>
    <row r="2892" customFormat="false" ht="15.75" hidden="false" customHeight="true" outlineLevel="0" collapsed="false">
      <c r="A2892" s="22" t="n">
        <v>2891</v>
      </c>
      <c r="B2892" s="180"/>
      <c r="C2892" s="22"/>
      <c r="D2892" s="22"/>
      <c r="E2892" s="183"/>
      <c r="F2892" s="183"/>
      <c r="G2892" s="22"/>
      <c r="H2892" s="22"/>
      <c r="I2892" s="22"/>
      <c r="J2892" s="22"/>
      <c r="K2892" s="191" t="e">
        <f aca="false">VLOOKUP(Personale!J2892,Legenda!$D$1:$F$258,2)</f>
        <v>#N/A</v>
      </c>
      <c r="L2892" s="22"/>
      <c r="M2892" s="22"/>
      <c r="N2892" s="22"/>
      <c r="O2892" s="22"/>
      <c r="P2892" s="203"/>
      <c r="Q2892" s="22"/>
      <c r="R2892" s="22"/>
      <c r="S2892" s="22"/>
      <c r="T2892" s="203"/>
      <c r="U2892" s="211"/>
      <c r="V2892" s="211"/>
      <c r="W2892" s="185" t="n">
        <v>0</v>
      </c>
      <c r="X2892" s="185" t="n">
        <v>0</v>
      </c>
      <c r="Y2892" s="219" t="n">
        <f aca="false">SUM(W2892:X2892)</f>
        <v>0</v>
      </c>
      <c r="Z2892" s="185" t="n">
        <v>0</v>
      </c>
      <c r="AA2892" s="185" t="n">
        <v>0</v>
      </c>
      <c r="AB2892" s="220" t="n">
        <f aca="false">SUM(Z2892:AA2892)</f>
        <v>0</v>
      </c>
      <c r="AC2892" s="22"/>
      <c r="AD2892" s="22"/>
      <c r="AE2892" s="188"/>
      <c r="AF2892" s="206" t="n">
        <f aca="false">IF(AE2892="SI",N2892,0)</f>
        <v>0</v>
      </c>
      <c r="AG2892" s="189" t="n">
        <f aca="false">IF(AE2892="SI",Y2892,0)</f>
        <v>0</v>
      </c>
      <c r="AH2892" s="189" t="n">
        <f aca="false">IF(AE2892="SI",AB2892,0)</f>
        <v>0</v>
      </c>
      <c r="AI2892" s="148"/>
      <c r="AJ2892" s="207"/>
      <c r="AK2892" s="207"/>
      <c r="AL2892" s="207"/>
      <c r="AM2892" s="207"/>
      <c r="AN2892" s="207"/>
      <c r="AO2892" s="208"/>
    </row>
    <row r="2893" customFormat="false" ht="15.75" hidden="false" customHeight="true" outlineLevel="0" collapsed="false">
      <c r="A2893" s="22" t="n">
        <v>2892</v>
      </c>
      <c r="B2893" s="180"/>
      <c r="C2893" s="22"/>
      <c r="D2893" s="22"/>
      <c r="E2893" s="183"/>
      <c r="F2893" s="183"/>
      <c r="G2893" s="22"/>
      <c r="H2893" s="22"/>
      <c r="I2893" s="22"/>
      <c r="J2893" s="22"/>
      <c r="K2893" s="191" t="e">
        <f aca="false">VLOOKUP(Personale!J2893,Legenda!$D$1:$F$258,2)</f>
        <v>#N/A</v>
      </c>
      <c r="L2893" s="22"/>
      <c r="M2893" s="22"/>
      <c r="N2893" s="22"/>
      <c r="O2893" s="22"/>
      <c r="P2893" s="203"/>
      <c r="Q2893" s="22"/>
      <c r="R2893" s="22"/>
      <c r="S2893" s="22"/>
      <c r="T2893" s="203"/>
      <c r="U2893" s="211"/>
      <c r="V2893" s="211"/>
      <c r="W2893" s="185" t="n">
        <v>0</v>
      </c>
      <c r="X2893" s="185" t="n">
        <v>0</v>
      </c>
      <c r="Y2893" s="219" t="n">
        <f aca="false">SUM(W2893:X2893)</f>
        <v>0</v>
      </c>
      <c r="Z2893" s="185" t="n">
        <v>0</v>
      </c>
      <c r="AA2893" s="185" t="n">
        <v>0</v>
      </c>
      <c r="AB2893" s="220" t="n">
        <f aca="false">SUM(Z2893:AA2893)</f>
        <v>0</v>
      </c>
      <c r="AC2893" s="22"/>
      <c r="AD2893" s="22"/>
      <c r="AE2893" s="188"/>
      <c r="AF2893" s="206" t="n">
        <f aca="false">IF(AE2893="SI",N2893,0)</f>
        <v>0</v>
      </c>
      <c r="AG2893" s="189" t="n">
        <f aca="false">IF(AE2893="SI",Y2893,0)</f>
        <v>0</v>
      </c>
      <c r="AH2893" s="189" t="n">
        <f aca="false">IF(AE2893="SI",AB2893,0)</f>
        <v>0</v>
      </c>
      <c r="AI2893" s="148"/>
      <c r="AJ2893" s="207"/>
      <c r="AK2893" s="207"/>
      <c r="AL2893" s="207"/>
      <c r="AM2893" s="207"/>
      <c r="AN2893" s="207"/>
      <c r="AO2893" s="208"/>
    </row>
    <row r="2894" customFormat="false" ht="15.75" hidden="false" customHeight="true" outlineLevel="0" collapsed="false">
      <c r="A2894" s="22" t="n">
        <v>2893</v>
      </c>
      <c r="B2894" s="180"/>
      <c r="C2894" s="22"/>
      <c r="D2894" s="22"/>
      <c r="E2894" s="183"/>
      <c r="F2894" s="183"/>
      <c r="G2894" s="22"/>
      <c r="H2894" s="22"/>
      <c r="I2894" s="22"/>
      <c r="J2894" s="22"/>
      <c r="K2894" s="191" t="e">
        <f aca="false">VLOOKUP(Personale!J2894,Legenda!$D$1:$F$258,2)</f>
        <v>#N/A</v>
      </c>
      <c r="L2894" s="22"/>
      <c r="M2894" s="22"/>
      <c r="N2894" s="22"/>
      <c r="O2894" s="22"/>
      <c r="P2894" s="203"/>
      <c r="Q2894" s="22"/>
      <c r="R2894" s="22"/>
      <c r="S2894" s="22"/>
      <c r="T2894" s="203"/>
      <c r="U2894" s="211"/>
      <c r="V2894" s="211"/>
      <c r="W2894" s="185" t="n">
        <v>0</v>
      </c>
      <c r="X2894" s="185" t="n">
        <v>0</v>
      </c>
      <c r="Y2894" s="219" t="n">
        <f aca="false">SUM(W2894:X2894)</f>
        <v>0</v>
      </c>
      <c r="Z2894" s="185" t="n">
        <v>0</v>
      </c>
      <c r="AA2894" s="185" t="n">
        <v>0</v>
      </c>
      <c r="AB2894" s="220" t="n">
        <f aca="false">SUM(Z2894:AA2894)</f>
        <v>0</v>
      </c>
      <c r="AC2894" s="22"/>
      <c r="AD2894" s="22"/>
      <c r="AE2894" s="188"/>
      <c r="AF2894" s="206" t="n">
        <f aca="false">IF(AE2894="SI",N2894,0)</f>
        <v>0</v>
      </c>
      <c r="AG2894" s="189" t="n">
        <f aca="false">IF(AE2894="SI",Y2894,0)</f>
        <v>0</v>
      </c>
      <c r="AH2894" s="189" t="n">
        <f aca="false">IF(AE2894="SI",AB2894,0)</f>
        <v>0</v>
      </c>
      <c r="AI2894" s="148"/>
      <c r="AJ2894" s="207"/>
      <c r="AK2894" s="207"/>
      <c r="AL2894" s="207"/>
      <c r="AM2894" s="207"/>
      <c r="AN2894" s="207"/>
      <c r="AO2894" s="208"/>
    </row>
    <row r="2895" customFormat="false" ht="15.75" hidden="false" customHeight="true" outlineLevel="0" collapsed="false">
      <c r="A2895" s="22" t="n">
        <v>2894</v>
      </c>
      <c r="B2895" s="180"/>
      <c r="C2895" s="22"/>
      <c r="D2895" s="22"/>
      <c r="E2895" s="183"/>
      <c r="F2895" s="183"/>
      <c r="G2895" s="22"/>
      <c r="H2895" s="22"/>
      <c r="I2895" s="22"/>
      <c r="J2895" s="22"/>
      <c r="K2895" s="191" t="e">
        <f aca="false">VLOOKUP(Personale!J2895,Legenda!$D$1:$F$258,2)</f>
        <v>#N/A</v>
      </c>
      <c r="L2895" s="22"/>
      <c r="M2895" s="22"/>
      <c r="N2895" s="22"/>
      <c r="O2895" s="22"/>
      <c r="P2895" s="203"/>
      <c r="Q2895" s="22"/>
      <c r="R2895" s="22"/>
      <c r="S2895" s="22"/>
      <c r="T2895" s="203"/>
      <c r="U2895" s="211"/>
      <c r="V2895" s="211"/>
      <c r="W2895" s="185" t="n">
        <v>0</v>
      </c>
      <c r="X2895" s="185" t="n">
        <v>0</v>
      </c>
      <c r="Y2895" s="219" t="n">
        <f aca="false">SUM(W2895:X2895)</f>
        <v>0</v>
      </c>
      <c r="Z2895" s="185" t="n">
        <v>0</v>
      </c>
      <c r="AA2895" s="185" t="n">
        <v>0</v>
      </c>
      <c r="AB2895" s="220" t="n">
        <f aca="false">SUM(Z2895:AA2895)</f>
        <v>0</v>
      </c>
      <c r="AC2895" s="22"/>
      <c r="AD2895" s="22"/>
      <c r="AE2895" s="188"/>
      <c r="AF2895" s="206" t="n">
        <f aca="false">IF(AE2895="SI",N2895,0)</f>
        <v>0</v>
      </c>
      <c r="AG2895" s="189" t="n">
        <f aca="false">IF(AE2895="SI",Y2895,0)</f>
        <v>0</v>
      </c>
      <c r="AH2895" s="189" t="n">
        <f aca="false">IF(AE2895="SI",AB2895,0)</f>
        <v>0</v>
      </c>
      <c r="AI2895" s="148"/>
      <c r="AJ2895" s="207"/>
      <c r="AK2895" s="207"/>
      <c r="AL2895" s="207"/>
      <c r="AM2895" s="207"/>
      <c r="AN2895" s="207"/>
      <c r="AO2895" s="208"/>
    </row>
    <row r="2896" customFormat="false" ht="15.75" hidden="false" customHeight="true" outlineLevel="0" collapsed="false">
      <c r="A2896" s="22" t="n">
        <v>2895</v>
      </c>
      <c r="B2896" s="180"/>
      <c r="C2896" s="22"/>
      <c r="D2896" s="22"/>
      <c r="E2896" s="183"/>
      <c r="F2896" s="183"/>
      <c r="G2896" s="22"/>
      <c r="H2896" s="22"/>
      <c r="I2896" s="22"/>
      <c r="J2896" s="22"/>
      <c r="K2896" s="191" t="e">
        <f aca="false">VLOOKUP(Personale!J2896,Legenda!$D$1:$F$258,2)</f>
        <v>#N/A</v>
      </c>
      <c r="L2896" s="22"/>
      <c r="M2896" s="22"/>
      <c r="N2896" s="22"/>
      <c r="O2896" s="22"/>
      <c r="P2896" s="203"/>
      <c r="Q2896" s="22"/>
      <c r="R2896" s="22"/>
      <c r="S2896" s="22"/>
      <c r="T2896" s="203"/>
      <c r="U2896" s="211"/>
      <c r="V2896" s="211"/>
      <c r="W2896" s="185" t="n">
        <v>0</v>
      </c>
      <c r="X2896" s="185" t="n">
        <v>0</v>
      </c>
      <c r="Y2896" s="219" t="n">
        <f aca="false">SUM(W2896:X2896)</f>
        <v>0</v>
      </c>
      <c r="Z2896" s="185" t="n">
        <v>0</v>
      </c>
      <c r="AA2896" s="185" t="n">
        <v>0</v>
      </c>
      <c r="AB2896" s="220" t="n">
        <f aca="false">SUM(Z2896:AA2896)</f>
        <v>0</v>
      </c>
      <c r="AC2896" s="22"/>
      <c r="AD2896" s="22"/>
      <c r="AE2896" s="188"/>
      <c r="AF2896" s="206" t="n">
        <f aca="false">IF(AE2896="SI",N2896,0)</f>
        <v>0</v>
      </c>
      <c r="AG2896" s="189" t="n">
        <f aca="false">IF(AE2896="SI",Y2896,0)</f>
        <v>0</v>
      </c>
      <c r="AH2896" s="189" t="n">
        <f aca="false">IF(AE2896="SI",AB2896,0)</f>
        <v>0</v>
      </c>
      <c r="AI2896" s="148"/>
      <c r="AJ2896" s="207"/>
      <c r="AK2896" s="207"/>
      <c r="AL2896" s="207"/>
      <c r="AM2896" s="207"/>
      <c r="AN2896" s="207"/>
      <c r="AO2896" s="208"/>
    </row>
    <row r="2897" customFormat="false" ht="15.75" hidden="false" customHeight="true" outlineLevel="0" collapsed="false">
      <c r="A2897" s="22" t="n">
        <v>2896</v>
      </c>
      <c r="B2897" s="180"/>
      <c r="C2897" s="22"/>
      <c r="D2897" s="22"/>
      <c r="E2897" s="183"/>
      <c r="F2897" s="183"/>
      <c r="G2897" s="22"/>
      <c r="H2897" s="22"/>
      <c r="I2897" s="22"/>
      <c r="J2897" s="22"/>
      <c r="K2897" s="191" t="e">
        <f aca="false">VLOOKUP(Personale!J2897,Legenda!$D$1:$F$258,2)</f>
        <v>#N/A</v>
      </c>
      <c r="L2897" s="22"/>
      <c r="M2897" s="22"/>
      <c r="N2897" s="22"/>
      <c r="O2897" s="22"/>
      <c r="P2897" s="203"/>
      <c r="Q2897" s="22"/>
      <c r="R2897" s="22"/>
      <c r="S2897" s="22"/>
      <c r="T2897" s="203"/>
      <c r="U2897" s="211"/>
      <c r="V2897" s="211"/>
      <c r="W2897" s="185" t="n">
        <v>0</v>
      </c>
      <c r="X2897" s="185" t="n">
        <v>0</v>
      </c>
      <c r="Y2897" s="219" t="n">
        <f aca="false">SUM(W2897:X2897)</f>
        <v>0</v>
      </c>
      <c r="Z2897" s="185" t="n">
        <v>0</v>
      </c>
      <c r="AA2897" s="185" t="n">
        <v>0</v>
      </c>
      <c r="AB2897" s="220" t="n">
        <f aca="false">SUM(Z2897:AA2897)</f>
        <v>0</v>
      </c>
      <c r="AC2897" s="22"/>
      <c r="AD2897" s="22"/>
      <c r="AE2897" s="188"/>
      <c r="AF2897" s="206" t="n">
        <f aca="false">IF(AE2897="SI",N2897,0)</f>
        <v>0</v>
      </c>
      <c r="AG2897" s="189" t="n">
        <f aca="false">IF(AE2897="SI",Y2897,0)</f>
        <v>0</v>
      </c>
      <c r="AH2897" s="189" t="n">
        <f aca="false">IF(AE2897="SI",AB2897,0)</f>
        <v>0</v>
      </c>
      <c r="AI2897" s="148"/>
      <c r="AJ2897" s="207"/>
      <c r="AK2897" s="207"/>
      <c r="AL2897" s="207"/>
      <c r="AM2897" s="207"/>
      <c r="AN2897" s="207"/>
      <c r="AO2897" s="208"/>
    </row>
    <row r="2898" customFormat="false" ht="15.75" hidden="false" customHeight="true" outlineLevel="0" collapsed="false">
      <c r="A2898" s="22" t="n">
        <v>2897</v>
      </c>
      <c r="B2898" s="180"/>
      <c r="C2898" s="22"/>
      <c r="D2898" s="22"/>
      <c r="E2898" s="183"/>
      <c r="F2898" s="183"/>
      <c r="G2898" s="22"/>
      <c r="H2898" s="22"/>
      <c r="I2898" s="22"/>
      <c r="J2898" s="22"/>
      <c r="K2898" s="191" t="e">
        <f aca="false">VLOOKUP(Personale!J2898,Legenda!$D$1:$F$258,2)</f>
        <v>#N/A</v>
      </c>
      <c r="L2898" s="22"/>
      <c r="M2898" s="22"/>
      <c r="N2898" s="22"/>
      <c r="O2898" s="22"/>
      <c r="P2898" s="203"/>
      <c r="Q2898" s="22"/>
      <c r="R2898" s="22"/>
      <c r="S2898" s="22"/>
      <c r="T2898" s="203"/>
      <c r="U2898" s="211"/>
      <c r="V2898" s="211"/>
      <c r="W2898" s="185" t="n">
        <v>0</v>
      </c>
      <c r="X2898" s="185" t="n">
        <v>0</v>
      </c>
      <c r="Y2898" s="219" t="n">
        <f aca="false">SUM(W2898:X2898)</f>
        <v>0</v>
      </c>
      <c r="Z2898" s="185" t="n">
        <v>0</v>
      </c>
      <c r="AA2898" s="185" t="n">
        <v>0</v>
      </c>
      <c r="AB2898" s="220" t="n">
        <f aca="false">SUM(Z2898:AA2898)</f>
        <v>0</v>
      </c>
      <c r="AC2898" s="22"/>
      <c r="AD2898" s="22"/>
      <c r="AE2898" s="188"/>
      <c r="AF2898" s="206" t="n">
        <f aca="false">IF(AE2898="SI",N2898,0)</f>
        <v>0</v>
      </c>
      <c r="AG2898" s="189" t="n">
        <f aca="false">IF(AE2898="SI",Y2898,0)</f>
        <v>0</v>
      </c>
      <c r="AH2898" s="189" t="n">
        <f aca="false">IF(AE2898="SI",AB2898,0)</f>
        <v>0</v>
      </c>
      <c r="AI2898" s="148"/>
      <c r="AJ2898" s="207"/>
      <c r="AK2898" s="207"/>
      <c r="AL2898" s="207"/>
      <c r="AM2898" s="207"/>
      <c r="AN2898" s="207"/>
      <c r="AO2898" s="208"/>
    </row>
    <row r="2899" customFormat="false" ht="15.75" hidden="false" customHeight="true" outlineLevel="0" collapsed="false">
      <c r="A2899" s="22" t="n">
        <v>2898</v>
      </c>
      <c r="B2899" s="180"/>
      <c r="C2899" s="22"/>
      <c r="D2899" s="22"/>
      <c r="E2899" s="183"/>
      <c r="F2899" s="183"/>
      <c r="G2899" s="22"/>
      <c r="H2899" s="22"/>
      <c r="I2899" s="22"/>
      <c r="J2899" s="22"/>
      <c r="K2899" s="191" t="e">
        <f aca="false">VLOOKUP(Personale!J2899,Legenda!$D$1:$F$258,2)</f>
        <v>#N/A</v>
      </c>
      <c r="L2899" s="22"/>
      <c r="M2899" s="22"/>
      <c r="N2899" s="22"/>
      <c r="O2899" s="22"/>
      <c r="P2899" s="203"/>
      <c r="Q2899" s="22"/>
      <c r="R2899" s="22"/>
      <c r="S2899" s="22"/>
      <c r="T2899" s="203"/>
      <c r="U2899" s="211"/>
      <c r="V2899" s="211"/>
      <c r="W2899" s="185" t="n">
        <v>0</v>
      </c>
      <c r="X2899" s="185" t="n">
        <v>0</v>
      </c>
      <c r="Y2899" s="219" t="n">
        <f aca="false">SUM(W2899:X2899)</f>
        <v>0</v>
      </c>
      <c r="Z2899" s="185" t="n">
        <v>0</v>
      </c>
      <c r="AA2899" s="185" t="n">
        <v>0</v>
      </c>
      <c r="AB2899" s="220" t="n">
        <f aca="false">SUM(Z2899:AA2899)</f>
        <v>0</v>
      </c>
      <c r="AC2899" s="22"/>
      <c r="AD2899" s="22"/>
      <c r="AE2899" s="188"/>
      <c r="AF2899" s="206" t="n">
        <f aca="false">IF(AE2899="SI",N2899,0)</f>
        <v>0</v>
      </c>
      <c r="AG2899" s="189" t="n">
        <f aca="false">IF(AE2899="SI",Y2899,0)</f>
        <v>0</v>
      </c>
      <c r="AH2899" s="189" t="n">
        <f aca="false">IF(AE2899="SI",AB2899,0)</f>
        <v>0</v>
      </c>
      <c r="AI2899" s="148"/>
      <c r="AJ2899" s="207"/>
      <c r="AK2899" s="207"/>
      <c r="AL2899" s="207"/>
      <c r="AM2899" s="207"/>
      <c r="AN2899" s="207"/>
      <c r="AO2899" s="208"/>
    </row>
    <row r="2900" customFormat="false" ht="15.75" hidden="false" customHeight="true" outlineLevel="0" collapsed="false">
      <c r="A2900" s="22" t="n">
        <v>2899</v>
      </c>
      <c r="B2900" s="180"/>
      <c r="C2900" s="22"/>
      <c r="D2900" s="22"/>
      <c r="E2900" s="183"/>
      <c r="F2900" s="183"/>
      <c r="G2900" s="22"/>
      <c r="H2900" s="22"/>
      <c r="I2900" s="22"/>
      <c r="J2900" s="22"/>
      <c r="K2900" s="191" t="e">
        <f aca="false">VLOOKUP(Personale!J2900,Legenda!$D$1:$F$258,2)</f>
        <v>#N/A</v>
      </c>
      <c r="L2900" s="22"/>
      <c r="M2900" s="22"/>
      <c r="N2900" s="22"/>
      <c r="O2900" s="22"/>
      <c r="P2900" s="203"/>
      <c r="Q2900" s="22"/>
      <c r="R2900" s="22"/>
      <c r="S2900" s="22"/>
      <c r="T2900" s="203"/>
      <c r="U2900" s="211"/>
      <c r="V2900" s="211"/>
      <c r="W2900" s="185" t="n">
        <v>0</v>
      </c>
      <c r="X2900" s="185" t="n">
        <v>0</v>
      </c>
      <c r="Y2900" s="219" t="n">
        <f aca="false">SUM(W2900:X2900)</f>
        <v>0</v>
      </c>
      <c r="Z2900" s="185" t="n">
        <v>0</v>
      </c>
      <c r="AA2900" s="185" t="n">
        <v>0</v>
      </c>
      <c r="AB2900" s="220" t="n">
        <f aca="false">SUM(Z2900:AA2900)</f>
        <v>0</v>
      </c>
      <c r="AC2900" s="22"/>
      <c r="AD2900" s="22"/>
      <c r="AE2900" s="188"/>
      <c r="AF2900" s="206" t="n">
        <f aca="false">IF(AE2900="SI",N2900,0)</f>
        <v>0</v>
      </c>
      <c r="AG2900" s="189" t="n">
        <f aca="false">IF(AE2900="SI",Y2900,0)</f>
        <v>0</v>
      </c>
      <c r="AH2900" s="189" t="n">
        <f aca="false">IF(AE2900="SI",AB2900,0)</f>
        <v>0</v>
      </c>
      <c r="AI2900" s="148"/>
      <c r="AJ2900" s="207"/>
      <c r="AK2900" s="207"/>
      <c r="AL2900" s="207"/>
      <c r="AM2900" s="207"/>
      <c r="AN2900" s="207"/>
      <c r="AO2900" s="208"/>
    </row>
    <row r="2901" customFormat="false" ht="15.75" hidden="false" customHeight="true" outlineLevel="0" collapsed="false">
      <c r="A2901" s="22" t="n">
        <v>2900</v>
      </c>
      <c r="B2901" s="180"/>
      <c r="C2901" s="22"/>
      <c r="D2901" s="22"/>
      <c r="E2901" s="183"/>
      <c r="F2901" s="183"/>
      <c r="G2901" s="22"/>
      <c r="H2901" s="22"/>
      <c r="I2901" s="22"/>
      <c r="J2901" s="22"/>
      <c r="K2901" s="191" t="e">
        <f aca="false">VLOOKUP(Personale!J2901,Legenda!$D$1:$F$258,2)</f>
        <v>#N/A</v>
      </c>
      <c r="L2901" s="22"/>
      <c r="M2901" s="22"/>
      <c r="N2901" s="22"/>
      <c r="O2901" s="22"/>
      <c r="P2901" s="203"/>
      <c r="Q2901" s="22"/>
      <c r="R2901" s="22"/>
      <c r="S2901" s="22"/>
      <c r="T2901" s="203"/>
      <c r="U2901" s="211"/>
      <c r="V2901" s="211"/>
      <c r="W2901" s="185" t="n">
        <v>0</v>
      </c>
      <c r="X2901" s="185" t="n">
        <v>0</v>
      </c>
      <c r="Y2901" s="219" t="n">
        <f aca="false">SUM(W2901:X2901)</f>
        <v>0</v>
      </c>
      <c r="Z2901" s="185" t="n">
        <v>0</v>
      </c>
      <c r="AA2901" s="185" t="n">
        <v>0</v>
      </c>
      <c r="AB2901" s="220" t="n">
        <f aca="false">SUM(Z2901:AA2901)</f>
        <v>0</v>
      </c>
      <c r="AC2901" s="22"/>
      <c r="AD2901" s="22"/>
      <c r="AE2901" s="188"/>
      <c r="AF2901" s="206" t="n">
        <f aca="false">IF(AE2901="SI",N2901,0)</f>
        <v>0</v>
      </c>
      <c r="AG2901" s="189" t="n">
        <f aca="false">IF(AE2901="SI",Y2901,0)</f>
        <v>0</v>
      </c>
      <c r="AH2901" s="189" t="n">
        <f aca="false">IF(AE2901="SI",AB2901,0)</f>
        <v>0</v>
      </c>
      <c r="AI2901" s="148"/>
      <c r="AJ2901" s="207"/>
      <c r="AK2901" s="207"/>
      <c r="AL2901" s="207"/>
      <c r="AM2901" s="207"/>
      <c r="AN2901" s="207"/>
      <c r="AO2901" s="208"/>
    </row>
    <row r="2902" customFormat="false" ht="15.75" hidden="false" customHeight="true" outlineLevel="0" collapsed="false">
      <c r="A2902" s="22" t="n">
        <v>2901</v>
      </c>
      <c r="B2902" s="180"/>
      <c r="C2902" s="22"/>
      <c r="D2902" s="22"/>
      <c r="E2902" s="183"/>
      <c r="F2902" s="183"/>
      <c r="G2902" s="22"/>
      <c r="H2902" s="22"/>
      <c r="I2902" s="22"/>
      <c r="J2902" s="22"/>
      <c r="K2902" s="191" t="e">
        <f aca="false">VLOOKUP(Personale!J2902,Legenda!$D$1:$F$258,2)</f>
        <v>#N/A</v>
      </c>
      <c r="L2902" s="22"/>
      <c r="M2902" s="22"/>
      <c r="N2902" s="22"/>
      <c r="O2902" s="22"/>
      <c r="P2902" s="203"/>
      <c r="Q2902" s="22"/>
      <c r="R2902" s="22"/>
      <c r="S2902" s="22"/>
      <c r="T2902" s="203"/>
      <c r="U2902" s="211"/>
      <c r="V2902" s="211"/>
      <c r="W2902" s="185" t="n">
        <v>0</v>
      </c>
      <c r="X2902" s="185" t="n">
        <v>0</v>
      </c>
      <c r="Y2902" s="219" t="n">
        <f aca="false">SUM(W2902:X2902)</f>
        <v>0</v>
      </c>
      <c r="Z2902" s="185" t="n">
        <v>0</v>
      </c>
      <c r="AA2902" s="185" t="n">
        <v>0</v>
      </c>
      <c r="AB2902" s="220" t="n">
        <f aca="false">SUM(Z2902:AA2902)</f>
        <v>0</v>
      </c>
      <c r="AC2902" s="22"/>
      <c r="AD2902" s="22"/>
      <c r="AE2902" s="188"/>
      <c r="AF2902" s="206" t="n">
        <f aca="false">IF(AE2902="SI",N2902,0)</f>
        <v>0</v>
      </c>
      <c r="AG2902" s="189" t="n">
        <f aca="false">IF(AE2902="SI",Y2902,0)</f>
        <v>0</v>
      </c>
      <c r="AH2902" s="189" t="n">
        <f aca="false">IF(AE2902="SI",AB2902,0)</f>
        <v>0</v>
      </c>
      <c r="AI2902" s="148"/>
      <c r="AJ2902" s="207"/>
      <c r="AK2902" s="207"/>
      <c r="AL2902" s="207"/>
      <c r="AM2902" s="207"/>
      <c r="AN2902" s="207"/>
      <c r="AO2902" s="208"/>
    </row>
    <row r="2903" customFormat="false" ht="15.75" hidden="false" customHeight="true" outlineLevel="0" collapsed="false">
      <c r="A2903" s="22" t="n">
        <v>2902</v>
      </c>
      <c r="B2903" s="180"/>
      <c r="C2903" s="22"/>
      <c r="D2903" s="22"/>
      <c r="E2903" s="183"/>
      <c r="F2903" s="183"/>
      <c r="G2903" s="22"/>
      <c r="H2903" s="22"/>
      <c r="I2903" s="22"/>
      <c r="J2903" s="22"/>
      <c r="K2903" s="191" t="e">
        <f aca="false">VLOOKUP(Personale!J2903,Legenda!$D$1:$F$258,2)</f>
        <v>#N/A</v>
      </c>
      <c r="L2903" s="22"/>
      <c r="M2903" s="22"/>
      <c r="N2903" s="22"/>
      <c r="O2903" s="22"/>
      <c r="P2903" s="203"/>
      <c r="Q2903" s="22"/>
      <c r="R2903" s="22"/>
      <c r="S2903" s="22"/>
      <c r="T2903" s="203"/>
      <c r="U2903" s="211"/>
      <c r="V2903" s="211"/>
      <c r="W2903" s="185" t="n">
        <v>0</v>
      </c>
      <c r="X2903" s="185" t="n">
        <v>0</v>
      </c>
      <c r="Y2903" s="219" t="n">
        <f aca="false">SUM(W2903:X2903)</f>
        <v>0</v>
      </c>
      <c r="Z2903" s="185" t="n">
        <v>0</v>
      </c>
      <c r="AA2903" s="185" t="n">
        <v>0</v>
      </c>
      <c r="AB2903" s="220" t="n">
        <f aca="false">SUM(Z2903:AA2903)</f>
        <v>0</v>
      </c>
      <c r="AC2903" s="22"/>
      <c r="AD2903" s="22"/>
      <c r="AE2903" s="188"/>
      <c r="AF2903" s="206" t="n">
        <f aca="false">IF(AE2903="SI",N2903,0)</f>
        <v>0</v>
      </c>
      <c r="AG2903" s="189" t="n">
        <f aca="false">IF(AE2903="SI",Y2903,0)</f>
        <v>0</v>
      </c>
      <c r="AH2903" s="189" t="n">
        <f aca="false">IF(AE2903="SI",AB2903,0)</f>
        <v>0</v>
      </c>
      <c r="AI2903" s="148"/>
      <c r="AJ2903" s="207"/>
      <c r="AK2903" s="207"/>
      <c r="AL2903" s="207"/>
      <c r="AM2903" s="207"/>
      <c r="AN2903" s="207"/>
      <c r="AO2903" s="208"/>
    </row>
    <row r="2904" customFormat="false" ht="15.75" hidden="false" customHeight="true" outlineLevel="0" collapsed="false">
      <c r="A2904" s="22" t="n">
        <v>2903</v>
      </c>
      <c r="B2904" s="180"/>
      <c r="C2904" s="22"/>
      <c r="D2904" s="22"/>
      <c r="E2904" s="183"/>
      <c r="F2904" s="183"/>
      <c r="G2904" s="22"/>
      <c r="H2904" s="22"/>
      <c r="I2904" s="22"/>
      <c r="J2904" s="22"/>
      <c r="K2904" s="191" t="e">
        <f aca="false">VLOOKUP(Personale!J2904,Legenda!$D$1:$F$258,2)</f>
        <v>#N/A</v>
      </c>
      <c r="L2904" s="22"/>
      <c r="M2904" s="22"/>
      <c r="N2904" s="22"/>
      <c r="O2904" s="22"/>
      <c r="P2904" s="203"/>
      <c r="Q2904" s="22"/>
      <c r="R2904" s="22"/>
      <c r="S2904" s="22"/>
      <c r="T2904" s="203"/>
      <c r="U2904" s="211"/>
      <c r="V2904" s="211"/>
      <c r="W2904" s="185" t="n">
        <v>0</v>
      </c>
      <c r="X2904" s="185" t="n">
        <v>0</v>
      </c>
      <c r="Y2904" s="219" t="n">
        <f aca="false">SUM(W2904:X2904)</f>
        <v>0</v>
      </c>
      <c r="Z2904" s="185" t="n">
        <v>0</v>
      </c>
      <c r="AA2904" s="185" t="n">
        <v>0</v>
      </c>
      <c r="AB2904" s="220" t="n">
        <f aca="false">SUM(Z2904:AA2904)</f>
        <v>0</v>
      </c>
      <c r="AC2904" s="22"/>
      <c r="AD2904" s="22"/>
      <c r="AE2904" s="188"/>
      <c r="AF2904" s="206" t="n">
        <f aca="false">IF(AE2904="SI",N2904,0)</f>
        <v>0</v>
      </c>
      <c r="AG2904" s="189" t="n">
        <f aca="false">IF(AE2904="SI",Y2904,0)</f>
        <v>0</v>
      </c>
      <c r="AH2904" s="189" t="n">
        <f aca="false">IF(AE2904="SI",AB2904,0)</f>
        <v>0</v>
      </c>
      <c r="AI2904" s="148"/>
      <c r="AJ2904" s="207"/>
      <c r="AK2904" s="207"/>
      <c r="AL2904" s="207"/>
      <c r="AM2904" s="207"/>
      <c r="AN2904" s="207"/>
      <c r="AO2904" s="208"/>
    </row>
    <row r="2905" customFormat="false" ht="15.75" hidden="false" customHeight="true" outlineLevel="0" collapsed="false">
      <c r="A2905" s="22" t="n">
        <v>2904</v>
      </c>
      <c r="B2905" s="180"/>
      <c r="C2905" s="22"/>
      <c r="D2905" s="22"/>
      <c r="E2905" s="183"/>
      <c r="F2905" s="183"/>
      <c r="G2905" s="22"/>
      <c r="H2905" s="22"/>
      <c r="I2905" s="22"/>
      <c r="J2905" s="22"/>
      <c r="K2905" s="191" t="e">
        <f aca="false">VLOOKUP(Personale!J2905,Legenda!$D$1:$F$258,2)</f>
        <v>#N/A</v>
      </c>
      <c r="L2905" s="22"/>
      <c r="M2905" s="22"/>
      <c r="N2905" s="22"/>
      <c r="O2905" s="22"/>
      <c r="P2905" s="203"/>
      <c r="Q2905" s="22"/>
      <c r="R2905" s="22"/>
      <c r="S2905" s="22"/>
      <c r="T2905" s="203"/>
      <c r="U2905" s="211"/>
      <c r="V2905" s="211"/>
      <c r="W2905" s="185" t="n">
        <v>0</v>
      </c>
      <c r="X2905" s="185" t="n">
        <v>0</v>
      </c>
      <c r="Y2905" s="219" t="n">
        <f aca="false">SUM(W2905:X2905)</f>
        <v>0</v>
      </c>
      <c r="Z2905" s="185" t="n">
        <v>0</v>
      </c>
      <c r="AA2905" s="185" t="n">
        <v>0</v>
      </c>
      <c r="AB2905" s="220" t="n">
        <f aca="false">SUM(Z2905:AA2905)</f>
        <v>0</v>
      </c>
      <c r="AC2905" s="22"/>
      <c r="AD2905" s="22"/>
      <c r="AE2905" s="188"/>
      <c r="AF2905" s="206" t="n">
        <f aca="false">IF(AE2905="SI",N2905,0)</f>
        <v>0</v>
      </c>
      <c r="AG2905" s="189" t="n">
        <f aca="false">IF(AE2905="SI",Y2905,0)</f>
        <v>0</v>
      </c>
      <c r="AH2905" s="189" t="n">
        <f aca="false">IF(AE2905="SI",AB2905,0)</f>
        <v>0</v>
      </c>
      <c r="AI2905" s="148"/>
      <c r="AJ2905" s="207"/>
      <c r="AK2905" s="207"/>
      <c r="AL2905" s="207"/>
      <c r="AM2905" s="207"/>
      <c r="AN2905" s="207"/>
      <c r="AO2905" s="208"/>
    </row>
    <row r="2906" customFormat="false" ht="15.75" hidden="false" customHeight="true" outlineLevel="0" collapsed="false">
      <c r="A2906" s="22" t="n">
        <v>2905</v>
      </c>
      <c r="B2906" s="180"/>
      <c r="C2906" s="22"/>
      <c r="D2906" s="22"/>
      <c r="E2906" s="183"/>
      <c r="F2906" s="183"/>
      <c r="G2906" s="22"/>
      <c r="H2906" s="22"/>
      <c r="I2906" s="22"/>
      <c r="J2906" s="22"/>
      <c r="K2906" s="191" t="e">
        <f aca="false">VLOOKUP(Personale!J2906,Legenda!$D$1:$F$258,2)</f>
        <v>#N/A</v>
      </c>
      <c r="L2906" s="22"/>
      <c r="M2906" s="22"/>
      <c r="N2906" s="22"/>
      <c r="O2906" s="22"/>
      <c r="P2906" s="203"/>
      <c r="Q2906" s="22"/>
      <c r="R2906" s="22"/>
      <c r="S2906" s="22"/>
      <c r="T2906" s="203"/>
      <c r="U2906" s="211"/>
      <c r="V2906" s="211"/>
      <c r="W2906" s="185" t="n">
        <v>0</v>
      </c>
      <c r="X2906" s="185" t="n">
        <v>0</v>
      </c>
      <c r="Y2906" s="219" t="n">
        <f aca="false">SUM(W2906:X2906)</f>
        <v>0</v>
      </c>
      <c r="Z2906" s="185" t="n">
        <v>0</v>
      </c>
      <c r="AA2906" s="185" t="n">
        <v>0</v>
      </c>
      <c r="AB2906" s="220" t="n">
        <f aca="false">SUM(Z2906:AA2906)</f>
        <v>0</v>
      </c>
      <c r="AC2906" s="22"/>
      <c r="AD2906" s="22"/>
      <c r="AE2906" s="188"/>
      <c r="AF2906" s="206" t="n">
        <f aca="false">IF(AE2906="SI",N2906,0)</f>
        <v>0</v>
      </c>
      <c r="AG2906" s="189" t="n">
        <f aca="false">IF(AE2906="SI",Y2906,0)</f>
        <v>0</v>
      </c>
      <c r="AH2906" s="189" t="n">
        <f aca="false">IF(AE2906="SI",AB2906,0)</f>
        <v>0</v>
      </c>
      <c r="AI2906" s="148"/>
      <c r="AJ2906" s="207"/>
      <c r="AK2906" s="207"/>
      <c r="AL2906" s="207"/>
      <c r="AM2906" s="207"/>
      <c r="AN2906" s="207"/>
      <c r="AO2906" s="208"/>
    </row>
    <row r="2907" customFormat="false" ht="15.75" hidden="false" customHeight="true" outlineLevel="0" collapsed="false">
      <c r="A2907" s="22" t="n">
        <v>2906</v>
      </c>
      <c r="B2907" s="180"/>
      <c r="C2907" s="22"/>
      <c r="D2907" s="22"/>
      <c r="E2907" s="183"/>
      <c r="F2907" s="183"/>
      <c r="G2907" s="22"/>
      <c r="H2907" s="22"/>
      <c r="I2907" s="22"/>
      <c r="J2907" s="22"/>
      <c r="K2907" s="191" t="e">
        <f aca="false">VLOOKUP(Personale!J2907,Legenda!$D$1:$F$258,2)</f>
        <v>#N/A</v>
      </c>
      <c r="L2907" s="22"/>
      <c r="M2907" s="22"/>
      <c r="N2907" s="22"/>
      <c r="O2907" s="22"/>
      <c r="P2907" s="203"/>
      <c r="Q2907" s="22"/>
      <c r="R2907" s="22"/>
      <c r="S2907" s="22"/>
      <c r="T2907" s="203"/>
      <c r="U2907" s="211"/>
      <c r="V2907" s="211"/>
      <c r="W2907" s="185" t="n">
        <v>0</v>
      </c>
      <c r="X2907" s="185" t="n">
        <v>0</v>
      </c>
      <c r="Y2907" s="219" t="n">
        <f aca="false">SUM(W2907:X2907)</f>
        <v>0</v>
      </c>
      <c r="Z2907" s="185" t="n">
        <v>0</v>
      </c>
      <c r="AA2907" s="185" t="n">
        <v>0</v>
      </c>
      <c r="AB2907" s="220" t="n">
        <f aca="false">SUM(Z2907:AA2907)</f>
        <v>0</v>
      </c>
      <c r="AC2907" s="22"/>
      <c r="AD2907" s="22"/>
      <c r="AE2907" s="188"/>
      <c r="AF2907" s="206" t="n">
        <f aca="false">IF(AE2907="SI",N2907,0)</f>
        <v>0</v>
      </c>
      <c r="AG2907" s="189" t="n">
        <f aca="false">IF(AE2907="SI",Y2907,0)</f>
        <v>0</v>
      </c>
      <c r="AH2907" s="189" t="n">
        <f aca="false">IF(AE2907="SI",AB2907,0)</f>
        <v>0</v>
      </c>
      <c r="AI2907" s="148"/>
      <c r="AJ2907" s="207"/>
      <c r="AK2907" s="207"/>
      <c r="AL2907" s="207"/>
      <c r="AM2907" s="207"/>
      <c r="AN2907" s="207"/>
      <c r="AO2907" s="208"/>
    </row>
    <row r="2908" customFormat="false" ht="15.75" hidden="false" customHeight="true" outlineLevel="0" collapsed="false">
      <c r="A2908" s="22" t="n">
        <v>2907</v>
      </c>
      <c r="B2908" s="180"/>
      <c r="C2908" s="22"/>
      <c r="D2908" s="22"/>
      <c r="E2908" s="183"/>
      <c r="F2908" s="183"/>
      <c r="G2908" s="22"/>
      <c r="H2908" s="22"/>
      <c r="I2908" s="22"/>
      <c r="J2908" s="22"/>
      <c r="K2908" s="191" t="e">
        <f aca="false">VLOOKUP(Personale!J2908,Legenda!$D$1:$F$258,2)</f>
        <v>#N/A</v>
      </c>
      <c r="L2908" s="22"/>
      <c r="M2908" s="22"/>
      <c r="N2908" s="22"/>
      <c r="O2908" s="22"/>
      <c r="P2908" s="203"/>
      <c r="Q2908" s="22"/>
      <c r="R2908" s="22"/>
      <c r="S2908" s="22"/>
      <c r="T2908" s="203"/>
      <c r="U2908" s="211"/>
      <c r="V2908" s="211"/>
      <c r="W2908" s="185" t="n">
        <v>0</v>
      </c>
      <c r="X2908" s="185" t="n">
        <v>0</v>
      </c>
      <c r="Y2908" s="219" t="n">
        <f aca="false">SUM(W2908:X2908)</f>
        <v>0</v>
      </c>
      <c r="Z2908" s="185" t="n">
        <v>0</v>
      </c>
      <c r="AA2908" s="185" t="n">
        <v>0</v>
      </c>
      <c r="AB2908" s="220" t="n">
        <f aca="false">SUM(Z2908:AA2908)</f>
        <v>0</v>
      </c>
      <c r="AC2908" s="22"/>
      <c r="AD2908" s="22"/>
      <c r="AE2908" s="188"/>
      <c r="AF2908" s="206" t="n">
        <f aca="false">IF(AE2908="SI",N2908,0)</f>
        <v>0</v>
      </c>
      <c r="AG2908" s="189" t="n">
        <f aca="false">IF(AE2908="SI",Y2908,0)</f>
        <v>0</v>
      </c>
      <c r="AH2908" s="189" t="n">
        <f aca="false">IF(AE2908="SI",AB2908,0)</f>
        <v>0</v>
      </c>
      <c r="AI2908" s="148"/>
      <c r="AJ2908" s="207"/>
      <c r="AK2908" s="207"/>
      <c r="AL2908" s="207"/>
      <c r="AM2908" s="207"/>
      <c r="AN2908" s="207"/>
      <c r="AO2908" s="208"/>
    </row>
    <row r="2909" customFormat="false" ht="15.75" hidden="false" customHeight="true" outlineLevel="0" collapsed="false">
      <c r="A2909" s="22" t="n">
        <v>2908</v>
      </c>
      <c r="B2909" s="180"/>
      <c r="C2909" s="22"/>
      <c r="D2909" s="22"/>
      <c r="E2909" s="183"/>
      <c r="F2909" s="183"/>
      <c r="G2909" s="22"/>
      <c r="H2909" s="22"/>
      <c r="I2909" s="22"/>
      <c r="J2909" s="22"/>
      <c r="K2909" s="191" t="e">
        <f aca="false">VLOOKUP(Personale!J2909,Legenda!$D$1:$F$258,2)</f>
        <v>#N/A</v>
      </c>
      <c r="L2909" s="22"/>
      <c r="M2909" s="22"/>
      <c r="N2909" s="22"/>
      <c r="O2909" s="22"/>
      <c r="P2909" s="203"/>
      <c r="Q2909" s="22"/>
      <c r="R2909" s="22"/>
      <c r="S2909" s="22"/>
      <c r="T2909" s="203"/>
      <c r="U2909" s="211"/>
      <c r="V2909" s="211"/>
      <c r="W2909" s="185" t="n">
        <v>0</v>
      </c>
      <c r="X2909" s="185" t="n">
        <v>0</v>
      </c>
      <c r="Y2909" s="219" t="n">
        <f aca="false">SUM(W2909:X2909)</f>
        <v>0</v>
      </c>
      <c r="Z2909" s="185" t="n">
        <v>0</v>
      </c>
      <c r="AA2909" s="185" t="n">
        <v>0</v>
      </c>
      <c r="AB2909" s="220" t="n">
        <f aca="false">SUM(Z2909:AA2909)</f>
        <v>0</v>
      </c>
      <c r="AC2909" s="22"/>
      <c r="AD2909" s="22"/>
      <c r="AE2909" s="188"/>
      <c r="AF2909" s="206" t="n">
        <f aca="false">IF(AE2909="SI",N2909,0)</f>
        <v>0</v>
      </c>
      <c r="AG2909" s="189" t="n">
        <f aca="false">IF(AE2909="SI",Y2909,0)</f>
        <v>0</v>
      </c>
      <c r="AH2909" s="189" t="n">
        <f aca="false">IF(AE2909="SI",AB2909,0)</f>
        <v>0</v>
      </c>
      <c r="AI2909" s="148"/>
      <c r="AJ2909" s="207"/>
      <c r="AK2909" s="207"/>
      <c r="AL2909" s="207"/>
      <c r="AM2909" s="207"/>
      <c r="AN2909" s="207"/>
      <c r="AO2909" s="208"/>
    </row>
    <row r="2910" customFormat="false" ht="15.75" hidden="false" customHeight="true" outlineLevel="0" collapsed="false">
      <c r="A2910" s="22" t="n">
        <v>2909</v>
      </c>
      <c r="B2910" s="180"/>
      <c r="C2910" s="22"/>
      <c r="D2910" s="22"/>
      <c r="E2910" s="183"/>
      <c r="F2910" s="183"/>
      <c r="G2910" s="22"/>
      <c r="H2910" s="22"/>
      <c r="I2910" s="22"/>
      <c r="J2910" s="22"/>
      <c r="K2910" s="191" t="e">
        <f aca="false">VLOOKUP(Personale!J2910,Legenda!$D$1:$F$258,2)</f>
        <v>#N/A</v>
      </c>
      <c r="L2910" s="22"/>
      <c r="M2910" s="22"/>
      <c r="N2910" s="22"/>
      <c r="O2910" s="22"/>
      <c r="P2910" s="203"/>
      <c r="Q2910" s="22"/>
      <c r="R2910" s="22"/>
      <c r="S2910" s="22"/>
      <c r="T2910" s="203"/>
      <c r="U2910" s="211"/>
      <c r="V2910" s="211"/>
      <c r="W2910" s="185" t="n">
        <v>0</v>
      </c>
      <c r="X2910" s="185" t="n">
        <v>0</v>
      </c>
      <c r="Y2910" s="219" t="n">
        <f aca="false">SUM(W2910:X2910)</f>
        <v>0</v>
      </c>
      <c r="Z2910" s="185" t="n">
        <v>0</v>
      </c>
      <c r="AA2910" s="185" t="n">
        <v>0</v>
      </c>
      <c r="AB2910" s="220" t="n">
        <f aca="false">SUM(Z2910:AA2910)</f>
        <v>0</v>
      </c>
      <c r="AC2910" s="22"/>
      <c r="AD2910" s="22"/>
      <c r="AE2910" s="188"/>
      <c r="AF2910" s="206" t="n">
        <f aca="false">IF(AE2910="SI",N2910,0)</f>
        <v>0</v>
      </c>
      <c r="AG2910" s="189" t="n">
        <f aca="false">IF(AE2910="SI",Y2910,0)</f>
        <v>0</v>
      </c>
      <c r="AH2910" s="189" t="n">
        <f aca="false">IF(AE2910="SI",AB2910,0)</f>
        <v>0</v>
      </c>
      <c r="AI2910" s="148"/>
      <c r="AJ2910" s="207"/>
      <c r="AK2910" s="207"/>
      <c r="AL2910" s="207"/>
      <c r="AM2910" s="207"/>
      <c r="AN2910" s="207"/>
      <c r="AO2910" s="208"/>
    </row>
    <row r="2911" customFormat="false" ht="15.75" hidden="false" customHeight="true" outlineLevel="0" collapsed="false">
      <c r="A2911" s="22" t="n">
        <v>2910</v>
      </c>
      <c r="B2911" s="180"/>
      <c r="C2911" s="22"/>
      <c r="D2911" s="22"/>
      <c r="E2911" s="183"/>
      <c r="F2911" s="183"/>
      <c r="G2911" s="22"/>
      <c r="H2911" s="22"/>
      <c r="I2911" s="22"/>
      <c r="J2911" s="22"/>
      <c r="K2911" s="191" t="e">
        <f aca="false">VLOOKUP(Personale!J2911,Legenda!$D$1:$F$258,2)</f>
        <v>#N/A</v>
      </c>
      <c r="L2911" s="22"/>
      <c r="M2911" s="22"/>
      <c r="N2911" s="22"/>
      <c r="O2911" s="22"/>
      <c r="P2911" s="203"/>
      <c r="Q2911" s="22"/>
      <c r="R2911" s="22"/>
      <c r="S2911" s="22"/>
      <c r="T2911" s="203"/>
      <c r="U2911" s="211"/>
      <c r="V2911" s="211"/>
      <c r="W2911" s="185" t="n">
        <v>0</v>
      </c>
      <c r="X2911" s="185" t="n">
        <v>0</v>
      </c>
      <c r="Y2911" s="219" t="n">
        <f aca="false">SUM(W2911:X2911)</f>
        <v>0</v>
      </c>
      <c r="Z2911" s="185" t="n">
        <v>0</v>
      </c>
      <c r="AA2911" s="185" t="n">
        <v>0</v>
      </c>
      <c r="AB2911" s="220" t="n">
        <f aca="false">SUM(Z2911:AA2911)</f>
        <v>0</v>
      </c>
      <c r="AC2911" s="22"/>
      <c r="AD2911" s="22"/>
      <c r="AE2911" s="188"/>
      <c r="AF2911" s="206" t="n">
        <f aca="false">IF(AE2911="SI",N2911,0)</f>
        <v>0</v>
      </c>
      <c r="AG2911" s="189" t="n">
        <f aca="false">IF(AE2911="SI",Y2911,0)</f>
        <v>0</v>
      </c>
      <c r="AH2911" s="189" t="n">
        <f aca="false">IF(AE2911="SI",AB2911,0)</f>
        <v>0</v>
      </c>
      <c r="AI2911" s="148"/>
      <c r="AJ2911" s="207"/>
      <c r="AK2911" s="207"/>
      <c r="AL2911" s="207"/>
      <c r="AM2911" s="207"/>
      <c r="AN2911" s="207"/>
      <c r="AO2911" s="208"/>
    </row>
    <row r="2912" customFormat="false" ht="15.75" hidden="false" customHeight="true" outlineLevel="0" collapsed="false">
      <c r="A2912" s="22" t="n">
        <v>2911</v>
      </c>
      <c r="B2912" s="180"/>
      <c r="C2912" s="22"/>
      <c r="D2912" s="22"/>
      <c r="E2912" s="183"/>
      <c r="F2912" s="183"/>
      <c r="G2912" s="22"/>
      <c r="H2912" s="22"/>
      <c r="I2912" s="22"/>
      <c r="J2912" s="22"/>
      <c r="K2912" s="191" t="e">
        <f aca="false">VLOOKUP(Personale!J2912,Legenda!$D$1:$F$258,2)</f>
        <v>#N/A</v>
      </c>
      <c r="L2912" s="22"/>
      <c r="M2912" s="22"/>
      <c r="N2912" s="22"/>
      <c r="O2912" s="22"/>
      <c r="P2912" s="203"/>
      <c r="Q2912" s="22"/>
      <c r="R2912" s="22"/>
      <c r="S2912" s="22"/>
      <c r="T2912" s="203"/>
      <c r="U2912" s="211"/>
      <c r="V2912" s="211"/>
      <c r="W2912" s="185" t="n">
        <v>0</v>
      </c>
      <c r="X2912" s="185" t="n">
        <v>0</v>
      </c>
      <c r="Y2912" s="219" t="n">
        <f aca="false">SUM(W2912:X2912)</f>
        <v>0</v>
      </c>
      <c r="Z2912" s="185" t="n">
        <v>0</v>
      </c>
      <c r="AA2912" s="185" t="n">
        <v>0</v>
      </c>
      <c r="AB2912" s="220" t="n">
        <f aca="false">SUM(Z2912:AA2912)</f>
        <v>0</v>
      </c>
      <c r="AC2912" s="22"/>
      <c r="AD2912" s="22"/>
      <c r="AE2912" s="188"/>
      <c r="AF2912" s="206" t="n">
        <f aca="false">IF(AE2912="SI",N2912,0)</f>
        <v>0</v>
      </c>
      <c r="AG2912" s="189" t="n">
        <f aca="false">IF(AE2912="SI",Y2912,0)</f>
        <v>0</v>
      </c>
      <c r="AH2912" s="189" t="n">
        <f aca="false">IF(AE2912="SI",AB2912,0)</f>
        <v>0</v>
      </c>
      <c r="AI2912" s="148"/>
      <c r="AJ2912" s="207"/>
      <c r="AK2912" s="207"/>
      <c r="AL2912" s="207"/>
      <c r="AM2912" s="207"/>
      <c r="AN2912" s="207"/>
      <c r="AO2912" s="208"/>
    </row>
    <row r="2913" customFormat="false" ht="15.75" hidden="false" customHeight="true" outlineLevel="0" collapsed="false">
      <c r="A2913" s="22" t="n">
        <v>2912</v>
      </c>
      <c r="B2913" s="180"/>
      <c r="C2913" s="22"/>
      <c r="D2913" s="22"/>
      <c r="E2913" s="183"/>
      <c r="F2913" s="183"/>
      <c r="G2913" s="22"/>
      <c r="H2913" s="22"/>
      <c r="I2913" s="22"/>
      <c r="J2913" s="22"/>
      <c r="K2913" s="191" t="e">
        <f aca="false">VLOOKUP(Personale!J2913,Legenda!$D$1:$F$258,2)</f>
        <v>#N/A</v>
      </c>
      <c r="L2913" s="22"/>
      <c r="M2913" s="22"/>
      <c r="N2913" s="22"/>
      <c r="O2913" s="22"/>
      <c r="P2913" s="203"/>
      <c r="Q2913" s="22"/>
      <c r="R2913" s="22"/>
      <c r="S2913" s="22"/>
      <c r="T2913" s="203"/>
      <c r="U2913" s="211"/>
      <c r="V2913" s="211"/>
      <c r="W2913" s="185" t="n">
        <v>0</v>
      </c>
      <c r="X2913" s="185" t="n">
        <v>0</v>
      </c>
      <c r="Y2913" s="219" t="n">
        <f aca="false">SUM(W2913:X2913)</f>
        <v>0</v>
      </c>
      <c r="Z2913" s="185" t="n">
        <v>0</v>
      </c>
      <c r="AA2913" s="185" t="n">
        <v>0</v>
      </c>
      <c r="AB2913" s="220" t="n">
        <f aca="false">SUM(Z2913:AA2913)</f>
        <v>0</v>
      </c>
      <c r="AC2913" s="22"/>
      <c r="AD2913" s="22"/>
      <c r="AE2913" s="188"/>
      <c r="AF2913" s="206" t="n">
        <f aca="false">IF(AE2913="SI",N2913,0)</f>
        <v>0</v>
      </c>
      <c r="AG2913" s="189" t="n">
        <f aca="false">IF(AE2913="SI",Y2913,0)</f>
        <v>0</v>
      </c>
      <c r="AH2913" s="189" t="n">
        <f aca="false">IF(AE2913="SI",AB2913,0)</f>
        <v>0</v>
      </c>
      <c r="AI2913" s="148"/>
      <c r="AJ2913" s="207"/>
      <c r="AK2913" s="207"/>
      <c r="AL2913" s="207"/>
      <c r="AM2913" s="207"/>
      <c r="AN2913" s="207"/>
      <c r="AO2913" s="208"/>
    </row>
    <row r="2914" customFormat="false" ht="15.75" hidden="false" customHeight="true" outlineLevel="0" collapsed="false">
      <c r="A2914" s="22" t="n">
        <v>2913</v>
      </c>
      <c r="B2914" s="180"/>
      <c r="C2914" s="22"/>
      <c r="D2914" s="22"/>
      <c r="E2914" s="183"/>
      <c r="F2914" s="183"/>
      <c r="G2914" s="22"/>
      <c r="H2914" s="22"/>
      <c r="I2914" s="22"/>
      <c r="J2914" s="22"/>
      <c r="K2914" s="191" t="e">
        <f aca="false">VLOOKUP(Personale!J2914,Legenda!$D$1:$F$258,2)</f>
        <v>#N/A</v>
      </c>
      <c r="L2914" s="22"/>
      <c r="M2914" s="22"/>
      <c r="N2914" s="22"/>
      <c r="O2914" s="22"/>
      <c r="P2914" s="203"/>
      <c r="Q2914" s="22"/>
      <c r="R2914" s="22"/>
      <c r="S2914" s="22"/>
      <c r="T2914" s="203"/>
      <c r="U2914" s="211"/>
      <c r="V2914" s="211"/>
      <c r="W2914" s="185" t="n">
        <v>0</v>
      </c>
      <c r="X2914" s="185" t="n">
        <v>0</v>
      </c>
      <c r="Y2914" s="219" t="n">
        <f aca="false">SUM(W2914:X2914)</f>
        <v>0</v>
      </c>
      <c r="Z2914" s="185" t="n">
        <v>0</v>
      </c>
      <c r="AA2914" s="185" t="n">
        <v>0</v>
      </c>
      <c r="AB2914" s="220" t="n">
        <f aca="false">SUM(Z2914:AA2914)</f>
        <v>0</v>
      </c>
      <c r="AC2914" s="22"/>
      <c r="AD2914" s="22"/>
      <c r="AE2914" s="188"/>
      <c r="AF2914" s="206" t="n">
        <f aca="false">IF(AE2914="SI",N2914,0)</f>
        <v>0</v>
      </c>
      <c r="AG2914" s="189" t="n">
        <f aca="false">IF(AE2914="SI",Y2914,0)</f>
        <v>0</v>
      </c>
      <c r="AH2914" s="189" t="n">
        <f aca="false">IF(AE2914="SI",AB2914,0)</f>
        <v>0</v>
      </c>
      <c r="AI2914" s="148"/>
      <c r="AJ2914" s="207"/>
      <c r="AK2914" s="207"/>
      <c r="AL2914" s="207"/>
      <c r="AM2914" s="207"/>
      <c r="AN2914" s="207"/>
      <c r="AO2914" s="208"/>
    </row>
    <row r="2915" customFormat="false" ht="15.75" hidden="false" customHeight="true" outlineLevel="0" collapsed="false">
      <c r="A2915" s="22" t="n">
        <v>2914</v>
      </c>
      <c r="B2915" s="180"/>
      <c r="C2915" s="22"/>
      <c r="D2915" s="22"/>
      <c r="E2915" s="183"/>
      <c r="F2915" s="183"/>
      <c r="G2915" s="22"/>
      <c r="H2915" s="22"/>
      <c r="I2915" s="22"/>
      <c r="J2915" s="22"/>
      <c r="K2915" s="191" t="e">
        <f aca="false">VLOOKUP(Personale!J2915,Legenda!$D$1:$F$258,2)</f>
        <v>#N/A</v>
      </c>
      <c r="L2915" s="22"/>
      <c r="M2915" s="22"/>
      <c r="N2915" s="22"/>
      <c r="O2915" s="22"/>
      <c r="P2915" s="203"/>
      <c r="Q2915" s="22"/>
      <c r="R2915" s="22"/>
      <c r="S2915" s="22"/>
      <c r="T2915" s="203"/>
      <c r="U2915" s="211"/>
      <c r="V2915" s="211"/>
      <c r="W2915" s="185" t="n">
        <v>0</v>
      </c>
      <c r="X2915" s="185" t="n">
        <v>0</v>
      </c>
      <c r="Y2915" s="219" t="n">
        <f aca="false">SUM(W2915:X2915)</f>
        <v>0</v>
      </c>
      <c r="Z2915" s="185" t="n">
        <v>0</v>
      </c>
      <c r="AA2915" s="185" t="n">
        <v>0</v>
      </c>
      <c r="AB2915" s="220" t="n">
        <f aca="false">SUM(Z2915:AA2915)</f>
        <v>0</v>
      </c>
      <c r="AC2915" s="22"/>
      <c r="AD2915" s="22"/>
      <c r="AE2915" s="188"/>
      <c r="AF2915" s="206" t="n">
        <f aca="false">IF(AE2915="SI",N2915,0)</f>
        <v>0</v>
      </c>
      <c r="AG2915" s="189" t="n">
        <f aca="false">IF(AE2915="SI",Y2915,0)</f>
        <v>0</v>
      </c>
      <c r="AH2915" s="189" t="n">
        <f aca="false">IF(AE2915="SI",AB2915,0)</f>
        <v>0</v>
      </c>
      <c r="AI2915" s="148"/>
      <c r="AJ2915" s="207"/>
      <c r="AK2915" s="207"/>
      <c r="AL2915" s="207"/>
      <c r="AM2915" s="207"/>
      <c r="AN2915" s="207"/>
      <c r="AO2915" s="208"/>
    </row>
    <row r="2916" customFormat="false" ht="15.75" hidden="false" customHeight="true" outlineLevel="0" collapsed="false">
      <c r="A2916" s="22" t="n">
        <v>2915</v>
      </c>
      <c r="B2916" s="180"/>
      <c r="C2916" s="22"/>
      <c r="D2916" s="22"/>
      <c r="E2916" s="183"/>
      <c r="F2916" s="183"/>
      <c r="G2916" s="22"/>
      <c r="H2916" s="22"/>
      <c r="I2916" s="22"/>
      <c r="J2916" s="22"/>
      <c r="K2916" s="191" t="e">
        <f aca="false">VLOOKUP(Personale!J2916,Legenda!$D$1:$F$258,2)</f>
        <v>#N/A</v>
      </c>
      <c r="L2916" s="22"/>
      <c r="M2916" s="22"/>
      <c r="N2916" s="22"/>
      <c r="O2916" s="22"/>
      <c r="P2916" s="203"/>
      <c r="Q2916" s="22"/>
      <c r="R2916" s="22"/>
      <c r="S2916" s="22"/>
      <c r="T2916" s="203"/>
      <c r="U2916" s="211"/>
      <c r="V2916" s="211"/>
      <c r="W2916" s="185" t="n">
        <v>0</v>
      </c>
      <c r="X2916" s="185" t="n">
        <v>0</v>
      </c>
      <c r="Y2916" s="219" t="n">
        <f aca="false">SUM(W2916:X2916)</f>
        <v>0</v>
      </c>
      <c r="Z2916" s="185" t="n">
        <v>0</v>
      </c>
      <c r="AA2916" s="185" t="n">
        <v>0</v>
      </c>
      <c r="AB2916" s="220" t="n">
        <f aca="false">SUM(Z2916:AA2916)</f>
        <v>0</v>
      </c>
      <c r="AC2916" s="22"/>
      <c r="AD2916" s="22"/>
      <c r="AE2916" s="188"/>
      <c r="AF2916" s="206" t="n">
        <f aca="false">IF(AE2916="SI",N2916,0)</f>
        <v>0</v>
      </c>
      <c r="AG2916" s="189" t="n">
        <f aca="false">IF(AE2916="SI",Y2916,0)</f>
        <v>0</v>
      </c>
      <c r="AH2916" s="189" t="n">
        <f aca="false">IF(AE2916="SI",AB2916,0)</f>
        <v>0</v>
      </c>
      <c r="AI2916" s="148"/>
      <c r="AJ2916" s="207"/>
      <c r="AK2916" s="207"/>
      <c r="AL2916" s="207"/>
      <c r="AM2916" s="207"/>
      <c r="AN2916" s="207"/>
      <c r="AO2916" s="208"/>
    </row>
    <row r="2917" customFormat="false" ht="15.75" hidden="false" customHeight="true" outlineLevel="0" collapsed="false">
      <c r="A2917" s="22" t="n">
        <v>2916</v>
      </c>
      <c r="B2917" s="180"/>
      <c r="C2917" s="22"/>
      <c r="D2917" s="22"/>
      <c r="E2917" s="183"/>
      <c r="F2917" s="183"/>
      <c r="G2917" s="22"/>
      <c r="H2917" s="22"/>
      <c r="I2917" s="22"/>
      <c r="J2917" s="22"/>
      <c r="K2917" s="191" t="e">
        <f aca="false">VLOOKUP(Personale!J2917,Legenda!$D$1:$F$258,2)</f>
        <v>#N/A</v>
      </c>
      <c r="L2917" s="22"/>
      <c r="M2917" s="22"/>
      <c r="N2917" s="22"/>
      <c r="O2917" s="22"/>
      <c r="P2917" s="203"/>
      <c r="Q2917" s="22"/>
      <c r="R2917" s="22"/>
      <c r="S2917" s="22"/>
      <c r="T2917" s="203"/>
      <c r="U2917" s="211"/>
      <c r="V2917" s="211"/>
      <c r="W2917" s="185" t="n">
        <v>0</v>
      </c>
      <c r="X2917" s="185" t="n">
        <v>0</v>
      </c>
      <c r="Y2917" s="219" t="n">
        <f aca="false">SUM(W2917:X2917)</f>
        <v>0</v>
      </c>
      <c r="Z2917" s="185" t="n">
        <v>0</v>
      </c>
      <c r="AA2917" s="185" t="n">
        <v>0</v>
      </c>
      <c r="AB2917" s="220" t="n">
        <f aca="false">SUM(Z2917:AA2917)</f>
        <v>0</v>
      </c>
      <c r="AC2917" s="22"/>
      <c r="AD2917" s="22"/>
      <c r="AE2917" s="188"/>
      <c r="AF2917" s="206" t="n">
        <f aca="false">IF(AE2917="SI",N2917,0)</f>
        <v>0</v>
      </c>
      <c r="AG2917" s="189" t="n">
        <f aca="false">IF(AE2917="SI",Y2917,0)</f>
        <v>0</v>
      </c>
      <c r="AH2917" s="189" t="n">
        <f aca="false">IF(AE2917="SI",AB2917,0)</f>
        <v>0</v>
      </c>
      <c r="AI2917" s="148"/>
      <c r="AJ2917" s="207"/>
      <c r="AK2917" s="207"/>
      <c r="AL2917" s="207"/>
      <c r="AM2917" s="207"/>
      <c r="AN2917" s="207"/>
      <c r="AO2917" s="208"/>
    </row>
    <row r="2918" customFormat="false" ht="15.75" hidden="false" customHeight="true" outlineLevel="0" collapsed="false">
      <c r="A2918" s="22" t="n">
        <v>2917</v>
      </c>
      <c r="B2918" s="180"/>
      <c r="C2918" s="22"/>
      <c r="D2918" s="22"/>
      <c r="E2918" s="183"/>
      <c r="F2918" s="183"/>
      <c r="G2918" s="22"/>
      <c r="H2918" s="22"/>
      <c r="I2918" s="22"/>
      <c r="J2918" s="22"/>
      <c r="K2918" s="191" t="e">
        <f aca="false">VLOOKUP(Personale!J2918,Legenda!$D$1:$F$258,2)</f>
        <v>#N/A</v>
      </c>
      <c r="L2918" s="22"/>
      <c r="M2918" s="22"/>
      <c r="N2918" s="22"/>
      <c r="O2918" s="22"/>
      <c r="P2918" s="203"/>
      <c r="Q2918" s="22"/>
      <c r="R2918" s="22"/>
      <c r="S2918" s="22"/>
      <c r="T2918" s="203"/>
      <c r="U2918" s="211"/>
      <c r="V2918" s="211"/>
      <c r="W2918" s="185" t="n">
        <v>0</v>
      </c>
      <c r="X2918" s="185" t="n">
        <v>0</v>
      </c>
      <c r="Y2918" s="219" t="n">
        <f aca="false">SUM(W2918:X2918)</f>
        <v>0</v>
      </c>
      <c r="Z2918" s="185" t="n">
        <v>0</v>
      </c>
      <c r="AA2918" s="185" t="n">
        <v>0</v>
      </c>
      <c r="AB2918" s="220" t="n">
        <f aca="false">SUM(Z2918:AA2918)</f>
        <v>0</v>
      </c>
      <c r="AC2918" s="22"/>
      <c r="AD2918" s="22"/>
      <c r="AE2918" s="188"/>
      <c r="AF2918" s="206" t="n">
        <f aca="false">IF(AE2918="SI",N2918,0)</f>
        <v>0</v>
      </c>
      <c r="AG2918" s="189" t="n">
        <f aca="false">IF(AE2918="SI",Y2918,0)</f>
        <v>0</v>
      </c>
      <c r="AH2918" s="189" t="n">
        <f aca="false">IF(AE2918="SI",AB2918,0)</f>
        <v>0</v>
      </c>
      <c r="AI2918" s="148"/>
      <c r="AJ2918" s="207"/>
      <c r="AK2918" s="207"/>
      <c r="AL2918" s="207"/>
      <c r="AM2918" s="207"/>
      <c r="AN2918" s="207"/>
      <c r="AO2918" s="208"/>
    </row>
    <row r="2919" customFormat="false" ht="15.75" hidden="false" customHeight="true" outlineLevel="0" collapsed="false">
      <c r="A2919" s="22" t="n">
        <v>2918</v>
      </c>
      <c r="B2919" s="180"/>
      <c r="C2919" s="22"/>
      <c r="D2919" s="22"/>
      <c r="E2919" s="183"/>
      <c r="F2919" s="183"/>
      <c r="G2919" s="22"/>
      <c r="H2919" s="22"/>
      <c r="I2919" s="22"/>
      <c r="J2919" s="22"/>
      <c r="K2919" s="191" t="e">
        <f aca="false">VLOOKUP(Personale!J2919,Legenda!$D$1:$F$258,2)</f>
        <v>#N/A</v>
      </c>
      <c r="L2919" s="22"/>
      <c r="M2919" s="22"/>
      <c r="N2919" s="22"/>
      <c r="O2919" s="22"/>
      <c r="P2919" s="203"/>
      <c r="Q2919" s="22"/>
      <c r="R2919" s="22"/>
      <c r="S2919" s="22"/>
      <c r="T2919" s="203"/>
      <c r="U2919" s="211"/>
      <c r="V2919" s="211"/>
      <c r="W2919" s="185" t="n">
        <v>0</v>
      </c>
      <c r="X2919" s="185" t="n">
        <v>0</v>
      </c>
      <c r="Y2919" s="219" t="n">
        <f aca="false">SUM(W2919:X2919)</f>
        <v>0</v>
      </c>
      <c r="Z2919" s="185" t="n">
        <v>0</v>
      </c>
      <c r="AA2919" s="185" t="n">
        <v>0</v>
      </c>
      <c r="AB2919" s="220" t="n">
        <f aca="false">SUM(Z2919:AA2919)</f>
        <v>0</v>
      </c>
      <c r="AC2919" s="22"/>
      <c r="AD2919" s="22"/>
      <c r="AE2919" s="188"/>
      <c r="AF2919" s="206" t="n">
        <f aca="false">IF(AE2919="SI",N2919,0)</f>
        <v>0</v>
      </c>
      <c r="AG2919" s="189" t="n">
        <f aca="false">IF(AE2919="SI",Y2919,0)</f>
        <v>0</v>
      </c>
      <c r="AH2919" s="189" t="n">
        <f aca="false">IF(AE2919="SI",AB2919,0)</f>
        <v>0</v>
      </c>
      <c r="AI2919" s="148"/>
      <c r="AJ2919" s="207"/>
      <c r="AK2919" s="207"/>
      <c r="AL2919" s="207"/>
      <c r="AM2919" s="207"/>
      <c r="AN2919" s="207"/>
      <c r="AO2919" s="208"/>
    </row>
    <row r="2920" customFormat="false" ht="15.75" hidden="false" customHeight="true" outlineLevel="0" collapsed="false">
      <c r="A2920" s="22" t="n">
        <v>2919</v>
      </c>
      <c r="B2920" s="180"/>
      <c r="C2920" s="22"/>
      <c r="D2920" s="22"/>
      <c r="E2920" s="183"/>
      <c r="F2920" s="183"/>
      <c r="G2920" s="22"/>
      <c r="H2920" s="22"/>
      <c r="I2920" s="22"/>
      <c r="J2920" s="22"/>
      <c r="K2920" s="191" t="e">
        <f aca="false">VLOOKUP(Personale!J2920,Legenda!$D$1:$F$258,2)</f>
        <v>#N/A</v>
      </c>
      <c r="L2920" s="22"/>
      <c r="M2920" s="22"/>
      <c r="N2920" s="22"/>
      <c r="O2920" s="22"/>
      <c r="P2920" s="203"/>
      <c r="Q2920" s="22"/>
      <c r="R2920" s="22"/>
      <c r="S2920" s="22"/>
      <c r="T2920" s="203"/>
      <c r="U2920" s="211"/>
      <c r="V2920" s="211"/>
      <c r="W2920" s="185" t="n">
        <v>0</v>
      </c>
      <c r="X2920" s="185" t="n">
        <v>0</v>
      </c>
      <c r="Y2920" s="219" t="n">
        <f aca="false">SUM(W2920:X2920)</f>
        <v>0</v>
      </c>
      <c r="Z2920" s="185" t="n">
        <v>0</v>
      </c>
      <c r="AA2920" s="185" t="n">
        <v>0</v>
      </c>
      <c r="AB2920" s="220" t="n">
        <f aca="false">SUM(Z2920:AA2920)</f>
        <v>0</v>
      </c>
      <c r="AC2920" s="22"/>
      <c r="AD2920" s="22"/>
      <c r="AE2920" s="188"/>
      <c r="AF2920" s="206" t="n">
        <f aca="false">IF(AE2920="SI",N2920,0)</f>
        <v>0</v>
      </c>
      <c r="AG2920" s="189" t="n">
        <f aca="false">IF(AE2920="SI",Y2920,0)</f>
        <v>0</v>
      </c>
      <c r="AH2920" s="189" t="n">
        <f aca="false">IF(AE2920="SI",AB2920,0)</f>
        <v>0</v>
      </c>
      <c r="AI2920" s="148"/>
      <c r="AJ2920" s="207"/>
      <c r="AK2920" s="207"/>
      <c r="AL2920" s="207"/>
      <c r="AM2920" s="207"/>
      <c r="AN2920" s="207"/>
      <c r="AO2920" s="208"/>
    </row>
    <row r="2921" customFormat="false" ht="15.75" hidden="false" customHeight="true" outlineLevel="0" collapsed="false">
      <c r="A2921" s="22" t="n">
        <v>2920</v>
      </c>
      <c r="B2921" s="180"/>
      <c r="C2921" s="22"/>
      <c r="D2921" s="22"/>
      <c r="E2921" s="183"/>
      <c r="F2921" s="183"/>
      <c r="G2921" s="22"/>
      <c r="H2921" s="22"/>
      <c r="I2921" s="22"/>
      <c r="J2921" s="22"/>
      <c r="K2921" s="191" t="e">
        <f aca="false">VLOOKUP(Personale!J2921,Legenda!$D$1:$F$258,2)</f>
        <v>#N/A</v>
      </c>
      <c r="L2921" s="22"/>
      <c r="M2921" s="22"/>
      <c r="N2921" s="22"/>
      <c r="O2921" s="22"/>
      <c r="P2921" s="203"/>
      <c r="Q2921" s="22"/>
      <c r="R2921" s="22"/>
      <c r="S2921" s="22"/>
      <c r="T2921" s="203"/>
      <c r="U2921" s="211"/>
      <c r="V2921" s="211"/>
      <c r="W2921" s="185" t="n">
        <v>0</v>
      </c>
      <c r="X2921" s="185" t="n">
        <v>0</v>
      </c>
      <c r="Y2921" s="219" t="n">
        <f aca="false">SUM(W2921:X2921)</f>
        <v>0</v>
      </c>
      <c r="Z2921" s="185" t="n">
        <v>0</v>
      </c>
      <c r="AA2921" s="185" t="n">
        <v>0</v>
      </c>
      <c r="AB2921" s="220" t="n">
        <f aca="false">SUM(Z2921:AA2921)</f>
        <v>0</v>
      </c>
      <c r="AC2921" s="22"/>
      <c r="AD2921" s="22"/>
      <c r="AE2921" s="188"/>
      <c r="AF2921" s="206" t="n">
        <f aca="false">IF(AE2921="SI",N2921,0)</f>
        <v>0</v>
      </c>
      <c r="AG2921" s="189" t="n">
        <f aca="false">IF(AE2921="SI",Y2921,0)</f>
        <v>0</v>
      </c>
      <c r="AH2921" s="189" t="n">
        <f aca="false">IF(AE2921="SI",AB2921,0)</f>
        <v>0</v>
      </c>
      <c r="AI2921" s="148"/>
      <c r="AJ2921" s="207"/>
      <c r="AK2921" s="207"/>
      <c r="AL2921" s="207"/>
      <c r="AM2921" s="207"/>
      <c r="AN2921" s="207"/>
      <c r="AO2921" s="208"/>
    </row>
    <row r="2922" customFormat="false" ht="15.75" hidden="false" customHeight="true" outlineLevel="0" collapsed="false">
      <c r="A2922" s="22" t="n">
        <v>2921</v>
      </c>
      <c r="B2922" s="180"/>
      <c r="C2922" s="22"/>
      <c r="D2922" s="22"/>
      <c r="E2922" s="183"/>
      <c r="F2922" s="183"/>
      <c r="G2922" s="22"/>
      <c r="H2922" s="22"/>
      <c r="I2922" s="22"/>
      <c r="J2922" s="22"/>
      <c r="K2922" s="191" t="e">
        <f aca="false">VLOOKUP(Personale!J2922,Legenda!$D$1:$F$258,2)</f>
        <v>#N/A</v>
      </c>
      <c r="L2922" s="22"/>
      <c r="M2922" s="22"/>
      <c r="N2922" s="22"/>
      <c r="O2922" s="22"/>
      <c r="P2922" s="203"/>
      <c r="Q2922" s="22"/>
      <c r="R2922" s="22"/>
      <c r="S2922" s="22"/>
      <c r="T2922" s="203"/>
      <c r="U2922" s="211"/>
      <c r="V2922" s="211"/>
      <c r="W2922" s="185" t="n">
        <v>0</v>
      </c>
      <c r="X2922" s="185" t="n">
        <v>0</v>
      </c>
      <c r="Y2922" s="219" t="n">
        <f aca="false">SUM(W2922:X2922)</f>
        <v>0</v>
      </c>
      <c r="Z2922" s="185" t="n">
        <v>0</v>
      </c>
      <c r="AA2922" s="185" t="n">
        <v>0</v>
      </c>
      <c r="AB2922" s="220" t="n">
        <f aca="false">SUM(Z2922:AA2922)</f>
        <v>0</v>
      </c>
      <c r="AC2922" s="22"/>
      <c r="AD2922" s="22"/>
      <c r="AE2922" s="188"/>
      <c r="AF2922" s="206" t="n">
        <f aca="false">IF(AE2922="SI",N2922,0)</f>
        <v>0</v>
      </c>
      <c r="AG2922" s="189" t="n">
        <f aca="false">IF(AE2922="SI",Y2922,0)</f>
        <v>0</v>
      </c>
      <c r="AH2922" s="189" t="n">
        <f aca="false">IF(AE2922="SI",AB2922,0)</f>
        <v>0</v>
      </c>
      <c r="AI2922" s="148"/>
      <c r="AJ2922" s="207"/>
      <c r="AK2922" s="207"/>
      <c r="AL2922" s="207"/>
      <c r="AM2922" s="207"/>
      <c r="AN2922" s="207"/>
      <c r="AO2922" s="208"/>
    </row>
    <row r="2923" customFormat="false" ht="15.75" hidden="false" customHeight="true" outlineLevel="0" collapsed="false">
      <c r="A2923" s="22" t="n">
        <v>2922</v>
      </c>
      <c r="B2923" s="180"/>
      <c r="C2923" s="22"/>
      <c r="D2923" s="22"/>
      <c r="E2923" s="183"/>
      <c r="F2923" s="183"/>
      <c r="G2923" s="22"/>
      <c r="H2923" s="22"/>
      <c r="I2923" s="22"/>
      <c r="J2923" s="22"/>
      <c r="K2923" s="191" t="e">
        <f aca="false">VLOOKUP(Personale!J2923,Legenda!$D$1:$F$258,2)</f>
        <v>#N/A</v>
      </c>
      <c r="L2923" s="22"/>
      <c r="M2923" s="22"/>
      <c r="N2923" s="22"/>
      <c r="O2923" s="22"/>
      <c r="P2923" s="203"/>
      <c r="Q2923" s="22"/>
      <c r="R2923" s="22"/>
      <c r="S2923" s="22"/>
      <c r="T2923" s="203"/>
      <c r="U2923" s="211"/>
      <c r="V2923" s="211"/>
      <c r="W2923" s="185" t="n">
        <v>0</v>
      </c>
      <c r="X2923" s="185" t="n">
        <v>0</v>
      </c>
      <c r="Y2923" s="219" t="n">
        <f aca="false">SUM(W2923:X2923)</f>
        <v>0</v>
      </c>
      <c r="Z2923" s="185" t="n">
        <v>0</v>
      </c>
      <c r="AA2923" s="185" t="n">
        <v>0</v>
      </c>
      <c r="AB2923" s="220" t="n">
        <f aca="false">SUM(Z2923:AA2923)</f>
        <v>0</v>
      </c>
      <c r="AC2923" s="22"/>
      <c r="AD2923" s="22"/>
      <c r="AE2923" s="188"/>
      <c r="AF2923" s="206" t="n">
        <f aca="false">IF(AE2923="SI",N2923,0)</f>
        <v>0</v>
      </c>
      <c r="AG2923" s="189" t="n">
        <f aca="false">IF(AE2923="SI",Y2923,0)</f>
        <v>0</v>
      </c>
      <c r="AH2923" s="189" t="n">
        <f aca="false">IF(AE2923="SI",AB2923,0)</f>
        <v>0</v>
      </c>
      <c r="AI2923" s="148"/>
      <c r="AJ2923" s="207"/>
      <c r="AK2923" s="207"/>
      <c r="AL2923" s="207"/>
      <c r="AM2923" s="207"/>
      <c r="AN2923" s="207"/>
      <c r="AO2923" s="208"/>
    </row>
    <row r="2924" customFormat="false" ht="15.75" hidden="false" customHeight="true" outlineLevel="0" collapsed="false">
      <c r="A2924" s="22" t="n">
        <v>2923</v>
      </c>
      <c r="B2924" s="180"/>
      <c r="C2924" s="22"/>
      <c r="D2924" s="22"/>
      <c r="E2924" s="183"/>
      <c r="F2924" s="183"/>
      <c r="G2924" s="22"/>
      <c r="H2924" s="22"/>
      <c r="I2924" s="22"/>
      <c r="J2924" s="22"/>
      <c r="K2924" s="191" t="e">
        <f aca="false">VLOOKUP(Personale!J2924,Legenda!$D$1:$F$258,2)</f>
        <v>#N/A</v>
      </c>
      <c r="L2924" s="22"/>
      <c r="M2924" s="22"/>
      <c r="N2924" s="22"/>
      <c r="O2924" s="22"/>
      <c r="P2924" s="203"/>
      <c r="Q2924" s="22"/>
      <c r="R2924" s="22"/>
      <c r="S2924" s="22"/>
      <c r="T2924" s="203"/>
      <c r="U2924" s="211"/>
      <c r="V2924" s="211"/>
      <c r="W2924" s="185" t="n">
        <v>0</v>
      </c>
      <c r="X2924" s="185" t="n">
        <v>0</v>
      </c>
      <c r="Y2924" s="219" t="n">
        <f aca="false">SUM(W2924:X2924)</f>
        <v>0</v>
      </c>
      <c r="Z2924" s="185" t="n">
        <v>0</v>
      </c>
      <c r="AA2924" s="185" t="n">
        <v>0</v>
      </c>
      <c r="AB2924" s="220" t="n">
        <f aca="false">SUM(Z2924:AA2924)</f>
        <v>0</v>
      </c>
      <c r="AC2924" s="22"/>
      <c r="AD2924" s="22"/>
      <c r="AE2924" s="188"/>
      <c r="AF2924" s="206" t="n">
        <f aca="false">IF(AE2924="SI",N2924,0)</f>
        <v>0</v>
      </c>
      <c r="AG2924" s="189" t="n">
        <f aca="false">IF(AE2924="SI",Y2924,0)</f>
        <v>0</v>
      </c>
      <c r="AH2924" s="189" t="n">
        <f aca="false">IF(AE2924="SI",AB2924,0)</f>
        <v>0</v>
      </c>
      <c r="AI2924" s="148"/>
      <c r="AJ2924" s="207"/>
      <c r="AK2924" s="207"/>
      <c r="AL2924" s="207"/>
      <c r="AM2924" s="207"/>
      <c r="AN2924" s="207"/>
      <c r="AO2924" s="208"/>
    </row>
    <row r="2925" customFormat="false" ht="15.75" hidden="false" customHeight="true" outlineLevel="0" collapsed="false">
      <c r="A2925" s="22" t="n">
        <v>2924</v>
      </c>
      <c r="B2925" s="180"/>
      <c r="C2925" s="22"/>
      <c r="D2925" s="22"/>
      <c r="E2925" s="183"/>
      <c r="F2925" s="183"/>
      <c r="G2925" s="22"/>
      <c r="H2925" s="22"/>
      <c r="I2925" s="22"/>
      <c r="J2925" s="22"/>
      <c r="K2925" s="191" t="e">
        <f aca="false">VLOOKUP(Personale!J2925,Legenda!$D$1:$F$258,2)</f>
        <v>#N/A</v>
      </c>
      <c r="L2925" s="22"/>
      <c r="M2925" s="22"/>
      <c r="N2925" s="22"/>
      <c r="O2925" s="22"/>
      <c r="P2925" s="203"/>
      <c r="Q2925" s="22"/>
      <c r="R2925" s="22"/>
      <c r="S2925" s="22"/>
      <c r="T2925" s="203"/>
      <c r="U2925" s="211"/>
      <c r="V2925" s="211"/>
      <c r="W2925" s="185" t="n">
        <v>0</v>
      </c>
      <c r="X2925" s="185" t="n">
        <v>0</v>
      </c>
      <c r="Y2925" s="219" t="n">
        <f aca="false">SUM(W2925:X2925)</f>
        <v>0</v>
      </c>
      <c r="Z2925" s="185" t="n">
        <v>0</v>
      </c>
      <c r="AA2925" s="185" t="n">
        <v>0</v>
      </c>
      <c r="AB2925" s="220" t="n">
        <f aca="false">SUM(Z2925:AA2925)</f>
        <v>0</v>
      </c>
      <c r="AC2925" s="22"/>
      <c r="AD2925" s="22"/>
      <c r="AE2925" s="188"/>
      <c r="AF2925" s="206" t="n">
        <f aca="false">IF(AE2925="SI",N2925,0)</f>
        <v>0</v>
      </c>
      <c r="AG2925" s="189" t="n">
        <f aca="false">IF(AE2925="SI",Y2925,0)</f>
        <v>0</v>
      </c>
      <c r="AH2925" s="189" t="n">
        <f aca="false">IF(AE2925="SI",AB2925,0)</f>
        <v>0</v>
      </c>
      <c r="AI2925" s="148"/>
      <c r="AJ2925" s="207"/>
      <c r="AK2925" s="207"/>
      <c r="AL2925" s="207"/>
      <c r="AM2925" s="207"/>
      <c r="AN2925" s="207"/>
      <c r="AO2925" s="208"/>
    </row>
    <row r="2926" customFormat="false" ht="15.75" hidden="false" customHeight="true" outlineLevel="0" collapsed="false">
      <c r="A2926" s="22" t="n">
        <v>2925</v>
      </c>
      <c r="B2926" s="180"/>
      <c r="C2926" s="22"/>
      <c r="D2926" s="22"/>
      <c r="E2926" s="183"/>
      <c r="F2926" s="183"/>
      <c r="G2926" s="22"/>
      <c r="H2926" s="22"/>
      <c r="I2926" s="22"/>
      <c r="J2926" s="22"/>
      <c r="K2926" s="191" t="e">
        <f aca="false">VLOOKUP(Personale!J2926,Legenda!$D$1:$F$258,2)</f>
        <v>#N/A</v>
      </c>
      <c r="L2926" s="22"/>
      <c r="M2926" s="22"/>
      <c r="N2926" s="22"/>
      <c r="O2926" s="22"/>
      <c r="P2926" s="203"/>
      <c r="Q2926" s="22"/>
      <c r="R2926" s="22"/>
      <c r="S2926" s="22"/>
      <c r="T2926" s="203"/>
      <c r="U2926" s="211"/>
      <c r="V2926" s="211"/>
      <c r="W2926" s="185" t="n">
        <v>0</v>
      </c>
      <c r="X2926" s="185" t="n">
        <v>0</v>
      </c>
      <c r="Y2926" s="219" t="n">
        <f aca="false">SUM(W2926:X2926)</f>
        <v>0</v>
      </c>
      <c r="Z2926" s="185" t="n">
        <v>0</v>
      </c>
      <c r="AA2926" s="185" t="n">
        <v>0</v>
      </c>
      <c r="AB2926" s="220" t="n">
        <f aca="false">SUM(Z2926:AA2926)</f>
        <v>0</v>
      </c>
      <c r="AC2926" s="22"/>
      <c r="AD2926" s="22"/>
      <c r="AE2926" s="188"/>
      <c r="AF2926" s="206" t="n">
        <f aca="false">IF(AE2926="SI",N2926,0)</f>
        <v>0</v>
      </c>
      <c r="AG2926" s="189" t="n">
        <f aca="false">IF(AE2926="SI",Y2926,0)</f>
        <v>0</v>
      </c>
      <c r="AH2926" s="189" t="n">
        <f aca="false">IF(AE2926="SI",AB2926,0)</f>
        <v>0</v>
      </c>
      <c r="AI2926" s="148"/>
      <c r="AJ2926" s="207"/>
      <c r="AK2926" s="207"/>
      <c r="AL2926" s="207"/>
      <c r="AM2926" s="207"/>
      <c r="AN2926" s="207"/>
      <c r="AO2926" s="208"/>
    </row>
    <row r="2927" customFormat="false" ht="15.75" hidden="false" customHeight="true" outlineLevel="0" collapsed="false">
      <c r="A2927" s="22" t="n">
        <v>2926</v>
      </c>
      <c r="B2927" s="180"/>
      <c r="C2927" s="22"/>
      <c r="D2927" s="22"/>
      <c r="E2927" s="183"/>
      <c r="F2927" s="183"/>
      <c r="G2927" s="22"/>
      <c r="H2927" s="22"/>
      <c r="I2927" s="22"/>
      <c r="J2927" s="22"/>
      <c r="K2927" s="191" t="e">
        <f aca="false">VLOOKUP(Personale!J2927,Legenda!$D$1:$F$258,2)</f>
        <v>#N/A</v>
      </c>
      <c r="L2927" s="22"/>
      <c r="M2927" s="22"/>
      <c r="N2927" s="22"/>
      <c r="O2927" s="22"/>
      <c r="P2927" s="203"/>
      <c r="Q2927" s="22"/>
      <c r="R2927" s="22"/>
      <c r="S2927" s="22"/>
      <c r="T2927" s="203"/>
      <c r="U2927" s="211"/>
      <c r="V2927" s="211"/>
      <c r="W2927" s="185" t="n">
        <v>0</v>
      </c>
      <c r="X2927" s="185" t="n">
        <v>0</v>
      </c>
      <c r="Y2927" s="219" t="n">
        <f aca="false">SUM(W2927:X2927)</f>
        <v>0</v>
      </c>
      <c r="Z2927" s="185" t="n">
        <v>0</v>
      </c>
      <c r="AA2927" s="185" t="n">
        <v>0</v>
      </c>
      <c r="AB2927" s="220" t="n">
        <f aca="false">SUM(Z2927:AA2927)</f>
        <v>0</v>
      </c>
      <c r="AC2927" s="22"/>
      <c r="AD2927" s="22"/>
      <c r="AE2927" s="188"/>
      <c r="AF2927" s="206" t="n">
        <f aca="false">IF(AE2927="SI",N2927,0)</f>
        <v>0</v>
      </c>
      <c r="AG2927" s="189" t="n">
        <f aca="false">IF(AE2927="SI",Y2927,0)</f>
        <v>0</v>
      </c>
      <c r="AH2927" s="189" t="n">
        <f aca="false">IF(AE2927="SI",AB2927,0)</f>
        <v>0</v>
      </c>
      <c r="AI2927" s="148"/>
      <c r="AJ2927" s="207"/>
      <c r="AK2927" s="207"/>
      <c r="AL2927" s="207"/>
      <c r="AM2927" s="207"/>
      <c r="AN2927" s="207"/>
      <c r="AO2927" s="208"/>
    </row>
    <row r="2928" customFormat="false" ht="15.75" hidden="false" customHeight="true" outlineLevel="0" collapsed="false">
      <c r="A2928" s="22" t="n">
        <v>2927</v>
      </c>
      <c r="B2928" s="180"/>
      <c r="C2928" s="22"/>
      <c r="D2928" s="22"/>
      <c r="E2928" s="183"/>
      <c r="F2928" s="183"/>
      <c r="G2928" s="22"/>
      <c r="H2928" s="22"/>
      <c r="I2928" s="22"/>
      <c r="J2928" s="22"/>
      <c r="K2928" s="191" t="e">
        <f aca="false">VLOOKUP(Personale!J2928,Legenda!$D$1:$F$258,2)</f>
        <v>#N/A</v>
      </c>
      <c r="L2928" s="22"/>
      <c r="M2928" s="22"/>
      <c r="N2928" s="22"/>
      <c r="O2928" s="22"/>
      <c r="P2928" s="203"/>
      <c r="Q2928" s="22"/>
      <c r="R2928" s="22"/>
      <c r="S2928" s="22"/>
      <c r="T2928" s="203"/>
      <c r="U2928" s="211"/>
      <c r="V2928" s="211"/>
      <c r="W2928" s="185" t="n">
        <v>0</v>
      </c>
      <c r="X2928" s="185" t="n">
        <v>0</v>
      </c>
      <c r="Y2928" s="219" t="n">
        <f aca="false">SUM(W2928:X2928)</f>
        <v>0</v>
      </c>
      <c r="Z2928" s="185" t="n">
        <v>0</v>
      </c>
      <c r="AA2928" s="185" t="n">
        <v>0</v>
      </c>
      <c r="AB2928" s="220" t="n">
        <f aca="false">SUM(Z2928:AA2928)</f>
        <v>0</v>
      </c>
      <c r="AC2928" s="22"/>
      <c r="AD2928" s="22"/>
      <c r="AE2928" s="188"/>
      <c r="AF2928" s="206" t="n">
        <f aca="false">IF(AE2928="SI",N2928,0)</f>
        <v>0</v>
      </c>
      <c r="AG2928" s="189" t="n">
        <f aca="false">IF(AE2928="SI",Y2928,0)</f>
        <v>0</v>
      </c>
      <c r="AH2928" s="189" t="n">
        <f aca="false">IF(AE2928="SI",AB2928,0)</f>
        <v>0</v>
      </c>
      <c r="AI2928" s="148"/>
      <c r="AJ2928" s="207"/>
      <c r="AK2928" s="207"/>
      <c r="AL2928" s="207"/>
      <c r="AM2928" s="207"/>
      <c r="AN2928" s="207"/>
      <c r="AO2928" s="208"/>
    </row>
    <row r="2929" customFormat="false" ht="15.75" hidden="false" customHeight="true" outlineLevel="0" collapsed="false">
      <c r="A2929" s="22" t="n">
        <v>2928</v>
      </c>
      <c r="B2929" s="180"/>
      <c r="C2929" s="22"/>
      <c r="D2929" s="22"/>
      <c r="E2929" s="183"/>
      <c r="F2929" s="183"/>
      <c r="G2929" s="22"/>
      <c r="H2929" s="22"/>
      <c r="I2929" s="22"/>
      <c r="J2929" s="22"/>
      <c r="K2929" s="191" t="e">
        <f aca="false">VLOOKUP(Personale!J2929,Legenda!$D$1:$F$258,2)</f>
        <v>#N/A</v>
      </c>
      <c r="L2929" s="22"/>
      <c r="M2929" s="22"/>
      <c r="N2929" s="22"/>
      <c r="O2929" s="22"/>
      <c r="P2929" s="203"/>
      <c r="Q2929" s="22"/>
      <c r="R2929" s="22"/>
      <c r="S2929" s="22"/>
      <c r="T2929" s="203"/>
      <c r="U2929" s="211"/>
      <c r="V2929" s="211"/>
      <c r="W2929" s="185" t="n">
        <v>0</v>
      </c>
      <c r="X2929" s="185" t="n">
        <v>0</v>
      </c>
      <c r="Y2929" s="219" t="n">
        <f aca="false">SUM(W2929:X2929)</f>
        <v>0</v>
      </c>
      <c r="Z2929" s="185" t="n">
        <v>0</v>
      </c>
      <c r="AA2929" s="185" t="n">
        <v>0</v>
      </c>
      <c r="AB2929" s="220" t="n">
        <f aca="false">SUM(Z2929:AA2929)</f>
        <v>0</v>
      </c>
      <c r="AC2929" s="22"/>
      <c r="AD2929" s="22"/>
      <c r="AE2929" s="188"/>
      <c r="AF2929" s="206" t="n">
        <f aca="false">IF(AE2929="SI",N2929,0)</f>
        <v>0</v>
      </c>
      <c r="AG2929" s="189" t="n">
        <f aca="false">IF(AE2929="SI",Y2929,0)</f>
        <v>0</v>
      </c>
      <c r="AH2929" s="189" t="n">
        <f aca="false">IF(AE2929="SI",AB2929,0)</f>
        <v>0</v>
      </c>
      <c r="AI2929" s="148"/>
      <c r="AJ2929" s="207"/>
      <c r="AK2929" s="207"/>
      <c r="AL2929" s="207"/>
      <c r="AM2929" s="207"/>
      <c r="AN2929" s="207"/>
      <c r="AO2929" s="208"/>
    </row>
    <row r="2930" customFormat="false" ht="15.75" hidden="false" customHeight="true" outlineLevel="0" collapsed="false">
      <c r="A2930" s="22" t="n">
        <v>2929</v>
      </c>
      <c r="B2930" s="180"/>
      <c r="C2930" s="22"/>
      <c r="D2930" s="22"/>
      <c r="E2930" s="183"/>
      <c r="F2930" s="183"/>
      <c r="G2930" s="22"/>
      <c r="H2930" s="22"/>
      <c r="I2930" s="22"/>
      <c r="J2930" s="22"/>
      <c r="K2930" s="191" t="e">
        <f aca="false">VLOOKUP(Personale!J2930,Legenda!$D$1:$F$258,2)</f>
        <v>#N/A</v>
      </c>
      <c r="L2930" s="22"/>
      <c r="M2930" s="22"/>
      <c r="N2930" s="22"/>
      <c r="O2930" s="22"/>
      <c r="P2930" s="203"/>
      <c r="Q2930" s="22"/>
      <c r="R2930" s="22"/>
      <c r="S2930" s="22"/>
      <c r="T2930" s="203"/>
      <c r="U2930" s="211"/>
      <c r="V2930" s="211"/>
      <c r="W2930" s="185" t="n">
        <v>0</v>
      </c>
      <c r="X2930" s="185" t="n">
        <v>0</v>
      </c>
      <c r="Y2930" s="219" t="n">
        <f aca="false">SUM(W2930:X2930)</f>
        <v>0</v>
      </c>
      <c r="Z2930" s="185" t="n">
        <v>0</v>
      </c>
      <c r="AA2930" s="185" t="n">
        <v>0</v>
      </c>
      <c r="AB2930" s="220" t="n">
        <f aca="false">SUM(Z2930:AA2930)</f>
        <v>0</v>
      </c>
      <c r="AC2930" s="22"/>
      <c r="AD2930" s="22"/>
      <c r="AE2930" s="188"/>
      <c r="AF2930" s="206" t="n">
        <f aca="false">IF(AE2930="SI",N2930,0)</f>
        <v>0</v>
      </c>
      <c r="AG2930" s="189" t="n">
        <f aca="false">IF(AE2930="SI",Y2930,0)</f>
        <v>0</v>
      </c>
      <c r="AH2930" s="189" t="n">
        <f aca="false">IF(AE2930="SI",AB2930,0)</f>
        <v>0</v>
      </c>
      <c r="AI2930" s="148"/>
      <c r="AJ2930" s="207"/>
      <c r="AK2930" s="207"/>
      <c r="AL2930" s="207"/>
      <c r="AM2930" s="207"/>
      <c r="AN2930" s="207"/>
      <c r="AO2930" s="208"/>
    </row>
    <row r="2931" customFormat="false" ht="15.75" hidden="false" customHeight="true" outlineLevel="0" collapsed="false">
      <c r="A2931" s="22" t="n">
        <v>2930</v>
      </c>
      <c r="B2931" s="180"/>
      <c r="C2931" s="22"/>
      <c r="D2931" s="22"/>
      <c r="E2931" s="183"/>
      <c r="F2931" s="183"/>
      <c r="G2931" s="22"/>
      <c r="H2931" s="22"/>
      <c r="I2931" s="22"/>
      <c r="J2931" s="22"/>
      <c r="K2931" s="191" t="e">
        <f aca="false">VLOOKUP(Personale!J2931,Legenda!$D$1:$F$258,2)</f>
        <v>#N/A</v>
      </c>
      <c r="L2931" s="22"/>
      <c r="M2931" s="22"/>
      <c r="N2931" s="22"/>
      <c r="O2931" s="22"/>
      <c r="P2931" s="203"/>
      <c r="Q2931" s="22"/>
      <c r="R2931" s="22"/>
      <c r="S2931" s="22"/>
      <c r="T2931" s="203"/>
      <c r="U2931" s="211"/>
      <c r="V2931" s="211"/>
      <c r="W2931" s="185" t="n">
        <v>0</v>
      </c>
      <c r="X2931" s="185" t="n">
        <v>0</v>
      </c>
      <c r="Y2931" s="219" t="n">
        <f aca="false">SUM(W2931:X2931)</f>
        <v>0</v>
      </c>
      <c r="Z2931" s="185" t="n">
        <v>0</v>
      </c>
      <c r="AA2931" s="185" t="n">
        <v>0</v>
      </c>
      <c r="AB2931" s="220" t="n">
        <f aca="false">SUM(Z2931:AA2931)</f>
        <v>0</v>
      </c>
      <c r="AC2931" s="22"/>
      <c r="AD2931" s="22"/>
      <c r="AE2931" s="188"/>
      <c r="AF2931" s="206" t="n">
        <f aca="false">IF(AE2931="SI",N2931,0)</f>
        <v>0</v>
      </c>
      <c r="AG2931" s="189" t="n">
        <f aca="false">IF(AE2931="SI",Y2931,0)</f>
        <v>0</v>
      </c>
      <c r="AH2931" s="189" t="n">
        <f aca="false">IF(AE2931="SI",AB2931,0)</f>
        <v>0</v>
      </c>
      <c r="AI2931" s="148"/>
      <c r="AJ2931" s="207"/>
      <c r="AK2931" s="207"/>
      <c r="AL2931" s="207"/>
      <c r="AM2931" s="207"/>
      <c r="AN2931" s="207"/>
      <c r="AO2931" s="208"/>
    </row>
    <row r="2932" customFormat="false" ht="15.75" hidden="false" customHeight="true" outlineLevel="0" collapsed="false">
      <c r="A2932" s="22" t="n">
        <v>2931</v>
      </c>
      <c r="B2932" s="180"/>
      <c r="C2932" s="22"/>
      <c r="D2932" s="22"/>
      <c r="E2932" s="183"/>
      <c r="F2932" s="183"/>
      <c r="G2932" s="22"/>
      <c r="H2932" s="22"/>
      <c r="I2932" s="22"/>
      <c r="J2932" s="22"/>
      <c r="K2932" s="191" t="e">
        <f aca="false">VLOOKUP(Personale!J2932,Legenda!$D$1:$F$258,2)</f>
        <v>#N/A</v>
      </c>
      <c r="L2932" s="22"/>
      <c r="M2932" s="22"/>
      <c r="N2932" s="22"/>
      <c r="O2932" s="22"/>
      <c r="P2932" s="203"/>
      <c r="Q2932" s="22"/>
      <c r="R2932" s="22"/>
      <c r="S2932" s="22"/>
      <c r="T2932" s="203"/>
      <c r="U2932" s="211"/>
      <c r="V2932" s="211"/>
      <c r="W2932" s="185" t="n">
        <v>0</v>
      </c>
      <c r="X2932" s="185" t="n">
        <v>0</v>
      </c>
      <c r="Y2932" s="219" t="n">
        <f aca="false">SUM(W2932:X2932)</f>
        <v>0</v>
      </c>
      <c r="Z2932" s="185" t="n">
        <v>0</v>
      </c>
      <c r="AA2932" s="185" t="n">
        <v>0</v>
      </c>
      <c r="AB2932" s="220" t="n">
        <f aca="false">SUM(Z2932:AA2932)</f>
        <v>0</v>
      </c>
      <c r="AC2932" s="22"/>
      <c r="AD2932" s="22"/>
      <c r="AE2932" s="188"/>
      <c r="AF2932" s="206" t="n">
        <f aca="false">IF(AE2932="SI",N2932,0)</f>
        <v>0</v>
      </c>
      <c r="AG2932" s="189" t="n">
        <f aca="false">IF(AE2932="SI",Y2932,0)</f>
        <v>0</v>
      </c>
      <c r="AH2932" s="189" t="n">
        <f aca="false">IF(AE2932="SI",AB2932,0)</f>
        <v>0</v>
      </c>
      <c r="AI2932" s="148"/>
      <c r="AJ2932" s="207"/>
      <c r="AK2932" s="207"/>
      <c r="AL2932" s="207"/>
      <c r="AM2932" s="207"/>
      <c r="AN2932" s="207"/>
      <c r="AO2932" s="208"/>
    </row>
    <row r="2933" customFormat="false" ht="15.75" hidden="false" customHeight="true" outlineLevel="0" collapsed="false">
      <c r="A2933" s="22" t="n">
        <v>2932</v>
      </c>
      <c r="B2933" s="180"/>
      <c r="C2933" s="22"/>
      <c r="D2933" s="22"/>
      <c r="E2933" s="183"/>
      <c r="F2933" s="183"/>
      <c r="G2933" s="22"/>
      <c r="H2933" s="22"/>
      <c r="I2933" s="22"/>
      <c r="J2933" s="22"/>
      <c r="K2933" s="191" t="e">
        <f aca="false">VLOOKUP(Personale!J2933,Legenda!$D$1:$F$258,2)</f>
        <v>#N/A</v>
      </c>
      <c r="L2933" s="22"/>
      <c r="M2933" s="22"/>
      <c r="N2933" s="22"/>
      <c r="O2933" s="22"/>
      <c r="P2933" s="203"/>
      <c r="Q2933" s="22"/>
      <c r="R2933" s="22"/>
      <c r="S2933" s="22"/>
      <c r="T2933" s="203"/>
      <c r="U2933" s="211"/>
      <c r="V2933" s="211"/>
      <c r="W2933" s="185" t="n">
        <v>0</v>
      </c>
      <c r="X2933" s="185" t="n">
        <v>0</v>
      </c>
      <c r="Y2933" s="219" t="n">
        <f aca="false">SUM(W2933:X2933)</f>
        <v>0</v>
      </c>
      <c r="Z2933" s="185" t="n">
        <v>0</v>
      </c>
      <c r="AA2933" s="185" t="n">
        <v>0</v>
      </c>
      <c r="AB2933" s="220" t="n">
        <f aca="false">SUM(Z2933:AA2933)</f>
        <v>0</v>
      </c>
      <c r="AC2933" s="22"/>
      <c r="AD2933" s="22"/>
      <c r="AE2933" s="188"/>
      <c r="AF2933" s="206" t="n">
        <f aca="false">IF(AE2933="SI",N2933,0)</f>
        <v>0</v>
      </c>
      <c r="AG2933" s="189" t="n">
        <f aca="false">IF(AE2933="SI",Y2933,0)</f>
        <v>0</v>
      </c>
      <c r="AH2933" s="189" t="n">
        <f aca="false">IF(AE2933="SI",AB2933,0)</f>
        <v>0</v>
      </c>
      <c r="AI2933" s="148"/>
      <c r="AJ2933" s="207"/>
      <c r="AK2933" s="207"/>
      <c r="AL2933" s="207"/>
      <c r="AM2933" s="207"/>
      <c r="AN2933" s="207"/>
      <c r="AO2933" s="208"/>
    </row>
    <row r="2934" customFormat="false" ht="15.75" hidden="false" customHeight="true" outlineLevel="0" collapsed="false">
      <c r="A2934" s="22" t="n">
        <v>2933</v>
      </c>
      <c r="B2934" s="180"/>
      <c r="C2934" s="22"/>
      <c r="D2934" s="22"/>
      <c r="E2934" s="183"/>
      <c r="F2934" s="183"/>
      <c r="G2934" s="22"/>
      <c r="H2934" s="22"/>
      <c r="I2934" s="22"/>
      <c r="J2934" s="22"/>
      <c r="K2934" s="191" t="e">
        <f aca="false">VLOOKUP(Personale!J2934,Legenda!$D$1:$F$258,2)</f>
        <v>#N/A</v>
      </c>
      <c r="L2934" s="22"/>
      <c r="M2934" s="22"/>
      <c r="N2934" s="22"/>
      <c r="O2934" s="22"/>
      <c r="P2934" s="203"/>
      <c r="Q2934" s="22"/>
      <c r="R2934" s="22"/>
      <c r="S2934" s="22"/>
      <c r="T2934" s="203"/>
      <c r="U2934" s="211"/>
      <c r="V2934" s="211"/>
      <c r="W2934" s="185" t="n">
        <v>0</v>
      </c>
      <c r="X2934" s="185" t="n">
        <v>0</v>
      </c>
      <c r="Y2934" s="219" t="n">
        <f aca="false">SUM(W2934:X2934)</f>
        <v>0</v>
      </c>
      <c r="Z2934" s="185" t="n">
        <v>0</v>
      </c>
      <c r="AA2934" s="185" t="n">
        <v>0</v>
      </c>
      <c r="AB2934" s="220" t="n">
        <f aca="false">SUM(Z2934:AA2934)</f>
        <v>0</v>
      </c>
      <c r="AC2934" s="22"/>
      <c r="AD2934" s="22"/>
      <c r="AE2934" s="188"/>
      <c r="AF2934" s="206" t="n">
        <f aca="false">IF(AE2934="SI",N2934,0)</f>
        <v>0</v>
      </c>
      <c r="AG2934" s="189" t="n">
        <f aca="false">IF(AE2934="SI",Y2934,0)</f>
        <v>0</v>
      </c>
      <c r="AH2934" s="189" t="n">
        <f aca="false">IF(AE2934="SI",AB2934,0)</f>
        <v>0</v>
      </c>
      <c r="AI2934" s="148"/>
      <c r="AJ2934" s="207"/>
      <c r="AK2934" s="207"/>
      <c r="AL2934" s="207"/>
      <c r="AM2934" s="207"/>
      <c r="AN2934" s="207"/>
      <c r="AO2934" s="208"/>
    </row>
    <row r="2935" customFormat="false" ht="15.75" hidden="false" customHeight="true" outlineLevel="0" collapsed="false">
      <c r="A2935" s="22" t="n">
        <v>2934</v>
      </c>
      <c r="B2935" s="180"/>
      <c r="C2935" s="22"/>
      <c r="D2935" s="22"/>
      <c r="E2935" s="183"/>
      <c r="F2935" s="183"/>
      <c r="G2935" s="22"/>
      <c r="H2935" s="22"/>
      <c r="I2935" s="22"/>
      <c r="J2935" s="22"/>
      <c r="K2935" s="191" t="e">
        <f aca="false">VLOOKUP(Personale!J2935,Legenda!$D$1:$F$258,2)</f>
        <v>#N/A</v>
      </c>
      <c r="L2935" s="22"/>
      <c r="M2935" s="22"/>
      <c r="N2935" s="22"/>
      <c r="O2935" s="22"/>
      <c r="P2935" s="203"/>
      <c r="Q2935" s="22"/>
      <c r="R2935" s="22"/>
      <c r="S2935" s="22"/>
      <c r="T2935" s="203"/>
      <c r="U2935" s="211"/>
      <c r="V2935" s="211"/>
      <c r="W2935" s="185" t="n">
        <v>0</v>
      </c>
      <c r="X2935" s="185" t="n">
        <v>0</v>
      </c>
      <c r="Y2935" s="219" t="n">
        <f aca="false">SUM(W2935:X2935)</f>
        <v>0</v>
      </c>
      <c r="Z2935" s="185" t="n">
        <v>0</v>
      </c>
      <c r="AA2935" s="185" t="n">
        <v>0</v>
      </c>
      <c r="AB2935" s="220" t="n">
        <f aca="false">SUM(Z2935:AA2935)</f>
        <v>0</v>
      </c>
      <c r="AC2935" s="22"/>
      <c r="AD2935" s="22"/>
      <c r="AE2935" s="188"/>
      <c r="AF2935" s="206" t="n">
        <f aca="false">IF(AE2935="SI",N2935,0)</f>
        <v>0</v>
      </c>
      <c r="AG2935" s="189" t="n">
        <f aca="false">IF(AE2935="SI",Y2935,0)</f>
        <v>0</v>
      </c>
      <c r="AH2935" s="189" t="n">
        <f aca="false">IF(AE2935="SI",AB2935,0)</f>
        <v>0</v>
      </c>
      <c r="AI2935" s="148"/>
      <c r="AJ2935" s="207"/>
      <c r="AK2935" s="207"/>
      <c r="AL2935" s="207"/>
      <c r="AM2935" s="207"/>
      <c r="AN2935" s="207"/>
      <c r="AO2935" s="208"/>
    </row>
    <row r="2936" customFormat="false" ht="15.75" hidden="false" customHeight="true" outlineLevel="0" collapsed="false">
      <c r="A2936" s="22" t="n">
        <v>2935</v>
      </c>
      <c r="B2936" s="180"/>
      <c r="C2936" s="22"/>
      <c r="D2936" s="22"/>
      <c r="E2936" s="183"/>
      <c r="F2936" s="183"/>
      <c r="G2936" s="22"/>
      <c r="H2936" s="22"/>
      <c r="I2936" s="22"/>
      <c r="J2936" s="22"/>
      <c r="K2936" s="191" t="e">
        <f aca="false">VLOOKUP(Personale!J2936,Legenda!$D$1:$F$258,2)</f>
        <v>#N/A</v>
      </c>
      <c r="L2936" s="22"/>
      <c r="M2936" s="22"/>
      <c r="N2936" s="22"/>
      <c r="O2936" s="22"/>
      <c r="P2936" s="203"/>
      <c r="Q2936" s="22"/>
      <c r="R2936" s="22"/>
      <c r="S2936" s="22"/>
      <c r="T2936" s="203"/>
      <c r="U2936" s="211"/>
      <c r="V2936" s="211"/>
      <c r="W2936" s="185" t="n">
        <v>0</v>
      </c>
      <c r="X2936" s="185" t="n">
        <v>0</v>
      </c>
      <c r="Y2936" s="219" t="n">
        <f aca="false">SUM(W2936:X2936)</f>
        <v>0</v>
      </c>
      <c r="Z2936" s="185" t="n">
        <v>0</v>
      </c>
      <c r="AA2936" s="185" t="n">
        <v>0</v>
      </c>
      <c r="AB2936" s="220" t="n">
        <f aca="false">SUM(Z2936:AA2936)</f>
        <v>0</v>
      </c>
      <c r="AC2936" s="22"/>
      <c r="AD2936" s="22"/>
      <c r="AE2936" s="188"/>
      <c r="AF2936" s="206" t="n">
        <f aca="false">IF(AE2936="SI",N2936,0)</f>
        <v>0</v>
      </c>
      <c r="AG2936" s="189" t="n">
        <f aca="false">IF(AE2936="SI",Y2936,0)</f>
        <v>0</v>
      </c>
      <c r="AH2936" s="189" t="n">
        <f aca="false">IF(AE2936="SI",AB2936,0)</f>
        <v>0</v>
      </c>
      <c r="AI2936" s="148"/>
      <c r="AJ2936" s="207"/>
      <c r="AK2936" s="207"/>
      <c r="AL2936" s="207"/>
      <c r="AM2936" s="207"/>
      <c r="AN2936" s="207"/>
      <c r="AO2936" s="208"/>
    </row>
    <row r="2937" customFormat="false" ht="15.75" hidden="false" customHeight="true" outlineLevel="0" collapsed="false">
      <c r="A2937" s="22" t="n">
        <v>2936</v>
      </c>
      <c r="B2937" s="180"/>
      <c r="C2937" s="22"/>
      <c r="D2937" s="22"/>
      <c r="E2937" s="183"/>
      <c r="F2937" s="183"/>
      <c r="G2937" s="22"/>
      <c r="H2937" s="22"/>
      <c r="I2937" s="22"/>
      <c r="J2937" s="22"/>
      <c r="K2937" s="191" t="e">
        <f aca="false">VLOOKUP(Personale!J2937,Legenda!$D$1:$F$258,2)</f>
        <v>#N/A</v>
      </c>
      <c r="L2937" s="22"/>
      <c r="M2937" s="22"/>
      <c r="N2937" s="22"/>
      <c r="O2937" s="22"/>
      <c r="P2937" s="203"/>
      <c r="Q2937" s="22"/>
      <c r="R2937" s="22"/>
      <c r="S2937" s="22"/>
      <c r="T2937" s="203"/>
      <c r="U2937" s="211"/>
      <c r="V2937" s="211"/>
      <c r="W2937" s="185" t="n">
        <v>0</v>
      </c>
      <c r="X2937" s="185" t="n">
        <v>0</v>
      </c>
      <c r="Y2937" s="219" t="n">
        <f aca="false">SUM(W2937:X2937)</f>
        <v>0</v>
      </c>
      <c r="Z2937" s="185" t="n">
        <v>0</v>
      </c>
      <c r="AA2937" s="185" t="n">
        <v>0</v>
      </c>
      <c r="AB2937" s="220" t="n">
        <f aca="false">SUM(Z2937:AA2937)</f>
        <v>0</v>
      </c>
      <c r="AC2937" s="22"/>
      <c r="AD2937" s="22"/>
      <c r="AE2937" s="188"/>
      <c r="AF2937" s="206" t="n">
        <f aca="false">IF(AE2937="SI",N2937,0)</f>
        <v>0</v>
      </c>
      <c r="AG2937" s="189" t="n">
        <f aca="false">IF(AE2937="SI",Y2937,0)</f>
        <v>0</v>
      </c>
      <c r="AH2937" s="189" t="n">
        <f aca="false">IF(AE2937="SI",AB2937,0)</f>
        <v>0</v>
      </c>
      <c r="AI2937" s="148"/>
      <c r="AJ2937" s="207"/>
      <c r="AK2937" s="207"/>
      <c r="AL2937" s="207"/>
      <c r="AM2937" s="207"/>
      <c r="AN2937" s="207"/>
      <c r="AO2937" s="208"/>
    </row>
    <row r="2938" customFormat="false" ht="15.75" hidden="false" customHeight="true" outlineLevel="0" collapsed="false">
      <c r="A2938" s="22" t="n">
        <v>2937</v>
      </c>
      <c r="B2938" s="180"/>
      <c r="C2938" s="22"/>
      <c r="D2938" s="22"/>
      <c r="E2938" s="183"/>
      <c r="F2938" s="183"/>
      <c r="G2938" s="22"/>
      <c r="H2938" s="22"/>
      <c r="I2938" s="22"/>
      <c r="J2938" s="22"/>
      <c r="K2938" s="191" t="e">
        <f aca="false">VLOOKUP(Personale!J2938,Legenda!$D$1:$F$258,2)</f>
        <v>#N/A</v>
      </c>
      <c r="L2938" s="22"/>
      <c r="M2938" s="22"/>
      <c r="N2938" s="22"/>
      <c r="O2938" s="22"/>
      <c r="P2938" s="203"/>
      <c r="Q2938" s="22"/>
      <c r="R2938" s="22"/>
      <c r="S2938" s="22"/>
      <c r="T2938" s="203"/>
      <c r="U2938" s="211"/>
      <c r="V2938" s="211"/>
      <c r="W2938" s="185" t="n">
        <v>0</v>
      </c>
      <c r="X2938" s="185" t="n">
        <v>0</v>
      </c>
      <c r="Y2938" s="219" t="n">
        <f aca="false">SUM(W2938:X2938)</f>
        <v>0</v>
      </c>
      <c r="Z2938" s="185" t="n">
        <v>0</v>
      </c>
      <c r="AA2938" s="185" t="n">
        <v>0</v>
      </c>
      <c r="AB2938" s="220" t="n">
        <f aca="false">SUM(Z2938:AA2938)</f>
        <v>0</v>
      </c>
      <c r="AC2938" s="22"/>
      <c r="AD2938" s="22"/>
      <c r="AE2938" s="188"/>
      <c r="AF2938" s="206" t="n">
        <f aca="false">IF(AE2938="SI",N2938,0)</f>
        <v>0</v>
      </c>
      <c r="AG2938" s="189" t="n">
        <f aca="false">IF(AE2938="SI",Y2938,0)</f>
        <v>0</v>
      </c>
      <c r="AH2938" s="189" t="n">
        <f aca="false">IF(AE2938="SI",AB2938,0)</f>
        <v>0</v>
      </c>
      <c r="AI2938" s="148"/>
      <c r="AJ2938" s="207"/>
      <c r="AK2938" s="207"/>
      <c r="AL2938" s="207"/>
      <c r="AM2938" s="207"/>
      <c r="AN2938" s="207"/>
      <c r="AO2938" s="208"/>
    </row>
    <row r="2939" customFormat="false" ht="15.75" hidden="false" customHeight="true" outlineLevel="0" collapsed="false">
      <c r="A2939" s="22" t="n">
        <v>2938</v>
      </c>
      <c r="B2939" s="180"/>
      <c r="C2939" s="22"/>
      <c r="D2939" s="22"/>
      <c r="E2939" s="183"/>
      <c r="F2939" s="183"/>
      <c r="G2939" s="22"/>
      <c r="H2939" s="22"/>
      <c r="I2939" s="22"/>
      <c r="J2939" s="22"/>
      <c r="K2939" s="191" t="e">
        <f aca="false">VLOOKUP(Personale!J2939,Legenda!$D$1:$F$258,2)</f>
        <v>#N/A</v>
      </c>
      <c r="L2939" s="22"/>
      <c r="M2939" s="22"/>
      <c r="N2939" s="22"/>
      <c r="O2939" s="22"/>
      <c r="P2939" s="203"/>
      <c r="Q2939" s="22"/>
      <c r="R2939" s="22"/>
      <c r="S2939" s="22"/>
      <c r="T2939" s="203"/>
      <c r="U2939" s="211"/>
      <c r="V2939" s="211"/>
      <c r="W2939" s="185" t="n">
        <v>0</v>
      </c>
      <c r="X2939" s="185" t="n">
        <v>0</v>
      </c>
      <c r="Y2939" s="219" t="n">
        <f aca="false">SUM(W2939:X2939)</f>
        <v>0</v>
      </c>
      <c r="Z2939" s="185" t="n">
        <v>0</v>
      </c>
      <c r="AA2939" s="185" t="n">
        <v>0</v>
      </c>
      <c r="AB2939" s="220" t="n">
        <f aca="false">SUM(Z2939:AA2939)</f>
        <v>0</v>
      </c>
      <c r="AC2939" s="22"/>
      <c r="AD2939" s="22"/>
      <c r="AE2939" s="188"/>
      <c r="AF2939" s="206" t="n">
        <f aca="false">IF(AE2939="SI",N2939,0)</f>
        <v>0</v>
      </c>
      <c r="AG2939" s="189" t="n">
        <f aca="false">IF(AE2939="SI",Y2939,0)</f>
        <v>0</v>
      </c>
      <c r="AH2939" s="189" t="n">
        <f aca="false">IF(AE2939="SI",AB2939,0)</f>
        <v>0</v>
      </c>
      <c r="AI2939" s="148"/>
      <c r="AJ2939" s="207"/>
      <c r="AK2939" s="207"/>
      <c r="AL2939" s="207"/>
      <c r="AM2939" s="207"/>
      <c r="AN2939" s="207"/>
      <c r="AO2939" s="208"/>
    </row>
    <row r="2940" customFormat="false" ht="15.75" hidden="false" customHeight="true" outlineLevel="0" collapsed="false">
      <c r="A2940" s="22" t="n">
        <v>2939</v>
      </c>
      <c r="B2940" s="180"/>
      <c r="C2940" s="22"/>
      <c r="D2940" s="22"/>
      <c r="E2940" s="183"/>
      <c r="F2940" s="183"/>
      <c r="G2940" s="22"/>
      <c r="H2940" s="22"/>
      <c r="I2940" s="22"/>
      <c r="J2940" s="22"/>
      <c r="K2940" s="191" t="e">
        <f aca="false">VLOOKUP(Personale!J2940,Legenda!$D$1:$F$258,2)</f>
        <v>#N/A</v>
      </c>
      <c r="L2940" s="22"/>
      <c r="M2940" s="22"/>
      <c r="N2940" s="22"/>
      <c r="O2940" s="22"/>
      <c r="P2940" s="203"/>
      <c r="Q2940" s="22"/>
      <c r="R2940" s="22"/>
      <c r="S2940" s="22"/>
      <c r="T2940" s="203"/>
      <c r="U2940" s="211"/>
      <c r="V2940" s="211"/>
      <c r="W2940" s="185" t="n">
        <v>0</v>
      </c>
      <c r="X2940" s="185" t="n">
        <v>0</v>
      </c>
      <c r="Y2940" s="219" t="n">
        <f aca="false">SUM(W2940:X2940)</f>
        <v>0</v>
      </c>
      <c r="Z2940" s="185" t="n">
        <v>0</v>
      </c>
      <c r="AA2940" s="185" t="n">
        <v>0</v>
      </c>
      <c r="AB2940" s="220" t="n">
        <f aca="false">SUM(Z2940:AA2940)</f>
        <v>0</v>
      </c>
      <c r="AC2940" s="22"/>
      <c r="AD2940" s="22"/>
      <c r="AE2940" s="188"/>
      <c r="AF2940" s="206" t="n">
        <f aca="false">IF(AE2940="SI",N2940,0)</f>
        <v>0</v>
      </c>
      <c r="AG2940" s="189" t="n">
        <f aca="false">IF(AE2940="SI",Y2940,0)</f>
        <v>0</v>
      </c>
      <c r="AH2940" s="189" t="n">
        <f aca="false">IF(AE2940="SI",AB2940,0)</f>
        <v>0</v>
      </c>
      <c r="AI2940" s="148"/>
      <c r="AJ2940" s="207"/>
      <c r="AK2940" s="207"/>
      <c r="AL2940" s="207"/>
      <c r="AM2940" s="207"/>
      <c r="AN2940" s="207"/>
      <c r="AO2940" s="208"/>
    </row>
    <row r="2941" customFormat="false" ht="15.75" hidden="false" customHeight="true" outlineLevel="0" collapsed="false">
      <c r="A2941" s="22" t="n">
        <v>2940</v>
      </c>
      <c r="B2941" s="180"/>
      <c r="C2941" s="22"/>
      <c r="D2941" s="22"/>
      <c r="E2941" s="183"/>
      <c r="F2941" s="183"/>
      <c r="G2941" s="22"/>
      <c r="H2941" s="22"/>
      <c r="I2941" s="22"/>
      <c r="J2941" s="22"/>
      <c r="K2941" s="191" t="e">
        <f aca="false">VLOOKUP(Personale!J2941,Legenda!$D$1:$F$258,2)</f>
        <v>#N/A</v>
      </c>
      <c r="L2941" s="22"/>
      <c r="M2941" s="22"/>
      <c r="N2941" s="22"/>
      <c r="O2941" s="22"/>
      <c r="P2941" s="203"/>
      <c r="Q2941" s="22"/>
      <c r="R2941" s="22"/>
      <c r="S2941" s="22"/>
      <c r="T2941" s="203"/>
      <c r="U2941" s="211"/>
      <c r="V2941" s="211"/>
      <c r="W2941" s="185" t="n">
        <v>0</v>
      </c>
      <c r="X2941" s="185" t="n">
        <v>0</v>
      </c>
      <c r="Y2941" s="219" t="n">
        <f aca="false">SUM(W2941:X2941)</f>
        <v>0</v>
      </c>
      <c r="Z2941" s="185" t="n">
        <v>0</v>
      </c>
      <c r="AA2941" s="185" t="n">
        <v>0</v>
      </c>
      <c r="AB2941" s="220" t="n">
        <f aca="false">SUM(Z2941:AA2941)</f>
        <v>0</v>
      </c>
      <c r="AC2941" s="22"/>
      <c r="AD2941" s="22"/>
      <c r="AE2941" s="188"/>
      <c r="AF2941" s="206" t="n">
        <f aca="false">IF(AE2941="SI",N2941,0)</f>
        <v>0</v>
      </c>
      <c r="AG2941" s="189" t="n">
        <f aca="false">IF(AE2941="SI",Y2941,0)</f>
        <v>0</v>
      </c>
      <c r="AH2941" s="189" t="n">
        <f aca="false">IF(AE2941="SI",AB2941,0)</f>
        <v>0</v>
      </c>
      <c r="AI2941" s="148"/>
      <c r="AJ2941" s="207"/>
      <c r="AK2941" s="207"/>
      <c r="AL2941" s="207"/>
      <c r="AM2941" s="207"/>
      <c r="AN2941" s="207"/>
      <c r="AO2941" s="208"/>
    </row>
    <row r="2942" customFormat="false" ht="15.75" hidden="false" customHeight="true" outlineLevel="0" collapsed="false">
      <c r="A2942" s="22" t="n">
        <v>2941</v>
      </c>
      <c r="B2942" s="180"/>
      <c r="C2942" s="22"/>
      <c r="D2942" s="22"/>
      <c r="E2942" s="183"/>
      <c r="F2942" s="183"/>
      <c r="G2942" s="22"/>
      <c r="H2942" s="22"/>
      <c r="I2942" s="22"/>
      <c r="J2942" s="22"/>
      <c r="K2942" s="191" t="e">
        <f aca="false">VLOOKUP(Personale!J2942,Legenda!$D$1:$F$258,2)</f>
        <v>#N/A</v>
      </c>
      <c r="L2942" s="22"/>
      <c r="M2942" s="22"/>
      <c r="N2942" s="22"/>
      <c r="O2942" s="22"/>
      <c r="P2942" s="203"/>
      <c r="Q2942" s="22"/>
      <c r="R2942" s="22"/>
      <c r="S2942" s="22"/>
      <c r="T2942" s="203"/>
      <c r="U2942" s="211"/>
      <c r="V2942" s="211"/>
      <c r="W2942" s="185" t="n">
        <v>0</v>
      </c>
      <c r="X2942" s="185" t="n">
        <v>0</v>
      </c>
      <c r="Y2942" s="219" t="n">
        <f aca="false">SUM(W2942:X2942)</f>
        <v>0</v>
      </c>
      <c r="Z2942" s="185" t="n">
        <v>0</v>
      </c>
      <c r="AA2942" s="185" t="n">
        <v>0</v>
      </c>
      <c r="AB2942" s="220" t="n">
        <f aca="false">SUM(Z2942:AA2942)</f>
        <v>0</v>
      </c>
      <c r="AC2942" s="22"/>
      <c r="AD2942" s="22"/>
      <c r="AE2942" s="188"/>
      <c r="AF2942" s="206" t="n">
        <f aca="false">IF(AE2942="SI",N2942,0)</f>
        <v>0</v>
      </c>
      <c r="AG2942" s="189" t="n">
        <f aca="false">IF(AE2942="SI",Y2942,0)</f>
        <v>0</v>
      </c>
      <c r="AH2942" s="189" t="n">
        <f aca="false">IF(AE2942="SI",AB2942,0)</f>
        <v>0</v>
      </c>
      <c r="AI2942" s="148"/>
      <c r="AJ2942" s="207"/>
      <c r="AK2942" s="207"/>
      <c r="AL2942" s="207"/>
      <c r="AM2942" s="207"/>
      <c r="AN2942" s="207"/>
      <c r="AO2942" s="208"/>
    </row>
    <row r="2943" customFormat="false" ht="15.75" hidden="false" customHeight="true" outlineLevel="0" collapsed="false">
      <c r="A2943" s="22" t="n">
        <v>2942</v>
      </c>
      <c r="B2943" s="180"/>
      <c r="C2943" s="22"/>
      <c r="D2943" s="22"/>
      <c r="E2943" s="183"/>
      <c r="F2943" s="183"/>
      <c r="G2943" s="22"/>
      <c r="H2943" s="22"/>
      <c r="I2943" s="22"/>
      <c r="J2943" s="22"/>
      <c r="K2943" s="191" t="e">
        <f aca="false">VLOOKUP(Personale!J2943,Legenda!$D$1:$F$258,2)</f>
        <v>#N/A</v>
      </c>
      <c r="L2943" s="22"/>
      <c r="M2943" s="22"/>
      <c r="N2943" s="22"/>
      <c r="O2943" s="22"/>
      <c r="P2943" s="203"/>
      <c r="Q2943" s="22"/>
      <c r="R2943" s="22"/>
      <c r="S2943" s="22"/>
      <c r="T2943" s="203"/>
      <c r="U2943" s="211"/>
      <c r="V2943" s="211"/>
      <c r="W2943" s="185" t="n">
        <v>0</v>
      </c>
      <c r="X2943" s="185" t="n">
        <v>0</v>
      </c>
      <c r="Y2943" s="219" t="n">
        <f aca="false">SUM(W2943:X2943)</f>
        <v>0</v>
      </c>
      <c r="Z2943" s="185" t="n">
        <v>0</v>
      </c>
      <c r="AA2943" s="185" t="n">
        <v>0</v>
      </c>
      <c r="AB2943" s="220" t="n">
        <f aca="false">SUM(Z2943:AA2943)</f>
        <v>0</v>
      </c>
      <c r="AC2943" s="22"/>
      <c r="AD2943" s="22"/>
      <c r="AE2943" s="188"/>
      <c r="AF2943" s="206" t="n">
        <f aca="false">IF(AE2943="SI",N2943,0)</f>
        <v>0</v>
      </c>
      <c r="AG2943" s="189" t="n">
        <f aca="false">IF(AE2943="SI",Y2943,0)</f>
        <v>0</v>
      </c>
      <c r="AH2943" s="189" t="n">
        <f aca="false">IF(AE2943="SI",AB2943,0)</f>
        <v>0</v>
      </c>
      <c r="AI2943" s="148"/>
      <c r="AJ2943" s="207"/>
      <c r="AK2943" s="207"/>
      <c r="AL2943" s="207"/>
      <c r="AM2943" s="207"/>
      <c r="AN2943" s="207"/>
      <c r="AO2943" s="208"/>
    </row>
    <row r="2944" customFormat="false" ht="15.75" hidden="false" customHeight="true" outlineLevel="0" collapsed="false">
      <c r="A2944" s="22" t="n">
        <v>2943</v>
      </c>
      <c r="B2944" s="180"/>
      <c r="C2944" s="22"/>
      <c r="D2944" s="22"/>
      <c r="E2944" s="183"/>
      <c r="F2944" s="183"/>
      <c r="G2944" s="22"/>
      <c r="H2944" s="22"/>
      <c r="I2944" s="22"/>
      <c r="J2944" s="22"/>
      <c r="K2944" s="191" t="e">
        <f aca="false">VLOOKUP(Personale!J2944,Legenda!$D$1:$F$258,2)</f>
        <v>#N/A</v>
      </c>
      <c r="L2944" s="22"/>
      <c r="M2944" s="22"/>
      <c r="N2944" s="22"/>
      <c r="O2944" s="22"/>
      <c r="P2944" s="203"/>
      <c r="Q2944" s="22"/>
      <c r="R2944" s="22"/>
      <c r="S2944" s="22"/>
      <c r="T2944" s="203"/>
      <c r="U2944" s="211"/>
      <c r="V2944" s="211"/>
      <c r="W2944" s="185" t="n">
        <v>0</v>
      </c>
      <c r="X2944" s="185" t="n">
        <v>0</v>
      </c>
      <c r="Y2944" s="219" t="n">
        <f aca="false">SUM(W2944:X2944)</f>
        <v>0</v>
      </c>
      <c r="Z2944" s="185" t="n">
        <v>0</v>
      </c>
      <c r="AA2944" s="185" t="n">
        <v>0</v>
      </c>
      <c r="AB2944" s="220" t="n">
        <f aca="false">SUM(Z2944:AA2944)</f>
        <v>0</v>
      </c>
      <c r="AC2944" s="22"/>
      <c r="AD2944" s="22"/>
      <c r="AE2944" s="188"/>
      <c r="AF2944" s="206" t="n">
        <f aca="false">IF(AE2944="SI",N2944,0)</f>
        <v>0</v>
      </c>
      <c r="AG2944" s="189" t="n">
        <f aca="false">IF(AE2944="SI",Y2944,0)</f>
        <v>0</v>
      </c>
      <c r="AH2944" s="189" t="n">
        <f aca="false">IF(AE2944="SI",AB2944,0)</f>
        <v>0</v>
      </c>
      <c r="AI2944" s="148"/>
      <c r="AJ2944" s="207"/>
      <c r="AK2944" s="207"/>
      <c r="AL2944" s="207"/>
      <c r="AM2944" s="207"/>
      <c r="AN2944" s="207"/>
      <c r="AO2944" s="208"/>
    </row>
    <row r="2945" customFormat="false" ht="15.75" hidden="false" customHeight="true" outlineLevel="0" collapsed="false">
      <c r="A2945" s="22" t="n">
        <v>2944</v>
      </c>
      <c r="B2945" s="180"/>
      <c r="C2945" s="22"/>
      <c r="D2945" s="22"/>
      <c r="E2945" s="183"/>
      <c r="F2945" s="183"/>
      <c r="G2945" s="22"/>
      <c r="H2945" s="22"/>
      <c r="I2945" s="22"/>
      <c r="J2945" s="22"/>
      <c r="K2945" s="191" t="e">
        <f aca="false">VLOOKUP(Personale!J2945,Legenda!$D$1:$F$258,2)</f>
        <v>#N/A</v>
      </c>
      <c r="L2945" s="22"/>
      <c r="M2945" s="22"/>
      <c r="N2945" s="22"/>
      <c r="O2945" s="22"/>
      <c r="P2945" s="203"/>
      <c r="Q2945" s="22"/>
      <c r="R2945" s="22"/>
      <c r="S2945" s="22"/>
      <c r="T2945" s="203"/>
      <c r="U2945" s="211"/>
      <c r="V2945" s="211"/>
      <c r="W2945" s="185" t="n">
        <v>0</v>
      </c>
      <c r="X2945" s="185" t="n">
        <v>0</v>
      </c>
      <c r="Y2945" s="219" t="n">
        <f aca="false">SUM(W2945:X2945)</f>
        <v>0</v>
      </c>
      <c r="Z2945" s="185" t="n">
        <v>0</v>
      </c>
      <c r="AA2945" s="185" t="n">
        <v>0</v>
      </c>
      <c r="AB2945" s="220" t="n">
        <f aca="false">SUM(Z2945:AA2945)</f>
        <v>0</v>
      </c>
      <c r="AC2945" s="22"/>
      <c r="AD2945" s="22"/>
      <c r="AE2945" s="188"/>
      <c r="AF2945" s="206" t="n">
        <f aca="false">IF(AE2945="SI",N2945,0)</f>
        <v>0</v>
      </c>
      <c r="AG2945" s="189" t="n">
        <f aca="false">IF(AE2945="SI",Y2945,0)</f>
        <v>0</v>
      </c>
      <c r="AH2945" s="189" t="n">
        <f aca="false">IF(AE2945="SI",AB2945,0)</f>
        <v>0</v>
      </c>
      <c r="AI2945" s="148"/>
      <c r="AJ2945" s="207"/>
      <c r="AK2945" s="207"/>
      <c r="AL2945" s="207"/>
      <c r="AM2945" s="207"/>
      <c r="AN2945" s="207"/>
      <c r="AO2945" s="208"/>
    </row>
    <row r="2946" customFormat="false" ht="15.75" hidden="false" customHeight="true" outlineLevel="0" collapsed="false">
      <c r="A2946" s="22" t="n">
        <v>2945</v>
      </c>
      <c r="B2946" s="180"/>
      <c r="C2946" s="22"/>
      <c r="D2946" s="22"/>
      <c r="E2946" s="183"/>
      <c r="F2946" s="183"/>
      <c r="G2946" s="22"/>
      <c r="H2946" s="22"/>
      <c r="I2946" s="22"/>
      <c r="J2946" s="22"/>
      <c r="K2946" s="191" t="e">
        <f aca="false">VLOOKUP(Personale!J2946,Legenda!$D$1:$F$258,2)</f>
        <v>#N/A</v>
      </c>
      <c r="L2946" s="22"/>
      <c r="M2946" s="22"/>
      <c r="N2946" s="22"/>
      <c r="O2946" s="22"/>
      <c r="P2946" s="203"/>
      <c r="Q2946" s="22"/>
      <c r="R2946" s="22"/>
      <c r="S2946" s="22"/>
      <c r="T2946" s="203"/>
      <c r="U2946" s="211"/>
      <c r="V2946" s="211"/>
      <c r="W2946" s="185" t="n">
        <v>0</v>
      </c>
      <c r="X2946" s="185" t="n">
        <v>0</v>
      </c>
      <c r="Y2946" s="219" t="n">
        <f aca="false">SUM(W2946:X2946)</f>
        <v>0</v>
      </c>
      <c r="Z2946" s="185" t="n">
        <v>0</v>
      </c>
      <c r="AA2946" s="185" t="n">
        <v>0</v>
      </c>
      <c r="AB2946" s="220" t="n">
        <f aca="false">SUM(Z2946:AA2946)</f>
        <v>0</v>
      </c>
      <c r="AC2946" s="22"/>
      <c r="AD2946" s="22"/>
      <c r="AE2946" s="188"/>
      <c r="AF2946" s="206" t="n">
        <f aca="false">IF(AE2946="SI",N2946,0)</f>
        <v>0</v>
      </c>
      <c r="AG2946" s="189" t="n">
        <f aca="false">IF(AE2946="SI",Y2946,0)</f>
        <v>0</v>
      </c>
      <c r="AH2946" s="189" t="n">
        <f aca="false">IF(AE2946="SI",AB2946,0)</f>
        <v>0</v>
      </c>
      <c r="AI2946" s="148"/>
      <c r="AJ2946" s="207"/>
      <c r="AK2946" s="207"/>
      <c r="AL2946" s="207"/>
      <c r="AM2946" s="207"/>
      <c r="AN2946" s="207"/>
      <c r="AO2946" s="208"/>
    </row>
    <row r="2947" customFormat="false" ht="15.75" hidden="false" customHeight="true" outlineLevel="0" collapsed="false">
      <c r="A2947" s="22" t="n">
        <v>2946</v>
      </c>
      <c r="B2947" s="180"/>
      <c r="C2947" s="22"/>
      <c r="D2947" s="22"/>
      <c r="E2947" s="183"/>
      <c r="F2947" s="183"/>
      <c r="G2947" s="22"/>
      <c r="H2947" s="22"/>
      <c r="I2947" s="22"/>
      <c r="J2947" s="22"/>
      <c r="K2947" s="191" t="e">
        <f aca="false">VLOOKUP(Personale!J2947,Legenda!$D$1:$F$258,2)</f>
        <v>#N/A</v>
      </c>
      <c r="L2947" s="22"/>
      <c r="M2947" s="22"/>
      <c r="N2947" s="22"/>
      <c r="O2947" s="22"/>
      <c r="P2947" s="203"/>
      <c r="Q2947" s="22"/>
      <c r="R2947" s="22"/>
      <c r="S2947" s="22"/>
      <c r="T2947" s="203"/>
      <c r="U2947" s="211"/>
      <c r="V2947" s="211"/>
      <c r="W2947" s="185" t="n">
        <v>0</v>
      </c>
      <c r="X2947" s="185" t="n">
        <v>0</v>
      </c>
      <c r="Y2947" s="219" t="n">
        <f aca="false">SUM(W2947:X2947)</f>
        <v>0</v>
      </c>
      <c r="Z2947" s="185" t="n">
        <v>0</v>
      </c>
      <c r="AA2947" s="185" t="n">
        <v>0</v>
      </c>
      <c r="AB2947" s="220" t="n">
        <f aca="false">SUM(Z2947:AA2947)</f>
        <v>0</v>
      </c>
      <c r="AC2947" s="22"/>
      <c r="AD2947" s="22"/>
      <c r="AE2947" s="188"/>
      <c r="AF2947" s="206" t="n">
        <f aca="false">IF(AE2947="SI",N2947,0)</f>
        <v>0</v>
      </c>
      <c r="AG2947" s="189" t="n">
        <f aca="false">IF(AE2947="SI",Y2947,0)</f>
        <v>0</v>
      </c>
      <c r="AH2947" s="189" t="n">
        <f aca="false">IF(AE2947="SI",AB2947,0)</f>
        <v>0</v>
      </c>
      <c r="AI2947" s="148"/>
      <c r="AJ2947" s="207"/>
      <c r="AK2947" s="207"/>
      <c r="AL2947" s="207"/>
      <c r="AM2947" s="207"/>
      <c r="AN2947" s="207"/>
      <c r="AO2947" s="208"/>
    </row>
    <row r="2948" customFormat="false" ht="15.75" hidden="false" customHeight="true" outlineLevel="0" collapsed="false">
      <c r="A2948" s="22" t="n">
        <v>2947</v>
      </c>
      <c r="B2948" s="180"/>
      <c r="C2948" s="22"/>
      <c r="D2948" s="22"/>
      <c r="E2948" s="183"/>
      <c r="F2948" s="183"/>
      <c r="G2948" s="22"/>
      <c r="H2948" s="22"/>
      <c r="I2948" s="22"/>
      <c r="J2948" s="22"/>
      <c r="K2948" s="191" t="e">
        <f aca="false">VLOOKUP(Personale!J2948,Legenda!$D$1:$F$258,2)</f>
        <v>#N/A</v>
      </c>
      <c r="L2948" s="22"/>
      <c r="M2948" s="22"/>
      <c r="N2948" s="22"/>
      <c r="O2948" s="22"/>
      <c r="P2948" s="203"/>
      <c r="Q2948" s="22"/>
      <c r="R2948" s="22"/>
      <c r="S2948" s="22"/>
      <c r="T2948" s="203"/>
      <c r="U2948" s="211"/>
      <c r="V2948" s="211"/>
      <c r="W2948" s="185" t="n">
        <v>0</v>
      </c>
      <c r="X2948" s="185" t="n">
        <v>0</v>
      </c>
      <c r="Y2948" s="219" t="n">
        <f aca="false">SUM(W2948:X2948)</f>
        <v>0</v>
      </c>
      <c r="Z2948" s="185" t="n">
        <v>0</v>
      </c>
      <c r="AA2948" s="185" t="n">
        <v>0</v>
      </c>
      <c r="AB2948" s="220" t="n">
        <f aca="false">SUM(Z2948:AA2948)</f>
        <v>0</v>
      </c>
      <c r="AC2948" s="22"/>
      <c r="AD2948" s="22"/>
      <c r="AE2948" s="188"/>
      <c r="AF2948" s="206" t="n">
        <f aca="false">IF(AE2948="SI",N2948,0)</f>
        <v>0</v>
      </c>
      <c r="AG2948" s="189" t="n">
        <f aca="false">IF(AE2948="SI",Y2948,0)</f>
        <v>0</v>
      </c>
      <c r="AH2948" s="189" t="n">
        <f aca="false">IF(AE2948="SI",AB2948,0)</f>
        <v>0</v>
      </c>
      <c r="AI2948" s="148"/>
      <c r="AJ2948" s="207"/>
      <c r="AK2948" s="207"/>
      <c r="AL2948" s="207"/>
      <c r="AM2948" s="207"/>
      <c r="AN2948" s="207"/>
      <c r="AO2948" s="208"/>
    </row>
    <row r="2949" customFormat="false" ht="15.75" hidden="false" customHeight="true" outlineLevel="0" collapsed="false">
      <c r="A2949" s="22" t="n">
        <v>2948</v>
      </c>
      <c r="B2949" s="180"/>
      <c r="C2949" s="22"/>
      <c r="D2949" s="22"/>
      <c r="E2949" s="183"/>
      <c r="F2949" s="183"/>
      <c r="G2949" s="22"/>
      <c r="H2949" s="22"/>
      <c r="I2949" s="22"/>
      <c r="J2949" s="22"/>
      <c r="K2949" s="191" t="e">
        <f aca="false">VLOOKUP(Personale!J2949,Legenda!$D$1:$F$258,2)</f>
        <v>#N/A</v>
      </c>
      <c r="L2949" s="22"/>
      <c r="M2949" s="22"/>
      <c r="N2949" s="22"/>
      <c r="O2949" s="22"/>
      <c r="P2949" s="203"/>
      <c r="Q2949" s="22"/>
      <c r="R2949" s="22"/>
      <c r="S2949" s="22"/>
      <c r="T2949" s="203"/>
      <c r="U2949" s="211"/>
      <c r="V2949" s="211"/>
      <c r="W2949" s="185" t="n">
        <v>0</v>
      </c>
      <c r="X2949" s="185" t="n">
        <v>0</v>
      </c>
      <c r="Y2949" s="219" t="n">
        <f aca="false">SUM(W2949:X2949)</f>
        <v>0</v>
      </c>
      <c r="Z2949" s="185" t="n">
        <v>0</v>
      </c>
      <c r="AA2949" s="185" t="n">
        <v>0</v>
      </c>
      <c r="AB2949" s="220" t="n">
        <f aca="false">SUM(Z2949:AA2949)</f>
        <v>0</v>
      </c>
      <c r="AC2949" s="22"/>
      <c r="AD2949" s="22"/>
      <c r="AE2949" s="188"/>
      <c r="AF2949" s="206" t="n">
        <f aca="false">IF(AE2949="SI",N2949,0)</f>
        <v>0</v>
      </c>
      <c r="AG2949" s="189" t="n">
        <f aca="false">IF(AE2949="SI",Y2949,0)</f>
        <v>0</v>
      </c>
      <c r="AH2949" s="189" t="n">
        <f aca="false">IF(AE2949="SI",AB2949,0)</f>
        <v>0</v>
      </c>
      <c r="AI2949" s="148"/>
      <c r="AJ2949" s="207"/>
      <c r="AK2949" s="207"/>
      <c r="AL2949" s="207"/>
      <c r="AM2949" s="207"/>
      <c r="AN2949" s="207"/>
      <c r="AO2949" s="208"/>
    </row>
    <row r="2950" customFormat="false" ht="15.75" hidden="false" customHeight="true" outlineLevel="0" collapsed="false">
      <c r="A2950" s="22" t="n">
        <v>2949</v>
      </c>
      <c r="B2950" s="180"/>
      <c r="C2950" s="22"/>
      <c r="D2950" s="22"/>
      <c r="E2950" s="183"/>
      <c r="F2950" s="183"/>
      <c r="G2950" s="22"/>
      <c r="H2950" s="22"/>
      <c r="I2950" s="22"/>
      <c r="J2950" s="22"/>
      <c r="K2950" s="191" t="e">
        <f aca="false">VLOOKUP(Personale!J2950,Legenda!$D$1:$F$258,2)</f>
        <v>#N/A</v>
      </c>
      <c r="L2950" s="22"/>
      <c r="M2950" s="22"/>
      <c r="N2950" s="22"/>
      <c r="O2950" s="22"/>
      <c r="P2950" s="203"/>
      <c r="Q2950" s="22"/>
      <c r="R2950" s="22"/>
      <c r="S2950" s="22"/>
      <c r="T2950" s="203"/>
      <c r="U2950" s="211"/>
      <c r="V2950" s="211"/>
      <c r="W2950" s="185" t="n">
        <v>0</v>
      </c>
      <c r="X2950" s="185" t="n">
        <v>0</v>
      </c>
      <c r="Y2950" s="219" t="n">
        <f aca="false">SUM(W2950:X2950)</f>
        <v>0</v>
      </c>
      <c r="Z2950" s="185" t="n">
        <v>0</v>
      </c>
      <c r="AA2950" s="185" t="n">
        <v>0</v>
      </c>
      <c r="AB2950" s="220" t="n">
        <f aca="false">SUM(Z2950:AA2950)</f>
        <v>0</v>
      </c>
      <c r="AC2950" s="22"/>
      <c r="AD2950" s="22"/>
      <c r="AE2950" s="188"/>
      <c r="AF2950" s="206" t="n">
        <f aca="false">IF(AE2950="SI",N2950,0)</f>
        <v>0</v>
      </c>
      <c r="AG2950" s="189" t="n">
        <f aca="false">IF(AE2950="SI",Y2950,0)</f>
        <v>0</v>
      </c>
      <c r="AH2950" s="189" t="n">
        <f aca="false">IF(AE2950="SI",AB2950,0)</f>
        <v>0</v>
      </c>
      <c r="AI2950" s="148"/>
      <c r="AJ2950" s="207"/>
      <c r="AK2950" s="207"/>
      <c r="AL2950" s="207"/>
      <c r="AM2950" s="207"/>
      <c r="AN2950" s="207"/>
      <c r="AO2950" s="208"/>
    </row>
    <row r="2951" customFormat="false" ht="15.75" hidden="false" customHeight="true" outlineLevel="0" collapsed="false">
      <c r="A2951" s="22" t="n">
        <v>2950</v>
      </c>
      <c r="B2951" s="180"/>
      <c r="C2951" s="22"/>
      <c r="D2951" s="22"/>
      <c r="E2951" s="183"/>
      <c r="F2951" s="183"/>
      <c r="G2951" s="22"/>
      <c r="H2951" s="22"/>
      <c r="I2951" s="22"/>
      <c r="J2951" s="22"/>
      <c r="K2951" s="191" t="e">
        <f aca="false">VLOOKUP(Personale!J2951,Legenda!$D$1:$F$258,2)</f>
        <v>#N/A</v>
      </c>
      <c r="L2951" s="22"/>
      <c r="M2951" s="22"/>
      <c r="N2951" s="22"/>
      <c r="O2951" s="22"/>
      <c r="P2951" s="203"/>
      <c r="Q2951" s="22"/>
      <c r="R2951" s="22"/>
      <c r="S2951" s="22"/>
      <c r="T2951" s="203"/>
      <c r="U2951" s="211"/>
      <c r="V2951" s="211"/>
      <c r="W2951" s="185" t="n">
        <v>0</v>
      </c>
      <c r="X2951" s="185" t="n">
        <v>0</v>
      </c>
      <c r="Y2951" s="219" t="n">
        <f aca="false">SUM(W2951:X2951)</f>
        <v>0</v>
      </c>
      <c r="Z2951" s="185" t="n">
        <v>0</v>
      </c>
      <c r="AA2951" s="185" t="n">
        <v>0</v>
      </c>
      <c r="AB2951" s="220" t="n">
        <f aca="false">SUM(Z2951:AA2951)</f>
        <v>0</v>
      </c>
      <c r="AC2951" s="22"/>
      <c r="AD2951" s="22"/>
      <c r="AE2951" s="188"/>
      <c r="AF2951" s="206" t="n">
        <f aca="false">IF(AE2951="SI",N2951,0)</f>
        <v>0</v>
      </c>
      <c r="AG2951" s="189" t="n">
        <f aca="false">IF(AE2951="SI",Y2951,0)</f>
        <v>0</v>
      </c>
      <c r="AH2951" s="189" t="n">
        <f aca="false">IF(AE2951="SI",AB2951,0)</f>
        <v>0</v>
      </c>
      <c r="AI2951" s="148"/>
      <c r="AJ2951" s="207"/>
      <c r="AK2951" s="207"/>
      <c r="AL2951" s="207"/>
      <c r="AM2951" s="207"/>
      <c r="AN2951" s="207"/>
      <c r="AO2951" s="208"/>
    </row>
    <row r="2952" customFormat="false" ht="15.75" hidden="false" customHeight="true" outlineLevel="0" collapsed="false">
      <c r="A2952" s="22" t="n">
        <v>2951</v>
      </c>
      <c r="B2952" s="180"/>
      <c r="C2952" s="22"/>
      <c r="D2952" s="22"/>
      <c r="E2952" s="183"/>
      <c r="F2952" s="183"/>
      <c r="G2952" s="22"/>
      <c r="H2952" s="22"/>
      <c r="I2952" s="22"/>
      <c r="J2952" s="22"/>
      <c r="K2952" s="191" t="e">
        <f aca="false">VLOOKUP(Personale!J2952,Legenda!$D$1:$F$258,2)</f>
        <v>#N/A</v>
      </c>
      <c r="L2952" s="22"/>
      <c r="M2952" s="22"/>
      <c r="N2952" s="22"/>
      <c r="O2952" s="22"/>
      <c r="P2952" s="203"/>
      <c r="Q2952" s="22"/>
      <c r="R2952" s="22"/>
      <c r="S2952" s="22"/>
      <c r="T2952" s="203"/>
      <c r="U2952" s="211"/>
      <c r="V2952" s="211"/>
      <c r="W2952" s="185" t="n">
        <v>0</v>
      </c>
      <c r="X2952" s="185" t="n">
        <v>0</v>
      </c>
      <c r="Y2952" s="219" t="n">
        <f aca="false">SUM(W2952:X2952)</f>
        <v>0</v>
      </c>
      <c r="Z2952" s="185" t="n">
        <v>0</v>
      </c>
      <c r="AA2952" s="185" t="n">
        <v>0</v>
      </c>
      <c r="AB2952" s="220" t="n">
        <f aca="false">SUM(Z2952:AA2952)</f>
        <v>0</v>
      </c>
      <c r="AC2952" s="22"/>
      <c r="AD2952" s="22"/>
      <c r="AE2952" s="188"/>
      <c r="AF2952" s="206" t="n">
        <f aca="false">IF(AE2952="SI",N2952,0)</f>
        <v>0</v>
      </c>
      <c r="AG2952" s="189" t="n">
        <f aca="false">IF(AE2952="SI",Y2952,0)</f>
        <v>0</v>
      </c>
      <c r="AH2952" s="189" t="n">
        <f aca="false">IF(AE2952="SI",AB2952,0)</f>
        <v>0</v>
      </c>
      <c r="AI2952" s="148"/>
      <c r="AJ2952" s="207"/>
      <c r="AK2952" s="207"/>
      <c r="AL2952" s="207"/>
      <c r="AM2952" s="207"/>
      <c r="AN2952" s="207"/>
      <c r="AO2952" s="208"/>
    </row>
    <row r="2953" customFormat="false" ht="15.75" hidden="false" customHeight="true" outlineLevel="0" collapsed="false">
      <c r="A2953" s="22" t="n">
        <v>2952</v>
      </c>
      <c r="B2953" s="180"/>
      <c r="C2953" s="22"/>
      <c r="D2953" s="22"/>
      <c r="E2953" s="183"/>
      <c r="F2953" s="183"/>
      <c r="G2953" s="22"/>
      <c r="H2953" s="22"/>
      <c r="I2953" s="22"/>
      <c r="J2953" s="22"/>
      <c r="K2953" s="191" t="e">
        <f aca="false">VLOOKUP(Personale!J2953,Legenda!$D$1:$F$258,2)</f>
        <v>#N/A</v>
      </c>
      <c r="L2953" s="22"/>
      <c r="M2953" s="22"/>
      <c r="N2953" s="22"/>
      <c r="O2953" s="22"/>
      <c r="P2953" s="203"/>
      <c r="Q2953" s="22"/>
      <c r="R2953" s="22"/>
      <c r="S2953" s="22"/>
      <c r="T2953" s="203"/>
      <c r="U2953" s="211"/>
      <c r="V2953" s="211"/>
      <c r="W2953" s="185" t="n">
        <v>0</v>
      </c>
      <c r="X2953" s="185" t="n">
        <v>0</v>
      </c>
      <c r="Y2953" s="219" t="n">
        <f aca="false">SUM(W2953:X2953)</f>
        <v>0</v>
      </c>
      <c r="Z2953" s="185" t="n">
        <v>0</v>
      </c>
      <c r="AA2953" s="185" t="n">
        <v>0</v>
      </c>
      <c r="AB2953" s="220" t="n">
        <f aca="false">SUM(Z2953:AA2953)</f>
        <v>0</v>
      </c>
      <c r="AC2953" s="22"/>
      <c r="AD2953" s="22"/>
      <c r="AE2953" s="188"/>
      <c r="AF2953" s="206" t="n">
        <f aca="false">IF(AE2953="SI",N2953,0)</f>
        <v>0</v>
      </c>
      <c r="AG2953" s="189" t="n">
        <f aca="false">IF(AE2953="SI",Y2953,0)</f>
        <v>0</v>
      </c>
      <c r="AH2953" s="189" t="n">
        <f aca="false">IF(AE2953="SI",AB2953,0)</f>
        <v>0</v>
      </c>
      <c r="AI2953" s="148"/>
      <c r="AJ2953" s="207"/>
      <c r="AK2953" s="207"/>
      <c r="AL2953" s="207"/>
      <c r="AM2953" s="207"/>
      <c r="AN2953" s="207"/>
      <c r="AO2953" s="208"/>
    </row>
    <row r="2954" customFormat="false" ht="15.75" hidden="false" customHeight="true" outlineLevel="0" collapsed="false">
      <c r="A2954" s="22" t="n">
        <v>2953</v>
      </c>
      <c r="B2954" s="180"/>
      <c r="C2954" s="22"/>
      <c r="D2954" s="22"/>
      <c r="E2954" s="183"/>
      <c r="F2954" s="183"/>
      <c r="G2954" s="22"/>
      <c r="H2954" s="22"/>
      <c r="I2954" s="22"/>
      <c r="J2954" s="22"/>
      <c r="K2954" s="191" t="e">
        <f aca="false">VLOOKUP(Personale!J2954,Legenda!$D$1:$F$258,2)</f>
        <v>#N/A</v>
      </c>
      <c r="L2954" s="22"/>
      <c r="M2954" s="22"/>
      <c r="N2954" s="22"/>
      <c r="O2954" s="22"/>
      <c r="P2954" s="203"/>
      <c r="Q2954" s="22"/>
      <c r="R2954" s="22"/>
      <c r="S2954" s="22"/>
      <c r="T2954" s="203"/>
      <c r="U2954" s="211"/>
      <c r="V2954" s="211"/>
      <c r="W2954" s="185" t="n">
        <v>0</v>
      </c>
      <c r="X2954" s="185" t="n">
        <v>0</v>
      </c>
      <c r="Y2954" s="219" t="n">
        <f aca="false">SUM(W2954:X2954)</f>
        <v>0</v>
      </c>
      <c r="Z2954" s="185" t="n">
        <v>0</v>
      </c>
      <c r="AA2954" s="185" t="n">
        <v>0</v>
      </c>
      <c r="AB2954" s="220" t="n">
        <f aca="false">SUM(Z2954:AA2954)</f>
        <v>0</v>
      </c>
      <c r="AC2954" s="22"/>
      <c r="AD2954" s="22"/>
      <c r="AE2954" s="188"/>
      <c r="AF2954" s="206" t="n">
        <f aca="false">IF(AE2954="SI",N2954,0)</f>
        <v>0</v>
      </c>
      <c r="AG2954" s="189" t="n">
        <f aca="false">IF(AE2954="SI",Y2954,0)</f>
        <v>0</v>
      </c>
      <c r="AH2954" s="189" t="n">
        <f aca="false">IF(AE2954="SI",AB2954,0)</f>
        <v>0</v>
      </c>
      <c r="AI2954" s="148"/>
      <c r="AJ2954" s="207"/>
      <c r="AK2954" s="207"/>
      <c r="AL2954" s="207"/>
      <c r="AM2954" s="207"/>
      <c r="AN2954" s="207"/>
      <c r="AO2954" s="208"/>
    </row>
    <row r="2955" customFormat="false" ht="15.75" hidden="false" customHeight="true" outlineLevel="0" collapsed="false">
      <c r="A2955" s="22" t="n">
        <v>2954</v>
      </c>
      <c r="B2955" s="180"/>
      <c r="C2955" s="22"/>
      <c r="D2955" s="22"/>
      <c r="E2955" s="183"/>
      <c r="F2955" s="183"/>
      <c r="G2955" s="22"/>
      <c r="H2955" s="22"/>
      <c r="I2955" s="22"/>
      <c r="J2955" s="22"/>
      <c r="K2955" s="191" t="e">
        <f aca="false">VLOOKUP(Personale!J2955,Legenda!$D$1:$F$258,2)</f>
        <v>#N/A</v>
      </c>
      <c r="L2955" s="22"/>
      <c r="M2955" s="22"/>
      <c r="N2955" s="22"/>
      <c r="O2955" s="22"/>
      <c r="P2955" s="203"/>
      <c r="Q2955" s="22"/>
      <c r="R2955" s="22"/>
      <c r="S2955" s="22"/>
      <c r="T2955" s="203"/>
      <c r="U2955" s="211"/>
      <c r="V2955" s="211"/>
      <c r="W2955" s="185" t="n">
        <v>0</v>
      </c>
      <c r="X2955" s="185" t="n">
        <v>0</v>
      </c>
      <c r="Y2955" s="219" t="n">
        <f aca="false">SUM(W2955:X2955)</f>
        <v>0</v>
      </c>
      <c r="Z2955" s="185" t="n">
        <v>0</v>
      </c>
      <c r="AA2955" s="185" t="n">
        <v>0</v>
      </c>
      <c r="AB2955" s="220" t="n">
        <f aca="false">SUM(Z2955:AA2955)</f>
        <v>0</v>
      </c>
      <c r="AC2955" s="22"/>
      <c r="AD2955" s="22"/>
      <c r="AE2955" s="188"/>
      <c r="AF2955" s="206" t="n">
        <f aca="false">IF(AE2955="SI",N2955,0)</f>
        <v>0</v>
      </c>
      <c r="AG2955" s="189" t="n">
        <f aca="false">IF(AE2955="SI",Y2955,0)</f>
        <v>0</v>
      </c>
      <c r="AH2955" s="189" t="n">
        <f aca="false">IF(AE2955="SI",AB2955,0)</f>
        <v>0</v>
      </c>
      <c r="AI2955" s="148"/>
      <c r="AJ2955" s="207"/>
      <c r="AK2955" s="207"/>
      <c r="AL2955" s="207"/>
      <c r="AM2955" s="207"/>
      <c r="AN2955" s="207"/>
      <c r="AO2955" s="208"/>
    </row>
    <row r="2956" customFormat="false" ht="15.75" hidden="false" customHeight="true" outlineLevel="0" collapsed="false">
      <c r="A2956" s="22" t="n">
        <v>2955</v>
      </c>
      <c r="B2956" s="180"/>
      <c r="C2956" s="22"/>
      <c r="D2956" s="22"/>
      <c r="E2956" s="183"/>
      <c r="F2956" s="183"/>
      <c r="G2956" s="22"/>
      <c r="H2956" s="22"/>
      <c r="I2956" s="22"/>
      <c r="J2956" s="22"/>
      <c r="K2956" s="191" t="e">
        <f aca="false">VLOOKUP(Personale!J2956,Legenda!$D$1:$F$258,2)</f>
        <v>#N/A</v>
      </c>
      <c r="L2956" s="22"/>
      <c r="M2956" s="22"/>
      <c r="N2956" s="22"/>
      <c r="O2956" s="22"/>
      <c r="P2956" s="203"/>
      <c r="Q2956" s="22"/>
      <c r="R2956" s="22"/>
      <c r="S2956" s="22"/>
      <c r="T2956" s="203"/>
      <c r="U2956" s="211"/>
      <c r="V2956" s="211"/>
      <c r="W2956" s="185" t="n">
        <v>0</v>
      </c>
      <c r="X2956" s="185" t="n">
        <v>0</v>
      </c>
      <c r="Y2956" s="219" t="n">
        <f aca="false">SUM(W2956:X2956)</f>
        <v>0</v>
      </c>
      <c r="Z2956" s="185" t="n">
        <v>0</v>
      </c>
      <c r="AA2956" s="185" t="n">
        <v>0</v>
      </c>
      <c r="AB2956" s="220" t="n">
        <f aca="false">SUM(Z2956:AA2956)</f>
        <v>0</v>
      </c>
      <c r="AC2956" s="22"/>
      <c r="AD2956" s="22"/>
      <c r="AE2956" s="188"/>
      <c r="AF2956" s="206" t="n">
        <f aca="false">IF(AE2956="SI",N2956,0)</f>
        <v>0</v>
      </c>
      <c r="AG2956" s="189" t="n">
        <f aca="false">IF(AE2956="SI",Y2956,0)</f>
        <v>0</v>
      </c>
      <c r="AH2956" s="189" t="n">
        <f aca="false">IF(AE2956="SI",AB2956,0)</f>
        <v>0</v>
      </c>
      <c r="AI2956" s="148"/>
      <c r="AJ2956" s="207"/>
      <c r="AK2956" s="207"/>
      <c r="AL2956" s="207"/>
      <c r="AM2956" s="207"/>
      <c r="AN2956" s="207"/>
      <c r="AO2956" s="208"/>
    </row>
    <row r="2957" customFormat="false" ht="15.75" hidden="false" customHeight="true" outlineLevel="0" collapsed="false">
      <c r="A2957" s="22" t="n">
        <v>2956</v>
      </c>
      <c r="B2957" s="180"/>
      <c r="C2957" s="22"/>
      <c r="D2957" s="22"/>
      <c r="E2957" s="183"/>
      <c r="F2957" s="183"/>
      <c r="G2957" s="22"/>
      <c r="H2957" s="22"/>
      <c r="I2957" s="22"/>
      <c r="J2957" s="22"/>
      <c r="K2957" s="191" t="e">
        <f aca="false">VLOOKUP(Personale!J2957,Legenda!$D$1:$F$258,2)</f>
        <v>#N/A</v>
      </c>
      <c r="L2957" s="22"/>
      <c r="M2957" s="22"/>
      <c r="N2957" s="22"/>
      <c r="O2957" s="22"/>
      <c r="P2957" s="203"/>
      <c r="Q2957" s="22"/>
      <c r="R2957" s="22"/>
      <c r="S2957" s="22"/>
      <c r="T2957" s="203"/>
      <c r="U2957" s="211"/>
      <c r="V2957" s="211"/>
      <c r="W2957" s="185" t="n">
        <v>0</v>
      </c>
      <c r="X2957" s="185" t="n">
        <v>0</v>
      </c>
      <c r="Y2957" s="219" t="n">
        <f aca="false">SUM(W2957:X2957)</f>
        <v>0</v>
      </c>
      <c r="Z2957" s="185" t="n">
        <v>0</v>
      </c>
      <c r="AA2957" s="185" t="n">
        <v>0</v>
      </c>
      <c r="AB2957" s="220" t="n">
        <f aca="false">SUM(Z2957:AA2957)</f>
        <v>0</v>
      </c>
      <c r="AC2957" s="22"/>
      <c r="AD2957" s="22"/>
      <c r="AE2957" s="188"/>
      <c r="AF2957" s="206" t="n">
        <f aca="false">IF(AE2957="SI",N2957,0)</f>
        <v>0</v>
      </c>
      <c r="AG2957" s="189" t="n">
        <f aca="false">IF(AE2957="SI",Y2957,0)</f>
        <v>0</v>
      </c>
      <c r="AH2957" s="189" t="n">
        <f aca="false">IF(AE2957="SI",AB2957,0)</f>
        <v>0</v>
      </c>
      <c r="AI2957" s="148"/>
      <c r="AJ2957" s="207"/>
      <c r="AK2957" s="207"/>
      <c r="AL2957" s="207"/>
      <c r="AM2957" s="207"/>
      <c r="AN2957" s="207"/>
      <c r="AO2957" s="208"/>
    </row>
    <row r="2958" customFormat="false" ht="15.75" hidden="false" customHeight="true" outlineLevel="0" collapsed="false">
      <c r="A2958" s="22" t="n">
        <v>2957</v>
      </c>
      <c r="B2958" s="180"/>
      <c r="C2958" s="22"/>
      <c r="D2958" s="22"/>
      <c r="E2958" s="183"/>
      <c r="F2958" s="183"/>
      <c r="G2958" s="22"/>
      <c r="H2958" s="22"/>
      <c r="I2958" s="22"/>
      <c r="J2958" s="22"/>
      <c r="K2958" s="191" t="e">
        <f aca="false">VLOOKUP(Personale!J2958,Legenda!$D$1:$F$258,2)</f>
        <v>#N/A</v>
      </c>
      <c r="L2958" s="22"/>
      <c r="M2958" s="22"/>
      <c r="N2958" s="22"/>
      <c r="O2958" s="22"/>
      <c r="P2958" s="203"/>
      <c r="Q2958" s="22"/>
      <c r="R2958" s="22"/>
      <c r="S2958" s="22"/>
      <c r="T2958" s="203"/>
      <c r="U2958" s="211"/>
      <c r="V2958" s="211"/>
      <c r="W2958" s="185" t="n">
        <v>0</v>
      </c>
      <c r="X2958" s="185" t="n">
        <v>0</v>
      </c>
      <c r="Y2958" s="219" t="n">
        <f aca="false">SUM(W2958:X2958)</f>
        <v>0</v>
      </c>
      <c r="Z2958" s="185" t="n">
        <v>0</v>
      </c>
      <c r="AA2958" s="185" t="n">
        <v>0</v>
      </c>
      <c r="AB2958" s="220" t="n">
        <f aca="false">SUM(Z2958:AA2958)</f>
        <v>0</v>
      </c>
      <c r="AC2958" s="22"/>
      <c r="AD2958" s="22"/>
      <c r="AE2958" s="188"/>
      <c r="AF2958" s="206" t="n">
        <f aca="false">IF(AE2958="SI",N2958,0)</f>
        <v>0</v>
      </c>
      <c r="AG2958" s="189" t="n">
        <f aca="false">IF(AE2958="SI",Y2958,0)</f>
        <v>0</v>
      </c>
      <c r="AH2958" s="189" t="n">
        <f aca="false">IF(AE2958="SI",AB2958,0)</f>
        <v>0</v>
      </c>
      <c r="AI2958" s="148"/>
      <c r="AJ2958" s="207"/>
      <c r="AK2958" s="207"/>
      <c r="AL2958" s="207"/>
      <c r="AM2958" s="207"/>
      <c r="AN2958" s="207"/>
      <c r="AO2958" s="208"/>
    </row>
    <row r="2959" customFormat="false" ht="15.75" hidden="false" customHeight="true" outlineLevel="0" collapsed="false">
      <c r="A2959" s="22" t="n">
        <v>2958</v>
      </c>
      <c r="B2959" s="180"/>
      <c r="C2959" s="22"/>
      <c r="D2959" s="22"/>
      <c r="E2959" s="183"/>
      <c r="F2959" s="183"/>
      <c r="G2959" s="22"/>
      <c r="H2959" s="22"/>
      <c r="I2959" s="22"/>
      <c r="J2959" s="22"/>
      <c r="K2959" s="191" t="e">
        <f aca="false">VLOOKUP(Personale!J2959,Legenda!$D$1:$F$258,2)</f>
        <v>#N/A</v>
      </c>
      <c r="L2959" s="22"/>
      <c r="M2959" s="22"/>
      <c r="N2959" s="22"/>
      <c r="O2959" s="22"/>
      <c r="P2959" s="203"/>
      <c r="Q2959" s="22"/>
      <c r="R2959" s="22"/>
      <c r="S2959" s="22"/>
      <c r="T2959" s="203"/>
      <c r="U2959" s="211"/>
      <c r="V2959" s="211"/>
      <c r="W2959" s="185" t="n">
        <v>0</v>
      </c>
      <c r="X2959" s="185" t="n">
        <v>0</v>
      </c>
      <c r="Y2959" s="219" t="n">
        <f aca="false">SUM(W2959:X2959)</f>
        <v>0</v>
      </c>
      <c r="Z2959" s="185" t="n">
        <v>0</v>
      </c>
      <c r="AA2959" s="185" t="n">
        <v>0</v>
      </c>
      <c r="AB2959" s="220" t="n">
        <f aca="false">SUM(Z2959:AA2959)</f>
        <v>0</v>
      </c>
      <c r="AC2959" s="22"/>
      <c r="AD2959" s="22"/>
      <c r="AE2959" s="188"/>
      <c r="AF2959" s="206" t="n">
        <f aca="false">IF(AE2959="SI",N2959,0)</f>
        <v>0</v>
      </c>
      <c r="AG2959" s="189" t="n">
        <f aca="false">IF(AE2959="SI",Y2959,0)</f>
        <v>0</v>
      </c>
      <c r="AH2959" s="189" t="n">
        <f aca="false">IF(AE2959="SI",AB2959,0)</f>
        <v>0</v>
      </c>
      <c r="AI2959" s="148"/>
      <c r="AJ2959" s="207"/>
      <c r="AK2959" s="207"/>
      <c r="AL2959" s="207"/>
      <c r="AM2959" s="207"/>
      <c r="AN2959" s="207"/>
      <c r="AO2959" s="208"/>
    </row>
    <row r="2960" customFormat="false" ht="15.75" hidden="false" customHeight="true" outlineLevel="0" collapsed="false">
      <c r="A2960" s="22" t="n">
        <v>2959</v>
      </c>
      <c r="B2960" s="180"/>
      <c r="C2960" s="22"/>
      <c r="D2960" s="22"/>
      <c r="E2960" s="183"/>
      <c r="F2960" s="183"/>
      <c r="G2960" s="22"/>
      <c r="H2960" s="22"/>
      <c r="I2960" s="22"/>
      <c r="J2960" s="22"/>
      <c r="K2960" s="191" t="e">
        <f aca="false">VLOOKUP(Personale!J2960,Legenda!$D$1:$F$258,2)</f>
        <v>#N/A</v>
      </c>
      <c r="L2960" s="22"/>
      <c r="M2960" s="22"/>
      <c r="N2960" s="22"/>
      <c r="O2960" s="22"/>
      <c r="P2960" s="203"/>
      <c r="Q2960" s="22"/>
      <c r="R2960" s="22"/>
      <c r="S2960" s="22"/>
      <c r="T2960" s="203"/>
      <c r="U2960" s="211"/>
      <c r="V2960" s="211"/>
      <c r="W2960" s="185" t="n">
        <v>0</v>
      </c>
      <c r="X2960" s="185" t="n">
        <v>0</v>
      </c>
      <c r="Y2960" s="219" t="n">
        <f aca="false">SUM(W2960:X2960)</f>
        <v>0</v>
      </c>
      <c r="Z2960" s="185" t="n">
        <v>0</v>
      </c>
      <c r="AA2960" s="185" t="n">
        <v>0</v>
      </c>
      <c r="AB2960" s="220" t="n">
        <f aca="false">SUM(Z2960:AA2960)</f>
        <v>0</v>
      </c>
      <c r="AC2960" s="22"/>
      <c r="AD2960" s="22"/>
      <c r="AE2960" s="188"/>
      <c r="AF2960" s="206" t="n">
        <f aca="false">IF(AE2960="SI",N2960,0)</f>
        <v>0</v>
      </c>
      <c r="AG2960" s="189" t="n">
        <f aca="false">IF(AE2960="SI",Y2960,0)</f>
        <v>0</v>
      </c>
      <c r="AH2960" s="189" t="n">
        <f aca="false">IF(AE2960="SI",AB2960,0)</f>
        <v>0</v>
      </c>
      <c r="AI2960" s="148"/>
      <c r="AJ2960" s="207"/>
      <c r="AK2960" s="207"/>
      <c r="AL2960" s="207"/>
      <c r="AM2960" s="207"/>
      <c r="AN2960" s="207"/>
      <c r="AO2960" s="208"/>
    </row>
    <row r="2961" customFormat="false" ht="15.75" hidden="false" customHeight="true" outlineLevel="0" collapsed="false">
      <c r="A2961" s="22" t="n">
        <v>2960</v>
      </c>
      <c r="B2961" s="180"/>
      <c r="C2961" s="22"/>
      <c r="D2961" s="22"/>
      <c r="E2961" s="183"/>
      <c r="F2961" s="183"/>
      <c r="G2961" s="22"/>
      <c r="H2961" s="22"/>
      <c r="I2961" s="22"/>
      <c r="J2961" s="22"/>
      <c r="K2961" s="191" t="e">
        <f aca="false">VLOOKUP(Personale!J2961,Legenda!$D$1:$F$258,2)</f>
        <v>#N/A</v>
      </c>
      <c r="L2961" s="22"/>
      <c r="M2961" s="22"/>
      <c r="N2961" s="22"/>
      <c r="O2961" s="22"/>
      <c r="P2961" s="203"/>
      <c r="Q2961" s="22"/>
      <c r="R2961" s="22"/>
      <c r="S2961" s="22"/>
      <c r="T2961" s="203"/>
      <c r="U2961" s="211"/>
      <c r="V2961" s="211"/>
      <c r="W2961" s="185" t="n">
        <v>0</v>
      </c>
      <c r="X2961" s="185" t="n">
        <v>0</v>
      </c>
      <c r="Y2961" s="219" t="n">
        <f aca="false">SUM(W2961:X2961)</f>
        <v>0</v>
      </c>
      <c r="Z2961" s="185" t="n">
        <v>0</v>
      </c>
      <c r="AA2961" s="185" t="n">
        <v>0</v>
      </c>
      <c r="AB2961" s="220" t="n">
        <f aca="false">SUM(Z2961:AA2961)</f>
        <v>0</v>
      </c>
      <c r="AC2961" s="22"/>
      <c r="AD2961" s="22"/>
      <c r="AE2961" s="188"/>
      <c r="AF2961" s="206" t="n">
        <f aca="false">IF(AE2961="SI",N2961,0)</f>
        <v>0</v>
      </c>
      <c r="AG2961" s="189" t="n">
        <f aca="false">IF(AE2961="SI",Y2961,0)</f>
        <v>0</v>
      </c>
      <c r="AH2961" s="189" t="n">
        <f aca="false">IF(AE2961="SI",AB2961,0)</f>
        <v>0</v>
      </c>
      <c r="AI2961" s="148"/>
      <c r="AJ2961" s="207"/>
      <c r="AK2961" s="207"/>
      <c r="AL2961" s="207"/>
      <c r="AM2961" s="207"/>
      <c r="AN2961" s="207"/>
      <c r="AO2961" s="208"/>
    </row>
    <row r="2962" customFormat="false" ht="15.75" hidden="false" customHeight="true" outlineLevel="0" collapsed="false">
      <c r="A2962" s="22" t="n">
        <v>2961</v>
      </c>
      <c r="B2962" s="180"/>
      <c r="C2962" s="22"/>
      <c r="D2962" s="22"/>
      <c r="E2962" s="183"/>
      <c r="F2962" s="183"/>
      <c r="G2962" s="22"/>
      <c r="H2962" s="22"/>
      <c r="I2962" s="22"/>
      <c r="J2962" s="22"/>
      <c r="K2962" s="191" t="e">
        <f aca="false">VLOOKUP(Personale!J2962,Legenda!$D$1:$F$258,2)</f>
        <v>#N/A</v>
      </c>
      <c r="L2962" s="22"/>
      <c r="M2962" s="22"/>
      <c r="N2962" s="22"/>
      <c r="O2962" s="22"/>
      <c r="P2962" s="203"/>
      <c r="Q2962" s="22"/>
      <c r="R2962" s="22"/>
      <c r="S2962" s="22"/>
      <c r="T2962" s="203"/>
      <c r="U2962" s="211"/>
      <c r="V2962" s="211"/>
      <c r="W2962" s="185" t="n">
        <v>0</v>
      </c>
      <c r="X2962" s="185" t="n">
        <v>0</v>
      </c>
      <c r="Y2962" s="219" t="n">
        <f aca="false">SUM(W2962:X2962)</f>
        <v>0</v>
      </c>
      <c r="Z2962" s="185" t="n">
        <v>0</v>
      </c>
      <c r="AA2962" s="185" t="n">
        <v>0</v>
      </c>
      <c r="AB2962" s="220" t="n">
        <f aca="false">SUM(Z2962:AA2962)</f>
        <v>0</v>
      </c>
      <c r="AC2962" s="22"/>
      <c r="AD2962" s="22"/>
      <c r="AE2962" s="188"/>
      <c r="AF2962" s="206" t="n">
        <f aca="false">IF(AE2962="SI",N2962,0)</f>
        <v>0</v>
      </c>
      <c r="AG2962" s="189" t="n">
        <f aca="false">IF(AE2962="SI",Y2962,0)</f>
        <v>0</v>
      </c>
      <c r="AH2962" s="189" t="n">
        <f aca="false">IF(AE2962="SI",AB2962,0)</f>
        <v>0</v>
      </c>
      <c r="AI2962" s="148"/>
      <c r="AJ2962" s="207"/>
      <c r="AK2962" s="207"/>
      <c r="AL2962" s="207"/>
      <c r="AM2962" s="207"/>
      <c r="AN2962" s="207"/>
      <c r="AO2962" s="208"/>
    </row>
    <row r="2963" customFormat="false" ht="15.75" hidden="false" customHeight="true" outlineLevel="0" collapsed="false">
      <c r="A2963" s="22" t="n">
        <v>2962</v>
      </c>
      <c r="B2963" s="180"/>
      <c r="C2963" s="22"/>
      <c r="D2963" s="22"/>
      <c r="E2963" s="183"/>
      <c r="F2963" s="183"/>
      <c r="G2963" s="22"/>
      <c r="H2963" s="22"/>
      <c r="I2963" s="22"/>
      <c r="J2963" s="22"/>
      <c r="K2963" s="191" t="e">
        <f aca="false">VLOOKUP(Personale!J2963,Legenda!$D$1:$F$258,2)</f>
        <v>#N/A</v>
      </c>
      <c r="L2963" s="22"/>
      <c r="M2963" s="22"/>
      <c r="N2963" s="22"/>
      <c r="O2963" s="22"/>
      <c r="P2963" s="203"/>
      <c r="Q2963" s="22"/>
      <c r="R2963" s="22"/>
      <c r="S2963" s="22"/>
      <c r="T2963" s="203"/>
      <c r="U2963" s="211"/>
      <c r="V2963" s="211"/>
      <c r="W2963" s="185" t="n">
        <v>0</v>
      </c>
      <c r="X2963" s="185" t="n">
        <v>0</v>
      </c>
      <c r="Y2963" s="219" t="n">
        <f aca="false">SUM(W2963:X2963)</f>
        <v>0</v>
      </c>
      <c r="Z2963" s="185" t="n">
        <v>0</v>
      </c>
      <c r="AA2963" s="185" t="n">
        <v>0</v>
      </c>
      <c r="AB2963" s="220" t="n">
        <f aca="false">SUM(Z2963:AA2963)</f>
        <v>0</v>
      </c>
      <c r="AC2963" s="22"/>
      <c r="AD2963" s="22"/>
      <c r="AE2963" s="188"/>
      <c r="AF2963" s="206" t="n">
        <f aca="false">IF(AE2963="SI",N2963,0)</f>
        <v>0</v>
      </c>
      <c r="AG2963" s="189" t="n">
        <f aca="false">IF(AE2963="SI",Y2963,0)</f>
        <v>0</v>
      </c>
      <c r="AH2963" s="189" t="n">
        <f aca="false">IF(AE2963="SI",AB2963,0)</f>
        <v>0</v>
      </c>
      <c r="AI2963" s="148"/>
      <c r="AJ2963" s="207"/>
      <c r="AK2963" s="207"/>
      <c r="AL2963" s="207"/>
      <c r="AM2963" s="207"/>
      <c r="AN2963" s="207"/>
      <c r="AO2963" s="208"/>
    </row>
    <row r="2964" customFormat="false" ht="15.75" hidden="false" customHeight="true" outlineLevel="0" collapsed="false">
      <c r="A2964" s="22" t="n">
        <v>2963</v>
      </c>
      <c r="B2964" s="180"/>
      <c r="C2964" s="22"/>
      <c r="D2964" s="22"/>
      <c r="E2964" s="183"/>
      <c r="F2964" s="183"/>
      <c r="G2964" s="22"/>
      <c r="H2964" s="22"/>
      <c r="I2964" s="22"/>
      <c r="J2964" s="22"/>
      <c r="K2964" s="191" t="e">
        <f aca="false">VLOOKUP(Personale!J2964,Legenda!$D$1:$F$258,2)</f>
        <v>#N/A</v>
      </c>
      <c r="L2964" s="22"/>
      <c r="M2964" s="22"/>
      <c r="N2964" s="22"/>
      <c r="O2964" s="22"/>
      <c r="P2964" s="203"/>
      <c r="Q2964" s="22"/>
      <c r="R2964" s="22"/>
      <c r="S2964" s="22"/>
      <c r="T2964" s="203"/>
      <c r="U2964" s="211"/>
      <c r="V2964" s="211"/>
      <c r="W2964" s="185" t="n">
        <v>0</v>
      </c>
      <c r="X2964" s="185" t="n">
        <v>0</v>
      </c>
      <c r="Y2964" s="219" t="n">
        <f aca="false">SUM(W2964:X2964)</f>
        <v>0</v>
      </c>
      <c r="Z2964" s="185" t="n">
        <v>0</v>
      </c>
      <c r="AA2964" s="185" t="n">
        <v>0</v>
      </c>
      <c r="AB2964" s="220" t="n">
        <f aca="false">SUM(Z2964:AA2964)</f>
        <v>0</v>
      </c>
      <c r="AC2964" s="22"/>
      <c r="AD2964" s="22"/>
      <c r="AE2964" s="188"/>
      <c r="AF2964" s="206" t="n">
        <f aca="false">IF(AE2964="SI",N2964,0)</f>
        <v>0</v>
      </c>
      <c r="AG2964" s="189" t="n">
        <f aca="false">IF(AE2964="SI",Y2964,0)</f>
        <v>0</v>
      </c>
      <c r="AH2964" s="189" t="n">
        <f aca="false">IF(AE2964="SI",AB2964,0)</f>
        <v>0</v>
      </c>
      <c r="AI2964" s="148"/>
      <c r="AJ2964" s="207"/>
      <c r="AK2964" s="207"/>
      <c r="AL2964" s="207"/>
      <c r="AM2964" s="207"/>
      <c r="AN2964" s="207"/>
      <c r="AO2964" s="208"/>
    </row>
    <row r="2965" customFormat="false" ht="15.75" hidden="false" customHeight="true" outlineLevel="0" collapsed="false">
      <c r="A2965" s="22" t="n">
        <v>2964</v>
      </c>
      <c r="B2965" s="180"/>
      <c r="C2965" s="22"/>
      <c r="D2965" s="22"/>
      <c r="E2965" s="183"/>
      <c r="F2965" s="183"/>
      <c r="G2965" s="22"/>
      <c r="H2965" s="22"/>
      <c r="I2965" s="22"/>
      <c r="J2965" s="22"/>
      <c r="K2965" s="191" t="e">
        <f aca="false">VLOOKUP(Personale!J2965,Legenda!$D$1:$F$258,2)</f>
        <v>#N/A</v>
      </c>
      <c r="L2965" s="22"/>
      <c r="M2965" s="22"/>
      <c r="N2965" s="22"/>
      <c r="O2965" s="22"/>
      <c r="P2965" s="203"/>
      <c r="Q2965" s="22"/>
      <c r="R2965" s="22"/>
      <c r="S2965" s="22"/>
      <c r="T2965" s="203"/>
      <c r="U2965" s="211"/>
      <c r="V2965" s="211"/>
      <c r="W2965" s="185" t="n">
        <v>0</v>
      </c>
      <c r="X2965" s="185" t="n">
        <v>0</v>
      </c>
      <c r="Y2965" s="219" t="n">
        <f aca="false">SUM(W2965:X2965)</f>
        <v>0</v>
      </c>
      <c r="Z2965" s="185" t="n">
        <v>0</v>
      </c>
      <c r="AA2965" s="185" t="n">
        <v>0</v>
      </c>
      <c r="AB2965" s="220" t="n">
        <f aca="false">SUM(Z2965:AA2965)</f>
        <v>0</v>
      </c>
      <c r="AC2965" s="22"/>
      <c r="AD2965" s="22"/>
      <c r="AE2965" s="188"/>
      <c r="AF2965" s="206" t="n">
        <f aca="false">IF(AE2965="SI",N2965,0)</f>
        <v>0</v>
      </c>
      <c r="AG2965" s="189" t="n">
        <f aca="false">IF(AE2965="SI",Y2965,0)</f>
        <v>0</v>
      </c>
      <c r="AH2965" s="189" t="n">
        <f aca="false">IF(AE2965="SI",AB2965,0)</f>
        <v>0</v>
      </c>
      <c r="AI2965" s="148"/>
      <c r="AJ2965" s="207"/>
      <c r="AK2965" s="207"/>
      <c r="AL2965" s="207"/>
      <c r="AM2965" s="207"/>
      <c r="AN2965" s="207"/>
      <c r="AO2965" s="208"/>
    </row>
    <row r="2966" customFormat="false" ht="15.75" hidden="false" customHeight="true" outlineLevel="0" collapsed="false">
      <c r="A2966" s="22" t="n">
        <v>2965</v>
      </c>
      <c r="B2966" s="180"/>
      <c r="C2966" s="22"/>
      <c r="D2966" s="22"/>
      <c r="E2966" s="183"/>
      <c r="F2966" s="183"/>
      <c r="G2966" s="22"/>
      <c r="H2966" s="22"/>
      <c r="I2966" s="22"/>
      <c r="J2966" s="22"/>
      <c r="K2966" s="191" t="e">
        <f aca="false">VLOOKUP(Personale!J2966,Legenda!$D$1:$F$258,2)</f>
        <v>#N/A</v>
      </c>
      <c r="L2966" s="22"/>
      <c r="M2966" s="22"/>
      <c r="N2966" s="22"/>
      <c r="O2966" s="22"/>
      <c r="P2966" s="203"/>
      <c r="Q2966" s="22"/>
      <c r="R2966" s="22"/>
      <c r="S2966" s="22"/>
      <c r="T2966" s="203"/>
      <c r="U2966" s="211"/>
      <c r="V2966" s="211"/>
      <c r="W2966" s="185" t="n">
        <v>0</v>
      </c>
      <c r="X2966" s="185" t="n">
        <v>0</v>
      </c>
      <c r="Y2966" s="219" t="n">
        <f aca="false">SUM(W2966:X2966)</f>
        <v>0</v>
      </c>
      <c r="Z2966" s="185" t="n">
        <v>0</v>
      </c>
      <c r="AA2966" s="185" t="n">
        <v>0</v>
      </c>
      <c r="AB2966" s="220" t="n">
        <f aca="false">SUM(Z2966:AA2966)</f>
        <v>0</v>
      </c>
      <c r="AC2966" s="22"/>
      <c r="AD2966" s="22"/>
      <c r="AE2966" s="188"/>
      <c r="AF2966" s="206" t="n">
        <f aca="false">IF(AE2966="SI",N2966,0)</f>
        <v>0</v>
      </c>
      <c r="AG2966" s="189" t="n">
        <f aca="false">IF(AE2966="SI",Y2966,0)</f>
        <v>0</v>
      </c>
      <c r="AH2966" s="189" t="n">
        <f aca="false">IF(AE2966="SI",AB2966,0)</f>
        <v>0</v>
      </c>
      <c r="AI2966" s="148"/>
      <c r="AJ2966" s="207"/>
      <c r="AK2966" s="207"/>
      <c r="AL2966" s="207"/>
      <c r="AM2966" s="207"/>
      <c r="AN2966" s="207"/>
      <c r="AO2966" s="208"/>
    </row>
    <row r="2967" customFormat="false" ht="15.75" hidden="false" customHeight="true" outlineLevel="0" collapsed="false">
      <c r="A2967" s="22" t="n">
        <v>2966</v>
      </c>
      <c r="B2967" s="180"/>
      <c r="C2967" s="22"/>
      <c r="D2967" s="22"/>
      <c r="E2967" s="183"/>
      <c r="F2967" s="183"/>
      <c r="G2967" s="22"/>
      <c r="H2967" s="22"/>
      <c r="I2967" s="22"/>
      <c r="J2967" s="22"/>
      <c r="K2967" s="191" t="e">
        <f aca="false">VLOOKUP(Personale!J2967,Legenda!$D$1:$F$258,2)</f>
        <v>#N/A</v>
      </c>
      <c r="L2967" s="22"/>
      <c r="M2967" s="22"/>
      <c r="N2967" s="22"/>
      <c r="O2967" s="22"/>
      <c r="P2967" s="203"/>
      <c r="Q2967" s="22"/>
      <c r="R2967" s="22"/>
      <c r="S2967" s="22"/>
      <c r="T2967" s="203"/>
      <c r="U2967" s="211"/>
      <c r="V2967" s="211"/>
      <c r="W2967" s="185" t="n">
        <v>0</v>
      </c>
      <c r="X2967" s="185" t="n">
        <v>0</v>
      </c>
      <c r="Y2967" s="219" t="n">
        <f aca="false">SUM(W2967:X2967)</f>
        <v>0</v>
      </c>
      <c r="Z2967" s="185" t="n">
        <v>0</v>
      </c>
      <c r="AA2967" s="185" t="n">
        <v>0</v>
      </c>
      <c r="AB2967" s="220" t="n">
        <f aca="false">SUM(Z2967:AA2967)</f>
        <v>0</v>
      </c>
      <c r="AC2967" s="22"/>
      <c r="AD2967" s="22"/>
      <c r="AE2967" s="188"/>
      <c r="AF2967" s="206" t="n">
        <f aca="false">IF(AE2967="SI",N2967,0)</f>
        <v>0</v>
      </c>
      <c r="AG2967" s="189" t="n">
        <f aca="false">IF(AE2967="SI",Y2967,0)</f>
        <v>0</v>
      </c>
      <c r="AH2967" s="189" t="n">
        <f aca="false">IF(AE2967="SI",AB2967,0)</f>
        <v>0</v>
      </c>
      <c r="AI2967" s="148"/>
      <c r="AJ2967" s="207"/>
      <c r="AK2967" s="207"/>
      <c r="AL2967" s="207"/>
      <c r="AM2967" s="207"/>
      <c r="AN2967" s="207"/>
      <c r="AO2967" s="208"/>
    </row>
    <row r="2968" customFormat="false" ht="15.75" hidden="false" customHeight="true" outlineLevel="0" collapsed="false">
      <c r="A2968" s="22" t="n">
        <v>2967</v>
      </c>
      <c r="B2968" s="180"/>
      <c r="C2968" s="22"/>
      <c r="D2968" s="22"/>
      <c r="E2968" s="183"/>
      <c r="F2968" s="183"/>
      <c r="G2968" s="22"/>
      <c r="H2968" s="22"/>
      <c r="I2968" s="22"/>
      <c r="J2968" s="22"/>
      <c r="K2968" s="191" t="e">
        <f aca="false">VLOOKUP(Personale!J2968,Legenda!$D$1:$F$258,2)</f>
        <v>#N/A</v>
      </c>
      <c r="L2968" s="22"/>
      <c r="M2968" s="22"/>
      <c r="N2968" s="22"/>
      <c r="O2968" s="22"/>
      <c r="P2968" s="203"/>
      <c r="Q2968" s="22"/>
      <c r="R2968" s="22"/>
      <c r="S2968" s="22"/>
      <c r="T2968" s="203"/>
      <c r="U2968" s="211"/>
      <c r="V2968" s="211"/>
      <c r="W2968" s="185" t="n">
        <v>0</v>
      </c>
      <c r="X2968" s="185" t="n">
        <v>0</v>
      </c>
      <c r="Y2968" s="219" t="n">
        <f aca="false">SUM(W2968:X2968)</f>
        <v>0</v>
      </c>
      <c r="Z2968" s="185" t="n">
        <v>0</v>
      </c>
      <c r="AA2968" s="185" t="n">
        <v>0</v>
      </c>
      <c r="AB2968" s="220" t="n">
        <f aca="false">SUM(Z2968:AA2968)</f>
        <v>0</v>
      </c>
      <c r="AC2968" s="22"/>
      <c r="AD2968" s="22"/>
      <c r="AE2968" s="188"/>
      <c r="AF2968" s="206" t="n">
        <f aca="false">IF(AE2968="SI",N2968,0)</f>
        <v>0</v>
      </c>
      <c r="AG2968" s="189" t="n">
        <f aca="false">IF(AE2968="SI",Y2968,0)</f>
        <v>0</v>
      </c>
      <c r="AH2968" s="189" t="n">
        <f aca="false">IF(AE2968="SI",AB2968,0)</f>
        <v>0</v>
      </c>
      <c r="AI2968" s="148"/>
      <c r="AJ2968" s="207"/>
      <c r="AK2968" s="207"/>
      <c r="AL2968" s="207"/>
      <c r="AM2968" s="207"/>
      <c r="AN2968" s="207"/>
      <c r="AO2968" s="208"/>
    </row>
    <row r="2969" customFormat="false" ht="15.75" hidden="false" customHeight="true" outlineLevel="0" collapsed="false">
      <c r="A2969" s="22" t="n">
        <v>2968</v>
      </c>
      <c r="B2969" s="180"/>
      <c r="C2969" s="22"/>
      <c r="D2969" s="22"/>
      <c r="E2969" s="183"/>
      <c r="F2969" s="183"/>
      <c r="G2969" s="22"/>
      <c r="H2969" s="22"/>
      <c r="I2969" s="22"/>
      <c r="J2969" s="22"/>
      <c r="K2969" s="191" t="e">
        <f aca="false">VLOOKUP(Personale!J2969,Legenda!$D$1:$F$258,2)</f>
        <v>#N/A</v>
      </c>
      <c r="L2969" s="22"/>
      <c r="M2969" s="22"/>
      <c r="N2969" s="22"/>
      <c r="O2969" s="22"/>
      <c r="P2969" s="203"/>
      <c r="Q2969" s="22"/>
      <c r="R2969" s="22"/>
      <c r="S2969" s="22"/>
      <c r="T2969" s="203"/>
      <c r="U2969" s="211"/>
      <c r="V2969" s="211"/>
      <c r="W2969" s="185" t="n">
        <v>0</v>
      </c>
      <c r="X2969" s="185" t="n">
        <v>0</v>
      </c>
      <c r="Y2969" s="219" t="n">
        <f aca="false">SUM(W2969:X2969)</f>
        <v>0</v>
      </c>
      <c r="Z2969" s="185" t="n">
        <v>0</v>
      </c>
      <c r="AA2969" s="185" t="n">
        <v>0</v>
      </c>
      <c r="AB2969" s="220" t="n">
        <f aca="false">SUM(Z2969:AA2969)</f>
        <v>0</v>
      </c>
      <c r="AC2969" s="22"/>
      <c r="AD2969" s="22"/>
      <c r="AE2969" s="188"/>
      <c r="AF2969" s="206" t="n">
        <f aca="false">IF(AE2969="SI",N2969,0)</f>
        <v>0</v>
      </c>
      <c r="AG2969" s="189" t="n">
        <f aca="false">IF(AE2969="SI",Y2969,0)</f>
        <v>0</v>
      </c>
      <c r="AH2969" s="189" t="n">
        <f aca="false">IF(AE2969="SI",AB2969,0)</f>
        <v>0</v>
      </c>
      <c r="AI2969" s="148"/>
      <c r="AJ2969" s="207"/>
      <c r="AK2969" s="207"/>
      <c r="AL2969" s="207"/>
      <c r="AM2969" s="207"/>
      <c r="AN2969" s="207"/>
      <c r="AO2969" s="208"/>
    </row>
    <row r="2970" customFormat="false" ht="15.75" hidden="false" customHeight="true" outlineLevel="0" collapsed="false">
      <c r="A2970" s="22" t="n">
        <v>2969</v>
      </c>
      <c r="B2970" s="180"/>
      <c r="C2970" s="22"/>
      <c r="D2970" s="22"/>
      <c r="E2970" s="183"/>
      <c r="F2970" s="183"/>
      <c r="G2970" s="22"/>
      <c r="H2970" s="22"/>
      <c r="I2970" s="22"/>
      <c r="J2970" s="22"/>
      <c r="K2970" s="191" t="e">
        <f aca="false">VLOOKUP(Personale!J2970,Legenda!$D$1:$F$258,2)</f>
        <v>#N/A</v>
      </c>
      <c r="L2970" s="22"/>
      <c r="M2970" s="22"/>
      <c r="N2970" s="22"/>
      <c r="O2970" s="22"/>
      <c r="P2970" s="203"/>
      <c r="Q2970" s="22"/>
      <c r="R2970" s="22"/>
      <c r="S2970" s="22"/>
      <c r="T2970" s="203"/>
      <c r="U2970" s="211"/>
      <c r="V2970" s="211"/>
      <c r="W2970" s="185" t="n">
        <v>0</v>
      </c>
      <c r="X2970" s="185" t="n">
        <v>0</v>
      </c>
      <c r="Y2970" s="219" t="n">
        <f aca="false">SUM(W2970:X2970)</f>
        <v>0</v>
      </c>
      <c r="Z2970" s="185" t="n">
        <v>0</v>
      </c>
      <c r="AA2970" s="185" t="n">
        <v>0</v>
      </c>
      <c r="AB2970" s="220" t="n">
        <f aca="false">SUM(Z2970:AA2970)</f>
        <v>0</v>
      </c>
      <c r="AC2970" s="22"/>
      <c r="AD2970" s="22"/>
      <c r="AE2970" s="188"/>
      <c r="AF2970" s="206" t="n">
        <f aca="false">IF(AE2970="SI",N2970,0)</f>
        <v>0</v>
      </c>
      <c r="AG2970" s="189" t="n">
        <f aca="false">IF(AE2970="SI",Y2970,0)</f>
        <v>0</v>
      </c>
      <c r="AH2970" s="189" t="n">
        <f aca="false">IF(AE2970="SI",AB2970,0)</f>
        <v>0</v>
      </c>
      <c r="AI2970" s="148"/>
      <c r="AJ2970" s="207"/>
      <c r="AK2970" s="207"/>
      <c r="AL2970" s="207"/>
      <c r="AM2970" s="207"/>
      <c r="AN2970" s="207"/>
      <c r="AO2970" s="208"/>
    </row>
    <row r="2971" customFormat="false" ht="15.75" hidden="false" customHeight="true" outlineLevel="0" collapsed="false">
      <c r="A2971" s="22" t="n">
        <v>2970</v>
      </c>
      <c r="B2971" s="180"/>
      <c r="C2971" s="22"/>
      <c r="D2971" s="22"/>
      <c r="E2971" s="183"/>
      <c r="F2971" s="183"/>
      <c r="G2971" s="22"/>
      <c r="H2971" s="22"/>
      <c r="I2971" s="22"/>
      <c r="J2971" s="22"/>
      <c r="K2971" s="191" t="e">
        <f aca="false">VLOOKUP(Personale!J2971,Legenda!$D$1:$F$258,2)</f>
        <v>#N/A</v>
      </c>
      <c r="L2971" s="22"/>
      <c r="M2971" s="22"/>
      <c r="N2971" s="22"/>
      <c r="O2971" s="22"/>
      <c r="P2971" s="203"/>
      <c r="Q2971" s="22"/>
      <c r="R2971" s="22"/>
      <c r="S2971" s="22"/>
      <c r="T2971" s="203"/>
      <c r="U2971" s="211"/>
      <c r="V2971" s="211"/>
      <c r="W2971" s="185" t="n">
        <v>0</v>
      </c>
      <c r="X2971" s="185" t="n">
        <v>0</v>
      </c>
      <c r="Y2971" s="219" t="n">
        <f aca="false">SUM(W2971:X2971)</f>
        <v>0</v>
      </c>
      <c r="Z2971" s="185" t="n">
        <v>0</v>
      </c>
      <c r="AA2971" s="185" t="n">
        <v>0</v>
      </c>
      <c r="AB2971" s="220" t="n">
        <f aca="false">SUM(Z2971:AA2971)</f>
        <v>0</v>
      </c>
      <c r="AC2971" s="22"/>
      <c r="AD2971" s="22"/>
      <c r="AE2971" s="188"/>
      <c r="AF2971" s="206" t="n">
        <f aca="false">IF(AE2971="SI",N2971,0)</f>
        <v>0</v>
      </c>
      <c r="AG2971" s="189" t="n">
        <f aca="false">IF(AE2971="SI",Y2971,0)</f>
        <v>0</v>
      </c>
      <c r="AH2971" s="189" t="n">
        <f aca="false">IF(AE2971="SI",AB2971,0)</f>
        <v>0</v>
      </c>
      <c r="AI2971" s="148"/>
      <c r="AJ2971" s="207"/>
      <c r="AK2971" s="207"/>
      <c r="AL2971" s="207"/>
      <c r="AM2971" s="207"/>
      <c r="AN2971" s="207"/>
      <c r="AO2971" s="208"/>
    </row>
    <row r="2972" customFormat="false" ht="15.75" hidden="false" customHeight="true" outlineLevel="0" collapsed="false">
      <c r="A2972" s="22" t="n">
        <v>2971</v>
      </c>
      <c r="B2972" s="180"/>
      <c r="C2972" s="22"/>
      <c r="D2972" s="22"/>
      <c r="E2972" s="183"/>
      <c r="F2972" s="183"/>
      <c r="G2972" s="22"/>
      <c r="H2972" s="22"/>
      <c r="I2972" s="22"/>
      <c r="J2972" s="22"/>
      <c r="K2972" s="191" t="e">
        <f aca="false">VLOOKUP(Personale!J2972,Legenda!$D$1:$F$258,2)</f>
        <v>#N/A</v>
      </c>
      <c r="L2972" s="22"/>
      <c r="M2972" s="22"/>
      <c r="N2972" s="22"/>
      <c r="O2972" s="22"/>
      <c r="P2972" s="203"/>
      <c r="Q2972" s="22"/>
      <c r="R2972" s="22"/>
      <c r="S2972" s="22"/>
      <c r="T2972" s="203"/>
      <c r="U2972" s="211"/>
      <c r="V2972" s="211"/>
      <c r="W2972" s="185" t="n">
        <v>0</v>
      </c>
      <c r="X2972" s="185" t="n">
        <v>0</v>
      </c>
      <c r="Y2972" s="219" t="n">
        <f aca="false">SUM(W2972:X2972)</f>
        <v>0</v>
      </c>
      <c r="Z2972" s="185" t="n">
        <v>0</v>
      </c>
      <c r="AA2972" s="185" t="n">
        <v>0</v>
      </c>
      <c r="AB2972" s="220" t="n">
        <f aca="false">SUM(Z2972:AA2972)</f>
        <v>0</v>
      </c>
      <c r="AC2972" s="22"/>
      <c r="AD2972" s="22"/>
      <c r="AE2972" s="188"/>
      <c r="AF2972" s="206" t="n">
        <f aca="false">IF(AE2972="SI",N2972,0)</f>
        <v>0</v>
      </c>
      <c r="AG2972" s="189" t="n">
        <f aca="false">IF(AE2972="SI",Y2972,0)</f>
        <v>0</v>
      </c>
      <c r="AH2972" s="189" t="n">
        <f aca="false">IF(AE2972="SI",AB2972,0)</f>
        <v>0</v>
      </c>
      <c r="AI2972" s="148"/>
      <c r="AJ2972" s="207"/>
      <c r="AK2972" s="207"/>
      <c r="AL2972" s="207"/>
      <c r="AM2972" s="207"/>
      <c r="AN2972" s="207"/>
      <c r="AO2972" s="208"/>
    </row>
    <row r="2973" customFormat="false" ht="15.75" hidden="false" customHeight="true" outlineLevel="0" collapsed="false">
      <c r="A2973" s="22" t="n">
        <v>2972</v>
      </c>
      <c r="B2973" s="180"/>
      <c r="C2973" s="22"/>
      <c r="D2973" s="22"/>
      <c r="E2973" s="183"/>
      <c r="F2973" s="183"/>
      <c r="G2973" s="22"/>
      <c r="H2973" s="22"/>
      <c r="I2973" s="22"/>
      <c r="J2973" s="22"/>
      <c r="K2973" s="191" t="e">
        <f aca="false">VLOOKUP(Personale!J2973,Legenda!$D$1:$F$258,2)</f>
        <v>#N/A</v>
      </c>
      <c r="L2973" s="22"/>
      <c r="M2973" s="22"/>
      <c r="N2973" s="22"/>
      <c r="O2973" s="22"/>
      <c r="P2973" s="203"/>
      <c r="Q2973" s="22"/>
      <c r="R2973" s="22"/>
      <c r="S2973" s="22"/>
      <c r="T2973" s="203"/>
      <c r="U2973" s="211"/>
      <c r="V2973" s="211"/>
      <c r="W2973" s="185" t="n">
        <v>0</v>
      </c>
      <c r="X2973" s="185" t="n">
        <v>0</v>
      </c>
      <c r="Y2973" s="219" t="n">
        <f aca="false">SUM(W2973:X2973)</f>
        <v>0</v>
      </c>
      <c r="Z2973" s="185" t="n">
        <v>0</v>
      </c>
      <c r="AA2973" s="185" t="n">
        <v>0</v>
      </c>
      <c r="AB2973" s="220" t="n">
        <f aca="false">SUM(Z2973:AA2973)</f>
        <v>0</v>
      </c>
      <c r="AC2973" s="22"/>
      <c r="AD2973" s="22"/>
      <c r="AE2973" s="188"/>
      <c r="AF2973" s="206" t="n">
        <f aca="false">IF(AE2973="SI",N2973,0)</f>
        <v>0</v>
      </c>
      <c r="AG2973" s="189" t="n">
        <f aca="false">IF(AE2973="SI",Y2973,0)</f>
        <v>0</v>
      </c>
      <c r="AH2973" s="189" t="n">
        <f aca="false">IF(AE2973="SI",AB2973,0)</f>
        <v>0</v>
      </c>
      <c r="AI2973" s="148"/>
      <c r="AJ2973" s="207"/>
      <c r="AK2973" s="207"/>
      <c r="AL2973" s="207"/>
      <c r="AM2973" s="207"/>
      <c r="AN2973" s="207"/>
      <c r="AO2973" s="208"/>
    </row>
    <row r="2974" customFormat="false" ht="15.75" hidden="false" customHeight="true" outlineLevel="0" collapsed="false">
      <c r="A2974" s="22" t="n">
        <v>2973</v>
      </c>
      <c r="B2974" s="180"/>
      <c r="C2974" s="22"/>
      <c r="D2974" s="22"/>
      <c r="E2974" s="183"/>
      <c r="F2974" s="183"/>
      <c r="G2974" s="22"/>
      <c r="H2974" s="22"/>
      <c r="I2974" s="22"/>
      <c r="J2974" s="22"/>
      <c r="K2974" s="191" t="e">
        <f aca="false">VLOOKUP(Personale!J2974,Legenda!$D$1:$F$258,2)</f>
        <v>#N/A</v>
      </c>
      <c r="L2974" s="22"/>
      <c r="M2974" s="22"/>
      <c r="N2974" s="22"/>
      <c r="O2974" s="22"/>
      <c r="P2974" s="203"/>
      <c r="Q2974" s="22"/>
      <c r="R2974" s="22"/>
      <c r="S2974" s="22"/>
      <c r="T2974" s="203"/>
      <c r="U2974" s="211"/>
      <c r="V2974" s="211"/>
      <c r="W2974" s="185" t="n">
        <v>0</v>
      </c>
      <c r="X2974" s="185" t="n">
        <v>0</v>
      </c>
      <c r="Y2974" s="219" t="n">
        <f aca="false">SUM(W2974:X2974)</f>
        <v>0</v>
      </c>
      <c r="Z2974" s="185" t="n">
        <v>0</v>
      </c>
      <c r="AA2974" s="185" t="n">
        <v>0</v>
      </c>
      <c r="AB2974" s="220" t="n">
        <f aca="false">SUM(Z2974:AA2974)</f>
        <v>0</v>
      </c>
      <c r="AC2974" s="22"/>
      <c r="AD2974" s="22"/>
      <c r="AE2974" s="188"/>
      <c r="AF2974" s="206" t="n">
        <f aca="false">IF(AE2974="SI",N2974,0)</f>
        <v>0</v>
      </c>
      <c r="AG2974" s="189" t="n">
        <f aca="false">IF(AE2974="SI",Y2974,0)</f>
        <v>0</v>
      </c>
      <c r="AH2974" s="189" t="n">
        <f aca="false">IF(AE2974="SI",AB2974,0)</f>
        <v>0</v>
      </c>
      <c r="AI2974" s="148"/>
      <c r="AJ2974" s="207"/>
      <c r="AK2974" s="207"/>
      <c r="AL2974" s="207"/>
      <c r="AM2974" s="207"/>
      <c r="AN2974" s="207"/>
      <c r="AO2974" s="208"/>
    </row>
    <row r="2975" customFormat="false" ht="15.75" hidden="false" customHeight="true" outlineLevel="0" collapsed="false">
      <c r="A2975" s="22" t="n">
        <v>2974</v>
      </c>
      <c r="B2975" s="180"/>
      <c r="C2975" s="22"/>
      <c r="D2975" s="22"/>
      <c r="E2975" s="183"/>
      <c r="F2975" s="183"/>
      <c r="G2975" s="22"/>
      <c r="H2975" s="22"/>
      <c r="I2975" s="22"/>
      <c r="J2975" s="22"/>
      <c r="K2975" s="191" t="e">
        <f aca="false">VLOOKUP(Personale!J2975,Legenda!$D$1:$F$258,2)</f>
        <v>#N/A</v>
      </c>
      <c r="L2975" s="22"/>
      <c r="M2975" s="22"/>
      <c r="N2975" s="22"/>
      <c r="O2975" s="22"/>
      <c r="P2975" s="203"/>
      <c r="Q2975" s="22"/>
      <c r="R2975" s="22"/>
      <c r="S2975" s="22"/>
      <c r="T2975" s="203"/>
      <c r="U2975" s="211"/>
      <c r="V2975" s="211"/>
      <c r="W2975" s="185" t="n">
        <v>0</v>
      </c>
      <c r="X2975" s="185" t="n">
        <v>0</v>
      </c>
      <c r="Y2975" s="219" t="n">
        <f aca="false">SUM(W2975:X2975)</f>
        <v>0</v>
      </c>
      <c r="Z2975" s="185" t="n">
        <v>0</v>
      </c>
      <c r="AA2975" s="185" t="n">
        <v>0</v>
      </c>
      <c r="AB2975" s="220" t="n">
        <f aca="false">SUM(Z2975:AA2975)</f>
        <v>0</v>
      </c>
      <c r="AC2975" s="22"/>
      <c r="AD2975" s="22"/>
      <c r="AE2975" s="188"/>
      <c r="AF2975" s="206" t="n">
        <f aca="false">IF(AE2975="SI",N2975,0)</f>
        <v>0</v>
      </c>
      <c r="AG2975" s="189" t="n">
        <f aca="false">IF(AE2975="SI",Y2975,0)</f>
        <v>0</v>
      </c>
      <c r="AH2975" s="189" t="n">
        <f aca="false">IF(AE2975="SI",AB2975,0)</f>
        <v>0</v>
      </c>
      <c r="AI2975" s="148"/>
      <c r="AJ2975" s="207"/>
      <c r="AK2975" s="207"/>
      <c r="AL2975" s="207"/>
      <c r="AM2975" s="207"/>
      <c r="AN2975" s="207"/>
      <c r="AO2975" s="208"/>
    </row>
    <row r="2976" customFormat="false" ht="15.75" hidden="false" customHeight="true" outlineLevel="0" collapsed="false">
      <c r="A2976" s="22" t="n">
        <v>2975</v>
      </c>
      <c r="B2976" s="180"/>
      <c r="C2976" s="22"/>
      <c r="D2976" s="22"/>
      <c r="E2976" s="183"/>
      <c r="F2976" s="183"/>
      <c r="G2976" s="22"/>
      <c r="H2976" s="22"/>
      <c r="I2976" s="22"/>
      <c r="J2976" s="22"/>
      <c r="K2976" s="191" t="e">
        <f aca="false">VLOOKUP(Personale!J2976,Legenda!$D$1:$F$258,2)</f>
        <v>#N/A</v>
      </c>
      <c r="L2976" s="22"/>
      <c r="M2976" s="22"/>
      <c r="N2976" s="22"/>
      <c r="O2976" s="22"/>
      <c r="P2976" s="203"/>
      <c r="Q2976" s="22"/>
      <c r="R2976" s="22"/>
      <c r="S2976" s="22"/>
      <c r="T2976" s="203"/>
      <c r="U2976" s="211"/>
      <c r="V2976" s="211"/>
      <c r="W2976" s="185" t="n">
        <v>0</v>
      </c>
      <c r="X2976" s="185" t="n">
        <v>0</v>
      </c>
      <c r="Y2976" s="219" t="n">
        <f aca="false">SUM(W2976:X2976)</f>
        <v>0</v>
      </c>
      <c r="Z2976" s="185" t="n">
        <v>0</v>
      </c>
      <c r="AA2976" s="185" t="n">
        <v>0</v>
      </c>
      <c r="AB2976" s="220" t="n">
        <f aca="false">SUM(Z2976:AA2976)</f>
        <v>0</v>
      </c>
      <c r="AC2976" s="22"/>
      <c r="AD2976" s="22"/>
      <c r="AE2976" s="188"/>
      <c r="AF2976" s="206" t="n">
        <f aca="false">IF(AE2976="SI",N2976,0)</f>
        <v>0</v>
      </c>
      <c r="AG2976" s="189" t="n">
        <f aca="false">IF(AE2976="SI",Y2976,0)</f>
        <v>0</v>
      </c>
      <c r="AH2976" s="189" t="n">
        <f aca="false">IF(AE2976="SI",AB2976,0)</f>
        <v>0</v>
      </c>
      <c r="AI2976" s="148"/>
      <c r="AJ2976" s="207"/>
      <c r="AK2976" s="207"/>
      <c r="AL2976" s="207"/>
      <c r="AM2976" s="207"/>
      <c r="AN2976" s="207"/>
      <c r="AO2976" s="208"/>
    </row>
    <row r="2977" customFormat="false" ht="15.75" hidden="false" customHeight="true" outlineLevel="0" collapsed="false">
      <c r="A2977" s="22" t="n">
        <v>2976</v>
      </c>
      <c r="B2977" s="180"/>
      <c r="C2977" s="22"/>
      <c r="D2977" s="22"/>
      <c r="E2977" s="183"/>
      <c r="F2977" s="183"/>
      <c r="G2977" s="22"/>
      <c r="H2977" s="22"/>
      <c r="I2977" s="22"/>
      <c r="J2977" s="22"/>
      <c r="K2977" s="191" t="e">
        <f aca="false">VLOOKUP(Personale!J2977,Legenda!$D$1:$F$258,2)</f>
        <v>#N/A</v>
      </c>
      <c r="L2977" s="22"/>
      <c r="M2977" s="22"/>
      <c r="N2977" s="22"/>
      <c r="O2977" s="22"/>
      <c r="P2977" s="203"/>
      <c r="Q2977" s="22"/>
      <c r="R2977" s="22"/>
      <c r="S2977" s="22"/>
      <c r="T2977" s="203"/>
      <c r="U2977" s="211"/>
      <c r="V2977" s="211"/>
      <c r="W2977" s="185" t="n">
        <v>0</v>
      </c>
      <c r="X2977" s="185" t="n">
        <v>0</v>
      </c>
      <c r="Y2977" s="219" t="n">
        <f aca="false">SUM(W2977:X2977)</f>
        <v>0</v>
      </c>
      <c r="Z2977" s="185" t="n">
        <v>0</v>
      </c>
      <c r="AA2977" s="185" t="n">
        <v>0</v>
      </c>
      <c r="AB2977" s="220" t="n">
        <f aca="false">SUM(Z2977:AA2977)</f>
        <v>0</v>
      </c>
      <c r="AC2977" s="22"/>
      <c r="AD2977" s="22"/>
      <c r="AE2977" s="188"/>
      <c r="AF2977" s="206" t="n">
        <f aca="false">IF(AE2977="SI",N2977,0)</f>
        <v>0</v>
      </c>
      <c r="AG2977" s="189" t="n">
        <f aca="false">IF(AE2977="SI",Y2977,0)</f>
        <v>0</v>
      </c>
      <c r="AH2977" s="189" t="n">
        <f aca="false">IF(AE2977="SI",AB2977,0)</f>
        <v>0</v>
      </c>
      <c r="AI2977" s="148"/>
      <c r="AJ2977" s="207"/>
      <c r="AK2977" s="207"/>
      <c r="AL2977" s="207"/>
      <c r="AM2977" s="207"/>
      <c r="AN2977" s="207"/>
      <c r="AO2977" s="208"/>
    </row>
    <row r="2978" customFormat="false" ht="15.75" hidden="false" customHeight="true" outlineLevel="0" collapsed="false">
      <c r="A2978" s="22" t="n">
        <v>2977</v>
      </c>
      <c r="B2978" s="180"/>
      <c r="C2978" s="22"/>
      <c r="D2978" s="22"/>
      <c r="E2978" s="183"/>
      <c r="F2978" s="183"/>
      <c r="G2978" s="22"/>
      <c r="H2978" s="22"/>
      <c r="I2978" s="22"/>
      <c r="J2978" s="22"/>
      <c r="K2978" s="191" t="e">
        <f aca="false">VLOOKUP(Personale!J2978,Legenda!$D$1:$F$258,2)</f>
        <v>#N/A</v>
      </c>
      <c r="L2978" s="22"/>
      <c r="M2978" s="22"/>
      <c r="N2978" s="22"/>
      <c r="O2978" s="22"/>
      <c r="P2978" s="203"/>
      <c r="Q2978" s="22"/>
      <c r="R2978" s="22"/>
      <c r="S2978" s="22"/>
      <c r="T2978" s="203"/>
      <c r="U2978" s="211"/>
      <c r="V2978" s="211"/>
      <c r="W2978" s="185" t="n">
        <v>0</v>
      </c>
      <c r="X2978" s="185" t="n">
        <v>0</v>
      </c>
      <c r="Y2978" s="219" t="n">
        <f aca="false">SUM(W2978:X2978)</f>
        <v>0</v>
      </c>
      <c r="Z2978" s="185" t="n">
        <v>0</v>
      </c>
      <c r="AA2978" s="185" t="n">
        <v>0</v>
      </c>
      <c r="AB2978" s="220" t="n">
        <f aca="false">SUM(Z2978:AA2978)</f>
        <v>0</v>
      </c>
      <c r="AC2978" s="22"/>
      <c r="AD2978" s="22"/>
      <c r="AE2978" s="188"/>
      <c r="AF2978" s="206" t="n">
        <f aca="false">IF(AE2978="SI",N2978,0)</f>
        <v>0</v>
      </c>
      <c r="AG2978" s="189" t="n">
        <f aca="false">IF(AE2978="SI",Y2978,0)</f>
        <v>0</v>
      </c>
      <c r="AH2978" s="189" t="n">
        <f aca="false">IF(AE2978="SI",AB2978,0)</f>
        <v>0</v>
      </c>
      <c r="AI2978" s="148"/>
      <c r="AJ2978" s="207"/>
      <c r="AK2978" s="207"/>
      <c r="AL2978" s="207"/>
      <c r="AM2978" s="207"/>
      <c r="AN2978" s="207"/>
      <c r="AO2978" s="208"/>
    </row>
    <row r="2979" customFormat="false" ht="15.75" hidden="false" customHeight="true" outlineLevel="0" collapsed="false">
      <c r="A2979" s="22" t="n">
        <v>2978</v>
      </c>
      <c r="B2979" s="180"/>
      <c r="C2979" s="22"/>
      <c r="D2979" s="22"/>
      <c r="E2979" s="183"/>
      <c r="F2979" s="183"/>
      <c r="G2979" s="22"/>
      <c r="H2979" s="22"/>
      <c r="I2979" s="22"/>
      <c r="J2979" s="22"/>
      <c r="K2979" s="191" t="e">
        <f aca="false">VLOOKUP(Personale!J2979,Legenda!$D$1:$F$258,2)</f>
        <v>#N/A</v>
      </c>
      <c r="L2979" s="22"/>
      <c r="M2979" s="22"/>
      <c r="N2979" s="22"/>
      <c r="O2979" s="22"/>
      <c r="P2979" s="203"/>
      <c r="Q2979" s="22"/>
      <c r="R2979" s="22"/>
      <c r="S2979" s="22"/>
      <c r="T2979" s="203"/>
      <c r="U2979" s="211"/>
      <c r="V2979" s="211"/>
      <c r="W2979" s="185" t="n">
        <v>0</v>
      </c>
      <c r="X2979" s="185" t="n">
        <v>0</v>
      </c>
      <c r="Y2979" s="219" t="n">
        <f aca="false">SUM(W2979:X2979)</f>
        <v>0</v>
      </c>
      <c r="Z2979" s="185" t="n">
        <v>0</v>
      </c>
      <c r="AA2979" s="185" t="n">
        <v>0</v>
      </c>
      <c r="AB2979" s="220" t="n">
        <f aca="false">SUM(Z2979:AA2979)</f>
        <v>0</v>
      </c>
      <c r="AC2979" s="22"/>
      <c r="AD2979" s="22"/>
      <c r="AE2979" s="188"/>
      <c r="AF2979" s="206" t="n">
        <f aca="false">IF(AE2979="SI",N2979,0)</f>
        <v>0</v>
      </c>
      <c r="AG2979" s="189" t="n">
        <f aca="false">IF(AE2979="SI",Y2979,0)</f>
        <v>0</v>
      </c>
      <c r="AH2979" s="189" t="n">
        <f aca="false">IF(AE2979="SI",AB2979,0)</f>
        <v>0</v>
      </c>
      <c r="AI2979" s="148"/>
      <c r="AJ2979" s="207"/>
      <c r="AK2979" s="207"/>
      <c r="AL2979" s="207"/>
      <c r="AM2979" s="207"/>
      <c r="AN2979" s="207"/>
      <c r="AO2979" s="208"/>
    </row>
    <row r="2980" customFormat="false" ht="15.75" hidden="false" customHeight="true" outlineLevel="0" collapsed="false">
      <c r="A2980" s="22" t="n">
        <v>2979</v>
      </c>
      <c r="B2980" s="180"/>
      <c r="C2980" s="22"/>
      <c r="D2980" s="22"/>
      <c r="E2980" s="183"/>
      <c r="F2980" s="183"/>
      <c r="G2980" s="22"/>
      <c r="H2980" s="22"/>
      <c r="I2980" s="22"/>
      <c r="J2980" s="22"/>
      <c r="K2980" s="191" t="e">
        <f aca="false">VLOOKUP(Personale!J2980,Legenda!$D$1:$F$258,2)</f>
        <v>#N/A</v>
      </c>
      <c r="L2980" s="22"/>
      <c r="M2980" s="22"/>
      <c r="N2980" s="22"/>
      <c r="O2980" s="22"/>
      <c r="P2980" s="203"/>
      <c r="Q2980" s="22"/>
      <c r="R2980" s="22"/>
      <c r="S2980" s="22"/>
      <c r="T2980" s="203"/>
      <c r="U2980" s="211"/>
      <c r="V2980" s="211"/>
      <c r="W2980" s="185" t="n">
        <v>0</v>
      </c>
      <c r="X2980" s="185" t="n">
        <v>0</v>
      </c>
      <c r="Y2980" s="219" t="n">
        <f aca="false">SUM(W2980:X2980)</f>
        <v>0</v>
      </c>
      <c r="Z2980" s="185" t="n">
        <v>0</v>
      </c>
      <c r="AA2980" s="185" t="n">
        <v>0</v>
      </c>
      <c r="AB2980" s="220" t="n">
        <f aca="false">SUM(Z2980:AA2980)</f>
        <v>0</v>
      </c>
      <c r="AC2980" s="22"/>
      <c r="AD2980" s="22"/>
      <c r="AE2980" s="188"/>
      <c r="AF2980" s="206" t="n">
        <f aca="false">IF(AE2980="SI",N2980,0)</f>
        <v>0</v>
      </c>
      <c r="AG2980" s="189" t="n">
        <f aca="false">IF(AE2980="SI",Y2980,0)</f>
        <v>0</v>
      </c>
      <c r="AH2980" s="189" t="n">
        <f aca="false">IF(AE2980="SI",AB2980,0)</f>
        <v>0</v>
      </c>
      <c r="AI2980" s="148"/>
      <c r="AJ2980" s="207"/>
      <c r="AK2980" s="207"/>
      <c r="AL2980" s="207"/>
      <c r="AM2980" s="207"/>
      <c r="AN2980" s="207"/>
      <c r="AO2980" s="208"/>
    </row>
    <row r="2981" customFormat="false" ht="15.75" hidden="false" customHeight="true" outlineLevel="0" collapsed="false">
      <c r="A2981" s="22" t="n">
        <v>2980</v>
      </c>
      <c r="B2981" s="180"/>
      <c r="C2981" s="22"/>
      <c r="D2981" s="22"/>
      <c r="E2981" s="183"/>
      <c r="F2981" s="183"/>
      <c r="G2981" s="22"/>
      <c r="H2981" s="22"/>
      <c r="I2981" s="22"/>
      <c r="J2981" s="22"/>
      <c r="K2981" s="191" t="e">
        <f aca="false">VLOOKUP(Personale!J2981,Legenda!$D$1:$F$258,2)</f>
        <v>#N/A</v>
      </c>
      <c r="L2981" s="22"/>
      <c r="M2981" s="22"/>
      <c r="N2981" s="22"/>
      <c r="O2981" s="22"/>
      <c r="P2981" s="203"/>
      <c r="Q2981" s="22"/>
      <c r="R2981" s="22"/>
      <c r="S2981" s="22"/>
      <c r="T2981" s="203"/>
      <c r="U2981" s="211"/>
      <c r="V2981" s="211"/>
      <c r="W2981" s="185" t="n">
        <v>0</v>
      </c>
      <c r="X2981" s="185" t="n">
        <v>0</v>
      </c>
      <c r="Y2981" s="219" t="n">
        <f aca="false">SUM(W2981:X2981)</f>
        <v>0</v>
      </c>
      <c r="Z2981" s="185" t="n">
        <v>0</v>
      </c>
      <c r="AA2981" s="185" t="n">
        <v>0</v>
      </c>
      <c r="AB2981" s="220" t="n">
        <f aca="false">SUM(Z2981:AA2981)</f>
        <v>0</v>
      </c>
      <c r="AC2981" s="22"/>
      <c r="AD2981" s="22"/>
      <c r="AE2981" s="188"/>
      <c r="AF2981" s="206" t="n">
        <f aca="false">IF(AE2981="SI",N2981,0)</f>
        <v>0</v>
      </c>
      <c r="AG2981" s="189" t="n">
        <f aca="false">IF(AE2981="SI",Y2981,0)</f>
        <v>0</v>
      </c>
      <c r="AH2981" s="189" t="n">
        <f aca="false">IF(AE2981="SI",AB2981,0)</f>
        <v>0</v>
      </c>
      <c r="AI2981" s="148"/>
      <c r="AJ2981" s="207"/>
      <c r="AK2981" s="207"/>
      <c r="AL2981" s="207"/>
      <c r="AM2981" s="207"/>
      <c r="AN2981" s="207"/>
      <c r="AO2981" s="208"/>
    </row>
    <row r="2982" customFormat="false" ht="15.75" hidden="false" customHeight="true" outlineLevel="0" collapsed="false">
      <c r="A2982" s="22" t="n">
        <v>2981</v>
      </c>
      <c r="B2982" s="180"/>
      <c r="C2982" s="22"/>
      <c r="D2982" s="22"/>
      <c r="E2982" s="183"/>
      <c r="F2982" s="183"/>
      <c r="G2982" s="22"/>
      <c r="H2982" s="22"/>
      <c r="I2982" s="22"/>
      <c r="J2982" s="22"/>
      <c r="K2982" s="191" t="e">
        <f aca="false">VLOOKUP(Personale!J2982,Legenda!$D$1:$F$258,2)</f>
        <v>#N/A</v>
      </c>
      <c r="L2982" s="22"/>
      <c r="M2982" s="22"/>
      <c r="N2982" s="22"/>
      <c r="O2982" s="22"/>
      <c r="P2982" s="203"/>
      <c r="Q2982" s="22"/>
      <c r="R2982" s="22"/>
      <c r="S2982" s="22"/>
      <c r="T2982" s="203"/>
      <c r="U2982" s="211"/>
      <c r="V2982" s="211"/>
      <c r="W2982" s="185" t="n">
        <v>0</v>
      </c>
      <c r="X2982" s="185" t="n">
        <v>0</v>
      </c>
      <c r="Y2982" s="219" t="n">
        <f aca="false">SUM(W2982:X2982)</f>
        <v>0</v>
      </c>
      <c r="Z2982" s="185" t="n">
        <v>0</v>
      </c>
      <c r="AA2982" s="185" t="n">
        <v>0</v>
      </c>
      <c r="AB2982" s="220" t="n">
        <f aca="false">SUM(Z2982:AA2982)</f>
        <v>0</v>
      </c>
      <c r="AC2982" s="22"/>
      <c r="AD2982" s="22"/>
      <c r="AE2982" s="188"/>
      <c r="AF2982" s="206" t="n">
        <f aca="false">IF(AE2982="SI",N2982,0)</f>
        <v>0</v>
      </c>
      <c r="AG2982" s="189" t="n">
        <f aca="false">IF(AE2982="SI",Y2982,0)</f>
        <v>0</v>
      </c>
      <c r="AH2982" s="189" t="n">
        <f aca="false">IF(AE2982="SI",AB2982,0)</f>
        <v>0</v>
      </c>
      <c r="AI2982" s="148"/>
      <c r="AJ2982" s="207"/>
      <c r="AK2982" s="207"/>
      <c r="AL2982" s="207"/>
      <c r="AM2982" s="207"/>
      <c r="AN2982" s="207"/>
      <c r="AO2982" s="208"/>
    </row>
    <row r="2983" customFormat="false" ht="15.75" hidden="false" customHeight="true" outlineLevel="0" collapsed="false">
      <c r="A2983" s="22" t="n">
        <v>2982</v>
      </c>
      <c r="B2983" s="180"/>
      <c r="C2983" s="22"/>
      <c r="D2983" s="22"/>
      <c r="E2983" s="183"/>
      <c r="F2983" s="183"/>
      <c r="G2983" s="22"/>
      <c r="H2983" s="22"/>
      <c r="I2983" s="22"/>
      <c r="J2983" s="22"/>
      <c r="K2983" s="191" t="e">
        <f aca="false">VLOOKUP(Personale!J2983,Legenda!$D$1:$F$258,2)</f>
        <v>#N/A</v>
      </c>
      <c r="L2983" s="22"/>
      <c r="M2983" s="22"/>
      <c r="N2983" s="22"/>
      <c r="O2983" s="22"/>
      <c r="P2983" s="203"/>
      <c r="Q2983" s="22"/>
      <c r="R2983" s="22"/>
      <c r="S2983" s="22"/>
      <c r="T2983" s="203"/>
      <c r="U2983" s="211"/>
      <c r="V2983" s="211"/>
      <c r="W2983" s="185" t="n">
        <v>0</v>
      </c>
      <c r="X2983" s="185" t="n">
        <v>0</v>
      </c>
      <c r="Y2983" s="219" t="n">
        <f aca="false">SUM(W2983:X2983)</f>
        <v>0</v>
      </c>
      <c r="Z2983" s="185" t="n">
        <v>0</v>
      </c>
      <c r="AA2983" s="185" t="n">
        <v>0</v>
      </c>
      <c r="AB2983" s="220" t="n">
        <f aca="false">SUM(Z2983:AA2983)</f>
        <v>0</v>
      </c>
      <c r="AC2983" s="22"/>
      <c r="AD2983" s="22"/>
      <c r="AE2983" s="188"/>
      <c r="AF2983" s="206" t="n">
        <f aca="false">IF(AE2983="SI",N2983,0)</f>
        <v>0</v>
      </c>
      <c r="AG2983" s="189" t="n">
        <f aca="false">IF(AE2983="SI",Y2983,0)</f>
        <v>0</v>
      </c>
      <c r="AH2983" s="189" t="n">
        <f aca="false">IF(AE2983="SI",AB2983,0)</f>
        <v>0</v>
      </c>
      <c r="AI2983" s="148"/>
      <c r="AJ2983" s="207"/>
      <c r="AK2983" s="207"/>
      <c r="AL2983" s="207"/>
      <c r="AM2983" s="207"/>
      <c r="AN2983" s="207"/>
      <c r="AO2983" s="208"/>
    </row>
    <row r="2984" customFormat="false" ht="15.75" hidden="false" customHeight="true" outlineLevel="0" collapsed="false">
      <c r="A2984" s="22" t="n">
        <v>2983</v>
      </c>
      <c r="B2984" s="180"/>
      <c r="C2984" s="22"/>
      <c r="D2984" s="22"/>
      <c r="E2984" s="183"/>
      <c r="F2984" s="183"/>
      <c r="G2984" s="22"/>
      <c r="H2984" s="22"/>
      <c r="I2984" s="22"/>
      <c r="J2984" s="22"/>
      <c r="K2984" s="191" t="e">
        <f aca="false">VLOOKUP(Personale!J2984,Legenda!$D$1:$F$258,2)</f>
        <v>#N/A</v>
      </c>
      <c r="L2984" s="22"/>
      <c r="M2984" s="22"/>
      <c r="N2984" s="22"/>
      <c r="O2984" s="22"/>
      <c r="P2984" s="203"/>
      <c r="Q2984" s="22"/>
      <c r="R2984" s="22"/>
      <c r="S2984" s="22"/>
      <c r="T2984" s="203"/>
      <c r="U2984" s="211"/>
      <c r="V2984" s="211"/>
      <c r="W2984" s="185" t="n">
        <v>0</v>
      </c>
      <c r="X2984" s="185" t="n">
        <v>0</v>
      </c>
      <c r="Y2984" s="219" t="n">
        <f aca="false">SUM(W2984:X2984)</f>
        <v>0</v>
      </c>
      <c r="Z2984" s="185" t="n">
        <v>0</v>
      </c>
      <c r="AA2984" s="185" t="n">
        <v>0</v>
      </c>
      <c r="AB2984" s="220" t="n">
        <f aca="false">SUM(Z2984:AA2984)</f>
        <v>0</v>
      </c>
      <c r="AC2984" s="22"/>
      <c r="AD2984" s="22"/>
      <c r="AE2984" s="188"/>
      <c r="AF2984" s="206" t="n">
        <f aca="false">IF(AE2984="SI",N2984,0)</f>
        <v>0</v>
      </c>
      <c r="AG2984" s="189" t="n">
        <f aca="false">IF(AE2984="SI",Y2984,0)</f>
        <v>0</v>
      </c>
      <c r="AH2984" s="189" t="n">
        <f aca="false">IF(AE2984="SI",AB2984,0)</f>
        <v>0</v>
      </c>
      <c r="AI2984" s="148"/>
      <c r="AJ2984" s="207"/>
      <c r="AK2984" s="207"/>
      <c r="AL2984" s="207"/>
      <c r="AM2984" s="207"/>
      <c r="AN2984" s="207"/>
      <c r="AO2984" s="208"/>
    </row>
    <row r="2985" customFormat="false" ht="15.75" hidden="false" customHeight="true" outlineLevel="0" collapsed="false">
      <c r="A2985" s="22" t="n">
        <v>2984</v>
      </c>
      <c r="B2985" s="180"/>
      <c r="C2985" s="22"/>
      <c r="D2985" s="22"/>
      <c r="E2985" s="183"/>
      <c r="F2985" s="183"/>
      <c r="G2985" s="22"/>
      <c r="H2985" s="22"/>
      <c r="I2985" s="22"/>
      <c r="J2985" s="22"/>
      <c r="K2985" s="191" t="e">
        <f aca="false">VLOOKUP(Personale!J2985,Legenda!$D$1:$F$258,2)</f>
        <v>#N/A</v>
      </c>
      <c r="L2985" s="22"/>
      <c r="M2985" s="22"/>
      <c r="N2985" s="22"/>
      <c r="O2985" s="22"/>
      <c r="P2985" s="203"/>
      <c r="Q2985" s="22"/>
      <c r="R2985" s="22"/>
      <c r="S2985" s="22"/>
      <c r="T2985" s="203"/>
      <c r="U2985" s="211"/>
      <c r="V2985" s="211"/>
      <c r="W2985" s="185" t="n">
        <v>0</v>
      </c>
      <c r="X2985" s="185" t="n">
        <v>0</v>
      </c>
      <c r="Y2985" s="219" t="n">
        <f aca="false">SUM(W2985:X2985)</f>
        <v>0</v>
      </c>
      <c r="Z2985" s="185" t="n">
        <v>0</v>
      </c>
      <c r="AA2985" s="185" t="n">
        <v>0</v>
      </c>
      <c r="AB2985" s="220" t="n">
        <f aca="false">SUM(Z2985:AA2985)</f>
        <v>0</v>
      </c>
      <c r="AC2985" s="22"/>
      <c r="AD2985" s="22"/>
      <c r="AE2985" s="188"/>
      <c r="AF2985" s="206" t="n">
        <f aca="false">IF(AE2985="SI",N2985,0)</f>
        <v>0</v>
      </c>
      <c r="AG2985" s="189" t="n">
        <f aca="false">IF(AE2985="SI",Y2985,0)</f>
        <v>0</v>
      </c>
      <c r="AH2985" s="189" t="n">
        <f aca="false">IF(AE2985="SI",AB2985,0)</f>
        <v>0</v>
      </c>
      <c r="AI2985" s="148"/>
      <c r="AJ2985" s="207"/>
      <c r="AK2985" s="207"/>
      <c r="AL2985" s="207"/>
      <c r="AM2985" s="207"/>
      <c r="AN2985" s="207"/>
      <c r="AO2985" s="208"/>
    </row>
    <row r="2986" customFormat="false" ht="15.75" hidden="false" customHeight="true" outlineLevel="0" collapsed="false">
      <c r="A2986" s="22" t="n">
        <v>2985</v>
      </c>
      <c r="B2986" s="180"/>
      <c r="C2986" s="22"/>
      <c r="D2986" s="22"/>
      <c r="E2986" s="183"/>
      <c r="F2986" s="183"/>
      <c r="G2986" s="22"/>
      <c r="H2986" s="22"/>
      <c r="I2986" s="22"/>
      <c r="J2986" s="22"/>
      <c r="K2986" s="191" t="e">
        <f aca="false">VLOOKUP(Personale!J2986,Legenda!$D$1:$F$258,2)</f>
        <v>#N/A</v>
      </c>
      <c r="L2986" s="22"/>
      <c r="M2986" s="22"/>
      <c r="N2986" s="22"/>
      <c r="O2986" s="22"/>
      <c r="P2986" s="203"/>
      <c r="Q2986" s="22"/>
      <c r="R2986" s="22"/>
      <c r="S2986" s="22"/>
      <c r="T2986" s="203"/>
      <c r="U2986" s="211"/>
      <c r="V2986" s="211"/>
      <c r="W2986" s="185" t="n">
        <v>0</v>
      </c>
      <c r="X2986" s="185" t="n">
        <v>0</v>
      </c>
      <c r="Y2986" s="219" t="n">
        <f aca="false">SUM(W2986:X2986)</f>
        <v>0</v>
      </c>
      <c r="Z2986" s="185" t="n">
        <v>0</v>
      </c>
      <c r="AA2986" s="185" t="n">
        <v>0</v>
      </c>
      <c r="AB2986" s="220" t="n">
        <f aca="false">SUM(Z2986:AA2986)</f>
        <v>0</v>
      </c>
      <c r="AC2986" s="22"/>
      <c r="AD2986" s="22"/>
      <c r="AE2986" s="188"/>
      <c r="AF2986" s="206" t="n">
        <f aca="false">IF(AE2986="SI",N2986,0)</f>
        <v>0</v>
      </c>
      <c r="AG2986" s="189" t="n">
        <f aca="false">IF(AE2986="SI",Y2986,0)</f>
        <v>0</v>
      </c>
      <c r="AH2986" s="189" t="n">
        <f aca="false">IF(AE2986="SI",AB2986,0)</f>
        <v>0</v>
      </c>
      <c r="AI2986" s="148"/>
      <c r="AJ2986" s="207"/>
      <c r="AK2986" s="207"/>
      <c r="AL2986" s="207"/>
      <c r="AM2986" s="207"/>
      <c r="AN2986" s="207"/>
      <c r="AO2986" s="208"/>
    </row>
    <row r="2987" customFormat="false" ht="15.75" hidden="false" customHeight="true" outlineLevel="0" collapsed="false">
      <c r="A2987" s="22" t="n">
        <v>2986</v>
      </c>
      <c r="B2987" s="180"/>
      <c r="C2987" s="22"/>
      <c r="D2987" s="22"/>
      <c r="E2987" s="183"/>
      <c r="F2987" s="183"/>
      <c r="G2987" s="22"/>
      <c r="H2987" s="22"/>
      <c r="I2987" s="22"/>
      <c r="J2987" s="22"/>
      <c r="K2987" s="191" t="e">
        <f aca="false">VLOOKUP(Personale!J2987,Legenda!$D$1:$F$258,2)</f>
        <v>#N/A</v>
      </c>
      <c r="L2987" s="22"/>
      <c r="M2987" s="22"/>
      <c r="N2987" s="22"/>
      <c r="O2987" s="22"/>
      <c r="P2987" s="203"/>
      <c r="Q2987" s="22"/>
      <c r="R2987" s="22"/>
      <c r="S2987" s="22"/>
      <c r="T2987" s="203"/>
      <c r="U2987" s="211"/>
      <c r="V2987" s="211"/>
      <c r="W2987" s="185" t="n">
        <v>0</v>
      </c>
      <c r="X2987" s="185" t="n">
        <v>0</v>
      </c>
      <c r="Y2987" s="219" t="n">
        <f aca="false">SUM(W2987:X2987)</f>
        <v>0</v>
      </c>
      <c r="Z2987" s="185" t="n">
        <v>0</v>
      </c>
      <c r="AA2987" s="185" t="n">
        <v>0</v>
      </c>
      <c r="AB2987" s="220" t="n">
        <f aca="false">SUM(Z2987:AA2987)</f>
        <v>0</v>
      </c>
      <c r="AC2987" s="22"/>
      <c r="AD2987" s="22"/>
      <c r="AE2987" s="188"/>
      <c r="AF2987" s="206" t="n">
        <f aca="false">IF(AE2987="SI",N2987,0)</f>
        <v>0</v>
      </c>
      <c r="AG2987" s="189" t="n">
        <f aca="false">IF(AE2987="SI",Y2987,0)</f>
        <v>0</v>
      </c>
      <c r="AH2987" s="189" t="n">
        <f aca="false">IF(AE2987="SI",AB2987,0)</f>
        <v>0</v>
      </c>
      <c r="AI2987" s="148"/>
      <c r="AJ2987" s="207"/>
      <c r="AK2987" s="207"/>
      <c r="AL2987" s="207"/>
      <c r="AM2987" s="207"/>
      <c r="AN2987" s="207"/>
      <c r="AO2987" s="208"/>
    </row>
    <row r="2988" customFormat="false" ht="15.75" hidden="false" customHeight="true" outlineLevel="0" collapsed="false">
      <c r="A2988" s="22" t="n">
        <v>2987</v>
      </c>
      <c r="B2988" s="180"/>
      <c r="C2988" s="22"/>
      <c r="D2988" s="22"/>
      <c r="E2988" s="183"/>
      <c r="F2988" s="183"/>
      <c r="G2988" s="22"/>
      <c r="H2988" s="22"/>
      <c r="I2988" s="22"/>
      <c r="J2988" s="22"/>
      <c r="K2988" s="191" t="e">
        <f aca="false">VLOOKUP(Personale!J2988,Legenda!$D$1:$F$258,2)</f>
        <v>#N/A</v>
      </c>
      <c r="L2988" s="22"/>
      <c r="M2988" s="22"/>
      <c r="N2988" s="22"/>
      <c r="O2988" s="22"/>
      <c r="P2988" s="203"/>
      <c r="Q2988" s="22"/>
      <c r="R2988" s="22"/>
      <c r="S2988" s="22"/>
      <c r="T2988" s="203"/>
      <c r="U2988" s="211"/>
      <c r="V2988" s="211"/>
      <c r="W2988" s="185" t="n">
        <v>0</v>
      </c>
      <c r="X2988" s="185" t="n">
        <v>0</v>
      </c>
      <c r="Y2988" s="219" t="n">
        <f aca="false">SUM(W2988:X2988)</f>
        <v>0</v>
      </c>
      <c r="Z2988" s="185" t="n">
        <v>0</v>
      </c>
      <c r="AA2988" s="185" t="n">
        <v>0</v>
      </c>
      <c r="AB2988" s="220" t="n">
        <f aca="false">SUM(Z2988:AA2988)</f>
        <v>0</v>
      </c>
      <c r="AC2988" s="22"/>
      <c r="AD2988" s="22"/>
      <c r="AE2988" s="188"/>
      <c r="AF2988" s="206" t="n">
        <f aca="false">IF(AE2988="SI",N2988,0)</f>
        <v>0</v>
      </c>
      <c r="AG2988" s="189" t="n">
        <f aca="false">IF(AE2988="SI",Y2988,0)</f>
        <v>0</v>
      </c>
      <c r="AH2988" s="189" t="n">
        <f aca="false">IF(AE2988="SI",AB2988,0)</f>
        <v>0</v>
      </c>
      <c r="AI2988" s="148"/>
      <c r="AJ2988" s="207"/>
      <c r="AK2988" s="207"/>
      <c r="AL2988" s="207"/>
      <c r="AM2988" s="207"/>
      <c r="AN2988" s="207"/>
      <c r="AO2988" s="208"/>
    </row>
    <row r="2989" customFormat="false" ht="15.75" hidden="false" customHeight="true" outlineLevel="0" collapsed="false">
      <c r="A2989" s="22" t="n">
        <v>2988</v>
      </c>
      <c r="B2989" s="180"/>
      <c r="C2989" s="22"/>
      <c r="D2989" s="22"/>
      <c r="E2989" s="183"/>
      <c r="F2989" s="183"/>
      <c r="G2989" s="22"/>
      <c r="H2989" s="22"/>
      <c r="I2989" s="22"/>
      <c r="J2989" s="22"/>
      <c r="K2989" s="191" t="e">
        <f aca="false">VLOOKUP(Personale!J2989,Legenda!$D$1:$F$258,2)</f>
        <v>#N/A</v>
      </c>
      <c r="L2989" s="22"/>
      <c r="M2989" s="22"/>
      <c r="N2989" s="22"/>
      <c r="O2989" s="22"/>
      <c r="P2989" s="203"/>
      <c r="Q2989" s="22"/>
      <c r="R2989" s="22"/>
      <c r="S2989" s="22"/>
      <c r="T2989" s="203"/>
      <c r="U2989" s="211"/>
      <c r="V2989" s="211"/>
      <c r="W2989" s="185" t="n">
        <v>0</v>
      </c>
      <c r="X2989" s="185" t="n">
        <v>0</v>
      </c>
      <c r="Y2989" s="219" t="n">
        <f aca="false">SUM(W2989:X2989)</f>
        <v>0</v>
      </c>
      <c r="Z2989" s="185" t="n">
        <v>0</v>
      </c>
      <c r="AA2989" s="185" t="n">
        <v>0</v>
      </c>
      <c r="AB2989" s="220" t="n">
        <f aca="false">SUM(Z2989:AA2989)</f>
        <v>0</v>
      </c>
      <c r="AC2989" s="22"/>
      <c r="AD2989" s="22"/>
      <c r="AE2989" s="188"/>
      <c r="AF2989" s="206" t="n">
        <f aca="false">IF(AE2989="SI",N2989,0)</f>
        <v>0</v>
      </c>
      <c r="AG2989" s="189" t="n">
        <f aca="false">IF(AE2989="SI",Y2989,0)</f>
        <v>0</v>
      </c>
      <c r="AH2989" s="189" t="n">
        <f aca="false">IF(AE2989="SI",AB2989,0)</f>
        <v>0</v>
      </c>
      <c r="AI2989" s="148"/>
      <c r="AJ2989" s="207"/>
      <c r="AK2989" s="207"/>
      <c r="AL2989" s="207"/>
      <c r="AM2989" s="207"/>
      <c r="AN2989" s="207"/>
      <c r="AO2989" s="208"/>
    </row>
    <row r="2990" customFormat="false" ht="15.75" hidden="false" customHeight="true" outlineLevel="0" collapsed="false">
      <c r="A2990" s="22" t="n">
        <v>2989</v>
      </c>
      <c r="B2990" s="180"/>
      <c r="C2990" s="22"/>
      <c r="D2990" s="22"/>
      <c r="E2990" s="183"/>
      <c r="F2990" s="183"/>
      <c r="G2990" s="22"/>
      <c r="H2990" s="22"/>
      <c r="I2990" s="22"/>
      <c r="J2990" s="22"/>
      <c r="K2990" s="191" t="e">
        <f aca="false">VLOOKUP(Personale!J2990,Legenda!$D$1:$F$258,2)</f>
        <v>#N/A</v>
      </c>
      <c r="L2990" s="22"/>
      <c r="M2990" s="22"/>
      <c r="N2990" s="22"/>
      <c r="O2990" s="22"/>
      <c r="P2990" s="203"/>
      <c r="Q2990" s="22"/>
      <c r="R2990" s="22"/>
      <c r="S2990" s="22"/>
      <c r="T2990" s="203"/>
      <c r="U2990" s="211"/>
      <c r="V2990" s="211"/>
      <c r="W2990" s="185" t="n">
        <v>0</v>
      </c>
      <c r="X2990" s="185" t="n">
        <v>0</v>
      </c>
      <c r="Y2990" s="219" t="n">
        <f aca="false">SUM(W2990:X2990)</f>
        <v>0</v>
      </c>
      <c r="Z2990" s="185" t="n">
        <v>0</v>
      </c>
      <c r="AA2990" s="185" t="n">
        <v>0</v>
      </c>
      <c r="AB2990" s="220" t="n">
        <f aca="false">SUM(Z2990:AA2990)</f>
        <v>0</v>
      </c>
      <c r="AC2990" s="22"/>
      <c r="AD2990" s="22"/>
      <c r="AE2990" s="188"/>
      <c r="AF2990" s="206" t="n">
        <f aca="false">IF(AE2990="SI",N2990,0)</f>
        <v>0</v>
      </c>
      <c r="AG2990" s="189" t="n">
        <f aca="false">IF(AE2990="SI",Y2990,0)</f>
        <v>0</v>
      </c>
      <c r="AH2990" s="189" t="n">
        <f aca="false">IF(AE2990="SI",AB2990,0)</f>
        <v>0</v>
      </c>
      <c r="AI2990" s="148"/>
      <c r="AJ2990" s="207"/>
      <c r="AK2990" s="207"/>
      <c r="AL2990" s="207"/>
      <c r="AM2990" s="207"/>
      <c r="AN2990" s="207"/>
      <c r="AO2990" s="208"/>
    </row>
    <row r="2991" customFormat="false" ht="15.75" hidden="false" customHeight="true" outlineLevel="0" collapsed="false">
      <c r="A2991" s="22" t="n">
        <v>2990</v>
      </c>
      <c r="B2991" s="180"/>
      <c r="C2991" s="22"/>
      <c r="D2991" s="22"/>
      <c r="E2991" s="183"/>
      <c r="F2991" s="183"/>
      <c r="G2991" s="22"/>
      <c r="H2991" s="22"/>
      <c r="I2991" s="22"/>
      <c r="J2991" s="22"/>
      <c r="K2991" s="191" t="e">
        <f aca="false">VLOOKUP(Personale!J2991,Legenda!$D$1:$F$258,2)</f>
        <v>#N/A</v>
      </c>
      <c r="L2991" s="22"/>
      <c r="M2991" s="22"/>
      <c r="N2991" s="22"/>
      <c r="O2991" s="22"/>
      <c r="P2991" s="203"/>
      <c r="Q2991" s="22"/>
      <c r="R2991" s="22"/>
      <c r="S2991" s="22"/>
      <c r="T2991" s="203"/>
      <c r="U2991" s="211"/>
      <c r="V2991" s="211"/>
      <c r="W2991" s="185" t="n">
        <v>0</v>
      </c>
      <c r="X2991" s="185" t="n">
        <v>0</v>
      </c>
      <c r="Y2991" s="219" t="n">
        <f aca="false">SUM(W2991:X2991)</f>
        <v>0</v>
      </c>
      <c r="Z2991" s="185" t="n">
        <v>0</v>
      </c>
      <c r="AA2991" s="185" t="n">
        <v>0</v>
      </c>
      <c r="AB2991" s="220" t="n">
        <f aca="false">SUM(Z2991:AA2991)</f>
        <v>0</v>
      </c>
      <c r="AC2991" s="22"/>
      <c r="AD2991" s="22"/>
      <c r="AE2991" s="188"/>
      <c r="AF2991" s="206" t="n">
        <f aca="false">IF(AE2991="SI",N2991,0)</f>
        <v>0</v>
      </c>
      <c r="AG2991" s="189" t="n">
        <f aca="false">IF(AE2991="SI",Y2991,0)</f>
        <v>0</v>
      </c>
      <c r="AH2991" s="189" t="n">
        <f aca="false">IF(AE2991="SI",AB2991,0)</f>
        <v>0</v>
      </c>
      <c r="AI2991" s="148"/>
      <c r="AJ2991" s="207"/>
      <c r="AK2991" s="207"/>
      <c r="AL2991" s="207"/>
      <c r="AM2991" s="207"/>
      <c r="AN2991" s="207"/>
      <c r="AO2991" s="208"/>
    </row>
    <row r="2992" customFormat="false" ht="15.75" hidden="false" customHeight="true" outlineLevel="0" collapsed="false">
      <c r="A2992" s="22" t="n">
        <v>2991</v>
      </c>
      <c r="B2992" s="180"/>
      <c r="C2992" s="22"/>
      <c r="D2992" s="22"/>
      <c r="E2992" s="183"/>
      <c r="F2992" s="183"/>
      <c r="G2992" s="22"/>
      <c r="H2992" s="22"/>
      <c r="I2992" s="22"/>
      <c r="J2992" s="22"/>
      <c r="K2992" s="191" t="e">
        <f aca="false">VLOOKUP(Personale!J2992,Legenda!$D$1:$F$258,2)</f>
        <v>#N/A</v>
      </c>
      <c r="L2992" s="22"/>
      <c r="M2992" s="22"/>
      <c r="N2992" s="22"/>
      <c r="O2992" s="22"/>
      <c r="P2992" s="203"/>
      <c r="Q2992" s="22"/>
      <c r="R2992" s="22"/>
      <c r="S2992" s="22"/>
      <c r="T2992" s="203"/>
      <c r="U2992" s="211"/>
      <c r="V2992" s="211"/>
      <c r="W2992" s="185" t="n">
        <v>0</v>
      </c>
      <c r="X2992" s="185" t="n">
        <v>0</v>
      </c>
      <c r="Y2992" s="219" t="n">
        <f aca="false">SUM(W2992:X2992)</f>
        <v>0</v>
      </c>
      <c r="Z2992" s="185" t="n">
        <v>0</v>
      </c>
      <c r="AA2992" s="185" t="n">
        <v>0</v>
      </c>
      <c r="AB2992" s="220" t="n">
        <f aca="false">SUM(Z2992:AA2992)</f>
        <v>0</v>
      </c>
      <c r="AC2992" s="22"/>
      <c r="AD2992" s="22"/>
      <c r="AE2992" s="188"/>
      <c r="AF2992" s="206" t="n">
        <f aca="false">IF(AE2992="SI",N2992,0)</f>
        <v>0</v>
      </c>
      <c r="AG2992" s="189" t="n">
        <f aca="false">IF(AE2992="SI",Y2992,0)</f>
        <v>0</v>
      </c>
      <c r="AH2992" s="189" t="n">
        <f aca="false">IF(AE2992="SI",AB2992,0)</f>
        <v>0</v>
      </c>
      <c r="AI2992" s="148"/>
      <c r="AJ2992" s="207"/>
      <c r="AK2992" s="207"/>
      <c r="AL2992" s="207"/>
      <c r="AM2992" s="207"/>
      <c r="AN2992" s="207"/>
      <c r="AO2992" s="208"/>
    </row>
    <row r="2993" customFormat="false" ht="15.75" hidden="false" customHeight="true" outlineLevel="0" collapsed="false">
      <c r="A2993" s="22" t="n">
        <v>2992</v>
      </c>
      <c r="B2993" s="180"/>
      <c r="C2993" s="22"/>
      <c r="D2993" s="22"/>
      <c r="E2993" s="183"/>
      <c r="F2993" s="183"/>
      <c r="G2993" s="22"/>
      <c r="H2993" s="22"/>
      <c r="I2993" s="22"/>
      <c r="J2993" s="22"/>
      <c r="K2993" s="191" t="e">
        <f aca="false">VLOOKUP(Personale!J2993,Legenda!$D$1:$F$258,2)</f>
        <v>#N/A</v>
      </c>
      <c r="L2993" s="22"/>
      <c r="M2993" s="22"/>
      <c r="N2993" s="22"/>
      <c r="O2993" s="22"/>
      <c r="P2993" s="203"/>
      <c r="Q2993" s="22"/>
      <c r="R2993" s="22"/>
      <c r="S2993" s="22"/>
      <c r="T2993" s="203"/>
      <c r="U2993" s="211"/>
      <c r="V2993" s="211"/>
      <c r="W2993" s="185" t="n">
        <v>0</v>
      </c>
      <c r="X2993" s="185" t="n">
        <v>0</v>
      </c>
      <c r="Y2993" s="219" t="n">
        <f aca="false">SUM(W2993:X2993)</f>
        <v>0</v>
      </c>
      <c r="Z2993" s="185" t="n">
        <v>0</v>
      </c>
      <c r="AA2993" s="185" t="n">
        <v>0</v>
      </c>
      <c r="AB2993" s="220" t="n">
        <f aca="false">SUM(Z2993:AA2993)</f>
        <v>0</v>
      </c>
      <c r="AC2993" s="22"/>
      <c r="AD2993" s="22"/>
      <c r="AE2993" s="188"/>
      <c r="AF2993" s="206" t="n">
        <f aca="false">IF(AE2993="SI",N2993,0)</f>
        <v>0</v>
      </c>
      <c r="AG2993" s="189" t="n">
        <f aca="false">IF(AE2993="SI",Y2993,0)</f>
        <v>0</v>
      </c>
      <c r="AH2993" s="189" t="n">
        <f aca="false">IF(AE2993="SI",AB2993,0)</f>
        <v>0</v>
      </c>
      <c r="AI2993" s="148"/>
      <c r="AJ2993" s="207"/>
      <c r="AK2993" s="207"/>
      <c r="AL2993" s="207"/>
      <c r="AM2993" s="207"/>
      <c r="AN2993" s="207"/>
      <c r="AO2993" s="208"/>
    </row>
    <row r="2994" customFormat="false" ht="15.75" hidden="false" customHeight="true" outlineLevel="0" collapsed="false">
      <c r="A2994" s="22" t="n">
        <v>2993</v>
      </c>
      <c r="B2994" s="180"/>
      <c r="C2994" s="22"/>
      <c r="D2994" s="22"/>
      <c r="E2994" s="183"/>
      <c r="F2994" s="183"/>
      <c r="G2994" s="22"/>
      <c r="H2994" s="22"/>
      <c r="I2994" s="22"/>
      <c r="J2994" s="22"/>
      <c r="K2994" s="191" t="e">
        <f aca="false">VLOOKUP(Personale!J2994,Legenda!$D$1:$F$258,2)</f>
        <v>#N/A</v>
      </c>
      <c r="L2994" s="22"/>
      <c r="M2994" s="22"/>
      <c r="N2994" s="22"/>
      <c r="O2994" s="22"/>
      <c r="P2994" s="203"/>
      <c r="Q2994" s="22"/>
      <c r="R2994" s="22"/>
      <c r="S2994" s="22"/>
      <c r="T2994" s="203"/>
      <c r="U2994" s="211"/>
      <c r="V2994" s="211"/>
      <c r="W2994" s="185" t="n">
        <v>0</v>
      </c>
      <c r="X2994" s="185" t="n">
        <v>0</v>
      </c>
      <c r="Y2994" s="219" t="n">
        <f aca="false">SUM(W2994:X2994)</f>
        <v>0</v>
      </c>
      <c r="Z2994" s="185" t="n">
        <v>0</v>
      </c>
      <c r="AA2994" s="185" t="n">
        <v>0</v>
      </c>
      <c r="AB2994" s="220" t="n">
        <f aca="false">SUM(Z2994:AA2994)</f>
        <v>0</v>
      </c>
      <c r="AC2994" s="22"/>
      <c r="AD2994" s="22"/>
      <c r="AE2994" s="188"/>
      <c r="AF2994" s="206" t="n">
        <f aca="false">IF(AE2994="SI",N2994,0)</f>
        <v>0</v>
      </c>
      <c r="AG2994" s="189" t="n">
        <f aca="false">IF(AE2994="SI",Y2994,0)</f>
        <v>0</v>
      </c>
      <c r="AH2994" s="189" t="n">
        <f aca="false">IF(AE2994="SI",AB2994,0)</f>
        <v>0</v>
      </c>
      <c r="AI2994" s="148"/>
      <c r="AJ2994" s="207"/>
      <c r="AK2994" s="207"/>
      <c r="AL2994" s="207"/>
      <c r="AM2994" s="207"/>
      <c r="AN2994" s="207"/>
      <c r="AO2994" s="208"/>
    </row>
    <row r="2995" customFormat="false" ht="15.75" hidden="false" customHeight="true" outlineLevel="0" collapsed="false">
      <c r="A2995" s="22" t="n">
        <v>2994</v>
      </c>
      <c r="B2995" s="180"/>
      <c r="C2995" s="22"/>
      <c r="D2995" s="22"/>
      <c r="E2995" s="183"/>
      <c r="F2995" s="183"/>
      <c r="G2995" s="22"/>
      <c r="H2995" s="22"/>
      <c r="I2995" s="22"/>
      <c r="J2995" s="22"/>
      <c r="K2995" s="191" t="e">
        <f aca="false">VLOOKUP(Personale!J2995,Legenda!$D$1:$F$258,2)</f>
        <v>#N/A</v>
      </c>
      <c r="L2995" s="22"/>
      <c r="M2995" s="22"/>
      <c r="N2995" s="22"/>
      <c r="O2995" s="22"/>
      <c r="P2995" s="203"/>
      <c r="Q2995" s="22"/>
      <c r="R2995" s="22"/>
      <c r="S2995" s="22"/>
      <c r="T2995" s="203"/>
      <c r="U2995" s="211"/>
      <c r="V2995" s="211"/>
      <c r="W2995" s="185" t="n">
        <v>0</v>
      </c>
      <c r="X2995" s="185" t="n">
        <v>0</v>
      </c>
      <c r="Y2995" s="219" t="n">
        <f aca="false">SUM(W2995:X2995)</f>
        <v>0</v>
      </c>
      <c r="Z2995" s="185" t="n">
        <v>0</v>
      </c>
      <c r="AA2995" s="185" t="n">
        <v>0</v>
      </c>
      <c r="AB2995" s="220" t="n">
        <f aca="false">SUM(Z2995:AA2995)</f>
        <v>0</v>
      </c>
      <c r="AC2995" s="22"/>
      <c r="AD2995" s="22"/>
      <c r="AE2995" s="188"/>
      <c r="AF2995" s="206" t="n">
        <f aca="false">IF(AE2995="SI",N2995,0)</f>
        <v>0</v>
      </c>
      <c r="AG2995" s="189" t="n">
        <f aca="false">IF(AE2995="SI",Y2995,0)</f>
        <v>0</v>
      </c>
      <c r="AH2995" s="189" t="n">
        <f aca="false">IF(AE2995="SI",AB2995,0)</f>
        <v>0</v>
      </c>
      <c r="AI2995" s="148"/>
      <c r="AJ2995" s="207"/>
      <c r="AK2995" s="207"/>
      <c r="AL2995" s="207"/>
      <c r="AM2995" s="207"/>
      <c r="AN2995" s="207"/>
      <c r="AO2995" s="208"/>
    </row>
    <row r="2996" customFormat="false" ht="15.75" hidden="false" customHeight="true" outlineLevel="0" collapsed="false">
      <c r="A2996" s="22" t="n">
        <v>2995</v>
      </c>
      <c r="B2996" s="180"/>
      <c r="C2996" s="22"/>
      <c r="D2996" s="22"/>
      <c r="E2996" s="183"/>
      <c r="F2996" s="183"/>
      <c r="G2996" s="22"/>
      <c r="H2996" s="22"/>
      <c r="I2996" s="22"/>
      <c r="J2996" s="22"/>
      <c r="K2996" s="191" t="e">
        <f aca="false">VLOOKUP(Personale!J2996,Legenda!$D$1:$F$258,2)</f>
        <v>#N/A</v>
      </c>
      <c r="L2996" s="22"/>
      <c r="M2996" s="22"/>
      <c r="N2996" s="22"/>
      <c r="O2996" s="22"/>
      <c r="P2996" s="203"/>
      <c r="Q2996" s="22"/>
      <c r="R2996" s="22"/>
      <c r="S2996" s="22"/>
      <c r="T2996" s="203"/>
      <c r="U2996" s="211"/>
      <c r="V2996" s="211"/>
      <c r="W2996" s="185" t="n">
        <v>0</v>
      </c>
      <c r="X2996" s="185" t="n">
        <v>0</v>
      </c>
      <c r="Y2996" s="219" t="n">
        <f aca="false">SUM(W2996:X2996)</f>
        <v>0</v>
      </c>
      <c r="Z2996" s="185" t="n">
        <v>0</v>
      </c>
      <c r="AA2996" s="185" t="n">
        <v>0</v>
      </c>
      <c r="AB2996" s="220" t="n">
        <f aca="false">SUM(Z2996:AA2996)</f>
        <v>0</v>
      </c>
      <c r="AC2996" s="22"/>
      <c r="AD2996" s="22"/>
      <c r="AE2996" s="188"/>
      <c r="AF2996" s="206" t="n">
        <f aca="false">IF(AE2996="SI",N2996,0)</f>
        <v>0</v>
      </c>
      <c r="AG2996" s="189" t="n">
        <f aca="false">IF(AE2996="SI",Y2996,0)</f>
        <v>0</v>
      </c>
      <c r="AH2996" s="189" t="n">
        <f aca="false">IF(AE2996="SI",AB2996,0)</f>
        <v>0</v>
      </c>
      <c r="AI2996" s="148"/>
      <c r="AJ2996" s="207"/>
      <c r="AK2996" s="207"/>
      <c r="AL2996" s="207"/>
      <c r="AM2996" s="207"/>
      <c r="AN2996" s="207"/>
      <c r="AO2996" s="208"/>
    </row>
    <row r="2997" customFormat="false" ht="15.75" hidden="false" customHeight="true" outlineLevel="0" collapsed="false">
      <c r="A2997" s="22" t="n">
        <v>2996</v>
      </c>
      <c r="B2997" s="180"/>
      <c r="C2997" s="22"/>
      <c r="D2997" s="22"/>
      <c r="E2997" s="183"/>
      <c r="F2997" s="183"/>
      <c r="G2997" s="22"/>
      <c r="H2997" s="22"/>
      <c r="I2997" s="22"/>
      <c r="J2997" s="22"/>
      <c r="K2997" s="191" t="e">
        <f aca="false">VLOOKUP(Personale!J2997,Legenda!$D$1:$F$258,2)</f>
        <v>#N/A</v>
      </c>
      <c r="L2997" s="22"/>
      <c r="M2997" s="22"/>
      <c r="N2997" s="22"/>
      <c r="O2997" s="22"/>
      <c r="P2997" s="203"/>
      <c r="Q2997" s="22"/>
      <c r="R2997" s="22"/>
      <c r="S2997" s="22"/>
      <c r="T2997" s="203"/>
      <c r="U2997" s="211"/>
      <c r="V2997" s="211"/>
      <c r="W2997" s="185" t="n">
        <v>0</v>
      </c>
      <c r="X2997" s="185" t="n">
        <v>0</v>
      </c>
      <c r="Y2997" s="219" t="n">
        <f aca="false">SUM(W2997:X2997)</f>
        <v>0</v>
      </c>
      <c r="Z2997" s="185" t="n">
        <v>0</v>
      </c>
      <c r="AA2997" s="185" t="n">
        <v>0</v>
      </c>
      <c r="AB2997" s="220" t="n">
        <f aca="false">SUM(Z2997:AA2997)</f>
        <v>0</v>
      </c>
      <c r="AC2997" s="22"/>
      <c r="AD2997" s="22"/>
      <c r="AE2997" s="188"/>
      <c r="AF2997" s="206" t="n">
        <f aca="false">IF(AE2997="SI",N2997,0)</f>
        <v>0</v>
      </c>
      <c r="AG2997" s="189" t="n">
        <f aca="false">IF(AE2997="SI",Y2997,0)</f>
        <v>0</v>
      </c>
      <c r="AH2997" s="189" t="n">
        <f aca="false">IF(AE2997="SI",AB2997,0)</f>
        <v>0</v>
      </c>
      <c r="AI2997" s="148"/>
      <c r="AJ2997" s="207"/>
      <c r="AK2997" s="207"/>
      <c r="AL2997" s="207"/>
      <c r="AM2997" s="207"/>
      <c r="AN2997" s="207"/>
      <c r="AO2997" s="208"/>
    </row>
    <row r="2998" customFormat="false" ht="15.75" hidden="false" customHeight="true" outlineLevel="0" collapsed="false">
      <c r="A2998" s="22" t="n">
        <v>2997</v>
      </c>
      <c r="B2998" s="180"/>
      <c r="C2998" s="22"/>
      <c r="D2998" s="22"/>
      <c r="E2998" s="183"/>
      <c r="F2998" s="183"/>
      <c r="G2998" s="22"/>
      <c r="H2998" s="22"/>
      <c r="I2998" s="22"/>
      <c r="J2998" s="22"/>
      <c r="K2998" s="191" t="e">
        <f aca="false">VLOOKUP(Personale!J2998,Legenda!$D$1:$F$258,2)</f>
        <v>#N/A</v>
      </c>
      <c r="L2998" s="22"/>
      <c r="M2998" s="22"/>
      <c r="N2998" s="22"/>
      <c r="O2998" s="22"/>
      <c r="P2998" s="203"/>
      <c r="Q2998" s="22"/>
      <c r="R2998" s="22"/>
      <c r="S2998" s="22"/>
      <c r="T2998" s="203"/>
      <c r="U2998" s="211"/>
      <c r="V2998" s="211"/>
      <c r="W2998" s="185" t="n">
        <v>0</v>
      </c>
      <c r="X2998" s="185" t="n">
        <v>0</v>
      </c>
      <c r="Y2998" s="219" t="n">
        <f aca="false">SUM(W2998:X2998)</f>
        <v>0</v>
      </c>
      <c r="Z2998" s="185" t="n">
        <v>0</v>
      </c>
      <c r="AA2998" s="185" t="n">
        <v>0</v>
      </c>
      <c r="AB2998" s="220" t="n">
        <f aca="false">SUM(Z2998:AA2998)</f>
        <v>0</v>
      </c>
      <c r="AC2998" s="22"/>
      <c r="AD2998" s="22"/>
      <c r="AE2998" s="188"/>
      <c r="AF2998" s="206" t="n">
        <f aca="false">IF(AE2998="SI",N2998,0)</f>
        <v>0</v>
      </c>
      <c r="AG2998" s="189" t="n">
        <f aca="false">IF(AE2998="SI",Y2998,0)</f>
        <v>0</v>
      </c>
      <c r="AH2998" s="189" t="n">
        <f aca="false">IF(AE2998="SI",AB2998,0)</f>
        <v>0</v>
      </c>
      <c r="AI2998" s="148"/>
      <c r="AJ2998" s="207"/>
      <c r="AK2998" s="207"/>
      <c r="AL2998" s="207"/>
      <c r="AM2998" s="207"/>
      <c r="AN2998" s="207"/>
      <c r="AO2998" s="208"/>
    </row>
    <row r="2999" customFormat="false" ht="15.75" hidden="false" customHeight="true" outlineLevel="0" collapsed="false">
      <c r="A2999" s="22" t="n">
        <v>2998</v>
      </c>
      <c r="B2999" s="180"/>
      <c r="C2999" s="22"/>
      <c r="D2999" s="22"/>
      <c r="E2999" s="183"/>
      <c r="F2999" s="183"/>
      <c r="G2999" s="22"/>
      <c r="H2999" s="22"/>
      <c r="I2999" s="22"/>
      <c r="J2999" s="22"/>
      <c r="K2999" s="191" t="e">
        <f aca="false">VLOOKUP(Personale!J2999,Legenda!$D$1:$F$258,2)</f>
        <v>#N/A</v>
      </c>
      <c r="L2999" s="22"/>
      <c r="M2999" s="22"/>
      <c r="N2999" s="22"/>
      <c r="O2999" s="22"/>
      <c r="P2999" s="203"/>
      <c r="Q2999" s="22"/>
      <c r="R2999" s="22"/>
      <c r="S2999" s="22"/>
      <c r="T2999" s="203"/>
      <c r="U2999" s="211"/>
      <c r="V2999" s="211"/>
      <c r="W2999" s="185" t="n">
        <v>0</v>
      </c>
      <c r="X2999" s="185" t="n">
        <v>0</v>
      </c>
      <c r="Y2999" s="219" t="n">
        <f aca="false">SUM(W2999:X2999)</f>
        <v>0</v>
      </c>
      <c r="Z2999" s="185" t="n">
        <v>0</v>
      </c>
      <c r="AA2999" s="185" t="n">
        <v>0</v>
      </c>
      <c r="AB2999" s="220" t="n">
        <f aca="false">SUM(Z2999:AA2999)</f>
        <v>0</v>
      </c>
      <c r="AC2999" s="22"/>
      <c r="AD2999" s="22"/>
      <c r="AE2999" s="188"/>
      <c r="AF2999" s="206" t="n">
        <f aca="false">IF(AE2999="SI",N2999,0)</f>
        <v>0</v>
      </c>
      <c r="AG2999" s="189" t="n">
        <f aca="false">IF(AE2999="SI",Y2999,0)</f>
        <v>0</v>
      </c>
      <c r="AH2999" s="189" t="n">
        <f aca="false">IF(AE2999="SI",AB2999,0)</f>
        <v>0</v>
      </c>
      <c r="AI2999" s="148"/>
      <c r="AJ2999" s="207"/>
      <c r="AK2999" s="207"/>
      <c r="AL2999" s="207"/>
      <c r="AM2999" s="207"/>
      <c r="AN2999" s="207"/>
      <c r="AO2999" s="208"/>
    </row>
    <row r="3000" customFormat="false" ht="15.75" hidden="false" customHeight="true" outlineLevel="0" collapsed="false">
      <c r="A3000" s="22" t="n">
        <v>2999</v>
      </c>
      <c r="B3000" s="180"/>
      <c r="C3000" s="22"/>
      <c r="D3000" s="22"/>
      <c r="E3000" s="183"/>
      <c r="F3000" s="183"/>
      <c r="G3000" s="22"/>
      <c r="H3000" s="22"/>
      <c r="I3000" s="22"/>
      <c r="J3000" s="22"/>
      <c r="K3000" s="191" t="e">
        <f aca="false">VLOOKUP(Personale!J3000,Legenda!$D$1:$F$258,2)</f>
        <v>#N/A</v>
      </c>
      <c r="L3000" s="22"/>
      <c r="M3000" s="22"/>
      <c r="N3000" s="22"/>
      <c r="O3000" s="22"/>
      <c r="P3000" s="203"/>
      <c r="Q3000" s="22"/>
      <c r="R3000" s="22"/>
      <c r="S3000" s="22"/>
      <c r="T3000" s="203"/>
      <c r="U3000" s="211"/>
      <c r="V3000" s="211"/>
      <c r="W3000" s="185" t="n">
        <v>0</v>
      </c>
      <c r="X3000" s="185" t="n">
        <v>0</v>
      </c>
      <c r="Y3000" s="219" t="n">
        <f aca="false">SUM(W3000:X3000)</f>
        <v>0</v>
      </c>
      <c r="Z3000" s="185" t="n">
        <v>0</v>
      </c>
      <c r="AA3000" s="185" t="n">
        <v>0</v>
      </c>
      <c r="AB3000" s="220" t="n">
        <f aca="false">SUM(Z3000:AA3000)</f>
        <v>0</v>
      </c>
      <c r="AC3000" s="22"/>
      <c r="AD3000" s="22"/>
      <c r="AE3000" s="188"/>
      <c r="AF3000" s="206" t="n">
        <f aca="false">IF(AE3000="SI",N3000,0)</f>
        <v>0</v>
      </c>
      <c r="AG3000" s="189" t="n">
        <f aca="false">IF(AE3000="SI",Y3000,0)</f>
        <v>0</v>
      </c>
      <c r="AH3000" s="189" t="n">
        <f aca="false">IF(AE3000="SI",AB3000,0)</f>
        <v>0</v>
      </c>
      <c r="AI3000" s="148"/>
      <c r="AJ3000" s="207"/>
      <c r="AK3000" s="207"/>
      <c r="AL3000" s="207"/>
      <c r="AM3000" s="207"/>
      <c r="AN3000" s="207"/>
      <c r="AO3000" s="208"/>
    </row>
    <row r="3001" customFormat="false" ht="15.75" hidden="false" customHeight="true" outlineLevel="0" collapsed="false">
      <c r="A3001" s="22" t="n">
        <v>3000</v>
      </c>
      <c r="B3001" s="180"/>
      <c r="C3001" s="22"/>
      <c r="D3001" s="22"/>
      <c r="E3001" s="183"/>
      <c r="F3001" s="183"/>
      <c r="G3001" s="22"/>
      <c r="H3001" s="22"/>
      <c r="I3001" s="22"/>
      <c r="J3001" s="22"/>
      <c r="K3001" s="191" t="e">
        <f aca="false">VLOOKUP(Personale!J3001,Legenda!$D$1:$F$258,2)</f>
        <v>#N/A</v>
      </c>
      <c r="L3001" s="22"/>
      <c r="M3001" s="22"/>
      <c r="N3001" s="22"/>
      <c r="O3001" s="22"/>
      <c r="P3001" s="203"/>
      <c r="Q3001" s="22"/>
      <c r="R3001" s="22"/>
      <c r="S3001" s="22"/>
      <c r="T3001" s="203"/>
      <c r="U3001" s="211"/>
      <c r="V3001" s="211"/>
      <c r="W3001" s="185" t="n">
        <v>0</v>
      </c>
      <c r="X3001" s="185" t="n">
        <v>0</v>
      </c>
      <c r="Y3001" s="219" t="n">
        <f aca="false">SUM(W3001:X3001)</f>
        <v>0</v>
      </c>
      <c r="Z3001" s="185" t="n">
        <v>0</v>
      </c>
      <c r="AA3001" s="185" t="n">
        <v>0</v>
      </c>
      <c r="AB3001" s="220" t="n">
        <f aca="false">SUM(Z3001:AA3001)</f>
        <v>0</v>
      </c>
      <c r="AC3001" s="22"/>
      <c r="AD3001" s="22"/>
      <c r="AE3001" s="188"/>
      <c r="AF3001" s="206" t="n">
        <f aca="false">IF(AE3001="SI",N3001,0)</f>
        <v>0</v>
      </c>
      <c r="AG3001" s="189" t="n">
        <f aca="false">IF(AE3001="SI",Y3001,0)</f>
        <v>0</v>
      </c>
      <c r="AH3001" s="189" t="n">
        <f aca="false">IF(AE3001="SI",AB3001,0)</f>
        <v>0</v>
      </c>
      <c r="AI3001" s="148"/>
      <c r="AJ3001" s="207"/>
      <c r="AK3001" s="207"/>
      <c r="AL3001" s="207"/>
      <c r="AM3001" s="207"/>
      <c r="AN3001" s="207"/>
      <c r="AO3001" s="208"/>
    </row>
    <row r="3002" customFormat="false" ht="15.75" hidden="false" customHeight="true" outlineLevel="0" collapsed="false">
      <c r="A3002" s="179"/>
      <c r="B3002" s="179"/>
      <c r="C3002" s="179"/>
      <c r="D3002" s="179"/>
      <c r="E3002" s="179"/>
      <c r="F3002" s="179"/>
      <c r="G3002" s="179"/>
      <c r="H3002" s="179"/>
      <c r="I3002" s="179"/>
      <c r="J3002" s="179"/>
      <c r="K3002" s="179"/>
      <c r="L3002" s="179"/>
      <c r="M3002" s="179"/>
      <c r="N3002" s="179"/>
      <c r="O3002" s="179"/>
      <c r="P3002" s="179"/>
      <c r="Q3002" s="179"/>
      <c r="R3002" s="179"/>
      <c r="S3002" s="179"/>
      <c r="T3002" s="179"/>
      <c r="U3002" s="179"/>
      <c r="V3002" s="179"/>
      <c r="W3002" s="179"/>
      <c r="X3002" s="179"/>
      <c r="Y3002" s="223"/>
      <c r="Z3002" s="179"/>
      <c r="AA3002" s="179"/>
      <c r="AB3002" s="179"/>
      <c r="AC3002" s="179"/>
      <c r="AD3002" s="179"/>
      <c r="AF3002" s="67"/>
      <c r="AG3002" s="67"/>
      <c r="AH3002" s="67"/>
      <c r="AI3002" s="67"/>
      <c r="AJ3002" s="207"/>
      <c r="AK3002" s="207"/>
      <c r="AL3002" s="207"/>
      <c r="AM3002" s="207"/>
      <c r="AN3002" s="207"/>
      <c r="AO3002" s="208"/>
    </row>
    <row r="3003" customFormat="false" ht="15.75" hidden="false" customHeight="true" outlineLevel="0" collapsed="false">
      <c r="A3003" s="179"/>
      <c r="B3003" s="179"/>
      <c r="C3003" s="179"/>
      <c r="D3003" s="179"/>
      <c r="E3003" s="179"/>
      <c r="F3003" s="179"/>
      <c r="G3003" s="179"/>
      <c r="H3003" s="179"/>
      <c r="I3003" s="179"/>
      <c r="J3003" s="179"/>
      <c r="K3003" s="179"/>
      <c r="L3003" s="179"/>
      <c r="M3003" s="179"/>
      <c r="N3003" s="179"/>
      <c r="O3003" s="179"/>
      <c r="P3003" s="179"/>
      <c r="Q3003" s="179"/>
      <c r="R3003" s="179"/>
      <c r="S3003" s="179"/>
      <c r="T3003" s="179"/>
      <c r="U3003" s="179"/>
      <c r="V3003" s="179"/>
      <c r="W3003" s="179"/>
      <c r="X3003" s="179"/>
      <c r="Y3003" s="223"/>
      <c r="Z3003" s="179"/>
      <c r="AA3003" s="179"/>
      <c r="AB3003" s="179"/>
      <c r="AC3003" s="179"/>
      <c r="AD3003" s="179"/>
      <c r="AF3003" s="67"/>
      <c r="AG3003" s="67"/>
      <c r="AH3003" s="67"/>
      <c r="AI3003" s="67"/>
      <c r="AJ3003" s="207"/>
      <c r="AK3003" s="207"/>
      <c r="AL3003" s="207"/>
      <c r="AM3003" s="207"/>
      <c r="AN3003" s="207"/>
      <c r="AO3003" s="208"/>
    </row>
    <row r="3004" customFormat="false" ht="15.75" hidden="false" customHeight="true" outlineLevel="0" collapsed="false">
      <c r="A3004" s="179"/>
      <c r="B3004" s="179"/>
      <c r="C3004" s="179"/>
      <c r="D3004" s="179"/>
      <c r="E3004" s="179"/>
      <c r="F3004" s="179"/>
      <c r="G3004" s="179"/>
      <c r="H3004" s="179"/>
      <c r="I3004" s="179"/>
      <c r="J3004" s="179"/>
      <c r="K3004" s="179"/>
      <c r="L3004" s="179"/>
      <c r="M3004" s="179"/>
      <c r="N3004" s="179"/>
      <c r="O3004" s="179"/>
      <c r="P3004" s="179"/>
      <c r="Q3004" s="179"/>
      <c r="R3004" s="179"/>
      <c r="S3004" s="179"/>
      <c r="T3004" s="179"/>
      <c r="U3004" s="179"/>
      <c r="V3004" s="179"/>
      <c r="W3004" s="179"/>
      <c r="X3004" s="179"/>
      <c r="Y3004" s="223"/>
      <c r="Z3004" s="179"/>
      <c r="AA3004" s="179"/>
      <c r="AB3004" s="179"/>
      <c r="AC3004" s="179"/>
      <c r="AD3004" s="179"/>
      <c r="AF3004" s="67"/>
      <c r="AG3004" s="67"/>
      <c r="AH3004" s="67"/>
      <c r="AI3004" s="67"/>
      <c r="AJ3004" s="207"/>
      <c r="AK3004" s="207"/>
      <c r="AL3004" s="207"/>
      <c r="AM3004" s="207"/>
      <c r="AN3004" s="207"/>
      <c r="AO3004" s="208"/>
    </row>
    <row r="3005" customFormat="false" ht="15.75" hidden="false" customHeight="true" outlineLevel="0" collapsed="false">
      <c r="A3005" s="179"/>
      <c r="B3005" s="179"/>
      <c r="C3005" s="179"/>
      <c r="D3005" s="179"/>
      <c r="E3005" s="179"/>
      <c r="F3005" s="179"/>
      <c r="G3005" s="179"/>
      <c r="H3005" s="179"/>
      <c r="I3005" s="179"/>
      <c r="J3005" s="179"/>
      <c r="K3005" s="179"/>
      <c r="L3005" s="179"/>
      <c r="M3005" s="179"/>
      <c r="N3005" s="179"/>
      <c r="O3005" s="179"/>
      <c r="P3005" s="179"/>
      <c r="Q3005" s="179"/>
      <c r="R3005" s="179"/>
      <c r="S3005" s="179"/>
      <c r="T3005" s="179"/>
      <c r="U3005" s="179"/>
      <c r="V3005" s="179"/>
      <c r="W3005" s="179"/>
      <c r="X3005" s="179"/>
      <c r="Y3005" s="223"/>
      <c r="Z3005" s="179"/>
      <c r="AA3005" s="179"/>
      <c r="AB3005" s="179"/>
      <c r="AC3005" s="179"/>
      <c r="AD3005" s="179"/>
      <c r="AF3005" s="67"/>
      <c r="AG3005" s="67"/>
      <c r="AH3005" s="67"/>
      <c r="AI3005" s="67"/>
      <c r="AJ3005" s="207"/>
      <c r="AK3005" s="207"/>
      <c r="AL3005" s="207"/>
      <c r="AM3005" s="207"/>
      <c r="AN3005" s="207"/>
      <c r="AO3005" s="208"/>
    </row>
    <row r="3006" customFormat="false" ht="15.75" hidden="false" customHeight="true" outlineLevel="0" collapsed="false">
      <c r="A3006" s="179"/>
      <c r="B3006" s="179"/>
      <c r="C3006" s="179"/>
      <c r="D3006" s="179"/>
      <c r="E3006" s="179"/>
      <c r="F3006" s="179"/>
      <c r="G3006" s="179"/>
      <c r="H3006" s="179"/>
      <c r="I3006" s="179"/>
      <c r="J3006" s="179"/>
      <c r="K3006" s="179"/>
      <c r="L3006" s="179"/>
      <c r="M3006" s="179"/>
      <c r="N3006" s="179"/>
      <c r="O3006" s="179"/>
      <c r="P3006" s="179"/>
      <c r="Q3006" s="179"/>
      <c r="R3006" s="179"/>
      <c r="S3006" s="179"/>
      <c r="T3006" s="179"/>
      <c r="U3006" s="179"/>
      <c r="V3006" s="179"/>
      <c r="W3006" s="179"/>
      <c r="X3006" s="179"/>
      <c r="Y3006" s="223"/>
      <c r="Z3006" s="179"/>
      <c r="AA3006" s="179"/>
      <c r="AB3006" s="179"/>
      <c r="AC3006" s="179"/>
      <c r="AD3006" s="179"/>
      <c r="AF3006" s="67"/>
      <c r="AG3006" s="67"/>
      <c r="AH3006" s="67"/>
      <c r="AI3006" s="67"/>
      <c r="AJ3006" s="207"/>
      <c r="AK3006" s="207"/>
      <c r="AL3006" s="207"/>
      <c r="AM3006" s="207"/>
      <c r="AN3006" s="207"/>
      <c r="AO3006" s="208"/>
    </row>
    <row r="3007" customFormat="false" ht="15.75" hidden="false" customHeight="true" outlineLevel="0" collapsed="false">
      <c r="A3007" s="179"/>
      <c r="B3007" s="179"/>
      <c r="C3007" s="179"/>
      <c r="D3007" s="179"/>
      <c r="E3007" s="179"/>
      <c r="F3007" s="179"/>
      <c r="G3007" s="179"/>
      <c r="H3007" s="179"/>
      <c r="I3007" s="179"/>
      <c r="J3007" s="179"/>
      <c r="K3007" s="179"/>
      <c r="L3007" s="179"/>
      <c r="M3007" s="179"/>
      <c r="N3007" s="179"/>
      <c r="O3007" s="179"/>
      <c r="P3007" s="179"/>
      <c r="Q3007" s="179"/>
      <c r="R3007" s="179"/>
      <c r="S3007" s="179"/>
      <c r="T3007" s="179"/>
      <c r="U3007" s="179"/>
      <c r="V3007" s="179"/>
      <c r="W3007" s="179"/>
      <c r="X3007" s="179"/>
      <c r="Y3007" s="223"/>
      <c r="Z3007" s="179"/>
      <c r="AA3007" s="179"/>
      <c r="AB3007" s="179"/>
      <c r="AC3007" s="179"/>
      <c r="AD3007" s="179"/>
      <c r="AF3007" s="67"/>
      <c r="AG3007" s="67"/>
      <c r="AH3007" s="67"/>
      <c r="AI3007" s="67"/>
      <c r="AJ3007" s="207"/>
      <c r="AK3007" s="207"/>
      <c r="AL3007" s="207"/>
      <c r="AM3007" s="207"/>
      <c r="AN3007" s="207"/>
      <c r="AO3007" s="208"/>
    </row>
    <row r="3008" customFormat="false" ht="15.75" hidden="false" customHeight="true" outlineLevel="0" collapsed="false">
      <c r="A3008" s="179"/>
      <c r="B3008" s="179"/>
      <c r="C3008" s="179"/>
      <c r="D3008" s="179"/>
      <c r="E3008" s="179"/>
      <c r="F3008" s="179"/>
      <c r="G3008" s="179"/>
      <c r="H3008" s="179"/>
      <c r="I3008" s="179"/>
      <c r="J3008" s="179"/>
      <c r="K3008" s="179"/>
      <c r="L3008" s="179"/>
      <c r="M3008" s="179"/>
      <c r="N3008" s="179"/>
      <c r="O3008" s="179"/>
      <c r="P3008" s="179"/>
      <c r="Q3008" s="179"/>
      <c r="R3008" s="179"/>
      <c r="S3008" s="179"/>
      <c r="T3008" s="179"/>
      <c r="U3008" s="179"/>
      <c r="V3008" s="179"/>
      <c r="W3008" s="179"/>
      <c r="X3008" s="179"/>
      <c r="Y3008" s="223"/>
      <c r="Z3008" s="179"/>
      <c r="AA3008" s="179"/>
      <c r="AB3008" s="179"/>
      <c r="AC3008" s="179"/>
      <c r="AD3008" s="179"/>
      <c r="AF3008" s="67"/>
      <c r="AG3008" s="67"/>
      <c r="AH3008" s="67"/>
      <c r="AI3008" s="67"/>
      <c r="AJ3008" s="207"/>
      <c r="AK3008" s="207"/>
      <c r="AL3008" s="207"/>
      <c r="AM3008" s="207"/>
      <c r="AN3008" s="207"/>
      <c r="AO3008" s="208"/>
    </row>
    <row r="3009" customFormat="false" ht="15.75" hidden="false" customHeight="true" outlineLevel="0" collapsed="false">
      <c r="A3009" s="179"/>
      <c r="B3009" s="179"/>
      <c r="C3009" s="179"/>
      <c r="D3009" s="179"/>
      <c r="E3009" s="179"/>
      <c r="F3009" s="179"/>
      <c r="G3009" s="179"/>
      <c r="H3009" s="179"/>
      <c r="I3009" s="179"/>
      <c r="J3009" s="179"/>
      <c r="K3009" s="179"/>
      <c r="L3009" s="179"/>
      <c r="M3009" s="179"/>
      <c r="N3009" s="179"/>
      <c r="O3009" s="179"/>
      <c r="P3009" s="179"/>
      <c r="Q3009" s="179"/>
      <c r="R3009" s="179"/>
      <c r="S3009" s="179"/>
      <c r="T3009" s="179"/>
      <c r="U3009" s="179"/>
      <c r="V3009" s="179"/>
      <c r="W3009" s="179"/>
      <c r="X3009" s="179"/>
      <c r="Y3009" s="223"/>
      <c r="Z3009" s="179"/>
      <c r="AA3009" s="179"/>
      <c r="AB3009" s="179"/>
      <c r="AC3009" s="179"/>
      <c r="AD3009" s="179"/>
      <c r="AF3009" s="67"/>
      <c r="AG3009" s="67"/>
      <c r="AH3009" s="67"/>
      <c r="AI3009" s="67"/>
      <c r="AJ3009" s="207"/>
      <c r="AK3009" s="207"/>
      <c r="AL3009" s="207"/>
      <c r="AM3009" s="207"/>
      <c r="AN3009" s="207"/>
      <c r="AO3009" s="208"/>
    </row>
    <row r="3010" customFormat="false" ht="15.75" hidden="false" customHeight="true" outlineLevel="0" collapsed="false">
      <c r="A3010" s="179"/>
      <c r="B3010" s="179"/>
      <c r="C3010" s="179"/>
      <c r="D3010" s="179"/>
      <c r="E3010" s="179"/>
      <c r="F3010" s="179"/>
      <c r="G3010" s="179"/>
      <c r="H3010" s="179"/>
      <c r="I3010" s="179"/>
      <c r="J3010" s="179"/>
      <c r="K3010" s="179"/>
      <c r="L3010" s="179"/>
      <c r="M3010" s="179"/>
      <c r="N3010" s="179"/>
      <c r="O3010" s="179"/>
      <c r="P3010" s="179"/>
      <c r="Q3010" s="179"/>
      <c r="R3010" s="179"/>
      <c r="S3010" s="179"/>
      <c r="T3010" s="179"/>
      <c r="U3010" s="179"/>
      <c r="V3010" s="179"/>
      <c r="W3010" s="179"/>
      <c r="X3010" s="179"/>
      <c r="Y3010" s="223"/>
      <c r="Z3010" s="179"/>
      <c r="AA3010" s="179"/>
      <c r="AB3010" s="179"/>
      <c r="AC3010" s="179"/>
      <c r="AD3010" s="179"/>
      <c r="AF3010" s="67"/>
      <c r="AG3010" s="67"/>
      <c r="AH3010" s="67"/>
      <c r="AI3010" s="67"/>
      <c r="AJ3010" s="207"/>
      <c r="AK3010" s="207"/>
      <c r="AL3010" s="207"/>
      <c r="AM3010" s="207"/>
      <c r="AN3010" s="207"/>
      <c r="AO3010" s="208"/>
    </row>
    <row r="3011" customFormat="false" ht="15.75" hidden="false" customHeight="true" outlineLevel="0" collapsed="false">
      <c r="A3011" s="179"/>
      <c r="B3011" s="179"/>
      <c r="C3011" s="179"/>
      <c r="D3011" s="179"/>
      <c r="E3011" s="179"/>
      <c r="F3011" s="179"/>
      <c r="G3011" s="179"/>
      <c r="H3011" s="179"/>
      <c r="I3011" s="179"/>
      <c r="J3011" s="179"/>
      <c r="K3011" s="179"/>
      <c r="L3011" s="179"/>
      <c r="M3011" s="179"/>
      <c r="N3011" s="179"/>
      <c r="O3011" s="179"/>
      <c r="P3011" s="179"/>
      <c r="Q3011" s="179"/>
      <c r="R3011" s="179"/>
      <c r="S3011" s="179"/>
      <c r="T3011" s="179"/>
      <c r="U3011" s="179"/>
      <c r="V3011" s="179"/>
      <c r="W3011" s="179"/>
      <c r="X3011" s="179"/>
      <c r="Y3011" s="223"/>
      <c r="Z3011" s="179"/>
      <c r="AA3011" s="179"/>
      <c r="AB3011" s="179"/>
      <c r="AC3011" s="179"/>
      <c r="AD3011" s="179"/>
      <c r="AF3011" s="67"/>
      <c r="AG3011" s="67"/>
      <c r="AH3011" s="67"/>
      <c r="AI3011" s="67"/>
      <c r="AJ3011" s="207"/>
      <c r="AK3011" s="207"/>
      <c r="AL3011" s="207"/>
      <c r="AM3011" s="207"/>
      <c r="AN3011" s="207"/>
      <c r="AO3011" s="208"/>
    </row>
    <row r="3012" customFormat="false" ht="15.75" hidden="false" customHeight="true" outlineLevel="0" collapsed="false">
      <c r="A3012" s="179"/>
      <c r="B3012" s="179"/>
      <c r="C3012" s="179"/>
      <c r="D3012" s="179"/>
      <c r="E3012" s="179"/>
      <c r="F3012" s="179"/>
      <c r="G3012" s="179"/>
      <c r="H3012" s="179"/>
      <c r="I3012" s="179"/>
      <c r="J3012" s="179"/>
      <c r="K3012" s="179"/>
      <c r="L3012" s="179"/>
      <c r="M3012" s="179"/>
      <c r="N3012" s="179"/>
      <c r="O3012" s="179"/>
      <c r="P3012" s="179"/>
      <c r="Q3012" s="179"/>
      <c r="R3012" s="179"/>
      <c r="S3012" s="179"/>
      <c r="T3012" s="179"/>
      <c r="U3012" s="179"/>
      <c r="V3012" s="179"/>
      <c r="W3012" s="179"/>
      <c r="X3012" s="179"/>
      <c r="Y3012" s="223"/>
      <c r="Z3012" s="179"/>
      <c r="AA3012" s="179"/>
      <c r="AB3012" s="179"/>
      <c r="AC3012" s="179"/>
      <c r="AD3012" s="179"/>
      <c r="AF3012" s="67"/>
      <c r="AG3012" s="67"/>
      <c r="AH3012" s="67"/>
      <c r="AI3012" s="67"/>
      <c r="AJ3012" s="207"/>
      <c r="AK3012" s="207"/>
      <c r="AL3012" s="207"/>
      <c r="AM3012" s="207"/>
      <c r="AN3012" s="207"/>
      <c r="AO3012" s="208"/>
    </row>
    <row r="3013" customFormat="false" ht="15.75" hidden="false" customHeight="true" outlineLevel="0" collapsed="false">
      <c r="A3013" s="179"/>
      <c r="B3013" s="179"/>
      <c r="C3013" s="179"/>
      <c r="D3013" s="179"/>
      <c r="E3013" s="179"/>
      <c r="F3013" s="179"/>
      <c r="G3013" s="179"/>
      <c r="H3013" s="179"/>
      <c r="I3013" s="179"/>
      <c r="J3013" s="179"/>
      <c r="K3013" s="179"/>
      <c r="L3013" s="179"/>
      <c r="M3013" s="179"/>
      <c r="N3013" s="179"/>
      <c r="O3013" s="179"/>
      <c r="P3013" s="179"/>
      <c r="Q3013" s="179"/>
      <c r="R3013" s="179"/>
      <c r="S3013" s="179"/>
      <c r="T3013" s="179"/>
      <c r="U3013" s="179"/>
      <c r="V3013" s="179"/>
      <c r="W3013" s="179"/>
      <c r="X3013" s="179"/>
      <c r="Y3013" s="223"/>
      <c r="Z3013" s="179"/>
      <c r="AA3013" s="179"/>
      <c r="AB3013" s="179"/>
      <c r="AC3013" s="179"/>
      <c r="AD3013" s="179"/>
      <c r="AF3013" s="67"/>
      <c r="AG3013" s="67"/>
      <c r="AH3013" s="67"/>
      <c r="AI3013" s="67"/>
      <c r="AJ3013" s="207"/>
      <c r="AK3013" s="207"/>
      <c r="AL3013" s="207"/>
      <c r="AM3013" s="207"/>
      <c r="AN3013" s="207"/>
      <c r="AO3013" s="208"/>
    </row>
    <row r="3014" customFormat="false" ht="15.75" hidden="false" customHeight="true" outlineLevel="0" collapsed="false">
      <c r="A3014" s="179"/>
      <c r="B3014" s="179"/>
      <c r="C3014" s="179"/>
      <c r="D3014" s="179"/>
      <c r="E3014" s="179"/>
      <c r="F3014" s="179"/>
      <c r="G3014" s="179"/>
      <c r="H3014" s="179"/>
      <c r="I3014" s="179"/>
      <c r="J3014" s="179"/>
      <c r="K3014" s="179"/>
      <c r="L3014" s="179"/>
      <c r="M3014" s="179"/>
      <c r="N3014" s="179"/>
      <c r="O3014" s="179"/>
      <c r="P3014" s="179"/>
      <c r="Q3014" s="179"/>
      <c r="R3014" s="179"/>
      <c r="S3014" s="179"/>
      <c r="T3014" s="179"/>
      <c r="U3014" s="179"/>
      <c r="V3014" s="179"/>
      <c r="W3014" s="179"/>
      <c r="X3014" s="179"/>
      <c r="Y3014" s="223"/>
      <c r="Z3014" s="179"/>
      <c r="AA3014" s="179"/>
      <c r="AB3014" s="179"/>
      <c r="AC3014" s="179"/>
      <c r="AD3014" s="179"/>
      <c r="AF3014" s="67"/>
      <c r="AG3014" s="67"/>
      <c r="AH3014" s="67"/>
      <c r="AI3014" s="67"/>
      <c r="AJ3014" s="207"/>
      <c r="AK3014" s="207"/>
      <c r="AL3014" s="207"/>
      <c r="AM3014" s="207"/>
      <c r="AN3014" s="207"/>
      <c r="AO3014" s="208"/>
    </row>
    <row r="3015" customFormat="false" ht="15.75" hidden="false" customHeight="true" outlineLevel="0" collapsed="false">
      <c r="A3015" s="179"/>
      <c r="B3015" s="179"/>
      <c r="C3015" s="179"/>
      <c r="D3015" s="179"/>
      <c r="E3015" s="179"/>
      <c r="F3015" s="179"/>
      <c r="G3015" s="179"/>
      <c r="H3015" s="179"/>
      <c r="I3015" s="179"/>
      <c r="J3015" s="179"/>
      <c r="K3015" s="179"/>
      <c r="L3015" s="179"/>
      <c r="M3015" s="179"/>
      <c r="N3015" s="179"/>
      <c r="O3015" s="179"/>
      <c r="P3015" s="179"/>
      <c r="Q3015" s="179"/>
      <c r="R3015" s="179"/>
      <c r="S3015" s="179"/>
      <c r="T3015" s="179"/>
      <c r="U3015" s="179"/>
      <c r="V3015" s="179"/>
      <c r="W3015" s="179"/>
      <c r="X3015" s="179"/>
      <c r="Y3015" s="223"/>
      <c r="Z3015" s="179"/>
      <c r="AA3015" s="179"/>
      <c r="AB3015" s="179"/>
      <c r="AC3015" s="179"/>
      <c r="AD3015" s="179"/>
      <c r="AF3015" s="67"/>
      <c r="AG3015" s="67"/>
      <c r="AH3015" s="67"/>
      <c r="AI3015" s="67"/>
      <c r="AJ3015" s="207"/>
      <c r="AK3015" s="207"/>
      <c r="AL3015" s="207"/>
      <c r="AM3015" s="207"/>
      <c r="AN3015" s="207"/>
      <c r="AO3015" s="208"/>
    </row>
    <row r="3016" customFormat="false" ht="15.75" hidden="false" customHeight="true" outlineLevel="0" collapsed="false">
      <c r="A3016" s="179"/>
      <c r="B3016" s="179"/>
      <c r="C3016" s="179"/>
      <c r="D3016" s="179"/>
      <c r="E3016" s="179"/>
      <c r="F3016" s="179"/>
      <c r="G3016" s="179"/>
      <c r="H3016" s="179"/>
      <c r="I3016" s="179"/>
      <c r="J3016" s="179"/>
      <c r="K3016" s="179"/>
      <c r="L3016" s="179"/>
      <c r="M3016" s="179"/>
      <c r="N3016" s="179"/>
      <c r="O3016" s="179"/>
      <c r="P3016" s="179"/>
      <c r="Q3016" s="179"/>
      <c r="R3016" s="179"/>
      <c r="S3016" s="179"/>
      <c r="T3016" s="179"/>
      <c r="U3016" s="179"/>
      <c r="V3016" s="179"/>
      <c r="W3016" s="179"/>
      <c r="X3016" s="179"/>
      <c r="Y3016" s="223"/>
      <c r="Z3016" s="179"/>
      <c r="AA3016" s="179"/>
      <c r="AB3016" s="179"/>
      <c r="AC3016" s="179"/>
      <c r="AD3016" s="179"/>
      <c r="AF3016" s="67"/>
      <c r="AG3016" s="67"/>
      <c r="AH3016" s="67"/>
      <c r="AI3016" s="67"/>
      <c r="AJ3016" s="207"/>
      <c r="AK3016" s="207"/>
      <c r="AL3016" s="207"/>
      <c r="AM3016" s="207"/>
      <c r="AN3016" s="207"/>
      <c r="AO3016" s="208"/>
    </row>
    <row r="3017" customFormat="false" ht="15.75" hidden="false" customHeight="true" outlineLevel="0" collapsed="false">
      <c r="A3017" s="179"/>
      <c r="B3017" s="179"/>
      <c r="C3017" s="179"/>
      <c r="D3017" s="179"/>
      <c r="E3017" s="179"/>
      <c r="F3017" s="179"/>
      <c r="G3017" s="179"/>
      <c r="H3017" s="179"/>
      <c r="I3017" s="179"/>
      <c r="J3017" s="179"/>
      <c r="K3017" s="179"/>
      <c r="L3017" s="179"/>
      <c r="M3017" s="179"/>
      <c r="N3017" s="179"/>
      <c r="O3017" s="179"/>
      <c r="P3017" s="179"/>
      <c r="Q3017" s="179"/>
      <c r="R3017" s="179"/>
      <c r="S3017" s="179"/>
      <c r="T3017" s="179"/>
      <c r="U3017" s="179"/>
      <c r="V3017" s="179"/>
      <c r="W3017" s="179"/>
      <c r="X3017" s="179"/>
      <c r="Y3017" s="223"/>
      <c r="Z3017" s="179"/>
      <c r="AA3017" s="179"/>
      <c r="AB3017" s="179"/>
      <c r="AC3017" s="179"/>
      <c r="AD3017" s="179"/>
      <c r="AF3017" s="67"/>
      <c r="AG3017" s="67"/>
      <c r="AH3017" s="67"/>
      <c r="AI3017" s="67"/>
      <c r="AJ3017" s="207"/>
      <c r="AK3017" s="207"/>
      <c r="AL3017" s="207"/>
      <c r="AM3017" s="207"/>
      <c r="AN3017" s="207"/>
      <c r="AO3017" s="208"/>
    </row>
    <row r="3018" customFormat="false" ht="15.75" hidden="false" customHeight="true" outlineLevel="0" collapsed="false">
      <c r="A3018" s="179"/>
      <c r="B3018" s="179"/>
      <c r="C3018" s="179"/>
      <c r="D3018" s="179"/>
      <c r="E3018" s="179"/>
      <c r="F3018" s="179"/>
      <c r="G3018" s="179"/>
      <c r="H3018" s="179"/>
      <c r="I3018" s="179"/>
      <c r="J3018" s="179"/>
      <c r="K3018" s="179"/>
      <c r="L3018" s="179"/>
      <c r="M3018" s="179"/>
      <c r="N3018" s="179"/>
      <c r="O3018" s="179"/>
      <c r="P3018" s="179"/>
      <c r="Q3018" s="179"/>
      <c r="R3018" s="179"/>
      <c r="S3018" s="179"/>
      <c r="T3018" s="179"/>
      <c r="U3018" s="179"/>
      <c r="V3018" s="179"/>
      <c r="W3018" s="179"/>
      <c r="X3018" s="179"/>
      <c r="Y3018" s="223"/>
      <c r="Z3018" s="179"/>
      <c r="AA3018" s="179"/>
      <c r="AB3018" s="179"/>
      <c r="AC3018" s="179"/>
      <c r="AD3018" s="179"/>
      <c r="AF3018" s="67"/>
      <c r="AG3018" s="67"/>
      <c r="AH3018" s="67"/>
      <c r="AI3018" s="67"/>
      <c r="AJ3018" s="207"/>
      <c r="AK3018" s="207"/>
      <c r="AL3018" s="207"/>
      <c r="AM3018" s="207"/>
      <c r="AN3018" s="207"/>
      <c r="AO3018" s="208"/>
    </row>
    <row r="3019" customFormat="false" ht="15.75" hidden="false" customHeight="true" outlineLevel="0" collapsed="false">
      <c r="A3019" s="179"/>
      <c r="B3019" s="179"/>
      <c r="C3019" s="179"/>
      <c r="D3019" s="179"/>
      <c r="E3019" s="179"/>
      <c r="F3019" s="179"/>
      <c r="G3019" s="179"/>
      <c r="H3019" s="179"/>
      <c r="I3019" s="179"/>
      <c r="J3019" s="179"/>
      <c r="K3019" s="179"/>
      <c r="L3019" s="179"/>
      <c r="M3019" s="179"/>
      <c r="N3019" s="179"/>
      <c r="O3019" s="179"/>
      <c r="P3019" s="179"/>
      <c r="Q3019" s="179"/>
      <c r="R3019" s="179"/>
      <c r="S3019" s="179"/>
      <c r="T3019" s="179"/>
      <c r="U3019" s="179"/>
      <c r="V3019" s="179"/>
      <c r="W3019" s="179"/>
      <c r="X3019" s="179"/>
      <c r="Y3019" s="223"/>
      <c r="Z3019" s="179"/>
      <c r="AA3019" s="179"/>
      <c r="AB3019" s="179"/>
      <c r="AC3019" s="179"/>
      <c r="AD3019" s="179"/>
      <c r="AF3019" s="67"/>
      <c r="AG3019" s="67"/>
      <c r="AH3019" s="67"/>
      <c r="AI3019" s="67"/>
      <c r="AJ3019" s="207"/>
      <c r="AK3019" s="207"/>
      <c r="AL3019" s="207"/>
      <c r="AM3019" s="207"/>
      <c r="AN3019" s="207"/>
      <c r="AO3019" s="208"/>
    </row>
    <row r="3020" customFormat="false" ht="15.75" hidden="false" customHeight="true" outlineLevel="0" collapsed="false">
      <c r="A3020" s="179"/>
      <c r="B3020" s="179"/>
      <c r="C3020" s="179"/>
      <c r="D3020" s="179"/>
      <c r="E3020" s="179"/>
      <c r="F3020" s="179"/>
      <c r="G3020" s="179"/>
      <c r="H3020" s="179"/>
      <c r="I3020" s="179"/>
      <c r="J3020" s="179"/>
      <c r="K3020" s="179"/>
      <c r="L3020" s="179"/>
      <c r="M3020" s="179"/>
      <c r="N3020" s="179"/>
      <c r="O3020" s="179"/>
      <c r="P3020" s="179"/>
      <c r="Q3020" s="179"/>
      <c r="R3020" s="179"/>
      <c r="S3020" s="179"/>
      <c r="T3020" s="179"/>
      <c r="U3020" s="179"/>
      <c r="V3020" s="179"/>
      <c r="W3020" s="179"/>
      <c r="X3020" s="179"/>
      <c r="Y3020" s="223"/>
      <c r="Z3020" s="179"/>
      <c r="AA3020" s="179"/>
      <c r="AB3020" s="179"/>
      <c r="AC3020" s="179"/>
      <c r="AD3020" s="179"/>
      <c r="AF3020" s="67"/>
      <c r="AG3020" s="67"/>
      <c r="AH3020" s="67"/>
      <c r="AI3020" s="67"/>
      <c r="AJ3020" s="207"/>
      <c r="AK3020" s="207"/>
      <c r="AL3020" s="207"/>
      <c r="AM3020" s="207"/>
      <c r="AN3020" s="207"/>
      <c r="AO3020" s="208"/>
    </row>
    <row r="3021" customFormat="false" ht="15.75" hidden="false" customHeight="true" outlineLevel="0" collapsed="false">
      <c r="A3021" s="179"/>
      <c r="B3021" s="179"/>
      <c r="C3021" s="179"/>
      <c r="D3021" s="179"/>
      <c r="E3021" s="179"/>
      <c r="F3021" s="179"/>
      <c r="G3021" s="179"/>
      <c r="H3021" s="179"/>
      <c r="I3021" s="179"/>
      <c r="J3021" s="179"/>
      <c r="K3021" s="179"/>
      <c r="L3021" s="179"/>
      <c r="M3021" s="179"/>
      <c r="N3021" s="179"/>
      <c r="O3021" s="179"/>
      <c r="P3021" s="179"/>
      <c r="Q3021" s="179"/>
      <c r="R3021" s="179"/>
      <c r="S3021" s="179"/>
      <c r="T3021" s="179"/>
      <c r="U3021" s="179"/>
      <c r="V3021" s="179"/>
      <c r="W3021" s="179"/>
      <c r="X3021" s="179"/>
      <c r="Y3021" s="223"/>
      <c r="Z3021" s="179"/>
      <c r="AA3021" s="179"/>
      <c r="AB3021" s="179"/>
      <c r="AC3021" s="179"/>
      <c r="AD3021" s="179"/>
      <c r="AF3021" s="67"/>
      <c r="AG3021" s="67"/>
      <c r="AH3021" s="67"/>
      <c r="AI3021" s="67"/>
      <c r="AJ3021" s="207"/>
      <c r="AK3021" s="207"/>
      <c r="AL3021" s="207"/>
      <c r="AM3021" s="207"/>
      <c r="AN3021" s="207"/>
      <c r="AO3021" s="208"/>
    </row>
    <row r="3022" customFormat="false" ht="15.75" hidden="false" customHeight="true" outlineLevel="0" collapsed="false">
      <c r="A3022" s="179"/>
      <c r="B3022" s="179"/>
      <c r="C3022" s="179"/>
      <c r="D3022" s="179"/>
      <c r="E3022" s="179"/>
      <c r="F3022" s="179"/>
      <c r="G3022" s="179"/>
      <c r="H3022" s="179"/>
      <c r="I3022" s="179"/>
      <c r="J3022" s="179"/>
      <c r="K3022" s="179"/>
      <c r="L3022" s="179"/>
      <c r="M3022" s="179"/>
      <c r="N3022" s="179"/>
      <c r="O3022" s="179"/>
      <c r="P3022" s="179"/>
      <c r="Q3022" s="179"/>
      <c r="R3022" s="179"/>
      <c r="S3022" s="179"/>
      <c r="T3022" s="179"/>
      <c r="U3022" s="179"/>
      <c r="V3022" s="179"/>
      <c r="W3022" s="179"/>
      <c r="X3022" s="179"/>
      <c r="Y3022" s="223"/>
      <c r="Z3022" s="179"/>
      <c r="AA3022" s="179"/>
      <c r="AB3022" s="179"/>
      <c r="AC3022" s="179"/>
      <c r="AD3022" s="179"/>
      <c r="AF3022" s="67"/>
      <c r="AG3022" s="67"/>
      <c r="AH3022" s="67"/>
      <c r="AI3022" s="67"/>
      <c r="AJ3022" s="207"/>
      <c r="AK3022" s="207"/>
      <c r="AL3022" s="207"/>
      <c r="AM3022" s="207"/>
      <c r="AN3022" s="207"/>
      <c r="AO3022" s="208"/>
    </row>
    <row r="3023" customFormat="false" ht="15.75" hidden="false" customHeight="true" outlineLevel="0" collapsed="false">
      <c r="A3023" s="179"/>
      <c r="B3023" s="179"/>
      <c r="C3023" s="179"/>
      <c r="D3023" s="179"/>
      <c r="E3023" s="179"/>
      <c r="F3023" s="179"/>
      <c r="G3023" s="179"/>
      <c r="H3023" s="179"/>
      <c r="I3023" s="179"/>
      <c r="J3023" s="179"/>
      <c r="K3023" s="179"/>
      <c r="L3023" s="179"/>
      <c r="M3023" s="179"/>
      <c r="N3023" s="179"/>
      <c r="O3023" s="179"/>
      <c r="P3023" s="179"/>
      <c r="Q3023" s="179"/>
      <c r="R3023" s="179"/>
      <c r="S3023" s="179"/>
      <c r="T3023" s="179"/>
      <c r="U3023" s="179"/>
      <c r="V3023" s="179"/>
      <c r="W3023" s="179"/>
      <c r="X3023" s="179"/>
      <c r="Y3023" s="223"/>
      <c r="Z3023" s="179"/>
      <c r="AA3023" s="179"/>
      <c r="AB3023" s="179"/>
      <c r="AC3023" s="179"/>
      <c r="AD3023" s="179"/>
      <c r="AF3023" s="67"/>
      <c r="AG3023" s="67"/>
      <c r="AH3023" s="67"/>
      <c r="AI3023" s="67"/>
      <c r="AJ3023" s="207"/>
      <c r="AK3023" s="207"/>
      <c r="AL3023" s="207"/>
      <c r="AM3023" s="207"/>
      <c r="AN3023" s="207"/>
      <c r="AO3023" s="208"/>
    </row>
    <row r="3024" customFormat="false" ht="15.75" hidden="false" customHeight="true" outlineLevel="0" collapsed="false">
      <c r="A3024" s="179"/>
      <c r="B3024" s="179"/>
      <c r="C3024" s="179"/>
      <c r="D3024" s="179"/>
      <c r="E3024" s="179"/>
      <c r="F3024" s="179"/>
      <c r="G3024" s="179"/>
      <c r="H3024" s="179"/>
      <c r="I3024" s="179"/>
      <c r="J3024" s="179"/>
      <c r="K3024" s="179"/>
      <c r="L3024" s="179"/>
      <c r="M3024" s="179"/>
      <c r="N3024" s="179"/>
      <c r="O3024" s="179"/>
      <c r="P3024" s="179"/>
      <c r="Q3024" s="179"/>
      <c r="R3024" s="179"/>
      <c r="S3024" s="179"/>
      <c r="T3024" s="179"/>
      <c r="U3024" s="179"/>
      <c r="V3024" s="179"/>
      <c r="W3024" s="179"/>
      <c r="X3024" s="179"/>
      <c r="Y3024" s="223"/>
      <c r="Z3024" s="179"/>
      <c r="AA3024" s="179"/>
      <c r="AB3024" s="179"/>
      <c r="AC3024" s="179"/>
      <c r="AD3024" s="179"/>
      <c r="AF3024" s="67"/>
      <c r="AG3024" s="67"/>
      <c r="AH3024" s="67"/>
      <c r="AI3024" s="67"/>
      <c r="AJ3024" s="207"/>
      <c r="AK3024" s="207"/>
      <c r="AL3024" s="207"/>
      <c r="AM3024" s="207"/>
      <c r="AN3024" s="207"/>
      <c r="AO3024" s="208"/>
    </row>
    <row r="3025" customFormat="false" ht="15.75" hidden="false" customHeight="true" outlineLevel="0" collapsed="false">
      <c r="A3025" s="179"/>
      <c r="B3025" s="179"/>
      <c r="C3025" s="179"/>
      <c r="D3025" s="179"/>
      <c r="E3025" s="179"/>
      <c r="F3025" s="179"/>
      <c r="G3025" s="179"/>
      <c r="H3025" s="179"/>
      <c r="I3025" s="179"/>
      <c r="J3025" s="179"/>
      <c r="K3025" s="179"/>
      <c r="L3025" s="179"/>
      <c r="M3025" s="179"/>
      <c r="N3025" s="179"/>
      <c r="O3025" s="179"/>
      <c r="P3025" s="179"/>
      <c r="Q3025" s="179"/>
      <c r="R3025" s="179"/>
      <c r="S3025" s="179"/>
      <c r="T3025" s="179"/>
      <c r="U3025" s="179"/>
      <c r="V3025" s="179"/>
      <c r="W3025" s="179"/>
      <c r="X3025" s="179"/>
      <c r="Y3025" s="223"/>
      <c r="Z3025" s="179"/>
      <c r="AA3025" s="179"/>
      <c r="AB3025" s="179"/>
      <c r="AC3025" s="179"/>
      <c r="AD3025" s="179"/>
      <c r="AF3025" s="67"/>
      <c r="AG3025" s="67"/>
      <c r="AH3025" s="67"/>
      <c r="AI3025" s="67"/>
      <c r="AJ3025" s="207"/>
      <c r="AK3025" s="207"/>
      <c r="AL3025" s="207"/>
      <c r="AM3025" s="207"/>
      <c r="AN3025" s="207"/>
      <c r="AO3025" s="208"/>
    </row>
    <row r="3026" customFormat="false" ht="15.75" hidden="false" customHeight="true" outlineLevel="0" collapsed="false">
      <c r="A3026" s="179"/>
      <c r="B3026" s="179"/>
      <c r="C3026" s="179"/>
      <c r="D3026" s="179"/>
      <c r="E3026" s="179"/>
      <c r="F3026" s="179"/>
      <c r="G3026" s="179"/>
      <c r="H3026" s="179"/>
      <c r="I3026" s="179"/>
      <c r="J3026" s="179"/>
      <c r="K3026" s="179"/>
      <c r="L3026" s="179"/>
      <c r="M3026" s="179"/>
      <c r="N3026" s="179"/>
      <c r="O3026" s="179"/>
      <c r="P3026" s="179"/>
      <c r="Q3026" s="179"/>
      <c r="R3026" s="179"/>
      <c r="S3026" s="179"/>
      <c r="T3026" s="179"/>
      <c r="U3026" s="179"/>
      <c r="V3026" s="179"/>
      <c r="W3026" s="179"/>
      <c r="X3026" s="179"/>
      <c r="Y3026" s="223"/>
      <c r="Z3026" s="179"/>
      <c r="AA3026" s="179"/>
      <c r="AB3026" s="179"/>
      <c r="AC3026" s="179"/>
      <c r="AD3026" s="179"/>
      <c r="AF3026" s="67"/>
      <c r="AG3026" s="67"/>
      <c r="AH3026" s="67"/>
      <c r="AI3026" s="67"/>
      <c r="AJ3026" s="207"/>
      <c r="AK3026" s="207"/>
      <c r="AL3026" s="207"/>
      <c r="AM3026" s="207"/>
      <c r="AN3026" s="207"/>
      <c r="AO3026" s="208"/>
    </row>
    <row r="3027" customFormat="false" ht="15.75" hidden="false" customHeight="true" outlineLevel="0" collapsed="false">
      <c r="A3027" s="179"/>
      <c r="B3027" s="179"/>
      <c r="C3027" s="179"/>
      <c r="D3027" s="179"/>
      <c r="E3027" s="179"/>
      <c r="F3027" s="179"/>
      <c r="G3027" s="179"/>
      <c r="H3027" s="179"/>
      <c r="I3027" s="179"/>
      <c r="J3027" s="179"/>
      <c r="K3027" s="179"/>
      <c r="L3027" s="179"/>
      <c r="M3027" s="179"/>
      <c r="N3027" s="179"/>
      <c r="O3027" s="179"/>
      <c r="P3027" s="179"/>
      <c r="Q3027" s="179"/>
      <c r="R3027" s="179"/>
      <c r="S3027" s="179"/>
      <c r="T3027" s="179"/>
      <c r="U3027" s="179"/>
      <c r="V3027" s="179"/>
      <c r="W3027" s="179"/>
      <c r="X3027" s="179"/>
      <c r="Y3027" s="223"/>
      <c r="Z3027" s="179"/>
      <c r="AA3027" s="179"/>
      <c r="AB3027" s="179"/>
      <c r="AC3027" s="179"/>
      <c r="AD3027" s="179"/>
      <c r="AF3027" s="67"/>
      <c r="AG3027" s="67"/>
      <c r="AH3027" s="67"/>
      <c r="AI3027" s="67"/>
      <c r="AJ3027" s="207"/>
      <c r="AK3027" s="207"/>
      <c r="AL3027" s="207"/>
      <c r="AM3027" s="207"/>
      <c r="AN3027" s="207"/>
      <c r="AO3027" s="208"/>
    </row>
    <row r="3028" customFormat="false" ht="15.75" hidden="false" customHeight="true" outlineLevel="0" collapsed="false">
      <c r="A3028" s="179"/>
      <c r="B3028" s="179"/>
      <c r="C3028" s="179"/>
      <c r="D3028" s="179"/>
      <c r="E3028" s="179"/>
      <c r="F3028" s="179"/>
      <c r="G3028" s="179"/>
      <c r="H3028" s="179"/>
      <c r="I3028" s="179"/>
      <c r="J3028" s="179"/>
      <c r="K3028" s="179"/>
      <c r="L3028" s="179"/>
      <c r="M3028" s="179"/>
      <c r="N3028" s="179"/>
      <c r="O3028" s="179"/>
      <c r="P3028" s="179"/>
      <c r="Q3028" s="179"/>
      <c r="R3028" s="179"/>
      <c r="S3028" s="179"/>
      <c r="T3028" s="179"/>
      <c r="U3028" s="179"/>
      <c r="V3028" s="179"/>
      <c r="W3028" s="179"/>
      <c r="X3028" s="179"/>
      <c r="Y3028" s="223"/>
      <c r="Z3028" s="179"/>
      <c r="AA3028" s="179"/>
      <c r="AB3028" s="179"/>
      <c r="AC3028" s="179"/>
      <c r="AD3028" s="179"/>
      <c r="AF3028" s="67"/>
      <c r="AG3028" s="67"/>
      <c r="AH3028" s="67"/>
      <c r="AI3028" s="67"/>
      <c r="AJ3028" s="207"/>
      <c r="AK3028" s="207"/>
      <c r="AL3028" s="207"/>
      <c r="AM3028" s="207"/>
      <c r="AN3028" s="207"/>
      <c r="AO3028" s="208"/>
    </row>
    <row r="3029" customFormat="false" ht="15.75" hidden="false" customHeight="true" outlineLevel="0" collapsed="false">
      <c r="A3029" s="179"/>
      <c r="B3029" s="179"/>
      <c r="C3029" s="179"/>
      <c r="D3029" s="179"/>
      <c r="E3029" s="179"/>
      <c r="F3029" s="179"/>
      <c r="G3029" s="179"/>
      <c r="H3029" s="179"/>
      <c r="I3029" s="179"/>
      <c r="J3029" s="179"/>
      <c r="K3029" s="179"/>
      <c r="L3029" s="179"/>
      <c r="M3029" s="179"/>
      <c r="N3029" s="179"/>
      <c r="O3029" s="179"/>
      <c r="P3029" s="179"/>
      <c r="Q3029" s="179"/>
      <c r="R3029" s="179"/>
      <c r="S3029" s="179"/>
      <c r="T3029" s="179"/>
      <c r="U3029" s="179"/>
      <c r="V3029" s="179"/>
      <c r="W3029" s="179"/>
      <c r="X3029" s="179"/>
      <c r="Y3029" s="223"/>
      <c r="Z3029" s="179"/>
      <c r="AA3029" s="179"/>
      <c r="AB3029" s="179"/>
      <c r="AC3029" s="179"/>
      <c r="AD3029" s="179"/>
      <c r="AF3029" s="67"/>
      <c r="AG3029" s="67"/>
      <c r="AH3029" s="67"/>
      <c r="AI3029" s="67"/>
      <c r="AJ3029" s="207"/>
      <c r="AK3029" s="207"/>
      <c r="AL3029" s="207"/>
      <c r="AM3029" s="207"/>
      <c r="AN3029" s="207"/>
      <c r="AO3029" s="208"/>
    </row>
    <row r="3030" customFormat="false" ht="15.75" hidden="false" customHeight="true" outlineLevel="0" collapsed="false">
      <c r="A3030" s="179"/>
      <c r="B3030" s="179"/>
      <c r="C3030" s="179"/>
      <c r="D3030" s="179"/>
      <c r="E3030" s="179"/>
      <c r="F3030" s="179"/>
      <c r="G3030" s="179"/>
      <c r="H3030" s="179"/>
      <c r="I3030" s="179"/>
      <c r="J3030" s="179"/>
      <c r="K3030" s="179"/>
      <c r="L3030" s="179"/>
      <c r="M3030" s="179"/>
      <c r="N3030" s="179"/>
      <c r="O3030" s="179"/>
      <c r="P3030" s="179"/>
      <c r="Q3030" s="179"/>
      <c r="R3030" s="179"/>
      <c r="S3030" s="179"/>
      <c r="T3030" s="179"/>
      <c r="U3030" s="179"/>
      <c r="V3030" s="179"/>
      <c r="W3030" s="179"/>
      <c r="X3030" s="179"/>
      <c r="Y3030" s="223"/>
      <c r="Z3030" s="179"/>
      <c r="AA3030" s="179"/>
      <c r="AB3030" s="179"/>
      <c r="AC3030" s="179"/>
      <c r="AD3030" s="179"/>
      <c r="AF3030" s="67"/>
      <c r="AG3030" s="67"/>
      <c r="AH3030" s="67"/>
      <c r="AI3030" s="67"/>
      <c r="AJ3030" s="207"/>
      <c r="AK3030" s="207"/>
      <c r="AL3030" s="207"/>
      <c r="AM3030" s="207"/>
      <c r="AN3030" s="207"/>
      <c r="AO3030" s="208"/>
    </row>
    <row r="3031" customFormat="false" ht="15.75" hidden="false" customHeight="true" outlineLevel="0" collapsed="false">
      <c r="A3031" s="179"/>
      <c r="B3031" s="179"/>
      <c r="C3031" s="179"/>
      <c r="D3031" s="179"/>
      <c r="E3031" s="179"/>
      <c r="F3031" s="179"/>
      <c r="G3031" s="179"/>
      <c r="H3031" s="179"/>
      <c r="I3031" s="179"/>
      <c r="J3031" s="179"/>
      <c r="K3031" s="179"/>
      <c r="L3031" s="179"/>
      <c r="M3031" s="179"/>
      <c r="N3031" s="179"/>
      <c r="O3031" s="179"/>
      <c r="P3031" s="179"/>
      <c r="Q3031" s="179"/>
      <c r="R3031" s="179"/>
      <c r="S3031" s="179"/>
      <c r="T3031" s="179"/>
      <c r="U3031" s="179"/>
      <c r="V3031" s="179"/>
      <c r="W3031" s="179"/>
      <c r="X3031" s="179"/>
      <c r="Y3031" s="223"/>
      <c r="Z3031" s="179"/>
      <c r="AA3031" s="179"/>
      <c r="AB3031" s="179"/>
      <c r="AC3031" s="179"/>
      <c r="AD3031" s="179"/>
      <c r="AF3031" s="67"/>
      <c r="AG3031" s="67"/>
      <c r="AH3031" s="67"/>
      <c r="AI3031" s="67"/>
      <c r="AJ3031" s="207"/>
      <c r="AK3031" s="207"/>
      <c r="AL3031" s="207"/>
      <c r="AM3031" s="207"/>
      <c r="AN3031" s="207"/>
      <c r="AO3031" s="208"/>
    </row>
    <row r="3032" customFormat="false" ht="15.75" hidden="false" customHeight="true" outlineLevel="0" collapsed="false">
      <c r="A3032" s="179"/>
      <c r="B3032" s="179"/>
      <c r="C3032" s="179"/>
      <c r="D3032" s="179"/>
      <c r="E3032" s="179"/>
      <c r="F3032" s="179"/>
      <c r="G3032" s="179"/>
      <c r="H3032" s="179"/>
      <c r="I3032" s="179"/>
      <c r="J3032" s="179"/>
      <c r="K3032" s="179"/>
      <c r="L3032" s="179"/>
      <c r="M3032" s="179"/>
      <c r="N3032" s="179"/>
      <c r="O3032" s="179"/>
      <c r="P3032" s="179"/>
      <c r="Q3032" s="179"/>
      <c r="R3032" s="179"/>
      <c r="S3032" s="179"/>
      <c r="T3032" s="179"/>
      <c r="U3032" s="179"/>
      <c r="V3032" s="179"/>
      <c r="W3032" s="179"/>
      <c r="X3032" s="179"/>
      <c r="Y3032" s="223"/>
      <c r="Z3032" s="179"/>
      <c r="AA3032" s="179"/>
      <c r="AB3032" s="179"/>
      <c r="AC3032" s="179"/>
      <c r="AD3032" s="179"/>
      <c r="AF3032" s="67"/>
      <c r="AG3032" s="67"/>
      <c r="AH3032" s="67"/>
      <c r="AI3032" s="67"/>
      <c r="AJ3032" s="207"/>
      <c r="AK3032" s="207"/>
      <c r="AL3032" s="207"/>
      <c r="AM3032" s="207"/>
      <c r="AN3032" s="207"/>
      <c r="AO3032" s="208"/>
    </row>
    <row r="3033" customFormat="false" ht="15.75" hidden="false" customHeight="true" outlineLevel="0" collapsed="false">
      <c r="A3033" s="179"/>
      <c r="B3033" s="179"/>
      <c r="C3033" s="179"/>
      <c r="D3033" s="179"/>
      <c r="E3033" s="179"/>
      <c r="F3033" s="179"/>
      <c r="G3033" s="179"/>
      <c r="H3033" s="179"/>
      <c r="I3033" s="179"/>
      <c r="J3033" s="179"/>
      <c r="K3033" s="179"/>
      <c r="L3033" s="179"/>
      <c r="M3033" s="179"/>
      <c r="N3033" s="179"/>
      <c r="O3033" s="179"/>
      <c r="P3033" s="179"/>
      <c r="Q3033" s="179"/>
      <c r="R3033" s="179"/>
      <c r="S3033" s="179"/>
      <c r="T3033" s="179"/>
      <c r="U3033" s="179"/>
      <c r="V3033" s="179"/>
      <c r="W3033" s="179"/>
      <c r="X3033" s="179"/>
      <c r="Y3033" s="223"/>
      <c r="Z3033" s="179"/>
      <c r="AA3033" s="179"/>
      <c r="AB3033" s="179"/>
      <c r="AC3033" s="179"/>
      <c r="AD3033" s="179"/>
      <c r="AF3033" s="67"/>
      <c r="AG3033" s="67"/>
      <c r="AH3033" s="67"/>
      <c r="AI3033" s="67"/>
      <c r="AJ3033" s="207"/>
      <c r="AK3033" s="207"/>
      <c r="AL3033" s="207"/>
      <c r="AM3033" s="207"/>
      <c r="AN3033" s="207"/>
      <c r="AO3033" s="208"/>
    </row>
    <row r="3034" customFormat="false" ht="15.75" hidden="false" customHeight="true" outlineLevel="0" collapsed="false">
      <c r="A3034" s="179"/>
      <c r="B3034" s="179"/>
      <c r="C3034" s="179"/>
      <c r="D3034" s="179"/>
      <c r="E3034" s="179"/>
      <c r="F3034" s="179"/>
      <c r="G3034" s="179"/>
      <c r="H3034" s="179"/>
      <c r="I3034" s="179"/>
      <c r="J3034" s="179"/>
      <c r="K3034" s="179"/>
      <c r="L3034" s="179"/>
      <c r="M3034" s="179"/>
      <c r="N3034" s="179"/>
      <c r="O3034" s="179"/>
      <c r="P3034" s="179"/>
      <c r="Q3034" s="179"/>
      <c r="R3034" s="179"/>
      <c r="S3034" s="179"/>
      <c r="T3034" s="179"/>
      <c r="U3034" s="179"/>
      <c r="V3034" s="179"/>
      <c r="W3034" s="179"/>
      <c r="X3034" s="179"/>
      <c r="Y3034" s="223"/>
      <c r="Z3034" s="179"/>
      <c r="AA3034" s="179"/>
      <c r="AB3034" s="179"/>
      <c r="AC3034" s="179"/>
      <c r="AD3034" s="179"/>
      <c r="AF3034" s="67"/>
      <c r="AG3034" s="67"/>
      <c r="AH3034" s="67"/>
      <c r="AI3034" s="67"/>
      <c r="AJ3034" s="207"/>
      <c r="AK3034" s="207"/>
      <c r="AL3034" s="207"/>
      <c r="AM3034" s="207"/>
      <c r="AN3034" s="207"/>
      <c r="AO3034" s="208"/>
    </row>
    <row r="3035" customFormat="false" ht="15.75" hidden="false" customHeight="true" outlineLevel="0" collapsed="false">
      <c r="A3035" s="179"/>
      <c r="B3035" s="179"/>
      <c r="C3035" s="179"/>
      <c r="D3035" s="179"/>
      <c r="E3035" s="179"/>
      <c r="F3035" s="179"/>
      <c r="G3035" s="179"/>
      <c r="H3035" s="179"/>
      <c r="I3035" s="179"/>
      <c r="J3035" s="179"/>
      <c r="K3035" s="179"/>
      <c r="L3035" s="179"/>
      <c r="M3035" s="179"/>
      <c r="N3035" s="179"/>
      <c r="O3035" s="179"/>
      <c r="P3035" s="179"/>
      <c r="Q3035" s="179"/>
      <c r="R3035" s="179"/>
      <c r="S3035" s="179"/>
      <c r="T3035" s="179"/>
      <c r="U3035" s="179"/>
      <c r="V3035" s="179"/>
      <c r="W3035" s="179"/>
      <c r="X3035" s="179"/>
      <c r="Y3035" s="223"/>
      <c r="Z3035" s="179"/>
      <c r="AA3035" s="179"/>
      <c r="AB3035" s="179"/>
      <c r="AC3035" s="179"/>
      <c r="AD3035" s="179"/>
      <c r="AF3035" s="67"/>
      <c r="AG3035" s="67"/>
      <c r="AH3035" s="67"/>
      <c r="AI3035" s="67"/>
      <c r="AJ3035" s="207"/>
      <c r="AK3035" s="207"/>
      <c r="AL3035" s="207"/>
      <c r="AM3035" s="207"/>
      <c r="AN3035" s="207"/>
      <c r="AO3035" s="208"/>
    </row>
    <row r="3036" customFormat="false" ht="15.75" hidden="false" customHeight="true" outlineLevel="0" collapsed="false">
      <c r="A3036" s="179"/>
      <c r="B3036" s="179"/>
      <c r="C3036" s="179"/>
      <c r="D3036" s="179"/>
      <c r="E3036" s="179"/>
      <c r="F3036" s="179"/>
      <c r="G3036" s="179"/>
      <c r="H3036" s="179"/>
      <c r="I3036" s="179"/>
      <c r="J3036" s="179"/>
      <c r="K3036" s="179"/>
      <c r="L3036" s="179"/>
      <c r="M3036" s="179"/>
      <c r="N3036" s="179"/>
      <c r="O3036" s="179"/>
      <c r="P3036" s="179"/>
      <c r="Q3036" s="179"/>
      <c r="R3036" s="179"/>
      <c r="S3036" s="179"/>
      <c r="T3036" s="179"/>
      <c r="U3036" s="179"/>
      <c r="V3036" s="179"/>
      <c r="W3036" s="179"/>
      <c r="X3036" s="179"/>
      <c r="Y3036" s="223"/>
      <c r="Z3036" s="179"/>
      <c r="AA3036" s="179"/>
      <c r="AB3036" s="179"/>
      <c r="AC3036" s="179"/>
      <c r="AD3036" s="179"/>
      <c r="AF3036" s="67"/>
      <c r="AG3036" s="67"/>
      <c r="AH3036" s="67"/>
      <c r="AI3036" s="67"/>
      <c r="AJ3036" s="207"/>
      <c r="AK3036" s="207"/>
      <c r="AL3036" s="207"/>
      <c r="AM3036" s="207"/>
      <c r="AN3036" s="207"/>
      <c r="AO3036" s="208"/>
    </row>
    <row r="3037" customFormat="false" ht="15.75" hidden="false" customHeight="true" outlineLevel="0" collapsed="false">
      <c r="A3037" s="179"/>
      <c r="B3037" s="179"/>
      <c r="C3037" s="179"/>
      <c r="D3037" s="179"/>
      <c r="E3037" s="179"/>
      <c r="F3037" s="179"/>
      <c r="G3037" s="179"/>
      <c r="H3037" s="179"/>
      <c r="I3037" s="179"/>
      <c r="J3037" s="179"/>
      <c r="K3037" s="179"/>
      <c r="L3037" s="179"/>
      <c r="M3037" s="179"/>
      <c r="N3037" s="179"/>
      <c r="O3037" s="179"/>
      <c r="P3037" s="179"/>
      <c r="Q3037" s="179"/>
      <c r="R3037" s="179"/>
      <c r="S3037" s="179"/>
      <c r="T3037" s="179"/>
      <c r="U3037" s="179"/>
      <c r="V3037" s="179"/>
      <c r="W3037" s="179"/>
      <c r="X3037" s="179"/>
      <c r="Y3037" s="223"/>
      <c r="Z3037" s="179"/>
      <c r="AA3037" s="179"/>
      <c r="AB3037" s="179"/>
      <c r="AC3037" s="179"/>
      <c r="AD3037" s="179"/>
      <c r="AF3037" s="67"/>
      <c r="AG3037" s="67"/>
      <c r="AH3037" s="67"/>
      <c r="AI3037" s="67"/>
      <c r="AJ3037" s="207"/>
      <c r="AK3037" s="207"/>
      <c r="AL3037" s="207"/>
      <c r="AM3037" s="207"/>
      <c r="AN3037" s="207"/>
      <c r="AO3037" s="208"/>
    </row>
    <row r="3038" customFormat="false" ht="15.75" hidden="false" customHeight="true" outlineLevel="0" collapsed="false">
      <c r="A3038" s="179"/>
      <c r="B3038" s="179"/>
      <c r="C3038" s="179"/>
      <c r="D3038" s="179"/>
      <c r="E3038" s="179"/>
      <c r="F3038" s="179"/>
      <c r="G3038" s="179"/>
      <c r="H3038" s="179"/>
      <c r="I3038" s="179"/>
      <c r="J3038" s="179"/>
      <c r="K3038" s="179"/>
      <c r="L3038" s="179"/>
      <c r="M3038" s="179"/>
      <c r="N3038" s="179"/>
      <c r="O3038" s="179"/>
      <c r="P3038" s="179"/>
      <c r="Q3038" s="179"/>
      <c r="R3038" s="179"/>
      <c r="S3038" s="179"/>
      <c r="T3038" s="179"/>
      <c r="U3038" s="179"/>
      <c r="V3038" s="179"/>
      <c r="W3038" s="179"/>
      <c r="X3038" s="179"/>
      <c r="Y3038" s="223"/>
      <c r="Z3038" s="179"/>
      <c r="AA3038" s="179"/>
      <c r="AB3038" s="179"/>
      <c r="AC3038" s="179"/>
      <c r="AD3038" s="179"/>
      <c r="AF3038" s="67"/>
      <c r="AG3038" s="67"/>
      <c r="AH3038" s="67"/>
      <c r="AI3038" s="67"/>
      <c r="AJ3038" s="207"/>
      <c r="AK3038" s="207"/>
      <c r="AL3038" s="207"/>
      <c r="AM3038" s="207"/>
      <c r="AN3038" s="207"/>
      <c r="AO3038" s="208"/>
    </row>
    <row r="3039" customFormat="false" ht="15.75" hidden="false" customHeight="true" outlineLevel="0" collapsed="false">
      <c r="A3039" s="179"/>
      <c r="B3039" s="179"/>
      <c r="C3039" s="179"/>
      <c r="D3039" s="179"/>
      <c r="E3039" s="179"/>
      <c r="F3039" s="179"/>
      <c r="G3039" s="179"/>
      <c r="H3039" s="179"/>
      <c r="I3039" s="179"/>
      <c r="J3039" s="179"/>
      <c r="K3039" s="179"/>
      <c r="L3039" s="179"/>
      <c r="M3039" s="179"/>
      <c r="N3039" s="179"/>
      <c r="O3039" s="179"/>
      <c r="P3039" s="179"/>
      <c r="Q3039" s="179"/>
      <c r="R3039" s="179"/>
      <c r="S3039" s="179"/>
      <c r="T3039" s="179"/>
      <c r="U3039" s="179"/>
      <c r="V3039" s="179"/>
      <c r="W3039" s="179"/>
      <c r="X3039" s="179"/>
      <c r="Y3039" s="223"/>
      <c r="Z3039" s="179"/>
      <c r="AA3039" s="179"/>
      <c r="AB3039" s="179"/>
      <c r="AC3039" s="179"/>
      <c r="AD3039" s="179"/>
      <c r="AF3039" s="67"/>
      <c r="AG3039" s="67"/>
      <c r="AH3039" s="67"/>
      <c r="AI3039" s="67"/>
      <c r="AJ3039" s="207"/>
      <c r="AK3039" s="207"/>
      <c r="AL3039" s="207"/>
      <c r="AM3039" s="207"/>
      <c r="AN3039" s="207"/>
      <c r="AO3039" s="208"/>
    </row>
    <row r="3040" customFormat="false" ht="15.75" hidden="false" customHeight="true" outlineLevel="0" collapsed="false">
      <c r="A3040" s="179"/>
      <c r="B3040" s="179"/>
      <c r="C3040" s="179"/>
      <c r="D3040" s="179"/>
      <c r="E3040" s="179"/>
      <c r="F3040" s="179"/>
      <c r="G3040" s="179"/>
      <c r="H3040" s="179"/>
      <c r="I3040" s="179"/>
      <c r="J3040" s="179"/>
      <c r="K3040" s="179"/>
      <c r="L3040" s="179"/>
      <c r="M3040" s="179"/>
      <c r="N3040" s="179"/>
      <c r="O3040" s="179"/>
      <c r="P3040" s="179"/>
      <c r="Q3040" s="179"/>
      <c r="R3040" s="179"/>
      <c r="S3040" s="179"/>
      <c r="T3040" s="179"/>
      <c r="U3040" s="179"/>
      <c r="V3040" s="179"/>
      <c r="W3040" s="179"/>
      <c r="X3040" s="179"/>
      <c r="Y3040" s="223"/>
      <c r="Z3040" s="179"/>
      <c r="AA3040" s="179"/>
      <c r="AB3040" s="179"/>
      <c r="AC3040" s="179"/>
      <c r="AD3040" s="179"/>
      <c r="AF3040" s="67"/>
      <c r="AG3040" s="67"/>
      <c r="AH3040" s="67"/>
      <c r="AI3040" s="67"/>
      <c r="AJ3040" s="207"/>
      <c r="AK3040" s="207"/>
      <c r="AL3040" s="207"/>
      <c r="AM3040" s="207"/>
      <c r="AN3040" s="207"/>
      <c r="AO3040" s="208"/>
    </row>
    <row r="3041" customFormat="false" ht="15.75" hidden="false" customHeight="true" outlineLevel="0" collapsed="false">
      <c r="A3041" s="179"/>
      <c r="B3041" s="179"/>
      <c r="C3041" s="179"/>
      <c r="D3041" s="179"/>
      <c r="E3041" s="179"/>
      <c r="F3041" s="179"/>
      <c r="G3041" s="179"/>
      <c r="H3041" s="179"/>
      <c r="I3041" s="179"/>
      <c r="J3041" s="179"/>
      <c r="K3041" s="179"/>
      <c r="L3041" s="179"/>
      <c r="M3041" s="179"/>
      <c r="N3041" s="179"/>
      <c r="O3041" s="179"/>
      <c r="P3041" s="179"/>
      <c r="Q3041" s="179"/>
      <c r="R3041" s="179"/>
      <c r="S3041" s="179"/>
      <c r="T3041" s="179"/>
      <c r="U3041" s="179"/>
      <c r="V3041" s="179"/>
      <c r="W3041" s="179"/>
      <c r="X3041" s="179"/>
      <c r="Y3041" s="223"/>
      <c r="Z3041" s="179"/>
      <c r="AA3041" s="179"/>
      <c r="AB3041" s="179"/>
      <c r="AC3041" s="179"/>
      <c r="AD3041" s="179"/>
      <c r="AF3041" s="67"/>
      <c r="AG3041" s="67"/>
      <c r="AH3041" s="67"/>
      <c r="AI3041" s="67"/>
      <c r="AJ3041" s="207"/>
      <c r="AK3041" s="207"/>
      <c r="AL3041" s="207"/>
      <c r="AM3041" s="207"/>
      <c r="AN3041" s="207"/>
      <c r="AO3041" s="208"/>
    </row>
    <row r="3042" customFormat="false" ht="15.75" hidden="false" customHeight="true" outlineLevel="0" collapsed="false">
      <c r="A3042" s="179"/>
      <c r="B3042" s="179"/>
      <c r="C3042" s="179"/>
      <c r="D3042" s="179"/>
      <c r="E3042" s="179"/>
      <c r="F3042" s="179"/>
      <c r="G3042" s="179"/>
      <c r="H3042" s="179"/>
      <c r="I3042" s="179"/>
      <c r="J3042" s="179"/>
      <c r="K3042" s="179"/>
      <c r="L3042" s="179"/>
      <c r="M3042" s="179"/>
      <c r="N3042" s="179"/>
      <c r="O3042" s="179"/>
      <c r="P3042" s="179"/>
      <c r="Q3042" s="179"/>
      <c r="R3042" s="179"/>
      <c r="S3042" s="179"/>
      <c r="T3042" s="179"/>
      <c r="U3042" s="179"/>
      <c r="V3042" s="179"/>
      <c r="W3042" s="179"/>
      <c r="X3042" s="179"/>
      <c r="Y3042" s="223"/>
      <c r="Z3042" s="179"/>
      <c r="AA3042" s="179"/>
      <c r="AB3042" s="179"/>
      <c r="AC3042" s="179"/>
      <c r="AD3042" s="179"/>
      <c r="AF3042" s="67"/>
      <c r="AG3042" s="67"/>
      <c r="AH3042" s="67"/>
      <c r="AI3042" s="67"/>
      <c r="AJ3042" s="207"/>
      <c r="AK3042" s="207"/>
      <c r="AL3042" s="207"/>
      <c r="AM3042" s="207"/>
      <c r="AN3042" s="207"/>
      <c r="AO3042" s="208"/>
    </row>
    <row r="3043" customFormat="false" ht="15.75" hidden="false" customHeight="true" outlineLevel="0" collapsed="false">
      <c r="A3043" s="179"/>
      <c r="B3043" s="179"/>
      <c r="C3043" s="179"/>
      <c r="D3043" s="179"/>
      <c r="E3043" s="179"/>
      <c r="F3043" s="179"/>
      <c r="G3043" s="179"/>
      <c r="H3043" s="179"/>
      <c r="I3043" s="179"/>
      <c r="J3043" s="179"/>
      <c r="K3043" s="179"/>
      <c r="L3043" s="179"/>
      <c r="M3043" s="179"/>
      <c r="N3043" s="179"/>
      <c r="O3043" s="179"/>
      <c r="P3043" s="179"/>
      <c r="Q3043" s="179"/>
      <c r="R3043" s="179"/>
      <c r="S3043" s="179"/>
      <c r="T3043" s="179"/>
      <c r="U3043" s="179"/>
      <c r="V3043" s="179"/>
      <c r="W3043" s="179"/>
      <c r="X3043" s="179"/>
      <c r="Y3043" s="223"/>
      <c r="Z3043" s="179"/>
      <c r="AA3043" s="179"/>
      <c r="AB3043" s="179"/>
      <c r="AC3043" s="179"/>
      <c r="AD3043" s="179"/>
      <c r="AF3043" s="67"/>
      <c r="AG3043" s="67"/>
      <c r="AH3043" s="67"/>
      <c r="AI3043" s="67"/>
      <c r="AJ3043" s="207"/>
      <c r="AK3043" s="207"/>
      <c r="AL3043" s="207"/>
      <c r="AM3043" s="207"/>
      <c r="AN3043" s="207"/>
      <c r="AO3043" s="208"/>
    </row>
    <row r="3044" customFormat="false" ht="15.75" hidden="false" customHeight="true" outlineLevel="0" collapsed="false">
      <c r="A3044" s="179"/>
      <c r="B3044" s="179"/>
      <c r="C3044" s="179"/>
      <c r="D3044" s="179"/>
      <c r="E3044" s="179"/>
      <c r="F3044" s="179"/>
      <c r="G3044" s="179"/>
      <c r="H3044" s="179"/>
      <c r="I3044" s="179"/>
      <c r="J3044" s="179"/>
      <c r="K3044" s="179"/>
      <c r="L3044" s="179"/>
      <c r="M3044" s="179"/>
      <c r="N3044" s="179"/>
      <c r="O3044" s="179"/>
      <c r="P3044" s="179"/>
      <c r="Q3044" s="179"/>
      <c r="R3044" s="179"/>
      <c r="S3044" s="179"/>
      <c r="T3044" s="179"/>
      <c r="U3044" s="179"/>
      <c r="V3044" s="179"/>
      <c r="W3044" s="179"/>
      <c r="X3044" s="179"/>
      <c r="Y3044" s="223"/>
      <c r="Z3044" s="179"/>
      <c r="AA3044" s="179"/>
      <c r="AB3044" s="179"/>
      <c r="AC3044" s="179"/>
      <c r="AD3044" s="179"/>
      <c r="AF3044" s="67"/>
      <c r="AG3044" s="67"/>
      <c r="AH3044" s="67"/>
      <c r="AI3044" s="67"/>
      <c r="AJ3044" s="207"/>
      <c r="AK3044" s="207"/>
      <c r="AL3044" s="207"/>
      <c r="AM3044" s="207"/>
      <c r="AN3044" s="207"/>
      <c r="AO3044" s="208"/>
    </row>
    <row r="3045" customFormat="false" ht="15.75" hidden="false" customHeight="true" outlineLevel="0" collapsed="false">
      <c r="A3045" s="179"/>
      <c r="B3045" s="179"/>
      <c r="C3045" s="179"/>
      <c r="D3045" s="179"/>
      <c r="E3045" s="179"/>
      <c r="F3045" s="179"/>
      <c r="G3045" s="179"/>
      <c r="H3045" s="179"/>
      <c r="I3045" s="179"/>
      <c r="J3045" s="179"/>
      <c r="K3045" s="179"/>
      <c r="L3045" s="179"/>
      <c r="M3045" s="179"/>
      <c r="N3045" s="179"/>
      <c r="O3045" s="179"/>
      <c r="P3045" s="179"/>
      <c r="Q3045" s="179"/>
      <c r="R3045" s="179"/>
      <c r="S3045" s="179"/>
      <c r="T3045" s="179"/>
      <c r="U3045" s="179"/>
      <c r="V3045" s="179"/>
      <c r="W3045" s="179"/>
      <c r="X3045" s="179"/>
      <c r="Y3045" s="223"/>
      <c r="Z3045" s="179"/>
      <c r="AA3045" s="179"/>
      <c r="AB3045" s="179"/>
      <c r="AC3045" s="179"/>
      <c r="AD3045" s="179"/>
      <c r="AF3045" s="67"/>
      <c r="AG3045" s="67"/>
      <c r="AH3045" s="67"/>
      <c r="AI3045" s="67"/>
      <c r="AJ3045" s="207"/>
      <c r="AK3045" s="207"/>
      <c r="AL3045" s="207"/>
      <c r="AM3045" s="207"/>
      <c r="AN3045" s="207"/>
      <c r="AO3045" s="208"/>
    </row>
    <row r="3046" customFormat="false" ht="15.75" hidden="false" customHeight="true" outlineLevel="0" collapsed="false">
      <c r="A3046" s="179"/>
      <c r="B3046" s="179"/>
      <c r="C3046" s="179"/>
      <c r="D3046" s="179"/>
      <c r="E3046" s="179"/>
      <c r="F3046" s="179"/>
      <c r="G3046" s="179"/>
      <c r="H3046" s="179"/>
      <c r="I3046" s="179"/>
      <c r="J3046" s="179"/>
      <c r="K3046" s="179"/>
      <c r="L3046" s="179"/>
      <c r="M3046" s="179"/>
      <c r="N3046" s="179"/>
      <c r="O3046" s="179"/>
      <c r="P3046" s="179"/>
      <c r="Q3046" s="179"/>
      <c r="R3046" s="179"/>
      <c r="S3046" s="179"/>
      <c r="T3046" s="179"/>
      <c r="U3046" s="179"/>
      <c r="V3046" s="179"/>
      <c r="W3046" s="179"/>
      <c r="X3046" s="179"/>
      <c r="Y3046" s="223"/>
      <c r="Z3046" s="179"/>
      <c r="AA3046" s="179"/>
      <c r="AB3046" s="179"/>
      <c r="AC3046" s="179"/>
      <c r="AD3046" s="179"/>
      <c r="AF3046" s="67"/>
      <c r="AG3046" s="67"/>
      <c r="AH3046" s="67"/>
      <c r="AI3046" s="67"/>
      <c r="AJ3046" s="207"/>
      <c r="AK3046" s="207"/>
      <c r="AL3046" s="207"/>
      <c r="AM3046" s="207"/>
      <c r="AN3046" s="207"/>
      <c r="AO3046" s="208"/>
    </row>
    <row r="3047" customFormat="false" ht="15.75" hidden="false" customHeight="true" outlineLevel="0" collapsed="false">
      <c r="A3047" s="179"/>
      <c r="B3047" s="179"/>
      <c r="C3047" s="179"/>
      <c r="D3047" s="179"/>
      <c r="E3047" s="179"/>
      <c r="F3047" s="179"/>
      <c r="G3047" s="179"/>
      <c r="H3047" s="179"/>
      <c r="I3047" s="179"/>
      <c r="J3047" s="179"/>
      <c r="K3047" s="179"/>
      <c r="L3047" s="179"/>
      <c r="M3047" s="179"/>
      <c r="N3047" s="179"/>
      <c r="O3047" s="179"/>
      <c r="P3047" s="179"/>
      <c r="Q3047" s="179"/>
      <c r="R3047" s="179"/>
      <c r="S3047" s="179"/>
      <c r="T3047" s="179"/>
      <c r="U3047" s="179"/>
      <c r="V3047" s="179"/>
      <c r="W3047" s="179"/>
      <c r="X3047" s="179"/>
      <c r="Y3047" s="223"/>
      <c r="Z3047" s="179"/>
      <c r="AA3047" s="179"/>
      <c r="AB3047" s="179"/>
      <c r="AC3047" s="179"/>
      <c r="AD3047" s="179"/>
      <c r="AF3047" s="67"/>
      <c r="AG3047" s="67"/>
      <c r="AH3047" s="67"/>
      <c r="AI3047" s="67"/>
      <c r="AJ3047" s="207"/>
      <c r="AK3047" s="207"/>
      <c r="AL3047" s="207"/>
      <c r="AM3047" s="207"/>
      <c r="AN3047" s="207"/>
      <c r="AO3047" s="208"/>
    </row>
    <row r="3048" customFormat="false" ht="15.75" hidden="false" customHeight="true" outlineLevel="0" collapsed="false">
      <c r="A3048" s="179"/>
      <c r="B3048" s="179"/>
      <c r="C3048" s="179"/>
      <c r="D3048" s="179"/>
      <c r="E3048" s="179"/>
      <c r="F3048" s="179"/>
      <c r="G3048" s="179"/>
      <c r="H3048" s="179"/>
      <c r="I3048" s="179"/>
      <c r="J3048" s="179"/>
      <c r="K3048" s="179"/>
      <c r="L3048" s="179"/>
      <c r="M3048" s="179"/>
      <c r="N3048" s="179"/>
      <c r="O3048" s="179"/>
      <c r="P3048" s="179"/>
      <c r="Q3048" s="179"/>
      <c r="R3048" s="179"/>
      <c r="S3048" s="179"/>
      <c r="T3048" s="179"/>
      <c r="U3048" s="179"/>
      <c r="V3048" s="179"/>
      <c r="W3048" s="179"/>
      <c r="X3048" s="179"/>
      <c r="Y3048" s="223"/>
      <c r="Z3048" s="179"/>
      <c r="AA3048" s="179"/>
      <c r="AB3048" s="179"/>
      <c r="AC3048" s="179"/>
      <c r="AD3048" s="179"/>
      <c r="AF3048" s="67"/>
      <c r="AG3048" s="67"/>
      <c r="AH3048" s="67"/>
      <c r="AI3048" s="67"/>
      <c r="AJ3048" s="207"/>
      <c r="AK3048" s="207"/>
      <c r="AL3048" s="207"/>
      <c r="AM3048" s="207"/>
      <c r="AN3048" s="207"/>
      <c r="AO3048" s="208"/>
    </row>
    <row r="3049" customFormat="false" ht="15.75" hidden="false" customHeight="true" outlineLevel="0" collapsed="false">
      <c r="A3049" s="179"/>
      <c r="B3049" s="179"/>
      <c r="C3049" s="179"/>
      <c r="D3049" s="179"/>
      <c r="E3049" s="179"/>
      <c r="F3049" s="179"/>
      <c r="G3049" s="179"/>
      <c r="H3049" s="179"/>
      <c r="I3049" s="179"/>
      <c r="J3049" s="179"/>
      <c r="K3049" s="179"/>
      <c r="L3049" s="179"/>
      <c r="M3049" s="179"/>
      <c r="N3049" s="179"/>
      <c r="O3049" s="179"/>
      <c r="P3049" s="179"/>
      <c r="Q3049" s="179"/>
      <c r="R3049" s="179"/>
      <c r="S3049" s="179"/>
      <c r="T3049" s="179"/>
      <c r="U3049" s="179"/>
      <c r="V3049" s="179"/>
      <c r="W3049" s="179"/>
      <c r="X3049" s="179"/>
      <c r="Y3049" s="223"/>
      <c r="Z3049" s="179"/>
      <c r="AA3049" s="179"/>
      <c r="AB3049" s="179"/>
      <c r="AC3049" s="179"/>
      <c r="AD3049" s="179"/>
      <c r="AF3049" s="67"/>
      <c r="AG3049" s="67"/>
      <c r="AH3049" s="67"/>
      <c r="AI3049" s="67"/>
      <c r="AJ3049" s="207"/>
      <c r="AK3049" s="207"/>
      <c r="AL3049" s="207"/>
      <c r="AM3049" s="207"/>
      <c r="AN3049" s="207"/>
      <c r="AO3049" s="208"/>
    </row>
    <row r="3050" customFormat="false" ht="15.75" hidden="false" customHeight="true" outlineLevel="0" collapsed="false">
      <c r="A3050" s="179"/>
      <c r="B3050" s="179"/>
      <c r="C3050" s="179"/>
      <c r="D3050" s="179"/>
      <c r="E3050" s="179"/>
      <c r="F3050" s="179"/>
      <c r="G3050" s="179"/>
      <c r="H3050" s="179"/>
      <c r="I3050" s="179"/>
      <c r="J3050" s="179"/>
      <c r="K3050" s="179"/>
      <c r="L3050" s="179"/>
      <c r="M3050" s="179"/>
      <c r="N3050" s="179"/>
      <c r="O3050" s="179"/>
      <c r="P3050" s="179"/>
      <c r="Q3050" s="179"/>
      <c r="R3050" s="179"/>
      <c r="S3050" s="179"/>
      <c r="T3050" s="179"/>
      <c r="U3050" s="179"/>
      <c r="V3050" s="179"/>
      <c r="W3050" s="179"/>
      <c r="X3050" s="179"/>
      <c r="Y3050" s="223"/>
      <c r="Z3050" s="179"/>
      <c r="AA3050" s="179"/>
      <c r="AB3050" s="179"/>
      <c r="AC3050" s="179"/>
      <c r="AD3050" s="179"/>
      <c r="AF3050" s="67"/>
      <c r="AG3050" s="67"/>
      <c r="AH3050" s="67"/>
      <c r="AI3050" s="67"/>
      <c r="AJ3050" s="207"/>
      <c r="AK3050" s="207"/>
      <c r="AL3050" s="207"/>
      <c r="AM3050" s="207"/>
      <c r="AN3050" s="207"/>
      <c r="AO3050" s="208"/>
    </row>
    <row r="3051" customFormat="false" ht="15.75" hidden="false" customHeight="true" outlineLevel="0" collapsed="false">
      <c r="A3051" s="179"/>
      <c r="B3051" s="179"/>
      <c r="C3051" s="179"/>
      <c r="D3051" s="179"/>
      <c r="E3051" s="179"/>
      <c r="F3051" s="179"/>
      <c r="G3051" s="179"/>
      <c r="H3051" s="179"/>
      <c r="I3051" s="179"/>
      <c r="J3051" s="179"/>
      <c r="K3051" s="179"/>
      <c r="L3051" s="179"/>
      <c r="M3051" s="179"/>
      <c r="N3051" s="179"/>
      <c r="O3051" s="179"/>
      <c r="P3051" s="179"/>
      <c r="Q3051" s="179"/>
      <c r="R3051" s="179"/>
      <c r="S3051" s="179"/>
      <c r="T3051" s="179"/>
      <c r="U3051" s="179"/>
      <c r="V3051" s="179"/>
      <c r="W3051" s="179"/>
      <c r="X3051" s="179"/>
      <c r="Y3051" s="223"/>
      <c r="Z3051" s="179"/>
      <c r="AA3051" s="179"/>
      <c r="AB3051" s="179"/>
      <c r="AC3051" s="179"/>
      <c r="AD3051" s="179"/>
      <c r="AF3051" s="67"/>
      <c r="AG3051" s="67"/>
      <c r="AH3051" s="67"/>
      <c r="AI3051" s="67"/>
      <c r="AJ3051" s="207"/>
      <c r="AK3051" s="207"/>
      <c r="AL3051" s="207"/>
      <c r="AM3051" s="207"/>
      <c r="AN3051" s="207"/>
      <c r="AO3051" s="208"/>
    </row>
    <row r="3052" customFormat="false" ht="15.75" hidden="false" customHeight="true" outlineLevel="0" collapsed="false">
      <c r="A3052" s="179"/>
      <c r="B3052" s="179"/>
      <c r="C3052" s="179"/>
      <c r="D3052" s="179"/>
      <c r="E3052" s="179"/>
      <c r="F3052" s="179"/>
      <c r="G3052" s="179"/>
      <c r="H3052" s="179"/>
      <c r="I3052" s="179"/>
      <c r="J3052" s="179"/>
      <c r="K3052" s="179"/>
      <c r="L3052" s="179"/>
      <c r="M3052" s="179"/>
      <c r="N3052" s="179"/>
      <c r="O3052" s="179"/>
      <c r="P3052" s="179"/>
      <c r="Q3052" s="179"/>
      <c r="R3052" s="179"/>
      <c r="S3052" s="179"/>
      <c r="T3052" s="179"/>
      <c r="U3052" s="179"/>
      <c r="V3052" s="179"/>
      <c r="W3052" s="179"/>
      <c r="X3052" s="179"/>
      <c r="Y3052" s="223"/>
      <c r="Z3052" s="179"/>
      <c r="AA3052" s="179"/>
      <c r="AB3052" s="179"/>
      <c r="AC3052" s="179"/>
      <c r="AD3052" s="179"/>
      <c r="AF3052" s="67"/>
      <c r="AG3052" s="67"/>
      <c r="AH3052" s="67"/>
      <c r="AI3052" s="67"/>
      <c r="AJ3052" s="207"/>
      <c r="AK3052" s="207"/>
      <c r="AL3052" s="207"/>
      <c r="AM3052" s="207"/>
      <c r="AN3052" s="207"/>
      <c r="AO3052" s="208"/>
    </row>
    <row r="3053" customFormat="false" ht="15.75" hidden="false" customHeight="true" outlineLevel="0" collapsed="false">
      <c r="A3053" s="179"/>
      <c r="B3053" s="179"/>
      <c r="C3053" s="179"/>
      <c r="D3053" s="179"/>
      <c r="E3053" s="179"/>
      <c r="F3053" s="179"/>
      <c r="G3053" s="179"/>
      <c r="H3053" s="179"/>
      <c r="I3053" s="179"/>
      <c r="J3053" s="179"/>
      <c r="K3053" s="179"/>
      <c r="L3053" s="179"/>
      <c r="M3053" s="179"/>
      <c r="N3053" s="179"/>
      <c r="O3053" s="179"/>
      <c r="P3053" s="179"/>
      <c r="Q3053" s="179"/>
      <c r="R3053" s="179"/>
      <c r="S3053" s="179"/>
      <c r="T3053" s="179"/>
      <c r="U3053" s="179"/>
      <c r="V3053" s="179"/>
      <c r="W3053" s="179"/>
      <c r="X3053" s="179"/>
      <c r="Y3053" s="223"/>
      <c r="Z3053" s="179"/>
      <c r="AA3053" s="179"/>
      <c r="AB3053" s="179"/>
      <c r="AC3053" s="179"/>
      <c r="AD3053" s="179"/>
      <c r="AF3053" s="67"/>
      <c r="AG3053" s="67"/>
      <c r="AH3053" s="67"/>
      <c r="AI3053" s="67"/>
      <c r="AJ3053" s="207"/>
      <c r="AK3053" s="207"/>
      <c r="AL3053" s="207"/>
      <c r="AM3053" s="207"/>
      <c r="AN3053" s="207"/>
      <c r="AO3053" s="208"/>
    </row>
    <row r="3054" customFormat="false" ht="15.75" hidden="false" customHeight="true" outlineLevel="0" collapsed="false">
      <c r="A3054" s="179"/>
      <c r="B3054" s="179"/>
      <c r="C3054" s="179"/>
      <c r="D3054" s="179"/>
      <c r="E3054" s="179"/>
      <c r="F3054" s="179"/>
      <c r="G3054" s="179"/>
      <c r="H3054" s="179"/>
      <c r="I3054" s="179"/>
      <c r="J3054" s="179"/>
      <c r="K3054" s="179"/>
      <c r="L3054" s="179"/>
      <c r="M3054" s="179"/>
      <c r="N3054" s="179"/>
      <c r="O3054" s="179"/>
      <c r="P3054" s="179"/>
      <c r="Q3054" s="179"/>
      <c r="R3054" s="179"/>
      <c r="S3054" s="179"/>
      <c r="T3054" s="179"/>
      <c r="U3054" s="179"/>
      <c r="V3054" s="179"/>
      <c r="W3054" s="179"/>
      <c r="X3054" s="179"/>
      <c r="Y3054" s="223"/>
      <c r="Z3054" s="179"/>
      <c r="AA3054" s="179"/>
      <c r="AB3054" s="179"/>
      <c r="AC3054" s="179"/>
      <c r="AD3054" s="179"/>
      <c r="AF3054" s="67"/>
      <c r="AG3054" s="67"/>
      <c r="AH3054" s="67"/>
      <c r="AI3054" s="67"/>
      <c r="AJ3054" s="207"/>
      <c r="AK3054" s="207"/>
      <c r="AL3054" s="207"/>
      <c r="AM3054" s="207"/>
      <c r="AN3054" s="207"/>
      <c r="AO3054" s="208"/>
    </row>
    <row r="3055" customFormat="false" ht="15.75" hidden="false" customHeight="true" outlineLevel="0" collapsed="false">
      <c r="A3055" s="179"/>
      <c r="B3055" s="179"/>
      <c r="C3055" s="179"/>
      <c r="D3055" s="179"/>
      <c r="E3055" s="179"/>
      <c r="F3055" s="179"/>
      <c r="G3055" s="179"/>
      <c r="H3055" s="179"/>
      <c r="I3055" s="179"/>
      <c r="J3055" s="179"/>
      <c r="K3055" s="179"/>
      <c r="L3055" s="179"/>
      <c r="M3055" s="179"/>
      <c r="N3055" s="179"/>
      <c r="O3055" s="179"/>
      <c r="P3055" s="179"/>
      <c r="Q3055" s="179"/>
      <c r="R3055" s="179"/>
      <c r="S3055" s="179"/>
      <c r="T3055" s="179"/>
      <c r="U3055" s="179"/>
      <c r="V3055" s="179"/>
      <c r="W3055" s="179"/>
      <c r="X3055" s="179"/>
      <c r="Y3055" s="223"/>
      <c r="Z3055" s="179"/>
      <c r="AA3055" s="179"/>
      <c r="AB3055" s="179"/>
      <c r="AC3055" s="179"/>
      <c r="AD3055" s="179"/>
      <c r="AF3055" s="67"/>
      <c r="AG3055" s="67"/>
      <c r="AH3055" s="67"/>
      <c r="AI3055" s="67"/>
      <c r="AJ3055" s="207"/>
      <c r="AK3055" s="207"/>
      <c r="AL3055" s="207"/>
      <c r="AM3055" s="207"/>
      <c r="AN3055" s="207"/>
      <c r="AO3055" s="208"/>
    </row>
    <row r="3056" customFormat="false" ht="15.75" hidden="false" customHeight="true" outlineLevel="0" collapsed="false">
      <c r="A3056" s="179"/>
      <c r="B3056" s="179"/>
      <c r="C3056" s="179"/>
      <c r="D3056" s="179"/>
      <c r="E3056" s="179"/>
      <c r="F3056" s="179"/>
      <c r="G3056" s="179"/>
      <c r="H3056" s="179"/>
      <c r="I3056" s="179"/>
      <c r="J3056" s="179"/>
      <c r="K3056" s="179"/>
      <c r="L3056" s="179"/>
      <c r="M3056" s="179"/>
      <c r="N3056" s="179"/>
      <c r="O3056" s="179"/>
      <c r="P3056" s="179"/>
      <c r="Q3056" s="179"/>
      <c r="R3056" s="179"/>
      <c r="S3056" s="179"/>
      <c r="T3056" s="179"/>
      <c r="U3056" s="179"/>
      <c r="V3056" s="179"/>
      <c r="W3056" s="179"/>
      <c r="X3056" s="179"/>
      <c r="Y3056" s="223"/>
      <c r="Z3056" s="179"/>
      <c r="AA3056" s="179"/>
      <c r="AB3056" s="179"/>
      <c r="AC3056" s="179"/>
      <c r="AD3056" s="179"/>
      <c r="AF3056" s="67"/>
      <c r="AG3056" s="67"/>
      <c r="AH3056" s="67"/>
      <c r="AI3056" s="67"/>
      <c r="AJ3056" s="207"/>
      <c r="AK3056" s="207"/>
      <c r="AL3056" s="207"/>
      <c r="AM3056" s="207"/>
      <c r="AN3056" s="207"/>
      <c r="AO3056" s="208"/>
    </row>
    <row r="3057" customFormat="false" ht="15.75" hidden="false" customHeight="true" outlineLevel="0" collapsed="false">
      <c r="A3057" s="179"/>
      <c r="B3057" s="179"/>
      <c r="C3057" s="179"/>
      <c r="D3057" s="179"/>
      <c r="E3057" s="179"/>
      <c r="F3057" s="179"/>
      <c r="G3057" s="179"/>
      <c r="H3057" s="179"/>
      <c r="I3057" s="179"/>
      <c r="J3057" s="179"/>
      <c r="K3057" s="179"/>
      <c r="L3057" s="179"/>
      <c r="M3057" s="179"/>
      <c r="N3057" s="179"/>
      <c r="O3057" s="179"/>
      <c r="P3057" s="179"/>
      <c r="Q3057" s="179"/>
      <c r="R3057" s="179"/>
      <c r="S3057" s="179"/>
      <c r="T3057" s="179"/>
      <c r="U3057" s="179"/>
      <c r="V3057" s="179"/>
      <c r="W3057" s="179"/>
      <c r="X3057" s="179"/>
      <c r="Y3057" s="223"/>
      <c r="Z3057" s="179"/>
      <c r="AA3057" s="179"/>
      <c r="AB3057" s="179"/>
      <c r="AC3057" s="179"/>
      <c r="AD3057" s="179"/>
      <c r="AF3057" s="67"/>
      <c r="AG3057" s="67"/>
      <c r="AH3057" s="67"/>
      <c r="AI3057" s="67"/>
      <c r="AJ3057" s="207"/>
      <c r="AK3057" s="207"/>
      <c r="AL3057" s="207"/>
      <c r="AM3057" s="207"/>
      <c r="AN3057" s="207"/>
      <c r="AO3057" s="208"/>
    </row>
    <row r="3058" customFormat="false" ht="15.75" hidden="false" customHeight="true" outlineLevel="0" collapsed="false">
      <c r="A3058" s="179"/>
      <c r="B3058" s="179"/>
      <c r="C3058" s="179"/>
      <c r="D3058" s="179"/>
      <c r="E3058" s="179"/>
      <c r="F3058" s="179"/>
      <c r="G3058" s="179"/>
      <c r="H3058" s="179"/>
      <c r="I3058" s="179"/>
      <c r="J3058" s="179"/>
      <c r="K3058" s="179"/>
      <c r="L3058" s="179"/>
      <c r="M3058" s="179"/>
      <c r="N3058" s="179"/>
      <c r="O3058" s="179"/>
      <c r="P3058" s="179"/>
      <c r="Q3058" s="179"/>
      <c r="R3058" s="179"/>
      <c r="S3058" s="179"/>
      <c r="T3058" s="179"/>
      <c r="U3058" s="179"/>
      <c r="V3058" s="179"/>
      <c r="W3058" s="179"/>
      <c r="X3058" s="179"/>
      <c r="Y3058" s="223"/>
      <c r="Z3058" s="179"/>
      <c r="AA3058" s="179"/>
      <c r="AB3058" s="179"/>
      <c r="AC3058" s="179"/>
      <c r="AD3058" s="179"/>
      <c r="AF3058" s="67"/>
      <c r="AG3058" s="67"/>
      <c r="AH3058" s="67"/>
      <c r="AI3058" s="67"/>
      <c r="AJ3058" s="207"/>
      <c r="AK3058" s="207"/>
      <c r="AL3058" s="207"/>
      <c r="AM3058" s="207"/>
      <c r="AN3058" s="207"/>
      <c r="AO3058" s="208"/>
    </row>
    <row r="3059" customFormat="false" ht="15.75" hidden="false" customHeight="true" outlineLevel="0" collapsed="false">
      <c r="A3059" s="179"/>
      <c r="B3059" s="179"/>
      <c r="C3059" s="179"/>
      <c r="D3059" s="179"/>
      <c r="E3059" s="179"/>
      <c r="F3059" s="179"/>
      <c r="G3059" s="179"/>
      <c r="H3059" s="179"/>
      <c r="I3059" s="179"/>
      <c r="J3059" s="179"/>
      <c r="K3059" s="179"/>
      <c r="L3059" s="179"/>
      <c r="M3059" s="179"/>
      <c r="N3059" s="179"/>
      <c r="O3059" s="179"/>
      <c r="P3059" s="179"/>
      <c r="Q3059" s="179"/>
      <c r="R3059" s="179"/>
      <c r="S3059" s="179"/>
      <c r="T3059" s="179"/>
      <c r="U3059" s="179"/>
      <c r="V3059" s="179"/>
      <c r="W3059" s="179"/>
      <c r="X3059" s="179"/>
      <c r="Y3059" s="223"/>
      <c r="Z3059" s="179"/>
      <c r="AA3059" s="179"/>
      <c r="AB3059" s="179"/>
      <c r="AC3059" s="179"/>
      <c r="AD3059" s="179"/>
      <c r="AF3059" s="67"/>
      <c r="AG3059" s="67"/>
      <c r="AH3059" s="67"/>
      <c r="AI3059" s="67"/>
      <c r="AJ3059" s="207"/>
      <c r="AK3059" s="207"/>
      <c r="AL3059" s="207"/>
      <c r="AM3059" s="207"/>
      <c r="AN3059" s="207"/>
      <c r="AO3059" s="208"/>
    </row>
    <row r="3060" customFormat="false" ht="15.75" hidden="false" customHeight="true" outlineLevel="0" collapsed="false">
      <c r="A3060" s="179"/>
      <c r="B3060" s="179"/>
      <c r="C3060" s="179"/>
      <c r="D3060" s="179"/>
      <c r="E3060" s="179"/>
      <c r="F3060" s="179"/>
      <c r="G3060" s="179"/>
      <c r="H3060" s="179"/>
      <c r="I3060" s="179"/>
      <c r="J3060" s="179"/>
      <c r="K3060" s="179"/>
      <c r="L3060" s="179"/>
      <c r="M3060" s="179"/>
      <c r="N3060" s="179"/>
      <c r="O3060" s="179"/>
      <c r="P3060" s="179"/>
      <c r="Q3060" s="179"/>
      <c r="R3060" s="179"/>
      <c r="S3060" s="179"/>
      <c r="T3060" s="179"/>
      <c r="U3060" s="179"/>
      <c r="V3060" s="179"/>
      <c r="W3060" s="179"/>
      <c r="X3060" s="179"/>
      <c r="Y3060" s="223"/>
      <c r="Z3060" s="179"/>
      <c r="AA3060" s="179"/>
      <c r="AB3060" s="179"/>
      <c r="AC3060" s="179"/>
      <c r="AD3060" s="179"/>
      <c r="AF3060" s="67"/>
      <c r="AG3060" s="67"/>
      <c r="AH3060" s="67"/>
      <c r="AI3060" s="67"/>
      <c r="AJ3060" s="207"/>
      <c r="AK3060" s="207"/>
      <c r="AL3060" s="207"/>
      <c r="AM3060" s="207"/>
      <c r="AN3060" s="207"/>
      <c r="AO3060" s="208"/>
    </row>
    <row r="3061" customFormat="false" ht="15.75" hidden="false" customHeight="true" outlineLevel="0" collapsed="false">
      <c r="A3061" s="179"/>
      <c r="B3061" s="179"/>
      <c r="C3061" s="179"/>
      <c r="D3061" s="179"/>
      <c r="E3061" s="179"/>
      <c r="F3061" s="179"/>
      <c r="G3061" s="179"/>
      <c r="H3061" s="179"/>
      <c r="I3061" s="179"/>
      <c r="J3061" s="179"/>
      <c r="K3061" s="179"/>
      <c r="L3061" s="179"/>
      <c r="M3061" s="179"/>
      <c r="N3061" s="179"/>
      <c r="O3061" s="179"/>
      <c r="P3061" s="179"/>
      <c r="Q3061" s="179"/>
      <c r="R3061" s="179"/>
      <c r="S3061" s="179"/>
      <c r="T3061" s="179"/>
      <c r="U3061" s="179"/>
      <c r="V3061" s="179"/>
      <c r="W3061" s="179"/>
      <c r="X3061" s="179"/>
      <c r="Y3061" s="223"/>
      <c r="Z3061" s="179"/>
      <c r="AA3061" s="179"/>
      <c r="AB3061" s="179"/>
      <c r="AC3061" s="179"/>
      <c r="AD3061" s="179"/>
      <c r="AF3061" s="67"/>
      <c r="AG3061" s="67"/>
      <c r="AH3061" s="67"/>
      <c r="AI3061" s="67"/>
      <c r="AJ3061" s="207"/>
      <c r="AK3061" s="207"/>
      <c r="AL3061" s="207"/>
      <c r="AM3061" s="207"/>
      <c r="AN3061" s="207"/>
      <c r="AO3061" s="208"/>
    </row>
    <row r="3062" customFormat="false" ht="15.75" hidden="false" customHeight="true" outlineLevel="0" collapsed="false">
      <c r="A3062" s="179"/>
      <c r="B3062" s="179"/>
      <c r="C3062" s="179"/>
      <c r="D3062" s="179"/>
      <c r="E3062" s="179"/>
      <c r="F3062" s="179"/>
      <c r="G3062" s="179"/>
      <c r="H3062" s="179"/>
      <c r="I3062" s="179"/>
      <c r="J3062" s="179"/>
      <c r="K3062" s="179"/>
      <c r="L3062" s="179"/>
      <c r="M3062" s="179"/>
      <c r="N3062" s="179"/>
      <c r="O3062" s="179"/>
      <c r="P3062" s="179"/>
      <c r="Q3062" s="179"/>
      <c r="R3062" s="179"/>
      <c r="S3062" s="179"/>
      <c r="T3062" s="179"/>
      <c r="U3062" s="179"/>
      <c r="V3062" s="179"/>
      <c r="W3062" s="179"/>
      <c r="X3062" s="179"/>
      <c r="Y3062" s="223"/>
      <c r="Z3062" s="179"/>
      <c r="AA3062" s="179"/>
      <c r="AB3062" s="179"/>
      <c r="AC3062" s="179"/>
      <c r="AD3062" s="179"/>
      <c r="AF3062" s="67"/>
      <c r="AG3062" s="67"/>
      <c r="AH3062" s="67"/>
      <c r="AI3062" s="67"/>
      <c r="AJ3062" s="207"/>
      <c r="AK3062" s="207"/>
      <c r="AL3062" s="207"/>
      <c r="AM3062" s="207"/>
      <c r="AN3062" s="207"/>
      <c r="AO3062" s="208"/>
    </row>
    <row r="3063" customFormat="false" ht="15.75" hidden="false" customHeight="true" outlineLevel="0" collapsed="false">
      <c r="A3063" s="179"/>
      <c r="B3063" s="179"/>
      <c r="C3063" s="179"/>
      <c r="D3063" s="179"/>
      <c r="E3063" s="179"/>
      <c r="F3063" s="179"/>
      <c r="G3063" s="179"/>
      <c r="H3063" s="179"/>
      <c r="I3063" s="179"/>
      <c r="J3063" s="179"/>
      <c r="K3063" s="179"/>
      <c r="L3063" s="179"/>
      <c r="M3063" s="179"/>
      <c r="N3063" s="179"/>
      <c r="O3063" s="179"/>
      <c r="P3063" s="179"/>
      <c r="Q3063" s="179"/>
      <c r="R3063" s="179"/>
      <c r="S3063" s="179"/>
      <c r="T3063" s="179"/>
      <c r="U3063" s="179"/>
      <c r="V3063" s="179"/>
      <c r="W3063" s="179"/>
      <c r="X3063" s="179"/>
      <c r="Y3063" s="223"/>
      <c r="Z3063" s="179"/>
      <c r="AA3063" s="179"/>
      <c r="AB3063" s="179"/>
      <c r="AC3063" s="179"/>
      <c r="AD3063" s="179"/>
      <c r="AF3063" s="67"/>
      <c r="AG3063" s="67"/>
      <c r="AH3063" s="67"/>
      <c r="AI3063" s="67"/>
      <c r="AJ3063" s="207"/>
      <c r="AK3063" s="207"/>
      <c r="AL3063" s="207"/>
      <c r="AM3063" s="207"/>
      <c r="AN3063" s="207"/>
      <c r="AO3063" s="208"/>
    </row>
    <row r="3064" customFormat="false" ht="15.75" hidden="false" customHeight="true" outlineLevel="0" collapsed="false">
      <c r="A3064" s="179"/>
      <c r="B3064" s="179"/>
      <c r="C3064" s="179"/>
      <c r="D3064" s="179"/>
      <c r="E3064" s="179"/>
      <c r="F3064" s="179"/>
      <c r="G3064" s="179"/>
      <c r="H3064" s="179"/>
      <c r="I3064" s="179"/>
      <c r="J3064" s="179"/>
      <c r="K3064" s="179"/>
      <c r="L3064" s="179"/>
      <c r="M3064" s="179"/>
      <c r="N3064" s="179"/>
      <c r="O3064" s="179"/>
      <c r="P3064" s="179"/>
      <c r="Q3064" s="179"/>
      <c r="R3064" s="179"/>
      <c r="S3064" s="179"/>
      <c r="T3064" s="179"/>
      <c r="U3064" s="179"/>
      <c r="V3064" s="179"/>
      <c r="W3064" s="179"/>
      <c r="X3064" s="179"/>
      <c r="Y3064" s="223"/>
      <c r="Z3064" s="179"/>
      <c r="AA3064" s="179"/>
      <c r="AB3064" s="179"/>
      <c r="AC3064" s="179"/>
      <c r="AD3064" s="179"/>
      <c r="AF3064" s="67"/>
      <c r="AG3064" s="67"/>
      <c r="AH3064" s="67"/>
      <c r="AI3064" s="67"/>
      <c r="AJ3064" s="207"/>
      <c r="AK3064" s="207"/>
      <c r="AL3064" s="207"/>
      <c r="AM3064" s="207"/>
      <c r="AN3064" s="207"/>
      <c r="AO3064" s="208"/>
    </row>
    <row r="3065" customFormat="false" ht="15.75" hidden="false" customHeight="true" outlineLevel="0" collapsed="false">
      <c r="A3065" s="179"/>
      <c r="B3065" s="179"/>
      <c r="C3065" s="179"/>
      <c r="D3065" s="179"/>
      <c r="E3065" s="179"/>
      <c r="F3065" s="179"/>
      <c r="G3065" s="179"/>
      <c r="H3065" s="179"/>
      <c r="I3065" s="179"/>
      <c r="J3065" s="179"/>
      <c r="K3065" s="179"/>
      <c r="L3065" s="179"/>
      <c r="M3065" s="179"/>
      <c r="N3065" s="179"/>
      <c r="O3065" s="179"/>
      <c r="P3065" s="179"/>
      <c r="Q3065" s="179"/>
      <c r="R3065" s="179"/>
      <c r="S3065" s="179"/>
      <c r="T3065" s="179"/>
      <c r="U3065" s="179"/>
      <c r="V3065" s="179"/>
      <c r="W3065" s="179"/>
      <c r="X3065" s="179"/>
      <c r="Y3065" s="223"/>
      <c r="Z3065" s="179"/>
      <c r="AA3065" s="179"/>
      <c r="AB3065" s="179"/>
      <c r="AC3065" s="179"/>
      <c r="AD3065" s="179"/>
      <c r="AF3065" s="67"/>
      <c r="AG3065" s="67"/>
      <c r="AH3065" s="67"/>
      <c r="AI3065" s="67"/>
      <c r="AJ3065" s="207"/>
      <c r="AK3065" s="207"/>
      <c r="AL3065" s="207"/>
      <c r="AM3065" s="207"/>
      <c r="AN3065" s="207"/>
      <c r="AO3065" s="208"/>
    </row>
    <row r="3066" customFormat="false" ht="15.75" hidden="false" customHeight="true" outlineLevel="0" collapsed="false">
      <c r="A3066" s="179"/>
      <c r="B3066" s="179"/>
      <c r="C3066" s="179"/>
      <c r="D3066" s="179"/>
      <c r="E3066" s="179"/>
      <c r="F3066" s="179"/>
      <c r="G3066" s="179"/>
      <c r="H3066" s="179"/>
      <c r="I3066" s="179"/>
      <c r="J3066" s="179"/>
      <c r="K3066" s="179"/>
      <c r="L3066" s="179"/>
      <c r="M3066" s="179"/>
      <c r="N3066" s="179"/>
      <c r="O3066" s="179"/>
      <c r="P3066" s="179"/>
      <c r="Q3066" s="179"/>
      <c r="R3066" s="179"/>
      <c r="S3066" s="179"/>
      <c r="T3066" s="179"/>
      <c r="U3066" s="179"/>
      <c r="V3066" s="179"/>
      <c r="W3066" s="179"/>
      <c r="X3066" s="179"/>
      <c r="Y3066" s="223"/>
      <c r="Z3066" s="179"/>
      <c r="AA3066" s="179"/>
      <c r="AB3066" s="179"/>
      <c r="AC3066" s="179"/>
      <c r="AD3066" s="179"/>
      <c r="AF3066" s="67"/>
      <c r="AG3066" s="67"/>
      <c r="AH3066" s="67"/>
      <c r="AI3066" s="67"/>
      <c r="AJ3066" s="207"/>
      <c r="AK3066" s="207"/>
      <c r="AL3066" s="207"/>
      <c r="AM3066" s="207"/>
      <c r="AN3066" s="207"/>
      <c r="AO3066" s="208"/>
    </row>
    <row r="3067" customFormat="false" ht="15.75" hidden="false" customHeight="true" outlineLevel="0" collapsed="false">
      <c r="A3067" s="179"/>
      <c r="B3067" s="179"/>
      <c r="C3067" s="179"/>
      <c r="D3067" s="179"/>
      <c r="E3067" s="179"/>
      <c r="F3067" s="179"/>
      <c r="G3067" s="179"/>
      <c r="H3067" s="179"/>
      <c r="I3067" s="179"/>
      <c r="J3067" s="179"/>
      <c r="K3067" s="179"/>
      <c r="L3067" s="179"/>
      <c r="M3067" s="179"/>
      <c r="N3067" s="179"/>
      <c r="O3067" s="179"/>
      <c r="P3067" s="179"/>
      <c r="Q3067" s="179"/>
      <c r="R3067" s="179"/>
      <c r="S3067" s="179"/>
      <c r="T3067" s="179"/>
      <c r="U3067" s="179"/>
      <c r="V3067" s="179"/>
      <c r="W3067" s="179"/>
      <c r="X3067" s="179"/>
      <c r="Y3067" s="223"/>
      <c r="Z3067" s="179"/>
      <c r="AA3067" s="179"/>
      <c r="AB3067" s="179"/>
      <c r="AC3067" s="179"/>
      <c r="AD3067" s="179"/>
      <c r="AF3067" s="67"/>
      <c r="AG3067" s="67"/>
      <c r="AH3067" s="67"/>
      <c r="AI3067" s="67"/>
      <c r="AJ3067" s="207"/>
      <c r="AK3067" s="207"/>
      <c r="AL3067" s="207"/>
      <c r="AM3067" s="207"/>
      <c r="AN3067" s="207"/>
      <c r="AO3067" s="208"/>
    </row>
    <row r="3068" customFormat="false" ht="15.75" hidden="false" customHeight="true" outlineLevel="0" collapsed="false">
      <c r="A3068" s="179"/>
      <c r="B3068" s="179"/>
      <c r="C3068" s="179"/>
      <c r="D3068" s="179"/>
      <c r="E3068" s="179"/>
      <c r="F3068" s="179"/>
      <c r="G3068" s="179"/>
      <c r="H3068" s="179"/>
      <c r="I3068" s="179"/>
      <c r="J3068" s="179"/>
      <c r="K3068" s="179"/>
      <c r="L3068" s="179"/>
      <c r="M3068" s="179"/>
      <c r="N3068" s="179"/>
      <c r="O3068" s="179"/>
      <c r="P3068" s="179"/>
      <c r="Q3068" s="179"/>
      <c r="R3068" s="179"/>
      <c r="S3068" s="179"/>
      <c r="T3068" s="179"/>
      <c r="U3068" s="179"/>
      <c r="V3068" s="179"/>
      <c r="W3068" s="179"/>
      <c r="X3068" s="179"/>
      <c r="Y3068" s="223"/>
      <c r="Z3068" s="179"/>
      <c r="AA3068" s="179"/>
      <c r="AB3068" s="179"/>
      <c r="AC3068" s="179"/>
      <c r="AD3068" s="179"/>
      <c r="AF3068" s="67"/>
      <c r="AG3068" s="67"/>
      <c r="AH3068" s="67"/>
      <c r="AI3068" s="67"/>
      <c r="AJ3068" s="207"/>
      <c r="AK3068" s="207"/>
      <c r="AL3068" s="207"/>
      <c r="AM3068" s="207"/>
      <c r="AN3068" s="207"/>
      <c r="AO3068" s="208"/>
    </row>
    <row r="3069" customFormat="false" ht="15.75" hidden="false" customHeight="true" outlineLevel="0" collapsed="false">
      <c r="A3069" s="179"/>
      <c r="B3069" s="179"/>
      <c r="C3069" s="179"/>
      <c r="D3069" s="179"/>
      <c r="E3069" s="179"/>
      <c r="F3069" s="179"/>
      <c r="G3069" s="179"/>
      <c r="H3069" s="179"/>
      <c r="I3069" s="179"/>
      <c r="J3069" s="179"/>
      <c r="K3069" s="179"/>
      <c r="L3069" s="179"/>
      <c r="M3069" s="179"/>
      <c r="N3069" s="179"/>
      <c r="O3069" s="179"/>
      <c r="P3069" s="179"/>
      <c r="Q3069" s="179"/>
      <c r="R3069" s="179"/>
      <c r="S3069" s="179"/>
      <c r="T3069" s="179"/>
      <c r="U3069" s="179"/>
      <c r="V3069" s="179"/>
      <c r="W3069" s="179"/>
      <c r="X3069" s="179"/>
      <c r="Y3069" s="223"/>
      <c r="Z3069" s="179"/>
      <c r="AA3069" s="179"/>
      <c r="AB3069" s="179"/>
      <c r="AC3069" s="179"/>
      <c r="AD3069" s="179"/>
      <c r="AF3069" s="67"/>
      <c r="AG3069" s="67"/>
      <c r="AH3069" s="67"/>
      <c r="AI3069" s="67"/>
      <c r="AJ3069" s="207"/>
      <c r="AK3069" s="207"/>
      <c r="AL3069" s="207"/>
      <c r="AM3069" s="207"/>
      <c r="AN3069" s="207"/>
      <c r="AO3069" s="208"/>
    </row>
    <row r="3070" customFormat="false" ht="15.75" hidden="false" customHeight="true" outlineLevel="0" collapsed="false">
      <c r="A3070" s="179"/>
      <c r="B3070" s="179"/>
      <c r="C3070" s="179"/>
      <c r="D3070" s="179"/>
      <c r="E3070" s="179"/>
      <c r="F3070" s="179"/>
      <c r="G3070" s="179"/>
      <c r="H3070" s="179"/>
      <c r="I3070" s="179"/>
      <c r="J3070" s="179"/>
      <c r="K3070" s="179"/>
      <c r="L3070" s="179"/>
      <c r="M3070" s="179"/>
      <c r="N3070" s="179"/>
      <c r="O3070" s="179"/>
      <c r="P3070" s="179"/>
      <c r="Q3070" s="179"/>
      <c r="R3070" s="179"/>
      <c r="S3070" s="179"/>
      <c r="T3070" s="179"/>
      <c r="U3070" s="179"/>
      <c r="V3070" s="179"/>
      <c r="W3070" s="179"/>
      <c r="X3070" s="179"/>
      <c r="Y3070" s="223"/>
      <c r="Z3070" s="179"/>
      <c r="AA3070" s="179"/>
      <c r="AB3070" s="179"/>
      <c r="AC3070" s="179"/>
      <c r="AD3070" s="179"/>
      <c r="AF3070" s="67"/>
      <c r="AG3070" s="67"/>
      <c r="AH3070" s="67"/>
      <c r="AI3070" s="67"/>
      <c r="AJ3070" s="207"/>
      <c r="AK3070" s="207"/>
      <c r="AL3070" s="207"/>
      <c r="AM3070" s="207"/>
      <c r="AN3070" s="207"/>
      <c r="AO3070" s="208"/>
    </row>
    <row r="3071" customFormat="false" ht="15.75" hidden="false" customHeight="true" outlineLevel="0" collapsed="false">
      <c r="A3071" s="179"/>
      <c r="B3071" s="179"/>
      <c r="C3071" s="179"/>
      <c r="D3071" s="179"/>
      <c r="E3071" s="179"/>
      <c r="F3071" s="179"/>
      <c r="G3071" s="179"/>
      <c r="H3071" s="179"/>
      <c r="I3071" s="179"/>
      <c r="J3071" s="179"/>
      <c r="K3071" s="179"/>
      <c r="L3071" s="179"/>
      <c r="M3071" s="179"/>
      <c r="N3071" s="179"/>
      <c r="O3071" s="179"/>
      <c r="P3071" s="179"/>
      <c r="Q3071" s="179"/>
      <c r="R3071" s="179"/>
      <c r="S3071" s="179"/>
      <c r="T3071" s="179"/>
      <c r="U3071" s="179"/>
      <c r="V3071" s="179"/>
      <c r="W3071" s="179"/>
      <c r="X3071" s="179"/>
      <c r="Y3071" s="223"/>
      <c r="Z3071" s="179"/>
      <c r="AA3071" s="179"/>
      <c r="AB3071" s="179"/>
      <c r="AC3071" s="179"/>
      <c r="AD3071" s="179"/>
      <c r="AF3071" s="67"/>
      <c r="AG3071" s="67"/>
      <c r="AH3071" s="67"/>
      <c r="AI3071" s="67"/>
      <c r="AJ3071" s="207"/>
      <c r="AK3071" s="207"/>
      <c r="AL3071" s="207"/>
      <c r="AM3071" s="207"/>
      <c r="AN3071" s="207"/>
      <c r="AO3071" s="208"/>
    </row>
    <row r="3072" customFormat="false" ht="15.75" hidden="false" customHeight="true" outlineLevel="0" collapsed="false">
      <c r="A3072" s="179"/>
      <c r="B3072" s="179"/>
      <c r="C3072" s="179"/>
      <c r="D3072" s="179"/>
      <c r="E3072" s="179"/>
      <c r="F3072" s="179"/>
      <c r="G3072" s="179"/>
      <c r="H3072" s="179"/>
      <c r="I3072" s="179"/>
      <c r="J3072" s="179"/>
      <c r="K3072" s="179"/>
      <c r="L3072" s="179"/>
      <c r="M3072" s="179"/>
      <c r="N3072" s="179"/>
      <c r="O3072" s="179"/>
      <c r="P3072" s="179"/>
      <c r="Q3072" s="179"/>
      <c r="R3072" s="179"/>
      <c r="S3072" s="179"/>
      <c r="T3072" s="179"/>
      <c r="U3072" s="179"/>
      <c r="V3072" s="179"/>
      <c r="W3072" s="179"/>
      <c r="X3072" s="179"/>
      <c r="Y3072" s="223"/>
      <c r="Z3072" s="179"/>
      <c r="AA3072" s="179"/>
      <c r="AB3072" s="179"/>
      <c r="AC3072" s="179"/>
      <c r="AD3072" s="179"/>
      <c r="AF3072" s="67"/>
      <c r="AG3072" s="67"/>
      <c r="AH3072" s="67"/>
      <c r="AI3072" s="67"/>
      <c r="AJ3072" s="207"/>
      <c r="AK3072" s="207"/>
      <c r="AL3072" s="207"/>
      <c r="AM3072" s="207"/>
      <c r="AN3072" s="207"/>
      <c r="AO3072" s="208"/>
    </row>
    <row r="3073" customFormat="false" ht="15.75" hidden="false" customHeight="true" outlineLevel="0" collapsed="false">
      <c r="A3073" s="179"/>
      <c r="B3073" s="179"/>
      <c r="C3073" s="179"/>
      <c r="D3073" s="179"/>
      <c r="E3073" s="179"/>
      <c r="F3073" s="179"/>
      <c r="G3073" s="179"/>
      <c r="H3073" s="179"/>
      <c r="I3073" s="179"/>
      <c r="J3073" s="179"/>
      <c r="K3073" s="179"/>
      <c r="L3073" s="179"/>
      <c r="M3073" s="179"/>
      <c r="N3073" s="179"/>
      <c r="O3073" s="179"/>
      <c r="P3073" s="179"/>
      <c r="Q3073" s="179"/>
      <c r="R3073" s="179"/>
      <c r="S3073" s="179"/>
      <c r="T3073" s="179"/>
      <c r="U3073" s="179"/>
      <c r="V3073" s="179"/>
      <c r="W3073" s="179"/>
      <c r="X3073" s="179"/>
      <c r="Y3073" s="223"/>
      <c r="Z3073" s="179"/>
      <c r="AA3073" s="179"/>
      <c r="AB3073" s="179"/>
      <c r="AC3073" s="179"/>
      <c r="AD3073" s="179"/>
      <c r="AF3073" s="67"/>
      <c r="AG3073" s="67"/>
      <c r="AH3073" s="67"/>
      <c r="AI3073" s="67"/>
      <c r="AJ3073" s="207"/>
      <c r="AK3073" s="207"/>
      <c r="AL3073" s="207"/>
      <c r="AM3073" s="207"/>
      <c r="AN3073" s="207"/>
      <c r="AO3073" s="208"/>
    </row>
    <row r="3074" customFormat="false" ht="15.75" hidden="false" customHeight="true" outlineLevel="0" collapsed="false">
      <c r="A3074" s="179"/>
      <c r="B3074" s="179"/>
      <c r="C3074" s="179"/>
      <c r="D3074" s="179"/>
      <c r="E3074" s="179"/>
      <c r="F3074" s="179"/>
      <c r="G3074" s="179"/>
      <c r="H3074" s="179"/>
      <c r="I3074" s="179"/>
      <c r="J3074" s="179"/>
      <c r="K3074" s="179"/>
      <c r="L3074" s="179"/>
      <c r="M3074" s="179"/>
      <c r="N3074" s="179"/>
      <c r="O3074" s="179"/>
      <c r="P3074" s="179"/>
      <c r="Q3074" s="179"/>
      <c r="R3074" s="179"/>
      <c r="S3074" s="179"/>
      <c r="T3074" s="179"/>
      <c r="U3074" s="179"/>
      <c r="V3074" s="179"/>
      <c r="W3074" s="179"/>
      <c r="X3074" s="179"/>
      <c r="Y3074" s="223"/>
      <c r="Z3074" s="179"/>
      <c r="AA3074" s="179"/>
      <c r="AB3074" s="179"/>
      <c r="AC3074" s="179"/>
      <c r="AD3074" s="179"/>
      <c r="AF3074" s="67"/>
      <c r="AG3074" s="67"/>
      <c r="AH3074" s="67"/>
      <c r="AI3074" s="67"/>
      <c r="AJ3074" s="207"/>
      <c r="AK3074" s="207"/>
      <c r="AL3074" s="207"/>
      <c r="AM3074" s="207"/>
      <c r="AN3074" s="207"/>
      <c r="AO3074" s="208"/>
    </row>
    <row r="3075" customFormat="false" ht="15.75" hidden="false" customHeight="true" outlineLevel="0" collapsed="false">
      <c r="A3075" s="179"/>
      <c r="B3075" s="179"/>
      <c r="C3075" s="179"/>
      <c r="D3075" s="179"/>
      <c r="E3075" s="179"/>
      <c r="F3075" s="179"/>
      <c r="G3075" s="179"/>
      <c r="H3075" s="179"/>
      <c r="I3075" s="179"/>
      <c r="J3075" s="179"/>
      <c r="K3075" s="179"/>
      <c r="L3075" s="179"/>
      <c r="M3075" s="179"/>
      <c r="N3075" s="179"/>
      <c r="O3075" s="179"/>
      <c r="P3075" s="179"/>
      <c r="Q3075" s="179"/>
      <c r="R3075" s="179"/>
      <c r="S3075" s="179"/>
      <c r="T3075" s="179"/>
      <c r="U3075" s="179"/>
      <c r="V3075" s="179"/>
      <c r="W3075" s="179"/>
      <c r="X3075" s="179"/>
      <c r="Y3075" s="223"/>
      <c r="Z3075" s="179"/>
      <c r="AA3075" s="179"/>
      <c r="AB3075" s="179"/>
      <c r="AC3075" s="179"/>
      <c r="AD3075" s="179"/>
      <c r="AF3075" s="67"/>
      <c r="AG3075" s="67"/>
      <c r="AH3075" s="67"/>
      <c r="AI3075" s="67"/>
      <c r="AJ3075" s="207"/>
      <c r="AK3075" s="207"/>
      <c r="AL3075" s="207"/>
      <c r="AM3075" s="207"/>
      <c r="AN3075" s="207"/>
      <c r="AO3075" s="208"/>
    </row>
    <row r="3076" customFormat="false" ht="15.75" hidden="false" customHeight="true" outlineLevel="0" collapsed="false">
      <c r="A3076" s="179"/>
      <c r="B3076" s="179"/>
      <c r="C3076" s="179"/>
      <c r="D3076" s="179"/>
      <c r="E3076" s="179"/>
      <c r="F3076" s="179"/>
      <c r="G3076" s="179"/>
      <c r="H3076" s="179"/>
      <c r="I3076" s="179"/>
      <c r="J3076" s="179"/>
      <c r="K3076" s="179"/>
      <c r="L3076" s="179"/>
      <c r="M3076" s="179"/>
      <c r="N3076" s="179"/>
      <c r="O3076" s="179"/>
      <c r="P3076" s="179"/>
      <c r="Q3076" s="179"/>
      <c r="R3076" s="179"/>
      <c r="S3076" s="179"/>
      <c r="T3076" s="179"/>
      <c r="U3076" s="179"/>
      <c r="V3076" s="179"/>
      <c r="W3076" s="179"/>
      <c r="X3076" s="179"/>
      <c r="Y3076" s="223"/>
      <c r="Z3076" s="179"/>
      <c r="AA3076" s="179"/>
      <c r="AB3076" s="179"/>
      <c r="AC3076" s="179"/>
      <c r="AD3076" s="179"/>
      <c r="AF3076" s="67"/>
      <c r="AG3076" s="67"/>
      <c r="AH3076" s="67"/>
      <c r="AI3076" s="67"/>
      <c r="AJ3076" s="207"/>
      <c r="AK3076" s="207"/>
      <c r="AL3076" s="207"/>
      <c r="AM3076" s="207"/>
      <c r="AN3076" s="207"/>
      <c r="AO3076" s="208"/>
    </row>
    <row r="3077" customFormat="false" ht="15.75" hidden="false" customHeight="true" outlineLevel="0" collapsed="false">
      <c r="A3077" s="179"/>
      <c r="B3077" s="179"/>
      <c r="C3077" s="179"/>
      <c r="D3077" s="179"/>
      <c r="E3077" s="179"/>
      <c r="F3077" s="179"/>
      <c r="G3077" s="179"/>
      <c r="H3077" s="179"/>
      <c r="I3077" s="179"/>
      <c r="J3077" s="179"/>
      <c r="K3077" s="179"/>
      <c r="L3077" s="179"/>
      <c r="M3077" s="179"/>
      <c r="N3077" s="179"/>
      <c r="O3077" s="179"/>
      <c r="P3077" s="179"/>
      <c r="Q3077" s="179"/>
      <c r="R3077" s="179"/>
      <c r="S3077" s="179"/>
      <c r="T3077" s="179"/>
      <c r="U3077" s="179"/>
      <c r="V3077" s="179"/>
      <c r="W3077" s="179"/>
      <c r="X3077" s="179"/>
      <c r="Y3077" s="223"/>
      <c r="Z3077" s="179"/>
      <c r="AA3077" s="179"/>
      <c r="AB3077" s="179"/>
      <c r="AC3077" s="179"/>
      <c r="AD3077" s="179"/>
      <c r="AF3077" s="67"/>
      <c r="AG3077" s="67"/>
      <c r="AH3077" s="67"/>
      <c r="AI3077" s="67"/>
      <c r="AJ3077" s="207"/>
      <c r="AK3077" s="207"/>
      <c r="AL3077" s="207"/>
      <c r="AM3077" s="207"/>
      <c r="AN3077" s="207"/>
      <c r="AO3077" s="208"/>
    </row>
    <row r="3078" customFormat="false" ht="15.75" hidden="false" customHeight="true" outlineLevel="0" collapsed="false">
      <c r="A3078" s="179"/>
      <c r="B3078" s="179"/>
      <c r="C3078" s="179"/>
      <c r="D3078" s="179"/>
      <c r="E3078" s="179"/>
      <c r="F3078" s="179"/>
      <c r="G3078" s="179"/>
      <c r="H3078" s="179"/>
      <c r="I3078" s="179"/>
      <c r="J3078" s="179"/>
      <c r="K3078" s="179"/>
      <c r="L3078" s="179"/>
      <c r="M3078" s="179"/>
      <c r="N3078" s="179"/>
      <c r="O3078" s="179"/>
      <c r="P3078" s="179"/>
      <c r="Q3078" s="179"/>
      <c r="R3078" s="179"/>
      <c r="S3078" s="179"/>
      <c r="T3078" s="179"/>
      <c r="U3078" s="179"/>
      <c r="V3078" s="179"/>
      <c r="W3078" s="179"/>
      <c r="X3078" s="179"/>
      <c r="Y3078" s="223"/>
      <c r="Z3078" s="179"/>
      <c r="AA3078" s="179"/>
      <c r="AB3078" s="179"/>
      <c r="AC3078" s="179"/>
      <c r="AD3078" s="179"/>
      <c r="AF3078" s="67"/>
      <c r="AG3078" s="67"/>
      <c r="AH3078" s="67"/>
      <c r="AI3078" s="67"/>
      <c r="AJ3078" s="207"/>
      <c r="AK3078" s="207"/>
      <c r="AL3078" s="207"/>
      <c r="AM3078" s="207"/>
      <c r="AN3078" s="207"/>
      <c r="AO3078" s="208"/>
    </row>
    <row r="3079" customFormat="false" ht="15.75" hidden="false" customHeight="true" outlineLevel="0" collapsed="false">
      <c r="A3079" s="179"/>
      <c r="B3079" s="179"/>
      <c r="C3079" s="179"/>
      <c r="D3079" s="179"/>
      <c r="E3079" s="179"/>
      <c r="F3079" s="179"/>
      <c r="G3079" s="179"/>
      <c r="H3079" s="179"/>
      <c r="I3079" s="179"/>
      <c r="J3079" s="179"/>
      <c r="K3079" s="179"/>
      <c r="L3079" s="179"/>
      <c r="M3079" s="179"/>
      <c r="N3079" s="179"/>
      <c r="O3079" s="179"/>
      <c r="P3079" s="179"/>
      <c r="Q3079" s="179"/>
      <c r="R3079" s="179"/>
      <c r="S3079" s="179"/>
      <c r="T3079" s="179"/>
      <c r="U3079" s="179"/>
      <c r="V3079" s="179"/>
      <c r="W3079" s="179"/>
      <c r="X3079" s="179"/>
      <c r="Y3079" s="223"/>
      <c r="Z3079" s="179"/>
      <c r="AA3079" s="179"/>
      <c r="AB3079" s="179"/>
      <c r="AC3079" s="179"/>
      <c r="AD3079" s="179"/>
      <c r="AF3079" s="67"/>
      <c r="AG3079" s="67"/>
      <c r="AH3079" s="67"/>
      <c r="AI3079" s="67"/>
      <c r="AJ3079" s="207"/>
      <c r="AK3079" s="207"/>
      <c r="AL3079" s="207"/>
      <c r="AM3079" s="207"/>
      <c r="AN3079" s="207"/>
      <c r="AO3079" s="208"/>
    </row>
    <row r="3080" customFormat="false" ht="15.75" hidden="false" customHeight="true" outlineLevel="0" collapsed="false">
      <c r="A3080" s="179"/>
      <c r="B3080" s="179"/>
      <c r="C3080" s="179"/>
      <c r="D3080" s="179"/>
      <c r="E3080" s="179"/>
      <c r="F3080" s="179"/>
      <c r="G3080" s="179"/>
      <c r="H3080" s="179"/>
      <c r="I3080" s="179"/>
      <c r="J3080" s="179"/>
      <c r="K3080" s="179"/>
      <c r="L3080" s="179"/>
      <c r="M3080" s="179"/>
      <c r="N3080" s="179"/>
      <c r="O3080" s="179"/>
      <c r="P3080" s="179"/>
      <c r="Q3080" s="179"/>
      <c r="R3080" s="179"/>
      <c r="S3080" s="179"/>
      <c r="T3080" s="179"/>
      <c r="U3080" s="179"/>
      <c r="V3080" s="179"/>
      <c r="W3080" s="179"/>
      <c r="X3080" s="179"/>
      <c r="Y3080" s="223"/>
      <c r="Z3080" s="179"/>
      <c r="AA3080" s="179"/>
      <c r="AB3080" s="179"/>
      <c r="AC3080" s="179"/>
      <c r="AD3080" s="179"/>
      <c r="AF3080" s="67"/>
      <c r="AG3080" s="67"/>
      <c r="AH3080" s="67"/>
      <c r="AI3080" s="67"/>
      <c r="AJ3080" s="207"/>
      <c r="AK3080" s="207"/>
      <c r="AL3080" s="207"/>
      <c r="AM3080" s="207"/>
      <c r="AN3080" s="207"/>
      <c r="AO3080" s="208"/>
    </row>
    <row r="3081" customFormat="false" ht="15.75" hidden="false" customHeight="true" outlineLevel="0" collapsed="false">
      <c r="A3081" s="179"/>
      <c r="B3081" s="179"/>
      <c r="C3081" s="179"/>
      <c r="D3081" s="179"/>
      <c r="E3081" s="179"/>
      <c r="F3081" s="179"/>
      <c r="G3081" s="179"/>
      <c r="H3081" s="179"/>
      <c r="I3081" s="179"/>
      <c r="J3081" s="179"/>
      <c r="K3081" s="179"/>
      <c r="L3081" s="179"/>
      <c r="M3081" s="179"/>
      <c r="N3081" s="179"/>
      <c r="O3081" s="179"/>
      <c r="P3081" s="179"/>
      <c r="Q3081" s="179"/>
      <c r="R3081" s="179"/>
      <c r="S3081" s="179"/>
      <c r="T3081" s="179"/>
      <c r="U3081" s="179"/>
      <c r="V3081" s="179"/>
      <c r="W3081" s="179"/>
      <c r="X3081" s="179"/>
      <c r="Y3081" s="223"/>
      <c r="Z3081" s="179"/>
      <c r="AA3081" s="179"/>
      <c r="AB3081" s="179"/>
      <c r="AC3081" s="179"/>
      <c r="AD3081" s="179"/>
      <c r="AF3081" s="67"/>
      <c r="AG3081" s="67"/>
      <c r="AH3081" s="67"/>
      <c r="AI3081" s="67"/>
      <c r="AJ3081" s="207"/>
      <c r="AK3081" s="207"/>
      <c r="AL3081" s="207"/>
      <c r="AM3081" s="207"/>
      <c r="AN3081" s="207"/>
      <c r="AO3081" s="208"/>
    </row>
    <row r="3082" customFormat="false" ht="15.75" hidden="false" customHeight="true" outlineLevel="0" collapsed="false">
      <c r="A3082" s="179"/>
      <c r="B3082" s="179"/>
      <c r="C3082" s="179"/>
      <c r="D3082" s="179"/>
      <c r="E3082" s="179"/>
      <c r="F3082" s="179"/>
      <c r="G3082" s="179"/>
      <c r="H3082" s="179"/>
      <c r="I3082" s="179"/>
      <c r="J3082" s="179"/>
      <c r="K3082" s="179"/>
      <c r="L3082" s="179"/>
      <c r="M3082" s="179"/>
      <c r="N3082" s="179"/>
      <c r="O3082" s="179"/>
      <c r="P3082" s="179"/>
      <c r="Q3082" s="179"/>
      <c r="R3082" s="179"/>
      <c r="S3082" s="179"/>
      <c r="T3082" s="179"/>
      <c r="U3082" s="179"/>
      <c r="V3082" s="179"/>
      <c r="W3082" s="179"/>
      <c r="X3082" s="179"/>
      <c r="Y3082" s="223"/>
      <c r="Z3082" s="179"/>
      <c r="AA3082" s="179"/>
      <c r="AB3082" s="179"/>
      <c r="AC3082" s="179"/>
      <c r="AD3082" s="179"/>
      <c r="AF3082" s="67"/>
      <c r="AG3082" s="67"/>
      <c r="AH3082" s="67"/>
      <c r="AI3082" s="67"/>
      <c r="AJ3082" s="207"/>
      <c r="AK3082" s="207"/>
      <c r="AL3082" s="207"/>
      <c r="AM3082" s="207"/>
      <c r="AN3082" s="207"/>
      <c r="AO3082" s="208"/>
    </row>
    <row r="3083" customFormat="false" ht="15.75" hidden="false" customHeight="true" outlineLevel="0" collapsed="false">
      <c r="A3083" s="179"/>
      <c r="B3083" s="179"/>
      <c r="C3083" s="179"/>
      <c r="D3083" s="179"/>
      <c r="E3083" s="179"/>
      <c r="F3083" s="179"/>
      <c r="G3083" s="179"/>
      <c r="H3083" s="179"/>
      <c r="I3083" s="179"/>
      <c r="J3083" s="179"/>
      <c r="K3083" s="179"/>
      <c r="L3083" s="179"/>
      <c r="M3083" s="179"/>
      <c r="N3083" s="179"/>
      <c r="O3083" s="179"/>
      <c r="P3083" s="179"/>
      <c r="Q3083" s="179"/>
      <c r="R3083" s="179"/>
      <c r="S3083" s="179"/>
      <c r="T3083" s="179"/>
      <c r="U3083" s="179"/>
      <c r="V3083" s="179"/>
      <c r="W3083" s="179"/>
      <c r="X3083" s="179"/>
      <c r="Y3083" s="223"/>
      <c r="Z3083" s="179"/>
      <c r="AA3083" s="179"/>
      <c r="AB3083" s="179"/>
      <c r="AC3083" s="179"/>
      <c r="AD3083" s="179"/>
      <c r="AF3083" s="67"/>
      <c r="AG3083" s="67"/>
      <c r="AH3083" s="67"/>
      <c r="AI3083" s="67"/>
      <c r="AJ3083" s="207"/>
      <c r="AK3083" s="207"/>
      <c r="AL3083" s="207"/>
      <c r="AM3083" s="207"/>
      <c r="AN3083" s="207"/>
      <c r="AO3083" s="208"/>
    </row>
    <row r="3084" customFormat="false" ht="15.75" hidden="false" customHeight="true" outlineLevel="0" collapsed="false">
      <c r="A3084" s="179"/>
      <c r="B3084" s="179"/>
      <c r="C3084" s="179"/>
      <c r="D3084" s="179"/>
      <c r="E3084" s="179"/>
      <c r="F3084" s="179"/>
      <c r="G3084" s="179"/>
      <c r="H3084" s="179"/>
      <c r="I3084" s="179"/>
      <c r="J3084" s="179"/>
      <c r="K3084" s="179"/>
      <c r="L3084" s="179"/>
      <c r="M3084" s="179"/>
      <c r="N3084" s="179"/>
      <c r="O3084" s="179"/>
      <c r="P3084" s="179"/>
      <c r="Q3084" s="179"/>
      <c r="R3084" s="179"/>
      <c r="S3084" s="179"/>
      <c r="T3084" s="179"/>
      <c r="U3084" s="179"/>
      <c r="V3084" s="179"/>
      <c r="W3084" s="179"/>
      <c r="X3084" s="179"/>
      <c r="Y3084" s="223"/>
      <c r="Z3084" s="179"/>
      <c r="AA3084" s="179"/>
      <c r="AB3084" s="179"/>
      <c r="AC3084" s="179"/>
      <c r="AD3084" s="179"/>
      <c r="AF3084" s="67"/>
      <c r="AG3084" s="67"/>
      <c r="AH3084" s="67"/>
      <c r="AI3084" s="67"/>
      <c r="AJ3084" s="207"/>
      <c r="AK3084" s="207"/>
      <c r="AL3084" s="207"/>
      <c r="AM3084" s="207"/>
      <c r="AN3084" s="207"/>
      <c r="AO3084" s="208"/>
    </row>
    <row r="3085" customFormat="false" ht="15.75" hidden="false" customHeight="true" outlineLevel="0" collapsed="false">
      <c r="A3085" s="179"/>
      <c r="B3085" s="179"/>
      <c r="C3085" s="179"/>
      <c r="D3085" s="179"/>
      <c r="E3085" s="179"/>
      <c r="F3085" s="179"/>
      <c r="G3085" s="179"/>
      <c r="H3085" s="179"/>
      <c r="I3085" s="179"/>
      <c r="J3085" s="179"/>
      <c r="K3085" s="179"/>
      <c r="L3085" s="179"/>
      <c r="M3085" s="179"/>
      <c r="N3085" s="179"/>
      <c r="O3085" s="179"/>
      <c r="P3085" s="179"/>
      <c r="Q3085" s="179"/>
      <c r="R3085" s="179"/>
      <c r="S3085" s="179"/>
      <c r="T3085" s="179"/>
      <c r="U3085" s="179"/>
      <c r="V3085" s="179"/>
      <c r="W3085" s="179"/>
      <c r="X3085" s="179"/>
      <c r="Y3085" s="223"/>
      <c r="Z3085" s="179"/>
      <c r="AA3085" s="179"/>
      <c r="AB3085" s="179"/>
      <c r="AC3085" s="179"/>
      <c r="AD3085" s="179"/>
      <c r="AF3085" s="67"/>
      <c r="AG3085" s="67"/>
      <c r="AH3085" s="67"/>
      <c r="AI3085" s="67"/>
      <c r="AJ3085" s="207"/>
      <c r="AK3085" s="207"/>
      <c r="AL3085" s="207"/>
      <c r="AM3085" s="207"/>
      <c r="AN3085" s="207"/>
      <c r="AO3085" s="208"/>
    </row>
    <row r="3086" customFormat="false" ht="15.75" hidden="false" customHeight="true" outlineLevel="0" collapsed="false">
      <c r="A3086" s="179"/>
      <c r="B3086" s="179"/>
      <c r="C3086" s="179"/>
      <c r="D3086" s="179"/>
      <c r="E3086" s="179"/>
      <c r="F3086" s="179"/>
      <c r="G3086" s="179"/>
      <c r="H3086" s="179"/>
      <c r="I3086" s="179"/>
      <c r="J3086" s="179"/>
      <c r="K3086" s="179"/>
      <c r="L3086" s="179"/>
      <c r="M3086" s="179"/>
      <c r="N3086" s="179"/>
      <c r="O3086" s="179"/>
      <c r="P3086" s="179"/>
      <c r="Q3086" s="179"/>
      <c r="R3086" s="179"/>
      <c r="S3086" s="179"/>
      <c r="T3086" s="179"/>
      <c r="U3086" s="179"/>
      <c r="V3086" s="179"/>
      <c r="W3086" s="179"/>
      <c r="X3086" s="179"/>
      <c r="Y3086" s="223"/>
      <c r="Z3086" s="179"/>
      <c r="AA3086" s="179"/>
      <c r="AB3086" s="179"/>
      <c r="AC3086" s="179"/>
      <c r="AD3086" s="179"/>
      <c r="AF3086" s="67"/>
      <c r="AG3086" s="67"/>
      <c r="AH3086" s="67"/>
      <c r="AI3086" s="67"/>
      <c r="AJ3086" s="207"/>
      <c r="AK3086" s="207"/>
      <c r="AL3086" s="207"/>
      <c r="AM3086" s="207"/>
      <c r="AN3086" s="207"/>
      <c r="AO3086" s="208"/>
    </row>
    <row r="3087" customFormat="false" ht="15.75" hidden="false" customHeight="true" outlineLevel="0" collapsed="false">
      <c r="A3087" s="179"/>
      <c r="B3087" s="179"/>
      <c r="C3087" s="179"/>
      <c r="D3087" s="179"/>
      <c r="E3087" s="179"/>
      <c r="F3087" s="179"/>
      <c r="G3087" s="179"/>
      <c r="H3087" s="179"/>
      <c r="I3087" s="179"/>
      <c r="J3087" s="179"/>
      <c r="K3087" s="179"/>
      <c r="L3087" s="179"/>
      <c r="M3087" s="179"/>
      <c r="N3087" s="179"/>
      <c r="O3087" s="179"/>
      <c r="P3087" s="179"/>
      <c r="Q3087" s="179"/>
      <c r="R3087" s="179"/>
      <c r="S3087" s="179"/>
      <c r="T3087" s="179"/>
      <c r="U3087" s="179"/>
      <c r="V3087" s="179"/>
      <c r="W3087" s="179"/>
      <c r="X3087" s="179"/>
      <c r="Y3087" s="223"/>
      <c r="Z3087" s="179"/>
      <c r="AA3087" s="179"/>
      <c r="AB3087" s="179"/>
      <c r="AC3087" s="179"/>
      <c r="AD3087" s="179"/>
      <c r="AF3087" s="67"/>
      <c r="AG3087" s="67"/>
      <c r="AH3087" s="67"/>
      <c r="AI3087" s="67"/>
      <c r="AJ3087" s="207"/>
      <c r="AK3087" s="207"/>
      <c r="AL3087" s="207"/>
      <c r="AM3087" s="207"/>
      <c r="AN3087" s="207"/>
      <c r="AO3087" s="208"/>
    </row>
    <row r="3088" customFormat="false" ht="15.75" hidden="false" customHeight="true" outlineLevel="0" collapsed="false">
      <c r="A3088" s="179"/>
      <c r="B3088" s="179"/>
      <c r="C3088" s="179"/>
      <c r="D3088" s="179"/>
      <c r="E3088" s="179"/>
      <c r="F3088" s="179"/>
      <c r="G3088" s="179"/>
      <c r="H3088" s="179"/>
      <c r="I3088" s="179"/>
      <c r="J3088" s="179"/>
      <c r="K3088" s="179"/>
      <c r="L3088" s="179"/>
      <c r="M3088" s="179"/>
      <c r="N3088" s="179"/>
      <c r="O3088" s="179"/>
      <c r="P3088" s="179"/>
      <c r="Q3088" s="179"/>
      <c r="R3088" s="179"/>
      <c r="S3088" s="179"/>
      <c r="T3088" s="179"/>
      <c r="U3088" s="179"/>
      <c r="V3088" s="179"/>
      <c r="W3088" s="179"/>
      <c r="X3088" s="179"/>
      <c r="Y3088" s="223"/>
      <c r="Z3088" s="179"/>
      <c r="AA3088" s="179"/>
      <c r="AB3088" s="179"/>
      <c r="AC3088" s="179"/>
      <c r="AD3088" s="179"/>
      <c r="AF3088" s="67"/>
      <c r="AG3088" s="67"/>
      <c r="AH3088" s="67"/>
      <c r="AI3088" s="67"/>
      <c r="AJ3088" s="207"/>
      <c r="AK3088" s="207"/>
      <c r="AL3088" s="207"/>
      <c r="AM3088" s="207"/>
      <c r="AN3088" s="207"/>
      <c r="AO3088" s="208"/>
    </row>
    <row r="3089" customFormat="false" ht="15.75" hidden="false" customHeight="true" outlineLevel="0" collapsed="false">
      <c r="A3089" s="179"/>
      <c r="B3089" s="179"/>
      <c r="C3089" s="179"/>
      <c r="D3089" s="179"/>
      <c r="E3089" s="179"/>
      <c r="F3089" s="179"/>
      <c r="G3089" s="179"/>
      <c r="H3089" s="179"/>
      <c r="I3089" s="179"/>
      <c r="J3089" s="179"/>
      <c r="K3089" s="179"/>
      <c r="L3089" s="179"/>
      <c r="M3089" s="179"/>
      <c r="N3089" s="179"/>
      <c r="O3089" s="179"/>
      <c r="P3089" s="179"/>
      <c r="Q3089" s="179"/>
      <c r="R3089" s="179"/>
      <c r="S3089" s="179"/>
      <c r="T3089" s="179"/>
      <c r="U3089" s="179"/>
      <c r="V3089" s="179"/>
      <c r="W3089" s="179"/>
      <c r="X3089" s="179"/>
      <c r="Y3089" s="223"/>
      <c r="Z3089" s="179"/>
      <c r="AA3089" s="179"/>
      <c r="AB3089" s="179"/>
      <c r="AC3089" s="179"/>
      <c r="AD3089" s="179"/>
      <c r="AF3089" s="67"/>
      <c r="AG3089" s="67"/>
      <c r="AH3089" s="67"/>
      <c r="AI3089" s="67"/>
      <c r="AJ3089" s="207"/>
      <c r="AK3089" s="207"/>
      <c r="AL3089" s="207"/>
      <c r="AM3089" s="207"/>
      <c r="AN3089" s="207"/>
      <c r="AO3089" s="208"/>
    </row>
    <row r="3090" customFormat="false" ht="15.75" hidden="false" customHeight="true" outlineLevel="0" collapsed="false">
      <c r="A3090" s="179"/>
      <c r="B3090" s="179"/>
      <c r="C3090" s="179"/>
      <c r="D3090" s="179"/>
      <c r="E3090" s="179"/>
      <c r="F3090" s="179"/>
      <c r="G3090" s="179"/>
      <c r="H3090" s="179"/>
      <c r="I3090" s="179"/>
      <c r="J3090" s="179"/>
      <c r="K3090" s="179"/>
      <c r="L3090" s="179"/>
      <c r="M3090" s="179"/>
      <c r="N3090" s="179"/>
      <c r="O3090" s="179"/>
      <c r="P3090" s="179"/>
      <c r="Q3090" s="179"/>
      <c r="R3090" s="179"/>
      <c r="S3090" s="179"/>
      <c r="T3090" s="179"/>
      <c r="U3090" s="179"/>
      <c r="V3090" s="179"/>
      <c r="W3090" s="179"/>
      <c r="X3090" s="179"/>
      <c r="Y3090" s="223"/>
      <c r="Z3090" s="179"/>
      <c r="AA3090" s="179"/>
      <c r="AB3090" s="179"/>
      <c r="AC3090" s="179"/>
      <c r="AD3090" s="179"/>
      <c r="AF3090" s="67"/>
      <c r="AG3090" s="67"/>
      <c r="AH3090" s="67"/>
      <c r="AI3090" s="67"/>
      <c r="AJ3090" s="207"/>
      <c r="AK3090" s="207"/>
      <c r="AL3090" s="207"/>
      <c r="AM3090" s="207"/>
      <c r="AN3090" s="207"/>
      <c r="AO3090" s="208"/>
    </row>
    <row r="3091" customFormat="false" ht="15.75" hidden="false" customHeight="true" outlineLevel="0" collapsed="false">
      <c r="A3091" s="179"/>
      <c r="B3091" s="179"/>
      <c r="C3091" s="179"/>
      <c r="D3091" s="179"/>
      <c r="E3091" s="179"/>
      <c r="F3091" s="179"/>
      <c r="G3091" s="179"/>
      <c r="H3091" s="179"/>
      <c r="I3091" s="179"/>
      <c r="J3091" s="179"/>
      <c r="K3091" s="179"/>
      <c r="L3091" s="179"/>
      <c r="M3091" s="179"/>
      <c r="N3091" s="179"/>
      <c r="O3091" s="179"/>
      <c r="P3091" s="179"/>
      <c r="Q3091" s="179"/>
      <c r="R3091" s="179"/>
      <c r="S3091" s="179"/>
      <c r="T3091" s="179"/>
      <c r="U3091" s="179"/>
      <c r="V3091" s="179"/>
      <c r="W3091" s="179"/>
      <c r="X3091" s="179"/>
      <c r="Y3091" s="223"/>
      <c r="Z3091" s="179"/>
      <c r="AA3091" s="179"/>
      <c r="AB3091" s="179"/>
      <c r="AC3091" s="179"/>
      <c r="AD3091" s="179"/>
      <c r="AF3091" s="67"/>
      <c r="AG3091" s="67"/>
      <c r="AH3091" s="67"/>
      <c r="AI3091" s="67"/>
      <c r="AJ3091" s="207"/>
      <c r="AK3091" s="207"/>
      <c r="AL3091" s="207"/>
      <c r="AM3091" s="207"/>
      <c r="AN3091" s="207"/>
      <c r="AO3091" s="208"/>
    </row>
    <row r="3092" customFormat="false" ht="15.75" hidden="false" customHeight="true" outlineLevel="0" collapsed="false">
      <c r="A3092" s="179"/>
      <c r="B3092" s="179"/>
      <c r="C3092" s="179"/>
      <c r="D3092" s="179"/>
      <c r="E3092" s="179"/>
      <c r="F3092" s="179"/>
      <c r="G3092" s="179"/>
      <c r="H3092" s="179"/>
      <c r="I3092" s="179"/>
      <c r="J3092" s="179"/>
      <c r="K3092" s="179"/>
      <c r="L3092" s="179"/>
      <c r="M3092" s="179"/>
      <c r="N3092" s="179"/>
      <c r="O3092" s="179"/>
      <c r="P3092" s="179"/>
      <c r="Q3092" s="179"/>
      <c r="R3092" s="179"/>
      <c r="S3092" s="179"/>
      <c r="T3092" s="179"/>
      <c r="U3092" s="179"/>
      <c r="V3092" s="179"/>
      <c r="W3092" s="179"/>
      <c r="X3092" s="179"/>
      <c r="Y3092" s="223"/>
      <c r="Z3092" s="179"/>
      <c r="AA3092" s="179"/>
      <c r="AB3092" s="179"/>
      <c r="AC3092" s="179"/>
      <c r="AD3092" s="179"/>
      <c r="AF3092" s="67"/>
      <c r="AG3092" s="67"/>
      <c r="AH3092" s="67"/>
      <c r="AI3092" s="67"/>
      <c r="AJ3092" s="207"/>
      <c r="AK3092" s="207"/>
      <c r="AL3092" s="207"/>
      <c r="AM3092" s="207"/>
      <c r="AN3092" s="207"/>
      <c r="AO3092" s="208"/>
    </row>
    <row r="3093" customFormat="false" ht="15.75" hidden="false" customHeight="true" outlineLevel="0" collapsed="false">
      <c r="A3093" s="179"/>
      <c r="B3093" s="179"/>
      <c r="C3093" s="179"/>
      <c r="D3093" s="179"/>
      <c r="E3093" s="179"/>
      <c r="F3093" s="179"/>
      <c r="G3093" s="179"/>
      <c r="H3093" s="179"/>
      <c r="I3093" s="179"/>
      <c r="J3093" s="179"/>
      <c r="K3093" s="179"/>
      <c r="L3093" s="179"/>
      <c r="M3093" s="179"/>
      <c r="N3093" s="179"/>
      <c r="O3093" s="179"/>
      <c r="P3093" s="179"/>
      <c r="Q3093" s="179"/>
      <c r="R3093" s="179"/>
      <c r="S3093" s="179"/>
      <c r="T3093" s="179"/>
      <c r="U3093" s="179"/>
      <c r="V3093" s="179"/>
      <c r="W3093" s="179"/>
      <c r="X3093" s="179"/>
      <c r="Y3093" s="223"/>
      <c r="Z3093" s="179"/>
      <c r="AA3093" s="179"/>
      <c r="AB3093" s="179"/>
      <c r="AC3093" s="179"/>
      <c r="AD3093" s="179"/>
      <c r="AF3093" s="67"/>
      <c r="AG3093" s="67"/>
      <c r="AH3093" s="67"/>
      <c r="AI3093" s="67"/>
      <c r="AJ3093" s="207"/>
      <c r="AK3093" s="207"/>
      <c r="AL3093" s="207"/>
      <c r="AM3093" s="207"/>
      <c r="AN3093" s="207"/>
      <c r="AO3093" s="208"/>
    </row>
    <row r="3094" customFormat="false" ht="15.75" hidden="false" customHeight="true" outlineLevel="0" collapsed="false">
      <c r="A3094" s="179"/>
      <c r="B3094" s="179"/>
      <c r="C3094" s="179"/>
      <c r="D3094" s="179"/>
      <c r="E3094" s="179"/>
      <c r="F3094" s="179"/>
      <c r="G3094" s="179"/>
      <c r="H3094" s="179"/>
      <c r="I3094" s="179"/>
      <c r="J3094" s="179"/>
      <c r="K3094" s="179"/>
      <c r="L3094" s="179"/>
      <c r="M3094" s="179"/>
      <c r="N3094" s="179"/>
      <c r="O3094" s="179"/>
      <c r="P3094" s="179"/>
      <c r="Q3094" s="179"/>
      <c r="R3094" s="179"/>
      <c r="S3094" s="179"/>
      <c r="T3094" s="179"/>
      <c r="U3094" s="179"/>
      <c r="V3094" s="179"/>
      <c r="W3094" s="179"/>
      <c r="X3094" s="179"/>
      <c r="Y3094" s="223"/>
      <c r="Z3094" s="179"/>
      <c r="AA3094" s="179"/>
      <c r="AB3094" s="179"/>
      <c r="AC3094" s="179"/>
      <c r="AD3094" s="179"/>
      <c r="AF3094" s="67"/>
      <c r="AG3094" s="67"/>
      <c r="AH3094" s="67"/>
      <c r="AI3094" s="67"/>
      <c r="AJ3094" s="207"/>
      <c r="AK3094" s="207"/>
      <c r="AL3094" s="207"/>
      <c r="AM3094" s="207"/>
      <c r="AN3094" s="207"/>
      <c r="AO3094" s="208"/>
    </row>
    <row r="3095" customFormat="false" ht="15.75" hidden="false" customHeight="true" outlineLevel="0" collapsed="false">
      <c r="A3095" s="179"/>
      <c r="B3095" s="179"/>
      <c r="C3095" s="179"/>
      <c r="D3095" s="179"/>
      <c r="E3095" s="179"/>
      <c r="F3095" s="179"/>
      <c r="G3095" s="179"/>
      <c r="H3095" s="179"/>
      <c r="I3095" s="179"/>
      <c r="J3095" s="179"/>
      <c r="K3095" s="179"/>
      <c r="L3095" s="179"/>
      <c r="M3095" s="179"/>
      <c r="N3095" s="179"/>
      <c r="O3095" s="179"/>
      <c r="P3095" s="179"/>
      <c r="Q3095" s="179"/>
      <c r="R3095" s="179"/>
      <c r="S3095" s="179"/>
      <c r="T3095" s="179"/>
      <c r="U3095" s="179"/>
      <c r="V3095" s="179"/>
      <c r="W3095" s="179"/>
      <c r="X3095" s="179"/>
      <c r="Y3095" s="223"/>
      <c r="Z3095" s="179"/>
      <c r="AA3095" s="179"/>
      <c r="AB3095" s="179"/>
      <c r="AC3095" s="179"/>
      <c r="AD3095" s="179"/>
      <c r="AF3095" s="67"/>
      <c r="AG3095" s="67"/>
      <c r="AH3095" s="67"/>
      <c r="AI3095" s="67"/>
      <c r="AJ3095" s="207"/>
      <c r="AK3095" s="207"/>
      <c r="AL3095" s="207"/>
      <c r="AM3095" s="207"/>
      <c r="AN3095" s="207"/>
      <c r="AO3095" s="208"/>
    </row>
    <row r="3096" customFormat="false" ht="15.75" hidden="false" customHeight="true" outlineLevel="0" collapsed="false">
      <c r="A3096" s="179"/>
      <c r="B3096" s="179"/>
      <c r="C3096" s="179"/>
      <c r="D3096" s="179"/>
      <c r="E3096" s="179"/>
      <c r="F3096" s="179"/>
      <c r="G3096" s="179"/>
      <c r="H3096" s="179"/>
      <c r="I3096" s="179"/>
      <c r="J3096" s="179"/>
      <c r="K3096" s="179"/>
      <c r="L3096" s="179"/>
      <c r="M3096" s="179"/>
      <c r="N3096" s="179"/>
      <c r="O3096" s="179"/>
      <c r="P3096" s="179"/>
      <c r="Q3096" s="179"/>
      <c r="R3096" s="179"/>
      <c r="S3096" s="179"/>
      <c r="T3096" s="179"/>
      <c r="U3096" s="179"/>
      <c r="V3096" s="179"/>
      <c r="W3096" s="179"/>
      <c r="X3096" s="179"/>
      <c r="Y3096" s="223"/>
      <c r="Z3096" s="179"/>
      <c r="AA3096" s="179"/>
      <c r="AB3096" s="179"/>
      <c r="AC3096" s="179"/>
      <c r="AD3096" s="179"/>
      <c r="AF3096" s="67"/>
      <c r="AG3096" s="67"/>
      <c r="AH3096" s="67"/>
      <c r="AI3096" s="67"/>
      <c r="AJ3096" s="207"/>
      <c r="AK3096" s="207"/>
      <c r="AL3096" s="207"/>
      <c r="AM3096" s="207"/>
      <c r="AN3096" s="207"/>
      <c r="AO3096" s="208"/>
    </row>
    <row r="3097" customFormat="false" ht="15.75" hidden="false" customHeight="true" outlineLevel="0" collapsed="false">
      <c r="A3097" s="179"/>
      <c r="B3097" s="179"/>
      <c r="C3097" s="179"/>
      <c r="D3097" s="179"/>
      <c r="E3097" s="179"/>
      <c r="F3097" s="179"/>
      <c r="G3097" s="179"/>
      <c r="H3097" s="179"/>
      <c r="I3097" s="179"/>
      <c r="J3097" s="179"/>
      <c r="K3097" s="179"/>
      <c r="L3097" s="179"/>
      <c r="M3097" s="179"/>
      <c r="N3097" s="179"/>
      <c r="O3097" s="179"/>
      <c r="P3097" s="179"/>
      <c r="Q3097" s="179"/>
      <c r="R3097" s="179"/>
      <c r="S3097" s="179"/>
      <c r="T3097" s="179"/>
      <c r="U3097" s="179"/>
      <c r="V3097" s="179"/>
      <c r="W3097" s="179"/>
      <c r="X3097" s="179"/>
      <c r="Y3097" s="223"/>
      <c r="Z3097" s="179"/>
      <c r="AA3097" s="179"/>
      <c r="AB3097" s="179"/>
      <c r="AC3097" s="179"/>
      <c r="AD3097" s="179"/>
      <c r="AF3097" s="67"/>
      <c r="AG3097" s="67"/>
      <c r="AH3097" s="67"/>
      <c r="AI3097" s="67"/>
      <c r="AJ3097" s="207"/>
      <c r="AK3097" s="207"/>
      <c r="AL3097" s="207"/>
      <c r="AM3097" s="207"/>
      <c r="AN3097" s="207"/>
      <c r="AO3097" s="208"/>
    </row>
    <row r="3098" customFormat="false" ht="15.75" hidden="false" customHeight="true" outlineLevel="0" collapsed="false">
      <c r="A3098" s="179"/>
      <c r="B3098" s="179"/>
      <c r="C3098" s="179"/>
      <c r="D3098" s="179"/>
      <c r="E3098" s="179"/>
      <c r="F3098" s="179"/>
      <c r="G3098" s="179"/>
      <c r="H3098" s="179"/>
      <c r="I3098" s="179"/>
      <c r="J3098" s="179"/>
      <c r="K3098" s="179"/>
      <c r="L3098" s="179"/>
      <c r="M3098" s="179"/>
      <c r="N3098" s="179"/>
      <c r="O3098" s="179"/>
      <c r="P3098" s="179"/>
      <c r="Q3098" s="179"/>
      <c r="R3098" s="179"/>
      <c r="S3098" s="179"/>
      <c r="T3098" s="179"/>
      <c r="U3098" s="179"/>
      <c r="V3098" s="179"/>
      <c r="W3098" s="179"/>
      <c r="X3098" s="179"/>
      <c r="Y3098" s="223"/>
      <c r="Z3098" s="179"/>
      <c r="AA3098" s="179"/>
      <c r="AB3098" s="179"/>
      <c r="AC3098" s="179"/>
      <c r="AD3098" s="179"/>
      <c r="AF3098" s="67"/>
      <c r="AG3098" s="67"/>
      <c r="AH3098" s="67"/>
      <c r="AI3098" s="67"/>
      <c r="AJ3098" s="207"/>
      <c r="AK3098" s="207"/>
      <c r="AL3098" s="207"/>
      <c r="AM3098" s="207"/>
      <c r="AN3098" s="207"/>
      <c r="AO3098" s="208"/>
    </row>
    <row r="3099" customFormat="false" ht="15.75" hidden="false" customHeight="true" outlineLevel="0" collapsed="false">
      <c r="A3099" s="179"/>
      <c r="B3099" s="179"/>
      <c r="C3099" s="179"/>
      <c r="D3099" s="179"/>
      <c r="E3099" s="179"/>
      <c r="F3099" s="179"/>
      <c r="G3099" s="179"/>
      <c r="H3099" s="179"/>
      <c r="I3099" s="179"/>
      <c r="J3099" s="179"/>
      <c r="K3099" s="179"/>
      <c r="L3099" s="179"/>
      <c r="M3099" s="179"/>
      <c r="N3099" s="179"/>
      <c r="O3099" s="179"/>
      <c r="P3099" s="179"/>
      <c r="Q3099" s="179"/>
      <c r="R3099" s="179"/>
      <c r="S3099" s="179"/>
      <c r="T3099" s="179"/>
      <c r="U3099" s="179"/>
      <c r="V3099" s="179"/>
      <c r="W3099" s="179"/>
      <c r="X3099" s="179"/>
      <c r="Y3099" s="223"/>
      <c r="Z3099" s="179"/>
      <c r="AA3099" s="179"/>
      <c r="AB3099" s="179"/>
      <c r="AC3099" s="179"/>
      <c r="AD3099" s="179"/>
      <c r="AF3099" s="67"/>
      <c r="AG3099" s="67"/>
      <c r="AH3099" s="67"/>
      <c r="AI3099" s="67"/>
      <c r="AJ3099" s="207"/>
      <c r="AK3099" s="207"/>
      <c r="AL3099" s="207"/>
      <c r="AM3099" s="207"/>
      <c r="AN3099" s="207"/>
      <c r="AO3099" s="208"/>
    </row>
    <row r="3100" customFormat="false" ht="15.75" hidden="false" customHeight="true" outlineLevel="0" collapsed="false">
      <c r="A3100" s="179"/>
      <c r="B3100" s="179"/>
      <c r="C3100" s="179"/>
      <c r="D3100" s="179"/>
      <c r="E3100" s="179"/>
      <c r="F3100" s="179"/>
      <c r="G3100" s="179"/>
      <c r="H3100" s="179"/>
      <c r="I3100" s="179"/>
      <c r="J3100" s="179"/>
      <c r="K3100" s="179"/>
      <c r="L3100" s="179"/>
      <c r="M3100" s="179"/>
      <c r="N3100" s="179"/>
      <c r="O3100" s="179"/>
      <c r="P3100" s="179"/>
      <c r="Q3100" s="179"/>
      <c r="R3100" s="179"/>
      <c r="S3100" s="179"/>
      <c r="T3100" s="179"/>
      <c r="U3100" s="179"/>
      <c r="V3100" s="179"/>
      <c r="W3100" s="179"/>
      <c r="X3100" s="179"/>
      <c r="Y3100" s="223"/>
      <c r="Z3100" s="179"/>
      <c r="AA3100" s="179"/>
      <c r="AB3100" s="179"/>
      <c r="AC3100" s="179"/>
      <c r="AD3100" s="179"/>
      <c r="AF3100" s="67"/>
      <c r="AG3100" s="67"/>
      <c r="AH3100" s="67"/>
      <c r="AI3100" s="67"/>
      <c r="AJ3100" s="207"/>
      <c r="AK3100" s="207"/>
      <c r="AL3100" s="207"/>
      <c r="AM3100" s="207"/>
      <c r="AN3100" s="207"/>
      <c r="AO3100" s="208"/>
    </row>
    <row r="3101" customFormat="false" ht="15.75" hidden="false" customHeight="true" outlineLevel="0" collapsed="false">
      <c r="A3101" s="179"/>
      <c r="B3101" s="179"/>
      <c r="C3101" s="179"/>
      <c r="D3101" s="179"/>
      <c r="E3101" s="179"/>
      <c r="F3101" s="179"/>
      <c r="G3101" s="179"/>
      <c r="H3101" s="179"/>
      <c r="I3101" s="179"/>
      <c r="J3101" s="179"/>
      <c r="K3101" s="179"/>
      <c r="L3101" s="179"/>
      <c r="M3101" s="179"/>
      <c r="N3101" s="179"/>
      <c r="O3101" s="179"/>
      <c r="P3101" s="179"/>
      <c r="Q3101" s="179"/>
      <c r="R3101" s="179"/>
      <c r="S3101" s="179"/>
      <c r="T3101" s="179"/>
      <c r="U3101" s="179"/>
      <c r="V3101" s="179"/>
      <c r="W3101" s="179"/>
      <c r="X3101" s="179"/>
      <c r="Y3101" s="223"/>
      <c r="Z3101" s="179"/>
      <c r="AA3101" s="179"/>
      <c r="AB3101" s="179"/>
      <c r="AC3101" s="179"/>
      <c r="AD3101" s="179"/>
      <c r="AF3101" s="67"/>
      <c r="AG3101" s="67"/>
      <c r="AH3101" s="67"/>
      <c r="AI3101" s="67"/>
      <c r="AJ3101" s="207"/>
      <c r="AK3101" s="207"/>
      <c r="AL3101" s="207"/>
      <c r="AM3101" s="207"/>
      <c r="AN3101" s="207"/>
      <c r="AO3101" s="208"/>
    </row>
    <row r="3102" customFormat="false" ht="15.75" hidden="false" customHeight="true" outlineLevel="0" collapsed="false">
      <c r="A3102" s="179"/>
      <c r="B3102" s="179"/>
      <c r="C3102" s="179"/>
      <c r="D3102" s="179"/>
      <c r="E3102" s="179"/>
      <c r="F3102" s="179"/>
      <c r="G3102" s="179"/>
      <c r="H3102" s="179"/>
      <c r="I3102" s="179"/>
      <c r="J3102" s="179"/>
      <c r="K3102" s="179"/>
      <c r="L3102" s="179"/>
      <c r="M3102" s="179"/>
      <c r="N3102" s="179"/>
      <c r="O3102" s="179"/>
      <c r="P3102" s="179"/>
      <c r="Q3102" s="179"/>
      <c r="R3102" s="179"/>
      <c r="S3102" s="179"/>
      <c r="T3102" s="179"/>
      <c r="U3102" s="179"/>
      <c r="V3102" s="179"/>
      <c r="W3102" s="179"/>
      <c r="X3102" s="179"/>
      <c r="Y3102" s="223"/>
      <c r="Z3102" s="179"/>
      <c r="AA3102" s="179"/>
      <c r="AB3102" s="179"/>
      <c r="AC3102" s="179"/>
      <c r="AD3102" s="179"/>
      <c r="AF3102" s="67"/>
      <c r="AG3102" s="67"/>
      <c r="AH3102" s="67"/>
      <c r="AI3102" s="67"/>
      <c r="AJ3102" s="207"/>
      <c r="AK3102" s="207"/>
      <c r="AL3102" s="207"/>
      <c r="AM3102" s="207"/>
      <c r="AN3102" s="207"/>
      <c r="AO3102" s="208"/>
    </row>
    <row r="3103" customFormat="false" ht="15.75" hidden="false" customHeight="true" outlineLevel="0" collapsed="false">
      <c r="A3103" s="179"/>
      <c r="B3103" s="179"/>
      <c r="C3103" s="179"/>
      <c r="D3103" s="179"/>
      <c r="E3103" s="179"/>
      <c r="F3103" s="179"/>
      <c r="G3103" s="179"/>
      <c r="H3103" s="179"/>
      <c r="I3103" s="179"/>
      <c r="J3103" s="179"/>
      <c r="K3103" s="179"/>
      <c r="L3103" s="179"/>
      <c r="M3103" s="179"/>
      <c r="N3103" s="179"/>
      <c r="O3103" s="179"/>
      <c r="P3103" s="179"/>
      <c r="Q3103" s="179"/>
      <c r="R3103" s="179"/>
      <c r="S3103" s="179"/>
      <c r="T3103" s="179"/>
      <c r="U3103" s="179"/>
      <c r="V3103" s="179"/>
      <c r="W3103" s="179"/>
      <c r="X3103" s="179"/>
      <c r="Y3103" s="223"/>
      <c r="Z3103" s="179"/>
      <c r="AA3103" s="179"/>
      <c r="AB3103" s="179"/>
      <c r="AC3103" s="179"/>
      <c r="AD3103" s="179"/>
      <c r="AF3103" s="67"/>
      <c r="AG3103" s="67"/>
      <c r="AH3103" s="67"/>
      <c r="AI3103" s="67"/>
      <c r="AJ3103" s="207"/>
      <c r="AK3103" s="207"/>
      <c r="AL3103" s="207"/>
      <c r="AM3103" s="207"/>
      <c r="AN3103" s="207"/>
      <c r="AO3103" s="208"/>
    </row>
    <row r="3104" customFormat="false" ht="15.75" hidden="false" customHeight="true" outlineLevel="0" collapsed="false">
      <c r="A3104" s="179"/>
      <c r="B3104" s="179"/>
      <c r="C3104" s="179"/>
      <c r="D3104" s="179"/>
      <c r="E3104" s="179"/>
      <c r="F3104" s="179"/>
      <c r="G3104" s="179"/>
      <c r="H3104" s="179"/>
      <c r="I3104" s="179"/>
      <c r="J3104" s="179"/>
      <c r="K3104" s="179"/>
      <c r="L3104" s="179"/>
      <c r="M3104" s="179"/>
      <c r="N3104" s="179"/>
      <c r="O3104" s="179"/>
      <c r="P3104" s="179"/>
      <c r="Q3104" s="179"/>
      <c r="R3104" s="179"/>
      <c r="S3104" s="179"/>
      <c r="T3104" s="179"/>
      <c r="U3104" s="179"/>
      <c r="V3104" s="179"/>
      <c r="W3104" s="179"/>
      <c r="X3104" s="179"/>
      <c r="Y3104" s="223"/>
      <c r="Z3104" s="179"/>
      <c r="AA3104" s="179"/>
      <c r="AB3104" s="179"/>
      <c r="AC3104" s="179"/>
      <c r="AD3104" s="179"/>
      <c r="AF3104" s="67"/>
      <c r="AG3104" s="67"/>
      <c r="AH3104" s="67"/>
      <c r="AI3104" s="67"/>
      <c r="AJ3104" s="207"/>
      <c r="AK3104" s="207"/>
      <c r="AL3104" s="207"/>
      <c r="AM3104" s="207"/>
      <c r="AN3104" s="207"/>
      <c r="AO3104" s="208"/>
    </row>
    <row r="3105" customFormat="false" ht="15.75" hidden="false" customHeight="true" outlineLevel="0" collapsed="false">
      <c r="A3105" s="179"/>
      <c r="B3105" s="179"/>
      <c r="C3105" s="179"/>
      <c r="D3105" s="179"/>
      <c r="E3105" s="179"/>
      <c r="F3105" s="179"/>
      <c r="G3105" s="179"/>
      <c r="H3105" s="179"/>
      <c r="I3105" s="179"/>
      <c r="J3105" s="179"/>
      <c r="K3105" s="179"/>
      <c r="L3105" s="179"/>
      <c r="M3105" s="179"/>
      <c r="N3105" s="179"/>
      <c r="O3105" s="179"/>
      <c r="P3105" s="179"/>
      <c r="Q3105" s="179"/>
      <c r="R3105" s="179"/>
      <c r="S3105" s="179"/>
      <c r="T3105" s="179"/>
      <c r="U3105" s="179"/>
      <c r="V3105" s="179"/>
      <c r="W3105" s="179"/>
      <c r="X3105" s="179"/>
      <c r="Y3105" s="223"/>
      <c r="Z3105" s="179"/>
      <c r="AA3105" s="179"/>
      <c r="AB3105" s="179"/>
      <c r="AC3105" s="179"/>
      <c r="AD3105" s="179"/>
      <c r="AF3105" s="67"/>
      <c r="AG3105" s="67"/>
      <c r="AH3105" s="67"/>
      <c r="AI3105" s="67"/>
      <c r="AJ3105" s="207"/>
      <c r="AK3105" s="207"/>
      <c r="AL3105" s="207"/>
      <c r="AM3105" s="207"/>
      <c r="AN3105" s="207"/>
      <c r="AO3105" s="208"/>
    </row>
    <row r="3106" customFormat="false" ht="15.75" hidden="false" customHeight="true" outlineLevel="0" collapsed="false">
      <c r="A3106" s="179"/>
      <c r="B3106" s="179"/>
      <c r="C3106" s="179"/>
      <c r="D3106" s="179"/>
      <c r="E3106" s="179"/>
      <c r="F3106" s="179"/>
      <c r="G3106" s="179"/>
      <c r="H3106" s="179"/>
      <c r="I3106" s="179"/>
      <c r="J3106" s="179"/>
      <c r="K3106" s="179"/>
      <c r="L3106" s="179"/>
      <c r="M3106" s="179"/>
      <c r="N3106" s="179"/>
      <c r="O3106" s="179"/>
      <c r="P3106" s="179"/>
      <c r="Q3106" s="179"/>
      <c r="R3106" s="179"/>
      <c r="S3106" s="179"/>
      <c r="T3106" s="179"/>
      <c r="U3106" s="179"/>
      <c r="V3106" s="179"/>
      <c r="W3106" s="179"/>
      <c r="X3106" s="179"/>
      <c r="Y3106" s="223"/>
      <c r="Z3106" s="179"/>
      <c r="AA3106" s="179"/>
      <c r="AB3106" s="179"/>
      <c r="AC3106" s="179"/>
      <c r="AD3106" s="179"/>
      <c r="AF3106" s="67"/>
      <c r="AG3106" s="67"/>
      <c r="AH3106" s="67"/>
      <c r="AI3106" s="67"/>
      <c r="AJ3106" s="207"/>
      <c r="AK3106" s="207"/>
      <c r="AL3106" s="207"/>
      <c r="AM3106" s="207"/>
      <c r="AN3106" s="207"/>
      <c r="AO3106" s="208"/>
    </row>
    <row r="3107" customFormat="false" ht="15.75" hidden="false" customHeight="true" outlineLevel="0" collapsed="false">
      <c r="A3107" s="179"/>
      <c r="B3107" s="179"/>
      <c r="C3107" s="179"/>
      <c r="D3107" s="179"/>
      <c r="E3107" s="179"/>
      <c r="F3107" s="179"/>
      <c r="G3107" s="179"/>
      <c r="H3107" s="179"/>
      <c r="I3107" s="179"/>
      <c r="J3107" s="179"/>
      <c r="K3107" s="179"/>
      <c r="L3107" s="179"/>
      <c r="M3107" s="179"/>
      <c r="N3107" s="179"/>
      <c r="O3107" s="179"/>
      <c r="P3107" s="179"/>
      <c r="Q3107" s="179"/>
      <c r="R3107" s="179"/>
      <c r="S3107" s="179"/>
      <c r="T3107" s="179"/>
      <c r="U3107" s="179"/>
      <c r="V3107" s="179"/>
      <c r="W3107" s="179"/>
      <c r="X3107" s="179"/>
      <c r="Y3107" s="223"/>
      <c r="Z3107" s="179"/>
      <c r="AA3107" s="179"/>
      <c r="AB3107" s="179"/>
      <c r="AC3107" s="179"/>
      <c r="AD3107" s="179"/>
      <c r="AF3107" s="67"/>
      <c r="AG3107" s="67"/>
      <c r="AH3107" s="67"/>
      <c r="AI3107" s="67"/>
      <c r="AJ3107" s="207"/>
      <c r="AK3107" s="207"/>
      <c r="AL3107" s="207"/>
      <c r="AM3107" s="207"/>
      <c r="AN3107" s="207"/>
      <c r="AO3107" s="208"/>
    </row>
    <row r="3108" customFormat="false" ht="15.75" hidden="false" customHeight="true" outlineLevel="0" collapsed="false">
      <c r="A3108" s="179"/>
      <c r="B3108" s="179"/>
      <c r="C3108" s="179"/>
      <c r="D3108" s="179"/>
      <c r="E3108" s="179"/>
      <c r="F3108" s="179"/>
      <c r="G3108" s="179"/>
      <c r="H3108" s="179"/>
      <c r="I3108" s="179"/>
      <c r="J3108" s="179"/>
      <c r="K3108" s="179"/>
      <c r="L3108" s="179"/>
      <c r="M3108" s="179"/>
      <c r="N3108" s="179"/>
      <c r="O3108" s="179"/>
      <c r="P3108" s="179"/>
      <c r="Q3108" s="179"/>
      <c r="R3108" s="179"/>
      <c r="S3108" s="179"/>
      <c r="T3108" s="179"/>
      <c r="U3108" s="179"/>
      <c r="V3108" s="179"/>
      <c r="W3108" s="179"/>
      <c r="X3108" s="179"/>
      <c r="Y3108" s="223"/>
      <c r="Z3108" s="179"/>
      <c r="AA3108" s="179"/>
      <c r="AB3108" s="179"/>
      <c r="AC3108" s="179"/>
      <c r="AD3108" s="179"/>
      <c r="AF3108" s="67"/>
      <c r="AG3108" s="67"/>
      <c r="AH3108" s="67"/>
      <c r="AI3108" s="67"/>
      <c r="AJ3108" s="207"/>
      <c r="AK3108" s="207"/>
      <c r="AL3108" s="207"/>
      <c r="AM3108" s="207"/>
      <c r="AN3108" s="207"/>
      <c r="AO3108" s="208"/>
    </row>
    <row r="3109" customFormat="false" ht="15.75" hidden="false" customHeight="true" outlineLevel="0" collapsed="false">
      <c r="A3109" s="179"/>
      <c r="B3109" s="179"/>
      <c r="C3109" s="179"/>
      <c r="D3109" s="179"/>
      <c r="E3109" s="179"/>
      <c r="F3109" s="179"/>
      <c r="G3109" s="179"/>
      <c r="H3109" s="179"/>
      <c r="I3109" s="179"/>
      <c r="J3109" s="179"/>
      <c r="K3109" s="179"/>
      <c r="L3109" s="179"/>
      <c r="M3109" s="179"/>
      <c r="N3109" s="179"/>
      <c r="O3109" s="179"/>
      <c r="P3109" s="179"/>
      <c r="Q3109" s="179"/>
      <c r="R3109" s="179"/>
      <c r="S3109" s="179"/>
      <c r="T3109" s="179"/>
      <c r="U3109" s="179"/>
      <c r="V3109" s="179"/>
      <c r="W3109" s="179"/>
      <c r="X3109" s="179"/>
      <c r="Y3109" s="223"/>
      <c r="Z3109" s="179"/>
      <c r="AA3109" s="179"/>
      <c r="AB3109" s="179"/>
      <c r="AC3109" s="179"/>
      <c r="AD3109" s="179"/>
      <c r="AF3109" s="67"/>
      <c r="AG3109" s="67"/>
      <c r="AH3109" s="67"/>
      <c r="AI3109" s="67"/>
      <c r="AJ3109" s="207"/>
      <c r="AK3109" s="207"/>
      <c r="AL3109" s="207"/>
      <c r="AM3109" s="207"/>
      <c r="AN3109" s="207"/>
      <c r="AO3109" s="208"/>
    </row>
    <row r="3110" customFormat="false" ht="15.75" hidden="false" customHeight="true" outlineLevel="0" collapsed="false">
      <c r="A3110" s="179"/>
      <c r="B3110" s="179"/>
      <c r="C3110" s="179"/>
      <c r="D3110" s="179"/>
      <c r="E3110" s="179"/>
      <c r="F3110" s="179"/>
      <c r="G3110" s="179"/>
      <c r="H3110" s="179"/>
      <c r="I3110" s="179"/>
      <c r="J3110" s="179"/>
      <c r="K3110" s="179"/>
      <c r="L3110" s="179"/>
      <c r="M3110" s="179"/>
      <c r="N3110" s="179"/>
      <c r="O3110" s="179"/>
      <c r="P3110" s="179"/>
      <c r="Q3110" s="179"/>
      <c r="R3110" s="179"/>
      <c r="S3110" s="179"/>
      <c r="T3110" s="179"/>
      <c r="U3110" s="179"/>
      <c r="V3110" s="179"/>
      <c r="W3110" s="179"/>
      <c r="X3110" s="179"/>
      <c r="Y3110" s="223"/>
      <c r="Z3110" s="179"/>
      <c r="AA3110" s="179"/>
      <c r="AB3110" s="179"/>
      <c r="AC3110" s="179"/>
      <c r="AD3110" s="179"/>
      <c r="AF3110" s="67"/>
      <c r="AG3110" s="67"/>
      <c r="AH3110" s="67"/>
      <c r="AI3110" s="67"/>
      <c r="AJ3110" s="207"/>
      <c r="AK3110" s="207"/>
      <c r="AL3110" s="207"/>
      <c r="AM3110" s="207"/>
      <c r="AN3110" s="207"/>
      <c r="AO3110" s="208"/>
    </row>
    <row r="3111" customFormat="false" ht="15.75" hidden="false" customHeight="true" outlineLevel="0" collapsed="false">
      <c r="A3111" s="179"/>
      <c r="B3111" s="179"/>
      <c r="C3111" s="179"/>
      <c r="D3111" s="179"/>
      <c r="E3111" s="179"/>
      <c r="F3111" s="179"/>
      <c r="G3111" s="179"/>
      <c r="H3111" s="179"/>
      <c r="I3111" s="179"/>
      <c r="J3111" s="179"/>
      <c r="K3111" s="179"/>
      <c r="L3111" s="179"/>
      <c r="M3111" s="179"/>
      <c r="N3111" s="179"/>
      <c r="O3111" s="179"/>
      <c r="P3111" s="179"/>
      <c r="Q3111" s="179"/>
      <c r="R3111" s="179"/>
      <c r="S3111" s="179"/>
      <c r="T3111" s="179"/>
      <c r="U3111" s="179"/>
      <c r="V3111" s="179"/>
      <c r="W3111" s="179"/>
      <c r="X3111" s="179"/>
      <c r="Y3111" s="223"/>
      <c r="Z3111" s="179"/>
      <c r="AA3111" s="179"/>
      <c r="AB3111" s="179"/>
      <c r="AC3111" s="179"/>
      <c r="AD3111" s="179"/>
      <c r="AF3111" s="67"/>
      <c r="AG3111" s="67"/>
      <c r="AH3111" s="67"/>
      <c r="AI3111" s="67"/>
      <c r="AJ3111" s="207"/>
      <c r="AK3111" s="207"/>
      <c r="AL3111" s="207"/>
      <c r="AM3111" s="207"/>
      <c r="AN3111" s="207"/>
      <c r="AO3111" s="208"/>
    </row>
    <row r="3112" customFormat="false" ht="15.75" hidden="false" customHeight="true" outlineLevel="0" collapsed="false">
      <c r="A3112" s="179"/>
      <c r="B3112" s="179"/>
      <c r="C3112" s="179"/>
      <c r="D3112" s="179"/>
      <c r="E3112" s="179"/>
      <c r="F3112" s="179"/>
      <c r="G3112" s="179"/>
      <c r="H3112" s="179"/>
      <c r="I3112" s="179"/>
      <c r="J3112" s="179"/>
      <c r="K3112" s="179"/>
      <c r="L3112" s="179"/>
      <c r="M3112" s="179"/>
      <c r="N3112" s="179"/>
      <c r="O3112" s="179"/>
      <c r="P3112" s="179"/>
      <c r="Q3112" s="179"/>
      <c r="R3112" s="179"/>
      <c r="S3112" s="179"/>
      <c r="T3112" s="179"/>
      <c r="U3112" s="179"/>
      <c r="V3112" s="179"/>
      <c r="W3112" s="179"/>
      <c r="X3112" s="179"/>
      <c r="Y3112" s="223"/>
      <c r="Z3112" s="179"/>
      <c r="AA3112" s="179"/>
      <c r="AB3112" s="179"/>
      <c r="AC3112" s="179"/>
      <c r="AD3112" s="179"/>
      <c r="AF3112" s="67"/>
      <c r="AG3112" s="67"/>
      <c r="AH3112" s="67"/>
      <c r="AI3112" s="67"/>
      <c r="AJ3112" s="207"/>
      <c r="AK3112" s="207"/>
      <c r="AL3112" s="207"/>
      <c r="AM3112" s="207"/>
      <c r="AN3112" s="207"/>
      <c r="AO3112" s="208"/>
    </row>
    <row r="3113" customFormat="false" ht="15.75" hidden="false" customHeight="true" outlineLevel="0" collapsed="false">
      <c r="A3113" s="179"/>
      <c r="B3113" s="179"/>
      <c r="C3113" s="179"/>
      <c r="D3113" s="179"/>
      <c r="E3113" s="179"/>
      <c r="F3113" s="179"/>
      <c r="G3113" s="179"/>
      <c r="H3113" s="179"/>
      <c r="I3113" s="179"/>
      <c r="J3113" s="179"/>
      <c r="K3113" s="179"/>
      <c r="L3113" s="179"/>
      <c r="M3113" s="179"/>
      <c r="N3113" s="179"/>
      <c r="O3113" s="179"/>
      <c r="P3113" s="179"/>
      <c r="Q3113" s="179"/>
      <c r="R3113" s="179"/>
      <c r="S3113" s="179"/>
      <c r="T3113" s="179"/>
      <c r="U3113" s="179"/>
      <c r="V3113" s="179"/>
      <c r="W3113" s="179"/>
      <c r="X3113" s="179"/>
      <c r="Y3113" s="223"/>
      <c r="Z3113" s="179"/>
      <c r="AA3113" s="179"/>
      <c r="AB3113" s="179"/>
      <c r="AC3113" s="179"/>
      <c r="AD3113" s="179"/>
      <c r="AF3113" s="67"/>
      <c r="AG3113" s="67"/>
      <c r="AH3113" s="67"/>
      <c r="AI3113" s="67"/>
      <c r="AJ3113" s="207"/>
      <c r="AK3113" s="207"/>
      <c r="AL3113" s="207"/>
      <c r="AM3113" s="207"/>
      <c r="AN3113" s="207"/>
      <c r="AO3113" s="208"/>
    </row>
    <row r="3114" customFormat="false" ht="15.75" hidden="false" customHeight="true" outlineLevel="0" collapsed="false">
      <c r="A3114" s="179"/>
      <c r="B3114" s="179"/>
      <c r="C3114" s="179"/>
      <c r="D3114" s="179"/>
      <c r="E3114" s="179"/>
      <c r="F3114" s="179"/>
      <c r="G3114" s="179"/>
      <c r="H3114" s="179"/>
      <c r="I3114" s="179"/>
      <c r="J3114" s="179"/>
      <c r="K3114" s="179"/>
      <c r="L3114" s="179"/>
      <c r="M3114" s="179"/>
      <c r="N3114" s="179"/>
      <c r="O3114" s="179"/>
      <c r="P3114" s="179"/>
      <c r="Q3114" s="179"/>
      <c r="R3114" s="179"/>
      <c r="S3114" s="179"/>
      <c r="T3114" s="179"/>
      <c r="U3114" s="179"/>
      <c r="V3114" s="179"/>
      <c r="W3114" s="179"/>
      <c r="X3114" s="179"/>
      <c r="Y3114" s="223"/>
      <c r="Z3114" s="179"/>
      <c r="AA3114" s="179"/>
      <c r="AB3114" s="179"/>
      <c r="AC3114" s="179"/>
      <c r="AD3114" s="179"/>
      <c r="AF3114" s="67"/>
      <c r="AG3114" s="67"/>
      <c r="AH3114" s="67"/>
      <c r="AI3114" s="67"/>
      <c r="AJ3114" s="207"/>
      <c r="AK3114" s="207"/>
      <c r="AL3114" s="207"/>
      <c r="AM3114" s="207"/>
      <c r="AN3114" s="207"/>
      <c r="AO3114" s="208"/>
    </row>
    <row r="3115" customFormat="false" ht="15.75" hidden="false" customHeight="true" outlineLevel="0" collapsed="false">
      <c r="A3115" s="179"/>
      <c r="B3115" s="179"/>
      <c r="C3115" s="179"/>
      <c r="D3115" s="179"/>
      <c r="E3115" s="179"/>
      <c r="F3115" s="179"/>
      <c r="G3115" s="179"/>
      <c r="H3115" s="179"/>
      <c r="I3115" s="179"/>
      <c r="J3115" s="179"/>
      <c r="K3115" s="179"/>
      <c r="L3115" s="179"/>
      <c r="M3115" s="179"/>
      <c r="N3115" s="179"/>
      <c r="O3115" s="179"/>
      <c r="P3115" s="179"/>
      <c r="Q3115" s="179"/>
      <c r="R3115" s="179"/>
      <c r="S3115" s="179"/>
      <c r="T3115" s="179"/>
      <c r="U3115" s="179"/>
      <c r="V3115" s="179"/>
      <c r="W3115" s="179"/>
      <c r="X3115" s="179"/>
      <c r="Y3115" s="223"/>
      <c r="Z3115" s="179"/>
      <c r="AA3115" s="179"/>
      <c r="AB3115" s="179"/>
      <c r="AC3115" s="179"/>
      <c r="AD3115" s="179"/>
      <c r="AF3115" s="67"/>
      <c r="AG3115" s="67"/>
      <c r="AH3115" s="67"/>
      <c r="AI3115" s="67"/>
      <c r="AJ3115" s="207"/>
      <c r="AK3115" s="207"/>
      <c r="AL3115" s="207"/>
      <c r="AM3115" s="207"/>
      <c r="AN3115" s="207"/>
      <c r="AO3115" s="208"/>
    </row>
    <row r="3116" customFormat="false" ht="15.75" hidden="false" customHeight="true" outlineLevel="0" collapsed="false">
      <c r="A3116" s="179"/>
      <c r="B3116" s="179"/>
      <c r="C3116" s="179"/>
      <c r="D3116" s="179"/>
      <c r="E3116" s="179"/>
      <c r="F3116" s="179"/>
      <c r="G3116" s="179"/>
      <c r="H3116" s="179"/>
      <c r="I3116" s="179"/>
      <c r="J3116" s="179"/>
      <c r="K3116" s="179"/>
      <c r="L3116" s="179"/>
      <c r="M3116" s="179"/>
      <c r="N3116" s="179"/>
      <c r="O3116" s="179"/>
      <c r="P3116" s="179"/>
      <c r="Q3116" s="179"/>
      <c r="R3116" s="179"/>
      <c r="S3116" s="179"/>
      <c r="T3116" s="179"/>
      <c r="U3116" s="179"/>
      <c r="V3116" s="179"/>
      <c r="W3116" s="179"/>
      <c r="X3116" s="179"/>
      <c r="Y3116" s="223"/>
      <c r="Z3116" s="179"/>
      <c r="AA3116" s="179"/>
      <c r="AB3116" s="179"/>
      <c r="AC3116" s="179"/>
      <c r="AD3116" s="179"/>
      <c r="AF3116" s="67"/>
      <c r="AG3116" s="67"/>
      <c r="AH3116" s="67"/>
      <c r="AI3116" s="67"/>
      <c r="AJ3116" s="207"/>
      <c r="AK3116" s="207"/>
      <c r="AL3116" s="207"/>
      <c r="AM3116" s="207"/>
      <c r="AN3116" s="207"/>
      <c r="AO3116" s="208"/>
    </row>
    <row r="3117" customFormat="false" ht="15.75" hidden="false" customHeight="true" outlineLevel="0" collapsed="false">
      <c r="A3117" s="179"/>
      <c r="B3117" s="179"/>
      <c r="C3117" s="179"/>
      <c r="D3117" s="179"/>
      <c r="E3117" s="179"/>
      <c r="F3117" s="179"/>
      <c r="G3117" s="179"/>
      <c r="H3117" s="179"/>
      <c r="I3117" s="179"/>
      <c r="J3117" s="179"/>
      <c r="K3117" s="179"/>
      <c r="L3117" s="179"/>
      <c r="M3117" s="179"/>
      <c r="N3117" s="179"/>
      <c r="O3117" s="179"/>
      <c r="P3117" s="179"/>
      <c r="Q3117" s="179"/>
      <c r="R3117" s="179"/>
      <c r="S3117" s="179"/>
      <c r="T3117" s="179"/>
      <c r="U3117" s="179"/>
      <c r="V3117" s="179"/>
      <c r="W3117" s="179"/>
      <c r="X3117" s="179"/>
      <c r="Y3117" s="223"/>
      <c r="Z3117" s="179"/>
      <c r="AA3117" s="179"/>
      <c r="AB3117" s="179"/>
      <c r="AC3117" s="179"/>
      <c r="AD3117" s="179"/>
      <c r="AF3117" s="67"/>
      <c r="AG3117" s="67"/>
      <c r="AH3117" s="67"/>
      <c r="AI3117" s="67"/>
      <c r="AJ3117" s="207"/>
      <c r="AK3117" s="207"/>
      <c r="AL3117" s="207"/>
      <c r="AM3117" s="207"/>
      <c r="AN3117" s="207"/>
      <c r="AO3117" s="208"/>
    </row>
    <row r="3118" customFormat="false" ht="15.75" hidden="false" customHeight="true" outlineLevel="0" collapsed="false">
      <c r="A3118" s="179"/>
      <c r="B3118" s="179"/>
      <c r="C3118" s="179"/>
      <c r="D3118" s="179"/>
      <c r="E3118" s="179"/>
      <c r="F3118" s="179"/>
      <c r="G3118" s="179"/>
      <c r="H3118" s="179"/>
      <c r="I3118" s="179"/>
      <c r="J3118" s="179"/>
      <c r="K3118" s="179"/>
      <c r="L3118" s="179"/>
      <c r="M3118" s="179"/>
      <c r="N3118" s="179"/>
      <c r="O3118" s="179"/>
      <c r="P3118" s="179"/>
      <c r="Q3118" s="179"/>
      <c r="R3118" s="179"/>
      <c r="S3118" s="179"/>
      <c r="T3118" s="179"/>
      <c r="U3118" s="179"/>
      <c r="V3118" s="179"/>
      <c r="W3118" s="179"/>
      <c r="X3118" s="179"/>
      <c r="Y3118" s="223"/>
      <c r="Z3118" s="179"/>
      <c r="AA3118" s="179"/>
      <c r="AB3118" s="179"/>
      <c r="AC3118" s="179"/>
      <c r="AD3118" s="179"/>
      <c r="AF3118" s="67"/>
      <c r="AG3118" s="67"/>
      <c r="AH3118" s="67"/>
      <c r="AI3118" s="67"/>
      <c r="AJ3118" s="207"/>
      <c r="AK3118" s="207"/>
      <c r="AL3118" s="207"/>
      <c r="AM3118" s="207"/>
      <c r="AN3118" s="207"/>
      <c r="AO3118" s="208"/>
    </row>
    <row r="3119" customFormat="false" ht="15.75" hidden="false" customHeight="true" outlineLevel="0" collapsed="false">
      <c r="A3119" s="179"/>
      <c r="B3119" s="179"/>
      <c r="C3119" s="179"/>
      <c r="D3119" s="179"/>
      <c r="E3119" s="179"/>
      <c r="F3119" s="179"/>
      <c r="G3119" s="179"/>
      <c r="H3119" s="179"/>
      <c r="I3119" s="179"/>
      <c r="J3119" s="179"/>
      <c r="K3119" s="179"/>
      <c r="L3119" s="179"/>
      <c r="M3119" s="179"/>
      <c r="N3119" s="179"/>
      <c r="O3119" s="179"/>
      <c r="P3119" s="179"/>
      <c r="Q3119" s="179"/>
      <c r="R3119" s="179"/>
      <c r="S3119" s="179"/>
      <c r="T3119" s="179"/>
      <c r="U3119" s="179"/>
      <c r="V3119" s="179"/>
      <c r="W3119" s="179"/>
      <c r="X3119" s="179"/>
      <c r="Y3119" s="223"/>
      <c r="Z3119" s="179"/>
      <c r="AA3119" s="179"/>
      <c r="AB3119" s="179"/>
      <c r="AC3119" s="179"/>
      <c r="AD3119" s="179"/>
      <c r="AF3119" s="67"/>
      <c r="AG3119" s="67"/>
      <c r="AH3119" s="67"/>
      <c r="AI3119" s="67"/>
      <c r="AJ3119" s="207"/>
      <c r="AK3119" s="207"/>
      <c r="AL3119" s="207"/>
      <c r="AM3119" s="207"/>
      <c r="AN3119" s="207"/>
      <c r="AO3119" s="208"/>
    </row>
    <row r="3120" customFormat="false" ht="15.75" hidden="false" customHeight="true" outlineLevel="0" collapsed="false">
      <c r="A3120" s="179"/>
      <c r="B3120" s="179"/>
      <c r="C3120" s="179"/>
      <c r="D3120" s="179"/>
      <c r="E3120" s="179"/>
      <c r="F3120" s="179"/>
      <c r="G3120" s="179"/>
      <c r="H3120" s="179"/>
      <c r="I3120" s="179"/>
      <c r="J3120" s="179"/>
      <c r="K3120" s="179"/>
      <c r="L3120" s="179"/>
      <c r="M3120" s="179"/>
      <c r="N3120" s="179"/>
      <c r="O3120" s="179"/>
      <c r="P3120" s="179"/>
      <c r="Q3120" s="179"/>
      <c r="R3120" s="179"/>
      <c r="S3120" s="179"/>
      <c r="T3120" s="179"/>
      <c r="U3120" s="179"/>
      <c r="V3120" s="179"/>
      <c r="W3120" s="179"/>
      <c r="X3120" s="179"/>
      <c r="Y3120" s="223"/>
      <c r="Z3120" s="179"/>
      <c r="AA3120" s="179"/>
      <c r="AB3120" s="179"/>
      <c r="AC3120" s="179"/>
      <c r="AD3120" s="179"/>
      <c r="AF3120" s="67"/>
      <c r="AG3120" s="67"/>
      <c r="AH3120" s="67"/>
      <c r="AI3120" s="67"/>
      <c r="AJ3120" s="207"/>
      <c r="AK3120" s="207"/>
      <c r="AL3120" s="207"/>
      <c r="AM3120" s="207"/>
      <c r="AN3120" s="207"/>
      <c r="AO3120" s="208"/>
    </row>
    <row r="3121" customFormat="false" ht="15.75" hidden="false" customHeight="true" outlineLevel="0" collapsed="false">
      <c r="A3121" s="179"/>
      <c r="B3121" s="179"/>
      <c r="C3121" s="179"/>
      <c r="D3121" s="179"/>
      <c r="E3121" s="179"/>
      <c r="F3121" s="179"/>
      <c r="G3121" s="179"/>
      <c r="H3121" s="179"/>
      <c r="I3121" s="179"/>
      <c r="J3121" s="179"/>
      <c r="K3121" s="179"/>
      <c r="L3121" s="179"/>
      <c r="M3121" s="179"/>
      <c r="N3121" s="179"/>
      <c r="O3121" s="179"/>
      <c r="P3121" s="179"/>
      <c r="Q3121" s="179"/>
      <c r="R3121" s="179"/>
      <c r="S3121" s="179"/>
      <c r="T3121" s="179"/>
      <c r="U3121" s="179"/>
      <c r="V3121" s="179"/>
      <c r="W3121" s="179"/>
      <c r="X3121" s="179"/>
      <c r="Y3121" s="223"/>
      <c r="Z3121" s="179"/>
      <c r="AA3121" s="179"/>
      <c r="AB3121" s="179"/>
      <c r="AC3121" s="179"/>
      <c r="AD3121" s="179"/>
      <c r="AF3121" s="67"/>
      <c r="AG3121" s="67"/>
      <c r="AH3121" s="67"/>
      <c r="AI3121" s="67"/>
      <c r="AJ3121" s="207"/>
      <c r="AK3121" s="207"/>
      <c r="AL3121" s="207"/>
      <c r="AM3121" s="207"/>
      <c r="AN3121" s="207"/>
      <c r="AO3121" s="208"/>
    </row>
    <row r="3122" customFormat="false" ht="15.75" hidden="false" customHeight="true" outlineLevel="0" collapsed="false">
      <c r="A3122" s="179"/>
      <c r="B3122" s="179"/>
      <c r="C3122" s="179"/>
      <c r="D3122" s="179"/>
      <c r="E3122" s="179"/>
      <c r="F3122" s="179"/>
      <c r="G3122" s="179"/>
      <c r="H3122" s="179"/>
      <c r="I3122" s="179"/>
      <c r="J3122" s="179"/>
      <c r="K3122" s="179"/>
      <c r="L3122" s="179"/>
      <c r="M3122" s="179"/>
      <c r="N3122" s="179"/>
      <c r="O3122" s="179"/>
      <c r="P3122" s="179"/>
      <c r="Q3122" s="179"/>
      <c r="R3122" s="179"/>
      <c r="S3122" s="179"/>
      <c r="T3122" s="179"/>
      <c r="U3122" s="179"/>
      <c r="V3122" s="179"/>
      <c r="W3122" s="179"/>
      <c r="X3122" s="179"/>
      <c r="Y3122" s="223"/>
      <c r="Z3122" s="179"/>
      <c r="AA3122" s="179"/>
      <c r="AB3122" s="179"/>
      <c r="AC3122" s="179"/>
      <c r="AD3122" s="179"/>
      <c r="AF3122" s="67"/>
      <c r="AG3122" s="67"/>
      <c r="AH3122" s="67"/>
      <c r="AI3122" s="67"/>
      <c r="AJ3122" s="207"/>
      <c r="AK3122" s="207"/>
      <c r="AL3122" s="207"/>
      <c r="AM3122" s="207"/>
      <c r="AN3122" s="207"/>
      <c r="AO3122" s="208"/>
    </row>
    <row r="3123" customFormat="false" ht="15.75" hidden="false" customHeight="true" outlineLevel="0" collapsed="false">
      <c r="A3123" s="179"/>
      <c r="B3123" s="179"/>
      <c r="C3123" s="179"/>
      <c r="D3123" s="179"/>
      <c r="E3123" s="179"/>
      <c r="F3123" s="179"/>
      <c r="G3123" s="179"/>
      <c r="H3123" s="179"/>
      <c r="I3123" s="179"/>
      <c r="J3123" s="179"/>
      <c r="K3123" s="179"/>
      <c r="L3123" s="179"/>
      <c r="M3123" s="179"/>
      <c r="N3123" s="179"/>
      <c r="O3123" s="179"/>
      <c r="P3123" s="179"/>
      <c r="Q3123" s="179"/>
      <c r="R3123" s="179"/>
      <c r="S3123" s="179"/>
      <c r="T3123" s="179"/>
      <c r="U3123" s="179"/>
      <c r="V3123" s="179"/>
      <c r="W3123" s="179"/>
      <c r="X3123" s="179"/>
      <c r="Y3123" s="223"/>
      <c r="Z3123" s="179"/>
      <c r="AA3123" s="179"/>
      <c r="AB3123" s="179"/>
      <c r="AC3123" s="179"/>
      <c r="AD3123" s="179"/>
      <c r="AF3123" s="67"/>
      <c r="AG3123" s="67"/>
      <c r="AH3123" s="67"/>
      <c r="AI3123" s="67"/>
      <c r="AJ3123" s="207"/>
      <c r="AK3123" s="207"/>
      <c r="AL3123" s="207"/>
      <c r="AM3123" s="207"/>
      <c r="AN3123" s="207"/>
      <c r="AO3123" s="208"/>
    </row>
    <row r="3124" customFormat="false" ht="15.75" hidden="false" customHeight="true" outlineLevel="0" collapsed="false">
      <c r="A3124" s="179"/>
      <c r="B3124" s="179"/>
      <c r="C3124" s="179"/>
      <c r="D3124" s="179"/>
      <c r="E3124" s="179"/>
      <c r="F3124" s="179"/>
      <c r="G3124" s="179"/>
      <c r="H3124" s="179"/>
      <c r="I3124" s="179"/>
      <c r="J3124" s="179"/>
      <c r="K3124" s="179"/>
      <c r="L3124" s="179"/>
      <c r="M3124" s="179"/>
      <c r="N3124" s="179"/>
      <c r="O3124" s="179"/>
      <c r="P3124" s="179"/>
      <c r="Q3124" s="179"/>
      <c r="R3124" s="179"/>
      <c r="S3124" s="179"/>
      <c r="T3124" s="179"/>
      <c r="U3124" s="179"/>
      <c r="V3124" s="179"/>
      <c r="W3124" s="179"/>
      <c r="X3124" s="179"/>
      <c r="Y3124" s="223"/>
      <c r="Z3124" s="179"/>
      <c r="AA3124" s="179"/>
      <c r="AB3124" s="179"/>
      <c r="AC3124" s="179"/>
      <c r="AD3124" s="179"/>
      <c r="AF3124" s="67"/>
      <c r="AG3124" s="67"/>
      <c r="AH3124" s="67"/>
      <c r="AI3124" s="67"/>
      <c r="AJ3124" s="207"/>
      <c r="AK3124" s="207"/>
      <c r="AL3124" s="207"/>
      <c r="AM3124" s="207"/>
      <c r="AN3124" s="207"/>
      <c r="AO3124" s="208"/>
    </row>
    <row r="3125" customFormat="false" ht="15.75" hidden="false" customHeight="true" outlineLevel="0" collapsed="false">
      <c r="A3125" s="179"/>
      <c r="B3125" s="179"/>
      <c r="C3125" s="179"/>
      <c r="D3125" s="179"/>
      <c r="E3125" s="179"/>
      <c r="F3125" s="179"/>
      <c r="G3125" s="179"/>
      <c r="H3125" s="179"/>
      <c r="I3125" s="179"/>
      <c r="J3125" s="179"/>
      <c r="K3125" s="179"/>
      <c r="L3125" s="179"/>
      <c r="M3125" s="179"/>
      <c r="N3125" s="179"/>
      <c r="O3125" s="179"/>
      <c r="P3125" s="179"/>
      <c r="Q3125" s="179"/>
      <c r="R3125" s="179"/>
      <c r="S3125" s="179"/>
      <c r="T3125" s="179"/>
      <c r="U3125" s="179"/>
      <c r="V3125" s="179"/>
      <c r="W3125" s="179"/>
      <c r="X3125" s="179"/>
      <c r="Y3125" s="223"/>
      <c r="Z3125" s="179"/>
      <c r="AA3125" s="179"/>
      <c r="AB3125" s="179"/>
      <c r="AC3125" s="179"/>
      <c r="AD3125" s="179"/>
      <c r="AF3125" s="67"/>
      <c r="AG3125" s="67"/>
      <c r="AH3125" s="67"/>
      <c r="AI3125" s="67"/>
      <c r="AJ3125" s="207"/>
      <c r="AK3125" s="207"/>
      <c r="AL3125" s="207"/>
      <c r="AM3125" s="207"/>
      <c r="AN3125" s="207"/>
      <c r="AO3125" s="208"/>
    </row>
    <row r="3126" customFormat="false" ht="15.75" hidden="false" customHeight="true" outlineLevel="0" collapsed="false">
      <c r="A3126" s="179"/>
      <c r="B3126" s="179"/>
      <c r="C3126" s="179"/>
      <c r="D3126" s="179"/>
      <c r="E3126" s="179"/>
      <c r="F3126" s="179"/>
      <c r="G3126" s="179"/>
      <c r="H3126" s="179"/>
      <c r="I3126" s="179"/>
      <c r="J3126" s="179"/>
      <c r="K3126" s="179"/>
      <c r="L3126" s="179"/>
      <c r="M3126" s="179"/>
      <c r="N3126" s="179"/>
      <c r="O3126" s="179"/>
      <c r="P3126" s="179"/>
      <c r="Q3126" s="179"/>
      <c r="R3126" s="179"/>
      <c r="S3126" s="179"/>
      <c r="T3126" s="179"/>
      <c r="U3126" s="179"/>
      <c r="V3126" s="179"/>
      <c r="W3126" s="179"/>
      <c r="X3126" s="179"/>
      <c r="Y3126" s="223"/>
      <c r="Z3126" s="179"/>
      <c r="AA3126" s="179"/>
      <c r="AB3126" s="179"/>
      <c r="AC3126" s="179"/>
      <c r="AD3126" s="179"/>
      <c r="AF3126" s="67"/>
      <c r="AG3126" s="67"/>
      <c r="AH3126" s="67"/>
      <c r="AI3126" s="67"/>
      <c r="AJ3126" s="207"/>
      <c r="AK3126" s="207"/>
      <c r="AL3126" s="207"/>
      <c r="AM3126" s="207"/>
      <c r="AN3126" s="207"/>
      <c r="AO3126" s="208"/>
    </row>
    <row r="3127" customFormat="false" ht="15.75" hidden="false" customHeight="true" outlineLevel="0" collapsed="false">
      <c r="A3127" s="179"/>
      <c r="B3127" s="179"/>
      <c r="C3127" s="179"/>
      <c r="D3127" s="179"/>
      <c r="E3127" s="179"/>
      <c r="F3127" s="179"/>
      <c r="G3127" s="179"/>
      <c r="H3127" s="179"/>
      <c r="I3127" s="179"/>
      <c r="J3127" s="179"/>
      <c r="K3127" s="179"/>
      <c r="L3127" s="179"/>
      <c r="M3127" s="179"/>
      <c r="N3127" s="179"/>
      <c r="O3127" s="179"/>
      <c r="P3127" s="179"/>
      <c r="Q3127" s="179"/>
      <c r="R3127" s="179"/>
      <c r="S3127" s="179"/>
      <c r="T3127" s="179"/>
      <c r="U3127" s="179"/>
      <c r="V3127" s="179"/>
      <c r="W3127" s="179"/>
      <c r="X3127" s="179"/>
      <c r="Y3127" s="223"/>
      <c r="Z3127" s="179"/>
      <c r="AA3127" s="179"/>
      <c r="AB3127" s="179"/>
      <c r="AC3127" s="179"/>
      <c r="AD3127" s="179"/>
      <c r="AF3127" s="67"/>
      <c r="AG3127" s="67"/>
      <c r="AH3127" s="67"/>
      <c r="AI3127" s="67"/>
      <c r="AJ3127" s="207"/>
      <c r="AK3127" s="207"/>
      <c r="AL3127" s="207"/>
      <c r="AM3127" s="207"/>
      <c r="AN3127" s="207"/>
      <c r="AO3127" s="208"/>
    </row>
    <row r="3128" customFormat="false" ht="15.75" hidden="false" customHeight="true" outlineLevel="0" collapsed="false">
      <c r="A3128" s="179"/>
      <c r="B3128" s="179"/>
      <c r="C3128" s="179"/>
      <c r="D3128" s="179"/>
      <c r="E3128" s="179"/>
      <c r="F3128" s="179"/>
      <c r="G3128" s="179"/>
      <c r="H3128" s="179"/>
      <c r="I3128" s="179"/>
      <c r="J3128" s="179"/>
      <c r="K3128" s="179"/>
      <c r="L3128" s="179"/>
      <c r="M3128" s="179"/>
      <c r="N3128" s="179"/>
      <c r="O3128" s="179"/>
      <c r="P3128" s="179"/>
      <c r="Q3128" s="179"/>
      <c r="R3128" s="179"/>
      <c r="S3128" s="179"/>
      <c r="T3128" s="179"/>
      <c r="U3128" s="179"/>
      <c r="V3128" s="179"/>
      <c r="W3128" s="179"/>
      <c r="X3128" s="179"/>
      <c r="Y3128" s="223"/>
      <c r="Z3128" s="179"/>
      <c r="AA3128" s="179"/>
      <c r="AB3128" s="179"/>
      <c r="AC3128" s="179"/>
      <c r="AD3128" s="179"/>
      <c r="AF3128" s="67"/>
      <c r="AG3128" s="67"/>
      <c r="AH3128" s="67"/>
      <c r="AI3128" s="67"/>
      <c r="AJ3128" s="207"/>
      <c r="AK3128" s="207"/>
      <c r="AL3128" s="207"/>
      <c r="AM3128" s="207"/>
      <c r="AN3128" s="207"/>
      <c r="AO3128" s="208"/>
    </row>
    <row r="3129" customFormat="false" ht="15.75" hidden="false" customHeight="true" outlineLevel="0" collapsed="false">
      <c r="A3129" s="179"/>
      <c r="B3129" s="179"/>
      <c r="C3129" s="179"/>
      <c r="D3129" s="179"/>
      <c r="E3129" s="179"/>
      <c r="F3129" s="179"/>
      <c r="G3129" s="179"/>
      <c r="H3129" s="179"/>
      <c r="I3129" s="179"/>
      <c r="J3129" s="179"/>
      <c r="K3129" s="179"/>
      <c r="L3129" s="179"/>
      <c r="M3129" s="179"/>
      <c r="N3129" s="179"/>
      <c r="O3129" s="179"/>
      <c r="P3129" s="179"/>
      <c r="Q3129" s="179"/>
      <c r="R3129" s="179"/>
      <c r="S3129" s="179"/>
      <c r="T3129" s="179"/>
      <c r="U3129" s="179"/>
      <c r="V3129" s="179"/>
      <c r="W3129" s="179"/>
      <c r="X3129" s="179"/>
      <c r="Y3129" s="223"/>
      <c r="Z3129" s="179"/>
      <c r="AA3129" s="179"/>
      <c r="AB3129" s="179"/>
      <c r="AC3129" s="179"/>
      <c r="AD3129" s="179"/>
      <c r="AF3129" s="67"/>
      <c r="AG3129" s="67"/>
      <c r="AH3129" s="67"/>
      <c r="AI3129" s="67"/>
      <c r="AJ3129" s="207"/>
      <c r="AK3129" s="207"/>
      <c r="AL3129" s="207"/>
      <c r="AM3129" s="207"/>
      <c r="AN3129" s="207"/>
      <c r="AO3129" s="208"/>
    </row>
    <row r="3130" customFormat="false" ht="15.75" hidden="false" customHeight="true" outlineLevel="0" collapsed="false">
      <c r="A3130" s="179"/>
      <c r="B3130" s="179"/>
      <c r="C3130" s="179"/>
      <c r="D3130" s="179"/>
      <c r="E3130" s="179"/>
      <c r="F3130" s="179"/>
      <c r="G3130" s="179"/>
      <c r="H3130" s="179"/>
      <c r="I3130" s="179"/>
      <c r="J3130" s="179"/>
      <c r="K3130" s="179"/>
      <c r="L3130" s="179"/>
      <c r="M3130" s="179"/>
      <c r="N3130" s="179"/>
      <c r="O3130" s="179"/>
      <c r="P3130" s="179"/>
      <c r="Q3130" s="179"/>
      <c r="R3130" s="179"/>
      <c r="S3130" s="179"/>
      <c r="T3130" s="179"/>
      <c r="U3130" s="179"/>
      <c r="V3130" s="179"/>
      <c r="W3130" s="179"/>
      <c r="X3130" s="179"/>
      <c r="Y3130" s="223"/>
      <c r="Z3130" s="179"/>
      <c r="AA3130" s="179"/>
      <c r="AB3130" s="179"/>
      <c r="AC3130" s="179"/>
      <c r="AD3130" s="179"/>
      <c r="AF3130" s="67"/>
      <c r="AG3130" s="67"/>
      <c r="AH3130" s="67"/>
      <c r="AI3130" s="67"/>
      <c r="AJ3130" s="207"/>
      <c r="AK3130" s="207"/>
      <c r="AL3130" s="207"/>
      <c r="AM3130" s="207"/>
      <c r="AN3130" s="207"/>
      <c r="AO3130" s="208"/>
    </row>
    <row r="3131" customFormat="false" ht="15.75" hidden="false" customHeight="true" outlineLevel="0" collapsed="false">
      <c r="A3131" s="179"/>
      <c r="B3131" s="179"/>
      <c r="C3131" s="179"/>
      <c r="D3131" s="179"/>
      <c r="E3131" s="179"/>
      <c r="F3131" s="179"/>
      <c r="G3131" s="179"/>
      <c r="H3131" s="179"/>
      <c r="I3131" s="179"/>
      <c r="J3131" s="179"/>
      <c r="K3131" s="179"/>
      <c r="L3131" s="179"/>
      <c r="M3131" s="179"/>
      <c r="N3131" s="179"/>
      <c r="O3131" s="179"/>
      <c r="P3131" s="179"/>
      <c r="Q3131" s="179"/>
      <c r="R3131" s="179"/>
      <c r="S3131" s="179"/>
      <c r="T3131" s="179"/>
      <c r="U3131" s="179"/>
      <c r="V3131" s="179"/>
      <c r="W3131" s="179"/>
      <c r="X3131" s="179"/>
      <c r="Y3131" s="223"/>
      <c r="Z3131" s="179"/>
      <c r="AA3131" s="179"/>
      <c r="AB3131" s="179"/>
      <c r="AC3131" s="179"/>
      <c r="AD3131" s="179"/>
      <c r="AF3131" s="67"/>
      <c r="AG3131" s="67"/>
      <c r="AH3131" s="67"/>
      <c r="AI3131" s="67"/>
      <c r="AJ3131" s="207"/>
      <c r="AK3131" s="207"/>
      <c r="AL3131" s="207"/>
      <c r="AM3131" s="207"/>
      <c r="AN3131" s="207"/>
      <c r="AO3131" s="208"/>
    </row>
    <row r="3132" customFormat="false" ht="15.75" hidden="false" customHeight="true" outlineLevel="0" collapsed="false">
      <c r="A3132" s="179"/>
      <c r="B3132" s="179"/>
      <c r="C3132" s="179"/>
      <c r="D3132" s="179"/>
      <c r="E3132" s="179"/>
      <c r="F3132" s="179"/>
      <c r="G3132" s="179"/>
      <c r="H3132" s="179"/>
      <c r="I3132" s="179"/>
      <c r="J3132" s="179"/>
      <c r="K3132" s="179"/>
      <c r="L3132" s="179"/>
      <c r="M3132" s="179"/>
      <c r="N3132" s="179"/>
      <c r="O3132" s="179"/>
      <c r="P3132" s="179"/>
      <c r="Q3132" s="179"/>
      <c r="R3132" s="179"/>
      <c r="S3132" s="179"/>
      <c r="T3132" s="179"/>
      <c r="U3132" s="179"/>
      <c r="V3132" s="179"/>
      <c r="W3132" s="179"/>
      <c r="X3132" s="179"/>
      <c r="Y3132" s="223"/>
      <c r="Z3132" s="179"/>
      <c r="AA3132" s="179"/>
      <c r="AB3132" s="179"/>
      <c r="AC3132" s="179"/>
      <c r="AD3132" s="179"/>
      <c r="AF3132" s="67"/>
      <c r="AG3132" s="67"/>
      <c r="AH3132" s="67"/>
      <c r="AI3132" s="67"/>
      <c r="AJ3132" s="207"/>
      <c r="AK3132" s="207"/>
      <c r="AL3132" s="207"/>
      <c r="AM3132" s="207"/>
      <c r="AN3132" s="207"/>
      <c r="AO3132" s="208"/>
    </row>
    <row r="3133" customFormat="false" ht="15.75" hidden="false" customHeight="true" outlineLevel="0" collapsed="false">
      <c r="A3133" s="179"/>
      <c r="B3133" s="179"/>
      <c r="C3133" s="179"/>
      <c r="D3133" s="179"/>
      <c r="E3133" s="179"/>
      <c r="F3133" s="179"/>
      <c r="G3133" s="179"/>
      <c r="H3133" s="179"/>
      <c r="I3133" s="179"/>
      <c r="J3133" s="179"/>
      <c r="K3133" s="179"/>
      <c r="L3133" s="179"/>
      <c r="M3133" s="179"/>
      <c r="N3133" s="179"/>
      <c r="O3133" s="179"/>
      <c r="P3133" s="179"/>
      <c r="Q3133" s="179"/>
      <c r="R3133" s="179"/>
      <c r="S3133" s="179"/>
      <c r="T3133" s="179"/>
      <c r="U3133" s="179"/>
      <c r="V3133" s="179"/>
      <c r="W3133" s="179"/>
      <c r="X3133" s="179"/>
      <c r="Y3133" s="223"/>
      <c r="Z3133" s="179"/>
      <c r="AA3133" s="179"/>
      <c r="AB3133" s="179"/>
      <c r="AC3133" s="179"/>
      <c r="AD3133" s="179"/>
      <c r="AF3133" s="67"/>
      <c r="AG3133" s="67"/>
      <c r="AH3133" s="67"/>
      <c r="AI3133" s="67"/>
      <c r="AJ3133" s="207"/>
      <c r="AK3133" s="207"/>
      <c r="AL3133" s="207"/>
      <c r="AM3133" s="207"/>
      <c r="AN3133" s="207"/>
      <c r="AO3133" s="208"/>
    </row>
    <row r="3134" customFormat="false" ht="15.75" hidden="false" customHeight="true" outlineLevel="0" collapsed="false">
      <c r="A3134" s="179"/>
      <c r="B3134" s="179"/>
      <c r="C3134" s="179"/>
      <c r="D3134" s="179"/>
      <c r="E3134" s="179"/>
      <c r="F3134" s="179"/>
      <c r="G3134" s="179"/>
      <c r="H3134" s="179"/>
      <c r="I3134" s="179"/>
      <c r="J3134" s="179"/>
      <c r="K3134" s="179"/>
      <c r="L3134" s="179"/>
      <c r="M3134" s="179"/>
      <c r="N3134" s="179"/>
      <c r="O3134" s="179"/>
      <c r="P3134" s="179"/>
      <c r="Q3134" s="179"/>
      <c r="R3134" s="179"/>
      <c r="S3134" s="179"/>
      <c r="T3134" s="179"/>
      <c r="U3134" s="179"/>
      <c r="V3134" s="179"/>
      <c r="W3134" s="179"/>
      <c r="X3134" s="179"/>
      <c r="Y3134" s="223"/>
      <c r="Z3134" s="179"/>
      <c r="AA3134" s="179"/>
      <c r="AB3134" s="179"/>
      <c r="AC3134" s="179"/>
      <c r="AD3134" s="179"/>
      <c r="AF3134" s="67"/>
      <c r="AG3134" s="67"/>
      <c r="AH3134" s="67"/>
      <c r="AI3134" s="67"/>
      <c r="AJ3134" s="207"/>
      <c r="AK3134" s="207"/>
      <c r="AL3134" s="207"/>
      <c r="AM3134" s="207"/>
      <c r="AN3134" s="207"/>
      <c r="AO3134" s="208"/>
    </row>
    <row r="3135" customFormat="false" ht="15.75" hidden="false" customHeight="true" outlineLevel="0" collapsed="false">
      <c r="A3135" s="179"/>
      <c r="B3135" s="179"/>
      <c r="C3135" s="179"/>
      <c r="D3135" s="179"/>
      <c r="E3135" s="179"/>
      <c r="F3135" s="179"/>
      <c r="G3135" s="179"/>
      <c r="H3135" s="179"/>
      <c r="I3135" s="179"/>
      <c r="J3135" s="179"/>
      <c r="K3135" s="179"/>
      <c r="L3135" s="179"/>
      <c r="M3135" s="179"/>
      <c r="N3135" s="179"/>
      <c r="O3135" s="179"/>
      <c r="P3135" s="179"/>
      <c r="Q3135" s="179"/>
      <c r="R3135" s="179"/>
      <c r="S3135" s="179"/>
      <c r="T3135" s="179"/>
      <c r="U3135" s="179"/>
      <c r="V3135" s="179"/>
      <c r="W3135" s="179"/>
      <c r="X3135" s="179"/>
      <c r="Y3135" s="223"/>
      <c r="Z3135" s="179"/>
      <c r="AA3135" s="179"/>
      <c r="AB3135" s="179"/>
      <c r="AC3135" s="179"/>
      <c r="AD3135" s="179"/>
      <c r="AF3135" s="67"/>
      <c r="AG3135" s="67"/>
      <c r="AH3135" s="67"/>
      <c r="AI3135" s="67"/>
      <c r="AJ3135" s="207"/>
      <c r="AK3135" s="207"/>
      <c r="AL3135" s="207"/>
      <c r="AM3135" s="207"/>
      <c r="AN3135" s="207"/>
      <c r="AO3135" s="208"/>
    </row>
    <row r="3136" customFormat="false" ht="15.75" hidden="false" customHeight="true" outlineLevel="0" collapsed="false">
      <c r="A3136" s="179"/>
      <c r="B3136" s="179"/>
      <c r="C3136" s="179"/>
      <c r="D3136" s="179"/>
      <c r="E3136" s="179"/>
      <c r="F3136" s="179"/>
      <c r="G3136" s="179"/>
      <c r="H3136" s="179"/>
      <c r="I3136" s="179"/>
      <c r="J3136" s="179"/>
      <c r="K3136" s="179"/>
      <c r="L3136" s="179"/>
      <c r="M3136" s="179"/>
      <c r="N3136" s="179"/>
      <c r="O3136" s="179"/>
      <c r="P3136" s="179"/>
      <c r="Q3136" s="179"/>
      <c r="R3136" s="179"/>
      <c r="S3136" s="179"/>
      <c r="T3136" s="179"/>
      <c r="U3136" s="179"/>
      <c r="V3136" s="179"/>
      <c r="W3136" s="179"/>
      <c r="X3136" s="179"/>
      <c r="Y3136" s="223"/>
      <c r="Z3136" s="179"/>
      <c r="AA3136" s="179"/>
      <c r="AB3136" s="179"/>
      <c r="AC3136" s="179"/>
      <c r="AD3136" s="179"/>
      <c r="AF3136" s="67"/>
      <c r="AG3136" s="67"/>
      <c r="AH3136" s="67"/>
      <c r="AI3136" s="67"/>
      <c r="AJ3136" s="207"/>
      <c r="AK3136" s="207"/>
      <c r="AL3136" s="207"/>
      <c r="AM3136" s="207"/>
      <c r="AN3136" s="207"/>
      <c r="AO3136" s="208"/>
    </row>
    <row r="3137" customFormat="false" ht="15.75" hidden="false" customHeight="true" outlineLevel="0" collapsed="false">
      <c r="A3137" s="179"/>
      <c r="B3137" s="179"/>
      <c r="C3137" s="179"/>
      <c r="D3137" s="179"/>
      <c r="E3137" s="179"/>
      <c r="F3137" s="179"/>
      <c r="G3137" s="179"/>
      <c r="H3137" s="179"/>
      <c r="I3137" s="179"/>
      <c r="J3137" s="179"/>
      <c r="K3137" s="179"/>
      <c r="L3137" s="179"/>
      <c r="M3137" s="179"/>
      <c r="N3137" s="179"/>
      <c r="O3137" s="179"/>
      <c r="P3137" s="179"/>
      <c r="Q3137" s="179"/>
      <c r="R3137" s="179"/>
      <c r="S3137" s="179"/>
      <c r="T3137" s="179"/>
      <c r="U3137" s="179"/>
      <c r="V3137" s="179"/>
      <c r="W3137" s="179"/>
      <c r="X3137" s="179"/>
      <c r="Y3137" s="223"/>
      <c r="Z3137" s="179"/>
      <c r="AA3137" s="179"/>
      <c r="AB3137" s="179"/>
      <c r="AC3137" s="179"/>
      <c r="AD3137" s="179"/>
      <c r="AF3137" s="67"/>
      <c r="AG3137" s="67"/>
      <c r="AH3137" s="67"/>
      <c r="AI3137" s="67"/>
      <c r="AJ3137" s="207"/>
      <c r="AK3137" s="207"/>
      <c r="AL3137" s="207"/>
      <c r="AM3137" s="207"/>
      <c r="AN3137" s="207"/>
      <c r="AO3137" s="208"/>
    </row>
    <row r="3138" customFormat="false" ht="15.75" hidden="false" customHeight="true" outlineLevel="0" collapsed="false">
      <c r="A3138" s="179"/>
      <c r="B3138" s="179"/>
      <c r="C3138" s="179"/>
      <c r="D3138" s="179"/>
      <c r="E3138" s="179"/>
      <c r="F3138" s="179"/>
      <c r="G3138" s="179"/>
      <c r="H3138" s="179"/>
      <c r="I3138" s="179"/>
      <c r="J3138" s="179"/>
      <c r="K3138" s="179"/>
      <c r="L3138" s="179"/>
      <c r="M3138" s="179"/>
      <c r="N3138" s="179"/>
      <c r="O3138" s="179"/>
      <c r="P3138" s="179"/>
      <c r="Q3138" s="179"/>
      <c r="R3138" s="179"/>
      <c r="S3138" s="179"/>
      <c r="T3138" s="179"/>
      <c r="U3138" s="179"/>
      <c r="V3138" s="179"/>
      <c r="W3138" s="179"/>
      <c r="X3138" s="179"/>
      <c r="Y3138" s="223"/>
      <c r="Z3138" s="179"/>
      <c r="AA3138" s="179"/>
      <c r="AB3138" s="179"/>
      <c r="AC3138" s="179"/>
      <c r="AD3138" s="179"/>
      <c r="AF3138" s="67"/>
      <c r="AG3138" s="67"/>
      <c r="AH3138" s="67"/>
      <c r="AI3138" s="67"/>
      <c r="AJ3138" s="207"/>
      <c r="AK3138" s="207"/>
      <c r="AL3138" s="207"/>
      <c r="AM3138" s="207"/>
      <c r="AN3138" s="207"/>
      <c r="AO3138" s="208"/>
    </row>
    <row r="3139" customFormat="false" ht="15.75" hidden="false" customHeight="true" outlineLevel="0" collapsed="false">
      <c r="A3139" s="179"/>
      <c r="B3139" s="179"/>
      <c r="C3139" s="179"/>
      <c r="D3139" s="179"/>
      <c r="E3139" s="179"/>
      <c r="F3139" s="179"/>
      <c r="G3139" s="179"/>
      <c r="H3139" s="179"/>
      <c r="I3139" s="179"/>
      <c r="J3139" s="179"/>
      <c r="K3139" s="179"/>
      <c r="L3139" s="179"/>
      <c r="M3139" s="179"/>
      <c r="N3139" s="179"/>
      <c r="O3139" s="179"/>
      <c r="P3139" s="179"/>
      <c r="Q3139" s="179"/>
      <c r="R3139" s="179"/>
      <c r="S3139" s="179"/>
      <c r="T3139" s="179"/>
      <c r="U3139" s="179"/>
      <c r="V3139" s="179"/>
      <c r="W3139" s="179"/>
      <c r="X3139" s="179"/>
      <c r="Y3139" s="223"/>
      <c r="Z3139" s="179"/>
      <c r="AA3139" s="179"/>
      <c r="AB3139" s="179"/>
      <c r="AC3139" s="179"/>
      <c r="AD3139" s="179"/>
      <c r="AF3139" s="67"/>
      <c r="AG3139" s="67"/>
      <c r="AH3139" s="67"/>
      <c r="AI3139" s="67"/>
      <c r="AJ3139" s="207"/>
      <c r="AK3139" s="207"/>
      <c r="AL3139" s="207"/>
      <c r="AM3139" s="207"/>
      <c r="AN3139" s="207"/>
      <c r="AO3139" s="208"/>
    </row>
    <row r="3140" customFormat="false" ht="15.75" hidden="false" customHeight="true" outlineLevel="0" collapsed="false">
      <c r="A3140" s="179"/>
      <c r="B3140" s="179"/>
      <c r="C3140" s="179"/>
      <c r="D3140" s="179"/>
      <c r="E3140" s="179"/>
      <c r="F3140" s="179"/>
      <c r="G3140" s="179"/>
      <c r="H3140" s="179"/>
      <c r="I3140" s="179"/>
      <c r="J3140" s="179"/>
      <c r="K3140" s="179"/>
      <c r="L3140" s="179"/>
      <c r="M3140" s="179"/>
      <c r="N3140" s="179"/>
      <c r="O3140" s="179"/>
      <c r="P3140" s="179"/>
      <c r="Q3140" s="179"/>
      <c r="R3140" s="179"/>
      <c r="S3140" s="179"/>
      <c r="T3140" s="179"/>
      <c r="U3140" s="179"/>
      <c r="V3140" s="179"/>
      <c r="W3140" s="179"/>
      <c r="X3140" s="179"/>
      <c r="Y3140" s="223"/>
      <c r="Z3140" s="179"/>
      <c r="AA3140" s="179"/>
      <c r="AB3140" s="179"/>
      <c r="AC3140" s="179"/>
      <c r="AD3140" s="179"/>
      <c r="AF3140" s="67"/>
      <c r="AG3140" s="67"/>
      <c r="AH3140" s="67"/>
      <c r="AI3140" s="67"/>
      <c r="AJ3140" s="207"/>
      <c r="AK3140" s="207"/>
      <c r="AL3140" s="207"/>
      <c r="AM3140" s="207"/>
      <c r="AN3140" s="207"/>
      <c r="AO3140" s="208"/>
    </row>
    <row r="3141" customFormat="false" ht="15.75" hidden="false" customHeight="true" outlineLevel="0" collapsed="false">
      <c r="A3141" s="179"/>
      <c r="B3141" s="179"/>
      <c r="C3141" s="179"/>
      <c r="D3141" s="179"/>
      <c r="E3141" s="179"/>
      <c r="F3141" s="179"/>
      <c r="G3141" s="179"/>
      <c r="H3141" s="179"/>
      <c r="I3141" s="179"/>
      <c r="J3141" s="179"/>
      <c r="K3141" s="179"/>
      <c r="L3141" s="179"/>
      <c r="M3141" s="179"/>
      <c r="N3141" s="179"/>
      <c r="O3141" s="179"/>
      <c r="P3141" s="179"/>
      <c r="Q3141" s="179"/>
      <c r="R3141" s="179"/>
      <c r="S3141" s="179"/>
      <c r="T3141" s="179"/>
      <c r="U3141" s="179"/>
      <c r="V3141" s="179"/>
      <c r="W3141" s="179"/>
      <c r="X3141" s="179"/>
      <c r="Y3141" s="223"/>
      <c r="Z3141" s="179"/>
      <c r="AA3141" s="179"/>
      <c r="AB3141" s="179"/>
      <c r="AC3141" s="179"/>
      <c r="AD3141" s="179"/>
      <c r="AF3141" s="67"/>
      <c r="AG3141" s="67"/>
      <c r="AH3141" s="67"/>
      <c r="AI3141" s="67"/>
      <c r="AJ3141" s="207"/>
      <c r="AK3141" s="207"/>
      <c r="AL3141" s="207"/>
      <c r="AM3141" s="207"/>
      <c r="AN3141" s="207"/>
      <c r="AO3141" s="208"/>
    </row>
    <row r="3142" customFormat="false" ht="15.75" hidden="false" customHeight="true" outlineLevel="0" collapsed="false">
      <c r="A3142" s="179"/>
      <c r="B3142" s="179"/>
      <c r="C3142" s="179"/>
      <c r="D3142" s="179"/>
      <c r="E3142" s="179"/>
      <c r="F3142" s="179"/>
      <c r="G3142" s="179"/>
      <c r="H3142" s="179"/>
      <c r="I3142" s="179"/>
      <c r="J3142" s="179"/>
      <c r="K3142" s="179"/>
      <c r="L3142" s="179"/>
      <c r="M3142" s="179"/>
      <c r="N3142" s="179"/>
      <c r="O3142" s="179"/>
      <c r="P3142" s="179"/>
      <c r="Q3142" s="179"/>
      <c r="R3142" s="179"/>
      <c r="S3142" s="179"/>
      <c r="T3142" s="179"/>
      <c r="U3142" s="179"/>
      <c r="V3142" s="179"/>
      <c r="W3142" s="179"/>
      <c r="X3142" s="179"/>
      <c r="Y3142" s="223"/>
      <c r="Z3142" s="179"/>
      <c r="AA3142" s="179"/>
      <c r="AB3142" s="179"/>
      <c r="AC3142" s="179"/>
      <c r="AD3142" s="179"/>
      <c r="AF3142" s="67"/>
      <c r="AG3142" s="67"/>
      <c r="AH3142" s="67"/>
      <c r="AI3142" s="67"/>
      <c r="AJ3142" s="207"/>
      <c r="AK3142" s="207"/>
      <c r="AL3142" s="207"/>
      <c r="AM3142" s="207"/>
      <c r="AN3142" s="207"/>
      <c r="AO3142" s="208"/>
    </row>
    <row r="3143" customFormat="false" ht="15.75" hidden="false" customHeight="true" outlineLevel="0" collapsed="false">
      <c r="A3143" s="179"/>
      <c r="B3143" s="179"/>
      <c r="C3143" s="179"/>
      <c r="D3143" s="179"/>
      <c r="E3143" s="179"/>
      <c r="F3143" s="179"/>
      <c r="G3143" s="179"/>
      <c r="H3143" s="179"/>
      <c r="I3143" s="179"/>
      <c r="J3143" s="179"/>
      <c r="K3143" s="179"/>
      <c r="L3143" s="179"/>
      <c r="M3143" s="179"/>
      <c r="N3143" s="179"/>
      <c r="O3143" s="179"/>
      <c r="P3143" s="179"/>
      <c r="Q3143" s="179"/>
      <c r="R3143" s="179"/>
      <c r="S3143" s="179"/>
      <c r="T3143" s="179"/>
      <c r="U3143" s="179"/>
      <c r="V3143" s="179"/>
      <c r="W3143" s="179"/>
      <c r="X3143" s="179"/>
      <c r="Y3143" s="223"/>
      <c r="Z3143" s="179"/>
      <c r="AA3143" s="179"/>
      <c r="AB3143" s="179"/>
      <c r="AC3143" s="179"/>
      <c r="AD3143" s="179"/>
      <c r="AF3143" s="67"/>
      <c r="AG3143" s="67"/>
      <c r="AH3143" s="67"/>
      <c r="AI3143" s="67"/>
      <c r="AJ3143" s="207"/>
      <c r="AK3143" s="207"/>
      <c r="AL3143" s="207"/>
      <c r="AM3143" s="207"/>
      <c r="AN3143" s="207"/>
      <c r="AO3143" s="208"/>
    </row>
    <row r="3144" customFormat="false" ht="15.75" hidden="false" customHeight="true" outlineLevel="0" collapsed="false">
      <c r="A3144" s="179"/>
      <c r="B3144" s="179"/>
      <c r="C3144" s="179"/>
      <c r="D3144" s="179"/>
      <c r="E3144" s="179"/>
      <c r="F3144" s="179"/>
      <c r="G3144" s="179"/>
      <c r="H3144" s="179"/>
      <c r="I3144" s="179"/>
      <c r="J3144" s="179"/>
      <c r="K3144" s="179"/>
      <c r="L3144" s="179"/>
      <c r="M3144" s="179"/>
      <c r="N3144" s="179"/>
      <c r="O3144" s="179"/>
      <c r="P3144" s="179"/>
      <c r="Q3144" s="179"/>
      <c r="R3144" s="179"/>
      <c r="S3144" s="179"/>
      <c r="T3144" s="179"/>
      <c r="U3144" s="179"/>
      <c r="V3144" s="179"/>
      <c r="W3144" s="179"/>
      <c r="X3144" s="179"/>
      <c r="Y3144" s="223"/>
      <c r="Z3144" s="179"/>
      <c r="AA3144" s="179"/>
      <c r="AB3144" s="179"/>
      <c r="AC3144" s="179"/>
      <c r="AD3144" s="179"/>
      <c r="AF3144" s="67"/>
      <c r="AG3144" s="67"/>
      <c r="AH3144" s="67"/>
      <c r="AI3144" s="67"/>
      <c r="AJ3144" s="207"/>
      <c r="AK3144" s="207"/>
      <c r="AL3144" s="207"/>
      <c r="AM3144" s="207"/>
      <c r="AN3144" s="207"/>
      <c r="AO3144" s="208"/>
    </row>
    <row r="3145" customFormat="false" ht="15.75" hidden="false" customHeight="true" outlineLevel="0" collapsed="false">
      <c r="A3145" s="179"/>
      <c r="B3145" s="179"/>
      <c r="C3145" s="179"/>
      <c r="D3145" s="179"/>
      <c r="E3145" s="179"/>
      <c r="F3145" s="179"/>
      <c r="G3145" s="179"/>
      <c r="H3145" s="179"/>
      <c r="I3145" s="179"/>
      <c r="J3145" s="179"/>
      <c r="K3145" s="179"/>
      <c r="L3145" s="179"/>
      <c r="M3145" s="179"/>
      <c r="N3145" s="179"/>
      <c r="O3145" s="179"/>
      <c r="P3145" s="179"/>
      <c r="Q3145" s="179"/>
      <c r="R3145" s="179"/>
      <c r="S3145" s="179"/>
      <c r="T3145" s="179"/>
      <c r="U3145" s="179"/>
      <c r="V3145" s="179"/>
      <c r="W3145" s="179"/>
      <c r="X3145" s="179"/>
      <c r="Y3145" s="223"/>
      <c r="Z3145" s="179"/>
      <c r="AA3145" s="179"/>
      <c r="AB3145" s="179"/>
      <c r="AC3145" s="179"/>
      <c r="AD3145" s="179"/>
      <c r="AF3145" s="67"/>
      <c r="AG3145" s="67"/>
      <c r="AH3145" s="67"/>
      <c r="AI3145" s="67"/>
      <c r="AJ3145" s="207"/>
      <c r="AK3145" s="207"/>
      <c r="AL3145" s="207"/>
      <c r="AM3145" s="207"/>
      <c r="AN3145" s="207"/>
      <c r="AO3145" s="208"/>
    </row>
    <row r="3146" customFormat="false" ht="15.75" hidden="false" customHeight="true" outlineLevel="0" collapsed="false">
      <c r="A3146" s="179"/>
      <c r="B3146" s="179"/>
      <c r="C3146" s="179"/>
      <c r="D3146" s="179"/>
      <c r="E3146" s="179"/>
      <c r="F3146" s="179"/>
      <c r="G3146" s="179"/>
      <c r="H3146" s="179"/>
      <c r="I3146" s="179"/>
      <c r="J3146" s="179"/>
      <c r="K3146" s="179"/>
      <c r="L3146" s="179"/>
      <c r="M3146" s="179"/>
      <c r="N3146" s="179"/>
      <c r="O3146" s="179"/>
      <c r="P3146" s="179"/>
      <c r="Q3146" s="179"/>
      <c r="R3146" s="179"/>
      <c r="S3146" s="179"/>
      <c r="T3146" s="179"/>
      <c r="U3146" s="179"/>
      <c r="V3146" s="179"/>
      <c r="W3146" s="179"/>
      <c r="X3146" s="179"/>
      <c r="Y3146" s="223"/>
      <c r="Z3146" s="179"/>
      <c r="AA3146" s="179"/>
      <c r="AB3146" s="179"/>
      <c r="AC3146" s="179"/>
      <c r="AD3146" s="179"/>
      <c r="AF3146" s="67"/>
      <c r="AG3146" s="67"/>
      <c r="AH3146" s="67"/>
      <c r="AI3146" s="67"/>
      <c r="AJ3146" s="207"/>
      <c r="AK3146" s="207"/>
      <c r="AL3146" s="207"/>
      <c r="AM3146" s="207"/>
      <c r="AN3146" s="207"/>
      <c r="AO3146" s="208"/>
    </row>
    <row r="3147" customFormat="false" ht="15.75" hidden="false" customHeight="true" outlineLevel="0" collapsed="false">
      <c r="A3147" s="179"/>
      <c r="B3147" s="179"/>
      <c r="C3147" s="179"/>
      <c r="D3147" s="179"/>
      <c r="E3147" s="179"/>
      <c r="F3147" s="179"/>
      <c r="G3147" s="179"/>
      <c r="H3147" s="179"/>
      <c r="I3147" s="179"/>
      <c r="J3147" s="179"/>
      <c r="K3147" s="179"/>
      <c r="L3147" s="179"/>
      <c r="M3147" s="179"/>
      <c r="N3147" s="179"/>
      <c r="O3147" s="179"/>
      <c r="P3147" s="179"/>
      <c r="Q3147" s="179"/>
      <c r="R3147" s="179"/>
      <c r="S3147" s="179"/>
      <c r="T3147" s="179"/>
      <c r="U3147" s="179"/>
      <c r="V3147" s="179"/>
      <c r="W3147" s="179"/>
      <c r="X3147" s="179"/>
      <c r="Y3147" s="223"/>
      <c r="Z3147" s="179"/>
      <c r="AA3147" s="179"/>
      <c r="AB3147" s="179"/>
      <c r="AC3147" s="179"/>
      <c r="AD3147" s="179"/>
      <c r="AF3147" s="67"/>
      <c r="AG3147" s="67"/>
      <c r="AH3147" s="67"/>
      <c r="AI3147" s="67"/>
      <c r="AJ3147" s="207"/>
      <c r="AK3147" s="207"/>
      <c r="AL3147" s="207"/>
      <c r="AM3147" s="207"/>
      <c r="AN3147" s="207"/>
      <c r="AO3147" s="208"/>
    </row>
    <row r="3148" customFormat="false" ht="15.75" hidden="false" customHeight="true" outlineLevel="0" collapsed="false">
      <c r="A3148" s="179"/>
      <c r="B3148" s="179"/>
      <c r="C3148" s="179"/>
      <c r="D3148" s="179"/>
      <c r="E3148" s="179"/>
      <c r="F3148" s="179"/>
      <c r="G3148" s="179"/>
      <c r="H3148" s="179"/>
      <c r="I3148" s="179"/>
      <c r="J3148" s="179"/>
      <c r="K3148" s="179"/>
      <c r="L3148" s="179"/>
      <c r="M3148" s="179"/>
      <c r="N3148" s="179"/>
      <c r="O3148" s="179"/>
      <c r="P3148" s="179"/>
      <c r="Q3148" s="179"/>
      <c r="R3148" s="179"/>
      <c r="S3148" s="179"/>
      <c r="T3148" s="179"/>
      <c r="U3148" s="179"/>
      <c r="V3148" s="179"/>
      <c r="W3148" s="179"/>
      <c r="X3148" s="179"/>
      <c r="Y3148" s="223"/>
      <c r="Z3148" s="179"/>
      <c r="AA3148" s="179"/>
      <c r="AB3148" s="179"/>
      <c r="AC3148" s="179"/>
      <c r="AD3148" s="179"/>
      <c r="AF3148" s="67"/>
      <c r="AG3148" s="67"/>
      <c r="AH3148" s="67"/>
      <c r="AI3148" s="67"/>
      <c r="AJ3148" s="207"/>
      <c r="AK3148" s="207"/>
      <c r="AL3148" s="207"/>
      <c r="AM3148" s="207"/>
      <c r="AN3148" s="207"/>
      <c r="AO3148" s="208"/>
    </row>
    <row r="3149" customFormat="false" ht="15.75" hidden="false" customHeight="true" outlineLevel="0" collapsed="false">
      <c r="A3149" s="179"/>
      <c r="B3149" s="179"/>
      <c r="C3149" s="179"/>
      <c r="D3149" s="179"/>
      <c r="E3149" s="179"/>
      <c r="F3149" s="179"/>
      <c r="G3149" s="179"/>
      <c r="H3149" s="179"/>
      <c r="I3149" s="179"/>
      <c r="J3149" s="179"/>
      <c r="K3149" s="179"/>
      <c r="L3149" s="179"/>
      <c r="M3149" s="179"/>
      <c r="N3149" s="179"/>
      <c r="O3149" s="179"/>
      <c r="P3149" s="179"/>
      <c r="Q3149" s="179"/>
      <c r="R3149" s="179"/>
      <c r="S3149" s="179"/>
      <c r="T3149" s="179"/>
      <c r="U3149" s="179"/>
      <c r="V3149" s="179"/>
      <c r="W3149" s="179"/>
      <c r="X3149" s="179"/>
      <c r="Y3149" s="223"/>
      <c r="Z3149" s="179"/>
      <c r="AA3149" s="179"/>
      <c r="AB3149" s="179"/>
      <c r="AC3149" s="179"/>
      <c r="AD3149" s="179"/>
      <c r="AF3149" s="67"/>
      <c r="AG3149" s="67"/>
      <c r="AH3149" s="67"/>
      <c r="AI3149" s="67"/>
      <c r="AJ3149" s="207"/>
      <c r="AK3149" s="207"/>
      <c r="AL3149" s="207"/>
      <c r="AM3149" s="207"/>
      <c r="AN3149" s="207"/>
      <c r="AO3149" s="208"/>
    </row>
    <row r="3150" customFormat="false" ht="15.75" hidden="false" customHeight="true" outlineLevel="0" collapsed="false">
      <c r="A3150" s="179"/>
      <c r="B3150" s="179"/>
      <c r="C3150" s="179"/>
      <c r="D3150" s="179"/>
      <c r="E3150" s="179"/>
      <c r="F3150" s="179"/>
      <c r="G3150" s="179"/>
      <c r="H3150" s="179"/>
      <c r="I3150" s="179"/>
      <c r="J3150" s="179"/>
      <c r="K3150" s="179"/>
      <c r="L3150" s="179"/>
      <c r="M3150" s="179"/>
      <c r="N3150" s="179"/>
      <c r="O3150" s="179"/>
      <c r="P3150" s="179"/>
      <c r="Q3150" s="179"/>
      <c r="R3150" s="179"/>
      <c r="S3150" s="179"/>
      <c r="T3150" s="179"/>
      <c r="U3150" s="179"/>
      <c r="V3150" s="179"/>
      <c r="W3150" s="179"/>
      <c r="X3150" s="179"/>
      <c r="Y3150" s="223"/>
      <c r="Z3150" s="179"/>
      <c r="AA3150" s="179"/>
      <c r="AB3150" s="179"/>
      <c r="AC3150" s="179"/>
      <c r="AD3150" s="179"/>
      <c r="AF3150" s="67"/>
      <c r="AG3150" s="67"/>
      <c r="AH3150" s="67"/>
      <c r="AI3150" s="67"/>
      <c r="AJ3150" s="207"/>
      <c r="AK3150" s="207"/>
      <c r="AL3150" s="207"/>
      <c r="AM3150" s="207"/>
      <c r="AN3150" s="207"/>
      <c r="AO3150" s="208"/>
    </row>
    <row r="3151" customFormat="false" ht="15.75" hidden="false" customHeight="true" outlineLevel="0" collapsed="false">
      <c r="A3151" s="179"/>
      <c r="B3151" s="179"/>
      <c r="C3151" s="179"/>
      <c r="D3151" s="179"/>
      <c r="E3151" s="179"/>
      <c r="F3151" s="179"/>
      <c r="G3151" s="179"/>
      <c r="H3151" s="179"/>
      <c r="I3151" s="179"/>
      <c r="J3151" s="179"/>
      <c r="K3151" s="179"/>
      <c r="L3151" s="179"/>
      <c r="M3151" s="179"/>
      <c r="N3151" s="179"/>
      <c r="O3151" s="179"/>
      <c r="P3151" s="179"/>
      <c r="Q3151" s="179"/>
      <c r="R3151" s="179"/>
      <c r="S3151" s="179"/>
      <c r="T3151" s="179"/>
      <c r="U3151" s="179"/>
      <c r="V3151" s="179"/>
      <c r="W3151" s="179"/>
      <c r="X3151" s="179"/>
      <c r="Y3151" s="223"/>
      <c r="Z3151" s="179"/>
      <c r="AA3151" s="179"/>
      <c r="AB3151" s="179"/>
      <c r="AC3151" s="179"/>
      <c r="AD3151" s="179"/>
      <c r="AF3151" s="67"/>
      <c r="AG3151" s="67"/>
      <c r="AH3151" s="67"/>
      <c r="AI3151" s="67"/>
      <c r="AJ3151" s="207"/>
      <c r="AK3151" s="207"/>
      <c r="AL3151" s="207"/>
      <c r="AM3151" s="207"/>
      <c r="AN3151" s="207"/>
      <c r="AO3151" s="208"/>
    </row>
    <row r="3152" customFormat="false" ht="15.75" hidden="false" customHeight="true" outlineLevel="0" collapsed="false">
      <c r="A3152" s="179"/>
      <c r="B3152" s="179"/>
      <c r="C3152" s="179"/>
      <c r="D3152" s="179"/>
      <c r="E3152" s="179"/>
      <c r="F3152" s="179"/>
      <c r="G3152" s="179"/>
      <c r="H3152" s="179"/>
      <c r="I3152" s="179"/>
      <c r="J3152" s="179"/>
      <c r="K3152" s="179"/>
      <c r="L3152" s="179"/>
      <c r="M3152" s="179"/>
      <c r="N3152" s="179"/>
      <c r="O3152" s="179"/>
      <c r="P3152" s="179"/>
      <c r="Q3152" s="179"/>
      <c r="R3152" s="179"/>
      <c r="S3152" s="179"/>
      <c r="T3152" s="179"/>
      <c r="U3152" s="179"/>
      <c r="V3152" s="179"/>
      <c r="W3152" s="179"/>
      <c r="X3152" s="179"/>
      <c r="Y3152" s="223"/>
      <c r="Z3152" s="179"/>
      <c r="AA3152" s="179"/>
      <c r="AB3152" s="179"/>
      <c r="AC3152" s="179"/>
      <c r="AD3152" s="179"/>
      <c r="AF3152" s="67"/>
      <c r="AG3152" s="67"/>
      <c r="AH3152" s="67"/>
      <c r="AI3152" s="67"/>
      <c r="AJ3152" s="207"/>
      <c r="AK3152" s="207"/>
      <c r="AL3152" s="207"/>
      <c r="AM3152" s="207"/>
      <c r="AN3152" s="207"/>
      <c r="AO3152" s="208"/>
    </row>
    <row r="3153" customFormat="false" ht="15.75" hidden="false" customHeight="true" outlineLevel="0" collapsed="false">
      <c r="A3153" s="179"/>
      <c r="B3153" s="179"/>
      <c r="C3153" s="179"/>
      <c r="D3153" s="179"/>
      <c r="E3153" s="179"/>
      <c r="F3153" s="179"/>
      <c r="G3153" s="179"/>
      <c r="H3153" s="179"/>
      <c r="I3153" s="179"/>
      <c r="J3153" s="179"/>
      <c r="K3153" s="179"/>
      <c r="L3153" s="179"/>
      <c r="M3153" s="179"/>
      <c r="N3153" s="179"/>
      <c r="O3153" s="179"/>
      <c r="P3153" s="179"/>
      <c r="Q3153" s="179"/>
      <c r="R3153" s="179"/>
      <c r="S3153" s="179"/>
      <c r="T3153" s="179"/>
      <c r="U3153" s="179"/>
      <c r="V3153" s="179"/>
      <c r="W3153" s="179"/>
      <c r="X3153" s="179"/>
      <c r="Y3153" s="223"/>
      <c r="Z3153" s="179"/>
      <c r="AA3153" s="179"/>
      <c r="AB3153" s="179"/>
      <c r="AC3153" s="179"/>
      <c r="AD3153" s="179"/>
      <c r="AF3153" s="67"/>
      <c r="AG3153" s="67"/>
      <c r="AH3153" s="67"/>
      <c r="AI3153" s="67"/>
      <c r="AJ3153" s="207"/>
      <c r="AK3153" s="207"/>
      <c r="AL3153" s="207"/>
      <c r="AM3153" s="207"/>
      <c r="AN3153" s="207"/>
      <c r="AO3153" s="208"/>
    </row>
    <row r="3154" customFormat="false" ht="15.75" hidden="false" customHeight="true" outlineLevel="0" collapsed="false">
      <c r="A3154" s="179"/>
      <c r="B3154" s="179"/>
      <c r="C3154" s="179"/>
      <c r="D3154" s="179"/>
      <c r="E3154" s="179"/>
      <c r="F3154" s="179"/>
      <c r="G3154" s="179"/>
      <c r="H3154" s="179"/>
      <c r="I3154" s="179"/>
      <c r="J3154" s="179"/>
      <c r="K3154" s="179"/>
      <c r="L3154" s="179"/>
      <c r="M3154" s="179"/>
      <c r="N3154" s="179"/>
      <c r="O3154" s="179"/>
      <c r="P3154" s="179"/>
      <c r="Q3154" s="179"/>
      <c r="R3154" s="179"/>
      <c r="S3154" s="179"/>
      <c r="T3154" s="179"/>
      <c r="U3154" s="179"/>
      <c r="V3154" s="179"/>
      <c r="W3154" s="179"/>
      <c r="X3154" s="179"/>
      <c r="Y3154" s="223"/>
      <c r="Z3154" s="179"/>
      <c r="AA3154" s="179"/>
      <c r="AB3154" s="179"/>
      <c r="AC3154" s="179"/>
      <c r="AD3154" s="179"/>
      <c r="AF3154" s="67"/>
      <c r="AG3154" s="67"/>
      <c r="AH3154" s="67"/>
      <c r="AI3154" s="67"/>
      <c r="AJ3154" s="207"/>
      <c r="AK3154" s="207"/>
      <c r="AL3154" s="207"/>
      <c r="AM3154" s="207"/>
      <c r="AN3154" s="207"/>
      <c r="AO3154" s="208"/>
    </row>
    <row r="3155" customFormat="false" ht="15.75" hidden="false" customHeight="true" outlineLevel="0" collapsed="false">
      <c r="A3155" s="179"/>
      <c r="B3155" s="179"/>
      <c r="C3155" s="179"/>
      <c r="D3155" s="179"/>
      <c r="E3155" s="179"/>
      <c r="F3155" s="179"/>
      <c r="G3155" s="179"/>
      <c r="H3155" s="179"/>
      <c r="I3155" s="179"/>
      <c r="J3155" s="179"/>
      <c r="K3155" s="179"/>
      <c r="L3155" s="179"/>
      <c r="M3155" s="179"/>
      <c r="N3155" s="179"/>
      <c r="O3155" s="179"/>
      <c r="P3155" s="179"/>
      <c r="Q3155" s="179"/>
      <c r="R3155" s="179"/>
      <c r="S3155" s="179"/>
      <c r="T3155" s="179"/>
      <c r="U3155" s="179"/>
      <c r="V3155" s="179"/>
      <c r="W3155" s="179"/>
      <c r="X3155" s="179"/>
      <c r="Y3155" s="223"/>
      <c r="Z3155" s="179"/>
      <c r="AA3155" s="179"/>
      <c r="AB3155" s="179"/>
      <c r="AC3155" s="179"/>
      <c r="AD3155" s="179"/>
      <c r="AF3155" s="67"/>
      <c r="AG3155" s="67"/>
      <c r="AH3155" s="67"/>
      <c r="AI3155" s="67"/>
      <c r="AJ3155" s="207"/>
      <c r="AK3155" s="207"/>
      <c r="AL3155" s="207"/>
      <c r="AM3155" s="207"/>
      <c r="AN3155" s="207"/>
      <c r="AO3155" s="208"/>
    </row>
    <row r="3156" customFormat="false" ht="15.75" hidden="false" customHeight="true" outlineLevel="0" collapsed="false">
      <c r="A3156" s="179"/>
      <c r="B3156" s="179"/>
      <c r="C3156" s="179"/>
      <c r="D3156" s="179"/>
      <c r="E3156" s="179"/>
      <c r="F3156" s="179"/>
      <c r="G3156" s="179"/>
      <c r="H3156" s="179"/>
      <c r="I3156" s="179"/>
      <c r="J3156" s="179"/>
      <c r="K3156" s="179"/>
      <c r="L3156" s="179"/>
      <c r="M3156" s="179"/>
      <c r="N3156" s="179"/>
      <c r="O3156" s="179"/>
      <c r="P3156" s="179"/>
      <c r="Q3156" s="179"/>
      <c r="R3156" s="179"/>
      <c r="S3156" s="179"/>
      <c r="T3156" s="179"/>
      <c r="U3156" s="179"/>
      <c r="V3156" s="179"/>
      <c r="W3156" s="179"/>
      <c r="X3156" s="179"/>
      <c r="Y3156" s="223"/>
      <c r="Z3156" s="179"/>
      <c r="AA3156" s="179"/>
      <c r="AB3156" s="179"/>
      <c r="AC3156" s="179"/>
      <c r="AD3156" s="179"/>
      <c r="AF3156" s="67"/>
      <c r="AG3156" s="67"/>
      <c r="AH3156" s="67"/>
      <c r="AI3156" s="67"/>
      <c r="AJ3156" s="207"/>
      <c r="AK3156" s="207"/>
      <c r="AL3156" s="207"/>
      <c r="AM3156" s="207"/>
      <c r="AN3156" s="207"/>
      <c r="AO3156" s="208"/>
    </row>
    <row r="3157" customFormat="false" ht="15.75" hidden="false" customHeight="true" outlineLevel="0" collapsed="false">
      <c r="A3157" s="179"/>
      <c r="B3157" s="179"/>
      <c r="C3157" s="179"/>
      <c r="D3157" s="179"/>
      <c r="E3157" s="179"/>
      <c r="F3157" s="179"/>
      <c r="G3157" s="179"/>
      <c r="H3157" s="179"/>
      <c r="I3157" s="179"/>
      <c r="J3157" s="179"/>
      <c r="K3157" s="179"/>
      <c r="L3157" s="179"/>
      <c r="M3157" s="179"/>
      <c r="N3157" s="179"/>
      <c r="O3157" s="179"/>
      <c r="P3157" s="179"/>
      <c r="Q3157" s="179"/>
      <c r="R3157" s="179"/>
      <c r="S3157" s="179"/>
      <c r="T3157" s="179"/>
      <c r="U3157" s="179"/>
      <c r="V3157" s="179"/>
      <c r="W3157" s="179"/>
      <c r="X3157" s="179"/>
      <c r="Y3157" s="223"/>
      <c r="Z3157" s="179"/>
      <c r="AA3157" s="179"/>
      <c r="AB3157" s="179"/>
      <c r="AC3157" s="179"/>
      <c r="AD3157" s="179"/>
      <c r="AF3157" s="67"/>
      <c r="AG3157" s="67"/>
      <c r="AH3157" s="67"/>
      <c r="AI3157" s="67"/>
      <c r="AJ3157" s="207"/>
      <c r="AK3157" s="207"/>
      <c r="AL3157" s="207"/>
      <c r="AM3157" s="207"/>
      <c r="AN3157" s="207"/>
      <c r="AO3157" s="208"/>
    </row>
    <row r="3158" customFormat="false" ht="15.75" hidden="false" customHeight="true" outlineLevel="0" collapsed="false">
      <c r="A3158" s="179"/>
      <c r="B3158" s="179"/>
      <c r="C3158" s="179"/>
      <c r="D3158" s="179"/>
      <c r="E3158" s="179"/>
      <c r="F3158" s="179"/>
      <c r="G3158" s="179"/>
      <c r="H3158" s="179"/>
      <c r="I3158" s="179"/>
      <c r="J3158" s="179"/>
      <c r="K3158" s="179"/>
      <c r="L3158" s="179"/>
      <c r="M3158" s="179"/>
      <c r="N3158" s="179"/>
      <c r="O3158" s="179"/>
      <c r="P3158" s="179"/>
      <c r="Q3158" s="179"/>
      <c r="R3158" s="179"/>
      <c r="S3158" s="179"/>
      <c r="T3158" s="179"/>
      <c r="U3158" s="179"/>
      <c r="V3158" s="179"/>
      <c r="W3158" s="179"/>
      <c r="X3158" s="179"/>
      <c r="Y3158" s="223"/>
      <c r="Z3158" s="179"/>
      <c r="AA3158" s="179"/>
      <c r="AB3158" s="179"/>
      <c r="AC3158" s="179"/>
      <c r="AD3158" s="179"/>
      <c r="AF3158" s="67"/>
      <c r="AG3158" s="67"/>
      <c r="AH3158" s="67"/>
      <c r="AI3158" s="67"/>
      <c r="AJ3158" s="207"/>
      <c r="AK3158" s="207"/>
      <c r="AL3158" s="207"/>
      <c r="AM3158" s="207"/>
      <c r="AN3158" s="207"/>
      <c r="AO3158" s="208"/>
    </row>
    <row r="3159" customFormat="false" ht="15.75" hidden="false" customHeight="true" outlineLevel="0" collapsed="false">
      <c r="A3159" s="179"/>
      <c r="B3159" s="179"/>
      <c r="C3159" s="179"/>
      <c r="D3159" s="179"/>
      <c r="E3159" s="179"/>
      <c r="F3159" s="179"/>
      <c r="G3159" s="179"/>
      <c r="H3159" s="179"/>
      <c r="I3159" s="179"/>
      <c r="J3159" s="179"/>
      <c r="K3159" s="179"/>
      <c r="L3159" s="179"/>
      <c r="M3159" s="179"/>
      <c r="N3159" s="179"/>
      <c r="O3159" s="179"/>
      <c r="P3159" s="179"/>
      <c r="Q3159" s="179"/>
      <c r="R3159" s="179"/>
      <c r="S3159" s="179"/>
      <c r="T3159" s="179"/>
      <c r="U3159" s="179"/>
      <c r="V3159" s="179"/>
      <c r="W3159" s="179"/>
      <c r="X3159" s="179"/>
      <c r="Y3159" s="223"/>
      <c r="Z3159" s="179"/>
      <c r="AA3159" s="179"/>
      <c r="AB3159" s="179"/>
      <c r="AC3159" s="179"/>
      <c r="AD3159" s="179"/>
      <c r="AF3159" s="67"/>
      <c r="AG3159" s="67"/>
      <c r="AH3159" s="67"/>
      <c r="AI3159" s="67"/>
      <c r="AJ3159" s="207"/>
      <c r="AK3159" s="207"/>
      <c r="AL3159" s="207"/>
      <c r="AM3159" s="207"/>
      <c r="AN3159" s="207"/>
      <c r="AO3159" s="208"/>
    </row>
    <row r="3160" customFormat="false" ht="15.75" hidden="false" customHeight="true" outlineLevel="0" collapsed="false">
      <c r="A3160" s="179"/>
      <c r="B3160" s="179"/>
      <c r="C3160" s="179"/>
      <c r="D3160" s="179"/>
      <c r="E3160" s="179"/>
      <c r="F3160" s="179"/>
      <c r="G3160" s="179"/>
      <c r="H3160" s="179"/>
      <c r="I3160" s="179"/>
      <c r="J3160" s="179"/>
      <c r="K3160" s="179"/>
      <c r="L3160" s="179"/>
      <c r="M3160" s="179"/>
      <c r="N3160" s="179"/>
      <c r="O3160" s="179"/>
      <c r="P3160" s="179"/>
      <c r="Q3160" s="179"/>
      <c r="R3160" s="179"/>
      <c r="S3160" s="179"/>
      <c r="T3160" s="179"/>
      <c r="U3160" s="179"/>
      <c r="V3160" s="179"/>
      <c r="W3160" s="179"/>
      <c r="X3160" s="179"/>
      <c r="Y3160" s="223"/>
      <c r="Z3160" s="179"/>
      <c r="AA3160" s="179"/>
      <c r="AB3160" s="179"/>
      <c r="AC3160" s="179"/>
      <c r="AD3160" s="179"/>
      <c r="AF3160" s="67"/>
      <c r="AG3160" s="67"/>
      <c r="AH3160" s="67"/>
      <c r="AI3160" s="67"/>
      <c r="AJ3160" s="207"/>
      <c r="AK3160" s="207"/>
      <c r="AL3160" s="207"/>
      <c r="AM3160" s="207"/>
      <c r="AN3160" s="207"/>
      <c r="AO3160" s="208"/>
    </row>
    <row r="3161" customFormat="false" ht="15.75" hidden="false" customHeight="true" outlineLevel="0" collapsed="false">
      <c r="A3161" s="179"/>
      <c r="B3161" s="179"/>
      <c r="C3161" s="179"/>
      <c r="D3161" s="179"/>
      <c r="E3161" s="179"/>
      <c r="F3161" s="179"/>
      <c r="G3161" s="179"/>
      <c r="H3161" s="179"/>
      <c r="I3161" s="179"/>
      <c r="J3161" s="179"/>
      <c r="K3161" s="179"/>
      <c r="L3161" s="179"/>
      <c r="M3161" s="179"/>
      <c r="N3161" s="179"/>
      <c r="O3161" s="179"/>
      <c r="P3161" s="179"/>
      <c r="Q3161" s="179"/>
      <c r="R3161" s="179"/>
      <c r="S3161" s="179"/>
      <c r="T3161" s="179"/>
      <c r="U3161" s="179"/>
      <c r="V3161" s="179"/>
      <c r="W3161" s="179"/>
      <c r="X3161" s="179"/>
      <c r="Y3161" s="223"/>
      <c r="Z3161" s="179"/>
      <c r="AA3161" s="179"/>
      <c r="AB3161" s="179"/>
      <c r="AC3161" s="179"/>
      <c r="AD3161" s="179"/>
      <c r="AF3161" s="67"/>
      <c r="AG3161" s="67"/>
      <c r="AH3161" s="67"/>
      <c r="AI3161" s="67"/>
      <c r="AJ3161" s="207"/>
      <c r="AK3161" s="207"/>
      <c r="AL3161" s="207"/>
      <c r="AM3161" s="207"/>
      <c r="AN3161" s="207"/>
      <c r="AO3161" s="208"/>
    </row>
    <row r="3162" customFormat="false" ht="15.75" hidden="false" customHeight="true" outlineLevel="0" collapsed="false">
      <c r="A3162" s="179"/>
      <c r="B3162" s="179"/>
      <c r="C3162" s="179"/>
      <c r="D3162" s="179"/>
      <c r="E3162" s="179"/>
      <c r="F3162" s="179"/>
      <c r="G3162" s="179"/>
      <c r="H3162" s="179"/>
      <c r="I3162" s="179"/>
      <c r="J3162" s="179"/>
      <c r="K3162" s="179"/>
      <c r="L3162" s="179"/>
      <c r="M3162" s="179"/>
      <c r="N3162" s="179"/>
      <c r="O3162" s="179"/>
      <c r="P3162" s="179"/>
      <c r="Q3162" s="179"/>
      <c r="R3162" s="179"/>
      <c r="S3162" s="179"/>
      <c r="T3162" s="179"/>
      <c r="U3162" s="179"/>
      <c r="V3162" s="179"/>
      <c r="W3162" s="179"/>
      <c r="X3162" s="179"/>
      <c r="Y3162" s="223"/>
      <c r="Z3162" s="179"/>
      <c r="AA3162" s="179"/>
      <c r="AB3162" s="179"/>
      <c r="AC3162" s="179"/>
      <c r="AD3162" s="179"/>
      <c r="AF3162" s="67"/>
      <c r="AG3162" s="67"/>
      <c r="AH3162" s="67"/>
      <c r="AI3162" s="67"/>
      <c r="AJ3162" s="207"/>
      <c r="AK3162" s="207"/>
      <c r="AL3162" s="207"/>
      <c r="AM3162" s="207"/>
      <c r="AN3162" s="207"/>
      <c r="AO3162" s="208"/>
    </row>
    <row r="3163" customFormat="false" ht="15.75" hidden="false" customHeight="true" outlineLevel="0" collapsed="false">
      <c r="A3163" s="179"/>
      <c r="B3163" s="179"/>
      <c r="C3163" s="179"/>
      <c r="D3163" s="179"/>
      <c r="E3163" s="179"/>
      <c r="F3163" s="179"/>
      <c r="G3163" s="179"/>
      <c r="H3163" s="179"/>
      <c r="I3163" s="179"/>
      <c r="J3163" s="179"/>
      <c r="K3163" s="179"/>
      <c r="L3163" s="179"/>
      <c r="M3163" s="179"/>
      <c r="N3163" s="179"/>
      <c r="O3163" s="179"/>
      <c r="P3163" s="179"/>
      <c r="Q3163" s="179"/>
      <c r="R3163" s="179"/>
      <c r="S3163" s="179"/>
      <c r="T3163" s="179"/>
      <c r="U3163" s="179"/>
      <c r="V3163" s="179"/>
      <c r="W3163" s="179"/>
      <c r="X3163" s="179"/>
      <c r="Y3163" s="223"/>
      <c r="Z3163" s="179"/>
      <c r="AA3163" s="179"/>
      <c r="AB3163" s="179"/>
      <c r="AC3163" s="179"/>
      <c r="AD3163" s="179"/>
      <c r="AF3163" s="67"/>
      <c r="AG3163" s="67"/>
      <c r="AH3163" s="67"/>
      <c r="AI3163" s="67"/>
      <c r="AJ3163" s="207"/>
      <c r="AK3163" s="207"/>
      <c r="AL3163" s="207"/>
      <c r="AM3163" s="207"/>
      <c r="AN3163" s="207"/>
      <c r="AO3163" s="208"/>
    </row>
    <row r="3164" customFormat="false" ht="15.75" hidden="false" customHeight="true" outlineLevel="0" collapsed="false">
      <c r="A3164" s="179"/>
      <c r="B3164" s="179"/>
      <c r="C3164" s="179"/>
      <c r="D3164" s="179"/>
      <c r="E3164" s="179"/>
      <c r="F3164" s="179"/>
      <c r="G3164" s="179"/>
      <c r="H3164" s="179"/>
      <c r="I3164" s="179"/>
      <c r="J3164" s="179"/>
      <c r="K3164" s="179"/>
      <c r="L3164" s="179"/>
      <c r="M3164" s="179"/>
      <c r="N3164" s="179"/>
      <c r="O3164" s="179"/>
      <c r="P3164" s="179"/>
      <c r="Q3164" s="179"/>
      <c r="R3164" s="179"/>
      <c r="S3164" s="179"/>
      <c r="T3164" s="179"/>
      <c r="U3164" s="179"/>
      <c r="V3164" s="179"/>
      <c r="W3164" s="179"/>
      <c r="X3164" s="179"/>
      <c r="Y3164" s="223"/>
      <c r="Z3164" s="179"/>
      <c r="AA3164" s="179"/>
      <c r="AB3164" s="179"/>
      <c r="AC3164" s="179"/>
      <c r="AD3164" s="179"/>
      <c r="AF3164" s="67"/>
      <c r="AG3164" s="67"/>
      <c r="AH3164" s="67"/>
      <c r="AI3164" s="67"/>
      <c r="AJ3164" s="207"/>
      <c r="AK3164" s="207"/>
      <c r="AL3164" s="207"/>
      <c r="AM3164" s="207"/>
      <c r="AN3164" s="207"/>
      <c r="AO3164" s="208"/>
    </row>
    <row r="3165" customFormat="false" ht="15.75" hidden="false" customHeight="true" outlineLevel="0" collapsed="false">
      <c r="A3165" s="179"/>
      <c r="B3165" s="179"/>
      <c r="C3165" s="179"/>
      <c r="D3165" s="179"/>
      <c r="E3165" s="179"/>
      <c r="F3165" s="179"/>
      <c r="G3165" s="179"/>
      <c r="H3165" s="179"/>
      <c r="I3165" s="179"/>
      <c r="J3165" s="179"/>
      <c r="K3165" s="179"/>
      <c r="L3165" s="179"/>
      <c r="M3165" s="179"/>
      <c r="N3165" s="179"/>
      <c r="O3165" s="179"/>
      <c r="P3165" s="179"/>
      <c r="Q3165" s="179"/>
      <c r="R3165" s="179"/>
      <c r="S3165" s="179"/>
      <c r="T3165" s="179"/>
      <c r="U3165" s="179"/>
      <c r="V3165" s="179"/>
      <c r="W3165" s="179"/>
      <c r="X3165" s="179"/>
      <c r="Y3165" s="223"/>
      <c r="Z3165" s="179"/>
      <c r="AA3165" s="179"/>
      <c r="AB3165" s="179"/>
      <c r="AC3165" s="179"/>
      <c r="AD3165" s="179"/>
      <c r="AF3165" s="67"/>
      <c r="AG3165" s="67"/>
      <c r="AH3165" s="67"/>
      <c r="AI3165" s="67"/>
      <c r="AJ3165" s="207"/>
      <c r="AK3165" s="207"/>
      <c r="AL3165" s="207"/>
      <c r="AM3165" s="207"/>
      <c r="AN3165" s="207"/>
      <c r="AO3165" s="208"/>
    </row>
    <row r="3166" customFormat="false" ht="15.75" hidden="false" customHeight="true" outlineLevel="0" collapsed="false">
      <c r="A3166" s="179"/>
      <c r="B3166" s="179"/>
      <c r="C3166" s="179"/>
      <c r="D3166" s="179"/>
      <c r="E3166" s="179"/>
      <c r="F3166" s="179"/>
      <c r="G3166" s="179"/>
      <c r="H3166" s="179"/>
      <c r="I3166" s="179"/>
      <c r="J3166" s="179"/>
      <c r="K3166" s="179"/>
      <c r="L3166" s="179"/>
      <c r="M3166" s="179"/>
      <c r="N3166" s="179"/>
      <c r="O3166" s="179"/>
      <c r="P3166" s="179"/>
      <c r="Q3166" s="179"/>
      <c r="R3166" s="179"/>
      <c r="S3166" s="179"/>
      <c r="T3166" s="179"/>
      <c r="U3166" s="179"/>
      <c r="V3166" s="179"/>
      <c r="W3166" s="179"/>
      <c r="X3166" s="179"/>
      <c r="Y3166" s="223"/>
      <c r="Z3166" s="179"/>
      <c r="AA3166" s="179"/>
      <c r="AB3166" s="179"/>
      <c r="AC3166" s="179"/>
      <c r="AD3166" s="179"/>
      <c r="AF3166" s="67"/>
      <c r="AG3166" s="67"/>
      <c r="AH3166" s="67"/>
      <c r="AI3166" s="67"/>
      <c r="AJ3166" s="207"/>
      <c r="AK3166" s="207"/>
      <c r="AL3166" s="207"/>
      <c r="AM3166" s="207"/>
      <c r="AN3166" s="207"/>
      <c r="AO3166" s="208"/>
    </row>
    <row r="3167" customFormat="false" ht="15.75" hidden="false" customHeight="true" outlineLevel="0" collapsed="false">
      <c r="A3167" s="179"/>
      <c r="B3167" s="179"/>
      <c r="C3167" s="179"/>
      <c r="D3167" s="179"/>
      <c r="E3167" s="179"/>
      <c r="F3167" s="179"/>
      <c r="G3167" s="179"/>
      <c r="H3167" s="179"/>
      <c r="I3167" s="179"/>
      <c r="J3167" s="179"/>
      <c r="K3167" s="179"/>
      <c r="L3167" s="179"/>
      <c r="M3167" s="179"/>
      <c r="N3167" s="179"/>
      <c r="O3167" s="179"/>
      <c r="P3167" s="179"/>
      <c r="Q3167" s="179"/>
      <c r="R3167" s="179"/>
      <c r="S3167" s="179"/>
      <c r="T3167" s="179"/>
      <c r="U3167" s="179"/>
      <c r="V3167" s="179"/>
      <c r="W3167" s="179"/>
      <c r="X3167" s="179"/>
      <c r="Y3167" s="223"/>
      <c r="Z3167" s="179"/>
      <c r="AA3167" s="179"/>
      <c r="AB3167" s="179"/>
      <c r="AC3167" s="179"/>
      <c r="AD3167" s="179"/>
      <c r="AF3167" s="67"/>
      <c r="AG3167" s="67"/>
      <c r="AH3167" s="67"/>
      <c r="AI3167" s="67"/>
      <c r="AJ3167" s="207"/>
      <c r="AK3167" s="207"/>
      <c r="AL3167" s="207"/>
      <c r="AM3167" s="207"/>
      <c r="AN3167" s="207"/>
      <c r="AO3167" s="208"/>
    </row>
    <row r="3168" customFormat="false" ht="15.75" hidden="false" customHeight="true" outlineLevel="0" collapsed="false">
      <c r="A3168" s="179"/>
      <c r="B3168" s="179"/>
      <c r="C3168" s="179"/>
      <c r="D3168" s="179"/>
      <c r="E3168" s="179"/>
      <c r="F3168" s="179"/>
      <c r="G3168" s="179"/>
      <c r="H3168" s="179"/>
      <c r="I3168" s="179"/>
      <c r="J3168" s="179"/>
      <c r="K3168" s="179"/>
      <c r="L3168" s="179"/>
      <c r="M3168" s="179"/>
      <c r="N3168" s="179"/>
      <c r="O3168" s="179"/>
      <c r="P3168" s="179"/>
      <c r="Q3168" s="179"/>
      <c r="R3168" s="179"/>
      <c r="S3168" s="179"/>
      <c r="T3168" s="179"/>
      <c r="U3168" s="179"/>
      <c r="V3168" s="179"/>
      <c r="W3168" s="179"/>
      <c r="X3168" s="179"/>
      <c r="Y3168" s="223"/>
      <c r="Z3168" s="179"/>
      <c r="AA3168" s="179"/>
      <c r="AB3168" s="179"/>
      <c r="AC3168" s="179"/>
      <c r="AD3168" s="179"/>
      <c r="AF3168" s="67"/>
      <c r="AG3168" s="67"/>
      <c r="AH3168" s="67"/>
      <c r="AI3168" s="67"/>
      <c r="AJ3168" s="207"/>
      <c r="AK3168" s="207"/>
      <c r="AL3168" s="207"/>
      <c r="AM3168" s="207"/>
      <c r="AN3168" s="207"/>
      <c r="AO3168" s="208"/>
    </row>
    <row r="3169" customFormat="false" ht="15.75" hidden="false" customHeight="true" outlineLevel="0" collapsed="false">
      <c r="A3169" s="179"/>
      <c r="B3169" s="179"/>
      <c r="C3169" s="179"/>
      <c r="D3169" s="179"/>
      <c r="E3169" s="179"/>
      <c r="F3169" s="179"/>
      <c r="G3169" s="179"/>
      <c r="H3169" s="179"/>
      <c r="I3169" s="179"/>
      <c r="J3169" s="179"/>
      <c r="K3169" s="179"/>
      <c r="L3169" s="179"/>
      <c r="M3169" s="179"/>
      <c r="N3169" s="179"/>
      <c r="O3169" s="179"/>
      <c r="P3169" s="179"/>
      <c r="Q3169" s="179"/>
      <c r="R3169" s="179"/>
      <c r="S3169" s="179"/>
      <c r="T3169" s="179"/>
      <c r="U3169" s="179"/>
      <c r="V3169" s="179"/>
      <c r="W3169" s="179"/>
      <c r="X3169" s="179"/>
      <c r="Y3169" s="223"/>
      <c r="Z3169" s="179"/>
      <c r="AA3169" s="179"/>
      <c r="AB3169" s="179"/>
      <c r="AC3169" s="179"/>
      <c r="AD3169" s="179"/>
      <c r="AF3169" s="67"/>
      <c r="AG3169" s="67"/>
      <c r="AH3169" s="67"/>
      <c r="AI3169" s="67"/>
      <c r="AJ3169" s="207"/>
      <c r="AK3169" s="207"/>
      <c r="AL3169" s="207"/>
      <c r="AM3169" s="207"/>
      <c r="AN3169" s="207"/>
      <c r="AO3169" s="208"/>
    </row>
    <row r="3170" customFormat="false" ht="15.75" hidden="false" customHeight="true" outlineLevel="0" collapsed="false">
      <c r="A3170" s="179"/>
      <c r="B3170" s="179"/>
      <c r="C3170" s="179"/>
      <c r="D3170" s="179"/>
      <c r="E3170" s="179"/>
      <c r="F3170" s="179"/>
      <c r="G3170" s="179"/>
      <c r="H3170" s="179"/>
      <c r="I3170" s="179"/>
      <c r="J3170" s="179"/>
      <c r="K3170" s="179"/>
      <c r="L3170" s="179"/>
      <c r="M3170" s="179"/>
      <c r="N3170" s="179"/>
      <c r="O3170" s="179"/>
      <c r="P3170" s="179"/>
      <c r="Q3170" s="179"/>
      <c r="R3170" s="179"/>
      <c r="S3170" s="179"/>
      <c r="T3170" s="179"/>
      <c r="U3170" s="179"/>
      <c r="V3170" s="179"/>
      <c r="W3170" s="179"/>
      <c r="X3170" s="179"/>
      <c r="Y3170" s="223"/>
      <c r="Z3170" s="179"/>
      <c r="AA3170" s="179"/>
      <c r="AB3170" s="179"/>
      <c r="AC3170" s="179"/>
      <c r="AD3170" s="179"/>
      <c r="AF3170" s="67"/>
      <c r="AG3170" s="67"/>
      <c r="AH3170" s="67"/>
      <c r="AI3170" s="67"/>
      <c r="AJ3170" s="207"/>
      <c r="AK3170" s="207"/>
      <c r="AL3170" s="207"/>
      <c r="AM3170" s="207"/>
      <c r="AN3170" s="207"/>
      <c r="AO3170" s="208"/>
    </row>
    <row r="3171" customFormat="false" ht="15.75" hidden="false" customHeight="true" outlineLevel="0" collapsed="false">
      <c r="A3171" s="179"/>
      <c r="B3171" s="179"/>
      <c r="C3171" s="179"/>
      <c r="D3171" s="179"/>
      <c r="E3171" s="179"/>
      <c r="F3171" s="179"/>
      <c r="G3171" s="179"/>
      <c r="H3171" s="179"/>
      <c r="I3171" s="179"/>
      <c r="J3171" s="179"/>
      <c r="K3171" s="179"/>
      <c r="L3171" s="179"/>
      <c r="M3171" s="179"/>
      <c r="N3171" s="179"/>
      <c r="O3171" s="179"/>
      <c r="P3171" s="179"/>
      <c r="Q3171" s="179"/>
      <c r="R3171" s="179"/>
      <c r="S3171" s="179"/>
      <c r="T3171" s="179"/>
      <c r="U3171" s="179"/>
      <c r="V3171" s="179"/>
      <c r="W3171" s="179"/>
      <c r="X3171" s="179"/>
      <c r="Y3171" s="223"/>
      <c r="Z3171" s="179"/>
      <c r="AA3171" s="179"/>
      <c r="AB3171" s="179"/>
      <c r="AC3171" s="179"/>
      <c r="AD3171" s="179"/>
      <c r="AF3171" s="67"/>
      <c r="AG3171" s="67"/>
      <c r="AH3171" s="67"/>
      <c r="AI3171" s="67"/>
      <c r="AJ3171" s="207"/>
      <c r="AK3171" s="207"/>
      <c r="AL3171" s="207"/>
      <c r="AM3171" s="207"/>
      <c r="AN3171" s="207"/>
      <c r="AO3171" s="208"/>
    </row>
    <row r="3172" customFormat="false" ht="15.75" hidden="false" customHeight="true" outlineLevel="0" collapsed="false">
      <c r="A3172" s="179"/>
      <c r="B3172" s="179"/>
      <c r="C3172" s="179"/>
      <c r="D3172" s="179"/>
      <c r="E3172" s="179"/>
      <c r="F3172" s="179"/>
      <c r="G3172" s="179"/>
      <c r="H3172" s="179"/>
      <c r="I3172" s="179"/>
      <c r="J3172" s="179"/>
      <c r="K3172" s="179"/>
      <c r="L3172" s="179"/>
      <c r="M3172" s="179"/>
      <c r="N3172" s="179"/>
      <c r="O3172" s="179"/>
      <c r="P3172" s="179"/>
      <c r="Q3172" s="179"/>
      <c r="R3172" s="179"/>
      <c r="S3172" s="179"/>
      <c r="T3172" s="179"/>
      <c r="U3172" s="179"/>
      <c r="V3172" s="179"/>
      <c r="W3172" s="179"/>
      <c r="X3172" s="179"/>
      <c r="Y3172" s="223"/>
      <c r="Z3172" s="179"/>
      <c r="AA3172" s="179"/>
      <c r="AB3172" s="179"/>
      <c r="AC3172" s="179"/>
      <c r="AD3172" s="179"/>
      <c r="AF3172" s="67"/>
      <c r="AG3172" s="67"/>
      <c r="AH3172" s="67"/>
      <c r="AI3172" s="67"/>
      <c r="AJ3172" s="207"/>
      <c r="AK3172" s="207"/>
      <c r="AL3172" s="207"/>
      <c r="AM3172" s="207"/>
      <c r="AN3172" s="207"/>
      <c r="AO3172" s="208"/>
    </row>
    <row r="3173" customFormat="false" ht="15.75" hidden="false" customHeight="true" outlineLevel="0" collapsed="false">
      <c r="A3173" s="179"/>
      <c r="B3173" s="179"/>
      <c r="C3173" s="179"/>
      <c r="D3173" s="179"/>
      <c r="E3173" s="179"/>
      <c r="F3173" s="179"/>
      <c r="G3173" s="179"/>
      <c r="H3173" s="179"/>
      <c r="I3173" s="179"/>
      <c r="J3173" s="179"/>
      <c r="K3173" s="179"/>
      <c r="L3173" s="179"/>
      <c r="M3173" s="179"/>
      <c r="N3173" s="179"/>
      <c r="O3173" s="179"/>
      <c r="P3173" s="179"/>
      <c r="Q3173" s="179"/>
      <c r="R3173" s="179"/>
      <c r="S3173" s="179"/>
      <c r="T3173" s="179"/>
      <c r="U3173" s="179"/>
      <c r="V3173" s="179"/>
      <c r="W3173" s="179"/>
      <c r="X3173" s="179"/>
      <c r="Y3173" s="223"/>
      <c r="Z3173" s="179"/>
      <c r="AA3173" s="179"/>
      <c r="AB3173" s="179"/>
      <c r="AC3173" s="179"/>
      <c r="AD3173" s="179"/>
      <c r="AF3173" s="67"/>
      <c r="AG3173" s="67"/>
      <c r="AH3173" s="67"/>
      <c r="AI3173" s="67"/>
      <c r="AJ3173" s="207"/>
      <c r="AK3173" s="207"/>
      <c r="AL3173" s="207"/>
      <c r="AM3173" s="207"/>
      <c r="AN3173" s="207"/>
      <c r="AO3173" s="208"/>
    </row>
    <row r="3174" customFormat="false" ht="15.75" hidden="false" customHeight="true" outlineLevel="0" collapsed="false">
      <c r="A3174" s="179"/>
      <c r="B3174" s="179"/>
      <c r="C3174" s="179"/>
      <c r="D3174" s="179"/>
      <c r="E3174" s="179"/>
      <c r="F3174" s="179"/>
      <c r="G3174" s="179"/>
      <c r="H3174" s="179"/>
      <c r="I3174" s="179"/>
      <c r="J3174" s="179"/>
      <c r="K3174" s="179"/>
      <c r="L3174" s="179"/>
      <c r="M3174" s="179"/>
      <c r="N3174" s="179"/>
      <c r="O3174" s="179"/>
      <c r="P3174" s="179"/>
      <c r="Q3174" s="179"/>
      <c r="R3174" s="179"/>
      <c r="S3174" s="179"/>
      <c r="T3174" s="179"/>
      <c r="U3174" s="179"/>
      <c r="V3174" s="179"/>
      <c r="W3174" s="179"/>
      <c r="X3174" s="179"/>
      <c r="Y3174" s="223"/>
      <c r="Z3174" s="179"/>
      <c r="AA3174" s="179"/>
      <c r="AB3174" s="179"/>
      <c r="AC3174" s="179"/>
      <c r="AD3174" s="179"/>
      <c r="AF3174" s="67"/>
      <c r="AG3174" s="67"/>
      <c r="AH3174" s="67"/>
      <c r="AI3174" s="67"/>
      <c r="AJ3174" s="207"/>
      <c r="AK3174" s="207"/>
      <c r="AL3174" s="207"/>
      <c r="AM3174" s="207"/>
      <c r="AN3174" s="207"/>
      <c r="AO3174" s="208"/>
    </row>
    <row r="3175" customFormat="false" ht="15.75" hidden="false" customHeight="true" outlineLevel="0" collapsed="false">
      <c r="A3175" s="179"/>
      <c r="B3175" s="179"/>
      <c r="C3175" s="179"/>
      <c r="D3175" s="179"/>
      <c r="E3175" s="179"/>
      <c r="F3175" s="179"/>
      <c r="G3175" s="179"/>
      <c r="H3175" s="179"/>
      <c r="I3175" s="179"/>
      <c r="J3175" s="179"/>
      <c r="K3175" s="179"/>
      <c r="L3175" s="179"/>
      <c r="M3175" s="179"/>
      <c r="N3175" s="179"/>
      <c r="O3175" s="179"/>
      <c r="P3175" s="179"/>
      <c r="Q3175" s="179"/>
      <c r="R3175" s="179"/>
      <c r="S3175" s="179"/>
      <c r="T3175" s="179"/>
      <c r="U3175" s="179"/>
      <c r="V3175" s="179"/>
      <c r="W3175" s="179"/>
      <c r="X3175" s="179"/>
      <c r="Y3175" s="223"/>
      <c r="Z3175" s="179"/>
      <c r="AA3175" s="179"/>
      <c r="AB3175" s="179"/>
      <c r="AC3175" s="179"/>
      <c r="AD3175" s="179"/>
      <c r="AF3175" s="67"/>
      <c r="AG3175" s="67"/>
      <c r="AH3175" s="67"/>
      <c r="AI3175" s="67"/>
      <c r="AJ3175" s="207"/>
      <c r="AK3175" s="207"/>
      <c r="AL3175" s="207"/>
      <c r="AM3175" s="207"/>
      <c r="AN3175" s="207"/>
      <c r="AO3175" s="208"/>
    </row>
    <row r="3176" customFormat="false" ht="15.75" hidden="false" customHeight="true" outlineLevel="0" collapsed="false">
      <c r="A3176" s="179"/>
      <c r="B3176" s="179"/>
      <c r="C3176" s="179"/>
      <c r="D3176" s="179"/>
      <c r="E3176" s="179"/>
      <c r="F3176" s="179"/>
      <c r="G3176" s="179"/>
      <c r="H3176" s="179"/>
      <c r="I3176" s="179"/>
      <c r="J3176" s="179"/>
      <c r="K3176" s="179"/>
      <c r="L3176" s="179"/>
      <c r="M3176" s="179"/>
      <c r="N3176" s="179"/>
      <c r="O3176" s="179"/>
      <c r="P3176" s="179"/>
      <c r="Q3176" s="179"/>
      <c r="R3176" s="179"/>
      <c r="S3176" s="179"/>
      <c r="T3176" s="179"/>
      <c r="U3176" s="179"/>
      <c r="V3176" s="179"/>
      <c r="W3176" s="179"/>
      <c r="X3176" s="179"/>
      <c r="Y3176" s="223"/>
      <c r="Z3176" s="179"/>
      <c r="AA3176" s="179"/>
      <c r="AB3176" s="179"/>
      <c r="AC3176" s="179"/>
      <c r="AD3176" s="179"/>
      <c r="AF3176" s="67"/>
      <c r="AG3176" s="67"/>
      <c r="AH3176" s="67"/>
      <c r="AI3176" s="67"/>
      <c r="AJ3176" s="207"/>
      <c r="AK3176" s="207"/>
      <c r="AL3176" s="207"/>
      <c r="AM3176" s="207"/>
      <c r="AN3176" s="207"/>
      <c r="AO3176" s="208"/>
    </row>
    <row r="3177" customFormat="false" ht="15.75" hidden="false" customHeight="true" outlineLevel="0" collapsed="false">
      <c r="A3177" s="179"/>
      <c r="B3177" s="179"/>
      <c r="C3177" s="179"/>
      <c r="D3177" s="179"/>
      <c r="E3177" s="179"/>
      <c r="F3177" s="179"/>
      <c r="G3177" s="179"/>
      <c r="H3177" s="179"/>
      <c r="I3177" s="179"/>
      <c r="J3177" s="179"/>
      <c r="K3177" s="179"/>
      <c r="L3177" s="179"/>
      <c r="M3177" s="179"/>
      <c r="N3177" s="179"/>
      <c r="O3177" s="179"/>
      <c r="P3177" s="179"/>
      <c r="Q3177" s="179"/>
      <c r="R3177" s="179"/>
      <c r="S3177" s="179"/>
      <c r="T3177" s="179"/>
      <c r="U3177" s="179"/>
      <c r="V3177" s="179"/>
      <c r="W3177" s="179"/>
      <c r="X3177" s="179"/>
      <c r="Y3177" s="223"/>
      <c r="Z3177" s="179"/>
      <c r="AA3177" s="179"/>
      <c r="AB3177" s="179"/>
      <c r="AC3177" s="179"/>
      <c r="AD3177" s="179"/>
      <c r="AF3177" s="67"/>
      <c r="AG3177" s="67"/>
      <c r="AH3177" s="67"/>
      <c r="AI3177" s="67"/>
      <c r="AJ3177" s="207"/>
      <c r="AK3177" s="207"/>
      <c r="AL3177" s="207"/>
      <c r="AM3177" s="207"/>
      <c r="AN3177" s="207"/>
      <c r="AO3177" s="208"/>
    </row>
    <row r="3178" customFormat="false" ht="15.75" hidden="false" customHeight="true" outlineLevel="0" collapsed="false">
      <c r="A3178" s="179"/>
      <c r="B3178" s="179"/>
      <c r="C3178" s="179"/>
      <c r="D3178" s="179"/>
      <c r="E3178" s="179"/>
      <c r="F3178" s="179"/>
      <c r="G3178" s="179"/>
      <c r="H3178" s="179"/>
      <c r="I3178" s="179"/>
      <c r="J3178" s="179"/>
      <c r="K3178" s="179"/>
      <c r="L3178" s="179"/>
      <c r="M3178" s="179"/>
      <c r="N3178" s="179"/>
      <c r="O3178" s="179"/>
      <c r="P3178" s="179"/>
      <c r="Q3178" s="179"/>
      <c r="R3178" s="179"/>
      <c r="S3178" s="179"/>
      <c r="T3178" s="179"/>
      <c r="U3178" s="179"/>
      <c r="V3178" s="179"/>
      <c r="W3178" s="179"/>
      <c r="X3178" s="179"/>
      <c r="Y3178" s="223"/>
      <c r="Z3178" s="179"/>
      <c r="AA3178" s="179"/>
      <c r="AB3178" s="179"/>
      <c r="AC3178" s="179"/>
      <c r="AD3178" s="179"/>
      <c r="AF3178" s="67"/>
      <c r="AG3178" s="67"/>
      <c r="AH3178" s="67"/>
      <c r="AI3178" s="67"/>
      <c r="AJ3178" s="207"/>
      <c r="AK3178" s="207"/>
      <c r="AL3178" s="207"/>
      <c r="AM3178" s="207"/>
      <c r="AN3178" s="207"/>
      <c r="AO3178" s="208"/>
    </row>
    <row r="3179" customFormat="false" ht="15.75" hidden="false" customHeight="true" outlineLevel="0" collapsed="false">
      <c r="A3179" s="179"/>
      <c r="B3179" s="179"/>
      <c r="C3179" s="179"/>
      <c r="D3179" s="179"/>
      <c r="E3179" s="179"/>
      <c r="F3179" s="179"/>
      <c r="G3179" s="179"/>
      <c r="H3179" s="179"/>
      <c r="I3179" s="179"/>
      <c r="J3179" s="179"/>
      <c r="K3179" s="179"/>
      <c r="L3179" s="179"/>
      <c r="M3179" s="179"/>
      <c r="N3179" s="179"/>
      <c r="O3179" s="179"/>
      <c r="P3179" s="179"/>
      <c r="Q3179" s="179"/>
      <c r="R3179" s="179"/>
      <c r="S3179" s="179"/>
      <c r="T3179" s="179"/>
      <c r="U3179" s="179"/>
      <c r="V3179" s="179"/>
      <c r="W3179" s="179"/>
      <c r="X3179" s="179"/>
      <c r="Y3179" s="223"/>
      <c r="Z3179" s="179"/>
      <c r="AA3179" s="179"/>
      <c r="AB3179" s="179"/>
      <c r="AC3179" s="179"/>
      <c r="AD3179" s="179"/>
      <c r="AF3179" s="67"/>
      <c r="AG3179" s="67"/>
      <c r="AH3179" s="67"/>
      <c r="AI3179" s="67"/>
      <c r="AJ3179" s="207"/>
      <c r="AK3179" s="207"/>
      <c r="AL3179" s="207"/>
      <c r="AM3179" s="207"/>
      <c r="AN3179" s="207"/>
      <c r="AO3179" s="208"/>
    </row>
    <row r="3180" customFormat="false" ht="15.75" hidden="false" customHeight="true" outlineLevel="0" collapsed="false">
      <c r="A3180" s="179"/>
      <c r="B3180" s="179"/>
      <c r="C3180" s="179"/>
      <c r="D3180" s="179"/>
      <c r="E3180" s="179"/>
      <c r="F3180" s="179"/>
      <c r="G3180" s="179"/>
      <c r="H3180" s="179"/>
      <c r="I3180" s="179"/>
      <c r="J3180" s="179"/>
      <c r="K3180" s="179"/>
      <c r="L3180" s="179"/>
      <c r="M3180" s="179"/>
      <c r="N3180" s="179"/>
      <c r="O3180" s="179"/>
      <c r="P3180" s="179"/>
      <c r="Q3180" s="179"/>
      <c r="R3180" s="179"/>
      <c r="S3180" s="179"/>
      <c r="T3180" s="179"/>
      <c r="U3180" s="179"/>
      <c r="V3180" s="179"/>
      <c r="W3180" s="179"/>
      <c r="X3180" s="179"/>
      <c r="Y3180" s="223"/>
      <c r="Z3180" s="179"/>
      <c r="AA3180" s="179"/>
      <c r="AB3180" s="179"/>
      <c r="AC3180" s="179"/>
      <c r="AD3180" s="179"/>
      <c r="AF3180" s="67"/>
      <c r="AG3180" s="67"/>
      <c r="AH3180" s="67"/>
      <c r="AI3180" s="67"/>
      <c r="AJ3180" s="207"/>
      <c r="AK3180" s="207"/>
      <c r="AL3180" s="207"/>
      <c r="AM3180" s="207"/>
      <c r="AN3180" s="207"/>
      <c r="AO3180" s="208"/>
    </row>
    <row r="3181" customFormat="false" ht="15.75" hidden="false" customHeight="true" outlineLevel="0" collapsed="false">
      <c r="A3181" s="179"/>
      <c r="B3181" s="179"/>
      <c r="C3181" s="179"/>
      <c r="D3181" s="179"/>
      <c r="E3181" s="179"/>
      <c r="F3181" s="179"/>
      <c r="G3181" s="179"/>
      <c r="H3181" s="179"/>
      <c r="I3181" s="179"/>
      <c r="J3181" s="179"/>
      <c r="K3181" s="179"/>
      <c r="L3181" s="179"/>
      <c r="M3181" s="179"/>
      <c r="N3181" s="179"/>
      <c r="O3181" s="179"/>
      <c r="P3181" s="179"/>
      <c r="Q3181" s="179"/>
      <c r="R3181" s="179"/>
      <c r="S3181" s="179"/>
      <c r="T3181" s="179"/>
      <c r="U3181" s="179"/>
      <c r="V3181" s="179"/>
      <c r="W3181" s="179"/>
      <c r="X3181" s="179"/>
      <c r="Y3181" s="223"/>
      <c r="Z3181" s="179"/>
      <c r="AA3181" s="179"/>
      <c r="AB3181" s="179"/>
      <c r="AC3181" s="179"/>
      <c r="AD3181" s="179"/>
      <c r="AF3181" s="67"/>
      <c r="AG3181" s="67"/>
      <c r="AH3181" s="67"/>
      <c r="AI3181" s="67"/>
      <c r="AJ3181" s="207"/>
      <c r="AK3181" s="207"/>
      <c r="AL3181" s="207"/>
      <c r="AM3181" s="207"/>
      <c r="AN3181" s="207"/>
      <c r="AO3181" s="208"/>
    </row>
    <row r="3182" customFormat="false" ht="15.75" hidden="false" customHeight="true" outlineLevel="0" collapsed="false">
      <c r="A3182" s="179"/>
      <c r="B3182" s="179"/>
      <c r="C3182" s="179"/>
      <c r="D3182" s="179"/>
      <c r="E3182" s="179"/>
      <c r="F3182" s="179"/>
      <c r="G3182" s="179"/>
      <c r="H3182" s="179"/>
      <c r="I3182" s="179"/>
      <c r="J3182" s="179"/>
      <c r="K3182" s="179"/>
      <c r="L3182" s="179"/>
      <c r="M3182" s="179"/>
      <c r="N3182" s="179"/>
      <c r="O3182" s="179"/>
      <c r="P3182" s="179"/>
      <c r="Q3182" s="179"/>
      <c r="R3182" s="179"/>
      <c r="S3182" s="179"/>
      <c r="T3182" s="179"/>
      <c r="U3182" s="179"/>
      <c r="V3182" s="179"/>
      <c r="W3182" s="179"/>
      <c r="X3182" s="179"/>
      <c r="Y3182" s="223"/>
      <c r="Z3182" s="179"/>
      <c r="AA3182" s="179"/>
      <c r="AB3182" s="179"/>
      <c r="AC3182" s="179"/>
      <c r="AD3182" s="179"/>
      <c r="AF3182" s="67"/>
      <c r="AG3182" s="67"/>
      <c r="AH3182" s="67"/>
      <c r="AI3182" s="67"/>
      <c r="AJ3182" s="207"/>
      <c r="AK3182" s="207"/>
      <c r="AL3182" s="207"/>
      <c r="AM3182" s="207"/>
      <c r="AN3182" s="207"/>
      <c r="AO3182" s="208"/>
    </row>
    <row r="3183" customFormat="false" ht="15.75" hidden="false" customHeight="true" outlineLevel="0" collapsed="false">
      <c r="A3183" s="179"/>
      <c r="B3183" s="179"/>
      <c r="C3183" s="179"/>
      <c r="D3183" s="179"/>
      <c r="E3183" s="179"/>
      <c r="F3183" s="179"/>
      <c r="G3183" s="179"/>
      <c r="H3183" s="179"/>
      <c r="I3183" s="179"/>
      <c r="J3183" s="179"/>
      <c r="K3183" s="179"/>
      <c r="L3183" s="179"/>
      <c r="M3183" s="179"/>
      <c r="N3183" s="179"/>
      <c r="O3183" s="179"/>
      <c r="P3183" s="179"/>
      <c r="Q3183" s="179"/>
      <c r="R3183" s="179"/>
      <c r="S3183" s="179"/>
      <c r="T3183" s="179"/>
      <c r="U3183" s="179"/>
      <c r="V3183" s="179"/>
      <c r="W3183" s="179"/>
      <c r="X3183" s="179"/>
      <c r="Y3183" s="223"/>
      <c r="Z3183" s="179"/>
      <c r="AA3183" s="179"/>
      <c r="AB3183" s="179"/>
      <c r="AC3183" s="179"/>
      <c r="AD3183" s="179"/>
      <c r="AF3183" s="67"/>
      <c r="AG3183" s="67"/>
      <c r="AH3183" s="67"/>
      <c r="AI3183" s="67"/>
      <c r="AJ3183" s="207"/>
      <c r="AK3183" s="207"/>
      <c r="AL3183" s="207"/>
      <c r="AM3183" s="207"/>
      <c r="AN3183" s="207"/>
      <c r="AO3183" s="208"/>
    </row>
    <row r="3184" customFormat="false" ht="15.75" hidden="false" customHeight="true" outlineLevel="0" collapsed="false">
      <c r="A3184" s="179"/>
      <c r="B3184" s="179"/>
      <c r="C3184" s="179"/>
      <c r="D3184" s="179"/>
      <c r="E3184" s="179"/>
      <c r="F3184" s="179"/>
      <c r="G3184" s="179"/>
      <c r="H3184" s="179"/>
      <c r="I3184" s="179"/>
      <c r="J3184" s="179"/>
      <c r="K3184" s="179"/>
      <c r="L3184" s="179"/>
      <c r="M3184" s="179"/>
      <c r="N3184" s="179"/>
      <c r="O3184" s="179"/>
      <c r="P3184" s="179"/>
      <c r="Q3184" s="179"/>
      <c r="R3184" s="179"/>
      <c r="S3184" s="179"/>
      <c r="T3184" s="179"/>
      <c r="U3184" s="179"/>
      <c r="V3184" s="179"/>
      <c r="W3184" s="179"/>
      <c r="X3184" s="179"/>
      <c r="Y3184" s="223"/>
      <c r="Z3184" s="179"/>
      <c r="AA3184" s="179"/>
      <c r="AB3184" s="179"/>
      <c r="AC3184" s="179"/>
      <c r="AD3184" s="179"/>
      <c r="AF3184" s="67"/>
      <c r="AG3184" s="67"/>
      <c r="AH3184" s="67"/>
      <c r="AI3184" s="67"/>
      <c r="AJ3184" s="207"/>
      <c r="AK3184" s="207"/>
      <c r="AL3184" s="207"/>
      <c r="AM3184" s="207"/>
      <c r="AN3184" s="207"/>
      <c r="AO3184" s="208"/>
    </row>
    <row r="3185" customFormat="false" ht="15.75" hidden="false" customHeight="true" outlineLevel="0" collapsed="false">
      <c r="A3185" s="179"/>
      <c r="B3185" s="179"/>
      <c r="C3185" s="179"/>
      <c r="D3185" s="179"/>
      <c r="E3185" s="179"/>
      <c r="F3185" s="179"/>
      <c r="G3185" s="179"/>
      <c r="H3185" s="179"/>
      <c r="I3185" s="179"/>
      <c r="J3185" s="179"/>
      <c r="K3185" s="179"/>
      <c r="L3185" s="179"/>
      <c r="M3185" s="179"/>
      <c r="N3185" s="179"/>
      <c r="O3185" s="179"/>
      <c r="P3185" s="179"/>
      <c r="Q3185" s="179"/>
      <c r="R3185" s="179"/>
      <c r="S3185" s="179"/>
      <c r="T3185" s="179"/>
      <c r="U3185" s="179"/>
      <c r="V3185" s="179"/>
      <c r="W3185" s="179"/>
      <c r="X3185" s="179"/>
      <c r="Y3185" s="223"/>
      <c r="Z3185" s="179"/>
      <c r="AA3185" s="179"/>
      <c r="AB3185" s="179"/>
      <c r="AC3185" s="179"/>
      <c r="AD3185" s="179"/>
      <c r="AF3185" s="67"/>
      <c r="AG3185" s="67"/>
      <c r="AH3185" s="67"/>
      <c r="AI3185" s="67"/>
      <c r="AJ3185" s="207"/>
      <c r="AK3185" s="207"/>
      <c r="AL3185" s="207"/>
      <c r="AM3185" s="207"/>
      <c r="AN3185" s="207"/>
      <c r="AO3185" s="208"/>
    </row>
    <row r="3186" customFormat="false" ht="15.75" hidden="false" customHeight="true" outlineLevel="0" collapsed="false">
      <c r="A3186" s="179"/>
      <c r="B3186" s="179"/>
      <c r="C3186" s="179"/>
      <c r="D3186" s="179"/>
      <c r="E3186" s="179"/>
      <c r="F3186" s="179"/>
      <c r="G3186" s="179"/>
      <c r="H3186" s="179"/>
      <c r="I3186" s="179"/>
      <c r="J3186" s="179"/>
      <c r="K3186" s="179"/>
      <c r="L3186" s="179"/>
      <c r="M3186" s="179"/>
      <c r="N3186" s="179"/>
      <c r="O3186" s="179"/>
      <c r="P3186" s="179"/>
      <c r="Q3186" s="179"/>
      <c r="R3186" s="179"/>
      <c r="S3186" s="179"/>
      <c r="T3186" s="179"/>
      <c r="U3186" s="179"/>
      <c r="V3186" s="179"/>
      <c r="W3186" s="179"/>
      <c r="X3186" s="179"/>
      <c r="Y3186" s="223"/>
      <c r="Z3186" s="179"/>
      <c r="AA3186" s="179"/>
      <c r="AB3186" s="179"/>
      <c r="AC3186" s="179"/>
      <c r="AD3186" s="179"/>
      <c r="AF3186" s="67"/>
      <c r="AG3186" s="67"/>
      <c r="AH3186" s="67"/>
      <c r="AI3186" s="67"/>
      <c r="AJ3186" s="207"/>
      <c r="AK3186" s="207"/>
      <c r="AL3186" s="207"/>
      <c r="AM3186" s="207"/>
      <c r="AN3186" s="207"/>
      <c r="AO3186" s="208"/>
    </row>
    <row r="3187" customFormat="false" ht="15.75" hidden="false" customHeight="true" outlineLevel="0" collapsed="false">
      <c r="A3187" s="179"/>
      <c r="B3187" s="179"/>
      <c r="C3187" s="179"/>
      <c r="D3187" s="179"/>
      <c r="E3187" s="179"/>
      <c r="F3187" s="179"/>
      <c r="G3187" s="179"/>
      <c r="H3187" s="179"/>
      <c r="I3187" s="179"/>
      <c r="J3187" s="179"/>
      <c r="K3187" s="179"/>
      <c r="L3187" s="179"/>
      <c r="M3187" s="179"/>
      <c r="N3187" s="179"/>
      <c r="O3187" s="179"/>
      <c r="P3187" s="179"/>
      <c r="Q3187" s="179"/>
      <c r="R3187" s="179"/>
      <c r="S3187" s="179"/>
      <c r="T3187" s="179"/>
      <c r="U3187" s="179"/>
      <c r="V3187" s="179"/>
      <c r="W3187" s="179"/>
      <c r="X3187" s="179"/>
      <c r="Y3187" s="223"/>
      <c r="Z3187" s="179"/>
      <c r="AA3187" s="179"/>
      <c r="AB3187" s="179"/>
      <c r="AC3187" s="179"/>
      <c r="AD3187" s="179"/>
      <c r="AF3187" s="67"/>
      <c r="AG3187" s="67"/>
      <c r="AH3187" s="67"/>
      <c r="AI3187" s="67"/>
      <c r="AJ3187" s="207"/>
      <c r="AK3187" s="207"/>
      <c r="AL3187" s="207"/>
      <c r="AM3187" s="207"/>
      <c r="AN3187" s="207"/>
      <c r="AO3187" s="208"/>
    </row>
    <row r="3188" customFormat="false" ht="15.75" hidden="false" customHeight="true" outlineLevel="0" collapsed="false">
      <c r="A3188" s="179"/>
      <c r="B3188" s="179"/>
      <c r="C3188" s="179"/>
      <c r="D3188" s="179"/>
      <c r="E3188" s="179"/>
      <c r="F3188" s="179"/>
      <c r="G3188" s="179"/>
      <c r="H3188" s="179"/>
      <c r="I3188" s="179"/>
      <c r="J3188" s="179"/>
      <c r="K3188" s="179"/>
      <c r="L3188" s="179"/>
      <c r="M3188" s="179"/>
      <c r="N3188" s="179"/>
      <c r="O3188" s="179"/>
      <c r="P3188" s="179"/>
      <c r="Q3188" s="179"/>
      <c r="R3188" s="179"/>
      <c r="S3188" s="179"/>
      <c r="T3188" s="179"/>
      <c r="U3188" s="179"/>
      <c r="V3188" s="179"/>
      <c r="W3188" s="179"/>
      <c r="X3188" s="179"/>
      <c r="Y3188" s="223"/>
      <c r="Z3188" s="179"/>
      <c r="AA3188" s="179"/>
      <c r="AB3188" s="179"/>
      <c r="AC3188" s="179"/>
      <c r="AD3188" s="179"/>
      <c r="AF3188" s="67"/>
      <c r="AG3188" s="67"/>
      <c r="AH3188" s="67"/>
      <c r="AI3188" s="67"/>
      <c r="AJ3188" s="207"/>
      <c r="AK3188" s="207"/>
      <c r="AL3188" s="207"/>
      <c r="AM3188" s="207"/>
      <c r="AN3188" s="207"/>
      <c r="AO3188" s="208"/>
    </row>
    <row r="3189" customFormat="false" ht="15.75" hidden="false" customHeight="true" outlineLevel="0" collapsed="false">
      <c r="A3189" s="179"/>
      <c r="B3189" s="179"/>
      <c r="C3189" s="179"/>
      <c r="D3189" s="179"/>
      <c r="E3189" s="179"/>
      <c r="F3189" s="179"/>
      <c r="G3189" s="179"/>
      <c r="H3189" s="179"/>
      <c r="I3189" s="179"/>
      <c r="J3189" s="179"/>
      <c r="K3189" s="179"/>
      <c r="L3189" s="179"/>
      <c r="M3189" s="179"/>
      <c r="N3189" s="179"/>
      <c r="O3189" s="179"/>
      <c r="P3189" s="179"/>
      <c r="Q3189" s="179"/>
      <c r="R3189" s="179"/>
      <c r="S3189" s="179"/>
      <c r="T3189" s="179"/>
      <c r="U3189" s="179"/>
      <c r="V3189" s="179"/>
      <c r="W3189" s="179"/>
      <c r="X3189" s="179"/>
      <c r="Y3189" s="223"/>
      <c r="Z3189" s="179"/>
      <c r="AA3189" s="179"/>
      <c r="AB3189" s="179"/>
      <c r="AC3189" s="179"/>
      <c r="AD3189" s="179"/>
      <c r="AF3189" s="67"/>
      <c r="AG3189" s="67"/>
      <c r="AH3189" s="67"/>
      <c r="AI3189" s="67"/>
      <c r="AJ3189" s="207"/>
      <c r="AK3189" s="207"/>
      <c r="AL3189" s="207"/>
      <c r="AM3189" s="207"/>
      <c r="AN3189" s="207"/>
      <c r="AO3189" s="208"/>
    </row>
    <row r="3190" customFormat="false" ht="15.75" hidden="false" customHeight="true" outlineLevel="0" collapsed="false">
      <c r="A3190" s="179"/>
      <c r="B3190" s="179"/>
      <c r="C3190" s="179"/>
      <c r="D3190" s="179"/>
      <c r="E3190" s="179"/>
      <c r="F3190" s="179"/>
      <c r="G3190" s="179"/>
      <c r="H3190" s="179"/>
      <c r="I3190" s="179"/>
      <c r="J3190" s="179"/>
      <c r="K3190" s="179"/>
      <c r="L3190" s="179"/>
      <c r="M3190" s="179"/>
      <c r="N3190" s="179"/>
      <c r="O3190" s="179"/>
      <c r="P3190" s="179"/>
      <c r="Q3190" s="179"/>
      <c r="R3190" s="179"/>
      <c r="S3190" s="179"/>
      <c r="T3190" s="179"/>
      <c r="U3190" s="179"/>
      <c r="V3190" s="179"/>
      <c r="W3190" s="179"/>
      <c r="X3190" s="179"/>
      <c r="Y3190" s="223"/>
      <c r="Z3190" s="179"/>
      <c r="AA3190" s="179"/>
      <c r="AB3190" s="179"/>
      <c r="AC3190" s="179"/>
      <c r="AD3190" s="179"/>
      <c r="AF3190" s="67"/>
      <c r="AG3190" s="67"/>
      <c r="AH3190" s="67"/>
      <c r="AI3190" s="67"/>
      <c r="AJ3190" s="207"/>
      <c r="AK3190" s="207"/>
      <c r="AL3190" s="207"/>
      <c r="AM3190" s="207"/>
      <c r="AN3190" s="207"/>
      <c r="AO3190" s="208"/>
    </row>
    <row r="3191" customFormat="false" ht="15.75" hidden="false" customHeight="true" outlineLevel="0" collapsed="false">
      <c r="A3191" s="179"/>
      <c r="B3191" s="179"/>
      <c r="C3191" s="179"/>
      <c r="D3191" s="179"/>
      <c r="E3191" s="179"/>
      <c r="F3191" s="179"/>
      <c r="G3191" s="179"/>
      <c r="H3191" s="179"/>
      <c r="I3191" s="179"/>
      <c r="J3191" s="179"/>
      <c r="K3191" s="179"/>
      <c r="L3191" s="179"/>
      <c r="M3191" s="179"/>
      <c r="N3191" s="179"/>
      <c r="O3191" s="179"/>
      <c r="P3191" s="179"/>
      <c r="Q3191" s="179"/>
      <c r="R3191" s="179"/>
      <c r="S3191" s="179"/>
      <c r="T3191" s="179"/>
      <c r="U3191" s="179"/>
      <c r="V3191" s="179"/>
      <c r="W3191" s="179"/>
      <c r="X3191" s="179"/>
      <c r="Y3191" s="223"/>
      <c r="Z3191" s="179"/>
      <c r="AA3191" s="179"/>
      <c r="AB3191" s="179"/>
      <c r="AC3191" s="179"/>
      <c r="AD3191" s="179"/>
      <c r="AF3191" s="67"/>
      <c r="AG3191" s="67"/>
      <c r="AH3191" s="67"/>
      <c r="AI3191" s="67"/>
      <c r="AJ3191" s="207"/>
      <c r="AK3191" s="207"/>
      <c r="AL3191" s="207"/>
      <c r="AM3191" s="207"/>
      <c r="AN3191" s="207"/>
      <c r="AO3191" s="208"/>
    </row>
    <row r="3192" customFormat="false" ht="15.75" hidden="false" customHeight="true" outlineLevel="0" collapsed="false">
      <c r="A3192" s="179"/>
      <c r="B3192" s="179"/>
      <c r="C3192" s="179"/>
      <c r="D3192" s="179"/>
      <c r="E3192" s="179"/>
      <c r="F3192" s="179"/>
      <c r="G3192" s="179"/>
      <c r="H3192" s="179"/>
      <c r="I3192" s="179"/>
      <c r="J3192" s="179"/>
      <c r="K3192" s="179"/>
      <c r="L3192" s="179"/>
      <c r="M3192" s="179"/>
      <c r="N3192" s="179"/>
      <c r="O3192" s="179"/>
      <c r="P3192" s="179"/>
      <c r="Q3192" s="179"/>
      <c r="R3192" s="179"/>
      <c r="S3192" s="179"/>
      <c r="T3192" s="179"/>
      <c r="U3192" s="179"/>
      <c r="V3192" s="179"/>
      <c r="W3192" s="179"/>
      <c r="X3192" s="179"/>
      <c r="Y3192" s="223"/>
      <c r="Z3192" s="179"/>
      <c r="AA3192" s="179"/>
      <c r="AB3192" s="179"/>
      <c r="AC3192" s="179"/>
      <c r="AD3192" s="179"/>
      <c r="AF3192" s="67"/>
      <c r="AG3192" s="67"/>
      <c r="AH3192" s="67"/>
      <c r="AI3192" s="67"/>
      <c r="AJ3192" s="207"/>
      <c r="AK3192" s="207"/>
      <c r="AL3192" s="207"/>
      <c r="AM3192" s="207"/>
      <c r="AN3192" s="207"/>
      <c r="AO3192" s="208"/>
    </row>
    <row r="3193" customFormat="false" ht="15.75" hidden="false" customHeight="true" outlineLevel="0" collapsed="false">
      <c r="A3193" s="179"/>
      <c r="B3193" s="179"/>
      <c r="C3193" s="179"/>
      <c r="D3193" s="179"/>
      <c r="E3193" s="179"/>
      <c r="F3193" s="179"/>
      <c r="G3193" s="179"/>
      <c r="H3193" s="179"/>
      <c r="I3193" s="179"/>
      <c r="J3193" s="179"/>
      <c r="K3193" s="179"/>
      <c r="L3193" s="179"/>
      <c r="M3193" s="179"/>
      <c r="N3193" s="179"/>
      <c r="O3193" s="179"/>
      <c r="P3193" s="179"/>
      <c r="Q3193" s="179"/>
      <c r="R3193" s="179"/>
      <c r="S3193" s="179"/>
      <c r="T3193" s="179"/>
      <c r="U3193" s="179"/>
      <c r="V3193" s="179"/>
      <c r="W3193" s="179"/>
      <c r="X3193" s="179"/>
      <c r="Y3193" s="223"/>
      <c r="Z3193" s="179"/>
      <c r="AA3193" s="179"/>
      <c r="AB3193" s="179"/>
      <c r="AC3193" s="179"/>
      <c r="AD3193" s="179"/>
      <c r="AF3193" s="67"/>
      <c r="AG3193" s="67"/>
      <c r="AH3193" s="67"/>
      <c r="AI3193" s="67"/>
      <c r="AJ3193" s="207"/>
      <c r="AK3193" s="207"/>
      <c r="AL3193" s="207"/>
      <c r="AM3193" s="207"/>
      <c r="AN3193" s="207"/>
      <c r="AO3193" s="208"/>
    </row>
    <row r="3194" customFormat="false" ht="15.75" hidden="false" customHeight="true" outlineLevel="0" collapsed="false">
      <c r="A3194" s="179"/>
      <c r="B3194" s="179"/>
      <c r="C3194" s="179"/>
      <c r="D3194" s="179"/>
      <c r="E3194" s="179"/>
      <c r="F3194" s="179"/>
      <c r="G3194" s="179"/>
      <c r="H3194" s="179"/>
      <c r="I3194" s="179"/>
      <c r="J3194" s="179"/>
      <c r="K3194" s="179"/>
      <c r="L3194" s="179"/>
      <c r="M3194" s="179"/>
      <c r="N3194" s="179"/>
      <c r="O3194" s="179"/>
      <c r="P3194" s="179"/>
      <c r="Q3194" s="179"/>
      <c r="R3194" s="179"/>
      <c r="S3194" s="179"/>
      <c r="T3194" s="179"/>
      <c r="U3194" s="179"/>
      <c r="V3194" s="179"/>
      <c r="W3194" s="179"/>
      <c r="X3194" s="179"/>
      <c r="Y3194" s="223"/>
      <c r="Z3194" s="179"/>
      <c r="AA3194" s="179"/>
      <c r="AB3194" s="179"/>
      <c r="AC3194" s="179"/>
      <c r="AD3194" s="179"/>
      <c r="AF3194" s="67"/>
      <c r="AG3194" s="67"/>
      <c r="AH3194" s="67"/>
      <c r="AI3194" s="67"/>
      <c r="AJ3194" s="207"/>
      <c r="AK3194" s="207"/>
      <c r="AL3194" s="207"/>
      <c r="AM3194" s="207"/>
      <c r="AN3194" s="207"/>
      <c r="AO3194" s="208"/>
    </row>
    <row r="3195" customFormat="false" ht="15.75" hidden="false" customHeight="true" outlineLevel="0" collapsed="false">
      <c r="A3195" s="179"/>
      <c r="B3195" s="179"/>
      <c r="C3195" s="179"/>
      <c r="D3195" s="179"/>
      <c r="E3195" s="179"/>
      <c r="F3195" s="179"/>
      <c r="G3195" s="179"/>
      <c r="H3195" s="179"/>
      <c r="I3195" s="179"/>
      <c r="J3195" s="179"/>
      <c r="K3195" s="179"/>
      <c r="L3195" s="179"/>
      <c r="M3195" s="179"/>
      <c r="N3195" s="179"/>
      <c r="O3195" s="179"/>
      <c r="P3195" s="179"/>
      <c r="Q3195" s="179"/>
      <c r="R3195" s="179"/>
      <c r="S3195" s="179"/>
      <c r="T3195" s="179"/>
      <c r="U3195" s="179"/>
      <c r="V3195" s="179"/>
      <c r="W3195" s="179"/>
      <c r="X3195" s="179"/>
      <c r="Y3195" s="223"/>
      <c r="Z3195" s="179"/>
      <c r="AA3195" s="179"/>
      <c r="AB3195" s="179"/>
      <c r="AC3195" s="179"/>
      <c r="AD3195" s="179"/>
      <c r="AF3195" s="67"/>
      <c r="AG3195" s="67"/>
      <c r="AH3195" s="67"/>
      <c r="AI3195" s="67"/>
      <c r="AJ3195" s="207"/>
      <c r="AK3195" s="207"/>
      <c r="AL3195" s="207"/>
      <c r="AM3195" s="207"/>
      <c r="AN3195" s="207"/>
      <c r="AO3195" s="208"/>
    </row>
    <row r="3196" customFormat="false" ht="15.75" hidden="false" customHeight="true" outlineLevel="0" collapsed="false">
      <c r="A3196" s="179"/>
      <c r="B3196" s="179"/>
      <c r="C3196" s="179"/>
      <c r="D3196" s="179"/>
      <c r="E3196" s="179"/>
      <c r="F3196" s="179"/>
      <c r="G3196" s="179"/>
      <c r="H3196" s="179"/>
      <c r="I3196" s="179"/>
      <c r="J3196" s="179"/>
      <c r="K3196" s="179"/>
      <c r="L3196" s="179"/>
      <c r="M3196" s="179"/>
      <c r="N3196" s="179"/>
      <c r="O3196" s="179"/>
      <c r="P3196" s="179"/>
      <c r="Q3196" s="179"/>
      <c r="R3196" s="179"/>
      <c r="S3196" s="179"/>
      <c r="T3196" s="179"/>
      <c r="U3196" s="179"/>
      <c r="V3196" s="179"/>
      <c r="W3196" s="179"/>
      <c r="X3196" s="179"/>
      <c r="Y3196" s="223"/>
      <c r="Z3196" s="179"/>
      <c r="AA3196" s="179"/>
      <c r="AB3196" s="179"/>
      <c r="AC3196" s="179"/>
      <c r="AD3196" s="179"/>
      <c r="AF3196" s="67"/>
      <c r="AG3196" s="67"/>
      <c r="AH3196" s="67"/>
      <c r="AI3196" s="67"/>
      <c r="AJ3196" s="207"/>
      <c r="AK3196" s="207"/>
      <c r="AL3196" s="207"/>
      <c r="AM3196" s="207"/>
      <c r="AN3196" s="207"/>
      <c r="AO3196" s="208"/>
    </row>
    <row r="3197" customFormat="false" ht="15.75" hidden="false" customHeight="true" outlineLevel="0" collapsed="false">
      <c r="A3197" s="179"/>
      <c r="B3197" s="179"/>
      <c r="C3197" s="179"/>
      <c r="D3197" s="179"/>
      <c r="E3197" s="179"/>
      <c r="F3197" s="179"/>
      <c r="G3197" s="179"/>
      <c r="H3197" s="179"/>
      <c r="I3197" s="179"/>
      <c r="J3197" s="179"/>
      <c r="K3197" s="179"/>
      <c r="L3197" s="179"/>
      <c r="M3197" s="179"/>
      <c r="N3197" s="179"/>
      <c r="O3197" s="179"/>
      <c r="P3197" s="179"/>
      <c r="Q3197" s="179"/>
      <c r="R3197" s="179"/>
      <c r="S3197" s="179"/>
      <c r="T3197" s="179"/>
      <c r="U3197" s="179"/>
      <c r="V3197" s="179"/>
      <c r="W3197" s="179"/>
      <c r="X3197" s="179"/>
      <c r="Y3197" s="223"/>
      <c r="Z3197" s="179"/>
      <c r="AA3197" s="179"/>
      <c r="AB3197" s="179"/>
      <c r="AC3197" s="179"/>
      <c r="AD3197" s="179"/>
      <c r="AF3197" s="67"/>
      <c r="AG3197" s="67"/>
      <c r="AH3197" s="67"/>
      <c r="AI3197" s="67"/>
      <c r="AJ3197" s="207"/>
      <c r="AK3197" s="207"/>
      <c r="AL3197" s="207"/>
      <c r="AM3197" s="207"/>
      <c r="AN3197" s="207"/>
      <c r="AO3197" s="208"/>
    </row>
    <row r="3198" customFormat="false" ht="15.75" hidden="false" customHeight="true" outlineLevel="0" collapsed="false">
      <c r="A3198" s="179"/>
      <c r="B3198" s="179"/>
      <c r="C3198" s="179"/>
      <c r="D3198" s="179"/>
      <c r="E3198" s="179"/>
      <c r="F3198" s="179"/>
      <c r="G3198" s="179"/>
      <c r="H3198" s="179"/>
      <c r="I3198" s="179"/>
      <c r="J3198" s="179"/>
      <c r="K3198" s="179"/>
      <c r="L3198" s="179"/>
      <c r="M3198" s="179"/>
      <c r="N3198" s="179"/>
      <c r="O3198" s="179"/>
      <c r="P3198" s="179"/>
      <c r="Q3198" s="179"/>
      <c r="R3198" s="179"/>
      <c r="S3198" s="179"/>
      <c r="T3198" s="179"/>
      <c r="U3198" s="179"/>
      <c r="V3198" s="179"/>
      <c r="W3198" s="179"/>
      <c r="X3198" s="179"/>
      <c r="Y3198" s="223"/>
      <c r="Z3198" s="179"/>
      <c r="AA3198" s="179"/>
      <c r="AB3198" s="179"/>
      <c r="AC3198" s="179"/>
      <c r="AD3198" s="179"/>
      <c r="AF3198" s="67"/>
      <c r="AG3198" s="67"/>
      <c r="AH3198" s="67"/>
      <c r="AI3198" s="67"/>
      <c r="AJ3198" s="207"/>
      <c r="AK3198" s="207"/>
      <c r="AL3198" s="207"/>
      <c r="AM3198" s="207"/>
      <c r="AN3198" s="207"/>
      <c r="AO3198" s="208"/>
    </row>
    <row r="3199" customFormat="false" ht="15.75" hidden="false" customHeight="true" outlineLevel="0" collapsed="false">
      <c r="A3199" s="179"/>
      <c r="B3199" s="179"/>
      <c r="C3199" s="179"/>
      <c r="D3199" s="179"/>
      <c r="E3199" s="179"/>
      <c r="F3199" s="179"/>
      <c r="G3199" s="179"/>
      <c r="H3199" s="179"/>
      <c r="I3199" s="179"/>
      <c r="J3199" s="179"/>
      <c r="K3199" s="179"/>
      <c r="L3199" s="179"/>
      <c r="M3199" s="179"/>
      <c r="N3199" s="179"/>
      <c r="O3199" s="179"/>
      <c r="P3199" s="179"/>
      <c r="Q3199" s="179"/>
      <c r="R3199" s="179"/>
      <c r="S3199" s="179"/>
      <c r="T3199" s="179"/>
      <c r="U3199" s="179"/>
      <c r="V3199" s="179"/>
      <c r="W3199" s="179"/>
      <c r="X3199" s="179"/>
      <c r="Y3199" s="223"/>
      <c r="Z3199" s="179"/>
      <c r="AA3199" s="179"/>
      <c r="AB3199" s="179"/>
      <c r="AC3199" s="179"/>
      <c r="AD3199" s="179"/>
      <c r="AF3199" s="67"/>
      <c r="AG3199" s="67"/>
      <c r="AH3199" s="67"/>
      <c r="AI3199" s="67"/>
      <c r="AJ3199" s="207"/>
      <c r="AK3199" s="207"/>
      <c r="AL3199" s="207"/>
      <c r="AM3199" s="207"/>
      <c r="AN3199" s="207"/>
      <c r="AO3199" s="208"/>
    </row>
    <row r="3200" customFormat="false" ht="15.75" hidden="false" customHeight="true" outlineLevel="0" collapsed="false">
      <c r="A3200" s="179"/>
      <c r="B3200" s="179"/>
      <c r="C3200" s="179"/>
      <c r="D3200" s="179"/>
      <c r="E3200" s="179"/>
      <c r="F3200" s="179"/>
      <c r="G3200" s="179"/>
      <c r="H3200" s="179"/>
      <c r="I3200" s="179"/>
      <c r="J3200" s="179"/>
      <c r="K3200" s="179"/>
      <c r="L3200" s="179"/>
      <c r="M3200" s="179"/>
      <c r="N3200" s="179"/>
      <c r="O3200" s="179"/>
      <c r="P3200" s="179"/>
      <c r="Q3200" s="179"/>
      <c r="R3200" s="179"/>
      <c r="S3200" s="179"/>
      <c r="T3200" s="179"/>
      <c r="U3200" s="179"/>
      <c r="V3200" s="179"/>
      <c r="W3200" s="179"/>
      <c r="X3200" s="179"/>
      <c r="Y3200" s="223"/>
      <c r="Z3200" s="179"/>
      <c r="AA3200" s="179"/>
      <c r="AB3200" s="179"/>
      <c r="AC3200" s="179"/>
      <c r="AD3200" s="179"/>
      <c r="AF3200" s="67"/>
      <c r="AG3200" s="67"/>
      <c r="AH3200" s="67"/>
      <c r="AI3200" s="67"/>
      <c r="AJ3200" s="207"/>
      <c r="AK3200" s="207"/>
      <c r="AL3200" s="207"/>
      <c r="AM3200" s="207"/>
      <c r="AN3200" s="207"/>
      <c r="AO3200" s="208"/>
    </row>
    <row r="3201" customFormat="false" ht="15.75" hidden="false" customHeight="true" outlineLevel="0" collapsed="false">
      <c r="A3201" s="179"/>
      <c r="B3201" s="179"/>
      <c r="C3201" s="179"/>
      <c r="D3201" s="179"/>
      <c r="E3201" s="179"/>
      <c r="F3201" s="179"/>
      <c r="G3201" s="179"/>
      <c r="H3201" s="179"/>
      <c r="I3201" s="179"/>
      <c r="J3201" s="179"/>
      <c r="K3201" s="179"/>
      <c r="L3201" s="179"/>
      <c r="M3201" s="179"/>
      <c r="N3201" s="179"/>
      <c r="O3201" s="179"/>
      <c r="P3201" s="179"/>
      <c r="Q3201" s="179"/>
      <c r="R3201" s="179"/>
      <c r="S3201" s="179"/>
      <c r="T3201" s="179"/>
      <c r="U3201" s="179"/>
      <c r="V3201" s="179"/>
      <c r="W3201" s="179"/>
      <c r="X3201" s="179"/>
      <c r="Y3201" s="223"/>
      <c r="Z3201" s="179"/>
      <c r="AA3201" s="179"/>
      <c r="AB3201" s="179"/>
      <c r="AC3201" s="179"/>
      <c r="AD3201" s="179"/>
      <c r="AF3201" s="67"/>
      <c r="AG3201" s="67"/>
      <c r="AH3201" s="67"/>
      <c r="AI3201" s="67"/>
      <c r="AJ3201" s="207"/>
      <c r="AK3201" s="207"/>
      <c r="AL3201" s="207"/>
      <c r="AM3201" s="207"/>
      <c r="AN3201" s="207"/>
      <c r="AO3201" s="208"/>
    </row>
    <row r="3202" customFormat="false" ht="15.75" hidden="false" customHeight="true" outlineLevel="0" collapsed="false">
      <c r="A3202" s="179"/>
      <c r="B3202" s="179"/>
      <c r="C3202" s="179"/>
      <c r="D3202" s="179"/>
      <c r="E3202" s="179"/>
      <c r="F3202" s="179"/>
      <c r="G3202" s="179"/>
      <c r="H3202" s="179"/>
      <c r="I3202" s="179"/>
      <c r="J3202" s="179"/>
      <c r="K3202" s="179"/>
      <c r="L3202" s="179"/>
      <c r="M3202" s="179"/>
      <c r="N3202" s="179"/>
      <c r="O3202" s="179"/>
      <c r="P3202" s="179"/>
      <c r="Q3202" s="179"/>
      <c r="R3202" s="179"/>
      <c r="S3202" s="179"/>
      <c r="T3202" s="179"/>
      <c r="U3202" s="179"/>
      <c r="V3202" s="179"/>
      <c r="W3202" s="179"/>
      <c r="X3202" s="179"/>
      <c r="Y3202" s="223"/>
      <c r="Z3202" s="179"/>
      <c r="AA3202" s="179"/>
      <c r="AB3202" s="179"/>
      <c r="AC3202" s="179"/>
      <c r="AD3202" s="179"/>
      <c r="AF3202" s="67"/>
      <c r="AG3202" s="67"/>
      <c r="AH3202" s="67"/>
      <c r="AI3202" s="67"/>
      <c r="AJ3202" s="207"/>
      <c r="AK3202" s="207"/>
      <c r="AL3202" s="207"/>
      <c r="AM3202" s="207"/>
      <c r="AN3202" s="207"/>
      <c r="AO3202" s="208"/>
    </row>
    <row r="3203" customFormat="false" ht="15.75" hidden="false" customHeight="true" outlineLevel="0" collapsed="false">
      <c r="A3203" s="179"/>
      <c r="B3203" s="179"/>
      <c r="C3203" s="179"/>
      <c r="D3203" s="179"/>
      <c r="E3203" s="179"/>
      <c r="F3203" s="179"/>
      <c r="G3203" s="179"/>
      <c r="H3203" s="179"/>
      <c r="I3203" s="179"/>
      <c r="J3203" s="179"/>
      <c r="K3203" s="179"/>
      <c r="L3203" s="179"/>
      <c r="M3203" s="179"/>
      <c r="N3203" s="179"/>
      <c r="O3203" s="179"/>
      <c r="P3203" s="179"/>
      <c r="Q3203" s="179"/>
      <c r="R3203" s="179"/>
      <c r="S3203" s="179"/>
      <c r="T3203" s="179"/>
      <c r="U3203" s="179"/>
      <c r="V3203" s="179"/>
      <c r="W3203" s="179"/>
      <c r="X3203" s="179"/>
      <c r="Y3203" s="223"/>
      <c r="Z3203" s="179"/>
      <c r="AA3203" s="179"/>
      <c r="AB3203" s="179"/>
      <c r="AC3203" s="179"/>
      <c r="AD3203" s="179"/>
      <c r="AF3203" s="67"/>
      <c r="AG3203" s="67"/>
      <c r="AH3203" s="67"/>
      <c r="AI3203" s="67"/>
      <c r="AJ3203" s="207"/>
      <c r="AK3203" s="207"/>
      <c r="AL3203" s="207"/>
      <c r="AM3203" s="207"/>
      <c r="AN3203" s="207"/>
      <c r="AO3203" s="208"/>
    </row>
    <row r="3204" customFormat="false" ht="15.75" hidden="false" customHeight="true" outlineLevel="0" collapsed="false">
      <c r="A3204" s="179"/>
      <c r="B3204" s="179"/>
      <c r="C3204" s="179"/>
      <c r="D3204" s="179"/>
      <c r="E3204" s="179"/>
      <c r="F3204" s="179"/>
      <c r="G3204" s="179"/>
      <c r="H3204" s="179"/>
      <c r="I3204" s="179"/>
      <c r="J3204" s="179"/>
      <c r="K3204" s="179"/>
      <c r="L3204" s="179"/>
      <c r="M3204" s="179"/>
      <c r="N3204" s="179"/>
      <c r="O3204" s="179"/>
      <c r="P3204" s="179"/>
      <c r="Q3204" s="179"/>
      <c r="R3204" s="179"/>
      <c r="S3204" s="179"/>
      <c r="T3204" s="179"/>
      <c r="U3204" s="179"/>
      <c r="V3204" s="179"/>
      <c r="W3204" s="179"/>
      <c r="X3204" s="179"/>
      <c r="Y3204" s="223"/>
      <c r="Z3204" s="179"/>
      <c r="AA3204" s="179"/>
      <c r="AB3204" s="179"/>
      <c r="AC3204" s="179"/>
      <c r="AD3204" s="179"/>
      <c r="AF3204" s="67"/>
      <c r="AG3204" s="67"/>
      <c r="AH3204" s="67"/>
      <c r="AI3204" s="67"/>
      <c r="AJ3204" s="207"/>
      <c r="AK3204" s="207"/>
      <c r="AL3204" s="207"/>
      <c r="AM3204" s="207"/>
      <c r="AN3204" s="207"/>
      <c r="AO3204" s="208"/>
    </row>
    <row r="3205" customFormat="false" ht="15.75" hidden="false" customHeight="true" outlineLevel="0" collapsed="false">
      <c r="A3205" s="179"/>
      <c r="B3205" s="179"/>
      <c r="C3205" s="179"/>
      <c r="D3205" s="179"/>
      <c r="E3205" s="179"/>
      <c r="F3205" s="179"/>
      <c r="G3205" s="179"/>
      <c r="H3205" s="179"/>
      <c r="I3205" s="179"/>
      <c r="J3205" s="179"/>
      <c r="K3205" s="179"/>
      <c r="L3205" s="179"/>
      <c r="M3205" s="179"/>
      <c r="N3205" s="179"/>
      <c r="O3205" s="179"/>
      <c r="P3205" s="179"/>
      <c r="Q3205" s="179"/>
      <c r="R3205" s="179"/>
      <c r="S3205" s="179"/>
      <c r="T3205" s="179"/>
      <c r="U3205" s="179"/>
      <c r="V3205" s="179"/>
      <c r="W3205" s="179"/>
      <c r="X3205" s="179"/>
      <c r="Y3205" s="223"/>
      <c r="Z3205" s="179"/>
      <c r="AA3205" s="179"/>
      <c r="AB3205" s="179"/>
      <c r="AC3205" s="179"/>
      <c r="AD3205" s="179"/>
      <c r="AF3205" s="67"/>
      <c r="AG3205" s="67"/>
      <c r="AH3205" s="67"/>
      <c r="AI3205" s="67"/>
      <c r="AJ3205" s="207"/>
      <c r="AK3205" s="207"/>
      <c r="AL3205" s="207"/>
      <c r="AM3205" s="207"/>
      <c r="AN3205" s="207"/>
      <c r="AO3205" s="208"/>
    </row>
    <row r="3206" customFormat="false" ht="15.75" hidden="false" customHeight="true" outlineLevel="0" collapsed="false">
      <c r="A3206" s="179"/>
      <c r="B3206" s="179"/>
      <c r="C3206" s="179"/>
      <c r="D3206" s="179"/>
      <c r="E3206" s="179"/>
      <c r="F3206" s="179"/>
      <c r="G3206" s="179"/>
      <c r="H3206" s="179"/>
      <c r="I3206" s="179"/>
      <c r="J3206" s="179"/>
      <c r="K3206" s="179"/>
      <c r="L3206" s="179"/>
      <c r="M3206" s="179"/>
      <c r="N3206" s="179"/>
      <c r="O3206" s="179"/>
      <c r="P3206" s="179"/>
      <c r="Q3206" s="179"/>
      <c r="R3206" s="179"/>
      <c r="S3206" s="179"/>
      <c r="T3206" s="179"/>
      <c r="U3206" s="179"/>
      <c r="V3206" s="179"/>
      <c r="W3206" s="179"/>
      <c r="X3206" s="179"/>
      <c r="Y3206" s="223"/>
      <c r="Z3206" s="179"/>
      <c r="AA3206" s="179"/>
      <c r="AB3206" s="179"/>
      <c r="AC3206" s="179"/>
      <c r="AD3206" s="179"/>
      <c r="AF3206" s="67"/>
      <c r="AG3206" s="67"/>
      <c r="AH3206" s="67"/>
      <c r="AI3206" s="67"/>
      <c r="AJ3206" s="207"/>
      <c r="AK3206" s="207"/>
      <c r="AL3206" s="207"/>
      <c r="AM3206" s="207"/>
      <c r="AN3206" s="207"/>
      <c r="AO3206" s="208"/>
    </row>
    <row r="3207" customFormat="false" ht="15.75" hidden="false" customHeight="true" outlineLevel="0" collapsed="false">
      <c r="A3207" s="179"/>
      <c r="B3207" s="179"/>
      <c r="C3207" s="179"/>
      <c r="D3207" s="179"/>
      <c r="E3207" s="179"/>
      <c r="F3207" s="179"/>
      <c r="G3207" s="179"/>
      <c r="H3207" s="179"/>
      <c r="I3207" s="179"/>
      <c r="J3207" s="179"/>
      <c r="K3207" s="179"/>
      <c r="L3207" s="179"/>
      <c r="M3207" s="179"/>
      <c r="N3207" s="179"/>
      <c r="O3207" s="179"/>
      <c r="P3207" s="179"/>
      <c r="Q3207" s="179"/>
      <c r="R3207" s="179"/>
      <c r="S3207" s="179"/>
      <c r="T3207" s="179"/>
      <c r="U3207" s="179"/>
      <c r="V3207" s="179"/>
      <c r="W3207" s="179"/>
      <c r="X3207" s="179"/>
      <c r="Y3207" s="223"/>
      <c r="Z3207" s="179"/>
      <c r="AA3207" s="179"/>
      <c r="AB3207" s="179"/>
      <c r="AC3207" s="179"/>
      <c r="AD3207" s="179"/>
      <c r="AF3207" s="67"/>
      <c r="AG3207" s="67"/>
      <c r="AH3207" s="67"/>
      <c r="AI3207" s="67"/>
      <c r="AJ3207" s="207"/>
      <c r="AK3207" s="207"/>
      <c r="AL3207" s="207"/>
      <c r="AM3207" s="207"/>
      <c r="AN3207" s="207"/>
      <c r="AO3207" s="208"/>
    </row>
    <row r="3208" customFormat="false" ht="15.75" hidden="false" customHeight="true" outlineLevel="0" collapsed="false">
      <c r="A3208" s="179"/>
      <c r="B3208" s="179"/>
      <c r="C3208" s="179"/>
      <c r="D3208" s="179"/>
      <c r="E3208" s="179"/>
      <c r="F3208" s="179"/>
      <c r="G3208" s="179"/>
      <c r="H3208" s="179"/>
      <c r="I3208" s="179"/>
      <c r="J3208" s="179"/>
      <c r="K3208" s="179"/>
      <c r="L3208" s="179"/>
      <c r="M3208" s="179"/>
      <c r="N3208" s="179"/>
      <c r="O3208" s="179"/>
      <c r="P3208" s="179"/>
      <c r="Q3208" s="179"/>
      <c r="R3208" s="179"/>
      <c r="S3208" s="179"/>
      <c r="T3208" s="179"/>
      <c r="U3208" s="179"/>
      <c r="V3208" s="179"/>
      <c r="W3208" s="179"/>
      <c r="X3208" s="179"/>
      <c r="Y3208" s="223"/>
      <c r="Z3208" s="179"/>
      <c r="AA3208" s="179"/>
      <c r="AB3208" s="179"/>
      <c r="AC3208" s="179"/>
      <c r="AD3208" s="179"/>
      <c r="AF3208" s="67"/>
      <c r="AG3208" s="67"/>
      <c r="AH3208" s="67"/>
      <c r="AI3208" s="67"/>
      <c r="AJ3208" s="207"/>
      <c r="AK3208" s="207"/>
      <c r="AL3208" s="207"/>
      <c r="AM3208" s="207"/>
      <c r="AN3208" s="207"/>
      <c r="AO3208" s="208"/>
    </row>
    <row r="3209" customFormat="false" ht="15.75" hidden="false" customHeight="true" outlineLevel="0" collapsed="false">
      <c r="A3209" s="179"/>
      <c r="B3209" s="179"/>
      <c r="C3209" s="179"/>
      <c r="D3209" s="179"/>
      <c r="E3209" s="179"/>
      <c r="F3209" s="179"/>
      <c r="G3209" s="179"/>
      <c r="H3209" s="179"/>
      <c r="I3209" s="179"/>
      <c r="J3209" s="179"/>
      <c r="K3209" s="179"/>
      <c r="L3209" s="179"/>
      <c r="M3209" s="179"/>
      <c r="N3209" s="179"/>
      <c r="O3209" s="179"/>
      <c r="P3209" s="179"/>
      <c r="Q3209" s="179"/>
      <c r="R3209" s="179"/>
      <c r="S3209" s="179"/>
      <c r="T3209" s="179"/>
      <c r="U3209" s="179"/>
      <c r="V3209" s="179"/>
      <c r="W3209" s="179"/>
      <c r="X3209" s="179"/>
      <c r="Y3209" s="223"/>
      <c r="Z3209" s="179"/>
      <c r="AA3209" s="179"/>
      <c r="AB3209" s="179"/>
      <c r="AC3209" s="179"/>
      <c r="AD3209" s="179"/>
      <c r="AF3209" s="67"/>
      <c r="AG3209" s="67"/>
      <c r="AH3209" s="67"/>
      <c r="AI3209" s="67"/>
      <c r="AJ3209" s="207"/>
      <c r="AK3209" s="207"/>
      <c r="AL3209" s="207"/>
      <c r="AM3209" s="207"/>
      <c r="AN3209" s="207"/>
      <c r="AO3209" s="208"/>
    </row>
    <row r="3210" customFormat="false" ht="15.75" hidden="false" customHeight="true" outlineLevel="0" collapsed="false">
      <c r="A3210" s="179"/>
      <c r="B3210" s="179"/>
      <c r="C3210" s="179"/>
      <c r="D3210" s="179"/>
      <c r="E3210" s="179"/>
      <c r="F3210" s="179"/>
      <c r="G3210" s="179"/>
      <c r="H3210" s="179"/>
      <c r="I3210" s="179"/>
      <c r="J3210" s="179"/>
      <c r="K3210" s="179"/>
      <c r="L3210" s="179"/>
      <c r="M3210" s="179"/>
      <c r="N3210" s="179"/>
      <c r="O3210" s="179"/>
      <c r="P3210" s="179"/>
      <c r="Q3210" s="179"/>
      <c r="R3210" s="179"/>
      <c r="S3210" s="179"/>
      <c r="T3210" s="179"/>
      <c r="U3210" s="179"/>
      <c r="V3210" s="179"/>
      <c r="W3210" s="179"/>
      <c r="X3210" s="179"/>
      <c r="Y3210" s="223"/>
      <c r="Z3210" s="179"/>
      <c r="AA3210" s="179"/>
      <c r="AB3210" s="179"/>
      <c r="AC3210" s="179"/>
      <c r="AD3210" s="179"/>
      <c r="AF3210" s="67"/>
      <c r="AG3210" s="67"/>
      <c r="AH3210" s="67"/>
      <c r="AI3210" s="67"/>
      <c r="AJ3210" s="207"/>
      <c r="AK3210" s="207"/>
      <c r="AL3210" s="207"/>
      <c r="AM3210" s="207"/>
      <c r="AN3210" s="207"/>
      <c r="AO3210" s="208"/>
    </row>
    <row r="3211" customFormat="false" ht="15.75" hidden="false" customHeight="true" outlineLevel="0" collapsed="false">
      <c r="A3211" s="179"/>
      <c r="B3211" s="179"/>
      <c r="C3211" s="179"/>
      <c r="D3211" s="179"/>
      <c r="E3211" s="179"/>
      <c r="F3211" s="179"/>
      <c r="G3211" s="179"/>
      <c r="H3211" s="179"/>
      <c r="I3211" s="179"/>
      <c r="J3211" s="179"/>
      <c r="K3211" s="179"/>
      <c r="L3211" s="179"/>
      <c r="M3211" s="179"/>
      <c r="N3211" s="179"/>
      <c r="O3211" s="179"/>
      <c r="P3211" s="179"/>
      <c r="Q3211" s="179"/>
      <c r="R3211" s="179"/>
      <c r="S3211" s="179"/>
      <c r="T3211" s="179"/>
      <c r="U3211" s="179"/>
      <c r="V3211" s="179"/>
      <c r="W3211" s="179"/>
      <c r="X3211" s="179"/>
      <c r="Y3211" s="223"/>
      <c r="Z3211" s="179"/>
      <c r="AA3211" s="179"/>
      <c r="AB3211" s="179"/>
      <c r="AC3211" s="179"/>
      <c r="AD3211" s="179"/>
      <c r="AF3211" s="67"/>
      <c r="AG3211" s="67"/>
      <c r="AH3211" s="67"/>
      <c r="AI3211" s="67"/>
      <c r="AJ3211" s="207"/>
      <c r="AK3211" s="207"/>
      <c r="AL3211" s="207"/>
      <c r="AM3211" s="207"/>
      <c r="AN3211" s="207"/>
      <c r="AO3211" s="208"/>
    </row>
    <row r="3212" customFormat="false" ht="15.75" hidden="false" customHeight="true" outlineLevel="0" collapsed="false">
      <c r="A3212" s="179"/>
      <c r="B3212" s="179"/>
      <c r="C3212" s="179"/>
      <c r="D3212" s="179"/>
      <c r="E3212" s="179"/>
      <c r="F3212" s="179"/>
      <c r="G3212" s="179"/>
      <c r="H3212" s="179"/>
      <c r="I3212" s="179"/>
      <c r="J3212" s="179"/>
      <c r="K3212" s="179"/>
      <c r="L3212" s="179"/>
      <c r="M3212" s="179"/>
      <c r="N3212" s="179"/>
      <c r="O3212" s="179"/>
      <c r="P3212" s="179"/>
      <c r="Q3212" s="179"/>
      <c r="R3212" s="179"/>
      <c r="S3212" s="179"/>
      <c r="T3212" s="179"/>
      <c r="U3212" s="179"/>
      <c r="V3212" s="179"/>
      <c r="W3212" s="179"/>
      <c r="X3212" s="179"/>
      <c r="Y3212" s="223"/>
      <c r="Z3212" s="179"/>
      <c r="AA3212" s="179"/>
      <c r="AB3212" s="179"/>
      <c r="AC3212" s="179"/>
      <c r="AD3212" s="179"/>
      <c r="AF3212" s="67"/>
      <c r="AG3212" s="67"/>
      <c r="AH3212" s="67"/>
      <c r="AI3212" s="67"/>
      <c r="AJ3212" s="207"/>
      <c r="AK3212" s="207"/>
      <c r="AL3212" s="207"/>
      <c r="AM3212" s="207"/>
      <c r="AN3212" s="207"/>
      <c r="AO3212" s="208"/>
    </row>
    <row r="3213" customFormat="false" ht="15.75" hidden="false" customHeight="true" outlineLevel="0" collapsed="false">
      <c r="A3213" s="179"/>
      <c r="B3213" s="179"/>
      <c r="C3213" s="179"/>
      <c r="D3213" s="179"/>
      <c r="E3213" s="179"/>
      <c r="F3213" s="179"/>
      <c r="G3213" s="179"/>
      <c r="H3213" s="179"/>
      <c r="I3213" s="179"/>
      <c r="J3213" s="179"/>
      <c r="K3213" s="179"/>
      <c r="L3213" s="179"/>
      <c r="M3213" s="179"/>
      <c r="N3213" s="179"/>
      <c r="O3213" s="179"/>
      <c r="P3213" s="179"/>
      <c r="Q3213" s="179"/>
      <c r="R3213" s="179"/>
      <c r="S3213" s="179"/>
      <c r="T3213" s="179"/>
      <c r="U3213" s="179"/>
      <c r="V3213" s="179"/>
      <c r="W3213" s="179"/>
      <c r="X3213" s="179"/>
      <c r="Y3213" s="223"/>
      <c r="Z3213" s="179"/>
      <c r="AA3213" s="179"/>
      <c r="AB3213" s="179"/>
      <c r="AC3213" s="179"/>
      <c r="AD3213" s="179"/>
      <c r="AF3213" s="67"/>
      <c r="AG3213" s="67"/>
      <c r="AH3213" s="67"/>
      <c r="AI3213" s="67"/>
      <c r="AJ3213" s="207"/>
      <c r="AK3213" s="207"/>
      <c r="AL3213" s="207"/>
      <c r="AM3213" s="207"/>
      <c r="AN3213" s="207"/>
      <c r="AO3213" s="208"/>
    </row>
    <row r="3214" customFormat="false" ht="15.75" hidden="false" customHeight="true" outlineLevel="0" collapsed="false">
      <c r="A3214" s="179"/>
      <c r="B3214" s="179"/>
      <c r="C3214" s="179"/>
      <c r="D3214" s="179"/>
      <c r="E3214" s="179"/>
      <c r="F3214" s="179"/>
      <c r="G3214" s="179"/>
      <c r="H3214" s="179"/>
      <c r="I3214" s="179"/>
      <c r="J3214" s="179"/>
      <c r="K3214" s="179"/>
      <c r="L3214" s="179"/>
      <c r="M3214" s="179"/>
      <c r="N3214" s="179"/>
      <c r="O3214" s="179"/>
      <c r="P3214" s="179"/>
      <c r="Q3214" s="179"/>
      <c r="R3214" s="179"/>
      <c r="S3214" s="179"/>
      <c r="T3214" s="179"/>
      <c r="U3214" s="179"/>
      <c r="V3214" s="179"/>
      <c r="W3214" s="179"/>
      <c r="X3214" s="179"/>
      <c r="Y3214" s="223"/>
      <c r="Z3214" s="179"/>
      <c r="AA3214" s="179"/>
      <c r="AB3214" s="179"/>
      <c r="AC3214" s="179"/>
      <c r="AD3214" s="179"/>
      <c r="AF3214" s="67"/>
      <c r="AG3214" s="67"/>
      <c r="AH3214" s="67"/>
      <c r="AI3214" s="67"/>
      <c r="AJ3214" s="207"/>
      <c r="AK3214" s="207"/>
      <c r="AL3214" s="207"/>
      <c r="AM3214" s="207"/>
      <c r="AN3214" s="207"/>
      <c r="AO3214" s="208"/>
    </row>
    <row r="3215" customFormat="false" ht="15.75" hidden="false" customHeight="true" outlineLevel="0" collapsed="false">
      <c r="A3215" s="179"/>
      <c r="B3215" s="179"/>
      <c r="C3215" s="179"/>
      <c r="D3215" s="179"/>
      <c r="E3215" s="179"/>
      <c r="F3215" s="179"/>
      <c r="G3215" s="179"/>
      <c r="H3215" s="179"/>
      <c r="I3215" s="179"/>
      <c r="J3215" s="179"/>
      <c r="K3215" s="179"/>
      <c r="L3215" s="179"/>
      <c r="M3215" s="179"/>
      <c r="N3215" s="179"/>
      <c r="O3215" s="179"/>
      <c r="P3215" s="179"/>
      <c r="Q3215" s="179"/>
      <c r="R3215" s="179"/>
      <c r="S3215" s="179"/>
      <c r="T3215" s="179"/>
      <c r="U3215" s="179"/>
      <c r="V3215" s="179"/>
      <c r="W3215" s="179"/>
      <c r="X3215" s="179"/>
      <c r="Y3215" s="223"/>
      <c r="Z3215" s="179"/>
      <c r="AA3215" s="179"/>
      <c r="AB3215" s="179"/>
      <c r="AC3215" s="179"/>
      <c r="AD3215" s="179"/>
      <c r="AF3215" s="67"/>
      <c r="AG3215" s="67"/>
      <c r="AH3215" s="67"/>
      <c r="AI3215" s="67"/>
      <c r="AJ3215" s="207"/>
      <c r="AK3215" s="207"/>
      <c r="AL3215" s="207"/>
      <c r="AM3215" s="207"/>
      <c r="AN3215" s="207"/>
      <c r="AO3215" s="208"/>
    </row>
    <row r="3216" customFormat="false" ht="15.75" hidden="false" customHeight="true" outlineLevel="0" collapsed="false">
      <c r="A3216" s="179"/>
      <c r="B3216" s="179"/>
      <c r="C3216" s="179"/>
      <c r="D3216" s="179"/>
      <c r="E3216" s="179"/>
      <c r="F3216" s="179"/>
      <c r="G3216" s="179"/>
      <c r="H3216" s="179"/>
      <c r="I3216" s="179"/>
      <c r="J3216" s="179"/>
      <c r="K3216" s="179"/>
      <c r="L3216" s="179"/>
      <c r="M3216" s="179"/>
      <c r="N3216" s="179"/>
      <c r="O3216" s="179"/>
      <c r="P3216" s="179"/>
      <c r="Q3216" s="179"/>
      <c r="R3216" s="179"/>
      <c r="S3216" s="179"/>
      <c r="T3216" s="179"/>
      <c r="U3216" s="179"/>
      <c r="V3216" s="179"/>
      <c r="W3216" s="179"/>
      <c r="X3216" s="179"/>
      <c r="Y3216" s="223"/>
      <c r="Z3216" s="179"/>
      <c r="AA3216" s="179"/>
      <c r="AB3216" s="179"/>
      <c r="AC3216" s="179"/>
      <c r="AD3216" s="179"/>
      <c r="AF3216" s="67"/>
      <c r="AG3216" s="67"/>
      <c r="AH3216" s="67"/>
      <c r="AI3216" s="67"/>
      <c r="AJ3216" s="207"/>
      <c r="AK3216" s="207"/>
      <c r="AL3216" s="207"/>
      <c r="AM3216" s="207"/>
      <c r="AN3216" s="207"/>
      <c r="AO3216" s="208"/>
    </row>
    <row r="3217" customFormat="false" ht="15.75" hidden="false" customHeight="true" outlineLevel="0" collapsed="false">
      <c r="A3217" s="179"/>
      <c r="B3217" s="179"/>
      <c r="C3217" s="179"/>
      <c r="D3217" s="179"/>
      <c r="E3217" s="179"/>
      <c r="F3217" s="179"/>
      <c r="G3217" s="179"/>
      <c r="H3217" s="179"/>
      <c r="I3217" s="179"/>
      <c r="J3217" s="179"/>
      <c r="K3217" s="179"/>
      <c r="L3217" s="179"/>
      <c r="M3217" s="179"/>
      <c r="N3217" s="179"/>
      <c r="O3217" s="179"/>
      <c r="P3217" s="179"/>
      <c r="Q3217" s="179"/>
      <c r="R3217" s="179"/>
      <c r="S3217" s="179"/>
      <c r="T3217" s="179"/>
      <c r="U3217" s="179"/>
      <c r="V3217" s="179"/>
      <c r="W3217" s="179"/>
      <c r="X3217" s="179"/>
      <c r="Y3217" s="223"/>
      <c r="Z3217" s="179"/>
      <c r="AA3217" s="179"/>
      <c r="AB3217" s="179"/>
      <c r="AC3217" s="179"/>
      <c r="AD3217" s="179"/>
      <c r="AF3217" s="67"/>
      <c r="AG3217" s="67"/>
      <c r="AH3217" s="67"/>
      <c r="AI3217" s="67"/>
      <c r="AJ3217" s="207"/>
      <c r="AK3217" s="207"/>
      <c r="AL3217" s="207"/>
      <c r="AM3217" s="207"/>
      <c r="AN3217" s="207"/>
      <c r="AO3217" s="208"/>
    </row>
    <row r="3218" customFormat="false" ht="15.75" hidden="false" customHeight="true" outlineLevel="0" collapsed="false">
      <c r="A3218" s="179"/>
      <c r="B3218" s="179"/>
      <c r="C3218" s="179"/>
      <c r="D3218" s="179"/>
      <c r="E3218" s="179"/>
      <c r="F3218" s="179"/>
      <c r="G3218" s="179"/>
      <c r="H3218" s="179"/>
      <c r="I3218" s="179"/>
      <c r="J3218" s="179"/>
      <c r="K3218" s="179"/>
      <c r="L3218" s="179"/>
      <c r="M3218" s="179"/>
      <c r="N3218" s="179"/>
      <c r="O3218" s="179"/>
      <c r="P3218" s="179"/>
      <c r="Q3218" s="179"/>
      <c r="R3218" s="179"/>
      <c r="S3218" s="179"/>
      <c r="T3218" s="179"/>
      <c r="U3218" s="179"/>
      <c r="V3218" s="179"/>
      <c r="W3218" s="179"/>
      <c r="X3218" s="179"/>
      <c r="Y3218" s="223"/>
      <c r="Z3218" s="179"/>
      <c r="AA3218" s="179"/>
      <c r="AB3218" s="179"/>
      <c r="AC3218" s="179"/>
      <c r="AD3218" s="179"/>
      <c r="AF3218" s="67"/>
      <c r="AG3218" s="67"/>
      <c r="AH3218" s="67"/>
      <c r="AI3218" s="67"/>
      <c r="AJ3218" s="207"/>
      <c r="AK3218" s="207"/>
      <c r="AL3218" s="207"/>
      <c r="AM3218" s="207"/>
      <c r="AN3218" s="207"/>
      <c r="AO3218" s="208"/>
    </row>
    <row r="3219" customFormat="false" ht="15.75" hidden="false" customHeight="true" outlineLevel="0" collapsed="false">
      <c r="A3219" s="179"/>
      <c r="B3219" s="179"/>
      <c r="C3219" s="179"/>
      <c r="D3219" s="179"/>
      <c r="E3219" s="179"/>
      <c r="F3219" s="179"/>
      <c r="G3219" s="179"/>
      <c r="H3219" s="179"/>
      <c r="I3219" s="179"/>
      <c r="J3219" s="179"/>
      <c r="K3219" s="179"/>
      <c r="L3219" s="179"/>
      <c r="M3219" s="179"/>
      <c r="N3219" s="179"/>
      <c r="O3219" s="179"/>
      <c r="P3219" s="179"/>
      <c r="Q3219" s="179"/>
      <c r="R3219" s="179"/>
      <c r="S3219" s="179"/>
      <c r="T3219" s="179"/>
      <c r="U3219" s="179"/>
      <c r="V3219" s="179"/>
      <c r="W3219" s="179"/>
      <c r="X3219" s="179"/>
      <c r="Y3219" s="223"/>
      <c r="Z3219" s="179"/>
      <c r="AA3219" s="179"/>
      <c r="AB3219" s="179"/>
      <c r="AC3219" s="179"/>
      <c r="AD3219" s="179"/>
      <c r="AF3219" s="67"/>
      <c r="AG3219" s="67"/>
      <c r="AH3219" s="67"/>
      <c r="AI3219" s="67"/>
      <c r="AJ3219" s="207"/>
      <c r="AK3219" s="207"/>
      <c r="AL3219" s="207"/>
      <c r="AM3219" s="207"/>
      <c r="AN3219" s="207"/>
      <c r="AO3219" s="208"/>
    </row>
    <row r="3220" customFormat="false" ht="15.75" hidden="false" customHeight="true" outlineLevel="0" collapsed="false">
      <c r="A3220" s="179"/>
      <c r="B3220" s="179"/>
      <c r="C3220" s="179"/>
      <c r="D3220" s="179"/>
      <c r="E3220" s="179"/>
      <c r="F3220" s="179"/>
      <c r="G3220" s="179"/>
      <c r="H3220" s="179"/>
      <c r="I3220" s="179"/>
      <c r="J3220" s="179"/>
      <c r="K3220" s="179"/>
      <c r="L3220" s="179"/>
      <c r="M3220" s="179"/>
      <c r="N3220" s="179"/>
      <c r="O3220" s="179"/>
      <c r="P3220" s="179"/>
      <c r="Q3220" s="179"/>
      <c r="R3220" s="179"/>
      <c r="S3220" s="179"/>
      <c r="T3220" s="179"/>
      <c r="U3220" s="179"/>
      <c r="V3220" s="179"/>
      <c r="W3220" s="179"/>
      <c r="X3220" s="179"/>
      <c r="Y3220" s="223"/>
      <c r="Z3220" s="179"/>
      <c r="AA3220" s="179"/>
      <c r="AB3220" s="179"/>
      <c r="AC3220" s="179"/>
      <c r="AD3220" s="179"/>
      <c r="AF3220" s="67"/>
      <c r="AG3220" s="67"/>
      <c r="AH3220" s="67"/>
      <c r="AI3220" s="67"/>
      <c r="AJ3220" s="207"/>
      <c r="AK3220" s="207"/>
      <c r="AL3220" s="207"/>
      <c r="AM3220" s="207"/>
      <c r="AN3220" s="207"/>
      <c r="AO3220" s="208"/>
    </row>
    <row r="3221" customFormat="false" ht="15.75" hidden="false" customHeight="true" outlineLevel="0" collapsed="false">
      <c r="A3221" s="179"/>
      <c r="B3221" s="179"/>
      <c r="C3221" s="179"/>
      <c r="D3221" s="179"/>
      <c r="E3221" s="179"/>
      <c r="F3221" s="179"/>
      <c r="G3221" s="179"/>
      <c r="H3221" s="179"/>
      <c r="I3221" s="179"/>
      <c r="J3221" s="179"/>
      <c r="K3221" s="179"/>
      <c r="L3221" s="179"/>
      <c r="M3221" s="179"/>
      <c r="N3221" s="179"/>
      <c r="O3221" s="179"/>
      <c r="P3221" s="179"/>
      <c r="Q3221" s="179"/>
      <c r="R3221" s="179"/>
      <c r="S3221" s="179"/>
      <c r="T3221" s="179"/>
      <c r="U3221" s="179"/>
      <c r="V3221" s="179"/>
      <c r="W3221" s="179"/>
      <c r="X3221" s="179"/>
      <c r="Y3221" s="223"/>
      <c r="Z3221" s="179"/>
      <c r="AA3221" s="179"/>
      <c r="AB3221" s="179"/>
      <c r="AC3221" s="179"/>
      <c r="AD3221" s="179"/>
      <c r="AF3221" s="67"/>
      <c r="AG3221" s="67"/>
      <c r="AH3221" s="67"/>
      <c r="AI3221" s="67"/>
      <c r="AJ3221" s="207"/>
      <c r="AK3221" s="207"/>
      <c r="AL3221" s="207"/>
      <c r="AM3221" s="207"/>
      <c r="AN3221" s="207"/>
      <c r="AO3221" s="208"/>
    </row>
    <row r="3222" customFormat="false" ht="15.75" hidden="false" customHeight="true" outlineLevel="0" collapsed="false">
      <c r="A3222" s="179"/>
      <c r="B3222" s="179"/>
      <c r="C3222" s="179"/>
      <c r="D3222" s="179"/>
      <c r="E3222" s="179"/>
      <c r="F3222" s="179"/>
      <c r="G3222" s="179"/>
      <c r="H3222" s="179"/>
      <c r="I3222" s="179"/>
      <c r="J3222" s="179"/>
      <c r="K3222" s="179"/>
      <c r="L3222" s="179"/>
      <c r="M3222" s="179"/>
      <c r="N3222" s="179"/>
      <c r="O3222" s="179"/>
      <c r="P3222" s="179"/>
      <c r="Q3222" s="179"/>
      <c r="R3222" s="179"/>
      <c r="S3222" s="179"/>
      <c r="T3222" s="179"/>
      <c r="U3222" s="179"/>
      <c r="V3222" s="179"/>
      <c r="W3222" s="179"/>
      <c r="X3222" s="179"/>
      <c r="Y3222" s="223"/>
      <c r="Z3222" s="179"/>
      <c r="AA3222" s="179"/>
      <c r="AB3222" s="179"/>
      <c r="AC3222" s="179"/>
      <c r="AD3222" s="179"/>
      <c r="AF3222" s="67"/>
      <c r="AG3222" s="67"/>
      <c r="AH3222" s="67"/>
      <c r="AI3222" s="67"/>
      <c r="AJ3222" s="207"/>
      <c r="AK3222" s="207"/>
      <c r="AL3222" s="207"/>
      <c r="AM3222" s="207"/>
      <c r="AN3222" s="207"/>
      <c r="AO3222" s="208"/>
    </row>
    <row r="3223" customFormat="false" ht="15.75" hidden="false" customHeight="true" outlineLevel="0" collapsed="false">
      <c r="A3223" s="179"/>
      <c r="B3223" s="179"/>
      <c r="C3223" s="179"/>
      <c r="D3223" s="179"/>
      <c r="E3223" s="179"/>
      <c r="F3223" s="179"/>
      <c r="G3223" s="179"/>
      <c r="H3223" s="179"/>
      <c r="I3223" s="179"/>
      <c r="J3223" s="179"/>
      <c r="K3223" s="179"/>
      <c r="L3223" s="179"/>
      <c r="M3223" s="179"/>
      <c r="N3223" s="179"/>
      <c r="O3223" s="179"/>
      <c r="P3223" s="179"/>
      <c r="Q3223" s="179"/>
      <c r="R3223" s="179"/>
      <c r="S3223" s="179"/>
      <c r="T3223" s="179"/>
      <c r="U3223" s="179"/>
      <c r="V3223" s="179"/>
      <c r="W3223" s="179"/>
      <c r="X3223" s="179"/>
      <c r="Y3223" s="223"/>
      <c r="Z3223" s="179"/>
      <c r="AA3223" s="179"/>
      <c r="AB3223" s="179"/>
      <c r="AC3223" s="179"/>
      <c r="AD3223" s="179"/>
      <c r="AF3223" s="67"/>
      <c r="AG3223" s="67"/>
      <c r="AH3223" s="67"/>
      <c r="AI3223" s="67"/>
      <c r="AJ3223" s="207"/>
      <c r="AK3223" s="207"/>
      <c r="AL3223" s="207"/>
      <c r="AM3223" s="207"/>
      <c r="AN3223" s="207"/>
      <c r="AO3223" s="208"/>
    </row>
    <row r="3224" customFormat="false" ht="15.75" hidden="false" customHeight="true" outlineLevel="0" collapsed="false">
      <c r="A3224" s="179"/>
      <c r="B3224" s="179"/>
      <c r="C3224" s="179"/>
      <c r="D3224" s="179"/>
      <c r="E3224" s="179"/>
      <c r="F3224" s="179"/>
      <c r="G3224" s="179"/>
      <c r="H3224" s="179"/>
      <c r="I3224" s="179"/>
      <c r="J3224" s="179"/>
      <c r="K3224" s="179"/>
      <c r="L3224" s="179"/>
      <c r="M3224" s="179"/>
      <c r="N3224" s="179"/>
      <c r="O3224" s="179"/>
      <c r="P3224" s="179"/>
      <c r="Q3224" s="179"/>
      <c r="R3224" s="179"/>
      <c r="S3224" s="179"/>
      <c r="T3224" s="179"/>
      <c r="U3224" s="179"/>
      <c r="V3224" s="179"/>
      <c r="W3224" s="179"/>
      <c r="X3224" s="179"/>
      <c r="Y3224" s="223"/>
      <c r="Z3224" s="179"/>
      <c r="AA3224" s="179"/>
      <c r="AB3224" s="179"/>
      <c r="AC3224" s="179"/>
      <c r="AD3224" s="179"/>
      <c r="AF3224" s="67"/>
      <c r="AG3224" s="67"/>
      <c r="AH3224" s="67"/>
      <c r="AI3224" s="67"/>
      <c r="AJ3224" s="207"/>
      <c r="AK3224" s="207"/>
      <c r="AL3224" s="207"/>
      <c r="AM3224" s="207"/>
      <c r="AN3224" s="207"/>
      <c r="AO3224" s="208"/>
    </row>
    <row r="3225" customFormat="false" ht="15.75" hidden="false" customHeight="true" outlineLevel="0" collapsed="false">
      <c r="A3225" s="179"/>
      <c r="B3225" s="179"/>
      <c r="C3225" s="179"/>
      <c r="D3225" s="179"/>
      <c r="E3225" s="179"/>
      <c r="F3225" s="179"/>
      <c r="G3225" s="179"/>
      <c r="H3225" s="179"/>
      <c r="I3225" s="179"/>
      <c r="J3225" s="179"/>
      <c r="K3225" s="179"/>
      <c r="L3225" s="179"/>
      <c r="M3225" s="179"/>
      <c r="N3225" s="179"/>
      <c r="O3225" s="179"/>
      <c r="P3225" s="179"/>
      <c r="Q3225" s="179"/>
      <c r="R3225" s="179"/>
      <c r="S3225" s="179"/>
      <c r="T3225" s="179"/>
      <c r="U3225" s="179"/>
      <c r="V3225" s="179"/>
      <c r="W3225" s="179"/>
      <c r="X3225" s="179"/>
      <c r="Y3225" s="223"/>
      <c r="Z3225" s="179"/>
      <c r="AA3225" s="179"/>
      <c r="AB3225" s="179"/>
      <c r="AC3225" s="179"/>
      <c r="AD3225" s="179"/>
      <c r="AF3225" s="67"/>
      <c r="AG3225" s="67"/>
      <c r="AH3225" s="67"/>
      <c r="AI3225" s="67"/>
      <c r="AJ3225" s="207"/>
      <c r="AK3225" s="207"/>
      <c r="AL3225" s="207"/>
      <c r="AM3225" s="207"/>
      <c r="AN3225" s="207"/>
      <c r="AO3225" s="208"/>
    </row>
    <row r="3226" customFormat="false" ht="15.75" hidden="false" customHeight="true" outlineLevel="0" collapsed="false">
      <c r="A3226" s="179"/>
      <c r="B3226" s="179"/>
      <c r="C3226" s="179"/>
      <c r="D3226" s="179"/>
      <c r="E3226" s="179"/>
      <c r="F3226" s="179"/>
      <c r="G3226" s="179"/>
      <c r="H3226" s="179"/>
      <c r="I3226" s="179"/>
      <c r="J3226" s="179"/>
      <c r="K3226" s="179"/>
      <c r="L3226" s="179"/>
      <c r="M3226" s="179"/>
      <c r="N3226" s="179"/>
      <c r="O3226" s="179"/>
      <c r="P3226" s="179"/>
      <c r="Q3226" s="179"/>
      <c r="R3226" s="179"/>
      <c r="S3226" s="179"/>
      <c r="T3226" s="179"/>
      <c r="U3226" s="179"/>
      <c r="V3226" s="179"/>
      <c r="W3226" s="179"/>
      <c r="X3226" s="179"/>
      <c r="Y3226" s="223"/>
      <c r="Z3226" s="179"/>
      <c r="AA3226" s="179"/>
      <c r="AB3226" s="179"/>
      <c r="AC3226" s="179"/>
      <c r="AD3226" s="179"/>
      <c r="AF3226" s="67"/>
      <c r="AG3226" s="67"/>
      <c r="AH3226" s="67"/>
      <c r="AI3226" s="67"/>
      <c r="AJ3226" s="207"/>
      <c r="AK3226" s="207"/>
      <c r="AL3226" s="207"/>
      <c r="AM3226" s="207"/>
      <c r="AN3226" s="207"/>
      <c r="AO3226" s="208"/>
    </row>
    <row r="3227" customFormat="false" ht="15.75" hidden="false" customHeight="true" outlineLevel="0" collapsed="false">
      <c r="A3227" s="179"/>
      <c r="B3227" s="179"/>
      <c r="C3227" s="179"/>
      <c r="D3227" s="179"/>
      <c r="E3227" s="179"/>
      <c r="F3227" s="179"/>
      <c r="G3227" s="179"/>
      <c r="H3227" s="179"/>
      <c r="I3227" s="179"/>
      <c r="J3227" s="179"/>
      <c r="K3227" s="179"/>
      <c r="L3227" s="179"/>
      <c r="M3227" s="179"/>
      <c r="N3227" s="179"/>
      <c r="O3227" s="179"/>
      <c r="P3227" s="179"/>
      <c r="Q3227" s="179"/>
      <c r="R3227" s="179"/>
      <c r="S3227" s="179"/>
      <c r="T3227" s="179"/>
      <c r="U3227" s="179"/>
      <c r="V3227" s="179"/>
      <c r="W3227" s="179"/>
      <c r="X3227" s="179"/>
      <c r="Y3227" s="223"/>
      <c r="Z3227" s="179"/>
      <c r="AA3227" s="179"/>
      <c r="AB3227" s="179"/>
      <c r="AC3227" s="179"/>
      <c r="AD3227" s="179"/>
      <c r="AF3227" s="67"/>
      <c r="AG3227" s="67"/>
      <c r="AH3227" s="67"/>
      <c r="AI3227" s="67"/>
      <c r="AJ3227" s="207"/>
      <c r="AK3227" s="207"/>
      <c r="AL3227" s="207"/>
      <c r="AM3227" s="207"/>
      <c r="AN3227" s="207"/>
      <c r="AO3227" s="208"/>
    </row>
    <row r="3228" customFormat="false" ht="15.75" hidden="false" customHeight="true" outlineLevel="0" collapsed="false">
      <c r="A3228" s="179"/>
      <c r="B3228" s="179"/>
      <c r="C3228" s="179"/>
      <c r="D3228" s="179"/>
      <c r="E3228" s="179"/>
      <c r="F3228" s="179"/>
      <c r="G3228" s="179"/>
      <c r="H3228" s="179"/>
      <c r="I3228" s="179"/>
      <c r="J3228" s="179"/>
      <c r="K3228" s="179"/>
      <c r="L3228" s="179"/>
      <c r="M3228" s="179"/>
      <c r="N3228" s="179"/>
      <c r="O3228" s="179"/>
      <c r="P3228" s="179"/>
      <c r="Q3228" s="179"/>
      <c r="R3228" s="179"/>
      <c r="S3228" s="179"/>
      <c r="T3228" s="179"/>
      <c r="U3228" s="179"/>
      <c r="V3228" s="179"/>
      <c r="W3228" s="179"/>
      <c r="X3228" s="179"/>
      <c r="Y3228" s="223"/>
      <c r="Z3228" s="179"/>
      <c r="AA3228" s="179"/>
      <c r="AB3228" s="179"/>
      <c r="AC3228" s="179"/>
      <c r="AD3228" s="179"/>
      <c r="AF3228" s="67"/>
      <c r="AG3228" s="67"/>
      <c r="AH3228" s="67"/>
      <c r="AI3228" s="67"/>
      <c r="AJ3228" s="207"/>
      <c r="AK3228" s="207"/>
      <c r="AL3228" s="207"/>
      <c r="AM3228" s="207"/>
      <c r="AN3228" s="207"/>
      <c r="AO3228" s="208"/>
    </row>
    <row r="3229" customFormat="false" ht="15.75" hidden="false" customHeight="true" outlineLevel="0" collapsed="false">
      <c r="A3229" s="179"/>
      <c r="B3229" s="179"/>
      <c r="C3229" s="179"/>
      <c r="D3229" s="179"/>
      <c r="E3229" s="179"/>
      <c r="F3229" s="179"/>
      <c r="G3229" s="179"/>
      <c r="H3229" s="179"/>
      <c r="I3229" s="179"/>
      <c r="J3229" s="179"/>
      <c r="K3229" s="179"/>
      <c r="L3229" s="179"/>
      <c r="M3229" s="179"/>
      <c r="N3229" s="179"/>
      <c r="O3229" s="179"/>
      <c r="P3229" s="179"/>
      <c r="Q3229" s="179"/>
      <c r="R3229" s="179"/>
      <c r="S3229" s="179"/>
      <c r="T3229" s="179"/>
      <c r="U3229" s="179"/>
      <c r="V3229" s="179"/>
      <c r="W3229" s="179"/>
      <c r="X3229" s="179"/>
      <c r="Y3229" s="223"/>
      <c r="Z3229" s="179"/>
      <c r="AA3229" s="179"/>
      <c r="AB3229" s="179"/>
      <c r="AC3229" s="179"/>
      <c r="AD3229" s="179"/>
      <c r="AF3229" s="67"/>
      <c r="AG3229" s="67"/>
      <c r="AH3229" s="67"/>
      <c r="AI3229" s="67"/>
      <c r="AJ3229" s="207"/>
      <c r="AK3229" s="207"/>
      <c r="AL3229" s="207"/>
      <c r="AM3229" s="207"/>
      <c r="AN3229" s="207"/>
      <c r="AO3229" s="208"/>
    </row>
    <row r="3230" customFormat="false" ht="15.75" hidden="false" customHeight="true" outlineLevel="0" collapsed="false">
      <c r="A3230" s="179"/>
      <c r="B3230" s="179"/>
      <c r="C3230" s="179"/>
      <c r="D3230" s="179"/>
      <c r="E3230" s="179"/>
      <c r="F3230" s="179"/>
      <c r="G3230" s="179"/>
      <c r="H3230" s="179"/>
      <c r="I3230" s="179"/>
      <c r="J3230" s="179"/>
      <c r="K3230" s="179"/>
      <c r="L3230" s="179"/>
      <c r="M3230" s="179"/>
      <c r="N3230" s="179"/>
      <c r="O3230" s="179"/>
      <c r="P3230" s="179"/>
      <c r="Q3230" s="179"/>
      <c r="R3230" s="179"/>
      <c r="S3230" s="179"/>
      <c r="T3230" s="179"/>
      <c r="U3230" s="179"/>
      <c r="V3230" s="179"/>
      <c r="W3230" s="179"/>
      <c r="X3230" s="179"/>
      <c r="Y3230" s="223"/>
      <c r="Z3230" s="179"/>
      <c r="AA3230" s="179"/>
      <c r="AB3230" s="179"/>
      <c r="AC3230" s="179"/>
      <c r="AD3230" s="179"/>
      <c r="AF3230" s="67"/>
      <c r="AG3230" s="67"/>
      <c r="AH3230" s="67"/>
      <c r="AI3230" s="67"/>
      <c r="AJ3230" s="207"/>
      <c r="AK3230" s="207"/>
      <c r="AL3230" s="207"/>
      <c r="AM3230" s="207"/>
      <c r="AN3230" s="207"/>
      <c r="AO3230" s="208"/>
    </row>
    <row r="3231" customFormat="false" ht="15.75" hidden="false" customHeight="true" outlineLevel="0" collapsed="false">
      <c r="A3231" s="179"/>
      <c r="B3231" s="179"/>
      <c r="C3231" s="179"/>
      <c r="D3231" s="179"/>
      <c r="E3231" s="179"/>
      <c r="F3231" s="179"/>
      <c r="G3231" s="179"/>
      <c r="H3231" s="179"/>
      <c r="I3231" s="179"/>
      <c r="J3231" s="179"/>
      <c r="K3231" s="179"/>
      <c r="L3231" s="179"/>
      <c r="M3231" s="179"/>
      <c r="N3231" s="179"/>
      <c r="O3231" s="179"/>
      <c r="P3231" s="179"/>
      <c r="Q3231" s="179"/>
      <c r="R3231" s="179"/>
      <c r="S3231" s="179"/>
      <c r="T3231" s="179"/>
      <c r="U3231" s="179"/>
      <c r="V3231" s="179"/>
      <c r="W3231" s="179"/>
      <c r="X3231" s="179"/>
      <c r="Y3231" s="223"/>
      <c r="Z3231" s="179"/>
      <c r="AA3231" s="179"/>
      <c r="AB3231" s="179"/>
      <c r="AC3231" s="179"/>
      <c r="AD3231" s="179"/>
      <c r="AF3231" s="67"/>
      <c r="AG3231" s="67"/>
      <c r="AH3231" s="67"/>
      <c r="AI3231" s="67"/>
      <c r="AJ3231" s="207"/>
      <c r="AK3231" s="207"/>
      <c r="AL3231" s="207"/>
      <c r="AM3231" s="207"/>
      <c r="AN3231" s="207"/>
      <c r="AO3231" s="208"/>
    </row>
    <row r="3232" customFormat="false" ht="15.75" hidden="false" customHeight="true" outlineLevel="0" collapsed="false">
      <c r="A3232" s="179"/>
      <c r="B3232" s="179"/>
      <c r="C3232" s="179"/>
      <c r="D3232" s="179"/>
      <c r="E3232" s="179"/>
      <c r="F3232" s="179"/>
      <c r="G3232" s="179"/>
      <c r="H3232" s="179"/>
      <c r="I3232" s="179"/>
      <c r="J3232" s="179"/>
      <c r="K3232" s="179"/>
      <c r="L3232" s="179"/>
      <c r="M3232" s="179"/>
      <c r="N3232" s="179"/>
      <c r="O3232" s="179"/>
      <c r="P3232" s="179"/>
      <c r="Q3232" s="179"/>
      <c r="R3232" s="179"/>
      <c r="S3232" s="179"/>
      <c r="T3232" s="179"/>
      <c r="U3232" s="179"/>
      <c r="V3232" s="179"/>
      <c r="W3232" s="179"/>
      <c r="X3232" s="179"/>
      <c r="Y3232" s="223"/>
      <c r="Z3232" s="179"/>
      <c r="AA3232" s="179"/>
      <c r="AB3232" s="179"/>
      <c r="AC3232" s="179"/>
      <c r="AD3232" s="179"/>
      <c r="AF3232" s="67"/>
      <c r="AG3232" s="67"/>
      <c r="AH3232" s="67"/>
      <c r="AI3232" s="67"/>
      <c r="AJ3232" s="207"/>
      <c r="AK3232" s="207"/>
      <c r="AL3232" s="207"/>
      <c r="AM3232" s="207"/>
      <c r="AN3232" s="207"/>
      <c r="AO3232" s="208"/>
    </row>
    <row r="3233" customFormat="false" ht="15.75" hidden="false" customHeight="true" outlineLevel="0" collapsed="false">
      <c r="A3233" s="179"/>
      <c r="B3233" s="179"/>
      <c r="C3233" s="179"/>
      <c r="D3233" s="179"/>
      <c r="E3233" s="179"/>
      <c r="F3233" s="179"/>
      <c r="G3233" s="179"/>
      <c r="H3233" s="179"/>
      <c r="I3233" s="179"/>
      <c r="J3233" s="179"/>
      <c r="K3233" s="179"/>
      <c r="L3233" s="179"/>
      <c r="M3233" s="179"/>
      <c r="N3233" s="179"/>
      <c r="O3233" s="179"/>
      <c r="P3233" s="179"/>
      <c r="Q3233" s="179"/>
      <c r="R3233" s="179"/>
      <c r="S3233" s="179"/>
      <c r="T3233" s="179"/>
      <c r="U3233" s="179"/>
      <c r="V3233" s="179"/>
      <c r="W3233" s="179"/>
      <c r="X3233" s="179"/>
      <c r="Y3233" s="223"/>
      <c r="Z3233" s="179"/>
      <c r="AA3233" s="179"/>
      <c r="AB3233" s="179"/>
      <c r="AC3233" s="179"/>
      <c r="AD3233" s="179"/>
      <c r="AF3233" s="67"/>
      <c r="AG3233" s="67"/>
      <c r="AH3233" s="67"/>
      <c r="AI3233" s="67"/>
      <c r="AJ3233" s="207"/>
      <c r="AK3233" s="207"/>
      <c r="AL3233" s="207"/>
      <c r="AM3233" s="207"/>
      <c r="AN3233" s="207"/>
      <c r="AO3233" s="208"/>
    </row>
    <row r="3234" customFormat="false" ht="15.75" hidden="false" customHeight="true" outlineLevel="0" collapsed="false">
      <c r="A3234" s="179"/>
      <c r="B3234" s="179"/>
      <c r="C3234" s="179"/>
      <c r="D3234" s="179"/>
      <c r="E3234" s="179"/>
      <c r="F3234" s="179"/>
      <c r="G3234" s="179"/>
      <c r="H3234" s="179"/>
      <c r="I3234" s="179"/>
      <c r="J3234" s="179"/>
      <c r="K3234" s="179"/>
      <c r="L3234" s="179"/>
      <c r="M3234" s="179"/>
      <c r="N3234" s="179"/>
      <c r="O3234" s="179"/>
      <c r="P3234" s="179"/>
      <c r="Q3234" s="179"/>
      <c r="R3234" s="179"/>
      <c r="S3234" s="179"/>
      <c r="T3234" s="179"/>
      <c r="U3234" s="179"/>
      <c r="V3234" s="179"/>
      <c r="W3234" s="179"/>
      <c r="X3234" s="179"/>
      <c r="Y3234" s="223"/>
      <c r="Z3234" s="179"/>
      <c r="AA3234" s="179"/>
      <c r="AB3234" s="179"/>
      <c r="AC3234" s="179"/>
      <c r="AD3234" s="179"/>
      <c r="AF3234" s="67"/>
      <c r="AG3234" s="67"/>
      <c r="AH3234" s="67"/>
      <c r="AI3234" s="67"/>
      <c r="AJ3234" s="207"/>
      <c r="AK3234" s="207"/>
      <c r="AL3234" s="207"/>
      <c r="AM3234" s="207"/>
      <c r="AN3234" s="207"/>
      <c r="AO3234" s="208"/>
    </row>
    <row r="3235" customFormat="false" ht="15.75" hidden="false" customHeight="true" outlineLevel="0" collapsed="false">
      <c r="A3235" s="179"/>
      <c r="B3235" s="179"/>
      <c r="C3235" s="179"/>
      <c r="D3235" s="179"/>
      <c r="E3235" s="179"/>
      <c r="F3235" s="179"/>
      <c r="G3235" s="179"/>
      <c r="H3235" s="179"/>
      <c r="I3235" s="179"/>
      <c r="J3235" s="179"/>
      <c r="K3235" s="179"/>
      <c r="L3235" s="179"/>
      <c r="M3235" s="179"/>
      <c r="N3235" s="179"/>
      <c r="O3235" s="179"/>
      <c r="P3235" s="179"/>
      <c r="Q3235" s="179"/>
      <c r="R3235" s="179"/>
      <c r="S3235" s="179"/>
      <c r="T3235" s="179"/>
      <c r="U3235" s="179"/>
      <c r="V3235" s="179"/>
      <c r="W3235" s="179"/>
      <c r="X3235" s="179"/>
      <c r="Y3235" s="223"/>
      <c r="Z3235" s="179"/>
      <c r="AA3235" s="179"/>
      <c r="AB3235" s="179"/>
      <c r="AC3235" s="179"/>
      <c r="AD3235" s="179"/>
      <c r="AF3235" s="67"/>
      <c r="AG3235" s="67"/>
      <c r="AH3235" s="67"/>
      <c r="AI3235" s="67"/>
      <c r="AJ3235" s="207"/>
      <c r="AK3235" s="207"/>
      <c r="AL3235" s="207"/>
      <c r="AM3235" s="207"/>
      <c r="AN3235" s="207"/>
      <c r="AO3235" s="208"/>
    </row>
    <row r="3236" customFormat="false" ht="15.75" hidden="false" customHeight="true" outlineLevel="0" collapsed="false">
      <c r="A3236" s="179"/>
      <c r="B3236" s="179"/>
      <c r="C3236" s="179"/>
      <c r="D3236" s="179"/>
      <c r="E3236" s="179"/>
      <c r="F3236" s="179"/>
      <c r="G3236" s="179"/>
      <c r="H3236" s="179"/>
      <c r="I3236" s="179"/>
      <c r="J3236" s="179"/>
      <c r="K3236" s="179"/>
      <c r="L3236" s="179"/>
      <c r="M3236" s="179"/>
      <c r="N3236" s="179"/>
      <c r="O3236" s="179"/>
      <c r="P3236" s="179"/>
      <c r="Q3236" s="179"/>
      <c r="R3236" s="179"/>
      <c r="S3236" s="179"/>
      <c r="T3236" s="179"/>
      <c r="U3236" s="179"/>
      <c r="V3236" s="179"/>
      <c r="W3236" s="179"/>
      <c r="X3236" s="179"/>
      <c r="Y3236" s="223"/>
      <c r="Z3236" s="179"/>
      <c r="AA3236" s="179"/>
      <c r="AB3236" s="179"/>
      <c r="AC3236" s="179"/>
      <c r="AD3236" s="179"/>
      <c r="AF3236" s="67"/>
      <c r="AG3236" s="67"/>
      <c r="AH3236" s="67"/>
      <c r="AI3236" s="67"/>
      <c r="AJ3236" s="207"/>
      <c r="AK3236" s="207"/>
      <c r="AL3236" s="207"/>
      <c r="AM3236" s="207"/>
      <c r="AN3236" s="207"/>
      <c r="AO3236" s="208"/>
    </row>
    <row r="3237" customFormat="false" ht="15.75" hidden="false" customHeight="true" outlineLevel="0" collapsed="false">
      <c r="A3237" s="179"/>
      <c r="B3237" s="179"/>
      <c r="C3237" s="179"/>
      <c r="D3237" s="179"/>
      <c r="E3237" s="179"/>
      <c r="F3237" s="179"/>
      <c r="G3237" s="179"/>
      <c r="H3237" s="179"/>
      <c r="I3237" s="179"/>
      <c r="J3237" s="179"/>
      <c r="K3237" s="179"/>
      <c r="L3237" s="179"/>
      <c r="M3237" s="179"/>
      <c r="N3237" s="179"/>
      <c r="O3237" s="179"/>
      <c r="P3237" s="179"/>
      <c r="Q3237" s="179"/>
      <c r="R3237" s="179"/>
      <c r="S3237" s="179"/>
      <c r="T3237" s="179"/>
      <c r="U3237" s="179"/>
      <c r="V3237" s="179"/>
      <c r="W3237" s="179"/>
      <c r="X3237" s="179"/>
      <c r="Y3237" s="223"/>
      <c r="Z3237" s="179"/>
      <c r="AA3237" s="179"/>
      <c r="AB3237" s="179"/>
      <c r="AC3237" s="179"/>
      <c r="AD3237" s="179"/>
      <c r="AF3237" s="67"/>
      <c r="AG3237" s="67"/>
      <c r="AH3237" s="67"/>
      <c r="AI3237" s="67"/>
      <c r="AJ3237" s="207"/>
      <c r="AK3237" s="207"/>
      <c r="AL3237" s="207"/>
      <c r="AM3237" s="207"/>
      <c r="AN3237" s="207"/>
      <c r="AO3237" s="208"/>
    </row>
    <row r="3238" customFormat="false" ht="15.75" hidden="false" customHeight="true" outlineLevel="0" collapsed="false">
      <c r="A3238" s="179"/>
      <c r="B3238" s="179"/>
      <c r="C3238" s="179"/>
      <c r="D3238" s="179"/>
      <c r="E3238" s="179"/>
      <c r="F3238" s="179"/>
      <c r="G3238" s="179"/>
      <c r="H3238" s="179"/>
      <c r="I3238" s="179"/>
      <c r="J3238" s="179"/>
      <c r="K3238" s="179"/>
      <c r="L3238" s="179"/>
      <c r="M3238" s="179"/>
      <c r="N3238" s="179"/>
      <c r="O3238" s="179"/>
      <c r="P3238" s="179"/>
      <c r="Q3238" s="179"/>
      <c r="R3238" s="179"/>
      <c r="S3238" s="179"/>
      <c r="T3238" s="179"/>
      <c r="U3238" s="179"/>
      <c r="V3238" s="179"/>
      <c r="W3238" s="179"/>
      <c r="X3238" s="179"/>
      <c r="Y3238" s="223"/>
      <c r="Z3238" s="179"/>
      <c r="AA3238" s="179"/>
      <c r="AB3238" s="179"/>
      <c r="AC3238" s="179"/>
      <c r="AD3238" s="179"/>
      <c r="AF3238" s="67"/>
      <c r="AG3238" s="67"/>
      <c r="AH3238" s="67"/>
      <c r="AI3238" s="67"/>
      <c r="AJ3238" s="207"/>
      <c r="AK3238" s="207"/>
      <c r="AL3238" s="207"/>
      <c r="AM3238" s="207"/>
      <c r="AN3238" s="207"/>
      <c r="AO3238" s="208"/>
    </row>
    <row r="3239" customFormat="false" ht="15.75" hidden="false" customHeight="true" outlineLevel="0" collapsed="false">
      <c r="A3239" s="179"/>
      <c r="B3239" s="179"/>
      <c r="C3239" s="179"/>
      <c r="D3239" s="179"/>
      <c r="E3239" s="179"/>
      <c r="F3239" s="179"/>
      <c r="G3239" s="179"/>
      <c r="H3239" s="179"/>
      <c r="I3239" s="179"/>
      <c r="J3239" s="179"/>
      <c r="K3239" s="179"/>
      <c r="L3239" s="179"/>
      <c r="M3239" s="179"/>
      <c r="N3239" s="179"/>
      <c r="O3239" s="179"/>
      <c r="P3239" s="179"/>
      <c r="Q3239" s="179"/>
      <c r="R3239" s="179"/>
      <c r="S3239" s="179"/>
      <c r="T3239" s="179"/>
      <c r="U3239" s="179"/>
      <c r="V3239" s="179"/>
      <c r="W3239" s="179"/>
      <c r="X3239" s="179"/>
      <c r="Y3239" s="223"/>
      <c r="Z3239" s="179"/>
      <c r="AA3239" s="179"/>
      <c r="AB3239" s="179"/>
      <c r="AC3239" s="179"/>
      <c r="AD3239" s="179"/>
      <c r="AF3239" s="67"/>
      <c r="AG3239" s="67"/>
      <c r="AH3239" s="67"/>
      <c r="AI3239" s="67"/>
      <c r="AJ3239" s="207"/>
      <c r="AK3239" s="207"/>
      <c r="AL3239" s="207"/>
      <c r="AM3239" s="207"/>
      <c r="AN3239" s="207"/>
      <c r="AO3239" s="208"/>
    </row>
    <row r="3240" customFormat="false" ht="15.75" hidden="false" customHeight="true" outlineLevel="0" collapsed="false">
      <c r="A3240" s="179"/>
      <c r="B3240" s="179"/>
      <c r="C3240" s="179"/>
      <c r="D3240" s="179"/>
      <c r="E3240" s="179"/>
      <c r="F3240" s="179"/>
      <c r="G3240" s="179"/>
      <c r="H3240" s="179"/>
      <c r="I3240" s="179"/>
      <c r="J3240" s="179"/>
      <c r="K3240" s="179"/>
      <c r="L3240" s="179"/>
      <c r="M3240" s="179"/>
      <c r="N3240" s="179"/>
      <c r="O3240" s="179"/>
      <c r="P3240" s="179"/>
      <c r="Q3240" s="179"/>
      <c r="R3240" s="179"/>
      <c r="S3240" s="179"/>
      <c r="T3240" s="179"/>
      <c r="U3240" s="179"/>
      <c r="V3240" s="179"/>
      <c r="W3240" s="179"/>
      <c r="X3240" s="179"/>
      <c r="Y3240" s="223"/>
      <c r="Z3240" s="179"/>
      <c r="AA3240" s="179"/>
      <c r="AB3240" s="179"/>
      <c r="AC3240" s="179"/>
      <c r="AD3240" s="179"/>
      <c r="AF3240" s="67"/>
      <c r="AG3240" s="67"/>
      <c r="AH3240" s="67"/>
      <c r="AI3240" s="67"/>
      <c r="AJ3240" s="207"/>
      <c r="AK3240" s="207"/>
      <c r="AL3240" s="207"/>
      <c r="AM3240" s="207"/>
      <c r="AN3240" s="207"/>
      <c r="AO3240" s="208"/>
    </row>
    <row r="3241" customFormat="false" ht="15.75" hidden="false" customHeight="true" outlineLevel="0" collapsed="false">
      <c r="A3241" s="179"/>
      <c r="B3241" s="179"/>
      <c r="C3241" s="179"/>
      <c r="D3241" s="179"/>
      <c r="E3241" s="179"/>
      <c r="F3241" s="179"/>
      <c r="G3241" s="179"/>
      <c r="H3241" s="179"/>
      <c r="I3241" s="179"/>
      <c r="J3241" s="179"/>
      <c r="K3241" s="179"/>
      <c r="L3241" s="179"/>
      <c r="M3241" s="179"/>
      <c r="N3241" s="179"/>
      <c r="O3241" s="179"/>
      <c r="P3241" s="179"/>
      <c r="Q3241" s="179"/>
      <c r="R3241" s="179"/>
      <c r="S3241" s="179"/>
      <c r="T3241" s="179"/>
      <c r="U3241" s="179"/>
      <c r="V3241" s="179"/>
      <c r="W3241" s="179"/>
      <c r="X3241" s="179"/>
      <c r="Y3241" s="223"/>
      <c r="Z3241" s="179"/>
      <c r="AA3241" s="179"/>
      <c r="AB3241" s="179"/>
      <c r="AC3241" s="179"/>
      <c r="AD3241" s="179"/>
      <c r="AF3241" s="67"/>
      <c r="AG3241" s="67"/>
      <c r="AH3241" s="67"/>
      <c r="AI3241" s="67"/>
      <c r="AJ3241" s="207"/>
      <c r="AK3241" s="207"/>
      <c r="AL3241" s="207"/>
      <c r="AM3241" s="207"/>
      <c r="AN3241" s="207"/>
      <c r="AO3241" s="208"/>
    </row>
    <row r="3242" customFormat="false" ht="15.75" hidden="false" customHeight="true" outlineLevel="0" collapsed="false">
      <c r="A3242" s="179"/>
      <c r="B3242" s="179"/>
      <c r="C3242" s="179"/>
      <c r="D3242" s="179"/>
      <c r="E3242" s="179"/>
      <c r="F3242" s="179"/>
      <c r="G3242" s="179"/>
      <c r="H3242" s="179"/>
      <c r="I3242" s="179"/>
      <c r="J3242" s="179"/>
      <c r="K3242" s="179"/>
      <c r="L3242" s="179"/>
      <c r="M3242" s="179"/>
      <c r="N3242" s="179"/>
      <c r="O3242" s="179"/>
      <c r="P3242" s="179"/>
      <c r="Q3242" s="179"/>
      <c r="R3242" s="179"/>
      <c r="S3242" s="179"/>
      <c r="T3242" s="179"/>
      <c r="U3242" s="179"/>
      <c r="V3242" s="179"/>
      <c r="W3242" s="179"/>
      <c r="X3242" s="179"/>
      <c r="Y3242" s="223"/>
      <c r="Z3242" s="179"/>
      <c r="AA3242" s="179"/>
      <c r="AB3242" s="179"/>
      <c r="AC3242" s="179"/>
      <c r="AD3242" s="179"/>
      <c r="AF3242" s="67"/>
      <c r="AG3242" s="67"/>
      <c r="AH3242" s="67"/>
      <c r="AI3242" s="67"/>
      <c r="AJ3242" s="207"/>
      <c r="AK3242" s="207"/>
      <c r="AL3242" s="207"/>
      <c r="AM3242" s="207"/>
      <c r="AN3242" s="207"/>
      <c r="AO3242" s="208"/>
    </row>
    <row r="3243" customFormat="false" ht="15.75" hidden="false" customHeight="true" outlineLevel="0" collapsed="false">
      <c r="A3243" s="179"/>
      <c r="B3243" s="179"/>
      <c r="C3243" s="179"/>
      <c r="D3243" s="179"/>
      <c r="E3243" s="179"/>
      <c r="F3243" s="179"/>
      <c r="G3243" s="179"/>
      <c r="H3243" s="179"/>
      <c r="I3243" s="179"/>
      <c r="J3243" s="179"/>
      <c r="K3243" s="179"/>
      <c r="L3243" s="179"/>
      <c r="M3243" s="179"/>
      <c r="N3243" s="179"/>
      <c r="O3243" s="179"/>
      <c r="P3243" s="179"/>
      <c r="Q3243" s="179"/>
      <c r="R3243" s="179"/>
      <c r="S3243" s="179"/>
      <c r="T3243" s="179"/>
      <c r="U3243" s="179"/>
      <c r="V3243" s="179"/>
      <c r="W3243" s="179"/>
      <c r="X3243" s="179"/>
      <c r="Y3243" s="223"/>
      <c r="Z3243" s="179"/>
      <c r="AA3243" s="179"/>
      <c r="AB3243" s="179"/>
      <c r="AC3243" s="179"/>
      <c r="AD3243" s="179"/>
      <c r="AF3243" s="67"/>
      <c r="AG3243" s="67"/>
      <c r="AH3243" s="67"/>
      <c r="AI3243" s="67"/>
      <c r="AJ3243" s="207"/>
      <c r="AK3243" s="207"/>
      <c r="AL3243" s="207"/>
      <c r="AM3243" s="207"/>
      <c r="AN3243" s="207"/>
      <c r="AO3243" s="208"/>
    </row>
    <row r="3244" customFormat="false" ht="15.75" hidden="false" customHeight="true" outlineLevel="0" collapsed="false">
      <c r="A3244" s="179"/>
      <c r="B3244" s="179"/>
      <c r="C3244" s="179"/>
      <c r="D3244" s="179"/>
      <c r="E3244" s="179"/>
      <c r="F3244" s="179"/>
      <c r="G3244" s="179"/>
      <c r="H3244" s="179"/>
      <c r="I3244" s="179"/>
      <c r="J3244" s="179"/>
      <c r="K3244" s="179"/>
      <c r="L3244" s="179"/>
      <c r="M3244" s="179"/>
      <c r="N3244" s="179"/>
      <c r="O3244" s="179"/>
      <c r="P3244" s="179"/>
      <c r="Q3244" s="179"/>
      <c r="R3244" s="179"/>
      <c r="S3244" s="179"/>
      <c r="T3244" s="179"/>
      <c r="U3244" s="179"/>
      <c r="V3244" s="179"/>
      <c r="W3244" s="179"/>
      <c r="X3244" s="179"/>
      <c r="Y3244" s="223"/>
      <c r="Z3244" s="179"/>
      <c r="AA3244" s="179"/>
      <c r="AB3244" s="179"/>
      <c r="AC3244" s="179"/>
      <c r="AD3244" s="179"/>
      <c r="AF3244" s="67"/>
      <c r="AG3244" s="67"/>
      <c r="AH3244" s="67"/>
      <c r="AI3244" s="67"/>
      <c r="AJ3244" s="207"/>
      <c r="AK3244" s="207"/>
      <c r="AL3244" s="207"/>
      <c r="AM3244" s="207"/>
      <c r="AN3244" s="207"/>
      <c r="AO3244" s="208"/>
    </row>
    <row r="3245" customFormat="false" ht="15.75" hidden="false" customHeight="true" outlineLevel="0" collapsed="false">
      <c r="A3245" s="179"/>
      <c r="B3245" s="179"/>
      <c r="C3245" s="179"/>
      <c r="D3245" s="179"/>
      <c r="E3245" s="179"/>
      <c r="F3245" s="179"/>
      <c r="G3245" s="179"/>
      <c r="H3245" s="179"/>
      <c r="I3245" s="179"/>
      <c r="J3245" s="179"/>
      <c r="K3245" s="179"/>
      <c r="L3245" s="179"/>
      <c r="M3245" s="179"/>
      <c r="N3245" s="179"/>
      <c r="O3245" s="179"/>
      <c r="P3245" s="179"/>
      <c r="Q3245" s="179"/>
      <c r="R3245" s="179"/>
      <c r="S3245" s="179"/>
      <c r="T3245" s="179"/>
      <c r="U3245" s="179"/>
      <c r="V3245" s="179"/>
      <c r="W3245" s="179"/>
      <c r="X3245" s="179"/>
      <c r="Y3245" s="223"/>
      <c r="Z3245" s="179"/>
      <c r="AA3245" s="179"/>
      <c r="AB3245" s="179"/>
      <c r="AC3245" s="179"/>
      <c r="AD3245" s="179"/>
      <c r="AF3245" s="67"/>
      <c r="AG3245" s="67"/>
      <c r="AH3245" s="67"/>
      <c r="AI3245" s="67"/>
      <c r="AJ3245" s="207"/>
      <c r="AK3245" s="207"/>
      <c r="AL3245" s="207"/>
      <c r="AM3245" s="207"/>
      <c r="AN3245" s="207"/>
      <c r="AO3245" s="208"/>
    </row>
    <row r="3246" customFormat="false" ht="15.75" hidden="false" customHeight="true" outlineLevel="0" collapsed="false">
      <c r="A3246" s="179"/>
      <c r="B3246" s="179"/>
      <c r="C3246" s="179"/>
      <c r="D3246" s="179"/>
      <c r="E3246" s="179"/>
      <c r="F3246" s="179"/>
      <c r="G3246" s="179"/>
      <c r="H3246" s="179"/>
      <c r="I3246" s="179"/>
      <c r="J3246" s="179"/>
      <c r="K3246" s="179"/>
      <c r="L3246" s="179"/>
      <c r="M3246" s="179"/>
      <c r="N3246" s="179"/>
      <c r="O3246" s="179"/>
      <c r="P3246" s="179"/>
      <c r="Q3246" s="179"/>
      <c r="R3246" s="179"/>
      <c r="S3246" s="179"/>
      <c r="T3246" s="179"/>
      <c r="U3246" s="179"/>
      <c r="V3246" s="179"/>
      <c r="W3246" s="179"/>
      <c r="X3246" s="179"/>
      <c r="Y3246" s="223"/>
      <c r="Z3246" s="179"/>
      <c r="AA3246" s="179"/>
      <c r="AB3246" s="179"/>
      <c r="AC3246" s="179"/>
      <c r="AD3246" s="179"/>
      <c r="AF3246" s="67"/>
      <c r="AG3246" s="67"/>
      <c r="AH3246" s="67"/>
      <c r="AI3246" s="67"/>
      <c r="AJ3246" s="207"/>
      <c r="AK3246" s="207"/>
      <c r="AL3246" s="207"/>
      <c r="AM3246" s="207"/>
      <c r="AN3246" s="207"/>
      <c r="AO3246" s="208"/>
    </row>
    <row r="3247" customFormat="false" ht="15.75" hidden="false" customHeight="true" outlineLevel="0" collapsed="false">
      <c r="A3247" s="179"/>
      <c r="B3247" s="179"/>
      <c r="C3247" s="179"/>
      <c r="D3247" s="179"/>
      <c r="E3247" s="179"/>
      <c r="F3247" s="179"/>
      <c r="G3247" s="179"/>
      <c r="H3247" s="179"/>
      <c r="I3247" s="179"/>
      <c r="J3247" s="179"/>
      <c r="K3247" s="179"/>
      <c r="L3247" s="179"/>
      <c r="M3247" s="179"/>
      <c r="N3247" s="179"/>
      <c r="O3247" s="179"/>
      <c r="P3247" s="179"/>
      <c r="Q3247" s="179"/>
      <c r="R3247" s="179"/>
      <c r="S3247" s="179"/>
      <c r="T3247" s="179"/>
      <c r="U3247" s="179"/>
      <c r="V3247" s="179"/>
      <c r="W3247" s="179"/>
      <c r="X3247" s="179"/>
      <c r="Y3247" s="223"/>
      <c r="Z3247" s="179"/>
      <c r="AA3247" s="179"/>
      <c r="AB3247" s="179"/>
      <c r="AC3247" s="179"/>
      <c r="AD3247" s="179"/>
      <c r="AF3247" s="67"/>
      <c r="AG3247" s="67"/>
      <c r="AH3247" s="67"/>
      <c r="AI3247" s="67"/>
      <c r="AJ3247" s="207"/>
      <c r="AK3247" s="207"/>
      <c r="AL3247" s="207"/>
      <c r="AM3247" s="207"/>
      <c r="AN3247" s="207"/>
      <c r="AO3247" s="208"/>
    </row>
    <row r="3248" customFormat="false" ht="15.75" hidden="false" customHeight="true" outlineLevel="0" collapsed="false">
      <c r="A3248" s="179"/>
      <c r="B3248" s="179"/>
      <c r="C3248" s="179"/>
      <c r="D3248" s="179"/>
      <c r="E3248" s="179"/>
      <c r="F3248" s="179"/>
      <c r="G3248" s="179"/>
      <c r="H3248" s="179"/>
      <c r="I3248" s="179"/>
      <c r="J3248" s="179"/>
      <c r="K3248" s="179"/>
      <c r="L3248" s="179"/>
      <c r="M3248" s="179"/>
      <c r="N3248" s="179"/>
      <c r="O3248" s="179"/>
      <c r="P3248" s="179"/>
      <c r="Q3248" s="179"/>
      <c r="R3248" s="179"/>
      <c r="S3248" s="179"/>
      <c r="T3248" s="179"/>
      <c r="U3248" s="179"/>
      <c r="V3248" s="179"/>
      <c r="W3248" s="179"/>
      <c r="X3248" s="179"/>
      <c r="Y3248" s="223"/>
      <c r="Z3248" s="179"/>
      <c r="AA3248" s="179"/>
      <c r="AB3248" s="179"/>
      <c r="AC3248" s="179"/>
      <c r="AD3248" s="179"/>
      <c r="AF3248" s="67"/>
      <c r="AG3248" s="67"/>
      <c r="AH3248" s="67"/>
      <c r="AI3248" s="67"/>
      <c r="AJ3248" s="207"/>
      <c r="AK3248" s="207"/>
      <c r="AL3248" s="207"/>
      <c r="AM3248" s="207"/>
      <c r="AN3248" s="207"/>
      <c r="AO3248" s="208"/>
    </row>
    <row r="3249" customFormat="false" ht="15.75" hidden="false" customHeight="true" outlineLevel="0" collapsed="false">
      <c r="A3249" s="179"/>
      <c r="B3249" s="179"/>
      <c r="C3249" s="179"/>
      <c r="D3249" s="179"/>
      <c r="E3249" s="179"/>
      <c r="F3249" s="179"/>
      <c r="G3249" s="179"/>
      <c r="H3249" s="179"/>
      <c r="I3249" s="179"/>
      <c r="J3249" s="179"/>
      <c r="K3249" s="179"/>
      <c r="L3249" s="179"/>
      <c r="M3249" s="179"/>
      <c r="N3249" s="179"/>
      <c r="O3249" s="179"/>
      <c r="P3249" s="179"/>
      <c r="Q3249" s="179"/>
      <c r="R3249" s="179"/>
      <c r="S3249" s="179"/>
      <c r="T3249" s="179"/>
      <c r="U3249" s="179"/>
      <c r="V3249" s="179"/>
      <c r="W3249" s="179"/>
      <c r="X3249" s="179"/>
      <c r="Y3249" s="223"/>
      <c r="Z3249" s="179"/>
      <c r="AA3249" s="179"/>
      <c r="AB3249" s="179"/>
      <c r="AC3249" s="179"/>
      <c r="AD3249" s="179"/>
      <c r="AF3249" s="67"/>
      <c r="AG3249" s="67"/>
      <c r="AH3249" s="67"/>
      <c r="AI3249" s="67"/>
      <c r="AJ3249" s="207"/>
      <c r="AK3249" s="207"/>
      <c r="AL3249" s="207"/>
      <c r="AM3249" s="207"/>
      <c r="AN3249" s="207"/>
      <c r="AO3249" s="208"/>
    </row>
    <row r="3250" customFormat="false" ht="15.75" hidden="false" customHeight="true" outlineLevel="0" collapsed="false">
      <c r="A3250" s="179"/>
      <c r="B3250" s="179"/>
      <c r="C3250" s="179"/>
      <c r="D3250" s="179"/>
      <c r="E3250" s="179"/>
      <c r="F3250" s="179"/>
      <c r="G3250" s="179"/>
      <c r="H3250" s="179"/>
      <c r="I3250" s="179"/>
      <c r="J3250" s="179"/>
      <c r="K3250" s="179"/>
      <c r="L3250" s="179"/>
      <c r="M3250" s="179"/>
      <c r="N3250" s="179"/>
      <c r="O3250" s="179"/>
      <c r="P3250" s="179"/>
      <c r="Q3250" s="179"/>
      <c r="R3250" s="179"/>
      <c r="S3250" s="179"/>
      <c r="T3250" s="179"/>
      <c r="U3250" s="179"/>
      <c r="V3250" s="179"/>
      <c r="W3250" s="179"/>
      <c r="X3250" s="179"/>
      <c r="Y3250" s="223"/>
      <c r="Z3250" s="179"/>
      <c r="AA3250" s="179"/>
      <c r="AB3250" s="179"/>
      <c r="AC3250" s="179"/>
      <c r="AD3250" s="179"/>
      <c r="AF3250" s="67"/>
      <c r="AG3250" s="67"/>
      <c r="AH3250" s="67"/>
      <c r="AI3250" s="67"/>
      <c r="AJ3250" s="207"/>
      <c r="AK3250" s="207"/>
      <c r="AL3250" s="207"/>
      <c r="AM3250" s="207"/>
      <c r="AN3250" s="207"/>
      <c r="AO3250" s="208"/>
    </row>
    <row r="3251" customFormat="false" ht="15.75" hidden="false" customHeight="true" outlineLevel="0" collapsed="false">
      <c r="A3251" s="179"/>
      <c r="B3251" s="179"/>
      <c r="C3251" s="179"/>
      <c r="D3251" s="179"/>
      <c r="E3251" s="179"/>
      <c r="F3251" s="179"/>
      <c r="G3251" s="179"/>
      <c r="H3251" s="179"/>
      <c r="I3251" s="179"/>
      <c r="J3251" s="179"/>
      <c r="K3251" s="179"/>
      <c r="L3251" s="179"/>
      <c r="M3251" s="179"/>
      <c r="N3251" s="179"/>
      <c r="O3251" s="179"/>
      <c r="P3251" s="179"/>
      <c r="Q3251" s="179"/>
      <c r="R3251" s="179"/>
      <c r="S3251" s="179"/>
      <c r="T3251" s="179"/>
      <c r="U3251" s="179"/>
      <c r="V3251" s="179"/>
      <c r="W3251" s="179"/>
      <c r="X3251" s="179"/>
      <c r="Y3251" s="223"/>
      <c r="Z3251" s="179"/>
      <c r="AA3251" s="179"/>
      <c r="AB3251" s="179"/>
      <c r="AC3251" s="179"/>
      <c r="AD3251" s="179"/>
      <c r="AF3251" s="67"/>
      <c r="AG3251" s="67"/>
      <c r="AH3251" s="67"/>
      <c r="AI3251" s="67"/>
      <c r="AJ3251" s="207"/>
      <c r="AK3251" s="207"/>
      <c r="AL3251" s="207"/>
      <c r="AM3251" s="207"/>
      <c r="AN3251" s="207"/>
      <c r="AO3251" s="208"/>
    </row>
    <row r="3252" customFormat="false" ht="15.75" hidden="false" customHeight="true" outlineLevel="0" collapsed="false">
      <c r="A3252" s="179"/>
      <c r="B3252" s="179"/>
      <c r="C3252" s="179"/>
      <c r="D3252" s="179"/>
      <c r="E3252" s="179"/>
      <c r="F3252" s="179"/>
      <c r="G3252" s="179"/>
      <c r="H3252" s="179"/>
      <c r="I3252" s="179"/>
      <c r="J3252" s="179"/>
      <c r="K3252" s="179"/>
      <c r="L3252" s="179"/>
      <c r="M3252" s="179"/>
      <c r="N3252" s="179"/>
      <c r="O3252" s="179"/>
      <c r="P3252" s="179"/>
      <c r="Q3252" s="179"/>
      <c r="R3252" s="179"/>
      <c r="S3252" s="179"/>
      <c r="T3252" s="179"/>
      <c r="U3252" s="179"/>
      <c r="V3252" s="179"/>
      <c r="W3252" s="179"/>
      <c r="X3252" s="179"/>
      <c r="Y3252" s="223"/>
      <c r="Z3252" s="179"/>
      <c r="AA3252" s="179"/>
      <c r="AB3252" s="179"/>
      <c r="AC3252" s="179"/>
      <c r="AD3252" s="179"/>
      <c r="AF3252" s="67"/>
      <c r="AG3252" s="67"/>
      <c r="AH3252" s="67"/>
      <c r="AI3252" s="67"/>
      <c r="AJ3252" s="207"/>
      <c r="AK3252" s="207"/>
      <c r="AL3252" s="207"/>
      <c r="AM3252" s="207"/>
      <c r="AN3252" s="207"/>
      <c r="AO3252" s="208"/>
    </row>
    <row r="3253" customFormat="false" ht="15.75" hidden="false" customHeight="true" outlineLevel="0" collapsed="false">
      <c r="A3253" s="179"/>
      <c r="B3253" s="179"/>
      <c r="C3253" s="179"/>
      <c r="D3253" s="179"/>
      <c r="E3253" s="179"/>
      <c r="F3253" s="179"/>
      <c r="G3253" s="179"/>
      <c r="H3253" s="179"/>
      <c r="I3253" s="179"/>
      <c r="J3253" s="179"/>
      <c r="K3253" s="179"/>
      <c r="L3253" s="179"/>
      <c r="M3253" s="179"/>
      <c r="N3253" s="179"/>
      <c r="O3253" s="179"/>
      <c r="P3253" s="179"/>
      <c r="Q3253" s="179"/>
      <c r="R3253" s="179"/>
      <c r="S3253" s="179"/>
      <c r="T3253" s="179"/>
      <c r="U3253" s="179"/>
      <c r="V3253" s="179"/>
      <c r="W3253" s="179"/>
      <c r="X3253" s="179"/>
      <c r="Y3253" s="223"/>
      <c r="Z3253" s="179"/>
      <c r="AA3253" s="179"/>
      <c r="AB3253" s="179"/>
      <c r="AC3253" s="179"/>
      <c r="AD3253" s="179"/>
      <c r="AF3253" s="67"/>
      <c r="AG3253" s="67"/>
      <c r="AH3253" s="67"/>
      <c r="AI3253" s="67"/>
      <c r="AJ3253" s="207"/>
      <c r="AK3253" s="207"/>
      <c r="AL3253" s="207"/>
      <c r="AM3253" s="207"/>
      <c r="AN3253" s="207"/>
      <c r="AO3253" s="208"/>
    </row>
    <row r="3254" customFormat="false" ht="15.75" hidden="false" customHeight="true" outlineLevel="0" collapsed="false">
      <c r="A3254" s="179"/>
      <c r="B3254" s="179"/>
      <c r="C3254" s="179"/>
      <c r="D3254" s="179"/>
      <c r="E3254" s="179"/>
      <c r="F3254" s="179"/>
      <c r="G3254" s="179"/>
      <c r="H3254" s="179"/>
      <c r="I3254" s="179"/>
      <c r="J3254" s="179"/>
      <c r="K3254" s="179"/>
      <c r="L3254" s="179"/>
      <c r="M3254" s="179"/>
      <c r="N3254" s="179"/>
      <c r="O3254" s="179"/>
      <c r="P3254" s="179"/>
      <c r="Q3254" s="179"/>
      <c r="R3254" s="179"/>
      <c r="S3254" s="179"/>
      <c r="T3254" s="179"/>
      <c r="U3254" s="179"/>
      <c r="V3254" s="179"/>
      <c r="W3254" s="179"/>
      <c r="X3254" s="179"/>
      <c r="Y3254" s="223"/>
      <c r="Z3254" s="179"/>
      <c r="AA3254" s="179"/>
      <c r="AB3254" s="179"/>
      <c r="AC3254" s="179"/>
      <c r="AD3254" s="179"/>
      <c r="AF3254" s="67"/>
      <c r="AG3254" s="67"/>
      <c r="AH3254" s="67"/>
      <c r="AI3254" s="67"/>
      <c r="AJ3254" s="207"/>
      <c r="AK3254" s="207"/>
      <c r="AL3254" s="207"/>
      <c r="AM3254" s="207"/>
      <c r="AN3254" s="207"/>
      <c r="AO3254" s="208"/>
    </row>
    <row r="3255" customFormat="false" ht="15.75" hidden="false" customHeight="true" outlineLevel="0" collapsed="false">
      <c r="A3255" s="179"/>
      <c r="B3255" s="179"/>
      <c r="C3255" s="179"/>
      <c r="D3255" s="179"/>
      <c r="E3255" s="179"/>
      <c r="F3255" s="179"/>
      <c r="G3255" s="179"/>
      <c r="H3255" s="179"/>
      <c r="I3255" s="179"/>
      <c r="J3255" s="179"/>
      <c r="K3255" s="179"/>
      <c r="L3255" s="179"/>
      <c r="M3255" s="179"/>
      <c r="N3255" s="179"/>
      <c r="O3255" s="179"/>
      <c r="P3255" s="179"/>
      <c r="Q3255" s="179"/>
      <c r="R3255" s="179"/>
      <c r="S3255" s="179"/>
      <c r="T3255" s="179"/>
      <c r="U3255" s="179"/>
      <c r="V3255" s="179"/>
      <c r="W3255" s="179"/>
      <c r="X3255" s="179"/>
      <c r="Y3255" s="223"/>
      <c r="Z3255" s="179"/>
      <c r="AA3255" s="179"/>
      <c r="AB3255" s="179"/>
      <c r="AC3255" s="179"/>
      <c r="AD3255" s="179"/>
      <c r="AF3255" s="67"/>
      <c r="AG3255" s="67"/>
      <c r="AH3255" s="67"/>
      <c r="AI3255" s="67"/>
      <c r="AJ3255" s="207"/>
      <c r="AK3255" s="207"/>
      <c r="AL3255" s="207"/>
      <c r="AM3255" s="207"/>
      <c r="AN3255" s="207"/>
      <c r="AO3255" s="208"/>
    </row>
    <row r="3256" customFormat="false" ht="15.75" hidden="false" customHeight="true" outlineLevel="0" collapsed="false">
      <c r="A3256" s="179"/>
      <c r="B3256" s="179"/>
      <c r="C3256" s="179"/>
      <c r="D3256" s="179"/>
      <c r="E3256" s="179"/>
      <c r="F3256" s="179"/>
      <c r="G3256" s="179"/>
      <c r="H3256" s="179"/>
      <c r="I3256" s="179"/>
      <c r="J3256" s="179"/>
      <c r="K3256" s="179"/>
      <c r="L3256" s="179"/>
      <c r="M3256" s="179"/>
      <c r="N3256" s="179"/>
      <c r="O3256" s="179"/>
      <c r="P3256" s="179"/>
      <c r="Q3256" s="179"/>
      <c r="R3256" s="179"/>
      <c r="S3256" s="179"/>
      <c r="T3256" s="179"/>
      <c r="U3256" s="179"/>
      <c r="V3256" s="179"/>
      <c r="W3256" s="179"/>
      <c r="X3256" s="179"/>
      <c r="Y3256" s="223"/>
      <c r="Z3256" s="179"/>
      <c r="AA3256" s="179"/>
      <c r="AB3256" s="179"/>
      <c r="AC3256" s="179"/>
      <c r="AD3256" s="179"/>
      <c r="AF3256" s="67"/>
      <c r="AG3256" s="67"/>
      <c r="AH3256" s="67"/>
      <c r="AI3256" s="67"/>
      <c r="AJ3256" s="207"/>
      <c r="AK3256" s="207"/>
      <c r="AL3256" s="207"/>
      <c r="AM3256" s="207"/>
      <c r="AN3256" s="207"/>
      <c r="AO3256" s="208"/>
    </row>
    <row r="3257" customFormat="false" ht="15.75" hidden="false" customHeight="true" outlineLevel="0" collapsed="false">
      <c r="A3257" s="179"/>
      <c r="B3257" s="179"/>
      <c r="C3257" s="179"/>
      <c r="D3257" s="179"/>
      <c r="E3257" s="179"/>
      <c r="F3257" s="179"/>
      <c r="G3257" s="179"/>
      <c r="H3257" s="179"/>
      <c r="I3257" s="179"/>
      <c r="J3257" s="179"/>
      <c r="K3257" s="179"/>
      <c r="L3257" s="179"/>
      <c r="M3257" s="179"/>
      <c r="N3257" s="179"/>
      <c r="O3257" s="179"/>
      <c r="P3257" s="179"/>
      <c r="Q3257" s="179"/>
      <c r="R3257" s="179"/>
      <c r="S3257" s="179"/>
      <c r="T3257" s="179"/>
      <c r="U3257" s="179"/>
      <c r="V3257" s="179"/>
      <c r="W3257" s="179"/>
      <c r="X3257" s="179"/>
      <c r="Y3257" s="223"/>
      <c r="Z3257" s="179"/>
      <c r="AA3257" s="179"/>
      <c r="AB3257" s="179"/>
      <c r="AC3257" s="179"/>
      <c r="AD3257" s="179"/>
      <c r="AF3257" s="67"/>
      <c r="AG3257" s="67"/>
      <c r="AH3257" s="67"/>
      <c r="AI3257" s="67"/>
      <c r="AJ3257" s="207"/>
      <c r="AK3257" s="207"/>
      <c r="AL3257" s="207"/>
      <c r="AM3257" s="207"/>
      <c r="AN3257" s="207"/>
      <c r="AO3257" s="208"/>
    </row>
    <row r="3258" customFormat="false" ht="15.75" hidden="false" customHeight="true" outlineLevel="0" collapsed="false">
      <c r="A3258" s="179"/>
      <c r="B3258" s="179"/>
      <c r="C3258" s="179"/>
      <c r="D3258" s="179"/>
      <c r="E3258" s="179"/>
      <c r="F3258" s="179"/>
      <c r="G3258" s="179"/>
      <c r="H3258" s="179"/>
      <c r="I3258" s="179"/>
      <c r="J3258" s="179"/>
      <c r="K3258" s="179"/>
      <c r="L3258" s="179"/>
      <c r="M3258" s="179"/>
      <c r="N3258" s="179"/>
      <c r="O3258" s="179"/>
      <c r="P3258" s="179"/>
      <c r="Q3258" s="179"/>
      <c r="R3258" s="179"/>
      <c r="S3258" s="179"/>
      <c r="T3258" s="179"/>
      <c r="U3258" s="179"/>
      <c r="V3258" s="179"/>
      <c r="W3258" s="179"/>
      <c r="X3258" s="179"/>
      <c r="Y3258" s="223"/>
      <c r="Z3258" s="179"/>
      <c r="AA3258" s="179"/>
      <c r="AB3258" s="179"/>
      <c r="AC3258" s="179"/>
      <c r="AD3258" s="179"/>
      <c r="AF3258" s="67"/>
      <c r="AG3258" s="67"/>
      <c r="AH3258" s="67"/>
      <c r="AI3258" s="67"/>
      <c r="AJ3258" s="207"/>
      <c r="AK3258" s="207"/>
      <c r="AL3258" s="207"/>
      <c r="AM3258" s="207"/>
      <c r="AN3258" s="207"/>
      <c r="AO3258" s="208"/>
    </row>
    <row r="3259" customFormat="false" ht="15.75" hidden="false" customHeight="true" outlineLevel="0" collapsed="false">
      <c r="A3259" s="179"/>
      <c r="B3259" s="179"/>
      <c r="C3259" s="179"/>
      <c r="D3259" s="179"/>
      <c r="E3259" s="179"/>
      <c r="F3259" s="179"/>
      <c r="G3259" s="179"/>
      <c r="H3259" s="179"/>
      <c r="I3259" s="179"/>
      <c r="J3259" s="179"/>
      <c r="K3259" s="179"/>
      <c r="L3259" s="179"/>
      <c r="M3259" s="179"/>
      <c r="N3259" s="179"/>
      <c r="O3259" s="179"/>
      <c r="P3259" s="179"/>
      <c r="Q3259" s="179"/>
      <c r="R3259" s="179"/>
      <c r="S3259" s="179"/>
      <c r="T3259" s="179"/>
      <c r="U3259" s="179"/>
      <c r="V3259" s="179"/>
      <c r="W3259" s="179"/>
      <c r="X3259" s="179"/>
      <c r="Y3259" s="223"/>
      <c r="Z3259" s="179"/>
      <c r="AA3259" s="179"/>
      <c r="AB3259" s="179"/>
      <c r="AC3259" s="179"/>
      <c r="AD3259" s="179"/>
      <c r="AF3259" s="67"/>
      <c r="AG3259" s="67"/>
      <c r="AH3259" s="67"/>
      <c r="AI3259" s="67"/>
      <c r="AJ3259" s="207"/>
      <c r="AK3259" s="207"/>
      <c r="AL3259" s="207"/>
      <c r="AM3259" s="207"/>
      <c r="AN3259" s="207"/>
      <c r="AO3259" s="208"/>
    </row>
    <row r="3260" customFormat="false" ht="15.75" hidden="false" customHeight="true" outlineLevel="0" collapsed="false">
      <c r="A3260" s="179"/>
      <c r="B3260" s="179"/>
      <c r="C3260" s="179"/>
      <c r="D3260" s="179"/>
      <c r="E3260" s="179"/>
      <c r="F3260" s="179"/>
      <c r="G3260" s="179"/>
      <c r="H3260" s="179"/>
      <c r="I3260" s="179"/>
      <c r="J3260" s="179"/>
      <c r="K3260" s="179"/>
      <c r="L3260" s="179"/>
      <c r="M3260" s="179"/>
      <c r="N3260" s="179"/>
      <c r="O3260" s="179"/>
      <c r="P3260" s="179"/>
      <c r="Q3260" s="179"/>
      <c r="R3260" s="179"/>
      <c r="S3260" s="179"/>
      <c r="T3260" s="179"/>
      <c r="U3260" s="179"/>
      <c r="V3260" s="179"/>
      <c r="W3260" s="179"/>
      <c r="X3260" s="179"/>
      <c r="Y3260" s="223"/>
      <c r="Z3260" s="179"/>
      <c r="AA3260" s="179"/>
      <c r="AB3260" s="179"/>
      <c r="AC3260" s="179"/>
      <c r="AD3260" s="179"/>
      <c r="AF3260" s="67"/>
      <c r="AG3260" s="67"/>
      <c r="AH3260" s="67"/>
      <c r="AI3260" s="67"/>
      <c r="AJ3260" s="207"/>
      <c r="AK3260" s="207"/>
      <c r="AL3260" s="207"/>
      <c r="AM3260" s="207"/>
      <c r="AN3260" s="207"/>
      <c r="AO3260" s="208"/>
    </row>
    <row r="3261" customFormat="false" ht="15.75" hidden="false" customHeight="true" outlineLevel="0" collapsed="false">
      <c r="A3261" s="179"/>
      <c r="B3261" s="179"/>
      <c r="C3261" s="179"/>
      <c r="D3261" s="179"/>
      <c r="E3261" s="179"/>
      <c r="F3261" s="179"/>
      <c r="G3261" s="179"/>
      <c r="H3261" s="179"/>
      <c r="I3261" s="179"/>
      <c r="J3261" s="179"/>
      <c r="K3261" s="179"/>
      <c r="L3261" s="179"/>
      <c r="M3261" s="179"/>
      <c r="N3261" s="179"/>
      <c r="O3261" s="179"/>
      <c r="P3261" s="179"/>
      <c r="Q3261" s="179"/>
      <c r="R3261" s="179"/>
      <c r="S3261" s="179"/>
      <c r="T3261" s="179"/>
      <c r="U3261" s="179"/>
      <c r="V3261" s="179"/>
      <c r="W3261" s="179"/>
      <c r="X3261" s="179"/>
      <c r="Y3261" s="223"/>
      <c r="Z3261" s="179"/>
      <c r="AA3261" s="179"/>
      <c r="AB3261" s="179"/>
      <c r="AC3261" s="179"/>
      <c r="AD3261" s="179"/>
      <c r="AF3261" s="67"/>
      <c r="AG3261" s="67"/>
      <c r="AH3261" s="67"/>
      <c r="AI3261" s="67"/>
      <c r="AJ3261" s="207"/>
      <c r="AK3261" s="207"/>
      <c r="AL3261" s="207"/>
      <c r="AM3261" s="207"/>
      <c r="AN3261" s="207"/>
      <c r="AO3261" s="208"/>
    </row>
    <row r="3262" customFormat="false" ht="15.75" hidden="false" customHeight="true" outlineLevel="0" collapsed="false">
      <c r="A3262" s="179"/>
      <c r="B3262" s="179"/>
      <c r="C3262" s="179"/>
      <c r="D3262" s="179"/>
      <c r="E3262" s="179"/>
      <c r="F3262" s="179"/>
      <c r="G3262" s="179"/>
      <c r="H3262" s="179"/>
      <c r="I3262" s="179"/>
      <c r="J3262" s="179"/>
      <c r="K3262" s="179"/>
      <c r="L3262" s="179"/>
      <c r="M3262" s="179"/>
      <c r="N3262" s="179"/>
      <c r="O3262" s="179"/>
      <c r="P3262" s="179"/>
      <c r="Q3262" s="179"/>
      <c r="R3262" s="179"/>
      <c r="S3262" s="179"/>
      <c r="T3262" s="179"/>
      <c r="U3262" s="179"/>
      <c r="V3262" s="179"/>
      <c r="W3262" s="179"/>
      <c r="X3262" s="179"/>
      <c r="Y3262" s="223"/>
      <c r="Z3262" s="179"/>
      <c r="AA3262" s="179"/>
      <c r="AB3262" s="179"/>
      <c r="AC3262" s="179"/>
      <c r="AD3262" s="179"/>
      <c r="AF3262" s="67"/>
      <c r="AG3262" s="67"/>
      <c r="AH3262" s="67"/>
      <c r="AI3262" s="67"/>
      <c r="AJ3262" s="207"/>
      <c r="AK3262" s="207"/>
      <c r="AL3262" s="207"/>
      <c r="AM3262" s="207"/>
      <c r="AN3262" s="207"/>
      <c r="AO3262" s="208"/>
    </row>
    <row r="3263" customFormat="false" ht="15.75" hidden="false" customHeight="true" outlineLevel="0" collapsed="false">
      <c r="A3263" s="179"/>
      <c r="B3263" s="179"/>
      <c r="C3263" s="179"/>
      <c r="D3263" s="179"/>
      <c r="E3263" s="179"/>
      <c r="F3263" s="179"/>
      <c r="G3263" s="179"/>
      <c r="H3263" s="179"/>
      <c r="I3263" s="179"/>
      <c r="J3263" s="179"/>
      <c r="K3263" s="179"/>
      <c r="L3263" s="179"/>
      <c r="M3263" s="179"/>
      <c r="N3263" s="179"/>
      <c r="O3263" s="179"/>
      <c r="P3263" s="179"/>
      <c r="Q3263" s="179"/>
      <c r="R3263" s="179"/>
      <c r="S3263" s="179"/>
      <c r="T3263" s="179"/>
      <c r="U3263" s="179"/>
      <c r="V3263" s="179"/>
      <c r="W3263" s="179"/>
      <c r="X3263" s="179"/>
      <c r="Y3263" s="223"/>
      <c r="Z3263" s="179"/>
      <c r="AA3263" s="179"/>
      <c r="AB3263" s="179"/>
      <c r="AC3263" s="179"/>
      <c r="AD3263" s="179"/>
      <c r="AF3263" s="67"/>
      <c r="AG3263" s="67"/>
      <c r="AH3263" s="67"/>
      <c r="AI3263" s="67"/>
      <c r="AJ3263" s="207"/>
      <c r="AK3263" s="207"/>
      <c r="AL3263" s="207"/>
      <c r="AM3263" s="207"/>
      <c r="AN3263" s="207"/>
      <c r="AO3263" s="208"/>
    </row>
    <row r="3264" customFormat="false" ht="15.75" hidden="false" customHeight="true" outlineLevel="0" collapsed="false">
      <c r="A3264" s="179"/>
      <c r="B3264" s="179"/>
      <c r="C3264" s="179"/>
      <c r="D3264" s="179"/>
      <c r="E3264" s="179"/>
      <c r="F3264" s="179"/>
      <c r="G3264" s="179"/>
      <c r="H3264" s="179"/>
      <c r="I3264" s="179"/>
      <c r="J3264" s="179"/>
      <c r="K3264" s="179"/>
      <c r="L3264" s="179"/>
      <c r="M3264" s="179"/>
      <c r="N3264" s="179"/>
      <c r="O3264" s="179"/>
      <c r="P3264" s="179"/>
      <c r="Q3264" s="179"/>
      <c r="R3264" s="179"/>
      <c r="S3264" s="179"/>
      <c r="T3264" s="179"/>
      <c r="U3264" s="179"/>
      <c r="V3264" s="179"/>
      <c r="W3264" s="179"/>
      <c r="X3264" s="179"/>
      <c r="Y3264" s="223"/>
      <c r="Z3264" s="179"/>
      <c r="AA3264" s="179"/>
      <c r="AB3264" s="179"/>
      <c r="AC3264" s="179"/>
      <c r="AD3264" s="179"/>
      <c r="AF3264" s="67"/>
      <c r="AG3264" s="67"/>
      <c r="AH3264" s="67"/>
      <c r="AI3264" s="67"/>
      <c r="AJ3264" s="207"/>
      <c r="AK3264" s="207"/>
      <c r="AL3264" s="207"/>
      <c r="AM3264" s="207"/>
      <c r="AN3264" s="207"/>
      <c r="AO3264" s="208"/>
    </row>
    <row r="3265" customFormat="false" ht="15.75" hidden="false" customHeight="true" outlineLevel="0" collapsed="false">
      <c r="A3265" s="179"/>
      <c r="B3265" s="179"/>
      <c r="C3265" s="179"/>
      <c r="D3265" s="179"/>
      <c r="E3265" s="179"/>
      <c r="F3265" s="179"/>
      <c r="G3265" s="179"/>
      <c r="H3265" s="179"/>
      <c r="I3265" s="179"/>
      <c r="J3265" s="179"/>
      <c r="K3265" s="179"/>
      <c r="L3265" s="179"/>
      <c r="M3265" s="179"/>
      <c r="N3265" s="179"/>
      <c r="O3265" s="179"/>
      <c r="P3265" s="179"/>
      <c r="Q3265" s="179"/>
      <c r="R3265" s="179"/>
      <c r="S3265" s="179"/>
      <c r="T3265" s="179"/>
      <c r="U3265" s="179"/>
      <c r="V3265" s="179"/>
      <c r="W3265" s="179"/>
      <c r="X3265" s="179"/>
      <c r="Y3265" s="223"/>
      <c r="Z3265" s="179"/>
      <c r="AA3265" s="179"/>
      <c r="AB3265" s="179"/>
      <c r="AC3265" s="179"/>
      <c r="AD3265" s="179"/>
      <c r="AF3265" s="67"/>
      <c r="AG3265" s="67"/>
      <c r="AH3265" s="67"/>
      <c r="AI3265" s="67"/>
      <c r="AJ3265" s="207"/>
      <c r="AK3265" s="207"/>
      <c r="AL3265" s="207"/>
      <c r="AM3265" s="207"/>
      <c r="AN3265" s="207"/>
      <c r="AO3265" s="208"/>
    </row>
    <row r="3266" customFormat="false" ht="15.75" hidden="false" customHeight="true" outlineLevel="0" collapsed="false">
      <c r="A3266" s="179"/>
      <c r="B3266" s="179"/>
      <c r="C3266" s="179"/>
      <c r="D3266" s="179"/>
      <c r="E3266" s="179"/>
      <c r="F3266" s="179"/>
      <c r="G3266" s="179"/>
      <c r="H3266" s="179"/>
      <c r="I3266" s="179"/>
      <c r="J3266" s="179"/>
      <c r="K3266" s="179"/>
      <c r="L3266" s="179"/>
      <c r="M3266" s="179"/>
      <c r="N3266" s="179"/>
      <c r="O3266" s="179"/>
      <c r="P3266" s="179"/>
      <c r="Q3266" s="179"/>
      <c r="R3266" s="179"/>
      <c r="S3266" s="179"/>
      <c r="T3266" s="179"/>
      <c r="U3266" s="179"/>
      <c r="V3266" s="179"/>
      <c r="W3266" s="179"/>
      <c r="X3266" s="179"/>
      <c r="Y3266" s="223"/>
      <c r="Z3266" s="179"/>
      <c r="AA3266" s="179"/>
      <c r="AB3266" s="179"/>
      <c r="AC3266" s="179"/>
      <c r="AD3266" s="179"/>
      <c r="AF3266" s="67"/>
      <c r="AG3266" s="67"/>
      <c r="AH3266" s="67"/>
      <c r="AI3266" s="67"/>
      <c r="AJ3266" s="207"/>
      <c r="AK3266" s="207"/>
      <c r="AL3266" s="207"/>
      <c r="AM3266" s="207"/>
      <c r="AN3266" s="207"/>
      <c r="AO3266" s="208"/>
    </row>
    <row r="3267" customFormat="false" ht="15.75" hidden="false" customHeight="true" outlineLevel="0" collapsed="false">
      <c r="A3267" s="179"/>
      <c r="B3267" s="179"/>
      <c r="C3267" s="179"/>
      <c r="D3267" s="179"/>
      <c r="E3267" s="179"/>
      <c r="F3267" s="179"/>
      <c r="G3267" s="179"/>
      <c r="H3267" s="179"/>
      <c r="I3267" s="179"/>
      <c r="J3267" s="179"/>
      <c r="K3267" s="179"/>
      <c r="L3267" s="179"/>
      <c r="M3267" s="179"/>
      <c r="N3267" s="179"/>
      <c r="O3267" s="179"/>
      <c r="P3267" s="179"/>
      <c r="Q3267" s="179"/>
      <c r="R3267" s="179"/>
      <c r="S3267" s="179"/>
      <c r="T3267" s="179"/>
      <c r="U3267" s="179"/>
      <c r="V3267" s="179"/>
      <c r="W3267" s="179"/>
      <c r="X3267" s="179"/>
      <c r="Y3267" s="223"/>
      <c r="Z3267" s="179"/>
      <c r="AA3267" s="179"/>
      <c r="AB3267" s="179"/>
      <c r="AC3267" s="179"/>
      <c r="AD3267" s="179"/>
      <c r="AF3267" s="67"/>
      <c r="AG3267" s="67"/>
      <c r="AH3267" s="67"/>
      <c r="AI3267" s="67"/>
      <c r="AJ3267" s="207"/>
      <c r="AK3267" s="207"/>
      <c r="AL3267" s="207"/>
      <c r="AM3267" s="207"/>
      <c r="AN3267" s="207"/>
      <c r="AO3267" s="208"/>
    </row>
    <row r="3268" customFormat="false" ht="15.75" hidden="false" customHeight="true" outlineLevel="0" collapsed="false">
      <c r="A3268" s="179"/>
      <c r="B3268" s="179"/>
      <c r="C3268" s="179"/>
      <c r="D3268" s="179"/>
      <c r="E3268" s="179"/>
      <c r="F3268" s="179"/>
      <c r="G3268" s="179"/>
      <c r="H3268" s="179"/>
      <c r="I3268" s="179"/>
      <c r="J3268" s="179"/>
      <c r="K3268" s="179"/>
      <c r="L3268" s="179"/>
      <c r="M3268" s="179"/>
      <c r="N3268" s="179"/>
      <c r="O3268" s="179"/>
      <c r="P3268" s="179"/>
      <c r="Q3268" s="179"/>
      <c r="R3268" s="179"/>
      <c r="S3268" s="179"/>
      <c r="T3268" s="179"/>
      <c r="U3268" s="179"/>
      <c r="V3268" s="179"/>
      <c r="W3268" s="179"/>
      <c r="X3268" s="179"/>
      <c r="Y3268" s="223"/>
      <c r="Z3268" s="179"/>
      <c r="AA3268" s="179"/>
      <c r="AB3268" s="179"/>
      <c r="AC3268" s="179"/>
      <c r="AD3268" s="179"/>
      <c r="AF3268" s="67"/>
      <c r="AG3268" s="67"/>
      <c r="AH3268" s="67"/>
      <c r="AI3268" s="67"/>
      <c r="AJ3268" s="207"/>
      <c r="AK3268" s="207"/>
      <c r="AL3268" s="207"/>
      <c r="AM3268" s="207"/>
      <c r="AN3268" s="207"/>
      <c r="AO3268" s="208"/>
    </row>
    <row r="3269" customFormat="false" ht="15.75" hidden="false" customHeight="true" outlineLevel="0" collapsed="false">
      <c r="A3269" s="179"/>
      <c r="B3269" s="179"/>
      <c r="C3269" s="179"/>
      <c r="D3269" s="179"/>
      <c r="E3269" s="179"/>
      <c r="F3269" s="179"/>
      <c r="G3269" s="179"/>
      <c r="H3269" s="179"/>
      <c r="I3269" s="179"/>
      <c r="J3269" s="179"/>
      <c r="K3269" s="179"/>
      <c r="L3269" s="179"/>
      <c r="M3269" s="179"/>
      <c r="N3269" s="179"/>
      <c r="O3269" s="179"/>
      <c r="P3269" s="179"/>
      <c r="Q3269" s="179"/>
      <c r="R3269" s="179"/>
      <c r="S3269" s="179"/>
      <c r="T3269" s="179"/>
      <c r="U3269" s="179"/>
      <c r="V3269" s="179"/>
      <c r="W3269" s="179"/>
      <c r="X3269" s="179"/>
      <c r="Y3269" s="223"/>
      <c r="Z3269" s="179"/>
      <c r="AA3269" s="179"/>
      <c r="AB3269" s="179"/>
      <c r="AC3269" s="179"/>
      <c r="AD3269" s="179"/>
      <c r="AF3269" s="67"/>
      <c r="AG3269" s="67"/>
      <c r="AH3269" s="67"/>
      <c r="AI3269" s="67"/>
      <c r="AJ3269" s="207"/>
      <c r="AK3269" s="207"/>
      <c r="AL3269" s="207"/>
      <c r="AM3269" s="207"/>
      <c r="AN3269" s="207"/>
      <c r="AO3269" s="208"/>
    </row>
    <row r="3270" customFormat="false" ht="15.75" hidden="false" customHeight="true" outlineLevel="0" collapsed="false">
      <c r="A3270" s="179"/>
      <c r="B3270" s="179"/>
      <c r="C3270" s="179"/>
      <c r="D3270" s="179"/>
      <c r="E3270" s="179"/>
      <c r="F3270" s="179"/>
      <c r="G3270" s="179"/>
      <c r="H3270" s="179"/>
      <c r="I3270" s="179"/>
      <c r="J3270" s="179"/>
      <c r="K3270" s="179"/>
      <c r="L3270" s="179"/>
      <c r="M3270" s="179"/>
      <c r="N3270" s="179"/>
      <c r="O3270" s="179"/>
      <c r="P3270" s="179"/>
      <c r="Q3270" s="179"/>
      <c r="R3270" s="179"/>
      <c r="S3270" s="179"/>
      <c r="T3270" s="179"/>
      <c r="U3270" s="179"/>
      <c r="V3270" s="179"/>
      <c r="W3270" s="179"/>
      <c r="X3270" s="179"/>
      <c r="Y3270" s="223"/>
      <c r="Z3270" s="179"/>
      <c r="AA3270" s="179"/>
      <c r="AB3270" s="179"/>
      <c r="AC3270" s="179"/>
      <c r="AD3270" s="179"/>
      <c r="AF3270" s="67"/>
      <c r="AG3270" s="67"/>
      <c r="AH3270" s="67"/>
      <c r="AI3270" s="67"/>
      <c r="AJ3270" s="207"/>
      <c r="AK3270" s="207"/>
      <c r="AL3270" s="207"/>
      <c r="AM3270" s="207"/>
      <c r="AN3270" s="207"/>
      <c r="AO3270" s="208"/>
    </row>
    <row r="3271" customFormat="false" ht="15.75" hidden="false" customHeight="true" outlineLevel="0" collapsed="false">
      <c r="A3271" s="179"/>
      <c r="B3271" s="179"/>
      <c r="C3271" s="179"/>
      <c r="D3271" s="179"/>
      <c r="E3271" s="179"/>
      <c r="F3271" s="179"/>
      <c r="G3271" s="179"/>
      <c r="H3271" s="179"/>
      <c r="I3271" s="179"/>
      <c r="J3271" s="179"/>
      <c r="K3271" s="179"/>
      <c r="L3271" s="179"/>
      <c r="M3271" s="179"/>
      <c r="N3271" s="179"/>
      <c r="O3271" s="179"/>
      <c r="P3271" s="179"/>
      <c r="Q3271" s="179"/>
      <c r="R3271" s="179"/>
      <c r="S3271" s="179"/>
      <c r="T3271" s="179"/>
      <c r="U3271" s="179"/>
      <c r="V3271" s="179"/>
      <c r="W3271" s="179"/>
      <c r="X3271" s="179"/>
      <c r="Y3271" s="223"/>
      <c r="Z3271" s="179"/>
      <c r="AA3271" s="179"/>
      <c r="AB3271" s="179"/>
      <c r="AC3271" s="179"/>
      <c r="AD3271" s="179"/>
      <c r="AF3271" s="67"/>
      <c r="AG3271" s="67"/>
      <c r="AH3271" s="67"/>
      <c r="AI3271" s="67"/>
      <c r="AJ3271" s="207"/>
      <c r="AK3271" s="207"/>
      <c r="AL3271" s="207"/>
      <c r="AM3271" s="207"/>
      <c r="AN3271" s="207"/>
      <c r="AO3271" s="208"/>
    </row>
    <row r="3272" customFormat="false" ht="15.75" hidden="false" customHeight="true" outlineLevel="0" collapsed="false">
      <c r="A3272" s="179"/>
      <c r="B3272" s="179"/>
      <c r="C3272" s="179"/>
      <c r="D3272" s="179"/>
      <c r="E3272" s="179"/>
      <c r="F3272" s="179"/>
      <c r="G3272" s="179"/>
      <c r="H3272" s="179"/>
      <c r="I3272" s="179"/>
      <c r="J3272" s="179"/>
      <c r="K3272" s="179"/>
      <c r="L3272" s="179"/>
      <c r="M3272" s="179"/>
      <c r="N3272" s="179"/>
      <c r="O3272" s="179"/>
      <c r="P3272" s="179"/>
      <c r="Q3272" s="179"/>
      <c r="R3272" s="179"/>
      <c r="S3272" s="179"/>
      <c r="T3272" s="179"/>
      <c r="U3272" s="179"/>
      <c r="V3272" s="179"/>
      <c r="W3272" s="179"/>
      <c r="X3272" s="179"/>
      <c r="Y3272" s="223"/>
      <c r="Z3272" s="179"/>
      <c r="AA3272" s="179"/>
      <c r="AB3272" s="179"/>
      <c r="AC3272" s="179"/>
      <c r="AD3272" s="179"/>
      <c r="AF3272" s="67"/>
      <c r="AG3272" s="67"/>
      <c r="AH3272" s="67"/>
      <c r="AI3272" s="67"/>
      <c r="AJ3272" s="207"/>
      <c r="AK3272" s="207"/>
      <c r="AL3272" s="207"/>
      <c r="AM3272" s="207"/>
      <c r="AN3272" s="207"/>
      <c r="AO3272" s="208"/>
    </row>
    <row r="3273" customFormat="false" ht="15.75" hidden="false" customHeight="true" outlineLevel="0" collapsed="false">
      <c r="A3273" s="179"/>
      <c r="B3273" s="179"/>
      <c r="C3273" s="179"/>
      <c r="D3273" s="179"/>
      <c r="E3273" s="179"/>
      <c r="F3273" s="179"/>
      <c r="G3273" s="179"/>
      <c r="H3273" s="179"/>
      <c r="I3273" s="179"/>
      <c r="J3273" s="179"/>
      <c r="K3273" s="179"/>
      <c r="L3273" s="179"/>
      <c r="M3273" s="179"/>
      <c r="N3273" s="179"/>
      <c r="O3273" s="179"/>
      <c r="P3273" s="179"/>
      <c r="Q3273" s="179"/>
      <c r="R3273" s="179"/>
      <c r="S3273" s="179"/>
      <c r="T3273" s="179"/>
      <c r="U3273" s="179"/>
      <c r="V3273" s="179"/>
      <c r="W3273" s="179"/>
      <c r="X3273" s="179"/>
      <c r="Y3273" s="223"/>
      <c r="Z3273" s="179"/>
      <c r="AA3273" s="179"/>
      <c r="AB3273" s="179"/>
      <c r="AC3273" s="179"/>
      <c r="AD3273" s="179"/>
      <c r="AF3273" s="67"/>
      <c r="AG3273" s="67"/>
      <c r="AH3273" s="67"/>
      <c r="AI3273" s="67"/>
      <c r="AJ3273" s="207"/>
      <c r="AK3273" s="207"/>
      <c r="AL3273" s="207"/>
      <c r="AM3273" s="207"/>
      <c r="AN3273" s="207"/>
      <c r="AO3273" s="208"/>
    </row>
    <row r="3274" customFormat="false" ht="15.75" hidden="false" customHeight="true" outlineLevel="0" collapsed="false">
      <c r="A3274" s="179"/>
      <c r="B3274" s="179"/>
      <c r="C3274" s="179"/>
      <c r="D3274" s="179"/>
      <c r="E3274" s="179"/>
      <c r="F3274" s="179"/>
      <c r="G3274" s="179"/>
      <c r="H3274" s="179"/>
      <c r="I3274" s="179"/>
      <c r="J3274" s="179"/>
      <c r="K3274" s="179"/>
      <c r="L3274" s="179"/>
      <c r="M3274" s="179"/>
      <c r="N3274" s="179"/>
      <c r="O3274" s="179"/>
      <c r="P3274" s="179"/>
      <c r="Q3274" s="179"/>
      <c r="R3274" s="179"/>
      <c r="S3274" s="179"/>
      <c r="T3274" s="179"/>
      <c r="U3274" s="179"/>
      <c r="V3274" s="179"/>
      <c r="W3274" s="179"/>
      <c r="X3274" s="179"/>
      <c r="Y3274" s="223"/>
      <c r="Z3274" s="179"/>
      <c r="AA3274" s="179"/>
      <c r="AB3274" s="179"/>
      <c r="AC3274" s="179"/>
      <c r="AD3274" s="179"/>
      <c r="AF3274" s="67"/>
      <c r="AG3274" s="67"/>
      <c r="AH3274" s="67"/>
      <c r="AI3274" s="67"/>
      <c r="AJ3274" s="207"/>
      <c r="AK3274" s="207"/>
      <c r="AL3274" s="207"/>
      <c r="AM3274" s="207"/>
      <c r="AN3274" s="207"/>
      <c r="AO3274" s="208"/>
    </row>
    <row r="3275" customFormat="false" ht="15.75" hidden="false" customHeight="true" outlineLevel="0" collapsed="false">
      <c r="A3275" s="179"/>
      <c r="B3275" s="179"/>
      <c r="C3275" s="179"/>
      <c r="D3275" s="179"/>
      <c r="E3275" s="179"/>
      <c r="F3275" s="179"/>
      <c r="G3275" s="179"/>
      <c r="H3275" s="179"/>
      <c r="I3275" s="179"/>
      <c r="J3275" s="179"/>
      <c r="K3275" s="179"/>
      <c r="L3275" s="179"/>
      <c r="M3275" s="179"/>
      <c r="N3275" s="179"/>
      <c r="O3275" s="179"/>
      <c r="P3275" s="179"/>
      <c r="Q3275" s="179"/>
      <c r="R3275" s="179"/>
      <c r="S3275" s="179"/>
      <c r="T3275" s="179"/>
      <c r="U3275" s="179"/>
      <c r="V3275" s="179"/>
      <c r="W3275" s="179"/>
      <c r="X3275" s="179"/>
      <c r="Y3275" s="223"/>
      <c r="Z3275" s="179"/>
      <c r="AA3275" s="179"/>
      <c r="AB3275" s="179"/>
      <c r="AC3275" s="179"/>
      <c r="AD3275" s="179"/>
      <c r="AF3275" s="67"/>
      <c r="AG3275" s="67"/>
      <c r="AH3275" s="67"/>
      <c r="AI3275" s="67"/>
      <c r="AJ3275" s="207"/>
      <c r="AK3275" s="207"/>
      <c r="AL3275" s="207"/>
      <c r="AM3275" s="207"/>
      <c r="AN3275" s="207"/>
      <c r="AO3275" s="208"/>
    </row>
    <row r="3276" customFormat="false" ht="15.75" hidden="false" customHeight="true" outlineLevel="0" collapsed="false">
      <c r="A3276" s="179"/>
      <c r="B3276" s="179"/>
      <c r="C3276" s="179"/>
      <c r="D3276" s="179"/>
      <c r="E3276" s="179"/>
      <c r="F3276" s="179"/>
      <c r="G3276" s="179"/>
      <c r="H3276" s="179"/>
      <c r="I3276" s="179"/>
      <c r="J3276" s="179"/>
      <c r="K3276" s="179"/>
      <c r="L3276" s="179"/>
      <c r="M3276" s="179"/>
      <c r="N3276" s="179"/>
      <c r="O3276" s="179"/>
      <c r="P3276" s="179"/>
      <c r="Q3276" s="179"/>
      <c r="R3276" s="179"/>
      <c r="S3276" s="179"/>
      <c r="T3276" s="179"/>
      <c r="U3276" s="179"/>
      <c r="V3276" s="179"/>
      <c r="W3276" s="179"/>
      <c r="X3276" s="179"/>
      <c r="Y3276" s="223"/>
      <c r="Z3276" s="179"/>
      <c r="AA3276" s="179"/>
      <c r="AB3276" s="179"/>
      <c r="AC3276" s="179"/>
      <c r="AD3276" s="179"/>
      <c r="AF3276" s="67"/>
      <c r="AG3276" s="67"/>
      <c r="AH3276" s="67"/>
      <c r="AI3276" s="67"/>
      <c r="AJ3276" s="207"/>
      <c r="AK3276" s="207"/>
      <c r="AL3276" s="207"/>
      <c r="AM3276" s="207"/>
      <c r="AN3276" s="207"/>
      <c r="AO3276" s="208"/>
    </row>
    <row r="3277" customFormat="false" ht="15.75" hidden="false" customHeight="true" outlineLevel="0" collapsed="false">
      <c r="A3277" s="179"/>
      <c r="B3277" s="179"/>
      <c r="C3277" s="179"/>
      <c r="D3277" s="179"/>
      <c r="E3277" s="179"/>
      <c r="F3277" s="179"/>
      <c r="G3277" s="179"/>
      <c r="H3277" s="179"/>
      <c r="I3277" s="179"/>
      <c r="J3277" s="179"/>
      <c r="K3277" s="179"/>
      <c r="L3277" s="179"/>
      <c r="M3277" s="179"/>
      <c r="N3277" s="179"/>
      <c r="O3277" s="179"/>
      <c r="P3277" s="179"/>
      <c r="Q3277" s="179"/>
      <c r="R3277" s="179"/>
      <c r="S3277" s="179"/>
      <c r="T3277" s="179"/>
      <c r="U3277" s="179"/>
      <c r="V3277" s="179"/>
      <c r="W3277" s="179"/>
      <c r="X3277" s="179"/>
      <c r="Y3277" s="223"/>
      <c r="Z3277" s="179"/>
      <c r="AA3277" s="179"/>
      <c r="AB3277" s="179"/>
      <c r="AC3277" s="179"/>
      <c r="AD3277" s="179"/>
      <c r="AF3277" s="67"/>
      <c r="AG3277" s="67"/>
      <c r="AH3277" s="67"/>
      <c r="AI3277" s="67"/>
      <c r="AJ3277" s="207"/>
      <c r="AK3277" s="207"/>
      <c r="AL3277" s="207"/>
      <c r="AM3277" s="207"/>
      <c r="AN3277" s="207"/>
      <c r="AO3277" s="208"/>
    </row>
    <row r="3278" customFormat="false" ht="15.75" hidden="false" customHeight="true" outlineLevel="0" collapsed="false">
      <c r="A3278" s="179"/>
      <c r="B3278" s="179"/>
      <c r="C3278" s="179"/>
      <c r="D3278" s="179"/>
      <c r="E3278" s="179"/>
      <c r="F3278" s="179"/>
      <c r="G3278" s="179"/>
      <c r="H3278" s="179"/>
      <c r="I3278" s="179"/>
      <c r="J3278" s="179"/>
      <c r="K3278" s="179"/>
      <c r="L3278" s="179"/>
      <c r="M3278" s="179"/>
      <c r="N3278" s="179"/>
      <c r="O3278" s="179"/>
      <c r="P3278" s="179"/>
      <c r="Q3278" s="179"/>
      <c r="R3278" s="179"/>
      <c r="S3278" s="179"/>
      <c r="T3278" s="179"/>
      <c r="U3278" s="179"/>
      <c r="V3278" s="179"/>
      <c r="W3278" s="179"/>
      <c r="X3278" s="179"/>
      <c r="Y3278" s="223"/>
      <c r="Z3278" s="179"/>
      <c r="AA3278" s="179"/>
      <c r="AB3278" s="179"/>
      <c r="AC3278" s="179"/>
      <c r="AD3278" s="179"/>
      <c r="AF3278" s="67"/>
      <c r="AG3278" s="67"/>
      <c r="AH3278" s="67"/>
      <c r="AI3278" s="67"/>
      <c r="AJ3278" s="207"/>
      <c r="AK3278" s="207"/>
      <c r="AL3278" s="207"/>
      <c r="AM3278" s="207"/>
      <c r="AN3278" s="207"/>
      <c r="AO3278" s="208"/>
    </row>
    <row r="3279" customFormat="false" ht="15.75" hidden="false" customHeight="true" outlineLevel="0" collapsed="false">
      <c r="A3279" s="179"/>
      <c r="B3279" s="179"/>
      <c r="C3279" s="179"/>
      <c r="D3279" s="179"/>
      <c r="E3279" s="179"/>
      <c r="F3279" s="179"/>
      <c r="G3279" s="179"/>
      <c r="H3279" s="179"/>
      <c r="I3279" s="179"/>
      <c r="J3279" s="179"/>
      <c r="K3279" s="179"/>
      <c r="L3279" s="179"/>
      <c r="M3279" s="179"/>
      <c r="N3279" s="179"/>
      <c r="O3279" s="179"/>
      <c r="P3279" s="179"/>
      <c r="Q3279" s="179"/>
      <c r="R3279" s="179"/>
      <c r="S3279" s="179"/>
      <c r="T3279" s="179"/>
      <c r="U3279" s="179"/>
      <c r="V3279" s="179"/>
      <c r="W3279" s="179"/>
      <c r="X3279" s="179"/>
      <c r="Y3279" s="223"/>
      <c r="Z3279" s="179"/>
      <c r="AA3279" s="179"/>
      <c r="AB3279" s="179"/>
      <c r="AC3279" s="179"/>
      <c r="AD3279" s="179"/>
      <c r="AF3279" s="67"/>
      <c r="AG3279" s="67"/>
      <c r="AH3279" s="67"/>
      <c r="AI3279" s="67"/>
      <c r="AJ3279" s="207"/>
      <c r="AK3279" s="207"/>
      <c r="AL3279" s="207"/>
      <c r="AM3279" s="207"/>
      <c r="AN3279" s="207"/>
      <c r="AO3279" s="208"/>
    </row>
    <row r="3280" customFormat="false" ht="15.75" hidden="false" customHeight="true" outlineLevel="0" collapsed="false">
      <c r="A3280" s="179"/>
      <c r="B3280" s="179"/>
      <c r="C3280" s="179"/>
      <c r="D3280" s="179"/>
      <c r="E3280" s="179"/>
      <c r="F3280" s="179"/>
      <c r="G3280" s="179"/>
      <c r="H3280" s="179"/>
      <c r="I3280" s="179"/>
      <c r="J3280" s="179"/>
      <c r="K3280" s="179"/>
      <c r="L3280" s="179"/>
      <c r="M3280" s="179"/>
      <c r="N3280" s="179"/>
      <c r="O3280" s="179"/>
      <c r="P3280" s="179"/>
      <c r="Q3280" s="179"/>
      <c r="R3280" s="179"/>
      <c r="S3280" s="179"/>
      <c r="T3280" s="179"/>
      <c r="U3280" s="179"/>
      <c r="V3280" s="179"/>
      <c r="W3280" s="179"/>
      <c r="X3280" s="179"/>
      <c r="Y3280" s="223"/>
      <c r="Z3280" s="179"/>
      <c r="AA3280" s="179"/>
      <c r="AB3280" s="179"/>
      <c r="AC3280" s="179"/>
      <c r="AD3280" s="179"/>
      <c r="AF3280" s="67"/>
      <c r="AG3280" s="67"/>
      <c r="AH3280" s="67"/>
      <c r="AI3280" s="67"/>
      <c r="AJ3280" s="207"/>
      <c r="AK3280" s="207"/>
      <c r="AL3280" s="207"/>
      <c r="AM3280" s="207"/>
      <c r="AN3280" s="207"/>
      <c r="AO3280" s="208"/>
    </row>
    <row r="3281" customFormat="false" ht="15.75" hidden="false" customHeight="true" outlineLevel="0" collapsed="false">
      <c r="A3281" s="179"/>
      <c r="B3281" s="179"/>
      <c r="C3281" s="179"/>
      <c r="D3281" s="179"/>
      <c r="E3281" s="179"/>
      <c r="F3281" s="179"/>
      <c r="G3281" s="179"/>
      <c r="H3281" s="179"/>
      <c r="I3281" s="179"/>
      <c r="J3281" s="179"/>
      <c r="K3281" s="179"/>
      <c r="L3281" s="179"/>
      <c r="M3281" s="179"/>
      <c r="N3281" s="179"/>
      <c r="O3281" s="179"/>
      <c r="P3281" s="179"/>
      <c r="Q3281" s="179"/>
      <c r="R3281" s="179"/>
      <c r="S3281" s="179"/>
      <c r="T3281" s="179"/>
      <c r="U3281" s="179"/>
      <c r="V3281" s="179"/>
      <c r="W3281" s="179"/>
      <c r="X3281" s="179"/>
      <c r="Y3281" s="223"/>
      <c r="Z3281" s="179"/>
      <c r="AA3281" s="179"/>
      <c r="AB3281" s="179"/>
      <c r="AC3281" s="179"/>
      <c r="AD3281" s="179"/>
      <c r="AF3281" s="67"/>
      <c r="AG3281" s="67"/>
      <c r="AH3281" s="67"/>
      <c r="AI3281" s="67"/>
      <c r="AJ3281" s="207"/>
      <c r="AK3281" s="207"/>
      <c r="AL3281" s="207"/>
      <c r="AM3281" s="207"/>
      <c r="AN3281" s="207"/>
      <c r="AO3281" s="208"/>
    </row>
    <row r="3282" customFormat="false" ht="15.75" hidden="false" customHeight="true" outlineLevel="0" collapsed="false">
      <c r="A3282" s="179"/>
      <c r="B3282" s="179"/>
      <c r="C3282" s="179"/>
      <c r="D3282" s="179"/>
      <c r="E3282" s="179"/>
      <c r="F3282" s="179"/>
      <c r="G3282" s="179"/>
      <c r="H3282" s="179"/>
      <c r="I3282" s="179"/>
      <c r="J3282" s="179"/>
      <c r="K3282" s="179"/>
      <c r="L3282" s="179"/>
      <c r="M3282" s="179"/>
      <c r="N3282" s="179"/>
      <c r="O3282" s="179"/>
      <c r="P3282" s="179"/>
      <c r="Q3282" s="179"/>
      <c r="R3282" s="179"/>
      <c r="S3282" s="179"/>
      <c r="T3282" s="179"/>
      <c r="U3282" s="179"/>
      <c r="V3282" s="179"/>
      <c r="W3282" s="179"/>
      <c r="X3282" s="179"/>
      <c r="Y3282" s="223"/>
      <c r="Z3282" s="179"/>
      <c r="AA3282" s="179"/>
      <c r="AB3282" s="179"/>
      <c r="AC3282" s="179"/>
      <c r="AD3282" s="179"/>
      <c r="AF3282" s="67"/>
      <c r="AG3282" s="67"/>
      <c r="AH3282" s="67"/>
      <c r="AI3282" s="67"/>
      <c r="AJ3282" s="207"/>
      <c r="AK3282" s="207"/>
      <c r="AL3282" s="207"/>
      <c r="AM3282" s="207"/>
      <c r="AN3282" s="207"/>
      <c r="AO3282" s="208"/>
    </row>
    <row r="3283" customFormat="false" ht="15.75" hidden="false" customHeight="true" outlineLevel="0" collapsed="false">
      <c r="A3283" s="179"/>
      <c r="B3283" s="179"/>
      <c r="C3283" s="179"/>
      <c r="D3283" s="179"/>
      <c r="E3283" s="179"/>
      <c r="F3283" s="179"/>
      <c r="G3283" s="179"/>
      <c r="H3283" s="179"/>
      <c r="I3283" s="179"/>
      <c r="J3283" s="179"/>
      <c r="K3283" s="179"/>
      <c r="L3283" s="179"/>
      <c r="M3283" s="179"/>
      <c r="N3283" s="179"/>
      <c r="O3283" s="179"/>
      <c r="P3283" s="179"/>
      <c r="Q3283" s="179"/>
      <c r="R3283" s="179"/>
      <c r="S3283" s="179"/>
      <c r="T3283" s="179"/>
      <c r="U3283" s="179"/>
      <c r="V3283" s="179"/>
      <c r="W3283" s="179"/>
      <c r="X3283" s="179"/>
      <c r="Y3283" s="223"/>
      <c r="Z3283" s="179"/>
      <c r="AA3283" s="179"/>
      <c r="AB3283" s="179"/>
      <c r="AC3283" s="179"/>
      <c r="AD3283" s="179"/>
      <c r="AF3283" s="67"/>
      <c r="AG3283" s="67"/>
      <c r="AH3283" s="67"/>
      <c r="AI3283" s="67"/>
      <c r="AJ3283" s="207"/>
      <c r="AK3283" s="207"/>
      <c r="AL3283" s="207"/>
      <c r="AM3283" s="207"/>
      <c r="AN3283" s="207"/>
      <c r="AO3283" s="208"/>
    </row>
    <row r="3284" customFormat="false" ht="15.75" hidden="false" customHeight="true" outlineLevel="0" collapsed="false">
      <c r="A3284" s="179"/>
      <c r="B3284" s="179"/>
      <c r="C3284" s="179"/>
      <c r="D3284" s="179"/>
      <c r="E3284" s="179"/>
      <c r="F3284" s="179"/>
      <c r="G3284" s="179"/>
      <c r="H3284" s="179"/>
      <c r="I3284" s="179"/>
      <c r="J3284" s="179"/>
      <c r="K3284" s="179"/>
      <c r="L3284" s="179"/>
      <c r="M3284" s="179"/>
      <c r="N3284" s="179"/>
      <c r="O3284" s="179"/>
      <c r="P3284" s="179"/>
      <c r="Q3284" s="179"/>
      <c r="R3284" s="179"/>
      <c r="S3284" s="179"/>
      <c r="T3284" s="179"/>
      <c r="U3284" s="179"/>
      <c r="V3284" s="179"/>
      <c r="W3284" s="179"/>
      <c r="X3284" s="179"/>
      <c r="Y3284" s="223"/>
      <c r="Z3284" s="179"/>
      <c r="AA3284" s="179"/>
      <c r="AB3284" s="179"/>
      <c r="AC3284" s="179"/>
      <c r="AD3284" s="179"/>
      <c r="AF3284" s="67"/>
      <c r="AG3284" s="67"/>
      <c r="AH3284" s="67"/>
      <c r="AI3284" s="67"/>
      <c r="AJ3284" s="207"/>
      <c r="AK3284" s="207"/>
      <c r="AL3284" s="207"/>
      <c r="AM3284" s="207"/>
      <c r="AN3284" s="207"/>
      <c r="AO3284" s="208"/>
    </row>
    <row r="3285" customFormat="false" ht="15.75" hidden="false" customHeight="true" outlineLevel="0" collapsed="false">
      <c r="A3285" s="179"/>
      <c r="B3285" s="179"/>
      <c r="C3285" s="179"/>
      <c r="D3285" s="179"/>
      <c r="E3285" s="179"/>
      <c r="F3285" s="179"/>
      <c r="G3285" s="179"/>
      <c r="H3285" s="179"/>
      <c r="I3285" s="179"/>
      <c r="J3285" s="179"/>
      <c r="K3285" s="179"/>
      <c r="L3285" s="179"/>
      <c r="M3285" s="179"/>
      <c r="N3285" s="179"/>
      <c r="O3285" s="179"/>
      <c r="P3285" s="179"/>
      <c r="Q3285" s="179"/>
      <c r="R3285" s="179"/>
      <c r="S3285" s="179"/>
      <c r="T3285" s="179"/>
      <c r="U3285" s="179"/>
      <c r="V3285" s="179"/>
      <c r="W3285" s="179"/>
      <c r="X3285" s="179"/>
      <c r="Y3285" s="223"/>
      <c r="Z3285" s="179"/>
      <c r="AA3285" s="179"/>
      <c r="AB3285" s="179"/>
      <c r="AC3285" s="179"/>
      <c r="AD3285" s="179"/>
      <c r="AF3285" s="67"/>
      <c r="AG3285" s="67"/>
      <c r="AH3285" s="67"/>
      <c r="AI3285" s="67"/>
      <c r="AJ3285" s="207"/>
      <c r="AK3285" s="207"/>
      <c r="AL3285" s="207"/>
      <c r="AM3285" s="207"/>
      <c r="AN3285" s="207"/>
      <c r="AO3285" s="208"/>
    </row>
    <row r="3286" customFormat="false" ht="15.75" hidden="false" customHeight="true" outlineLevel="0" collapsed="false">
      <c r="A3286" s="179"/>
      <c r="B3286" s="179"/>
      <c r="C3286" s="179"/>
      <c r="D3286" s="179"/>
      <c r="E3286" s="179"/>
      <c r="F3286" s="179"/>
      <c r="G3286" s="179"/>
      <c r="H3286" s="179"/>
      <c r="I3286" s="179"/>
      <c r="J3286" s="179"/>
      <c r="K3286" s="179"/>
      <c r="L3286" s="179"/>
      <c r="M3286" s="179"/>
      <c r="N3286" s="179"/>
      <c r="O3286" s="179"/>
      <c r="P3286" s="179"/>
      <c r="Q3286" s="179"/>
      <c r="R3286" s="179"/>
      <c r="S3286" s="179"/>
      <c r="T3286" s="179"/>
      <c r="U3286" s="179"/>
      <c r="V3286" s="179"/>
      <c r="W3286" s="179"/>
      <c r="X3286" s="179"/>
      <c r="Y3286" s="223"/>
      <c r="Z3286" s="179"/>
      <c r="AA3286" s="179"/>
      <c r="AB3286" s="179"/>
      <c r="AC3286" s="179"/>
      <c r="AD3286" s="179"/>
      <c r="AF3286" s="67"/>
      <c r="AG3286" s="67"/>
      <c r="AH3286" s="67"/>
      <c r="AI3286" s="67"/>
      <c r="AJ3286" s="207"/>
      <c r="AK3286" s="207"/>
      <c r="AL3286" s="207"/>
      <c r="AM3286" s="207"/>
      <c r="AN3286" s="207"/>
      <c r="AO3286" s="208"/>
    </row>
    <row r="3287" customFormat="false" ht="15.75" hidden="false" customHeight="true" outlineLevel="0" collapsed="false">
      <c r="A3287" s="179"/>
      <c r="B3287" s="179"/>
      <c r="C3287" s="179"/>
      <c r="D3287" s="179"/>
      <c r="E3287" s="179"/>
      <c r="F3287" s="179"/>
      <c r="G3287" s="179"/>
      <c r="H3287" s="179"/>
      <c r="I3287" s="179"/>
      <c r="J3287" s="179"/>
      <c r="K3287" s="179"/>
      <c r="L3287" s="179"/>
      <c r="M3287" s="179"/>
      <c r="N3287" s="179"/>
      <c r="O3287" s="179"/>
      <c r="P3287" s="179"/>
      <c r="Q3287" s="179"/>
      <c r="R3287" s="179"/>
      <c r="S3287" s="179"/>
      <c r="T3287" s="179"/>
      <c r="U3287" s="179"/>
      <c r="V3287" s="179"/>
      <c r="W3287" s="179"/>
      <c r="X3287" s="179"/>
      <c r="Y3287" s="223"/>
      <c r="Z3287" s="179"/>
      <c r="AA3287" s="179"/>
      <c r="AB3287" s="179"/>
      <c r="AC3287" s="179"/>
      <c r="AD3287" s="179"/>
      <c r="AF3287" s="67"/>
      <c r="AG3287" s="67"/>
      <c r="AH3287" s="67"/>
      <c r="AI3287" s="67"/>
      <c r="AJ3287" s="207"/>
      <c r="AK3287" s="207"/>
      <c r="AL3287" s="207"/>
      <c r="AM3287" s="207"/>
      <c r="AN3287" s="207"/>
      <c r="AO3287" s="208"/>
    </row>
    <row r="3288" customFormat="false" ht="15.75" hidden="false" customHeight="true" outlineLevel="0" collapsed="false">
      <c r="A3288" s="179"/>
      <c r="B3288" s="179"/>
      <c r="C3288" s="179"/>
      <c r="D3288" s="179"/>
      <c r="E3288" s="179"/>
      <c r="F3288" s="179"/>
      <c r="G3288" s="179"/>
      <c r="H3288" s="179"/>
      <c r="I3288" s="179"/>
      <c r="J3288" s="179"/>
      <c r="K3288" s="179"/>
      <c r="L3288" s="179"/>
      <c r="M3288" s="179"/>
      <c r="N3288" s="179"/>
      <c r="O3288" s="179"/>
      <c r="P3288" s="179"/>
      <c r="Q3288" s="179"/>
      <c r="R3288" s="179"/>
      <c r="S3288" s="179"/>
      <c r="T3288" s="179"/>
      <c r="U3288" s="179"/>
      <c r="V3288" s="179"/>
      <c r="W3288" s="179"/>
      <c r="X3288" s="179"/>
      <c r="Y3288" s="223"/>
      <c r="Z3288" s="179"/>
      <c r="AA3288" s="179"/>
      <c r="AB3288" s="179"/>
      <c r="AC3288" s="179"/>
      <c r="AD3288" s="179"/>
      <c r="AF3288" s="67"/>
      <c r="AG3288" s="67"/>
      <c r="AH3288" s="67"/>
      <c r="AI3288" s="67"/>
      <c r="AJ3288" s="207"/>
      <c r="AK3288" s="207"/>
      <c r="AL3288" s="207"/>
      <c r="AM3288" s="207"/>
      <c r="AN3288" s="207"/>
      <c r="AO3288" s="208"/>
    </row>
    <row r="3289" customFormat="false" ht="15.75" hidden="false" customHeight="true" outlineLevel="0" collapsed="false">
      <c r="A3289" s="179"/>
      <c r="B3289" s="179"/>
      <c r="C3289" s="179"/>
      <c r="D3289" s="179"/>
      <c r="E3289" s="179"/>
      <c r="F3289" s="179"/>
      <c r="G3289" s="179"/>
      <c r="H3289" s="179"/>
      <c r="I3289" s="179"/>
      <c r="J3289" s="179"/>
      <c r="K3289" s="179"/>
      <c r="L3289" s="179"/>
      <c r="M3289" s="179"/>
      <c r="N3289" s="179"/>
      <c r="O3289" s="179"/>
      <c r="P3289" s="179"/>
      <c r="Q3289" s="179"/>
      <c r="R3289" s="179"/>
      <c r="S3289" s="179"/>
      <c r="T3289" s="179"/>
      <c r="U3289" s="179"/>
      <c r="V3289" s="179"/>
      <c r="W3289" s="179"/>
      <c r="X3289" s="179"/>
      <c r="Y3289" s="223"/>
      <c r="Z3289" s="179"/>
      <c r="AA3289" s="179"/>
      <c r="AB3289" s="179"/>
      <c r="AC3289" s="179"/>
      <c r="AD3289" s="179"/>
      <c r="AF3289" s="67"/>
      <c r="AG3289" s="67"/>
      <c r="AH3289" s="67"/>
      <c r="AI3289" s="67"/>
      <c r="AJ3289" s="207"/>
      <c r="AK3289" s="207"/>
      <c r="AL3289" s="207"/>
      <c r="AM3289" s="207"/>
      <c r="AN3289" s="207"/>
      <c r="AO3289" s="208"/>
    </row>
    <row r="3290" customFormat="false" ht="15.75" hidden="false" customHeight="true" outlineLevel="0" collapsed="false">
      <c r="A3290" s="179"/>
      <c r="B3290" s="179"/>
      <c r="C3290" s="179"/>
      <c r="D3290" s="179"/>
      <c r="E3290" s="179"/>
      <c r="F3290" s="179"/>
      <c r="G3290" s="179"/>
      <c r="H3290" s="179"/>
      <c r="I3290" s="179"/>
      <c r="J3290" s="179"/>
      <c r="K3290" s="179"/>
      <c r="L3290" s="179"/>
      <c r="M3290" s="179"/>
      <c r="N3290" s="179"/>
      <c r="O3290" s="179"/>
      <c r="P3290" s="179"/>
      <c r="Q3290" s="179"/>
      <c r="R3290" s="179"/>
      <c r="S3290" s="179"/>
      <c r="T3290" s="179"/>
      <c r="U3290" s="179"/>
      <c r="V3290" s="179"/>
      <c r="W3290" s="179"/>
      <c r="X3290" s="179"/>
      <c r="Y3290" s="223"/>
      <c r="Z3290" s="179"/>
      <c r="AA3290" s="179"/>
      <c r="AB3290" s="179"/>
      <c r="AC3290" s="179"/>
      <c r="AD3290" s="179"/>
      <c r="AF3290" s="67"/>
      <c r="AG3290" s="67"/>
      <c r="AH3290" s="67"/>
      <c r="AI3290" s="67"/>
      <c r="AJ3290" s="207"/>
      <c r="AK3290" s="207"/>
      <c r="AL3290" s="207"/>
      <c r="AM3290" s="207"/>
      <c r="AN3290" s="207"/>
      <c r="AO3290" s="208"/>
    </row>
    <row r="3291" customFormat="false" ht="15.75" hidden="false" customHeight="true" outlineLevel="0" collapsed="false">
      <c r="A3291" s="179"/>
      <c r="B3291" s="179"/>
      <c r="C3291" s="179"/>
      <c r="D3291" s="179"/>
      <c r="E3291" s="179"/>
      <c r="F3291" s="179"/>
      <c r="G3291" s="179"/>
      <c r="H3291" s="179"/>
      <c r="I3291" s="179"/>
      <c r="J3291" s="179"/>
      <c r="K3291" s="179"/>
      <c r="L3291" s="179"/>
      <c r="M3291" s="179"/>
      <c r="N3291" s="179"/>
      <c r="O3291" s="179"/>
      <c r="P3291" s="179"/>
      <c r="Q3291" s="179"/>
      <c r="R3291" s="179"/>
      <c r="S3291" s="179"/>
      <c r="T3291" s="179"/>
      <c r="U3291" s="179"/>
      <c r="V3291" s="179"/>
      <c r="W3291" s="179"/>
      <c r="X3291" s="179"/>
      <c r="Y3291" s="223"/>
      <c r="Z3291" s="179"/>
      <c r="AA3291" s="179"/>
      <c r="AB3291" s="179"/>
      <c r="AC3291" s="179"/>
      <c r="AD3291" s="179"/>
      <c r="AF3291" s="67"/>
      <c r="AG3291" s="67"/>
      <c r="AH3291" s="67"/>
      <c r="AI3291" s="67"/>
      <c r="AJ3291" s="207"/>
      <c r="AK3291" s="207"/>
      <c r="AL3291" s="207"/>
      <c r="AM3291" s="207"/>
      <c r="AN3291" s="207"/>
      <c r="AO3291" s="208"/>
    </row>
    <row r="3292" customFormat="false" ht="15.75" hidden="false" customHeight="true" outlineLevel="0" collapsed="false">
      <c r="A3292" s="179"/>
      <c r="B3292" s="179"/>
      <c r="C3292" s="179"/>
      <c r="D3292" s="179"/>
      <c r="E3292" s="179"/>
      <c r="F3292" s="179"/>
      <c r="G3292" s="179"/>
      <c r="H3292" s="179"/>
      <c r="I3292" s="179"/>
      <c r="J3292" s="179"/>
      <c r="K3292" s="179"/>
      <c r="L3292" s="179"/>
      <c r="M3292" s="179"/>
      <c r="N3292" s="179"/>
      <c r="O3292" s="179"/>
      <c r="P3292" s="179"/>
      <c r="Q3292" s="179"/>
      <c r="R3292" s="179"/>
      <c r="S3292" s="179"/>
      <c r="T3292" s="179"/>
      <c r="U3292" s="179"/>
      <c r="V3292" s="179"/>
      <c r="W3292" s="179"/>
      <c r="X3292" s="179"/>
      <c r="Y3292" s="223"/>
      <c r="Z3292" s="179"/>
      <c r="AA3292" s="179"/>
      <c r="AB3292" s="179"/>
      <c r="AC3292" s="179"/>
      <c r="AD3292" s="179"/>
      <c r="AF3292" s="67"/>
      <c r="AG3292" s="67"/>
      <c r="AH3292" s="67"/>
      <c r="AI3292" s="67"/>
      <c r="AJ3292" s="207"/>
      <c r="AK3292" s="207"/>
      <c r="AL3292" s="207"/>
      <c r="AM3292" s="207"/>
      <c r="AN3292" s="207"/>
      <c r="AO3292" s="208"/>
    </row>
    <row r="3293" customFormat="false" ht="15.75" hidden="false" customHeight="true" outlineLevel="0" collapsed="false">
      <c r="A3293" s="179"/>
      <c r="B3293" s="179"/>
      <c r="C3293" s="179"/>
      <c r="D3293" s="179"/>
      <c r="E3293" s="179"/>
      <c r="F3293" s="179"/>
      <c r="G3293" s="179"/>
      <c r="H3293" s="179"/>
      <c r="I3293" s="179"/>
      <c r="J3293" s="179"/>
      <c r="K3293" s="179"/>
      <c r="L3293" s="179"/>
      <c r="M3293" s="179"/>
      <c r="N3293" s="179"/>
      <c r="O3293" s="179"/>
      <c r="P3293" s="179"/>
      <c r="Q3293" s="179"/>
      <c r="R3293" s="179"/>
      <c r="S3293" s="179"/>
      <c r="T3293" s="179"/>
      <c r="U3293" s="179"/>
      <c r="V3293" s="179"/>
      <c r="W3293" s="179"/>
      <c r="X3293" s="179"/>
      <c r="Y3293" s="223"/>
      <c r="Z3293" s="179"/>
      <c r="AA3293" s="179"/>
      <c r="AB3293" s="179"/>
      <c r="AC3293" s="179"/>
      <c r="AD3293" s="179"/>
      <c r="AF3293" s="67"/>
      <c r="AG3293" s="67"/>
      <c r="AH3293" s="67"/>
      <c r="AI3293" s="67"/>
      <c r="AJ3293" s="207"/>
      <c r="AK3293" s="207"/>
      <c r="AL3293" s="207"/>
      <c r="AM3293" s="207"/>
      <c r="AN3293" s="207"/>
      <c r="AO3293" s="208"/>
    </row>
    <row r="3294" customFormat="false" ht="15.75" hidden="false" customHeight="true" outlineLevel="0" collapsed="false">
      <c r="A3294" s="179"/>
      <c r="B3294" s="179"/>
      <c r="C3294" s="179"/>
      <c r="D3294" s="179"/>
      <c r="E3294" s="179"/>
      <c r="F3294" s="179"/>
      <c r="G3294" s="179"/>
      <c r="H3294" s="179"/>
      <c r="I3294" s="179"/>
      <c r="J3294" s="179"/>
      <c r="K3294" s="179"/>
      <c r="L3294" s="179"/>
      <c r="M3294" s="179"/>
      <c r="N3294" s="179"/>
      <c r="O3294" s="179"/>
      <c r="P3294" s="179"/>
      <c r="Q3294" s="179"/>
      <c r="R3294" s="179"/>
      <c r="S3294" s="179"/>
      <c r="T3294" s="179"/>
      <c r="U3294" s="179"/>
      <c r="V3294" s="179"/>
      <c r="W3294" s="179"/>
      <c r="X3294" s="179"/>
      <c r="Y3294" s="223"/>
      <c r="Z3294" s="179"/>
      <c r="AA3294" s="179"/>
      <c r="AB3294" s="179"/>
      <c r="AC3294" s="179"/>
      <c r="AD3294" s="179"/>
      <c r="AF3294" s="67"/>
      <c r="AG3294" s="67"/>
      <c r="AH3294" s="67"/>
      <c r="AI3294" s="67"/>
      <c r="AJ3294" s="207"/>
      <c r="AK3294" s="207"/>
      <c r="AL3294" s="207"/>
      <c r="AM3294" s="207"/>
      <c r="AN3294" s="207"/>
      <c r="AO3294" s="208"/>
    </row>
    <row r="3295" customFormat="false" ht="15.75" hidden="false" customHeight="true" outlineLevel="0" collapsed="false">
      <c r="A3295" s="179"/>
      <c r="B3295" s="179"/>
      <c r="C3295" s="179"/>
      <c r="D3295" s="179"/>
      <c r="E3295" s="179"/>
      <c r="F3295" s="179"/>
      <c r="G3295" s="179"/>
      <c r="H3295" s="179"/>
      <c r="I3295" s="179"/>
      <c r="J3295" s="179"/>
      <c r="K3295" s="179"/>
      <c r="L3295" s="179"/>
      <c r="M3295" s="179"/>
      <c r="N3295" s="179"/>
      <c r="O3295" s="179"/>
      <c r="P3295" s="179"/>
      <c r="Q3295" s="179"/>
      <c r="R3295" s="179"/>
      <c r="S3295" s="179"/>
      <c r="T3295" s="179"/>
      <c r="U3295" s="179"/>
      <c r="V3295" s="179"/>
      <c r="W3295" s="179"/>
      <c r="X3295" s="179"/>
      <c r="Y3295" s="223"/>
      <c r="Z3295" s="179"/>
      <c r="AA3295" s="179"/>
      <c r="AB3295" s="179"/>
      <c r="AC3295" s="179"/>
      <c r="AD3295" s="179"/>
      <c r="AF3295" s="67"/>
      <c r="AG3295" s="67"/>
      <c r="AH3295" s="67"/>
      <c r="AI3295" s="67"/>
      <c r="AJ3295" s="207"/>
      <c r="AK3295" s="207"/>
      <c r="AL3295" s="207"/>
      <c r="AM3295" s="207"/>
      <c r="AN3295" s="207"/>
      <c r="AO3295" s="208"/>
    </row>
    <row r="3296" customFormat="false" ht="15.75" hidden="false" customHeight="true" outlineLevel="0" collapsed="false">
      <c r="A3296" s="179"/>
      <c r="B3296" s="179"/>
      <c r="C3296" s="179"/>
      <c r="D3296" s="179"/>
      <c r="E3296" s="179"/>
      <c r="F3296" s="179"/>
      <c r="G3296" s="179"/>
      <c r="H3296" s="179"/>
      <c r="I3296" s="179"/>
      <c r="J3296" s="179"/>
      <c r="K3296" s="179"/>
      <c r="L3296" s="179"/>
      <c r="M3296" s="179"/>
      <c r="N3296" s="179"/>
      <c r="O3296" s="179"/>
      <c r="P3296" s="179"/>
      <c r="Q3296" s="179"/>
      <c r="R3296" s="179"/>
      <c r="S3296" s="179"/>
      <c r="T3296" s="179"/>
      <c r="U3296" s="179"/>
      <c r="V3296" s="179"/>
      <c r="W3296" s="179"/>
      <c r="X3296" s="179"/>
      <c r="Y3296" s="223"/>
      <c r="Z3296" s="179"/>
      <c r="AA3296" s="179"/>
      <c r="AB3296" s="179"/>
      <c r="AC3296" s="179"/>
      <c r="AD3296" s="179"/>
      <c r="AF3296" s="67"/>
      <c r="AG3296" s="67"/>
      <c r="AH3296" s="67"/>
      <c r="AI3296" s="67"/>
      <c r="AJ3296" s="207"/>
      <c r="AK3296" s="207"/>
      <c r="AL3296" s="207"/>
      <c r="AM3296" s="207"/>
      <c r="AN3296" s="207"/>
      <c r="AO3296" s="208"/>
    </row>
    <row r="3297" customFormat="false" ht="15.75" hidden="false" customHeight="true" outlineLevel="0" collapsed="false">
      <c r="A3297" s="179"/>
      <c r="B3297" s="179"/>
      <c r="C3297" s="179"/>
      <c r="D3297" s="179"/>
      <c r="E3297" s="179"/>
      <c r="F3297" s="179"/>
      <c r="G3297" s="179"/>
      <c r="H3297" s="179"/>
      <c r="I3297" s="179"/>
      <c r="J3297" s="179"/>
      <c r="K3297" s="179"/>
      <c r="L3297" s="179"/>
      <c r="M3297" s="179"/>
      <c r="N3297" s="179"/>
      <c r="O3297" s="179"/>
      <c r="P3297" s="179"/>
      <c r="Q3297" s="179"/>
      <c r="R3297" s="179"/>
      <c r="S3297" s="179"/>
      <c r="T3297" s="179"/>
      <c r="U3297" s="179"/>
      <c r="V3297" s="179"/>
      <c r="W3297" s="179"/>
      <c r="X3297" s="179"/>
      <c r="Y3297" s="223"/>
      <c r="Z3297" s="179"/>
      <c r="AA3297" s="179"/>
      <c r="AB3297" s="179"/>
      <c r="AC3297" s="179"/>
      <c r="AD3297" s="179"/>
      <c r="AF3297" s="67"/>
      <c r="AG3297" s="67"/>
      <c r="AH3297" s="67"/>
      <c r="AI3297" s="67"/>
      <c r="AJ3297" s="207"/>
      <c r="AK3297" s="207"/>
      <c r="AL3297" s="207"/>
      <c r="AM3297" s="207"/>
      <c r="AN3297" s="207"/>
      <c r="AO3297" s="208"/>
    </row>
    <row r="3298" customFormat="false" ht="15.75" hidden="false" customHeight="true" outlineLevel="0" collapsed="false">
      <c r="A3298" s="179"/>
      <c r="B3298" s="179"/>
      <c r="C3298" s="179"/>
      <c r="D3298" s="179"/>
      <c r="E3298" s="179"/>
      <c r="F3298" s="179"/>
      <c r="G3298" s="179"/>
      <c r="H3298" s="179"/>
      <c r="I3298" s="179"/>
      <c r="J3298" s="179"/>
      <c r="K3298" s="179"/>
      <c r="L3298" s="179"/>
      <c r="M3298" s="179"/>
      <c r="N3298" s="179"/>
      <c r="O3298" s="179"/>
      <c r="P3298" s="179"/>
      <c r="Q3298" s="179"/>
      <c r="R3298" s="179"/>
      <c r="S3298" s="179"/>
      <c r="T3298" s="179"/>
      <c r="U3298" s="179"/>
      <c r="V3298" s="179"/>
      <c r="W3298" s="179"/>
      <c r="X3298" s="179"/>
      <c r="Y3298" s="223"/>
      <c r="Z3298" s="179"/>
      <c r="AA3298" s="179"/>
      <c r="AB3298" s="179"/>
      <c r="AC3298" s="179"/>
      <c r="AD3298" s="179"/>
      <c r="AF3298" s="67"/>
      <c r="AG3298" s="67"/>
      <c r="AH3298" s="67"/>
      <c r="AI3298" s="67"/>
      <c r="AJ3298" s="207"/>
      <c r="AK3298" s="207"/>
      <c r="AL3298" s="207"/>
      <c r="AM3298" s="207"/>
      <c r="AN3298" s="207"/>
      <c r="AO3298" s="208"/>
    </row>
    <row r="3299" customFormat="false" ht="15.75" hidden="false" customHeight="true" outlineLevel="0" collapsed="false">
      <c r="A3299" s="179"/>
      <c r="B3299" s="179"/>
      <c r="C3299" s="179"/>
      <c r="D3299" s="179"/>
      <c r="E3299" s="179"/>
      <c r="F3299" s="179"/>
      <c r="G3299" s="179"/>
      <c r="H3299" s="179"/>
      <c r="I3299" s="179"/>
      <c r="J3299" s="179"/>
      <c r="K3299" s="179"/>
      <c r="L3299" s="179"/>
      <c r="M3299" s="179"/>
      <c r="N3299" s="179"/>
      <c r="O3299" s="179"/>
      <c r="P3299" s="179"/>
      <c r="Q3299" s="179"/>
      <c r="R3299" s="179"/>
      <c r="S3299" s="179"/>
      <c r="T3299" s="179"/>
      <c r="U3299" s="179"/>
      <c r="V3299" s="179"/>
      <c r="W3299" s="179"/>
      <c r="X3299" s="179"/>
      <c r="Y3299" s="223"/>
      <c r="Z3299" s="179"/>
      <c r="AA3299" s="179"/>
      <c r="AB3299" s="179"/>
      <c r="AC3299" s="179"/>
      <c r="AD3299" s="179"/>
      <c r="AF3299" s="67"/>
      <c r="AG3299" s="67"/>
      <c r="AH3299" s="67"/>
      <c r="AI3299" s="67"/>
      <c r="AJ3299" s="207"/>
      <c r="AK3299" s="207"/>
      <c r="AL3299" s="207"/>
      <c r="AM3299" s="207"/>
      <c r="AN3299" s="207"/>
      <c r="AO3299" s="208"/>
    </row>
    <row r="3300" customFormat="false" ht="15.75" hidden="false" customHeight="true" outlineLevel="0" collapsed="false">
      <c r="A3300" s="179"/>
      <c r="B3300" s="179"/>
      <c r="C3300" s="179"/>
      <c r="D3300" s="179"/>
      <c r="E3300" s="179"/>
      <c r="F3300" s="179"/>
      <c r="G3300" s="179"/>
      <c r="H3300" s="179"/>
      <c r="I3300" s="179"/>
      <c r="J3300" s="179"/>
      <c r="K3300" s="179"/>
      <c r="L3300" s="179"/>
      <c r="M3300" s="179"/>
      <c r="N3300" s="179"/>
      <c r="O3300" s="179"/>
      <c r="P3300" s="179"/>
      <c r="Q3300" s="179"/>
      <c r="R3300" s="179"/>
      <c r="S3300" s="179"/>
      <c r="T3300" s="179"/>
      <c r="U3300" s="179"/>
      <c r="V3300" s="179"/>
      <c r="W3300" s="179"/>
      <c r="X3300" s="179"/>
      <c r="Y3300" s="223"/>
      <c r="Z3300" s="179"/>
      <c r="AA3300" s="179"/>
      <c r="AB3300" s="179"/>
      <c r="AC3300" s="179"/>
      <c r="AD3300" s="179"/>
      <c r="AF3300" s="67"/>
      <c r="AG3300" s="67"/>
      <c r="AH3300" s="67"/>
      <c r="AI3300" s="67"/>
      <c r="AJ3300" s="207"/>
      <c r="AK3300" s="207"/>
      <c r="AL3300" s="207"/>
      <c r="AM3300" s="207"/>
      <c r="AN3300" s="207"/>
      <c r="AO3300" s="208"/>
    </row>
    <row r="3301" customFormat="false" ht="15.75" hidden="false" customHeight="true" outlineLevel="0" collapsed="false">
      <c r="A3301" s="179"/>
      <c r="B3301" s="179"/>
      <c r="C3301" s="179"/>
      <c r="D3301" s="179"/>
      <c r="E3301" s="179"/>
      <c r="F3301" s="179"/>
      <c r="G3301" s="179"/>
      <c r="H3301" s="179"/>
      <c r="I3301" s="179"/>
      <c r="J3301" s="179"/>
      <c r="K3301" s="179"/>
      <c r="L3301" s="179"/>
      <c r="M3301" s="179"/>
      <c r="N3301" s="179"/>
      <c r="O3301" s="179"/>
      <c r="P3301" s="179"/>
      <c r="Q3301" s="179"/>
      <c r="R3301" s="179"/>
      <c r="S3301" s="179"/>
      <c r="T3301" s="179"/>
      <c r="U3301" s="179"/>
      <c r="V3301" s="179"/>
      <c r="W3301" s="179"/>
      <c r="X3301" s="179"/>
      <c r="Y3301" s="223"/>
      <c r="Z3301" s="179"/>
      <c r="AA3301" s="179"/>
      <c r="AB3301" s="179"/>
      <c r="AC3301" s="179"/>
      <c r="AD3301" s="179"/>
      <c r="AF3301" s="67"/>
      <c r="AG3301" s="67"/>
      <c r="AH3301" s="67"/>
      <c r="AI3301" s="67"/>
      <c r="AJ3301" s="207"/>
      <c r="AK3301" s="207"/>
      <c r="AL3301" s="207"/>
      <c r="AM3301" s="207"/>
      <c r="AN3301" s="207"/>
      <c r="AO3301" s="208"/>
    </row>
    <row r="3302" customFormat="false" ht="15.75" hidden="false" customHeight="true" outlineLevel="0" collapsed="false">
      <c r="A3302" s="179"/>
      <c r="B3302" s="179"/>
      <c r="C3302" s="179"/>
      <c r="D3302" s="179"/>
      <c r="E3302" s="179"/>
      <c r="F3302" s="179"/>
      <c r="G3302" s="179"/>
      <c r="H3302" s="179"/>
      <c r="I3302" s="179"/>
      <c r="J3302" s="179"/>
      <c r="K3302" s="179"/>
      <c r="L3302" s="179"/>
      <c r="M3302" s="179"/>
      <c r="N3302" s="179"/>
      <c r="O3302" s="179"/>
      <c r="P3302" s="179"/>
      <c r="Q3302" s="179"/>
      <c r="R3302" s="179"/>
      <c r="S3302" s="179"/>
      <c r="T3302" s="179"/>
      <c r="U3302" s="179"/>
      <c r="V3302" s="179"/>
      <c r="W3302" s="179"/>
      <c r="X3302" s="179"/>
      <c r="Y3302" s="223"/>
      <c r="Z3302" s="179"/>
      <c r="AA3302" s="179"/>
      <c r="AB3302" s="179"/>
      <c r="AC3302" s="179"/>
      <c r="AD3302" s="179"/>
      <c r="AF3302" s="67"/>
      <c r="AG3302" s="67"/>
      <c r="AH3302" s="67"/>
      <c r="AI3302" s="67"/>
      <c r="AJ3302" s="207"/>
      <c r="AK3302" s="207"/>
      <c r="AL3302" s="207"/>
      <c r="AM3302" s="207"/>
      <c r="AN3302" s="207"/>
      <c r="AO3302" s="208"/>
    </row>
    <row r="3303" customFormat="false" ht="15.75" hidden="false" customHeight="true" outlineLevel="0" collapsed="false">
      <c r="A3303" s="179"/>
      <c r="B3303" s="179"/>
      <c r="C3303" s="179"/>
      <c r="D3303" s="179"/>
      <c r="E3303" s="179"/>
      <c r="F3303" s="179"/>
      <c r="G3303" s="179"/>
      <c r="H3303" s="179"/>
      <c r="I3303" s="179"/>
      <c r="J3303" s="179"/>
      <c r="K3303" s="179"/>
      <c r="L3303" s="179"/>
      <c r="M3303" s="179"/>
      <c r="N3303" s="179"/>
      <c r="O3303" s="179"/>
      <c r="P3303" s="179"/>
      <c r="Q3303" s="179"/>
      <c r="R3303" s="179"/>
      <c r="S3303" s="179"/>
      <c r="T3303" s="179"/>
      <c r="U3303" s="179"/>
      <c r="V3303" s="179"/>
      <c r="W3303" s="179"/>
      <c r="X3303" s="179"/>
      <c r="Y3303" s="223"/>
      <c r="Z3303" s="179"/>
      <c r="AA3303" s="179"/>
      <c r="AB3303" s="179"/>
      <c r="AC3303" s="179"/>
      <c r="AD3303" s="179"/>
      <c r="AF3303" s="67"/>
      <c r="AG3303" s="67"/>
      <c r="AH3303" s="67"/>
      <c r="AI3303" s="67"/>
      <c r="AJ3303" s="207"/>
      <c r="AK3303" s="207"/>
      <c r="AL3303" s="207"/>
      <c r="AM3303" s="207"/>
      <c r="AN3303" s="207"/>
      <c r="AO3303" s="208"/>
    </row>
    <row r="3304" customFormat="false" ht="15.75" hidden="false" customHeight="true" outlineLevel="0" collapsed="false">
      <c r="A3304" s="179"/>
      <c r="B3304" s="179"/>
      <c r="C3304" s="179"/>
      <c r="D3304" s="179"/>
      <c r="E3304" s="179"/>
      <c r="F3304" s="179"/>
      <c r="G3304" s="179"/>
      <c r="H3304" s="179"/>
      <c r="I3304" s="179"/>
      <c r="J3304" s="179"/>
      <c r="K3304" s="179"/>
      <c r="L3304" s="179"/>
      <c r="M3304" s="179"/>
      <c r="N3304" s="179"/>
      <c r="O3304" s="179"/>
      <c r="P3304" s="179"/>
      <c r="Q3304" s="179"/>
      <c r="R3304" s="179"/>
      <c r="S3304" s="179"/>
      <c r="T3304" s="179"/>
      <c r="U3304" s="179"/>
      <c r="V3304" s="179"/>
      <c r="W3304" s="179"/>
      <c r="X3304" s="179"/>
      <c r="Y3304" s="223"/>
      <c r="Z3304" s="179"/>
      <c r="AA3304" s="179"/>
      <c r="AB3304" s="179"/>
      <c r="AC3304" s="179"/>
      <c r="AD3304" s="179"/>
      <c r="AF3304" s="67"/>
      <c r="AG3304" s="67"/>
      <c r="AH3304" s="67"/>
      <c r="AI3304" s="67"/>
      <c r="AJ3304" s="207"/>
      <c r="AK3304" s="207"/>
      <c r="AL3304" s="207"/>
      <c r="AM3304" s="207"/>
      <c r="AN3304" s="207"/>
      <c r="AO3304" s="208"/>
    </row>
    <row r="3305" customFormat="false" ht="15.75" hidden="false" customHeight="true" outlineLevel="0" collapsed="false">
      <c r="A3305" s="179"/>
      <c r="B3305" s="179"/>
      <c r="C3305" s="179"/>
      <c r="D3305" s="179"/>
      <c r="E3305" s="179"/>
      <c r="F3305" s="179"/>
      <c r="G3305" s="179"/>
      <c r="H3305" s="179"/>
      <c r="I3305" s="179"/>
      <c r="J3305" s="179"/>
      <c r="K3305" s="179"/>
      <c r="L3305" s="179"/>
      <c r="M3305" s="179"/>
      <c r="N3305" s="179"/>
      <c r="O3305" s="179"/>
      <c r="P3305" s="179"/>
      <c r="Q3305" s="179"/>
      <c r="R3305" s="179"/>
      <c r="S3305" s="179"/>
      <c r="T3305" s="179"/>
      <c r="U3305" s="179"/>
      <c r="V3305" s="179"/>
      <c r="W3305" s="179"/>
      <c r="X3305" s="179"/>
      <c r="Y3305" s="223"/>
      <c r="Z3305" s="179"/>
      <c r="AA3305" s="179"/>
      <c r="AB3305" s="179"/>
      <c r="AC3305" s="179"/>
      <c r="AD3305" s="179"/>
      <c r="AF3305" s="67"/>
      <c r="AG3305" s="67"/>
      <c r="AH3305" s="67"/>
      <c r="AI3305" s="67"/>
      <c r="AJ3305" s="207"/>
      <c r="AK3305" s="207"/>
      <c r="AL3305" s="207"/>
      <c r="AM3305" s="207"/>
      <c r="AN3305" s="207"/>
      <c r="AO3305" s="208"/>
    </row>
    <row r="3306" customFormat="false" ht="15.75" hidden="false" customHeight="true" outlineLevel="0" collapsed="false">
      <c r="A3306" s="179"/>
      <c r="B3306" s="179"/>
      <c r="C3306" s="179"/>
      <c r="D3306" s="179"/>
      <c r="E3306" s="179"/>
      <c r="F3306" s="179"/>
      <c r="G3306" s="179"/>
      <c r="H3306" s="179"/>
      <c r="I3306" s="179"/>
      <c r="J3306" s="179"/>
      <c r="K3306" s="179"/>
      <c r="L3306" s="179"/>
      <c r="M3306" s="179"/>
      <c r="N3306" s="179"/>
      <c r="O3306" s="179"/>
      <c r="P3306" s="179"/>
      <c r="Q3306" s="179"/>
      <c r="R3306" s="179"/>
      <c r="S3306" s="179"/>
      <c r="T3306" s="179"/>
      <c r="U3306" s="179"/>
      <c r="V3306" s="179"/>
      <c r="W3306" s="179"/>
      <c r="X3306" s="179"/>
      <c r="Y3306" s="223"/>
      <c r="Z3306" s="179"/>
      <c r="AA3306" s="179"/>
      <c r="AB3306" s="179"/>
      <c r="AC3306" s="179"/>
      <c r="AD3306" s="179"/>
      <c r="AF3306" s="67"/>
      <c r="AG3306" s="67"/>
      <c r="AH3306" s="67"/>
      <c r="AI3306" s="67"/>
      <c r="AJ3306" s="207"/>
      <c r="AK3306" s="207"/>
      <c r="AL3306" s="207"/>
      <c r="AM3306" s="207"/>
      <c r="AN3306" s="207"/>
      <c r="AO3306" s="208"/>
    </row>
    <row r="3307" customFormat="false" ht="15.75" hidden="false" customHeight="true" outlineLevel="0" collapsed="false">
      <c r="A3307" s="179"/>
      <c r="B3307" s="179"/>
      <c r="C3307" s="179"/>
      <c r="D3307" s="179"/>
      <c r="E3307" s="179"/>
      <c r="F3307" s="179"/>
      <c r="G3307" s="179"/>
      <c r="H3307" s="179"/>
      <c r="I3307" s="179"/>
      <c r="J3307" s="179"/>
      <c r="K3307" s="179"/>
      <c r="L3307" s="179"/>
      <c r="M3307" s="179"/>
      <c r="N3307" s="179"/>
      <c r="O3307" s="179"/>
      <c r="P3307" s="179"/>
      <c r="Q3307" s="179"/>
      <c r="R3307" s="179"/>
      <c r="S3307" s="179"/>
      <c r="T3307" s="179"/>
      <c r="U3307" s="179"/>
      <c r="V3307" s="179"/>
      <c r="W3307" s="179"/>
      <c r="X3307" s="179"/>
      <c r="Y3307" s="223"/>
      <c r="Z3307" s="179"/>
      <c r="AA3307" s="179"/>
      <c r="AB3307" s="179"/>
      <c r="AC3307" s="179"/>
      <c r="AD3307" s="179"/>
      <c r="AF3307" s="67"/>
      <c r="AG3307" s="67"/>
      <c r="AH3307" s="67"/>
      <c r="AI3307" s="67"/>
      <c r="AJ3307" s="207"/>
      <c r="AK3307" s="207"/>
      <c r="AL3307" s="207"/>
      <c r="AM3307" s="207"/>
      <c r="AN3307" s="207"/>
      <c r="AO3307" s="208"/>
    </row>
    <row r="3308" customFormat="false" ht="15.75" hidden="false" customHeight="true" outlineLevel="0" collapsed="false">
      <c r="A3308" s="179"/>
      <c r="B3308" s="179"/>
      <c r="C3308" s="179"/>
      <c r="D3308" s="179"/>
      <c r="E3308" s="179"/>
      <c r="F3308" s="179"/>
      <c r="G3308" s="179"/>
      <c r="H3308" s="179"/>
      <c r="I3308" s="179"/>
      <c r="J3308" s="179"/>
      <c r="K3308" s="179"/>
      <c r="L3308" s="179"/>
      <c r="M3308" s="179"/>
      <c r="N3308" s="179"/>
      <c r="O3308" s="179"/>
      <c r="P3308" s="179"/>
      <c r="Q3308" s="179"/>
      <c r="R3308" s="179"/>
      <c r="S3308" s="179"/>
      <c r="T3308" s="179"/>
      <c r="U3308" s="179"/>
      <c r="V3308" s="179"/>
      <c r="W3308" s="179"/>
      <c r="X3308" s="179"/>
      <c r="Y3308" s="223"/>
      <c r="Z3308" s="179"/>
      <c r="AA3308" s="179"/>
      <c r="AB3308" s="179"/>
      <c r="AC3308" s="179"/>
      <c r="AD3308" s="179"/>
      <c r="AF3308" s="67"/>
      <c r="AG3308" s="67"/>
      <c r="AH3308" s="67"/>
      <c r="AI3308" s="67"/>
      <c r="AJ3308" s="207"/>
      <c r="AK3308" s="207"/>
      <c r="AL3308" s="207"/>
      <c r="AM3308" s="207"/>
      <c r="AN3308" s="207"/>
      <c r="AO3308" s="208"/>
    </row>
    <row r="3309" customFormat="false" ht="15.75" hidden="false" customHeight="true" outlineLevel="0" collapsed="false">
      <c r="A3309" s="179"/>
      <c r="B3309" s="179"/>
      <c r="C3309" s="179"/>
      <c r="D3309" s="179"/>
      <c r="E3309" s="179"/>
      <c r="F3309" s="179"/>
      <c r="G3309" s="179"/>
      <c r="H3309" s="179"/>
      <c r="I3309" s="179"/>
      <c r="J3309" s="179"/>
      <c r="K3309" s="179"/>
      <c r="L3309" s="179"/>
      <c r="M3309" s="179"/>
      <c r="N3309" s="179"/>
      <c r="O3309" s="179"/>
      <c r="P3309" s="179"/>
      <c r="Q3309" s="179"/>
      <c r="R3309" s="179"/>
      <c r="S3309" s="179"/>
      <c r="T3309" s="179"/>
      <c r="U3309" s="179"/>
      <c r="V3309" s="179"/>
      <c r="W3309" s="179"/>
      <c r="X3309" s="179"/>
      <c r="Y3309" s="223"/>
      <c r="Z3309" s="179"/>
      <c r="AA3309" s="179"/>
      <c r="AB3309" s="179"/>
      <c r="AC3309" s="179"/>
      <c r="AD3309" s="179"/>
      <c r="AF3309" s="67"/>
      <c r="AG3309" s="67"/>
      <c r="AH3309" s="67"/>
      <c r="AI3309" s="67"/>
      <c r="AJ3309" s="207"/>
      <c r="AK3309" s="207"/>
      <c r="AL3309" s="207"/>
      <c r="AM3309" s="207"/>
      <c r="AN3309" s="207"/>
      <c r="AO3309" s="208"/>
    </row>
    <row r="3310" customFormat="false" ht="15.75" hidden="false" customHeight="true" outlineLevel="0" collapsed="false">
      <c r="A3310" s="179"/>
      <c r="B3310" s="179"/>
      <c r="C3310" s="179"/>
      <c r="D3310" s="179"/>
      <c r="E3310" s="179"/>
      <c r="F3310" s="179"/>
      <c r="G3310" s="179"/>
      <c r="H3310" s="179"/>
      <c r="I3310" s="179"/>
      <c r="J3310" s="179"/>
      <c r="K3310" s="179"/>
      <c r="L3310" s="179"/>
      <c r="M3310" s="179"/>
      <c r="N3310" s="179"/>
      <c r="O3310" s="179"/>
      <c r="P3310" s="179"/>
      <c r="Q3310" s="179"/>
      <c r="R3310" s="179"/>
      <c r="S3310" s="179"/>
      <c r="T3310" s="179"/>
      <c r="U3310" s="179"/>
      <c r="V3310" s="179"/>
      <c r="W3310" s="179"/>
      <c r="X3310" s="179"/>
      <c r="Y3310" s="223"/>
      <c r="Z3310" s="179"/>
      <c r="AA3310" s="179"/>
      <c r="AB3310" s="179"/>
      <c r="AC3310" s="179"/>
      <c r="AD3310" s="179"/>
      <c r="AF3310" s="67"/>
      <c r="AG3310" s="67"/>
      <c r="AH3310" s="67"/>
      <c r="AI3310" s="67"/>
      <c r="AJ3310" s="207"/>
      <c r="AK3310" s="207"/>
      <c r="AL3310" s="207"/>
      <c r="AM3310" s="207"/>
      <c r="AN3310" s="207"/>
      <c r="AO3310" s="208"/>
    </row>
    <row r="3311" customFormat="false" ht="15.75" hidden="false" customHeight="true" outlineLevel="0" collapsed="false">
      <c r="A3311" s="179"/>
      <c r="B3311" s="179"/>
      <c r="C3311" s="179"/>
      <c r="D3311" s="179"/>
      <c r="E3311" s="179"/>
      <c r="F3311" s="179"/>
      <c r="G3311" s="179"/>
      <c r="H3311" s="179"/>
      <c r="I3311" s="179"/>
      <c r="J3311" s="179"/>
      <c r="K3311" s="179"/>
      <c r="L3311" s="179"/>
      <c r="M3311" s="179"/>
      <c r="N3311" s="179"/>
      <c r="O3311" s="179"/>
      <c r="P3311" s="179"/>
      <c r="Q3311" s="179"/>
      <c r="R3311" s="179"/>
      <c r="S3311" s="179"/>
      <c r="T3311" s="179"/>
      <c r="U3311" s="179"/>
      <c r="V3311" s="179"/>
      <c r="W3311" s="179"/>
      <c r="X3311" s="179"/>
      <c r="Y3311" s="223"/>
      <c r="Z3311" s="179"/>
      <c r="AA3311" s="179"/>
      <c r="AB3311" s="179"/>
      <c r="AC3311" s="179"/>
      <c r="AD3311" s="179"/>
      <c r="AF3311" s="67"/>
      <c r="AG3311" s="67"/>
      <c r="AH3311" s="67"/>
      <c r="AI3311" s="67"/>
      <c r="AJ3311" s="207"/>
      <c r="AK3311" s="207"/>
      <c r="AL3311" s="207"/>
      <c r="AM3311" s="207"/>
      <c r="AN3311" s="207"/>
      <c r="AO3311" s="208"/>
    </row>
    <row r="3312" customFormat="false" ht="15.75" hidden="false" customHeight="true" outlineLevel="0" collapsed="false">
      <c r="A3312" s="179"/>
      <c r="B3312" s="179"/>
      <c r="C3312" s="179"/>
      <c r="D3312" s="179"/>
      <c r="E3312" s="179"/>
      <c r="F3312" s="179"/>
      <c r="G3312" s="179"/>
      <c r="H3312" s="179"/>
      <c r="I3312" s="179"/>
      <c r="J3312" s="179"/>
      <c r="K3312" s="179"/>
      <c r="L3312" s="179"/>
      <c r="M3312" s="179"/>
      <c r="N3312" s="179"/>
      <c r="O3312" s="179"/>
      <c r="P3312" s="179"/>
      <c r="Q3312" s="179"/>
      <c r="R3312" s="179"/>
      <c r="S3312" s="179"/>
      <c r="T3312" s="179"/>
      <c r="U3312" s="179"/>
      <c r="V3312" s="179"/>
      <c r="W3312" s="179"/>
      <c r="X3312" s="179"/>
      <c r="Y3312" s="223"/>
      <c r="Z3312" s="179"/>
      <c r="AA3312" s="179"/>
      <c r="AB3312" s="179"/>
      <c r="AC3312" s="179"/>
      <c r="AD3312" s="179"/>
      <c r="AF3312" s="67"/>
      <c r="AG3312" s="67"/>
      <c r="AH3312" s="67"/>
      <c r="AI3312" s="67"/>
      <c r="AJ3312" s="207"/>
      <c r="AK3312" s="207"/>
      <c r="AL3312" s="207"/>
      <c r="AM3312" s="207"/>
      <c r="AN3312" s="207"/>
      <c r="AO3312" s="208"/>
    </row>
    <row r="3313" customFormat="false" ht="15.75" hidden="false" customHeight="true" outlineLevel="0" collapsed="false">
      <c r="A3313" s="179"/>
      <c r="B3313" s="179"/>
      <c r="C3313" s="179"/>
      <c r="D3313" s="179"/>
      <c r="E3313" s="179"/>
      <c r="F3313" s="179"/>
      <c r="G3313" s="179"/>
      <c r="H3313" s="179"/>
      <c r="I3313" s="179"/>
      <c r="J3313" s="179"/>
      <c r="K3313" s="179"/>
      <c r="L3313" s="179"/>
      <c r="M3313" s="179"/>
      <c r="N3313" s="179"/>
      <c r="O3313" s="179"/>
      <c r="P3313" s="179"/>
      <c r="Q3313" s="179"/>
      <c r="R3313" s="179"/>
      <c r="S3313" s="179"/>
      <c r="T3313" s="179"/>
      <c r="U3313" s="179"/>
      <c r="V3313" s="179"/>
      <c r="W3313" s="179"/>
      <c r="X3313" s="179"/>
      <c r="Y3313" s="223"/>
      <c r="Z3313" s="179"/>
      <c r="AA3313" s="179"/>
      <c r="AB3313" s="179"/>
      <c r="AC3313" s="179"/>
      <c r="AD3313" s="179"/>
      <c r="AF3313" s="67"/>
      <c r="AG3313" s="67"/>
      <c r="AH3313" s="67"/>
      <c r="AI3313" s="67"/>
      <c r="AJ3313" s="207"/>
      <c r="AK3313" s="207"/>
      <c r="AL3313" s="207"/>
      <c r="AM3313" s="207"/>
      <c r="AN3313" s="207"/>
      <c r="AO3313" s="208"/>
    </row>
    <row r="3314" customFormat="false" ht="15.75" hidden="false" customHeight="true" outlineLevel="0" collapsed="false">
      <c r="A3314" s="179"/>
      <c r="B3314" s="179"/>
      <c r="C3314" s="179"/>
      <c r="D3314" s="179"/>
      <c r="E3314" s="179"/>
      <c r="F3314" s="179"/>
      <c r="G3314" s="179"/>
      <c r="H3314" s="179"/>
      <c r="I3314" s="179"/>
      <c r="J3314" s="179"/>
      <c r="K3314" s="179"/>
      <c r="L3314" s="179"/>
      <c r="M3314" s="179"/>
      <c r="N3314" s="179"/>
      <c r="O3314" s="179"/>
      <c r="P3314" s="179"/>
      <c r="Q3314" s="179"/>
      <c r="R3314" s="179"/>
      <c r="S3314" s="179"/>
      <c r="T3314" s="179"/>
      <c r="U3314" s="179"/>
      <c r="V3314" s="179"/>
      <c r="W3314" s="179"/>
      <c r="X3314" s="179"/>
      <c r="Y3314" s="223"/>
      <c r="Z3314" s="179"/>
      <c r="AA3314" s="179"/>
      <c r="AB3314" s="179"/>
      <c r="AC3314" s="179"/>
      <c r="AD3314" s="179"/>
      <c r="AF3314" s="67"/>
      <c r="AG3314" s="67"/>
      <c r="AH3314" s="67"/>
      <c r="AI3314" s="67"/>
      <c r="AJ3314" s="207"/>
      <c r="AK3314" s="207"/>
      <c r="AL3314" s="207"/>
      <c r="AM3314" s="207"/>
      <c r="AN3314" s="207"/>
      <c r="AO3314" s="208"/>
    </row>
    <row r="3315" customFormat="false" ht="15.75" hidden="false" customHeight="true" outlineLevel="0" collapsed="false">
      <c r="A3315" s="179"/>
      <c r="B3315" s="179"/>
      <c r="C3315" s="179"/>
      <c r="D3315" s="179"/>
      <c r="E3315" s="179"/>
      <c r="F3315" s="179"/>
      <c r="G3315" s="179"/>
      <c r="H3315" s="179"/>
      <c r="I3315" s="179"/>
      <c r="J3315" s="179"/>
      <c r="K3315" s="179"/>
      <c r="L3315" s="179"/>
      <c r="M3315" s="179"/>
      <c r="N3315" s="179"/>
      <c r="O3315" s="179"/>
      <c r="P3315" s="179"/>
      <c r="Q3315" s="179"/>
      <c r="R3315" s="179"/>
      <c r="S3315" s="179"/>
      <c r="T3315" s="179"/>
      <c r="U3315" s="179"/>
      <c r="V3315" s="179"/>
      <c r="W3315" s="179"/>
      <c r="X3315" s="179"/>
      <c r="Y3315" s="223"/>
      <c r="Z3315" s="179"/>
      <c r="AA3315" s="179"/>
      <c r="AB3315" s="179"/>
      <c r="AC3315" s="179"/>
      <c r="AD3315" s="179"/>
      <c r="AF3315" s="67"/>
      <c r="AG3315" s="67"/>
      <c r="AH3315" s="67"/>
      <c r="AI3315" s="67"/>
      <c r="AJ3315" s="207"/>
      <c r="AK3315" s="207"/>
      <c r="AL3315" s="207"/>
      <c r="AM3315" s="207"/>
      <c r="AN3315" s="207"/>
      <c r="AO3315" s="208"/>
    </row>
    <row r="3316" customFormat="false" ht="15.75" hidden="false" customHeight="true" outlineLevel="0" collapsed="false">
      <c r="A3316" s="179"/>
      <c r="B3316" s="179"/>
      <c r="C3316" s="179"/>
      <c r="D3316" s="179"/>
      <c r="E3316" s="179"/>
      <c r="F3316" s="179"/>
      <c r="G3316" s="179"/>
      <c r="H3316" s="179"/>
      <c r="I3316" s="179"/>
      <c r="J3316" s="179"/>
      <c r="K3316" s="179"/>
      <c r="L3316" s="179"/>
      <c r="M3316" s="179"/>
      <c r="N3316" s="179"/>
      <c r="O3316" s="179"/>
      <c r="P3316" s="179"/>
      <c r="Q3316" s="179"/>
      <c r="R3316" s="179"/>
      <c r="S3316" s="179"/>
      <c r="T3316" s="179"/>
      <c r="U3316" s="179"/>
      <c r="V3316" s="179"/>
      <c r="W3316" s="179"/>
      <c r="X3316" s="179"/>
      <c r="Y3316" s="223"/>
      <c r="Z3316" s="179"/>
      <c r="AA3316" s="179"/>
      <c r="AB3316" s="179"/>
      <c r="AC3316" s="179"/>
      <c r="AD3316" s="179"/>
      <c r="AF3316" s="67"/>
      <c r="AG3316" s="67"/>
      <c r="AH3316" s="67"/>
      <c r="AI3316" s="67"/>
      <c r="AJ3316" s="207"/>
      <c r="AK3316" s="207"/>
      <c r="AL3316" s="207"/>
      <c r="AM3316" s="207"/>
      <c r="AN3316" s="207"/>
      <c r="AO3316" s="208"/>
    </row>
    <row r="3317" customFormat="false" ht="15.75" hidden="false" customHeight="true" outlineLevel="0" collapsed="false">
      <c r="A3317" s="179"/>
      <c r="B3317" s="179"/>
      <c r="C3317" s="179"/>
      <c r="D3317" s="179"/>
      <c r="E3317" s="179"/>
      <c r="F3317" s="179"/>
      <c r="G3317" s="179"/>
      <c r="H3317" s="179"/>
      <c r="I3317" s="179"/>
      <c r="J3317" s="179"/>
      <c r="K3317" s="179"/>
      <c r="L3317" s="179"/>
      <c r="M3317" s="179"/>
      <c r="N3317" s="179"/>
      <c r="O3317" s="179"/>
      <c r="P3317" s="179"/>
      <c r="Q3317" s="179"/>
      <c r="R3317" s="179"/>
      <c r="S3317" s="179"/>
      <c r="T3317" s="179"/>
      <c r="U3317" s="179"/>
      <c r="V3317" s="179"/>
      <c r="W3317" s="179"/>
      <c r="X3317" s="179"/>
      <c r="Y3317" s="223"/>
      <c r="Z3317" s="179"/>
      <c r="AA3317" s="179"/>
      <c r="AB3317" s="179"/>
      <c r="AC3317" s="179"/>
      <c r="AD3317" s="179"/>
      <c r="AF3317" s="67"/>
      <c r="AG3317" s="67"/>
      <c r="AH3317" s="67"/>
      <c r="AI3317" s="67"/>
      <c r="AJ3317" s="207"/>
      <c r="AK3317" s="207"/>
      <c r="AL3317" s="207"/>
      <c r="AM3317" s="207"/>
      <c r="AN3317" s="207"/>
      <c r="AO3317" s="208"/>
    </row>
    <row r="3318" customFormat="false" ht="15.75" hidden="false" customHeight="true" outlineLevel="0" collapsed="false">
      <c r="A3318" s="179"/>
      <c r="B3318" s="179"/>
      <c r="C3318" s="179"/>
      <c r="D3318" s="179"/>
      <c r="E3318" s="179"/>
      <c r="F3318" s="179"/>
      <c r="G3318" s="179"/>
      <c r="H3318" s="179"/>
      <c r="I3318" s="179"/>
      <c r="J3318" s="179"/>
      <c r="K3318" s="179"/>
      <c r="L3318" s="179"/>
      <c r="M3318" s="179"/>
      <c r="N3318" s="179"/>
      <c r="O3318" s="179"/>
      <c r="P3318" s="179"/>
      <c r="Q3318" s="179"/>
      <c r="R3318" s="179"/>
      <c r="S3318" s="179"/>
      <c r="T3318" s="179"/>
      <c r="U3318" s="179"/>
      <c r="V3318" s="179"/>
      <c r="W3318" s="179"/>
      <c r="X3318" s="179"/>
      <c r="Y3318" s="223"/>
      <c r="Z3318" s="179"/>
      <c r="AA3318" s="179"/>
      <c r="AB3318" s="179"/>
      <c r="AC3318" s="179"/>
      <c r="AD3318" s="179"/>
      <c r="AF3318" s="67"/>
      <c r="AG3318" s="67"/>
      <c r="AH3318" s="67"/>
      <c r="AI3318" s="67"/>
      <c r="AJ3318" s="207"/>
      <c r="AK3318" s="207"/>
      <c r="AL3318" s="207"/>
      <c r="AM3318" s="207"/>
      <c r="AN3318" s="207"/>
      <c r="AO3318" s="208"/>
    </row>
    <row r="3319" customFormat="false" ht="15.75" hidden="false" customHeight="true" outlineLevel="0" collapsed="false">
      <c r="A3319" s="179"/>
      <c r="B3319" s="179"/>
      <c r="C3319" s="179"/>
      <c r="D3319" s="179"/>
      <c r="E3319" s="179"/>
      <c r="F3319" s="179"/>
      <c r="G3319" s="179"/>
      <c r="H3319" s="179"/>
      <c r="I3319" s="179"/>
      <c r="J3319" s="179"/>
      <c r="K3319" s="179"/>
      <c r="L3319" s="179"/>
      <c r="M3319" s="179"/>
      <c r="N3319" s="179"/>
      <c r="O3319" s="179"/>
      <c r="P3319" s="179"/>
      <c r="Q3319" s="179"/>
      <c r="R3319" s="179"/>
      <c r="S3319" s="179"/>
      <c r="T3319" s="179"/>
      <c r="U3319" s="179"/>
      <c r="V3319" s="179"/>
      <c r="W3319" s="179"/>
      <c r="X3319" s="179"/>
      <c r="Y3319" s="223"/>
      <c r="Z3319" s="179"/>
      <c r="AA3319" s="179"/>
      <c r="AB3319" s="179"/>
      <c r="AC3319" s="179"/>
      <c r="AD3319" s="179"/>
      <c r="AF3319" s="67"/>
      <c r="AG3319" s="67"/>
      <c r="AH3319" s="67"/>
      <c r="AI3319" s="67"/>
      <c r="AJ3319" s="207"/>
      <c r="AK3319" s="207"/>
      <c r="AL3319" s="207"/>
      <c r="AM3319" s="207"/>
      <c r="AN3319" s="207"/>
      <c r="AO3319" s="208"/>
    </row>
    <row r="3320" customFormat="false" ht="15.75" hidden="false" customHeight="true" outlineLevel="0" collapsed="false">
      <c r="A3320" s="179"/>
      <c r="B3320" s="179"/>
      <c r="C3320" s="179"/>
      <c r="D3320" s="179"/>
      <c r="E3320" s="179"/>
      <c r="F3320" s="179"/>
      <c r="G3320" s="179"/>
      <c r="H3320" s="179"/>
      <c r="I3320" s="179"/>
      <c r="J3320" s="179"/>
      <c r="K3320" s="179"/>
      <c r="L3320" s="179"/>
      <c r="M3320" s="179"/>
      <c r="N3320" s="179"/>
      <c r="O3320" s="179"/>
      <c r="P3320" s="179"/>
      <c r="Q3320" s="179"/>
      <c r="R3320" s="179"/>
      <c r="S3320" s="179"/>
      <c r="T3320" s="179"/>
      <c r="U3320" s="179"/>
      <c r="V3320" s="179"/>
      <c r="W3320" s="179"/>
      <c r="X3320" s="179"/>
      <c r="Y3320" s="223"/>
      <c r="Z3320" s="179"/>
      <c r="AA3320" s="179"/>
      <c r="AB3320" s="179"/>
      <c r="AC3320" s="179"/>
      <c r="AD3320" s="179"/>
      <c r="AF3320" s="67"/>
      <c r="AG3320" s="67"/>
      <c r="AH3320" s="67"/>
      <c r="AI3320" s="67"/>
      <c r="AJ3320" s="207"/>
      <c r="AK3320" s="207"/>
      <c r="AL3320" s="207"/>
      <c r="AM3320" s="207"/>
      <c r="AN3320" s="207"/>
      <c r="AO3320" s="208"/>
    </row>
    <row r="3321" customFormat="false" ht="15.75" hidden="false" customHeight="true" outlineLevel="0" collapsed="false">
      <c r="A3321" s="179"/>
      <c r="B3321" s="179"/>
      <c r="C3321" s="179"/>
      <c r="D3321" s="179"/>
      <c r="E3321" s="179"/>
      <c r="F3321" s="179"/>
      <c r="G3321" s="179"/>
      <c r="H3321" s="179"/>
      <c r="I3321" s="179"/>
      <c r="J3321" s="179"/>
      <c r="K3321" s="179"/>
      <c r="L3321" s="179"/>
      <c r="M3321" s="179"/>
      <c r="N3321" s="179"/>
      <c r="O3321" s="179"/>
      <c r="P3321" s="179"/>
      <c r="Q3321" s="179"/>
      <c r="R3321" s="179"/>
      <c r="S3321" s="179"/>
      <c r="T3321" s="179"/>
      <c r="U3321" s="179"/>
      <c r="V3321" s="179"/>
      <c r="W3321" s="179"/>
      <c r="X3321" s="179"/>
      <c r="Y3321" s="223"/>
      <c r="Z3321" s="179"/>
      <c r="AA3321" s="179"/>
      <c r="AB3321" s="179"/>
      <c r="AC3321" s="179"/>
      <c r="AD3321" s="179"/>
      <c r="AF3321" s="67"/>
      <c r="AG3321" s="67"/>
      <c r="AH3321" s="67"/>
      <c r="AI3321" s="67"/>
      <c r="AJ3321" s="207"/>
      <c r="AK3321" s="207"/>
      <c r="AL3321" s="207"/>
      <c r="AM3321" s="207"/>
      <c r="AN3321" s="207"/>
      <c r="AO3321" s="208"/>
    </row>
    <row r="3322" customFormat="false" ht="15.75" hidden="false" customHeight="true" outlineLevel="0" collapsed="false">
      <c r="A3322" s="179"/>
      <c r="B3322" s="179"/>
      <c r="C3322" s="179"/>
      <c r="D3322" s="179"/>
      <c r="E3322" s="179"/>
      <c r="F3322" s="179"/>
      <c r="G3322" s="179"/>
      <c r="H3322" s="179"/>
      <c r="I3322" s="179"/>
      <c r="J3322" s="179"/>
      <c r="K3322" s="179"/>
      <c r="L3322" s="179"/>
      <c r="M3322" s="179"/>
      <c r="N3322" s="179"/>
      <c r="O3322" s="179"/>
      <c r="P3322" s="179"/>
      <c r="Q3322" s="179"/>
      <c r="R3322" s="179"/>
      <c r="S3322" s="179"/>
      <c r="T3322" s="179"/>
      <c r="U3322" s="179"/>
      <c r="V3322" s="179"/>
      <c r="W3322" s="179"/>
      <c r="X3322" s="179"/>
      <c r="Y3322" s="223"/>
      <c r="Z3322" s="179"/>
      <c r="AA3322" s="179"/>
      <c r="AB3322" s="179"/>
      <c r="AC3322" s="179"/>
      <c r="AD3322" s="179"/>
      <c r="AF3322" s="67"/>
      <c r="AG3322" s="67"/>
      <c r="AH3322" s="67"/>
      <c r="AI3322" s="67"/>
      <c r="AJ3322" s="207"/>
      <c r="AK3322" s="207"/>
      <c r="AL3322" s="207"/>
      <c r="AM3322" s="207"/>
      <c r="AN3322" s="207"/>
      <c r="AO3322" s="208"/>
    </row>
    <row r="3323" customFormat="false" ht="15.75" hidden="false" customHeight="true" outlineLevel="0" collapsed="false">
      <c r="A3323" s="179"/>
      <c r="B3323" s="179"/>
      <c r="C3323" s="179"/>
      <c r="D3323" s="179"/>
      <c r="E3323" s="179"/>
      <c r="F3323" s="179"/>
      <c r="G3323" s="179"/>
      <c r="H3323" s="179"/>
      <c r="I3323" s="179"/>
      <c r="J3323" s="179"/>
      <c r="K3323" s="179"/>
      <c r="L3323" s="179"/>
      <c r="M3323" s="179"/>
      <c r="N3323" s="179"/>
      <c r="O3323" s="179"/>
      <c r="P3323" s="179"/>
      <c r="Q3323" s="179"/>
      <c r="R3323" s="179"/>
      <c r="S3323" s="179"/>
      <c r="T3323" s="179"/>
      <c r="U3323" s="179"/>
      <c r="V3323" s="179"/>
      <c r="W3323" s="179"/>
      <c r="X3323" s="179"/>
      <c r="Y3323" s="223"/>
      <c r="Z3323" s="179"/>
      <c r="AA3323" s="179"/>
      <c r="AB3323" s="179"/>
      <c r="AC3323" s="179"/>
      <c r="AD3323" s="179"/>
      <c r="AF3323" s="67"/>
      <c r="AG3323" s="67"/>
      <c r="AH3323" s="67"/>
      <c r="AI3323" s="67"/>
      <c r="AJ3323" s="207"/>
      <c r="AK3323" s="207"/>
      <c r="AL3323" s="207"/>
      <c r="AM3323" s="207"/>
      <c r="AN3323" s="207"/>
      <c r="AO3323" s="208"/>
    </row>
    <row r="3324" customFormat="false" ht="15.75" hidden="false" customHeight="true" outlineLevel="0" collapsed="false">
      <c r="A3324" s="179"/>
      <c r="B3324" s="179"/>
      <c r="C3324" s="179"/>
      <c r="D3324" s="179"/>
      <c r="E3324" s="179"/>
      <c r="F3324" s="179"/>
      <c r="G3324" s="179"/>
      <c r="H3324" s="179"/>
      <c r="I3324" s="179"/>
      <c r="J3324" s="179"/>
      <c r="K3324" s="179"/>
      <c r="L3324" s="179"/>
      <c r="M3324" s="179"/>
      <c r="N3324" s="179"/>
      <c r="O3324" s="179"/>
      <c r="P3324" s="179"/>
      <c r="Q3324" s="179"/>
      <c r="R3324" s="179"/>
      <c r="S3324" s="179"/>
      <c r="T3324" s="179"/>
      <c r="U3324" s="179"/>
      <c r="V3324" s="179"/>
      <c r="W3324" s="179"/>
      <c r="X3324" s="179"/>
      <c r="Y3324" s="223"/>
      <c r="Z3324" s="179"/>
      <c r="AA3324" s="179"/>
      <c r="AB3324" s="179"/>
      <c r="AC3324" s="179"/>
      <c r="AD3324" s="179"/>
      <c r="AF3324" s="67"/>
      <c r="AG3324" s="67"/>
      <c r="AH3324" s="67"/>
      <c r="AI3324" s="67"/>
      <c r="AJ3324" s="207"/>
      <c r="AK3324" s="207"/>
      <c r="AL3324" s="207"/>
      <c r="AM3324" s="207"/>
      <c r="AN3324" s="207"/>
      <c r="AO3324" s="208"/>
    </row>
    <row r="3325" customFormat="false" ht="15.75" hidden="false" customHeight="true" outlineLevel="0" collapsed="false">
      <c r="A3325" s="179"/>
      <c r="B3325" s="179"/>
      <c r="C3325" s="179"/>
      <c r="D3325" s="179"/>
      <c r="E3325" s="179"/>
      <c r="F3325" s="179"/>
      <c r="G3325" s="179"/>
      <c r="H3325" s="179"/>
      <c r="I3325" s="179"/>
      <c r="J3325" s="179"/>
      <c r="K3325" s="179"/>
      <c r="L3325" s="179"/>
      <c r="M3325" s="179"/>
      <c r="N3325" s="179"/>
      <c r="O3325" s="179"/>
      <c r="P3325" s="179"/>
      <c r="Q3325" s="179"/>
      <c r="R3325" s="179"/>
      <c r="S3325" s="179"/>
      <c r="T3325" s="179"/>
      <c r="U3325" s="179"/>
      <c r="V3325" s="179"/>
      <c r="W3325" s="179"/>
      <c r="X3325" s="179"/>
      <c r="Y3325" s="223"/>
      <c r="Z3325" s="179"/>
      <c r="AA3325" s="179"/>
      <c r="AB3325" s="179"/>
      <c r="AC3325" s="179"/>
      <c r="AD3325" s="179"/>
      <c r="AF3325" s="67"/>
      <c r="AG3325" s="67"/>
      <c r="AH3325" s="67"/>
      <c r="AI3325" s="67"/>
      <c r="AJ3325" s="207"/>
      <c r="AK3325" s="207"/>
      <c r="AL3325" s="207"/>
      <c r="AM3325" s="207"/>
      <c r="AN3325" s="207"/>
      <c r="AO3325" s="208"/>
    </row>
    <row r="3326" customFormat="false" ht="15.75" hidden="false" customHeight="true" outlineLevel="0" collapsed="false">
      <c r="A3326" s="179"/>
      <c r="B3326" s="179"/>
      <c r="C3326" s="179"/>
      <c r="D3326" s="179"/>
      <c r="E3326" s="179"/>
      <c r="F3326" s="179"/>
      <c r="G3326" s="179"/>
      <c r="H3326" s="179"/>
      <c r="I3326" s="179"/>
      <c r="J3326" s="179"/>
      <c r="K3326" s="179"/>
      <c r="L3326" s="179"/>
      <c r="M3326" s="179"/>
      <c r="N3326" s="179"/>
      <c r="O3326" s="179"/>
      <c r="P3326" s="179"/>
      <c r="Q3326" s="179"/>
      <c r="R3326" s="179"/>
      <c r="S3326" s="179"/>
      <c r="T3326" s="179"/>
      <c r="U3326" s="179"/>
      <c r="V3326" s="179"/>
      <c r="W3326" s="179"/>
      <c r="X3326" s="179"/>
      <c r="Y3326" s="223"/>
      <c r="Z3326" s="179"/>
      <c r="AA3326" s="179"/>
      <c r="AB3326" s="179"/>
      <c r="AC3326" s="179"/>
      <c r="AD3326" s="179"/>
      <c r="AF3326" s="67"/>
      <c r="AG3326" s="67"/>
      <c r="AH3326" s="67"/>
      <c r="AI3326" s="67"/>
      <c r="AJ3326" s="207"/>
      <c r="AK3326" s="207"/>
      <c r="AL3326" s="207"/>
      <c r="AM3326" s="207"/>
      <c r="AN3326" s="207"/>
      <c r="AO3326" s="208"/>
    </row>
    <row r="3327" customFormat="false" ht="15.75" hidden="false" customHeight="true" outlineLevel="0" collapsed="false">
      <c r="A3327" s="179"/>
      <c r="B3327" s="179"/>
      <c r="C3327" s="179"/>
      <c r="D3327" s="179"/>
      <c r="E3327" s="179"/>
      <c r="F3327" s="179"/>
      <c r="G3327" s="179"/>
      <c r="H3327" s="179"/>
      <c r="I3327" s="179"/>
      <c r="J3327" s="179"/>
      <c r="K3327" s="179"/>
      <c r="L3327" s="179"/>
      <c r="M3327" s="179"/>
      <c r="N3327" s="179"/>
      <c r="O3327" s="179"/>
      <c r="P3327" s="179"/>
      <c r="Q3327" s="179"/>
      <c r="R3327" s="179"/>
      <c r="S3327" s="179"/>
      <c r="T3327" s="179"/>
      <c r="U3327" s="179"/>
      <c r="V3327" s="179"/>
      <c r="W3327" s="179"/>
      <c r="X3327" s="179"/>
      <c r="Y3327" s="223"/>
      <c r="Z3327" s="179"/>
      <c r="AA3327" s="179"/>
      <c r="AB3327" s="179"/>
      <c r="AC3327" s="179"/>
      <c r="AD3327" s="179"/>
      <c r="AF3327" s="67"/>
      <c r="AG3327" s="67"/>
      <c r="AH3327" s="67"/>
      <c r="AI3327" s="67"/>
      <c r="AJ3327" s="207"/>
      <c r="AK3327" s="207"/>
      <c r="AL3327" s="207"/>
      <c r="AM3327" s="207"/>
      <c r="AN3327" s="207"/>
      <c r="AO3327" s="208"/>
    </row>
    <row r="3328" customFormat="false" ht="15.75" hidden="false" customHeight="true" outlineLevel="0" collapsed="false">
      <c r="A3328" s="179"/>
      <c r="B3328" s="179"/>
      <c r="C3328" s="179"/>
      <c r="D3328" s="179"/>
      <c r="E3328" s="179"/>
      <c r="F3328" s="179"/>
      <c r="G3328" s="179"/>
      <c r="H3328" s="179"/>
      <c r="I3328" s="179"/>
      <c r="J3328" s="179"/>
      <c r="K3328" s="179"/>
      <c r="L3328" s="179"/>
      <c r="M3328" s="179"/>
      <c r="N3328" s="179"/>
      <c r="O3328" s="179"/>
      <c r="P3328" s="179"/>
      <c r="Q3328" s="179"/>
      <c r="R3328" s="179"/>
      <c r="S3328" s="179"/>
      <c r="T3328" s="179"/>
      <c r="U3328" s="179"/>
      <c r="V3328" s="179"/>
      <c r="W3328" s="179"/>
      <c r="X3328" s="179"/>
      <c r="Y3328" s="223"/>
      <c r="Z3328" s="179"/>
      <c r="AA3328" s="179"/>
      <c r="AB3328" s="179"/>
      <c r="AC3328" s="179"/>
      <c r="AD3328" s="179"/>
      <c r="AF3328" s="67"/>
      <c r="AG3328" s="67"/>
      <c r="AH3328" s="67"/>
      <c r="AI3328" s="67"/>
      <c r="AJ3328" s="207"/>
      <c r="AK3328" s="207"/>
      <c r="AL3328" s="207"/>
      <c r="AM3328" s="207"/>
      <c r="AN3328" s="207"/>
      <c r="AO3328" s="208"/>
    </row>
    <row r="3329" customFormat="false" ht="15.75" hidden="false" customHeight="true" outlineLevel="0" collapsed="false">
      <c r="A3329" s="179"/>
      <c r="B3329" s="179"/>
      <c r="C3329" s="179"/>
      <c r="D3329" s="179"/>
      <c r="E3329" s="179"/>
      <c r="F3329" s="179"/>
      <c r="G3329" s="179"/>
      <c r="H3329" s="179"/>
      <c r="I3329" s="179"/>
      <c r="J3329" s="179"/>
      <c r="K3329" s="179"/>
      <c r="L3329" s="179"/>
      <c r="M3329" s="179"/>
      <c r="N3329" s="179"/>
      <c r="O3329" s="179"/>
      <c r="P3329" s="179"/>
      <c r="Q3329" s="179"/>
      <c r="R3329" s="179"/>
      <c r="S3329" s="179"/>
      <c r="T3329" s="179"/>
      <c r="U3329" s="179"/>
      <c r="V3329" s="179"/>
      <c r="W3329" s="179"/>
      <c r="X3329" s="179"/>
      <c r="Y3329" s="223"/>
      <c r="Z3329" s="179"/>
      <c r="AA3329" s="179"/>
      <c r="AB3329" s="179"/>
      <c r="AC3329" s="179"/>
      <c r="AD3329" s="179"/>
      <c r="AF3329" s="67"/>
      <c r="AG3329" s="67"/>
      <c r="AH3329" s="67"/>
      <c r="AI3329" s="67"/>
      <c r="AJ3329" s="207"/>
      <c r="AK3329" s="207"/>
      <c r="AL3329" s="207"/>
      <c r="AM3329" s="207"/>
      <c r="AN3329" s="207"/>
      <c r="AO3329" s="208"/>
    </row>
    <row r="3330" customFormat="false" ht="15.75" hidden="false" customHeight="true" outlineLevel="0" collapsed="false">
      <c r="A3330" s="179"/>
      <c r="B3330" s="179"/>
      <c r="C3330" s="179"/>
      <c r="D3330" s="179"/>
      <c r="E3330" s="179"/>
      <c r="F3330" s="179"/>
      <c r="G3330" s="179"/>
      <c r="H3330" s="179"/>
      <c r="I3330" s="179"/>
      <c r="J3330" s="179"/>
      <c r="K3330" s="179"/>
      <c r="L3330" s="179"/>
      <c r="M3330" s="179"/>
      <c r="N3330" s="179"/>
      <c r="O3330" s="179"/>
      <c r="P3330" s="179"/>
      <c r="Q3330" s="179"/>
      <c r="R3330" s="179"/>
      <c r="S3330" s="179"/>
      <c r="T3330" s="179"/>
      <c r="U3330" s="179"/>
      <c r="V3330" s="179"/>
      <c r="W3330" s="179"/>
      <c r="X3330" s="179"/>
      <c r="Y3330" s="223"/>
      <c r="Z3330" s="179"/>
      <c r="AA3330" s="179"/>
      <c r="AB3330" s="179"/>
      <c r="AC3330" s="179"/>
      <c r="AD3330" s="179"/>
      <c r="AF3330" s="67"/>
      <c r="AG3330" s="67"/>
      <c r="AH3330" s="67"/>
      <c r="AI3330" s="67"/>
      <c r="AJ3330" s="207"/>
      <c r="AK3330" s="207"/>
      <c r="AL3330" s="207"/>
      <c r="AM3330" s="207"/>
      <c r="AN3330" s="207"/>
      <c r="AO3330" s="208"/>
    </row>
    <row r="3331" customFormat="false" ht="15.75" hidden="false" customHeight="true" outlineLevel="0" collapsed="false">
      <c r="A3331" s="179"/>
      <c r="B3331" s="179"/>
      <c r="C3331" s="179"/>
      <c r="D3331" s="179"/>
      <c r="E3331" s="179"/>
      <c r="F3331" s="179"/>
      <c r="G3331" s="179"/>
      <c r="H3331" s="179"/>
      <c r="I3331" s="179"/>
      <c r="J3331" s="179"/>
      <c r="K3331" s="179"/>
      <c r="L3331" s="179"/>
      <c r="M3331" s="179"/>
      <c r="N3331" s="179"/>
      <c r="O3331" s="179"/>
      <c r="P3331" s="179"/>
      <c r="Q3331" s="179"/>
      <c r="R3331" s="179"/>
      <c r="S3331" s="179"/>
      <c r="T3331" s="179"/>
      <c r="U3331" s="179"/>
      <c r="V3331" s="179"/>
      <c r="W3331" s="179"/>
      <c r="X3331" s="179"/>
      <c r="Y3331" s="223"/>
      <c r="Z3331" s="179"/>
      <c r="AA3331" s="179"/>
      <c r="AB3331" s="179"/>
      <c r="AC3331" s="179"/>
      <c r="AD3331" s="179"/>
      <c r="AF3331" s="67"/>
      <c r="AG3331" s="67"/>
      <c r="AH3331" s="67"/>
      <c r="AI3331" s="67"/>
      <c r="AJ3331" s="207"/>
      <c r="AK3331" s="207"/>
      <c r="AL3331" s="207"/>
      <c r="AM3331" s="207"/>
      <c r="AN3331" s="207"/>
      <c r="AO3331" s="208"/>
    </row>
    <row r="3332" customFormat="false" ht="15.75" hidden="false" customHeight="true" outlineLevel="0" collapsed="false">
      <c r="A3332" s="179"/>
      <c r="B3332" s="179"/>
      <c r="C3332" s="179"/>
      <c r="D3332" s="179"/>
      <c r="E3332" s="179"/>
      <c r="F3332" s="179"/>
      <c r="G3332" s="179"/>
      <c r="H3332" s="179"/>
      <c r="I3332" s="179"/>
      <c r="J3332" s="179"/>
      <c r="K3332" s="179"/>
      <c r="L3332" s="179"/>
      <c r="M3332" s="179"/>
      <c r="N3332" s="179"/>
      <c r="O3332" s="179"/>
      <c r="P3332" s="179"/>
      <c r="Q3332" s="179"/>
      <c r="R3332" s="179"/>
      <c r="S3332" s="179"/>
      <c r="T3332" s="179"/>
      <c r="U3332" s="179"/>
      <c r="V3332" s="179"/>
      <c r="W3332" s="179"/>
      <c r="X3332" s="179"/>
      <c r="Y3332" s="223"/>
      <c r="Z3332" s="179"/>
      <c r="AA3332" s="179"/>
      <c r="AB3332" s="179"/>
      <c r="AC3332" s="179"/>
      <c r="AD3332" s="179"/>
      <c r="AF3332" s="67"/>
      <c r="AG3332" s="67"/>
      <c r="AH3332" s="67"/>
      <c r="AI3332" s="67"/>
      <c r="AJ3332" s="207"/>
      <c r="AK3332" s="207"/>
      <c r="AL3332" s="207"/>
      <c r="AM3332" s="207"/>
      <c r="AN3332" s="207"/>
      <c r="AO3332" s="208"/>
    </row>
    <row r="3333" customFormat="false" ht="15.75" hidden="false" customHeight="true" outlineLevel="0" collapsed="false">
      <c r="A3333" s="179"/>
      <c r="B3333" s="179"/>
      <c r="C3333" s="179"/>
      <c r="D3333" s="179"/>
      <c r="E3333" s="179"/>
      <c r="F3333" s="179"/>
      <c r="G3333" s="179"/>
      <c r="H3333" s="179"/>
      <c r="I3333" s="179"/>
      <c r="J3333" s="179"/>
      <c r="K3333" s="179"/>
      <c r="L3333" s="179"/>
      <c r="M3333" s="179"/>
      <c r="N3333" s="179"/>
      <c r="O3333" s="179"/>
      <c r="P3333" s="179"/>
      <c r="Q3333" s="179"/>
      <c r="R3333" s="179"/>
      <c r="S3333" s="179"/>
      <c r="T3333" s="179"/>
      <c r="U3333" s="179"/>
      <c r="V3333" s="179"/>
      <c r="W3333" s="179"/>
      <c r="X3333" s="179"/>
      <c r="Y3333" s="223"/>
      <c r="Z3333" s="179"/>
      <c r="AA3333" s="179"/>
      <c r="AB3333" s="179"/>
      <c r="AC3333" s="179"/>
      <c r="AD3333" s="179"/>
      <c r="AF3333" s="67"/>
      <c r="AG3333" s="67"/>
      <c r="AH3333" s="67"/>
      <c r="AI3333" s="67"/>
      <c r="AJ3333" s="207"/>
      <c r="AK3333" s="207"/>
      <c r="AL3333" s="207"/>
      <c r="AM3333" s="207"/>
      <c r="AN3333" s="207"/>
      <c r="AO3333" s="208"/>
    </row>
    <row r="3334" customFormat="false" ht="15.75" hidden="false" customHeight="true" outlineLevel="0" collapsed="false">
      <c r="A3334" s="179"/>
      <c r="B3334" s="179"/>
      <c r="C3334" s="179"/>
      <c r="D3334" s="179"/>
      <c r="E3334" s="179"/>
      <c r="F3334" s="179"/>
      <c r="G3334" s="179"/>
      <c r="H3334" s="179"/>
      <c r="I3334" s="179"/>
      <c r="J3334" s="179"/>
      <c r="K3334" s="179"/>
      <c r="L3334" s="179"/>
      <c r="M3334" s="179"/>
      <c r="N3334" s="179"/>
      <c r="O3334" s="179"/>
      <c r="P3334" s="179"/>
      <c r="Q3334" s="179"/>
      <c r="R3334" s="179"/>
      <c r="S3334" s="179"/>
      <c r="T3334" s="179"/>
      <c r="U3334" s="179"/>
      <c r="V3334" s="179"/>
      <c r="W3334" s="179"/>
      <c r="X3334" s="179"/>
      <c r="Y3334" s="223"/>
      <c r="Z3334" s="179"/>
      <c r="AA3334" s="179"/>
      <c r="AB3334" s="179"/>
      <c r="AC3334" s="179"/>
      <c r="AD3334" s="179"/>
      <c r="AF3334" s="67"/>
      <c r="AG3334" s="67"/>
      <c r="AH3334" s="67"/>
      <c r="AI3334" s="67"/>
      <c r="AJ3334" s="207"/>
      <c r="AK3334" s="207"/>
      <c r="AL3334" s="207"/>
      <c r="AM3334" s="207"/>
      <c r="AN3334" s="207"/>
      <c r="AO3334" s="208"/>
    </row>
    <row r="3335" customFormat="false" ht="15.75" hidden="false" customHeight="true" outlineLevel="0" collapsed="false">
      <c r="A3335" s="179"/>
      <c r="B3335" s="179"/>
      <c r="C3335" s="179"/>
      <c r="D3335" s="179"/>
      <c r="E3335" s="179"/>
      <c r="F3335" s="179"/>
      <c r="G3335" s="179"/>
      <c r="H3335" s="179"/>
      <c r="I3335" s="179"/>
      <c r="J3335" s="179"/>
      <c r="K3335" s="179"/>
      <c r="L3335" s="179"/>
      <c r="M3335" s="179"/>
      <c r="N3335" s="179"/>
      <c r="O3335" s="179"/>
      <c r="P3335" s="179"/>
      <c r="Q3335" s="179"/>
      <c r="R3335" s="179"/>
      <c r="S3335" s="179"/>
      <c r="T3335" s="179"/>
      <c r="U3335" s="179"/>
      <c r="V3335" s="179"/>
      <c r="W3335" s="179"/>
      <c r="X3335" s="179"/>
      <c r="Y3335" s="223"/>
      <c r="Z3335" s="179"/>
      <c r="AA3335" s="179"/>
      <c r="AB3335" s="179"/>
      <c r="AC3335" s="179"/>
      <c r="AD3335" s="179"/>
      <c r="AF3335" s="67"/>
      <c r="AG3335" s="67"/>
      <c r="AH3335" s="67"/>
      <c r="AI3335" s="67"/>
      <c r="AJ3335" s="207"/>
      <c r="AK3335" s="207"/>
      <c r="AL3335" s="207"/>
      <c r="AM3335" s="207"/>
      <c r="AN3335" s="207"/>
      <c r="AO3335" s="208"/>
    </row>
    <row r="3336" customFormat="false" ht="15.75" hidden="false" customHeight="true" outlineLevel="0" collapsed="false">
      <c r="A3336" s="179"/>
      <c r="B3336" s="179"/>
      <c r="C3336" s="179"/>
      <c r="D3336" s="179"/>
      <c r="E3336" s="179"/>
      <c r="F3336" s="179"/>
      <c r="G3336" s="179"/>
      <c r="H3336" s="179"/>
      <c r="I3336" s="179"/>
      <c r="J3336" s="179"/>
      <c r="K3336" s="179"/>
      <c r="L3336" s="179"/>
      <c r="M3336" s="179"/>
      <c r="N3336" s="179"/>
      <c r="O3336" s="179"/>
      <c r="P3336" s="179"/>
      <c r="Q3336" s="179"/>
      <c r="R3336" s="179"/>
      <c r="S3336" s="179"/>
      <c r="T3336" s="179"/>
      <c r="U3336" s="179"/>
      <c r="V3336" s="179"/>
      <c r="W3336" s="179"/>
      <c r="X3336" s="179"/>
      <c r="Y3336" s="223"/>
      <c r="Z3336" s="179"/>
      <c r="AA3336" s="179"/>
      <c r="AB3336" s="179"/>
      <c r="AC3336" s="179"/>
      <c r="AD3336" s="179"/>
      <c r="AF3336" s="67"/>
      <c r="AG3336" s="67"/>
      <c r="AH3336" s="67"/>
      <c r="AI3336" s="67"/>
      <c r="AJ3336" s="207"/>
      <c r="AK3336" s="207"/>
      <c r="AL3336" s="207"/>
      <c r="AM3336" s="207"/>
      <c r="AN3336" s="207"/>
      <c r="AO3336" s="208"/>
    </row>
    <row r="3337" customFormat="false" ht="15.75" hidden="false" customHeight="true" outlineLevel="0" collapsed="false">
      <c r="A3337" s="179"/>
      <c r="B3337" s="179"/>
      <c r="C3337" s="179"/>
      <c r="D3337" s="179"/>
      <c r="E3337" s="179"/>
      <c r="F3337" s="179"/>
      <c r="G3337" s="179"/>
      <c r="H3337" s="179"/>
      <c r="I3337" s="179"/>
      <c r="J3337" s="179"/>
      <c r="K3337" s="179"/>
      <c r="L3337" s="179"/>
      <c r="M3337" s="179"/>
      <c r="N3337" s="179"/>
      <c r="O3337" s="179"/>
      <c r="P3337" s="179"/>
      <c r="Q3337" s="179"/>
      <c r="R3337" s="179"/>
      <c r="S3337" s="179"/>
      <c r="T3337" s="179"/>
      <c r="U3337" s="179"/>
      <c r="V3337" s="179"/>
      <c r="W3337" s="179"/>
      <c r="X3337" s="179"/>
      <c r="Y3337" s="223"/>
      <c r="Z3337" s="179"/>
      <c r="AA3337" s="179"/>
      <c r="AB3337" s="179"/>
      <c r="AC3337" s="179"/>
      <c r="AD3337" s="179"/>
      <c r="AF3337" s="67"/>
      <c r="AG3337" s="67"/>
      <c r="AH3337" s="67"/>
      <c r="AI3337" s="67"/>
      <c r="AJ3337" s="207"/>
      <c r="AK3337" s="207"/>
      <c r="AL3337" s="207"/>
      <c r="AM3337" s="207"/>
      <c r="AN3337" s="207"/>
      <c r="AO3337" s="208"/>
    </row>
    <row r="3338" customFormat="false" ht="15.75" hidden="false" customHeight="true" outlineLevel="0" collapsed="false">
      <c r="A3338" s="179"/>
      <c r="B3338" s="179"/>
      <c r="C3338" s="179"/>
      <c r="D3338" s="179"/>
      <c r="E3338" s="179"/>
      <c r="F3338" s="179"/>
      <c r="G3338" s="179"/>
      <c r="H3338" s="179"/>
      <c r="I3338" s="179"/>
      <c r="J3338" s="179"/>
      <c r="K3338" s="179"/>
      <c r="L3338" s="179"/>
      <c r="M3338" s="179"/>
      <c r="N3338" s="179"/>
      <c r="O3338" s="179"/>
      <c r="P3338" s="179"/>
      <c r="Q3338" s="179"/>
      <c r="R3338" s="179"/>
      <c r="S3338" s="179"/>
      <c r="T3338" s="179"/>
      <c r="U3338" s="179"/>
      <c r="V3338" s="179"/>
      <c r="W3338" s="179"/>
      <c r="X3338" s="179"/>
      <c r="Y3338" s="223"/>
      <c r="Z3338" s="179"/>
      <c r="AA3338" s="179"/>
      <c r="AB3338" s="179"/>
      <c r="AC3338" s="179"/>
      <c r="AD3338" s="179"/>
      <c r="AF3338" s="67"/>
      <c r="AG3338" s="67"/>
      <c r="AH3338" s="67"/>
      <c r="AI3338" s="67"/>
      <c r="AJ3338" s="207"/>
      <c r="AK3338" s="207"/>
      <c r="AL3338" s="207"/>
      <c r="AM3338" s="207"/>
      <c r="AN3338" s="207"/>
      <c r="AO3338" s="208"/>
    </row>
    <row r="3339" customFormat="false" ht="15.75" hidden="false" customHeight="true" outlineLevel="0" collapsed="false">
      <c r="A3339" s="179"/>
      <c r="B3339" s="179"/>
      <c r="C3339" s="179"/>
      <c r="D3339" s="179"/>
      <c r="E3339" s="179"/>
      <c r="F3339" s="179"/>
      <c r="G3339" s="179"/>
      <c r="H3339" s="179"/>
      <c r="I3339" s="179"/>
      <c r="J3339" s="179"/>
      <c r="K3339" s="179"/>
      <c r="L3339" s="179"/>
      <c r="M3339" s="179"/>
      <c r="N3339" s="179"/>
      <c r="O3339" s="179"/>
      <c r="P3339" s="179"/>
      <c r="Q3339" s="179"/>
      <c r="R3339" s="179"/>
      <c r="S3339" s="179"/>
      <c r="T3339" s="179"/>
      <c r="U3339" s="179"/>
      <c r="V3339" s="179"/>
      <c r="W3339" s="179"/>
      <c r="X3339" s="179"/>
      <c r="Y3339" s="223"/>
      <c r="Z3339" s="179"/>
      <c r="AA3339" s="179"/>
      <c r="AB3339" s="179"/>
      <c r="AC3339" s="179"/>
      <c r="AD3339" s="179"/>
      <c r="AF3339" s="67"/>
      <c r="AG3339" s="67"/>
      <c r="AH3339" s="67"/>
      <c r="AI3339" s="67"/>
      <c r="AJ3339" s="207"/>
      <c r="AK3339" s="207"/>
      <c r="AL3339" s="207"/>
      <c r="AM3339" s="207"/>
      <c r="AN3339" s="207"/>
      <c r="AO3339" s="208"/>
    </row>
    <row r="3340" customFormat="false" ht="15.75" hidden="false" customHeight="true" outlineLevel="0" collapsed="false">
      <c r="A3340" s="179"/>
      <c r="B3340" s="179"/>
      <c r="C3340" s="179"/>
      <c r="D3340" s="179"/>
      <c r="E3340" s="179"/>
      <c r="F3340" s="179"/>
      <c r="G3340" s="179"/>
      <c r="H3340" s="179"/>
      <c r="I3340" s="179"/>
      <c r="J3340" s="179"/>
      <c r="K3340" s="179"/>
      <c r="L3340" s="179"/>
      <c r="M3340" s="179"/>
      <c r="N3340" s="179"/>
      <c r="O3340" s="179"/>
      <c r="P3340" s="179"/>
      <c r="Q3340" s="179"/>
      <c r="R3340" s="179"/>
      <c r="S3340" s="179"/>
      <c r="T3340" s="179"/>
      <c r="U3340" s="179"/>
      <c r="V3340" s="179"/>
      <c r="W3340" s="179"/>
      <c r="X3340" s="179"/>
      <c r="Y3340" s="223"/>
      <c r="Z3340" s="179"/>
      <c r="AA3340" s="179"/>
      <c r="AB3340" s="179"/>
      <c r="AC3340" s="179"/>
      <c r="AD3340" s="179"/>
      <c r="AF3340" s="67"/>
      <c r="AG3340" s="67"/>
      <c r="AH3340" s="67"/>
      <c r="AI3340" s="67"/>
      <c r="AJ3340" s="207"/>
      <c r="AK3340" s="207"/>
      <c r="AL3340" s="207"/>
      <c r="AM3340" s="207"/>
      <c r="AN3340" s="207"/>
      <c r="AO3340" s="208"/>
    </row>
    <row r="3341" customFormat="false" ht="15.75" hidden="false" customHeight="true" outlineLevel="0" collapsed="false">
      <c r="A3341" s="179"/>
      <c r="B3341" s="179"/>
      <c r="C3341" s="179"/>
      <c r="D3341" s="179"/>
      <c r="E3341" s="179"/>
      <c r="F3341" s="179"/>
      <c r="G3341" s="179"/>
      <c r="H3341" s="179"/>
      <c r="I3341" s="179"/>
      <c r="J3341" s="179"/>
      <c r="K3341" s="179"/>
      <c r="L3341" s="179"/>
      <c r="M3341" s="179"/>
      <c r="N3341" s="179"/>
      <c r="O3341" s="179"/>
      <c r="P3341" s="179"/>
      <c r="Q3341" s="179"/>
      <c r="R3341" s="179"/>
      <c r="S3341" s="179"/>
      <c r="T3341" s="179"/>
      <c r="U3341" s="179"/>
      <c r="V3341" s="179"/>
      <c r="W3341" s="179"/>
      <c r="X3341" s="179"/>
      <c r="Y3341" s="223"/>
      <c r="Z3341" s="179"/>
      <c r="AA3341" s="179"/>
      <c r="AB3341" s="179"/>
      <c r="AC3341" s="179"/>
      <c r="AD3341" s="179"/>
      <c r="AF3341" s="67"/>
      <c r="AG3341" s="67"/>
      <c r="AH3341" s="67"/>
      <c r="AI3341" s="67"/>
      <c r="AJ3341" s="207"/>
      <c r="AK3341" s="207"/>
      <c r="AL3341" s="207"/>
      <c r="AM3341" s="207"/>
      <c r="AN3341" s="207"/>
      <c r="AO3341" s="208"/>
    </row>
    <row r="3342" customFormat="false" ht="15.75" hidden="false" customHeight="true" outlineLevel="0" collapsed="false">
      <c r="A3342" s="179"/>
      <c r="B3342" s="179"/>
      <c r="C3342" s="179"/>
      <c r="D3342" s="179"/>
      <c r="E3342" s="179"/>
      <c r="F3342" s="179"/>
      <c r="G3342" s="179"/>
      <c r="H3342" s="179"/>
      <c r="I3342" s="179"/>
      <c r="J3342" s="179"/>
      <c r="K3342" s="179"/>
      <c r="L3342" s="179"/>
      <c r="M3342" s="179"/>
      <c r="N3342" s="179"/>
      <c r="O3342" s="179"/>
      <c r="P3342" s="179"/>
      <c r="Q3342" s="179"/>
      <c r="R3342" s="179"/>
      <c r="S3342" s="179"/>
      <c r="T3342" s="179"/>
      <c r="U3342" s="179"/>
      <c r="V3342" s="179"/>
      <c r="W3342" s="179"/>
      <c r="X3342" s="179"/>
      <c r="Y3342" s="223"/>
      <c r="Z3342" s="179"/>
      <c r="AA3342" s="179"/>
      <c r="AB3342" s="179"/>
      <c r="AC3342" s="179"/>
      <c r="AD3342" s="179"/>
      <c r="AF3342" s="67"/>
      <c r="AG3342" s="67"/>
      <c r="AH3342" s="67"/>
      <c r="AI3342" s="67"/>
      <c r="AJ3342" s="207"/>
      <c r="AK3342" s="207"/>
      <c r="AL3342" s="207"/>
      <c r="AM3342" s="207"/>
      <c r="AN3342" s="207"/>
      <c r="AO3342" s="208"/>
    </row>
    <row r="3343" customFormat="false" ht="15.75" hidden="false" customHeight="true" outlineLevel="0" collapsed="false">
      <c r="A3343" s="179"/>
      <c r="B3343" s="179"/>
      <c r="C3343" s="179"/>
      <c r="D3343" s="179"/>
      <c r="E3343" s="179"/>
      <c r="F3343" s="179"/>
      <c r="G3343" s="179"/>
      <c r="H3343" s="179"/>
      <c r="I3343" s="179"/>
      <c r="J3343" s="179"/>
      <c r="K3343" s="179"/>
      <c r="L3343" s="179"/>
      <c r="M3343" s="179"/>
      <c r="N3343" s="179"/>
      <c r="O3343" s="179"/>
      <c r="P3343" s="179"/>
      <c r="Q3343" s="179"/>
      <c r="R3343" s="179"/>
      <c r="S3343" s="179"/>
      <c r="T3343" s="179"/>
      <c r="U3343" s="179"/>
      <c r="V3343" s="179"/>
      <c r="W3343" s="179"/>
      <c r="X3343" s="179"/>
      <c r="Y3343" s="223"/>
      <c r="Z3343" s="179"/>
      <c r="AA3343" s="179"/>
      <c r="AB3343" s="179"/>
      <c r="AC3343" s="179"/>
      <c r="AD3343" s="179"/>
      <c r="AF3343" s="67"/>
      <c r="AG3343" s="67"/>
      <c r="AH3343" s="67"/>
      <c r="AI3343" s="67"/>
      <c r="AJ3343" s="207"/>
      <c r="AK3343" s="207"/>
      <c r="AL3343" s="207"/>
      <c r="AM3343" s="207"/>
      <c r="AN3343" s="207"/>
      <c r="AO3343" s="208"/>
    </row>
    <row r="3344" customFormat="false" ht="15.75" hidden="false" customHeight="true" outlineLevel="0" collapsed="false">
      <c r="A3344" s="179"/>
      <c r="B3344" s="179"/>
      <c r="C3344" s="179"/>
      <c r="D3344" s="179"/>
      <c r="E3344" s="179"/>
      <c r="F3344" s="179"/>
      <c r="G3344" s="179"/>
      <c r="H3344" s="179"/>
      <c r="I3344" s="179"/>
      <c r="J3344" s="179"/>
      <c r="K3344" s="179"/>
      <c r="L3344" s="179"/>
      <c r="M3344" s="179"/>
      <c r="N3344" s="179"/>
      <c r="O3344" s="179"/>
      <c r="P3344" s="179"/>
      <c r="Q3344" s="179"/>
      <c r="R3344" s="179"/>
      <c r="S3344" s="179"/>
      <c r="T3344" s="179"/>
      <c r="U3344" s="179"/>
      <c r="V3344" s="179"/>
      <c r="W3344" s="179"/>
      <c r="X3344" s="179"/>
      <c r="Y3344" s="223"/>
      <c r="Z3344" s="179"/>
      <c r="AA3344" s="179"/>
      <c r="AB3344" s="179"/>
      <c r="AC3344" s="179"/>
      <c r="AD3344" s="179"/>
      <c r="AF3344" s="67"/>
      <c r="AG3344" s="67"/>
      <c r="AH3344" s="67"/>
      <c r="AI3344" s="67"/>
      <c r="AJ3344" s="207"/>
      <c r="AK3344" s="207"/>
      <c r="AL3344" s="207"/>
      <c r="AM3344" s="207"/>
      <c r="AN3344" s="207"/>
      <c r="AO3344" s="208"/>
    </row>
    <row r="3345" customFormat="false" ht="15.75" hidden="false" customHeight="true" outlineLevel="0" collapsed="false">
      <c r="A3345" s="179"/>
      <c r="B3345" s="179"/>
      <c r="C3345" s="179"/>
      <c r="D3345" s="179"/>
      <c r="E3345" s="179"/>
      <c r="F3345" s="179"/>
      <c r="G3345" s="179"/>
      <c r="H3345" s="179"/>
      <c r="I3345" s="179"/>
      <c r="J3345" s="179"/>
      <c r="K3345" s="179"/>
      <c r="L3345" s="179"/>
      <c r="M3345" s="179"/>
      <c r="N3345" s="179"/>
      <c r="O3345" s="179"/>
      <c r="P3345" s="179"/>
      <c r="Q3345" s="179"/>
      <c r="R3345" s="179"/>
      <c r="S3345" s="179"/>
      <c r="T3345" s="179"/>
      <c r="U3345" s="179"/>
      <c r="V3345" s="179"/>
      <c r="W3345" s="179"/>
      <c r="X3345" s="179"/>
      <c r="Y3345" s="223"/>
      <c r="Z3345" s="179"/>
      <c r="AA3345" s="179"/>
      <c r="AB3345" s="179"/>
      <c r="AC3345" s="179"/>
      <c r="AD3345" s="179"/>
      <c r="AF3345" s="67"/>
      <c r="AG3345" s="67"/>
      <c r="AH3345" s="67"/>
      <c r="AI3345" s="67"/>
      <c r="AJ3345" s="207"/>
      <c r="AK3345" s="207"/>
      <c r="AL3345" s="207"/>
      <c r="AM3345" s="207"/>
      <c r="AN3345" s="207"/>
      <c r="AO3345" s="208"/>
    </row>
    <row r="3346" customFormat="false" ht="15.75" hidden="false" customHeight="true" outlineLevel="0" collapsed="false">
      <c r="A3346" s="179"/>
      <c r="B3346" s="179"/>
      <c r="C3346" s="179"/>
      <c r="D3346" s="179"/>
      <c r="E3346" s="179"/>
      <c r="F3346" s="179"/>
      <c r="G3346" s="179"/>
      <c r="H3346" s="179"/>
      <c r="I3346" s="179"/>
      <c r="J3346" s="179"/>
      <c r="K3346" s="179"/>
      <c r="L3346" s="179"/>
      <c r="M3346" s="179"/>
      <c r="N3346" s="179"/>
      <c r="O3346" s="179"/>
      <c r="P3346" s="179"/>
      <c r="Q3346" s="179"/>
      <c r="R3346" s="179"/>
      <c r="S3346" s="179"/>
      <c r="T3346" s="179"/>
      <c r="U3346" s="179"/>
      <c r="V3346" s="179"/>
      <c r="W3346" s="179"/>
      <c r="X3346" s="179"/>
      <c r="Y3346" s="223"/>
      <c r="Z3346" s="179"/>
      <c r="AA3346" s="179"/>
      <c r="AB3346" s="179"/>
      <c r="AC3346" s="179"/>
      <c r="AD3346" s="179"/>
      <c r="AF3346" s="67"/>
      <c r="AG3346" s="67"/>
      <c r="AH3346" s="67"/>
      <c r="AI3346" s="67"/>
      <c r="AJ3346" s="207"/>
      <c r="AK3346" s="207"/>
      <c r="AL3346" s="207"/>
      <c r="AM3346" s="207"/>
      <c r="AN3346" s="207"/>
      <c r="AO3346" s="208"/>
    </row>
    <row r="3347" customFormat="false" ht="15.75" hidden="false" customHeight="true" outlineLevel="0" collapsed="false">
      <c r="A3347" s="179"/>
      <c r="B3347" s="179"/>
      <c r="C3347" s="179"/>
      <c r="D3347" s="179"/>
      <c r="E3347" s="179"/>
      <c r="F3347" s="179"/>
      <c r="G3347" s="179"/>
      <c r="H3347" s="179"/>
      <c r="I3347" s="179"/>
      <c r="J3347" s="179"/>
      <c r="K3347" s="179"/>
      <c r="L3347" s="179"/>
      <c r="M3347" s="179"/>
      <c r="N3347" s="179"/>
      <c r="O3347" s="179"/>
      <c r="P3347" s="179"/>
      <c r="Q3347" s="179"/>
      <c r="R3347" s="179"/>
      <c r="S3347" s="179"/>
      <c r="T3347" s="179"/>
      <c r="U3347" s="179"/>
      <c r="V3347" s="179"/>
      <c r="W3347" s="179"/>
      <c r="X3347" s="179"/>
      <c r="Y3347" s="223"/>
      <c r="Z3347" s="179"/>
      <c r="AA3347" s="179"/>
      <c r="AB3347" s="179"/>
      <c r="AC3347" s="179"/>
      <c r="AD3347" s="179"/>
      <c r="AF3347" s="67"/>
      <c r="AG3347" s="67"/>
      <c r="AH3347" s="67"/>
      <c r="AI3347" s="67"/>
      <c r="AJ3347" s="207"/>
      <c r="AK3347" s="207"/>
      <c r="AL3347" s="207"/>
      <c r="AM3347" s="207"/>
      <c r="AN3347" s="207"/>
      <c r="AO3347" s="208"/>
    </row>
    <row r="3348" customFormat="false" ht="15.75" hidden="false" customHeight="true" outlineLevel="0" collapsed="false">
      <c r="A3348" s="179"/>
      <c r="B3348" s="179"/>
      <c r="C3348" s="179"/>
      <c r="D3348" s="179"/>
      <c r="E3348" s="179"/>
      <c r="F3348" s="179"/>
      <c r="G3348" s="179"/>
      <c r="H3348" s="179"/>
      <c r="I3348" s="179"/>
      <c r="J3348" s="179"/>
      <c r="K3348" s="179"/>
      <c r="L3348" s="179"/>
      <c r="M3348" s="179"/>
      <c r="N3348" s="179"/>
      <c r="O3348" s="179"/>
      <c r="P3348" s="179"/>
      <c r="Q3348" s="179"/>
      <c r="R3348" s="179"/>
      <c r="S3348" s="179"/>
      <c r="T3348" s="179"/>
      <c r="U3348" s="179"/>
      <c r="V3348" s="179"/>
      <c r="W3348" s="179"/>
      <c r="X3348" s="179"/>
      <c r="Y3348" s="223"/>
      <c r="Z3348" s="179"/>
      <c r="AA3348" s="179"/>
      <c r="AB3348" s="179"/>
      <c r="AC3348" s="179"/>
      <c r="AD3348" s="179"/>
      <c r="AF3348" s="67"/>
      <c r="AG3348" s="67"/>
      <c r="AH3348" s="67"/>
      <c r="AI3348" s="67"/>
      <c r="AJ3348" s="207"/>
      <c r="AK3348" s="207"/>
      <c r="AL3348" s="207"/>
      <c r="AM3348" s="207"/>
      <c r="AN3348" s="207"/>
      <c r="AO3348" s="208"/>
    </row>
    <row r="3349" customFormat="false" ht="15.75" hidden="false" customHeight="true" outlineLevel="0" collapsed="false">
      <c r="A3349" s="179"/>
      <c r="B3349" s="179"/>
      <c r="C3349" s="179"/>
      <c r="D3349" s="179"/>
      <c r="E3349" s="179"/>
      <c r="F3349" s="179"/>
      <c r="G3349" s="179"/>
      <c r="H3349" s="179"/>
      <c r="I3349" s="179"/>
      <c r="J3349" s="179"/>
      <c r="K3349" s="179"/>
      <c r="L3349" s="179"/>
      <c r="M3349" s="179"/>
      <c r="N3349" s="179"/>
      <c r="O3349" s="179"/>
      <c r="P3349" s="179"/>
      <c r="Q3349" s="179"/>
      <c r="R3349" s="179"/>
      <c r="S3349" s="179"/>
      <c r="T3349" s="179"/>
      <c r="U3349" s="179"/>
      <c r="V3349" s="179"/>
      <c r="W3349" s="179"/>
      <c r="X3349" s="179"/>
      <c r="Y3349" s="223"/>
      <c r="Z3349" s="179"/>
      <c r="AA3349" s="179"/>
      <c r="AB3349" s="179"/>
      <c r="AC3349" s="179"/>
      <c r="AD3349" s="179"/>
      <c r="AF3349" s="67"/>
      <c r="AG3349" s="67"/>
      <c r="AH3349" s="67"/>
      <c r="AI3349" s="67"/>
      <c r="AJ3349" s="207"/>
      <c r="AK3349" s="207"/>
      <c r="AL3349" s="207"/>
      <c r="AM3349" s="207"/>
      <c r="AN3349" s="207"/>
      <c r="AO3349" s="208"/>
    </row>
    <row r="3350" customFormat="false" ht="15.75" hidden="false" customHeight="true" outlineLevel="0" collapsed="false">
      <c r="A3350" s="179"/>
      <c r="B3350" s="179"/>
      <c r="C3350" s="179"/>
      <c r="D3350" s="179"/>
      <c r="E3350" s="179"/>
      <c r="F3350" s="179"/>
      <c r="G3350" s="179"/>
      <c r="H3350" s="179"/>
      <c r="I3350" s="179"/>
      <c r="J3350" s="179"/>
      <c r="K3350" s="179"/>
      <c r="L3350" s="179"/>
      <c r="M3350" s="179"/>
      <c r="N3350" s="179"/>
      <c r="O3350" s="179"/>
      <c r="P3350" s="179"/>
      <c r="Q3350" s="179"/>
      <c r="R3350" s="179"/>
      <c r="S3350" s="179"/>
      <c r="T3350" s="179"/>
      <c r="U3350" s="179"/>
      <c r="V3350" s="179"/>
      <c r="W3350" s="179"/>
      <c r="X3350" s="179"/>
      <c r="Y3350" s="223"/>
      <c r="Z3350" s="179"/>
      <c r="AA3350" s="179"/>
      <c r="AB3350" s="179"/>
      <c r="AC3350" s="179"/>
      <c r="AD3350" s="179"/>
      <c r="AF3350" s="67"/>
      <c r="AG3350" s="67"/>
      <c r="AH3350" s="67"/>
      <c r="AI3350" s="67"/>
      <c r="AJ3350" s="207"/>
      <c r="AK3350" s="207"/>
      <c r="AL3350" s="207"/>
      <c r="AM3350" s="207"/>
      <c r="AN3350" s="207"/>
      <c r="AO3350" s="208"/>
    </row>
    <row r="3351" customFormat="false" ht="15.75" hidden="false" customHeight="true" outlineLevel="0" collapsed="false">
      <c r="A3351" s="179"/>
      <c r="B3351" s="179"/>
      <c r="C3351" s="179"/>
      <c r="D3351" s="179"/>
      <c r="E3351" s="179"/>
      <c r="F3351" s="179"/>
      <c r="G3351" s="179"/>
      <c r="H3351" s="179"/>
      <c r="I3351" s="179"/>
      <c r="J3351" s="179"/>
      <c r="K3351" s="179"/>
      <c r="L3351" s="179"/>
      <c r="M3351" s="179"/>
      <c r="N3351" s="179"/>
      <c r="O3351" s="179"/>
      <c r="P3351" s="179"/>
      <c r="Q3351" s="179"/>
      <c r="R3351" s="179"/>
      <c r="S3351" s="179"/>
      <c r="T3351" s="179"/>
      <c r="U3351" s="179"/>
      <c r="V3351" s="179"/>
      <c r="W3351" s="179"/>
      <c r="X3351" s="179"/>
      <c r="Y3351" s="223"/>
      <c r="Z3351" s="179"/>
      <c r="AA3351" s="179"/>
      <c r="AB3351" s="179"/>
      <c r="AC3351" s="179"/>
      <c r="AD3351" s="179"/>
      <c r="AF3351" s="67"/>
      <c r="AG3351" s="67"/>
      <c r="AH3351" s="67"/>
      <c r="AI3351" s="67"/>
      <c r="AJ3351" s="207"/>
      <c r="AK3351" s="207"/>
      <c r="AL3351" s="207"/>
      <c r="AM3351" s="207"/>
      <c r="AN3351" s="207"/>
      <c r="AO3351" s="208"/>
    </row>
    <row r="3352" customFormat="false" ht="15.75" hidden="false" customHeight="true" outlineLevel="0" collapsed="false">
      <c r="A3352" s="179"/>
      <c r="B3352" s="179"/>
      <c r="C3352" s="179"/>
      <c r="D3352" s="179"/>
      <c r="E3352" s="179"/>
      <c r="F3352" s="179"/>
      <c r="G3352" s="179"/>
      <c r="H3352" s="179"/>
      <c r="I3352" s="179"/>
      <c r="J3352" s="179"/>
      <c r="K3352" s="179"/>
      <c r="L3352" s="179"/>
      <c r="M3352" s="179"/>
      <c r="N3352" s="179"/>
      <c r="O3352" s="179"/>
      <c r="P3352" s="179"/>
      <c r="Q3352" s="179"/>
      <c r="R3352" s="179"/>
      <c r="S3352" s="179"/>
      <c r="T3352" s="179"/>
      <c r="U3352" s="179"/>
      <c r="V3352" s="179"/>
      <c r="W3352" s="179"/>
      <c r="X3352" s="179"/>
      <c r="Y3352" s="223"/>
      <c r="Z3352" s="179"/>
      <c r="AA3352" s="179"/>
      <c r="AB3352" s="179"/>
      <c r="AC3352" s="179"/>
      <c r="AD3352" s="179"/>
      <c r="AF3352" s="67"/>
      <c r="AG3352" s="67"/>
      <c r="AH3352" s="67"/>
      <c r="AI3352" s="67"/>
      <c r="AJ3352" s="207"/>
      <c r="AK3352" s="207"/>
      <c r="AL3352" s="207"/>
      <c r="AM3352" s="207"/>
      <c r="AN3352" s="207"/>
      <c r="AO3352" s="208"/>
    </row>
    <row r="3353" customFormat="false" ht="15.75" hidden="false" customHeight="true" outlineLevel="0" collapsed="false">
      <c r="A3353" s="179"/>
      <c r="B3353" s="179"/>
      <c r="C3353" s="179"/>
      <c r="D3353" s="179"/>
      <c r="E3353" s="179"/>
      <c r="F3353" s="179"/>
      <c r="G3353" s="179"/>
      <c r="H3353" s="179"/>
      <c r="I3353" s="179"/>
      <c r="J3353" s="179"/>
      <c r="K3353" s="179"/>
      <c r="L3353" s="179"/>
      <c r="M3353" s="179"/>
      <c r="N3353" s="179"/>
      <c r="O3353" s="179"/>
      <c r="P3353" s="179"/>
      <c r="Q3353" s="179"/>
      <c r="R3353" s="179"/>
      <c r="S3353" s="179"/>
      <c r="T3353" s="179"/>
      <c r="U3353" s="179"/>
      <c r="V3353" s="179"/>
      <c r="W3353" s="179"/>
      <c r="X3353" s="179"/>
      <c r="Y3353" s="223"/>
      <c r="Z3353" s="179"/>
      <c r="AA3353" s="179"/>
      <c r="AB3353" s="179"/>
      <c r="AC3353" s="179"/>
      <c r="AD3353" s="179"/>
      <c r="AF3353" s="67"/>
      <c r="AG3353" s="67"/>
      <c r="AH3353" s="67"/>
      <c r="AI3353" s="67"/>
      <c r="AJ3353" s="207"/>
      <c r="AK3353" s="207"/>
      <c r="AL3353" s="207"/>
      <c r="AM3353" s="207"/>
      <c r="AN3353" s="207"/>
      <c r="AO3353" s="208"/>
    </row>
    <row r="3354" customFormat="false" ht="15.75" hidden="false" customHeight="true" outlineLevel="0" collapsed="false">
      <c r="A3354" s="179"/>
      <c r="B3354" s="179"/>
      <c r="C3354" s="179"/>
      <c r="D3354" s="179"/>
      <c r="E3354" s="179"/>
      <c r="F3354" s="179"/>
      <c r="G3354" s="179"/>
      <c r="H3354" s="179"/>
      <c r="I3354" s="179"/>
      <c r="J3354" s="179"/>
      <c r="K3354" s="179"/>
      <c r="L3354" s="179"/>
      <c r="M3354" s="179"/>
      <c r="N3354" s="179"/>
      <c r="O3354" s="179"/>
      <c r="P3354" s="179"/>
      <c r="Q3354" s="179"/>
      <c r="R3354" s="179"/>
      <c r="S3354" s="179"/>
      <c r="T3354" s="179"/>
      <c r="U3354" s="179"/>
      <c r="V3354" s="179"/>
      <c r="W3354" s="179"/>
      <c r="X3354" s="179"/>
      <c r="Y3354" s="223"/>
      <c r="Z3354" s="179"/>
      <c r="AA3354" s="179"/>
      <c r="AB3354" s="179"/>
      <c r="AC3354" s="179"/>
      <c r="AD3354" s="179"/>
      <c r="AF3354" s="67"/>
      <c r="AG3354" s="67"/>
      <c r="AH3354" s="67"/>
      <c r="AI3354" s="67"/>
      <c r="AJ3354" s="207"/>
      <c r="AK3354" s="207"/>
      <c r="AL3354" s="207"/>
      <c r="AM3354" s="207"/>
      <c r="AN3354" s="207"/>
      <c r="AO3354" s="208"/>
    </row>
    <row r="3355" customFormat="false" ht="15.75" hidden="false" customHeight="true" outlineLevel="0" collapsed="false">
      <c r="A3355" s="179"/>
      <c r="B3355" s="179"/>
      <c r="C3355" s="179"/>
      <c r="D3355" s="179"/>
      <c r="E3355" s="179"/>
      <c r="F3355" s="179"/>
      <c r="G3355" s="179"/>
      <c r="H3355" s="179"/>
      <c r="I3355" s="179"/>
      <c r="J3355" s="179"/>
      <c r="K3355" s="179"/>
      <c r="L3355" s="179"/>
      <c r="M3355" s="179"/>
      <c r="N3355" s="179"/>
      <c r="O3355" s="179"/>
      <c r="P3355" s="179"/>
      <c r="Q3355" s="179"/>
      <c r="R3355" s="179"/>
      <c r="S3355" s="179"/>
      <c r="T3355" s="179"/>
      <c r="U3355" s="179"/>
      <c r="V3355" s="179"/>
      <c r="W3355" s="179"/>
      <c r="X3355" s="179"/>
      <c r="Y3355" s="223"/>
      <c r="Z3355" s="179"/>
      <c r="AA3355" s="179"/>
      <c r="AB3355" s="179"/>
      <c r="AC3355" s="179"/>
      <c r="AD3355" s="179"/>
      <c r="AF3355" s="67"/>
      <c r="AG3355" s="67"/>
      <c r="AH3355" s="67"/>
      <c r="AI3355" s="67"/>
      <c r="AJ3355" s="207"/>
      <c r="AK3355" s="207"/>
      <c r="AL3355" s="207"/>
      <c r="AM3355" s="207"/>
      <c r="AN3355" s="207"/>
      <c r="AO3355" s="208"/>
    </row>
    <row r="3356" customFormat="false" ht="15.75" hidden="false" customHeight="true" outlineLevel="0" collapsed="false">
      <c r="A3356" s="179"/>
      <c r="B3356" s="179"/>
      <c r="C3356" s="179"/>
      <c r="D3356" s="179"/>
      <c r="E3356" s="179"/>
      <c r="F3356" s="179"/>
      <c r="G3356" s="179"/>
      <c r="H3356" s="179"/>
      <c r="I3356" s="179"/>
      <c r="J3356" s="179"/>
      <c r="K3356" s="179"/>
      <c r="L3356" s="179"/>
      <c r="M3356" s="179"/>
      <c r="N3356" s="179"/>
      <c r="O3356" s="179"/>
      <c r="P3356" s="179"/>
      <c r="Q3356" s="179"/>
      <c r="R3356" s="179"/>
      <c r="S3356" s="179"/>
      <c r="T3356" s="179"/>
      <c r="U3356" s="179"/>
      <c r="V3356" s="179"/>
      <c r="W3356" s="179"/>
      <c r="X3356" s="179"/>
      <c r="Y3356" s="223"/>
      <c r="Z3356" s="179"/>
      <c r="AA3356" s="179"/>
      <c r="AB3356" s="179"/>
      <c r="AC3356" s="179"/>
      <c r="AD3356" s="179"/>
      <c r="AF3356" s="67"/>
      <c r="AG3356" s="67"/>
      <c r="AH3356" s="67"/>
      <c r="AI3356" s="67"/>
      <c r="AJ3356" s="207"/>
      <c r="AK3356" s="207"/>
      <c r="AL3356" s="207"/>
      <c r="AM3356" s="207"/>
      <c r="AN3356" s="207"/>
      <c r="AO3356" s="208"/>
    </row>
    <row r="3357" customFormat="false" ht="15.75" hidden="false" customHeight="true" outlineLevel="0" collapsed="false">
      <c r="A3357" s="179"/>
      <c r="B3357" s="179"/>
      <c r="C3357" s="179"/>
      <c r="D3357" s="179"/>
      <c r="E3357" s="179"/>
      <c r="F3357" s="179"/>
      <c r="G3357" s="179"/>
      <c r="H3357" s="179"/>
      <c r="I3357" s="179"/>
      <c r="J3357" s="179"/>
      <c r="K3357" s="179"/>
      <c r="L3357" s="179"/>
      <c r="M3357" s="179"/>
      <c r="N3357" s="179"/>
      <c r="O3357" s="179"/>
      <c r="P3357" s="179"/>
      <c r="Q3357" s="179"/>
      <c r="R3357" s="179"/>
      <c r="S3357" s="179"/>
      <c r="T3357" s="179"/>
      <c r="U3357" s="179"/>
      <c r="V3357" s="179"/>
      <c r="W3357" s="179"/>
      <c r="X3357" s="179"/>
      <c r="Y3357" s="223"/>
      <c r="Z3357" s="179"/>
      <c r="AA3357" s="179"/>
      <c r="AB3357" s="179"/>
      <c r="AC3357" s="179"/>
      <c r="AD3357" s="179"/>
      <c r="AF3357" s="67"/>
      <c r="AG3357" s="67"/>
      <c r="AH3357" s="67"/>
      <c r="AI3357" s="67"/>
      <c r="AJ3357" s="207"/>
      <c r="AK3357" s="207"/>
      <c r="AL3357" s="207"/>
      <c r="AM3357" s="207"/>
      <c r="AN3357" s="207"/>
      <c r="AO3357" s="208"/>
    </row>
    <row r="3358" customFormat="false" ht="15.75" hidden="false" customHeight="true" outlineLevel="0" collapsed="false">
      <c r="A3358" s="179"/>
      <c r="B3358" s="179"/>
      <c r="C3358" s="179"/>
      <c r="D3358" s="179"/>
      <c r="E3358" s="179"/>
      <c r="F3358" s="179"/>
      <c r="G3358" s="179"/>
      <c r="H3358" s="179"/>
      <c r="I3358" s="179"/>
      <c r="J3358" s="179"/>
      <c r="K3358" s="179"/>
      <c r="L3358" s="179"/>
      <c r="M3358" s="179"/>
      <c r="N3358" s="179"/>
      <c r="O3358" s="179"/>
      <c r="P3358" s="179"/>
      <c r="Q3358" s="179"/>
      <c r="R3358" s="179"/>
      <c r="S3358" s="179"/>
      <c r="T3358" s="179"/>
      <c r="U3358" s="179"/>
      <c r="V3358" s="179"/>
      <c r="W3358" s="179"/>
      <c r="X3358" s="179"/>
      <c r="Y3358" s="223"/>
      <c r="Z3358" s="179"/>
      <c r="AA3358" s="179"/>
      <c r="AB3358" s="179"/>
      <c r="AC3358" s="179"/>
      <c r="AD3358" s="179"/>
      <c r="AF3358" s="67"/>
      <c r="AG3358" s="67"/>
      <c r="AH3358" s="67"/>
      <c r="AI3358" s="67"/>
      <c r="AJ3358" s="207"/>
      <c r="AK3358" s="207"/>
      <c r="AL3358" s="207"/>
      <c r="AM3358" s="207"/>
      <c r="AN3358" s="207"/>
      <c r="AO3358" s="208"/>
    </row>
    <row r="3359" customFormat="false" ht="15.75" hidden="false" customHeight="true" outlineLevel="0" collapsed="false">
      <c r="A3359" s="179"/>
      <c r="B3359" s="179"/>
      <c r="C3359" s="179"/>
      <c r="D3359" s="179"/>
      <c r="E3359" s="179"/>
      <c r="F3359" s="179"/>
      <c r="G3359" s="179"/>
      <c r="H3359" s="179"/>
      <c r="I3359" s="179"/>
      <c r="J3359" s="179"/>
      <c r="K3359" s="179"/>
      <c r="L3359" s="179"/>
      <c r="M3359" s="179"/>
      <c r="N3359" s="179"/>
      <c r="O3359" s="179"/>
      <c r="P3359" s="179"/>
      <c r="Q3359" s="179"/>
      <c r="R3359" s="179"/>
      <c r="S3359" s="179"/>
      <c r="T3359" s="179"/>
      <c r="U3359" s="179"/>
      <c r="V3359" s="179"/>
      <c r="W3359" s="179"/>
      <c r="X3359" s="179"/>
      <c r="Y3359" s="223"/>
      <c r="Z3359" s="179"/>
      <c r="AA3359" s="179"/>
      <c r="AB3359" s="179"/>
      <c r="AC3359" s="179"/>
      <c r="AD3359" s="179"/>
      <c r="AF3359" s="67"/>
      <c r="AG3359" s="67"/>
      <c r="AH3359" s="67"/>
      <c r="AI3359" s="67"/>
      <c r="AJ3359" s="207"/>
      <c r="AK3359" s="207"/>
      <c r="AL3359" s="207"/>
      <c r="AM3359" s="207"/>
      <c r="AN3359" s="207"/>
      <c r="AO3359" s="208"/>
    </row>
    <row r="3360" customFormat="false" ht="15.75" hidden="false" customHeight="true" outlineLevel="0" collapsed="false">
      <c r="A3360" s="179"/>
      <c r="B3360" s="179"/>
      <c r="C3360" s="179"/>
      <c r="D3360" s="179"/>
      <c r="E3360" s="179"/>
      <c r="F3360" s="179"/>
      <c r="G3360" s="179"/>
      <c r="H3360" s="179"/>
      <c r="I3360" s="179"/>
      <c r="J3360" s="179"/>
      <c r="K3360" s="179"/>
      <c r="L3360" s="179"/>
      <c r="M3360" s="179"/>
      <c r="N3360" s="179"/>
      <c r="O3360" s="179"/>
      <c r="P3360" s="179"/>
      <c r="Q3360" s="179"/>
      <c r="R3360" s="179"/>
      <c r="S3360" s="179"/>
      <c r="T3360" s="179"/>
      <c r="U3360" s="179"/>
      <c r="V3360" s="179"/>
      <c r="W3360" s="179"/>
      <c r="X3360" s="179"/>
      <c r="Y3360" s="223"/>
      <c r="Z3360" s="179"/>
      <c r="AA3360" s="179"/>
      <c r="AB3360" s="179"/>
      <c r="AC3360" s="179"/>
      <c r="AD3360" s="179"/>
      <c r="AF3360" s="67"/>
      <c r="AG3360" s="67"/>
      <c r="AH3360" s="67"/>
      <c r="AI3360" s="67"/>
      <c r="AJ3360" s="207"/>
      <c r="AK3360" s="207"/>
      <c r="AL3360" s="207"/>
      <c r="AM3360" s="207"/>
      <c r="AN3360" s="207"/>
      <c r="AO3360" s="208"/>
    </row>
    <row r="3361" customFormat="false" ht="15.75" hidden="false" customHeight="true" outlineLevel="0" collapsed="false">
      <c r="A3361" s="179"/>
      <c r="B3361" s="179"/>
      <c r="C3361" s="179"/>
      <c r="D3361" s="179"/>
      <c r="E3361" s="179"/>
      <c r="F3361" s="179"/>
      <c r="G3361" s="179"/>
      <c r="H3361" s="179"/>
      <c r="I3361" s="179"/>
      <c r="J3361" s="179"/>
      <c r="K3361" s="179"/>
      <c r="L3361" s="179"/>
      <c r="M3361" s="179"/>
      <c r="N3361" s="179"/>
      <c r="O3361" s="179"/>
      <c r="P3361" s="179"/>
      <c r="Q3361" s="179"/>
      <c r="R3361" s="179"/>
      <c r="S3361" s="179"/>
      <c r="T3361" s="179"/>
      <c r="U3361" s="179"/>
      <c r="V3361" s="179"/>
      <c r="W3361" s="179"/>
      <c r="X3361" s="179"/>
      <c r="Y3361" s="223"/>
      <c r="Z3361" s="179"/>
      <c r="AA3361" s="179"/>
      <c r="AB3361" s="179"/>
      <c r="AC3361" s="179"/>
      <c r="AD3361" s="179"/>
      <c r="AF3361" s="67"/>
      <c r="AG3361" s="67"/>
      <c r="AH3361" s="67"/>
      <c r="AI3361" s="67"/>
      <c r="AJ3361" s="207"/>
      <c r="AK3361" s="207"/>
      <c r="AL3361" s="207"/>
      <c r="AM3361" s="207"/>
      <c r="AN3361" s="207"/>
      <c r="AO3361" s="208"/>
    </row>
    <row r="3362" customFormat="false" ht="15.75" hidden="false" customHeight="true" outlineLevel="0" collapsed="false">
      <c r="A3362" s="179"/>
      <c r="B3362" s="179"/>
      <c r="C3362" s="179"/>
      <c r="D3362" s="179"/>
      <c r="E3362" s="179"/>
      <c r="F3362" s="179"/>
      <c r="G3362" s="179"/>
      <c r="H3362" s="179"/>
      <c r="I3362" s="179"/>
      <c r="J3362" s="179"/>
      <c r="K3362" s="179"/>
      <c r="L3362" s="179"/>
      <c r="M3362" s="179"/>
      <c r="N3362" s="179"/>
      <c r="O3362" s="179"/>
      <c r="P3362" s="179"/>
      <c r="Q3362" s="179"/>
      <c r="R3362" s="179"/>
      <c r="S3362" s="179"/>
      <c r="T3362" s="179"/>
      <c r="U3362" s="179"/>
      <c r="V3362" s="179"/>
      <c r="W3362" s="179"/>
      <c r="X3362" s="179"/>
      <c r="Y3362" s="223"/>
      <c r="Z3362" s="179"/>
      <c r="AA3362" s="179"/>
      <c r="AB3362" s="179"/>
      <c r="AC3362" s="179"/>
      <c r="AD3362" s="179"/>
      <c r="AF3362" s="67"/>
      <c r="AG3362" s="67"/>
      <c r="AH3362" s="67"/>
      <c r="AI3362" s="67"/>
      <c r="AJ3362" s="207"/>
      <c r="AK3362" s="207"/>
      <c r="AL3362" s="207"/>
      <c r="AM3362" s="207"/>
      <c r="AN3362" s="207"/>
      <c r="AO3362" s="208"/>
    </row>
    <row r="3363" customFormat="false" ht="15.75" hidden="false" customHeight="true" outlineLevel="0" collapsed="false">
      <c r="A3363" s="179"/>
      <c r="B3363" s="179"/>
      <c r="C3363" s="179"/>
      <c r="D3363" s="179"/>
      <c r="E3363" s="179"/>
      <c r="F3363" s="179"/>
      <c r="G3363" s="179"/>
      <c r="H3363" s="179"/>
      <c r="I3363" s="179"/>
      <c r="J3363" s="179"/>
      <c r="K3363" s="179"/>
      <c r="L3363" s="179"/>
      <c r="M3363" s="179"/>
      <c r="N3363" s="179"/>
      <c r="O3363" s="179"/>
      <c r="P3363" s="179"/>
      <c r="Q3363" s="179"/>
      <c r="R3363" s="179"/>
      <c r="S3363" s="179"/>
      <c r="T3363" s="179"/>
      <c r="U3363" s="179"/>
      <c r="V3363" s="179"/>
      <c r="W3363" s="179"/>
      <c r="X3363" s="179"/>
      <c r="Y3363" s="223"/>
      <c r="Z3363" s="179"/>
      <c r="AA3363" s="179"/>
      <c r="AB3363" s="179"/>
      <c r="AC3363" s="179"/>
      <c r="AD3363" s="179"/>
      <c r="AF3363" s="67"/>
      <c r="AG3363" s="67"/>
      <c r="AH3363" s="67"/>
      <c r="AI3363" s="67"/>
      <c r="AJ3363" s="207"/>
      <c r="AK3363" s="207"/>
      <c r="AL3363" s="207"/>
      <c r="AM3363" s="207"/>
      <c r="AN3363" s="207"/>
      <c r="AO3363" s="208"/>
    </row>
    <row r="3364" customFormat="false" ht="15.75" hidden="false" customHeight="true" outlineLevel="0" collapsed="false">
      <c r="A3364" s="179"/>
      <c r="B3364" s="179"/>
      <c r="C3364" s="179"/>
      <c r="D3364" s="179"/>
      <c r="E3364" s="179"/>
      <c r="F3364" s="179"/>
      <c r="G3364" s="179"/>
      <c r="H3364" s="179"/>
      <c r="I3364" s="179"/>
      <c r="J3364" s="179"/>
      <c r="K3364" s="179"/>
      <c r="L3364" s="179"/>
      <c r="M3364" s="179"/>
      <c r="N3364" s="179"/>
      <c r="O3364" s="179"/>
      <c r="P3364" s="179"/>
      <c r="Q3364" s="179"/>
      <c r="R3364" s="179"/>
      <c r="S3364" s="179"/>
      <c r="T3364" s="179"/>
      <c r="U3364" s="179"/>
      <c r="V3364" s="179"/>
      <c r="W3364" s="179"/>
      <c r="X3364" s="179"/>
      <c r="Y3364" s="223"/>
      <c r="Z3364" s="179"/>
      <c r="AA3364" s="179"/>
      <c r="AB3364" s="179"/>
      <c r="AC3364" s="179"/>
      <c r="AD3364" s="179"/>
      <c r="AF3364" s="67"/>
      <c r="AG3364" s="67"/>
      <c r="AH3364" s="67"/>
      <c r="AI3364" s="67"/>
      <c r="AJ3364" s="207"/>
      <c r="AK3364" s="207"/>
      <c r="AL3364" s="207"/>
      <c r="AM3364" s="207"/>
      <c r="AN3364" s="207"/>
      <c r="AO3364" s="208"/>
    </row>
    <row r="3365" customFormat="false" ht="15.75" hidden="false" customHeight="true" outlineLevel="0" collapsed="false">
      <c r="A3365" s="179"/>
      <c r="B3365" s="179"/>
      <c r="C3365" s="179"/>
      <c r="D3365" s="179"/>
      <c r="E3365" s="179"/>
      <c r="F3365" s="179"/>
      <c r="G3365" s="179"/>
      <c r="H3365" s="179"/>
      <c r="I3365" s="179"/>
      <c r="J3365" s="179"/>
      <c r="K3365" s="179"/>
      <c r="L3365" s="179"/>
      <c r="M3365" s="179"/>
      <c r="N3365" s="179"/>
      <c r="O3365" s="179"/>
      <c r="P3365" s="179"/>
      <c r="Q3365" s="179"/>
      <c r="R3365" s="179"/>
      <c r="S3365" s="179"/>
      <c r="T3365" s="179"/>
      <c r="U3365" s="179"/>
      <c r="V3365" s="179"/>
      <c r="W3365" s="179"/>
      <c r="X3365" s="179"/>
      <c r="Y3365" s="223"/>
      <c r="Z3365" s="179"/>
      <c r="AA3365" s="179"/>
      <c r="AB3365" s="179"/>
      <c r="AC3365" s="179"/>
      <c r="AD3365" s="179"/>
      <c r="AF3365" s="67"/>
      <c r="AG3365" s="67"/>
      <c r="AH3365" s="67"/>
      <c r="AI3365" s="67"/>
      <c r="AJ3365" s="207"/>
      <c r="AK3365" s="207"/>
      <c r="AL3365" s="207"/>
      <c r="AM3365" s="207"/>
      <c r="AN3365" s="207"/>
      <c r="AO3365" s="208"/>
    </row>
    <row r="3366" customFormat="false" ht="15.75" hidden="false" customHeight="true" outlineLevel="0" collapsed="false">
      <c r="A3366" s="179"/>
      <c r="B3366" s="179"/>
      <c r="C3366" s="179"/>
      <c r="D3366" s="179"/>
      <c r="E3366" s="179"/>
      <c r="F3366" s="179"/>
      <c r="G3366" s="179"/>
      <c r="H3366" s="179"/>
      <c r="I3366" s="179"/>
      <c r="J3366" s="179"/>
      <c r="K3366" s="179"/>
      <c r="L3366" s="179"/>
      <c r="M3366" s="179"/>
      <c r="N3366" s="179"/>
      <c r="O3366" s="179"/>
      <c r="P3366" s="179"/>
      <c r="Q3366" s="179"/>
      <c r="R3366" s="179"/>
      <c r="S3366" s="179"/>
      <c r="T3366" s="179"/>
      <c r="U3366" s="179"/>
      <c r="V3366" s="179"/>
      <c r="W3366" s="179"/>
      <c r="X3366" s="179"/>
      <c r="Y3366" s="223"/>
      <c r="Z3366" s="179"/>
      <c r="AA3366" s="179"/>
      <c r="AB3366" s="179"/>
      <c r="AC3366" s="179"/>
      <c r="AD3366" s="179"/>
      <c r="AF3366" s="67"/>
      <c r="AG3366" s="67"/>
      <c r="AH3366" s="67"/>
      <c r="AI3366" s="67"/>
      <c r="AJ3366" s="207"/>
      <c r="AK3366" s="207"/>
      <c r="AL3366" s="207"/>
      <c r="AM3366" s="207"/>
      <c r="AN3366" s="207"/>
      <c r="AO3366" s="208"/>
    </row>
    <row r="3367" customFormat="false" ht="15.75" hidden="false" customHeight="true" outlineLevel="0" collapsed="false">
      <c r="A3367" s="179"/>
      <c r="B3367" s="179"/>
      <c r="C3367" s="179"/>
      <c r="D3367" s="179"/>
      <c r="E3367" s="179"/>
      <c r="F3367" s="179"/>
      <c r="G3367" s="179"/>
      <c r="H3367" s="179"/>
      <c r="I3367" s="179"/>
      <c r="J3367" s="179"/>
      <c r="K3367" s="179"/>
      <c r="L3367" s="179"/>
      <c r="M3367" s="179"/>
      <c r="N3367" s="179"/>
      <c r="O3367" s="179"/>
      <c r="P3367" s="179"/>
      <c r="Q3367" s="179"/>
      <c r="R3367" s="179"/>
      <c r="S3367" s="179"/>
      <c r="T3367" s="179"/>
      <c r="U3367" s="179"/>
      <c r="V3367" s="179"/>
      <c r="W3367" s="179"/>
      <c r="X3367" s="179"/>
      <c r="Y3367" s="223"/>
      <c r="Z3367" s="179"/>
      <c r="AA3367" s="179"/>
      <c r="AB3367" s="179"/>
      <c r="AC3367" s="179"/>
      <c r="AD3367" s="179"/>
      <c r="AF3367" s="67"/>
      <c r="AG3367" s="67"/>
      <c r="AH3367" s="67"/>
      <c r="AI3367" s="67"/>
      <c r="AJ3367" s="207"/>
      <c r="AK3367" s="207"/>
      <c r="AL3367" s="207"/>
      <c r="AM3367" s="207"/>
      <c r="AN3367" s="207"/>
      <c r="AO3367" s="208"/>
    </row>
    <row r="3368" customFormat="false" ht="15.75" hidden="false" customHeight="true" outlineLevel="0" collapsed="false">
      <c r="A3368" s="179"/>
      <c r="B3368" s="179"/>
      <c r="C3368" s="179"/>
      <c r="D3368" s="179"/>
      <c r="E3368" s="179"/>
      <c r="F3368" s="179"/>
      <c r="G3368" s="179"/>
      <c r="H3368" s="179"/>
      <c r="I3368" s="179"/>
      <c r="J3368" s="179"/>
      <c r="K3368" s="179"/>
      <c r="L3368" s="179"/>
      <c r="M3368" s="179"/>
      <c r="N3368" s="179"/>
      <c r="O3368" s="179"/>
      <c r="P3368" s="179"/>
      <c r="Q3368" s="179"/>
      <c r="R3368" s="179"/>
      <c r="S3368" s="179"/>
      <c r="T3368" s="179"/>
      <c r="U3368" s="179"/>
      <c r="V3368" s="179"/>
      <c r="W3368" s="179"/>
      <c r="X3368" s="179"/>
      <c r="Y3368" s="223"/>
      <c r="Z3368" s="179"/>
      <c r="AA3368" s="179"/>
      <c r="AB3368" s="179"/>
      <c r="AC3368" s="179"/>
      <c r="AD3368" s="179"/>
      <c r="AF3368" s="67"/>
      <c r="AG3368" s="67"/>
      <c r="AH3368" s="67"/>
      <c r="AI3368" s="67"/>
      <c r="AJ3368" s="207"/>
      <c r="AK3368" s="207"/>
      <c r="AL3368" s="207"/>
      <c r="AM3368" s="207"/>
      <c r="AN3368" s="207"/>
      <c r="AO3368" s="208"/>
    </row>
    <row r="3369" customFormat="false" ht="15.75" hidden="false" customHeight="true" outlineLevel="0" collapsed="false">
      <c r="A3369" s="179"/>
      <c r="B3369" s="179"/>
      <c r="C3369" s="179"/>
      <c r="D3369" s="179"/>
      <c r="E3369" s="179"/>
      <c r="F3369" s="179"/>
      <c r="G3369" s="179"/>
      <c r="H3369" s="179"/>
      <c r="I3369" s="179"/>
      <c r="J3369" s="179"/>
      <c r="K3369" s="179"/>
      <c r="L3369" s="179"/>
      <c r="M3369" s="179"/>
      <c r="N3369" s="179"/>
      <c r="O3369" s="179"/>
      <c r="P3369" s="179"/>
      <c r="Q3369" s="179"/>
      <c r="R3369" s="179"/>
      <c r="S3369" s="179"/>
      <c r="T3369" s="179"/>
      <c r="U3369" s="179"/>
      <c r="V3369" s="179"/>
      <c r="W3369" s="179"/>
      <c r="X3369" s="179"/>
      <c r="Y3369" s="223"/>
      <c r="Z3369" s="179"/>
      <c r="AA3369" s="179"/>
      <c r="AB3369" s="179"/>
      <c r="AC3369" s="179"/>
      <c r="AD3369" s="179"/>
      <c r="AF3369" s="67"/>
      <c r="AG3369" s="67"/>
      <c r="AH3369" s="67"/>
      <c r="AI3369" s="67"/>
      <c r="AJ3369" s="207"/>
      <c r="AK3369" s="207"/>
      <c r="AL3369" s="207"/>
      <c r="AM3369" s="207"/>
      <c r="AN3369" s="207"/>
      <c r="AO3369" s="208"/>
    </row>
    <row r="3370" customFormat="false" ht="15.75" hidden="false" customHeight="true" outlineLevel="0" collapsed="false">
      <c r="A3370" s="179"/>
      <c r="B3370" s="179"/>
      <c r="C3370" s="179"/>
      <c r="D3370" s="179"/>
      <c r="E3370" s="179"/>
      <c r="F3370" s="179"/>
      <c r="G3370" s="179"/>
      <c r="H3370" s="179"/>
      <c r="I3370" s="179"/>
      <c r="J3370" s="179"/>
      <c r="K3370" s="179"/>
      <c r="L3370" s="179"/>
      <c r="M3370" s="179"/>
      <c r="N3370" s="179"/>
      <c r="O3370" s="179"/>
      <c r="P3370" s="179"/>
      <c r="Q3370" s="179"/>
      <c r="R3370" s="179"/>
      <c r="S3370" s="179"/>
      <c r="T3370" s="179"/>
      <c r="U3370" s="179"/>
      <c r="V3370" s="179"/>
      <c r="W3370" s="179"/>
      <c r="X3370" s="179"/>
      <c r="Y3370" s="223"/>
      <c r="Z3370" s="179"/>
      <c r="AA3370" s="179"/>
      <c r="AB3370" s="179"/>
      <c r="AC3370" s="179"/>
      <c r="AD3370" s="179"/>
      <c r="AF3370" s="67"/>
      <c r="AG3370" s="67"/>
      <c r="AH3370" s="67"/>
      <c r="AI3370" s="67"/>
      <c r="AJ3370" s="207"/>
      <c r="AK3370" s="207"/>
      <c r="AL3370" s="207"/>
      <c r="AM3370" s="207"/>
      <c r="AN3370" s="207"/>
      <c r="AO3370" s="208"/>
    </row>
    <row r="3371" customFormat="false" ht="15.75" hidden="false" customHeight="true" outlineLevel="0" collapsed="false">
      <c r="A3371" s="179"/>
      <c r="B3371" s="179"/>
      <c r="C3371" s="179"/>
      <c r="D3371" s="179"/>
      <c r="E3371" s="179"/>
      <c r="F3371" s="179"/>
      <c r="G3371" s="179"/>
      <c r="H3371" s="179"/>
      <c r="I3371" s="179"/>
      <c r="J3371" s="179"/>
      <c r="K3371" s="179"/>
      <c r="L3371" s="179"/>
      <c r="M3371" s="179"/>
      <c r="N3371" s="179"/>
      <c r="O3371" s="179"/>
      <c r="P3371" s="179"/>
      <c r="Q3371" s="179"/>
      <c r="R3371" s="179"/>
      <c r="S3371" s="179"/>
      <c r="T3371" s="179"/>
      <c r="U3371" s="179"/>
      <c r="V3371" s="179"/>
      <c r="W3371" s="179"/>
      <c r="X3371" s="179"/>
      <c r="Y3371" s="223"/>
      <c r="Z3371" s="179"/>
      <c r="AA3371" s="179"/>
      <c r="AB3371" s="179"/>
      <c r="AC3371" s="179"/>
      <c r="AD3371" s="179"/>
      <c r="AF3371" s="67"/>
      <c r="AG3371" s="67"/>
      <c r="AH3371" s="67"/>
      <c r="AI3371" s="67"/>
      <c r="AJ3371" s="207"/>
      <c r="AK3371" s="207"/>
      <c r="AL3371" s="207"/>
      <c r="AM3371" s="207"/>
      <c r="AN3371" s="207"/>
      <c r="AO3371" s="208"/>
    </row>
    <row r="3372" customFormat="false" ht="15.75" hidden="false" customHeight="true" outlineLevel="0" collapsed="false">
      <c r="A3372" s="179"/>
      <c r="B3372" s="179"/>
      <c r="C3372" s="179"/>
      <c r="D3372" s="179"/>
      <c r="E3372" s="179"/>
      <c r="F3372" s="179"/>
      <c r="G3372" s="179"/>
      <c r="H3372" s="179"/>
      <c r="I3372" s="179"/>
      <c r="J3372" s="179"/>
      <c r="K3372" s="179"/>
      <c r="L3372" s="179"/>
      <c r="M3372" s="179"/>
      <c r="N3372" s="179"/>
      <c r="O3372" s="179"/>
      <c r="P3372" s="179"/>
      <c r="Q3372" s="179"/>
      <c r="R3372" s="179"/>
      <c r="S3372" s="179"/>
      <c r="T3372" s="179"/>
      <c r="U3372" s="179"/>
      <c r="V3372" s="179"/>
      <c r="W3372" s="179"/>
      <c r="X3372" s="179"/>
      <c r="Y3372" s="223"/>
      <c r="Z3372" s="179"/>
      <c r="AA3372" s="179"/>
      <c r="AB3372" s="179"/>
      <c r="AC3372" s="179"/>
      <c r="AD3372" s="179"/>
      <c r="AF3372" s="67"/>
      <c r="AG3372" s="67"/>
      <c r="AH3372" s="67"/>
      <c r="AI3372" s="67"/>
      <c r="AJ3372" s="207"/>
      <c r="AK3372" s="207"/>
      <c r="AL3372" s="207"/>
      <c r="AM3372" s="207"/>
      <c r="AN3372" s="207"/>
      <c r="AO3372" s="208"/>
    </row>
    <row r="3373" customFormat="false" ht="15.75" hidden="false" customHeight="true" outlineLevel="0" collapsed="false">
      <c r="A3373" s="179"/>
      <c r="B3373" s="179"/>
      <c r="C3373" s="179"/>
      <c r="D3373" s="179"/>
      <c r="E3373" s="179"/>
      <c r="F3373" s="179"/>
      <c r="G3373" s="179"/>
      <c r="H3373" s="179"/>
      <c r="I3373" s="179"/>
      <c r="J3373" s="179"/>
      <c r="K3373" s="179"/>
      <c r="L3373" s="179"/>
      <c r="M3373" s="179"/>
      <c r="N3373" s="179"/>
      <c r="O3373" s="179"/>
      <c r="P3373" s="179"/>
      <c r="Q3373" s="179"/>
      <c r="R3373" s="179"/>
      <c r="S3373" s="179"/>
      <c r="T3373" s="179"/>
      <c r="U3373" s="179"/>
      <c r="V3373" s="179"/>
      <c r="W3373" s="179"/>
      <c r="X3373" s="179"/>
      <c r="Y3373" s="223"/>
      <c r="Z3373" s="179"/>
      <c r="AA3373" s="179"/>
      <c r="AB3373" s="179"/>
      <c r="AC3373" s="179"/>
      <c r="AD3373" s="179"/>
      <c r="AF3373" s="67"/>
      <c r="AG3373" s="67"/>
      <c r="AH3373" s="67"/>
      <c r="AI3373" s="67"/>
      <c r="AJ3373" s="207"/>
      <c r="AK3373" s="207"/>
      <c r="AL3373" s="207"/>
      <c r="AM3373" s="207"/>
      <c r="AN3373" s="207"/>
      <c r="AO3373" s="208"/>
    </row>
    <row r="3374" customFormat="false" ht="15.75" hidden="false" customHeight="true" outlineLevel="0" collapsed="false">
      <c r="A3374" s="179"/>
      <c r="B3374" s="179"/>
      <c r="C3374" s="179"/>
      <c r="D3374" s="179"/>
      <c r="E3374" s="179"/>
      <c r="F3374" s="179"/>
      <c r="G3374" s="179"/>
      <c r="H3374" s="179"/>
      <c r="I3374" s="179"/>
      <c r="J3374" s="179"/>
      <c r="K3374" s="179"/>
      <c r="L3374" s="179"/>
      <c r="M3374" s="179"/>
      <c r="N3374" s="179"/>
      <c r="O3374" s="179"/>
      <c r="P3374" s="179"/>
      <c r="Q3374" s="179"/>
      <c r="R3374" s="179"/>
      <c r="S3374" s="179"/>
      <c r="T3374" s="179"/>
      <c r="U3374" s="179"/>
      <c r="V3374" s="179"/>
      <c r="W3374" s="179"/>
      <c r="X3374" s="179"/>
      <c r="Y3374" s="223"/>
      <c r="Z3374" s="179"/>
      <c r="AA3374" s="179"/>
      <c r="AB3374" s="179"/>
      <c r="AC3374" s="179"/>
      <c r="AD3374" s="179"/>
      <c r="AF3374" s="67"/>
      <c r="AG3374" s="67"/>
      <c r="AH3374" s="67"/>
      <c r="AI3374" s="67"/>
      <c r="AJ3374" s="207"/>
      <c r="AK3374" s="207"/>
      <c r="AL3374" s="207"/>
      <c r="AM3374" s="207"/>
      <c r="AN3374" s="207"/>
      <c r="AO3374" s="208"/>
    </row>
    <row r="3375" customFormat="false" ht="15.75" hidden="false" customHeight="true" outlineLevel="0" collapsed="false">
      <c r="A3375" s="179"/>
      <c r="B3375" s="179"/>
      <c r="C3375" s="179"/>
      <c r="D3375" s="179"/>
      <c r="E3375" s="179"/>
      <c r="F3375" s="179"/>
      <c r="G3375" s="179"/>
      <c r="H3375" s="179"/>
      <c r="I3375" s="179"/>
      <c r="J3375" s="179"/>
      <c r="K3375" s="179"/>
      <c r="L3375" s="179"/>
      <c r="M3375" s="179"/>
      <c r="N3375" s="179"/>
      <c r="O3375" s="179"/>
      <c r="P3375" s="179"/>
      <c r="Q3375" s="179"/>
      <c r="R3375" s="179"/>
      <c r="S3375" s="179"/>
      <c r="T3375" s="179"/>
      <c r="U3375" s="179"/>
      <c r="V3375" s="179"/>
      <c r="W3375" s="179"/>
      <c r="X3375" s="179"/>
      <c r="Y3375" s="223"/>
      <c r="Z3375" s="179"/>
      <c r="AA3375" s="179"/>
      <c r="AB3375" s="179"/>
      <c r="AC3375" s="179"/>
      <c r="AD3375" s="179"/>
      <c r="AF3375" s="67"/>
      <c r="AG3375" s="67"/>
      <c r="AH3375" s="67"/>
      <c r="AI3375" s="67"/>
      <c r="AJ3375" s="207"/>
      <c r="AK3375" s="207"/>
      <c r="AL3375" s="207"/>
      <c r="AM3375" s="207"/>
      <c r="AN3375" s="207"/>
      <c r="AO3375" s="208"/>
    </row>
    <row r="3376" customFormat="false" ht="15.75" hidden="false" customHeight="true" outlineLevel="0" collapsed="false">
      <c r="A3376" s="179"/>
      <c r="B3376" s="179"/>
      <c r="C3376" s="179"/>
      <c r="D3376" s="179"/>
      <c r="E3376" s="179"/>
      <c r="F3376" s="179"/>
      <c r="G3376" s="179"/>
      <c r="H3376" s="179"/>
      <c r="I3376" s="179"/>
      <c r="J3376" s="179"/>
      <c r="K3376" s="179"/>
      <c r="L3376" s="179"/>
      <c r="M3376" s="179"/>
      <c r="N3376" s="179"/>
      <c r="O3376" s="179"/>
      <c r="P3376" s="179"/>
      <c r="Q3376" s="179"/>
      <c r="R3376" s="179"/>
      <c r="S3376" s="179"/>
      <c r="T3376" s="179"/>
      <c r="U3376" s="179"/>
      <c r="V3376" s="179"/>
      <c r="W3376" s="179"/>
      <c r="X3376" s="179"/>
      <c r="Y3376" s="223"/>
      <c r="Z3376" s="179"/>
      <c r="AA3376" s="179"/>
      <c r="AB3376" s="179"/>
      <c r="AC3376" s="179"/>
      <c r="AD3376" s="179"/>
      <c r="AF3376" s="67"/>
      <c r="AG3376" s="67"/>
      <c r="AH3376" s="67"/>
      <c r="AI3376" s="67"/>
      <c r="AJ3376" s="207"/>
      <c r="AK3376" s="207"/>
      <c r="AL3376" s="207"/>
      <c r="AM3376" s="207"/>
      <c r="AN3376" s="207"/>
      <c r="AO3376" s="208"/>
    </row>
    <row r="3377" customFormat="false" ht="15.75" hidden="false" customHeight="true" outlineLevel="0" collapsed="false">
      <c r="A3377" s="179"/>
      <c r="B3377" s="179"/>
      <c r="C3377" s="179"/>
      <c r="D3377" s="179"/>
      <c r="E3377" s="179"/>
      <c r="F3377" s="179"/>
      <c r="G3377" s="179"/>
      <c r="H3377" s="179"/>
      <c r="I3377" s="179"/>
      <c r="J3377" s="179"/>
      <c r="K3377" s="179"/>
      <c r="L3377" s="179"/>
      <c r="M3377" s="179"/>
      <c r="N3377" s="179"/>
      <c r="O3377" s="179"/>
      <c r="P3377" s="179"/>
      <c r="Q3377" s="179"/>
      <c r="R3377" s="179"/>
      <c r="S3377" s="179"/>
      <c r="T3377" s="179"/>
      <c r="U3377" s="179"/>
      <c r="V3377" s="179"/>
      <c r="W3377" s="179"/>
      <c r="X3377" s="179"/>
      <c r="Y3377" s="223"/>
      <c r="Z3377" s="179"/>
      <c r="AA3377" s="179"/>
      <c r="AB3377" s="179"/>
      <c r="AC3377" s="179"/>
      <c r="AD3377" s="179"/>
      <c r="AF3377" s="67"/>
      <c r="AG3377" s="67"/>
      <c r="AH3377" s="67"/>
      <c r="AI3377" s="67"/>
      <c r="AJ3377" s="207"/>
      <c r="AK3377" s="207"/>
      <c r="AL3377" s="207"/>
      <c r="AM3377" s="207"/>
      <c r="AN3377" s="207"/>
      <c r="AO3377" s="208"/>
    </row>
    <row r="3378" customFormat="false" ht="15.75" hidden="false" customHeight="true" outlineLevel="0" collapsed="false">
      <c r="A3378" s="179"/>
      <c r="B3378" s="179"/>
      <c r="C3378" s="179"/>
      <c r="D3378" s="179"/>
      <c r="E3378" s="179"/>
      <c r="F3378" s="179"/>
      <c r="G3378" s="179"/>
      <c r="H3378" s="179"/>
      <c r="I3378" s="179"/>
      <c r="J3378" s="179"/>
      <c r="K3378" s="179"/>
      <c r="L3378" s="179"/>
      <c r="M3378" s="179"/>
      <c r="N3378" s="179"/>
      <c r="O3378" s="179"/>
      <c r="P3378" s="179"/>
      <c r="Q3378" s="179"/>
      <c r="R3378" s="179"/>
      <c r="S3378" s="179"/>
      <c r="T3378" s="179"/>
      <c r="U3378" s="179"/>
      <c r="V3378" s="179"/>
      <c r="W3378" s="179"/>
      <c r="X3378" s="179"/>
      <c r="Y3378" s="223"/>
      <c r="Z3378" s="179"/>
      <c r="AA3378" s="179"/>
      <c r="AB3378" s="179"/>
      <c r="AC3378" s="179"/>
      <c r="AD3378" s="179"/>
      <c r="AF3378" s="67"/>
      <c r="AG3378" s="67"/>
      <c r="AH3378" s="67"/>
      <c r="AI3378" s="67"/>
      <c r="AJ3378" s="207"/>
      <c r="AK3378" s="207"/>
      <c r="AL3378" s="207"/>
      <c r="AM3378" s="207"/>
      <c r="AN3378" s="207"/>
      <c r="AO3378" s="208"/>
    </row>
    <row r="3379" customFormat="false" ht="15.75" hidden="false" customHeight="true" outlineLevel="0" collapsed="false">
      <c r="A3379" s="179"/>
      <c r="B3379" s="179"/>
      <c r="C3379" s="179"/>
      <c r="D3379" s="179"/>
      <c r="E3379" s="179"/>
      <c r="F3379" s="179"/>
      <c r="G3379" s="179"/>
      <c r="H3379" s="179"/>
      <c r="I3379" s="179"/>
      <c r="J3379" s="179"/>
      <c r="K3379" s="179"/>
      <c r="L3379" s="179"/>
      <c r="M3379" s="179"/>
      <c r="N3379" s="179"/>
      <c r="O3379" s="179"/>
      <c r="P3379" s="179"/>
      <c r="Q3379" s="179"/>
      <c r="R3379" s="179"/>
      <c r="S3379" s="179"/>
      <c r="T3379" s="179"/>
      <c r="U3379" s="179"/>
      <c r="V3379" s="179"/>
      <c r="W3379" s="179"/>
      <c r="X3379" s="179"/>
      <c r="Y3379" s="223"/>
      <c r="Z3379" s="179"/>
      <c r="AA3379" s="179"/>
      <c r="AB3379" s="179"/>
      <c r="AC3379" s="179"/>
      <c r="AD3379" s="179"/>
      <c r="AF3379" s="67"/>
      <c r="AG3379" s="67"/>
      <c r="AH3379" s="67"/>
      <c r="AI3379" s="67"/>
      <c r="AJ3379" s="207"/>
      <c r="AK3379" s="207"/>
      <c r="AL3379" s="207"/>
      <c r="AM3379" s="207"/>
      <c r="AN3379" s="207"/>
      <c r="AO3379" s="208"/>
    </row>
    <row r="3380" customFormat="false" ht="15.75" hidden="false" customHeight="true" outlineLevel="0" collapsed="false">
      <c r="A3380" s="179"/>
      <c r="B3380" s="179"/>
      <c r="C3380" s="179"/>
      <c r="D3380" s="179"/>
      <c r="E3380" s="179"/>
      <c r="F3380" s="179"/>
      <c r="G3380" s="179"/>
      <c r="H3380" s="179"/>
      <c r="I3380" s="179"/>
      <c r="J3380" s="179"/>
      <c r="K3380" s="179"/>
      <c r="L3380" s="179"/>
      <c r="M3380" s="179"/>
      <c r="N3380" s="179"/>
      <c r="O3380" s="179"/>
      <c r="P3380" s="179"/>
      <c r="Q3380" s="179"/>
      <c r="R3380" s="179"/>
      <c r="S3380" s="179"/>
      <c r="T3380" s="179"/>
      <c r="U3380" s="179"/>
      <c r="V3380" s="179"/>
      <c r="W3380" s="179"/>
      <c r="X3380" s="179"/>
      <c r="Y3380" s="223"/>
      <c r="Z3380" s="179"/>
      <c r="AA3380" s="179"/>
      <c r="AB3380" s="179"/>
      <c r="AC3380" s="179"/>
      <c r="AD3380" s="179"/>
      <c r="AF3380" s="67"/>
      <c r="AG3380" s="67"/>
      <c r="AH3380" s="67"/>
      <c r="AI3380" s="67"/>
      <c r="AJ3380" s="207"/>
      <c r="AK3380" s="207"/>
      <c r="AL3380" s="207"/>
      <c r="AM3380" s="207"/>
      <c r="AN3380" s="207"/>
      <c r="AO3380" s="208"/>
    </row>
    <row r="3381" customFormat="false" ht="15.75" hidden="false" customHeight="true" outlineLevel="0" collapsed="false">
      <c r="A3381" s="179"/>
      <c r="B3381" s="179"/>
      <c r="C3381" s="179"/>
      <c r="D3381" s="179"/>
      <c r="E3381" s="179"/>
      <c r="F3381" s="179"/>
      <c r="G3381" s="179"/>
      <c r="H3381" s="179"/>
      <c r="I3381" s="179"/>
      <c r="J3381" s="179"/>
      <c r="K3381" s="179"/>
      <c r="L3381" s="179"/>
      <c r="M3381" s="179"/>
      <c r="N3381" s="179"/>
      <c r="O3381" s="179"/>
      <c r="P3381" s="179"/>
      <c r="Q3381" s="179"/>
      <c r="R3381" s="179"/>
      <c r="S3381" s="179"/>
      <c r="T3381" s="179"/>
      <c r="U3381" s="179"/>
      <c r="V3381" s="179"/>
      <c r="W3381" s="179"/>
      <c r="X3381" s="179"/>
      <c r="Y3381" s="223"/>
      <c r="Z3381" s="179"/>
      <c r="AA3381" s="179"/>
      <c r="AB3381" s="179"/>
      <c r="AC3381" s="179"/>
      <c r="AD3381" s="179"/>
      <c r="AF3381" s="67"/>
      <c r="AG3381" s="67"/>
      <c r="AH3381" s="67"/>
      <c r="AI3381" s="67"/>
      <c r="AJ3381" s="207"/>
      <c r="AK3381" s="207"/>
      <c r="AL3381" s="207"/>
      <c r="AM3381" s="207"/>
      <c r="AN3381" s="207"/>
      <c r="AO3381" s="208"/>
    </row>
    <row r="3382" customFormat="false" ht="15.75" hidden="false" customHeight="true" outlineLevel="0" collapsed="false">
      <c r="A3382" s="179"/>
      <c r="B3382" s="179"/>
      <c r="C3382" s="179"/>
      <c r="D3382" s="179"/>
      <c r="E3382" s="179"/>
      <c r="F3382" s="179"/>
      <c r="G3382" s="179"/>
      <c r="H3382" s="179"/>
      <c r="I3382" s="179"/>
      <c r="J3382" s="179"/>
      <c r="K3382" s="179"/>
      <c r="L3382" s="179"/>
      <c r="M3382" s="179"/>
      <c r="N3382" s="179"/>
      <c r="O3382" s="179"/>
      <c r="P3382" s="179"/>
      <c r="Q3382" s="179"/>
      <c r="R3382" s="179"/>
      <c r="S3382" s="179"/>
      <c r="T3382" s="179"/>
      <c r="U3382" s="179"/>
      <c r="V3382" s="179"/>
      <c r="W3382" s="179"/>
      <c r="X3382" s="179"/>
      <c r="Y3382" s="223"/>
      <c r="Z3382" s="179"/>
      <c r="AA3382" s="179"/>
      <c r="AB3382" s="179"/>
      <c r="AC3382" s="179"/>
      <c r="AD3382" s="179"/>
      <c r="AF3382" s="67"/>
      <c r="AG3382" s="67"/>
      <c r="AH3382" s="67"/>
      <c r="AI3382" s="67"/>
      <c r="AJ3382" s="207"/>
      <c r="AK3382" s="207"/>
      <c r="AL3382" s="207"/>
      <c r="AM3382" s="207"/>
      <c r="AN3382" s="207"/>
      <c r="AO3382" s="208"/>
    </row>
    <row r="3383" customFormat="false" ht="15.75" hidden="false" customHeight="true" outlineLevel="0" collapsed="false">
      <c r="A3383" s="179"/>
      <c r="B3383" s="179"/>
      <c r="C3383" s="179"/>
      <c r="D3383" s="179"/>
      <c r="E3383" s="179"/>
      <c r="F3383" s="179"/>
      <c r="G3383" s="179"/>
      <c r="H3383" s="179"/>
      <c r="I3383" s="179"/>
      <c r="J3383" s="179"/>
      <c r="K3383" s="179"/>
      <c r="L3383" s="179"/>
      <c r="M3383" s="179"/>
      <c r="N3383" s="179"/>
      <c r="O3383" s="179"/>
      <c r="P3383" s="179"/>
      <c r="Q3383" s="179"/>
      <c r="R3383" s="179"/>
      <c r="S3383" s="179"/>
      <c r="T3383" s="179"/>
      <c r="U3383" s="179"/>
      <c r="V3383" s="179"/>
      <c r="W3383" s="179"/>
      <c r="X3383" s="179"/>
      <c r="Y3383" s="223"/>
      <c r="Z3383" s="179"/>
      <c r="AA3383" s="179"/>
      <c r="AB3383" s="179"/>
      <c r="AC3383" s="179"/>
      <c r="AD3383" s="179"/>
      <c r="AF3383" s="67"/>
      <c r="AG3383" s="67"/>
      <c r="AH3383" s="67"/>
      <c r="AI3383" s="67"/>
      <c r="AJ3383" s="207"/>
      <c r="AK3383" s="207"/>
      <c r="AL3383" s="207"/>
      <c r="AM3383" s="207"/>
      <c r="AN3383" s="207"/>
      <c r="AO3383" s="208"/>
    </row>
    <row r="3384" customFormat="false" ht="15.75" hidden="false" customHeight="true" outlineLevel="0" collapsed="false">
      <c r="A3384" s="179"/>
      <c r="B3384" s="179"/>
      <c r="C3384" s="179"/>
      <c r="D3384" s="179"/>
      <c r="E3384" s="179"/>
      <c r="F3384" s="179"/>
      <c r="G3384" s="179"/>
      <c r="H3384" s="179"/>
      <c r="I3384" s="179"/>
      <c r="J3384" s="179"/>
      <c r="K3384" s="179"/>
      <c r="L3384" s="179"/>
      <c r="M3384" s="179"/>
      <c r="N3384" s="179"/>
      <c r="O3384" s="179"/>
      <c r="P3384" s="179"/>
      <c r="Q3384" s="179"/>
      <c r="R3384" s="179"/>
      <c r="S3384" s="179"/>
      <c r="T3384" s="179"/>
      <c r="U3384" s="179"/>
      <c r="V3384" s="179"/>
      <c r="W3384" s="179"/>
      <c r="X3384" s="179"/>
      <c r="Y3384" s="223"/>
      <c r="Z3384" s="179"/>
      <c r="AA3384" s="179"/>
      <c r="AB3384" s="179"/>
      <c r="AC3384" s="179"/>
      <c r="AD3384" s="179"/>
      <c r="AF3384" s="67"/>
      <c r="AG3384" s="67"/>
      <c r="AH3384" s="67"/>
      <c r="AI3384" s="67"/>
      <c r="AJ3384" s="207"/>
      <c r="AK3384" s="207"/>
      <c r="AL3384" s="207"/>
      <c r="AM3384" s="207"/>
      <c r="AN3384" s="207"/>
      <c r="AO3384" s="208"/>
    </row>
    <row r="3385" customFormat="false" ht="15.75" hidden="false" customHeight="true" outlineLevel="0" collapsed="false">
      <c r="A3385" s="179"/>
      <c r="B3385" s="179"/>
      <c r="C3385" s="179"/>
      <c r="D3385" s="179"/>
      <c r="E3385" s="179"/>
      <c r="F3385" s="179"/>
      <c r="G3385" s="179"/>
      <c r="H3385" s="179"/>
      <c r="I3385" s="179"/>
      <c r="J3385" s="179"/>
      <c r="K3385" s="179"/>
      <c r="L3385" s="179"/>
      <c r="M3385" s="179"/>
      <c r="N3385" s="179"/>
      <c r="O3385" s="179"/>
      <c r="P3385" s="179"/>
      <c r="Q3385" s="179"/>
      <c r="R3385" s="179"/>
      <c r="S3385" s="179"/>
      <c r="T3385" s="179"/>
      <c r="U3385" s="179"/>
      <c r="V3385" s="179"/>
      <c r="W3385" s="179"/>
      <c r="X3385" s="179"/>
      <c r="Y3385" s="223"/>
      <c r="Z3385" s="179"/>
      <c r="AA3385" s="179"/>
      <c r="AB3385" s="179"/>
      <c r="AC3385" s="179"/>
      <c r="AD3385" s="179"/>
      <c r="AF3385" s="67"/>
      <c r="AG3385" s="67"/>
      <c r="AH3385" s="67"/>
      <c r="AI3385" s="67"/>
      <c r="AJ3385" s="207"/>
      <c r="AK3385" s="207"/>
      <c r="AL3385" s="207"/>
      <c r="AM3385" s="207"/>
      <c r="AN3385" s="207"/>
      <c r="AO3385" s="208"/>
    </row>
    <row r="3386" customFormat="false" ht="15.75" hidden="false" customHeight="true" outlineLevel="0" collapsed="false">
      <c r="A3386" s="179"/>
      <c r="B3386" s="179"/>
      <c r="C3386" s="179"/>
      <c r="D3386" s="179"/>
      <c r="E3386" s="179"/>
      <c r="F3386" s="179"/>
      <c r="G3386" s="179"/>
      <c r="H3386" s="179"/>
      <c r="I3386" s="179"/>
      <c r="J3386" s="179"/>
      <c r="K3386" s="179"/>
      <c r="L3386" s="179"/>
      <c r="M3386" s="179"/>
      <c r="N3386" s="179"/>
      <c r="O3386" s="179"/>
      <c r="P3386" s="179"/>
      <c r="Q3386" s="179"/>
      <c r="R3386" s="179"/>
      <c r="S3386" s="179"/>
      <c r="T3386" s="179"/>
      <c r="U3386" s="179"/>
      <c r="V3386" s="179"/>
      <c r="W3386" s="179"/>
      <c r="X3386" s="179"/>
      <c r="Y3386" s="223"/>
      <c r="Z3386" s="179"/>
      <c r="AA3386" s="179"/>
      <c r="AB3386" s="179"/>
      <c r="AC3386" s="179"/>
      <c r="AD3386" s="179"/>
      <c r="AF3386" s="67"/>
      <c r="AG3386" s="67"/>
      <c r="AH3386" s="67"/>
      <c r="AI3386" s="67"/>
      <c r="AJ3386" s="207"/>
      <c r="AK3386" s="207"/>
      <c r="AL3386" s="207"/>
      <c r="AM3386" s="207"/>
      <c r="AN3386" s="207"/>
      <c r="AO3386" s="208"/>
    </row>
    <row r="3387" customFormat="false" ht="15.75" hidden="false" customHeight="true" outlineLevel="0" collapsed="false">
      <c r="A3387" s="179"/>
      <c r="B3387" s="179"/>
      <c r="C3387" s="179"/>
      <c r="D3387" s="179"/>
      <c r="E3387" s="179"/>
      <c r="F3387" s="179"/>
      <c r="G3387" s="179"/>
      <c r="H3387" s="179"/>
      <c r="I3387" s="179"/>
      <c r="J3387" s="179"/>
      <c r="K3387" s="179"/>
      <c r="L3387" s="179"/>
      <c r="M3387" s="179"/>
      <c r="N3387" s="179"/>
      <c r="O3387" s="179"/>
      <c r="P3387" s="179"/>
      <c r="Q3387" s="179"/>
      <c r="R3387" s="179"/>
      <c r="S3387" s="179"/>
      <c r="T3387" s="179"/>
      <c r="U3387" s="179"/>
      <c r="V3387" s="179"/>
      <c r="W3387" s="179"/>
      <c r="X3387" s="179"/>
      <c r="Y3387" s="223"/>
      <c r="Z3387" s="179"/>
      <c r="AA3387" s="179"/>
      <c r="AB3387" s="179"/>
      <c r="AC3387" s="179"/>
      <c r="AD3387" s="179"/>
      <c r="AF3387" s="67"/>
      <c r="AG3387" s="67"/>
      <c r="AH3387" s="67"/>
      <c r="AI3387" s="67"/>
      <c r="AJ3387" s="207"/>
      <c r="AK3387" s="207"/>
      <c r="AL3387" s="207"/>
      <c r="AM3387" s="207"/>
      <c r="AN3387" s="207"/>
      <c r="AO3387" s="208"/>
    </row>
    <row r="3388" customFormat="false" ht="15.75" hidden="false" customHeight="true" outlineLevel="0" collapsed="false">
      <c r="A3388" s="179"/>
      <c r="B3388" s="179"/>
      <c r="C3388" s="179"/>
      <c r="D3388" s="179"/>
      <c r="E3388" s="179"/>
      <c r="F3388" s="179"/>
      <c r="G3388" s="179"/>
      <c r="H3388" s="179"/>
      <c r="I3388" s="179"/>
      <c r="J3388" s="179"/>
      <c r="K3388" s="179"/>
      <c r="L3388" s="179"/>
      <c r="M3388" s="179"/>
      <c r="N3388" s="179"/>
      <c r="O3388" s="179"/>
      <c r="P3388" s="179"/>
      <c r="Q3388" s="179"/>
      <c r="R3388" s="179"/>
      <c r="S3388" s="179"/>
      <c r="T3388" s="179"/>
      <c r="U3388" s="179"/>
      <c r="V3388" s="179"/>
      <c r="W3388" s="179"/>
      <c r="X3388" s="179"/>
      <c r="Y3388" s="223"/>
      <c r="Z3388" s="179"/>
      <c r="AA3388" s="179"/>
      <c r="AB3388" s="179"/>
      <c r="AC3388" s="179"/>
      <c r="AD3388" s="179"/>
      <c r="AF3388" s="67"/>
      <c r="AG3388" s="67"/>
      <c r="AH3388" s="67"/>
      <c r="AI3388" s="67"/>
      <c r="AJ3388" s="207"/>
      <c r="AK3388" s="207"/>
      <c r="AL3388" s="207"/>
      <c r="AM3388" s="207"/>
      <c r="AN3388" s="207"/>
      <c r="AO3388" s="208"/>
    </row>
    <row r="3389" customFormat="false" ht="15.75" hidden="false" customHeight="true" outlineLevel="0" collapsed="false">
      <c r="A3389" s="179"/>
      <c r="B3389" s="179"/>
      <c r="C3389" s="179"/>
      <c r="D3389" s="179"/>
      <c r="E3389" s="179"/>
      <c r="F3389" s="179"/>
      <c r="G3389" s="179"/>
      <c r="H3389" s="179"/>
      <c r="I3389" s="179"/>
      <c r="J3389" s="179"/>
      <c r="K3389" s="179"/>
      <c r="L3389" s="179"/>
      <c r="M3389" s="179"/>
      <c r="N3389" s="179"/>
      <c r="O3389" s="179"/>
      <c r="P3389" s="179"/>
      <c r="Q3389" s="179"/>
      <c r="R3389" s="179"/>
      <c r="S3389" s="179"/>
      <c r="T3389" s="179"/>
      <c r="U3389" s="179"/>
      <c r="V3389" s="179"/>
      <c r="W3389" s="179"/>
      <c r="X3389" s="179"/>
      <c r="Y3389" s="223"/>
      <c r="Z3389" s="179"/>
      <c r="AA3389" s="179"/>
      <c r="AB3389" s="179"/>
      <c r="AC3389" s="179"/>
      <c r="AD3389" s="179"/>
      <c r="AF3389" s="67"/>
      <c r="AG3389" s="67"/>
      <c r="AH3389" s="67"/>
      <c r="AI3389" s="67"/>
      <c r="AJ3389" s="207"/>
      <c r="AK3389" s="207"/>
      <c r="AL3389" s="207"/>
      <c r="AM3389" s="207"/>
      <c r="AN3389" s="207"/>
      <c r="AO3389" s="208"/>
    </row>
    <row r="3390" customFormat="false" ht="15.75" hidden="false" customHeight="true" outlineLevel="0" collapsed="false">
      <c r="A3390" s="179"/>
      <c r="B3390" s="179"/>
      <c r="C3390" s="179"/>
      <c r="D3390" s="179"/>
      <c r="E3390" s="179"/>
      <c r="F3390" s="179"/>
      <c r="G3390" s="179"/>
      <c r="H3390" s="179"/>
      <c r="I3390" s="179"/>
      <c r="J3390" s="179"/>
      <c r="K3390" s="179"/>
      <c r="L3390" s="179"/>
      <c r="M3390" s="179"/>
      <c r="N3390" s="179"/>
      <c r="O3390" s="179"/>
      <c r="P3390" s="179"/>
      <c r="Q3390" s="179"/>
      <c r="R3390" s="179"/>
      <c r="S3390" s="179"/>
      <c r="T3390" s="179"/>
      <c r="U3390" s="179"/>
      <c r="V3390" s="179"/>
      <c r="W3390" s="179"/>
      <c r="X3390" s="179"/>
      <c r="Y3390" s="223"/>
      <c r="Z3390" s="179"/>
      <c r="AA3390" s="179"/>
      <c r="AB3390" s="179"/>
      <c r="AC3390" s="179"/>
      <c r="AD3390" s="179"/>
      <c r="AF3390" s="67"/>
      <c r="AG3390" s="67"/>
      <c r="AH3390" s="67"/>
      <c r="AI3390" s="67"/>
      <c r="AJ3390" s="207"/>
      <c r="AK3390" s="207"/>
      <c r="AL3390" s="207"/>
      <c r="AM3390" s="207"/>
      <c r="AN3390" s="207"/>
      <c r="AO3390" s="208"/>
    </row>
    <row r="3391" customFormat="false" ht="15.75" hidden="false" customHeight="true" outlineLevel="0" collapsed="false">
      <c r="A3391" s="179"/>
      <c r="B3391" s="179"/>
      <c r="C3391" s="179"/>
      <c r="D3391" s="179"/>
      <c r="E3391" s="179"/>
      <c r="F3391" s="179"/>
      <c r="G3391" s="179"/>
      <c r="H3391" s="179"/>
      <c r="I3391" s="179"/>
      <c r="J3391" s="179"/>
      <c r="K3391" s="179"/>
      <c r="L3391" s="179"/>
      <c r="M3391" s="179"/>
      <c r="N3391" s="179"/>
      <c r="O3391" s="179"/>
      <c r="P3391" s="179"/>
      <c r="Q3391" s="179"/>
      <c r="R3391" s="179"/>
      <c r="S3391" s="179"/>
      <c r="T3391" s="179"/>
      <c r="U3391" s="179"/>
      <c r="V3391" s="179"/>
      <c r="W3391" s="179"/>
      <c r="X3391" s="179"/>
      <c r="Y3391" s="223"/>
      <c r="Z3391" s="179"/>
      <c r="AA3391" s="179"/>
      <c r="AB3391" s="179"/>
      <c r="AC3391" s="179"/>
      <c r="AD3391" s="179"/>
      <c r="AF3391" s="67"/>
      <c r="AG3391" s="67"/>
      <c r="AH3391" s="67"/>
      <c r="AI3391" s="67"/>
      <c r="AJ3391" s="207"/>
      <c r="AK3391" s="207"/>
      <c r="AL3391" s="207"/>
      <c r="AM3391" s="207"/>
      <c r="AN3391" s="207"/>
      <c r="AO3391" s="208"/>
    </row>
    <row r="3392" customFormat="false" ht="15.75" hidden="false" customHeight="true" outlineLevel="0" collapsed="false">
      <c r="A3392" s="179"/>
      <c r="B3392" s="179"/>
      <c r="C3392" s="179"/>
      <c r="D3392" s="179"/>
      <c r="E3392" s="179"/>
      <c r="F3392" s="179"/>
      <c r="G3392" s="179"/>
      <c r="H3392" s="179"/>
      <c r="I3392" s="179"/>
      <c r="J3392" s="179"/>
      <c r="K3392" s="179"/>
      <c r="L3392" s="179"/>
      <c r="M3392" s="179"/>
      <c r="N3392" s="179"/>
      <c r="O3392" s="179"/>
      <c r="P3392" s="179"/>
      <c r="Q3392" s="179"/>
      <c r="R3392" s="179"/>
      <c r="S3392" s="179"/>
      <c r="T3392" s="179"/>
      <c r="U3392" s="179"/>
      <c r="V3392" s="179"/>
      <c r="W3392" s="179"/>
      <c r="X3392" s="179"/>
      <c r="Y3392" s="223"/>
      <c r="Z3392" s="179"/>
      <c r="AA3392" s="179"/>
      <c r="AB3392" s="179"/>
      <c r="AC3392" s="179"/>
      <c r="AD3392" s="179"/>
      <c r="AF3392" s="67"/>
      <c r="AG3392" s="67"/>
      <c r="AH3392" s="67"/>
      <c r="AI3392" s="67"/>
      <c r="AJ3392" s="207"/>
      <c r="AK3392" s="207"/>
      <c r="AL3392" s="207"/>
      <c r="AM3392" s="207"/>
      <c r="AN3392" s="207"/>
      <c r="AO3392" s="208"/>
    </row>
    <row r="3393" customFormat="false" ht="15.75" hidden="false" customHeight="true" outlineLevel="0" collapsed="false">
      <c r="A3393" s="179"/>
      <c r="B3393" s="179"/>
      <c r="C3393" s="179"/>
      <c r="D3393" s="179"/>
      <c r="E3393" s="179"/>
      <c r="F3393" s="179"/>
      <c r="G3393" s="179"/>
      <c r="H3393" s="179"/>
      <c r="I3393" s="179"/>
      <c r="J3393" s="179"/>
      <c r="K3393" s="179"/>
      <c r="L3393" s="179"/>
      <c r="M3393" s="179"/>
      <c r="N3393" s="179"/>
      <c r="O3393" s="179"/>
      <c r="P3393" s="179"/>
      <c r="Q3393" s="179"/>
      <c r="R3393" s="179"/>
      <c r="S3393" s="179"/>
      <c r="T3393" s="179"/>
      <c r="U3393" s="179"/>
      <c r="V3393" s="179"/>
      <c r="W3393" s="179"/>
      <c r="X3393" s="179"/>
      <c r="Y3393" s="223"/>
      <c r="Z3393" s="179"/>
      <c r="AA3393" s="179"/>
      <c r="AB3393" s="179"/>
      <c r="AC3393" s="179"/>
      <c r="AD3393" s="179"/>
      <c r="AF3393" s="67"/>
      <c r="AG3393" s="67"/>
      <c r="AH3393" s="67"/>
      <c r="AI3393" s="67"/>
      <c r="AJ3393" s="207"/>
      <c r="AK3393" s="207"/>
      <c r="AL3393" s="207"/>
      <c r="AM3393" s="207"/>
      <c r="AN3393" s="207"/>
      <c r="AO3393" s="208"/>
    </row>
    <row r="3394" customFormat="false" ht="15.75" hidden="false" customHeight="true" outlineLevel="0" collapsed="false">
      <c r="A3394" s="179"/>
      <c r="B3394" s="179"/>
      <c r="C3394" s="179"/>
      <c r="D3394" s="179"/>
      <c r="E3394" s="179"/>
      <c r="F3394" s="179"/>
      <c r="G3394" s="179"/>
      <c r="H3394" s="179"/>
      <c r="I3394" s="179"/>
      <c r="J3394" s="179"/>
      <c r="K3394" s="179"/>
      <c r="L3394" s="179"/>
      <c r="M3394" s="179"/>
      <c r="N3394" s="179"/>
      <c r="O3394" s="179"/>
      <c r="P3394" s="179"/>
      <c r="Q3394" s="179"/>
      <c r="R3394" s="179"/>
      <c r="S3394" s="179"/>
      <c r="T3394" s="179"/>
      <c r="U3394" s="179"/>
      <c r="V3394" s="179"/>
      <c r="W3394" s="179"/>
      <c r="X3394" s="179"/>
      <c r="Y3394" s="223"/>
      <c r="Z3394" s="179"/>
      <c r="AA3394" s="179"/>
      <c r="AB3394" s="179"/>
      <c r="AC3394" s="179"/>
      <c r="AD3394" s="179"/>
      <c r="AF3394" s="67"/>
      <c r="AG3394" s="67"/>
      <c r="AH3394" s="67"/>
      <c r="AI3394" s="67"/>
      <c r="AJ3394" s="207"/>
      <c r="AK3394" s="207"/>
      <c r="AL3394" s="207"/>
      <c r="AM3394" s="207"/>
      <c r="AN3394" s="207"/>
      <c r="AO3394" s="208"/>
    </row>
    <row r="3395" customFormat="false" ht="15.75" hidden="false" customHeight="true" outlineLevel="0" collapsed="false">
      <c r="A3395" s="179"/>
      <c r="B3395" s="179"/>
      <c r="C3395" s="179"/>
      <c r="D3395" s="179"/>
      <c r="E3395" s="179"/>
      <c r="F3395" s="179"/>
      <c r="G3395" s="179"/>
      <c r="H3395" s="179"/>
      <c r="I3395" s="179"/>
      <c r="J3395" s="179"/>
      <c r="K3395" s="179"/>
      <c r="L3395" s="179"/>
      <c r="M3395" s="179"/>
      <c r="N3395" s="179"/>
      <c r="O3395" s="179"/>
      <c r="P3395" s="179"/>
      <c r="Q3395" s="179"/>
      <c r="R3395" s="179"/>
      <c r="S3395" s="179"/>
      <c r="T3395" s="179"/>
      <c r="U3395" s="179"/>
      <c r="V3395" s="179"/>
      <c r="W3395" s="179"/>
      <c r="X3395" s="179"/>
      <c r="Y3395" s="223"/>
      <c r="Z3395" s="179"/>
      <c r="AA3395" s="179"/>
      <c r="AB3395" s="179"/>
      <c r="AC3395" s="179"/>
      <c r="AD3395" s="179"/>
      <c r="AF3395" s="67"/>
      <c r="AG3395" s="67"/>
      <c r="AH3395" s="67"/>
      <c r="AI3395" s="67"/>
      <c r="AJ3395" s="207"/>
      <c r="AK3395" s="207"/>
      <c r="AL3395" s="207"/>
      <c r="AM3395" s="207"/>
      <c r="AN3395" s="207"/>
      <c r="AO3395" s="208"/>
    </row>
    <row r="3396" customFormat="false" ht="15.75" hidden="false" customHeight="true" outlineLevel="0" collapsed="false">
      <c r="A3396" s="179"/>
      <c r="B3396" s="179"/>
      <c r="C3396" s="179"/>
      <c r="D3396" s="179"/>
      <c r="E3396" s="179"/>
      <c r="F3396" s="179"/>
      <c r="G3396" s="179"/>
      <c r="H3396" s="179"/>
      <c r="I3396" s="179"/>
      <c r="J3396" s="179"/>
      <c r="K3396" s="179"/>
      <c r="L3396" s="179"/>
      <c r="M3396" s="179"/>
      <c r="N3396" s="179"/>
      <c r="O3396" s="179"/>
      <c r="P3396" s="179"/>
      <c r="Q3396" s="179"/>
      <c r="R3396" s="179"/>
      <c r="S3396" s="179"/>
      <c r="T3396" s="179"/>
      <c r="U3396" s="179"/>
      <c r="V3396" s="179"/>
      <c r="W3396" s="179"/>
      <c r="X3396" s="179"/>
      <c r="Y3396" s="223"/>
      <c r="Z3396" s="179"/>
      <c r="AA3396" s="179"/>
      <c r="AB3396" s="179"/>
      <c r="AC3396" s="179"/>
      <c r="AD3396" s="179"/>
      <c r="AF3396" s="67"/>
      <c r="AG3396" s="67"/>
      <c r="AH3396" s="67"/>
      <c r="AI3396" s="67"/>
      <c r="AJ3396" s="207"/>
      <c r="AK3396" s="207"/>
      <c r="AL3396" s="207"/>
      <c r="AM3396" s="207"/>
      <c r="AN3396" s="207"/>
      <c r="AO3396" s="208"/>
    </row>
    <row r="3397" customFormat="false" ht="15.75" hidden="false" customHeight="true" outlineLevel="0" collapsed="false">
      <c r="A3397" s="179"/>
      <c r="B3397" s="179"/>
      <c r="C3397" s="179"/>
      <c r="D3397" s="179"/>
      <c r="E3397" s="179"/>
      <c r="F3397" s="179"/>
      <c r="G3397" s="179"/>
      <c r="H3397" s="179"/>
      <c r="I3397" s="179"/>
      <c r="J3397" s="179"/>
      <c r="K3397" s="179"/>
      <c r="L3397" s="179"/>
      <c r="M3397" s="179"/>
      <c r="N3397" s="179"/>
      <c r="O3397" s="179"/>
      <c r="P3397" s="179"/>
      <c r="Q3397" s="179"/>
      <c r="R3397" s="179"/>
      <c r="S3397" s="179"/>
      <c r="T3397" s="179"/>
      <c r="U3397" s="179"/>
      <c r="V3397" s="179"/>
      <c r="W3397" s="179"/>
      <c r="X3397" s="179"/>
      <c r="Y3397" s="223"/>
      <c r="Z3397" s="179"/>
      <c r="AA3397" s="179"/>
      <c r="AB3397" s="179"/>
      <c r="AC3397" s="179"/>
      <c r="AD3397" s="179"/>
      <c r="AF3397" s="67"/>
      <c r="AG3397" s="67"/>
      <c r="AH3397" s="67"/>
      <c r="AI3397" s="67"/>
      <c r="AJ3397" s="207"/>
      <c r="AK3397" s="207"/>
      <c r="AL3397" s="207"/>
      <c r="AM3397" s="207"/>
      <c r="AN3397" s="207"/>
      <c r="AO3397" s="208"/>
    </row>
    <row r="3398" customFormat="false" ht="15.75" hidden="false" customHeight="true" outlineLevel="0" collapsed="false">
      <c r="A3398" s="179"/>
      <c r="B3398" s="179"/>
      <c r="C3398" s="179"/>
      <c r="D3398" s="179"/>
      <c r="E3398" s="179"/>
      <c r="F3398" s="179"/>
      <c r="G3398" s="179"/>
      <c r="H3398" s="179"/>
      <c r="I3398" s="179"/>
      <c r="J3398" s="179"/>
      <c r="K3398" s="179"/>
      <c r="L3398" s="179"/>
      <c r="M3398" s="179"/>
      <c r="N3398" s="179"/>
      <c r="O3398" s="179"/>
      <c r="P3398" s="179"/>
      <c r="Q3398" s="179"/>
      <c r="R3398" s="179"/>
      <c r="S3398" s="179"/>
      <c r="T3398" s="179"/>
      <c r="U3398" s="179"/>
      <c r="V3398" s="179"/>
      <c r="W3398" s="179"/>
      <c r="X3398" s="179"/>
      <c r="Y3398" s="223"/>
      <c r="Z3398" s="179"/>
      <c r="AA3398" s="179"/>
      <c r="AB3398" s="179"/>
      <c r="AC3398" s="179"/>
      <c r="AD3398" s="179"/>
      <c r="AF3398" s="67"/>
      <c r="AG3398" s="67"/>
      <c r="AH3398" s="67"/>
      <c r="AI3398" s="67"/>
      <c r="AJ3398" s="207"/>
      <c r="AK3398" s="207"/>
      <c r="AL3398" s="207"/>
      <c r="AM3398" s="207"/>
      <c r="AN3398" s="207"/>
      <c r="AO3398" s="208"/>
    </row>
    <row r="3399" customFormat="false" ht="15.75" hidden="false" customHeight="true" outlineLevel="0" collapsed="false">
      <c r="A3399" s="179"/>
      <c r="B3399" s="179"/>
      <c r="C3399" s="179"/>
      <c r="D3399" s="179"/>
      <c r="E3399" s="179"/>
      <c r="F3399" s="179"/>
      <c r="G3399" s="179"/>
      <c r="H3399" s="179"/>
      <c r="I3399" s="179"/>
      <c r="J3399" s="179"/>
      <c r="K3399" s="179"/>
      <c r="L3399" s="179"/>
      <c r="M3399" s="179"/>
      <c r="N3399" s="179"/>
      <c r="O3399" s="179"/>
      <c r="P3399" s="179"/>
      <c r="Q3399" s="179"/>
      <c r="R3399" s="179"/>
      <c r="S3399" s="179"/>
      <c r="T3399" s="179"/>
      <c r="U3399" s="179"/>
      <c r="V3399" s="179"/>
      <c r="W3399" s="179"/>
      <c r="X3399" s="179"/>
      <c r="Y3399" s="223"/>
      <c r="Z3399" s="179"/>
      <c r="AA3399" s="179"/>
      <c r="AB3399" s="179"/>
      <c r="AC3399" s="179"/>
      <c r="AD3399" s="179"/>
      <c r="AF3399" s="67"/>
      <c r="AG3399" s="67"/>
      <c r="AH3399" s="67"/>
      <c r="AI3399" s="67"/>
      <c r="AJ3399" s="207"/>
      <c r="AK3399" s="207"/>
      <c r="AL3399" s="207"/>
      <c r="AM3399" s="207"/>
      <c r="AN3399" s="207"/>
      <c r="AO3399" s="208"/>
    </row>
    <row r="3400" customFormat="false" ht="15.75" hidden="false" customHeight="true" outlineLevel="0" collapsed="false">
      <c r="A3400" s="179"/>
      <c r="B3400" s="179"/>
      <c r="C3400" s="179"/>
      <c r="D3400" s="179"/>
      <c r="E3400" s="179"/>
      <c r="F3400" s="179"/>
      <c r="G3400" s="179"/>
      <c r="H3400" s="179"/>
      <c r="I3400" s="179"/>
      <c r="J3400" s="179"/>
      <c r="K3400" s="179"/>
      <c r="L3400" s="179"/>
      <c r="M3400" s="179"/>
      <c r="N3400" s="179"/>
      <c r="O3400" s="179"/>
      <c r="P3400" s="179"/>
      <c r="Q3400" s="179"/>
      <c r="R3400" s="179"/>
      <c r="S3400" s="179"/>
      <c r="T3400" s="179"/>
      <c r="U3400" s="179"/>
      <c r="V3400" s="179"/>
      <c r="W3400" s="179"/>
      <c r="X3400" s="179"/>
      <c r="Y3400" s="223"/>
      <c r="Z3400" s="179"/>
      <c r="AA3400" s="179"/>
      <c r="AB3400" s="179"/>
      <c r="AC3400" s="179"/>
      <c r="AD3400" s="179"/>
      <c r="AF3400" s="67"/>
      <c r="AG3400" s="67"/>
      <c r="AH3400" s="67"/>
      <c r="AI3400" s="67"/>
      <c r="AJ3400" s="207"/>
      <c r="AK3400" s="207"/>
      <c r="AL3400" s="207"/>
      <c r="AM3400" s="207"/>
      <c r="AN3400" s="207"/>
      <c r="AO3400" s="208"/>
    </row>
    <row r="3401" customFormat="false" ht="15.75" hidden="false" customHeight="true" outlineLevel="0" collapsed="false">
      <c r="A3401" s="179"/>
      <c r="B3401" s="179"/>
      <c r="C3401" s="179"/>
      <c r="D3401" s="179"/>
      <c r="E3401" s="179"/>
      <c r="F3401" s="179"/>
      <c r="G3401" s="179"/>
      <c r="H3401" s="179"/>
      <c r="I3401" s="179"/>
      <c r="J3401" s="179"/>
      <c r="K3401" s="179"/>
      <c r="L3401" s="179"/>
      <c r="M3401" s="179"/>
      <c r="N3401" s="179"/>
      <c r="O3401" s="179"/>
      <c r="P3401" s="179"/>
      <c r="Q3401" s="179"/>
      <c r="R3401" s="179"/>
      <c r="S3401" s="179"/>
      <c r="T3401" s="179"/>
      <c r="U3401" s="179"/>
      <c r="V3401" s="179"/>
      <c r="W3401" s="179"/>
      <c r="X3401" s="179"/>
      <c r="Y3401" s="223"/>
      <c r="Z3401" s="179"/>
      <c r="AA3401" s="179"/>
      <c r="AB3401" s="179"/>
      <c r="AC3401" s="179"/>
      <c r="AD3401" s="179"/>
      <c r="AF3401" s="67"/>
      <c r="AG3401" s="67"/>
      <c r="AH3401" s="67"/>
      <c r="AI3401" s="67"/>
      <c r="AJ3401" s="207"/>
      <c r="AK3401" s="207"/>
      <c r="AL3401" s="207"/>
      <c r="AM3401" s="207"/>
      <c r="AN3401" s="207"/>
      <c r="AO3401" s="208"/>
    </row>
    <row r="3402" customFormat="false" ht="15.75" hidden="false" customHeight="true" outlineLevel="0" collapsed="false">
      <c r="A3402" s="179"/>
      <c r="B3402" s="179"/>
      <c r="C3402" s="179"/>
      <c r="D3402" s="179"/>
      <c r="E3402" s="179"/>
      <c r="F3402" s="179"/>
      <c r="G3402" s="179"/>
      <c r="H3402" s="179"/>
      <c r="I3402" s="179"/>
      <c r="J3402" s="179"/>
      <c r="K3402" s="179"/>
      <c r="L3402" s="179"/>
      <c r="M3402" s="179"/>
      <c r="N3402" s="179"/>
      <c r="O3402" s="179"/>
      <c r="P3402" s="179"/>
      <c r="Q3402" s="179"/>
      <c r="R3402" s="179"/>
      <c r="S3402" s="179"/>
      <c r="T3402" s="179"/>
      <c r="U3402" s="179"/>
      <c r="V3402" s="179"/>
      <c r="W3402" s="179"/>
      <c r="X3402" s="179"/>
      <c r="Y3402" s="223"/>
      <c r="Z3402" s="179"/>
      <c r="AA3402" s="179"/>
      <c r="AB3402" s="179"/>
      <c r="AC3402" s="179"/>
      <c r="AD3402" s="179"/>
      <c r="AF3402" s="67"/>
      <c r="AG3402" s="67"/>
      <c r="AH3402" s="67"/>
      <c r="AI3402" s="67"/>
      <c r="AJ3402" s="207"/>
      <c r="AK3402" s="207"/>
      <c r="AL3402" s="207"/>
      <c r="AM3402" s="207"/>
      <c r="AN3402" s="207"/>
      <c r="AO3402" s="208"/>
    </row>
    <row r="3403" customFormat="false" ht="15.75" hidden="false" customHeight="true" outlineLevel="0" collapsed="false">
      <c r="A3403" s="179"/>
      <c r="B3403" s="179"/>
      <c r="C3403" s="179"/>
      <c r="D3403" s="179"/>
      <c r="E3403" s="179"/>
      <c r="F3403" s="179"/>
      <c r="G3403" s="179"/>
      <c r="H3403" s="179"/>
      <c r="I3403" s="179"/>
      <c r="J3403" s="179"/>
      <c r="K3403" s="179"/>
      <c r="L3403" s="179"/>
      <c r="M3403" s="179"/>
      <c r="N3403" s="179"/>
      <c r="O3403" s="179"/>
      <c r="P3403" s="179"/>
      <c r="Q3403" s="179"/>
      <c r="R3403" s="179"/>
      <c r="S3403" s="179"/>
      <c r="T3403" s="179"/>
      <c r="U3403" s="179"/>
      <c r="V3403" s="179"/>
      <c r="W3403" s="179"/>
      <c r="X3403" s="179"/>
      <c r="Y3403" s="223"/>
      <c r="Z3403" s="179"/>
      <c r="AA3403" s="179"/>
      <c r="AB3403" s="179"/>
      <c r="AC3403" s="179"/>
      <c r="AD3403" s="179"/>
      <c r="AF3403" s="67"/>
      <c r="AG3403" s="67"/>
      <c r="AH3403" s="67"/>
      <c r="AI3403" s="67"/>
      <c r="AJ3403" s="207"/>
      <c r="AK3403" s="207"/>
      <c r="AL3403" s="207"/>
      <c r="AM3403" s="207"/>
      <c r="AN3403" s="207"/>
      <c r="AO3403" s="208"/>
    </row>
    <row r="3404" customFormat="false" ht="15.75" hidden="false" customHeight="true" outlineLevel="0" collapsed="false">
      <c r="A3404" s="179"/>
      <c r="B3404" s="179"/>
      <c r="C3404" s="179"/>
      <c r="D3404" s="179"/>
      <c r="E3404" s="179"/>
      <c r="F3404" s="179"/>
      <c r="G3404" s="179"/>
      <c r="H3404" s="179"/>
      <c r="I3404" s="179"/>
      <c r="J3404" s="179"/>
      <c r="K3404" s="179"/>
      <c r="L3404" s="179"/>
      <c r="M3404" s="179"/>
      <c r="N3404" s="179"/>
      <c r="O3404" s="179"/>
      <c r="P3404" s="179"/>
      <c r="Q3404" s="179"/>
      <c r="R3404" s="179"/>
      <c r="S3404" s="179"/>
      <c r="T3404" s="179"/>
      <c r="U3404" s="179"/>
      <c r="V3404" s="179"/>
      <c r="W3404" s="179"/>
      <c r="X3404" s="179"/>
      <c r="Y3404" s="223"/>
      <c r="Z3404" s="179"/>
      <c r="AA3404" s="179"/>
      <c r="AB3404" s="179"/>
      <c r="AC3404" s="179"/>
      <c r="AD3404" s="179"/>
      <c r="AF3404" s="67"/>
      <c r="AG3404" s="67"/>
      <c r="AH3404" s="67"/>
      <c r="AI3404" s="67"/>
      <c r="AJ3404" s="207"/>
      <c r="AK3404" s="207"/>
      <c r="AL3404" s="207"/>
      <c r="AM3404" s="207"/>
      <c r="AN3404" s="207"/>
      <c r="AO3404" s="208"/>
    </row>
    <row r="3405" customFormat="false" ht="15.75" hidden="false" customHeight="true" outlineLevel="0" collapsed="false">
      <c r="A3405" s="179"/>
      <c r="B3405" s="179"/>
      <c r="C3405" s="179"/>
      <c r="D3405" s="179"/>
      <c r="E3405" s="179"/>
      <c r="F3405" s="179"/>
      <c r="G3405" s="179"/>
      <c r="H3405" s="179"/>
      <c r="I3405" s="179"/>
      <c r="J3405" s="179"/>
      <c r="K3405" s="179"/>
      <c r="L3405" s="179"/>
      <c r="M3405" s="179"/>
      <c r="N3405" s="179"/>
      <c r="O3405" s="179"/>
      <c r="P3405" s="179"/>
      <c r="Q3405" s="179"/>
      <c r="R3405" s="179"/>
      <c r="S3405" s="179"/>
      <c r="T3405" s="179"/>
      <c r="U3405" s="179"/>
      <c r="V3405" s="179"/>
      <c r="W3405" s="179"/>
      <c r="X3405" s="179"/>
      <c r="Y3405" s="223"/>
      <c r="Z3405" s="179"/>
      <c r="AA3405" s="179"/>
      <c r="AB3405" s="179"/>
      <c r="AC3405" s="179"/>
      <c r="AD3405" s="179"/>
      <c r="AF3405" s="67"/>
      <c r="AG3405" s="67"/>
      <c r="AH3405" s="67"/>
      <c r="AI3405" s="67"/>
      <c r="AJ3405" s="207"/>
      <c r="AK3405" s="207"/>
      <c r="AL3405" s="207"/>
      <c r="AM3405" s="207"/>
      <c r="AN3405" s="207"/>
      <c r="AO3405" s="208"/>
    </row>
    <row r="3406" customFormat="false" ht="15.75" hidden="false" customHeight="true" outlineLevel="0" collapsed="false">
      <c r="A3406" s="179"/>
      <c r="B3406" s="179"/>
      <c r="C3406" s="179"/>
      <c r="D3406" s="179"/>
      <c r="E3406" s="179"/>
      <c r="F3406" s="179"/>
      <c r="G3406" s="179"/>
      <c r="H3406" s="179"/>
      <c r="I3406" s="179"/>
      <c r="J3406" s="179"/>
      <c r="K3406" s="179"/>
      <c r="L3406" s="179"/>
      <c r="M3406" s="179"/>
      <c r="N3406" s="179"/>
      <c r="O3406" s="179"/>
      <c r="P3406" s="179"/>
      <c r="Q3406" s="179"/>
      <c r="R3406" s="179"/>
      <c r="S3406" s="179"/>
      <c r="T3406" s="179"/>
      <c r="U3406" s="179"/>
      <c r="V3406" s="179"/>
      <c r="W3406" s="179"/>
      <c r="X3406" s="179"/>
      <c r="Y3406" s="223"/>
      <c r="Z3406" s="179"/>
      <c r="AA3406" s="179"/>
      <c r="AB3406" s="179"/>
      <c r="AC3406" s="179"/>
      <c r="AD3406" s="179"/>
      <c r="AF3406" s="67"/>
      <c r="AG3406" s="67"/>
      <c r="AH3406" s="67"/>
      <c r="AI3406" s="67"/>
      <c r="AJ3406" s="207"/>
      <c r="AK3406" s="207"/>
      <c r="AL3406" s="207"/>
      <c r="AM3406" s="207"/>
      <c r="AN3406" s="207"/>
      <c r="AO3406" s="208"/>
    </row>
    <row r="3407" customFormat="false" ht="15.75" hidden="false" customHeight="true" outlineLevel="0" collapsed="false">
      <c r="A3407" s="179"/>
      <c r="B3407" s="179"/>
      <c r="C3407" s="179"/>
      <c r="D3407" s="179"/>
      <c r="E3407" s="179"/>
      <c r="F3407" s="179"/>
      <c r="G3407" s="179"/>
      <c r="H3407" s="179"/>
      <c r="I3407" s="179"/>
      <c r="J3407" s="179"/>
      <c r="K3407" s="179"/>
      <c r="L3407" s="179"/>
      <c r="M3407" s="179"/>
      <c r="N3407" s="179"/>
      <c r="O3407" s="179"/>
      <c r="P3407" s="179"/>
      <c r="Q3407" s="179"/>
      <c r="R3407" s="179"/>
      <c r="S3407" s="179"/>
      <c r="T3407" s="179"/>
      <c r="U3407" s="179"/>
      <c r="V3407" s="179"/>
      <c r="W3407" s="179"/>
      <c r="X3407" s="179"/>
      <c r="Y3407" s="223"/>
      <c r="Z3407" s="179"/>
      <c r="AA3407" s="179"/>
      <c r="AB3407" s="179"/>
      <c r="AC3407" s="179"/>
      <c r="AD3407" s="179"/>
      <c r="AF3407" s="67"/>
      <c r="AG3407" s="67"/>
      <c r="AH3407" s="67"/>
      <c r="AI3407" s="67"/>
      <c r="AJ3407" s="207"/>
      <c r="AK3407" s="207"/>
      <c r="AL3407" s="207"/>
      <c r="AM3407" s="207"/>
      <c r="AN3407" s="207"/>
      <c r="AO3407" s="208"/>
    </row>
    <row r="3408" customFormat="false" ht="15.75" hidden="false" customHeight="true" outlineLevel="0" collapsed="false">
      <c r="A3408" s="179"/>
      <c r="B3408" s="179"/>
      <c r="C3408" s="179"/>
      <c r="D3408" s="179"/>
      <c r="E3408" s="179"/>
      <c r="F3408" s="179"/>
      <c r="G3408" s="179"/>
      <c r="H3408" s="179"/>
      <c r="I3408" s="179"/>
      <c r="J3408" s="179"/>
      <c r="K3408" s="179"/>
      <c r="L3408" s="179"/>
      <c r="M3408" s="179"/>
      <c r="N3408" s="179"/>
      <c r="O3408" s="179"/>
      <c r="P3408" s="179"/>
      <c r="Q3408" s="179"/>
      <c r="R3408" s="179"/>
      <c r="S3408" s="179"/>
      <c r="T3408" s="179"/>
      <c r="U3408" s="179"/>
      <c r="V3408" s="179"/>
      <c r="W3408" s="179"/>
      <c r="X3408" s="179"/>
      <c r="Y3408" s="223"/>
      <c r="Z3408" s="179"/>
      <c r="AA3408" s="179"/>
      <c r="AB3408" s="179"/>
      <c r="AC3408" s="179"/>
      <c r="AD3408" s="179"/>
      <c r="AF3408" s="67"/>
      <c r="AG3408" s="67"/>
      <c r="AH3408" s="67"/>
      <c r="AI3408" s="67"/>
      <c r="AJ3408" s="207"/>
      <c r="AK3408" s="207"/>
      <c r="AL3408" s="207"/>
      <c r="AM3408" s="207"/>
      <c r="AN3408" s="207"/>
      <c r="AO3408" s="208"/>
    </row>
    <row r="3409" customFormat="false" ht="15.75" hidden="false" customHeight="true" outlineLevel="0" collapsed="false">
      <c r="A3409" s="179"/>
      <c r="B3409" s="179"/>
      <c r="C3409" s="179"/>
      <c r="D3409" s="179"/>
      <c r="E3409" s="179"/>
      <c r="F3409" s="179"/>
      <c r="G3409" s="179"/>
      <c r="H3409" s="179"/>
      <c r="I3409" s="179"/>
      <c r="J3409" s="179"/>
      <c r="K3409" s="179"/>
      <c r="L3409" s="179"/>
      <c r="M3409" s="179"/>
      <c r="N3409" s="179"/>
      <c r="O3409" s="179"/>
      <c r="P3409" s="179"/>
      <c r="Q3409" s="179"/>
      <c r="R3409" s="179"/>
      <c r="S3409" s="179"/>
      <c r="T3409" s="179"/>
      <c r="U3409" s="179"/>
      <c r="V3409" s="179"/>
      <c r="W3409" s="179"/>
      <c r="X3409" s="179"/>
      <c r="Y3409" s="223"/>
      <c r="Z3409" s="179"/>
      <c r="AA3409" s="179"/>
      <c r="AB3409" s="179"/>
      <c r="AC3409" s="179"/>
      <c r="AD3409" s="179"/>
      <c r="AF3409" s="67"/>
      <c r="AG3409" s="67"/>
      <c r="AH3409" s="67"/>
      <c r="AI3409" s="67"/>
      <c r="AJ3409" s="207"/>
      <c r="AK3409" s="207"/>
      <c r="AL3409" s="207"/>
      <c r="AM3409" s="207"/>
      <c r="AN3409" s="207"/>
      <c r="AO3409" s="208"/>
    </row>
    <row r="3410" customFormat="false" ht="15.75" hidden="false" customHeight="true" outlineLevel="0" collapsed="false">
      <c r="A3410" s="179"/>
      <c r="B3410" s="179"/>
      <c r="C3410" s="179"/>
      <c r="D3410" s="179"/>
      <c r="E3410" s="179"/>
      <c r="F3410" s="179"/>
      <c r="G3410" s="179"/>
      <c r="H3410" s="179"/>
      <c r="I3410" s="179"/>
      <c r="J3410" s="179"/>
      <c r="K3410" s="179"/>
      <c r="L3410" s="179"/>
      <c r="M3410" s="179"/>
      <c r="N3410" s="179"/>
      <c r="O3410" s="179"/>
      <c r="P3410" s="179"/>
      <c r="Q3410" s="179"/>
      <c r="R3410" s="179"/>
      <c r="S3410" s="179"/>
      <c r="T3410" s="179"/>
      <c r="U3410" s="179"/>
      <c r="V3410" s="179"/>
      <c r="W3410" s="179"/>
      <c r="X3410" s="179"/>
      <c r="Y3410" s="223"/>
      <c r="Z3410" s="179"/>
      <c r="AA3410" s="179"/>
      <c r="AB3410" s="179"/>
      <c r="AC3410" s="179"/>
      <c r="AD3410" s="179"/>
      <c r="AF3410" s="67"/>
      <c r="AG3410" s="67"/>
      <c r="AH3410" s="67"/>
      <c r="AI3410" s="67"/>
      <c r="AJ3410" s="207"/>
      <c r="AK3410" s="207"/>
      <c r="AL3410" s="207"/>
      <c r="AM3410" s="207"/>
      <c r="AN3410" s="207"/>
      <c r="AO3410" s="208"/>
    </row>
    <row r="3411" customFormat="false" ht="15.75" hidden="false" customHeight="true" outlineLevel="0" collapsed="false">
      <c r="A3411" s="179"/>
      <c r="B3411" s="179"/>
      <c r="C3411" s="179"/>
      <c r="D3411" s="179"/>
      <c r="E3411" s="179"/>
      <c r="F3411" s="179"/>
      <c r="G3411" s="179"/>
      <c r="H3411" s="179"/>
      <c r="I3411" s="179"/>
      <c r="J3411" s="179"/>
      <c r="K3411" s="179"/>
      <c r="L3411" s="179"/>
      <c r="M3411" s="179"/>
      <c r="N3411" s="179"/>
      <c r="O3411" s="179"/>
      <c r="P3411" s="179"/>
      <c r="Q3411" s="179"/>
      <c r="R3411" s="179"/>
      <c r="S3411" s="179"/>
      <c r="T3411" s="179"/>
      <c r="U3411" s="179"/>
      <c r="V3411" s="179"/>
      <c r="W3411" s="179"/>
      <c r="X3411" s="179"/>
      <c r="Y3411" s="223"/>
      <c r="Z3411" s="179"/>
      <c r="AA3411" s="179"/>
      <c r="AB3411" s="179"/>
      <c r="AC3411" s="179"/>
      <c r="AD3411" s="179"/>
      <c r="AF3411" s="67"/>
      <c r="AG3411" s="67"/>
      <c r="AH3411" s="67"/>
      <c r="AI3411" s="67"/>
      <c r="AJ3411" s="207"/>
      <c r="AK3411" s="207"/>
      <c r="AL3411" s="207"/>
      <c r="AM3411" s="207"/>
      <c r="AN3411" s="207"/>
      <c r="AO3411" s="208"/>
    </row>
    <row r="3412" customFormat="false" ht="15.75" hidden="false" customHeight="true" outlineLevel="0" collapsed="false">
      <c r="A3412" s="179"/>
      <c r="B3412" s="179"/>
      <c r="C3412" s="179"/>
      <c r="D3412" s="179"/>
      <c r="E3412" s="179"/>
      <c r="F3412" s="179"/>
      <c r="G3412" s="179"/>
      <c r="H3412" s="179"/>
      <c r="I3412" s="179"/>
      <c r="J3412" s="179"/>
      <c r="K3412" s="179"/>
      <c r="L3412" s="179"/>
      <c r="M3412" s="179"/>
      <c r="N3412" s="179"/>
      <c r="O3412" s="179"/>
      <c r="P3412" s="179"/>
      <c r="Q3412" s="179"/>
      <c r="R3412" s="179"/>
      <c r="S3412" s="179"/>
      <c r="T3412" s="179"/>
      <c r="U3412" s="179"/>
      <c r="V3412" s="179"/>
      <c r="W3412" s="179"/>
      <c r="X3412" s="179"/>
      <c r="Y3412" s="223"/>
      <c r="Z3412" s="179"/>
      <c r="AA3412" s="179"/>
      <c r="AB3412" s="179"/>
      <c r="AC3412" s="179"/>
      <c r="AD3412" s="179"/>
      <c r="AF3412" s="67"/>
      <c r="AG3412" s="67"/>
      <c r="AH3412" s="67"/>
      <c r="AI3412" s="67"/>
      <c r="AJ3412" s="207"/>
      <c r="AK3412" s="207"/>
      <c r="AL3412" s="207"/>
      <c r="AM3412" s="207"/>
      <c r="AN3412" s="207"/>
      <c r="AO3412" s="208"/>
    </row>
    <row r="3413" customFormat="false" ht="15.75" hidden="false" customHeight="true" outlineLevel="0" collapsed="false">
      <c r="A3413" s="179"/>
      <c r="B3413" s="179"/>
      <c r="C3413" s="179"/>
      <c r="D3413" s="179"/>
      <c r="E3413" s="179"/>
      <c r="F3413" s="179"/>
      <c r="G3413" s="179"/>
      <c r="H3413" s="179"/>
      <c r="I3413" s="179"/>
      <c r="J3413" s="179"/>
      <c r="K3413" s="179"/>
      <c r="L3413" s="179"/>
      <c r="M3413" s="179"/>
      <c r="N3413" s="179"/>
      <c r="O3413" s="179"/>
      <c r="P3413" s="179"/>
      <c r="Q3413" s="179"/>
      <c r="R3413" s="179"/>
      <c r="S3413" s="179"/>
      <c r="T3413" s="179"/>
      <c r="U3413" s="179"/>
      <c r="V3413" s="179"/>
      <c r="W3413" s="179"/>
      <c r="X3413" s="179"/>
      <c r="Y3413" s="223"/>
      <c r="Z3413" s="179"/>
      <c r="AA3413" s="179"/>
      <c r="AB3413" s="179"/>
      <c r="AC3413" s="179"/>
      <c r="AD3413" s="179"/>
      <c r="AF3413" s="67"/>
      <c r="AG3413" s="67"/>
      <c r="AH3413" s="67"/>
      <c r="AI3413" s="67"/>
      <c r="AJ3413" s="207"/>
      <c r="AK3413" s="207"/>
      <c r="AL3413" s="207"/>
      <c r="AM3413" s="207"/>
      <c r="AN3413" s="207"/>
      <c r="AO3413" s="208"/>
    </row>
    <row r="3414" customFormat="false" ht="15.75" hidden="false" customHeight="true" outlineLevel="0" collapsed="false">
      <c r="A3414" s="179"/>
      <c r="B3414" s="179"/>
      <c r="C3414" s="179"/>
      <c r="D3414" s="179"/>
      <c r="E3414" s="179"/>
      <c r="F3414" s="179"/>
      <c r="G3414" s="179"/>
      <c r="H3414" s="179"/>
      <c r="I3414" s="179"/>
      <c r="J3414" s="179"/>
      <c r="K3414" s="179"/>
      <c r="L3414" s="179"/>
      <c r="M3414" s="179"/>
      <c r="N3414" s="179"/>
      <c r="O3414" s="179"/>
      <c r="P3414" s="179"/>
      <c r="Q3414" s="179"/>
      <c r="R3414" s="179"/>
      <c r="S3414" s="179"/>
      <c r="T3414" s="179"/>
      <c r="U3414" s="179"/>
      <c r="V3414" s="179"/>
      <c r="W3414" s="179"/>
      <c r="X3414" s="179"/>
      <c r="Y3414" s="223"/>
      <c r="Z3414" s="179"/>
      <c r="AA3414" s="179"/>
      <c r="AB3414" s="179"/>
      <c r="AC3414" s="179"/>
      <c r="AD3414" s="179"/>
      <c r="AF3414" s="67"/>
      <c r="AG3414" s="67"/>
      <c r="AH3414" s="67"/>
      <c r="AI3414" s="67"/>
      <c r="AJ3414" s="207"/>
      <c r="AK3414" s="207"/>
      <c r="AL3414" s="207"/>
      <c r="AM3414" s="207"/>
      <c r="AN3414" s="207"/>
      <c r="AO3414" s="208"/>
    </row>
    <row r="3415" customFormat="false" ht="15.75" hidden="false" customHeight="true" outlineLevel="0" collapsed="false">
      <c r="A3415" s="179"/>
      <c r="B3415" s="179"/>
      <c r="C3415" s="179"/>
      <c r="D3415" s="179"/>
      <c r="E3415" s="179"/>
      <c r="F3415" s="179"/>
      <c r="G3415" s="179"/>
      <c r="H3415" s="179"/>
      <c r="I3415" s="179"/>
      <c r="J3415" s="179"/>
      <c r="K3415" s="179"/>
      <c r="L3415" s="179"/>
      <c r="M3415" s="179"/>
      <c r="N3415" s="179"/>
      <c r="O3415" s="179"/>
      <c r="P3415" s="179"/>
      <c r="Q3415" s="179"/>
      <c r="R3415" s="179"/>
      <c r="S3415" s="179"/>
      <c r="T3415" s="179"/>
      <c r="U3415" s="179"/>
      <c r="V3415" s="179"/>
      <c r="W3415" s="179"/>
      <c r="X3415" s="179"/>
      <c r="Y3415" s="223"/>
      <c r="Z3415" s="179"/>
      <c r="AA3415" s="179"/>
      <c r="AB3415" s="179"/>
      <c r="AC3415" s="179"/>
      <c r="AD3415" s="179"/>
      <c r="AF3415" s="67"/>
      <c r="AG3415" s="67"/>
      <c r="AH3415" s="67"/>
      <c r="AI3415" s="67"/>
      <c r="AJ3415" s="207"/>
      <c r="AK3415" s="207"/>
      <c r="AL3415" s="207"/>
      <c r="AM3415" s="207"/>
      <c r="AN3415" s="207"/>
      <c r="AO3415" s="208"/>
    </row>
    <row r="3416" customFormat="false" ht="15.75" hidden="false" customHeight="true" outlineLevel="0" collapsed="false">
      <c r="A3416" s="179"/>
      <c r="B3416" s="179"/>
      <c r="C3416" s="179"/>
      <c r="D3416" s="179"/>
      <c r="E3416" s="179"/>
      <c r="F3416" s="179"/>
      <c r="G3416" s="179"/>
      <c r="H3416" s="179"/>
      <c r="I3416" s="179"/>
      <c r="J3416" s="179"/>
      <c r="K3416" s="179"/>
      <c r="L3416" s="179"/>
      <c r="M3416" s="179"/>
      <c r="N3416" s="179"/>
      <c r="O3416" s="179"/>
      <c r="P3416" s="179"/>
      <c r="Q3416" s="179"/>
      <c r="R3416" s="179"/>
      <c r="S3416" s="179"/>
      <c r="T3416" s="179"/>
      <c r="U3416" s="179"/>
      <c r="V3416" s="179"/>
      <c r="W3416" s="179"/>
      <c r="X3416" s="179"/>
      <c r="Y3416" s="223"/>
      <c r="Z3416" s="179"/>
      <c r="AA3416" s="179"/>
      <c r="AB3416" s="179"/>
      <c r="AC3416" s="179"/>
      <c r="AD3416" s="179"/>
      <c r="AF3416" s="67"/>
      <c r="AG3416" s="67"/>
      <c r="AH3416" s="67"/>
      <c r="AI3416" s="67"/>
      <c r="AJ3416" s="207"/>
      <c r="AK3416" s="207"/>
      <c r="AL3416" s="207"/>
      <c r="AM3416" s="207"/>
      <c r="AN3416" s="207"/>
      <c r="AO3416" s="208"/>
    </row>
    <row r="3417" customFormat="false" ht="15.75" hidden="false" customHeight="true" outlineLevel="0" collapsed="false">
      <c r="A3417" s="179"/>
      <c r="B3417" s="179"/>
      <c r="C3417" s="179"/>
      <c r="D3417" s="179"/>
      <c r="E3417" s="179"/>
      <c r="F3417" s="179"/>
      <c r="G3417" s="179"/>
      <c r="H3417" s="179"/>
      <c r="I3417" s="179"/>
      <c r="J3417" s="179"/>
      <c r="K3417" s="179"/>
      <c r="L3417" s="179"/>
      <c r="M3417" s="179"/>
      <c r="N3417" s="179"/>
      <c r="O3417" s="179"/>
      <c r="P3417" s="179"/>
      <c r="Q3417" s="179"/>
      <c r="R3417" s="179"/>
      <c r="S3417" s="179"/>
      <c r="T3417" s="179"/>
      <c r="U3417" s="179"/>
      <c r="V3417" s="179"/>
      <c r="W3417" s="179"/>
      <c r="X3417" s="179"/>
      <c r="Y3417" s="223"/>
      <c r="Z3417" s="179"/>
      <c r="AA3417" s="179"/>
      <c r="AB3417" s="179"/>
      <c r="AC3417" s="179"/>
      <c r="AD3417" s="179"/>
      <c r="AF3417" s="67"/>
      <c r="AG3417" s="67"/>
      <c r="AH3417" s="67"/>
      <c r="AI3417" s="67"/>
      <c r="AJ3417" s="207"/>
      <c r="AK3417" s="207"/>
      <c r="AL3417" s="207"/>
      <c r="AM3417" s="207"/>
      <c r="AN3417" s="207"/>
      <c r="AO3417" s="208"/>
    </row>
    <row r="3418" customFormat="false" ht="15.75" hidden="false" customHeight="true" outlineLevel="0" collapsed="false">
      <c r="A3418" s="179"/>
      <c r="B3418" s="179"/>
      <c r="C3418" s="179"/>
      <c r="D3418" s="179"/>
      <c r="E3418" s="179"/>
      <c r="F3418" s="179"/>
      <c r="G3418" s="179"/>
      <c r="H3418" s="179"/>
      <c r="I3418" s="179"/>
      <c r="J3418" s="179"/>
      <c r="K3418" s="179"/>
      <c r="L3418" s="179"/>
      <c r="M3418" s="179"/>
      <c r="N3418" s="179"/>
      <c r="O3418" s="179"/>
      <c r="P3418" s="179"/>
      <c r="Q3418" s="179"/>
      <c r="R3418" s="179"/>
      <c r="S3418" s="179"/>
      <c r="T3418" s="179"/>
      <c r="U3418" s="179"/>
      <c r="V3418" s="179"/>
      <c r="W3418" s="179"/>
      <c r="X3418" s="179"/>
      <c r="Y3418" s="223"/>
      <c r="Z3418" s="179"/>
      <c r="AA3418" s="179"/>
      <c r="AB3418" s="179"/>
      <c r="AC3418" s="179"/>
      <c r="AD3418" s="179"/>
      <c r="AF3418" s="67"/>
      <c r="AG3418" s="67"/>
      <c r="AH3418" s="67"/>
      <c r="AI3418" s="67"/>
      <c r="AJ3418" s="207"/>
      <c r="AK3418" s="207"/>
      <c r="AL3418" s="207"/>
      <c r="AM3418" s="207"/>
      <c r="AN3418" s="207"/>
      <c r="AO3418" s="208"/>
    </row>
    <row r="3419" customFormat="false" ht="15.75" hidden="false" customHeight="true" outlineLevel="0" collapsed="false">
      <c r="A3419" s="179"/>
      <c r="B3419" s="179"/>
      <c r="C3419" s="179"/>
      <c r="D3419" s="179"/>
      <c r="E3419" s="179"/>
      <c r="F3419" s="179"/>
      <c r="G3419" s="179"/>
      <c r="H3419" s="179"/>
      <c r="I3419" s="179"/>
      <c r="J3419" s="179"/>
      <c r="K3419" s="179"/>
      <c r="L3419" s="179"/>
      <c r="M3419" s="179"/>
      <c r="N3419" s="179"/>
      <c r="O3419" s="179"/>
      <c r="P3419" s="179"/>
      <c r="Q3419" s="179"/>
      <c r="R3419" s="179"/>
      <c r="S3419" s="179"/>
      <c r="T3419" s="179"/>
      <c r="U3419" s="179"/>
      <c r="V3419" s="179"/>
      <c r="W3419" s="179"/>
      <c r="X3419" s="179"/>
      <c r="Y3419" s="223"/>
      <c r="Z3419" s="179"/>
      <c r="AA3419" s="179"/>
      <c r="AB3419" s="179"/>
      <c r="AC3419" s="179"/>
      <c r="AD3419" s="179"/>
      <c r="AF3419" s="67"/>
      <c r="AG3419" s="67"/>
      <c r="AH3419" s="67"/>
      <c r="AI3419" s="67"/>
      <c r="AJ3419" s="207"/>
      <c r="AK3419" s="207"/>
      <c r="AL3419" s="207"/>
      <c r="AM3419" s="207"/>
      <c r="AN3419" s="207"/>
      <c r="AO3419" s="208"/>
    </row>
    <row r="3420" customFormat="false" ht="15.75" hidden="false" customHeight="true" outlineLevel="0" collapsed="false">
      <c r="A3420" s="179"/>
      <c r="B3420" s="179"/>
      <c r="C3420" s="179"/>
      <c r="D3420" s="179"/>
      <c r="E3420" s="179"/>
      <c r="F3420" s="179"/>
      <c r="G3420" s="179"/>
      <c r="H3420" s="179"/>
      <c r="I3420" s="179"/>
      <c r="J3420" s="179"/>
      <c r="K3420" s="179"/>
      <c r="L3420" s="179"/>
      <c r="M3420" s="179"/>
      <c r="N3420" s="179"/>
      <c r="O3420" s="179"/>
      <c r="P3420" s="179"/>
      <c r="Q3420" s="179"/>
      <c r="R3420" s="179"/>
      <c r="S3420" s="179"/>
      <c r="T3420" s="179"/>
      <c r="U3420" s="179"/>
      <c r="V3420" s="179"/>
      <c r="W3420" s="179"/>
      <c r="X3420" s="179"/>
      <c r="Y3420" s="223"/>
      <c r="Z3420" s="179"/>
      <c r="AA3420" s="179"/>
      <c r="AB3420" s="179"/>
      <c r="AC3420" s="179"/>
      <c r="AD3420" s="179"/>
      <c r="AF3420" s="67"/>
      <c r="AG3420" s="67"/>
      <c r="AH3420" s="67"/>
      <c r="AI3420" s="67"/>
      <c r="AJ3420" s="207"/>
      <c r="AK3420" s="207"/>
      <c r="AL3420" s="207"/>
      <c r="AM3420" s="207"/>
      <c r="AN3420" s="207"/>
      <c r="AO3420" s="208"/>
    </row>
    <row r="3421" customFormat="false" ht="15.75" hidden="false" customHeight="true" outlineLevel="0" collapsed="false">
      <c r="A3421" s="179"/>
      <c r="B3421" s="179"/>
      <c r="C3421" s="179"/>
      <c r="D3421" s="179"/>
      <c r="E3421" s="179"/>
      <c r="F3421" s="179"/>
      <c r="G3421" s="179"/>
      <c r="H3421" s="179"/>
      <c r="I3421" s="179"/>
      <c r="J3421" s="179"/>
      <c r="K3421" s="179"/>
      <c r="L3421" s="179"/>
      <c r="M3421" s="179"/>
      <c r="N3421" s="179"/>
      <c r="O3421" s="179"/>
      <c r="P3421" s="179"/>
      <c r="Q3421" s="179"/>
      <c r="R3421" s="179"/>
      <c r="S3421" s="179"/>
      <c r="T3421" s="179"/>
      <c r="U3421" s="179"/>
      <c r="V3421" s="179"/>
      <c r="W3421" s="179"/>
      <c r="X3421" s="179"/>
      <c r="Y3421" s="223"/>
      <c r="Z3421" s="179"/>
      <c r="AA3421" s="179"/>
      <c r="AB3421" s="179"/>
      <c r="AC3421" s="179"/>
      <c r="AD3421" s="179"/>
      <c r="AF3421" s="67"/>
      <c r="AG3421" s="67"/>
      <c r="AH3421" s="67"/>
      <c r="AI3421" s="67"/>
      <c r="AJ3421" s="207"/>
      <c r="AK3421" s="207"/>
      <c r="AL3421" s="207"/>
      <c r="AM3421" s="207"/>
      <c r="AN3421" s="207"/>
      <c r="AO3421" s="208"/>
    </row>
    <row r="3422" customFormat="false" ht="15.75" hidden="false" customHeight="true" outlineLevel="0" collapsed="false">
      <c r="A3422" s="179"/>
      <c r="B3422" s="179"/>
      <c r="C3422" s="179"/>
      <c r="D3422" s="179"/>
      <c r="E3422" s="179"/>
      <c r="F3422" s="179"/>
      <c r="G3422" s="179"/>
      <c r="H3422" s="179"/>
      <c r="I3422" s="179"/>
      <c r="J3422" s="179"/>
      <c r="K3422" s="179"/>
      <c r="L3422" s="179"/>
      <c r="M3422" s="179"/>
      <c r="N3422" s="179"/>
      <c r="O3422" s="179"/>
      <c r="P3422" s="179"/>
      <c r="Q3422" s="179"/>
      <c r="R3422" s="179"/>
      <c r="S3422" s="179"/>
      <c r="T3422" s="179"/>
      <c r="U3422" s="179"/>
      <c r="V3422" s="179"/>
      <c r="W3422" s="179"/>
      <c r="X3422" s="179"/>
      <c r="Y3422" s="223"/>
      <c r="Z3422" s="179"/>
      <c r="AA3422" s="179"/>
      <c r="AB3422" s="179"/>
      <c r="AC3422" s="179"/>
      <c r="AD3422" s="179"/>
      <c r="AF3422" s="67"/>
      <c r="AG3422" s="67"/>
      <c r="AH3422" s="67"/>
      <c r="AI3422" s="67"/>
      <c r="AJ3422" s="207"/>
      <c r="AK3422" s="207"/>
      <c r="AL3422" s="207"/>
      <c r="AM3422" s="207"/>
      <c r="AN3422" s="207"/>
      <c r="AO3422" s="208"/>
    </row>
    <row r="3423" customFormat="false" ht="15.75" hidden="false" customHeight="true" outlineLevel="0" collapsed="false">
      <c r="A3423" s="179"/>
      <c r="B3423" s="179"/>
      <c r="C3423" s="179"/>
      <c r="D3423" s="179"/>
      <c r="E3423" s="179"/>
      <c r="F3423" s="179"/>
      <c r="G3423" s="179"/>
      <c r="H3423" s="179"/>
      <c r="I3423" s="179"/>
      <c r="J3423" s="179"/>
      <c r="K3423" s="179"/>
      <c r="L3423" s="179"/>
      <c r="M3423" s="179"/>
      <c r="N3423" s="179"/>
      <c r="O3423" s="179"/>
      <c r="P3423" s="179"/>
      <c r="Q3423" s="179"/>
      <c r="R3423" s="179"/>
      <c r="S3423" s="179"/>
      <c r="T3423" s="179"/>
      <c r="U3423" s="179"/>
      <c r="V3423" s="179"/>
      <c r="W3423" s="179"/>
      <c r="X3423" s="179"/>
      <c r="Y3423" s="223"/>
      <c r="Z3423" s="179"/>
      <c r="AA3423" s="179"/>
      <c r="AB3423" s="179"/>
      <c r="AC3423" s="179"/>
      <c r="AD3423" s="179"/>
      <c r="AF3423" s="67"/>
      <c r="AG3423" s="67"/>
      <c r="AH3423" s="67"/>
      <c r="AI3423" s="67"/>
      <c r="AJ3423" s="207"/>
      <c r="AK3423" s="207"/>
      <c r="AL3423" s="207"/>
      <c r="AM3423" s="207"/>
      <c r="AN3423" s="207"/>
      <c r="AO3423" s="208"/>
    </row>
    <row r="3424" customFormat="false" ht="15.75" hidden="false" customHeight="true" outlineLevel="0" collapsed="false">
      <c r="A3424" s="179"/>
      <c r="B3424" s="179"/>
      <c r="C3424" s="179"/>
      <c r="D3424" s="179"/>
      <c r="E3424" s="179"/>
      <c r="F3424" s="179"/>
      <c r="G3424" s="179"/>
      <c r="H3424" s="179"/>
      <c r="I3424" s="179"/>
      <c r="J3424" s="179"/>
      <c r="K3424" s="179"/>
      <c r="L3424" s="179"/>
      <c r="M3424" s="179"/>
      <c r="N3424" s="179"/>
      <c r="O3424" s="179"/>
      <c r="P3424" s="179"/>
      <c r="Q3424" s="179"/>
      <c r="R3424" s="179"/>
      <c r="S3424" s="179"/>
      <c r="T3424" s="179"/>
      <c r="U3424" s="179"/>
      <c r="V3424" s="179"/>
      <c r="W3424" s="179"/>
      <c r="X3424" s="179"/>
      <c r="Y3424" s="223"/>
      <c r="Z3424" s="179"/>
      <c r="AA3424" s="179"/>
      <c r="AB3424" s="179"/>
      <c r="AC3424" s="179"/>
      <c r="AD3424" s="179"/>
      <c r="AF3424" s="67"/>
      <c r="AG3424" s="67"/>
      <c r="AH3424" s="67"/>
      <c r="AI3424" s="67"/>
      <c r="AJ3424" s="207"/>
      <c r="AK3424" s="207"/>
      <c r="AL3424" s="207"/>
      <c r="AM3424" s="207"/>
      <c r="AN3424" s="207"/>
      <c r="AO3424" s="208"/>
    </row>
    <row r="3425" customFormat="false" ht="15.75" hidden="false" customHeight="true" outlineLevel="0" collapsed="false">
      <c r="A3425" s="179"/>
      <c r="B3425" s="179"/>
      <c r="C3425" s="179"/>
      <c r="D3425" s="179"/>
      <c r="E3425" s="179"/>
      <c r="F3425" s="179"/>
      <c r="G3425" s="179"/>
      <c r="H3425" s="179"/>
      <c r="I3425" s="179"/>
      <c r="J3425" s="179"/>
      <c r="K3425" s="179"/>
      <c r="L3425" s="179"/>
      <c r="M3425" s="179"/>
      <c r="N3425" s="179"/>
      <c r="O3425" s="179"/>
      <c r="P3425" s="179"/>
      <c r="Q3425" s="179"/>
      <c r="R3425" s="179"/>
      <c r="S3425" s="179"/>
      <c r="T3425" s="179"/>
      <c r="U3425" s="179"/>
      <c r="V3425" s="179"/>
      <c r="W3425" s="179"/>
      <c r="X3425" s="179"/>
      <c r="Y3425" s="223"/>
      <c r="Z3425" s="179"/>
      <c r="AA3425" s="179"/>
      <c r="AB3425" s="179"/>
      <c r="AC3425" s="179"/>
      <c r="AD3425" s="179"/>
      <c r="AF3425" s="67"/>
      <c r="AG3425" s="67"/>
      <c r="AH3425" s="67"/>
      <c r="AI3425" s="67"/>
      <c r="AJ3425" s="207"/>
      <c r="AK3425" s="207"/>
      <c r="AL3425" s="207"/>
      <c r="AM3425" s="207"/>
      <c r="AN3425" s="207"/>
      <c r="AO3425" s="208"/>
    </row>
    <row r="3426" customFormat="false" ht="15.75" hidden="false" customHeight="true" outlineLevel="0" collapsed="false">
      <c r="A3426" s="179"/>
      <c r="B3426" s="179"/>
      <c r="C3426" s="179"/>
      <c r="D3426" s="179"/>
      <c r="E3426" s="179"/>
      <c r="F3426" s="179"/>
      <c r="G3426" s="179"/>
      <c r="H3426" s="179"/>
      <c r="I3426" s="179"/>
      <c r="J3426" s="179"/>
      <c r="K3426" s="179"/>
      <c r="L3426" s="179"/>
      <c r="M3426" s="179"/>
      <c r="N3426" s="179"/>
      <c r="O3426" s="179"/>
      <c r="P3426" s="179"/>
      <c r="Q3426" s="179"/>
      <c r="R3426" s="179"/>
      <c r="S3426" s="179"/>
      <c r="T3426" s="179"/>
      <c r="U3426" s="179"/>
      <c r="V3426" s="179"/>
      <c r="W3426" s="179"/>
      <c r="X3426" s="179"/>
      <c r="Y3426" s="223"/>
      <c r="Z3426" s="179"/>
      <c r="AA3426" s="179"/>
      <c r="AB3426" s="179"/>
      <c r="AC3426" s="179"/>
      <c r="AD3426" s="179"/>
      <c r="AF3426" s="67"/>
      <c r="AG3426" s="67"/>
      <c r="AH3426" s="67"/>
      <c r="AI3426" s="67"/>
      <c r="AJ3426" s="207"/>
      <c r="AK3426" s="207"/>
      <c r="AL3426" s="207"/>
      <c r="AM3426" s="207"/>
      <c r="AN3426" s="207"/>
      <c r="AO3426" s="208"/>
    </row>
    <row r="3427" customFormat="false" ht="15.75" hidden="false" customHeight="true" outlineLevel="0" collapsed="false">
      <c r="A3427" s="179"/>
      <c r="B3427" s="179"/>
      <c r="C3427" s="179"/>
      <c r="D3427" s="179"/>
      <c r="E3427" s="179"/>
      <c r="F3427" s="179"/>
      <c r="G3427" s="179"/>
      <c r="H3427" s="179"/>
      <c r="I3427" s="179"/>
      <c r="J3427" s="179"/>
      <c r="K3427" s="179"/>
      <c r="L3427" s="179"/>
      <c r="M3427" s="179"/>
      <c r="N3427" s="179"/>
      <c r="O3427" s="179"/>
      <c r="P3427" s="179"/>
      <c r="Q3427" s="179"/>
      <c r="R3427" s="179"/>
      <c r="S3427" s="179"/>
      <c r="T3427" s="179"/>
      <c r="U3427" s="179"/>
      <c r="V3427" s="179"/>
      <c r="W3427" s="179"/>
      <c r="X3427" s="179"/>
      <c r="Y3427" s="223"/>
      <c r="Z3427" s="179"/>
      <c r="AA3427" s="179"/>
      <c r="AB3427" s="179"/>
      <c r="AC3427" s="179"/>
      <c r="AD3427" s="179"/>
      <c r="AF3427" s="67"/>
      <c r="AG3427" s="67"/>
      <c r="AH3427" s="67"/>
      <c r="AI3427" s="67"/>
      <c r="AJ3427" s="207"/>
      <c r="AK3427" s="207"/>
      <c r="AL3427" s="207"/>
      <c r="AM3427" s="207"/>
      <c r="AN3427" s="207"/>
      <c r="AO3427" s="208"/>
    </row>
    <row r="3428" customFormat="false" ht="15.75" hidden="false" customHeight="true" outlineLevel="0" collapsed="false">
      <c r="A3428" s="179"/>
      <c r="B3428" s="179"/>
      <c r="C3428" s="179"/>
      <c r="D3428" s="179"/>
      <c r="E3428" s="179"/>
      <c r="F3428" s="179"/>
      <c r="G3428" s="179"/>
      <c r="H3428" s="179"/>
      <c r="I3428" s="179"/>
      <c r="J3428" s="179"/>
      <c r="K3428" s="179"/>
      <c r="L3428" s="179"/>
      <c r="M3428" s="179"/>
      <c r="N3428" s="179"/>
      <c r="O3428" s="179"/>
      <c r="P3428" s="179"/>
      <c r="Q3428" s="179"/>
      <c r="R3428" s="179"/>
      <c r="S3428" s="179"/>
      <c r="T3428" s="179"/>
      <c r="U3428" s="179"/>
      <c r="V3428" s="179"/>
      <c r="W3428" s="179"/>
      <c r="X3428" s="179"/>
      <c r="Y3428" s="223"/>
      <c r="Z3428" s="179"/>
      <c r="AA3428" s="179"/>
      <c r="AB3428" s="179"/>
      <c r="AC3428" s="179"/>
      <c r="AD3428" s="179"/>
      <c r="AF3428" s="67"/>
      <c r="AG3428" s="67"/>
      <c r="AH3428" s="67"/>
      <c r="AI3428" s="67"/>
      <c r="AJ3428" s="207"/>
      <c r="AK3428" s="207"/>
      <c r="AL3428" s="207"/>
      <c r="AM3428" s="207"/>
      <c r="AN3428" s="207"/>
      <c r="AO3428" s="208"/>
    </row>
    <row r="3429" customFormat="false" ht="15.75" hidden="false" customHeight="true" outlineLevel="0" collapsed="false">
      <c r="A3429" s="179"/>
      <c r="B3429" s="179"/>
      <c r="C3429" s="179"/>
      <c r="D3429" s="179"/>
      <c r="E3429" s="179"/>
      <c r="F3429" s="179"/>
      <c r="G3429" s="179"/>
      <c r="H3429" s="179"/>
      <c r="I3429" s="179"/>
      <c r="J3429" s="179"/>
      <c r="K3429" s="179"/>
      <c r="L3429" s="179"/>
      <c r="M3429" s="179"/>
      <c r="N3429" s="179"/>
      <c r="O3429" s="179"/>
      <c r="P3429" s="179"/>
      <c r="Q3429" s="179"/>
      <c r="R3429" s="179"/>
      <c r="S3429" s="179"/>
      <c r="T3429" s="179"/>
      <c r="U3429" s="179"/>
      <c r="V3429" s="179"/>
      <c r="W3429" s="179"/>
      <c r="X3429" s="179"/>
      <c r="Y3429" s="223"/>
      <c r="Z3429" s="179"/>
      <c r="AA3429" s="179"/>
      <c r="AB3429" s="179"/>
      <c r="AC3429" s="179"/>
      <c r="AD3429" s="179"/>
      <c r="AF3429" s="67"/>
      <c r="AG3429" s="67"/>
      <c r="AH3429" s="67"/>
      <c r="AI3429" s="67"/>
      <c r="AJ3429" s="207"/>
      <c r="AK3429" s="207"/>
      <c r="AL3429" s="207"/>
      <c r="AM3429" s="207"/>
      <c r="AN3429" s="207"/>
      <c r="AO3429" s="208"/>
    </row>
    <row r="3430" customFormat="false" ht="15.75" hidden="false" customHeight="true" outlineLevel="0" collapsed="false">
      <c r="A3430" s="179"/>
      <c r="B3430" s="179"/>
      <c r="C3430" s="179"/>
      <c r="D3430" s="179"/>
      <c r="E3430" s="179"/>
      <c r="F3430" s="179"/>
      <c r="G3430" s="179"/>
      <c r="H3430" s="179"/>
      <c r="I3430" s="179"/>
      <c r="J3430" s="179"/>
      <c r="K3430" s="179"/>
      <c r="L3430" s="179"/>
      <c r="M3430" s="179"/>
      <c r="N3430" s="179"/>
      <c r="O3430" s="179"/>
      <c r="P3430" s="179"/>
      <c r="Q3430" s="179"/>
      <c r="R3430" s="179"/>
      <c r="S3430" s="179"/>
      <c r="T3430" s="179"/>
      <c r="U3430" s="179"/>
      <c r="V3430" s="179"/>
      <c r="W3430" s="179"/>
      <c r="X3430" s="179"/>
      <c r="Y3430" s="223"/>
      <c r="Z3430" s="179"/>
      <c r="AA3430" s="179"/>
      <c r="AB3430" s="179"/>
      <c r="AC3430" s="179"/>
      <c r="AD3430" s="179"/>
      <c r="AF3430" s="67"/>
      <c r="AG3430" s="67"/>
      <c r="AH3430" s="67"/>
      <c r="AI3430" s="67"/>
      <c r="AJ3430" s="207"/>
      <c r="AK3430" s="207"/>
      <c r="AL3430" s="207"/>
      <c r="AM3430" s="207"/>
      <c r="AN3430" s="207"/>
      <c r="AO3430" s="208"/>
    </row>
    <row r="3431" customFormat="false" ht="15.75" hidden="false" customHeight="true" outlineLevel="0" collapsed="false">
      <c r="A3431" s="179"/>
      <c r="B3431" s="179"/>
      <c r="C3431" s="179"/>
      <c r="D3431" s="179"/>
      <c r="E3431" s="179"/>
      <c r="F3431" s="179"/>
      <c r="G3431" s="179"/>
      <c r="H3431" s="179"/>
      <c r="I3431" s="179"/>
      <c r="J3431" s="179"/>
      <c r="K3431" s="179"/>
      <c r="L3431" s="179"/>
      <c r="M3431" s="179"/>
      <c r="N3431" s="179"/>
      <c r="O3431" s="179"/>
      <c r="P3431" s="179"/>
      <c r="Q3431" s="179"/>
      <c r="R3431" s="179"/>
      <c r="S3431" s="179"/>
      <c r="T3431" s="179"/>
      <c r="U3431" s="179"/>
      <c r="V3431" s="179"/>
      <c r="W3431" s="179"/>
      <c r="X3431" s="179"/>
      <c r="Y3431" s="223"/>
      <c r="Z3431" s="179"/>
      <c r="AA3431" s="179"/>
      <c r="AB3431" s="179"/>
      <c r="AC3431" s="179"/>
      <c r="AD3431" s="179"/>
      <c r="AF3431" s="67"/>
      <c r="AG3431" s="67"/>
      <c r="AH3431" s="67"/>
      <c r="AI3431" s="67"/>
      <c r="AJ3431" s="207"/>
      <c r="AK3431" s="207"/>
      <c r="AL3431" s="207"/>
      <c r="AM3431" s="207"/>
      <c r="AN3431" s="207"/>
      <c r="AO3431" s="208"/>
    </row>
    <row r="3432" customFormat="false" ht="15.75" hidden="false" customHeight="true" outlineLevel="0" collapsed="false">
      <c r="A3432" s="179"/>
      <c r="B3432" s="179"/>
      <c r="C3432" s="179"/>
      <c r="D3432" s="179"/>
      <c r="E3432" s="179"/>
      <c r="F3432" s="179"/>
      <c r="G3432" s="179"/>
      <c r="H3432" s="179"/>
      <c r="I3432" s="179"/>
      <c r="J3432" s="179"/>
      <c r="K3432" s="179"/>
      <c r="L3432" s="179"/>
      <c r="M3432" s="179"/>
      <c r="N3432" s="179"/>
      <c r="O3432" s="179"/>
      <c r="P3432" s="179"/>
      <c r="Q3432" s="179"/>
      <c r="R3432" s="179"/>
      <c r="S3432" s="179"/>
      <c r="T3432" s="179"/>
      <c r="U3432" s="179"/>
      <c r="V3432" s="179"/>
      <c r="W3432" s="179"/>
      <c r="X3432" s="179"/>
      <c r="Y3432" s="223"/>
      <c r="Z3432" s="179"/>
      <c r="AA3432" s="179"/>
      <c r="AB3432" s="179"/>
      <c r="AC3432" s="179"/>
      <c r="AD3432" s="179"/>
      <c r="AF3432" s="67"/>
      <c r="AG3432" s="67"/>
      <c r="AH3432" s="67"/>
      <c r="AI3432" s="67"/>
      <c r="AJ3432" s="207"/>
      <c r="AK3432" s="207"/>
      <c r="AL3432" s="207"/>
      <c r="AM3432" s="207"/>
      <c r="AN3432" s="207"/>
      <c r="AO3432" s="208"/>
    </row>
    <row r="3433" customFormat="false" ht="15.75" hidden="false" customHeight="true" outlineLevel="0" collapsed="false">
      <c r="A3433" s="179"/>
      <c r="B3433" s="179"/>
      <c r="C3433" s="179"/>
      <c r="D3433" s="179"/>
      <c r="E3433" s="179"/>
      <c r="F3433" s="179"/>
      <c r="G3433" s="179"/>
      <c r="H3433" s="179"/>
      <c r="I3433" s="179"/>
      <c r="J3433" s="179"/>
      <c r="K3433" s="179"/>
      <c r="L3433" s="179"/>
      <c r="M3433" s="179"/>
      <c r="N3433" s="179"/>
      <c r="O3433" s="179"/>
      <c r="P3433" s="179"/>
      <c r="Q3433" s="179"/>
      <c r="R3433" s="179"/>
      <c r="S3433" s="179"/>
      <c r="T3433" s="179"/>
      <c r="U3433" s="179"/>
      <c r="V3433" s="179"/>
      <c r="W3433" s="179"/>
      <c r="X3433" s="179"/>
      <c r="Y3433" s="223"/>
      <c r="Z3433" s="179"/>
      <c r="AA3433" s="179"/>
      <c r="AB3433" s="179"/>
      <c r="AC3433" s="179"/>
      <c r="AD3433" s="179"/>
      <c r="AF3433" s="67"/>
      <c r="AG3433" s="67"/>
      <c r="AH3433" s="67"/>
      <c r="AI3433" s="67"/>
      <c r="AJ3433" s="207"/>
      <c r="AK3433" s="207"/>
      <c r="AL3433" s="207"/>
      <c r="AM3433" s="207"/>
      <c r="AN3433" s="207"/>
      <c r="AO3433" s="208"/>
    </row>
    <row r="3434" customFormat="false" ht="15.75" hidden="false" customHeight="true" outlineLevel="0" collapsed="false">
      <c r="A3434" s="179"/>
      <c r="B3434" s="179"/>
      <c r="C3434" s="179"/>
      <c r="D3434" s="179"/>
      <c r="E3434" s="179"/>
      <c r="F3434" s="179"/>
      <c r="G3434" s="179"/>
      <c r="H3434" s="179"/>
      <c r="I3434" s="179"/>
      <c r="J3434" s="179"/>
      <c r="K3434" s="179"/>
      <c r="L3434" s="179"/>
      <c r="M3434" s="179"/>
      <c r="N3434" s="179"/>
      <c r="O3434" s="179"/>
      <c r="P3434" s="179"/>
      <c r="Q3434" s="179"/>
      <c r="R3434" s="179"/>
      <c r="S3434" s="179"/>
      <c r="T3434" s="179"/>
      <c r="U3434" s="179"/>
      <c r="V3434" s="179"/>
      <c r="W3434" s="179"/>
      <c r="X3434" s="179"/>
      <c r="Y3434" s="223"/>
      <c r="Z3434" s="179"/>
      <c r="AA3434" s="179"/>
      <c r="AB3434" s="179"/>
      <c r="AC3434" s="179"/>
      <c r="AD3434" s="179"/>
      <c r="AF3434" s="67"/>
      <c r="AG3434" s="67"/>
      <c r="AH3434" s="67"/>
      <c r="AI3434" s="67"/>
      <c r="AJ3434" s="207"/>
      <c r="AK3434" s="207"/>
      <c r="AL3434" s="207"/>
      <c r="AM3434" s="207"/>
      <c r="AN3434" s="207"/>
      <c r="AO3434" s="208"/>
    </row>
    <row r="3435" customFormat="false" ht="15.75" hidden="false" customHeight="true" outlineLevel="0" collapsed="false">
      <c r="A3435" s="179"/>
      <c r="B3435" s="179"/>
      <c r="C3435" s="179"/>
      <c r="D3435" s="179"/>
      <c r="E3435" s="179"/>
      <c r="F3435" s="179"/>
      <c r="G3435" s="179"/>
      <c r="H3435" s="179"/>
      <c r="I3435" s="179"/>
      <c r="J3435" s="179"/>
      <c r="K3435" s="179"/>
      <c r="L3435" s="179"/>
      <c r="M3435" s="179"/>
      <c r="N3435" s="179"/>
      <c r="O3435" s="179"/>
      <c r="P3435" s="179"/>
      <c r="Q3435" s="179"/>
      <c r="R3435" s="179"/>
      <c r="S3435" s="179"/>
      <c r="T3435" s="179"/>
      <c r="U3435" s="179"/>
      <c r="V3435" s="179"/>
      <c r="W3435" s="179"/>
      <c r="X3435" s="179"/>
      <c r="Y3435" s="223"/>
      <c r="Z3435" s="179"/>
      <c r="AA3435" s="179"/>
      <c r="AB3435" s="179"/>
      <c r="AC3435" s="179"/>
      <c r="AD3435" s="179"/>
      <c r="AF3435" s="67"/>
      <c r="AG3435" s="67"/>
      <c r="AH3435" s="67"/>
      <c r="AI3435" s="67"/>
      <c r="AJ3435" s="207"/>
      <c r="AK3435" s="207"/>
      <c r="AL3435" s="207"/>
      <c r="AM3435" s="207"/>
      <c r="AN3435" s="207"/>
      <c r="AO3435" s="208"/>
    </row>
    <row r="3436" customFormat="false" ht="15.75" hidden="false" customHeight="true" outlineLevel="0" collapsed="false">
      <c r="A3436" s="179"/>
      <c r="B3436" s="179"/>
      <c r="C3436" s="179"/>
      <c r="D3436" s="179"/>
      <c r="E3436" s="179"/>
      <c r="F3436" s="179"/>
      <c r="G3436" s="179"/>
      <c r="H3436" s="179"/>
      <c r="I3436" s="179"/>
      <c r="J3436" s="179"/>
      <c r="K3436" s="179"/>
      <c r="L3436" s="179"/>
      <c r="M3436" s="179"/>
      <c r="N3436" s="179"/>
      <c r="O3436" s="179"/>
      <c r="P3436" s="179"/>
      <c r="Q3436" s="179"/>
      <c r="R3436" s="179"/>
      <c r="S3436" s="179"/>
      <c r="T3436" s="179"/>
      <c r="U3436" s="179"/>
      <c r="V3436" s="179"/>
      <c r="W3436" s="179"/>
      <c r="X3436" s="179"/>
      <c r="Y3436" s="223"/>
      <c r="Z3436" s="179"/>
      <c r="AA3436" s="179"/>
      <c r="AB3436" s="179"/>
      <c r="AC3436" s="179"/>
      <c r="AD3436" s="179"/>
      <c r="AF3436" s="67"/>
      <c r="AG3436" s="67"/>
      <c r="AH3436" s="67"/>
      <c r="AI3436" s="67"/>
      <c r="AJ3436" s="207"/>
      <c r="AK3436" s="207"/>
      <c r="AL3436" s="207"/>
      <c r="AM3436" s="207"/>
      <c r="AN3436" s="207"/>
      <c r="AO3436" s="208"/>
    </row>
    <row r="3437" customFormat="false" ht="15.75" hidden="false" customHeight="true" outlineLevel="0" collapsed="false">
      <c r="A3437" s="179"/>
      <c r="B3437" s="179"/>
      <c r="C3437" s="179"/>
      <c r="D3437" s="179"/>
      <c r="E3437" s="179"/>
      <c r="F3437" s="179"/>
      <c r="G3437" s="179"/>
      <c r="H3437" s="179"/>
      <c r="I3437" s="179"/>
      <c r="J3437" s="179"/>
      <c r="K3437" s="179"/>
      <c r="L3437" s="179"/>
      <c r="M3437" s="179"/>
      <c r="N3437" s="179"/>
      <c r="O3437" s="179"/>
      <c r="P3437" s="179"/>
      <c r="Q3437" s="179"/>
      <c r="R3437" s="179"/>
      <c r="S3437" s="179"/>
      <c r="T3437" s="179"/>
      <c r="U3437" s="179"/>
      <c r="V3437" s="179"/>
      <c r="W3437" s="179"/>
      <c r="X3437" s="179"/>
      <c r="Y3437" s="223"/>
      <c r="Z3437" s="179"/>
      <c r="AA3437" s="179"/>
      <c r="AB3437" s="179"/>
      <c r="AC3437" s="179"/>
      <c r="AD3437" s="179"/>
      <c r="AF3437" s="67"/>
      <c r="AG3437" s="67"/>
      <c r="AH3437" s="67"/>
      <c r="AI3437" s="67"/>
      <c r="AJ3437" s="207"/>
      <c r="AK3437" s="207"/>
      <c r="AL3437" s="207"/>
      <c r="AM3437" s="207"/>
      <c r="AN3437" s="207"/>
      <c r="AO3437" s="208"/>
    </row>
    <row r="3438" customFormat="false" ht="15.75" hidden="false" customHeight="true" outlineLevel="0" collapsed="false">
      <c r="A3438" s="179"/>
      <c r="B3438" s="179"/>
      <c r="C3438" s="179"/>
      <c r="D3438" s="179"/>
      <c r="E3438" s="179"/>
      <c r="F3438" s="179"/>
      <c r="G3438" s="179"/>
      <c r="H3438" s="179"/>
      <c r="I3438" s="179"/>
      <c r="J3438" s="179"/>
      <c r="K3438" s="179"/>
      <c r="L3438" s="179"/>
      <c r="M3438" s="179"/>
      <c r="N3438" s="179"/>
      <c r="O3438" s="179"/>
      <c r="P3438" s="179"/>
      <c r="Q3438" s="179"/>
      <c r="R3438" s="179"/>
      <c r="S3438" s="179"/>
      <c r="T3438" s="179"/>
      <c r="U3438" s="179"/>
      <c r="V3438" s="179"/>
      <c r="W3438" s="179"/>
      <c r="X3438" s="179"/>
      <c r="Y3438" s="223"/>
      <c r="Z3438" s="179"/>
      <c r="AA3438" s="179"/>
      <c r="AB3438" s="179"/>
      <c r="AC3438" s="179"/>
      <c r="AD3438" s="179"/>
      <c r="AF3438" s="67"/>
      <c r="AG3438" s="67"/>
      <c r="AH3438" s="67"/>
      <c r="AI3438" s="67"/>
      <c r="AJ3438" s="207"/>
      <c r="AK3438" s="207"/>
      <c r="AL3438" s="207"/>
      <c r="AM3438" s="207"/>
      <c r="AN3438" s="207"/>
      <c r="AO3438" s="208"/>
    </row>
    <row r="3439" customFormat="false" ht="15.75" hidden="false" customHeight="true" outlineLevel="0" collapsed="false">
      <c r="A3439" s="179"/>
      <c r="B3439" s="179"/>
      <c r="C3439" s="179"/>
      <c r="D3439" s="179"/>
      <c r="E3439" s="179"/>
      <c r="F3439" s="179"/>
      <c r="G3439" s="179"/>
      <c r="H3439" s="179"/>
      <c r="I3439" s="179"/>
      <c r="J3439" s="179"/>
      <c r="K3439" s="179"/>
      <c r="L3439" s="179"/>
      <c r="M3439" s="179"/>
      <c r="N3439" s="179"/>
      <c r="O3439" s="179"/>
      <c r="P3439" s="179"/>
      <c r="Q3439" s="179"/>
      <c r="R3439" s="179"/>
      <c r="S3439" s="179"/>
      <c r="T3439" s="179"/>
      <c r="U3439" s="179"/>
      <c r="V3439" s="179"/>
      <c r="W3439" s="179"/>
      <c r="X3439" s="179"/>
      <c r="Y3439" s="223"/>
      <c r="Z3439" s="179"/>
      <c r="AA3439" s="179"/>
      <c r="AB3439" s="179"/>
      <c r="AC3439" s="179"/>
      <c r="AD3439" s="179"/>
      <c r="AF3439" s="67"/>
      <c r="AG3439" s="67"/>
      <c r="AH3439" s="67"/>
      <c r="AI3439" s="67"/>
      <c r="AJ3439" s="207"/>
      <c r="AK3439" s="207"/>
      <c r="AL3439" s="207"/>
      <c r="AM3439" s="207"/>
      <c r="AN3439" s="207"/>
      <c r="AO3439" s="208"/>
    </row>
    <row r="3440" customFormat="false" ht="15.75" hidden="false" customHeight="true" outlineLevel="0" collapsed="false">
      <c r="A3440" s="179"/>
      <c r="B3440" s="179"/>
      <c r="C3440" s="179"/>
      <c r="D3440" s="179"/>
      <c r="E3440" s="179"/>
      <c r="F3440" s="179"/>
      <c r="G3440" s="179"/>
      <c r="H3440" s="179"/>
      <c r="I3440" s="179"/>
      <c r="J3440" s="179"/>
      <c r="K3440" s="179"/>
      <c r="L3440" s="179"/>
      <c r="M3440" s="179"/>
      <c r="N3440" s="179"/>
      <c r="O3440" s="179"/>
      <c r="P3440" s="179"/>
      <c r="Q3440" s="179"/>
      <c r="R3440" s="179"/>
      <c r="S3440" s="179"/>
      <c r="T3440" s="179"/>
      <c r="U3440" s="179"/>
      <c r="V3440" s="179"/>
      <c r="W3440" s="179"/>
      <c r="X3440" s="179"/>
      <c r="Y3440" s="223"/>
      <c r="Z3440" s="179"/>
      <c r="AA3440" s="179"/>
      <c r="AB3440" s="179"/>
      <c r="AC3440" s="179"/>
      <c r="AD3440" s="179"/>
      <c r="AF3440" s="67"/>
      <c r="AG3440" s="67"/>
      <c r="AH3440" s="67"/>
      <c r="AI3440" s="67"/>
      <c r="AJ3440" s="207"/>
      <c r="AK3440" s="207"/>
      <c r="AL3440" s="207"/>
      <c r="AM3440" s="207"/>
      <c r="AN3440" s="207"/>
      <c r="AO3440" s="208"/>
    </row>
    <row r="3441" customFormat="false" ht="15.75" hidden="false" customHeight="true" outlineLevel="0" collapsed="false">
      <c r="A3441" s="179"/>
      <c r="B3441" s="179"/>
      <c r="C3441" s="179"/>
      <c r="D3441" s="179"/>
      <c r="E3441" s="179"/>
      <c r="F3441" s="179"/>
      <c r="G3441" s="179"/>
      <c r="H3441" s="179"/>
      <c r="I3441" s="179"/>
      <c r="J3441" s="179"/>
      <c r="K3441" s="179"/>
      <c r="L3441" s="179"/>
      <c r="M3441" s="179"/>
      <c r="N3441" s="179"/>
      <c r="O3441" s="179"/>
      <c r="P3441" s="179"/>
      <c r="Q3441" s="179"/>
      <c r="R3441" s="179"/>
      <c r="S3441" s="179"/>
      <c r="T3441" s="179"/>
      <c r="U3441" s="179"/>
      <c r="V3441" s="179"/>
      <c r="W3441" s="179"/>
      <c r="X3441" s="179"/>
      <c r="Y3441" s="223"/>
      <c r="Z3441" s="179"/>
      <c r="AA3441" s="179"/>
      <c r="AB3441" s="179"/>
      <c r="AC3441" s="179"/>
      <c r="AD3441" s="179"/>
      <c r="AF3441" s="67"/>
      <c r="AG3441" s="67"/>
      <c r="AH3441" s="67"/>
      <c r="AI3441" s="67"/>
      <c r="AJ3441" s="207"/>
      <c r="AK3441" s="207"/>
      <c r="AL3441" s="207"/>
      <c r="AM3441" s="207"/>
      <c r="AN3441" s="207"/>
      <c r="AO3441" s="208"/>
    </row>
    <row r="3442" customFormat="false" ht="15.75" hidden="false" customHeight="true" outlineLevel="0" collapsed="false">
      <c r="A3442" s="179"/>
      <c r="B3442" s="179"/>
      <c r="C3442" s="179"/>
      <c r="D3442" s="179"/>
      <c r="E3442" s="179"/>
      <c r="F3442" s="179"/>
      <c r="G3442" s="179"/>
      <c r="H3442" s="179"/>
      <c r="I3442" s="179"/>
      <c r="J3442" s="179"/>
      <c r="K3442" s="179"/>
      <c r="L3442" s="179"/>
      <c r="M3442" s="179"/>
      <c r="N3442" s="179"/>
      <c r="O3442" s="179"/>
      <c r="P3442" s="179"/>
      <c r="Q3442" s="179"/>
      <c r="R3442" s="179"/>
      <c r="S3442" s="179"/>
      <c r="T3442" s="179"/>
      <c r="U3442" s="179"/>
      <c r="V3442" s="179"/>
      <c r="W3442" s="179"/>
      <c r="X3442" s="179"/>
      <c r="Y3442" s="223"/>
      <c r="Z3442" s="179"/>
      <c r="AA3442" s="179"/>
      <c r="AB3442" s="179"/>
      <c r="AC3442" s="179"/>
      <c r="AD3442" s="179"/>
      <c r="AF3442" s="67"/>
      <c r="AG3442" s="67"/>
      <c r="AH3442" s="67"/>
      <c r="AI3442" s="67"/>
      <c r="AJ3442" s="207"/>
      <c r="AK3442" s="207"/>
      <c r="AL3442" s="207"/>
      <c r="AM3442" s="207"/>
      <c r="AN3442" s="207"/>
      <c r="AO3442" s="208"/>
    </row>
    <row r="3443" customFormat="false" ht="15.75" hidden="false" customHeight="true" outlineLevel="0" collapsed="false">
      <c r="A3443" s="179"/>
      <c r="B3443" s="179"/>
      <c r="C3443" s="179"/>
      <c r="D3443" s="179"/>
      <c r="E3443" s="179"/>
      <c r="F3443" s="179"/>
      <c r="G3443" s="179"/>
      <c r="H3443" s="179"/>
      <c r="I3443" s="179"/>
      <c r="J3443" s="179"/>
      <c r="K3443" s="179"/>
      <c r="L3443" s="179"/>
      <c r="M3443" s="179"/>
      <c r="N3443" s="179"/>
      <c r="O3443" s="179"/>
      <c r="P3443" s="179"/>
      <c r="Q3443" s="179"/>
      <c r="R3443" s="179"/>
      <c r="S3443" s="179"/>
      <c r="T3443" s="179"/>
      <c r="U3443" s="179"/>
      <c r="V3443" s="179"/>
      <c r="W3443" s="179"/>
      <c r="X3443" s="179"/>
      <c r="Y3443" s="223"/>
      <c r="Z3443" s="179"/>
      <c r="AA3443" s="179"/>
      <c r="AB3443" s="179"/>
      <c r="AC3443" s="179"/>
      <c r="AD3443" s="179"/>
      <c r="AF3443" s="67"/>
      <c r="AG3443" s="67"/>
      <c r="AH3443" s="67"/>
      <c r="AI3443" s="67"/>
      <c r="AJ3443" s="207"/>
      <c r="AK3443" s="207"/>
      <c r="AL3443" s="207"/>
      <c r="AM3443" s="207"/>
      <c r="AN3443" s="207"/>
      <c r="AO3443" s="208"/>
    </row>
    <row r="3444" customFormat="false" ht="15.75" hidden="false" customHeight="true" outlineLevel="0" collapsed="false">
      <c r="A3444" s="179"/>
      <c r="B3444" s="179"/>
      <c r="C3444" s="179"/>
      <c r="D3444" s="179"/>
      <c r="E3444" s="179"/>
      <c r="F3444" s="179"/>
      <c r="G3444" s="179"/>
      <c r="H3444" s="179"/>
      <c r="I3444" s="179"/>
      <c r="J3444" s="179"/>
      <c r="K3444" s="179"/>
      <c r="L3444" s="179"/>
      <c r="M3444" s="179"/>
      <c r="N3444" s="179"/>
      <c r="O3444" s="179"/>
      <c r="P3444" s="179"/>
      <c r="Q3444" s="179"/>
      <c r="R3444" s="179"/>
      <c r="S3444" s="179"/>
      <c r="T3444" s="179"/>
      <c r="U3444" s="179"/>
      <c r="V3444" s="179"/>
      <c r="W3444" s="179"/>
      <c r="X3444" s="179"/>
      <c r="Y3444" s="223"/>
      <c r="Z3444" s="179"/>
      <c r="AA3444" s="179"/>
      <c r="AB3444" s="179"/>
      <c r="AC3444" s="179"/>
      <c r="AD3444" s="179"/>
      <c r="AF3444" s="67"/>
      <c r="AG3444" s="67"/>
      <c r="AH3444" s="67"/>
      <c r="AI3444" s="67"/>
      <c r="AJ3444" s="207"/>
      <c r="AK3444" s="207"/>
      <c r="AL3444" s="207"/>
      <c r="AM3444" s="207"/>
      <c r="AN3444" s="207"/>
      <c r="AO3444" s="208"/>
    </row>
    <row r="3445" customFormat="false" ht="15.75" hidden="false" customHeight="true" outlineLevel="0" collapsed="false">
      <c r="A3445" s="179"/>
      <c r="B3445" s="179"/>
      <c r="C3445" s="179"/>
      <c r="D3445" s="179"/>
      <c r="E3445" s="179"/>
      <c r="F3445" s="179"/>
      <c r="G3445" s="179"/>
      <c r="H3445" s="179"/>
      <c r="I3445" s="179"/>
      <c r="J3445" s="179"/>
      <c r="K3445" s="179"/>
      <c r="L3445" s="179"/>
      <c r="M3445" s="179"/>
      <c r="N3445" s="179"/>
      <c r="O3445" s="179"/>
      <c r="P3445" s="179"/>
      <c r="Q3445" s="179"/>
      <c r="R3445" s="179"/>
      <c r="S3445" s="179"/>
      <c r="T3445" s="179"/>
      <c r="U3445" s="179"/>
      <c r="V3445" s="179"/>
      <c r="W3445" s="179"/>
      <c r="X3445" s="179"/>
      <c r="Y3445" s="223"/>
      <c r="Z3445" s="179"/>
      <c r="AA3445" s="179"/>
      <c r="AB3445" s="179"/>
      <c r="AC3445" s="179"/>
      <c r="AD3445" s="179"/>
      <c r="AF3445" s="67"/>
      <c r="AG3445" s="67"/>
      <c r="AH3445" s="67"/>
      <c r="AI3445" s="67"/>
      <c r="AJ3445" s="207"/>
      <c r="AK3445" s="207"/>
      <c r="AL3445" s="207"/>
      <c r="AM3445" s="207"/>
      <c r="AN3445" s="207"/>
      <c r="AO3445" s="208"/>
    </row>
    <row r="3446" customFormat="false" ht="15.75" hidden="false" customHeight="true" outlineLevel="0" collapsed="false">
      <c r="A3446" s="179"/>
      <c r="B3446" s="179"/>
      <c r="C3446" s="179"/>
      <c r="D3446" s="179"/>
      <c r="E3446" s="179"/>
      <c r="F3446" s="179"/>
      <c r="G3446" s="179"/>
      <c r="H3446" s="179"/>
      <c r="I3446" s="179"/>
      <c r="J3446" s="179"/>
      <c r="K3446" s="179"/>
      <c r="L3446" s="179"/>
      <c r="M3446" s="179"/>
      <c r="N3446" s="179"/>
      <c r="O3446" s="179"/>
      <c r="P3446" s="179"/>
      <c r="Q3446" s="179"/>
      <c r="R3446" s="179"/>
      <c r="S3446" s="179"/>
      <c r="T3446" s="179"/>
      <c r="U3446" s="179"/>
      <c r="V3446" s="179"/>
      <c r="W3446" s="179"/>
      <c r="X3446" s="179"/>
      <c r="Y3446" s="223"/>
      <c r="Z3446" s="179"/>
      <c r="AA3446" s="179"/>
      <c r="AB3446" s="179"/>
      <c r="AC3446" s="179"/>
      <c r="AD3446" s="179"/>
      <c r="AF3446" s="67"/>
      <c r="AG3446" s="67"/>
      <c r="AH3446" s="67"/>
      <c r="AI3446" s="67"/>
      <c r="AJ3446" s="207"/>
      <c r="AK3446" s="207"/>
      <c r="AL3446" s="207"/>
      <c r="AM3446" s="207"/>
      <c r="AN3446" s="207"/>
      <c r="AO3446" s="208"/>
    </row>
    <row r="3447" customFormat="false" ht="15.75" hidden="false" customHeight="true" outlineLevel="0" collapsed="false">
      <c r="A3447" s="179"/>
      <c r="B3447" s="179"/>
      <c r="C3447" s="179"/>
      <c r="D3447" s="179"/>
      <c r="E3447" s="179"/>
      <c r="F3447" s="179"/>
      <c r="G3447" s="179"/>
      <c r="H3447" s="179"/>
      <c r="I3447" s="179"/>
      <c r="J3447" s="179"/>
      <c r="K3447" s="179"/>
      <c r="L3447" s="179"/>
      <c r="M3447" s="179"/>
      <c r="N3447" s="179"/>
      <c r="O3447" s="179"/>
      <c r="P3447" s="179"/>
      <c r="Q3447" s="179"/>
      <c r="R3447" s="179"/>
      <c r="S3447" s="179"/>
      <c r="T3447" s="179"/>
      <c r="U3447" s="179"/>
      <c r="V3447" s="179"/>
      <c r="W3447" s="179"/>
      <c r="X3447" s="179"/>
      <c r="Y3447" s="223"/>
      <c r="Z3447" s="179"/>
      <c r="AA3447" s="179"/>
      <c r="AB3447" s="179"/>
      <c r="AC3447" s="179"/>
      <c r="AD3447" s="179"/>
      <c r="AF3447" s="67"/>
      <c r="AG3447" s="67"/>
      <c r="AH3447" s="67"/>
      <c r="AI3447" s="67"/>
      <c r="AJ3447" s="207"/>
      <c r="AK3447" s="207"/>
      <c r="AL3447" s="207"/>
      <c r="AM3447" s="207"/>
      <c r="AN3447" s="207"/>
      <c r="AO3447" s="208"/>
    </row>
    <row r="3448" customFormat="false" ht="15.75" hidden="false" customHeight="true" outlineLevel="0" collapsed="false">
      <c r="A3448" s="179"/>
      <c r="B3448" s="179"/>
      <c r="C3448" s="179"/>
      <c r="D3448" s="179"/>
      <c r="E3448" s="179"/>
      <c r="F3448" s="179"/>
      <c r="G3448" s="179"/>
      <c r="H3448" s="179"/>
      <c r="I3448" s="179"/>
      <c r="J3448" s="179"/>
      <c r="K3448" s="179"/>
      <c r="L3448" s="179"/>
      <c r="M3448" s="179"/>
      <c r="N3448" s="179"/>
      <c r="O3448" s="179"/>
      <c r="P3448" s="179"/>
      <c r="Q3448" s="179"/>
      <c r="R3448" s="179"/>
      <c r="S3448" s="179"/>
      <c r="T3448" s="179"/>
      <c r="U3448" s="179"/>
      <c r="V3448" s="179"/>
      <c r="W3448" s="179"/>
      <c r="X3448" s="179"/>
      <c r="Y3448" s="223"/>
      <c r="Z3448" s="179"/>
      <c r="AA3448" s="179"/>
      <c r="AB3448" s="179"/>
      <c r="AC3448" s="179"/>
      <c r="AD3448" s="179"/>
      <c r="AF3448" s="67"/>
      <c r="AG3448" s="67"/>
      <c r="AH3448" s="67"/>
      <c r="AI3448" s="67"/>
      <c r="AJ3448" s="207"/>
      <c r="AK3448" s="207"/>
      <c r="AL3448" s="207"/>
      <c r="AM3448" s="207"/>
      <c r="AN3448" s="207"/>
      <c r="AO3448" s="208"/>
    </row>
    <row r="3449" customFormat="false" ht="15.75" hidden="false" customHeight="true" outlineLevel="0" collapsed="false">
      <c r="A3449" s="179"/>
      <c r="B3449" s="179"/>
      <c r="C3449" s="179"/>
      <c r="D3449" s="179"/>
      <c r="E3449" s="179"/>
      <c r="F3449" s="179"/>
      <c r="G3449" s="179"/>
      <c r="H3449" s="179"/>
      <c r="I3449" s="179"/>
      <c r="J3449" s="179"/>
      <c r="K3449" s="179"/>
      <c r="L3449" s="179"/>
      <c r="M3449" s="179"/>
      <c r="N3449" s="179"/>
      <c r="O3449" s="179"/>
      <c r="P3449" s="179"/>
      <c r="Q3449" s="179"/>
      <c r="R3449" s="179"/>
      <c r="S3449" s="179"/>
      <c r="T3449" s="179"/>
      <c r="U3449" s="179"/>
      <c r="V3449" s="179"/>
      <c r="W3449" s="179"/>
      <c r="X3449" s="179"/>
      <c r="Y3449" s="223"/>
      <c r="Z3449" s="179"/>
      <c r="AA3449" s="179"/>
      <c r="AB3449" s="179"/>
      <c r="AC3449" s="179"/>
      <c r="AD3449" s="179"/>
      <c r="AF3449" s="67"/>
      <c r="AG3449" s="67"/>
      <c r="AH3449" s="67"/>
      <c r="AI3449" s="67"/>
      <c r="AJ3449" s="207"/>
      <c r="AK3449" s="207"/>
      <c r="AL3449" s="207"/>
      <c r="AM3449" s="207"/>
      <c r="AN3449" s="207"/>
      <c r="AO3449" s="208"/>
    </row>
    <row r="3450" customFormat="false" ht="15.75" hidden="false" customHeight="true" outlineLevel="0" collapsed="false">
      <c r="A3450" s="179"/>
      <c r="B3450" s="179"/>
      <c r="C3450" s="179"/>
      <c r="D3450" s="179"/>
      <c r="E3450" s="179"/>
      <c r="F3450" s="179"/>
      <c r="G3450" s="179"/>
      <c r="H3450" s="179"/>
      <c r="I3450" s="179"/>
      <c r="J3450" s="179"/>
      <c r="K3450" s="179"/>
      <c r="L3450" s="179"/>
      <c r="M3450" s="179"/>
      <c r="N3450" s="179"/>
      <c r="O3450" s="179"/>
      <c r="P3450" s="179"/>
      <c r="Q3450" s="179"/>
      <c r="R3450" s="179"/>
      <c r="S3450" s="179"/>
      <c r="T3450" s="179"/>
      <c r="U3450" s="179"/>
      <c r="V3450" s="179"/>
      <c r="W3450" s="179"/>
      <c r="X3450" s="179"/>
      <c r="Y3450" s="223"/>
      <c r="Z3450" s="179"/>
      <c r="AA3450" s="179"/>
      <c r="AB3450" s="179"/>
      <c r="AC3450" s="179"/>
      <c r="AD3450" s="179"/>
      <c r="AF3450" s="67"/>
      <c r="AG3450" s="67"/>
      <c r="AH3450" s="67"/>
      <c r="AI3450" s="67"/>
      <c r="AJ3450" s="207"/>
      <c r="AK3450" s="207"/>
      <c r="AL3450" s="207"/>
      <c r="AM3450" s="207"/>
      <c r="AN3450" s="207"/>
      <c r="AO3450" s="208"/>
    </row>
    <row r="3451" customFormat="false" ht="15.75" hidden="false" customHeight="true" outlineLevel="0" collapsed="false">
      <c r="A3451" s="179"/>
      <c r="B3451" s="179"/>
      <c r="C3451" s="179"/>
      <c r="D3451" s="179"/>
      <c r="E3451" s="179"/>
      <c r="F3451" s="179"/>
      <c r="G3451" s="179"/>
      <c r="H3451" s="179"/>
      <c r="I3451" s="179"/>
      <c r="J3451" s="179"/>
      <c r="K3451" s="179"/>
      <c r="L3451" s="179"/>
      <c r="M3451" s="179"/>
      <c r="N3451" s="179"/>
      <c r="O3451" s="179"/>
      <c r="P3451" s="179"/>
      <c r="Q3451" s="179"/>
      <c r="R3451" s="179"/>
      <c r="S3451" s="179"/>
      <c r="T3451" s="179"/>
      <c r="U3451" s="179"/>
      <c r="V3451" s="179"/>
      <c r="W3451" s="179"/>
      <c r="X3451" s="179"/>
      <c r="Y3451" s="223"/>
      <c r="Z3451" s="179"/>
      <c r="AA3451" s="179"/>
      <c r="AB3451" s="179"/>
      <c r="AC3451" s="179"/>
      <c r="AD3451" s="179"/>
      <c r="AF3451" s="67"/>
      <c r="AG3451" s="67"/>
      <c r="AH3451" s="67"/>
      <c r="AI3451" s="67"/>
      <c r="AJ3451" s="207"/>
      <c r="AK3451" s="207"/>
      <c r="AL3451" s="207"/>
      <c r="AM3451" s="207"/>
      <c r="AN3451" s="207"/>
      <c r="AO3451" s="208"/>
    </row>
    <row r="3452" customFormat="false" ht="15.75" hidden="false" customHeight="true" outlineLevel="0" collapsed="false">
      <c r="A3452" s="179"/>
      <c r="B3452" s="179"/>
      <c r="C3452" s="179"/>
      <c r="D3452" s="179"/>
      <c r="E3452" s="179"/>
      <c r="F3452" s="179"/>
      <c r="G3452" s="179"/>
      <c r="H3452" s="179"/>
      <c r="I3452" s="179"/>
      <c r="J3452" s="179"/>
      <c r="K3452" s="179"/>
      <c r="L3452" s="179"/>
      <c r="M3452" s="179"/>
      <c r="N3452" s="179"/>
      <c r="O3452" s="179"/>
      <c r="P3452" s="179"/>
      <c r="Q3452" s="179"/>
      <c r="R3452" s="179"/>
      <c r="S3452" s="179"/>
      <c r="T3452" s="179"/>
      <c r="U3452" s="179"/>
      <c r="V3452" s="179"/>
      <c r="W3452" s="179"/>
      <c r="X3452" s="179"/>
      <c r="Y3452" s="223"/>
      <c r="Z3452" s="179"/>
      <c r="AA3452" s="179"/>
      <c r="AB3452" s="179"/>
      <c r="AC3452" s="179"/>
      <c r="AD3452" s="179"/>
      <c r="AF3452" s="67"/>
      <c r="AG3452" s="67"/>
      <c r="AH3452" s="67"/>
      <c r="AI3452" s="67"/>
      <c r="AJ3452" s="207"/>
      <c r="AK3452" s="207"/>
      <c r="AL3452" s="207"/>
      <c r="AM3452" s="207"/>
      <c r="AN3452" s="207"/>
      <c r="AO3452" s="208"/>
    </row>
    <row r="3453" customFormat="false" ht="15.75" hidden="false" customHeight="true" outlineLevel="0" collapsed="false">
      <c r="A3453" s="179"/>
      <c r="B3453" s="179"/>
      <c r="C3453" s="179"/>
      <c r="D3453" s="179"/>
      <c r="E3453" s="179"/>
      <c r="F3453" s="179"/>
      <c r="G3453" s="179"/>
      <c r="H3453" s="179"/>
      <c r="I3453" s="179"/>
      <c r="J3453" s="179"/>
      <c r="K3453" s="179"/>
      <c r="L3453" s="179"/>
      <c r="M3453" s="179"/>
      <c r="N3453" s="179"/>
      <c r="O3453" s="179"/>
      <c r="P3453" s="179"/>
      <c r="Q3453" s="179"/>
      <c r="R3453" s="179"/>
      <c r="S3453" s="179"/>
      <c r="T3453" s="179"/>
      <c r="U3453" s="179"/>
      <c r="V3453" s="179"/>
      <c r="W3453" s="179"/>
      <c r="X3453" s="179"/>
      <c r="Y3453" s="223"/>
      <c r="Z3453" s="179"/>
      <c r="AA3453" s="179"/>
      <c r="AB3453" s="179"/>
      <c r="AC3453" s="179"/>
      <c r="AD3453" s="179"/>
      <c r="AF3453" s="67"/>
      <c r="AG3453" s="67"/>
      <c r="AH3453" s="67"/>
      <c r="AI3453" s="67"/>
      <c r="AJ3453" s="207"/>
      <c r="AK3453" s="207"/>
      <c r="AL3453" s="207"/>
      <c r="AM3453" s="207"/>
      <c r="AN3453" s="207"/>
      <c r="AO3453" s="208"/>
    </row>
    <row r="3454" customFormat="false" ht="15.75" hidden="false" customHeight="true" outlineLevel="0" collapsed="false">
      <c r="A3454" s="179"/>
      <c r="B3454" s="179"/>
      <c r="C3454" s="179"/>
      <c r="D3454" s="179"/>
      <c r="E3454" s="179"/>
      <c r="F3454" s="179"/>
      <c r="G3454" s="179"/>
      <c r="H3454" s="179"/>
      <c r="I3454" s="179"/>
      <c r="J3454" s="179"/>
      <c r="K3454" s="179"/>
      <c r="L3454" s="179"/>
      <c r="M3454" s="179"/>
      <c r="N3454" s="179"/>
      <c r="O3454" s="179"/>
      <c r="P3454" s="179"/>
      <c r="Q3454" s="179"/>
      <c r="R3454" s="179"/>
      <c r="S3454" s="179"/>
      <c r="T3454" s="179"/>
      <c r="U3454" s="179"/>
      <c r="V3454" s="179"/>
      <c r="W3454" s="179"/>
      <c r="X3454" s="179"/>
      <c r="Y3454" s="223"/>
      <c r="Z3454" s="179"/>
      <c r="AA3454" s="179"/>
      <c r="AB3454" s="179"/>
      <c r="AC3454" s="179"/>
      <c r="AD3454" s="179"/>
      <c r="AF3454" s="67"/>
      <c r="AG3454" s="67"/>
      <c r="AH3454" s="67"/>
      <c r="AI3454" s="67"/>
      <c r="AJ3454" s="207"/>
      <c r="AK3454" s="207"/>
      <c r="AL3454" s="207"/>
      <c r="AM3454" s="207"/>
      <c r="AN3454" s="207"/>
      <c r="AO3454" s="208"/>
    </row>
    <row r="3455" customFormat="false" ht="15.75" hidden="false" customHeight="true" outlineLevel="0" collapsed="false">
      <c r="A3455" s="179"/>
      <c r="B3455" s="179"/>
      <c r="C3455" s="179"/>
      <c r="D3455" s="179"/>
      <c r="E3455" s="179"/>
      <c r="F3455" s="179"/>
      <c r="G3455" s="179"/>
      <c r="H3455" s="179"/>
      <c r="I3455" s="179"/>
      <c r="J3455" s="179"/>
      <c r="K3455" s="179"/>
      <c r="L3455" s="179"/>
      <c r="M3455" s="179"/>
      <c r="N3455" s="179"/>
      <c r="O3455" s="179"/>
      <c r="P3455" s="179"/>
      <c r="Q3455" s="179"/>
      <c r="R3455" s="179"/>
      <c r="S3455" s="179"/>
      <c r="T3455" s="179"/>
      <c r="U3455" s="179"/>
      <c r="V3455" s="179"/>
      <c r="W3455" s="179"/>
      <c r="X3455" s="179"/>
      <c r="Y3455" s="223"/>
      <c r="Z3455" s="179"/>
      <c r="AA3455" s="179"/>
      <c r="AB3455" s="179"/>
      <c r="AC3455" s="179"/>
      <c r="AD3455" s="179"/>
      <c r="AF3455" s="67"/>
      <c r="AG3455" s="67"/>
      <c r="AH3455" s="67"/>
      <c r="AI3455" s="67"/>
      <c r="AJ3455" s="207"/>
      <c r="AK3455" s="207"/>
      <c r="AL3455" s="207"/>
      <c r="AM3455" s="207"/>
      <c r="AN3455" s="207"/>
      <c r="AO3455" s="208"/>
    </row>
    <row r="3456" customFormat="false" ht="15.75" hidden="false" customHeight="true" outlineLevel="0" collapsed="false">
      <c r="A3456" s="179"/>
      <c r="B3456" s="179"/>
      <c r="C3456" s="179"/>
      <c r="D3456" s="179"/>
      <c r="E3456" s="179"/>
      <c r="F3456" s="179"/>
      <c r="G3456" s="179"/>
      <c r="H3456" s="179"/>
      <c r="I3456" s="179"/>
      <c r="J3456" s="179"/>
      <c r="K3456" s="179"/>
      <c r="L3456" s="179"/>
      <c r="M3456" s="179"/>
      <c r="N3456" s="179"/>
      <c r="O3456" s="179"/>
      <c r="P3456" s="179"/>
      <c r="Q3456" s="179"/>
      <c r="R3456" s="179"/>
      <c r="S3456" s="179"/>
      <c r="T3456" s="179"/>
      <c r="U3456" s="179"/>
      <c r="V3456" s="179"/>
      <c r="W3456" s="179"/>
      <c r="X3456" s="179"/>
      <c r="Y3456" s="223"/>
      <c r="Z3456" s="179"/>
      <c r="AA3456" s="179"/>
      <c r="AB3456" s="179"/>
      <c r="AC3456" s="179"/>
      <c r="AD3456" s="179"/>
      <c r="AF3456" s="67"/>
      <c r="AG3456" s="67"/>
      <c r="AH3456" s="67"/>
      <c r="AI3456" s="67"/>
      <c r="AJ3456" s="207"/>
      <c r="AK3456" s="207"/>
      <c r="AL3456" s="207"/>
      <c r="AM3456" s="207"/>
      <c r="AN3456" s="207"/>
      <c r="AO3456" s="208"/>
    </row>
    <row r="3457" customFormat="false" ht="15.75" hidden="false" customHeight="true" outlineLevel="0" collapsed="false">
      <c r="A3457" s="179"/>
      <c r="B3457" s="179"/>
      <c r="C3457" s="179"/>
      <c r="D3457" s="179"/>
      <c r="E3457" s="179"/>
      <c r="F3457" s="179"/>
      <c r="G3457" s="179"/>
      <c r="H3457" s="179"/>
      <c r="I3457" s="179"/>
      <c r="J3457" s="179"/>
      <c r="K3457" s="179"/>
      <c r="L3457" s="179"/>
      <c r="M3457" s="179"/>
      <c r="N3457" s="179"/>
      <c r="O3457" s="179"/>
      <c r="P3457" s="179"/>
      <c r="Q3457" s="179"/>
      <c r="R3457" s="179"/>
      <c r="S3457" s="179"/>
      <c r="T3457" s="179"/>
      <c r="U3457" s="179"/>
      <c r="V3457" s="179"/>
      <c r="W3457" s="179"/>
      <c r="X3457" s="179"/>
      <c r="Y3457" s="223"/>
      <c r="Z3457" s="179"/>
      <c r="AA3457" s="179"/>
      <c r="AB3457" s="179"/>
      <c r="AC3457" s="179"/>
      <c r="AD3457" s="179"/>
      <c r="AF3457" s="67"/>
      <c r="AG3457" s="67"/>
      <c r="AH3457" s="67"/>
      <c r="AI3457" s="67"/>
      <c r="AJ3457" s="207"/>
      <c r="AK3457" s="207"/>
      <c r="AL3457" s="207"/>
      <c r="AM3457" s="207"/>
      <c r="AN3457" s="207"/>
      <c r="AO3457" s="208"/>
    </row>
    <row r="3458" customFormat="false" ht="15.75" hidden="false" customHeight="true" outlineLevel="0" collapsed="false">
      <c r="A3458" s="179"/>
      <c r="B3458" s="179"/>
      <c r="C3458" s="179"/>
      <c r="D3458" s="179"/>
      <c r="E3458" s="179"/>
      <c r="F3458" s="179"/>
      <c r="G3458" s="179"/>
      <c r="H3458" s="179"/>
      <c r="I3458" s="179"/>
      <c r="J3458" s="179"/>
      <c r="K3458" s="179"/>
      <c r="L3458" s="179"/>
      <c r="M3458" s="179"/>
      <c r="N3458" s="179"/>
      <c r="O3458" s="179"/>
      <c r="P3458" s="179"/>
      <c r="Q3458" s="179"/>
      <c r="R3458" s="179"/>
      <c r="S3458" s="179"/>
      <c r="T3458" s="179"/>
      <c r="U3458" s="179"/>
      <c r="V3458" s="179"/>
      <c r="W3458" s="179"/>
      <c r="X3458" s="179"/>
      <c r="Y3458" s="223"/>
      <c r="Z3458" s="179"/>
      <c r="AA3458" s="179"/>
      <c r="AB3458" s="179"/>
      <c r="AC3458" s="179"/>
      <c r="AD3458" s="179"/>
      <c r="AF3458" s="67"/>
      <c r="AG3458" s="67"/>
      <c r="AH3458" s="67"/>
      <c r="AI3458" s="67"/>
      <c r="AJ3458" s="207"/>
      <c r="AK3458" s="207"/>
      <c r="AL3458" s="207"/>
      <c r="AM3458" s="207"/>
      <c r="AN3458" s="207"/>
      <c r="AO3458" s="208"/>
    </row>
    <row r="3459" customFormat="false" ht="15.75" hidden="false" customHeight="true" outlineLevel="0" collapsed="false">
      <c r="A3459" s="179"/>
      <c r="B3459" s="179"/>
      <c r="C3459" s="179"/>
      <c r="D3459" s="179"/>
      <c r="E3459" s="179"/>
      <c r="F3459" s="179"/>
      <c r="G3459" s="179"/>
      <c r="H3459" s="179"/>
      <c r="I3459" s="179"/>
      <c r="J3459" s="179"/>
      <c r="K3459" s="179"/>
      <c r="L3459" s="179"/>
      <c r="M3459" s="179"/>
      <c r="N3459" s="179"/>
      <c r="O3459" s="179"/>
      <c r="P3459" s="179"/>
      <c r="Q3459" s="179"/>
      <c r="R3459" s="179"/>
      <c r="S3459" s="179"/>
      <c r="T3459" s="179"/>
      <c r="U3459" s="179"/>
      <c r="V3459" s="179"/>
      <c r="W3459" s="179"/>
      <c r="X3459" s="179"/>
      <c r="Y3459" s="223"/>
      <c r="Z3459" s="179"/>
      <c r="AA3459" s="179"/>
      <c r="AB3459" s="179"/>
      <c r="AC3459" s="179"/>
      <c r="AD3459" s="179"/>
      <c r="AF3459" s="67"/>
      <c r="AG3459" s="67"/>
      <c r="AH3459" s="67"/>
      <c r="AI3459" s="67"/>
      <c r="AJ3459" s="207"/>
      <c r="AK3459" s="207"/>
      <c r="AL3459" s="207"/>
      <c r="AM3459" s="207"/>
      <c r="AN3459" s="207"/>
      <c r="AO3459" s="208"/>
    </row>
    <row r="3460" customFormat="false" ht="15.75" hidden="false" customHeight="true" outlineLevel="0" collapsed="false">
      <c r="A3460" s="179"/>
      <c r="B3460" s="179"/>
      <c r="C3460" s="179"/>
      <c r="D3460" s="179"/>
      <c r="E3460" s="179"/>
      <c r="F3460" s="179"/>
      <c r="G3460" s="179"/>
      <c r="H3460" s="179"/>
      <c r="I3460" s="179"/>
      <c r="J3460" s="179"/>
      <c r="K3460" s="179"/>
      <c r="L3460" s="179"/>
      <c r="M3460" s="179"/>
      <c r="N3460" s="179"/>
      <c r="O3460" s="179"/>
      <c r="P3460" s="179"/>
      <c r="Q3460" s="179"/>
      <c r="R3460" s="179"/>
      <c r="S3460" s="179"/>
      <c r="T3460" s="179"/>
      <c r="U3460" s="179"/>
      <c r="V3460" s="179"/>
      <c r="W3460" s="179"/>
      <c r="X3460" s="179"/>
      <c r="Y3460" s="223"/>
      <c r="Z3460" s="179"/>
      <c r="AA3460" s="179"/>
      <c r="AB3460" s="179"/>
      <c r="AC3460" s="179"/>
      <c r="AD3460" s="179"/>
      <c r="AF3460" s="67"/>
      <c r="AG3460" s="67"/>
      <c r="AH3460" s="67"/>
      <c r="AI3460" s="67"/>
      <c r="AJ3460" s="207"/>
      <c r="AK3460" s="207"/>
      <c r="AL3460" s="207"/>
      <c r="AM3460" s="207"/>
      <c r="AN3460" s="207"/>
      <c r="AO3460" s="208"/>
    </row>
    <row r="3461" customFormat="false" ht="15.75" hidden="false" customHeight="true" outlineLevel="0" collapsed="false">
      <c r="A3461" s="179"/>
      <c r="B3461" s="179"/>
      <c r="C3461" s="179"/>
      <c r="D3461" s="179"/>
      <c r="E3461" s="179"/>
      <c r="F3461" s="179"/>
      <c r="G3461" s="179"/>
      <c r="H3461" s="179"/>
      <c r="I3461" s="179"/>
      <c r="J3461" s="179"/>
      <c r="K3461" s="179"/>
      <c r="L3461" s="179"/>
      <c r="M3461" s="179"/>
      <c r="N3461" s="179"/>
      <c r="O3461" s="179"/>
      <c r="P3461" s="179"/>
      <c r="Q3461" s="179"/>
      <c r="R3461" s="179"/>
      <c r="S3461" s="179"/>
      <c r="T3461" s="179"/>
      <c r="U3461" s="179"/>
      <c r="V3461" s="179"/>
      <c r="W3461" s="179"/>
      <c r="X3461" s="179"/>
      <c r="Y3461" s="223"/>
      <c r="Z3461" s="179"/>
      <c r="AA3461" s="179"/>
      <c r="AB3461" s="179"/>
      <c r="AC3461" s="179"/>
      <c r="AD3461" s="179"/>
      <c r="AF3461" s="67"/>
      <c r="AG3461" s="67"/>
      <c r="AH3461" s="67"/>
      <c r="AI3461" s="67"/>
      <c r="AJ3461" s="207"/>
      <c r="AK3461" s="207"/>
      <c r="AL3461" s="207"/>
      <c r="AM3461" s="207"/>
      <c r="AN3461" s="207"/>
      <c r="AO3461" s="208"/>
    </row>
    <row r="3462" customFormat="false" ht="15.75" hidden="false" customHeight="true" outlineLevel="0" collapsed="false">
      <c r="A3462" s="179"/>
      <c r="B3462" s="179"/>
      <c r="C3462" s="179"/>
      <c r="D3462" s="179"/>
      <c r="E3462" s="179"/>
      <c r="F3462" s="179"/>
      <c r="G3462" s="179"/>
      <c r="H3462" s="179"/>
      <c r="I3462" s="179"/>
      <c r="J3462" s="179"/>
      <c r="K3462" s="179"/>
      <c r="L3462" s="179"/>
      <c r="M3462" s="179"/>
      <c r="N3462" s="179"/>
      <c r="O3462" s="179"/>
      <c r="P3462" s="179"/>
      <c r="Q3462" s="179"/>
      <c r="R3462" s="179"/>
      <c r="S3462" s="179"/>
      <c r="T3462" s="179"/>
      <c r="U3462" s="179"/>
      <c r="V3462" s="179"/>
      <c r="W3462" s="179"/>
      <c r="X3462" s="179"/>
      <c r="Y3462" s="223"/>
      <c r="Z3462" s="179"/>
      <c r="AA3462" s="179"/>
      <c r="AB3462" s="179"/>
      <c r="AC3462" s="179"/>
      <c r="AD3462" s="179"/>
      <c r="AF3462" s="67"/>
      <c r="AG3462" s="67"/>
      <c r="AH3462" s="67"/>
      <c r="AI3462" s="67"/>
      <c r="AJ3462" s="207"/>
      <c r="AK3462" s="207"/>
      <c r="AL3462" s="207"/>
      <c r="AM3462" s="207"/>
      <c r="AN3462" s="207"/>
      <c r="AO3462" s="208"/>
    </row>
    <row r="3463" customFormat="false" ht="15.75" hidden="false" customHeight="true" outlineLevel="0" collapsed="false">
      <c r="A3463" s="179"/>
      <c r="B3463" s="179"/>
      <c r="C3463" s="179"/>
      <c r="D3463" s="179"/>
      <c r="E3463" s="179"/>
      <c r="F3463" s="179"/>
      <c r="G3463" s="179"/>
      <c r="H3463" s="179"/>
      <c r="I3463" s="179"/>
      <c r="J3463" s="179"/>
      <c r="K3463" s="179"/>
      <c r="L3463" s="179"/>
      <c r="M3463" s="179"/>
      <c r="N3463" s="179"/>
      <c r="O3463" s="179"/>
      <c r="P3463" s="179"/>
      <c r="Q3463" s="179"/>
      <c r="R3463" s="179"/>
      <c r="S3463" s="179"/>
      <c r="T3463" s="179"/>
      <c r="U3463" s="179"/>
      <c r="V3463" s="179"/>
      <c r="W3463" s="179"/>
      <c r="X3463" s="179"/>
      <c r="Y3463" s="223"/>
      <c r="Z3463" s="179"/>
      <c r="AA3463" s="179"/>
      <c r="AB3463" s="179"/>
      <c r="AC3463" s="179"/>
      <c r="AD3463" s="179"/>
      <c r="AF3463" s="67"/>
      <c r="AG3463" s="67"/>
      <c r="AH3463" s="67"/>
      <c r="AI3463" s="67"/>
      <c r="AJ3463" s="207"/>
      <c r="AK3463" s="207"/>
      <c r="AL3463" s="207"/>
      <c r="AM3463" s="207"/>
      <c r="AN3463" s="207"/>
      <c r="AO3463" s="208"/>
    </row>
    <row r="3464" customFormat="false" ht="15.75" hidden="false" customHeight="true" outlineLevel="0" collapsed="false">
      <c r="A3464" s="179"/>
      <c r="B3464" s="179"/>
      <c r="C3464" s="179"/>
      <c r="D3464" s="179"/>
      <c r="E3464" s="179"/>
      <c r="F3464" s="179"/>
      <c r="G3464" s="179"/>
      <c r="H3464" s="179"/>
      <c r="I3464" s="179"/>
      <c r="J3464" s="179"/>
      <c r="K3464" s="179"/>
      <c r="L3464" s="179"/>
      <c r="M3464" s="179"/>
      <c r="N3464" s="179"/>
      <c r="O3464" s="179"/>
      <c r="P3464" s="179"/>
      <c r="Q3464" s="179"/>
      <c r="R3464" s="179"/>
      <c r="S3464" s="179"/>
      <c r="T3464" s="179"/>
      <c r="U3464" s="179"/>
      <c r="V3464" s="179"/>
      <c r="W3464" s="179"/>
      <c r="X3464" s="179"/>
      <c r="Y3464" s="223"/>
      <c r="Z3464" s="179"/>
      <c r="AA3464" s="179"/>
      <c r="AB3464" s="179"/>
      <c r="AC3464" s="179"/>
      <c r="AD3464" s="179"/>
      <c r="AF3464" s="67"/>
      <c r="AG3464" s="67"/>
      <c r="AH3464" s="67"/>
      <c r="AI3464" s="67"/>
      <c r="AJ3464" s="207"/>
      <c r="AK3464" s="207"/>
      <c r="AL3464" s="207"/>
      <c r="AM3464" s="207"/>
      <c r="AN3464" s="207"/>
      <c r="AO3464" s="208"/>
    </row>
    <row r="3465" customFormat="false" ht="15.75" hidden="false" customHeight="true" outlineLevel="0" collapsed="false">
      <c r="A3465" s="179"/>
      <c r="B3465" s="179"/>
      <c r="C3465" s="179"/>
      <c r="D3465" s="179"/>
      <c r="E3465" s="179"/>
      <c r="F3465" s="179"/>
      <c r="G3465" s="179"/>
      <c r="H3465" s="179"/>
      <c r="I3465" s="179"/>
      <c r="J3465" s="179"/>
      <c r="K3465" s="179"/>
      <c r="L3465" s="179"/>
      <c r="M3465" s="179"/>
      <c r="N3465" s="179"/>
      <c r="O3465" s="179"/>
      <c r="P3465" s="179"/>
      <c r="Q3465" s="179"/>
      <c r="R3465" s="179"/>
      <c r="S3465" s="179"/>
      <c r="T3465" s="179"/>
      <c r="U3465" s="179"/>
      <c r="V3465" s="179"/>
      <c r="W3465" s="179"/>
      <c r="X3465" s="179"/>
      <c r="Y3465" s="223"/>
      <c r="Z3465" s="179"/>
      <c r="AA3465" s="179"/>
      <c r="AB3465" s="179"/>
      <c r="AC3465" s="179"/>
      <c r="AD3465" s="179"/>
      <c r="AF3465" s="67"/>
      <c r="AG3465" s="67"/>
      <c r="AH3465" s="67"/>
      <c r="AI3465" s="67"/>
      <c r="AJ3465" s="207"/>
      <c r="AK3465" s="207"/>
      <c r="AL3465" s="207"/>
      <c r="AM3465" s="207"/>
      <c r="AN3465" s="207"/>
      <c r="AO3465" s="208"/>
    </row>
    <row r="3466" customFormat="false" ht="15.75" hidden="false" customHeight="true" outlineLevel="0" collapsed="false">
      <c r="A3466" s="179"/>
      <c r="B3466" s="179"/>
      <c r="C3466" s="179"/>
      <c r="D3466" s="179"/>
      <c r="E3466" s="179"/>
      <c r="F3466" s="179"/>
      <c r="G3466" s="179"/>
      <c r="H3466" s="179"/>
      <c r="I3466" s="179"/>
      <c r="J3466" s="179"/>
      <c r="K3466" s="179"/>
      <c r="L3466" s="179"/>
      <c r="M3466" s="179"/>
      <c r="N3466" s="179"/>
      <c r="O3466" s="179"/>
      <c r="P3466" s="179"/>
      <c r="Q3466" s="179"/>
      <c r="R3466" s="179"/>
      <c r="S3466" s="179"/>
      <c r="T3466" s="179"/>
      <c r="U3466" s="179"/>
      <c r="V3466" s="179"/>
      <c r="W3466" s="179"/>
      <c r="X3466" s="179"/>
      <c r="Y3466" s="223"/>
      <c r="Z3466" s="179"/>
      <c r="AA3466" s="179"/>
      <c r="AB3466" s="179"/>
      <c r="AC3466" s="179"/>
      <c r="AD3466" s="179"/>
      <c r="AF3466" s="67"/>
      <c r="AG3466" s="67"/>
      <c r="AH3466" s="67"/>
      <c r="AI3466" s="67"/>
      <c r="AJ3466" s="207"/>
      <c r="AK3466" s="207"/>
      <c r="AL3466" s="207"/>
      <c r="AM3466" s="207"/>
      <c r="AN3466" s="207"/>
      <c r="AO3466" s="208"/>
    </row>
    <row r="3467" customFormat="false" ht="15.75" hidden="false" customHeight="true" outlineLevel="0" collapsed="false">
      <c r="A3467" s="179"/>
      <c r="B3467" s="179"/>
      <c r="C3467" s="179"/>
      <c r="D3467" s="179"/>
      <c r="E3467" s="179"/>
      <c r="F3467" s="179"/>
      <c r="G3467" s="179"/>
      <c r="H3467" s="179"/>
      <c r="I3467" s="179"/>
      <c r="J3467" s="179"/>
      <c r="K3467" s="179"/>
      <c r="L3467" s="179"/>
      <c r="M3467" s="179"/>
      <c r="N3467" s="179"/>
      <c r="O3467" s="179"/>
      <c r="P3467" s="179"/>
      <c r="Q3467" s="179"/>
      <c r="R3467" s="179"/>
      <c r="S3467" s="179"/>
      <c r="T3467" s="179"/>
      <c r="U3467" s="179"/>
      <c r="V3467" s="179"/>
      <c r="W3467" s="179"/>
      <c r="X3467" s="179"/>
      <c r="Y3467" s="223"/>
      <c r="Z3467" s="179"/>
      <c r="AA3467" s="179"/>
      <c r="AB3467" s="179"/>
      <c r="AC3467" s="179"/>
      <c r="AD3467" s="179"/>
      <c r="AF3467" s="67"/>
      <c r="AG3467" s="67"/>
      <c r="AH3467" s="67"/>
      <c r="AI3467" s="67"/>
      <c r="AJ3467" s="207"/>
      <c r="AK3467" s="207"/>
      <c r="AL3467" s="207"/>
      <c r="AM3467" s="207"/>
      <c r="AN3467" s="207"/>
      <c r="AO3467" s="208"/>
    </row>
    <row r="3468" customFormat="false" ht="15.75" hidden="false" customHeight="true" outlineLevel="0" collapsed="false">
      <c r="A3468" s="179"/>
      <c r="B3468" s="179"/>
      <c r="C3468" s="179"/>
      <c r="D3468" s="179"/>
      <c r="E3468" s="179"/>
      <c r="F3468" s="179"/>
      <c r="G3468" s="179"/>
      <c r="H3468" s="179"/>
      <c r="I3468" s="179"/>
      <c r="J3468" s="179"/>
      <c r="K3468" s="179"/>
      <c r="L3468" s="179"/>
      <c r="M3468" s="179"/>
      <c r="N3468" s="179"/>
      <c r="O3468" s="179"/>
      <c r="P3468" s="179"/>
      <c r="Q3468" s="179"/>
      <c r="R3468" s="179"/>
      <c r="S3468" s="179"/>
      <c r="T3468" s="179"/>
      <c r="U3468" s="179"/>
      <c r="V3468" s="179"/>
      <c r="W3468" s="179"/>
      <c r="X3468" s="179"/>
      <c r="Y3468" s="223"/>
      <c r="Z3468" s="179"/>
      <c r="AA3468" s="179"/>
      <c r="AB3468" s="179"/>
      <c r="AC3468" s="179"/>
      <c r="AD3468" s="179"/>
      <c r="AF3468" s="67"/>
      <c r="AG3468" s="67"/>
      <c r="AH3468" s="67"/>
      <c r="AI3468" s="67"/>
      <c r="AJ3468" s="207"/>
      <c r="AK3468" s="207"/>
      <c r="AL3468" s="207"/>
      <c r="AM3468" s="207"/>
      <c r="AN3468" s="207"/>
      <c r="AO3468" s="208"/>
    </row>
    <row r="3469" customFormat="false" ht="15.75" hidden="false" customHeight="true" outlineLevel="0" collapsed="false">
      <c r="A3469" s="179"/>
      <c r="B3469" s="179"/>
      <c r="C3469" s="179"/>
      <c r="D3469" s="179"/>
      <c r="E3469" s="179"/>
      <c r="F3469" s="179"/>
      <c r="G3469" s="179"/>
      <c r="H3469" s="179"/>
      <c r="I3469" s="179"/>
      <c r="J3469" s="179"/>
      <c r="K3469" s="179"/>
      <c r="L3469" s="179"/>
      <c r="M3469" s="179"/>
      <c r="N3469" s="179"/>
      <c r="O3469" s="179"/>
      <c r="P3469" s="179"/>
      <c r="Q3469" s="179"/>
      <c r="R3469" s="179"/>
      <c r="S3469" s="179"/>
      <c r="T3469" s="179"/>
      <c r="U3469" s="179"/>
      <c r="V3469" s="179"/>
      <c r="W3469" s="179"/>
      <c r="X3469" s="179"/>
      <c r="Y3469" s="223"/>
      <c r="Z3469" s="179"/>
      <c r="AA3469" s="179"/>
      <c r="AB3469" s="179"/>
      <c r="AC3469" s="179"/>
      <c r="AD3469" s="179"/>
      <c r="AF3469" s="67"/>
      <c r="AG3469" s="67"/>
      <c r="AH3469" s="67"/>
      <c r="AI3469" s="67"/>
      <c r="AJ3469" s="207"/>
      <c r="AK3469" s="207"/>
      <c r="AL3469" s="207"/>
      <c r="AM3469" s="207"/>
      <c r="AN3469" s="207"/>
      <c r="AO3469" s="208"/>
    </row>
    <row r="3470" customFormat="false" ht="15.75" hidden="false" customHeight="true" outlineLevel="0" collapsed="false">
      <c r="A3470" s="179"/>
      <c r="B3470" s="179"/>
      <c r="C3470" s="179"/>
      <c r="D3470" s="179"/>
      <c r="E3470" s="179"/>
      <c r="F3470" s="179"/>
      <c r="G3470" s="179"/>
      <c r="H3470" s="179"/>
      <c r="I3470" s="179"/>
      <c r="J3470" s="179"/>
      <c r="K3470" s="179"/>
      <c r="L3470" s="179"/>
      <c r="M3470" s="179"/>
      <c r="N3470" s="179"/>
      <c r="O3470" s="179"/>
      <c r="P3470" s="179"/>
      <c r="Q3470" s="179"/>
      <c r="R3470" s="179"/>
      <c r="S3470" s="179"/>
      <c r="T3470" s="179"/>
      <c r="U3470" s="179"/>
      <c r="V3470" s="179"/>
      <c r="W3470" s="179"/>
      <c r="X3470" s="179"/>
      <c r="Y3470" s="223"/>
      <c r="Z3470" s="179"/>
      <c r="AA3470" s="179"/>
      <c r="AB3470" s="179"/>
      <c r="AC3470" s="179"/>
      <c r="AD3470" s="179"/>
      <c r="AF3470" s="67"/>
      <c r="AG3470" s="67"/>
      <c r="AH3470" s="67"/>
      <c r="AI3470" s="67"/>
      <c r="AJ3470" s="207"/>
      <c r="AK3470" s="207"/>
      <c r="AL3470" s="207"/>
      <c r="AM3470" s="207"/>
      <c r="AN3470" s="207"/>
      <c r="AO3470" s="208"/>
    </row>
    <row r="3471" customFormat="false" ht="15.75" hidden="false" customHeight="true" outlineLevel="0" collapsed="false">
      <c r="A3471" s="179"/>
      <c r="B3471" s="179"/>
      <c r="C3471" s="179"/>
      <c r="D3471" s="179"/>
      <c r="E3471" s="179"/>
      <c r="F3471" s="179"/>
      <c r="G3471" s="179"/>
      <c r="H3471" s="179"/>
      <c r="I3471" s="179"/>
      <c r="J3471" s="179"/>
      <c r="K3471" s="179"/>
      <c r="L3471" s="179"/>
      <c r="M3471" s="179"/>
      <c r="N3471" s="179"/>
      <c r="O3471" s="179"/>
      <c r="P3471" s="179"/>
      <c r="Q3471" s="179"/>
      <c r="R3471" s="179"/>
      <c r="S3471" s="179"/>
      <c r="T3471" s="179"/>
      <c r="U3471" s="179"/>
      <c r="V3471" s="179"/>
      <c r="W3471" s="179"/>
      <c r="X3471" s="179"/>
      <c r="Y3471" s="223"/>
      <c r="Z3471" s="179"/>
      <c r="AA3471" s="179"/>
      <c r="AB3471" s="179"/>
      <c r="AC3471" s="179"/>
      <c r="AD3471" s="179"/>
      <c r="AF3471" s="67"/>
      <c r="AG3471" s="67"/>
      <c r="AH3471" s="67"/>
      <c r="AI3471" s="67"/>
      <c r="AJ3471" s="207"/>
      <c r="AK3471" s="207"/>
      <c r="AL3471" s="207"/>
      <c r="AM3471" s="207"/>
      <c r="AN3471" s="207"/>
      <c r="AO3471" s="208"/>
    </row>
    <row r="3472" customFormat="false" ht="15.75" hidden="false" customHeight="true" outlineLevel="0" collapsed="false">
      <c r="A3472" s="179"/>
      <c r="B3472" s="179"/>
      <c r="C3472" s="179"/>
      <c r="D3472" s="179"/>
      <c r="E3472" s="179"/>
      <c r="F3472" s="179"/>
      <c r="G3472" s="179"/>
      <c r="H3472" s="179"/>
      <c r="I3472" s="179"/>
      <c r="J3472" s="179"/>
      <c r="K3472" s="179"/>
      <c r="L3472" s="179"/>
      <c r="M3472" s="179"/>
      <c r="N3472" s="179"/>
      <c r="O3472" s="179"/>
      <c r="P3472" s="179"/>
      <c r="Q3472" s="179"/>
      <c r="R3472" s="179"/>
      <c r="S3472" s="179"/>
      <c r="T3472" s="179"/>
      <c r="U3472" s="179"/>
      <c r="V3472" s="179"/>
      <c r="W3472" s="179"/>
      <c r="X3472" s="179"/>
      <c r="Y3472" s="223"/>
      <c r="Z3472" s="179"/>
      <c r="AA3472" s="179"/>
      <c r="AB3472" s="179"/>
      <c r="AC3472" s="179"/>
      <c r="AD3472" s="179"/>
      <c r="AF3472" s="67"/>
      <c r="AG3472" s="67"/>
      <c r="AH3472" s="67"/>
      <c r="AI3472" s="67"/>
      <c r="AJ3472" s="207"/>
      <c r="AK3472" s="207"/>
      <c r="AL3472" s="207"/>
      <c r="AM3472" s="207"/>
      <c r="AN3472" s="207"/>
      <c r="AO3472" s="208"/>
    </row>
    <row r="3473" customFormat="false" ht="15.75" hidden="false" customHeight="true" outlineLevel="0" collapsed="false">
      <c r="A3473" s="179"/>
      <c r="B3473" s="179"/>
      <c r="C3473" s="179"/>
      <c r="D3473" s="179"/>
      <c r="E3473" s="179"/>
      <c r="F3473" s="179"/>
      <c r="G3473" s="179"/>
      <c r="H3473" s="179"/>
      <c r="I3473" s="179"/>
      <c r="J3473" s="179"/>
      <c r="K3473" s="179"/>
      <c r="L3473" s="179"/>
      <c r="M3473" s="179"/>
      <c r="N3473" s="179"/>
      <c r="O3473" s="179"/>
      <c r="P3473" s="179"/>
      <c r="Q3473" s="179"/>
      <c r="R3473" s="179"/>
      <c r="S3473" s="179"/>
      <c r="T3473" s="179"/>
      <c r="U3473" s="179"/>
      <c r="V3473" s="179"/>
      <c r="W3473" s="179"/>
      <c r="X3473" s="179"/>
      <c r="Y3473" s="223"/>
      <c r="Z3473" s="179"/>
      <c r="AA3473" s="179"/>
      <c r="AB3473" s="179"/>
      <c r="AC3473" s="179"/>
      <c r="AD3473" s="179"/>
      <c r="AF3473" s="67"/>
      <c r="AG3473" s="67"/>
      <c r="AH3473" s="67"/>
      <c r="AI3473" s="67"/>
      <c r="AJ3473" s="207"/>
      <c r="AK3473" s="207"/>
      <c r="AL3473" s="207"/>
      <c r="AM3473" s="207"/>
      <c r="AN3473" s="207"/>
      <c r="AO3473" s="208"/>
    </row>
    <row r="3474" customFormat="false" ht="15.75" hidden="false" customHeight="true" outlineLevel="0" collapsed="false">
      <c r="A3474" s="179"/>
      <c r="B3474" s="179"/>
      <c r="C3474" s="179"/>
      <c r="D3474" s="179"/>
      <c r="E3474" s="179"/>
      <c r="F3474" s="179"/>
      <c r="G3474" s="179"/>
      <c r="H3474" s="179"/>
      <c r="I3474" s="179"/>
      <c r="J3474" s="179"/>
      <c r="K3474" s="179"/>
      <c r="L3474" s="179"/>
      <c r="M3474" s="179"/>
      <c r="N3474" s="179"/>
      <c r="O3474" s="179"/>
      <c r="P3474" s="179"/>
      <c r="Q3474" s="179"/>
      <c r="R3474" s="179"/>
      <c r="S3474" s="179"/>
      <c r="T3474" s="179"/>
      <c r="U3474" s="179"/>
      <c r="V3474" s="179"/>
      <c r="W3474" s="179"/>
      <c r="X3474" s="179"/>
      <c r="Y3474" s="223"/>
      <c r="Z3474" s="179"/>
      <c r="AA3474" s="179"/>
      <c r="AB3474" s="179"/>
      <c r="AC3474" s="179"/>
      <c r="AD3474" s="179"/>
      <c r="AF3474" s="67"/>
      <c r="AG3474" s="67"/>
      <c r="AH3474" s="67"/>
      <c r="AI3474" s="67"/>
      <c r="AJ3474" s="207"/>
      <c r="AK3474" s="207"/>
      <c r="AL3474" s="207"/>
      <c r="AM3474" s="207"/>
      <c r="AN3474" s="207"/>
      <c r="AO3474" s="208"/>
    </row>
    <row r="3475" customFormat="false" ht="15.75" hidden="false" customHeight="true" outlineLevel="0" collapsed="false">
      <c r="A3475" s="179"/>
      <c r="B3475" s="179"/>
      <c r="C3475" s="179"/>
      <c r="D3475" s="179"/>
      <c r="E3475" s="179"/>
      <c r="F3475" s="179"/>
      <c r="G3475" s="179"/>
      <c r="H3475" s="179"/>
      <c r="I3475" s="179"/>
      <c r="J3475" s="179"/>
      <c r="K3475" s="179"/>
      <c r="L3475" s="179"/>
      <c r="M3475" s="179"/>
      <c r="N3475" s="179"/>
      <c r="O3475" s="179"/>
      <c r="P3475" s="179"/>
      <c r="Q3475" s="179"/>
      <c r="R3475" s="179"/>
      <c r="S3475" s="179"/>
      <c r="T3475" s="179"/>
      <c r="U3475" s="179"/>
      <c r="V3475" s="179"/>
      <c r="W3475" s="179"/>
      <c r="X3475" s="179"/>
      <c r="Y3475" s="223"/>
      <c r="Z3475" s="179"/>
      <c r="AA3475" s="179"/>
      <c r="AB3475" s="179"/>
      <c r="AC3475" s="179"/>
      <c r="AD3475" s="179"/>
      <c r="AF3475" s="67"/>
      <c r="AG3475" s="67"/>
      <c r="AH3475" s="67"/>
      <c r="AI3475" s="67"/>
      <c r="AJ3475" s="207"/>
      <c r="AK3475" s="207"/>
      <c r="AL3475" s="207"/>
      <c r="AM3475" s="207"/>
      <c r="AN3475" s="207"/>
      <c r="AO3475" s="208"/>
    </row>
    <row r="3476" customFormat="false" ht="15.75" hidden="false" customHeight="true" outlineLevel="0" collapsed="false">
      <c r="A3476" s="179"/>
      <c r="B3476" s="179"/>
      <c r="C3476" s="179"/>
      <c r="D3476" s="179"/>
      <c r="E3476" s="179"/>
      <c r="F3476" s="179"/>
      <c r="G3476" s="179"/>
      <c r="H3476" s="179"/>
      <c r="I3476" s="179"/>
      <c r="J3476" s="179"/>
      <c r="K3476" s="179"/>
      <c r="L3476" s="179"/>
      <c r="M3476" s="179"/>
      <c r="N3476" s="179"/>
      <c r="O3476" s="179"/>
      <c r="P3476" s="179"/>
      <c r="Q3476" s="179"/>
      <c r="R3476" s="179"/>
      <c r="S3476" s="179"/>
      <c r="T3476" s="179"/>
      <c r="U3476" s="179"/>
      <c r="V3476" s="179"/>
      <c r="W3476" s="179"/>
      <c r="X3476" s="179"/>
      <c r="Y3476" s="223"/>
      <c r="Z3476" s="179"/>
      <c r="AA3476" s="179"/>
      <c r="AB3476" s="179"/>
      <c r="AC3476" s="179"/>
      <c r="AD3476" s="179"/>
      <c r="AF3476" s="67"/>
      <c r="AG3476" s="67"/>
      <c r="AH3476" s="67"/>
      <c r="AI3476" s="67"/>
      <c r="AJ3476" s="207"/>
      <c r="AK3476" s="207"/>
      <c r="AL3476" s="207"/>
      <c r="AM3476" s="207"/>
      <c r="AN3476" s="207"/>
      <c r="AO3476" s="208"/>
    </row>
    <row r="3477" customFormat="false" ht="15.75" hidden="false" customHeight="true" outlineLevel="0" collapsed="false">
      <c r="A3477" s="179"/>
      <c r="B3477" s="179"/>
      <c r="C3477" s="179"/>
      <c r="D3477" s="179"/>
      <c r="E3477" s="179"/>
      <c r="F3477" s="179"/>
      <c r="G3477" s="179"/>
      <c r="H3477" s="179"/>
      <c r="I3477" s="179"/>
      <c r="J3477" s="179"/>
      <c r="K3477" s="179"/>
      <c r="L3477" s="179"/>
      <c r="M3477" s="179"/>
      <c r="N3477" s="179"/>
      <c r="O3477" s="179"/>
      <c r="P3477" s="179"/>
      <c r="Q3477" s="179"/>
      <c r="R3477" s="179"/>
      <c r="S3477" s="179"/>
      <c r="T3477" s="179"/>
      <c r="U3477" s="179"/>
      <c r="V3477" s="179"/>
      <c r="W3477" s="179"/>
      <c r="X3477" s="179"/>
      <c r="Y3477" s="223"/>
      <c r="Z3477" s="179"/>
      <c r="AA3477" s="179"/>
      <c r="AB3477" s="179"/>
      <c r="AC3477" s="179"/>
      <c r="AD3477" s="179"/>
      <c r="AF3477" s="67"/>
      <c r="AG3477" s="67"/>
      <c r="AH3477" s="67"/>
      <c r="AI3477" s="67"/>
      <c r="AJ3477" s="207"/>
      <c r="AK3477" s="207"/>
      <c r="AL3477" s="207"/>
      <c r="AM3477" s="207"/>
      <c r="AN3477" s="207"/>
      <c r="AO3477" s="208"/>
    </row>
    <row r="3478" customFormat="false" ht="15.75" hidden="false" customHeight="true" outlineLevel="0" collapsed="false">
      <c r="A3478" s="179"/>
      <c r="B3478" s="179"/>
      <c r="C3478" s="179"/>
      <c r="D3478" s="179"/>
      <c r="E3478" s="179"/>
      <c r="F3478" s="179"/>
      <c r="G3478" s="179"/>
      <c r="H3478" s="179"/>
      <c r="I3478" s="179"/>
      <c r="J3478" s="179"/>
      <c r="K3478" s="179"/>
      <c r="L3478" s="179"/>
      <c r="M3478" s="179"/>
      <c r="N3478" s="179"/>
      <c r="O3478" s="179"/>
      <c r="P3478" s="179"/>
      <c r="Q3478" s="179"/>
      <c r="R3478" s="179"/>
      <c r="S3478" s="179"/>
      <c r="T3478" s="179"/>
      <c r="U3478" s="179"/>
      <c r="V3478" s="179"/>
      <c r="W3478" s="179"/>
      <c r="X3478" s="179"/>
      <c r="Y3478" s="223"/>
      <c r="Z3478" s="179"/>
      <c r="AA3478" s="179"/>
      <c r="AB3478" s="179"/>
      <c r="AC3478" s="179"/>
      <c r="AD3478" s="179"/>
      <c r="AF3478" s="67"/>
      <c r="AG3478" s="67"/>
      <c r="AH3478" s="67"/>
      <c r="AI3478" s="67"/>
      <c r="AJ3478" s="207"/>
      <c r="AK3478" s="207"/>
      <c r="AL3478" s="207"/>
      <c r="AM3478" s="207"/>
      <c r="AN3478" s="207"/>
      <c r="AO3478" s="208"/>
    </row>
    <row r="3479" customFormat="false" ht="15.75" hidden="false" customHeight="true" outlineLevel="0" collapsed="false">
      <c r="A3479" s="179"/>
      <c r="B3479" s="179"/>
      <c r="C3479" s="179"/>
      <c r="D3479" s="179"/>
      <c r="E3479" s="179"/>
      <c r="F3479" s="179"/>
      <c r="G3479" s="179"/>
      <c r="H3479" s="179"/>
      <c r="I3479" s="179"/>
      <c r="J3479" s="179"/>
      <c r="K3479" s="179"/>
      <c r="L3479" s="179"/>
      <c r="M3479" s="179"/>
      <c r="N3479" s="179"/>
      <c r="O3479" s="179"/>
      <c r="P3479" s="179"/>
      <c r="Q3479" s="179"/>
      <c r="R3479" s="179"/>
      <c r="S3479" s="179"/>
      <c r="T3479" s="179"/>
      <c r="U3479" s="179"/>
      <c r="V3479" s="179"/>
      <c r="W3479" s="179"/>
      <c r="X3479" s="179"/>
      <c r="Y3479" s="223"/>
      <c r="Z3479" s="179"/>
      <c r="AA3479" s="179"/>
      <c r="AB3479" s="179"/>
      <c r="AC3479" s="179"/>
      <c r="AD3479" s="179"/>
      <c r="AF3479" s="67"/>
      <c r="AG3479" s="67"/>
      <c r="AH3479" s="67"/>
      <c r="AI3479" s="67"/>
      <c r="AJ3479" s="207"/>
      <c r="AK3479" s="207"/>
      <c r="AL3479" s="207"/>
      <c r="AM3479" s="207"/>
      <c r="AN3479" s="207"/>
      <c r="AO3479" s="208"/>
    </row>
    <row r="3480" customFormat="false" ht="15.75" hidden="false" customHeight="true" outlineLevel="0" collapsed="false">
      <c r="A3480" s="179"/>
      <c r="B3480" s="179"/>
      <c r="C3480" s="179"/>
      <c r="D3480" s="179"/>
      <c r="E3480" s="179"/>
      <c r="F3480" s="179"/>
      <c r="G3480" s="179"/>
      <c r="H3480" s="179"/>
      <c r="I3480" s="179"/>
      <c r="J3480" s="179"/>
      <c r="K3480" s="179"/>
      <c r="L3480" s="179"/>
      <c r="M3480" s="179"/>
      <c r="N3480" s="179"/>
      <c r="O3480" s="179"/>
      <c r="P3480" s="179"/>
      <c r="Q3480" s="179"/>
      <c r="R3480" s="179"/>
      <c r="S3480" s="179"/>
      <c r="T3480" s="179"/>
      <c r="U3480" s="179"/>
      <c r="V3480" s="179"/>
      <c r="W3480" s="179"/>
      <c r="X3480" s="179"/>
      <c r="Y3480" s="223"/>
      <c r="Z3480" s="179"/>
      <c r="AA3480" s="179"/>
      <c r="AB3480" s="179"/>
      <c r="AC3480" s="179"/>
      <c r="AD3480" s="179"/>
      <c r="AF3480" s="67"/>
      <c r="AG3480" s="67"/>
      <c r="AH3480" s="67"/>
      <c r="AI3480" s="67"/>
      <c r="AJ3480" s="207"/>
      <c r="AK3480" s="207"/>
      <c r="AL3480" s="207"/>
      <c r="AM3480" s="207"/>
      <c r="AN3480" s="207"/>
      <c r="AO3480" s="208"/>
    </row>
    <row r="3481" customFormat="false" ht="15.75" hidden="false" customHeight="true" outlineLevel="0" collapsed="false">
      <c r="A3481" s="179"/>
      <c r="B3481" s="179"/>
      <c r="C3481" s="179"/>
      <c r="D3481" s="179"/>
      <c r="E3481" s="179"/>
      <c r="F3481" s="179"/>
      <c r="G3481" s="179"/>
      <c r="H3481" s="179"/>
      <c r="I3481" s="179"/>
      <c r="J3481" s="179"/>
      <c r="K3481" s="179"/>
      <c r="L3481" s="179"/>
      <c r="M3481" s="179"/>
      <c r="N3481" s="179"/>
      <c r="O3481" s="179"/>
      <c r="P3481" s="179"/>
      <c r="Q3481" s="179"/>
      <c r="R3481" s="179"/>
      <c r="S3481" s="179"/>
      <c r="T3481" s="179"/>
      <c r="U3481" s="179"/>
      <c r="V3481" s="179"/>
      <c r="W3481" s="179"/>
      <c r="X3481" s="179"/>
      <c r="Y3481" s="223"/>
      <c r="Z3481" s="179"/>
      <c r="AA3481" s="179"/>
      <c r="AB3481" s="179"/>
      <c r="AC3481" s="179"/>
      <c r="AD3481" s="179"/>
      <c r="AF3481" s="67"/>
      <c r="AG3481" s="67"/>
      <c r="AH3481" s="67"/>
      <c r="AI3481" s="67"/>
      <c r="AJ3481" s="207"/>
      <c r="AK3481" s="207"/>
      <c r="AL3481" s="207"/>
      <c r="AM3481" s="207"/>
      <c r="AN3481" s="207"/>
      <c r="AO3481" s="208"/>
    </row>
    <row r="3482" customFormat="false" ht="15.75" hidden="false" customHeight="true" outlineLevel="0" collapsed="false">
      <c r="A3482" s="179"/>
      <c r="B3482" s="179"/>
      <c r="C3482" s="179"/>
      <c r="D3482" s="179"/>
      <c r="E3482" s="179"/>
      <c r="F3482" s="179"/>
      <c r="G3482" s="179"/>
      <c r="H3482" s="179"/>
      <c r="I3482" s="179"/>
      <c r="J3482" s="179"/>
      <c r="K3482" s="179"/>
      <c r="L3482" s="179"/>
      <c r="M3482" s="179"/>
      <c r="N3482" s="179"/>
      <c r="O3482" s="179"/>
      <c r="P3482" s="179"/>
      <c r="Q3482" s="179"/>
      <c r="R3482" s="179"/>
      <c r="S3482" s="179"/>
      <c r="T3482" s="179"/>
      <c r="U3482" s="179"/>
      <c r="V3482" s="179"/>
      <c r="W3482" s="179"/>
      <c r="X3482" s="179"/>
      <c r="Y3482" s="223"/>
      <c r="Z3482" s="179"/>
      <c r="AA3482" s="179"/>
      <c r="AB3482" s="179"/>
      <c r="AC3482" s="179"/>
      <c r="AD3482" s="179"/>
      <c r="AF3482" s="67"/>
      <c r="AG3482" s="67"/>
      <c r="AH3482" s="67"/>
      <c r="AI3482" s="67"/>
      <c r="AJ3482" s="207"/>
      <c r="AK3482" s="207"/>
      <c r="AL3482" s="207"/>
      <c r="AM3482" s="207"/>
      <c r="AN3482" s="207"/>
      <c r="AO3482" s="208"/>
    </row>
    <row r="3483" customFormat="false" ht="15.75" hidden="false" customHeight="true" outlineLevel="0" collapsed="false">
      <c r="A3483" s="179"/>
      <c r="B3483" s="179"/>
      <c r="C3483" s="179"/>
      <c r="D3483" s="179"/>
      <c r="E3483" s="179"/>
      <c r="F3483" s="179"/>
      <c r="G3483" s="179"/>
      <c r="H3483" s="179"/>
      <c r="I3483" s="179"/>
      <c r="J3483" s="179"/>
      <c r="K3483" s="179"/>
      <c r="L3483" s="179"/>
      <c r="M3483" s="179"/>
      <c r="N3483" s="179"/>
      <c r="O3483" s="179"/>
      <c r="P3483" s="179"/>
      <c r="Q3483" s="179"/>
      <c r="R3483" s="179"/>
      <c r="S3483" s="179"/>
      <c r="T3483" s="179"/>
      <c r="U3483" s="179"/>
      <c r="V3483" s="179"/>
      <c r="W3483" s="179"/>
      <c r="X3483" s="179"/>
      <c r="Y3483" s="223"/>
      <c r="Z3483" s="179"/>
      <c r="AA3483" s="179"/>
      <c r="AB3483" s="179"/>
      <c r="AC3483" s="179"/>
      <c r="AD3483" s="179"/>
      <c r="AF3483" s="67"/>
      <c r="AG3483" s="67"/>
      <c r="AH3483" s="67"/>
      <c r="AI3483" s="67"/>
      <c r="AJ3483" s="207"/>
      <c r="AK3483" s="207"/>
      <c r="AL3483" s="207"/>
      <c r="AM3483" s="207"/>
      <c r="AN3483" s="207"/>
      <c r="AO3483" s="208"/>
    </row>
    <row r="3484" customFormat="false" ht="15.75" hidden="false" customHeight="true" outlineLevel="0" collapsed="false">
      <c r="A3484" s="179"/>
      <c r="B3484" s="179"/>
      <c r="C3484" s="179"/>
      <c r="D3484" s="179"/>
      <c r="E3484" s="179"/>
      <c r="F3484" s="179"/>
      <c r="G3484" s="179"/>
      <c r="H3484" s="179"/>
      <c r="I3484" s="179"/>
      <c r="J3484" s="179"/>
      <c r="K3484" s="179"/>
      <c r="L3484" s="179"/>
      <c r="M3484" s="179"/>
      <c r="N3484" s="179"/>
      <c r="O3484" s="179"/>
      <c r="P3484" s="179"/>
      <c r="Q3484" s="179"/>
      <c r="R3484" s="179"/>
      <c r="S3484" s="179"/>
      <c r="T3484" s="179"/>
      <c r="U3484" s="179"/>
      <c r="V3484" s="179"/>
      <c r="W3484" s="179"/>
      <c r="X3484" s="179"/>
      <c r="Y3484" s="223"/>
      <c r="Z3484" s="179"/>
      <c r="AA3484" s="179"/>
      <c r="AB3484" s="179"/>
      <c r="AC3484" s="179"/>
      <c r="AD3484" s="179"/>
      <c r="AF3484" s="67"/>
      <c r="AG3484" s="67"/>
      <c r="AH3484" s="67"/>
      <c r="AI3484" s="67"/>
      <c r="AJ3484" s="207"/>
      <c r="AK3484" s="207"/>
      <c r="AL3484" s="207"/>
      <c r="AM3484" s="207"/>
      <c r="AN3484" s="207"/>
      <c r="AO3484" s="208"/>
    </row>
    <row r="3485" customFormat="false" ht="15.75" hidden="false" customHeight="true" outlineLevel="0" collapsed="false">
      <c r="A3485" s="179"/>
      <c r="B3485" s="179"/>
      <c r="C3485" s="179"/>
      <c r="D3485" s="179"/>
      <c r="E3485" s="179"/>
      <c r="F3485" s="179"/>
      <c r="G3485" s="179"/>
      <c r="H3485" s="179"/>
      <c r="I3485" s="179"/>
      <c r="J3485" s="179"/>
      <c r="K3485" s="179"/>
      <c r="L3485" s="179"/>
      <c r="M3485" s="179"/>
      <c r="N3485" s="179"/>
      <c r="O3485" s="179"/>
      <c r="P3485" s="179"/>
      <c r="Q3485" s="179"/>
      <c r="R3485" s="179"/>
      <c r="S3485" s="179"/>
      <c r="T3485" s="179"/>
      <c r="U3485" s="179"/>
      <c r="V3485" s="179"/>
      <c r="W3485" s="179"/>
      <c r="X3485" s="179"/>
      <c r="Y3485" s="223"/>
      <c r="Z3485" s="179"/>
      <c r="AA3485" s="179"/>
      <c r="AB3485" s="179"/>
      <c r="AC3485" s="179"/>
      <c r="AD3485" s="179"/>
      <c r="AF3485" s="67"/>
      <c r="AG3485" s="67"/>
      <c r="AH3485" s="67"/>
      <c r="AI3485" s="67"/>
      <c r="AJ3485" s="207"/>
      <c r="AK3485" s="207"/>
      <c r="AL3485" s="207"/>
      <c r="AM3485" s="207"/>
      <c r="AN3485" s="207"/>
      <c r="AO3485" s="208"/>
    </row>
    <row r="3486" customFormat="false" ht="15.75" hidden="false" customHeight="true" outlineLevel="0" collapsed="false">
      <c r="A3486" s="179"/>
      <c r="B3486" s="179"/>
      <c r="C3486" s="179"/>
      <c r="D3486" s="179"/>
      <c r="E3486" s="179"/>
      <c r="F3486" s="179"/>
      <c r="G3486" s="179"/>
      <c r="H3486" s="179"/>
      <c r="I3486" s="179"/>
      <c r="J3486" s="179"/>
      <c r="K3486" s="179"/>
      <c r="L3486" s="179"/>
      <c r="M3486" s="179"/>
      <c r="N3486" s="179"/>
      <c r="O3486" s="179"/>
      <c r="P3486" s="179"/>
      <c r="Q3486" s="179"/>
      <c r="R3486" s="179"/>
      <c r="S3486" s="179"/>
      <c r="T3486" s="179"/>
      <c r="U3486" s="179"/>
      <c r="V3486" s="179"/>
      <c r="W3486" s="179"/>
      <c r="X3486" s="179"/>
      <c r="Y3486" s="223"/>
      <c r="Z3486" s="179"/>
      <c r="AA3486" s="179"/>
      <c r="AB3486" s="179"/>
      <c r="AC3486" s="179"/>
      <c r="AD3486" s="179"/>
      <c r="AF3486" s="67"/>
      <c r="AG3486" s="67"/>
      <c r="AH3486" s="67"/>
      <c r="AI3486" s="67"/>
      <c r="AJ3486" s="207"/>
      <c r="AK3486" s="207"/>
      <c r="AL3486" s="207"/>
      <c r="AM3486" s="207"/>
      <c r="AN3486" s="207"/>
      <c r="AO3486" s="208"/>
    </row>
    <row r="3487" customFormat="false" ht="15.75" hidden="false" customHeight="true" outlineLevel="0" collapsed="false">
      <c r="A3487" s="179"/>
      <c r="B3487" s="179"/>
      <c r="C3487" s="179"/>
      <c r="D3487" s="179"/>
      <c r="E3487" s="179"/>
      <c r="F3487" s="179"/>
      <c r="G3487" s="179"/>
      <c r="H3487" s="179"/>
      <c r="I3487" s="179"/>
      <c r="J3487" s="179"/>
      <c r="K3487" s="179"/>
      <c r="L3487" s="179"/>
      <c r="M3487" s="179"/>
      <c r="N3487" s="179"/>
      <c r="O3487" s="179"/>
      <c r="P3487" s="179"/>
      <c r="Q3487" s="179"/>
      <c r="R3487" s="179"/>
      <c r="S3487" s="179"/>
      <c r="T3487" s="179"/>
      <c r="U3487" s="179"/>
      <c r="V3487" s="179"/>
      <c r="W3487" s="179"/>
      <c r="X3487" s="179"/>
      <c r="Y3487" s="223"/>
      <c r="Z3487" s="179"/>
      <c r="AA3487" s="179"/>
      <c r="AB3487" s="179"/>
      <c r="AC3487" s="179"/>
      <c r="AD3487" s="179"/>
      <c r="AF3487" s="67"/>
      <c r="AG3487" s="67"/>
      <c r="AH3487" s="67"/>
      <c r="AI3487" s="67"/>
      <c r="AJ3487" s="207"/>
      <c r="AK3487" s="207"/>
      <c r="AL3487" s="207"/>
      <c r="AM3487" s="207"/>
      <c r="AN3487" s="207"/>
      <c r="AO3487" s="208"/>
    </row>
    <row r="3488" customFormat="false" ht="15.75" hidden="false" customHeight="true" outlineLevel="0" collapsed="false">
      <c r="A3488" s="179"/>
      <c r="B3488" s="179"/>
      <c r="C3488" s="179"/>
      <c r="D3488" s="179"/>
      <c r="E3488" s="179"/>
      <c r="F3488" s="179"/>
      <c r="G3488" s="179"/>
      <c r="H3488" s="179"/>
      <c r="I3488" s="179"/>
      <c r="J3488" s="179"/>
      <c r="K3488" s="179"/>
      <c r="L3488" s="179"/>
      <c r="M3488" s="179"/>
      <c r="N3488" s="179"/>
      <c r="O3488" s="179"/>
      <c r="P3488" s="179"/>
      <c r="Q3488" s="179"/>
      <c r="R3488" s="179"/>
      <c r="S3488" s="179"/>
      <c r="T3488" s="179"/>
      <c r="U3488" s="179"/>
      <c r="V3488" s="179"/>
      <c r="W3488" s="179"/>
      <c r="X3488" s="179"/>
      <c r="Y3488" s="223"/>
      <c r="Z3488" s="179"/>
      <c r="AA3488" s="179"/>
      <c r="AB3488" s="179"/>
      <c r="AC3488" s="179"/>
      <c r="AD3488" s="179"/>
      <c r="AF3488" s="67"/>
      <c r="AG3488" s="67"/>
      <c r="AH3488" s="67"/>
      <c r="AI3488" s="67"/>
      <c r="AJ3488" s="207"/>
      <c r="AK3488" s="207"/>
      <c r="AL3488" s="207"/>
      <c r="AM3488" s="207"/>
      <c r="AN3488" s="207"/>
      <c r="AO3488" s="208"/>
    </row>
    <row r="3489" customFormat="false" ht="15.75" hidden="false" customHeight="true" outlineLevel="0" collapsed="false">
      <c r="A3489" s="179"/>
      <c r="B3489" s="179"/>
      <c r="C3489" s="179"/>
      <c r="D3489" s="179"/>
      <c r="E3489" s="179"/>
      <c r="F3489" s="179"/>
      <c r="G3489" s="179"/>
      <c r="H3489" s="179"/>
      <c r="I3489" s="179"/>
      <c r="J3489" s="179"/>
      <c r="K3489" s="179"/>
      <c r="L3489" s="179"/>
      <c r="M3489" s="179"/>
      <c r="N3489" s="179"/>
      <c r="O3489" s="179"/>
      <c r="P3489" s="179"/>
      <c r="Q3489" s="179"/>
      <c r="R3489" s="179"/>
      <c r="S3489" s="179"/>
      <c r="T3489" s="179"/>
      <c r="U3489" s="179"/>
      <c r="V3489" s="179"/>
      <c r="W3489" s="179"/>
      <c r="X3489" s="179"/>
      <c r="Y3489" s="223"/>
      <c r="Z3489" s="179"/>
      <c r="AA3489" s="179"/>
      <c r="AB3489" s="179"/>
      <c r="AC3489" s="179"/>
      <c r="AD3489" s="179"/>
      <c r="AF3489" s="67"/>
      <c r="AG3489" s="67"/>
      <c r="AH3489" s="67"/>
      <c r="AI3489" s="67"/>
      <c r="AJ3489" s="207"/>
      <c r="AK3489" s="207"/>
      <c r="AL3489" s="207"/>
      <c r="AM3489" s="207"/>
      <c r="AN3489" s="207"/>
      <c r="AO3489" s="208"/>
    </row>
    <row r="3490" customFormat="false" ht="15.75" hidden="false" customHeight="true" outlineLevel="0" collapsed="false">
      <c r="A3490" s="179"/>
      <c r="B3490" s="179"/>
      <c r="C3490" s="179"/>
      <c r="D3490" s="179"/>
      <c r="E3490" s="179"/>
      <c r="F3490" s="179"/>
      <c r="G3490" s="179"/>
      <c r="H3490" s="179"/>
      <c r="I3490" s="179"/>
      <c r="J3490" s="179"/>
      <c r="K3490" s="179"/>
      <c r="L3490" s="179"/>
      <c r="M3490" s="179"/>
      <c r="N3490" s="179"/>
      <c r="O3490" s="179"/>
      <c r="P3490" s="179"/>
      <c r="Q3490" s="179"/>
      <c r="R3490" s="179"/>
      <c r="S3490" s="179"/>
      <c r="T3490" s="179"/>
      <c r="U3490" s="179"/>
      <c r="V3490" s="179"/>
      <c r="W3490" s="179"/>
      <c r="X3490" s="179"/>
      <c r="Y3490" s="223"/>
      <c r="Z3490" s="179"/>
      <c r="AA3490" s="179"/>
      <c r="AB3490" s="179"/>
      <c r="AC3490" s="179"/>
      <c r="AD3490" s="179"/>
      <c r="AF3490" s="67"/>
      <c r="AG3490" s="67"/>
      <c r="AH3490" s="67"/>
      <c r="AI3490" s="67"/>
      <c r="AJ3490" s="207"/>
      <c r="AK3490" s="207"/>
      <c r="AL3490" s="207"/>
      <c r="AM3490" s="207"/>
      <c r="AN3490" s="207"/>
      <c r="AO3490" s="208"/>
    </row>
    <row r="3491" customFormat="false" ht="15.75" hidden="false" customHeight="true" outlineLevel="0" collapsed="false">
      <c r="A3491" s="179"/>
      <c r="B3491" s="179"/>
      <c r="C3491" s="179"/>
      <c r="D3491" s="179"/>
      <c r="E3491" s="179"/>
      <c r="F3491" s="179"/>
      <c r="G3491" s="179"/>
      <c r="H3491" s="179"/>
      <c r="I3491" s="179"/>
      <c r="J3491" s="179"/>
      <c r="K3491" s="179"/>
      <c r="L3491" s="179"/>
      <c r="M3491" s="179"/>
      <c r="N3491" s="179"/>
      <c r="O3491" s="179"/>
      <c r="P3491" s="179"/>
      <c r="Q3491" s="179"/>
      <c r="R3491" s="179"/>
      <c r="S3491" s="179"/>
      <c r="T3491" s="179"/>
      <c r="U3491" s="179"/>
      <c r="V3491" s="179"/>
      <c r="W3491" s="179"/>
      <c r="X3491" s="179"/>
      <c r="Y3491" s="223"/>
      <c r="Z3491" s="179"/>
      <c r="AA3491" s="179"/>
      <c r="AB3491" s="179"/>
      <c r="AC3491" s="179"/>
      <c r="AD3491" s="179"/>
      <c r="AF3491" s="67"/>
      <c r="AG3491" s="67"/>
      <c r="AH3491" s="67"/>
      <c r="AI3491" s="67"/>
      <c r="AJ3491" s="207"/>
      <c r="AK3491" s="207"/>
      <c r="AL3491" s="207"/>
      <c r="AM3491" s="207"/>
      <c r="AN3491" s="207"/>
      <c r="AO3491" s="208"/>
    </row>
    <row r="3492" customFormat="false" ht="15.75" hidden="false" customHeight="true" outlineLevel="0" collapsed="false">
      <c r="A3492" s="179"/>
      <c r="B3492" s="179"/>
      <c r="C3492" s="179"/>
      <c r="D3492" s="179"/>
      <c r="E3492" s="179"/>
      <c r="F3492" s="179"/>
      <c r="G3492" s="179"/>
      <c r="H3492" s="179"/>
      <c r="I3492" s="179"/>
      <c r="J3492" s="179"/>
      <c r="K3492" s="179"/>
      <c r="L3492" s="179"/>
      <c r="M3492" s="179"/>
      <c r="N3492" s="179"/>
      <c r="O3492" s="179"/>
      <c r="P3492" s="179"/>
      <c r="Q3492" s="179"/>
      <c r="R3492" s="179"/>
      <c r="S3492" s="179"/>
      <c r="T3492" s="179"/>
      <c r="U3492" s="179"/>
      <c r="V3492" s="179"/>
      <c r="W3492" s="179"/>
      <c r="X3492" s="179"/>
      <c r="Y3492" s="223"/>
      <c r="Z3492" s="179"/>
      <c r="AA3492" s="179"/>
      <c r="AB3492" s="179"/>
      <c r="AC3492" s="179"/>
      <c r="AD3492" s="179"/>
      <c r="AF3492" s="67"/>
      <c r="AG3492" s="67"/>
      <c r="AH3492" s="67"/>
      <c r="AI3492" s="67"/>
      <c r="AJ3492" s="207"/>
      <c r="AK3492" s="207"/>
      <c r="AL3492" s="207"/>
      <c r="AM3492" s="207"/>
      <c r="AN3492" s="207"/>
      <c r="AO3492" s="208"/>
    </row>
    <row r="3493" customFormat="false" ht="15.75" hidden="false" customHeight="true" outlineLevel="0" collapsed="false">
      <c r="A3493" s="179"/>
      <c r="B3493" s="179"/>
      <c r="C3493" s="179"/>
      <c r="D3493" s="179"/>
      <c r="E3493" s="179"/>
      <c r="F3493" s="179"/>
      <c r="G3493" s="179"/>
      <c r="H3493" s="179"/>
      <c r="I3493" s="179"/>
      <c r="J3493" s="179"/>
      <c r="K3493" s="179"/>
      <c r="L3493" s="179"/>
      <c r="M3493" s="179"/>
      <c r="N3493" s="179"/>
      <c r="O3493" s="179"/>
      <c r="P3493" s="179"/>
      <c r="Q3493" s="179"/>
      <c r="R3493" s="179"/>
      <c r="S3493" s="179"/>
      <c r="T3493" s="179"/>
      <c r="U3493" s="179"/>
      <c r="V3493" s="179"/>
      <c r="W3493" s="179"/>
      <c r="X3493" s="179"/>
      <c r="Y3493" s="223"/>
      <c r="Z3493" s="179"/>
      <c r="AA3493" s="179"/>
      <c r="AB3493" s="179"/>
      <c r="AC3493" s="179"/>
      <c r="AD3493" s="179"/>
      <c r="AF3493" s="67"/>
      <c r="AG3493" s="67"/>
      <c r="AH3493" s="67"/>
      <c r="AI3493" s="67"/>
      <c r="AJ3493" s="207"/>
      <c r="AK3493" s="207"/>
      <c r="AL3493" s="207"/>
      <c r="AM3493" s="207"/>
      <c r="AN3493" s="207"/>
      <c r="AO3493" s="208"/>
    </row>
    <row r="3494" customFormat="false" ht="15.75" hidden="false" customHeight="true" outlineLevel="0" collapsed="false">
      <c r="A3494" s="179"/>
      <c r="B3494" s="179"/>
      <c r="C3494" s="179"/>
      <c r="D3494" s="179"/>
      <c r="E3494" s="179"/>
      <c r="F3494" s="179"/>
      <c r="G3494" s="179"/>
      <c r="H3494" s="179"/>
      <c r="I3494" s="179"/>
      <c r="J3494" s="179"/>
      <c r="K3494" s="179"/>
      <c r="L3494" s="179"/>
      <c r="M3494" s="179"/>
      <c r="N3494" s="179"/>
      <c r="O3494" s="179"/>
      <c r="P3494" s="179"/>
      <c r="Q3494" s="179"/>
      <c r="R3494" s="179"/>
      <c r="S3494" s="179"/>
      <c r="T3494" s="179"/>
      <c r="U3494" s="179"/>
      <c r="V3494" s="179"/>
      <c r="W3494" s="179"/>
      <c r="X3494" s="179"/>
      <c r="Y3494" s="223"/>
      <c r="Z3494" s="179"/>
      <c r="AA3494" s="179"/>
      <c r="AB3494" s="179"/>
      <c r="AC3494" s="179"/>
      <c r="AD3494" s="179"/>
      <c r="AF3494" s="67"/>
      <c r="AG3494" s="67"/>
      <c r="AH3494" s="67"/>
      <c r="AI3494" s="67"/>
      <c r="AJ3494" s="207"/>
      <c r="AK3494" s="207"/>
      <c r="AL3494" s="207"/>
      <c r="AM3494" s="207"/>
      <c r="AN3494" s="207"/>
      <c r="AO3494" s="208"/>
    </row>
    <row r="3495" customFormat="false" ht="15.75" hidden="false" customHeight="true" outlineLevel="0" collapsed="false">
      <c r="A3495" s="179"/>
      <c r="B3495" s="179"/>
      <c r="C3495" s="179"/>
      <c r="D3495" s="179"/>
      <c r="E3495" s="179"/>
      <c r="F3495" s="179"/>
      <c r="G3495" s="179"/>
      <c r="H3495" s="179"/>
      <c r="I3495" s="179"/>
      <c r="J3495" s="179"/>
      <c r="K3495" s="179"/>
      <c r="L3495" s="179"/>
      <c r="M3495" s="179"/>
      <c r="N3495" s="179"/>
      <c r="O3495" s="179"/>
      <c r="P3495" s="179"/>
      <c r="Q3495" s="179"/>
      <c r="R3495" s="179"/>
      <c r="S3495" s="179"/>
      <c r="T3495" s="179"/>
      <c r="U3495" s="179"/>
      <c r="V3495" s="179"/>
      <c r="W3495" s="179"/>
      <c r="X3495" s="179"/>
      <c r="Y3495" s="223"/>
      <c r="Z3495" s="179"/>
      <c r="AA3495" s="179"/>
      <c r="AB3495" s="179"/>
      <c r="AC3495" s="179"/>
      <c r="AD3495" s="179"/>
      <c r="AF3495" s="67"/>
      <c r="AG3495" s="67"/>
      <c r="AH3495" s="67"/>
      <c r="AI3495" s="67"/>
      <c r="AJ3495" s="207"/>
      <c r="AK3495" s="207"/>
      <c r="AL3495" s="207"/>
      <c r="AM3495" s="207"/>
      <c r="AN3495" s="207"/>
      <c r="AO3495" s="208"/>
    </row>
    <row r="3496" customFormat="false" ht="15.75" hidden="false" customHeight="true" outlineLevel="0" collapsed="false">
      <c r="A3496" s="179"/>
      <c r="B3496" s="179"/>
      <c r="C3496" s="179"/>
      <c r="D3496" s="179"/>
      <c r="E3496" s="179"/>
      <c r="F3496" s="179"/>
      <c r="G3496" s="179"/>
      <c r="H3496" s="179"/>
      <c r="I3496" s="179"/>
      <c r="J3496" s="179"/>
      <c r="K3496" s="179"/>
      <c r="L3496" s="179"/>
      <c r="M3496" s="179"/>
      <c r="N3496" s="179"/>
      <c r="O3496" s="179"/>
      <c r="P3496" s="179"/>
      <c r="Q3496" s="179"/>
      <c r="R3496" s="179"/>
      <c r="S3496" s="179"/>
      <c r="T3496" s="179"/>
      <c r="U3496" s="179"/>
      <c r="V3496" s="179"/>
      <c r="W3496" s="179"/>
      <c r="X3496" s="179"/>
      <c r="Y3496" s="223"/>
      <c r="Z3496" s="179"/>
      <c r="AA3496" s="179"/>
      <c r="AB3496" s="179"/>
      <c r="AC3496" s="179"/>
      <c r="AD3496" s="179"/>
      <c r="AF3496" s="67"/>
      <c r="AG3496" s="67"/>
      <c r="AH3496" s="67"/>
      <c r="AI3496" s="67"/>
      <c r="AJ3496" s="207"/>
      <c r="AK3496" s="207"/>
      <c r="AL3496" s="207"/>
      <c r="AM3496" s="207"/>
      <c r="AN3496" s="207"/>
      <c r="AO3496" s="208"/>
    </row>
    <row r="3497" customFormat="false" ht="15.75" hidden="false" customHeight="true" outlineLevel="0" collapsed="false">
      <c r="A3497" s="179"/>
      <c r="B3497" s="179"/>
      <c r="C3497" s="179"/>
      <c r="D3497" s="179"/>
      <c r="E3497" s="179"/>
      <c r="F3497" s="179"/>
      <c r="G3497" s="179"/>
      <c r="H3497" s="179"/>
      <c r="I3497" s="179"/>
      <c r="J3497" s="179"/>
      <c r="K3497" s="179"/>
      <c r="L3497" s="179"/>
      <c r="M3497" s="179"/>
      <c r="N3497" s="179"/>
      <c r="O3497" s="179"/>
      <c r="P3497" s="179"/>
      <c r="Q3497" s="179"/>
      <c r="R3497" s="179"/>
      <c r="S3497" s="179"/>
      <c r="T3497" s="179"/>
      <c r="U3497" s="179"/>
      <c r="V3497" s="179"/>
      <c r="W3497" s="179"/>
      <c r="X3497" s="179"/>
      <c r="Y3497" s="223"/>
      <c r="Z3497" s="179"/>
      <c r="AA3497" s="179"/>
      <c r="AB3497" s="179"/>
      <c r="AC3497" s="179"/>
      <c r="AD3497" s="179"/>
      <c r="AF3497" s="67"/>
      <c r="AG3497" s="67"/>
      <c r="AH3497" s="67"/>
      <c r="AI3497" s="67"/>
      <c r="AJ3497" s="207"/>
      <c r="AK3497" s="207"/>
      <c r="AL3497" s="207"/>
      <c r="AM3497" s="207"/>
      <c r="AN3497" s="207"/>
      <c r="AO3497" s="208"/>
    </row>
    <row r="3498" customFormat="false" ht="15.75" hidden="false" customHeight="true" outlineLevel="0" collapsed="false">
      <c r="A3498" s="179"/>
      <c r="B3498" s="179"/>
      <c r="C3498" s="179"/>
      <c r="D3498" s="179"/>
      <c r="E3498" s="179"/>
      <c r="F3498" s="179"/>
      <c r="G3498" s="179"/>
      <c r="H3498" s="179"/>
      <c r="I3498" s="179"/>
      <c r="J3498" s="179"/>
      <c r="K3498" s="179"/>
      <c r="L3498" s="179"/>
      <c r="M3498" s="179"/>
      <c r="N3498" s="179"/>
      <c r="O3498" s="179"/>
      <c r="P3498" s="179"/>
      <c r="Q3498" s="179"/>
      <c r="R3498" s="179"/>
      <c r="S3498" s="179"/>
      <c r="T3498" s="179"/>
      <c r="U3498" s="179"/>
      <c r="V3498" s="179"/>
      <c r="W3498" s="179"/>
      <c r="X3498" s="179"/>
      <c r="Y3498" s="223"/>
      <c r="Z3498" s="179"/>
      <c r="AA3498" s="179"/>
      <c r="AB3498" s="179"/>
      <c r="AC3498" s="179"/>
      <c r="AD3498" s="179"/>
      <c r="AF3498" s="67"/>
      <c r="AG3498" s="67"/>
      <c r="AH3498" s="67"/>
      <c r="AI3498" s="67"/>
      <c r="AJ3498" s="207"/>
      <c r="AK3498" s="207"/>
      <c r="AL3498" s="207"/>
      <c r="AM3498" s="207"/>
      <c r="AN3498" s="207"/>
      <c r="AO3498" s="208"/>
    </row>
    <row r="3499" customFormat="false" ht="15.75" hidden="false" customHeight="true" outlineLevel="0" collapsed="false">
      <c r="A3499" s="179"/>
      <c r="B3499" s="179"/>
      <c r="C3499" s="179"/>
      <c r="D3499" s="179"/>
      <c r="E3499" s="179"/>
      <c r="F3499" s="179"/>
      <c r="G3499" s="179"/>
      <c r="H3499" s="179"/>
      <c r="I3499" s="179"/>
      <c r="J3499" s="179"/>
      <c r="K3499" s="179"/>
      <c r="L3499" s="179"/>
      <c r="M3499" s="179"/>
      <c r="N3499" s="179"/>
      <c r="O3499" s="179"/>
      <c r="P3499" s="179"/>
      <c r="Q3499" s="179"/>
      <c r="R3499" s="179"/>
      <c r="S3499" s="179"/>
      <c r="T3499" s="179"/>
      <c r="U3499" s="179"/>
      <c r="V3499" s="179"/>
      <c r="W3499" s="179"/>
      <c r="X3499" s="179"/>
      <c r="Y3499" s="223"/>
      <c r="Z3499" s="179"/>
      <c r="AA3499" s="179"/>
      <c r="AB3499" s="179"/>
      <c r="AC3499" s="179"/>
      <c r="AD3499" s="179"/>
      <c r="AF3499" s="67"/>
      <c r="AG3499" s="67"/>
      <c r="AH3499" s="67"/>
      <c r="AI3499" s="67"/>
      <c r="AJ3499" s="207"/>
      <c r="AK3499" s="207"/>
      <c r="AL3499" s="207"/>
      <c r="AM3499" s="207"/>
      <c r="AN3499" s="207"/>
      <c r="AO3499" s="208"/>
    </row>
    <row r="3500" customFormat="false" ht="15.75" hidden="false" customHeight="true" outlineLevel="0" collapsed="false">
      <c r="A3500" s="179"/>
      <c r="B3500" s="179"/>
      <c r="C3500" s="179"/>
      <c r="D3500" s="179"/>
      <c r="E3500" s="179"/>
      <c r="F3500" s="179"/>
      <c r="G3500" s="179"/>
      <c r="H3500" s="179"/>
      <c r="I3500" s="179"/>
      <c r="J3500" s="179"/>
      <c r="K3500" s="179"/>
      <c r="L3500" s="179"/>
      <c r="M3500" s="179"/>
      <c r="N3500" s="179"/>
      <c r="O3500" s="179"/>
      <c r="P3500" s="179"/>
      <c r="Q3500" s="179"/>
      <c r="R3500" s="179"/>
      <c r="S3500" s="179"/>
      <c r="T3500" s="179"/>
      <c r="U3500" s="179"/>
      <c r="V3500" s="179"/>
      <c r="W3500" s="179"/>
      <c r="X3500" s="179"/>
      <c r="Y3500" s="223"/>
      <c r="Z3500" s="179"/>
      <c r="AA3500" s="179"/>
      <c r="AB3500" s="179"/>
      <c r="AC3500" s="179"/>
      <c r="AD3500" s="179"/>
      <c r="AF3500" s="67"/>
      <c r="AG3500" s="67"/>
      <c r="AH3500" s="67"/>
      <c r="AI3500" s="67"/>
      <c r="AJ3500" s="207"/>
      <c r="AK3500" s="207"/>
      <c r="AL3500" s="207"/>
      <c r="AM3500" s="207"/>
      <c r="AN3500" s="207"/>
      <c r="AO3500" s="208"/>
    </row>
    <row r="3501" customFormat="false" ht="15.75" hidden="false" customHeight="true" outlineLevel="0" collapsed="false">
      <c r="A3501" s="179"/>
      <c r="B3501" s="179"/>
      <c r="C3501" s="179"/>
      <c r="D3501" s="179"/>
      <c r="E3501" s="179"/>
      <c r="F3501" s="179"/>
      <c r="G3501" s="179"/>
      <c r="H3501" s="179"/>
      <c r="I3501" s="179"/>
      <c r="J3501" s="179"/>
      <c r="K3501" s="179"/>
      <c r="L3501" s="179"/>
      <c r="M3501" s="179"/>
      <c r="N3501" s="179"/>
      <c r="O3501" s="179"/>
      <c r="P3501" s="179"/>
      <c r="Q3501" s="179"/>
      <c r="R3501" s="179"/>
      <c r="S3501" s="179"/>
      <c r="T3501" s="179"/>
      <c r="U3501" s="179"/>
      <c r="V3501" s="179"/>
      <c r="W3501" s="179"/>
      <c r="X3501" s="179"/>
      <c r="Y3501" s="223"/>
      <c r="Z3501" s="179"/>
      <c r="AA3501" s="179"/>
      <c r="AB3501" s="179"/>
      <c r="AC3501" s="179"/>
      <c r="AD3501" s="179"/>
      <c r="AF3501" s="67"/>
      <c r="AG3501" s="67"/>
      <c r="AH3501" s="67"/>
      <c r="AI3501" s="67"/>
      <c r="AJ3501" s="207"/>
      <c r="AK3501" s="207"/>
      <c r="AL3501" s="207"/>
      <c r="AM3501" s="207"/>
      <c r="AN3501" s="207"/>
      <c r="AO3501" s="208"/>
    </row>
    <row r="3502" customFormat="false" ht="15.75" hidden="false" customHeight="true" outlineLevel="0" collapsed="false">
      <c r="A3502" s="179"/>
      <c r="B3502" s="179"/>
      <c r="C3502" s="179"/>
      <c r="D3502" s="179"/>
      <c r="E3502" s="179"/>
      <c r="F3502" s="179"/>
      <c r="G3502" s="179"/>
      <c r="H3502" s="179"/>
      <c r="I3502" s="179"/>
      <c r="J3502" s="179"/>
      <c r="K3502" s="179"/>
      <c r="L3502" s="179"/>
      <c r="M3502" s="179"/>
      <c r="N3502" s="179"/>
      <c r="O3502" s="179"/>
      <c r="P3502" s="179"/>
      <c r="Q3502" s="179"/>
      <c r="R3502" s="179"/>
      <c r="S3502" s="179"/>
      <c r="T3502" s="179"/>
      <c r="U3502" s="179"/>
      <c r="V3502" s="179"/>
      <c r="W3502" s="179"/>
      <c r="X3502" s="179"/>
      <c r="Y3502" s="223"/>
      <c r="Z3502" s="179"/>
      <c r="AA3502" s="179"/>
      <c r="AB3502" s="179"/>
      <c r="AC3502" s="179"/>
      <c r="AD3502" s="179"/>
      <c r="AF3502" s="67"/>
      <c r="AG3502" s="67"/>
      <c r="AH3502" s="67"/>
      <c r="AI3502" s="67"/>
      <c r="AJ3502" s="207"/>
      <c r="AK3502" s="207"/>
      <c r="AL3502" s="207"/>
      <c r="AM3502" s="207"/>
      <c r="AN3502" s="207"/>
      <c r="AO3502" s="208"/>
    </row>
    <row r="3503" customFormat="false" ht="15.75" hidden="false" customHeight="true" outlineLevel="0" collapsed="false">
      <c r="A3503" s="179"/>
      <c r="B3503" s="179"/>
      <c r="C3503" s="179"/>
      <c r="D3503" s="179"/>
      <c r="E3503" s="179"/>
      <c r="F3503" s="179"/>
      <c r="G3503" s="179"/>
      <c r="H3503" s="179"/>
      <c r="I3503" s="179"/>
      <c r="J3503" s="179"/>
      <c r="K3503" s="179"/>
      <c r="L3503" s="179"/>
      <c r="M3503" s="179"/>
      <c r="N3503" s="179"/>
      <c r="O3503" s="179"/>
      <c r="P3503" s="179"/>
      <c r="Q3503" s="179"/>
      <c r="R3503" s="179"/>
      <c r="S3503" s="179"/>
      <c r="T3503" s="179"/>
      <c r="U3503" s="179"/>
      <c r="V3503" s="179"/>
      <c r="W3503" s="179"/>
      <c r="X3503" s="179"/>
      <c r="Y3503" s="223"/>
      <c r="Z3503" s="179"/>
      <c r="AA3503" s="179"/>
      <c r="AB3503" s="179"/>
      <c r="AC3503" s="179"/>
      <c r="AD3503" s="179"/>
      <c r="AF3503" s="67"/>
      <c r="AG3503" s="67"/>
      <c r="AH3503" s="67"/>
      <c r="AI3503" s="67"/>
      <c r="AJ3503" s="207"/>
      <c r="AK3503" s="207"/>
      <c r="AL3503" s="207"/>
      <c r="AM3503" s="207"/>
      <c r="AN3503" s="207"/>
      <c r="AO3503" s="208"/>
    </row>
    <row r="3504" customFormat="false" ht="15.75" hidden="false" customHeight="true" outlineLevel="0" collapsed="false">
      <c r="A3504" s="179"/>
      <c r="B3504" s="179"/>
      <c r="C3504" s="179"/>
      <c r="D3504" s="179"/>
      <c r="E3504" s="179"/>
      <c r="F3504" s="179"/>
      <c r="G3504" s="179"/>
      <c r="H3504" s="179"/>
      <c r="I3504" s="179"/>
      <c r="J3504" s="179"/>
      <c r="K3504" s="179"/>
      <c r="L3504" s="179"/>
      <c r="M3504" s="179"/>
      <c r="N3504" s="179"/>
      <c r="O3504" s="179"/>
      <c r="P3504" s="179"/>
      <c r="Q3504" s="179"/>
      <c r="R3504" s="179"/>
      <c r="S3504" s="179"/>
      <c r="T3504" s="179"/>
      <c r="U3504" s="179"/>
      <c r="V3504" s="179"/>
      <c r="W3504" s="179"/>
      <c r="X3504" s="179"/>
      <c r="Y3504" s="223"/>
      <c r="Z3504" s="179"/>
      <c r="AA3504" s="179"/>
      <c r="AB3504" s="179"/>
      <c r="AC3504" s="179"/>
      <c r="AD3504" s="179"/>
      <c r="AF3504" s="67"/>
      <c r="AG3504" s="67"/>
      <c r="AH3504" s="67"/>
      <c r="AI3504" s="67"/>
      <c r="AJ3504" s="207"/>
      <c r="AK3504" s="207"/>
      <c r="AL3504" s="207"/>
      <c r="AM3504" s="207"/>
      <c r="AN3504" s="207"/>
      <c r="AO3504" s="208"/>
    </row>
    <row r="3505" customFormat="false" ht="15.75" hidden="false" customHeight="true" outlineLevel="0" collapsed="false">
      <c r="A3505" s="179"/>
      <c r="B3505" s="179"/>
      <c r="C3505" s="179"/>
      <c r="D3505" s="179"/>
      <c r="E3505" s="179"/>
      <c r="F3505" s="179"/>
      <c r="G3505" s="179"/>
      <c r="H3505" s="179"/>
      <c r="I3505" s="179"/>
      <c r="J3505" s="179"/>
      <c r="K3505" s="179"/>
      <c r="L3505" s="179"/>
      <c r="M3505" s="179"/>
      <c r="N3505" s="179"/>
      <c r="O3505" s="179"/>
      <c r="P3505" s="179"/>
      <c r="Q3505" s="179"/>
      <c r="R3505" s="179"/>
      <c r="S3505" s="179"/>
      <c r="T3505" s="179"/>
      <c r="U3505" s="179"/>
      <c r="V3505" s="179"/>
      <c r="W3505" s="179"/>
      <c r="X3505" s="179"/>
      <c r="Y3505" s="223"/>
      <c r="Z3505" s="179"/>
      <c r="AA3505" s="179"/>
      <c r="AB3505" s="179"/>
      <c r="AC3505" s="179"/>
      <c r="AD3505" s="179"/>
      <c r="AF3505" s="67"/>
      <c r="AG3505" s="67"/>
      <c r="AH3505" s="67"/>
      <c r="AI3505" s="67"/>
      <c r="AJ3505" s="207"/>
      <c r="AK3505" s="207"/>
      <c r="AL3505" s="207"/>
      <c r="AM3505" s="207"/>
      <c r="AN3505" s="207"/>
      <c r="AO3505" s="208"/>
    </row>
    <row r="3506" customFormat="false" ht="15.75" hidden="false" customHeight="true" outlineLevel="0" collapsed="false">
      <c r="A3506" s="179"/>
      <c r="B3506" s="179"/>
      <c r="C3506" s="179"/>
      <c r="D3506" s="179"/>
      <c r="E3506" s="179"/>
      <c r="F3506" s="179"/>
      <c r="G3506" s="179"/>
      <c r="H3506" s="179"/>
      <c r="I3506" s="179"/>
      <c r="J3506" s="179"/>
      <c r="K3506" s="179"/>
      <c r="L3506" s="179"/>
      <c r="M3506" s="179"/>
      <c r="N3506" s="179"/>
      <c r="O3506" s="179"/>
      <c r="P3506" s="179"/>
      <c r="Q3506" s="179"/>
      <c r="R3506" s="179"/>
      <c r="S3506" s="179"/>
      <c r="T3506" s="179"/>
      <c r="U3506" s="179"/>
      <c r="V3506" s="179"/>
      <c r="W3506" s="179"/>
      <c r="X3506" s="179"/>
      <c r="Y3506" s="223"/>
      <c r="Z3506" s="179"/>
      <c r="AA3506" s="179"/>
      <c r="AB3506" s="179"/>
      <c r="AC3506" s="179"/>
      <c r="AD3506" s="179"/>
      <c r="AF3506" s="67"/>
      <c r="AG3506" s="67"/>
      <c r="AH3506" s="67"/>
      <c r="AI3506" s="67"/>
      <c r="AJ3506" s="207"/>
      <c r="AK3506" s="207"/>
      <c r="AL3506" s="207"/>
      <c r="AM3506" s="207"/>
      <c r="AN3506" s="207"/>
      <c r="AO3506" s="208"/>
    </row>
    <row r="3507" customFormat="false" ht="15.75" hidden="false" customHeight="true" outlineLevel="0" collapsed="false">
      <c r="A3507" s="179"/>
      <c r="B3507" s="179"/>
      <c r="C3507" s="179"/>
      <c r="D3507" s="179"/>
      <c r="E3507" s="179"/>
      <c r="F3507" s="179"/>
      <c r="G3507" s="179"/>
      <c r="H3507" s="179"/>
      <c r="I3507" s="179"/>
      <c r="J3507" s="179"/>
      <c r="K3507" s="179"/>
      <c r="L3507" s="179"/>
      <c r="M3507" s="179"/>
      <c r="N3507" s="179"/>
      <c r="O3507" s="179"/>
      <c r="P3507" s="179"/>
      <c r="Q3507" s="179"/>
      <c r="R3507" s="179"/>
      <c r="S3507" s="179"/>
      <c r="T3507" s="179"/>
      <c r="U3507" s="179"/>
      <c r="V3507" s="179"/>
      <c r="W3507" s="179"/>
      <c r="X3507" s="179"/>
      <c r="Y3507" s="223"/>
      <c r="Z3507" s="179"/>
      <c r="AA3507" s="179"/>
      <c r="AB3507" s="179"/>
      <c r="AC3507" s="179"/>
      <c r="AD3507" s="179"/>
      <c r="AF3507" s="67"/>
      <c r="AG3507" s="67"/>
      <c r="AH3507" s="67"/>
      <c r="AI3507" s="67"/>
      <c r="AJ3507" s="207"/>
      <c r="AK3507" s="207"/>
      <c r="AL3507" s="207"/>
      <c r="AM3507" s="207"/>
      <c r="AN3507" s="207"/>
      <c r="AO3507" s="208"/>
    </row>
    <row r="3508" customFormat="false" ht="15.75" hidden="false" customHeight="true" outlineLevel="0" collapsed="false">
      <c r="A3508" s="179"/>
      <c r="B3508" s="179"/>
      <c r="C3508" s="179"/>
      <c r="D3508" s="179"/>
      <c r="E3508" s="179"/>
      <c r="F3508" s="179"/>
      <c r="G3508" s="179"/>
      <c r="H3508" s="179"/>
      <c r="I3508" s="179"/>
      <c r="J3508" s="179"/>
      <c r="K3508" s="179"/>
      <c r="L3508" s="179"/>
      <c r="M3508" s="179"/>
      <c r="N3508" s="179"/>
      <c r="O3508" s="179"/>
      <c r="P3508" s="179"/>
      <c r="Q3508" s="179"/>
      <c r="R3508" s="179"/>
      <c r="S3508" s="179"/>
      <c r="T3508" s="179"/>
      <c r="U3508" s="179"/>
      <c r="V3508" s="179"/>
      <c r="W3508" s="179"/>
      <c r="X3508" s="179"/>
      <c r="Y3508" s="223"/>
      <c r="Z3508" s="179"/>
      <c r="AA3508" s="179"/>
      <c r="AB3508" s="179"/>
      <c r="AC3508" s="179"/>
      <c r="AD3508" s="179"/>
      <c r="AF3508" s="67"/>
      <c r="AG3508" s="67"/>
      <c r="AH3508" s="67"/>
      <c r="AI3508" s="67"/>
      <c r="AJ3508" s="207"/>
      <c r="AK3508" s="207"/>
      <c r="AL3508" s="207"/>
      <c r="AM3508" s="207"/>
      <c r="AN3508" s="207"/>
      <c r="AO3508" s="208"/>
    </row>
    <row r="3509" customFormat="false" ht="15.75" hidden="false" customHeight="true" outlineLevel="0" collapsed="false">
      <c r="A3509" s="179"/>
      <c r="B3509" s="179"/>
      <c r="C3509" s="179"/>
      <c r="D3509" s="179"/>
      <c r="E3509" s="179"/>
      <c r="F3509" s="179"/>
      <c r="G3509" s="179"/>
      <c r="H3509" s="179"/>
      <c r="I3509" s="179"/>
      <c r="J3509" s="179"/>
      <c r="K3509" s="179"/>
      <c r="L3509" s="179"/>
      <c r="M3509" s="179"/>
      <c r="N3509" s="179"/>
      <c r="O3509" s="179"/>
      <c r="P3509" s="179"/>
      <c r="Q3509" s="179"/>
      <c r="R3509" s="179"/>
      <c r="S3509" s="179"/>
      <c r="T3509" s="179"/>
      <c r="U3509" s="179"/>
      <c r="V3509" s="179"/>
      <c r="W3509" s="179"/>
      <c r="X3509" s="179"/>
      <c r="Y3509" s="223"/>
      <c r="Z3509" s="179"/>
      <c r="AA3509" s="179"/>
      <c r="AB3509" s="179"/>
      <c r="AC3509" s="179"/>
      <c r="AD3509" s="179"/>
      <c r="AF3509" s="67"/>
      <c r="AG3509" s="67"/>
      <c r="AH3509" s="67"/>
      <c r="AI3509" s="67"/>
      <c r="AJ3509" s="207"/>
      <c r="AK3509" s="207"/>
      <c r="AL3509" s="207"/>
      <c r="AM3509" s="207"/>
      <c r="AN3509" s="207"/>
      <c r="AO3509" s="208"/>
    </row>
    <row r="3510" customFormat="false" ht="15.75" hidden="false" customHeight="true" outlineLevel="0" collapsed="false">
      <c r="A3510" s="179"/>
      <c r="B3510" s="179"/>
      <c r="C3510" s="179"/>
      <c r="D3510" s="179"/>
      <c r="E3510" s="179"/>
      <c r="F3510" s="179"/>
      <c r="G3510" s="179"/>
      <c r="H3510" s="179"/>
      <c r="I3510" s="179"/>
      <c r="J3510" s="179"/>
      <c r="K3510" s="179"/>
      <c r="L3510" s="179"/>
      <c r="M3510" s="179"/>
      <c r="N3510" s="179"/>
      <c r="O3510" s="179"/>
      <c r="P3510" s="179"/>
      <c r="Q3510" s="179"/>
      <c r="R3510" s="179"/>
      <c r="S3510" s="179"/>
      <c r="T3510" s="179"/>
      <c r="U3510" s="179"/>
      <c r="V3510" s="179"/>
      <c r="W3510" s="179"/>
      <c r="X3510" s="179"/>
      <c r="Y3510" s="223"/>
      <c r="Z3510" s="179"/>
      <c r="AA3510" s="179"/>
      <c r="AB3510" s="179"/>
      <c r="AC3510" s="179"/>
      <c r="AD3510" s="179"/>
      <c r="AF3510" s="67"/>
      <c r="AG3510" s="67"/>
      <c r="AH3510" s="67"/>
      <c r="AI3510" s="67"/>
      <c r="AJ3510" s="207"/>
      <c r="AK3510" s="207"/>
      <c r="AL3510" s="207"/>
      <c r="AM3510" s="207"/>
      <c r="AN3510" s="207"/>
      <c r="AO3510" s="208"/>
    </row>
    <row r="3511" customFormat="false" ht="15.75" hidden="false" customHeight="true" outlineLevel="0" collapsed="false">
      <c r="A3511" s="179"/>
      <c r="B3511" s="179"/>
      <c r="C3511" s="179"/>
      <c r="D3511" s="179"/>
      <c r="E3511" s="179"/>
      <c r="F3511" s="179"/>
      <c r="G3511" s="179"/>
      <c r="H3511" s="179"/>
      <c r="I3511" s="179"/>
      <c r="J3511" s="179"/>
      <c r="K3511" s="179"/>
      <c r="L3511" s="179"/>
      <c r="M3511" s="179"/>
      <c r="N3511" s="179"/>
      <c r="O3511" s="179"/>
      <c r="P3511" s="179"/>
      <c r="Q3511" s="179"/>
      <c r="R3511" s="179"/>
      <c r="S3511" s="179"/>
      <c r="T3511" s="179"/>
      <c r="U3511" s="179"/>
      <c r="V3511" s="179"/>
      <c r="W3511" s="179"/>
      <c r="X3511" s="179"/>
      <c r="Y3511" s="223"/>
      <c r="Z3511" s="179"/>
      <c r="AA3511" s="179"/>
      <c r="AB3511" s="179"/>
      <c r="AC3511" s="179"/>
      <c r="AD3511" s="179"/>
      <c r="AF3511" s="67"/>
      <c r="AG3511" s="67"/>
      <c r="AH3511" s="67"/>
      <c r="AI3511" s="67"/>
      <c r="AJ3511" s="207"/>
      <c r="AK3511" s="207"/>
      <c r="AL3511" s="207"/>
      <c r="AM3511" s="207"/>
      <c r="AN3511" s="207"/>
      <c r="AO3511" s="208"/>
    </row>
    <row r="3512" customFormat="false" ht="15.75" hidden="false" customHeight="true" outlineLevel="0" collapsed="false">
      <c r="A3512" s="179"/>
      <c r="B3512" s="179"/>
      <c r="C3512" s="179"/>
      <c r="D3512" s="179"/>
      <c r="E3512" s="179"/>
      <c r="F3512" s="179"/>
      <c r="G3512" s="179"/>
      <c r="H3512" s="179"/>
      <c r="I3512" s="179"/>
      <c r="J3512" s="179"/>
      <c r="K3512" s="179"/>
      <c r="L3512" s="179"/>
      <c r="M3512" s="179"/>
      <c r="N3512" s="179"/>
      <c r="O3512" s="179"/>
      <c r="P3512" s="179"/>
      <c r="Q3512" s="179"/>
      <c r="R3512" s="179"/>
      <c r="S3512" s="179"/>
      <c r="T3512" s="179"/>
      <c r="U3512" s="179"/>
      <c r="V3512" s="179"/>
      <c r="W3512" s="179"/>
      <c r="X3512" s="179"/>
      <c r="Y3512" s="223"/>
      <c r="Z3512" s="179"/>
      <c r="AA3512" s="179"/>
      <c r="AB3512" s="179"/>
      <c r="AC3512" s="179"/>
      <c r="AD3512" s="179"/>
      <c r="AF3512" s="67"/>
      <c r="AG3512" s="67"/>
      <c r="AH3512" s="67"/>
      <c r="AI3512" s="67"/>
      <c r="AJ3512" s="207"/>
      <c r="AK3512" s="207"/>
      <c r="AL3512" s="207"/>
      <c r="AM3512" s="207"/>
      <c r="AN3512" s="207"/>
      <c r="AO3512" s="208"/>
    </row>
    <row r="3513" customFormat="false" ht="15.75" hidden="false" customHeight="true" outlineLevel="0" collapsed="false">
      <c r="A3513" s="179"/>
      <c r="B3513" s="179"/>
      <c r="C3513" s="179"/>
      <c r="D3513" s="179"/>
      <c r="E3513" s="179"/>
      <c r="F3513" s="179"/>
      <c r="G3513" s="179"/>
      <c r="H3513" s="179"/>
      <c r="I3513" s="179"/>
      <c r="J3513" s="179"/>
      <c r="K3513" s="179"/>
      <c r="L3513" s="179"/>
      <c r="M3513" s="179"/>
      <c r="N3513" s="179"/>
      <c r="O3513" s="179"/>
      <c r="P3513" s="179"/>
      <c r="Q3513" s="179"/>
      <c r="R3513" s="179"/>
      <c r="S3513" s="179"/>
      <c r="T3513" s="179"/>
      <c r="U3513" s="179"/>
      <c r="V3513" s="179"/>
      <c r="W3513" s="179"/>
      <c r="X3513" s="179"/>
      <c r="Y3513" s="223"/>
      <c r="Z3513" s="179"/>
      <c r="AA3513" s="179"/>
      <c r="AB3513" s="179"/>
      <c r="AC3513" s="179"/>
      <c r="AD3513" s="179"/>
      <c r="AF3513" s="67"/>
      <c r="AG3513" s="67"/>
      <c r="AH3513" s="67"/>
      <c r="AI3513" s="67"/>
      <c r="AJ3513" s="207"/>
      <c r="AK3513" s="207"/>
      <c r="AL3513" s="207"/>
      <c r="AM3513" s="207"/>
      <c r="AN3513" s="207"/>
      <c r="AO3513" s="208"/>
    </row>
    <row r="3514" customFormat="false" ht="15.75" hidden="false" customHeight="true" outlineLevel="0" collapsed="false">
      <c r="A3514" s="179"/>
      <c r="B3514" s="179"/>
      <c r="C3514" s="179"/>
      <c r="D3514" s="179"/>
      <c r="E3514" s="179"/>
      <c r="F3514" s="179"/>
      <c r="G3514" s="179"/>
      <c r="H3514" s="179"/>
      <c r="I3514" s="179"/>
      <c r="J3514" s="179"/>
      <c r="K3514" s="179"/>
      <c r="L3514" s="179"/>
      <c r="M3514" s="179"/>
      <c r="N3514" s="179"/>
      <c r="O3514" s="179"/>
      <c r="P3514" s="179"/>
      <c r="Q3514" s="179"/>
      <c r="R3514" s="179"/>
      <c r="S3514" s="179"/>
      <c r="T3514" s="179"/>
      <c r="U3514" s="179"/>
      <c r="V3514" s="179"/>
      <c r="W3514" s="179"/>
      <c r="X3514" s="179"/>
      <c r="Y3514" s="223"/>
      <c r="Z3514" s="179"/>
      <c r="AA3514" s="179"/>
      <c r="AB3514" s="179"/>
      <c r="AC3514" s="179"/>
      <c r="AD3514" s="179"/>
      <c r="AF3514" s="67"/>
      <c r="AG3514" s="67"/>
      <c r="AH3514" s="67"/>
      <c r="AI3514" s="67"/>
      <c r="AJ3514" s="207"/>
      <c r="AK3514" s="207"/>
      <c r="AL3514" s="207"/>
      <c r="AM3514" s="207"/>
      <c r="AN3514" s="207"/>
      <c r="AO3514" s="208"/>
    </row>
    <row r="3515" customFormat="false" ht="15.75" hidden="false" customHeight="true" outlineLevel="0" collapsed="false">
      <c r="A3515" s="179"/>
      <c r="B3515" s="179"/>
      <c r="C3515" s="179"/>
      <c r="D3515" s="179"/>
      <c r="E3515" s="179"/>
      <c r="F3515" s="179"/>
      <c r="G3515" s="179"/>
      <c r="H3515" s="179"/>
      <c r="I3515" s="179"/>
      <c r="J3515" s="179"/>
      <c r="K3515" s="179"/>
      <c r="L3515" s="179"/>
      <c r="M3515" s="179"/>
      <c r="N3515" s="179"/>
      <c r="O3515" s="179"/>
      <c r="P3515" s="179"/>
      <c r="Q3515" s="179"/>
      <c r="R3515" s="179"/>
      <c r="S3515" s="179"/>
      <c r="T3515" s="179"/>
      <c r="U3515" s="179"/>
      <c r="V3515" s="179"/>
      <c r="W3515" s="179"/>
      <c r="X3515" s="179"/>
      <c r="Y3515" s="223"/>
      <c r="Z3515" s="179"/>
      <c r="AA3515" s="179"/>
      <c r="AB3515" s="179"/>
      <c r="AC3515" s="179"/>
      <c r="AD3515" s="179"/>
      <c r="AF3515" s="67"/>
      <c r="AG3515" s="67"/>
      <c r="AH3515" s="67"/>
      <c r="AI3515" s="67"/>
      <c r="AJ3515" s="207"/>
      <c r="AK3515" s="207"/>
      <c r="AL3515" s="207"/>
      <c r="AM3515" s="207"/>
      <c r="AN3515" s="207"/>
      <c r="AO3515" s="208"/>
    </row>
    <row r="3516" customFormat="false" ht="15.75" hidden="false" customHeight="true" outlineLevel="0" collapsed="false">
      <c r="A3516" s="179"/>
      <c r="B3516" s="179"/>
      <c r="C3516" s="179"/>
      <c r="D3516" s="179"/>
      <c r="E3516" s="179"/>
      <c r="F3516" s="179"/>
      <c r="G3516" s="179"/>
      <c r="H3516" s="179"/>
      <c r="I3516" s="179"/>
      <c r="J3516" s="179"/>
      <c r="K3516" s="179"/>
      <c r="L3516" s="179"/>
      <c r="M3516" s="179"/>
      <c r="N3516" s="179"/>
      <c r="O3516" s="179"/>
      <c r="P3516" s="179"/>
      <c r="Q3516" s="179"/>
      <c r="R3516" s="179"/>
      <c r="S3516" s="179"/>
      <c r="T3516" s="179"/>
      <c r="U3516" s="179"/>
      <c r="V3516" s="179"/>
      <c r="W3516" s="179"/>
      <c r="X3516" s="179"/>
      <c r="Y3516" s="223"/>
      <c r="Z3516" s="179"/>
      <c r="AA3516" s="179"/>
      <c r="AB3516" s="179"/>
      <c r="AC3516" s="179"/>
      <c r="AD3516" s="179"/>
      <c r="AF3516" s="67"/>
      <c r="AG3516" s="67"/>
      <c r="AH3516" s="67"/>
      <c r="AI3516" s="67"/>
      <c r="AJ3516" s="207"/>
      <c r="AK3516" s="207"/>
      <c r="AL3516" s="207"/>
      <c r="AM3516" s="207"/>
      <c r="AN3516" s="207"/>
      <c r="AO3516" s="208"/>
    </row>
    <row r="3517" customFormat="false" ht="15.75" hidden="false" customHeight="true" outlineLevel="0" collapsed="false">
      <c r="A3517" s="179"/>
      <c r="B3517" s="179"/>
      <c r="C3517" s="179"/>
      <c r="D3517" s="179"/>
      <c r="E3517" s="179"/>
      <c r="F3517" s="179"/>
      <c r="G3517" s="179"/>
      <c r="H3517" s="179"/>
      <c r="I3517" s="179"/>
      <c r="J3517" s="179"/>
      <c r="K3517" s="179"/>
      <c r="L3517" s="179"/>
      <c r="M3517" s="179"/>
      <c r="N3517" s="179"/>
      <c r="O3517" s="179"/>
      <c r="P3517" s="179"/>
      <c r="Q3517" s="179"/>
      <c r="R3517" s="179"/>
      <c r="S3517" s="179"/>
      <c r="T3517" s="179"/>
      <c r="U3517" s="179"/>
      <c r="V3517" s="179"/>
      <c r="W3517" s="179"/>
      <c r="X3517" s="179"/>
      <c r="Y3517" s="223"/>
      <c r="Z3517" s="179"/>
      <c r="AA3517" s="179"/>
      <c r="AB3517" s="179"/>
      <c r="AC3517" s="179"/>
      <c r="AD3517" s="179"/>
      <c r="AF3517" s="67"/>
      <c r="AG3517" s="67"/>
      <c r="AH3517" s="67"/>
      <c r="AI3517" s="67"/>
      <c r="AJ3517" s="207"/>
      <c r="AK3517" s="207"/>
      <c r="AL3517" s="207"/>
      <c r="AM3517" s="207"/>
      <c r="AN3517" s="207"/>
      <c r="AO3517" s="208"/>
    </row>
    <row r="3518" customFormat="false" ht="15.75" hidden="false" customHeight="true" outlineLevel="0" collapsed="false">
      <c r="A3518" s="179"/>
      <c r="B3518" s="179"/>
      <c r="C3518" s="179"/>
      <c r="D3518" s="179"/>
      <c r="E3518" s="179"/>
      <c r="F3518" s="179"/>
      <c r="G3518" s="179"/>
      <c r="H3518" s="179"/>
      <c r="I3518" s="179"/>
      <c r="J3518" s="179"/>
      <c r="K3518" s="179"/>
      <c r="L3518" s="179"/>
      <c r="M3518" s="179"/>
      <c r="N3518" s="179"/>
      <c r="O3518" s="179"/>
      <c r="P3518" s="179"/>
      <c r="Q3518" s="179"/>
      <c r="R3518" s="179"/>
      <c r="S3518" s="179"/>
      <c r="T3518" s="179"/>
      <c r="U3518" s="179"/>
      <c r="V3518" s="179"/>
      <c r="W3518" s="179"/>
      <c r="X3518" s="179"/>
      <c r="Y3518" s="223"/>
      <c r="Z3518" s="179"/>
      <c r="AA3518" s="179"/>
      <c r="AB3518" s="179"/>
      <c r="AC3518" s="179"/>
      <c r="AD3518" s="179"/>
      <c r="AF3518" s="67"/>
      <c r="AG3518" s="67"/>
      <c r="AH3518" s="67"/>
      <c r="AI3518" s="67"/>
      <c r="AJ3518" s="207"/>
      <c r="AK3518" s="207"/>
      <c r="AL3518" s="207"/>
      <c r="AM3518" s="207"/>
      <c r="AN3518" s="207"/>
      <c r="AO3518" s="208"/>
    </row>
    <row r="3519" customFormat="false" ht="15.75" hidden="false" customHeight="true" outlineLevel="0" collapsed="false">
      <c r="A3519" s="179"/>
      <c r="B3519" s="179"/>
      <c r="C3519" s="179"/>
      <c r="D3519" s="179"/>
      <c r="E3519" s="179"/>
      <c r="F3519" s="179"/>
      <c r="G3519" s="179"/>
      <c r="H3519" s="179"/>
      <c r="I3519" s="179"/>
      <c r="J3519" s="179"/>
      <c r="K3519" s="179"/>
      <c r="L3519" s="179"/>
      <c r="M3519" s="179"/>
      <c r="N3519" s="179"/>
      <c r="O3519" s="179"/>
      <c r="P3519" s="179"/>
      <c r="Q3519" s="179"/>
      <c r="R3519" s="179"/>
      <c r="S3519" s="179"/>
      <c r="T3519" s="179"/>
      <c r="U3519" s="179"/>
      <c r="V3519" s="179"/>
      <c r="W3519" s="179"/>
      <c r="X3519" s="179"/>
      <c r="Y3519" s="223"/>
      <c r="Z3519" s="179"/>
      <c r="AA3519" s="179"/>
      <c r="AB3519" s="179"/>
      <c r="AC3519" s="179"/>
      <c r="AD3519" s="179"/>
      <c r="AF3519" s="67"/>
      <c r="AG3519" s="67"/>
      <c r="AH3519" s="67"/>
      <c r="AI3519" s="67"/>
      <c r="AJ3519" s="207"/>
      <c r="AK3519" s="207"/>
      <c r="AL3519" s="207"/>
      <c r="AM3519" s="207"/>
      <c r="AN3519" s="207"/>
      <c r="AO3519" s="208"/>
    </row>
    <row r="3520" customFormat="false" ht="15.75" hidden="false" customHeight="true" outlineLevel="0" collapsed="false">
      <c r="A3520" s="179"/>
      <c r="B3520" s="179"/>
      <c r="C3520" s="179"/>
      <c r="D3520" s="179"/>
      <c r="E3520" s="179"/>
      <c r="F3520" s="179"/>
      <c r="G3520" s="179"/>
      <c r="H3520" s="179"/>
      <c r="I3520" s="179"/>
      <c r="J3520" s="179"/>
      <c r="K3520" s="179"/>
      <c r="L3520" s="179"/>
      <c r="M3520" s="179"/>
      <c r="N3520" s="179"/>
      <c r="O3520" s="179"/>
      <c r="P3520" s="179"/>
      <c r="Q3520" s="179"/>
      <c r="R3520" s="179"/>
      <c r="S3520" s="179"/>
      <c r="T3520" s="179"/>
      <c r="U3520" s="179"/>
      <c r="V3520" s="179"/>
      <c r="W3520" s="179"/>
      <c r="X3520" s="179"/>
      <c r="Y3520" s="223"/>
      <c r="Z3520" s="179"/>
      <c r="AA3520" s="179"/>
      <c r="AB3520" s="179"/>
      <c r="AC3520" s="179"/>
      <c r="AD3520" s="179"/>
      <c r="AF3520" s="67"/>
      <c r="AG3520" s="67"/>
      <c r="AH3520" s="67"/>
      <c r="AI3520" s="67"/>
      <c r="AJ3520" s="207"/>
      <c r="AK3520" s="207"/>
      <c r="AL3520" s="207"/>
      <c r="AM3520" s="207"/>
      <c r="AN3520" s="207"/>
      <c r="AO3520" s="208"/>
    </row>
    <row r="3521" customFormat="false" ht="15.75" hidden="false" customHeight="true" outlineLevel="0" collapsed="false">
      <c r="A3521" s="179"/>
      <c r="B3521" s="179"/>
      <c r="C3521" s="179"/>
      <c r="D3521" s="179"/>
      <c r="E3521" s="179"/>
      <c r="F3521" s="179"/>
      <c r="G3521" s="179"/>
      <c r="H3521" s="179"/>
      <c r="I3521" s="179"/>
      <c r="J3521" s="179"/>
      <c r="K3521" s="179"/>
      <c r="L3521" s="179"/>
      <c r="M3521" s="179"/>
      <c r="N3521" s="179"/>
      <c r="O3521" s="179"/>
      <c r="P3521" s="179"/>
      <c r="Q3521" s="179"/>
      <c r="R3521" s="179"/>
      <c r="S3521" s="179"/>
      <c r="T3521" s="179"/>
      <c r="U3521" s="179"/>
      <c r="V3521" s="179"/>
      <c r="W3521" s="179"/>
      <c r="X3521" s="179"/>
      <c r="Y3521" s="223"/>
      <c r="Z3521" s="179"/>
      <c r="AA3521" s="179"/>
      <c r="AB3521" s="179"/>
      <c r="AC3521" s="179"/>
      <c r="AD3521" s="179"/>
      <c r="AF3521" s="67"/>
      <c r="AG3521" s="67"/>
      <c r="AH3521" s="67"/>
      <c r="AI3521" s="67"/>
      <c r="AJ3521" s="207"/>
      <c r="AK3521" s="207"/>
      <c r="AL3521" s="207"/>
      <c r="AM3521" s="207"/>
      <c r="AN3521" s="207"/>
      <c r="AO3521" s="208"/>
    </row>
    <row r="3522" customFormat="false" ht="15.75" hidden="false" customHeight="true" outlineLevel="0" collapsed="false">
      <c r="A3522" s="179"/>
      <c r="B3522" s="179"/>
      <c r="C3522" s="179"/>
      <c r="D3522" s="179"/>
      <c r="E3522" s="179"/>
      <c r="F3522" s="179"/>
      <c r="G3522" s="179"/>
      <c r="H3522" s="179"/>
      <c r="I3522" s="179"/>
      <c r="J3522" s="179"/>
      <c r="K3522" s="179"/>
      <c r="L3522" s="179"/>
      <c r="M3522" s="179"/>
      <c r="N3522" s="179"/>
      <c r="O3522" s="179"/>
      <c r="P3522" s="179"/>
      <c r="Q3522" s="179"/>
      <c r="R3522" s="179"/>
      <c r="S3522" s="179"/>
      <c r="T3522" s="179"/>
      <c r="U3522" s="179"/>
      <c r="V3522" s="179"/>
      <c r="W3522" s="179"/>
      <c r="X3522" s="179"/>
      <c r="Y3522" s="223"/>
      <c r="Z3522" s="179"/>
      <c r="AA3522" s="179"/>
      <c r="AB3522" s="179"/>
      <c r="AC3522" s="179"/>
      <c r="AD3522" s="179"/>
      <c r="AF3522" s="67"/>
      <c r="AG3522" s="67"/>
      <c r="AH3522" s="67"/>
      <c r="AI3522" s="67"/>
      <c r="AJ3522" s="207"/>
      <c r="AK3522" s="207"/>
      <c r="AL3522" s="207"/>
      <c r="AM3522" s="207"/>
      <c r="AN3522" s="207"/>
      <c r="AO3522" s="208"/>
    </row>
    <row r="3523" customFormat="false" ht="15.75" hidden="false" customHeight="true" outlineLevel="0" collapsed="false">
      <c r="A3523" s="179"/>
      <c r="B3523" s="179"/>
      <c r="C3523" s="179"/>
      <c r="D3523" s="179"/>
      <c r="E3523" s="179"/>
      <c r="F3523" s="179"/>
      <c r="G3523" s="179"/>
      <c r="H3523" s="179"/>
      <c r="I3523" s="179"/>
      <c r="J3523" s="179"/>
      <c r="K3523" s="179"/>
      <c r="L3523" s="179"/>
      <c r="M3523" s="179"/>
      <c r="N3523" s="179"/>
      <c r="O3523" s="179"/>
      <c r="P3523" s="179"/>
      <c r="Q3523" s="179"/>
      <c r="R3523" s="179"/>
      <c r="S3523" s="179"/>
      <c r="T3523" s="179"/>
      <c r="U3523" s="179"/>
      <c r="V3523" s="179"/>
      <c r="W3523" s="179"/>
      <c r="X3523" s="179"/>
      <c r="Y3523" s="223"/>
      <c r="Z3523" s="179"/>
      <c r="AA3523" s="179"/>
      <c r="AB3523" s="179"/>
      <c r="AC3523" s="179"/>
      <c r="AD3523" s="179"/>
      <c r="AF3523" s="67"/>
      <c r="AG3523" s="67"/>
      <c r="AH3523" s="67"/>
      <c r="AI3523" s="67"/>
      <c r="AJ3523" s="207"/>
      <c r="AK3523" s="207"/>
      <c r="AL3523" s="207"/>
      <c r="AM3523" s="207"/>
      <c r="AN3523" s="207"/>
      <c r="AO3523" s="208"/>
    </row>
    <row r="3524" customFormat="false" ht="15.75" hidden="false" customHeight="true" outlineLevel="0" collapsed="false">
      <c r="A3524" s="179"/>
      <c r="B3524" s="179"/>
      <c r="C3524" s="179"/>
      <c r="D3524" s="179"/>
      <c r="E3524" s="179"/>
      <c r="F3524" s="179"/>
      <c r="G3524" s="179"/>
      <c r="H3524" s="179"/>
      <c r="I3524" s="179"/>
      <c r="J3524" s="179"/>
      <c r="K3524" s="179"/>
      <c r="L3524" s="179"/>
      <c r="M3524" s="179"/>
      <c r="N3524" s="179"/>
      <c r="O3524" s="179"/>
      <c r="P3524" s="179"/>
      <c r="Q3524" s="179"/>
      <c r="R3524" s="179"/>
      <c r="S3524" s="179"/>
      <c r="T3524" s="179"/>
      <c r="U3524" s="179"/>
      <c r="V3524" s="179"/>
      <c r="W3524" s="179"/>
      <c r="X3524" s="179"/>
      <c r="Y3524" s="223"/>
      <c r="Z3524" s="179"/>
      <c r="AA3524" s="179"/>
      <c r="AB3524" s="179"/>
      <c r="AC3524" s="179"/>
      <c r="AD3524" s="179"/>
      <c r="AF3524" s="67"/>
      <c r="AG3524" s="67"/>
      <c r="AH3524" s="67"/>
      <c r="AI3524" s="67"/>
      <c r="AJ3524" s="207"/>
      <c r="AK3524" s="207"/>
      <c r="AL3524" s="207"/>
      <c r="AM3524" s="207"/>
      <c r="AN3524" s="207"/>
      <c r="AO3524" s="208"/>
    </row>
    <row r="3525" customFormat="false" ht="15.75" hidden="false" customHeight="true" outlineLevel="0" collapsed="false">
      <c r="A3525" s="179"/>
      <c r="B3525" s="179"/>
      <c r="C3525" s="179"/>
      <c r="D3525" s="179"/>
      <c r="E3525" s="179"/>
      <c r="F3525" s="179"/>
      <c r="G3525" s="179"/>
      <c r="H3525" s="179"/>
      <c r="I3525" s="179"/>
      <c r="J3525" s="179"/>
      <c r="K3525" s="179"/>
      <c r="L3525" s="179"/>
      <c r="M3525" s="179"/>
      <c r="N3525" s="179"/>
      <c r="O3525" s="179"/>
      <c r="P3525" s="179"/>
      <c r="Q3525" s="179"/>
      <c r="R3525" s="179"/>
      <c r="S3525" s="179"/>
      <c r="T3525" s="179"/>
      <c r="U3525" s="179"/>
      <c r="V3525" s="179"/>
      <c r="W3525" s="179"/>
      <c r="X3525" s="179"/>
      <c r="Y3525" s="223"/>
      <c r="Z3525" s="179"/>
      <c r="AA3525" s="179"/>
      <c r="AB3525" s="179"/>
      <c r="AC3525" s="179"/>
      <c r="AD3525" s="179"/>
      <c r="AF3525" s="67"/>
      <c r="AG3525" s="67"/>
      <c r="AH3525" s="67"/>
      <c r="AI3525" s="67"/>
      <c r="AJ3525" s="207"/>
      <c r="AK3525" s="207"/>
      <c r="AL3525" s="207"/>
      <c r="AM3525" s="207"/>
      <c r="AN3525" s="207"/>
      <c r="AO3525" s="208"/>
    </row>
    <row r="3526" customFormat="false" ht="15.75" hidden="false" customHeight="true" outlineLevel="0" collapsed="false">
      <c r="A3526" s="179"/>
      <c r="B3526" s="179"/>
      <c r="C3526" s="179"/>
      <c r="D3526" s="179"/>
      <c r="E3526" s="179"/>
      <c r="F3526" s="179"/>
      <c r="G3526" s="179"/>
      <c r="H3526" s="179"/>
      <c r="I3526" s="179"/>
      <c r="J3526" s="179"/>
      <c r="K3526" s="179"/>
      <c r="L3526" s="179"/>
      <c r="M3526" s="179"/>
      <c r="N3526" s="179"/>
      <c r="O3526" s="179"/>
      <c r="P3526" s="179"/>
      <c r="Q3526" s="179"/>
      <c r="R3526" s="179"/>
      <c r="S3526" s="179"/>
      <c r="T3526" s="179"/>
      <c r="U3526" s="179"/>
      <c r="V3526" s="179"/>
      <c r="W3526" s="179"/>
      <c r="X3526" s="179"/>
      <c r="Y3526" s="223"/>
      <c r="Z3526" s="179"/>
      <c r="AA3526" s="179"/>
      <c r="AB3526" s="179"/>
      <c r="AC3526" s="179"/>
      <c r="AD3526" s="179"/>
      <c r="AF3526" s="67"/>
      <c r="AG3526" s="67"/>
      <c r="AH3526" s="67"/>
      <c r="AI3526" s="67"/>
      <c r="AJ3526" s="207"/>
      <c r="AK3526" s="207"/>
      <c r="AL3526" s="207"/>
      <c r="AM3526" s="207"/>
      <c r="AN3526" s="207"/>
      <c r="AO3526" s="208"/>
    </row>
    <row r="3527" customFormat="false" ht="15.75" hidden="false" customHeight="true" outlineLevel="0" collapsed="false">
      <c r="A3527" s="179"/>
      <c r="B3527" s="179"/>
      <c r="C3527" s="179"/>
      <c r="D3527" s="179"/>
      <c r="E3527" s="179"/>
      <c r="F3527" s="179"/>
      <c r="G3527" s="179"/>
      <c r="H3527" s="179"/>
      <c r="I3527" s="179"/>
      <c r="J3527" s="179"/>
      <c r="K3527" s="179"/>
      <c r="L3527" s="179"/>
      <c r="M3527" s="179"/>
      <c r="N3527" s="179"/>
      <c r="O3527" s="179"/>
      <c r="P3527" s="179"/>
      <c r="Q3527" s="179"/>
      <c r="R3527" s="179"/>
      <c r="S3527" s="179"/>
      <c r="T3527" s="179"/>
      <c r="U3527" s="179"/>
      <c r="V3527" s="179"/>
      <c r="W3527" s="179"/>
      <c r="X3527" s="179"/>
      <c r="Y3527" s="223"/>
      <c r="Z3527" s="179"/>
      <c r="AA3527" s="179"/>
      <c r="AB3527" s="179"/>
      <c r="AC3527" s="179"/>
      <c r="AD3527" s="179"/>
      <c r="AF3527" s="67"/>
      <c r="AG3527" s="67"/>
      <c r="AH3527" s="67"/>
      <c r="AI3527" s="67"/>
      <c r="AJ3527" s="207"/>
      <c r="AK3527" s="207"/>
      <c r="AL3527" s="207"/>
      <c r="AM3527" s="207"/>
      <c r="AN3527" s="207"/>
      <c r="AO3527" s="208"/>
    </row>
    <row r="3528" customFormat="false" ht="15.75" hidden="false" customHeight="true" outlineLevel="0" collapsed="false">
      <c r="A3528" s="179"/>
      <c r="B3528" s="179"/>
      <c r="C3528" s="179"/>
      <c r="D3528" s="179"/>
      <c r="E3528" s="179"/>
      <c r="F3528" s="179"/>
      <c r="G3528" s="179"/>
      <c r="H3528" s="179"/>
      <c r="I3528" s="179"/>
      <c r="J3528" s="179"/>
      <c r="K3528" s="179"/>
      <c r="L3528" s="179"/>
      <c r="M3528" s="179"/>
      <c r="N3528" s="179"/>
      <c r="O3528" s="179"/>
      <c r="P3528" s="179"/>
      <c r="Q3528" s="179"/>
      <c r="R3528" s="179"/>
      <c r="S3528" s="179"/>
      <c r="T3528" s="179"/>
      <c r="U3528" s="179"/>
      <c r="V3528" s="179"/>
      <c r="W3528" s="179"/>
      <c r="X3528" s="179"/>
      <c r="Y3528" s="223"/>
      <c r="Z3528" s="179"/>
      <c r="AA3528" s="179"/>
      <c r="AB3528" s="179"/>
      <c r="AC3528" s="179"/>
      <c r="AD3528" s="179"/>
      <c r="AF3528" s="67"/>
      <c r="AG3528" s="67"/>
      <c r="AH3528" s="67"/>
      <c r="AI3528" s="67"/>
      <c r="AJ3528" s="207"/>
      <c r="AK3528" s="207"/>
      <c r="AL3528" s="207"/>
      <c r="AM3528" s="207"/>
      <c r="AN3528" s="207"/>
      <c r="AO3528" s="208"/>
    </row>
    <row r="3529" customFormat="false" ht="15.75" hidden="false" customHeight="true" outlineLevel="0" collapsed="false">
      <c r="A3529" s="179"/>
      <c r="B3529" s="179"/>
      <c r="C3529" s="179"/>
      <c r="D3529" s="179"/>
      <c r="E3529" s="179"/>
      <c r="F3529" s="179"/>
      <c r="G3529" s="179"/>
      <c r="H3529" s="179"/>
      <c r="I3529" s="179"/>
      <c r="J3529" s="179"/>
      <c r="K3529" s="179"/>
      <c r="L3529" s="179"/>
      <c r="M3529" s="179"/>
      <c r="N3529" s="179"/>
      <c r="O3529" s="179"/>
      <c r="P3529" s="179"/>
      <c r="Q3529" s="179"/>
      <c r="R3529" s="179"/>
      <c r="S3529" s="179"/>
      <c r="T3529" s="179"/>
      <c r="U3529" s="179"/>
      <c r="V3529" s="179"/>
      <c r="W3529" s="179"/>
      <c r="X3529" s="179"/>
      <c r="Y3529" s="223"/>
      <c r="Z3529" s="179"/>
      <c r="AA3529" s="179"/>
      <c r="AB3529" s="179"/>
      <c r="AC3529" s="179"/>
      <c r="AD3529" s="179"/>
      <c r="AF3529" s="67"/>
      <c r="AG3529" s="67"/>
      <c r="AH3529" s="67"/>
      <c r="AI3529" s="67"/>
      <c r="AJ3529" s="207"/>
      <c r="AK3529" s="207"/>
      <c r="AL3529" s="207"/>
      <c r="AM3529" s="207"/>
      <c r="AN3529" s="207"/>
      <c r="AO3529" s="208"/>
    </row>
    <row r="3530" customFormat="false" ht="15.75" hidden="false" customHeight="true" outlineLevel="0" collapsed="false">
      <c r="A3530" s="179"/>
      <c r="B3530" s="179"/>
      <c r="C3530" s="179"/>
      <c r="D3530" s="179"/>
      <c r="E3530" s="179"/>
      <c r="F3530" s="179"/>
      <c r="G3530" s="179"/>
      <c r="H3530" s="179"/>
      <c r="I3530" s="179"/>
      <c r="J3530" s="179"/>
      <c r="K3530" s="179"/>
      <c r="L3530" s="179"/>
      <c r="M3530" s="179"/>
      <c r="N3530" s="179"/>
      <c r="O3530" s="179"/>
      <c r="P3530" s="179"/>
      <c r="Q3530" s="179"/>
      <c r="R3530" s="179"/>
      <c r="S3530" s="179"/>
      <c r="T3530" s="179"/>
      <c r="U3530" s="179"/>
      <c r="V3530" s="179"/>
      <c r="W3530" s="179"/>
      <c r="X3530" s="179"/>
      <c r="Y3530" s="223"/>
      <c r="Z3530" s="179"/>
      <c r="AA3530" s="179"/>
      <c r="AB3530" s="179"/>
      <c r="AC3530" s="179"/>
      <c r="AD3530" s="179"/>
      <c r="AF3530" s="67"/>
      <c r="AG3530" s="67"/>
      <c r="AH3530" s="67"/>
      <c r="AI3530" s="67"/>
      <c r="AJ3530" s="207"/>
      <c r="AK3530" s="207"/>
      <c r="AL3530" s="207"/>
      <c r="AM3530" s="207"/>
      <c r="AN3530" s="207"/>
      <c r="AO3530" s="208"/>
    </row>
    <row r="3531" customFormat="false" ht="15.75" hidden="false" customHeight="true" outlineLevel="0" collapsed="false">
      <c r="A3531" s="179"/>
      <c r="B3531" s="179"/>
      <c r="C3531" s="179"/>
      <c r="D3531" s="179"/>
      <c r="E3531" s="179"/>
      <c r="F3531" s="179"/>
      <c r="G3531" s="179"/>
      <c r="H3531" s="179"/>
      <c r="I3531" s="179"/>
      <c r="J3531" s="179"/>
      <c r="K3531" s="179"/>
      <c r="L3531" s="179"/>
      <c r="M3531" s="179"/>
      <c r="N3531" s="179"/>
      <c r="O3531" s="179"/>
      <c r="P3531" s="179"/>
      <c r="Q3531" s="179"/>
      <c r="R3531" s="179"/>
      <c r="S3531" s="179"/>
      <c r="T3531" s="179"/>
      <c r="U3531" s="179"/>
      <c r="V3531" s="179"/>
      <c r="W3531" s="179"/>
      <c r="X3531" s="179"/>
      <c r="Y3531" s="223"/>
      <c r="Z3531" s="179"/>
      <c r="AA3531" s="179"/>
      <c r="AB3531" s="179"/>
      <c r="AC3531" s="179"/>
      <c r="AD3531" s="179"/>
      <c r="AF3531" s="67"/>
      <c r="AG3531" s="67"/>
      <c r="AH3531" s="67"/>
      <c r="AI3531" s="67"/>
      <c r="AJ3531" s="207"/>
      <c r="AK3531" s="207"/>
      <c r="AL3531" s="207"/>
      <c r="AM3531" s="207"/>
      <c r="AN3531" s="207"/>
      <c r="AO3531" s="208"/>
    </row>
    <row r="3532" customFormat="false" ht="15.75" hidden="false" customHeight="true" outlineLevel="0" collapsed="false">
      <c r="A3532" s="179"/>
      <c r="B3532" s="179"/>
      <c r="C3532" s="179"/>
      <c r="D3532" s="179"/>
      <c r="E3532" s="179"/>
      <c r="F3532" s="179"/>
      <c r="G3532" s="179"/>
      <c r="H3532" s="179"/>
      <c r="I3532" s="179"/>
      <c r="J3532" s="179"/>
      <c r="K3532" s="179"/>
      <c r="L3532" s="179"/>
      <c r="M3532" s="179"/>
      <c r="N3532" s="179"/>
      <c r="O3532" s="179"/>
      <c r="P3532" s="179"/>
      <c r="Q3532" s="179"/>
      <c r="R3532" s="179"/>
      <c r="S3532" s="179"/>
      <c r="T3532" s="179"/>
      <c r="U3532" s="179"/>
      <c r="V3532" s="179"/>
      <c r="W3532" s="179"/>
      <c r="X3532" s="179"/>
      <c r="Y3532" s="223"/>
      <c r="Z3532" s="179"/>
      <c r="AA3532" s="179"/>
      <c r="AB3532" s="179"/>
      <c r="AC3532" s="179"/>
      <c r="AD3532" s="179"/>
      <c r="AF3532" s="67"/>
      <c r="AG3532" s="67"/>
      <c r="AH3532" s="67"/>
      <c r="AI3532" s="67"/>
      <c r="AJ3532" s="207"/>
      <c r="AK3532" s="207"/>
      <c r="AL3532" s="207"/>
      <c r="AM3532" s="207"/>
      <c r="AN3532" s="207"/>
      <c r="AO3532" s="208"/>
    </row>
    <row r="3533" customFormat="false" ht="15.75" hidden="false" customHeight="true" outlineLevel="0" collapsed="false">
      <c r="A3533" s="179"/>
      <c r="B3533" s="179"/>
      <c r="C3533" s="179"/>
      <c r="D3533" s="179"/>
      <c r="E3533" s="179"/>
      <c r="F3533" s="179"/>
      <c r="G3533" s="179"/>
      <c r="H3533" s="179"/>
      <c r="I3533" s="179"/>
      <c r="J3533" s="179"/>
      <c r="K3533" s="179"/>
      <c r="L3533" s="179"/>
      <c r="M3533" s="179"/>
      <c r="N3533" s="179"/>
      <c r="O3533" s="179"/>
      <c r="P3533" s="179"/>
      <c r="Q3533" s="179"/>
      <c r="R3533" s="179"/>
      <c r="S3533" s="179"/>
      <c r="T3533" s="179"/>
      <c r="U3533" s="179"/>
      <c r="V3533" s="179"/>
      <c r="W3533" s="179"/>
      <c r="X3533" s="179"/>
      <c r="Y3533" s="223"/>
      <c r="Z3533" s="179"/>
      <c r="AA3533" s="179"/>
      <c r="AB3533" s="179"/>
      <c r="AC3533" s="179"/>
      <c r="AD3533" s="179"/>
      <c r="AF3533" s="67"/>
      <c r="AG3533" s="67"/>
      <c r="AH3533" s="67"/>
      <c r="AI3533" s="67"/>
      <c r="AJ3533" s="207"/>
      <c r="AK3533" s="207"/>
      <c r="AL3533" s="207"/>
      <c r="AM3533" s="207"/>
      <c r="AN3533" s="207"/>
      <c r="AO3533" s="208"/>
    </row>
    <row r="3534" customFormat="false" ht="15.75" hidden="false" customHeight="true" outlineLevel="0" collapsed="false">
      <c r="A3534" s="179"/>
      <c r="B3534" s="179"/>
      <c r="C3534" s="179"/>
      <c r="D3534" s="179"/>
      <c r="E3534" s="179"/>
      <c r="F3534" s="179"/>
      <c r="G3534" s="179"/>
      <c r="H3534" s="179"/>
      <c r="I3534" s="179"/>
      <c r="J3534" s="179"/>
      <c r="K3534" s="179"/>
      <c r="L3534" s="179"/>
      <c r="M3534" s="179"/>
      <c r="N3534" s="179"/>
      <c r="O3534" s="179"/>
      <c r="P3534" s="179"/>
      <c r="Q3534" s="179"/>
      <c r="R3534" s="179"/>
      <c r="S3534" s="179"/>
      <c r="T3534" s="179"/>
      <c r="U3534" s="179"/>
      <c r="V3534" s="179"/>
      <c r="W3534" s="179"/>
      <c r="X3534" s="179"/>
      <c r="Y3534" s="223"/>
      <c r="Z3534" s="179"/>
      <c r="AA3534" s="179"/>
      <c r="AB3534" s="179"/>
      <c r="AC3534" s="179"/>
      <c r="AD3534" s="179"/>
      <c r="AF3534" s="67"/>
      <c r="AG3534" s="67"/>
      <c r="AH3534" s="67"/>
      <c r="AI3534" s="67"/>
      <c r="AJ3534" s="207"/>
      <c r="AK3534" s="207"/>
      <c r="AL3534" s="207"/>
      <c r="AM3534" s="207"/>
      <c r="AN3534" s="207"/>
      <c r="AO3534" s="208"/>
    </row>
    <row r="3535" customFormat="false" ht="15.75" hidden="false" customHeight="true" outlineLevel="0" collapsed="false">
      <c r="A3535" s="179"/>
      <c r="B3535" s="179"/>
      <c r="C3535" s="179"/>
      <c r="D3535" s="179"/>
      <c r="E3535" s="179"/>
      <c r="F3535" s="179"/>
      <c r="G3535" s="179"/>
      <c r="H3535" s="179"/>
      <c r="I3535" s="179"/>
      <c r="J3535" s="179"/>
      <c r="K3535" s="179"/>
      <c r="L3535" s="179"/>
      <c r="M3535" s="179"/>
      <c r="N3535" s="179"/>
      <c r="O3535" s="179"/>
      <c r="P3535" s="179"/>
      <c r="Q3535" s="179"/>
      <c r="R3535" s="179"/>
      <c r="S3535" s="179"/>
      <c r="T3535" s="179"/>
      <c r="U3535" s="179"/>
      <c r="V3535" s="179"/>
      <c r="W3535" s="179"/>
      <c r="X3535" s="179"/>
      <c r="Y3535" s="223"/>
      <c r="Z3535" s="179"/>
      <c r="AA3535" s="179"/>
      <c r="AB3535" s="179"/>
      <c r="AC3535" s="179"/>
      <c r="AD3535" s="179"/>
      <c r="AF3535" s="67"/>
      <c r="AG3535" s="67"/>
      <c r="AH3535" s="67"/>
      <c r="AI3535" s="67"/>
      <c r="AJ3535" s="207"/>
      <c r="AK3535" s="207"/>
      <c r="AL3535" s="207"/>
      <c r="AM3535" s="207"/>
      <c r="AN3535" s="207"/>
      <c r="AO3535" s="208"/>
    </row>
    <row r="3536" customFormat="false" ht="15.75" hidden="false" customHeight="true" outlineLevel="0" collapsed="false">
      <c r="A3536" s="179"/>
      <c r="B3536" s="179"/>
      <c r="C3536" s="179"/>
      <c r="D3536" s="179"/>
      <c r="E3536" s="179"/>
      <c r="F3536" s="179"/>
      <c r="G3536" s="179"/>
      <c r="H3536" s="179"/>
      <c r="I3536" s="179"/>
      <c r="J3536" s="179"/>
      <c r="K3536" s="179"/>
      <c r="L3536" s="179"/>
      <c r="M3536" s="179"/>
      <c r="N3536" s="179"/>
      <c r="O3536" s="179"/>
      <c r="P3536" s="179"/>
      <c r="Q3536" s="179"/>
      <c r="R3536" s="179"/>
      <c r="S3536" s="179"/>
      <c r="T3536" s="179"/>
      <c r="U3536" s="179"/>
      <c r="V3536" s="179"/>
      <c r="W3536" s="179"/>
      <c r="X3536" s="179"/>
      <c r="Y3536" s="223"/>
      <c r="Z3536" s="179"/>
      <c r="AA3536" s="179"/>
      <c r="AB3536" s="179"/>
      <c r="AC3536" s="179"/>
      <c r="AD3536" s="179"/>
      <c r="AF3536" s="67"/>
      <c r="AG3536" s="67"/>
      <c r="AH3536" s="67"/>
      <c r="AI3536" s="67"/>
      <c r="AJ3536" s="207"/>
      <c r="AK3536" s="207"/>
      <c r="AL3536" s="207"/>
      <c r="AM3536" s="207"/>
      <c r="AN3536" s="207"/>
      <c r="AO3536" s="208"/>
    </row>
    <row r="3537" customFormat="false" ht="15.75" hidden="false" customHeight="true" outlineLevel="0" collapsed="false">
      <c r="A3537" s="179"/>
      <c r="B3537" s="179"/>
      <c r="C3537" s="179"/>
      <c r="D3537" s="179"/>
      <c r="E3537" s="179"/>
      <c r="F3537" s="179"/>
      <c r="G3537" s="179"/>
      <c r="H3537" s="179"/>
      <c r="I3537" s="179"/>
      <c r="J3537" s="179"/>
      <c r="K3537" s="179"/>
      <c r="L3537" s="179"/>
      <c r="M3537" s="179"/>
      <c r="N3537" s="179"/>
      <c r="O3537" s="179"/>
      <c r="P3537" s="179"/>
      <c r="Q3537" s="179"/>
      <c r="R3537" s="179"/>
      <c r="S3537" s="179"/>
      <c r="T3537" s="179"/>
      <c r="U3537" s="179"/>
      <c r="V3537" s="179"/>
      <c r="W3537" s="179"/>
      <c r="X3537" s="179"/>
      <c r="Y3537" s="223"/>
      <c r="Z3537" s="179"/>
      <c r="AA3537" s="179"/>
      <c r="AB3537" s="179"/>
      <c r="AC3537" s="179"/>
      <c r="AD3537" s="179"/>
      <c r="AF3537" s="67"/>
      <c r="AG3537" s="67"/>
      <c r="AH3537" s="67"/>
      <c r="AI3537" s="67"/>
      <c r="AJ3537" s="207"/>
      <c r="AK3537" s="207"/>
      <c r="AL3537" s="207"/>
      <c r="AM3537" s="207"/>
      <c r="AN3537" s="207"/>
      <c r="AO3537" s="208"/>
    </row>
    <row r="3538" customFormat="false" ht="15.75" hidden="false" customHeight="true" outlineLevel="0" collapsed="false">
      <c r="A3538" s="179"/>
      <c r="B3538" s="179"/>
      <c r="C3538" s="179"/>
      <c r="D3538" s="179"/>
      <c r="E3538" s="179"/>
      <c r="F3538" s="179"/>
      <c r="G3538" s="179"/>
      <c r="H3538" s="179"/>
      <c r="I3538" s="179"/>
      <c r="J3538" s="179"/>
      <c r="K3538" s="179"/>
      <c r="L3538" s="179"/>
      <c r="M3538" s="179"/>
      <c r="N3538" s="179"/>
      <c r="O3538" s="179"/>
      <c r="P3538" s="179"/>
      <c r="Q3538" s="179"/>
      <c r="R3538" s="179"/>
      <c r="S3538" s="179"/>
      <c r="T3538" s="179"/>
      <c r="U3538" s="179"/>
      <c r="V3538" s="179"/>
      <c r="W3538" s="179"/>
      <c r="X3538" s="179"/>
      <c r="Y3538" s="223"/>
      <c r="Z3538" s="179"/>
      <c r="AA3538" s="179"/>
      <c r="AB3538" s="179"/>
      <c r="AC3538" s="179"/>
      <c r="AD3538" s="179"/>
      <c r="AF3538" s="67"/>
      <c r="AG3538" s="67"/>
      <c r="AH3538" s="67"/>
      <c r="AI3538" s="67"/>
      <c r="AJ3538" s="207"/>
      <c r="AK3538" s="207"/>
      <c r="AL3538" s="207"/>
      <c r="AM3538" s="207"/>
      <c r="AN3538" s="207"/>
      <c r="AO3538" s="208"/>
    </row>
    <row r="3539" customFormat="false" ht="15.75" hidden="false" customHeight="true" outlineLevel="0" collapsed="false">
      <c r="A3539" s="179"/>
      <c r="B3539" s="179"/>
      <c r="C3539" s="179"/>
      <c r="D3539" s="179"/>
      <c r="E3539" s="179"/>
      <c r="F3539" s="179"/>
      <c r="G3539" s="179"/>
      <c r="H3539" s="179"/>
      <c r="I3539" s="179"/>
      <c r="J3539" s="179"/>
      <c r="K3539" s="179"/>
      <c r="L3539" s="179"/>
      <c r="M3539" s="179"/>
      <c r="N3539" s="179"/>
      <c r="O3539" s="179"/>
      <c r="P3539" s="179"/>
      <c r="Q3539" s="179"/>
      <c r="R3539" s="179"/>
      <c r="S3539" s="179"/>
      <c r="T3539" s="179"/>
      <c r="U3539" s="179"/>
      <c r="V3539" s="179"/>
      <c r="W3539" s="179"/>
      <c r="X3539" s="179"/>
      <c r="Y3539" s="223"/>
      <c r="Z3539" s="179"/>
      <c r="AA3539" s="179"/>
      <c r="AB3539" s="179"/>
      <c r="AC3539" s="179"/>
      <c r="AD3539" s="179"/>
      <c r="AF3539" s="67"/>
      <c r="AG3539" s="67"/>
      <c r="AH3539" s="67"/>
      <c r="AI3539" s="67"/>
      <c r="AJ3539" s="207"/>
      <c r="AK3539" s="207"/>
      <c r="AL3539" s="207"/>
      <c r="AM3539" s="207"/>
      <c r="AN3539" s="207"/>
      <c r="AO3539" s="208"/>
    </row>
    <row r="3540" customFormat="false" ht="15.75" hidden="false" customHeight="true" outlineLevel="0" collapsed="false">
      <c r="A3540" s="179"/>
      <c r="B3540" s="179"/>
      <c r="C3540" s="179"/>
      <c r="D3540" s="179"/>
      <c r="E3540" s="179"/>
      <c r="F3540" s="179"/>
      <c r="G3540" s="179"/>
      <c r="H3540" s="179"/>
      <c r="I3540" s="179"/>
      <c r="J3540" s="179"/>
      <c r="K3540" s="179"/>
      <c r="L3540" s="179"/>
      <c r="M3540" s="179"/>
      <c r="N3540" s="179"/>
      <c r="O3540" s="179"/>
      <c r="P3540" s="179"/>
      <c r="Q3540" s="179"/>
      <c r="R3540" s="179"/>
      <c r="S3540" s="179"/>
      <c r="T3540" s="179"/>
      <c r="U3540" s="179"/>
      <c r="V3540" s="179"/>
      <c r="W3540" s="179"/>
      <c r="X3540" s="179"/>
      <c r="Y3540" s="223"/>
      <c r="Z3540" s="179"/>
      <c r="AA3540" s="179"/>
      <c r="AB3540" s="179"/>
      <c r="AC3540" s="179"/>
      <c r="AD3540" s="179"/>
      <c r="AF3540" s="67"/>
      <c r="AG3540" s="67"/>
      <c r="AH3540" s="67"/>
      <c r="AI3540" s="67"/>
      <c r="AJ3540" s="207"/>
      <c r="AK3540" s="207"/>
      <c r="AL3540" s="207"/>
      <c r="AM3540" s="207"/>
      <c r="AN3540" s="207"/>
      <c r="AO3540" s="208"/>
    </row>
    <row r="3541" customFormat="false" ht="15.75" hidden="false" customHeight="true" outlineLevel="0" collapsed="false">
      <c r="A3541" s="179"/>
      <c r="B3541" s="179"/>
      <c r="C3541" s="179"/>
      <c r="D3541" s="179"/>
      <c r="E3541" s="179"/>
      <c r="F3541" s="179"/>
      <c r="G3541" s="179"/>
      <c r="H3541" s="179"/>
      <c r="I3541" s="179"/>
      <c r="J3541" s="179"/>
      <c r="K3541" s="179"/>
      <c r="L3541" s="179"/>
      <c r="M3541" s="179"/>
      <c r="N3541" s="179"/>
      <c r="O3541" s="179"/>
      <c r="P3541" s="179"/>
      <c r="Q3541" s="179"/>
      <c r="R3541" s="179"/>
      <c r="S3541" s="179"/>
      <c r="T3541" s="179"/>
      <c r="U3541" s="179"/>
      <c r="V3541" s="179"/>
      <c r="W3541" s="179"/>
      <c r="X3541" s="179"/>
      <c r="Y3541" s="223"/>
      <c r="Z3541" s="179"/>
      <c r="AA3541" s="179"/>
      <c r="AB3541" s="179"/>
      <c r="AC3541" s="179"/>
      <c r="AD3541" s="179"/>
      <c r="AF3541" s="67"/>
      <c r="AG3541" s="67"/>
      <c r="AH3541" s="67"/>
      <c r="AI3541" s="67"/>
      <c r="AJ3541" s="207"/>
      <c r="AK3541" s="207"/>
      <c r="AL3541" s="207"/>
      <c r="AM3541" s="207"/>
      <c r="AN3541" s="207"/>
      <c r="AO3541" s="208"/>
    </row>
    <row r="3542" customFormat="false" ht="15.75" hidden="false" customHeight="true" outlineLevel="0" collapsed="false">
      <c r="A3542" s="179"/>
      <c r="B3542" s="179"/>
      <c r="C3542" s="179"/>
      <c r="D3542" s="179"/>
      <c r="E3542" s="179"/>
      <c r="F3542" s="179"/>
      <c r="G3542" s="179"/>
      <c r="H3542" s="179"/>
      <c r="I3542" s="179"/>
      <c r="J3542" s="179"/>
      <c r="K3542" s="179"/>
      <c r="L3542" s="179"/>
      <c r="M3542" s="179"/>
      <c r="N3542" s="179"/>
      <c r="O3542" s="179"/>
      <c r="P3542" s="179"/>
      <c r="Q3542" s="179"/>
      <c r="R3542" s="179"/>
      <c r="S3542" s="179"/>
      <c r="T3542" s="179"/>
      <c r="U3542" s="179"/>
      <c r="V3542" s="179"/>
      <c r="W3542" s="179"/>
      <c r="X3542" s="179"/>
      <c r="Y3542" s="223"/>
      <c r="Z3542" s="179"/>
      <c r="AA3542" s="179"/>
      <c r="AB3542" s="179"/>
      <c r="AC3542" s="179"/>
      <c r="AD3542" s="179"/>
      <c r="AF3542" s="67"/>
      <c r="AG3542" s="67"/>
      <c r="AH3542" s="67"/>
      <c r="AI3542" s="67"/>
      <c r="AJ3542" s="207"/>
      <c r="AK3542" s="207"/>
      <c r="AL3542" s="207"/>
      <c r="AM3542" s="207"/>
      <c r="AN3542" s="207"/>
      <c r="AO3542" s="208"/>
    </row>
    <row r="3543" customFormat="false" ht="15.75" hidden="false" customHeight="true" outlineLevel="0" collapsed="false">
      <c r="A3543" s="179"/>
      <c r="B3543" s="179"/>
      <c r="C3543" s="179"/>
      <c r="D3543" s="179"/>
      <c r="E3543" s="179"/>
      <c r="F3543" s="179"/>
      <c r="G3543" s="179"/>
      <c r="H3543" s="179"/>
      <c r="I3543" s="179"/>
      <c r="J3543" s="179"/>
      <c r="K3543" s="179"/>
      <c r="L3543" s="179"/>
      <c r="M3543" s="179"/>
      <c r="N3543" s="179"/>
      <c r="O3543" s="179"/>
      <c r="P3543" s="179"/>
      <c r="Q3543" s="179"/>
      <c r="R3543" s="179"/>
      <c r="S3543" s="179"/>
      <c r="T3543" s="179"/>
      <c r="U3543" s="179"/>
      <c r="V3543" s="179"/>
      <c r="W3543" s="179"/>
      <c r="X3543" s="179"/>
      <c r="Y3543" s="223"/>
      <c r="Z3543" s="179"/>
      <c r="AA3543" s="179"/>
      <c r="AB3543" s="179"/>
      <c r="AC3543" s="179"/>
      <c r="AD3543" s="179"/>
      <c r="AF3543" s="67"/>
      <c r="AG3543" s="67"/>
      <c r="AH3543" s="67"/>
      <c r="AI3543" s="67"/>
      <c r="AJ3543" s="207"/>
      <c r="AK3543" s="207"/>
      <c r="AL3543" s="207"/>
      <c r="AM3543" s="207"/>
      <c r="AN3543" s="207"/>
      <c r="AO3543" s="208"/>
    </row>
    <row r="3544" customFormat="false" ht="15.75" hidden="false" customHeight="true" outlineLevel="0" collapsed="false">
      <c r="A3544" s="179"/>
      <c r="B3544" s="179"/>
      <c r="C3544" s="179"/>
      <c r="D3544" s="179"/>
      <c r="E3544" s="179"/>
      <c r="F3544" s="179"/>
      <c r="G3544" s="179"/>
      <c r="H3544" s="179"/>
      <c r="I3544" s="179"/>
      <c r="J3544" s="179"/>
      <c r="K3544" s="179"/>
      <c r="L3544" s="179"/>
      <c r="M3544" s="179"/>
      <c r="N3544" s="179"/>
      <c r="O3544" s="179"/>
      <c r="P3544" s="179"/>
      <c r="Q3544" s="179"/>
      <c r="R3544" s="179"/>
      <c r="S3544" s="179"/>
      <c r="T3544" s="179"/>
      <c r="U3544" s="179"/>
      <c r="V3544" s="179"/>
      <c r="W3544" s="179"/>
      <c r="X3544" s="179"/>
      <c r="Y3544" s="223"/>
      <c r="Z3544" s="179"/>
      <c r="AA3544" s="179"/>
      <c r="AB3544" s="179"/>
      <c r="AC3544" s="179"/>
      <c r="AD3544" s="179"/>
      <c r="AF3544" s="67"/>
      <c r="AG3544" s="67"/>
      <c r="AH3544" s="67"/>
      <c r="AI3544" s="67"/>
      <c r="AJ3544" s="207"/>
      <c r="AK3544" s="207"/>
      <c r="AL3544" s="207"/>
      <c r="AM3544" s="207"/>
      <c r="AN3544" s="207"/>
      <c r="AO3544" s="208"/>
    </row>
    <row r="3545" customFormat="false" ht="15.75" hidden="false" customHeight="true" outlineLevel="0" collapsed="false">
      <c r="A3545" s="179"/>
      <c r="B3545" s="179"/>
      <c r="C3545" s="179"/>
      <c r="D3545" s="179"/>
      <c r="E3545" s="179"/>
      <c r="F3545" s="179"/>
      <c r="G3545" s="179"/>
      <c r="H3545" s="179"/>
      <c r="I3545" s="179"/>
      <c r="J3545" s="179"/>
      <c r="K3545" s="179"/>
      <c r="L3545" s="179"/>
      <c r="M3545" s="179"/>
      <c r="N3545" s="179"/>
      <c r="O3545" s="179"/>
      <c r="P3545" s="179"/>
      <c r="Q3545" s="179"/>
      <c r="R3545" s="179"/>
      <c r="S3545" s="179"/>
      <c r="T3545" s="179"/>
      <c r="U3545" s="179"/>
      <c r="V3545" s="179"/>
      <c r="W3545" s="179"/>
      <c r="X3545" s="179"/>
      <c r="Y3545" s="223"/>
      <c r="Z3545" s="179"/>
      <c r="AA3545" s="179"/>
      <c r="AB3545" s="179"/>
      <c r="AC3545" s="179"/>
      <c r="AD3545" s="179"/>
      <c r="AF3545" s="67"/>
      <c r="AG3545" s="67"/>
      <c r="AH3545" s="67"/>
      <c r="AI3545" s="67"/>
      <c r="AJ3545" s="207"/>
      <c r="AK3545" s="207"/>
      <c r="AL3545" s="207"/>
      <c r="AM3545" s="207"/>
      <c r="AN3545" s="207"/>
      <c r="AO3545" s="208"/>
    </row>
    <row r="3546" customFormat="false" ht="15.75" hidden="false" customHeight="true" outlineLevel="0" collapsed="false">
      <c r="A3546" s="179"/>
      <c r="B3546" s="179"/>
      <c r="C3546" s="179"/>
      <c r="D3546" s="179"/>
      <c r="E3546" s="179"/>
      <c r="F3546" s="179"/>
      <c r="G3546" s="179"/>
      <c r="H3546" s="179"/>
      <c r="I3546" s="179"/>
      <c r="J3546" s="179"/>
      <c r="K3546" s="179"/>
      <c r="L3546" s="179"/>
      <c r="M3546" s="179"/>
      <c r="N3546" s="179"/>
      <c r="O3546" s="179"/>
      <c r="P3546" s="179"/>
      <c r="Q3546" s="179"/>
      <c r="R3546" s="179"/>
      <c r="S3546" s="179"/>
      <c r="T3546" s="179"/>
      <c r="U3546" s="179"/>
      <c r="V3546" s="179"/>
      <c r="W3546" s="179"/>
      <c r="X3546" s="179"/>
      <c r="Y3546" s="223"/>
      <c r="Z3546" s="179"/>
      <c r="AA3546" s="179"/>
      <c r="AB3546" s="179"/>
      <c r="AC3546" s="179"/>
      <c r="AD3546" s="179"/>
      <c r="AF3546" s="67"/>
      <c r="AG3546" s="67"/>
      <c r="AH3546" s="67"/>
      <c r="AI3546" s="67"/>
      <c r="AJ3546" s="207"/>
      <c r="AK3546" s="207"/>
      <c r="AL3546" s="207"/>
      <c r="AM3546" s="207"/>
      <c r="AN3546" s="207"/>
      <c r="AO3546" s="208"/>
    </row>
    <row r="3547" customFormat="false" ht="15.75" hidden="false" customHeight="true" outlineLevel="0" collapsed="false">
      <c r="A3547" s="179"/>
      <c r="B3547" s="179"/>
      <c r="C3547" s="179"/>
      <c r="D3547" s="179"/>
      <c r="E3547" s="179"/>
      <c r="F3547" s="179"/>
      <c r="G3547" s="179"/>
      <c r="H3547" s="179"/>
      <c r="I3547" s="179"/>
      <c r="J3547" s="179"/>
      <c r="K3547" s="179"/>
      <c r="L3547" s="179"/>
      <c r="M3547" s="179"/>
      <c r="N3547" s="179"/>
      <c r="O3547" s="179"/>
      <c r="P3547" s="179"/>
      <c r="Q3547" s="179"/>
      <c r="R3547" s="179"/>
      <c r="S3547" s="179"/>
      <c r="T3547" s="179"/>
      <c r="U3547" s="179"/>
      <c r="V3547" s="179"/>
      <c r="W3547" s="179"/>
      <c r="X3547" s="179"/>
      <c r="Y3547" s="223"/>
      <c r="Z3547" s="179"/>
      <c r="AA3547" s="179"/>
      <c r="AB3547" s="179"/>
      <c r="AC3547" s="179"/>
      <c r="AD3547" s="179"/>
      <c r="AF3547" s="67"/>
      <c r="AG3547" s="67"/>
      <c r="AH3547" s="67"/>
      <c r="AI3547" s="67"/>
      <c r="AJ3547" s="207"/>
      <c r="AK3547" s="207"/>
      <c r="AL3547" s="207"/>
      <c r="AM3547" s="207"/>
      <c r="AN3547" s="207"/>
      <c r="AO3547" s="208"/>
    </row>
    <row r="3548" customFormat="false" ht="15.75" hidden="false" customHeight="true" outlineLevel="0" collapsed="false">
      <c r="A3548" s="179"/>
      <c r="B3548" s="179"/>
      <c r="C3548" s="179"/>
      <c r="D3548" s="179"/>
      <c r="E3548" s="179"/>
      <c r="F3548" s="179"/>
      <c r="G3548" s="179"/>
      <c r="H3548" s="179"/>
      <c r="I3548" s="179"/>
      <c r="J3548" s="179"/>
      <c r="K3548" s="179"/>
      <c r="L3548" s="179"/>
      <c r="M3548" s="179"/>
      <c r="N3548" s="179"/>
      <c r="O3548" s="179"/>
      <c r="P3548" s="179"/>
      <c r="Q3548" s="179"/>
      <c r="R3548" s="179"/>
      <c r="S3548" s="179"/>
      <c r="T3548" s="179"/>
      <c r="U3548" s="179"/>
      <c r="V3548" s="179"/>
      <c r="W3548" s="179"/>
      <c r="X3548" s="179"/>
      <c r="Y3548" s="223"/>
      <c r="Z3548" s="179"/>
      <c r="AA3548" s="179"/>
      <c r="AB3548" s="179"/>
      <c r="AC3548" s="179"/>
      <c r="AD3548" s="179"/>
      <c r="AF3548" s="67"/>
      <c r="AG3548" s="67"/>
      <c r="AH3548" s="67"/>
      <c r="AI3548" s="67"/>
      <c r="AJ3548" s="207"/>
      <c r="AK3548" s="207"/>
      <c r="AL3548" s="207"/>
      <c r="AM3548" s="207"/>
      <c r="AN3548" s="207"/>
      <c r="AO3548" s="208"/>
    </row>
    <row r="3549" customFormat="false" ht="15.75" hidden="false" customHeight="true" outlineLevel="0" collapsed="false">
      <c r="A3549" s="179"/>
      <c r="B3549" s="179"/>
      <c r="C3549" s="179"/>
      <c r="D3549" s="179"/>
      <c r="E3549" s="179"/>
      <c r="F3549" s="179"/>
      <c r="G3549" s="179"/>
      <c r="H3549" s="179"/>
      <c r="I3549" s="179"/>
      <c r="J3549" s="179"/>
      <c r="K3549" s="179"/>
      <c r="L3549" s="179"/>
      <c r="M3549" s="179"/>
      <c r="N3549" s="179"/>
      <c r="O3549" s="179"/>
      <c r="P3549" s="179"/>
      <c r="Q3549" s="179"/>
      <c r="R3549" s="179"/>
      <c r="S3549" s="179"/>
      <c r="T3549" s="179"/>
      <c r="U3549" s="179"/>
      <c r="V3549" s="179"/>
      <c r="W3549" s="179"/>
      <c r="X3549" s="179"/>
      <c r="Y3549" s="223"/>
      <c r="Z3549" s="179"/>
      <c r="AA3549" s="179"/>
      <c r="AB3549" s="179"/>
      <c r="AC3549" s="179"/>
      <c r="AD3549" s="179"/>
      <c r="AF3549" s="67"/>
      <c r="AG3549" s="67"/>
      <c r="AH3549" s="67"/>
      <c r="AI3549" s="67"/>
      <c r="AJ3549" s="207"/>
      <c r="AK3549" s="207"/>
      <c r="AL3549" s="207"/>
      <c r="AM3549" s="207"/>
      <c r="AN3549" s="207"/>
      <c r="AO3549" s="208"/>
    </row>
    <row r="3550" customFormat="false" ht="15.75" hidden="false" customHeight="true" outlineLevel="0" collapsed="false">
      <c r="A3550" s="179"/>
      <c r="B3550" s="179"/>
      <c r="C3550" s="179"/>
      <c r="D3550" s="179"/>
      <c r="E3550" s="179"/>
      <c r="F3550" s="179"/>
      <c r="G3550" s="179"/>
      <c r="H3550" s="179"/>
      <c r="I3550" s="179"/>
      <c r="J3550" s="179"/>
      <c r="K3550" s="179"/>
      <c r="L3550" s="179"/>
      <c r="M3550" s="179"/>
      <c r="N3550" s="179"/>
      <c r="O3550" s="179"/>
      <c r="P3550" s="179"/>
      <c r="Q3550" s="179"/>
      <c r="R3550" s="179"/>
      <c r="S3550" s="179"/>
      <c r="T3550" s="179"/>
      <c r="U3550" s="179"/>
      <c r="V3550" s="179"/>
      <c r="W3550" s="179"/>
      <c r="X3550" s="179"/>
      <c r="Y3550" s="223"/>
      <c r="Z3550" s="179"/>
      <c r="AA3550" s="179"/>
      <c r="AB3550" s="179"/>
      <c r="AC3550" s="179"/>
      <c r="AD3550" s="179"/>
      <c r="AF3550" s="67"/>
      <c r="AG3550" s="67"/>
      <c r="AH3550" s="67"/>
      <c r="AI3550" s="67"/>
      <c r="AJ3550" s="207"/>
      <c r="AK3550" s="207"/>
      <c r="AL3550" s="207"/>
      <c r="AM3550" s="207"/>
      <c r="AN3550" s="207"/>
      <c r="AO3550" s="208"/>
    </row>
    <row r="3551" customFormat="false" ht="15.75" hidden="false" customHeight="true" outlineLevel="0" collapsed="false">
      <c r="A3551" s="179"/>
      <c r="B3551" s="179"/>
      <c r="C3551" s="179"/>
      <c r="D3551" s="179"/>
      <c r="E3551" s="179"/>
      <c r="F3551" s="179"/>
      <c r="G3551" s="179"/>
      <c r="H3551" s="179"/>
      <c r="I3551" s="179"/>
      <c r="J3551" s="179"/>
      <c r="K3551" s="179"/>
      <c r="L3551" s="179"/>
      <c r="M3551" s="179"/>
      <c r="N3551" s="179"/>
      <c r="O3551" s="179"/>
      <c r="P3551" s="179"/>
      <c r="Q3551" s="179"/>
      <c r="R3551" s="179"/>
      <c r="S3551" s="179"/>
      <c r="T3551" s="179"/>
      <c r="U3551" s="179"/>
      <c r="V3551" s="179"/>
      <c r="W3551" s="179"/>
      <c r="X3551" s="179"/>
      <c r="Y3551" s="223"/>
      <c r="Z3551" s="179"/>
      <c r="AA3551" s="179"/>
      <c r="AB3551" s="179"/>
      <c r="AC3551" s="179"/>
      <c r="AD3551" s="179"/>
      <c r="AF3551" s="67"/>
      <c r="AG3551" s="67"/>
      <c r="AH3551" s="67"/>
      <c r="AI3551" s="67"/>
      <c r="AJ3551" s="207"/>
      <c r="AK3551" s="207"/>
      <c r="AL3551" s="207"/>
      <c r="AM3551" s="207"/>
      <c r="AN3551" s="207"/>
      <c r="AO3551" s="208"/>
    </row>
    <row r="3552" customFormat="false" ht="15.75" hidden="false" customHeight="true" outlineLevel="0" collapsed="false">
      <c r="A3552" s="179"/>
      <c r="B3552" s="179"/>
      <c r="C3552" s="179"/>
      <c r="D3552" s="179"/>
      <c r="E3552" s="179"/>
      <c r="F3552" s="179"/>
      <c r="G3552" s="179"/>
      <c r="H3552" s="179"/>
      <c r="I3552" s="179"/>
      <c r="J3552" s="179"/>
      <c r="K3552" s="179"/>
      <c r="L3552" s="179"/>
      <c r="M3552" s="179"/>
      <c r="N3552" s="179"/>
      <c r="O3552" s="179"/>
      <c r="P3552" s="179"/>
      <c r="Q3552" s="179"/>
      <c r="R3552" s="179"/>
      <c r="S3552" s="179"/>
      <c r="T3552" s="179"/>
      <c r="U3552" s="179"/>
      <c r="V3552" s="179"/>
      <c r="W3552" s="179"/>
      <c r="X3552" s="179"/>
      <c r="Y3552" s="223"/>
      <c r="Z3552" s="179"/>
      <c r="AA3552" s="179"/>
      <c r="AB3552" s="179"/>
      <c r="AC3552" s="179"/>
      <c r="AD3552" s="179"/>
      <c r="AF3552" s="67"/>
      <c r="AG3552" s="67"/>
      <c r="AH3552" s="67"/>
      <c r="AI3552" s="67"/>
      <c r="AJ3552" s="207"/>
      <c r="AK3552" s="207"/>
      <c r="AL3552" s="207"/>
      <c r="AM3552" s="207"/>
      <c r="AN3552" s="207"/>
      <c r="AO3552" s="208"/>
    </row>
    <row r="3553" customFormat="false" ht="15.75" hidden="false" customHeight="true" outlineLevel="0" collapsed="false">
      <c r="A3553" s="179"/>
      <c r="B3553" s="179"/>
      <c r="C3553" s="179"/>
      <c r="D3553" s="179"/>
      <c r="E3553" s="179"/>
      <c r="F3553" s="179"/>
      <c r="G3553" s="179"/>
      <c r="H3553" s="179"/>
      <c r="I3553" s="179"/>
      <c r="J3553" s="179"/>
      <c r="K3553" s="179"/>
      <c r="L3553" s="179"/>
      <c r="M3553" s="179"/>
      <c r="N3553" s="179"/>
      <c r="O3553" s="179"/>
      <c r="P3553" s="179"/>
      <c r="Q3553" s="179"/>
      <c r="R3553" s="179"/>
      <c r="S3553" s="179"/>
      <c r="T3553" s="179"/>
      <c r="U3553" s="179"/>
      <c r="V3553" s="179"/>
      <c r="W3553" s="179"/>
      <c r="X3553" s="179"/>
      <c r="Y3553" s="223"/>
      <c r="Z3553" s="179"/>
      <c r="AA3553" s="179"/>
      <c r="AB3553" s="179"/>
      <c r="AC3553" s="179"/>
      <c r="AD3553" s="179"/>
      <c r="AF3553" s="67"/>
      <c r="AG3553" s="67"/>
      <c r="AH3553" s="67"/>
      <c r="AI3553" s="67"/>
      <c r="AJ3553" s="207"/>
      <c r="AK3553" s="207"/>
      <c r="AL3553" s="207"/>
      <c r="AM3553" s="207"/>
      <c r="AN3553" s="207"/>
      <c r="AO3553" s="208"/>
    </row>
    <row r="3554" customFormat="false" ht="15.75" hidden="false" customHeight="true" outlineLevel="0" collapsed="false">
      <c r="A3554" s="179"/>
      <c r="B3554" s="179"/>
      <c r="C3554" s="179"/>
      <c r="D3554" s="179"/>
      <c r="E3554" s="179"/>
      <c r="F3554" s="179"/>
      <c r="G3554" s="179"/>
      <c r="H3554" s="179"/>
      <c r="I3554" s="179"/>
      <c r="J3554" s="179"/>
      <c r="K3554" s="179"/>
      <c r="L3554" s="179"/>
      <c r="M3554" s="179"/>
      <c r="N3554" s="179"/>
      <c r="O3554" s="179"/>
      <c r="P3554" s="179"/>
      <c r="Q3554" s="179"/>
      <c r="R3554" s="179"/>
      <c r="S3554" s="179"/>
      <c r="T3554" s="179"/>
      <c r="U3554" s="179"/>
      <c r="V3554" s="179"/>
      <c r="W3554" s="179"/>
      <c r="X3554" s="179"/>
      <c r="Y3554" s="223"/>
      <c r="Z3554" s="179"/>
      <c r="AA3554" s="179"/>
      <c r="AB3554" s="179"/>
      <c r="AC3554" s="179"/>
      <c r="AD3554" s="179"/>
      <c r="AF3554" s="67"/>
      <c r="AG3554" s="67"/>
      <c r="AH3554" s="67"/>
      <c r="AI3554" s="67"/>
      <c r="AJ3554" s="207"/>
      <c r="AK3554" s="207"/>
      <c r="AL3554" s="207"/>
      <c r="AM3554" s="207"/>
      <c r="AN3554" s="207"/>
      <c r="AO3554" s="208"/>
    </row>
    <row r="3555" customFormat="false" ht="15.75" hidden="false" customHeight="true" outlineLevel="0" collapsed="false">
      <c r="A3555" s="179"/>
      <c r="B3555" s="179"/>
      <c r="C3555" s="179"/>
      <c r="D3555" s="179"/>
      <c r="E3555" s="179"/>
      <c r="F3555" s="179"/>
      <c r="G3555" s="179"/>
      <c r="H3555" s="179"/>
      <c r="I3555" s="179"/>
      <c r="J3555" s="179"/>
      <c r="K3555" s="179"/>
      <c r="L3555" s="179"/>
      <c r="M3555" s="179"/>
      <c r="N3555" s="179"/>
      <c r="O3555" s="179"/>
      <c r="P3555" s="179"/>
      <c r="Q3555" s="179"/>
      <c r="R3555" s="179"/>
      <c r="S3555" s="179"/>
      <c r="T3555" s="179"/>
      <c r="U3555" s="179"/>
      <c r="V3555" s="179"/>
      <c r="W3555" s="179"/>
      <c r="X3555" s="179"/>
      <c r="Y3555" s="223"/>
      <c r="Z3555" s="179"/>
      <c r="AA3555" s="179"/>
      <c r="AB3555" s="179"/>
      <c r="AC3555" s="179"/>
      <c r="AD3555" s="179"/>
      <c r="AF3555" s="67"/>
      <c r="AG3555" s="67"/>
      <c r="AH3555" s="67"/>
      <c r="AI3555" s="67"/>
      <c r="AJ3555" s="207"/>
      <c r="AK3555" s="207"/>
      <c r="AL3555" s="207"/>
      <c r="AM3555" s="207"/>
      <c r="AN3555" s="207"/>
      <c r="AO3555" s="208"/>
    </row>
    <row r="3556" customFormat="false" ht="15.75" hidden="false" customHeight="true" outlineLevel="0" collapsed="false">
      <c r="A3556" s="179"/>
      <c r="B3556" s="179"/>
      <c r="C3556" s="179"/>
      <c r="D3556" s="179"/>
      <c r="E3556" s="179"/>
      <c r="F3556" s="179"/>
      <c r="G3556" s="179"/>
      <c r="H3556" s="179"/>
      <c r="I3556" s="179"/>
      <c r="J3556" s="179"/>
      <c r="K3556" s="179"/>
      <c r="L3556" s="179"/>
      <c r="M3556" s="179"/>
      <c r="N3556" s="179"/>
      <c r="O3556" s="179"/>
      <c r="P3556" s="179"/>
      <c r="Q3556" s="179"/>
      <c r="R3556" s="179"/>
      <c r="S3556" s="179"/>
      <c r="T3556" s="179"/>
      <c r="U3556" s="179"/>
      <c r="V3556" s="179"/>
      <c r="W3556" s="179"/>
      <c r="X3556" s="179"/>
      <c r="Y3556" s="223"/>
      <c r="Z3556" s="179"/>
      <c r="AA3556" s="179"/>
      <c r="AB3556" s="179"/>
      <c r="AC3556" s="179"/>
      <c r="AD3556" s="179"/>
      <c r="AF3556" s="67"/>
      <c r="AG3556" s="67"/>
      <c r="AH3556" s="67"/>
      <c r="AI3556" s="67"/>
      <c r="AJ3556" s="207"/>
      <c r="AK3556" s="207"/>
      <c r="AL3556" s="207"/>
      <c r="AM3556" s="207"/>
      <c r="AN3556" s="207"/>
      <c r="AO3556" s="208"/>
    </row>
    <row r="3557" customFormat="false" ht="15.75" hidden="false" customHeight="true" outlineLevel="0" collapsed="false">
      <c r="A3557" s="179"/>
      <c r="B3557" s="179"/>
      <c r="C3557" s="179"/>
      <c r="D3557" s="179"/>
      <c r="E3557" s="179"/>
      <c r="F3557" s="179"/>
      <c r="G3557" s="179"/>
      <c r="H3557" s="179"/>
      <c r="I3557" s="179"/>
      <c r="J3557" s="179"/>
      <c r="K3557" s="179"/>
      <c r="L3557" s="179"/>
      <c r="M3557" s="179"/>
      <c r="N3557" s="179"/>
      <c r="O3557" s="179"/>
      <c r="P3557" s="179"/>
      <c r="Q3557" s="179"/>
      <c r="R3557" s="179"/>
      <c r="S3557" s="179"/>
      <c r="T3557" s="179"/>
      <c r="U3557" s="179"/>
      <c r="V3557" s="179"/>
      <c r="W3557" s="179"/>
      <c r="X3557" s="179"/>
      <c r="Y3557" s="223"/>
      <c r="Z3557" s="179"/>
      <c r="AA3557" s="179"/>
      <c r="AB3557" s="179"/>
      <c r="AC3557" s="179"/>
      <c r="AD3557" s="179"/>
      <c r="AF3557" s="67"/>
      <c r="AG3557" s="67"/>
      <c r="AH3557" s="67"/>
      <c r="AI3557" s="67"/>
      <c r="AJ3557" s="207"/>
      <c r="AK3557" s="207"/>
      <c r="AL3557" s="207"/>
      <c r="AM3557" s="207"/>
      <c r="AN3557" s="207"/>
      <c r="AO3557" s="208"/>
    </row>
    <row r="3558" customFormat="false" ht="15.75" hidden="false" customHeight="true" outlineLevel="0" collapsed="false">
      <c r="A3558" s="179"/>
      <c r="B3558" s="179"/>
      <c r="C3558" s="179"/>
      <c r="D3558" s="179"/>
      <c r="E3558" s="179"/>
      <c r="F3558" s="179"/>
      <c r="G3558" s="179"/>
      <c r="H3558" s="179"/>
      <c r="I3558" s="179"/>
      <c r="J3558" s="179"/>
      <c r="K3558" s="179"/>
      <c r="L3558" s="179"/>
      <c r="M3558" s="179"/>
      <c r="N3558" s="179"/>
      <c r="O3558" s="179"/>
      <c r="P3558" s="179"/>
      <c r="Q3558" s="179"/>
      <c r="R3558" s="179"/>
      <c r="S3558" s="179"/>
      <c r="T3558" s="179"/>
      <c r="U3558" s="179"/>
      <c r="V3558" s="179"/>
      <c r="W3558" s="179"/>
      <c r="X3558" s="179"/>
      <c r="Y3558" s="223"/>
      <c r="Z3558" s="179"/>
      <c r="AA3558" s="179"/>
      <c r="AB3558" s="179"/>
      <c r="AC3558" s="179"/>
      <c r="AD3558" s="179"/>
      <c r="AF3558" s="67"/>
      <c r="AG3558" s="67"/>
      <c r="AH3558" s="67"/>
      <c r="AI3558" s="67"/>
      <c r="AJ3558" s="207"/>
      <c r="AK3558" s="207"/>
      <c r="AL3558" s="207"/>
      <c r="AM3558" s="207"/>
      <c r="AN3558" s="207"/>
      <c r="AO3558" s="208"/>
    </row>
    <row r="3559" customFormat="false" ht="15.75" hidden="false" customHeight="true" outlineLevel="0" collapsed="false">
      <c r="A3559" s="179"/>
      <c r="B3559" s="179"/>
      <c r="C3559" s="179"/>
      <c r="D3559" s="179"/>
      <c r="E3559" s="179"/>
      <c r="F3559" s="179"/>
      <c r="G3559" s="179"/>
      <c r="H3559" s="179"/>
      <c r="I3559" s="179"/>
      <c r="J3559" s="179"/>
      <c r="K3559" s="179"/>
      <c r="L3559" s="179"/>
      <c r="M3559" s="179"/>
      <c r="N3559" s="179"/>
      <c r="O3559" s="179"/>
      <c r="P3559" s="179"/>
      <c r="Q3559" s="179"/>
      <c r="R3559" s="179"/>
      <c r="S3559" s="179"/>
      <c r="T3559" s="179"/>
      <c r="U3559" s="179"/>
      <c r="V3559" s="179"/>
      <c r="W3559" s="179"/>
      <c r="X3559" s="179"/>
      <c r="Y3559" s="223"/>
      <c r="Z3559" s="179"/>
      <c r="AA3559" s="179"/>
      <c r="AB3559" s="179"/>
      <c r="AC3559" s="179"/>
      <c r="AD3559" s="179"/>
      <c r="AF3559" s="67"/>
      <c r="AG3559" s="67"/>
      <c r="AH3559" s="67"/>
      <c r="AI3559" s="67"/>
      <c r="AJ3559" s="207"/>
      <c r="AK3559" s="207"/>
      <c r="AL3559" s="207"/>
      <c r="AM3559" s="207"/>
      <c r="AN3559" s="207"/>
      <c r="AO3559" s="208"/>
    </row>
    <row r="3560" customFormat="false" ht="15.75" hidden="false" customHeight="true" outlineLevel="0" collapsed="false">
      <c r="A3560" s="179"/>
      <c r="B3560" s="179"/>
      <c r="C3560" s="179"/>
      <c r="D3560" s="179"/>
      <c r="E3560" s="179"/>
      <c r="F3560" s="179"/>
      <c r="G3560" s="179"/>
      <c r="H3560" s="179"/>
      <c r="I3560" s="179"/>
      <c r="J3560" s="179"/>
      <c r="K3560" s="179"/>
      <c r="L3560" s="179"/>
      <c r="M3560" s="179"/>
      <c r="N3560" s="179"/>
      <c r="O3560" s="179"/>
      <c r="P3560" s="179"/>
      <c r="Q3560" s="179"/>
      <c r="R3560" s="179"/>
      <c r="S3560" s="179"/>
      <c r="T3560" s="179"/>
      <c r="U3560" s="179"/>
      <c r="V3560" s="179"/>
      <c r="W3560" s="179"/>
      <c r="X3560" s="179"/>
      <c r="Y3560" s="223"/>
      <c r="Z3560" s="179"/>
      <c r="AA3560" s="179"/>
      <c r="AB3560" s="179"/>
      <c r="AC3560" s="179"/>
      <c r="AD3560" s="179"/>
      <c r="AF3560" s="67"/>
      <c r="AG3560" s="67"/>
      <c r="AH3560" s="67"/>
      <c r="AI3560" s="67"/>
      <c r="AJ3560" s="207"/>
      <c r="AK3560" s="207"/>
      <c r="AL3560" s="207"/>
      <c r="AM3560" s="207"/>
      <c r="AN3560" s="207"/>
      <c r="AO3560" s="208"/>
    </row>
    <row r="3561" customFormat="false" ht="15.75" hidden="false" customHeight="true" outlineLevel="0" collapsed="false">
      <c r="A3561" s="179"/>
      <c r="B3561" s="179"/>
      <c r="C3561" s="179"/>
      <c r="D3561" s="179"/>
      <c r="E3561" s="179"/>
      <c r="F3561" s="179"/>
      <c r="G3561" s="179"/>
      <c r="H3561" s="179"/>
      <c r="I3561" s="179"/>
      <c r="J3561" s="179"/>
      <c r="K3561" s="179"/>
      <c r="L3561" s="179"/>
      <c r="M3561" s="179"/>
      <c r="N3561" s="179"/>
      <c r="O3561" s="179"/>
      <c r="P3561" s="179"/>
      <c r="Q3561" s="179"/>
      <c r="R3561" s="179"/>
      <c r="S3561" s="179"/>
      <c r="T3561" s="179"/>
      <c r="U3561" s="179"/>
      <c r="V3561" s="179"/>
      <c r="W3561" s="179"/>
      <c r="X3561" s="179"/>
      <c r="Y3561" s="223"/>
      <c r="Z3561" s="179"/>
      <c r="AA3561" s="179"/>
      <c r="AB3561" s="179"/>
      <c r="AC3561" s="179"/>
      <c r="AD3561" s="179"/>
      <c r="AF3561" s="67"/>
      <c r="AG3561" s="67"/>
      <c r="AH3561" s="67"/>
      <c r="AI3561" s="67"/>
      <c r="AJ3561" s="207"/>
      <c r="AK3561" s="207"/>
      <c r="AL3561" s="207"/>
      <c r="AM3561" s="207"/>
      <c r="AN3561" s="207"/>
      <c r="AO3561" s="208"/>
    </row>
    <row r="3562" customFormat="false" ht="15.75" hidden="false" customHeight="true" outlineLevel="0" collapsed="false">
      <c r="A3562" s="179"/>
      <c r="B3562" s="179"/>
      <c r="C3562" s="179"/>
      <c r="D3562" s="179"/>
      <c r="E3562" s="179"/>
      <c r="F3562" s="179"/>
      <c r="G3562" s="179"/>
      <c r="H3562" s="179"/>
      <c r="I3562" s="179"/>
      <c r="J3562" s="179"/>
      <c r="K3562" s="179"/>
      <c r="L3562" s="179"/>
      <c r="M3562" s="179"/>
      <c r="N3562" s="179"/>
      <c r="O3562" s="179"/>
      <c r="P3562" s="179"/>
      <c r="Q3562" s="179"/>
      <c r="R3562" s="179"/>
      <c r="S3562" s="179"/>
      <c r="T3562" s="179"/>
      <c r="U3562" s="179"/>
      <c r="V3562" s="179"/>
      <c r="W3562" s="179"/>
      <c r="X3562" s="179"/>
      <c r="Y3562" s="223"/>
      <c r="Z3562" s="179"/>
      <c r="AA3562" s="179"/>
      <c r="AB3562" s="179"/>
      <c r="AC3562" s="179"/>
      <c r="AD3562" s="179"/>
      <c r="AF3562" s="67"/>
      <c r="AG3562" s="67"/>
      <c r="AH3562" s="67"/>
      <c r="AI3562" s="67"/>
      <c r="AJ3562" s="207"/>
      <c r="AK3562" s="207"/>
      <c r="AL3562" s="207"/>
      <c r="AM3562" s="207"/>
      <c r="AN3562" s="207"/>
      <c r="AO3562" s="208"/>
    </row>
    <row r="3563" customFormat="false" ht="15.75" hidden="false" customHeight="true" outlineLevel="0" collapsed="false">
      <c r="A3563" s="179"/>
      <c r="B3563" s="179"/>
      <c r="C3563" s="179"/>
      <c r="D3563" s="179"/>
      <c r="E3563" s="179"/>
      <c r="F3563" s="179"/>
      <c r="G3563" s="179"/>
      <c r="H3563" s="179"/>
      <c r="I3563" s="179"/>
      <c r="J3563" s="179"/>
      <c r="K3563" s="179"/>
      <c r="L3563" s="179"/>
      <c r="M3563" s="179"/>
      <c r="N3563" s="179"/>
      <c r="O3563" s="179"/>
      <c r="P3563" s="179"/>
      <c r="Q3563" s="179"/>
      <c r="R3563" s="179"/>
      <c r="S3563" s="179"/>
      <c r="T3563" s="179"/>
      <c r="U3563" s="179"/>
      <c r="V3563" s="179"/>
      <c r="W3563" s="179"/>
      <c r="X3563" s="179"/>
      <c r="Y3563" s="223"/>
      <c r="Z3563" s="179"/>
      <c r="AA3563" s="179"/>
      <c r="AB3563" s="179"/>
      <c r="AC3563" s="179"/>
      <c r="AD3563" s="179"/>
      <c r="AF3563" s="67"/>
      <c r="AG3563" s="67"/>
      <c r="AH3563" s="67"/>
      <c r="AI3563" s="67"/>
      <c r="AJ3563" s="207"/>
      <c r="AK3563" s="207"/>
      <c r="AL3563" s="207"/>
      <c r="AM3563" s="207"/>
      <c r="AN3563" s="207"/>
      <c r="AO3563" s="208"/>
    </row>
    <row r="3564" customFormat="false" ht="15.75" hidden="false" customHeight="true" outlineLevel="0" collapsed="false">
      <c r="A3564" s="179"/>
      <c r="B3564" s="179"/>
      <c r="C3564" s="179"/>
      <c r="D3564" s="179"/>
      <c r="E3564" s="179"/>
      <c r="F3564" s="179"/>
      <c r="G3564" s="179"/>
      <c r="H3564" s="179"/>
      <c r="I3564" s="179"/>
      <c r="J3564" s="179"/>
      <c r="K3564" s="179"/>
      <c r="L3564" s="179"/>
      <c r="M3564" s="179"/>
      <c r="N3564" s="179"/>
      <c r="O3564" s="179"/>
      <c r="P3564" s="179"/>
      <c r="Q3564" s="179"/>
      <c r="R3564" s="179"/>
      <c r="S3564" s="179"/>
      <c r="T3564" s="179"/>
      <c r="U3564" s="179"/>
      <c r="V3564" s="179"/>
      <c r="W3564" s="179"/>
      <c r="X3564" s="179"/>
      <c r="Y3564" s="223"/>
      <c r="Z3564" s="179"/>
      <c r="AA3564" s="179"/>
      <c r="AB3564" s="179"/>
      <c r="AC3564" s="179"/>
      <c r="AD3564" s="179"/>
      <c r="AF3564" s="67"/>
      <c r="AG3564" s="67"/>
      <c r="AH3564" s="67"/>
      <c r="AI3564" s="67"/>
      <c r="AJ3564" s="207"/>
      <c r="AK3564" s="207"/>
      <c r="AL3564" s="207"/>
      <c r="AM3564" s="207"/>
      <c r="AN3564" s="207"/>
      <c r="AO3564" s="208"/>
    </row>
    <row r="3565" customFormat="false" ht="15.75" hidden="false" customHeight="true" outlineLevel="0" collapsed="false">
      <c r="A3565" s="179"/>
      <c r="B3565" s="179"/>
      <c r="C3565" s="179"/>
      <c r="D3565" s="179"/>
      <c r="E3565" s="179"/>
      <c r="F3565" s="179"/>
      <c r="G3565" s="179"/>
      <c r="H3565" s="179"/>
      <c r="I3565" s="179"/>
      <c r="J3565" s="179"/>
      <c r="K3565" s="179"/>
      <c r="L3565" s="179"/>
      <c r="M3565" s="179"/>
      <c r="N3565" s="179"/>
      <c r="O3565" s="179"/>
      <c r="P3565" s="179"/>
      <c r="Q3565" s="179"/>
      <c r="R3565" s="179"/>
      <c r="S3565" s="179"/>
      <c r="T3565" s="179"/>
      <c r="U3565" s="179"/>
      <c r="V3565" s="179"/>
      <c r="W3565" s="179"/>
      <c r="X3565" s="179"/>
      <c r="Y3565" s="223"/>
      <c r="Z3565" s="179"/>
      <c r="AA3565" s="179"/>
      <c r="AB3565" s="179"/>
      <c r="AC3565" s="179"/>
      <c r="AD3565" s="179"/>
      <c r="AF3565" s="67"/>
      <c r="AG3565" s="67"/>
      <c r="AH3565" s="67"/>
      <c r="AI3565" s="67"/>
      <c r="AJ3565" s="207"/>
      <c r="AK3565" s="207"/>
      <c r="AL3565" s="207"/>
      <c r="AM3565" s="207"/>
      <c r="AN3565" s="207"/>
      <c r="AO3565" s="208"/>
    </row>
    <row r="3566" customFormat="false" ht="15.75" hidden="false" customHeight="true" outlineLevel="0" collapsed="false">
      <c r="A3566" s="179"/>
      <c r="B3566" s="179"/>
      <c r="C3566" s="179"/>
      <c r="D3566" s="179"/>
      <c r="E3566" s="179"/>
      <c r="F3566" s="179"/>
      <c r="G3566" s="179"/>
      <c r="H3566" s="179"/>
      <c r="I3566" s="179"/>
      <c r="J3566" s="179"/>
      <c r="K3566" s="179"/>
      <c r="L3566" s="179"/>
      <c r="M3566" s="179"/>
      <c r="N3566" s="179"/>
      <c r="O3566" s="179"/>
      <c r="P3566" s="179"/>
      <c r="Q3566" s="179"/>
      <c r="R3566" s="179"/>
      <c r="S3566" s="179"/>
      <c r="T3566" s="179"/>
      <c r="U3566" s="179"/>
      <c r="V3566" s="179"/>
      <c r="W3566" s="179"/>
      <c r="X3566" s="179"/>
      <c r="Y3566" s="223"/>
      <c r="Z3566" s="179"/>
      <c r="AA3566" s="179"/>
      <c r="AB3566" s="179"/>
      <c r="AC3566" s="179"/>
      <c r="AD3566" s="179"/>
      <c r="AF3566" s="67"/>
      <c r="AG3566" s="67"/>
      <c r="AH3566" s="67"/>
      <c r="AI3566" s="67"/>
      <c r="AJ3566" s="207"/>
      <c r="AK3566" s="207"/>
      <c r="AL3566" s="207"/>
      <c r="AM3566" s="207"/>
      <c r="AN3566" s="207"/>
      <c r="AO3566" s="208"/>
    </row>
    <row r="3567" customFormat="false" ht="15.75" hidden="false" customHeight="true" outlineLevel="0" collapsed="false">
      <c r="A3567" s="179"/>
      <c r="B3567" s="179"/>
      <c r="C3567" s="179"/>
      <c r="D3567" s="179"/>
      <c r="E3567" s="179"/>
      <c r="F3567" s="179"/>
      <c r="G3567" s="179"/>
      <c r="H3567" s="179"/>
      <c r="I3567" s="179"/>
      <c r="J3567" s="179"/>
      <c r="K3567" s="179"/>
      <c r="L3567" s="179"/>
      <c r="M3567" s="179"/>
      <c r="N3567" s="179"/>
      <c r="O3567" s="179"/>
      <c r="P3567" s="179"/>
      <c r="Q3567" s="179"/>
      <c r="R3567" s="179"/>
      <c r="S3567" s="179"/>
      <c r="T3567" s="179"/>
      <c r="U3567" s="179"/>
      <c r="V3567" s="179"/>
      <c r="W3567" s="179"/>
      <c r="X3567" s="179"/>
      <c r="Y3567" s="223"/>
      <c r="Z3567" s="179"/>
      <c r="AA3567" s="179"/>
      <c r="AB3567" s="179"/>
      <c r="AC3567" s="179"/>
      <c r="AD3567" s="179"/>
      <c r="AF3567" s="67"/>
      <c r="AG3567" s="67"/>
      <c r="AH3567" s="67"/>
      <c r="AI3567" s="67"/>
      <c r="AJ3567" s="207"/>
      <c r="AK3567" s="207"/>
      <c r="AL3567" s="207"/>
      <c r="AM3567" s="207"/>
      <c r="AN3567" s="207"/>
      <c r="AO3567" s="208"/>
    </row>
    <row r="3568" customFormat="false" ht="15.75" hidden="false" customHeight="true" outlineLevel="0" collapsed="false">
      <c r="A3568" s="179"/>
      <c r="B3568" s="179"/>
      <c r="C3568" s="179"/>
      <c r="D3568" s="179"/>
      <c r="E3568" s="179"/>
      <c r="F3568" s="179"/>
      <c r="G3568" s="179"/>
      <c r="H3568" s="179"/>
      <c r="I3568" s="179"/>
      <c r="J3568" s="179"/>
      <c r="K3568" s="179"/>
      <c r="L3568" s="179"/>
      <c r="M3568" s="179"/>
      <c r="N3568" s="179"/>
      <c r="O3568" s="179"/>
      <c r="P3568" s="179"/>
      <c r="Q3568" s="179"/>
      <c r="R3568" s="179"/>
      <c r="S3568" s="179"/>
      <c r="T3568" s="179"/>
      <c r="U3568" s="179"/>
      <c r="V3568" s="179"/>
      <c r="W3568" s="179"/>
      <c r="X3568" s="179"/>
      <c r="Y3568" s="223"/>
      <c r="Z3568" s="179"/>
      <c r="AA3568" s="179"/>
      <c r="AB3568" s="179"/>
      <c r="AC3568" s="179"/>
      <c r="AD3568" s="179"/>
      <c r="AF3568" s="67"/>
      <c r="AG3568" s="67"/>
      <c r="AH3568" s="67"/>
      <c r="AI3568" s="67"/>
      <c r="AJ3568" s="207"/>
      <c r="AK3568" s="207"/>
      <c r="AL3568" s="207"/>
      <c r="AM3568" s="207"/>
      <c r="AN3568" s="207"/>
      <c r="AO3568" s="208"/>
    </row>
    <row r="3569" customFormat="false" ht="15.75" hidden="false" customHeight="true" outlineLevel="0" collapsed="false">
      <c r="A3569" s="179"/>
      <c r="B3569" s="179"/>
      <c r="C3569" s="179"/>
      <c r="D3569" s="179"/>
      <c r="E3569" s="179"/>
      <c r="F3569" s="179"/>
      <c r="G3569" s="179"/>
      <c r="H3569" s="179"/>
      <c r="I3569" s="179"/>
      <c r="J3569" s="179"/>
      <c r="K3569" s="179"/>
      <c r="L3569" s="179"/>
      <c r="M3569" s="179"/>
      <c r="N3569" s="179"/>
      <c r="O3569" s="179"/>
      <c r="P3569" s="179"/>
      <c r="Q3569" s="179"/>
      <c r="R3569" s="179"/>
      <c r="S3569" s="179"/>
      <c r="T3569" s="179"/>
      <c r="U3569" s="179"/>
      <c r="V3569" s="179"/>
      <c r="W3569" s="179"/>
      <c r="X3569" s="179"/>
      <c r="Y3569" s="223"/>
      <c r="Z3569" s="179"/>
      <c r="AA3569" s="179"/>
      <c r="AB3569" s="179"/>
      <c r="AC3569" s="179"/>
      <c r="AD3569" s="179"/>
      <c r="AF3569" s="67"/>
      <c r="AG3569" s="67"/>
      <c r="AH3569" s="67"/>
      <c r="AI3569" s="67"/>
      <c r="AJ3569" s="207"/>
      <c r="AK3569" s="207"/>
      <c r="AL3569" s="207"/>
      <c r="AM3569" s="207"/>
      <c r="AN3569" s="207"/>
      <c r="AO3569" s="208"/>
    </row>
    <row r="3570" customFormat="false" ht="15.75" hidden="false" customHeight="true" outlineLevel="0" collapsed="false">
      <c r="A3570" s="179"/>
      <c r="B3570" s="179"/>
      <c r="C3570" s="179"/>
      <c r="D3570" s="179"/>
      <c r="E3570" s="179"/>
      <c r="F3570" s="179"/>
      <c r="G3570" s="179"/>
      <c r="H3570" s="179"/>
      <c r="I3570" s="179"/>
      <c r="J3570" s="179"/>
      <c r="K3570" s="179"/>
      <c r="L3570" s="179"/>
      <c r="M3570" s="179"/>
      <c r="N3570" s="179"/>
      <c r="O3570" s="179"/>
      <c r="P3570" s="179"/>
      <c r="Q3570" s="179"/>
      <c r="R3570" s="179"/>
      <c r="S3570" s="179"/>
      <c r="T3570" s="179"/>
      <c r="U3570" s="179"/>
      <c r="V3570" s="179"/>
      <c r="W3570" s="179"/>
      <c r="X3570" s="179"/>
      <c r="Y3570" s="223"/>
      <c r="Z3570" s="179"/>
      <c r="AA3570" s="179"/>
      <c r="AB3570" s="179"/>
      <c r="AC3570" s="179"/>
      <c r="AD3570" s="179"/>
      <c r="AF3570" s="67"/>
      <c r="AG3570" s="67"/>
      <c r="AH3570" s="67"/>
      <c r="AI3570" s="67"/>
      <c r="AJ3570" s="207"/>
      <c r="AK3570" s="207"/>
      <c r="AL3570" s="207"/>
      <c r="AM3570" s="207"/>
      <c r="AN3570" s="207"/>
      <c r="AO3570" s="208"/>
    </row>
    <row r="3571" customFormat="false" ht="15.75" hidden="false" customHeight="true" outlineLevel="0" collapsed="false">
      <c r="A3571" s="179"/>
      <c r="B3571" s="179"/>
      <c r="C3571" s="179"/>
      <c r="D3571" s="179"/>
      <c r="E3571" s="179"/>
      <c r="F3571" s="179"/>
      <c r="G3571" s="179"/>
      <c r="H3571" s="179"/>
      <c r="I3571" s="179"/>
      <c r="J3571" s="179"/>
      <c r="K3571" s="179"/>
      <c r="L3571" s="179"/>
      <c r="M3571" s="179"/>
      <c r="N3571" s="179"/>
      <c r="O3571" s="179"/>
      <c r="P3571" s="179"/>
      <c r="Q3571" s="179"/>
      <c r="R3571" s="179"/>
      <c r="S3571" s="179"/>
      <c r="T3571" s="179"/>
      <c r="U3571" s="179"/>
      <c r="V3571" s="179"/>
      <c r="W3571" s="179"/>
      <c r="X3571" s="179"/>
      <c r="Y3571" s="223"/>
      <c r="Z3571" s="179"/>
      <c r="AA3571" s="179"/>
      <c r="AB3571" s="179"/>
      <c r="AC3571" s="179"/>
      <c r="AD3571" s="179"/>
      <c r="AF3571" s="67"/>
      <c r="AG3571" s="67"/>
      <c r="AH3571" s="67"/>
      <c r="AI3571" s="67"/>
      <c r="AJ3571" s="207"/>
      <c r="AK3571" s="207"/>
      <c r="AL3571" s="207"/>
      <c r="AM3571" s="207"/>
      <c r="AN3571" s="207"/>
      <c r="AO3571" s="208"/>
    </row>
    <row r="3572" customFormat="false" ht="15.75" hidden="false" customHeight="true" outlineLevel="0" collapsed="false">
      <c r="A3572" s="179"/>
      <c r="B3572" s="179"/>
      <c r="C3572" s="179"/>
      <c r="D3572" s="179"/>
      <c r="E3572" s="179"/>
      <c r="F3572" s="179"/>
      <c r="G3572" s="179"/>
      <c r="H3572" s="179"/>
      <c r="I3572" s="179"/>
      <c r="J3572" s="179"/>
      <c r="K3572" s="179"/>
      <c r="L3572" s="179"/>
      <c r="M3572" s="179"/>
      <c r="N3572" s="179"/>
      <c r="O3572" s="179"/>
      <c r="P3572" s="179"/>
      <c r="Q3572" s="179"/>
      <c r="R3572" s="179"/>
      <c r="S3572" s="179"/>
      <c r="T3572" s="179"/>
      <c r="U3572" s="179"/>
      <c r="V3572" s="179"/>
      <c r="W3572" s="179"/>
      <c r="X3572" s="179"/>
      <c r="Y3572" s="223"/>
      <c r="Z3572" s="179"/>
      <c r="AA3572" s="179"/>
      <c r="AB3572" s="179"/>
      <c r="AC3572" s="179"/>
      <c r="AD3572" s="179"/>
      <c r="AF3572" s="67"/>
      <c r="AG3572" s="67"/>
      <c r="AH3572" s="67"/>
      <c r="AI3572" s="67"/>
      <c r="AJ3572" s="207"/>
      <c r="AK3572" s="207"/>
      <c r="AL3572" s="207"/>
      <c r="AM3572" s="207"/>
      <c r="AN3572" s="207"/>
      <c r="AO3572" s="208"/>
    </row>
    <row r="3573" customFormat="false" ht="15.75" hidden="false" customHeight="true" outlineLevel="0" collapsed="false">
      <c r="A3573" s="179"/>
      <c r="B3573" s="179"/>
      <c r="C3573" s="179"/>
      <c r="D3573" s="179"/>
      <c r="E3573" s="179"/>
      <c r="F3573" s="179"/>
      <c r="G3573" s="179"/>
      <c r="H3573" s="179"/>
      <c r="I3573" s="179"/>
      <c r="J3573" s="179"/>
      <c r="K3573" s="179"/>
      <c r="L3573" s="179"/>
      <c r="M3573" s="179"/>
      <c r="N3573" s="179"/>
      <c r="O3573" s="179"/>
      <c r="P3573" s="179"/>
      <c r="Q3573" s="179"/>
      <c r="R3573" s="179"/>
      <c r="S3573" s="179"/>
      <c r="T3573" s="179"/>
      <c r="U3573" s="179"/>
      <c r="V3573" s="179"/>
      <c r="W3573" s="179"/>
      <c r="X3573" s="179"/>
      <c r="Y3573" s="223"/>
      <c r="Z3573" s="179"/>
      <c r="AA3573" s="179"/>
      <c r="AB3573" s="179"/>
      <c r="AC3573" s="179"/>
      <c r="AD3573" s="179"/>
      <c r="AF3573" s="67"/>
      <c r="AG3573" s="67"/>
      <c r="AH3573" s="67"/>
      <c r="AI3573" s="67"/>
      <c r="AJ3573" s="207"/>
      <c r="AK3573" s="207"/>
      <c r="AL3573" s="207"/>
      <c r="AM3573" s="207"/>
      <c r="AN3573" s="207"/>
      <c r="AO3573" s="208"/>
    </row>
    <row r="3574" customFormat="false" ht="15.75" hidden="false" customHeight="true" outlineLevel="0" collapsed="false">
      <c r="A3574" s="179"/>
      <c r="B3574" s="179"/>
      <c r="C3574" s="179"/>
      <c r="D3574" s="179"/>
      <c r="E3574" s="179"/>
      <c r="F3574" s="179"/>
      <c r="G3574" s="179"/>
      <c r="H3574" s="179"/>
      <c r="I3574" s="179"/>
      <c r="J3574" s="179"/>
      <c r="K3574" s="179"/>
      <c r="L3574" s="179"/>
      <c r="M3574" s="179"/>
      <c r="N3574" s="179"/>
      <c r="O3574" s="179"/>
      <c r="P3574" s="179"/>
      <c r="Q3574" s="179"/>
      <c r="R3574" s="179"/>
      <c r="S3574" s="179"/>
      <c r="T3574" s="179"/>
      <c r="U3574" s="179"/>
      <c r="V3574" s="179"/>
      <c r="W3574" s="179"/>
      <c r="X3574" s="179"/>
      <c r="Y3574" s="223"/>
      <c r="Z3574" s="179"/>
      <c r="AA3574" s="179"/>
      <c r="AB3574" s="179"/>
      <c r="AC3574" s="179"/>
      <c r="AD3574" s="179"/>
      <c r="AF3574" s="67"/>
      <c r="AG3574" s="67"/>
      <c r="AH3574" s="67"/>
      <c r="AI3574" s="67"/>
      <c r="AJ3574" s="207"/>
      <c r="AK3574" s="207"/>
      <c r="AL3574" s="207"/>
      <c r="AM3574" s="207"/>
      <c r="AN3574" s="207"/>
      <c r="AO3574" s="208"/>
    </row>
    <row r="3575" customFormat="false" ht="15.75" hidden="false" customHeight="true" outlineLevel="0" collapsed="false">
      <c r="A3575" s="179"/>
      <c r="B3575" s="179"/>
      <c r="C3575" s="179"/>
      <c r="D3575" s="179"/>
      <c r="E3575" s="179"/>
      <c r="F3575" s="179"/>
      <c r="G3575" s="179"/>
      <c r="H3575" s="179"/>
      <c r="I3575" s="179"/>
      <c r="J3575" s="179"/>
      <c r="K3575" s="179"/>
      <c r="L3575" s="179"/>
      <c r="M3575" s="179"/>
      <c r="N3575" s="179"/>
      <c r="O3575" s="179"/>
      <c r="P3575" s="179"/>
      <c r="Q3575" s="179"/>
      <c r="R3575" s="179"/>
      <c r="S3575" s="179"/>
      <c r="T3575" s="179"/>
      <c r="U3575" s="179"/>
      <c r="V3575" s="179"/>
      <c r="W3575" s="179"/>
      <c r="X3575" s="179"/>
      <c r="Y3575" s="223"/>
      <c r="Z3575" s="179"/>
      <c r="AA3575" s="179"/>
      <c r="AB3575" s="179"/>
      <c r="AC3575" s="179"/>
      <c r="AD3575" s="179"/>
      <c r="AF3575" s="67"/>
      <c r="AG3575" s="67"/>
      <c r="AH3575" s="67"/>
      <c r="AI3575" s="67"/>
      <c r="AJ3575" s="207"/>
      <c r="AK3575" s="207"/>
      <c r="AL3575" s="207"/>
      <c r="AM3575" s="207"/>
      <c r="AN3575" s="207"/>
      <c r="AO3575" s="208"/>
    </row>
    <row r="3576" customFormat="false" ht="15.75" hidden="false" customHeight="true" outlineLevel="0" collapsed="false">
      <c r="A3576" s="179"/>
      <c r="B3576" s="179"/>
      <c r="C3576" s="179"/>
      <c r="D3576" s="179"/>
      <c r="E3576" s="179"/>
      <c r="F3576" s="179"/>
      <c r="G3576" s="179"/>
      <c r="H3576" s="179"/>
      <c r="I3576" s="179"/>
      <c r="J3576" s="179"/>
      <c r="K3576" s="179"/>
      <c r="L3576" s="179"/>
      <c r="M3576" s="179"/>
      <c r="N3576" s="179"/>
      <c r="O3576" s="179"/>
      <c r="P3576" s="179"/>
      <c r="Q3576" s="179"/>
      <c r="R3576" s="179"/>
      <c r="S3576" s="179"/>
      <c r="T3576" s="179"/>
      <c r="U3576" s="179"/>
      <c r="V3576" s="179"/>
      <c r="W3576" s="179"/>
      <c r="X3576" s="179"/>
      <c r="Y3576" s="223"/>
      <c r="Z3576" s="179"/>
      <c r="AA3576" s="179"/>
      <c r="AB3576" s="179"/>
      <c r="AC3576" s="179"/>
      <c r="AD3576" s="179"/>
      <c r="AF3576" s="67"/>
      <c r="AG3576" s="67"/>
      <c r="AH3576" s="67"/>
      <c r="AI3576" s="67"/>
      <c r="AJ3576" s="207"/>
      <c r="AK3576" s="207"/>
      <c r="AL3576" s="207"/>
      <c r="AM3576" s="207"/>
      <c r="AN3576" s="207"/>
      <c r="AO3576" s="208"/>
    </row>
    <row r="3577" customFormat="false" ht="15.75" hidden="false" customHeight="true" outlineLevel="0" collapsed="false">
      <c r="A3577" s="179"/>
      <c r="B3577" s="179"/>
      <c r="C3577" s="179"/>
      <c r="D3577" s="179"/>
      <c r="E3577" s="179"/>
      <c r="F3577" s="179"/>
      <c r="G3577" s="179"/>
      <c r="H3577" s="179"/>
      <c r="I3577" s="179"/>
      <c r="J3577" s="179"/>
      <c r="K3577" s="179"/>
      <c r="L3577" s="179"/>
      <c r="M3577" s="179"/>
      <c r="N3577" s="179"/>
      <c r="O3577" s="179"/>
      <c r="P3577" s="179"/>
      <c r="Q3577" s="179"/>
      <c r="R3577" s="179"/>
      <c r="S3577" s="179"/>
      <c r="T3577" s="179"/>
      <c r="U3577" s="179"/>
      <c r="V3577" s="179"/>
      <c r="W3577" s="179"/>
      <c r="X3577" s="179"/>
      <c r="Y3577" s="223"/>
      <c r="Z3577" s="179"/>
      <c r="AA3577" s="179"/>
      <c r="AB3577" s="179"/>
      <c r="AC3577" s="179"/>
      <c r="AD3577" s="179"/>
      <c r="AF3577" s="67"/>
      <c r="AG3577" s="67"/>
      <c r="AH3577" s="67"/>
      <c r="AI3577" s="67"/>
      <c r="AJ3577" s="207"/>
      <c r="AK3577" s="207"/>
      <c r="AL3577" s="207"/>
      <c r="AM3577" s="207"/>
      <c r="AN3577" s="207"/>
      <c r="AO3577" s="208"/>
    </row>
    <row r="3578" customFormat="false" ht="15.75" hidden="false" customHeight="true" outlineLevel="0" collapsed="false">
      <c r="A3578" s="179"/>
      <c r="B3578" s="179"/>
      <c r="C3578" s="179"/>
      <c r="D3578" s="179"/>
      <c r="E3578" s="179"/>
      <c r="F3578" s="179"/>
      <c r="G3578" s="179"/>
      <c r="H3578" s="179"/>
      <c r="I3578" s="179"/>
      <c r="J3578" s="179"/>
      <c r="K3578" s="179"/>
      <c r="L3578" s="179"/>
      <c r="M3578" s="179"/>
      <c r="N3578" s="179"/>
      <c r="O3578" s="179"/>
      <c r="P3578" s="179"/>
      <c r="Q3578" s="179"/>
      <c r="R3578" s="179"/>
      <c r="S3578" s="179"/>
      <c r="T3578" s="179"/>
      <c r="U3578" s="179"/>
      <c r="V3578" s="179"/>
      <c r="W3578" s="179"/>
      <c r="X3578" s="179"/>
      <c r="Y3578" s="223"/>
      <c r="Z3578" s="179"/>
      <c r="AA3578" s="179"/>
      <c r="AB3578" s="179"/>
      <c r="AC3578" s="179"/>
      <c r="AD3578" s="179"/>
      <c r="AF3578" s="67"/>
      <c r="AG3578" s="67"/>
      <c r="AH3578" s="67"/>
      <c r="AI3578" s="67"/>
      <c r="AJ3578" s="207"/>
      <c r="AK3578" s="207"/>
      <c r="AL3578" s="207"/>
      <c r="AM3578" s="207"/>
      <c r="AN3578" s="207"/>
      <c r="AO3578" s="208"/>
    </row>
    <row r="3579" customFormat="false" ht="15.75" hidden="false" customHeight="true" outlineLevel="0" collapsed="false">
      <c r="A3579" s="179"/>
      <c r="B3579" s="179"/>
      <c r="C3579" s="179"/>
      <c r="D3579" s="179"/>
      <c r="E3579" s="179"/>
      <c r="F3579" s="179"/>
      <c r="G3579" s="179"/>
      <c r="H3579" s="179"/>
      <c r="I3579" s="179"/>
      <c r="J3579" s="179"/>
      <c r="K3579" s="179"/>
      <c r="L3579" s="179"/>
      <c r="M3579" s="179"/>
      <c r="N3579" s="179"/>
      <c r="O3579" s="179"/>
      <c r="P3579" s="179"/>
      <c r="Q3579" s="179"/>
      <c r="R3579" s="179"/>
      <c r="S3579" s="179"/>
      <c r="T3579" s="179"/>
      <c r="U3579" s="179"/>
      <c r="V3579" s="179"/>
      <c r="W3579" s="179"/>
      <c r="X3579" s="179"/>
      <c r="Y3579" s="223"/>
      <c r="Z3579" s="179"/>
      <c r="AA3579" s="179"/>
      <c r="AB3579" s="179"/>
      <c r="AC3579" s="179"/>
      <c r="AD3579" s="179"/>
      <c r="AF3579" s="67"/>
      <c r="AG3579" s="67"/>
      <c r="AH3579" s="67"/>
      <c r="AI3579" s="67"/>
      <c r="AJ3579" s="207"/>
      <c r="AK3579" s="207"/>
      <c r="AL3579" s="207"/>
      <c r="AM3579" s="207"/>
      <c r="AN3579" s="207"/>
      <c r="AO3579" s="208"/>
    </row>
    <row r="3580" customFormat="false" ht="15.75" hidden="false" customHeight="true" outlineLevel="0" collapsed="false">
      <c r="A3580" s="179"/>
      <c r="B3580" s="179"/>
      <c r="C3580" s="179"/>
      <c r="D3580" s="179"/>
      <c r="E3580" s="179"/>
      <c r="F3580" s="179"/>
      <c r="G3580" s="179"/>
      <c r="H3580" s="179"/>
      <c r="I3580" s="179"/>
      <c r="J3580" s="179"/>
      <c r="K3580" s="179"/>
      <c r="L3580" s="179"/>
      <c r="M3580" s="179"/>
      <c r="N3580" s="179"/>
      <c r="O3580" s="179"/>
      <c r="P3580" s="179"/>
      <c r="Q3580" s="179"/>
      <c r="R3580" s="179"/>
      <c r="S3580" s="179"/>
      <c r="T3580" s="179"/>
      <c r="U3580" s="179"/>
      <c r="V3580" s="179"/>
      <c r="W3580" s="179"/>
      <c r="X3580" s="179"/>
      <c r="Y3580" s="223"/>
      <c r="Z3580" s="179"/>
      <c r="AA3580" s="179"/>
      <c r="AB3580" s="179"/>
      <c r="AC3580" s="179"/>
      <c r="AD3580" s="179"/>
      <c r="AF3580" s="67"/>
      <c r="AG3580" s="67"/>
      <c r="AH3580" s="67"/>
      <c r="AI3580" s="67"/>
      <c r="AJ3580" s="207"/>
      <c r="AK3580" s="207"/>
      <c r="AL3580" s="207"/>
      <c r="AM3580" s="207"/>
      <c r="AN3580" s="207"/>
      <c r="AO3580" s="208"/>
    </row>
    <row r="3581" customFormat="false" ht="15.75" hidden="false" customHeight="true" outlineLevel="0" collapsed="false">
      <c r="A3581" s="179"/>
      <c r="B3581" s="179"/>
      <c r="C3581" s="179"/>
      <c r="D3581" s="179"/>
      <c r="E3581" s="179"/>
      <c r="F3581" s="179"/>
      <c r="G3581" s="179"/>
      <c r="H3581" s="179"/>
      <c r="I3581" s="179"/>
      <c r="J3581" s="179"/>
      <c r="K3581" s="179"/>
      <c r="L3581" s="179"/>
      <c r="M3581" s="179"/>
      <c r="N3581" s="179"/>
      <c r="O3581" s="179"/>
      <c r="P3581" s="179"/>
      <c r="Q3581" s="179"/>
      <c r="R3581" s="179"/>
      <c r="S3581" s="179"/>
      <c r="T3581" s="179"/>
      <c r="U3581" s="179"/>
      <c r="V3581" s="179"/>
      <c r="W3581" s="179"/>
      <c r="X3581" s="179"/>
      <c r="Y3581" s="223"/>
      <c r="Z3581" s="179"/>
      <c r="AA3581" s="179"/>
      <c r="AB3581" s="179"/>
      <c r="AC3581" s="179"/>
      <c r="AD3581" s="179"/>
      <c r="AF3581" s="67"/>
      <c r="AG3581" s="67"/>
      <c r="AH3581" s="67"/>
      <c r="AI3581" s="67"/>
      <c r="AJ3581" s="207"/>
      <c r="AK3581" s="207"/>
      <c r="AL3581" s="207"/>
      <c r="AM3581" s="207"/>
      <c r="AN3581" s="207"/>
      <c r="AO3581" s="208"/>
    </row>
    <row r="3582" customFormat="false" ht="15.75" hidden="false" customHeight="true" outlineLevel="0" collapsed="false">
      <c r="A3582" s="179"/>
      <c r="B3582" s="179"/>
      <c r="C3582" s="179"/>
      <c r="D3582" s="179"/>
      <c r="E3582" s="179"/>
      <c r="F3582" s="179"/>
      <c r="G3582" s="179"/>
      <c r="H3582" s="179"/>
      <c r="I3582" s="179"/>
      <c r="J3582" s="179"/>
      <c r="K3582" s="179"/>
      <c r="L3582" s="179"/>
      <c r="M3582" s="179"/>
      <c r="N3582" s="179"/>
      <c r="O3582" s="179"/>
      <c r="P3582" s="179"/>
      <c r="Q3582" s="179"/>
      <c r="R3582" s="179"/>
      <c r="S3582" s="179"/>
      <c r="T3582" s="179"/>
      <c r="U3582" s="179"/>
      <c r="V3582" s="179"/>
      <c r="W3582" s="179"/>
      <c r="X3582" s="179"/>
      <c r="Y3582" s="223"/>
      <c r="Z3582" s="179"/>
      <c r="AA3582" s="179"/>
      <c r="AB3582" s="179"/>
      <c r="AC3582" s="179"/>
      <c r="AD3582" s="179"/>
      <c r="AF3582" s="67"/>
      <c r="AG3582" s="67"/>
      <c r="AH3582" s="67"/>
      <c r="AI3582" s="67"/>
      <c r="AJ3582" s="207"/>
      <c r="AK3582" s="207"/>
      <c r="AL3582" s="207"/>
      <c r="AM3582" s="207"/>
      <c r="AN3582" s="207"/>
      <c r="AO3582" s="208"/>
    </row>
    <row r="3583" customFormat="false" ht="15.75" hidden="false" customHeight="true" outlineLevel="0" collapsed="false">
      <c r="A3583" s="179"/>
      <c r="B3583" s="179"/>
      <c r="C3583" s="179"/>
      <c r="D3583" s="179"/>
      <c r="E3583" s="179"/>
      <c r="F3583" s="179"/>
      <c r="G3583" s="179"/>
      <c r="H3583" s="179"/>
      <c r="I3583" s="179"/>
      <c r="J3583" s="179"/>
      <c r="K3583" s="179"/>
      <c r="L3583" s="179"/>
      <c r="M3583" s="179"/>
      <c r="N3583" s="179"/>
      <c r="O3583" s="179"/>
      <c r="P3583" s="179"/>
      <c r="Q3583" s="179"/>
      <c r="R3583" s="179"/>
      <c r="S3583" s="179"/>
      <c r="T3583" s="179"/>
      <c r="U3583" s="179"/>
      <c r="V3583" s="179"/>
      <c r="W3583" s="179"/>
      <c r="X3583" s="179"/>
      <c r="Y3583" s="223"/>
      <c r="Z3583" s="179"/>
      <c r="AA3583" s="179"/>
      <c r="AB3583" s="179"/>
      <c r="AC3583" s="179"/>
      <c r="AD3583" s="179"/>
      <c r="AF3583" s="67"/>
      <c r="AG3583" s="67"/>
      <c r="AH3583" s="67"/>
      <c r="AI3583" s="67"/>
      <c r="AJ3583" s="207"/>
      <c r="AK3583" s="207"/>
      <c r="AL3583" s="207"/>
      <c r="AM3583" s="207"/>
      <c r="AN3583" s="207"/>
      <c r="AO3583" s="208"/>
    </row>
    <row r="3584" customFormat="false" ht="15.75" hidden="false" customHeight="true" outlineLevel="0" collapsed="false">
      <c r="A3584" s="179"/>
      <c r="B3584" s="179"/>
      <c r="C3584" s="179"/>
      <c r="D3584" s="179"/>
      <c r="E3584" s="179"/>
      <c r="F3584" s="179"/>
      <c r="G3584" s="179"/>
      <c r="H3584" s="179"/>
      <c r="I3584" s="179"/>
      <c r="J3584" s="179"/>
      <c r="K3584" s="179"/>
      <c r="L3584" s="179"/>
      <c r="M3584" s="179"/>
      <c r="N3584" s="179"/>
      <c r="O3584" s="179"/>
      <c r="P3584" s="179"/>
      <c r="Q3584" s="179"/>
      <c r="R3584" s="179"/>
      <c r="S3584" s="179"/>
      <c r="T3584" s="179"/>
      <c r="U3584" s="179"/>
      <c r="V3584" s="179"/>
      <c r="W3584" s="179"/>
      <c r="X3584" s="179"/>
      <c r="Y3584" s="223"/>
      <c r="Z3584" s="179"/>
      <c r="AA3584" s="179"/>
      <c r="AB3584" s="179"/>
      <c r="AC3584" s="179"/>
      <c r="AD3584" s="179"/>
      <c r="AF3584" s="67"/>
      <c r="AG3584" s="67"/>
      <c r="AH3584" s="67"/>
      <c r="AI3584" s="67"/>
      <c r="AJ3584" s="207"/>
      <c r="AK3584" s="207"/>
      <c r="AL3584" s="207"/>
      <c r="AM3584" s="207"/>
      <c r="AN3584" s="207"/>
      <c r="AO3584" s="208"/>
    </row>
    <row r="3585" customFormat="false" ht="15.75" hidden="false" customHeight="true" outlineLevel="0" collapsed="false">
      <c r="A3585" s="179"/>
      <c r="B3585" s="179"/>
      <c r="C3585" s="179"/>
      <c r="D3585" s="179"/>
      <c r="E3585" s="179"/>
      <c r="F3585" s="179"/>
      <c r="G3585" s="179"/>
      <c r="H3585" s="179"/>
      <c r="I3585" s="179"/>
      <c r="J3585" s="179"/>
      <c r="K3585" s="179"/>
      <c r="L3585" s="179"/>
      <c r="M3585" s="179"/>
      <c r="N3585" s="179"/>
      <c r="O3585" s="179"/>
      <c r="P3585" s="179"/>
      <c r="Q3585" s="179"/>
      <c r="R3585" s="179"/>
      <c r="S3585" s="179"/>
      <c r="T3585" s="179"/>
      <c r="U3585" s="179"/>
      <c r="V3585" s="179"/>
      <c r="W3585" s="179"/>
      <c r="X3585" s="179"/>
      <c r="Y3585" s="223"/>
      <c r="Z3585" s="179"/>
      <c r="AA3585" s="179"/>
      <c r="AB3585" s="179"/>
      <c r="AC3585" s="179"/>
      <c r="AD3585" s="179"/>
      <c r="AF3585" s="67"/>
      <c r="AG3585" s="67"/>
      <c r="AH3585" s="67"/>
      <c r="AI3585" s="67"/>
      <c r="AJ3585" s="207"/>
      <c r="AK3585" s="207"/>
      <c r="AL3585" s="207"/>
      <c r="AM3585" s="207"/>
      <c r="AN3585" s="207"/>
      <c r="AO3585" s="208"/>
    </row>
    <row r="3586" customFormat="false" ht="15.75" hidden="false" customHeight="true" outlineLevel="0" collapsed="false">
      <c r="A3586" s="179"/>
      <c r="B3586" s="179"/>
      <c r="C3586" s="179"/>
      <c r="D3586" s="179"/>
      <c r="E3586" s="179"/>
      <c r="F3586" s="179"/>
      <c r="G3586" s="179"/>
      <c r="H3586" s="179"/>
      <c r="I3586" s="179"/>
      <c r="J3586" s="179"/>
      <c r="K3586" s="179"/>
      <c r="L3586" s="179"/>
      <c r="M3586" s="179"/>
      <c r="N3586" s="179"/>
      <c r="O3586" s="179"/>
      <c r="P3586" s="179"/>
      <c r="Q3586" s="179"/>
      <c r="R3586" s="179"/>
      <c r="S3586" s="179"/>
      <c r="T3586" s="179"/>
      <c r="U3586" s="179"/>
      <c r="V3586" s="179"/>
      <c r="W3586" s="179"/>
      <c r="X3586" s="179"/>
      <c r="Y3586" s="223"/>
      <c r="Z3586" s="179"/>
      <c r="AA3586" s="179"/>
      <c r="AB3586" s="179"/>
      <c r="AC3586" s="179"/>
      <c r="AD3586" s="179"/>
      <c r="AF3586" s="67"/>
      <c r="AG3586" s="67"/>
      <c r="AH3586" s="67"/>
      <c r="AI3586" s="67"/>
      <c r="AJ3586" s="207"/>
      <c r="AK3586" s="207"/>
      <c r="AL3586" s="207"/>
      <c r="AM3586" s="207"/>
      <c r="AN3586" s="207"/>
      <c r="AO3586" s="208"/>
    </row>
    <row r="3587" customFormat="false" ht="15.75" hidden="false" customHeight="true" outlineLevel="0" collapsed="false">
      <c r="A3587" s="179"/>
      <c r="B3587" s="179"/>
      <c r="C3587" s="179"/>
      <c r="D3587" s="179"/>
      <c r="E3587" s="179"/>
      <c r="F3587" s="179"/>
      <c r="G3587" s="179"/>
      <c r="H3587" s="179"/>
      <c r="I3587" s="179"/>
      <c r="J3587" s="179"/>
      <c r="K3587" s="179"/>
      <c r="L3587" s="179"/>
      <c r="M3587" s="179"/>
      <c r="N3587" s="179"/>
      <c r="O3587" s="179"/>
      <c r="P3587" s="179"/>
      <c r="Q3587" s="179"/>
      <c r="R3587" s="179"/>
      <c r="S3587" s="179"/>
      <c r="T3587" s="179"/>
      <c r="U3587" s="179"/>
      <c r="V3587" s="179"/>
      <c r="W3587" s="179"/>
      <c r="X3587" s="179"/>
      <c r="Y3587" s="223"/>
      <c r="Z3587" s="179"/>
      <c r="AA3587" s="179"/>
      <c r="AB3587" s="179"/>
      <c r="AC3587" s="179"/>
      <c r="AD3587" s="179"/>
      <c r="AF3587" s="67"/>
      <c r="AG3587" s="67"/>
      <c r="AH3587" s="67"/>
      <c r="AI3587" s="67"/>
      <c r="AJ3587" s="207"/>
      <c r="AK3587" s="207"/>
      <c r="AL3587" s="207"/>
      <c r="AM3587" s="207"/>
      <c r="AN3587" s="207"/>
      <c r="AO3587" s="208"/>
    </row>
    <row r="3588" customFormat="false" ht="15.75" hidden="false" customHeight="true" outlineLevel="0" collapsed="false">
      <c r="A3588" s="179"/>
      <c r="B3588" s="179"/>
      <c r="C3588" s="179"/>
      <c r="D3588" s="179"/>
      <c r="E3588" s="179"/>
      <c r="F3588" s="179"/>
      <c r="G3588" s="179"/>
      <c r="H3588" s="179"/>
      <c r="I3588" s="179"/>
      <c r="J3588" s="179"/>
      <c r="K3588" s="179"/>
      <c r="L3588" s="179"/>
      <c r="M3588" s="179"/>
      <c r="N3588" s="179"/>
      <c r="O3588" s="179"/>
      <c r="P3588" s="179"/>
      <c r="Q3588" s="179"/>
      <c r="R3588" s="179"/>
      <c r="S3588" s="179"/>
      <c r="T3588" s="179"/>
      <c r="U3588" s="179"/>
      <c r="V3588" s="179"/>
      <c r="W3588" s="179"/>
      <c r="X3588" s="179"/>
      <c r="Y3588" s="223"/>
      <c r="Z3588" s="179"/>
      <c r="AA3588" s="179"/>
      <c r="AB3588" s="179"/>
      <c r="AC3588" s="179"/>
      <c r="AD3588" s="179"/>
      <c r="AF3588" s="67"/>
      <c r="AG3588" s="67"/>
      <c r="AH3588" s="67"/>
      <c r="AI3588" s="67"/>
      <c r="AJ3588" s="207"/>
      <c r="AK3588" s="207"/>
      <c r="AL3588" s="207"/>
      <c r="AM3588" s="207"/>
      <c r="AN3588" s="207"/>
      <c r="AO3588" s="208"/>
    </row>
    <row r="3589" customFormat="false" ht="15.75" hidden="false" customHeight="true" outlineLevel="0" collapsed="false">
      <c r="A3589" s="179"/>
      <c r="B3589" s="179"/>
      <c r="C3589" s="179"/>
      <c r="D3589" s="179"/>
      <c r="E3589" s="179"/>
      <c r="F3589" s="179"/>
      <c r="G3589" s="179"/>
      <c r="H3589" s="179"/>
      <c r="I3589" s="179"/>
      <c r="J3589" s="179"/>
      <c r="K3589" s="179"/>
      <c r="L3589" s="179"/>
      <c r="M3589" s="179"/>
      <c r="N3589" s="179"/>
      <c r="O3589" s="179"/>
      <c r="P3589" s="179"/>
      <c r="Q3589" s="179"/>
      <c r="R3589" s="179"/>
      <c r="S3589" s="179"/>
      <c r="T3589" s="179"/>
      <c r="U3589" s="179"/>
      <c r="V3589" s="179"/>
      <c r="W3589" s="179"/>
      <c r="X3589" s="179"/>
      <c r="Y3589" s="223"/>
      <c r="Z3589" s="179"/>
      <c r="AA3589" s="179"/>
      <c r="AB3589" s="179"/>
      <c r="AC3589" s="179"/>
      <c r="AD3589" s="179"/>
      <c r="AF3589" s="67"/>
      <c r="AG3589" s="67"/>
      <c r="AH3589" s="67"/>
      <c r="AI3589" s="67"/>
      <c r="AJ3589" s="207"/>
      <c r="AK3589" s="207"/>
      <c r="AL3589" s="207"/>
      <c r="AM3589" s="207"/>
      <c r="AN3589" s="207"/>
      <c r="AO3589" s="208"/>
    </row>
    <row r="3590" customFormat="false" ht="15.75" hidden="false" customHeight="true" outlineLevel="0" collapsed="false">
      <c r="A3590" s="179"/>
      <c r="B3590" s="179"/>
      <c r="C3590" s="179"/>
      <c r="D3590" s="179"/>
      <c r="E3590" s="179"/>
      <c r="F3590" s="179"/>
      <c r="G3590" s="179"/>
      <c r="H3590" s="179"/>
      <c r="I3590" s="179"/>
      <c r="J3590" s="179"/>
      <c r="K3590" s="179"/>
      <c r="L3590" s="179"/>
      <c r="M3590" s="179"/>
      <c r="N3590" s="179"/>
      <c r="O3590" s="179"/>
      <c r="P3590" s="179"/>
      <c r="Q3590" s="179"/>
      <c r="R3590" s="179"/>
      <c r="S3590" s="179"/>
      <c r="T3590" s="179"/>
      <c r="U3590" s="179"/>
      <c r="V3590" s="179"/>
      <c r="W3590" s="179"/>
      <c r="X3590" s="179"/>
      <c r="Y3590" s="223"/>
      <c r="Z3590" s="179"/>
      <c r="AA3590" s="179"/>
      <c r="AB3590" s="179"/>
      <c r="AC3590" s="179"/>
      <c r="AD3590" s="179"/>
      <c r="AF3590" s="67"/>
      <c r="AG3590" s="67"/>
      <c r="AH3590" s="67"/>
      <c r="AI3590" s="67"/>
      <c r="AJ3590" s="207"/>
      <c r="AK3590" s="207"/>
      <c r="AL3590" s="207"/>
      <c r="AM3590" s="207"/>
      <c r="AN3590" s="207"/>
      <c r="AO3590" s="208"/>
    </row>
    <row r="3591" customFormat="false" ht="15.75" hidden="false" customHeight="true" outlineLevel="0" collapsed="false">
      <c r="A3591" s="179"/>
      <c r="B3591" s="179"/>
      <c r="C3591" s="179"/>
      <c r="D3591" s="179"/>
      <c r="E3591" s="179"/>
      <c r="F3591" s="179"/>
      <c r="G3591" s="179"/>
      <c r="H3591" s="179"/>
      <c r="I3591" s="179"/>
      <c r="J3591" s="179"/>
      <c r="K3591" s="179"/>
      <c r="L3591" s="179"/>
      <c r="M3591" s="179"/>
      <c r="N3591" s="179"/>
      <c r="O3591" s="179"/>
      <c r="P3591" s="179"/>
      <c r="Q3591" s="179"/>
      <c r="R3591" s="179"/>
      <c r="S3591" s="179"/>
      <c r="T3591" s="179"/>
      <c r="U3591" s="179"/>
      <c r="V3591" s="179"/>
      <c r="W3591" s="179"/>
      <c r="X3591" s="179"/>
      <c r="Y3591" s="223"/>
      <c r="Z3591" s="179"/>
      <c r="AA3591" s="179"/>
      <c r="AB3591" s="179"/>
      <c r="AC3591" s="179"/>
      <c r="AD3591" s="179"/>
      <c r="AF3591" s="67"/>
      <c r="AG3591" s="67"/>
      <c r="AH3591" s="67"/>
      <c r="AI3591" s="67"/>
      <c r="AJ3591" s="207"/>
      <c r="AK3591" s="207"/>
      <c r="AL3591" s="207"/>
      <c r="AM3591" s="207"/>
      <c r="AN3591" s="207"/>
      <c r="AO3591" s="208"/>
    </row>
    <row r="3592" customFormat="false" ht="15.75" hidden="false" customHeight="true" outlineLevel="0" collapsed="false">
      <c r="A3592" s="179"/>
      <c r="B3592" s="179"/>
      <c r="C3592" s="179"/>
      <c r="D3592" s="179"/>
      <c r="E3592" s="179"/>
      <c r="F3592" s="179"/>
      <c r="G3592" s="179"/>
      <c r="H3592" s="179"/>
      <c r="I3592" s="179"/>
      <c r="J3592" s="179"/>
      <c r="K3592" s="179"/>
      <c r="L3592" s="179"/>
      <c r="M3592" s="179"/>
      <c r="N3592" s="179"/>
      <c r="O3592" s="179"/>
      <c r="P3592" s="179"/>
      <c r="Q3592" s="179"/>
      <c r="R3592" s="179"/>
      <c r="S3592" s="179"/>
      <c r="T3592" s="179"/>
      <c r="U3592" s="179"/>
      <c r="V3592" s="179"/>
      <c r="W3592" s="179"/>
      <c r="X3592" s="179"/>
      <c r="Y3592" s="223"/>
      <c r="Z3592" s="179"/>
      <c r="AA3592" s="179"/>
      <c r="AB3592" s="179"/>
      <c r="AC3592" s="179"/>
      <c r="AD3592" s="179"/>
      <c r="AF3592" s="67"/>
      <c r="AG3592" s="67"/>
      <c r="AH3592" s="67"/>
      <c r="AI3592" s="67"/>
      <c r="AJ3592" s="207"/>
      <c r="AK3592" s="207"/>
      <c r="AL3592" s="207"/>
      <c r="AM3592" s="207"/>
      <c r="AN3592" s="207"/>
      <c r="AO3592" s="208"/>
    </row>
    <row r="3593" customFormat="false" ht="15.75" hidden="false" customHeight="true" outlineLevel="0" collapsed="false">
      <c r="A3593" s="179"/>
      <c r="B3593" s="179"/>
      <c r="C3593" s="179"/>
      <c r="D3593" s="179"/>
      <c r="E3593" s="179"/>
      <c r="F3593" s="179"/>
      <c r="G3593" s="179"/>
      <c r="H3593" s="179"/>
      <c r="I3593" s="179"/>
      <c r="J3593" s="179"/>
      <c r="K3593" s="179"/>
      <c r="L3593" s="179"/>
      <c r="M3593" s="179"/>
      <c r="N3593" s="179"/>
      <c r="O3593" s="179"/>
      <c r="P3593" s="179"/>
      <c r="Q3593" s="179"/>
      <c r="R3593" s="179"/>
      <c r="S3593" s="179"/>
      <c r="T3593" s="179"/>
      <c r="U3593" s="179"/>
      <c r="V3593" s="179"/>
      <c r="W3593" s="179"/>
      <c r="X3593" s="179"/>
      <c r="Y3593" s="223"/>
      <c r="Z3593" s="179"/>
      <c r="AA3593" s="179"/>
      <c r="AB3593" s="179"/>
      <c r="AC3593" s="179"/>
      <c r="AD3593" s="179"/>
      <c r="AF3593" s="67"/>
      <c r="AG3593" s="67"/>
      <c r="AH3593" s="67"/>
      <c r="AI3593" s="67"/>
      <c r="AJ3593" s="207"/>
      <c r="AK3593" s="207"/>
      <c r="AL3593" s="207"/>
      <c r="AM3593" s="207"/>
      <c r="AN3593" s="207"/>
      <c r="AO3593" s="208"/>
    </row>
    <row r="3594" customFormat="false" ht="15.75" hidden="false" customHeight="true" outlineLevel="0" collapsed="false">
      <c r="A3594" s="179"/>
      <c r="B3594" s="179"/>
      <c r="C3594" s="179"/>
      <c r="D3594" s="179"/>
      <c r="E3594" s="179"/>
      <c r="F3594" s="179"/>
      <c r="G3594" s="179"/>
      <c r="H3594" s="179"/>
      <c r="I3594" s="179"/>
      <c r="J3594" s="179"/>
      <c r="K3594" s="179"/>
      <c r="L3594" s="179"/>
      <c r="M3594" s="179"/>
      <c r="N3594" s="179"/>
      <c r="O3594" s="179"/>
      <c r="P3594" s="179"/>
      <c r="Q3594" s="179"/>
      <c r="R3594" s="179"/>
      <c r="S3594" s="179"/>
      <c r="T3594" s="179"/>
      <c r="U3594" s="179"/>
      <c r="V3594" s="179"/>
      <c r="W3594" s="179"/>
      <c r="X3594" s="179"/>
      <c r="Y3594" s="223"/>
      <c r="Z3594" s="179"/>
      <c r="AA3594" s="179"/>
      <c r="AB3594" s="179"/>
      <c r="AC3594" s="179"/>
      <c r="AD3594" s="179"/>
      <c r="AF3594" s="67"/>
      <c r="AG3594" s="67"/>
      <c r="AH3594" s="67"/>
      <c r="AI3594" s="67"/>
      <c r="AJ3594" s="207"/>
      <c r="AK3594" s="207"/>
      <c r="AL3594" s="207"/>
      <c r="AM3594" s="207"/>
      <c r="AN3594" s="207"/>
      <c r="AO3594" s="208"/>
    </row>
    <row r="3595" customFormat="false" ht="15.75" hidden="false" customHeight="true" outlineLevel="0" collapsed="false">
      <c r="A3595" s="179"/>
      <c r="B3595" s="179"/>
      <c r="C3595" s="179"/>
      <c r="D3595" s="179"/>
      <c r="E3595" s="179"/>
      <c r="F3595" s="179"/>
      <c r="G3595" s="179"/>
      <c r="H3595" s="179"/>
      <c r="I3595" s="179"/>
      <c r="J3595" s="179"/>
      <c r="K3595" s="179"/>
      <c r="L3595" s="179"/>
      <c r="M3595" s="179"/>
      <c r="N3595" s="179"/>
      <c r="O3595" s="179"/>
      <c r="P3595" s="179"/>
      <c r="Q3595" s="179"/>
      <c r="R3595" s="179"/>
      <c r="S3595" s="179"/>
      <c r="T3595" s="179"/>
      <c r="U3595" s="179"/>
      <c r="V3595" s="179"/>
      <c r="W3595" s="179"/>
      <c r="X3595" s="179"/>
      <c r="Y3595" s="223"/>
      <c r="Z3595" s="179"/>
      <c r="AA3595" s="179"/>
      <c r="AB3595" s="179"/>
      <c r="AC3595" s="179"/>
      <c r="AD3595" s="179"/>
      <c r="AF3595" s="67"/>
      <c r="AG3595" s="67"/>
      <c r="AH3595" s="67"/>
      <c r="AI3595" s="67"/>
      <c r="AJ3595" s="207"/>
      <c r="AK3595" s="207"/>
      <c r="AL3595" s="207"/>
      <c r="AM3595" s="207"/>
      <c r="AN3595" s="207"/>
      <c r="AO3595" s="208"/>
    </row>
    <row r="3596" customFormat="false" ht="15.75" hidden="false" customHeight="true" outlineLevel="0" collapsed="false">
      <c r="A3596" s="179"/>
      <c r="B3596" s="179"/>
      <c r="C3596" s="179"/>
      <c r="D3596" s="179"/>
      <c r="E3596" s="179"/>
      <c r="F3596" s="179"/>
      <c r="G3596" s="179"/>
      <c r="H3596" s="179"/>
      <c r="I3596" s="179"/>
      <c r="J3596" s="179"/>
      <c r="K3596" s="179"/>
      <c r="L3596" s="179"/>
      <c r="M3596" s="179"/>
      <c r="N3596" s="179"/>
      <c r="O3596" s="179"/>
      <c r="P3596" s="179"/>
      <c r="Q3596" s="179"/>
      <c r="R3596" s="179"/>
      <c r="S3596" s="179"/>
      <c r="T3596" s="179"/>
      <c r="U3596" s="179"/>
      <c r="V3596" s="179"/>
      <c r="W3596" s="179"/>
      <c r="X3596" s="179"/>
      <c r="Y3596" s="223"/>
      <c r="Z3596" s="179"/>
      <c r="AA3596" s="179"/>
      <c r="AB3596" s="179"/>
      <c r="AC3596" s="179"/>
      <c r="AD3596" s="179"/>
      <c r="AF3596" s="67"/>
      <c r="AG3596" s="67"/>
      <c r="AH3596" s="67"/>
      <c r="AI3596" s="67"/>
      <c r="AJ3596" s="207"/>
      <c r="AK3596" s="207"/>
      <c r="AL3596" s="207"/>
      <c r="AM3596" s="207"/>
      <c r="AN3596" s="207"/>
      <c r="AO3596" s="208"/>
    </row>
    <row r="3597" customFormat="false" ht="15.75" hidden="false" customHeight="true" outlineLevel="0" collapsed="false">
      <c r="A3597" s="179"/>
      <c r="B3597" s="179"/>
      <c r="C3597" s="179"/>
      <c r="D3597" s="179"/>
      <c r="E3597" s="179"/>
      <c r="F3597" s="179"/>
      <c r="G3597" s="179"/>
      <c r="H3597" s="179"/>
      <c r="I3597" s="179"/>
      <c r="J3597" s="179"/>
      <c r="K3597" s="179"/>
      <c r="L3597" s="179"/>
      <c r="M3597" s="179"/>
      <c r="N3597" s="179"/>
      <c r="O3597" s="179"/>
      <c r="P3597" s="179"/>
      <c r="Q3597" s="179"/>
      <c r="R3597" s="179"/>
      <c r="S3597" s="179"/>
      <c r="T3597" s="179"/>
      <c r="U3597" s="179"/>
      <c r="V3597" s="179"/>
      <c r="W3597" s="179"/>
      <c r="X3597" s="179"/>
      <c r="Y3597" s="223"/>
      <c r="Z3597" s="179"/>
      <c r="AA3597" s="179"/>
      <c r="AB3597" s="179"/>
      <c r="AC3597" s="179"/>
      <c r="AD3597" s="179"/>
      <c r="AF3597" s="67"/>
      <c r="AG3597" s="67"/>
      <c r="AH3597" s="67"/>
      <c r="AI3597" s="67"/>
      <c r="AJ3597" s="207"/>
      <c r="AK3597" s="207"/>
      <c r="AL3597" s="207"/>
      <c r="AM3597" s="207"/>
      <c r="AN3597" s="207"/>
      <c r="AO3597" s="208"/>
    </row>
    <row r="3598" customFormat="false" ht="15.75" hidden="false" customHeight="true" outlineLevel="0" collapsed="false">
      <c r="A3598" s="179"/>
      <c r="B3598" s="179"/>
      <c r="C3598" s="179"/>
      <c r="D3598" s="179"/>
      <c r="E3598" s="179"/>
      <c r="F3598" s="179"/>
      <c r="G3598" s="179"/>
      <c r="H3598" s="179"/>
      <c r="I3598" s="179"/>
      <c r="J3598" s="179"/>
      <c r="K3598" s="179"/>
      <c r="L3598" s="179"/>
      <c r="M3598" s="179"/>
      <c r="N3598" s="179"/>
      <c r="O3598" s="179"/>
      <c r="P3598" s="179"/>
      <c r="Q3598" s="179"/>
      <c r="R3598" s="179"/>
      <c r="S3598" s="179"/>
      <c r="T3598" s="179"/>
      <c r="U3598" s="179"/>
      <c r="V3598" s="179"/>
      <c r="W3598" s="179"/>
      <c r="X3598" s="179"/>
      <c r="Y3598" s="223"/>
      <c r="Z3598" s="179"/>
      <c r="AA3598" s="179"/>
      <c r="AB3598" s="179"/>
      <c r="AC3598" s="179"/>
      <c r="AD3598" s="179"/>
      <c r="AF3598" s="67"/>
      <c r="AG3598" s="67"/>
      <c r="AH3598" s="67"/>
      <c r="AI3598" s="67"/>
      <c r="AJ3598" s="207"/>
      <c r="AK3598" s="207"/>
      <c r="AL3598" s="207"/>
      <c r="AM3598" s="207"/>
      <c r="AN3598" s="207"/>
      <c r="AO3598" s="208"/>
    </row>
    <row r="3599" customFormat="false" ht="15.75" hidden="false" customHeight="true" outlineLevel="0" collapsed="false">
      <c r="A3599" s="179"/>
      <c r="B3599" s="179"/>
      <c r="C3599" s="179"/>
      <c r="D3599" s="179"/>
      <c r="E3599" s="179"/>
      <c r="F3599" s="179"/>
      <c r="G3599" s="179"/>
      <c r="H3599" s="179"/>
      <c r="I3599" s="179"/>
      <c r="J3599" s="179"/>
      <c r="K3599" s="179"/>
      <c r="L3599" s="179"/>
      <c r="M3599" s="179"/>
      <c r="N3599" s="179"/>
      <c r="O3599" s="179"/>
      <c r="P3599" s="179"/>
      <c r="Q3599" s="179"/>
      <c r="R3599" s="179"/>
      <c r="S3599" s="179"/>
      <c r="T3599" s="179"/>
      <c r="U3599" s="179"/>
      <c r="V3599" s="179"/>
      <c r="W3599" s="179"/>
      <c r="X3599" s="179"/>
      <c r="Y3599" s="223"/>
      <c r="Z3599" s="179"/>
      <c r="AA3599" s="179"/>
      <c r="AB3599" s="179"/>
      <c r="AC3599" s="179"/>
      <c r="AD3599" s="179"/>
      <c r="AF3599" s="67"/>
      <c r="AG3599" s="67"/>
      <c r="AH3599" s="67"/>
      <c r="AI3599" s="67"/>
      <c r="AJ3599" s="207"/>
      <c r="AK3599" s="207"/>
      <c r="AL3599" s="207"/>
      <c r="AM3599" s="207"/>
      <c r="AN3599" s="207"/>
      <c r="AO3599" s="208"/>
    </row>
    <row r="3600" customFormat="false" ht="15.75" hidden="false" customHeight="true" outlineLevel="0" collapsed="false">
      <c r="A3600" s="179"/>
      <c r="B3600" s="179"/>
      <c r="C3600" s="179"/>
      <c r="D3600" s="179"/>
      <c r="E3600" s="179"/>
      <c r="F3600" s="179"/>
      <c r="G3600" s="179"/>
      <c r="H3600" s="179"/>
      <c r="I3600" s="179"/>
      <c r="J3600" s="179"/>
      <c r="K3600" s="179"/>
      <c r="L3600" s="179"/>
      <c r="M3600" s="179"/>
      <c r="N3600" s="179"/>
      <c r="O3600" s="179"/>
      <c r="P3600" s="179"/>
      <c r="Q3600" s="179"/>
      <c r="R3600" s="179"/>
      <c r="S3600" s="179"/>
      <c r="T3600" s="179"/>
      <c r="U3600" s="179"/>
      <c r="V3600" s="179"/>
      <c r="W3600" s="179"/>
      <c r="X3600" s="179"/>
      <c r="Y3600" s="223"/>
      <c r="Z3600" s="179"/>
      <c r="AA3600" s="179"/>
      <c r="AB3600" s="179"/>
      <c r="AC3600" s="179"/>
      <c r="AD3600" s="179"/>
      <c r="AF3600" s="67"/>
      <c r="AG3600" s="67"/>
      <c r="AH3600" s="67"/>
      <c r="AI3600" s="67"/>
      <c r="AJ3600" s="207"/>
      <c r="AK3600" s="207"/>
      <c r="AL3600" s="207"/>
      <c r="AM3600" s="207"/>
      <c r="AN3600" s="207"/>
      <c r="AO3600" s="208"/>
    </row>
    <row r="3601" customFormat="false" ht="15.75" hidden="false" customHeight="true" outlineLevel="0" collapsed="false">
      <c r="A3601" s="179"/>
      <c r="B3601" s="179"/>
      <c r="C3601" s="179"/>
      <c r="D3601" s="179"/>
      <c r="E3601" s="179"/>
      <c r="F3601" s="179"/>
      <c r="G3601" s="179"/>
      <c r="H3601" s="179"/>
      <c r="I3601" s="179"/>
      <c r="J3601" s="179"/>
      <c r="K3601" s="179"/>
      <c r="L3601" s="179"/>
      <c r="M3601" s="179"/>
      <c r="N3601" s="179"/>
      <c r="O3601" s="179"/>
      <c r="P3601" s="179"/>
      <c r="Q3601" s="179"/>
      <c r="R3601" s="179"/>
      <c r="S3601" s="179"/>
      <c r="T3601" s="179"/>
      <c r="U3601" s="179"/>
      <c r="V3601" s="179"/>
      <c r="W3601" s="179"/>
      <c r="X3601" s="179"/>
      <c r="Y3601" s="223"/>
      <c r="Z3601" s="179"/>
      <c r="AA3601" s="179"/>
      <c r="AB3601" s="179"/>
      <c r="AC3601" s="179"/>
      <c r="AD3601" s="179"/>
      <c r="AF3601" s="67"/>
      <c r="AG3601" s="67"/>
      <c r="AH3601" s="67"/>
      <c r="AI3601" s="67"/>
      <c r="AJ3601" s="207"/>
      <c r="AK3601" s="207"/>
      <c r="AL3601" s="207"/>
      <c r="AM3601" s="207"/>
      <c r="AN3601" s="207"/>
      <c r="AO3601" s="208"/>
    </row>
    <row r="3602" customFormat="false" ht="15.75" hidden="false" customHeight="true" outlineLevel="0" collapsed="false">
      <c r="A3602" s="179"/>
      <c r="B3602" s="179"/>
      <c r="C3602" s="179"/>
      <c r="D3602" s="179"/>
      <c r="E3602" s="179"/>
      <c r="F3602" s="179"/>
      <c r="G3602" s="179"/>
      <c r="H3602" s="179"/>
      <c r="I3602" s="179"/>
      <c r="J3602" s="179"/>
      <c r="K3602" s="179"/>
      <c r="L3602" s="179"/>
      <c r="M3602" s="179"/>
      <c r="N3602" s="179"/>
      <c r="O3602" s="179"/>
      <c r="P3602" s="179"/>
      <c r="Q3602" s="179"/>
      <c r="R3602" s="179"/>
      <c r="S3602" s="179"/>
      <c r="T3602" s="179"/>
      <c r="U3602" s="179"/>
      <c r="V3602" s="179"/>
      <c r="W3602" s="179"/>
      <c r="X3602" s="179"/>
      <c r="Y3602" s="223"/>
      <c r="Z3602" s="179"/>
      <c r="AA3602" s="179"/>
      <c r="AB3602" s="179"/>
      <c r="AC3602" s="179"/>
      <c r="AD3602" s="179"/>
      <c r="AF3602" s="67"/>
      <c r="AG3602" s="67"/>
      <c r="AH3602" s="67"/>
      <c r="AI3602" s="67"/>
      <c r="AJ3602" s="207"/>
      <c r="AK3602" s="207"/>
      <c r="AL3602" s="207"/>
      <c r="AM3602" s="207"/>
      <c r="AN3602" s="207"/>
      <c r="AO3602" s="208"/>
    </row>
    <row r="3603" customFormat="false" ht="15.75" hidden="false" customHeight="true" outlineLevel="0" collapsed="false">
      <c r="A3603" s="179"/>
      <c r="B3603" s="179"/>
      <c r="C3603" s="179"/>
      <c r="D3603" s="179"/>
      <c r="E3603" s="179"/>
      <c r="F3603" s="179"/>
      <c r="G3603" s="179"/>
      <c r="H3603" s="179"/>
      <c r="I3603" s="179"/>
      <c r="J3603" s="179"/>
      <c r="K3603" s="179"/>
      <c r="L3603" s="179"/>
      <c r="M3603" s="179"/>
      <c r="N3603" s="179"/>
      <c r="O3603" s="179"/>
      <c r="P3603" s="179"/>
      <c r="Q3603" s="179"/>
      <c r="R3603" s="179"/>
      <c r="S3603" s="179"/>
      <c r="T3603" s="179"/>
      <c r="U3603" s="179"/>
      <c r="V3603" s="179"/>
      <c r="W3603" s="179"/>
      <c r="X3603" s="179"/>
      <c r="Y3603" s="223"/>
      <c r="Z3603" s="179"/>
      <c r="AA3603" s="179"/>
      <c r="AB3603" s="179"/>
      <c r="AC3603" s="179"/>
      <c r="AD3603" s="179"/>
      <c r="AF3603" s="67"/>
      <c r="AG3603" s="67"/>
      <c r="AH3603" s="67"/>
      <c r="AI3603" s="67"/>
      <c r="AJ3603" s="207"/>
      <c r="AK3603" s="207"/>
      <c r="AL3603" s="207"/>
      <c r="AM3603" s="207"/>
      <c r="AN3603" s="207"/>
      <c r="AO3603" s="208"/>
    </row>
    <row r="3604" customFormat="false" ht="15.75" hidden="false" customHeight="true" outlineLevel="0" collapsed="false">
      <c r="A3604" s="179"/>
      <c r="B3604" s="179"/>
      <c r="C3604" s="179"/>
      <c r="D3604" s="179"/>
      <c r="E3604" s="179"/>
      <c r="F3604" s="179"/>
      <c r="G3604" s="179"/>
      <c r="H3604" s="179"/>
      <c r="I3604" s="179"/>
      <c r="J3604" s="179"/>
      <c r="K3604" s="179"/>
      <c r="L3604" s="179"/>
      <c r="M3604" s="179"/>
      <c r="N3604" s="179"/>
      <c r="O3604" s="179"/>
      <c r="P3604" s="179"/>
      <c r="Q3604" s="179"/>
      <c r="R3604" s="179"/>
      <c r="S3604" s="179"/>
      <c r="T3604" s="179"/>
      <c r="U3604" s="179"/>
      <c r="V3604" s="179"/>
      <c r="W3604" s="179"/>
      <c r="X3604" s="179"/>
      <c r="Y3604" s="223"/>
      <c r="Z3604" s="179"/>
      <c r="AA3604" s="179"/>
      <c r="AB3604" s="179"/>
      <c r="AC3604" s="179"/>
      <c r="AD3604" s="179"/>
      <c r="AF3604" s="67"/>
      <c r="AG3604" s="67"/>
      <c r="AH3604" s="67"/>
      <c r="AI3604" s="67"/>
      <c r="AJ3604" s="207"/>
      <c r="AK3604" s="207"/>
      <c r="AL3604" s="207"/>
      <c r="AM3604" s="207"/>
      <c r="AN3604" s="207"/>
      <c r="AO3604" s="208"/>
    </row>
    <row r="3605" customFormat="false" ht="15.75" hidden="false" customHeight="true" outlineLevel="0" collapsed="false">
      <c r="A3605" s="179"/>
      <c r="B3605" s="179"/>
      <c r="C3605" s="179"/>
      <c r="D3605" s="179"/>
      <c r="E3605" s="179"/>
      <c r="F3605" s="179"/>
      <c r="G3605" s="179"/>
      <c r="H3605" s="179"/>
      <c r="I3605" s="179"/>
      <c r="J3605" s="179"/>
      <c r="K3605" s="179"/>
      <c r="L3605" s="179"/>
      <c r="M3605" s="179"/>
      <c r="N3605" s="179"/>
      <c r="O3605" s="179"/>
      <c r="P3605" s="179"/>
      <c r="Q3605" s="179"/>
      <c r="R3605" s="179"/>
      <c r="S3605" s="179"/>
      <c r="T3605" s="179"/>
      <c r="U3605" s="179"/>
      <c r="V3605" s="179"/>
      <c r="W3605" s="179"/>
      <c r="X3605" s="179"/>
      <c r="Y3605" s="223"/>
      <c r="Z3605" s="179"/>
      <c r="AA3605" s="179"/>
      <c r="AB3605" s="179"/>
      <c r="AC3605" s="179"/>
      <c r="AD3605" s="179"/>
      <c r="AF3605" s="67"/>
      <c r="AG3605" s="67"/>
      <c r="AH3605" s="67"/>
      <c r="AI3605" s="67"/>
      <c r="AJ3605" s="207"/>
      <c r="AK3605" s="207"/>
      <c r="AL3605" s="207"/>
      <c r="AM3605" s="207"/>
      <c r="AN3605" s="207"/>
      <c r="AO3605" s="208"/>
    </row>
    <row r="3606" customFormat="false" ht="15.75" hidden="false" customHeight="true" outlineLevel="0" collapsed="false">
      <c r="A3606" s="179"/>
      <c r="B3606" s="179"/>
      <c r="C3606" s="179"/>
      <c r="D3606" s="179"/>
      <c r="E3606" s="179"/>
      <c r="F3606" s="179"/>
      <c r="G3606" s="179"/>
      <c r="H3606" s="179"/>
      <c r="I3606" s="179"/>
      <c r="J3606" s="179"/>
      <c r="K3606" s="179"/>
      <c r="L3606" s="179"/>
      <c r="M3606" s="179"/>
      <c r="N3606" s="179"/>
      <c r="O3606" s="179"/>
      <c r="P3606" s="179"/>
      <c r="Q3606" s="179"/>
      <c r="R3606" s="179"/>
      <c r="S3606" s="179"/>
      <c r="T3606" s="179"/>
      <c r="U3606" s="179"/>
      <c r="V3606" s="179"/>
      <c r="W3606" s="179"/>
      <c r="X3606" s="179"/>
      <c r="Y3606" s="223"/>
      <c r="Z3606" s="179"/>
      <c r="AA3606" s="179"/>
      <c r="AB3606" s="179"/>
      <c r="AC3606" s="179"/>
      <c r="AD3606" s="179"/>
      <c r="AF3606" s="67"/>
      <c r="AG3606" s="67"/>
      <c r="AH3606" s="67"/>
      <c r="AI3606" s="67"/>
      <c r="AJ3606" s="207"/>
      <c r="AK3606" s="207"/>
      <c r="AL3606" s="207"/>
      <c r="AM3606" s="207"/>
      <c r="AN3606" s="207"/>
      <c r="AO3606" s="208"/>
    </row>
    <row r="3607" customFormat="false" ht="15.75" hidden="false" customHeight="true" outlineLevel="0" collapsed="false">
      <c r="A3607" s="179"/>
      <c r="B3607" s="179"/>
      <c r="C3607" s="179"/>
      <c r="D3607" s="179"/>
      <c r="E3607" s="179"/>
      <c r="F3607" s="179"/>
      <c r="G3607" s="179"/>
      <c r="H3607" s="179"/>
      <c r="I3607" s="179"/>
      <c r="J3607" s="179"/>
      <c r="K3607" s="179"/>
      <c r="L3607" s="179"/>
      <c r="M3607" s="179"/>
      <c r="N3607" s="179"/>
      <c r="O3607" s="179"/>
      <c r="P3607" s="179"/>
      <c r="Q3607" s="179"/>
      <c r="R3607" s="179"/>
      <c r="S3607" s="179"/>
      <c r="T3607" s="179"/>
      <c r="U3607" s="179"/>
      <c r="V3607" s="179"/>
      <c r="W3607" s="179"/>
      <c r="X3607" s="179"/>
      <c r="Y3607" s="223"/>
      <c r="Z3607" s="179"/>
      <c r="AA3607" s="179"/>
      <c r="AB3607" s="179"/>
      <c r="AC3607" s="179"/>
      <c r="AD3607" s="179"/>
      <c r="AF3607" s="67"/>
      <c r="AG3607" s="67"/>
      <c r="AH3607" s="67"/>
      <c r="AI3607" s="67"/>
      <c r="AJ3607" s="207"/>
      <c r="AK3607" s="207"/>
      <c r="AL3607" s="207"/>
      <c r="AM3607" s="207"/>
      <c r="AN3607" s="207"/>
      <c r="AO3607" s="208"/>
    </row>
    <row r="3608" customFormat="false" ht="15.75" hidden="false" customHeight="true" outlineLevel="0" collapsed="false">
      <c r="A3608" s="179"/>
      <c r="B3608" s="179"/>
      <c r="C3608" s="179"/>
      <c r="D3608" s="179"/>
      <c r="E3608" s="179"/>
      <c r="F3608" s="179"/>
      <c r="G3608" s="179"/>
      <c r="H3608" s="179"/>
      <c r="I3608" s="179"/>
      <c r="J3608" s="179"/>
      <c r="K3608" s="179"/>
      <c r="L3608" s="179"/>
      <c r="M3608" s="179"/>
      <c r="N3608" s="179"/>
      <c r="O3608" s="179"/>
      <c r="P3608" s="179"/>
      <c r="Q3608" s="179"/>
      <c r="R3608" s="179"/>
      <c r="S3608" s="179"/>
      <c r="T3608" s="179"/>
      <c r="U3608" s="179"/>
      <c r="V3608" s="179"/>
      <c r="W3608" s="179"/>
      <c r="X3608" s="179"/>
      <c r="Y3608" s="223"/>
      <c r="Z3608" s="179"/>
      <c r="AA3608" s="179"/>
      <c r="AB3608" s="179"/>
      <c r="AC3608" s="179"/>
      <c r="AD3608" s="179"/>
      <c r="AF3608" s="67"/>
      <c r="AG3608" s="67"/>
      <c r="AH3608" s="67"/>
      <c r="AI3608" s="67"/>
      <c r="AJ3608" s="207"/>
      <c r="AK3608" s="207"/>
      <c r="AL3608" s="207"/>
      <c r="AM3608" s="207"/>
      <c r="AN3608" s="207"/>
      <c r="AO3608" s="208"/>
    </row>
    <row r="3609" customFormat="false" ht="15.75" hidden="false" customHeight="true" outlineLevel="0" collapsed="false">
      <c r="A3609" s="179"/>
      <c r="B3609" s="179"/>
      <c r="C3609" s="179"/>
      <c r="D3609" s="179"/>
      <c r="E3609" s="179"/>
      <c r="F3609" s="179"/>
      <c r="G3609" s="179"/>
      <c r="H3609" s="179"/>
      <c r="I3609" s="179"/>
      <c r="J3609" s="179"/>
      <c r="K3609" s="179"/>
      <c r="L3609" s="179"/>
      <c r="M3609" s="179"/>
      <c r="N3609" s="179"/>
      <c r="O3609" s="179"/>
      <c r="P3609" s="179"/>
      <c r="Q3609" s="179"/>
      <c r="R3609" s="179"/>
      <c r="S3609" s="179"/>
      <c r="T3609" s="179"/>
      <c r="U3609" s="179"/>
      <c r="V3609" s="179"/>
      <c r="W3609" s="179"/>
      <c r="X3609" s="179"/>
      <c r="Y3609" s="223"/>
      <c r="Z3609" s="179"/>
      <c r="AA3609" s="179"/>
      <c r="AB3609" s="179"/>
      <c r="AC3609" s="179"/>
      <c r="AD3609" s="179"/>
      <c r="AF3609" s="67"/>
      <c r="AG3609" s="67"/>
      <c r="AH3609" s="67"/>
      <c r="AI3609" s="67"/>
      <c r="AJ3609" s="207"/>
      <c r="AK3609" s="207"/>
      <c r="AL3609" s="207"/>
      <c r="AM3609" s="207"/>
      <c r="AN3609" s="207"/>
      <c r="AO3609" s="208"/>
    </row>
    <row r="3610" customFormat="false" ht="15.75" hidden="false" customHeight="true" outlineLevel="0" collapsed="false">
      <c r="A3610" s="179"/>
      <c r="B3610" s="179"/>
      <c r="C3610" s="179"/>
      <c r="D3610" s="179"/>
      <c r="E3610" s="179"/>
      <c r="F3610" s="179"/>
      <c r="G3610" s="179"/>
      <c r="H3610" s="179"/>
      <c r="I3610" s="179"/>
      <c r="J3610" s="179"/>
      <c r="K3610" s="179"/>
      <c r="L3610" s="179"/>
      <c r="M3610" s="179"/>
      <c r="N3610" s="179"/>
      <c r="O3610" s="179"/>
      <c r="P3610" s="179"/>
      <c r="Q3610" s="179"/>
      <c r="R3610" s="179"/>
      <c r="S3610" s="179"/>
      <c r="T3610" s="179"/>
      <c r="U3610" s="179"/>
      <c r="V3610" s="179"/>
      <c r="W3610" s="179"/>
      <c r="X3610" s="179"/>
      <c r="Y3610" s="223"/>
      <c r="Z3610" s="179"/>
      <c r="AA3610" s="179"/>
      <c r="AB3610" s="179"/>
      <c r="AC3610" s="179"/>
      <c r="AD3610" s="179"/>
      <c r="AF3610" s="67"/>
      <c r="AG3610" s="67"/>
      <c r="AH3610" s="67"/>
      <c r="AI3610" s="67"/>
      <c r="AJ3610" s="207"/>
      <c r="AK3610" s="207"/>
      <c r="AL3610" s="207"/>
      <c r="AM3610" s="207"/>
      <c r="AN3610" s="207"/>
      <c r="AO3610" s="208"/>
    </row>
    <row r="3611" customFormat="false" ht="15.75" hidden="false" customHeight="true" outlineLevel="0" collapsed="false">
      <c r="A3611" s="179"/>
      <c r="B3611" s="179"/>
      <c r="C3611" s="179"/>
      <c r="D3611" s="179"/>
      <c r="E3611" s="179"/>
      <c r="F3611" s="179"/>
      <c r="G3611" s="179"/>
      <c r="H3611" s="179"/>
      <c r="I3611" s="179"/>
      <c r="J3611" s="179"/>
      <c r="K3611" s="179"/>
      <c r="L3611" s="179"/>
      <c r="M3611" s="179"/>
      <c r="N3611" s="179"/>
      <c r="O3611" s="179"/>
      <c r="P3611" s="179"/>
      <c r="Q3611" s="179"/>
      <c r="R3611" s="179"/>
      <c r="S3611" s="179"/>
      <c r="T3611" s="179"/>
      <c r="U3611" s="179"/>
      <c r="V3611" s="179"/>
      <c r="W3611" s="179"/>
      <c r="X3611" s="179"/>
      <c r="Y3611" s="223"/>
      <c r="Z3611" s="179"/>
      <c r="AA3611" s="179"/>
      <c r="AB3611" s="179"/>
      <c r="AC3611" s="179"/>
      <c r="AD3611" s="179"/>
      <c r="AF3611" s="67"/>
      <c r="AG3611" s="67"/>
      <c r="AH3611" s="67"/>
      <c r="AI3611" s="67"/>
      <c r="AJ3611" s="207"/>
      <c r="AK3611" s="207"/>
      <c r="AL3611" s="207"/>
      <c r="AM3611" s="207"/>
      <c r="AN3611" s="207"/>
      <c r="AO3611" s="208"/>
    </row>
    <row r="3612" customFormat="false" ht="15.75" hidden="false" customHeight="true" outlineLevel="0" collapsed="false">
      <c r="A3612" s="179"/>
      <c r="B3612" s="179"/>
      <c r="C3612" s="179"/>
      <c r="D3612" s="179"/>
      <c r="E3612" s="179"/>
      <c r="F3612" s="179"/>
      <c r="G3612" s="179"/>
      <c r="H3612" s="179"/>
      <c r="I3612" s="179"/>
      <c r="J3612" s="179"/>
      <c r="K3612" s="179"/>
      <c r="L3612" s="179"/>
      <c r="M3612" s="179"/>
      <c r="N3612" s="179"/>
      <c r="O3612" s="179"/>
      <c r="P3612" s="179"/>
      <c r="Q3612" s="179"/>
      <c r="R3612" s="179"/>
      <c r="S3612" s="179"/>
      <c r="T3612" s="179"/>
      <c r="U3612" s="179"/>
      <c r="V3612" s="179"/>
      <c r="W3612" s="179"/>
      <c r="X3612" s="179"/>
      <c r="Y3612" s="223"/>
      <c r="Z3612" s="179"/>
      <c r="AA3612" s="179"/>
      <c r="AB3612" s="179"/>
      <c r="AC3612" s="179"/>
      <c r="AD3612" s="179"/>
      <c r="AF3612" s="67"/>
      <c r="AG3612" s="67"/>
      <c r="AH3612" s="67"/>
      <c r="AI3612" s="67"/>
      <c r="AJ3612" s="207"/>
      <c r="AK3612" s="207"/>
      <c r="AL3612" s="207"/>
      <c r="AM3612" s="207"/>
      <c r="AN3612" s="207"/>
      <c r="AO3612" s="208"/>
    </row>
    <row r="3613" customFormat="false" ht="15.75" hidden="false" customHeight="true" outlineLevel="0" collapsed="false">
      <c r="A3613" s="179"/>
      <c r="B3613" s="179"/>
      <c r="C3613" s="179"/>
      <c r="D3613" s="179"/>
      <c r="E3613" s="179"/>
      <c r="F3613" s="179"/>
      <c r="G3613" s="179"/>
      <c r="H3613" s="179"/>
      <c r="I3613" s="179"/>
      <c r="J3613" s="179"/>
      <c r="K3613" s="179"/>
      <c r="L3613" s="179"/>
      <c r="M3613" s="179"/>
      <c r="N3613" s="179"/>
      <c r="O3613" s="179"/>
      <c r="P3613" s="179"/>
      <c r="Q3613" s="179"/>
      <c r="R3613" s="179"/>
      <c r="S3613" s="179"/>
      <c r="T3613" s="179"/>
      <c r="U3613" s="179"/>
      <c r="V3613" s="179"/>
      <c r="W3613" s="179"/>
      <c r="X3613" s="179"/>
      <c r="Y3613" s="223"/>
      <c r="Z3613" s="179"/>
      <c r="AA3613" s="179"/>
      <c r="AB3613" s="179"/>
      <c r="AC3613" s="179"/>
      <c r="AD3613" s="179"/>
      <c r="AF3613" s="67"/>
      <c r="AG3613" s="67"/>
      <c r="AH3613" s="67"/>
      <c r="AI3613" s="67"/>
      <c r="AJ3613" s="207"/>
      <c r="AK3613" s="207"/>
      <c r="AL3613" s="207"/>
      <c r="AM3613" s="207"/>
      <c r="AN3613" s="207"/>
      <c r="AO3613" s="208"/>
    </row>
    <row r="3614" customFormat="false" ht="15.75" hidden="false" customHeight="true" outlineLevel="0" collapsed="false">
      <c r="A3614" s="179"/>
      <c r="B3614" s="179"/>
      <c r="C3614" s="179"/>
      <c r="D3614" s="179"/>
      <c r="E3614" s="179"/>
      <c r="F3614" s="179"/>
      <c r="G3614" s="179"/>
      <c r="H3614" s="179"/>
      <c r="I3614" s="179"/>
      <c r="J3614" s="179"/>
      <c r="K3614" s="179"/>
      <c r="L3614" s="179"/>
      <c r="M3614" s="179"/>
      <c r="N3614" s="179"/>
      <c r="O3614" s="179"/>
      <c r="P3614" s="179"/>
      <c r="Q3614" s="179"/>
      <c r="R3614" s="179"/>
      <c r="S3614" s="179"/>
      <c r="T3614" s="179"/>
      <c r="U3614" s="179"/>
      <c r="V3614" s="179"/>
      <c r="W3614" s="179"/>
      <c r="X3614" s="179"/>
      <c r="Y3614" s="223"/>
      <c r="Z3614" s="179"/>
      <c r="AA3614" s="179"/>
      <c r="AB3614" s="179"/>
      <c r="AC3614" s="179"/>
      <c r="AD3614" s="179"/>
      <c r="AF3614" s="67"/>
      <c r="AG3614" s="67"/>
      <c r="AH3614" s="67"/>
      <c r="AI3614" s="67"/>
      <c r="AJ3614" s="207"/>
      <c r="AK3614" s="207"/>
      <c r="AL3614" s="207"/>
      <c r="AM3614" s="207"/>
      <c r="AN3614" s="207"/>
      <c r="AO3614" s="208"/>
    </row>
    <row r="3615" customFormat="false" ht="15.75" hidden="false" customHeight="true" outlineLevel="0" collapsed="false">
      <c r="A3615" s="179"/>
      <c r="B3615" s="179"/>
      <c r="C3615" s="179"/>
      <c r="D3615" s="179"/>
      <c r="E3615" s="179"/>
      <c r="F3615" s="179"/>
      <c r="G3615" s="179"/>
      <c r="H3615" s="179"/>
      <c r="I3615" s="179"/>
      <c r="J3615" s="179"/>
      <c r="K3615" s="179"/>
      <c r="L3615" s="179"/>
      <c r="M3615" s="179"/>
      <c r="N3615" s="179"/>
      <c r="O3615" s="179"/>
      <c r="P3615" s="179"/>
      <c r="Q3615" s="179"/>
      <c r="R3615" s="179"/>
      <c r="S3615" s="179"/>
      <c r="T3615" s="179"/>
      <c r="U3615" s="179"/>
      <c r="V3615" s="179"/>
      <c r="W3615" s="179"/>
      <c r="X3615" s="179"/>
      <c r="Y3615" s="223"/>
      <c r="Z3615" s="179"/>
      <c r="AA3615" s="179"/>
      <c r="AB3615" s="179"/>
      <c r="AC3615" s="179"/>
      <c r="AD3615" s="179"/>
      <c r="AF3615" s="67"/>
      <c r="AG3615" s="67"/>
      <c r="AH3615" s="67"/>
      <c r="AI3615" s="67"/>
      <c r="AJ3615" s="207"/>
      <c r="AK3615" s="207"/>
      <c r="AL3615" s="207"/>
      <c r="AM3615" s="207"/>
      <c r="AN3615" s="207"/>
      <c r="AO3615" s="208"/>
    </row>
    <row r="3616" customFormat="false" ht="15.75" hidden="false" customHeight="true" outlineLevel="0" collapsed="false">
      <c r="A3616" s="179"/>
      <c r="B3616" s="179"/>
      <c r="C3616" s="179"/>
      <c r="D3616" s="179"/>
      <c r="E3616" s="179"/>
      <c r="F3616" s="179"/>
      <c r="G3616" s="179"/>
      <c r="H3616" s="179"/>
      <c r="I3616" s="179"/>
      <c r="J3616" s="179"/>
      <c r="K3616" s="179"/>
      <c r="L3616" s="179"/>
      <c r="M3616" s="179"/>
      <c r="N3616" s="179"/>
      <c r="O3616" s="179"/>
      <c r="P3616" s="179"/>
      <c r="Q3616" s="179"/>
      <c r="R3616" s="179"/>
      <c r="S3616" s="179"/>
      <c r="T3616" s="179"/>
      <c r="U3616" s="179"/>
      <c r="V3616" s="179"/>
      <c r="W3616" s="179"/>
      <c r="X3616" s="179"/>
      <c r="Y3616" s="223"/>
      <c r="Z3616" s="179"/>
      <c r="AA3616" s="179"/>
      <c r="AB3616" s="179"/>
      <c r="AC3616" s="179"/>
      <c r="AD3616" s="179"/>
      <c r="AF3616" s="67"/>
      <c r="AG3616" s="67"/>
      <c r="AH3616" s="67"/>
      <c r="AI3616" s="67"/>
      <c r="AJ3616" s="207"/>
      <c r="AK3616" s="207"/>
      <c r="AL3616" s="207"/>
      <c r="AM3616" s="207"/>
      <c r="AN3616" s="207"/>
      <c r="AO3616" s="208"/>
    </row>
    <row r="3617" customFormat="false" ht="15.75" hidden="false" customHeight="true" outlineLevel="0" collapsed="false">
      <c r="A3617" s="179"/>
      <c r="B3617" s="179"/>
      <c r="C3617" s="179"/>
      <c r="D3617" s="179"/>
      <c r="E3617" s="179"/>
      <c r="F3617" s="179"/>
      <c r="G3617" s="179"/>
      <c r="H3617" s="179"/>
      <c r="I3617" s="179"/>
      <c r="J3617" s="179"/>
      <c r="K3617" s="179"/>
      <c r="L3617" s="179"/>
      <c r="M3617" s="179"/>
      <c r="N3617" s="179"/>
      <c r="O3617" s="179"/>
      <c r="P3617" s="179"/>
      <c r="Q3617" s="179"/>
      <c r="R3617" s="179"/>
      <c r="S3617" s="179"/>
      <c r="T3617" s="179"/>
      <c r="U3617" s="179"/>
      <c r="V3617" s="179"/>
      <c r="W3617" s="179"/>
      <c r="X3617" s="179"/>
      <c r="Y3617" s="223"/>
      <c r="Z3617" s="179"/>
      <c r="AA3617" s="179"/>
      <c r="AB3617" s="179"/>
      <c r="AC3617" s="179"/>
      <c r="AD3617" s="179"/>
      <c r="AF3617" s="67"/>
      <c r="AG3617" s="67"/>
      <c r="AH3617" s="67"/>
      <c r="AI3617" s="67"/>
      <c r="AJ3617" s="207"/>
      <c r="AK3617" s="207"/>
      <c r="AL3617" s="207"/>
      <c r="AM3617" s="207"/>
      <c r="AN3617" s="207"/>
      <c r="AO3617" s="208"/>
    </row>
    <row r="3618" customFormat="false" ht="15.75" hidden="false" customHeight="true" outlineLevel="0" collapsed="false">
      <c r="A3618" s="179"/>
      <c r="B3618" s="179"/>
      <c r="C3618" s="179"/>
      <c r="D3618" s="179"/>
      <c r="E3618" s="179"/>
      <c r="F3618" s="179"/>
      <c r="G3618" s="179"/>
      <c r="H3618" s="179"/>
      <c r="I3618" s="179"/>
      <c r="J3618" s="179"/>
      <c r="K3618" s="179"/>
      <c r="L3618" s="179"/>
      <c r="M3618" s="179"/>
      <c r="N3618" s="179"/>
      <c r="O3618" s="179"/>
      <c r="P3618" s="179"/>
      <c r="Q3618" s="179"/>
      <c r="R3618" s="179"/>
      <c r="S3618" s="179"/>
      <c r="T3618" s="179"/>
      <c r="U3618" s="179"/>
      <c r="V3618" s="179"/>
      <c r="W3618" s="179"/>
      <c r="X3618" s="179"/>
      <c r="Y3618" s="223"/>
      <c r="Z3618" s="179"/>
      <c r="AA3618" s="179"/>
      <c r="AB3618" s="179"/>
      <c r="AC3618" s="179"/>
      <c r="AD3618" s="179"/>
      <c r="AF3618" s="67"/>
      <c r="AG3618" s="67"/>
      <c r="AH3618" s="67"/>
      <c r="AI3618" s="67"/>
      <c r="AJ3618" s="207"/>
      <c r="AK3618" s="207"/>
      <c r="AL3618" s="207"/>
      <c r="AM3618" s="207"/>
      <c r="AN3618" s="207"/>
      <c r="AO3618" s="208"/>
    </row>
    <row r="3619" customFormat="false" ht="15.75" hidden="false" customHeight="true" outlineLevel="0" collapsed="false">
      <c r="A3619" s="179"/>
      <c r="B3619" s="179"/>
      <c r="C3619" s="179"/>
      <c r="D3619" s="179"/>
      <c r="E3619" s="179"/>
      <c r="F3619" s="179"/>
      <c r="G3619" s="179"/>
      <c r="H3619" s="179"/>
      <c r="I3619" s="179"/>
      <c r="J3619" s="179"/>
      <c r="K3619" s="179"/>
      <c r="L3619" s="179"/>
      <c r="M3619" s="179"/>
      <c r="N3619" s="179"/>
      <c r="O3619" s="179"/>
      <c r="P3619" s="179"/>
      <c r="Q3619" s="179"/>
      <c r="R3619" s="179"/>
      <c r="S3619" s="179"/>
      <c r="T3619" s="179"/>
      <c r="U3619" s="179"/>
      <c r="V3619" s="179"/>
      <c r="W3619" s="179"/>
      <c r="X3619" s="179"/>
      <c r="Y3619" s="223"/>
      <c r="Z3619" s="179"/>
      <c r="AA3619" s="179"/>
      <c r="AB3619" s="179"/>
      <c r="AC3619" s="179"/>
      <c r="AD3619" s="179"/>
      <c r="AF3619" s="67"/>
      <c r="AG3619" s="67"/>
      <c r="AH3619" s="67"/>
      <c r="AI3619" s="67"/>
      <c r="AJ3619" s="207"/>
      <c r="AK3619" s="207"/>
      <c r="AL3619" s="207"/>
      <c r="AM3619" s="207"/>
      <c r="AN3619" s="207"/>
      <c r="AO3619" s="208"/>
    </row>
    <row r="3620" customFormat="false" ht="15.75" hidden="false" customHeight="true" outlineLevel="0" collapsed="false">
      <c r="A3620" s="179"/>
      <c r="B3620" s="179"/>
      <c r="C3620" s="179"/>
      <c r="D3620" s="179"/>
      <c r="E3620" s="179"/>
      <c r="F3620" s="179"/>
      <c r="G3620" s="179"/>
      <c r="H3620" s="179"/>
      <c r="I3620" s="179"/>
      <c r="J3620" s="179"/>
      <c r="K3620" s="179"/>
      <c r="L3620" s="179"/>
      <c r="M3620" s="179"/>
      <c r="N3620" s="179"/>
      <c r="O3620" s="179"/>
      <c r="P3620" s="179"/>
      <c r="Q3620" s="179"/>
      <c r="R3620" s="179"/>
      <c r="S3620" s="179"/>
      <c r="T3620" s="179"/>
      <c r="U3620" s="179"/>
      <c r="V3620" s="179"/>
      <c r="W3620" s="179"/>
      <c r="X3620" s="179"/>
      <c r="Y3620" s="223"/>
      <c r="Z3620" s="179"/>
      <c r="AA3620" s="179"/>
      <c r="AB3620" s="179"/>
      <c r="AC3620" s="179"/>
      <c r="AD3620" s="179"/>
      <c r="AF3620" s="67"/>
      <c r="AG3620" s="67"/>
      <c r="AH3620" s="67"/>
      <c r="AI3620" s="67"/>
      <c r="AJ3620" s="207"/>
      <c r="AK3620" s="207"/>
      <c r="AL3620" s="207"/>
      <c r="AM3620" s="207"/>
      <c r="AN3620" s="207"/>
      <c r="AO3620" s="208"/>
    </row>
    <row r="3621" customFormat="false" ht="15.75" hidden="false" customHeight="true" outlineLevel="0" collapsed="false">
      <c r="A3621" s="179"/>
      <c r="B3621" s="179"/>
      <c r="C3621" s="179"/>
      <c r="D3621" s="179"/>
      <c r="E3621" s="179"/>
      <c r="F3621" s="179"/>
      <c r="G3621" s="179"/>
      <c r="H3621" s="179"/>
      <c r="I3621" s="179"/>
      <c r="J3621" s="179"/>
      <c r="K3621" s="179"/>
      <c r="L3621" s="179"/>
      <c r="M3621" s="179"/>
      <c r="N3621" s="179"/>
      <c r="O3621" s="179"/>
      <c r="P3621" s="179"/>
      <c r="Q3621" s="179"/>
      <c r="R3621" s="179"/>
      <c r="S3621" s="179"/>
      <c r="T3621" s="179"/>
      <c r="U3621" s="179"/>
      <c r="V3621" s="179"/>
      <c r="W3621" s="179"/>
      <c r="X3621" s="179"/>
      <c r="Y3621" s="223"/>
      <c r="Z3621" s="179"/>
      <c r="AA3621" s="179"/>
      <c r="AB3621" s="179"/>
      <c r="AC3621" s="179"/>
      <c r="AD3621" s="179"/>
      <c r="AF3621" s="67"/>
      <c r="AG3621" s="67"/>
      <c r="AH3621" s="67"/>
      <c r="AI3621" s="67"/>
      <c r="AJ3621" s="207"/>
      <c r="AK3621" s="207"/>
      <c r="AL3621" s="207"/>
      <c r="AM3621" s="207"/>
      <c r="AN3621" s="207"/>
      <c r="AO3621" s="208"/>
    </row>
    <row r="3622" customFormat="false" ht="15.75" hidden="false" customHeight="true" outlineLevel="0" collapsed="false">
      <c r="A3622" s="179"/>
      <c r="B3622" s="179"/>
      <c r="C3622" s="179"/>
      <c r="D3622" s="179"/>
      <c r="E3622" s="179"/>
      <c r="F3622" s="179"/>
      <c r="G3622" s="179"/>
      <c r="H3622" s="179"/>
      <c r="I3622" s="179"/>
      <c r="J3622" s="179"/>
      <c r="K3622" s="179"/>
      <c r="L3622" s="179"/>
      <c r="M3622" s="179"/>
      <c r="N3622" s="179"/>
      <c r="O3622" s="179"/>
      <c r="P3622" s="179"/>
      <c r="Q3622" s="179"/>
      <c r="R3622" s="179"/>
      <c r="S3622" s="179"/>
      <c r="T3622" s="179"/>
      <c r="U3622" s="179"/>
      <c r="V3622" s="179"/>
      <c r="W3622" s="179"/>
      <c r="X3622" s="179"/>
      <c r="Y3622" s="223"/>
      <c r="Z3622" s="179"/>
      <c r="AA3622" s="179"/>
      <c r="AB3622" s="179"/>
      <c r="AC3622" s="179"/>
      <c r="AD3622" s="179"/>
      <c r="AF3622" s="67"/>
      <c r="AG3622" s="67"/>
      <c r="AH3622" s="67"/>
      <c r="AI3622" s="67"/>
      <c r="AJ3622" s="207"/>
      <c r="AK3622" s="207"/>
      <c r="AL3622" s="207"/>
      <c r="AM3622" s="207"/>
      <c r="AN3622" s="207"/>
      <c r="AO3622" s="208"/>
    </row>
    <row r="3623" customFormat="false" ht="15.75" hidden="false" customHeight="true" outlineLevel="0" collapsed="false">
      <c r="A3623" s="179"/>
      <c r="B3623" s="179"/>
      <c r="C3623" s="179"/>
      <c r="D3623" s="179"/>
      <c r="E3623" s="179"/>
      <c r="F3623" s="179"/>
      <c r="G3623" s="179"/>
      <c r="H3623" s="179"/>
      <c r="I3623" s="179"/>
      <c r="J3623" s="179"/>
      <c r="K3623" s="179"/>
      <c r="L3623" s="179"/>
      <c r="M3623" s="179"/>
      <c r="N3623" s="179"/>
      <c r="O3623" s="179"/>
      <c r="P3623" s="179"/>
      <c r="Q3623" s="179"/>
      <c r="R3623" s="179"/>
      <c r="S3623" s="179"/>
      <c r="T3623" s="179"/>
      <c r="U3623" s="179"/>
      <c r="V3623" s="179"/>
      <c r="W3623" s="179"/>
      <c r="X3623" s="179"/>
      <c r="Y3623" s="223"/>
      <c r="Z3623" s="179"/>
      <c r="AA3623" s="179"/>
      <c r="AB3623" s="179"/>
      <c r="AC3623" s="179"/>
      <c r="AD3623" s="179"/>
      <c r="AF3623" s="67"/>
      <c r="AG3623" s="67"/>
      <c r="AH3623" s="67"/>
      <c r="AI3623" s="67"/>
      <c r="AJ3623" s="207"/>
      <c r="AK3623" s="207"/>
      <c r="AL3623" s="207"/>
      <c r="AM3623" s="207"/>
      <c r="AN3623" s="207"/>
      <c r="AO3623" s="208"/>
    </row>
    <row r="3624" customFormat="false" ht="15.75" hidden="false" customHeight="true" outlineLevel="0" collapsed="false">
      <c r="A3624" s="179"/>
      <c r="B3624" s="179"/>
      <c r="C3624" s="179"/>
      <c r="D3624" s="179"/>
      <c r="E3624" s="179"/>
      <c r="F3624" s="179"/>
      <c r="G3624" s="179"/>
      <c r="H3624" s="179"/>
      <c r="I3624" s="179"/>
      <c r="J3624" s="179"/>
      <c r="K3624" s="179"/>
      <c r="L3624" s="179"/>
      <c r="M3624" s="179"/>
      <c r="N3624" s="179"/>
      <c r="O3624" s="179"/>
      <c r="P3624" s="179"/>
      <c r="Q3624" s="179"/>
      <c r="R3624" s="179"/>
      <c r="S3624" s="179"/>
      <c r="T3624" s="179"/>
      <c r="U3624" s="179"/>
      <c r="V3624" s="179"/>
      <c r="W3624" s="179"/>
      <c r="X3624" s="179"/>
      <c r="Y3624" s="223"/>
      <c r="Z3624" s="179"/>
      <c r="AA3624" s="179"/>
      <c r="AB3624" s="179"/>
      <c r="AC3624" s="179"/>
      <c r="AD3624" s="179"/>
      <c r="AF3624" s="67"/>
      <c r="AG3624" s="67"/>
      <c r="AH3624" s="67"/>
      <c r="AI3624" s="67"/>
      <c r="AJ3624" s="207"/>
      <c r="AK3624" s="207"/>
      <c r="AL3624" s="207"/>
      <c r="AM3624" s="207"/>
      <c r="AN3624" s="207"/>
      <c r="AO3624" s="208"/>
    </row>
    <row r="3625" customFormat="false" ht="15.75" hidden="false" customHeight="true" outlineLevel="0" collapsed="false">
      <c r="A3625" s="179"/>
      <c r="B3625" s="179"/>
      <c r="C3625" s="179"/>
      <c r="D3625" s="179"/>
      <c r="E3625" s="179"/>
      <c r="F3625" s="179"/>
      <c r="G3625" s="179"/>
      <c r="H3625" s="179"/>
      <c r="I3625" s="179"/>
      <c r="J3625" s="179"/>
      <c r="K3625" s="179"/>
      <c r="L3625" s="179"/>
      <c r="M3625" s="179"/>
      <c r="N3625" s="179"/>
      <c r="O3625" s="179"/>
      <c r="P3625" s="179"/>
      <c r="Q3625" s="179"/>
      <c r="R3625" s="179"/>
      <c r="S3625" s="179"/>
      <c r="T3625" s="179"/>
      <c r="U3625" s="179"/>
      <c r="V3625" s="179"/>
      <c r="W3625" s="179"/>
      <c r="X3625" s="179"/>
      <c r="Y3625" s="223"/>
      <c r="Z3625" s="179"/>
      <c r="AA3625" s="179"/>
      <c r="AB3625" s="179"/>
      <c r="AC3625" s="179"/>
      <c r="AD3625" s="179"/>
      <c r="AF3625" s="67"/>
      <c r="AG3625" s="67"/>
      <c r="AH3625" s="67"/>
      <c r="AI3625" s="67"/>
      <c r="AJ3625" s="207"/>
      <c r="AK3625" s="207"/>
      <c r="AL3625" s="207"/>
      <c r="AM3625" s="207"/>
      <c r="AN3625" s="207"/>
      <c r="AO3625" s="208"/>
    </row>
    <row r="3626" customFormat="false" ht="15.75" hidden="false" customHeight="true" outlineLevel="0" collapsed="false">
      <c r="A3626" s="179"/>
      <c r="B3626" s="179"/>
      <c r="C3626" s="179"/>
      <c r="D3626" s="179"/>
      <c r="E3626" s="179"/>
      <c r="F3626" s="179"/>
      <c r="G3626" s="179"/>
      <c r="H3626" s="179"/>
      <c r="I3626" s="179"/>
      <c r="J3626" s="179"/>
      <c r="K3626" s="179"/>
      <c r="L3626" s="179"/>
      <c r="M3626" s="179"/>
      <c r="N3626" s="179"/>
      <c r="O3626" s="179"/>
      <c r="P3626" s="179"/>
      <c r="Q3626" s="179"/>
      <c r="R3626" s="179"/>
      <c r="S3626" s="179"/>
      <c r="T3626" s="179"/>
      <c r="U3626" s="179"/>
      <c r="V3626" s="179"/>
      <c r="W3626" s="179"/>
      <c r="X3626" s="179"/>
      <c r="Y3626" s="223"/>
      <c r="Z3626" s="179"/>
      <c r="AA3626" s="179"/>
      <c r="AB3626" s="179"/>
      <c r="AC3626" s="179"/>
      <c r="AD3626" s="179"/>
      <c r="AF3626" s="67"/>
      <c r="AG3626" s="67"/>
      <c r="AH3626" s="67"/>
      <c r="AI3626" s="67"/>
      <c r="AJ3626" s="207"/>
      <c r="AK3626" s="207"/>
      <c r="AL3626" s="207"/>
      <c r="AM3626" s="207"/>
      <c r="AN3626" s="207"/>
      <c r="AO3626" s="208"/>
    </row>
    <row r="3627" customFormat="false" ht="15.75" hidden="false" customHeight="true" outlineLevel="0" collapsed="false">
      <c r="A3627" s="179"/>
      <c r="B3627" s="179"/>
      <c r="C3627" s="179"/>
      <c r="D3627" s="179"/>
      <c r="E3627" s="179"/>
      <c r="F3627" s="179"/>
      <c r="G3627" s="179"/>
      <c r="H3627" s="179"/>
      <c r="I3627" s="179"/>
      <c r="J3627" s="179"/>
      <c r="K3627" s="179"/>
      <c r="L3627" s="179"/>
      <c r="M3627" s="179"/>
      <c r="N3627" s="179"/>
      <c r="O3627" s="179"/>
      <c r="P3627" s="179"/>
      <c r="Q3627" s="179"/>
      <c r="R3627" s="179"/>
      <c r="S3627" s="179"/>
      <c r="T3627" s="179"/>
      <c r="U3627" s="179"/>
      <c r="V3627" s="179"/>
      <c r="W3627" s="179"/>
      <c r="X3627" s="179"/>
      <c r="Y3627" s="223"/>
      <c r="Z3627" s="179"/>
      <c r="AA3627" s="179"/>
      <c r="AB3627" s="179"/>
      <c r="AC3627" s="179"/>
      <c r="AD3627" s="179"/>
      <c r="AF3627" s="67"/>
      <c r="AG3627" s="67"/>
      <c r="AH3627" s="67"/>
      <c r="AI3627" s="67"/>
      <c r="AJ3627" s="207"/>
      <c r="AK3627" s="207"/>
      <c r="AL3627" s="207"/>
      <c r="AM3627" s="207"/>
      <c r="AN3627" s="207"/>
      <c r="AO3627" s="208"/>
    </row>
    <row r="3628" customFormat="false" ht="15.75" hidden="false" customHeight="true" outlineLevel="0" collapsed="false">
      <c r="A3628" s="179"/>
      <c r="B3628" s="179"/>
      <c r="C3628" s="179"/>
      <c r="D3628" s="179"/>
      <c r="E3628" s="179"/>
      <c r="F3628" s="179"/>
      <c r="G3628" s="179"/>
      <c r="H3628" s="179"/>
      <c r="I3628" s="179"/>
      <c r="J3628" s="179"/>
      <c r="K3628" s="179"/>
      <c r="L3628" s="179"/>
      <c r="M3628" s="179"/>
      <c r="N3628" s="179"/>
      <c r="O3628" s="179"/>
      <c r="P3628" s="179"/>
      <c r="Q3628" s="179"/>
      <c r="R3628" s="179"/>
      <c r="S3628" s="179"/>
      <c r="T3628" s="179"/>
      <c r="U3628" s="179"/>
      <c r="V3628" s="179"/>
      <c r="W3628" s="179"/>
      <c r="X3628" s="179"/>
      <c r="Y3628" s="223"/>
      <c r="Z3628" s="179"/>
      <c r="AA3628" s="179"/>
      <c r="AB3628" s="179"/>
      <c r="AC3628" s="179"/>
      <c r="AD3628" s="179"/>
      <c r="AF3628" s="67"/>
      <c r="AG3628" s="67"/>
      <c r="AH3628" s="67"/>
      <c r="AI3628" s="67"/>
      <c r="AJ3628" s="207"/>
      <c r="AK3628" s="207"/>
      <c r="AL3628" s="207"/>
      <c r="AM3628" s="207"/>
      <c r="AN3628" s="207"/>
      <c r="AO3628" s="208"/>
    </row>
    <row r="3629" customFormat="false" ht="15.75" hidden="false" customHeight="true" outlineLevel="0" collapsed="false">
      <c r="A3629" s="179"/>
      <c r="B3629" s="179"/>
      <c r="C3629" s="179"/>
      <c r="D3629" s="179"/>
      <c r="E3629" s="179"/>
      <c r="F3629" s="179"/>
      <c r="G3629" s="179"/>
      <c r="H3629" s="179"/>
      <c r="I3629" s="179"/>
      <c r="J3629" s="179"/>
      <c r="K3629" s="179"/>
      <c r="L3629" s="179"/>
      <c r="M3629" s="179"/>
      <c r="N3629" s="179"/>
      <c r="O3629" s="179"/>
      <c r="P3629" s="179"/>
      <c r="Q3629" s="179"/>
      <c r="R3629" s="179"/>
      <c r="S3629" s="179"/>
      <c r="T3629" s="179"/>
      <c r="U3629" s="179"/>
      <c r="V3629" s="179"/>
      <c r="W3629" s="179"/>
      <c r="X3629" s="179"/>
      <c r="Y3629" s="223"/>
      <c r="Z3629" s="179"/>
      <c r="AA3629" s="179"/>
      <c r="AB3629" s="179"/>
      <c r="AC3629" s="179"/>
      <c r="AD3629" s="179"/>
      <c r="AF3629" s="67"/>
      <c r="AG3629" s="67"/>
      <c r="AH3629" s="67"/>
      <c r="AI3629" s="67"/>
      <c r="AJ3629" s="207"/>
      <c r="AK3629" s="207"/>
      <c r="AL3629" s="207"/>
      <c r="AM3629" s="207"/>
      <c r="AN3629" s="207"/>
      <c r="AO3629" s="208"/>
    </row>
    <row r="3630" customFormat="false" ht="15.75" hidden="false" customHeight="true" outlineLevel="0" collapsed="false">
      <c r="A3630" s="179"/>
      <c r="B3630" s="179"/>
      <c r="C3630" s="179"/>
      <c r="D3630" s="179"/>
      <c r="E3630" s="179"/>
      <c r="F3630" s="179"/>
      <c r="G3630" s="179"/>
      <c r="H3630" s="179"/>
      <c r="I3630" s="179"/>
      <c r="J3630" s="179"/>
      <c r="K3630" s="179"/>
      <c r="L3630" s="179"/>
      <c r="M3630" s="179"/>
      <c r="N3630" s="179"/>
      <c r="O3630" s="179"/>
      <c r="P3630" s="179"/>
      <c r="Q3630" s="179"/>
      <c r="R3630" s="179"/>
      <c r="S3630" s="179"/>
      <c r="T3630" s="179"/>
      <c r="U3630" s="179"/>
      <c r="V3630" s="179"/>
      <c r="W3630" s="179"/>
      <c r="X3630" s="179"/>
      <c r="Y3630" s="223"/>
      <c r="Z3630" s="179"/>
      <c r="AA3630" s="179"/>
      <c r="AB3630" s="179"/>
      <c r="AC3630" s="179"/>
      <c r="AD3630" s="179"/>
      <c r="AF3630" s="67"/>
      <c r="AG3630" s="67"/>
      <c r="AH3630" s="67"/>
      <c r="AI3630" s="67"/>
      <c r="AJ3630" s="207"/>
      <c r="AK3630" s="207"/>
      <c r="AL3630" s="207"/>
      <c r="AM3630" s="207"/>
      <c r="AN3630" s="207"/>
      <c r="AO3630" s="208"/>
    </row>
    <row r="3631" customFormat="false" ht="15.75" hidden="false" customHeight="true" outlineLevel="0" collapsed="false">
      <c r="A3631" s="179"/>
      <c r="B3631" s="179"/>
      <c r="C3631" s="179"/>
      <c r="D3631" s="179"/>
      <c r="E3631" s="179"/>
      <c r="F3631" s="179"/>
      <c r="G3631" s="179"/>
      <c r="H3631" s="179"/>
      <c r="I3631" s="179"/>
      <c r="J3631" s="179"/>
      <c r="K3631" s="179"/>
      <c r="L3631" s="179"/>
      <c r="M3631" s="179"/>
      <c r="N3631" s="179"/>
      <c r="O3631" s="179"/>
      <c r="P3631" s="179"/>
      <c r="Q3631" s="179"/>
      <c r="R3631" s="179"/>
      <c r="S3631" s="179"/>
      <c r="T3631" s="179"/>
      <c r="U3631" s="179"/>
      <c r="V3631" s="179"/>
      <c r="W3631" s="179"/>
      <c r="X3631" s="179"/>
      <c r="Y3631" s="223"/>
      <c r="Z3631" s="179"/>
      <c r="AA3631" s="179"/>
      <c r="AB3631" s="179"/>
      <c r="AC3631" s="179"/>
      <c r="AD3631" s="179"/>
      <c r="AF3631" s="67"/>
      <c r="AG3631" s="67"/>
      <c r="AH3631" s="67"/>
      <c r="AI3631" s="67"/>
      <c r="AJ3631" s="207"/>
      <c r="AK3631" s="207"/>
      <c r="AL3631" s="207"/>
      <c r="AM3631" s="207"/>
      <c r="AN3631" s="207"/>
      <c r="AO3631" s="208"/>
    </row>
    <row r="3632" customFormat="false" ht="15.75" hidden="false" customHeight="true" outlineLevel="0" collapsed="false">
      <c r="A3632" s="179"/>
      <c r="B3632" s="179"/>
      <c r="C3632" s="179"/>
      <c r="D3632" s="179"/>
      <c r="E3632" s="179"/>
      <c r="F3632" s="179"/>
      <c r="G3632" s="179"/>
      <c r="H3632" s="179"/>
      <c r="I3632" s="179"/>
      <c r="J3632" s="179"/>
      <c r="K3632" s="179"/>
      <c r="L3632" s="179"/>
      <c r="M3632" s="179"/>
      <c r="N3632" s="179"/>
      <c r="O3632" s="179"/>
      <c r="P3632" s="179"/>
      <c r="Q3632" s="179"/>
      <c r="R3632" s="179"/>
      <c r="S3632" s="179"/>
      <c r="T3632" s="179"/>
      <c r="U3632" s="179"/>
      <c r="V3632" s="179"/>
      <c r="W3632" s="179"/>
      <c r="X3632" s="179"/>
      <c r="Y3632" s="223"/>
      <c r="Z3632" s="179"/>
      <c r="AA3632" s="179"/>
      <c r="AB3632" s="179"/>
      <c r="AC3632" s="179"/>
      <c r="AD3632" s="179"/>
      <c r="AF3632" s="67"/>
      <c r="AG3632" s="67"/>
      <c r="AH3632" s="67"/>
      <c r="AI3632" s="67"/>
      <c r="AJ3632" s="207"/>
      <c r="AK3632" s="207"/>
      <c r="AL3632" s="207"/>
      <c r="AM3632" s="207"/>
      <c r="AN3632" s="207"/>
      <c r="AO3632" s="208"/>
    </row>
    <row r="3633" customFormat="false" ht="15.75" hidden="false" customHeight="true" outlineLevel="0" collapsed="false">
      <c r="A3633" s="179"/>
      <c r="B3633" s="179"/>
      <c r="C3633" s="179"/>
      <c r="D3633" s="179"/>
      <c r="E3633" s="179"/>
      <c r="F3633" s="179"/>
      <c r="G3633" s="179"/>
      <c r="H3633" s="179"/>
      <c r="I3633" s="179"/>
      <c r="J3633" s="179"/>
      <c r="K3633" s="179"/>
      <c r="L3633" s="179"/>
      <c r="M3633" s="179"/>
      <c r="N3633" s="179"/>
      <c r="O3633" s="179"/>
      <c r="P3633" s="179"/>
      <c r="Q3633" s="179"/>
      <c r="R3633" s="179"/>
      <c r="S3633" s="179"/>
      <c r="T3633" s="179"/>
      <c r="U3633" s="179"/>
      <c r="V3633" s="179"/>
      <c r="W3633" s="179"/>
      <c r="X3633" s="179"/>
      <c r="Y3633" s="223"/>
      <c r="Z3633" s="179"/>
      <c r="AA3633" s="179"/>
      <c r="AB3633" s="179"/>
      <c r="AC3633" s="179"/>
      <c r="AD3633" s="179"/>
      <c r="AF3633" s="67"/>
      <c r="AG3633" s="67"/>
      <c r="AH3633" s="67"/>
      <c r="AI3633" s="67"/>
      <c r="AJ3633" s="207"/>
      <c r="AK3633" s="207"/>
      <c r="AL3633" s="207"/>
      <c r="AM3633" s="207"/>
      <c r="AN3633" s="207"/>
      <c r="AO3633" s="208"/>
    </row>
    <row r="3634" customFormat="false" ht="15.75" hidden="false" customHeight="true" outlineLevel="0" collapsed="false">
      <c r="A3634" s="179"/>
      <c r="B3634" s="179"/>
      <c r="C3634" s="179"/>
      <c r="D3634" s="179"/>
      <c r="E3634" s="179"/>
      <c r="F3634" s="179"/>
      <c r="G3634" s="179"/>
      <c r="H3634" s="179"/>
      <c r="I3634" s="179"/>
      <c r="J3634" s="179"/>
      <c r="K3634" s="179"/>
      <c r="L3634" s="179"/>
      <c r="M3634" s="179"/>
      <c r="N3634" s="179"/>
      <c r="O3634" s="179"/>
      <c r="P3634" s="179"/>
      <c r="Q3634" s="179"/>
      <c r="R3634" s="179"/>
      <c r="S3634" s="179"/>
      <c r="T3634" s="179"/>
      <c r="U3634" s="179"/>
      <c r="V3634" s="179"/>
      <c r="W3634" s="179"/>
      <c r="X3634" s="179"/>
      <c r="Y3634" s="223"/>
      <c r="Z3634" s="179"/>
      <c r="AA3634" s="179"/>
      <c r="AB3634" s="179"/>
      <c r="AC3634" s="179"/>
      <c r="AD3634" s="179"/>
      <c r="AF3634" s="67"/>
      <c r="AG3634" s="67"/>
      <c r="AH3634" s="67"/>
      <c r="AI3634" s="67"/>
      <c r="AJ3634" s="207"/>
      <c r="AK3634" s="207"/>
      <c r="AL3634" s="207"/>
      <c r="AM3634" s="207"/>
      <c r="AN3634" s="207"/>
      <c r="AO3634" s="208"/>
    </row>
    <row r="3635" customFormat="false" ht="15.75" hidden="false" customHeight="true" outlineLevel="0" collapsed="false">
      <c r="A3635" s="179"/>
      <c r="B3635" s="179"/>
      <c r="C3635" s="179"/>
      <c r="D3635" s="179"/>
      <c r="E3635" s="179"/>
      <c r="F3635" s="179"/>
      <c r="G3635" s="179"/>
      <c r="H3635" s="179"/>
      <c r="I3635" s="179"/>
      <c r="J3635" s="179"/>
      <c r="K3635" s="179"/>
      <c r="L3635" s="179"/>
      <c r="M3635" s="179"/>
      <c r="N3635" s="179"/>
      <c r="O3635" s="179"/>
      <c r="P3635" s="179"/>
      <c r="Q3635" s="179"/>
      <c r="R3635" s="179"/>
      <c r="S3635" s="179"/>
      <c r="T3635" s="179"/>
      <c r="U3635" s="179"/>
      <c r="V3635" s="179"/>
      <c r="W3635" s="179"/>
      <c r="X3635" s="179"/>
      <c r="Y3635" s="223"/>
      <c r="Z3635" s="179"/>
      <c r="AA3635" s="179"/>
      <c r="AB3635" s="179"/>
      <c r="AC3635" s="179"/>
      <c r="AD3635" s="179"/>
      <c r="AF3635" s="67"/>
      <c r="AG3635" s="67"/>
      <c r="AH3635" s="67"/>
      <c r="AI3635" s="67"/>
      <c r="AJ3635" s="207"/>
      <c r="AK3635" s="207"/>
      <c r="AL3635" s="207"/>
      <c r="AM3635" s="207"/>
      <c r="AN3635" s="207"/>
      <c r="AO3635" s="208"/>
    </row>
    <row r="3636" customFormat="false" ht="15.75" hidden="false" customHeight="true" outlineLevel="0" collapsed="false">
      <c r="A3636" s="179"/>
      <c r="B3636" s="179"/>
      <c r="C3636" s="179"/>
      <c r="D3636" s="179"/>
      <c r="E3636" s="179"/>
      <c r="F3636" s="179"/>
      <c r="G3636" s="179"/>
      <c r="H3636" s="179"/>
      <c r="I3636" s="179"/>
      <c r="J3636" s="179"/>
      <c r="K3636" s="179"/>
      <c r="L3636" s="179"/>
      <c r="M3636" s="179"/>
      <c r="N3636" s="179"/>
      <c r="O3636" s="179"/>
      <c r="P3636" s="179"/>
      <c r="Q3636" s="179"/>
      <c r="R3636" s="179"/>
      <c r="S3636" s="179"/>
      <c r="T3636" s="179"/>
      <c r="U3636" s="179"/>
      <c r="V3636" s="179"/>
      <c r="W3636" s="179"/>
      <c r="X3636" s="179"/>
      <c r="Y3636" s="223"/>
      <c r="Z3636" s="179"/>
      <c r="AA3636" s="179"/>
      <c r="AB3636" s="179"/>
      <c r="AC3636" s="179"/>
      <c r="AD3636" s="179"/>
      <c r="AF3636" s="67"/>
      <c r="AG3636" s="67"/>
      <c r="AH3636" s="67"/>
      <c r="AI3636" s="67"/>
      <c r="AJ3636" s="207"/>
      <c r="AK3636" s="207"/>
      <c r="AL3636" s="207"/>
      <c r="AM3636" s="207"/>
      <c r="AN3636" s="207"/>
      <c r="AO3636" s="208"/>
    </row>
    <row r="3637" customFormat="false" ht="15.75" hidden="false" customHeight="true" outlineLevel="0" collapsed="false">
      <c r="A3637" s="179"/>
      <c r="B3637" s="179"/>
      <c r="C3637" s="179"/>
      <c r="D3637" s="179"/>
      <c r="E3637" s="179"/>
      <c r="F3637" s="179"/>
      <c r="G3637" s="179"/>
      <c r="H3637" s="179"/>
      <c r="I3637" s="179"/>
      <c r="J3637" s="179"/>
      <c r="K3637" s="179"/>
      <c r="L3637" s="179"/>
      <c r="M3637" s="179"/>
      <c r="N3637" s="179"/>
      <c r="O3637" s="179"/>
      <c r="P3637" s="179"/>
      <c r="Q3637" s="179"/>
      <c r="R3637" s="179"/>
      <c r="S3637" s="179"/>
      <c r="T3637" s="179"/>
      <c r="U3637" s="179"/>
      <c r="V3637" s="179"/>
      <c r="W3637" s="179"/>
      <c r="X3637" s="179"/>
      <c r="Y3637" s="223"/>
      <c r="Z3637" s="179"/>
      <c r="AA3637" s="179"/>
      <c r="AB3637" s="179"/>
      <c r="AC3637" s="179"/>
      <c r="AD3637" s="179"/>
      <c r="AF3637" s="67"/>
      <c r="AG3637" s="67"/>
      <c r="AH3637" s="67"/>
      <c r="AI3637" s="67"/>
      <c r="AJ3637" s="207"/>
      <c r="AK3637" s="207"/>
      <c r="AL3637" s="207"/>
      <c r="AM3637" s="207"/>
      <c r="AN3637" s="207"/>
      <c r="AO3637" s="208"/>
    </row>
    <row r="3638" customFormat="false" ht="15.75" hidden="false" customHeight="true" outlineLevel="0" collapsed="false">
      <c r="A3638" s="179"/>
      <c r="B3638" s="179"/>
      <c r="C3638" s="179"/>
      <c r="D3638" s="179"/>
      <c r="E3638" s="179"/>
      <c r="F3638" s="179"/>
      <c r="G3638" s="179"/>
      <c r="H3638" s="179"/>
      <c r="I3638" s="179"/>
      <c r="J3638" s="179"/>
      <c r="K3638" s="179"/>
      <c r="L3638" s="179"/>
      <c r="M3638" s="179"/>
      <c r="N3638" s="179"/>
      <c r="O3638" s="179"/>
      <c r="P3638" s="179"/>
      <c r="Q3638" s="179"/>
      <c r="R3638" s="179"/>
      <c r="S3638" s="179"/>
      <c r="T3638" s="179"/>
      <c r="U3638" s="179"/>
      <c r="V3638" s="179"/>
      <c r="W3638" s="179"/>
      <c r="X3638" s="179"/>
      <c r="Y3638" s="223"/>
      <c r="Z3638" s="179"/>
      <c r="AA3638" s="179"/>
      <c r="AB3638" s="179"/>
      <c r="AC3638" s="179"/>
      <c r="AD3638" s="179"/>
      <c r="AF3638" s="67"/>
      <c r="AG3638" s="67"/>
      <c r="AH3638" s="67"/>
      <c r="AI3638" s="67"/>
      <c r="AJ3638" s="207"/>
      <c r="AK3638" s="207"/>
      <c r="AL3638" s="207"/>
      <c r="AM3638" s="207"/>
      <c r="AN3638" s="207"/>
      <c r="AO3638" s="208"/>
    </row>
    <row r="3639" customFormat="false" ht="15.75" hidden="false" customHeight="true" outlineLevel="0" collapsed="false">
      <c r="A3639" s="179"/>
      <c r="B3639" s="179"/>
      <c r="C3639" s="179"/>
      <c r="D3639" s="179"/>
      <c r="E3639" s="179"/>
      <c r="F3639" s="179"/>
      <c r="G3639" s="179"/>
      <c r="H3639" s="179"/>
      <c r="I3639" s="179"/>
      <c r="J3639" s="179"/>
      <c r="K3639" s="179"/>
      <c r="L3639" s="179"/>
      <c r="M3639" s="179"/>
      <c r="N3639" s="179"/>
      <c r="O3639" s="179"/>
      <c r="P3639" s="179"/>
      <c r="Q3639" s="179"/>
      <c r="R3639" s="179"/>
      <c r="S3639" s="179"/>
      <c r="T3639" s="179"/>
      <c r="U3639" s="179"/>
      <c r="V3639" s="179"/>
      <c r="W3639" s="179"/>
      <c r="X3639" s="179"/>
      <c r="Y3639" s="223"/>
      <c r="Z3639" s="179"/>
      <c r="AA3639" s="179"/>
      <c r="AB3639" s="179"/>
      <c r="AC3639" s="179"/>
      <c r="AD3639" s="179"/>
      <c r="AF3639" s="67"/>
      <c r="AG3639" s="67"/>
      <c r="AH3639" s="67"/>
      <c r="AI3639" s="67"/>
      <c r="AJ3639" s="207"/>
      <c r="AK3639" s="207"/>
      <c r="AL3639" s="207"/>
      <c r="AM3639" s="207"/>
      <c r="AN3639" s="207"/>
      <c r="AO3639" s="208"/>
    </row>
    <row r="3640" customFormat="false" ht="15.75" hidden="false" customHeight="true" outlineLevel="0" collapsed="false">
      <c r="A3640" s="179"/>
      <c r="B3640" s="179"/>
      <c r="C3640" s="179"/>
      <c r="D3640" s="179"/>
      <c r="E3640" s="179"/>
      <c r="F3640" s="179"/>
      <c r="G3640" s="179"/>
      <c r="H3640" s="179"/>
      <c r="I3640" s="179"/>
      <c r="J3640" s="179"/>
      <c r="K3640" s="179"/>
      <c r="L3640" s="179"/>
      <c r="M3640" s="179"/>
      <c r="N3640" s="179"/>
      <c r="O3640" s="179"/>
      <c r="P3640" s="179"/>
      <c r="Q3640" s="179"/>
      <c r="R3640" s="179"/>
      <c r="S3640" s="179"/>
      <c r="T3640" s="179"/>
      <c r="U3640" s="179"/>
      <c r="V3640" s="179"/>
      <c r="W3640" s="179"/>
      <c r="X3640" s="179"/>
      <c r="Y3640" s="223"/>
      <c r="Z3640" s="179"/>
      <c r="AA3640" s="179"/>
      <c r="AB3640" s="179"/>
      <c r="AC3640" s="179"/>
      <c r="AD3640" s="179"/>
      <c r="AF3640" s="67"/>
      <c r="AG3640" s="67"/>
      <c r="AH3640" s="67"/>
      <c r="AI3640" s="67"/>
      <c r="AJ3640" s="207"/>
      <c r="AK3640" s="207"/>
      <c r="AL3640" s="207"/>
      <c r="AM3640" s="207"/>
      <c r="AN3640" s="207"/>
      <c r="AO3640" s="208"/>
    </row>
    <row r="3641" customFormat="false" ht="15.75" hidden="false" customHeight="true" outlineLevel="0" collapsed="false">
      <c r="A3641" s="179"/>
      <c r="B3641" s="179"/>
      <c r="C3641" s="179"/>
      <c r="D3641" s="179"/>
      <c r="E3641" s="179"/>
      <c r="F3641" s="179"/>
      <c r="G3641" s="179"/>
      <c r="H3641" s="179"/>
      <c r="I3641" s="179"/>
      <c r="J3641" s="179"/>
      <c r="K3641" s="179"/>
      <c r="L3641" s="179"/>
      <c r="M3641" s="179"/>
      <c r="N3641" s="179"/>
      <c r="O3641" s="179"/>
      <c r="P3641" s="179"/>
      <c r="Q3641" s="179"/>
      <c r="R3641" s="179"/>
      <c r="S3641" s="179"/>
      <c r="T3641" s="179"/>
      <c r="U3641" s="179"/>
      <c r="V3641" s="179"/>
      <c r="W3641" s="179"/>
      <c r="X3641" s="179"/>
      <c r="Y3641" s="223"/>
      <c r="Z3641" s="179"/>
      <c r="AA3641" s="179"/>
      <c r="AB3641" s="179"/>
      <c r="AC3641" s="179"/>
      <c r="AD3641" s="179"/>
      <c r="AF3641" s="67"/>
      <c r="AG3641" s="67"/>
      <c r="AH3641" s="67"/>
      <c r="AI3641" s="67"/>
      <c r="AJ3641" s="207"/>
      <c r="AK3641" s="207"/>
      <c r="AL3641" s="207"/>
      <c r="AM3641" s="207"/>
      <c r="AN3641" s="207"/>
      <c r="AO3641" s="208"/>
    </row>
    <row r="3642" customFormat="false" ht="15.75" hidden="false" customHeight="true" outlineLevel="0" collapsed="false">
      <c r="A3642" s="179"/>
      <c r="B3642" s="179"/>
      <c r="C3642" s="179"/>
      <c r="D3642" s="179"/>
      <c r="E3642" s="179"/>
      <c r="F3642" s="179"/>
      <c r="G3642" s="179"/>
      <c r="H3642" s="179"/>
      <c r="I3642" s="179"/>
      <c r="J3642" s="179"/>
      <c r="K3642" s="179"/>
      <c r="L3642" s="179"/>
      <c r="M3642" s="179"/>
      <c r="N3642" s="179"/>
      <c r="O3642" s="179"/>
      <c r="P3642" s="179"/>
      <c r="Q3642" s="179"/>
      <c r="R3642" s="179"/>
      <c r="S3642" s="179"/>
      <c r="T3642" s="179"/>
      <c r="U3642" s="179"/>
      <c r="V3642" s="179"/>
      <c r="W3642" s="179"/>
      <c r="X3642" s="179"/>
      <c r="Y3642" s="223"/>
      <c r="Z3642" s="179"/>
      <c r="AA3642" s="179"/>
      <c r="AB3642" s="179"/>
      <c r="AC3642" s="179"/>
      <c r="AD3642" s="179"/>
      <c r="AF3642" s="67"/>
      <c r="AG3642" s="67"/>
      <c r="AH3642" s="67"/>
      <c r="AI3642" s="67"/>
      <c r="AJ3642" s="207"/>
      <c r="AK3642" s="207"/>
      <c r="AL3642" s="207"/>
      <c r="AM3642" s="207"/>
      <c r="AN3642" s="207"/>
      <c r="AO3642" s="208"/>
    </row>
    <row r="3643" customFormat="false" ht="15.75" hidden="false" customHeight="true" outlineLevel="0" collapsed="false">
      <c r="A3643" s="179"/>
      <c r="B3643" s="179"/>
      <c r="C3643" s="179"/>
      <c r="D3643" s="179"/>
      <c r="E3643" s="179"/>
      <c r="F3643" s="179"/>
      <c r="G3643" s="179"/>
      <c r="H3643" s="179"/>
      <c r="I3643" s="179"/>
      <c r="J3643" s="179"/>
      <c r="K3643" s="179"/>
      <c r="L3643" s="179"/>
      <c r="M3643" s="179"/>
      <c r="N3643" s="179"/>
      <c r="O3643" s="179"/>
      <c r="P3643" s="179"/>
      <c r="Q3643" s="179"/>
      <c r="R3643" s="179"/>
      <c r="S3643" s="179"/>
      <c r="T3643" s="179"/>
      <c r="U3643" s="179"/>
      <c r="V3643" s="179"/>
      <c r="W3643" s="179"/>
      <c r="X3643" s="179"/>
      <c r="Y3643" s="223"/>
      <c r="Z3643" s="179"/>
      <c r="AA3643" s="179"/>
      <c r="AB3643" s="179"/>
      <c r="AC3643" s="179"/>
      <c r="AD3643" s="179"/>
      <c r="AF3643" s="67"/>
      <c r="AG3643" s="67"/>
      <c r="AH3643" s="67"/>
      <c r="AI3643" s="67"/>
      <c r="AJ3643" s="207"/>
      <c r="AK3643" s="207"/>
      <c r="AL3643" s="207"/>
      <c r="AM3643" s="207"/>
      <c r="AN3643" s="207"/>
      <c r="AO3643" s="208"/>
    </row>
    <row r="3644" customFormat="false" ht="15.75" hidden="false" customHeight="true" outlineLevel="0" collapsed="false">
      <c r="A3644" s="179"/>
      <c r="B3644" s="179"/>
      <c r="C3644" s="179"/>
      <c r="D3644" s="179"/>
      <c r="E3644" s="179"/>
      <c r="F3644" s="179"/>
      <c r="G3644" s="179"/>
      <c r="H3644" s="179"/>
      <c r="I3644" s="179"/>
      <c r="J3644" s="179"/>
      <c r="K3644" s="179"/>
      <c r="L3644" s="179"/>
      <c r="M3644" s="179"/>
      <c r="N3644" s="179"/>
      <c r="O3644" s="179"/>
      <c r="P3644" s="179"/>
      <c r="Q3644" s="179"/>
      <c r="R3644" s="179"/>
      <c r="S3644" s="179"/>
      <c r="T3644" s="179"/>
      <c r="U3644" s="179"/>
      <c r="V3644" s="179"/>
      <c r="W3644" s="179"/>
      <c r="X3644" s="179"/>
      <c r="Y3644" s="223"/>
      <c r="Z3644" s="179"/>
      <c r="AA3644" s="179"/>
      <c r="AB3644" s="179"/>
      <c r="AC3644" s="179"/>
      <c r="AD3644" s="179"/>
      <c r="AF3644" s="67"/>
      <c r="AG3644" s="67"/>
      <c r="AH3644" s="67"/>
      <c r="AI3644" s="67"/>
      <c r="AJ3644" s="207"/>
      <c r="AK3644" s="207"/>
      <c r="AL3644" s="207"/>
      <c r="AM3644" s="207"/>
      <c r="AN3644" s="207"/>
      <c r="AO3644" s="208"/>
    </row>
    <row r="3645" customFormat="false" ht="15.75" hidden="false" customHeight="true" outlineLevel="0" collapsed="false">
      <c r="A3645" s="179"/>
      <c r="B3645" s="179"/>
      <c r="C3645" s="179"/>
      <c r="D3645" s="179"/>
      <c r="E3645" s="179"/>
      <c r="F3645" s="179"/>
      <c r="G3645" s="179"/>
      <c r="H3645" s="179"/>
      <c r="I3645" s="179"/>
      <c r="J3645" s="179"/>
      <c r="K3645" s="179"/>
      <c r="L3645" s="179"/>
      <c r="M3645" s="179"/>
      <c r="N3645" s="179"/>
      <c r="O3645" s="179"/>
      <c r="P3645" s="179"/>
      <c r="Q3645" s="179"/>
      <c r="R3645" s="179"/>
      <c r="S3645" s="179"/>
      <c r="T3645" s="179"/>
      <c r="U3645" s="179"/>
      <c r="V3645" s="179"/>
      <c r="W3645" s="179"/>
      <c r="X3645" s="179"/>
      <c r="Y3645" s="223"/>
      <c r="Z3645" s="179"/>
      <c r="AA3645" s="179"/>
      <c r="AB3645" s="179"/>
      <c r="AC3645" s="179"/>
      <c r="AD3645" s="179"/>
      <c r="AF3645" s="67"/>
      <c r="AG3645" s="67"/>
      <c r="AH3645" s="67"/>
      <c r="AI3645" s="67"/>
      <c r="AJ3645" s="207"/>
      <c r="AK3645" s="207"/>
      <c r="AL3645" s="207"/>
      <c r="AM3645" s="207"/>
      <c r="AN3645" s="207"/>
      <c r="AO3645" s="208"/>
    </row>
    <row r="3646" customFormat="false" ht="15.75" hidden="false" customHeight="true" outlineLevel="0" collapsed="false">
      <c r="A3646" s="179"/>
      <c r="B3646" s="179"/>
      <c r="C3646" s="179"/>
      <c r="D3646" s="179"/>
      <c r="E3646" s="179"/>
      <c r="F3646" s="179"/>
      <c r="G3646" s="179"/>
      <c r="H3646" s="179"/>
      <c r="I3646" s="179"/>
      <c r="J3646" s="179"/>
      <c r="K3646" s="179"/>
      <c r="L3646" s="179"/>
      <c r="M3646" s="179"/>
      <c r="N3646" s="179"/>
      <c r="O3646" s="179"/>
      <c r="P3646" s="179"/>
      <c r="Q3646" s="179"/>
      <c r="R3646" s="179"/>
      <c r="S3646" s="179"/>
      <c r="T3646" s="179"/>
      <c r="U3646" s="179"/>
      <c r="V3646" s="179"/>
      <c r="W3646" s="179"/>
      <c r="X3646" s="179"/>
      <c r="Y3646" s="223"/>
      <c r="Z3646" s="179"/>
      <c r="AA3646" s="179"/>
      <c r="AB3646" s="179"/>
      <c r="AC3646" s="179"/>
      <c r="AD3646" s="179"/>
      <c r="AF3646" s="67"/>
      <c r="AG3646" s="67"/>
      <c r="AH3646" s="67"/>
      <c r="AI3646" s="67"/>
      <c r="AJ3646" s="207"/>
      <c r="AK3646" s="207"/>
      <c r="AL3646" s="207"/>
      <c r="AM3646" s="207"/>
      <c r="AN3646" s="207"/>
      <c r="AO3646" s="208"/>
    </row>
    <row r="3647" customFormat="false" ht="15.75" hidden="false" customHeight="true" outlineLevel="0" collapsed="false">
      <c r="A3647" s="179"/>
      <c r="B3647" s="179"/>
      <c r="C3647" s="179"/>
      <c r="D3647" s="179"/>
      <c r="E3647" s="179"/>
      <c r="F3647" s="179"/>
      <c r="G3647" s="179"/>
      <c r="H3647" s="179"/>
      <c r="I3647" s="179"/>
      <c r="J3647" s="179"/>
      <c r="K3647" s="179"/>
      <c r="L3647" s="179"/>
      <c r="M3647" s="179"/>
      <c r="N3647" s="179"/>
      <c r="O3647" s="179"/>
      <c r="P3647" s="179"/>
      <c r="Q3647" s="179"/>
      <c r="R3647" s="179"/>
      <c r="S3647" s="179"/>
      <c r="T3647" s="179"/>
      <c r="U3647" s="179"/>
      <c r="V3647" s="179"/>
      <c r="W3647" s="179"/>
      <c r="X3647" s="179"/>
      <c r="Y3647" s="223"/>
      <c r="Z3647" s="179"/>
      <c r="AA3647" s="179"/>
      <c r="AB3647" s="179"/>
      <c r="AC3647" s="179"/>
      <c r="AD3647" s="179"/>
      <c r="AF3647" s="67"/>
      <c r="AG3647" s="67"/>
      <c r="AH3647" s="67"/>
      <c r="AI3647" s="67"/>
      <c r="AJ3647" s="207"/>
      <c r="AK3647" s="207"/>
      <c r="AL3647" s="207"/>
      <c r="AM3647" s="207"/>
      <c r="AN3647" s="207"/>
      <c r="AO3647" s="208"/>
    </row>
    <row r="3648" customFormat="false" ht="15.75" hidden="false" customHeight="true" outlineLevel="0" collapsed="false">
      <c r="A3648" s="179"/>
      <c r="B3648" s="179"/>
      <c r="C3648" s="179"/>
      <c r="D3648" s="179"/>
      <c r="E3648" s="179"/>
      <c r="F3648" s="179"/>
      <c r="G3648" s="179"/>
      <c r="H3648" s="179"/>
      <c r="I3648" s="179"/>
      <c r="J3648" s="179"/>
      <c r="K3648" s="179"/>
      <c r="L3648" s="179"/>
      <c r="M3648" s="179"/>
      <c r="N3648" s="179"/>
      <c r="O3648" s="179"/>
      <c r="P3648" s="179"/>
      <c r="Q3648" s="179"/>
      <c r="R3648" s="179"/>
      <c r="S3648" s="179"/>
      <c r="T3648" s="179"/>
      <c r="U3648" s="179"/>
      <c r="V3648" s="179"/>
      <c r="W3648" s="179"/>
      <c r="X3648" s="179"/>
      <c r="Y3648" s="223"/>
      <c r="Z3648" s="179"/>
      <c r="AA3648" s="179"/>
      <c r="AB3648" s="179"/>
      <c r="AC3648" s="179"/>
      <c r="AD3648" s="179"/>
      <c r="AF3648" s="67"/>
      <c r="AG3648" s="67"/>
      <c r="AH3648" s="67"/>
      <c r="AI3648" s="67"/>
      <c r="AJ3648" s="207"/>
      <c r="AK3648" s="207"/>
      <c r="AL3648" s="207"/>
      <c r="AM3648" s="207"/>
      <c r="AN3648" s="207"/>
      <c r="AO3648" s="208"/>
    </row>
    <row r="3649" customFormat="false" ht="15.75" hidden="false" customHeight="true" outlineLevel="0" collapsed="false">
      <c r="A3649" s="179"/>
      <c r="B3649" s="179"/>
      <c r="C3649" s="179"/>
      <c r="D3649" s="179"/>
      <c r="E3649" s="179"/>
      <c r="F3649" s="179"/>
      <c r="G3649" s="179"/>
      <c r="H3649" s="179"/>
      <c r="I3649" s="179"/>
      <c r="J3649" s="179"/>
      <c r="K3649" s="179"/>
      <c r="L3649" s="179"/>
      <c r="M3649" s="179"/>
      <c r="N3649" s="179"/>
      <c r="O3649" s="179"/>
      <c r="P3649" s="179"/>
      <c r="Q3649" s="179"/>
      <c r="R3649" s="179"/>
      <c r="S3649" s="179"/>
      <c r="T3649" s="179"/>
      <c r="U3649" s="179"/>
      <c r="V3649" s="179"/>
      <c r="W3649" s="179"/>
      <c r="X3649" s="179"/>
      <c r="Y3649" s="223"/>
      <c r="Z3649" s="179"/>
      <c r="AA3649" s="179"/>
      <c r="AB3649" s="179"/>
      <c r="AC3649" s="179"/>
      <c r="AD3649" s="179"/>
      <c r="AF3649" s="67"/>
      <c r="AG3649" s="67"/>
      <c r="AH3649" s="67"/>
      <c r="AI3649" s="67"/>
      <c r="AJ3649" s="207"/>
      <c r="AK3649" s="207"/>
      <c r="AL3649" s="207"/>
      <c r="AM3649" s="207"/>
      <c r="AN3649" s="207"/>
      <c r="AO3649" s="208"/>
    </row>
    <row r="3650" customFormat="false" ht="15.75" hidden="false" customHeight="true" outlineLevel="0" collapsed="false">
      <c r="A3650" s="179"/>
      <c r="B3650" s="179"/>
      <c r="C3650" s="179"/>
      <c r="D3650" s="179"/>
      <c r="E3650" s="179"/>
      <c r="F3650" s="179"/>
      <c r="G3650" s="179"/>
      <c r="H3650" s="179"/>
      <c r="I3650" s="179"/>
      <c r="J3650" s="179"/>
      <c r="K3650" s="179"/>
      <c r="L3650" s="179"/>
      <c r="M3650" s="179"/>
      <c r="N3650" s="179"/>
      <c r="O3650" s="179"/>
      <c r="P3650" s="179"/>
      <c r="Q3650" s="179"/>
      <c r="R3650" s="179"/>
      <c r="S3650" s="179"/>
      <c r="T3650" s="179"/>
      <c r="U3650" s="179"/>
      <c r="V3650" s="179"/>
      <c r="W3650" s="179"/>
      <c r="X3650" s="179"/>
      <c r="Y3650" s="223"/>
      <c r="Z3650" s="179"/>
      <c r="AA3650" s="179"/>
      <c r="AB3650" s="179"/>
      <c r="AC3650" s="179"/>
      <c r="AD3650" s="179"/>
      <c r="AF3650" s="67"/>
      <c r="AG3650" s="67"/>
      <c r="AH3650" s="67"/>
      <c r="AI3650" s="67"/>
      <c r="AJ3650" s="207"/>
      <c r="AK3650" s="207"/>
      <c r="AL3650" s="207"/>
      <c r="AM3650" s="207"/>
      <c r="AN3650" s="207"/>
      <c r="AO3650" s="208"/>
    </row>
    <row r="3651" customFormat="false" ht="15.75" hidden="false" customHeight="true" outlineLevel="0" collapsed="false">
      <c r="A3651" s="179"/>
      <c r="B3651" s="179"/>
      <c r="C3651" s="179"/>
      <c r="D3651" s="179"/>
      <c r="E3651" s="179"/>
      <c r="F3651" s="179"/>
      <c r="G3651" s="179"/>
      <c r="H3651" s="179"/>
      <c r="I3651" s="179"/>
      <c r="J3651" s="179"/>
      <c r="K3651" s="179"/>
      <c r="L3651" s="179"/>
      <c r="M3651" s="179"/>
      <c r="N3651" s="179"/>
      <c r="O3651" s="179"/>
      <c r="P3651" s="179"/>
      <c r="Q3651" s="179"/>
      <c r="R3651" s="179"/>
      <c r="S3651" s="179"/>
      <c r="T3651" s="179"/>
      <c r="U3651" s="179"/>
      <c r="V3651" s="179"/>
      <c r="W3651" s="179"/>
      <c r="X3651" s="179"/>
      <c r="Y3651" s="223"/>
      <c r="Z3651" s="179"/>
      <c r="AA3651" s="179"/>
      <c r="AB3651" s="179"/>
      <c r="AC3651" s="179"/>
      <c r="AD3651" s="179"/>
      <c r="AF3651" s="67"/>
      <c r="AG3651" s="67"/>
      <c r="AH3651" s="67"/>
      <c r="AI3651" s="67"/>
      <c r="AJ3651" s="207"/>
      <c r="AK3651" s="207"/>
      <c r="AL3651" s="207"/>
      <c r="AM3651" s="207"/>
      <c r="AN3651" s="207"/>
      <c r="AO3651" s="208"/>
    </row>
    <row r="3652" customFormat="false" ht="15.75" hidden="false" customHeight="true" outlineLevel="0" collapsed="false">
      <c r="A3652" s="179"/>
      <c r="B3652" s="179"/>
      <c r="C3652" s="179"/>
      <c r="D3652" s="179"/>
      <c r="E3652" s="179"/>
      <c r="F3652" s="179"/>
      <c r="G3652" s="179"/>
      <c r="H3652" s="179"/>
      <c r="I3652" s="179"/>
      <c r="J3652" s="179"/>
      <c r="K3652" s="179"/>
      <c r="L3652" s="179"/>
      <c r="M3652" s="179"/>
      <c r="N3652" s="179"/>
      <c r="O3652" s="179"/>
      <c r="P3652" s="179"/>
      <c r="Q3652" s="179"/>
      <c r="R3652" s="179"/>
      <c r="S3652" s="179"/>
      <c r="T3652" s="179"/>
      <c r="U3652" s="179"/>
      <c r="V3652" s="179"/>
      <c r="W3652" s="179"/>
      <c r="X3652" s="179"/>
      <c r="Y3652" s="223"/>
      <c r="Z3652" s="179"/>
      <c r="AA3652" s="179"/>
      <c r="AB3652" s="179"/>
      <c r="AC3652" s="179"/>
      <c r="AD3652" s="179"/>
      <c r="AF3652" s="67"/>
      <c r="AG3652" s="67"/>
      <c r="AH3652" s="67"/>
      <c r="AI3652" s="67"/>
      <c r="AJ3652" s="207"/>
      <c r="AK3652" s="207"/>
      <c r="AL3652" s="207"/>
      <c r="AM3652" s="207"/>
      <c r="AN3652" s="207"/>
      <c r="AO3652" s="208"/>
    </row>
    <row r="3653" customFormat="false" ht="15.75" hidden="false" customHeight="true" outlineLevel="0" collapsed="false">
      <c r="A3653" s="179"/>
      <c r="B3653" s="179"/>
      <c r="C3653" s="179"/>
      <c r="D3653" s="179"/>
      <c r="E3653" s="179"/>
      <c r="F3653" s="179"/>
      <c r="G3653" s="179"/>
      <c r="H3653" s="179"/>
      <c r="I3653" s="179"/>
      <c r="J3653" s="179"/>
      <c r="K3653" s="179"/>
      <c r="L3653" s="179"/>
      <c r="M3653" s="179"/>
      <c r="N3653" s="179"/>
      <c r="O3653" s="179"/>
      <c r="P3653" s="179"/>
      <c r="Q3653" s="179"/>
      <c r="R3653" s="179"/>
      <c r="S3653" s="179"/>
      <c r="T3653" s="179"/>
      <c r="U3653" s="179"/>
      <c r="V3653" s="179"/>
      <c r="W3653" s="179"/>
      <c r="X3653" s="179"/>
      <c r="Y3653" s="223"/>
      <c r="Z3653" s="179"/>
      <c r="AA3653" s="179"/>
      <c r="AB3653" s="179"/>
      <c r="AC3653" s="179"/>
      <c r="AD3653" s="179"/>
      <c r="AF3653" s="67"/>
      <c r="AG3653" s="67"/>
      <c r="AH3653" s="67"/>
      <c r="AI3653" s="67"/>
      <c r="AJ3653" s="207"/>
      <c r="AK3653" s="207"/>
      <c r="AL3653" s="207"/>
      <c r="AM3653" s="207"/>
      <c r="AN3653" s="207"/>
      <c r="AO3653" s="208"/>
    </row>
    <row r="3654" customFormat="false" ht="15.75" hidden="false" customHeight="true" outlineLevel="0" collapsed="false">
      <c r="A3654" s="179"/>
      <c r="B3654" s="179"/>
      <c r="C3654" s="179"/>
      <c r="D3654" s="179"/>
      <c r="E3654" s="179"/>
      <c r="F3654" s="179"/>
      <c r="G3654" s="179"/>
      <c r="H3654" s="179"/>
      <c r="I3654" s="179"/>
      <c r="J3654" s="179"/>
      <c r="K3654" s="179"/>
      <c r="L3654" s="179"/>
      <c r="M3654" s="179"/>
      <c r="N3654" s="179"/>
      <c r="O3654" s="179"/>
      <c r="P3654" s="179"/>
      <c r="Q3654" s="179"/>
      <c r="R3654" s="179"/>
      <c r="S3654" s="179"/>
      <c r="T3654" s="179"/>
      <c r="U3654" s="179"/>
      <c r="V3654" s="179"/>
      <c r="W3654" s="179"/>
      <c r="X3654" s="179"/>
      <c r="Y3654" s="223"/>
      <c r="Z3654" s="179"/>
      <c r="AA3654" s="179"/>
      <c r="AB3654" s="179"/>
      <c r="AC3654" s="179"/>
      <c r="AD3654" s="179"/>
      <c r="AF3654" s="67"/>
      <c r="AG3654" s="67"/>
      <c r="AH3654" s="67"/>
      <c r="AI3654" s="67"/>
      <c r="AJ3654" s="207"/>
      <c r="AK3654" s="207"/>
      <c r="AL3654" s="207"/>
      <c r="AM3654" s="207"/>
      <c r="AN3654" s="207"/>
      <c r="AO3654" s="208"/>
    </row>
    <row r="3655" customFormat="false" ht="15.75" hidden="false" customHeight="true" outlineLevel="0" collapsed="false">
      <c r="A3655" s="179"/>
      <c r="B3655" s="179"/>
      <c r="C3655" s="179"/>
      <c r="D3655" s="179"/>
      <c r="E3655" s="179"/>
      <c r="F3655" s="179"/>
      <c r="G3655" s="179"/>
      <c r="H3655" s="179"/>
      <c r="I3655" s="179"/>
      <c r="J3655" s="179"/>
      <c r="K3655" s="179"/>
      <c r="L3655" s="179"/>
      <c r="M3655" s="179"/>
      <c r="N3655" s="179"/>
      <c r="O3655" s="179"/>
      <c r="P3655" s="179"/>
      <c r="Q3655" s="179"/>
      <c r="R3655" s="179"/>
      <c r="S3655" s="179"/>
      <c r="T3655" s="179"/>
      <c r="U3655" s="179"/>
      <c r="V3655" s="179"/>
      <c r="W3655" s="179"/>
      <c r="X3655" s="179"/>
      <c r="Y3655" s="223"/>
      <c r="Z3655" s="179"/>
      <c r="AA3655" s="179"/>
      <c r="AB3655" s="179"/>
      <c r="AC3655" s="179"/>
      <c r="AD3655" s="179"/>
      <c r="AF3655" s="67"/>
      <c r="AG3655" s="67"/>
      <c r="AH3655" s="67"/>
      <c r="AI3655" s="67"/>
      <c r="AJ3655" s="207"/>
      <c r="AK3655" s="207"/>
      <c r="AL3655" s="207"/>
      <c r="AM3655" s="207"/>
      <c r="AN3655" s="207"/>
      <c r="AO3655" s="208"/>
    </row>
    <row r="3656" customFormat="false" ht="15.75" hidden="false" customHeight="true" outlineLevel="0" collapsed="false">
      <c r="A3656" s="179"/>
      <c r="B3656" s="179"/>
      <c r="C3656" s="179"/>
      <c r="D3656" s="179"/>
      <c r="E3656" s="179"/>
      <c r="F3656" s="179"/>
      <c r="G3656" s="179"/>
      <c r="H3656" s="179"/>
      <c r="I3656" s="179"/>
      <c r="J3656" s="179"/>
      <c r="K3656" s="179"/>
      <c r="L3656" s="179"/>
      <c r="M3656" s="179"/>
      <c r="N3656" s="179"/>
      <c r="O3656" s="179"/>
      <c r="P3656" s="179"/>
      <c r="Q3656" s="179"/>
      <c r="R3656" s="179"/>
      <c r="S3656" s="179"/>
      <c r="T3656" s="179"/>
      <c r="U3656" s="179"/>
      <c r="V3656" s="179"/>
      <c r="W3656" s="179"/>
      <c r="X3656" s="179"/>
      <c r="Y3656" s="223"/>
      <c r="Z3656" s="179"/>
      <c r="AA3656" s="179"/>
      <c r="AB3656" s="179"/>
      <c r="AC3656" s="179"/>
      <c r="AD3656" s="179"/>
      <c r="AF3656" s="67"/>
      <c r="AG3656" s="67"/>
      <c r="AH3656" s="67"/>
      <c r="AI3656" s="67"/>
      <c r="AJ3656" s="207"/>
      <c r="AK3656" s="207"/>
      <c r="AL3656" s="207"/>
      <c r="AM3656" s="207"/>
      <c r="AN3656" s="207"/>
      <c r="AO3656" s="208"/>
    </row>
    <row r="3657" customFormat="false" ht="15.75" hidden="false" customHeight="true" outlineLevel="0" collapsed="false">
      <c r="A3657" s="179"/>
      <c r="B3657" s="179"/>
      <c r="C3657" s="179"/>
      <c r="D3657" s="179"/>
      <c r="E3657" s="179"/>
      <c r="F3657" s="179"/>
      <c r="G3657" s="179"/>
      <c r="H3657" s="179"/>
      <c r="I3657" s="179"/>
      <c r="J3657" s="179"/>
      <c r="K3657" s="179"/>
      <c r="L3657" s="179"/>
      <c r="M3657" s="179"/>
      <c r="N3657" s="179"/>
      <c r="O3657" s="179"/>
      <c r="P3657" s="179"/>
      <c r="Q3657" s="179"/>
      <c r="R3657" s="179"/>
      <c r="S3657" s="179"/>
      <c r="T3657" s="179"/>
      <c r="U3657" s="179"/>
      <c r="V3657" s="179"/>
      <c r="W3657" s="179"/>
      <c r="X3657" s="179"/>
      <c r="Y3657" s="223"/>
      <c r="Z3657" s="179"/>
      <c r="AA3657" s="179"/>
      <c r="AB3657" s="179"/>
      <c r="AC3657" s="179"/>
      <c r="AD3657" s="179"/>
      <c r="AF3657" s="67"/>
      <c r="AG3657" s="67"/>
      <c r="AH3657" s="67"/>
      <c r="AI3657" s="67"/>
      <c r="AJ3657" s="207"/>
      <c r="AK3657" s="207"/>
      <c r="AL3657" s="207"/>
      <c r="AM3657" s="207"/>
      <c r="AN3657" s="207"/>
      <c r="AO3657" s="208"/>
    </row>
    <row r="3658" customFormat="false" ht="15.75" hidden="false" customHeight="true" outlineLevel="0" collapsed="false">
      <c r="A3658" s="179"/>
      <c r="B3658" s="179"/>
      <c r="C3658" s="179"/>
      <c r="D3658" s="179"/>
      <c r="E3658" s="179"/>
      <c r="F3658" s="179"/>
      <c r="G3658" s="179"/>
      <c r="H3658" s="179"/>
      <c r="I3658" s="179"/>
      <c r="J3658" s="179"/>
      <c r="K3658" s="179"/>
      <c r="L3658" s="179"/>
      <c r="M3658" s="179"/>
      <c r="N3658" s="179"/>
      <c r="O3658" s="179"/>
      <c r="P3658" s="179"/>
      <c r="Q3658" s="179"/>
      <c r="R3658" s="179"/>
      <c r="S3658" s="179"/>
      <c r="T3658" s="179"/>
      <c r="U3658" s="179"/>
      <c r="V3658" s="179"/>
      <c r="W3658" s="179"/>
      <c r="X3658" s="179"/>
      <c r="Y3658" s="223"/>
      <c r="Z3658" s="179"/>
      <c r="AA3658" s="179"/>
      <c r="AB3658" s="179"/>
      <c r="AC3658" s="179"/>
      <c r="AD3658" s="179"/>
      <c r="AF3658" s="67"/>
      <c r="AG3658" s="67"/>
      <c r="AH3658" s="67"/>
      <c r="AI3658" s="67"/>
      <c r="AJ3658" s="207"/>
      <c r="AK3658" s="207"/>
      <c r="AL3658" s="207"/>
      <c r="AM3658" s="207"/>
      <c r="AN3658" s="207"/>
      <c r="AO3658" s="208"/>
    </row>
    <row r="3659" customFormat="false" ht="15.75" hidden="false" customHeight="true" outlineLevel="0" collapsed="false">
      <c r="A3659" s="179"/>
      <c r="B3659" s="179"/>
      <c r="C3659" s="179"/>
      <c r="D3659" s="179"/>
      <c r="E3659" s="179"/>
      <c r="F3659" s="179"/>
      <c r="G3659" s="179"/>
      <c r="H3659" s="179"/>
      <c r="I3659" s="179"/>
      <c r="J3659" s="179"/>
      <c r="K3659" s="179"/>
      <c r="L3659" s="179"/>
      <c r="M3659" s="179"/>
      <c r="N3659" s="179"/>
      <c r="O3659" s="179"/>
      <c r="P3659" s="179"/>
      <c r="Q3659" s="179"/>
      <c r="R3659" s="179"/>
      <c r="S3659" s="179"/>
      <c r="T3659" s="179"/>
      <c r="U3659" s="179"/>
      <c r="V3659" s="179"/>
      <c r="W3659" s="179"/>
      <c r="X3659" s="179"/>
      <c r="Y3659" s="223"/>
      <c r="Z3659" s="179"/>
      <c r="AA3659" s="179"/>
      <c r="AB3659" s="179"/>
      <c r="AC3659" s="179"/>
      <c r="AD3659" s="179"/>
      <c r="AF3659" s="67"/>
      <c r="AG3659" s="67"/>
      <c r="AH3659" s="67"/>
      <c r="AI3659" s="67"/>
      <c r="AJ3659" s="207"/>
      <c r="AK3659" s="207"/>
      <c r="AL3659" s="207"/>
      <c r="AM3659" s="207"/>
      <c r="AN3659" s="207"/>
      <c r="AO3659" s="208"/>
    </row>
    <row r="3660" customFormat="false" ht="15.75" hidden="false" customHeight="true" outlineLevel="0" collapsed="false">
      <c r="A3660" s="179"/>
      <c r="B3660" s="179"/>
      <c r="C3660" s="179"/>
      <c r="D3660" s="179"/>
      <c r="E3660" s="179"/>
      <c r="F3660" s="179"/>
      <c r="G3660" s="179"/>
      <c r="H3660" s="179"/>
      <c r="I3660" s="179"/>
      <c r="J3660" s="179"/>
      <c r="K3660" s="179"/>
      <c r="L3660" s="179"/>
      <c r="M3660" s="179"/>
      <c r="N3660" s="179"/>
      <c r="O3660" s="179"/>
      <c r="P3660" s="179"/>
      <c r="Q3660" s="179"/>
      <c r="R3660" s="179"/>
      <c r="S3660" s="179"/>
      <c r="T3660" s="179"/>
      <c r="U3660" s="179"/>
      <c r="V3660" s="179"/>
      <c r="W3660" s="179"/>
      <c r="X3660" s="179"/>
      <c r="Y3660" s="223"/>
      <c r="Z3660" s="179"/>
      <c r="AA3660" s="179"/>
      <c r="AB3660" s="179"/>
      <c r="AC3660" s="179"/>
      <c r="AD3660" s="179"/>
      <c r="AF3660" s="67"/>
      <c r="AG3660" s="67"/>
      <c r="AH3660" s="67"/>
      <c r="AI3660" s="67"/>
      <c r="AJ3660" s="207"/>
      <c r="AK3660" s="207"/>
      <c r="AL3660" s="207"/>
      <c r="AM3660" s="207"/>
      <c r="AN3660" s="207"/>
      <c r="AO3660" s="208"/>
    </row>
    <row r="3661" customFormat="false" ht="15.75" hidden="false" customHeight="true" outlineLevel="0" collapsed="false">
      <c r="A3661" s="179"/>
      <c r="B3661" s="179"/>
      <c r="C3661" s="179"/>
      <c r="D3661" s="179"/>
      <c r="E3661" s="179"/>
      <c r="F3661" s="179"/>
      <c r="G3661" s="179"/>
      <c r="H3661" s="179"/>
      <c r="I3661" s="179"/>
      <c r="J3661" s="179"/>
      <c r="K3661" s="179"/>
      <c r="L3661" s="179"/>
      <c r="M3661" s="179"/>
      <c r="N3661" s="179"/>
      <c r="O3661" s="179"/>
      <c r="P3661" s="179"/>
      <c r="Q3661" s="179"/>
      <c r="R3661" s="179"/>
      <c r="S3661" s="179"/>
      <c r="T3661" s="179"/>
      <c r="U3661" s="179"/>
      <c r="V3661" s="179"/>
      <c r="W3661" s="179"/>
      <c r="X3661" s="179"/>
      <c r="Y3661" s="223"/>
      <c r="Z3661" s="179"/>
      <c r="AA3661" s="179"/>
      <c r="AB3661" s="179"/>
      <c r="AC3661" s="179"/>
      <c r="AD3661" s="179"/>
      <c r="AF3661" s="67"/>
      <c r="AG3661" s="67"/>
      <c r="AH3661" s="67"/>
      <c r="AI3661" s="67"/>
      <c r="AJ3661" s="207"/>
      <c r="AK3661" s="207"/>
      <c r="AL3661" s="207"/>
      <c r="AM3661" s="207"/>
      <c r="AN3661" s="207"/>
      <c r="AO3661" s="208"/>
    </row>
    <row r="3662" customFormat="false" ht="15.75" hidden="false" customHeight="true" outlineLevel="0" collapsed="false">
      <c r="A3662" s="179"/>
      <c r="B3662" s="179"/>
      <c r="C3662" s="179"/>
      <c r="D3662" s="179"/>
      <c r="E3662" s="179"/>
      <c r="F3662" s="179"/>
      <c r="G3662" s="179"/>
      <c r="H3662" s="179"/>
      <c r="I3662" s="179"/>
      <c r="J3662" s="179"/>
      <c r="K3662" s="179"/>
      <c r="L3662" s="179"/>
      <c r="M3662" s="179"/>
      <c r="N3662" s="179"/>
      <c r="O3662" s="179"/>
      <c r="P3662" s="179"/>
      <c r="Q3662" s="179"/>
      <c r="R3662" s="179"/>
      <c r="S3662" s="179"/>
      <c r="T3662" s="179"/>
      <c r="U3662" s="179"/>
      <c r="V3662" s="179"/>
      <c r="W3662" s="179"/>
      <c r="X3662" s="179"/>
      <c r="Y3662" s="223"/>
      <c r="Z3662" s="179"/>
      <c r="AA3662" s="179"/>
      <c r="AB3662" s="179"/>
      <c r="AC3662" s="179"/>
      <c r="AD3662" s="179"/>
      <c r="AF3662" s="67"/>
      <c r="AG3662" s="67"/>
      <c r="AH3662" s="67"/>
      <c r="AI3662" s="67"/>
      <c r="AJ3662" s="207"/>
      <c r="AK3662" s="207"/>
      <c r="AL3662" s="207"/>
      <c r="AM3662" s="207"/>
      <c r="AN3662" s="207"/>
      <c r="AO3662" s="208"/>
    </row>
    <row r="3663" customFormat="false" ht="15.75" hidden="false" customHeight="true" outlineLevel="0" collapsed="false">
      <c r="A3663" s="179"/>
      <c r="B3663" s="179"/>
      <c r="C3663" s="179"/>
      <c r="D3663" s="179"/>
      <c r="E3663" s="179"/>
      <c r="F3663" s="179"/>
      <c r="G3663" s="179"/>
      <c r="H3663" s="179"/>
      <c r="I3663" s="179"/>
      <c r="J3663" s="179"/>
      <c r="K3663" s="179"/>
      <c r="L3663" s="179"/>
      <c r="M3663" s="179"/>
      <c r="N3663" s="179"/>
      <c r="O3663" s="179"/>
      <c r="P3663" s="179"/>
      <c r="Q3663" s="179"/>
      <c r="R3663" s="179"/>
      <c r="S3663" s="179"/>
      <c r="T3663" s="179"/>
      <c r="U3663" s="179"/>
      <c r="V3663" s="179"/>
      <c r="W3663" s="179"/>
      <c r="X3663" s="179"/>
      <c r="Y3663" s="223"/>
      <c r="Z3663" s="179"/>
      <c r="AA3663" s="179"/>
      <c r="AB3663" s="179"/>
      <c r="AC3663" s="179"/>
      <c r="AD3663" s="179"/>
      <c r="AF3663" s="67"/>
      <c r="AG3663" s="67"/>
      <c r="AH3663" s="67"/>
      <c r="AI3663" s="67"/>
      <c r="AJ3663" s="207"/>
      <c r="AK3663" s="207"/>
      <c r="AL3663" s="207"/>
      <c r="AM3663" s="207"/>
      <c r="AN3663" s="207"/>
      <c r="AO3663" s="208"/>
    </row>
    <row r="3664" customFormat="false" ht="15.75" hidden="false" customHeight="true" outlineLevel="0" collapsed="false">
      <c r="A3664" s="179"/>
      <c r="B3664" s="179"/>
      <c r="C3664" s="179"/>
      <c r="D3664" s="179"/>
      <c r="E3664" s="179"/>
      <c r="F3664" s="179"/>
      <c r="G3664" s="179"/>
      <c r="H3664" s="179"/>
      <c r="I3664" s="179"/>
      <c r="J3664" s="179"/>
      <c r="K3664" s="179"/>
      <c r="L3664" s="179"/>
      <c r="M3664" s="179"/>
      <c r="N3664" s="179"/>
      <c r="O3664" s="179"/>
      <c r="P3664" s="179"/>
      <c r="Q3664" s="179"/>
      <c r="R3664" s="179"/>
      <c r="S3664" s="179"/>
      <c r="T3664" s="179"/>
      <c r="U3664" s="179"/>
      <c r="V3664" s="179"/>
      <c r="W3664" s="179"/>
      <c r="X3664" s="179"/>
      <c r="Y3664" s="223"/>
      <c r="Z3664" s="179"/>
      <c r="AA3664" s="179"/>
      <c r="AB3664" s="179"/>
      <c r="AC3664" s="179"/>
      <c r="AD3664" s="179"/>
      <c r="AF3664" s="67"/>
      <c r="AG3664" s="67"/>
      <c r="AH3664" s="67"/>
      <c r="AI3664" s="67"/>
      <c r="AJ3664" s="207"/>
      <c r="AK3664" s="207"/>
      <c r="AL3664" s="207"/>
      <c r="AM3664" s="207"/>
      <c r="AN3664" s="207"/>
      <c r="AO3664" s="208"/>
    </row>
    <row r="3665" customFormat="false" ht="15.75" hidden="false" customHeight="true" outlineLevel="0" collapsed="false">
      <c r="A3665" s="179"/>
      <c r="B3665" s="179"/>
      <c r="C3665" s="179"/>
      <c r="D3665" s="179"/>
      <c r="E3665" s="179"/>
      <c r="F3665" s="179"/>
      <c r="G3665" s="179"/>
      <c r="H3665" s="179"/>
      <c r="I3665" s="179"/>
      <c r="J3665" s="179"/>
      <c r="K3665" s="179"/>
      <c r="L3665" s="179"/>
      <c r="M3665" s="179"/>
      <c r="N3665" s="179"/>
      <c r="O3665" s="179"/>
      <c r="P3665" s="179"/>
      <c r="Q3665" s="179"/>
      <c r="R3665" s="179"/>
      <c r="S3665" s="179"/>
      <c r="T3665" s="179"/>
      <c r="U3665" s="179"/>
      <c r="V3665" s="179"/>
      <c r="W3665" s="179"/>
      <c r="X3665" s="179"/>
      <c r="Y3665" s="223"/>
      <c r="Z3665" s="179"/>
      <c r="AA3665" s="179"/>
      <c r="AB3665" s="179"/>
      <c r="AC3665" s="179"/>
      <c r="AD3665" s="179"/>
      <c r="AF3665" s="67"/>
      <c r="AG3665" s="67"/>
      <c r="AH3665" s="67"/>
      <c r="AI3665" s="67"/>
      <c r="AJ3665" s="207"/>
      <c r="AK3665" s="207"/>
      <c r="AL3665" s="207"/>
      <c r="AM3665" s="207"/>
      <c r="AN3665" s="207"/>
      <c r="AO3665" s="208"/>
    </row>
    <row r="3666" customFormat="false" ht="15.75" hidden="false" customHeight="true" outlineLevel="0" collapsed="false">
      <c r="A3666" s="179"/>
      <c r="B3666" s="179"/>
      <c r="C3666" s="179"/>
      <c r="D3666" s="179"/>
      <c r="E3666" s="179"/>
      <c r="F3666" s="179"/>
      <c r="G3666" s="179"/>
      <c r="H3666" s="179"/>
      <c r="I3666" s="179"/>
      <c r="J3666" s="179"/>
      <c r="K3666" s="179"/>
      <c r="L3666" s="179"/>
      <c r="M3666" s="179"/>
      <c r="N3666" s="179"/>
      <c r="O3666" s="179"/>
      <c r="P3666" s="179"/>
      <c r="Q3666" s="179"/>
      <c r="R3666" s="179"/>
      <c r="S3666" s="179"/>
      <c r="T3666" s="179"/>
      <c r="U3666" s="179"/>
      <c r="V3666" s="179"/>
      <c r="W3666" s="179"/>
      <c r="X3666" s="179"/>
      <c r="Y3666" s="223"/>
      <c r="Z3666" s="179"/>
      <c r="AA3666" s="179"/>
      <c r="AB3666" s="179"/>
      <c r="AC3666" s="179"/>
      <c r="AD3666" s="179"/>
      <c r="AF3666" s="67"/>
      <c r="AG3666" s="67"/>
      <c r="AH3666" s="67"/>
      <c r="AI3666" s="67"/>
      <c r="AJ3666" s="207"/>
      <c r="AK3666" s="207"/>
      <c r="AL3666" s="207"/>
      <c r="AM3666" s="207"/>
      <c r="AN3666" s="207"/>
      <c r="AO3666" s="208"/>
    </row>
    <row r="3667" customFormat="false" ht="15.75" hidden="false" customHeight="true" outlineLevel="0" collapsed="false">
      <c r="A3667" s="179"/>
      <c r="B3667" s="179"/>
      <c r="C3667" s="179"/>
      <c r="D3667" s="179"/>
      <c r="E3667" s="179"/>
      <c r="F3667" s="179"/>
      <c r="G3667" s="179"/>
      <c r="H3667" s="179"/>
      <c r="I3667" s="179"/>
      <c r="J3667" s="179"/>
      <c r="K3667" s="179"/>
      <c r="L3667" s="179"/>
      <c r="M3667" s="179"/>
      <c r="N3667" s="179"/>
      <c r="O3667" s="179"/>
      <c r="P3667" s="179"/>
      <c r="Q3667" s="179"/>
      <c r="R3667" s="179"/>
      <c r="S3667" s="179"/>
      <c r="T3667" s="179"/>
      <c r="U3667" s="179"/>
      <c r="V3667" s="179"/>
      <c r="W3667" s="179"/>
      <c r="X3667" s="179"/>
      <c r="Y3667" s="223"/>
      <c r="Z3667" s="179"/>
      <c r="AA3667" s="179"/>
      <c r="AB3667" s="179"/>
      <c r="AC3667" s="179"/>
      <c r="AD3667" s="179"/>
      <c r="AF3667" s="67"/>
      <c r="AG3667" s="67"/>
      <c r="AH3667" s="67"/>
      <c r="AI3667" s="67"/>
      <c r="AJ3667" s="207"/>
      <c r="AK3667" s="207"/>
      <c r="AL3667" s="207"/>
      <c r="AM3667" s="207"/>
      <c r="AN3667" s="207"/>
      <c r="AO3667" s="208"/>
    </row>
    <row r="3668" customFormat="false" ht="15.75" hidden="false" customHeight="true" outlineLevel="0" collapsed="false">
      <c r="A3668" s="179"/>
      <c r="B3668" s="179"/>
      <c r="C3668" s="179"/>
      <c r="D3668" s="179"/>
      <c r="E3668" s="179"/>
      <c r="F3668" s="179"/>
      <c r="G3668" s="179"/>
      <c r="H3668" s="179"/>
      <c r="I3668" s="179"/>
      <c r="J3668" s="179"/>
      <c r="K3668" s="179"/>
      <c r="L3668" s="179"/>
      <c r="M3668" s="179"/>
      <c r="N3668" s="179"/>
      <c r="O3668" s="179"/>
      <c r="P3668" s="179"/>
      <c r="Q3668" s="179"/>
      <c r="R3668" s="179"/>
      <c r="S3668" s="179"/>
      <c r="T3668" s="179"/>
      <c r="U3668" s="179"/>
      <c r="V3668" s="179"/>
      <c r="W3668" s="179"/>
      <c r="X3668" s="179"/>
      <c r="Y3668" s="223"/>
      <c r="Z3668" s="179"/>
      <c r="AA3668" s="179"/>
      <c r="AB3668" s="179"/>
      <c r="AC3668" s="179"/>
      <c r="AD3668" s="179"/>
      <c r="AF3668" s="67"/>
      <c r="AG3668" s="67"/>
      <c r="AH3668" s="67"/>
      <c r="AI3668" s="67"/>
      <c r="AJ3668" s="207"/>
      <c r="AK3668" s="207"/>
      <c r="AL3668" s="207"/>
      <c r="AM3668" s="207"/>
      <c r="AN3668" s="207"/>
      <c r="AO3668" s="208"/>
    </row>
    <row r="3669" customFormat="false" ht="15.75" hidden="false" customHeight="true" outlineLevel="0" collapsed="false">
      <c r="A3669" s="179"/>
      <c r="B3669" s="179"/>
      <c r="C3669" s="179"/>
      <c r="D3669" s="179"/>
      <c r="E3669" s="179"/>
      <c r="F3669" s="179"/>
      <c r="G3669" s="179"/>
      <c r="H3669" s="179"/>
      <c r="I3669" s="179"/>
      <c r="J3669" s="179"/>
      <c r="K3669" s="179"/>
      <c r="L3669" s="179"/>
      <c r="M3669" s="179"/>
      <c r="N3669" s="179"/>
      <c r="O3669" s="179"/>
      <c r="P3669" s="179"/>
      <c r="Q3669" s="179"/>
      <c r="R3669" s="179"/>
      <c r="S3669" s="179"/>
      <c r="T3669" s="179"/>
      <c r="U3669" s="179"/>
      <c r="V3669" s="179"/>
      <c r="W3669" s="179"/>
      <c r="X3669" s="179"/>
      <c r="Y3669" s="223"/>
      <c r="Z3669" s="179"/>
      <c r="AA3669" s="179"/>
      <c r="AB3669" s="179"/>
      <c r="AC3669" s="179"/>
      <c r="AD3669" s="179"/>
      <c r="AF3669" s="67"/>
      <c r="AG3669" s="67"/>
      <c r="AH3669" s="67"/>
      <c r="AI3669" s="67"/>
      <c r="AJ3669" s="207"/>
      <c r="AK3669" s="207"/>
      <c r="AL3669" s="207"/>
      <c r="AM3669" s="207"/>
      <c r="AN3669" s="207"/>
      <c r="AO3669" s="208"/>
    </row>
    <row r="3670" customFormat="false" ht="15.75" hidden="false" customHeight="true" outlineLevel="0" collapsed="false">
      <c r="A3670" s="179"/>
      <c r="B3670" s="179"/>
      <c r="C3670" s="179"/>
      <c r="D3670" s="179"/>
      <c r="E3670" s="179"/>
      <c r="F3670" s="179"/>
      <c r="G3670" s="179"/>
      <c r="H3670" s="179"/>
      <c r="I3670" s="179"/>
      <c r="J3670" s="179"/>
      <c r="K3670" s="179"/>
      <c r="L3670" s="179"/>
      <c r="M3670" s="179"/>
      <c r="N3670" s="179"/>
      <c r="O3670" s="179"/>
      <c r="P3670" s="179"/>
      <c r="Q3670" s="179"/>
      <c r="R3670" s="179"/>
      <c r="S3670" s="179"/>
      <c r="T3670" s="179"/>
      <c r="U3670" s="179"/>
      <c r="V3670" s="179"/>
      <c r="W3670" s="179"/>
      <c r="X3670" s="179"/>
      <c r="Y3670" s="223"/>
      <c r="Z3670" s="179"/>
      <c r="AA3670" s="179"/>
      <c r="AB3670" s="179"/>
      <c r="AC3670" s="179"/>
      <c r="AD3670" s="179"/>
      <c r="AF3670" s="67"/>
      <c r="AG3670" s="67"/>
      <c r="AH3670" s="67"/>
      <c r="AI3670" s="67"/>
      <c r="AJ3670" s="207"/>
      <c r="AK3670" s="207"/>
      <c r="AL3670" s="207"/>
      <c r="AM3670" s="207"/>
      <c r="AN3670" s="207"/>
      <c r="AO3670" s="208"/>
    </row>
    <row r="3671" customFormat="false" ht="15.75" hidden="false" customHeight="true" outlineLevel="0" collapsed="false">
      <c r="A3671" s="179"/>
      <c r="B3671" s="179"/>
      <c r="C3671" s="179"/>
      <c r="D3671" s="179"/>
      <c r="E3671" s="179"/>
      <c r="F3671" s="179"/>
      <c r="G3671" s="179"/>
      <c r="H3671" s="179"/>
      <c r="I3671" s="179"/>
      <c r="J3671" s="179"/>
      <c r="K3671" s="179"/>
      <c r="L3671" s="179"/>
      <c r="M3671" s="179"/>
      <c r="N3671" s="179"/>
      <c r="O3671" s="179"/>
      <c r="P3671" s="179"/>
      <c r="Q3671" s="179"/>
      <c r="R3671" s="179"/>
      <c r="S3671" s="179"/>
      <c r="T3671" s="179"/>
      <c r="U3671" s="179"/>
      <c r="V3671" s="179"/>
      <c r="W3671" s="179"/>
      <c r="X3671" s="179"/>
      <c r="Y3671" s="223"/>
      <c r="Z3671" s="179"/>
      <c r="AA3671" s="179"/>
      <c r="AB3671" s="179"/>
      <c r="AC3671" s="179"/>
      <c r="AD3671" s="179"/>
      <c r="AF3671" s="67"/>
      <c r="AG3671" s="67"/>
      <c r="AH3671" s="67"/>
      <c r="AI3671" s="67"/>
      <c r="AJ3671" s="207"/>
      <c r="AK3671" s="207"/>
      <c r="AL3671" s="207"/>
      <c r="AM3671" s="207"/>
      <c r="AN3671" s="207"/>
      <c r="AO3671" s="208"/>
    </row>
    <row r="3672" customFormat="false" ht="15.75" hidden="false" customHeight="true" outlineLevel="0" collapsed="false">
      <c r="A3672" s="179"/>
      <c r="B3672" s="179"/>
      <c r="C3672" s="179"/>
      <c r="D3672" s="179"/>
      <c r="E3672" s="179"/>
      <c r="F3672" s="179"/>
      <c r="G3672" s="179"/>
      <c r="H3672" s="179"/>
      <c r="I3672" s="179"/>
      <c r="J3672" s="179"/>
      <c r="K3672" s="179"/>
      <c r="L3672" s="179"/>
      <c r="M3672" s="179"/>
      <c r="N3672" s="179"/>
      <c r="O3672" s="179"/>
      <c r="P3672" s="179"/>
      <c r="Q3672" s="179"/>
      <c r="R3672" s="179"/>
      <c r="S3672" s="179"/>
      <c r="T3672" s="179"/>
      <c r="U3672" s="179"/>
      <c r="V3672" s="179"/>
      <c r="W3672" s="179"/>
      <c r="X3672" s="179"/>
      <c r="Y3672" s="223"/>
      <c r="Z3672" s="179"/>
      <c r="AA3672" s="179"/>
      <c r="AB3672" s="179"/>
      <c r="AC3672" s="179"/>
      <c r="AD3672" s="179"/>
      <c r="AF3672" s="67"/>
      <c r="AG3672" s="67"/>
      <c r="AH3672" s="67"/>
      <c r="AI3672" s="67"/>
      <c r="AJ3672" s="207"/>
      <c r="AK3672" s="207"/>
      <c r="AL3672" s="207"/>
      <c r="AM3672" s="207"/>
      <c r="AN3672" s="207"/>
      <c r="AO3672" s="208"/>
    </row>
    <row r="3673" customFormat="false" ht="15.75" hidden="false" customHeight="true" outlineLevel="0" collapsed="false">
      <c r="A3673" s="179"/>
      <c r="B3673" s="179"/>
      <c r="C3673" s="179"/>
      <c r="D3673" s="179"/>
      <c r="E3673" s="179"/>
      <c r="F3673" s="179"/>
      <c r="G3673" s="179"/>
      <c r="H3673" s="179"/>
      <c r="I3673" s="179"/>
      <c r="J3673" s="179"/>
      <c r="K3673" s="179"/>
      <c r="L3673" s="179"/>
      <c r="M3673" s="179"/>
      <c r="N3673" s="179"/>
      <c r="O3673" s="179"/>
      <c r="P3673" s="179"/>
      <c r="Q3673" s="179"/>
      <c r="R3673" s="179"/>
      <c r="S3673" s="179"/>
      <c r="T3673" s="179"/>
      <c r="U3673" s="179"/>
      <c r="V3673" s="179"/>
      <c r="W3673" s="179"/>
      <c r="X3673" s="179"/>
      <c r="Y3673" s="223"/>
      <c r="Z3673" s="179"/>
      <c r="AA3673" s="179"/>
      <c r="AB3673" s="179"/>
      <c r="AC3673" s="179"/>
      <c r="AD3673" s="179"/>
      <c r="AF3673" s="67"/>
      <c r="AG3673" s="67"/>
      <c r="AH3673" s="67"/>
      <c r="AI3673" s="67"/>
      <c r="AJ3673" s="207"/>
      <c r="AK3673" s="207"/>
      <c r="AL3673" s="207"/>
      <c r="AM3673" s="207"/>
      <c r="AN3673" s="207"/>
      <c r="AO3673" s="208"/>
    </row>
    <row r="3674" customFormat="false" ht="15.75" hidden="false" customHeight="true" outlineLevel="0" collapsed="false">
      <c r="A3674" s="179"/>
      <c r="B3674" s="179"/>
      <c r="C3674" s="179"/>
      <c r="D3674" s="179"/>
      <c r="E3674" s="179"/>
      <c r="F3674" s="179"/>
      <c r="G3674" s="179"/>
      <c r="H3674" s="179"/>
      <c r="I3674" s="179"/>
      <c r="J3674" s="179"/>
      <c r="K3674" s="179"/>
      <c r="L3674" s="179"/>
      <c r="M3674" s="179"/>
      <c r="N3674" s="179"/>
      <c r="O3674" s="179"/>
      <c r="P3674" s="179"/>
      <c r="Q3674" s="179"/>
      <c r="R3674" s="179"/>
      <c r="S3674" s="179"/>
      <c r="T3674" s="179"/>
      <c r="U3674" s="179"/>
      <c r="V3674" s="179"/>
      <c r="W3674" s="179"/>
      <c r="X3674" s="179"/>
      <c r="Y3674" s="223"/>
      <c r="Z3674" s="179"/>
      <c r="AA3674" s="179"/>
      <c r="AB3674" s="179"/>
      <c r="AC3674" s="179"/>
      <c r="AD3674" s="179"/>
      <c r="AF3674" s="67"/>
      <c r="AG3674" s="67"/>
      <c r="AH3674" s="67"/>
      <c r="AI3674" s="67"/>
      <c r="AJ3674" s="207"/>
      <c r="AK3674" s="207"/>
      <c r="AL3674" s="207"/>
      <c r="AM3674" s="207"/>
      <c r="AN3674" s="207"/>
      <c r="AO3674" s="208"/>
    </row>
    <row r="3675" customFormat="false" ht="15.75" hidden="false" customHeight="true" outlineLevel="0" collapsed="false">
      <c r="A3675" s="179"/>
      <c r="B3675" s="179"/>
      <c r="C3675" s="179"/>
      <c r="D3675" s="179"/>
      <c r="E3675" s="179"/>
      <c r="F3675" s="179"/>
      <c r="G3675" s="179"/>
      <c r="H3675" s="179"/>
      <c r="I3675" s="179"/>
      <c r="J3675" s="179"/>
      <c r="K3675" s="179"/>
      <c r="L3675" s="179"/>
      <c r="M3675" s="179"/>
      <c r="N3675" s="179"/>
      <c r="O3675" s="179"/>
      <c r="P3675" s="179"/>
      <c r="Q3675" s="179"/>
      <c r="R3675" s="179"/>
      <c r="S3675" s="179"/>
      <c r="T3675" s="179"/>
      <c r="U3675" s="179"/>
      <c r="V3675" s="179"/>
      <c r="W3675" s="179"/>
      <c r="X3675" s="179"/>
      <c r="Y3675" s="223"/>
      <c r="Z3675" s="179"/>
      <c r="AA3675" s="179"/>
      <c r="AB3675" s="179"/>
      <c r="AC3675" s="179"/>
      <c r="AD3675" s="179"/>
      <c r="AF3675" s="67"/>
      <c r="AG3675" s="67"/>
      <c r="AH3675" s="67"/>
      <c r="AI3675" s="67"/>
      <c r="AJ3675" s="207"/>
      <c r="AK3675" s="207"/>
      <c r="AL3675" s="207"/>
      <c r="AM3675" s="207"/>
      <c r="AN3675" s="207"/>
      <c r="AO3675" s="208"/>
    </row>
    <row r="3676" customFormat="false" ht="15.75" hidden="false" customHeight="true" outlineLevel="0" collapsed="false">
      <c r="A3676" s="179"/>
      <c r="B3676" s="179"/>
      <c r="C3676" s="179"/>
      <c r="D3676" s="179"/>
      <c r="E3676" s="179"/>
      <c r="F3676" s="179"/>
      <c r="G3676" s="179"/>
      <c r="H3676" s="179"/>
      <c r="I3676" s="179"/>
      <c r="J3676" s="179"/>
      <c r="K3676" s="179"/>
      <c r="L3676" s="179"/>
      <c r="M3676" s="179"/>
      <c r="N3676" s="179"/>
      <c r="O3676" s="179"/>
      <c r="P3676" s="179"/>
      <c r="Q3676" s="179"/>
      <c r="R3676" s="179"/>
      <c r="S3676" s="179"/>
      <c r="T3676" s="179"/>
      <c r="U3676" s="179"/>
      <c r="V3676" s="179"/>
      <c r="W3676" s="179"/>
      <c r="X3676" s="179"/>
      <c r="Y3676" s="223"/>
      <c r="Z3676" s="179"/>
      <c r="AA3676" s="179"/>
      <c r="AB3676" s="179"/>
      <c r="AC3676" s="179"/>
      <c r="AD3676" s="179"/>
      <c r="AF3676" s="67"/>
      <c r="AG3676" s="67"/>
      <c r="AH3676" s="67"/>
      <c r="AI3676" s="67"/>
      <c r="AJ3676" s="207"/>
      <c r="AK3676" s="207"/>
      <c r="AL3676" s="207"/>
      <c r="AM3676" s="207"/>
      <c r="AN3676" s="207"/>
      <c r="AO3676" s="208"/>
    </row>
    <row r="3677" customFormat="false" ht="15.75" hidden="false" customHeight="true" outlineLevel="0" collapsed="false">
      <c r="A3677" s="179"/>
      <c r="B3677" s="179"/>
      <c r="C3677" s="179"/>
      <c r="D3677" s="179"/>
      <c r="E3677" s="179"/>
      <c r="F3677" s="179"/>
      <c r="G3677" s="179"/>
      <c r="H3677" s="179"/>
      <c r="I3677" s="179"/>
      <c r="J3677" s="179"/>
      <c r="K3677" s="179"/>
      <c r="L3677" s="179"/>
      <c r="M3677" s="179"/>
      <c r="N3677" s="179"/>
      <c r="O3677" s="179"/>
      <c r="P3677" s="179"/>
      <c r="Q3677" s="179"/>
      <c r="R3677" s="179"/>
      <c r="S3677" s="179"/>
      <c r="T3677" s="179"/>
      <c r="U3677" s="179"/>
      <c r="V3677" s="179"/>
      <c r="W3677" s="179"/>
      <c r="X3677" s="179"/>
      <c r="Y3677" s="223"/>
      <c r="Z3677" s="179"/>
      <c r="AA3677" s="179"/>
      <c r="AB3677" s="179"/>
      <c r="AC3677" s="179"/>
      <c r="AD3677" s="179"/>
      <c r="AF3677" s="67"/>
      <c r="AG3677" s="67"/>
      <c r="AH3677" s="67"/>
      <c r="AI3677" s="67"/>
      <c r="AJ3677" s="207"/>
      <c r="AK3677" s="207"/>
      <c r="AL3677" s="207"/>
      <c r="AM3677" s="207"/>
      <c r="AN3677" s="207"/>
      <c r="AO3677" s="208"/>
    </row>
    <row r="3678" customFormat="false" ht="15.75" hidden="false" customHeight="true" outlineLevel="0" collapsed="false">
      <c r="A3678" s="179"/>
      <c r="B3678" s="179"/>
      <c r="C3678" s="179"/>
      <c r="D3678" s="179"/>
      <c r="E3678" s="179"/>
      <c r="F3678" s="179"/>
      <c r="G3678" s="179"/>
      <c r="H3678" s="179"/>
      <c r="I3678" s="179"/>
      <c r="J3678" s="179"/>
      <c r="K3678" s="179"/>
      <c r="L3678" s="179"/>
      <c r="M3678" s="179"/>
      <c r="N3678" s="179"/>
      <c r="O3678" s="179"/>
      <c r="P3678" s="179"/>
      <c r="Q3678" s="179"/>
      <c r="R3678" s="179"/>
      <c r="S3678" s="179"/>
      <c r="T3678" s="179"/>
      <c r="U3678" s="179"/>
      <c r="V3678" s="179"/>
      <c r="W3678" s="179"/>
      <c r="X3678" s="179"/>
      <c r="Y3678" s="223"/>
      <c r="Z3678" s="179"/>
      <c r="AA3678" s="179"/>
      <c r="AB3678" s="179"/>
      <c r="AC3678" s="179"/>
      <c r="AD3678" s="179"/>
      <c r="AF3678" s="67"/>
      <c r="AG3678" s="67"/>
      <c r="AH3678" s="67"/>
      <c r="AI3678" s="67"/>
      <c r="AJ3678" s="207"/>
      <c r="AK3678" s="207"/>
      <c r="AL3678" s="207"/>
      <c r="AM3678" s="207"/>
      <c r="AN3678" s="207"/>
      <c r="AO3678" s="208"/>
    </row>
    <row r="3679" customFormat="false" ht="15.75" hidden="false" customHeight="true" outlineLevel="0" collapsed="false">
      <c r="A3679" s="179"/>
      <c r="B3679" s="179"/>
      <c r="C3679" s="179"/>
      <c r="D3679" s="179"/>
      <c r="E3679" s="179"/>
      <c r="F3679" s="179"/>
      <c r="G3679" s="179"/>
      <c r="H3679" s="179"/>
      <c r="I3679" s="179"/>
      <c r="J3679" s="179"/>
      <c r="K3679" s="179"/>
      <c r="L3679" s="179"/>
      <c r="M3679" s="179"/>
      <c r="N3679" s="179"/>
      <c r="O3679" s="179"/>
      <c r="P3679" s="179"/>
      <c r="Q3679" s="179"/>
      <c r="R3679" s="179"/>
      <c r="S3679" s="179"/>
      <c r="T3679" s="179"/>
      <c r="U3679" s="179"/>
      <c r="V3679" s="179"/>
      <c r="W3679" s="179"/>
      <c r="X3679" s="179"/>
      <c r="Y3679" s="223"/>
      <c r="Z3679" s="179"/>
      <c r="AA3679" s="179"/>
      <c r="AB3679" s="179"/>
      <c r="AC3679" s="179"/>
      <c r="AD3679" s="179"/>
      <c r="AF3679" s="67"/>
      <c r="AG3679" s="67"/>
      <c r="AH3679" s="67"/>
      <c r="AI3679" s="67"/>
      <c r="AJ3679" s="207"/>
      <c r="AK3679" s="207"/>
      <c r="AL3679" s="207"/>
      <c r="AM3679" s="207"/>
      <c r="AN3679" s="207"/>
      <c r="AO3679" s="208"/>
    </row>
    <row r="3680" customFormat="false" ht="15.75" hidden="false" customHeight="true" outlineLevel="0" collapsed="false">
      <c r="A3680" s="179"/>
      <c r="B3680" s="179"/>
      <c r="C3680" s="179"/>
      <c r="D3680" s="179"/>
      <c r="E3680" s="179"/>
      <c r="F3680" s="179"/>
      <c r="G3680" s="179"/>
      <c r="H3680" s="179"/>
      <c r="I3680" s="179"/>
      <c r="J3680" s="179"/>
      <c r="K3680" s="179"/>
      <c r="L3680" s="179"/>
      <c r="M3680" s="179"/>
      <c r="N3680" s="179"/>
      <c r="O3680" s="179"/>
      <c r="P3680" s="179"/>
      <c r="Q3680" s="179"/>
      <c r="R3680" s="179"/>
      <c r="S3680" s="179"/>
      <c r="T3680" s="179"/>
      <c r="U3680" s="179"/>
      <c r="V3680" s="179"/>
      <c r="W3680" s="179"/>
      <c r="X3680" s="179"/>
      <c r="Y3680" s="223"/>
      <c r="Z3680" s="179"/>
      <c r="AA3680" s="179"/>
      <c r="AB3680" s="179"/>
      <c r="AC3680" s="179"/>
      <c r="AD3680" s="179"/>
      <c r="AF3680" s="67"/>
      <c r="AG3680" s="67"/>
      <c r="AH3680" s="67"/>
      <c r="AI3680" s="67"/>
      <c r="AJ3680" s="207"/>
      <c r="AK3680" s="207"/>
      <c r="AL3680" s="207"/>
      <c r="AM3680" s="207"/>
      <c r="AN3680" s="207"/>
      <c r="AO3680" s="208"/>
    </row>
    <row r="3681" customFormat="false" ht="15.75" hidden="false" customHeight="true" outlineLevel="0" collapsed="false">
      <c r="A3681" s="179"/>
      <c r="B3681" s="179"/>
      <c r="C3681" s="179"/>
      <c r="D3681" s="179"/>
      <c r="E3681" s="179"/>
      <c r="F3681" s="179"/>
      <c r="G3681" s="179"/>
      <c r="H3681" s="179"/>
      <c r="I3681" s="179"/>
      <c r="J3681" s="179"/>
      <c r="K3681" s="179"/>
      <c r="L3681" s="179"/>
      <c r="M3681" s="179"/>
      <c r="N3681" s="179"/>
      <c r="O3681" s="179"/>
      <c r="P3681" s="179"/>
      <c r="Q3681" s="179"/>
      <c r="R3681" s="179"/>
      <c r="S3681" s="179"/>
      <c r="T3681" s="179"/>
      <c r="U3681" s="179"/>
      <c r="V3681" s="179"/>
      <c r="W3681" s="179"/>
      <c r="X3681" s="179"/>
      <c r="Y3681" s="223"/>
      <c r="Z3681" s="179"/>
      <c r="AA3681" s="179"/>
      <c r="AB3681" s="179"/>
      <c r="AC3681" s="179"/>
      <c r="AD3681" s="179"/>
      <c r="AF3681" s="67"/>
      <c r="AG3681" s="67"/>
      <c r="AH3681" s="67"/>
      <c r="AI3681" s="67"/>
      <c r="AJ3681" s="207"/>
      <c r="AK3681" s="207"/>
      <c r="AL3681" s="207"/>
      <c r="AM3681" s="207"/>
      <c r="AN3681" s="207"/>
      <c r="AO3681" s="208"/>
    </row>
    <row r="3682" customFormat="false" ht="15.75" hidden="false" customHeight="true" outlineLevel="0" collapsed="false">
      <c r="A3682" s="179"/>
      <c r="B3682" s="179"/>
      <c r="C3682" s="179"/>
      <c r="D3682" s="179"/>
      <c r="E3682" s="179"/>
      <c r="F3682" s="179"/>
      <c r="G3682" s="179"/>
      <c r="H3682" s="179"/>
      <c r="I3682" s="179"/>
      <c r="J3682" s="179"/>
      <c r="K3682" s="179"/>
      <c r="L3682" s="179"/>
      <c r="M3682" s="179"/>
      <c r="N3682" s="179"/>
      <c r="O3682" s="179"/>
      <c r="P3682" s="179"/>
      <c r="Q3682" s="179"/>
      <c r="R3682" s="179"/>
      <c r="S3682" s="179"/>
      <c r="T3682" s="179"/>
      <c r="U3682" s="179"/>
      <c r="V3682" s="179"/>
      <c r="W3682" s="179"/>
      <c r="X3682" s="179"/>
      <c r="Y3682" s="223"/>
      <c r="Z3682" s="179"/>
      <c r="AA3682" s="179"/>
      <c r="AB3682" s="179"/>
      <c r="AC3682" s="179"/>
      <c r="AD3682" s="179"/>
      <c r="AF3682" s="67"/>
      <c r="AG3682" s="67"/>
      <c r="AH3682" s="67"/>
      <c r="AI3682" s="67"/>
      <c r="AJ3682" s="207"/>
      <c r="AK3682" s="207"/>
      <c r="AL3682" s="207"/>
      <c r="AM3682" s="207"/>
      <c r="AN3682" s="207"/>
      <c r="AO3682" s="208"/>
    </row>
    <row r="3683" customFormat="false" ht="15.75" hidden="false" customHeight="true" outlineLevel="0" collapsed="false">
      <c r="A3683" s="179"/>
      <c r="B3683" s="179"/>
      <c r="C3683" s="179"/>
      <c r="D3683" s="179"/>
      <c r="E3683" s="179"/>
      <c r="F3683" s="179"/>
      <c r="G3683" s="179"/>
      <c r="H3683" s="179"/>
      <c r="I3683" s="179"/>
      <c r="J3683" s="179"/>
      <c r="K3683" s="179"/>
      <c r="L3683" s="179"/>
      <c r="M3683" s="179"/>
      <c r="N3683" s="179"/>
      <c r="O3683" s="179"/>
      <c r="P3683" s="179"/>
      <c r="Q3683" s="179"/>
      <c r="R3683" s="179"/>
      <c r="S3683" s="179"/>
      <c r="T3683" s="179"/>
      <c r="U3683" s="179"/>
      <c r="V3683" s="179"/>
      <c r="W3683" s="179"/>
      <c r="X3683" s="179"/>
      <c r="Y3683" s="223"/>
      <c r="Z3683" s="179"/>
      <c r="AA3683" s="179"/>
      <c r="AB3683" s="179"/>
      <c r="AC3683" s="179"/>
      <c r="AD3683" s="179"/>
      <c r="AF3683" s="67"/>
      <c r="AG3683" s="67"/>
      <c r="AH3683" s="67"/>
      <c r="AI3683" s="67"/>
      <c r="AJ3683" s="207"/>
      <c r="AK3683" s="207"/>
      <c r="AL3683" s="207"/>
      <c r="AM3683" s="207"/>
      <c r="AN3683" s="207"/>
      <c r="AO3683" s="208"/>
    </row>
    <row r="3684" customFormat="false" ht="15.75" hidden="false" customHeight="true" outlineLevel="0" collapsed="false">
      <c r="A3684" s="179"/>
      <c r="B3684" s="179"/>
      <c r="C3684" s="179"/>
      <c r="D3684" s="179"/>
      <c r="E3684" s="179"/>
      <c r="F3684" s="179"/>
      <c r="G3684" s="179"/>
      <c r="H3684" s="179"/>
      <c r="I3684" s="179"/>
      <c r="J3684" s="179"/>
      <c r="K3684" s="179"/>
      <c r="L3684" s="179"/>
      <c r="M3684" s="179"/>
      <c r="N3684" s="179"/>
      <c r="O3684" s="179"/>
      <c r="P3684" s="179"/>
      <c r="Q3684" s="179"/>
      <c r="R3684" s="179"/>
      <c r="S3684" s="179"/>
      <c r="T3684" s="179"/>
      <c r="U3684" s="179"/>
      <c r="V3684" s="179"/>
      <c r="W3684" s="179"/>
      <c r="X3684" s="179"/>
      <c r="Y3684" s="223"/>
      <c r="Z3684" s="179"/>
      <c r="AA3684" s="179"/>
      <c r="AB3684" s="179"/>
      <c r="AC3684" s="179"/>
      <c r="AD3684" s="179"/>
      <c r="AF3684" s="67"/>
      <c r="AG3684" s="67"/>
      <c r="AH3684" s="67"/>
      <c r="AI3684" s="67"/>
      <c r="AJ3684" s="207"/>
      <c r="AK3684" s="207"/>
      <c r="AL3684" s="207"/>
      <c r="AM3684" s="207"/>
      <c r="AN3684" s="207"/>
      <c r="AO3684" s="208"/>
    </row>
    <row r="3685" customFormat="false" ht="15.75" hidden="false" customHeight="true" outlineLevel="0" collapsed="false">
      <c r="A3685" s="179"/>
      <c r="B3685" s="179"/>
      <c r="C3685" s="179"/>
      <c r="D3685" s="179"/>
      <c r="E3685" s="179"/>
      <c r="F3685" s="179"/>
      <c r="G3685" s="179"/>
      <c r="H3685" s="179"/>
      <c r="I3685" s="179"/>
      <c r="J3685" s="179"/>
      <c r="K3685" s="179"/>
      <c r="L3685" s="179"/>
      <c r="M3685" s="179"/>
      <c r="N3685" s="179"/>
      <c r="O3685" s="179"/>
      <c r="P3685" s="179"/>
      <c r="Q3685" s="179"/>
      <c r="R3685" s="179"/>
      <c r="S3685" s="179"/>
      <c r="T3685" s="179"/>
      <c r="U3685" s="179"/>
      <c r="V3685" s="179"/>
      <c r="W3685" s="179"/>
      <c r="X3685" s="179"/>
      <c r="Y3685" s="223"/>
      <c r="Z3685" s="179"/>
      <c r="AA3685" s="179"/>
      <c r="AB3685" s="179"/>
      <c r="AC3685" s="179"/>
      <c r="AD3685" s="179"/>
      <c r="AF3685" s="67"/>
      <c r="AG3685" s="67"/>
      <c r="AH3685" s="67"/>
      <c r="AI3685" s="67"/>
      <c r="AJ3685" s="207"/>
      <c r="AK3685" s="207"/>
      <c r="AL3685" s="207"/>
      <c r="AM3685" s="207"/>
      <c r="AN3685" s="207"/>
      <c r="AO3685" s="208"/>
    </row>
    <row r="3686" customFormat="false" ht="15.75" hidden="false" customHeight="true" outlineLevel="0" collapsed="false">
      <c r="A3686" s="179"/>
      <c r="B3686" s="179"/>
      <c r="C3686" s="179"/>
      <c r="D3686" s="179"/>
      <c r="E3686" s="179"/>
      <c r="F3686" s="179"/>
      <c r="G3686" s="179"/>
      <c r="H3686" s="179"/>
      <c r="I3686" s="179"/>
      <c r="J3686" s="179"/>
      <c r="K3686" s="179"/>
      <c r="L3686" s="179"/>
      <c r="M3686" s="179"/>
      <c r="N3686" s="179"/>
      <c r="O3686" s="179"/>
      <c r="P3686" s="179"/>
      <c r="Q3686" s="179"/>
      <c r="R3686" s="179"/>
      <c r="S3686" s="179"/>
      <c r="T3686" s="179"/>
      <c r="U3686" s="179"/>
      <c r="V3686" s="179"/>
      <c r="W3686" s="179"/>
      <c r="X3686" s="179"/>
      <c r="Y3686" s="223"/>
      <c r="Z3686" s="179"/>
      <c r="AA3686" s="179"/>
      <c r="AB3686" s="179"/>
      <c r="AC3686" s="179"/>
      <c r="AD3686" s="179"/>
      <c r="AF3686" s="67"/>
      <c r="AG3686" s="67"/>
      <c r="AH3686" s="67"/>
      <c r="AI3686" s="67"/>
      <c r="AJ3686" s="207"/>
      <c r="AK3686" s="207"/>
      <c r="AL3686" s="207"/>
      <c r="AM3686" s="207"/>
      <c r="AN3686" s="207"/>
      <c r="AO3686" s="208"/>
    </row>
    <row r="3687" customFormat="false" ht="15.75" hidden="false" customHeight="true" outlineLevel="0" collapsed="false">
      <c r="A3687" s="179"/>
      <c r="B3687" s="179"/>
      <c r="C3687" s="179"/>
      <c r="D3687" s="179"/>
      <c r="E3687" s="179"/>
      <c r="F3687" s="179"/>
      <c r="G3687" s="179"/>
      <c r="H3687" s="179"/>
      <c r="I3687" s="179"/>
      <c r="J3687" s="179"/>
      <c r="K3687" s="179"/>
      <c r="L3687" s="179"/>
      <c r="M3687" s="179"/>
      <c r="N3687" s="179"/>
      <c r="O3687" s="179"/>
      <c r="P3687" s="179"/>
      <c r="Q3687" s="179"/>
      <c r="R3687" s="179"/>
      <c r="S3687" s="179"/>
      <c r="T3687" s="179"/>
      <c r="U3687" s="179"/>
      <c r="V3687" s="179"/>
      <c r="W3687" s="179"/>
      <c r="X3687" s="179"/>
      <c r="Y3687" s="223"/>
      <c r="Z3687" s="179"/>
      <c r="AA3687" s="179"/>
      <c r="AB3687" s="179"/>
      <c r="AC3687" s="179"/>
      <c r="AD3687" s="179"/>
      <c r="AF3687" s="67"/>
      <c r="AG3687" s="67"/>
      <c r="AH3687" s="67"/>
      <c r="AI3687" s="67"/>
      <c r="AJ3687" s="207"/>
      <c r="AK3687" s="207"/>
      <c r="AL3687" s="207"/>
      <c r="AM3687" s="207"/>
      <c r="AN3687" s="207"/>
      <c r="AO3687" s="208"/>
    </row>
    <row r="3688" customFormat="false" ht="15.75" hidden="false" customHeight="true" outlineLevel="0" collapsed="false">
      <c r="A3688" s="179"/>
      <c r="B3688" s="179"/>
      <c r="C3688" s="179"/>
      <c r="D3688" s="179"/>
      <c r="E3688" s="179"/>
      <c r="F3688" s="179"/>
      <c r="G3688" s="179"/>
      <c r="H3688" s="179"/>
      <c r="I3688" s="179"/>
      <c r="J3688" s="179"/>
      <c r="K3688" s="179"/>
      <c r="L3688" s="179"/>
      <c r="M3688" s="179"/>
      <c r="N3688" s="179"/>
      <c r="O3688" s="179"/>
      <c r="P3688" s="179"/>
      <c r="Q3688" s="179"/>
      <c r="R3688" s="179"/>
      <c r="S3688" s="179"/>
      <c r="T3688" s="179"/>
      <c r="U3688" s="179"/>
      <c r="V3688" s="179"/>
      <c r="W3688" s="179"/>
      <c r="X3688" s="179"/>
      <c r="Y3688" s="223"/>
      <c r="Z3688" s="179"/>
      <c r="AA3688" s="179"/>
      <c r="AB3688" s="179"/>
      <c r="AC3688" s="179"/>
      <c r="AD3688" s="179"/>
      <c r="AF3688" s="67"/>
      <c r="AG3688" s="67"/>
      <c r="AH3688" s="67"/>
      <c r="AI3688" s="67"/>
      <c r="AJ3688" s="207"/>
      <c r="AK3688" s="207"/>
      <c r="AL3688" s="207"/>
      <c r="AM3688" s="207"/>
      <c r="AN3688" s="207"/>
      <c r="AO3688" s="208"/>
    </row>
    <row r="3689" customFormat="false" ht="15.75" hidden="false" customHeight="true" outlineLevel="0" collapsed="false">
      <c r="A3689" s="179"/>
      <c r="B3689" s="179"/>
      <c r="C3689" s="179"/>
      <c r="D3689" s="179"/>
      <c r="E3689" s="179"/>
      <c r="F3689" s="179"/>
      <c r="G3689" s="179"/>
      <c r="H3689" s="179"/>
      <c r="I3689" s="179"/>
      <c r="J3689" s="179"/>
      <c r="K3689" s="179"/>
      <c r="L3689" s="179"/>
      <c r="M3689" s="179"/>
      <c r="N3689" s="179"/>
      <c r="O3689" s="179"/>
      <c r="P3689" s="179"/>
      <c r="Q3689" s="179"/>
      <c r="R3689" s="179"/>
      <c r="S3689" s="179"/>
      <c r="T3689" s="179"/>
      <c r="U3689" s="179"/>
      <c r="V3689" s="179"/>
      <c r="W3689" s="179"/>
      <c r="X3689" s="179"/>
      <c r="Y3689" s="223"/>
      <c r="Z3689" s="179"/>
      <c r="AA3689" s="179"/>
      <c r="AB3689" s="179"/>
      <c r="AC3689" s="179"/>
      <c r="AD3689" s="179"/>
      <c r="AF3689" s="67"/>
      <c r="AG3689" s="67"/>
      <c r="AH3689" s="67"/>
      <c r="AI3689" s="67"/>
      <c r="AJ3689" s="207"/>
      <c r="AK3689" s="207"/>
      <c r="AL3689" s="207"/>
      <c r="AM3689" s="207"/>
      <c r="AN3689" s="207"/>
      <c r="AO3689" s="208"/>
    </row>
    <row r="3690" customFormat="false" ht="15.75" hidden="false" customHeight="true" outlineLevel="0" collapsed="false">
      <c r="A3690" s="179"/>
      <c r="B3690" s="179"/>
      <c r="C3690" s="179"/>
      <c r="D3690" s="179"/>
      <c r="E3690" s="179"/>
      <c r="F3690" s="179"/>
      <c r="G3690" s="179"/>
      <c r="H3690" s="179"/>
      <c r="I3690" s="179"/>
      <c r="J3690" s="179"/>
      <c r="K3690" s="179"/>
      <c r="L3690" s="179"/>
      <c r="M3690" s="179"/>
      <c r="N3690" s="179"/>
      <c r="O3690" s="179"/>
      <c r="P3690" s="179"/>
      <c r="Q3690" s="179"/>
      <c r="R3690" s="179"/>
      <c r="S3690" s="179"/>
      <c r="T3690" s="179"/>
      <c r="U3690" s="179"/>
      <c r="V3690" s="179"/>
      <c r="W3690" s="179"/>
      <c r="X3690" s="179"/>
      <c r="Y3690" s="223"/>
      <c r="Z3690" s="179"/>
      <c r="AA3690" s="179"/>
      <c r="AB3690" s="179"/>
      <c r="AC3690" s="179"/>
      <c r="AD3690" s="179"/>
      <c r="AF3690" s="67"/>
      <c r="AG3690" s="67"/>
      <c r="AH3690" s="67"/>
      <c r="AI3690" s="67"/>
      <c r="AJ3690" s="207"/>
      <c r="AK3690" s="207"/>
      <c r="AL3690" s="207"/>
      <c r="AM3690" s="207"/>
      <c r="AN3690" s="207"/>
      <c r="AO3690" s="208"/>
    </row>
    <row r="3691" customFormat="false" ht="15.75" hidden="false" customHeight="true" outlineLevel="0" collapsed="false">
      <c r="A3691" s="179"/>
      <c r="B3691" s="179"/>
      <c r="C3691" s="179"/>
      <c r="D3691" s="179"/>
      <c r="E3691" s="179"/>
      <c r="F3691" s="179"/>
      <c r="G3691" s="179"/>
      <c r="H3691" s="179"/>
      <c r="I3691" s="179"/>
      <c r="J3691" s="179"/>
      <c r="K3691" s="179"/>
      <c r="L3691" s="179"/>
      <c r="M3691" s="179"/>
      <c r="N3691" s="179"/>
      <c r="O3691" s="179"/>
      <c r="P3691" s="179"/>
      <c r="Q3691" s="179"/>
      <c r="R3691" s="179"/>
      <c r="S3691" s="179"/>
      <c r="T3691" s="179"/>
      <c r="U3691" s="179"/>
      <c r="V3691" s="179"/>
      <c r="W3691" s="179"/>
      <c r="X3691" s="179"/>
      <c r="Y3691" s="223"/>
      <c r="Z3691" s="179"/>
      <c r="AA3691" s="179"/>
      <c r="AB3691" s="179"/>
      <c r="AC3691" s="179"/>
      <c r="AD3691" s="179"/>
      <c r="AF3691" s="67"/>
      <c r="AG3691" s="67"/>
      <c r="AH3691" s="67"/>
      <c r="AI3691" s="67"/>
      <c r="AJ3691" s="207"/>
      <c r="AK3691" s="207"/>
      <c r="AL3691" s="207"/>
      <c r="AM3691" s="207"/>
      <c r="AN3691" s="207"/>
      <c r="AO3691" s="208"/>
    </row>
    <row r="3692" customFormat="false" ht="15.75" hidden="false" customHeight="true" outlineLevel="0" collapsed="false">
      <c r="A3692" s="179"/>
      <c r="B3692" s="179"/>
      <c r="C3692" s="179"/>
      <c r="D3692" s="179"/>
      <c r="E3692" s="179"/>
      <c r="F3692" s="179"/>
      <c r="G3692" s="179"/>
      <c r="H3692" s="179"/>
      <c r="I3692" s="179"/>
      <c r="J3692" s="179"/>
      <c r="K3692" s="179"/>
      <c r="L3692" s="179"/>
      <c r="M3692" s="179"/>
      <c r="N3692" s="179"/>
      <c r="O3692" s="179"/>
      <c r="P3692" s="179"/>
      <c r="Q3692" s="179"/>
      <c r="R3692" s="179"/>
      <c r="S3692" s="179"/>
      <c r="T3692" s="179"/>
      <c r="U3692" s="179"/>
      <c r="V3692" s="179"/>
      <c r="W3692" s="179"/>
      <c r="X3692" s="179"/>
      <c r="Y3692" s="223"/>
      <c r="Z3692" s="179"/>
      <c r="AA3692" s="179"/>
      <c r="AB3692" s="179"/>
      <c r="AC3692" s="179"/>
      <c r="AD3692" s="179"/>
      <c r="AF3692" s="67"/>
      <c r="AG3692" s="67"/>
      <c r="AH3692" s="67"/>
      <c r="AI3692" s="67"/>
      <c r="AJ3692" s="207"/>
      <c r="AK3692" s="207"/>
      <c r="AL3692" s="207"/>
      <c r="AM3692" s="207"/>
      <c r="AN3692" s="207"/>
      <c r="AO3692" s="208"/>
    </row>
    <row r="3693" customFormat="false" ht="15.75" hidden="false" customHeight="true" outlineLevel="0" collapsed="false">
      <c r="A3693" s="179"/>
      <c r="B3693" s="179"/>
      <c r="C3693" s="179"/>
      <c r="D3693" s="179"/>
      <c r="E3693" s="179"/>
      <c r="F3693" s="179"/>
      <c r="G3693" s="179"/>
      <c r="H3693" s="179"/>
      <c r="I3693" s="179"/>
      <c r="J3693" s="179"/>
      <c r="K3693" s="179"/>
      <c r="L3693" s="179"/>
      <c r="M3693" s="179"/>
      <c r="N3693" s="179"/>
      <c r="O3693" s="179"/>
      <c r="P3693" s="179"/>
      <c r="Q3693" s="179"/>
      <c r="R3693" s="179"/>
      <c r="S3693" s="179"/>
      <c r="T3693" s="179"/>
      <c r="U3693" s="179"/>
      <c r="V3693" s="179"/>
      <c r="W3693" s="179"/>
      <c r="X3693" s="179"/>
      <c r="Y3693" s="223"/>
      <c r="Z3693" s="179"/>
      <c r="AA3693" s="179"/>
      <c r="AB3693" s="179"/>
      <c r="AC3693" s="179"/>
      <c r="AD3693" s="179"/>
      <c r="AF3693" s="67"/>
      <c r="AG3693" s="67"/>
      <c r="AH3693" s="67"/>
      <c r="AI3693" s="67"/>
      <c r="AJ3693" s="207"/>
      <c r="AK3693" s="207"/>
      <c r="AL3693" s="207"/>
      <c r="AM3693" s="207"/>
      <c r="AN3693" s="207"/>
      <c r="AO3693" s="208"/>
    </row>
    <row r="3694" customFormat="false" ht="15.75" hidden="false" customHeight="true" outlineLevel="0" collapsed="false">
      <c r="A3694" s="179"/>
      <c r="B3694" s="179"/>
      <c r="C3694" s="179"/>
      <c r="D3694" s="179"/>
      <c r="E3694" s="179"/>
      <c r="F3694" s="179"/>
      <c r="G3694" s="179"/>
      <c r="H3694" s="179"/>
      <c r="I3694" s="179"/>
      <c r="J3694" s="179"/>
      <c r="K3694" s="179"/>
      <c r="L3694" s="179"/>
      <c r="M3694" s="179"/>
      <c r="N3694" s="179"/>
      <c r="O3694" s="179"/>
      <c r="P3694" s="179"/>
      <c r="Q3694" s="179"/>
      <c r="R3694" s="179"/>
      <c r="S3694" s="179"/>
      <c r="T3694" s="179"/>
      <c r="U3694" s="179"/>
      <c r="V3694" s="179"/>
      <c r="W3694" s="179"/>
      <c r="X3694" s="179"/>
      <c r="Y3694" s="223"/>
      <c r="Z3694" s="179"/>
      <c r="AA3694" s="179"/>
      <c r="AB3694" s="179"/>
      <c r="AC3694" s="179"/>
      <c r="AD3694" s="179"/>
      <c r="AF3694" s="67"/>
      <c r="AG3694" s="67"/>
      <c r="AH3694" s="67"/>
      <c r="AI3694" s="67"/>
      <c r="AJ3694" s="207"/>
      <c r="AK3694" s="207"/>
      <c r="AL3694" s="207"/>
      <c r="AM3694" s="207"/>
      <c r="AN3694" s="207"/>
      <c r="AO3694" s="208"/>
    </row>
    <row r="3695" customFormat="false" ht="15.75" hidden="false" customHeight="true" outlineLevel="0" collapsed="false">
      <c r="A3695" s="179"/>
      <c r="B3695" s="179"/>
      <c r="C3695" s="179"/>
      <c r="D3695" s="179"/>
      <c r="E3695" s="179"/>
      <c r="F3695" s="179"/>
      <c r="G3695" s="179"/>
      <c r="H3695" s="179"/>
      <c r="I3695" s="179"/>
      <c r="J3695" s="179"/>
      <c r="K3695" s="179"/>
      <c r="L3695" s="179"/>
      <c r="M3695" s="179"/>
      <c r="N3695" s="179"/>
      <c r="O3695" s="179"/>
      <c r="P3695" s="179"/>
      <c r="Q3695" s="179"/>
      <c r="R3695" s="179"/>
      <c r="S3695" s="179"/>
      <c r="T3695" s="179"/>
      <c r="U3695" s="179"/>
      <c r="V3695" s="179"/>
      <c r="W3695" s="179"/>
      <c r="X3695" s="179"/>
      <c r="Y3695" s="223"/>
      <c r="Z3695" s="179"/>
      <c r="AA3695" s="179"/>
      <c r="AB3695" s="179"/>
      <c r="AC3695" s="179"/>
      <c r="AD3695" s="179"/>
      <c r="AF3695" s="67"/>
      <c r="AG3695" s="67"/>
      <c r="AH3695" s="67"/>
      <c r="AI3695" s="67"/>
      <c r="AJ3695" s="207"/>
      <c r="AK3695" s="207"/>
      <c r="AL3695" s="207"/>
      <c r="AM3695" s="207"/>
      <c r="AN3695" s="207"/>
      <c r="AO3695" s="208"/>
    </row>
    <row r="3696" customFormat="false" ht="15.75" hidden="false" customHeight="true" outlineLevel="0" collapsed="false">
      <c r="A3696" s="179"/>
      <c r="B3696" s="179"/>
      <c r="C3696" s="179"/>
      <c r="D3696" s="179"/>
      <c r="E3696" s="179"/>
      <c r="F3696" s="179"/>
      <c r="G3696" s="179"/>
      <c r="H3696" s="179"/>
      <c r="I3696" s="179"/>
      <c r="J3696" s="179"/>
      <c r="K3696" s="179"/>
      <c r="L3696" s="179"/>
      <c r="M3696" s="179"/>
      <c r="N3696" s="179"/>
      <c r="O3696" s="179"/>
      <c r="P3696" s="179"/>
      <c r="Q3696" s="179"/>
      <c r="R3696" s="179"/>
      <c r="S3696" s="179"/>
      <c r="T3696" s="179"/>
      <c r="U3696" s="179"/>
      <c r="V3696" s="179"/>
      <c r="W3696" s="179"/>
      <c r="X3696" s="179"/>
      <c r="Y3696" s="223"/>
      <c r="Z3696" s="179"/>
      <c r="AA3696" s="179"/>
      <c r="AB3696" s="179"/>
      <c r="AC3696" s="179"/>
      <c r="AD3696" s="179"/>
      <c r="AF3696" s="67"/>
      <c r="AG3696" s="67"/>
      <c r="AH3696" s="67"/>
      <c r="AI3696" s="67"/>
      <c r="AJ3696" s="207"/>
      <c r="AK3696" s="207"/>
      <c r="AL3696" s="207"/>
      <c r="AM3696" s="207"/>
      <c r="AN3696" s="207"/>
      <c r="AO3696" s="208"/>
    </row>
    <row r="3697" customFormat="false" ht="15.75" hidden="false" customHeight="true" outlineLevel="0" collapsed="false">
      <c r="A3697" s="179"/>
      <c r="B3697" s="179"/>
      <c r="C3697" s="179"/>
      <c r="D3697" s="179"/>
      <c r="E3697" s="179"/>
      <c r="F3697" s="179"/>
      <c r="G3697" s="179"/>
      <c r="H3697" s="179"/>
      <c r="I3697" s="179"/>
      <c r="J3697" s="179"/>
      <c r="K3697" s="179"/>
      <c r="L3697" s="179"/>
      <c r="M3697" s="179"/>
      <c r="N3697" s="179"/>
      <c r="O3697" s="179"/>
      <c r="P3697" s="179"/>
      <c r="Q3697" s="179"/>
      <c r="R3697" s="179"/>
      <c r="S3697" s="179"/>
      <c r="T3697" s="179"/>
      <c r="U3697" s="179"/>
      <c r="V3697" s="179"/>
      <c r="W3697" s="179"/>
      <c r="X3697" s="179"/>
      <c r="Y3697" s="223"/>
      <c r="Z3697" s="179"/>
      <c r="AA3697" s="179"/>
      <c r="AB3697" s="179"/>
      <c r="AC3697" s="179"/>
      <c r="AD3697" s="179"/>
      <c r="AF3697" s="67"/>
      <c r="AG3697" s="67"/>
      <c r="AH3697" s="67"/>
      <c r="AI3697" s="67"/>
      <c r="AJ3697" s="207"/>
      <c r="AK3697" s="207"/>
      <c r="AL3697" s="207"/>
      <c r="AM3697" s="207"/>
      <c r="AN3697" s="207"/>
      <c r="AO3697" s="208"/>
    </row>
    <row r="3698" customFormat="false" ht="15.75" hidden="false" customHeight="true" outlineLevel="0" collapsed="false">
      <c r="A3698" s="179"/>
      <c r="B3698" s="179"/>
      <c r="C3698" s="179"/>
      <c r="D3698" s="179"/>
      <c r="E3698" s="179"/>
      <c r="F3698" s="179"/>
      <c r="G3698" s="179"/>
      <c r="H3698" s="179"/>
      <c r="I3698" s="179"/>
      <c r="J3698" s="179"/>
      <c r="K3698" s="179"/>
      <c r="L3698" s="179"/>
      <c r="M3698" s="179"/>
      <c r="N3698" s="179"/>
      <c r="O3698" s="179"/>
      <c r="P3698" s="179"/>
      <c r="Q3698" s="179"/>
      <c r="R3698" s="179"/>
      <c r="S3698" s="179"/>
      <c r="T3698" s="179"/>
      <c r="U3698" s="179"/>
      <c r="V3698" s="179"/>
      <c r="W3698" s="179"/>
      <c r="X3698" s="179"/>
      <c r="Y3698" s="223"/>
      <c r="Z3698" s="179"/>
      <c r="AA3698" s="179"/>
      <c r="AB3698" s="179"/>
      <c r="AC3698" s="179"/>
      <c r="AD3698" s="179"/>
      <c r="AF3698" s="67"/>
      <c r="AG3698" s="67"/>
      <c r="AH3698" s="67"/>
      <c r="AI3698" s="67"/>
      <c r="AJ3698" s="207"/>
      <c r="AK3698" s="207"/>
      <c r="AL3698" s="207"/>
      <c r="AM3698" s="207"/>
      <c r="AN3698" s="207"/>
      <c r="AO3698" s="208"/>
    </row>
    <row r="3699" customFormat="false" ht="15.75" hidden="false" customHeight="true" outlineLevel="0" collapsed="false">
      <c r="A3699" s="179"/>
      <c r="B3699" s="179"/>
      <c r="C3699" s="179"/>
      <c r="D3699" s="179"/>
      <c r="E3699" s="179"/>
      <c r="F3699" s="179"/>
      <c r="G3699" s="179"/>
      <c r="H3699" s="179"/>
      <c r="I3699" s="179"/>
      <c r="J3699" s="179"/>
      <c r="K3699" s="179"/>
      <c r="L3699" s="179"/>
      <c r="M3699" s="179"/>
      <c r="N3699" s="179"/>
      <c r="O3699" s="179"/>
      <c r="P3699" s="179"/>
      <c r="Q3699" s="179"/>
      <c r="R3699" s="179"/>
      <c r="S3699" s="179"/>
      <c r="T3699" s="179"/>
      <c r="U3699" s="179"/>
      <c r="V3699" s="179"/>
      <c r="W3699" s="179"/>
      <c r="X3699" s="179"/>
      <c r="Y3699" s="223"/>
      <c r="Z3699" s="179"/>
      <c r="AA3699" s="179"/>
      <c r="AB3699" s="179"/>
      <c r="AC3699" s="179"/>
      <c r="AD3699" s="179"/>
      <c r="AF3699" s="67"/>
      <c r="AG3699" s="67"/>
      <c r="AH3699" s="67"/>
      <c r="AI3699" s="67"/>
      <c r="AJ3699" s="207"/>
      <c r="AK3699" s="207"/>
      <c r="AL3699" s="207"/>
      <c r="AM3699" s="207"/>
      <c r="AN3699" s="207"/>
      <c r="AO3699" s="208"/>
    </row>
    <row r="3700" customFormat="false" ht="15.75" hidden="false" customHeight="true" outlineLevel="0" collapsed="false">
      <c r="A3700" s="179"/>
      <c r="B3700" s="179"/>
      <c r="C3700" s="179"/>
      <c r="D3700" s="179"/>
      <c r="E3700" s="179"/>
      <c r="F3700" s="179"/>
      <c r="G3700" s="179"/>
      <c r="H3700" s="179"/>
      <c r="I3700" s="179"/>
      <c r="J3700" s="179"/>
      <c r="K3700" s="179"/>
      <c r="L3700" s="179"/>
      <c r="M3700" s="179"/>
      <c r="N3700" s="179"/>
      <c r="O3700" s="179"/>
      <c r="P3700" s="179"/>
      <c r="Q3700" s="179"/>
      <c r="R3700" s="179"/>
      <c r="S3700" s="179"/>
      <c r="T3700" s="179"/>
      <c r="U3700" s="179"/>
      <c r="V3700" s="179"/>
      <c r="W3700" s="179"/>
      <c r="X3700" s="179"/>
      <c r="Y3700" s="223"/>
      <c r="Z3700" s="179"/>
      <c r="AA3700" s="179"/>
      <c r="AB3700" s="179"/>
      <c r="AC3700" s="179"/>
      <c r="AD3700" s="179"/>
      <c r="AF3700" s="67"/>
      <c r="AG3700" s="67"/>
      <c r="AH3700" s="67"/>
      <c r="AI3700" s="67"/>
      <c r="AJ3700" s="207"/>
      <c r="AK3700" s="207"/>
      <c r="AL3700" s="207"/>
      <c r="AM3700" s="207"/>
      <c r="AN3700" s="207"/>
      <c r="AO3700" s="208"/>
    </row>
    <row r="3701" customFormat="false" ht="15.75" hidden="false" customHeight="true" outlineLevel="0" collapsed="false">
      <c r="A3701" s="179"/>
      <c r="B3701" s="179"/>
      <c r="C3701" s="179"/>
      <c r="D3701" s="179"/>
      <c r="E3701" s="179"/>
      <c r="F3701" s="179"/>
      <c r="G3701" s="179"/>
      <c r="H3701" s="179"/>
      <c r="I3701" s="179"/>
      <c r="J3701" s="179"/>
      <c r="K3701" s="179"/>
      <c r="L3701" s="179"/>
      <c r="M3701" s="179"/>
      <c r="N3701" s="179"/>
      <c r="O3701" s="179"/>
      <c r="P3701" s="179"/>
      <c r="Q3701" s="179"/>
      <c r="R3701" s="179"/>
      <c r="S3701" s="179"/>
      <c r="T3701" s="179"/>
      <c r="U3701" s="179"/>
      <c r="V3701" s="179"/>
      <c r="W3701" s="179"/>
      <c r="X3701" s="179"/>
      <c r="Y3701" s="223"/>
      <c r="Z3701" s="179"/>
      <c r="AA3701" s="179"/>
      <c r="AB3701" s="179"/>
      <c r="AC3701" s="179"/>
      <c r="AD3701" s="179"/>
      <c r="AF3701" s="67"/>
      <c r="AG3701" s="67"/>
      <c r="AH3701" s="67"/>
      <c r="AI3701" s="67"/>
      <c r="AJ3701" s="207"/>
      <c r="AK3701" s="207"/>
      <c r="AL3701" s="207"/>
      <c r="AM3701" s="207"/>
      <c r="AN3701" s="207"/>
      <c r="AO3701" s="208"/>
    </row>
    <row r="3702" customFormat="false" ht="15.75" hidden="false" customHeight="true" outlineLevel="0" collapsed="false">
      <c r="A3702" s="179"/>
      <c r="B3702" s="179"/>
      <c r="C3702" s="179"/>
      <c r="D3702" s="179"/>
      <c r="E3702" s="179"/>
      <c r="F3702" s="179"/>
      <c r="G3702" s="179"/>
      <c r="H3702" s="179"/>
      <c r="I3702" s="179"/>
      <c r="J3702" s="179"/>
      <c r="K3702" s="179"/>
      <c r="L3702" s="179"/>
      <c r="M3702" s="179"/>
      <c r="N3702" s="179"/>
      <c r="O3702" s="179"/>
      <c r="P3702" s="179"/>
      <c r="Q3702" s="179"/>
      <c r="R3702" s="179"/>
      <c r="S3702" s="179"/>
      <c r="T3702" s="179"/>
      <c r="U3702" s="179"/>
      <c r="V3702" s="179"/>
      <c r="W3702" s="179"/>
      <c r="X3702" s="179"/>
      <c r="Y3702" s="223"/>
      <c r="Z3702" s="179"/>
      <c r="AA3702" s="179"/>
      <c r="AB3702" s="179"/>
      <c r="AC3702" s="179"/>
      <c r="AD3702" s="179"/>
      <c r="AF3702" s="67"/>
      <c r="AG3702" s="67"/>
      <c r="AH3702" s="67"/>
      <c r="AI3702" s="67"/>
      <c r="AJ3702" s="207"/>
      <c r="AK3702" s="207"/>
      <c r="AL3702" s="207"/>
      <c r="AM3702" s="207"/>
      <c r="AN3702" s="207"/>
      <c r="AO3702" s="208"/>
    </row>
    <row r="3703" customFormat="false" ht="15.75" hidden="false" customHeight="true" outlineLevel="0" collapsed="false">
      <c r="A3703" s="179"/>
      <c r="B3703" s="179"/>
      <c r="C3703" s="179"/>
      <c r="D3703" s="179"/>
      <c r="E3703" s="179"/>
      <c r="F3703" s="179"/>
      <c r="G3703" s="179"/>
      <c r="H3703" s="179"/>
      <c r="I3703" s="179"/>
      <c r="J3703" s="179"/>
      <c r="K3703" s="179"/>
      <c r="L3703" s="179"/>
      <c r="M3703" s="179"/>
      <c r="N3703" s="179"/>
      <c r="O3703" s="179"/>
      <c r="P3703" s="179"/>
      <c r="Q3703" s="179"/>
      <c r="R3703" s="179"/>
      <c r="S3703" s="179"/>
      <c r="T3703" s="179"/>
      <c r="U3703" s="179"/>
      <c r="V3703" s="179"/>
      <c r="W3703" s="179"/>
      <c r="X3703" s="179"/>
      <c r="Y3703" s="223"/>
      <c r="Z3703" s="179"/>
      <c r="AA3703" s="179"/>
      <c r="AB3703" s="179"/>
      <c r="AC3703" s="179"/>
      <c r="AD3703" s="179"/>
      <c r="AF3703" s="67"/>
      <c r="AG3703" s="67"/>
      <c r="AH3703" s="67"/>
      <c r="AI3703" s="67"/>
      <c r="AJ3703" s="207"/>
      <c r="AK3703" s="207"/>
      <c r="AL3703" s="207"/>
      <c r="AM3703" s="207"/>
      <c r="AN3703" s="207"/>
      <c r="AO3703" s="208"/>
    </row>
    <row r="3704" customFormat="false" ht="15.75" hidden="false" customHeight="true" outlineLevel="0" collapsed="false">
      <c r="A3704" s="179"/>
      <c r="B3704" s="179"/>
      <c r="C3704" s="179"/>
      <c r="D3704" s="179"/>
      <c r="E3704" s="179"/>
      <c r="F3704" s="179"/>
      <c r="G3704" s="179"/>
      <c r="H3704" s="179"/>
      <c r="I3704" s="179"/>
      <c r="J3704" s="179"/>
      <c r="K3704" s="179"/>
      <c r="L3704" s="179"/>
      <c r="M3704" s="179"/>
      <c r="N3704" s="179"/>
      <c r="O3704" s="179"/>
      <c r="P3704" s="179"/>
      <c r="Q3704" s="179"/>
      <c r="R3704" s="179"/>
      <c r="S3704" s="179"/>
      <c r="T3704" s="179"/>
      <c r="U3704" s="179"/>
      <c r="V3704" s="179"/>
      <c r="W3704" s="179"/>
      <c r="X3704" s="179"/>
      <c r="Y3704" s="223"/>
      <c r="Z3704" s="179"/>
      <c r="AA3704" s="179"/>
      <c r="AB3704" s="179"/>
      <c r="AC3704" s="179"/>
      <c r="AD3704" s="179"/>
      <c r="AF3704" s="67"/>
      <c r="AG3704" s="67"/>
      <c r="AH3704" s="67"/>
      <c r="AI3704" s="67"/>
      <c r="AJ3704" s="207"/>
      <c r="AK3704" s="207"/>
      <c r="AL3704" s="207"/>
      <c r="AM3704" s="207"/>
      <c r="AN3704" s="207"/>
      <c r="AO3704" s="208"/>
    </row>
    <row r="3705" customFormat="false" ht="15.75" hidden="false" customHeight="true" outlineLevel="0" collapsed="false">
      <c r="A3705" s="179"/>
      <c r="B3705" s="179"/>
      <c r="C3705" s="179"/>
      <c r="D3705" s="179"/>
      <c r="E3705" s="179"/>
      <c r="F3705" s="179"/>
      <c r="G3705" s="179"/>
      <c r="H3705" s="179"/>
      <c r="I3705" s="179"/>
      <c r="J3705" s="179"/>
      <c r="K3705" s="179"/>
      <c r="L3705" s="179"/>
      <c r="M3705" s="179"/>
      <c r="N3705" s="179"/>
      <c r="O3705" s="179"/>
      <c r="P3705" s="179"/>
      <c r="Q3705" s="179"/>
      <c r="R3705" s="179"/>
      <c r="S3705" s="179"/>
      <c r="T3705" s="179"/>
      <c r="U3705" s="179"/>
      <c r="V3705" s="179"/>
      <c r="W3705" s="179"/>
      <c r="X3705" s="179"/>
      <c r="Y3705" s="223"/>
      <c r="Z3705" s="179"/>
      <c r="AA3705" s="179"/>
      <c r="AB3705" s="179"/>
      <c r="AC3705" s="179"/>
      <c r="AD3705" s="179"/>
      <c r="AF3705" s="67"/>
      <c r="AG3705" s="67"/>
      <c r="AH3705" s="67"/>
      <c r="AI3705" s="67"/>
      <c r="AJ3705" s="207"/>
      <c r="AK3705" s="207"/>
      <c r="AL3705" s="207"/>
      <c r="AM3705" s="207"/>
      <c r="AN3705" s="207"/>
      <c r="AO3705" s="208"/>
    </row>
    <row r="3706" customFormat="false" ht="15.75" hidden="false" customHeight="true" outlineLevel="0" collapsed="false">
      <c r="A3706" s="179"/>
      <c r="B3706" s="179"/>
      <c r="C3706" s="179"/>
      <c r="D3706" s="179"/>
      <c r="E3706" s="179"/>
      <c r="F3706" s="179"/>
      <c r="G3706" s="179"/>
      <c r="H3706" s="179"/>
      <c r="I3706" s="179"/>
      <c r="J3706" s="179"/>
      <c r="K3706" s="179"/>
      <c r="L3706" s="179"/>
      <c r="M3706" s="179"/>
      <c r="N3706" s="179"/>
      <c r="O3706" s="179"/>
      <c r="P3706" s="179"/>
      <c r="Q3706" s="179"/>
      <c r="R3706" s="179"/>
      <c r="S3706" s="179"/>
      <c r="T3706" s="179"/>
      <c r="U3706" s="179"/>
      <c r="V3706" s="179"/>
      <c r="W3706" s="179"/>
      <c r="X3706" s="179"/>
      <c r="Y3706" s="223"/>
      <c r="Z3706" s="179"/>
      <c r="AA3706" s="179"/>
      <c r="AB3706" s="179"/>
      <c r="AC3706" s="179"/>
      <c r="AD3706" s="179"/>
      <c r="AF3706" s="67"/>
      <c r="AG3706" s="67"/>
      <c r="AH3706" s="67"/>
      <c r="AI3706" s="67"/>
      <c r="AJ3706" s="207"/>
      <c r="AK3706" s="207"/>
      <c r="AL3706" s="207"/>
      <c r="AM3706" s="207"/>
      <c r="AN3706" s="207"/>
      <c r="AO3706" s="208"/>
    </row>
    <row r="3707" customFormat="false" ht="15.75" hidden="false" customHeight="true" outlineLevel="0" collapsed="false">
      <c r="A3707" s="179"/>
      <c r="B3707" s="179"/>
      <c r="C3707" s="179"/>
      <c r="D3707" s="179"/>
      <c r="E3707" s="179"/>
      <c r="F3707" s="179"/>
      <c r="G3707" s="179"/>
      <c r="H3707" s="179"/>
      <c r="I3707" s="179"/>
      <c r="J3707" s="179"/>
      <c r="K3707" s="179"/>
      <c r="L3707" s="179"/>
      <c r="M3707" s="179"/>
      <c r="N3707" s="179"/>
      <c r="O3707" s="179"/>
      <c r="P3707" s="179"/>
      <c r="Q3707" s="179"/>
      <c r="R3707" s="179"/>
      <c r="S3707" s="179"/>
      <c r="T3707" s="179"/>
      <c r="U3707" s="179"/>
      <c r="V3707" s="179"/>
      <c r="W3707" s="179"/>
      <c r="X3707" s="179"/>
      <c r="Y3707" s="223"/>
      <c r="Z3707" s="179"/>
      <c r="AA3707" s="179"/>
      <c r="AB3707" s="179"/>
      <c r="AC3707" s="179"/>
      <c r="AD3707" s="179"/>
      <c r="AF3707" s="67"/>
      <c r="AG3707" s="67"/>
      <c r="AH3707" s="67"/>
      <c r="AI3707" s="67"/>
      <c r="AJ3707" s="207"/>
      <c r="AK3707" s="207"/>
      <c r="AL3707" s="207"/>
      <c r="AM3707" s="207"/>
      <c r="AN3707" s="207"/>
      <c r="AO3707" s="208"/>
    </row>
    <row r="3708" customFormat="false" ht="15.75" hidden="false" customHeight="true" outlineLevel="0" collapsed="false">
      <c r="A3708" s="179"/>
      <c r="B3708" s="179"/>
      <c r="C3708" s="179"/>
      <c r="D3708" s="179"/>
      <c r="E3708" s="179"/>
      <c r="F3708" s="179"/>
      <c r="G3708" s="179"/>
      <c r="H3708" s="179"/>
      <c r="I3708" s="179"/>
      <c r="J3708" s="179"/>
      <c r="K3708" s="179"/>
      <c r="L3708" s="179"/>
      <c r="M3708" s="179"/>
      <c r="N3708" s="179"/>
      <c r="O3708" s="179"/>
      <c r="P3708" s="179"/>
      <c r="Q3708" s="179"/>
      <c r="R3708" s="179"/>
      <c r="S3708" s="179"/>
      <c r="T3708" s="179"/>
      <c r="U3708" s="179"/>
      <c r="V3708" s="179"/>
      <c r="W3708" s="179"/>
      <c r="X3708" s="179"/>
      <c r="Y3708" s="223"/>
      <c r="Z3708" s="179"/>
      <c r="AA3708" s="179"/>
      <c r="AB3708" s="179"/>
      <c r="AC3708" s="179"/>
      <c r="AD3708" s="179"/>
      <c r="AF3708" s="67"/>
      <c r="AG3708" s="67"/>
      <c r="AH3708" s="67"/>
      <c r="AI3708" s="67"/>
      <c r="AJ3708" s="207"/>
      <c r="AK3708" s="207"/>
      <c r="AL3708" s="207"/>
      <c r="AM3708" s="207"/>
      <c r="AN3708" s="207"/>
      <c r="AO3708" s="208"/>
    </row>
    <row r="3709" customFormat="false" ht="15.75" hidden="false" customHeight="true" outlineLevel="0" collapsed="false">
      <c r="A3709" s="179"/>
      <c r="B3709" s="179"/>
      <c r="C3709" s="179"/>
      <c r="D3709" s="179"/>
      <c r="E3709" s="179"/>
      <c r="F3709" s="179"/>
      <c r="G3709" s="179"/>
      <c r="H3709" s="179"/>
      <c r="I3709" s="179"/>
      <c r="J3709" s="179"/>
      <c r="K3709" s="179"/>
      <c r="L3709" s="179"/>
      <c r="M3709" s="179"/>
      <c r="N3709" s="179"/>
      <c r="O3709" s="179"/>
      <c r="P3709" s="179"/>
      <c r="Q3709" s="179"/>
      <c r="R3709" s="179"/>
      <c r="S3709" s="179"/>
      <c r="T3709" s="179"/>
      <c r="U3709" s="179"/>
      <c r="V3709" s="179"/>
      <c r="W3709" s="179"/>
      <c r="X3709" s="179"/>
      <c r="Y3709" s="223"/>
      <c r="Z3709" s="179"/>
      <c r="AA3709" s="179"/>
      <c r="AB3709" s="179"/>
      <c r="AC3709" s="179"/>
      <c r="AD3709" s="179"/>
      <c r="AF3709" s="67"/>
      <c r="AG3709" s="67"/>
      <c r="AH3709" s="67"/>
      <c r="AI3709" s="67"/>
      <c r="AJ3709" s="207"/>
      <c r="AK3709" s="207"/>
      <c r="AL3709" s="207"/>
      <c r="AM3709" s="207"/>
      <c r="AN3709" s="207"/>
      <c r="AO3709" s="208"/>
    </row>
    <row r="3710" customFormat="false" ht="15.75" hidden="false" customHeight="true" outlineLevel="0" collapsed="false">
      <c r="A3710" s="179"/>
      <c r="B3710" s="179"/>
      <c r="C3710" s="179"/>
      <c r="D3710" s="179"/>
      <c r="E3710" s="179"/>
      <c r="F3710" s="179"/>
      <c r="G3710" s="179"/>
      <c r="H3710" s="179"/>
      <c r="I3710" s="179"/>
      <c r="J3710" s="179"/>
      <c r="K3710" s="179"/>
      <c r="L3710" s="179"/>
      <c r="M3710" s="179"/>
      <c r="N3710" s="179"/>
      <c r="O3710" s="179"/>
      <c r="P3710" s="179"/>
      <c r="Q3710" s="179"/>
      <c r="R3710" s="179"/>
      <c r="S3710" s="179"/>
      <c r="T3710" s="179"/>
      <c r="U3710" s="179"/>
      <c r="V3710" s="179"/>
      <c r="W3710" s="179"/>
      <c r="X3710" s="179"/>
      <c r="Y3710" s="223"/>
      <c r="Z3710" s="179"/>
      <c r="AA3710" s="179"/>
      <c r="AB3710" s="179"/>
      <c r="AC3710" s="179"/>
      <c r="AD3710" s="179"/>
      <c r="AF3710" s="67"/>
      <c r="AG3710" s="67"/>
      <c r="AH3710" s="67"/>
      <c r="AI3710" s="67"/>
      <c r="AJ3710" s="207"/>
      <c r="AK3710" s="207"/>
      <c r="AL3710" s="207"/>
      <c r="AM3710" s="207"/>
      <c r="AN3710" s="207"/>
      <c r="AO3710" s="208"/>
    </row>
    <row r="3711" customFormat="false" ht="15.75" hidden="false" customHeight="true" outlineLevel="0" collapsed="false">
      <c r="A3711" s="179"/>
      <c r="B3711" s="179"/>
      <c r="C3711" s="179"/>
      <c r="D3711" s="179"/>
      <c r="E3711" s="179"/>
      <c r="F3711" s="179"/>
      <c r="G3711" s="179"/>
      <c r="H3711" s="179"/>
      <c r="I3711" s="179"/>
      <c r="J3711" s="179"/>
      <c r="K3711" s="179"/>
      <c r="L3711" s="179"/>
      <c r="M3711" s="179"/>
      <c r="N3711" s="179"/>
      <c r="O3711" s="179"/>
      <c r="P3711" s="179"/>
      <c r="Q3711" s="179"/>
      <c r="R3711" s="179"/>
      <c r="S3711" s="179"/>
      <c r="T3711" s="179"/>
      <c r="U3711" s="179"/>
      <c r="V3711" s="179"/>
      <c r="W3711" s="179"/>
      <c r="X3711" s="179"/>
      <c r="Y3711" s="223"/>
      <c r="Z3711" s="179"/>
      <c r="AA3711" s="179"/>
      <c r="AB3711" s="179"/>
      <c r="AC3711" s="179"/>
      <c r="AD3711" s="179"/>
      <c r="AF3711" s="67"/>
      <c r="AG3711" s="67"/>
      <c r="AH3711" s="67"/>
      <c r="AI3711" s="67"/>
      <c r="AJ3711" s="207"/>
      <c r="AK3711" s="207"/>
      <c r="AL3711" s="207"/>
      <c r="AM3711" s="207"/>
      <c r="AN3711" s="207"/>
      <c r="AO3711" s="208"/>
    </row>
    <row r="3712" customFormat="false" ht="15.75" hidden="false" customHeight="true" outlineLevel="0" collapsed="false">
      <c r="A3712" s="179"/>
      <c r="B3712" s="179"/>
      <c r="C3712" s="179"/>
      <c r="D3712" s="179"/>
      <c r="E3712" s="179"/>
      <c r="F3712" s="179"/>
      <c r="G3712" s="179"/>
      <c r="H3712" s="179"/>
      <c r="I3712" s="179"/>
      <c r="J3712" s="179"/>
      <c r="K3712" s="179"/>
      <c r="L3712" s="179"/>
      <c r="M3712" s="179"/>
      <c r="N3712" s="179"/>
      <c r="O3712" s="179"/>
      <c r="P3712" s="179"/>
      <c r="Q3712" s="179"/>
      <c r="R3712" s="179"/>
      <c r="S3712" s="179"/>
      <c r="T3712" s="179"/>
      <c r="U3712" s="179"/>
      <c r="V3712" s="179"/>
      <c r="W3712" s="179"/>
      <c r="X3712" s="179"/>
      <c r="Y3712" s="223"/>
      <c r="Z3712" s="179"/>
      <c r="AA3712" s="179"/>
      <c r="AB3712" s="179"/>
      <c r="AC3712" s="179"/>
      <c r="AD3712" s="179"/>
      <c r="AF3712" s="67"/>
      <c r="AG3712" s="67"/>
      <c r="AH3712" s="67"/>
      <c r="AI3712" s="67"/>
      <c r="AJ3712" s="207"/>
      <c r="AK3712" s="207"/>
      <c r="AL3712" s="207"/>
      <c r="AM3712" s="207"/>
      <c r="AN3712" s="207"/>
      <c r="AO3712" s="208"/>
    </row>
    <row r="3713" customFormat="false" ht="15.75" hidden="false" customHeight="true" outlineLevel="0" collapsed="false">
      <c r="A3713" s="179"/>
      <c r="B3713" s="179"/>
      <c r="C3713" s="179"/>
      <c r="D3713" s="179"/>
      <c r="E3713" s="179"/>
      <c r="F3713" s="179"/>
      <c r="G3713" s="179"/>
      <c r="H3713" s="179"/>
      <c r="I3713" s="179"/>
      <c r="J3713" s="179"/>
      <c r="K3713" s="179"/>
      <c r="L3713" s="179"/>
      <c r="M3713" s="179"/>
      <c r="N3713" s="179"/>
      <c r="O3713" s="179"/>
      <c r="P3713" s="179"/>
      <c r="Q3713" s="179"/>
      <c r="R3713" s="179"/>
      <c r="S3713" s="179"/>
      <c r="T3713" s="179"/>
      <c r="U3713" s="179"/>
      <c r="V3713" s="179"/>
      <c r="W3713" s="179"/>
      <c r="X3713" s="179"/>
      <c r="Y3713" s="223"/>
      <c r="Z3713" s="179"/>
      <c r="AA3713" s="179"/>
      <c r="AB3713" s="179"/>
      <c r="AC3713" s="179"/>
      <c r="AD3713" s="179"/>
      <c r="AF3713" s="67"/>
      <c r="AG3713" s="67"/>
      <c r="AH3713" s="67"/>
      <c r="AI3713" s="67"/>
      <c r="AJ3713" s="207"/>
      <c r="AK3713" s="207"/>
      <c r="AL3713" s="207"/>
      <c r="AM3713" s="207"/>
      <c r="AN3713" s="207"/>
      <c r="AO3713" s="208"/>
    </row>
    <row r="3714" customFormat="false" ht="15.75" hidden="false" customHeight="true" outlineLevel="0" collapsed="false">
      <c r="A3714" s="179"/>
      <c r="B3714" s="179"/>
      <c r="C3714" s="179"/>
      <c r="D3714" s="179"/>
      <c r="E3714" s="179"/>
      <c r="F3714" s="179"/>
      <c r="G3714" s="179"/>
      <c r="H3714" s="179"/>
      <c r="I3714" s="179"/>
      <c r="J3714" s="179"/>
      <c r="K3714" s="179"/>
      <c r="L3714" s="179"/>
      <c r="M3714" s="179"/>
      <c r="N3714" s="179"/>
      <c r="O3714" s="179"/>
      <c r="P3714" s="179"/>
      <c r="Q3714" s="179"/>
      <c r="R3714" s="179"/>
      <c r="S3714" s="179"/>
      <c r="T3714" s="179"/>
      <c r="U3714" s="179"/>
      <c r="V3714" s="179"/>
      <c r="W3714" s="179"/>
      <c r="X3714" s="179"/>
      <c r="Y3714" s="223"/>
      <c r="Z3714" s="179"/>
      <c r="AA3714" s="179"/>
      <c r="AB3714" s="179"/>
      <c r="AC3714" s="179"/>
      <c r="AD3714" s="179"/>
      <c r="AF3714" s="67"/>
      <c r="AG3714" s="67"/>
      <c r="AH3714" s="67"/>
      <c r="AI3714" s="67"/>
      <c r="AJ3714" s="207"/>
      <c r="AK3714" s="207"/>
      <c r="AL3714" s="207"/>
      <c r="AM3714" s="207"/>
      <c r="AN3714" s="207"/>
      <c r="AO3714" s="208"/>
    </row>
    <row r="3715" customFormat="false" ht="15.75" hidden="false" customHeight="true" outlineLevel="0" collapsed="false">
      <c r="A3715" s="179"/>
      <c r="B3715" s="179"/>
      <c r="C3715" s="179"/>
      <c r="D3715" s="179"/>
      <c r="E3715" s="179"/>
      <c r="F3715" s="179"/>
      <c r="G3715" s="179"/>
      <c r="H3715" s="179"/>
      <c r="I3715" s="179"/>
      <c r="J3715" s="179"/>
      <c r="K3715" s="179"/>
      <c r="L3715" s="179"/>
      <c r="M3715" s="179"/>
      <c r="N3715" s="179"/>
      <c r="O3715" s="179"/>
      <c r="P3715" s="179"/>
      <c r="Q3715" s="179"/>
      <c r="R3715" s="179"/>
      <c r="S3715" s="179"/>
      <c r="T3715" s="179"/>
      <c r="U3715" s="179"/>
      <c r="V3715" s="179"/>
      <c r="W3715" s="179"/>
      <c r="X3715" s="179"/>
      <c r="Y3715" s="223"/>
      <c r="Z3715" s="179"/>
      <c r="AA3715" s="179"/>
      <c r="AB3715" s="179"/>
      <c r="AC3715" s="179"/>
      <c r="AD3715" s="179"/>
      <c r="AF3715" s="67"/>
      <c r="AG3715" s="67"/>
      <c r="AH3715" s="67"/>
      <c r="AI3715" s="67"/>
      <c r="AJ3715" s="207"/>
      <c r="AK3715" s="207"/>
      <c r="AL3715" s="207"/>
      <c r="AM3715" s="207"/>
      <c r="AN3715" s="207"/>
      <c r="AO3715" s="208"/>
    </row>
    <row r="3716" customFormat="false" ht="15.75" hidden="false" customHeight="true" outlineLevel="0" collapsed="false">
      <c r="A3716" s="179"/>
      <c r="B3716" s="179"/>
      <c r="C3716" s="179"/>
      <c r="D3716" s="179"/>
      <c r="E3716" s="179"/>
      <c r="F3716" s="179"/>
      <c r="G3716" s="179"/>
      <c r="H3716" s="179"/>
      <c r="I3716" s="179"/>
      <c r="J3716" s="179"/>
      <c r="K3716" s="179"/>
      <c r="L3716" s="179"/>
      <c r="M3716" s="179"/>
      <c r="N3716" s="179"/>
      <c r="O3716" s="179"/>
      <c r="P3716" s="179"/>
      <c r="Q3716" s="179"/>
      <c r="R3716" s="179"/>
      <c r="S3716" s="179"/>
      <c r="T3716" s="179"/>
      <c r="U3716" s="179"/>
      <c r="V3716" s="179"/>
      <c r="W3716" s="179"/>
      <c r="X3716" s="179"/>
      <c r="Y3716" s="223"/>
      <c r="Z3716" s="179"/>
      <c r="AA3716" s="179"/>
      <c r="AB3716" s="179"/>
      <c r="AC3716" s="179"/>
      <c r="AD3716" s="179"/>
      <c r="AF3716" s="67"/>
      <c r="AG3716" s="67"/>
      <c r="AH3716" s="67"/>
      <c r="AI3716" s="67"/>
      <c r="AJ3716" s="207"/>
      <c r="AK3716" s="207"/>
      <c r="AL3716" s="207"/>
      <c r="AM3716" s="207"/>
      <c r="AN3716" s="207"/>
      <c r="AO3716" s="208"/>
    </row>
    <row r="3717" customFormat="false" ht="15.75" hidden="false" customHeight="true" outlineLevel="0" collapsed="false">
      <c r="A3717" s="179"/>
      <c r="B3717" s="179"/>
      <c r="C3717" s="179"/>
      <c r="D3717" s="179"/>
      <c r="E3717" s="179"/>
      <c r="F3717" s="179"/>
      <c r="G3717" s="179"/>
      <c r="H3717" s="179"/>
      <c r="I3717" s="179"/>
      <c r="J3717" s="179"/>
      <c r="K3717" s="179"/>
      <c r="L3717" s="179"/>
      <c r="M3717" s="179"/>
      <c r="N3717" s="179"/>
      <c r="O3717" s="179"/>
      <c r="P3717" s="179"/>
      <c r="Q3717" s="179"/>
      <c r="R3717" s="179"/>
      <c r="S3717" s="179"/>
      <c r="T3717" s="179"/>
      <c r="U3717" s="179"/>
      <c r="V3717" s="179"/>
      <c r="W3717" s="179"/>
      <c r="X3717" s="179"/>
      <c r="Y3717" s="223"/>
      <c r="Z3717" s="179"/>
      <c r="AA3717" s="179"/>
      <c r="AB3717" s="179"/>
      <c r="AC3717" s="179"/>
      <c r="AD3717" s="179"/>
      <c r="AF3717" s="67"/>
      <c r="AG3717" s="67"/>
      <c r="AH3717" s="67"/>
      <c r="AI3717" s="67"/>
      <c r="AJ3717" s="207"/>
      <c r="AK3717" s="207"/>
      <c r="AL3717" s="207"/>
      <c r="AM3717" s="207"/>
      <c r="AN3717" s="207"/>
      <c r="AO3717" s="208"/>
    </row>
    <row r="3718" customFormat="false" ht="15.75" hidden="false" customHeight="true" outlineLevel="0" collapsed="false">
      <c r="A3718" s="179"/>
      <c r="B3718" s="179"/>
      <c r="C3718" s="179"/>
      <c r="D3718" s="179"/>
      <c r="E3718" s="179"/>
      <c r="F3718" s="179"/>
      <c r="G3718" s="179"/>
      <c r="H3718" s="179"/>
      <c r="I3718" s="179"/>
      <c r="J3718" s="179"/>
      <c r="K3718" s="179"/>
      <c r="L3718" s="179"/>
      <c r="M3718" s="179"/>
      <c r="N3718" s="179"/>
      <c r="O3718" s="179"/>
      <c r="P3718" s="179"/>
      <c r="Q3718" s="179"/>
      <c r="R3718" s="179"/>
      <c r="S3718" s="179"/>
      <c r="T3718" s="179"/>
      <c r="U3718" s="179"/>
      <c r="V3718" s="179"/>
      <c r="W3718" s="179"/>
      <c r="X3718" s="179"/>
      <c r="Y3718" s="223"/>
      <c r="Z3718" s="179"/>
      <c r="AA3718" s="179"/>
      <c r="AB3718" s="179"/>
      <c r="AC3718" s="179"/>
      <c r="AD3718" s="179"/>
      <c r="AF3718" s="67"/>
      <c r="AG3718" s="67"/>
      <c r="AH3718" s="67"/>
      <c r="AI3718" s="67"/>
      <c r="AJ3718" s="207"/>
      <c r="AK3718" s="207"/>
      <c r="AL3718" s="207"/>
      <c r="AM3718" s="207"/>
      <c r="AN3718" s="207"/>
      <c r="AO3718" s="208"/>
    </row>
    <row r="3719" customFormat="false" ht="15.75" hidden="false" customHeight="true" outlineLevel="0" collapsed="false">
      <c r="A3719" s="179"/>
      <c r="B3719" s="179"/>
      <c r="C3719" s="179"/>
      <c r="D3719" s="179"/>
      <c r="E3719" s="179"/>
      <c r="F3719" s="179"/>
      <c r="G3719" s="179"/>
      <c r="H3719" s="179"/>
      <c r="I3719" s="179"/>
      <c r="J3719" s="179"/>
      <c r="K3719" s="179"/>
      <c r="L3719" s="179"/>
      <c r="M3719" s="179"/>
      <c r="N3719" s="179"/>
      <c r="O3719" s="179"/>
      <c r="P3719" s="179"/>
      <c r="Q3719" s="179"/>
      <c r="R3719" s="179"/>
      <c r="S3719" s="179"/>
      <c r="T3719" s="179"/>
      <c r="U3719" s="179"/>
      <c r="V3719" s="179"/>
      <c r="W3719" s="179"/>
      <c r="X3719" s="179"/>
      <c r="Y3719" s="223"/>
      <c r="Z3719" s="179"/>
      <c r="AA3719" s="179"/>
      <c r="AB3719" s="179"/>
      <c r="AC3719" s="179"/>
      <c r="AD3719" s="179"/>
      <c r="AF3719" s="67"/>
      <c r="AG3719" s="67"/>
      <c r="AH3719" s="67"/>
      <c r="AI3719" s="67"/>
      <c r="AJ3719" s="207"/>
      <c r="AK3719" s="207"/>
      <c r="AL3719" s="207"/>
      <c r="AM3719" s="207"/>
      <c r="AN3719" s="207"/>
      <c r="AO3719" s="208"/>
    </row>
    <row r="3720" customFormat="false" ht="15.75" hidden="false" customHeight="true" outlineLevel="0" collapsed="false">
      <c r="A3720" s="179"/>
      <c r="B3720" s="179"/>
      <c r="C3720" s="179"/>
      <c r="D3720" s="179"/>
      <c r="E3720" s="179"/>
      <c r="F3720" s="179"/>
      <c r="G3720" s="179"/>
      <c r="H3720" s="179"/>
      <c r="I3720" s="179"/>
      <c r="J3720" s="179"/>
      <c r="K3720" s="179"/>
      <c r="L3720" s="179"/>
      <c r="M3720" s="179"/>
      <c r="N3720" s="179"/>
      <c r="O3720" s="179"/>
      <c r="P3720" s="179"/>
      <c r="Q3720" s="179"/>
      <c r="R3720" s="179"/>
      <c r="S3720" s="179"/>
      <c r="T3720" s="179"/>
      <c r="U3720" s="179"/>
      <c r="V3720" s="179"/>
      <c r="W3720" s="179"/>
      <c r="X3720" s="179"/>
      <c r="Y3720" s="223"/>
      <c r="Z3720" s="179"/>
      <c r="AA3720" s="179"/>
      <c r="AB3720" s="179"/>
      <c r="AC3720" s="179"/>
      <c r="AD3720" s="179"/>
      <c r="AF3720" s="67"/>
      <c r="AG3720" s="67"/>
      <c r="AH3720" s="67"/>
      <c r="AI3720" s="67"/>
      <c r="AJ3720" s="207"/>
      <c r="AK3720" s="207"/>
      <c r="AL3720" s="207"/>
      <c r="AM3720" s="207"/>
      <c r="AN3720" s="207"/>
      <c r="AO3720" s="208"/>
    </row>
    <row r="3721" customFormat="false" ht="15.75" hidden="false" customHeight="true" outlineLevel="0" collapsed="false">
      <c r="A3721" s="179"/>
      <c r="B3721" s="179"/>
      <c r="C3721" s="179"/>
      <c r="D3721" s="179"/>
      <c r="E3721" s="179"/>
      <c r="F3721" s="179"/>
      <c r="G3721" s="179"/>
      <c r="H3721" s="179"/>
      <c r="I3721" s="179"/>
      <c r="J3721" s="179"/>
      <c r="K3721" s="179"/>
      <c r="L3721" s="179"/>
      <c r="M3721" s="179"/>
      <c r="N3721" s="179"/>
      <c r="O3721" s="179"/>
      <c r="P3721" s="179"/>
      <c r="Q3721" s="179"/>
      <c r="R3721" s="179"/>
      <c r="S3721" s="179"/>
      <c r="T3721" s="179"/>
      <c r="U3721" s="179"/>
      <c r="V3721" s="179"/>
      <c r="W3721" s="179"/>
      <c r="X3721" s="179"/>
      <c r="Y3721" s="223"/>
      <c r="Z3721" s="179"/>
      <c r="AA3721" s="179"/>
      <c r="AB3721" s="179"/>
      <c r="AC3721" s="179"/>
      <c r="AD3721" s="179"/>
      <c r="AF3721" s="67"/>
      <c r="AG3721" s="67"/>
      <c r="AH3721" s="67"/>
      <c r="AI3721" s="67"/>
      <c r="AJ3721" s="207"/>
      <c r="AK3721" s="207"/>
      <c r="AL3721" s="207"/>
      <c r="AM3721" s="207"/>
      <c r="AN3721" s="207"/>
      <c r="AO3721" s="208"/>
    </row>
    <row r="3722" customFormat="false" ht="15.75" hidden="false" customHeight="true" outlineLevel="0" collapsed="false">
      <c r="A3722" s="179"/>
      <c r="B3722" s="179"/>
      <c r="C3722" s="179"/>
      <c r="D3722" s="179"/>
      <c r="E3722" s="179"/>
      <c r="F3722" s="179"/>
      <c r="G3722" s="179"/>
      <c r="H3722" s="179"/>
      <c r="I3722" s="179"/>
      <c r="J3722" s="179"/>
      <c r="K3722" s="179"/>
      <c r="L3722" s="179"/>
      <c r="M3722" s="179"/>
      <c r="N3722" s="179"/>
      <c r="O3722" s="179"/>
      <c r="P3722" s="179"/>
      <c r="Q3722" s="179"/>
      <c r="R3722" s="179"/>
      <c r="S3722" s="179"/>
      <c r="T3722" s="179"/>
      <c r="U3722" s="179"/>
      <c r="V3722" s="179"/>
      <c r="W3722" s="179"/>
      <c r="X3722" s="179"/>
      <c r="Y3722" s="223"/>
      <c r="Z3722" s="179"/>
      <c r="AA3722" s="179"/>
      <c r="AB3722" s="179"/>
      <c r="AC3722" s="179"/>
      <c r="AD3722" s="179"/>
      <c r="AF3722" s="67"/>
      <c r="AG3722" s="67"/>
      <c r="AH3722" s="67"/>
      <c r="AI3722" s="67"/>
      <c r="AJ3722" s="207"/>
      <c r="AK3722" s="207"/>
      <c r="AL3722" s="207"/>
      <c r="AM3722" s="207"/>
      <c r="AN3722" s="207"/>
      <c r="AO3722" s="208"/>
    </row>
    <row r="3723" customFormat="false" ht="15.75" hidden="false" customHeight="true" outlineLevel="0" collapsed="false">
      <c r="A3723" s="179"/>
      <c r="B3723" s="179"/>
      <c r="C3723" s="179"/>
      <c r="D3723" s="179"/>
      <c r="E3723" s="179"/>
      <c r="F3723" s="179"/>
      <c r="G3723" s="179"/>
      <c r="H3723" s="179"/>
      <c r="I3723" s="179"/>
      <c r="J3723" s="179"/>
      <c r="K3723" s="179"/>
      <c r="L3723" s="179"/>
      <c r="M3723" s="179"/>
      <c r="N3723" s="179"/>
      <c r="O3723" s="179"/>
      <c r="P3723" s="179"/>
      <c r="Q3723" s="179"/>
      <c r="R3723" s="179"/>
      <c r="S3723" s="179"/>
      <c r="T3723" s="179"/>
      <c r="U3723" s="179"/>
      <c r="V3723" s="179"/>
      <c r="W3723" s="179"/>
      <c r="X3723" s="179"/>
      <c r="Y3723" s="223"/>
      <c r="Z3723" s="179"/>
      <c r="AA3723" s="179"/>
      <c r="AB3723" s="179"/>
      <c r="AC3723" s="179"/>
      <c r="AD3723" s="179"/>
      <c r="AF3723" s="67"/>
      <c r="AG3723" s="67"/>
      <c r="AH3723" s="67"/>
      <c r="AI3723" s="67"/>
      <c r="AJ3723" s="207"/>
      <c r="AK3723" s="207"/>
      <c r="AL3723" s="207"/>
      <c r="AM3723" s="207"/>
      <c r="AN3723" s="207"/>
      <c r="AO3723" s="208"/>
    </row>
    <row r="3724" customFormat="false" ht="15.75" hidden="false" customHeight="true" outlineLevel="0" collapsed="false">
      <c r="A3724" s="179"/>
      <c r="B3724" s="179"/>
      <c r="C3724" s="179"/>
      <c r="D3724" s="179"/>
      <c r="E3724" s="179"/>
      <c r="F3724" s="179"/>
      <c r="G3724" s="179"/>
      <c r="H3724" s="179"/>
      <c r="I3724" s="179"/>
      <c r="J3724" s="179"/>
      <c r="K3724" s="179"/>
      <c r="L3724" s="179"/>
      <c r="M3724" s="179"/>
      <c r="N3724" s="179"/>
      <c r="O3724" s="179"/>
      <c r="P3724" s="179"/>
      <c r="Q3724" s="179"/>
      <c r="R3724" s="179"/>
      <c r="S3724" s="179"/>
      <c r="T3724" s="179"/>
      <c r="U3724" s="179"/>
      <c r="V3724" s="179"/>
      <c r="W3724" s="179"/>
      <c r="X3724" s="179"/>
      <c r="Y3724" s="223"/>
      <c r="Z3724" s="179"/>
      <c r="AA3724" s="179"/>
      <c r="AB3724" s="179"/>
      <c r="AC3724" s="179"/>
      <c r="AD3724" s="179"/>
      <c r="AF3724" s="67"/>
      <c r="AG3724" s="67"/>
      <c r="AH3724" s="67"/>
      <c r="AI3724" s="67"/>
      <c r="AJ3724" s="207"/>
      <c r="AK3724" s="207"/>
      <c r="AL3724" s="207"/>
      <c r="AM3724" s="207"/>
      <c r="AN3724" s="207"/>
      <c r="AO3724" s="208"/>
    </row>
    <row r="3725" customFormat="false" ht="15.75" hidden="false" customHeight="true" outlineLevel="0" collapsed="false">
      <c r="A3725" s="179"/>
      <c r="B3725" s="179"/>
      <c r="C3725" s="179"/>
      <c r="D3725" s="179"/>
      <c r="E3725" s="179"/>
      <c r="F3725" s="179"/>
      <c r="G3725" s="179"/>
      <c r="H3725" s="179"/>
      <c r="I3725" s="179"/>
      <c r="J3725" s="179"/>
      <c r="K3725" s="179"/>
      <c r="L3725" s="179"/>
      <c r="M3725" s="179"/>
      <c r="N3725" s="179"/>
      <c r="O3725" s="179"/>
      <c r="P3725" s="179"/>
      <c r="Q3725" s="179"/>
      <c r="R3725" s="179"/>
      <c r="S3725" s="179"/>
      <c r="T3725" s="179"/>
      <c r="U3725" s="179"/>
      <c r="V3725" s="179"/>
      <c r="W3725" s="179"/>
      <c r="X3725" s="179"/>
      <c r="Y3725" s="223"/>
      <c r="Z3725" s="179"/>
      <c r="AA3725" s="179"/>
      <c r="AB3725" s="179"/>
      <c r="AC3725" s="179"/>
      <c r="AD3725" s="179"/>
      <c r="AF3725" s="67"/>
      <c r="AG3725" s="67"/>
      <c r="AH3725" s="67"/>
      <c r="AI3725" s="67"/>
      <c r="AJ3725" s="207"/>
      <c r="AK3725" s="207"/>
      <c r="AL3725" s="207"/>
      <c r="AM3725" s="207"/>
      <c r="AN3725" s="207"/>
      <c r="AO3725" s="208"/>
    </row>
    <row r="3726" customFormat="false" ht="15.75" hidden="false" customHeight="true" outlineLevel="0" collapsed="false">
      <c r="A3726" s="179"/>
      <c r="B3726" s="179"/>
      <c r="C3726" s="179"/>
      <c r="D3726" s="179"/>
      <c r="E3726" s="179"/>
      <c r="F3726" s="179"/>
      <c r="G3726" s="179"/>
      <c r="H3726" s="179"/>
      <c r="I3726" s="179"/>
      <c r="J3726" s="179"/>
      <c r="K3726" s="179"/>
      <c r="L3726" s="179"/>
      <c r="M3726" s="179"/>
      <c r="N3726" s="179"/>
      <c r="O3726" s="179"/>
      <c r="P3726" s="179"/>
      <c r="Q3726" s="179"/>
      <c r="R3726" s="179"/>
      <c r="S3726" s="179"/>
      <c r="T3726" s="179"/>
      <c r="U3726" s="179"/>
      <c r="V3726" s="179"/>
      <c r="W3726" s="179"/>
      <c r="X3726" s="179"/>
      <c r="Y3726" s="223"/>
      <c r="Z3726" s="179"/>
      <c r="AA3726" s="179"/>
      <c r="AB3726" s="179"/>
      <c r="AC3726" s="179"/>
      <c r="AD3726" s="179"/>
      <c r="AF3726" s="67"/>
      <c r="AG3726" s="67"/>
      <c r="AH3726" s="67"/>
      <c r="AI3726" s="67"/>
      <c r="AJ3726" s="207"/>
      <c r="AK3726" s="207"/>
      <c r="AL3726" s="207"/>
      <c r="AM3726" s="207"/>
      <c r="AN3726" s="207"/>
      <c r="AO3726" s="208"/>
    </row>
    <row r="3727" customFormat="false" ht="15.75" hidden="false" customHeight="true" outlineLevel="0" collapsed="false">
      <c r="A3727" s="179"/>
      <c r="B3727" s="179"/>
      <c r="C3727" s="179"/>
      <c r="D3727" s="179"/>
      <c r="E3727" s="179"/>
      <c r="F3727" s="179"/>
      <c r="G3727" s="179"/>
      <c r="H3727" s="179"/>
      <c r="I3727" s="179"/>
      <c r="J3727" s="179"/>
      <c r="K3727" s="179"/>
      <c r="L3727" s="179"/>
      <c r="M3727" s="179"/>
      <c r="N3727" s="179"/>
      <c r="O3727" s="179"/>
      <c r="P3727" s="179"/>
      <c r="Q3727" s="179"/>
      <c r="R3727" s="179"/>
      <c r="S3727" s="179"/>
      <c r="T3727" s="179"/>
      <c r="U3727" s="179"/>
      <c r="V3727" s="179"/>
      <c r="W3727" s="179"/>
      <c r="X3727" s="179"/>
      <c r="Y3727" s="223"/>
      <c r="Z3727" s="179"/>
      <c r="AA3727" s="179"/>
      <c r="AB3727" s="179"/>
      <c r="AC3727" s="179"/>
      <c r="AD3727" s="179"/>
      <c r="AF3727" s="67"/>
      <c r="AG3727" s="67"/>
      <c r="AH3727" s="67"/>
      <c r="AI3727" s="67"/>
      <c r="AJ3727" s="207"/>
      <c r="AK3727" s="207"/>
      <c r="AL3727" s="207"/>
      <c r="AM3727" s="207"/>
      <c r="AN3727" s="207"/>
      <c r="AO3727" s="208"/>
    </row>
    <row r="3728" customFormat="false" ht="15.75" hidden="false" customHeight="true" outlineLevel="0" collapsed="false">
      <c r="A3728" s="179"/>
      <c r="B3728" s="179"/>
      <c r="C3728" s="179"/>
      <c r="D3728" s="179"/>
      <c r="E3728" s="179"/>
      <c r="F3728" s="179"/>
      <c r="G3728" s="179"/>
      <c r="H3728" s="179"/>
      <c r="I3728" s="179"/>
      <c r="J3728" s="179"/>
      <c r="K3728" s="179"/>
      <c r="L3728" s="179"/>
      <c r="M3728" s="179"/>
      <c r="N3728" s="179"/>
      <c r="O3728" s="179"/>
      <c r="P3728" s="179"/>
      <c r="Q3728" s="179"/>
      <c r="R3728" s="179"/>
      <c r="S3728" s="179"/>
      <c r="T3728" s="179"/>
      <c r="U3728" s="179"/>
      <c r="V3728" s="179"/>
      <c r="W3728" s="179"/>
      <c r="X3728" s="179"/>
      <c r="Y3728" s="223"/>
      <c r="Z3728" s="179"/>
      <c r="AA3728" s="179"/>
      <c r="AB3728" s="179"/>
      <c r="AC3728" s="179"/>
      <c r="AD3728" s="179"/>
      <c r="AF3728" s="67"/>
      <c r="AG3728" s="67"/>
      <c r="AH3728" s="67"/>
      <c r="AI3728" s="67"/>
      <c r="AJ3728" s="207"/>
      <c r="AK3728" s="207"/>
      <c r="AL3728" s="207"/>
      <c r="AM3728" s="207"/>
      <c r="AN3728" s="207"/>
      <c r="AO3728" s="208"/>
    </row>
    <row r="3729" customFormat="false" ht="15.75" hidden="false" customHeight="true" outlineLevel="0" collapsed="false">
      <c r="A3729" s="179"/>
      <c r="B3729" s="179"/>
      <c r="C3729" s="179"/>
      <c r="D3729" s="179"/>
      <c r="E3729" s="179"/>
      <c r="F3729" s="179"/>
      <c r="G3729" s="179"/>
      <c r="H3729" s="179"/>
      <c r="I3729" s="179"/>
      <c r="J3729" s="179"/>
      <c r="K3729" s="179"/>
      <c r="L3729" s="179"/>
      <c r="M3729" s="179"/>
      <c r="N3729" s="179"/>
      <c r="O3729" s="179"/>
      <c r="P3729" s="179"/>
      <c r="Q3729" s="179"/>
      <c r="R3729" s="179"/>
      <c r="S3729" s="179"/>
      <c r="T3729" s="179"/>
      <c r="U3729" s="179"/>
      <c r="V3729" s="179"/>
      <c r="W3729" s="179"/>
      <c r="X3729" s="179"/>
      <c r="Y3729" s="223"/>
      <c r="Z3729" s="179"/>
      <c r="AA3729" s="179"/>
      <c r="AB3729" s="179"/>
      <c r="AC3729" s="179"/>
      <c r="AD3729" s="179"/>
      <c r="AF3729" s="67"/>
      <c r="AG3729" s="67"/>
      <c r="AH3729" s="67"/>
      <c r="AI3729" s="67"/>
      <c r="AJ3729" s="207"/>
      <c r="AK3729" s="207"/>
      <c r="AL3729" s="207"/>
      <c r="AM3729" s="207"/>
      <c r="AN3729" s="207"/>
      <c r="AO3729" s="208"/>
    </row>
    <row r="3730" customFormat="false" ht="15.75" hidden="false" customHeight="true" outlineLevel="0" collapsed="false">
      <c r="A3730" s="179"/>
      <c r="B3730" s="179"/>
      <c r="C3730" s="179"/>
      <c r="D3730" s="179"/>
      <c r="E3730" s="179"/>
      <c r="F3730" s="179"/>
      <c r="G3730" s="179"/>
      <c r="H3730" s="179"/>
      <c r="I3730" s="179"/>
      <c r="J3730" s="179"/>
      <c r="K3730" s="179"/>
      <c r="L3730" s="179"/>
      <c r="M3730" s="179"/>
      <c r="N3730" s="179"/>
      <c r="O3730" s="179"/>
      <c r="P3730" s="179"/>
      <c r="Q3730" s="179"/>
      <c r="R3730" s="179"/>
      <c r="S3730" s="179"/>
      <c r="T3730" s="179"/>
      <c r="U3730" s="179"/>
      <c r="V3730" s="179"/>
      <c r="W3730" s="179"/>
      <c r="X3730" s="179"/>
      <c r="Y3730" s="223"/>
      <c r="Z3730" s="179"/>
      <c r="AA3730" s="179"/>
      <c r="AB3730" s="179"/>
      <c r="AC3730" s="179"/>
      <c r="AD3730" s="179"/>
      <c r="AF3730" s="67"/>
      <c r="AG3730" s="67"/>
      <c r="AH3730" s="67"/>
      <c r="AI3730" s="67"/>
      <c r="AJ3730" s="207"/>
      <c r="AK3730" s="207"/>
      <c r="AL3730" s="207"/>
      <c r="AM3730" s="207"/>
      <c r="AN3730" s="207"/>
      <c r="AO3730" s="208"/>
    </row>
    <row r="3731" customFormat="false" ht="15.75" hidden="false" customHeight="true" outlineLevel="0" collapsed="false">
      <c r="A3731" s="179"/>
      <c r="B3731" s="179"/>
      <c r="C3731" s="179"/>
      <c r="D3731" s="179"/>
      <c r="E3731" s="179"/>
      <c r="F3731" s="179"/>
      <c r="G3731" s="179"/>
      <c r="H3731" s="179"/>
      <c r="I3731" s="179"/>
      <c r="J3731" s="179"/>
      <c r="K3731" s="179"/>
      <c r="L3731" s="179"/>
      <c r="M3731" s="179"/>
      <c r="N3731" s="179"/>
      <c r="O3731" s="179"/>
      <c r="P3731" s="179"/>
      <c r="Q3731" s="179"/>
      <c r="R3731" s="179"/>
      <c r="S3731" s="179"/>
      <c r="T3731" s="179"/>
      <c r="U3731" s="179"/>
      <c r="V3731" s="179"/>
      <c r="W3731" s="179"/>
      <c r="X3731" s="179"/>
      <c r="Y3731" s="223"/>
      <c r="Z3731" s="179"/>
      <c r="AA3731" s="179"/>
      <c r="AB3731" s="179"/>
      <c r="AC3731" s="179"/>
      <c r="AD3731" s="179"/>
      <c r="AF3731" s="67"/>
      <c r="AG3731" s="67"/>
      <c r="AH3731" s="67"/>
      <c r="AI3731" s="67"/>
      <c r="AJ3731" s="207"/>
      <c r="AK3731" s="207"/>
      <c r="AL3731" s="207"/>
      <c r="AM3731" s="207"/>
      <c r="AN3731" s="207"/>
      <c r="AO3731" s="208"/>
    </row>
    <row r="3732" customFormat="false" ht="15.75" hidden="false" customHeight="true" outlineLevel="0" collapsed="false">
      <c r="A3732" s="179"/>
      <c r="B3732" s="179"/>
      <c r="C3732" s="179"/>
      <c r="D3732" s="179"/>
      <c r="E3732" s="179"/>
      <c r="F3732" s="179"/>
      <c r="G3732" s="179"/>
      <c r="H3732" s="179"/>
      <c r="I3732" s="179"/>
      <c r="J3732" s="179"/>
      <c r="K3732" s="179"/>
      <c r="L3732" s="179"/>
      <c r="M3732" s="179"/>
      <c r="N3732" s="179"/>
      <c r="O3732" s="179"/>
      <c r="P3732" s="179"/>
      <c r="Q3732" s="179"/>
      <c r="R3732" s="179"/>
      <c r="S3732" s="179"/>
      <c r="T3732" s="179"/>
      <c r="U3732" s="179"/>
      <c r="V3732" s="179"/>
      <c r="W3732" s="179"/>
      <c r="X3732" s="179"/>
      <c r="Y3732" s="223"/>
      <c r="Z3732" s="179"/>
      <c r="AA3732" s="179"/>
      <c r="AB3732" s="179"/>
      <c r="AC3732" s="179"/>
      <c r="AD3732" s="179"/>
      <c r="AF3732" s="67"/>
      <c r="AG3732" s="67"/>
      <c r="AH3732" s="67"/>
      <c r="AI3732" s="67"/>
      <c r="AJ3732" s="207"/>
      <c r="AK3732" s="207"/>
      <c r="AL3732" s="207"/>
      <c r="AM3732" s="207"/>
      <c r="AN3732" s="207"/>
      <c r="AO3732" s="208"/>
    </row>
    <row r="3733" customFormat="false" ht="15.75" hidden="false" customHeight="true" outlineLevel="0" collapsed="false">
      <c r="A3733" s="179"/>
      <c r="B3733" s="179"/>
      <c r="C3733" s="179"/>
      <c r="D3733" s="179"/>
      <c r="E3733" s="179"/>
      <c r="F3733" s="179"/>
      <c r="G3733" s="179"/>
      <c r="H3733" s="179"/>
      <c r="I3733" s="179"/>
      <c r="J3733" s="179"/>
      <c r="K3733" s="179"/>
      <c r="L3733" s="179"/>
      <c r="M3733" s="179"/>
      <c r="N3733" s="179"/>
      <c r="O3733" s="179"/>
      <c r="P3733" s="179"/>
      <c r="Q3733" s="179"/>
      <c r="R3733" s="179"/>
      <c r="S3733" s="179"/>
      <c r="T3733" s="179"/>
      <c r="U3733" s="179"/>
      <c r="V3733" s="179"/>
      <c r="W3733" s="179"/>
      <c r="X3733" s="179"/>
      <c r="Y3733" s="223"/>
      <c r="Z3733" s="179"/>
      <c r="AA3733" s="179"/>
      <c r="AB3733" s="179"/>
      <c r="AC3733" s="179"/>
      <c r="AD3733" s="179"/>
      <c r="AF3733" s="67"/>
      <c r="AG3733" s="67"/>
      <c r="AH3733" s="67"/>
      <c r="AI3733" s="67"/>
      <c r="AJ3733" s="207"/>
      <c r="AK3733" s="207"/>
      <c r="AL3733" s="207"/>
      <c r="AM3733" s="207"/>
      <c r="AN3733" s="207"/>
      <c r="AO3733" s="208"/>
    </row>
    <row r="3734" customFormat="false" ht="15.75" hidden="false" customHeight="true" outlineLevel="0" collapsed="false">
      <c r="A3734" s="179"/>
      <c r="B3734" s="179"/>
      <c r="C3734" s="179"/>
      <c r="D3734" s="179"/>
      <c r="E3734" s="179"/>
      <c r="F3734" s="179"/>
      <c r="G3734" s="179"/>
      <c r="H3734" s="179"/>
      <c r="I3734" s="179"/>
      <c r="J3734" s="179"/>
      <c r="K3734" s="179"/>
      <c r="L3734" s="179"/>
      <c r="M3734" s="179"/>
      <c r="N3734" s="179"/>
      <c r="O3734" s="179"/>
      <c r="P3734" s="179"/>
      <c r="Q3734" s="179"/>
      <c r="R3734" s="179"/>
      <c r="S3734" s="179"/>
      <c r="T3734" s="179"/>
      <c r="U3734" s="179"/>
      <c r="V3734" s="179"/>
      <c r="W3734" s="179"/>
      <c r="X3734" s="179"/>
      <c r="Y3734" s="223"/>
      <c r="Z3734" s="179"/>
      <c r="AA3734" s="179"/>
      <c r="AB3734" s="179"/>
      <c r="AC3734" s="179"/>
      <c r="AD3734" s="179"/>
      <c r="AF3734" s="67"/>
      <c r="AG3734" s="67"/>
      <c r="AH3734" s="67"/>
      <c r="AI3734" s="67"/>
      <c r="AJ3734" s="207"/>
      <c r="AK3734" s="207"/>
      <c r="AL3734" s="207"/>
      <c r="AM3734" s="207"/>
      <c r="AN3734" s="207"/>
      <c r="AO3734" s="208"/>
    </row>
    <row r="3735" customFormat="false" ht="15.75" hidden="false" customHeight="true" outlineLevel="0" collapsed="false">
      <c r="A3735" s="179"/>
      <c r="B3735" s="179"/>
      <c r="C3735" s="179"/>
      <c r="D3735" s="179"/>
      <c r="E3735" s="179"/>
      <c r="F3735" s="179"/>
      <c r="G3735" s="179"/>
      <c r="H3735" s="179"/>
      <c r="I3735" s="179"/>
      <c r="J3735" s="179"/>
      <c r="K3735" s="179"/>
      <c r="L3735" s="179"/>
      <c r="M3735" s="179"/>
      <c r="N3735" s="179"/>
      <c r="O3735" s="179"/>
      <c r="P3735" s="179"/>
      <c r="Q3735" s="179"/>
      <c r="R3735" s="179"/>
      <c r="S3735" s="179"/>
      <c r="T3735" s="179"/>
      <c r="U3735" s="179"/>
      <c r="V3735" s="179"/>
      <c r="W3735" s="179"/>
      <c r="X3735" s="179"/>
      <c r="Y3735" s="223"/>
      <c r="Z3735" s="179"/>
      <c r="AA3735" s="179"/>
      <c r="AB3735" s="179"/>
      <c r="AC3735" s="179"/>
      <c r="AD3735" s="179"/>
      <c r="AF3735" s="67"/>
      <c r="AG3735" s="67"/>
      <c r="AH3735" s="67"/>
      <c r="AI3735" s="67"/>
      <c r="AJ3735" s="207"/>
      <c r="AK3735" s="207"/>
      <c r="AL3735" s="207"/>
      <c r="AM3735" s="207"/>
      <c r="AN3735" s="207"/>
      <c r="AO3735" s="208"/>
    </row>
    <row r="3736" customFormat="false" ht="15.75" hidden="false" customHeight="true" outlineLevel="0" collapsed="false">
      <c r="A3736" s="179"/>
      <c r="B3736" s="179"/>
      <c r="C3736" s="179"/>
      <c r="D3736" s="179"/>
      <c r="E3736" s="179"/>
      <c r="F3736" s="179"/>
      <c r="G3736" s="179"/>
      <c r="H3736" s="179"/>
      <c r="I3736" s="179"/>
      <c r="J3736" s="179"/>
      <c r="K3736" s="179"/>
      <c r="L3736" s="179"/>
      <c r="M3736" s="179"/>
      <c r="N3736" s="179"/>
      <c r="O3736" s="179"/>
      <c r="P3736" s="179"/>
      <c r="Q3736" s="179"/>
      <c r="R3736" s="179"/>
      <c r="S3736" s="179"/>
      <c r="T3736" s="179"/>
      <c r="U3736" s="179"/>
      <c r="V3736" s="179"/>
      <c r="W3736" s="179"/>
      <c r="X3736" s="179"/>
      <c r="Y3736" s="223"/>
      <c r="Z3736" s="179"/>
      <c r="AA3736" s="179"/>
      <c r="AB3736" s="179"/>
      <c r="AC3736" s="179"/>
      <c r="AD3736" s="179"/>
      <c r="AF3736" s="67"/>
      <c r="AG3736" s="67"/>
      <c r="AH3736" s="67"/>
      <c r="AI3736" s="67"/>
      <c r="AJ3736" s="207"/>
      <c r="AK3736" s="207"/>
      <c r="AL3736" s="207"/>
      <c r="AM3736" s="207"/>
      <c r="AN3736" s="207"/>
      <c r="AO3736" s="208"/>
    </row>
    <row r="3737" customFormat="false" ht="15.75" hidden="false" customHeight="true" outlineLevel="0" collapsed="false">
      <c r="A3737" s="179"/>
      <c r="B3737" s="179"/>
      <c r="C3737" s="179"/>
      <c r="D3737" s="179"/>
      <c r="E3737" s="179"/>
      <c r="F3737" s="179"/>
      <c r="G3737" s="179"/>
      <c r="H3737" s="179"/>
      <c r="I3737" s="179"/>
      <c r="J3737" s="179"/>
      <c r="K3737" s="179"/>
      <c r="L3737" s="179"/>
      <c r="M3737" s="179"/>
      <c r="N3737" s="179"/>
      <c r="O3737" s="179"/>
      <c r="P3737" s="179"/>
      <c r="Q3737" s="179"/>
      <c r="R3737" s="179"/>
      <c r="S3737" s="179"/>
      <c r="T3737" s="179"/>
      <c r="U3737" s="179"/>
      <c r="V3737" s="179"/>
      <c r="W3737" s="179"/>
      <c r="X3737" s="179"/>
      <c r="Y3737" s="223"/>
      <c r="Z3737" s="179"/>
      <c r="AA3737" s="179"/>
      <c r="AB3737" s="179"/>
      <c r="AC3737" s="179"/>
      <c r="AD3737" s="179"/>
      <c r="AF3737" s="67"/>
      <c r="AG3737" s="67"/>
      <c r="AH3737" s="67"/>
      <c r="AI3737" s="67"/>
      <c r="AJ3737" s="207"/>
      <c r="AK3737" s="207"/>
      <c r="AL3737" s="207"/>
      <c r="AM3737" s="207"/>
      <c r="AN3737" s="207"/>
      <c r="AO3737" s="208"/>
    </row>
    <row r="3738" customFormat="false" ht="15.75" hidden="false" customHeight="true" outlineLevel="0" collapsed="false">
      <c r="A3738" s="179"/>
      <c r="B3738" s="179"/>
      <c r="C3738" s="179"/>
      <c r="D3738" s="179"/>
      <c r="E3738" s="179"/>
      <c r="F3738" s="179"/>
      <c r="G3738" s="179"/>
      <c r="H3738" s="179"/>
      <c r="I3738" s="179"/>
      <c r="J3738" s="179"/>
      <c r="K3738" s="179"/>
      <c r="L3738" s="179"/>
      <c r="M3738" s="179"/>
      <c r="N3738" s="179"/>
      <c r="O3738" s="179"/>
      <c r="P3738" s="179"/>
      <c r="Q3738" s="179"/>
      <c r="R3738" s="179"/>
      <c r="S3738" s="179"/>
      <c r="T3738" s="179"/>
      <c r="U3738" s="179"/>
      <c r="V3738" s="179"/>
      <c r="W3738" s="179"/>
      <c r="X3738" s="179"/>
      <c r="Y3738" s="223"/>
      <c r="Z3738" s="179"/>
      <c r="AA3738" s="179"/>
      <c r="AB3738" s="179"/>
      <c r="AC3738" s="179"/>
      <c r="AD3738" s="179"/>
      <c r="AF3738" s="67"/>
      <c r="AG3738" s="67"/>
      <c r="AH3738" s="67"/>
      <c r="AI3738" s="67"/>
      <c r="AJ3738" s="207"/>
      <c r="AK3738" s="207"/>
      <c r="AL3738" s="207"/>
      <c r="AM3738" s="207"/>
      <c r="AN3738" s="207"/>
      <c r="AO3738" s="208"/>
    </row>
    <row r="3739" customFormat="false" ht="15.75" hidden="false" customHeight="true" outlineLevel="0" collapsed="false">
      <c r="A3739" s="179"/>
      <c r="B3739" s="179"/>
      <c r="C3739" s="179"/>
      <c r="D3739" s="179"/>
      <c r="E3739" s="179"/>
      <c r="F3739" s="179"/>
      <c r="G3739" s="179"/>
      <c r="H3739" s="179"/>
      <c r="I3739" s="179"/>
      <c r="J3739" s="179"/>
      <c r="K3739" s="179"/>
      <c r="L3739" s="179"/>
      <c r="M3739" s="179"/>
      <c r="N3739" s="179"/>
      <c r="O3739" s="179"/>
      <c r="P3739" s="179"/>
      <c r="Q3739" s="179"/>
      <c r="R3739" s="179"/>
      <c r="S3739" s="179"/>
      <c r="T3739" s="179"/>
      <c r="U3739" s="179"/>
      <c r="V3739" s="179"/>
      <c r="W3739" s="179"/>
      <c r="X3739" s="179"/>
      <c r="Y3739" s="223"/>
      <c r="Z3739" s="179"/>
      <c r="AA3739" s="179"/>
      <c r="AB3739" s="179"/>
      <c r="AC3739" s="179"/>
      <c r="AD3739" s="179"/>
      <c r="AF3739" s="67"/>
      <c r="AG3739" s="67"/>
      <c r="AH3739" s="67"/>
      <c r="AI3739" s="67"/>
      <c r="AJ3739" s="207"/>
      <c r="AK3739" s="207"/>
      <c r="AL3739" s="207"/>
      <c r="AM3739" s="207"/>
      <c r="AN3739" s="207"/>
      <c r="AO3739" s="208"/>
    </row>
    <row r="3740" customFormat="false" ht="15.75" hidden="false" customHeight="true" outlineLevel="0" collapsed="false">
      <c r="A3740" s="179"/>
      <c r="B3740" s="179"/>
      <c r="C3740" s="179"/>
      <c r="D3740" s="179"/>
      <c r="E3740" s="179"/>
      <c r="F3740" s="179"/>
      <c r="G3740" s="179"/>
      <c r="H3740" s="179"/>
      <c r="I3740" s="179"/>
      <c r="J3740" s="179"/>
      <c r="K3740" s="179"/>
      <c r="L3740" s="179"/>
      <c r="M3740" s="179"/>
      <c r="N3740" s="179"/>
      <c r="O3740" s="179"/>
      <c r="P3740" s="179"/>
      <c r="Q3740" s="179"/>
      <c r="R3740" s="179"/>
      <c r="S3740" s="179"/>
      <c r="T3740" s="179"/>
      <c r="U3740" s="179"/>
      <c r="V3740" s="179"/>
      <c r="W3740" s="179"/>
      <c r="X3740" s="179"/>
      <c r="Y3740" s="223"/>
      <c r="Z3740" s="179"/>
      <c r="AA3740" s="179"/>
      <c r="AB3740" s="179"/>
      <c r="AC3740" s="179"/>
      <c r="AD3740" s="179"/>
      <c r="AF3740" s="67"/>
      <c r="AG3740" s="67"/>
      <c r="AH3740" s="67"/>
      <c r="AI3740" s="67"/>
      <c r="AJ3740" s="207"/>
      <c r="AK3740" s="207"/>
      <c r="AL3740" s="207"/>
      <c r="AM3740" s="207"/>
      <c r="AN3740" s="207"/>
      <c r="AO3740" s="208"/>
    </row>
    <row r="3741" customFormat="false" ht="15.75" hidden="false" customHeight="true" outlineLevel="0" collapsed="false">
      <c r="A3741" s="179"/>
      <c r="B3741" s="179"/>
      <c r="C3741" s="179"/>
      <c r="D3741" s="179"/>
      <c r="E3741" s="179"/>
      <c r="F3741" s="179"/>
      <c r="G3741" s="179"/>
      <c r="H3741" s="179"/>
      <c r="I3741" s="179"/>
      <c r="J3741" s="179"/>
      <c r="K3741" s="179"/>
      <c r="L3741" s="179"/>
      <c r="M3741" s="179"/>
      <c r="N3741" s="179"/>
      <c r="O3741" s="179"/>
      <c r="P3741" s="179"/>
      <c r="Q3741" s="179"/>
      <c r="R3741" s="179"/>
      <c r="S3741" s="179"/>
      <c r="T3741" s="179"/>
      <c r="U3741" s="179"/>
      <c r="V3741" s="179"/>
      <c r="W3741" s="179"/>
      <c r="X3741" s="179"/>
      <c r="Y3741" s="223"/>
      <c r="Z3741" s="179"/>
      <c r="AA3741" s="179"/>
      <c r="AB3741" s="179"/>
      <c r="AC3741" s="179"/>
      <c r="AD3741" s="179"/>
      <c r="AF3741" s="67"/>
      <c r="AG3741" s="67"/>
      <c r="AH3741" s="67"/>
      <c r="AI3741" s="67"/>
      <c r="AJ3741" s="207"/>
      <c r="AK3741" s="207"/>
      <c r="AL3741" s="207"/>
      <c r="AM3741" s="207"/>
      <c r="AN3741" s="207"/>
      <c r="AO3741" s="208"/>
    </row>
    <row r="3742" customFormat="false" ht="15.75" hidden="false" customHeight="true" outlineLevel="0" collapsed="false">
      <c r="A3742" s="179"/>
      <c r="B3742" s="179"/>
      <c r="C3742" s="179"/>
      <c r="D3742" s="179"/>
      <c r="E3742" s="179"/>
      <c r="F3742" s="179"/>
      <c r="G3742" s="179"/>
      <c r="H3742" s="179"/>
      <c r="I3742" s="179"/>
      <c r="J3742" s="179"/>
      <c r="K3742" s="179"/>
      <c r="L3742" s="179"/>
      <c r="M3742" s="179"/>
      <c r="N3742" s="179"/>
      <c r="O3742" s="179"/>
      <c r="P3742" s="179"/>
      <c r="Q3742" s="179"/>
      <c r="R3742" s="179"/>
      <c r="S3742" s="179"/>
      <c r="T3742" s="179"/>
      <c r="U3742" s="179"/>
      <c r="V3742" s="179"/>
      <c r="W3742" s="179"/>
      <c r="X3742" s="179"/>
      <c r="Y3742" s="223"/>
      <c r="Z3742" s="179"/>
      <c r="AA3742" s="179"/>
      <c r="AB3742" s="179"/>
      <c r="AC3742" s="179"/>
      <c r="AD3742" s="179"/>
      <c r="AF3742" s="67"/>
      <c r="AG3742" s="67"/>
      <c r="AH3742" s="67"/>
      <c r="AI3742" s="67"/>
      <c r="AJ3742" s="207"/>
      <c r="AK3742" s="207"/>
      <c r="AL3742" s="207"/>
      <c r="AM3742" s="207"/>
      <c r="AN3742" s="207"/>
      <c r="AO3742" s="208"/>
    </row>
    <row r="3743" customFormat="false" ht="15.75" hidden="false" customHeight="true" outlineLevel="0" collapsed="false">
      <c r="A3743" s="179"/>
      <c r="B3743" s="179"/>
      <c r="C3743" s="179"/>
      <c r="D3743" s="179"/>
      <c r="E3743" s="179"/>
      <c r="F3743" s="179"/>
      <c r="G3743" s="179"/>
      <c r="H3743" s="179"/>
      <c r="I3743" s="179"/>
      <c r="J3743" s="179"/>
      <c r="K3743" s="179"/>
      <c r="L3743" s="179"/>
      <c r="M3743" s="179"/>
      <c r="N3743" s="179"/>
      <c r="O3743" s="179"/>
      <c r="P3743" s="179"/>
      <c r="Q3743" s="179"/>
      <c r="R3743" s="179"/>
      <c r="S3743" s="179"/>
      <c r="T3743" s="179"/>
      <c r="U3743" s="179"/>
      <c r="V3743" s="179"/>
      <c r="W3743" s="179"/>
      <c r="X3743" s="179"/>
      <c r="Y3743" s="223"/>
      <c r="Z3743" s="179"/>
      <c r="AA3743" s="179"/>
      <c r="AB3743" s="179"/>
      <c r="AC3743" s="179"/>
      <c r="AD3743" s="179"/>
      <c r="AF3743" s="67"/>
      <c r="AG3743" s="67"/>
      <c r="AH3743" s="67"/>
      <c r="AI3743" s="67"/>
      <c r="AJ3743" s="207"/>
      <c r="AK3743" s="207"/>
      <c r="AL3743" s="207"/>
      <c r="AM3743" s="207"/>
      <c r="AN3743" s="207"/>
      <c r="AO3743" s="208"/>
    </row>
    <row r="3744" customFormat="false" ht="15.75" hidden="false" customHeight="true" outlineLevel="0" collapsed="false">
      <c r="A3744" s="179"/>
      <c r="B3744" s="179"/>
      <c r="C3744" s="179"/>
      <c r="D3744" s="179"/>
      <c r="E3744" s="179"/>
      <c r="F3744" s="179"/>
      <c r="G3744" s="179"/>
      <c r="H3744" s="179"/>
      <c r="I3744" s="179"/>
      <c r="J3744" s="179"/>
      <c r="K3744" s="179"/>
      <c r="L3744" s="179"/>
      <c r="M3744" s="179"/>
      <c r="N3744" s="179"/>
      <c r="O3744" s="179"/>
      <c r="P3744" s="179"/>
      <c r="Q3744" s="179"/>
      <c r="R3744" s="179"/>
      <c r="S3744" s="179"/>
      <c r="T3744" s="179"/>
      <c r="U3744" s="179"/>
      <c r="V3744" s="179"/>
      <c r="W3744" s="179"/>
      <c r="X3744" s="179"/>
      <c r="Y3744" s="223"/>
      <c r="Z3744" s="179"/>
      <c r="AA3744" s="179"/>
      <c r="AB3744" s="179"/>
      <c r="AC3744" s="179"/>
      <c r="AD3744" s="179"/>
      <c r="AF3744" s="67"/>
      <c r="AG3744" s="67"/>
      <c r="AH3744" s="67"/>
      <c r="AI3744" s="67"/>
      <c r="AJ3744" s="207"/>
      <c r="AK3744" s="207"/>
      <c r="AL3744" s="207"/>
      <c r="AM3744" s="207"/>
      <c r="AN3744" s="207"/>
      <c r="AO3744" s="208"/>
    </row>
    <row r="3745" customFormat="false" ht="15.75" hidden="false" customHeight="true" outlineLevel="0" collapsed="false">
      <c r="A3745" s="179"/>
      <c r="B3745" s="179"/>
      <c r="C3745" s="179"/>
      <c r="D3745" s="179"/>
      <c r="E3745" s="179"/>
      <c r="F3745" s="179"/>
      <c r="G3745" s="179"/>
      <c r="H3745" s="179"/>
      <c r="I3745" s="179"/>
      <c r="J3745" s="179"/>
      <c r="K3745" s="179"/>
      <c r="L3745" s="179"/>
      <c r="M3745" s="179"/>
      <c r="N3745" s="179"/>
      <c r="O3745" s="179"/>
      <c r="P3745" s="179"/>
      <c r="Q3745" s="179"/>
      <c r="R3745" s="179"/>
      <c r="S3745" s="179"/>
      <c r="T3745" s="179"/>
      <c r="U3745" s="179"/>
      <c r="V3745" s="179"/>
      <c r="W3745" s="179"/>
      <c r="X3745" s="179"/>
      <c r="Y3745" s="223"/>
      <c r="Z3745" s="179"/>
      <c r="AA3745" s="179"/>
      <c r="AB3745" s="179"/>
      <c r="AC3745" s="179"/>
      <c r="AD3745" s="179"/>
      <c r="AF3745" s="67"/>
      <c r="AG3745" s="67"/>
      <c r="AH3745" s="67"/>
      <c r="AI3745" s="67"/>
      <c r="AJ3745" s="207"/>
      <c r="AK3745" s="207"/>
      <c r="AL3745" s="207"/>
      <c r="AM3745" s="207"/>
      <c r="AN3745" s="207"/>
      <c r="AO3745" s="208"/>
    </row>
    <row r="3746" customFormat="false" ht="15.75" hidden="false" customHeight="true" outlineLevel="0" collapsed="false">
      <c r="A3746" s="179"/>
      <c r="B3746" s="179"/>
      <c r="C3746" s="179"/>
      <c r="D3746" s="179"/>
      <c r="E3746" s="179"/>
      <c r="F3746" s="179"/>
      <c r="G3746" s="179"/>
      <c r="H3746" s="179"/>
      <c r="I3746" s="179"/>
      <c r="J3746" s="179"/>
      <c r="K3746" s="179"/>
      <c r="L3746" s="179"/>
      <c r="M3746" s="179"/>
      <c r="N3746" s="179"/>
      <c r="O3746" s="179"/>
      <c r="P3746" s="179"/>
      <c r="Q3746" s="179"/>
      <c r="R3746" s="179"/>
      <c r="S3746" s="179"/>
      <c r="T3746" s="179"/>
      <c r="U3746" s="179"/>
      <c r="V3746" s="179"/>
      <c r="W3746" s="179"/>
      <c r="X3746" s="179"/>
      <c r="Y3746" s="223"/>
      <c r="Z3746" s="179"/>
      <c r="AA3746" s="179"/>
      <c r="AB3746" s="179"/>
      <c r="AC3746" s="179"/>
      <c r="AD3746" s="179"/>
      <c r="AF3746" s="67"/>
      <c r="AG3746" s="67"/>
      <c r="AH3746" s="67"/>
      <c r="AI3746" s="67"/>
      <c r="AJ3746" s="207"/>
      <c r="AK3746" s="207"/>
      <c r="AL3746" s="207"/>
      <c r="AM3746" s="207"/>
      <c r="AN3746" s="207"/>
      <c r="AO3746" s="208"/>
    </row>
    <row r="3747" customFormat="false" ht="15.75" hidden="false" customHeight="true" outlineLevel="0" collapsed="false">
      <c r="A3747" s="179"/>
      <c r="B3747" s="179"/>
      <c r="C3747" s="179"/>
      <c r="D3747" s="179"/>
      <c r="E3747" s="179"/>
      <c r="F3747" s="179"/>
      <c r="G3747" s="179"/>
      <c r="H3747" s="179"/>
      <c r="I3747" s="179"/>
      <c r="J3747" s="179"/>
      <c r="K3747" s="179"/>
      <c r="L3747" s="179"/>
      <c r="M3747" s="179"/>
      <c r="N3747" s="179"/>
      <c r="O3747" s="179"/>
      <c r="P3747" s="179"/>
      <c r="Q3747" s="179"/>
      <c r="R3747" s="179"/>
      <c r="S3747" s="179"/>
      <c r="T3747" s="179"/>
      <c r="U3747" s="179"/>
      <c r="V3747" s="179"/>
      <c r="W3747" s="179"/>
      <c r="X3747" s="179"/>
      <c r="Y3747" s="223"/>
      <c r="Z3747" s="179"/>
      <c r="AA3747" s="179"/>
      <c r="AB3747" s="179"/>
      <c r="AC3747" s="179"/>
      <c r="AD3747" s="179"/>
      <c r="AF3747" s="67"/>
      <c r="AG3747" s="67"/>
      <c r="AH3747" s="67"/>
      <c r="AI3747" s="67"/>
      <c r="AJ3747" s="207"/>
      <c r="AK3747" s="207"/>
      <c r="AL3747" s="207"/>
      <c r="AM3747" s="207"/>
      <c r="AN3747" s="207"/>
      <c r="AO3747" s="208"/>
    </row>
    <row r="3748" customFormat="false" ht="15.75" hidden="false" customHeight="true" outlineLevel="0" collapsed="false">
      <c r="A3748" s="179"/>
      <c r="B3748" s="179"/>
      <c r="C3748" s="179"/>
      <c r="D3748" s="179"/>
      <c r="E3748" s="179"/>
      <c r="F3748" s="179"/>
      <c r="G3748" s="179"/>
      <c r="H3748" s="179"/>
      <c r="I3748" s="179"/>
      <c r="J3748" s="179"/>
      <c r="K3748" s="179"/>
      <c r="L3748" s="179"/>
      <c r="M3748" s="179"/>
      <c r="N3748" s="179"/>
      <c r="O3748" s="179"/>
      <c r="P3748" s="179"/>
      <c r="Q3748" s="179"/>
      <c r="R3748" s="179"/>
      <c r="S3748" s="179"/>
      <c r="T3748" s="179"/>
      <c r="U3748" s="179"/>
      <c r="V3748" s="179"/>
      <c r="W3748" s="179"/>
      <c r="X3748" s="179"/>
      <c r="Y3748" s="223"/>
      <c r="Z3748" s="179"/>
      <c r="AA3748" s="179"/>
      <c r="AB3748" s="179"/>
      <c r="AC3748" s="179"/>
      <c r="AD3748" s="179"/>
      <c r="AF3748" s="67"/>
      <c r="AG3748" s="67"/>
      <c r="AH3748" s="67"/>
      <c r="AI3748" s="67"/>
      <c r="AJ3748" s="207"/>
      <c r="AK3748" s="207"/>
      <c r="AL3748" s="207"/>
      <c r="AM3748" s="207"/>
      <c r="AN3748" s="207"/>
      <c r="AO3748" s="208"/>
    </row>
    <row r="3749" customFormat="false" ht="15.75" hidden="false" customHeight="true" outlineLevel="0" collapsed="false">
      <c r="A3749" s="179"/>
      <c r="B3749" s="179"/>
      <c r="C3749" s="179"/>
      <c r="D3749" s="179"/>
      <c r="E3749" s="179"/>
      <c r="F3749" s="179"/>
      <c r="G3749" s="179"/>
      <c r="H3749" s="179"/>
      <c r="I3749" s="179"/>
      <c r="J3749" s="179"/>
      <c r="K3749" s="179"/>
      <c r="L3749" s="179"/>
      <c r="M3749" s="179"/>
      <c r="N3749" s="179"/>
      <c r="O3749" s="179"/>
      <c r="P3749" s="179"/>
      <c r="Q3749" s="179"/>
      <c r="R3749" s="179"/>
      <c r="S3749" s="179"/>
      <c r="T3749" s="179"/>
      <c r="U3749" s="179"/>
      <c r="V3749" s="179"/>
      <c r="W3749" s="179"/>
      <c r="X3749" s="179"/>
      <c r="Y3749" s="223"/>
      <c r="Z3749" s="179"/>
      <c r="AA3749" s="179"/>
      <c r="AB3749" s="179"/>
      <c r="AC3749" s="179"/>
      <c r="AD3749" s="179"/>
      <c r="AF3749" s="67"/>
      <c r="AG3749" s="67"/>
      <c r="AH3749" s="67"/>
      <c r="AI3749" s="67"/>
      <c r="AJ3749" s="207"/>
      <c r="AK3749" s="207"/>
      <c r="AL3749" s="207"/>
      <c r="AM3749" s="207"/>
      <c r="AN3749" s="207"/>
      <c r="AO3749" s="208"/>
    </row>
    <row r="3750" customFormat="false" ht="15.75" hidden="false" customHeight="true" outlineLevel="0" collapsed="false">
      <c r="A3750" s="179"/>
      <c r="B3750" s="179"/>
      <c r="C3750" s="179"/>
      <c r="D3750" s="179"/>
      <c r="E3750" s="179"/>
      <c r="F3750" s="179"/>
      <c r="G3750" s="179"/>
      <c r="H3750" s="179"/>
      <c r="I3750" s="179"/>
      <c r="J3750" s="179"/>
      <c r="K3750" s="179"/>
      <c r="L3750" s="179"/>
      <c r="M3750" s="179"/>
      <c r="N3750" s="179"/>
      <c r="O3750" s="179"/>
      <c r="P3750" s="179"/>
      <c r="Q3750" s="179"/>
      <c r="R3750" s="179"/>
      <c r="S3750" s="179"/>
      <c r="T3750" s="179"/>
      <c r="U3750" s="179"/>
      <c r="V3750" s="179"/>
      <c r="W3750" s="179"/>
      <c r="X3750" s="179"/>
      <c r="Y3750" s="223"/>
      <c r="Z3750" s="179"/>
      <c r="AA3750" s="179"/>
      <c r="AB3750" s="179"/>
      <c r="AC3750" s="179"/>
      <c r="AD3750" s="179"/>
      <c r="AF3750" s="67"/>
      <c r="AG3750" s="67"/>
      <c r="AH3750" s="67"/>
      <c r="AI3750" s="67"/>
      <c r="AJ3750" s="207"/>
      <c r="AK3750" s="207"/>
      <c r="AL3750" s="207"/>
      <c r="AM3750" s="207"/>
      <c r="AN3750" s="207"/>
      <c r="AO3750" s="208"/>
    </row>
    <row r="3751" customFormat="false" ht="15.75" hidden="false" customHeight="true" outlineLevel="0" collapsed="false">
      <c r="A3751" s="179"/>
      <c r="B3751" s="179"/>
      <c r="C3751" s="179"/>
      <c r="D3751" s="179"/>
      <c r="E3751" s="179"/>
      <c r="F3751" s="179"/>
      <c r="G3751" s="179"/>
      <c r="H3751" s="179"/>
      <c r="I3751" s="179"/>
      <c r="J3751" s="179"/>
      <c r="K3751" s="179"/>
      <c r="L3751" s="179"/>
      <c r="M3751" s="179"/>
      <c r="N3751" s="179"/>
      <c r="O3751" s="179"/>
      <c r="P3751" s="179"/>
      <c r="Q3751" s="179"/>
      <c r="R3751" s="179"/>
      <c r="S3751" s="179"/>
      <c r="T3751" s="179"/>
      <c r="U3751" s="179"/>
      <c r="V3751" s="179"/>
      <c r="W3751" s="179"/>
      <c r="X3751" s="179"/>
      <c r="Y3751" s="223"/>
      <c r="Z3751" s="179"/>
      <c r="AA3751" s="179"/>
      <c r="AB3751" s="179"/>
      <c r="AC3751" s="179"/>
      <c r="AD3751" s="179"/>
      <c r="AF3751" s="67"/>
      <c r="AG3751" s="67"/>
      <c r="AH3751" s="67"/>
      <c r="AI3751" s="67"/>
      <c r="AJ3751" s="207"/>
      <c r="AK3751" s="207"/>
      <c r="AL3751" s="207"/>
      <c r="AM3751" s="207"/>
      <c r="AN3751" s="207"/>
      <c r="AO3751" s="208"/>
    </row>
    <row r="3752" customFormat="false" ht="15.75" hidden="false" customHeight="true" outlineLevel="0" collapsed="false">
      <c r="A3752" s="179"/>
      <c r="B3752" s="179"/>
      <c r="C3752" s="179"/>
      <c r="D3752" s="179"/>
      <c r="E3752" s="179"/>
      <c r="F3752" s="179"/>
      <c r="G3752" s="179"/>
      <c r="H3752" s="179"/>
      <c r="I3752" s="179"/>
      <c r="J3752" s="179"/>
      <c r="K3752" s="179"/>
      <c r="L3752" s="179"/>
      <c r="M3752" s="179"/>
      <c r="N3752" s="179"/>
      <c r="O3752" s="179"/>
      <c r="P3752" s="179"/>
      <c r="Q3752" s="179"/>
      <c r="R3752" s="179"/>
      <c r="S3752" s="179"/>
      <c r="T3752" s="179"/>
      <c r="U3752" s="179"/>
      <c r="V3752" s="179"/>
      <c r="W3752" s="179"/>
      <c r="X3752" s="179"/>
      <c r="Y3752" s="223"/>
      <c r="Z3752" s="179"/>
      <c r="AA3752" s="179"/>
      <c r="AB3752" s="179"/>
      <c r="AC3752" s="179"/>
      <c r="AD3752" s="179"/>
      <c r="AF3752" s="67"/>
      <c r="AG3752" s="67"/>
      <c r="AH3752" s="67"/>
      <c r="AI3752" s="67"/>
      <c r="AJ3752" s="207"/>
      <c r="AK3752" s="207"/>
      <c r="AL3752" s="207"/>
      <c r="AM3752" s="207"/>
      <c r="AN3752" s="207"/>
      <c r="AO3752" s="208"/>
    </row>
    <row r="3753" customFormat="false" ht="15.75" hidden="false" customHeight="true" outlineLevel="0" collapsed="false">
      <c r="A3753" s="179"/>
      <c r="B3753" s="179"/>
      <c r="C3753" s="179"/>
      <c r="D3753" s="179"/>
      <c r="E3753" s="179"/>
      <c r="F3753" s="179"/>
      <c r="G3753" s="179"/>
      <c r="H3753" s="179"/>
      <c r="I3753" s="179"/>
      <c r="J3753" s="179"/>
      <c r="K3753" s="179"/>
      <c r="L3753" s="179"/>
      <c r="M3753" s="179"/>
      <c r="N3753" s="179"/>
      <c r="O3753" s="179"/>
      <c r="P3753" s="179"/>
      <c r="Q3753" s="179"/>
      <c r="R3753" s="179"/>
      <c r="S3753" s="179"/>
      <c r="T3753" s="179"/>
      <c r="U3753" s="179"/>
      <c r="V3753" s="179"/>
      <c r="W3753" s="179"/>
      <c r="X3753" s="179"/>
      <c r="Y3753" s="223"/>
      <c r="Z3753" s="179"/>
      <c r="AA3753" s="179"/>
      <c r="AB3753" s="179"/>
      <c r="AC3753" s="179"/>
      <c r="AD3753" s="179"/>
      <c r="AF3753" s="67"/>
      <c r="AG3753" s="67"/>
      <c r="AH3753" s="67"/>
      <c r="AI3753" s="67"/>
      <c r="AJ3753" s="207"/>
      <c r="AK3753" s="207"/>
      <c r="AL3753" s="207"/>
      <c r="AM3753" s="207"/>
      <c r="AN3753" s="207"/>
      <c r="AO3753" s="208"/>
    </row>
    <row r="3754" customFormat="false" ht="15.75" hidden="false" customHeight="true" outlineLevel="0" collapsed="false">
      <c r="A3754" s="179"/>
      <c r="B3754" s="179"/>
      <c r="C3754" s="179"/>
      <c r="D3754" s="179"/>
      <c r="E3754" s="179"/>
      <c r="F3754" s="179"/>
      <c r="G3754" s="179"/>
      <c r="H3754" s="179"/>
      <c r="I3754" s="179"/>
      <c r="J3754" s="179"/>
      <c r="K3754" s="179"/>
      <c r="L3754" s="179"/>
      <c r="M3754" s="179"/>
      <c r="N3754" s="179"/>
      <c r="O3754" s="179"/>
      <c r="P3754" s="179"/>
      <c r="Q3754" s="179"/>
      <c r="R3754" s="179"/>
      <c r="S3754" s="179"/>
      <c r="T3754" s="179"/>
      <c r="U3754" s="179"/>
      <c r="V3754" s="179"/>
      <c r="W3754" s="179"/>
      <c r="X3754" s="179"/>
      <c r="Y3754" s="223"/>
      <c r="Z3754" s="179"/>
      <c r="AA3754" s="179"/>
      <c r="AB3754" s="179"/>
      <c r="AC3754" s="179"/>
      <c r="AD3754" s="179"/>
      <c r="AF3754" s="67"/>
      <c r="AG3754" s="67"/>
      <c r="AH3754" s="67"/>
      <c r="AI3754" s="67"/>
      <c r="AJ3754" s="207"/>
      <c r="AK3754" s="207"/>
      <c r="AL3754" s="207"/>
      <c r="AM3754" s="207"/>
      <c r="AN3754" s="207"/>
      <c r="AO3754" s="208"/>
    </row>
    <row r="3755" customFormat="false" ht="15.75" hidden="false" customHeight="true" outlineLevel="0" collapsed="false">
      <c r="A3755" s="179"/>
      <c r="B3755" s="179"/>
      <c r="C3755" s="179"/>
      <c r="D3755" s="179"/>
      <c r="E3755" s="179"/>
      <c r="F3755" s="179"/>
      <c r="G3755" s="179"/>
      <c r="H3755" s="179"/>
      <c r="I3755" s="179"/>
      <c r="J3755" s="179"/>
      <c r="K3755" s="179"/>
      <c r="L3755" s="179"/>
      <c r="M3755" s="179"/>
      <c r="N3755" s="179"/>
      <c r="O3755" s="179"/>
      <c r="P3755" s="179"/>
      <c r="Q3755" s="179"/>
      <c r="R3755" s="179"/>
      <c r="S3755" s="179"/>
      <c r="T3755" s="179"/>
      <c r="U3755" s="179"/>
      <c r="V3755" s="179"/>
      <c r="W3755" s="179"/>
      <c r="X3755" s="179"/>
      <c r="Y3755" s="223"/>
      <c r="Z3755" s="179"/>
      <c r="AA3755" s="179"/>
      <c r="AB3755" s="179"/>
      <c r="AC3755" s="179"/>
      <c r="AD3755" s="179"/>
      <c r="AF3755" s="67"/>
      <c r="AG3755" s="67"/>
      <c r="AH3755" s="67"/>
      <c r="AI3755" s="67"/>
      <c r="AJ3755" s="207"/>
      <c r="AK3755" s="207"/>
      <c r="AL3755" s="207"/>
      <c r="AM3755" s="207"/>
      <c r="AN3755" s="207"/>
      <c r="AO3755" s="208"/>
    </row>
    <row r="3756" customFormat="false" ht="15.75" hidden="false" customHeight="true" outlineLevel="0" collapsed="false">
      <c r="A3756" s="179"/>
      <c r="B3756" s="179"/>
      <c r="C3756" s="179"/>
      <c r="D3756" s="179"/>
      <c r="E3756" s="179"/>
      <c r="F3756" s="179"/>
      <c r="G3756" s="179"/>
      <c r="H3756" s="179"/>
      <c r="I3756" s="179"/>
      <c r="J3756" s="179"/>
      <c r="K3756" s="179"/>
      <c r="L3756" s="179"/>
      <c r="M3756" s="179"/>
      <c r="N3756" s="179"/>
      <c r="O3756" s="179"/>
      <c r="P3756" s="179"/>
      <c r="Q3756" s="179"/>
      <c r="R3756" s="179"/>
      <c r="S3756" s="179"/>
      <c r="T3756" s="179"/>
      <c r="U3756" s="179"/>
      <c r="V3756" s="179"/>
      <c r="W3756" s="179"/>
      <c r="X3756" s="179"/>
      <c r="Y3756" s="223"/>
      <c r="Z3756" s="179"/>
      <c r="AA3756" s="179"/>
      <c r="AB3756" s="179"/>
      <c r="AC3756" s="179"/>
      <c r="AD3756" s="179"/>
      <c r="AF3756" s="67"/>
      <c r="AG3756" s="67"/>
      <c r="AH3756" s="67"/>
      <c r="AI3756" s="67"/>
      <c r="AJ3756" s="207"/>
      <c r="AK3756" s="207"/>
      <c r="AL3756" s="207"/>
      <c r="AM3756" s="207"/>
      <c r="AN3756" s="207"/>
      <c r="AO3756" s="208"/>
    </row>
    <row r="3757" customFormat="false" ht="15.75" hidden="false" customHeight="true" outlineLevel="0" collapsed="false">
      <c r="A3757" s="179"/>
      <c r="B3757" s="179"/>
      <c r="C3757" s="179"/>
      <c r="D3757" s="179"/>
      <c r="E3757" s="179"/>
      <c r="F3757" s="179"/>
      <c r="G3757" s="179"/>
      <c r="H3757" s="179"/>
      <c r="I3757" s="179"/>
      <c r="J3757" s="179"/>
      <c r="K3757" s="179"/>
      <c r="L3757" s="179"/>
      <c r="M3757" s="179"/>
      <c r="N3757" s="179"/>
      <c r="O3757" s="179"/>
      <c r="P3757" s="179"/>
      <c r="Q3757" s="179"/>
      <c r="R3757" s="179"/>
      <c r="S3757" s="179"/>
      <c r="T3757" s="179"/>
      <c r="U3757" s="179"/>
      <c r="V3757" s="179"/>
      <c r="W3757" s="179"/>
      <c r="X3757" s="179"/>
      <c r="Y3757" s="223"/>
      <c r="Z3757" s="179"/>
      <c r="AA3757" s="179"/>
      <c r="AB3757" s="179"/>
      <c r="AC3757" s="179"/>
      <c r="AD3757" s="179"/>
      <c r="AF3757" s="67"/>
      <c r="AG3757" s="67"/>
      <c r="AH3757" s="67"/>
      <c r="AI3757" s="67"/>
      <c r="AJ3757" s="207"/>
      <c r="AK3757" s="207"/>
      <c r="AL3757" s="207"/>
      <c r="AM3757" s="207"/>
      <c r="AN3757" s="207"/>
      <c r="AO3757" s="208"/>
    </row>
    <row r="3758" customFormat="false" ht="15.75" hidden="false" customHeight="true" outlineLevel="0" collapsed="false">
      <c r="A3758" s="179"/>
      <c r="B3758" s="179"/>
      <c r="C3758" s="179"/>
      <c r="D3758" s="179"/>
      <c r="E3758" s="179"/>
      <c r="F3758" s="179"/>
      <c r="G3758" s="179"/>
      <c r="H3758" s="179"/>
      <c r="I3758" s="179"/>
      <c r="J3758" s="179"/>
      <c r="K3758" s="179"/>
      <c r="L3758" s="179"/>
      <c r="M3758" s="179"/>
      <c r="N3758" s="179"/>
      <c r="O3758" s="179"/>
      <c r="P3758" s="179"/>
      <c r="Q3758" s="179"/>
      <c r="R3758" s="179"/>
      <c r="S3758" s="179"/>
      <c r="T3758" s="179"/>
      <c r="U3758" s="179"/>
      <c r="V3758" s="179"/>
      <c r="W3758" s="179"/>
      <c r="X3758" s="179"/>
      <c r="Y3758" s="223"/>
      <c r="Z3758" s="179"/>
      <c r="AA3758" s="179"/>
      <c r="AB3758" s="179"/>
      <c r="AC3758" s="179"/>
      <c r="AD3758" s="179"/>
      <c r="AF3758" s="67"/>
      <c r="AG3758" s="67"/>
      <c r="AH3758" s="67"/>
      <c r="AI3758" s="67"/>
      <c r="AJ3758" s="207"/>
      <c r="AK3758" s="207"/>
      <c r="AL3758" s="207"/>
      <c r="AM3758" s="207"/>
      <c r="AN3758" s="207"/>
      <c r="AO3758" s="208"/>
    </row>
    <row r="3759" customFormat="false" ht="15.75" hidden="false" customHeight="true" outlineLevel="0" collapsed="false">
      <c r="A3759" s="179"/>
      <c r="B3759" s="179"/>
      <c r="C3759" s="179"/>
      <c r="D3759" s="179"/>
      <c r="E3759" s="179"/>
      <c r="F3759" s="179"/>
      <c r="G3759" s="179"/>
      <c r="H3759" s="179"/>
      <c r="I3759" s="179"/>
      <c r="J3759" s="179"/>
      <c r="K3759" s="179"/>
      <c r="L3759" s="179"/>
      <c r="M3759" s="179"/>
      <c r="N3759" s="179"/>
      <c r="O3759" s="179"/>
      <c r="P3759" s="179"/>
      <c r="Q3759" s="179"/>
      <c r="R3759" s="179"/>
      <c r="S3759" s="179"/>
      <c r="T3759" s="179"/>
      <c r="U3759" s="179"/>
      <c r="V3759" s="179"/>
      <c r="W3759" s="179"/>
      <c r="X3759" s="179"/>
      <c r="Y3759" s="223"/>
      <c r="Z3759" s="179"/>
      <c r="AA3759" s="179"/>
      <c r="AB3759" s="179"/>
      <c r="AC3759" s="179"/>
      <c r="AD3759" s="179"/>
      <c r="AF3759" s="67"/>
      <c r="AG3759" s="67"/>
      <c r="AH3759" s="67"/>
      <c r="AI3759" s="67"/>
      <c r="AJ3759" s="207"/>
      <c r="AK3759" s="207"/>
      <c r="AL3759" s="207"/>
      <c r="AM3759" s="207"/>
      <c r="AN3759" s="207"/>
      <c r="AO3759" s="208"/>
    </row>
    <row r="3760" customFormat="false" ht="15.75" hidden="false" customHeight="true" outlineLevel="0" collapsed="false">
      <c r="A3760" s="179"/>
      <c r="B3760" s="179"/>
      <c r="C3760" s="179"/>
      <c r="D3760" s="179"/>
      <c r="E3760" s="179"/>
      <c r="F3760" s="179"/>
      <c r="G3760" s="179"/>
      <c r="H3760" s="179"/>
      <c r="I3760" s="179"/>
      <c r="J3760" s="179"/>
      <c r="K3760" s="179"/>
      <c r="L3760" s="179"/>
      <c r="M3760" s="179"/>
      <c r="N3760" s="179"/>
      <c r="O3760" s="179"/>
      <c r="P3760" s="179"/>
      <c r="Q3760" s="179"/>
      <c r="R3760" s="179"/>
      <c r="S3760" s="179"/>
      <c r="T3760" s="179"/>
      <c r="U3760" s="179"/>
      <c r="V3760" s="179"/>
      <c r="W3760" s="179"/>
      <c r="X3760" s="179"/>
      <c r="Y3760" s="223"/>
      <c r="Z3760" s="179"/>
      <c r="AA3760" s="179"/>
      <c r="AB3760" s="179"/>
      <c r="AC3760" s="179"/>
      <c r="AD3760" s="179"/>
      <c r="AF3760" s="67"/>
      <c r="AG3760" s="67"/>
      <c r="AH3760" s="67"/>
      <c r="AI3760" s="67"/>
      <c r="AJ3760" s="207"/>
      <c r="AK3760" s="207"/>
      <c r="AL3760" s="207"/>
      <c r="AM3760" s="207"/>
      <c r="AN3760" s="207"/>
      <c r="AO3760" s="208"/>
    </row>
    <row r="3761" customFormat="false" ht="15.75" hidden="false" customHeight="true" outlineLevel="0" collapsed="false">
      <c r="A3761" s="179"/>
      <c r="B3761" s="179"/>
      <c r="C3761" s="179"/>
      <c r="D3761" s="179"/>
      <c r="E3761" s="179"/>
      <c r="F3761" s="179"/>
      <c r="G3761" s="179"/>
      <c r="H3761" s="179"/>
      <c r="I3761" s="179"/>
      <c r="J3761" s="179"/>
      <c r="K3761" s="179"/>
      <c r="L3761" s="179"/>
      <c r="M3761" s="179"/>
      <c r="N3761" s="179"/>
      <c r="O3761" s="179"/>
      <c r="P3761" s="179"/>
      <c r="Q3761" s="179"/>
      <c r="R3761" s="179"/>
      <c r="S3761" s="179"/>
      <c r="T3761" s="179"/>
      <c r="U3761" s="179"/>
      <c r="V3761" s="179"/>
      <c r="W3761" s="179"/>
      <c r="X3761" s="179"/>
      <c r="Y3761" s="223"/>
      <c r="Z3761" s="179"/>
      <c r="AA3761" s="179"/>
      <c r="AB3761" s="179"/>
      <c r="AC3761" s="179"/>
      <c r="AD3761" s="179"/>
      <c r="AF3761" s="67"/>
      <c r="AG3761" s="67"/>
      <c r="AH3761" s="67"/>
      <c r="AI3761" s="67"/>
      <c r="AJ3761" s="207"/>
      <c r="AK3761" s="207"/>
      <c r="AL3761" s="207"/>
      <c r="AM3761" s="207"/>
      <c r="AN3761" s="207"/>
      <c r="AO3761" s="208"/>
    </row>
    <row r="3762" customFormat="false" ht="15.75" hidden="false" customHeight="true" outlineLevel="0" collapsed="false">
      <c r="A3762" s="179"/>
      <c r="B3762" s="179"/>
      <c r="C3762" s="179"/>
      <c r="D3762" s="179"/>
      <c r="E3762" s="179"/>
      <c r="F3762" s="179"/>
      <c r="G3762" s="179"/>
      <c r="H3762" s="179"/>
      <c r="I3762" s="179"/>
      <c r="J3762" s="179"/>
      <c r="K3762" s="179"/>
      <c r="L3762" s="179"/>
      <c r="M3762" s="179"/>
      <c r="N3762" s="179"/>
      <c r="O3762" s="179"/>
      <c r="P3762" s="179"/>
      <c r="Q3762" s="179"/>
      <c r="R3762" s="179"/>
      <c r="S3762" s="179"/>
      <c r="T3762" s="179"/>
      <c r="U3762" s="179"/>
      <c r="V3762" s="179"/>
      <c r="W3762" s="179"/>
      <c r="X3762" s="179"/>
      <c r="Y3762" s="223"/>
      <c r="Z3762" s="179"/>
      <c r="AA3762" s="179"/>
      <c r="AB3762" s="179"/>
      <c r="AC3762" s="179"/>
      <c r="AD3762" s="179"/>
      <c r="AF3762" s="67"/>
      <c r="AG3762" s="67"/>
      <c r="AH3762" s="67"/>
      <c r="AI3762" s="67"/>
      <c r="AJ3762" s="207"/>
      <c r="AK3762" s="207"/>
      <c r="AL3762" s="207"/>
      <c r="AM3762" s="207"/>
      <c r="AN3762" s="207"/>
      <c r="AO3762" s="208"/>
    </row>
    <row r="3763" customFormat="false" ht="15.75" hidden="false" customHeight="true" outlineLevel="0" collapsed="false">
      <c r="A3763" s="179"/>
      <c r="B3763" s="179"/>
      <c r="C3763" s="179"/>
      <c r="D3763" s="179"/>
      <c r="E3763" s="179"/>
      <c r="F3763" s="179"/>
      <c r="G3763" s="179"/>
      <c r="H3763" s="179"/>
      <c r="I3763" s="179"/>
      <c r="J3763" s="179"/>
      <c r="K3763" s="179"/>
      <c r="L3763" s="179"/>
      <c r="M3763" s="179"/>
      <c r="N3763" s="179"/>
      <c r="O3763" s="179"/>
      <c r="P3763" s="179"/>
      <c r="Q3763" s="179"/>
      <c r="R3763" s="179"/>
      <c r="S3763" s="179"/>
      <c r="T3763" s="179"/>
      <c r="U3763" s="179"/>
      <c r="V3763" s="179"/>
      <c r="W3763" s="179"/>
      <c r="X3763" s="179"/>
      <c r="Y3763" s="223"/>
      <c r="Z3763" s="179"/>
      <c r="AA3763" s="179"/>
      <c r="AB3763" s="179"/>
      <c r="AC3763" s="179"/>
      <c r="AD3763" s="179"/>
      <c r="AF3763" s="67"/>
      <c r="AG3763" s="67"/>
      <c r="AH3763" s="67"/>
      <c r="AI3763" s="67"/>
      <c r="AJ3763" s="207"/>
      <c r="AK3763" s="207"/>
      <c r="AL3763" s="207"/>
      <c r="AM3763" s="207"/>
      <c r="AN3763" s="207"/>
      <c r="AO3763" s="208"/>
    </row>
    <row r="3764" customFormat="false" ht="15.75" hidden="false" customHeight="true" outlineLevel="0" collapsed="false">
      <c r="A3764" s="179"/>
      <c r="B3764" s="179"/>
      <c r="C3764" s="179"/>
      <c r="D3764" s="179"/>
      <c r="E3764" s="179"/>
      <c r="F3764" s="179"/>
      <c r="G3764" s="179"/>
      <c r="H3764" s="179"/>
      <c r="I3764" s="179"/>
      <c r="J3764" s="179"/>
      <c r="K3764" s="179"/>
      <c r="L3764" s="179"/>
      <c r="M3764" s="179"/>
      <c r="N3764" s="179"/>
      <c r="O3764" s="179"/>
      <c r="P3764" s="179"/>
      <c r="Q3764" s="179"/>
      <c r="R3764" s="179"/>
      <c r="S3764" s="179"/>
      <c r="T3764" s="179"/>
      <c r="U3764" s="179"/>
      <c r="V3764" s="179"/>
      <c r="W3764" s="179"/>
      <c r="X3764" s="179"/>
      <c r="Y3764" s="223"/>
      <c r="Z3764" s="179"/>
      <c r="AA3764" s="179"/>
      <c r="AB3764" s="179"/>
      <c r="AC3764" s="179"/>
      <c r="AD3764" s="179"/>
      <c r="AF3764" s="67"/>
      <c r="AG3764" s="67"/>
      <c r="AH3764" s="67"/>
      <c r="AI3764" s="67"/>
      <c r="AJ3764" s="207"/>
      <c r="AK3764" s="207"/>
      <c r="AL3764" s="207"/>
      <c r="AM3764" s="207"/>
      <c r="AN3764" s="207"/>
      <c r="AO3764" s="208"/>
    </row>
    <row r="3765" customFormat="false" ht="15.75" hidden="false" customHeight="true" outlineLevel="0" collapsed="false">
      <c r="A3765" s="179"/>
      <c r="B3765" s="179"/>
      <c r="C3765" s="179"/>
      <c r="D3765" s="179"/>
      <c r="E3765" s="179"/>
      <c r="F3765" s="179"/>
      <c r="G3765" s="179"/>
      <c r="H3765" s="179"/>
      <c r="I3765" s="179"/>
      <c r="J3765" s="179"/>
      <c r="K3765" s="179"/>
      <c r="L3765" s="179"/>
      <c r="M3765" s="179"/>
      <c r="N3765" s="179"/>
      <c r="O3765" s="179"/>
      <c r="P3765" s="179"/>
      <c r="Q3765" s="179"/>
      <c r="R3765" s="179"/>
      <c r="S3765" s="179"/>
      <c r="T3765" s="179"/>
      <c r="U3765" s="179"/>
      <c r="V3765" s="179"/>
      <c r="W3765" s="179"/>
      <c r="X3765" s="179"/>
      <c r="Y3765" s="223"/>
      <c r="Z3765" s="179"/>
      <c r="AA3765" s="179"/>
      <c r="AB3765" s="179"/>
      <c r="AC3765" s="179"/>
      <c r="AD3765" s="179"/>
      <c r="AF3765" s="67"/>
      <c r="AG3765" s="67"/>
      <c r="AH3765" s="67"/>
      <c r="AI3765" s="67"/>
      <c r="AJ3765" s="207"/>
      <c r="AK3765" s="207"/>
      <c r="AL3765" s="207"/>
      <c r="AM3765" s="207"/>
      <c r="AN3765" s="207"/>
      <c r="AO3765" s="208"/>
    </row>
    <row r="3766" customFormat="false" ht="15.75" hidden="false" customHeight="true" outlineLevel="0" collapsed="false">
      <c r="A3766" s="179"/>
      <c r="B3766" s="179"/>
      <c r="C3766" s="179"/>
      <c r="D3766" s="179"/>
      <c r="E3766" s="179"/>
      <c r="F3766" s="179"/>
      <c r="G3766" s="179"/>
      <c r="H3766" s="179"/>
      <c r="I3766" s="179"/>
      <c r="J3766" s="179"/>
      <c r="K3766" s="179"/>
      <c r="L3766" s="179"/>
      <c r="M3766" s="179"/>
      <c r="N3766" s="179"/>
      <c r="O3766" s="179"/>
      <c r="P3766" s="179"/>
      <c r="Q3766" s="179"/>
      <c r="R3766" s="179"/>
      <c r="S3766" s="179"/>
      <c r="T3766" s="179"/>
      <c r="U3766" s="179"/>
      <c r="V3766" s="179"/>
      <c r="W3766" s="179"/>
      <c r="X3766" s="179"/>
      <c r="Y3766" s="223"/>
      <c r="Z3766" s="179"/>
      <c r="AA3766" s="179"/>
      <c r="AB3766" s="179"/>
      <c r="AC3766" s="179"/>
      <c r="AD3766" s="179"/>
      <c r="AF3766" s="67"/>
      <c r="AG3766" s="67"/>
      <c r="AH3766" s="67"/>
      <c r="AI3766" s="67"/>
      <c r="AJ3766" s="207"/>
      <c r="AK3766" s="207"/>
      <c r="AL3766" s="207"/>
      <c r="AM3766" s="207"/>
      <c r="AN3766" s="207"/>
      <c r="AO3766" s="208"/>
    </row>
    <row r="3767" customFormat="false" ht="15.75" hidden="false" customHeight="true" outlineLevel="0" collapsed="false">
      <c r="A3767" s="179"/>
      <c r="B3767" s="179"/>
      <c r="C3767" s="179"/>
      <c r="D3767" s="179"/>
      <c r="E3767" s="179"/>
      <c r="F3767" s="179"/>
      <c r="G3767" s="179"/>
      <c r="H3767" s="179"/>
      <c r="I3767" s="179"/>
      <c r="J3767" s="179"/>
      <c r="K3767" s="179"/>
      <c r="L3767" s="179"/>
      <c r="M3767" s="179"/>
      <c r="N3767" s="179"/>
      <c r="O3767" s="179"/>
      <c r="P3767" s="179"/>
      <c r="Q3767" s="179"/>
      <c r="R3767" s="179"/>
      <c r="S3767" s="179"/>
      <c r="T3767" s="179"/>
      <c r="U3767" s="179"/>
      <c r="V3767" s="179"/>
      <c r="W3767" s="179"/>
      <c r="X3767" s="179"/>
      <c r="Y3767" s="223"/>
      <c r="Z3767" s="179"/>
      <c r="AA3767" s="179"/>
      <c r="AB3767" s="179"/>
      <c r="AC3767" s="179"/>
      <c r="AD3767" s="179"/>
      <c r="AF3767" s="67"/>
      <c r="AG3767" s="67"/>
      <c r="AH3767" s="67"/>
      <c r="AI3767" s="67"/>
      <c r="AJ3767" s="207"/>
      <c r="AK3767" s="207"/>
      <c r="AL3767" s="207"/>
      <c r="AM3767" s="207"/>
      <c r="AN3767" s="207"/>
      <c r="AO3767" s="208"/>
    </row>
    <row r="3768" customFormat="false" ht="15.75" hidden="false" customHeight="true" outlineLevel="0" collapsed="false">
      <c r="A3768" s="179"/>
      <c r="B3768" s="179"/>
      <c r="C3768" s="179"/>
      <c r="D3768" s="179"/>
      <c r="E3768" s="179"/>
      <c r="F3768" s="179"/>
      <c r="G3768" s="179"/>
      <c r="H3768" s="179"/>
      <c r="I3768" s="179"/>
      <c r="J3768" s="179"/>
      <c r="K3768" s="179"/>
      <c r="L3768" s="179"/>
      <c r="M3768" s="179"/>
      <c r="N3768" s="179"/>
      <c r="O3768" s="179"/>
      <c r="P3768" s="179"/>
      <c r="Q3768" s="179"/>
      <c r="R3768" s="179"/>
      <c r="S3768" s="179"/>
      <c r="T3768" s="179"/>
      <c r="U3768" s="179"/>
      <c r="V3768" s="179"/>
      <c r="W3768" s="179"/>
      <c r="X3768" s="179"/>
      <c r="Y3768" s="223"/>
      <c r="Z3768" s="179"/>
      <c r="AA3768" s="179"/>
      <c r="AB3768" s="179"/>
      <c r="AC3768" s="179"/>
      <c r="AD3768" s="179"/>
      <c r="AF3768" s="67"/>
      <c r="AG3768" s="67"/>
      <c r="AH3768" s="67"/>
      <c r="AI3768" s="67"/>
      <c r="AJ3768" s="207"/>
      <c r="AK3768" s="207"/>
      <c r="AL3768" s="207"/>
      <c r="AM3768" s="207"/>
      <c r="AN3768" s="207"/>
      <c r="AO3768" s="208"/>
    </row>
    <row r="3769" customFormat="false" ht="15.75" hidden="false" customHeight="true" outlineLevel="0" collapsed="false">
      <c r="A3769" s="179"/>
      <c r="B3769" s="179"/>
      <c r="C3769" s="179"/>
      <c r="D3769" s="179"/>
      <c r="E3769" s="179"/>
      <c r="F3769" s="179"/>
      <c r="G3769" s="179"/>
      <c r="H3769" s="179"/>
      <c r="I3769" s="179"/>
      <c r="J3769" s="179"/>
      <c r="K3769" s="179"/>
      <c r="L3769" s="179"/>
      <c r="M3769" s="179"/>
      <c r="N3769" s="179"/>
      <c r="O3769" s="179"/>
      <c r="P3769" s="179"/>
      <c r="Q3769" s="179"/>
      <c r="R3769" s="179"/>
      <c r="S3769" s="179"/>
      <c r="T3769" s="179"/>
      <c r="U3769" s="179"/>
      <c r="V3769" s="179"/>
      <c r="W3769" s="179"/>
      <c r="X3769" s="179"/>
      <c r="Y3769" s="223"/>
      <c r="Z3769" s="179"/>
      <c r="AA3769" s="179"/>
      <c r="AB3769" s="179"/>
      <c r="AC3769" s="179"/>
      <c r="AD3769" s="179"/>
      <c r="AF3769" s="67"/>
      <c r="AG3769" s="67"/>
      <c r="AH3769" s="67"/>
      <c r="AI3769" s="67"/>
      <c r="AJ3769" s="207"/>
      <c r="AK3769" s="207"/>
      <c r="AL3769" s="207"/>
      <c r="AM3769" s="207"/>
      <c r="AN3769" s="207"/>
      <c r="AO3769" s="208"/>
    </row>
    <row r="3770" customFormat="false" ht="15.75" hidden="false" customHeight="true" outlineLevel="0" collapsed="false">
      <c r="A3770" s="179"/>
      <c r="B3770" s="179"/>
      <c r="C3770" s="179"/>
      <c r="D3770" s="179"/>
      <c r="E3770" s="179"/>
      <c r="F3770" s="179"/>
      <c r="G3770" s="179"/>
      <c r="H3770" s="179"/>
      <c r="I3770" s="179"/>
      <c r="J3770" s="179"/>
      <c r="K3770" s="179"/>
      <c r="L3770" s="179"/>
      <c r="M3770" s="179"/>
      <c r="N3770" s="179"/>
      <c r="O3770" s="179"/>
      <c r="P3770" s="179"/>
      <c r="Q3770" s="179"/>
      <c r="R3770" s="179"/>
      <c r="S3770" s="179"/>
      <c r="T3770" s="179"/>
      <c r="U3770" s="179"/>
      <c r="V3770" s="179"/>
      <c r="W3770" s="179"/>
      <c r="X3770" s="179"/>
      <c r="Y3770" s="223"/>
      <c r="Z3770" s="179"/>
      <c r="AA3770" s="179"/>
      <c r="AB3770" s="179"/>
      <c r="AC3770" s="179"/>
      <c r="AD3770" s="179"/>
      <c r="AF3770" s="67"/>
      <c r="AG3770" s="67"/>
      <c r="AH3770" s="67"/>
      <c r="AI3770" s="67"/>
      <c r="AJ3770" s="207"/>
      <c r="AK3770" s="207"/>
      <c r="AL3770" s="207"/>
      <c r="AM3770" s="207"/>
      <c r="AN3770" s="207"/>
      <c r="AO3770" s="208"/>
    </row>
    <row r="3771" customFormat="false" ht="15.75" hidden="false" customHeight="true" outlineLevel="0" collapsed="false">
      <c r="A3771" s="179"/>
      <c r="B3771" s="179"/>
      <c r="C3771" s="179"/>
      <c r="D3771" s="179"/>
      <c r="E3771" s="179"/>
      <c r="F3771" s="179"/>
      <c r="G3771" s="179"/>
      <c r="H3771" s="179"/>
      <c r="I3771" s="179"/>
      <c r="J3771" s="179"/>
      <c r="K3771" s="179"/>
      <c r="L3771" s="179"/>
      <c r="M3771" s="179"/>
      <c r="N3771" s="179"/>
      <c r="O3771" s="179"/>
      <c r="P3771" s="179"/>
      <c r="Q3771" s="179"/>
      <c r="R3771" s="179"/>
      <c r="S3771" s="179"/>
      <c r="T3771" s="179"/>
      <c r="U3771" s="179"/>
      <c r="V3771" s="179"/>
      <c r="W3771" s="179"/>
      <c r="X3771" s="179"/>
      <c r="Y3771" s="223"/>
      <c r="Z3771" s="179"/>
      <c r="AA3771" s="179"/>
      <c r="AB3771" s="179"/>
      <c r="AC3771" s="179"/>
      <c r="AD3771" s="179"/>
      <c r="AF3771" s="67"/>
      <c r="AG3771" s="67"/>
      <c r="AH3771" s="67"/>
      <c r="AI3771" s="67"/>
      <c r="AJ3771" s="207"/>
      <c r="AK3771" s="207"/>
      <c r="AL3771" s="207"/>
      <c r="AM3771" s="207"/>
      <c r="AN3771" s="207"/>
      <c r="AO3771" s="208"/>
    </row>
    <row r="3772" customFormat="false" ht="15.75" hidden="false" customHeight="true" outlineLevel="0" collapsed="false">
      <c r="A3772" s="179"/>
      <c r="B3772" s="179"/>
      <c r="C3772" s="179"/>
      <c r="D3772" s="179"/>
      <c r="E3772" s="179"/>
      <c r="F3772" s="179"/>
      <c r="G3772" s="179"/>
      <c r="H3772" s="179"/>
      <c r="I3772" s="179"/>
      <c r="J3772" s="179"/>
      <c r="K3772" s="179"/>
      <c r="L3772" s="179"/>
      <c r="M3772" s="179"/>
      <c r="N3772" s="179"/>
      <c r="O3772" s="179"/>
      <c r="P3772" s="179"/>
      <c r="Q3772" s="179"/>
      <c r="R3772" s="179"/>
      <c r="S3772" s="179"/>
      <c r="T3772" s="179"/>
      <c r="U3772" s="179"/>
      <c r="V3772" s="179"/>
      <c r="W3772" s="179"/>
      <c r="X3772" s="179"/>
      <c r="Y3772" s="223"/>
      <c r="Z3772" s="179"/>
      <c r="AA3772" s="179"/>
      <c r="AB3772" s="179"/>
      <c r="AC3772" s="179"/>
      <c r="AD3772" s="179"/>
      <c r="AF3772" s="67"/>
      <c r="AG3772" s="67"/>
      <c r="AH3772" s="67"/>
      <c r="AI3772" s="67"/>
      <c r="AJ3772" s="207"/>
      <c r="AK3772" s="207"/>
      <c r="AL3772" s="207"/>
      <c r="AM3772" s="207"/>
      <c r="AN3772" s="207"/>
      <c r="AO3772" s="208"/>
    </row>
    <row r="3773" customFormat="false" ht="15.75" hidden="false" customHeight="true" outlineLevel="0" collapsed="false">
      <c r="A3773" s="179"/>
      <c r="B3773" s="179"/>
      <c r="C3773" s="179"/>
      <c r="D3773" s="179"/>
      <c r="E3773" s="179"/>
      <c r="F3773" s="179"/>
      <c r="G3773" s="179"/>
      <c r="H3773" s="179"/>
      <c r="I3773" s="179"/>
      <c r="J3773" s="179"/>
      <c r="K3773" s="179"/>
      <c r="L3773" s="179"/>
      <c r="M3773" s="179"/>
      <c r="N3773" s="179"/>
      <c r="O3773" s="179"/>
      <c r="P3773" s="179"/>
      <c r="Q3773" s="179"/>
      <c r="R3773" s="179"/>
      <c r="S3773" s="179"/>
      <c r="T3773" s="179"/>
      <c r="U3773" s="179"/>
      <c r="V3773" s="179"/>
      <c r="W3773" s="179"/>
      <c r="X3773" s="179"/>
      <c r="Y3773" s="223"/>
      <c r="Z3773" s="179"/>
      <c r="AA3773" s="179"/>
      <c r="AB3773" s="179"/>
      <c r="AC3773" s="179"/>
      <c r="AD3773" s="179"/>
      <c r="AF3773" s="67"/>
      <c r="AG3773" s="67"/>
      <c r="AH3773" s="67"/>
      <c r="AI3773" s="67"/>
      <c r="AJ3773" s="207"/>
      <c r="AK3773" s="207"/>
      <c r="AL3773" s="207"/>
      <c r="AM3773" s="207"/>
      <c r="AN3773" s="207"/>
      <c r="AO3773" s="208"/>
    </row>
    <row r="3774" customFormat="false" ht="15.75" hidden="false" customHeight="true" outlineLevel="0" collapsed="false">
      <c r="A3774" s="179"/>
      <c r="B3774" s="179"/>
      <c r="C3774" s="179"/>
      <c r="D3774" s="179"/>
      <c r="E3774" s="179"/>
      <c r="F3774" s="179"/>
      <c r="G3774" s="179"/>
      <c r="H3774" s="179"/>
      <c r="I3774" s="179"/>
      <c r="J3774" s="179"/>
      <c r="K3774" s="179"/>
      <c r="L3774" s="179"/>
      <c r="M3774" s="179"/>
      <c r="N3774" s="179"/>
      <c r="O3774" s="179"/>
      <c r="P3774" s="179"/>
      <c r="Q3774" s="179"/>
      <c r="R3774" s="179"/>
      <c r="S3774" s="179"/>
      <c r="T3774" s="179"/>
      <c r="U3774" s="179"/>
      <c r="V3774" s="179"/>
      <c r="W3774" s="179"/>
      <c r="X3774" s="179"/>
      <c r="Y3774" s="223"/>
      <c r="Z3774" s="179"/>
      <c r="AA3774" s="179"/>
      <c r="AB3774" s="179"/>
      <c r="AC3774" s="179"/>
      <c r="AD3774" s="179"/>
      <c r="AF3774" s="67"/>
      <c r="AG3774" s="67"/>
      <c r="AH3774" s="67"/>
      <c r="AI3774" s="67"/>
      <c r="AJ3774" s="207"/>
      <c r="AK3774" s="207"/>
      <c r="AL3774" s="207"/>
      <c r="AM3774" s="207"/>
      <c r="AN3774" s="207"/>
      <c r="AO3774" s="208"/>
    </row>
    <row r="3775" customFormat="false" ht="15.75" hidden="false" customHeight="true" outlineLevel="0" collapsed="false">
      <c r="A3775" s="179"/>
      <c r="B3775" s="179"/>
      <c r="C3775" s="179"/>
      <c r="D3775" s="179"/>
      <c r="E3775" s="179"/>
      <c r="F3775" s="179"/>
      <c r="G3775" s="179"/>
      <c r="H3775" s="179"/>
      <c r="I3775" s="179"/>
      <c r="J3775" s="179"/>
      <c r="K3775" s="179"/>
      <c r="L3775" s="179"/>
      <c r="M3775" s="179"/>
      <c r="N3775" s="179"/>
      <c r="O3775" s="179"/>
      <c r="P3775" s="179"/>
      <c r="Q3775" s="179"/>
      <c r="R3775" s="179"/>
      <c r="S3775" s="179"/>
      <c r="T3775" s="179"/>
      <c r="U3775" s="179"/>
      <c r="V3775" s="179"/>
      <c r="W3775" s="179"/>
      <c r="X3775" s="179"/>
      <c r="Y3775" s="223"/>
      <c r="Z3775" s="179"/>
      <c r="AA3775" s="179"/>
      <c r="AB3775" s="179"/>
      <c r="AC3775" s="179"/>
      <c r="AD3775" s="179"/>
      <c r="AF3775" s="67"/>
      <c r="AG3775" s="67"/>
      <c r="AH3775" s="67"/>
      <c r="AI3775" s="67"/>
      <c r="AJ3775" s="207"/>
      <c r="AK3775" s="207"/>
      <c r="AL3775" s="207"/>
      <c r="AM3775" s="207"/>
      <c r="AN3775" s="207"/>
      <c r="AO3775" s="208"/>
    </row>
    <row r="3776" customFormat="false" ht="15.75" hidden="false" customHeight="true" outlineLevel="0" collapsed="false">
      <c r="A3776" s="179"/>
      <c r="B3776" s="179"/>
      <c r="C3776" s="179"/>
      <c r="D3776" s="179"/>
      <c r="E3776" s="179"/>
      <c r="F3776" s="179"/>
      <c r="G3776" s="179"/>
      <c r="H3776" s="179"/>
      <c r="I3776" s="179"/>
      <c r="J3776" s="179"/>
      <c r="K3776" s="179"/>
      <c r="L3776" s="179"/>
      <c r="M3776" s="179"/>
      <c r="N3776" s="179"/>
      <c r="O3776" s="179"/>
      <c r="P3776" s="179"/>
      <c r="Q3776" s="179"/>
      <c r="R3776" s="179"/>
      <c r="S3776" s="179"/>
      <c r="T3776" s="179"/>
      <c r="U3776" s="179"/>
      <c r="V3776" s="179"/>
      <c r="W3776" s="179"/>
      <c r="X3776" s="179"/>
      <c r="Y3776" s="223"/>
      <c r="Z3776" s="179"/>
      <c r="AA3776" s="179"/>
      <c r="AB3776" s="179"/>
      <c r="AC3776" s="179"/>
      <c r="AD3776" s="179"/>
      <c r="AF3776" s="67"/>
      <c r="AG3776" s="67"/>
      <c r="AH3776" s="67"/>
      <c r="AI3776" s="67"/>
      <c r="AJ3776" s="207"/>
      <c r="AK3776" s="207"/>
      <c r="AL3776" s="207"/>
      <c r="AM3776" s="207"/>
      <c r="AN3776" s="207"/>
      <c r="AO3776" s="208"/>
    </row>
    <row r="3777" customFormat="false" ht="15.75" hidden="false" customHeight="true" outlineLevel="0" collapsed="false">
      <c r="A3777" s="179"/>
      <c r="B3777" s="179"/>
      <c r="C3777" s="179"/>
      <c r="D3777" s="179"/>
      <c r="E3777" s="179"/>
      <c r="F3777" s="179"/>
      <c r="G3777" s="179"/>
      <c r="H3777" s="179"/>
      <c r="I3777" s="179"/>
      <c r="J3777" s="179"/>
      <c r="K3777" s="179"/>
      <c r="L3777" s="179"/>
      <c r="M3777" s="179"/>
      <c r="N3777" s="179"/>
      <c r="O3777" s="179"/>
      <c r="P3777" s="179"/>
      <c r="Q3777" s="179"/>
      <c r="R3777" s="179"/>
      <c r="S3777" s="179"/>
      <c r="T3777" s="179"/>
      <c r="U3777" s="179"/>
      <c r="V3777" s="179"/>
      <c r="W3777" s="179"/>
      <c r="X3777" s="179"/>
      <c r="Y3777" s="223"/>
      <c r="Z3777" s="179"/>
      <c r="AA3777" s="179"/>
      <c r="AB3777" s="179"/>
      <c r="AC3777" s="179"/>
      <c r="AD3777" s="179"/>
      <c r="AF3777" s="67"/>
      <c r="AG3777" s="67"/>
      <c r="AH3777" s="67"/>
      <c r="AI3777" s="67"/>
      <c r="AJ3777" s="207"/>
      <c r="AK3777" s="207"/>
      <c r="AL3777" s="207"/>
      <c r="AM3777" s="207"/>
      <c r="AN3777" s="207"/>
      <c r="AO3777" s="208"/>
    </row>
    <row r="3778" customFormat="false" ht="15.75" hidden="false" customHeight="true" outlineLevel="0" collapsed="false">
      <c r="A3778" s="179"/>
      <c r="B3778" s="179"/>
      <c r="C3778" s="179"/>
      <c r="D3778" s="179"/>
      <c r="E3778" s="179"/>
      <c r="F3778" s="179"/>
      <c r="G3778" s="179"/>
      <c r="H3778" s="179"/>
      <c r="I3778" s="179"/>
      <c r="J3778" s="179"/>
      <c r="K3778" s="179"/>
      <c r="L3778" s="179"/>
      <c r="M3778" s="179"/>
      <c r="N3778" s="179"/>
      <c r="O3778" s="179"/>
      <c r="P3778" s="179"/>
      <c r="Q3778" s="179"/>
      <c r="R3778" s="179"/>
      <c r="S3778" s="179"/>
      <c r="T3778" s="179"/>
      <c r="U3778" s="179"/>
      <c r="V3778" s="179"/>
      <c r="W3778" s="179"/>
      <c r="X3778" s="179"/>
      <c r="Y3778" s="223"/>
      <c r="Z3778" s="179"/>
      <c r="AA3778" s="179"/>
      <c r="AB3778" s="179"/>
      <c r="AC3778" s="179"/>
      <c r="AD3778" s="179"/>
      <c r="AF3778" s="67"/>
      <c r="AG3778" s="67"/>
      <c r="AH3778" s="67"/>
      <c r="AI3778" s="67"/>
      <c r="AJ3778" s="207"/>
      <c r="AK3778" s="207"/>
      <c r="AL3778" s="207"/>
      <c r="AM3778" s="207"/>
      <c r="AN3778" s="207"/>
      <c r="AO3778" s="208"/>
    </row>
    <row r="3779" customFormat="false" ht="15.75" hidden="false" customHeight="true" outlineLevel="0" collapsed="false">
      <c r="A3779" s="179"/>
      <c r="B3779" s="179"/>
      <c r="C3779" s="179"/>
      <c r="D3779" s="179"/>
      <c r="E3779" s="179"/>
      <c r="F3779" s="179"/>
      <c r="G3779" s="179"/>
      <c r="H3779" s="179"/>
      <c r="I3779" s="179"/>
      <c r="J3779" s="179"/>
      <c r="K3779" s="179"/>
      <c r="L3779" s="179"/>
      <c r="M3779" s="179"/>
      <c r="N3779" s="179"/>
      <c r="O3779" s="179"/>
      <c r="P3779" s="179"/>
      <c r="Q3779" s="179"/>
      <c r="R3779" s="179"/>
      <c r="S3779" s="179"/>
      <c r="T3779" s="179"/>
      <c r="U3779" s="179"/>
      <c r="V3779" s="179"/>
      <c r="W3779" s="179"/>
      <c r="X3779" s="179"/>
      <c r="Y3779" s="223"/>
      <c r="Z3779" s="179"/>
      <c r="AA3779" s="179"/>
      <c r="AB3779" s="179"/>
      <c r="AC3779" s="179"/>
      <c r="AD3779" s="179"/>
      <c r="AF3779" s="67"/>
      <c r="AG3779" s="67"/>
      <c r="AH3779" s="67"/>
      <c r="AI3779" s="67"/>
      <c r="AJ3779" s="207"/>
      <c r="AK3779" s="207"/>
      <c r="AL3779" s="207"/>
      <c r="AM3779" s="207"/>
      <c r="AN3779" s="207"/>
      <c r="AO3779" s="208"/>
    </row>
    <row r="3780" customFormat="false" ht="15.75" hidden="false" customHeight="true" outlineLevel="0" collapsed="false">
      <c r="A3780" s="179"/>
      <c r="B3780" s="179"/>
      <c r="C3780" s="179"/>
      <c r="D3780" s="179"/>
      <c r="E3780" s="179"/>
      <c r="F3780" s="179"/>
      <c r="G3780" s="179"/>
      <c r="H3780" s="179"/>
      <c r="I3780" s="179"/>
      <c r="J3780" s="179"/>
      <c r="K3780" s="179"/>
      <c r="L3780" s="179"/>
      <c r="M3780" s="179"/>
      <c r="N3780" s="179"/>
      <c r="O3780" s="179"/>
      <c r="P3780" s="179"/>
      <c r="Q3780" s="179"/>
      <c r="R3780" s="179"/>
      <c r="S3780" s="179"/>
      <c r="T3780" s="179"/>
      <c r="U3780" s="179"/>
      <c r="V3780" s="179"/>
      <c r="W3780" s="179"/>
      <c r="X3780" s="179"/>
      <c r="Y3780" s="223"/>
      <c r="Z3780" s="179"/>
      <c r="AA3780" s="179"/>
      <c r="AB3780" s="179"/>
      <c r="AC3780" s="179"/>
      <c r="AD3780" s="179"/>
      <c r="AF3780" s="67"/>
      <c r="AG3780" s="67"/>
      <c r="AH3780" s="67"/>
      <c r="AI3780" s="67"/>
      <c r="AJ3780" s="207"/>
      <c r="AK3780" s="207"/>
      <c r="AL3780" s="207"/>
      <c r="AM3780" s="207"/>
      <c r="AN3780" s="207"/>
      <c r="AO3780" s="208"/>
    </row>
    <row r="3781" customFormat="false" ht="15.75" hidden="false" customHeight="true" outlineLevel="0" collapsed="false">
      <c r="A3781" s="179"/>
      <c r="B3781" s="179"/>
      <c r="C3781" s="179"/>
      <c r="D3781" s="179"/>
      <c r="E3781" s="179"/>
      <c r="F3781" s="179"/>
      <c r="G3781" s="179"/>
      <c r="H3781" s="179"/>
      <c r="I3781" s="179"/>
      <c r="J3781" s="179"/>
      <c r="K3781" s="179"/>
      <c r="L3781" s="179"/>
      <c r="M3781" s="179"/>
      <c r="N3781" s="179"/>
      <c r="O3781" s="179"/>
      <c r="P3781" s="179"/>
      <c r="Q3781" s="179"/>
      <c r="R3781" s="179"/>
      <c r="S3781" s="179"/>
      <c r="T3781" s="179"/>
      <c r="U3781" s="179"/>
      <c r="V3781" s="179"/>
      <c r="W3781" s="179"/>
      <c r="X3781" s="179"/>
      <c r="Y3781" s="223"/>
      <c r="Z3781" s="179"/>
      <c r="AA3781" s="179"/>
      <c r="AB3781" s="179"/>
      <c r="AC3781" s="179"/>
      <c r="AD3781" s="179"/>
      <c r="AF3781" s="67"/>
      <c r="AG3781" s="67"/>
      <c r="AH3781" s="67"/>
      <c r="AI3781" s="67"/>
      <c r="AJ3781" s="207"/>
      <c r="AK3781" s="207"/>
      <c r="AL3781" s="207"/>
      <c r="AM3781" s="207"/>
      <c r="AN3781" s="207"/>
      <c r="AO3781" s="208"/>
    </row>
    <row r="3782" customFormat="false" ht="15.75" hidden="false" customHeight="true" outlineLevel="0" collapsed="false">
      <c r="A3782" s="179"/>
      <c r="B3782" s="179"/>
      <c r="C3782" s="179"/>
      <c r="D3782" s="179"/>
      <c r="E3782" s="179"/>
      <c r="F3782" s="179"/>
      <c r="G3782" s="179"/>
      <c r="H3782" s="179"/>
      <c r="I3782" s="179"/>
      <c r="J3782" s="179"/>
      <c r="K3782" s="179"/>
      <c r="L3782" s="179"/>
      <c r="M3782" s="179"/>
      <c r="N3782" s="179"/>
      <c r="O3782" s="179"/>
      <c r="P3782" s="179"/>
      <c r="Q3782" s="179"/>
      <c r="R3782" s="179"/>
      <c r="S3782" s="179"/>
      <c r="T3782" s="179"/>
      <c r="U3782" s="179"/>
      <c r="V3782" s="179"/>
      <c r="W3782" s="179"/>
      <c r="X3782" s="179"/>
      <c r="Y3782" s="223"/>
      <c r="Z3782" s="179"/>
      <c r="AA3782" s="179"/>
      <c r="AB3782" s="179"/>
      <c r="AC3782" s="179"/>
      <c r="AD3782" s="179"/>
      <c r="AF3782" s="67"/>
      <c r="AG3782" s="67"/>
      <c r="AH3782" s="67"/>
      <c r="AI3782" s="67"/>
      <c r="AJ3782" s="207"/>
      <c r="AK3782" s="207"/>
      <c r="AL3782" s="207"/>
      <c r="AM3782" s="207"/>
      <c r="AN3782" s="207"/>
      <c r="AO3782" s="208"/>
    </row>
    <row r="3783" customFormat="false" ht="15.75" hidden="false" customHeight="true" outlineLevel="0" collapsed="false">
      <c r="A3783" s="179"/>
      <c r="B3783" s="179"/>
      <c r="C3783" s="179"/>
      <c r="D3783" s="179"/>
      <c r="E3783" s="179"/>
      <c r="F3783" s="179"/>
      <c r="G3783" s="179"/>
      <c r="H3783" s="179"/>
      <c r="I3783" s="179"/>
      <c r="J3783" s="179"/>
      <c r="K3783" s="179"/>
      <c r="L3783" s="179"/>
      <c r="M3783" s="179"/>
      <c r="N3783" s="179"/>
      <c r="O3783" s="179"/>
      <c r="P3783" s="179"/>
      <c r="Q3783" s="179"/>
      <c r="R3783" s="179"/>
      <c r="S3783" s="179"/>
      <c r="T3783" s="179"/>
      <c r="U3783" s="179"/>
      <c r="V3783" s="179"/>
      <c r="W3783" s="179"/>
      <c r="X3783" s="179"/>
      <c r="Y3783" s="223"/>
      <c r="Z3783" s="179"/>
      <c r="AA3783" s="179"/>
      <c r="AB3783" s="179"/>
      <c r="AC3783" s="179"/>
      <c r="AD3783" s="179"/>
      <c r="AF3783" s="67"/>
      <c r="AG3783" s="67"/>
      <c r="AH3783" s="67"/>
      <c r="AI3783" s="67"/>
      <c r="AJ3783" s="207"/>
      <c r="AK3783" s="207"/>
      <c r="AL3783" s="207"/>
      <c r="AM3783" s="207"/>
      <c r="AN3783" s="207"/>
      <c r="AO3783" s="208"/>
    </row>
    <row r="3784" customFormat="false" ht="15.75" hidden="false" customHeight="true" outlineLevel="0" collapsed="false">
      <c r="A3784" s="179"/>
      <c r="B3784" s="179"/>
      <c r="C3784" s="179"/>
      <c r="D3784" s="179"/>
      <c r="E3784" s="179"/>
      <c r="F3784" s="179"/>
      <c r="G3784" s="179"/>
      <c r="H3784" s="179"/>
      <c r="I3784" s="179"/>
      <c r="J3784" s="179"/>
      <c r="K3784" s="179"/>
      <c r="L3784" s="179"/>
      <c r="M3784" s="179"/>
      <c r="N3784" s="179"/>
      <c r="O3784" s="179"/>
      <c r="P3784" s="179"/>
      <c r="Q3784" s="179"/>
      <c r="R3784" s="179"/>
      <c r="S3784" s="179"/>
      <c r="T3784" s="179"/>
      <c r="U3784" s="179"/>
      <c r="V3784" s="179"/>
      <c r="W3784" s="179"/>
      <c r="X3784" s="179"/>
      <c r="Y3784" s="223"/>
      <c r="Z3784" s="179"/>
      <c r="AA3784" s="179"/>
      <c r="AB3784" s="179"/>
      <c r="AC3784" s="179"/>
      <c r="AD3784" s="179"/>
      <c r="AF3784" s="67"/>
      <c r="AG3784" s="67"/>
      <c r="AH3784" s="67"/>
      <c r="AI3784" s="67"/>
      <c r="AJ3784" s="207"/>
      <c r="AK3784" s="207"/>
      <c r="AL3784" s="207"/>
      <c r="AM3784" s="207"/>
      <c r="AN3784" s="207"/>
      <c r="AO3784" s="208"/>
    </row>
    <row r="3785" customFormat="false" ht="15.75" hidden="false" customHeight="true" outlineLevel="0" collapsed="false">
      <c r="A3785" s="179"/>
      <c r="B3785" s="179"/>
      <c r="C3785" s="179"/>
      <c r="D3785" s="179"/>
      <c r="E3785" s="179"/>
      <c r="F3785" s="179"/>
      <c r="G3785" s="179"/>
      <c r="H3785" s="179"/>
      <c r="I3785" s="179"/>
      <c r="J3785" s="179"/>
      <c r="K3785" s="179"/>
      <c r="L3785" s="179"/>
      <c r="M3785" s="179"/>
      <c r="N3785" s="179"/>
      <c r="O3785" s="179"/>
      <c r="P3785" s="179"/>
      <c r="Q3785" s="179"/>
      <c r="R3785" s="179"/>
      <c r="S3785" s="179"/>
      <c r="T3785" s="179"/>
      <c r="U3785" s="179"/>
      <c r="V3785" s="179"/>
      <c r="W3785" s="179"/>
      <c r="X3785" s="179"/>
      <c r="Y3785" s="223"/>
      <c r="Z3785" s="179"/>
      <c r="AA3785" s="179"/>
      <c r="AB3785" s="179"/>
      <c r="AC3785" s="179"/>
      <c r="AD3785" s="179"/>
      <c r="AF3785" s="67"/>
      <c r="AG3785" s="67"/>
      <c r="AH3785" s="67"/>
      <c r="AI3785" s="67"/>
      <c r="AJ3785" s="207"/>
      <c r="AK3785" s="207"/>
      <c r="AL3785" s="207"/>
      <c r="AM3785" s="207"/>
      <c r="AN3785" s="207"/>
      <c r="AO3785" s="208"/>
    </row>
    <row r="3786" customFormat="false" ht="15.75" hidden="false" customHeight="true" outlineLevel="0" collapsed="false">
      <c r="A3786" s="179"/>
      <c r="B3786" s="179"/>
      <c r="C3786" s="179"/>
      <c r="D3786" s="179"/>
      <c r="E3786" s="179"/>
      <c r="F3786" s="179"/>
      <c r="G3786" s="179"/>
      <c r="H3786" s="179"/>
      <c r="I3786" s="179"/>
      <c r="J3786" s="179"/>
      <c r="K3786" s="179"/>
      <c r="L3786" s="179"/>
      <c r="M3786" s="179"/>
      <c r="N3786" s="179"/>
      <c r="O3786" s="179"/>
      <c r="P3786" s="179"/>
      <c r="Q3786" s="179"/>
      <c r="R3786" s="179"/>
      <c r="S3786" s="179"/>
      <c r="T3786" s="179"/>
      <c r="U3786" s="179"/>
      <c r="V3786" s="179"/>
      <c r="W3786" s="179"/>
      <c r="X3786" s="179"/>
      <c r="Y3786" s="223"/>
      <c r="Z3786" s="179"/>
      <c r="AA3786" s="179"/>
      <c r="AB3786" s="179"/>
      <c r="AC3786" s="179"/>
      <c r="AD3786" s="179"/>
      <c r="AF3786" s="67"/>
      <c r="AG3786" s="67"/>
      <c r="AH3786" s="67"/>
      <c r="AI3786" s="67"/>
      <c r="AJ3786" s="207"/>
      <c r="AK3786" s="207"/>
      <c r="AL3786" s="207"/>
      <c r="AM3786" s="207"/>
      <c r="AN3786" s="207"/>
      <c r="AO3786" s="208"/>
    </row>
    <row r="3787" customFormat="false" ht="15.75" hidden="false" customHeight="true" outlineLevel="0" collapsed="false">
      <c r="A3787" s="179"/>
      <c r="B3787" s="179"/>
      <c r="C3787" s="179"/>
      <c r="D3787" s="179"/>
      <c r="E3787" s="179"/>
      <c r="F3787" s="179"/>
      <c r="G3787" s="179"/>
      <c r="H3787" s="179"/>
      <c r="I3787" s="179"/>
      <c r="J3787" s="179"/>
      <c r="K3787" s="179"/>
      <c r="L3787" s="179"/>
      <c r="M3787" s="179"/>
      <c r="N3787" s="179"/>
      <c r="O3787" s="179"/>
      <c r="P3787" s="179"/>
      <c r="Q3787" s="179"/>
      <c r="R3787" s="179"/>
      <c r="S3787" s="179"/>
      <c r="T3787" s="179"/>
      <c r="U3787" s="179"/>
      <c r="V3787" s="179"/>
      <c r="W3787" s="179"/>
      <c r="X3787" s="179"/>
      <c r="Y3787" s="223"/>
      <c r="Z3787" s="179"/>
      <c r="AA3787" s="179"/>
      <c r="AB3787" s="179"/>
      <c r="AC3787" s="179"/>
      <c r="AD3787" s="179"/>
      <c r="AF3787" s="67"/>
      <c r="AG3787" s="67"/>
      <c r="AH3787" s="67"/>
      <c r="AI3787" s="67"/>
      <c r="AJ3787" s="207"/>
      <c r="AK3787" s="207"/>
      <c r="AL3787" s="207"/>
      <c r="AM3787" s="207"/>
      <c r="AN3787" s="207"/>
      <c r="AO3787" s="208"/>
    </row>
    <row r="3788" customFormat="false" ht="15.75" hidden="false" customHeight="true" outlineLevel="0" collapsed="false">
      <c r="A3788" s="179"/>
      <c r="B3788" s="179"/>
      <c r="C3788" s="179"/>
      <c r="D3788" s="179"/>
      <c r="E3788" s="179"/>
      <c r="F3788" s="179"/>
      <c r="G3788" s="179"/>
      <c r="H3788" s="179"/>
      <c r="I3788" s="179"/>
      <c r="J3788" s="179"/>
      <c r="K3788" s="179"/>
      <c r="L3788" s="179"/>
      <c r="M3788" s="179"/>
      <c r="N3788" s="179"/>
      <c r="O3788" s="179"/>
      <c r="P3788" s="179"/>
      <c r="Q3788" s="179"/>
      <c r="R3788" s="179"/>
      <c r="S3788" s="179"/>
      <c r="T3788" s="179"/>
      <c r="U3788" s="179"/>
      <c r="V3788" s="179"/>
      <c r="W3788" s="179"/>
      <c r="X3788" s="179"/>
      <c r="Y3788" s="223"/>
      <c r="Z3788" s="179"/>
      <c r="AA3788" s="179"/>
      <c r="AB3788" s="179"/>
      <c r="AC3788" s="179"/>
      <c r="AD3788" s="179"/>
      <c r="AF3788" s="67"/>
      <c r="AG3788" s="67"/>
      <c r="AH3788" s="67"/>
      <c r="AI3788" s="67"/>
      <c r="AJ3788" s="207"/>
      <c r="AK3788" s="207"/>
      <c r="AL3788" s="207"/>
      <c r="AM3788" s="207"/>
      <c r="AN3788" s="207"/>
      <c r="AO3788" s="208"/>
    </row>
    <row r="3789" customFormat="false" ht="15.75" hidden="false" customHeight="true" outlineLevel="0" collapsed="false">
      <c r="A3789" s="179"/>
      <c r="B3789" s="179"/>
      <c r="C3789" s="179"/>
      <c r="D3789" s="179"/>
      <c r="E3789" s="179"/>
      <c r="F3789" s="179"/>
      <c r="G3789" s="179"/>
      <c r="H3789" s="179"/>
      <c r="I3789" s="179"/>
      <c r="J3789" s="179"/>
      <c r="K3789" s="179"/>
      <c r="L3789" s="179"/>
      <c r="M3789" s="179"/>
      <c r="N3789" s="179"/>
      <c r="O3789" s="179"/>
      <c r="P3789" s="179"/>
      <c r="Q3789" s="179"/>
      <c r="R3789" s="179"/>
      <c r="S3789" s="179"/>
      <c r="T3789" s="179"/>
      <c r="U3789" s="179"/>
      <c r="V3789" s="179"/>
      <c r="W3789" s="179"/>
      <c r="X3789" s="179"/>
      <c r="Y3789" s="223"/>
      <c r="Z3789" s="179"/>
      <c r="AA3789" s="179"/>
      <c r="AB3789" s="179"/>
      <c r="AC3789" s="179"/>
      <c r="AD3789" s="179"/>
      <c r="AF3789" s="67"/>
      <c r="AG3789" s="67"/>
      <c r="AH3789" s="67"/>
      <c r="AI3789" s="67"/>
      <c r="AJ3789" s="207"/>
      <c r="AK3789" s="207"/>
      <c r="AL3789" s="207"/>
      <c r="AM3789" s="207"/>
      <c r="AN3789" s="207"/>
      <c r="AO3789" s="208"/>
    </row>
    <row r="3790" customFormat="false" ht="15.75" hidden="false" customHeight="true" outlineLevel="0" collapsed="false">
      <c r="A3790" s="179"/>
      <c r="B3790" s="179"/>
      <c r="C3790" s="179"/>
      <c r="D3790" s="179"/>
      <c r="E3790" s="179"/>
      <c r="F3790" s="179"/>
      <c r="G3790" s="179"/>
      <c r="H3790" s="179"/>
      <c r="I3790" s="179"/>
      <c r="J3790" s="179"/>
      <c r="K3790" s="179"/>
      <c r="L3790" s="179"/>
      <c r="M3790" s="179"/>
      <c r="N3790" s="179"/>
      <c r="O3790" s="179"/>
      <c r="P3790" s="179"/>
      <c r="Q3790" s="179"/>
      <c r="R3790" s="179"/>
      <c r="S3790" s="179"/>
      <c r="T3790" s="179"/>
      <c r="U3790" s="179"/>
      <c r="V3790" s="179"/>
      <c r="W3790" s="179"/>
      <c r="X3790" s="179"/>
      <c r="Y3790" s="223"/>
      <c r="Z3790" s="179"/>
      <c r="AA3790" s="179"/>
      <c r="AB3790" s="179"/>
      <c r="AC3790" s="179"/>
      <c r="AD3790" s="179"/>
      <c r="AF3790" s="67"/>
      <c r="AG3790" s="67"/>
      <c r="AH3790" s="67"/>
      <c r="AI3790" s="67"/>
      <c r="AJ3790" s="207"/>
      <c r="AK3790" s="207"/>
      <c r="AL3790" s="207"/>
      <c r="AM3790" s="207"/>
      <c r="AN3790" s="207"/>
      <c r="AO3790" s="208"/>
    </row>
    <row r="3791" customFormat="false" ht="15.75" hidden="false" customHeight="true" outlineLevel="0" collapsed="false">
      <c r="A3791" s="179"/>
      <c r="B3791" s="179"/>
      <c r="C3791" s="179"/>
      <c r="D3791" s="179"/>
      <c r="E3791" s="179"/>
      <c r="F3791" s="179"/>
      <c r="G3791" s="179"/>
      <c r="H3791" s="179"/>
      <c r="I3791" s="179"/>
      <c r="J3791" s="179"/>
      <c r="K3791" s="179"/>
      <c r="L3791" s="179"/>
      <c r="M3791" s="179"/>
      <c r="N3791" s="179"/>
      <c r="O3791" s="179"/>
      <c r="P3791" s="179"/>
      <c r="Q3791" s="179"/>
      <c r="R3791" s="179"/>
      <c r="S3791" s="179"/>
      <c r="T3791" s="179"/>
      <c r="U3791" s="179"/>
      <c r="V3791" s="179"/>
      <c r="W3791" s="179"/>
      <c r="X3791" s="179"/>
      <c r="Y3791" s="223"/>
      <c r="Z3791" s="179"/>
      <c r="AA3791" s="179"/>
      <c r="AB3791" s="179"/>
      <c r="AC3791" s="179"/>
      <c r="AD3791" s="179"/>
      <c r="AF3791" s="67"/>
      <c r="AG3791" s="67"/>
      <c r="AH3791" s="67"/>
      <c r="AI3791" s="67"/>
      <c r="AJ3791" s="207"/>
      <c r="AK3791" s="207"/>
      <c r="AL3791" s="207"/>
      <c r="AM3791" s="207"/>
      <c r="AN3791" s="207"/>
      <c r="AO3791" s="208"/>
    </row>
    <row r="3792" customFormat="false" ht="15.75" hidden="false" customHeight="true" outlineLevel="0" collapsed="false">
      <c r="A3792" s="179"/>
      <c r="B3792" s="179"/>
      <c r="C3792" s="179"/>
      <c r="D3792" s="179"/>
      <c r="E3792" s="179"/>
      <c r="F3792" s="179"/>
      <c r="G3792" s="179"/>
      <c r="H3792" s="179"/>
      <c r="I3792" s="179"/>
      <c r="J3792" s="179"/>
      <c r="K3792" s="179"/>
      <c r="L3792" s="179"/>
      <c r="M3792" s="179"/>
      <c r="N3792" s="179"/>
      <c r="O3792" s="179"/>
      <c r="P3792" s="179"/>
      <c r="Q3792" s="179"/>
      <c r="R3792" s="179"/>
      <c r="S3792" s="179"/>
      <c r="T3792" s="179"/>
      <c r="U3792" s="179"/>
      <c r="V3792" s="179"/>
      <c r="W3792" s="179"/>
      <c r="X3792" s="179"/>
      <c r="Y3792" s="223"/>
      <c r="Z3792" s="179"/>
      <c r="AA3792" s="179"/>
      <c r="AB3792" s="179"/>
      <c r="AC3792" s="179"/>
      <c r="AD3792" s="179"/>
      <c r="AF3792" s="67"/>
      <c r="AG3792" s="67"/>
      <c r="AH3792" s="67"/>
      <c r="AI3792" s="67"/>
      <c r="AJ3792" s="207"/>
      <c r="AK3792" s="207"/>
      <c r="AL3792" s="207"/>
      <c r="AM3792" s="207"/>
      <c r="AN3792" s="207"/>
      <c r="AO3792" s="208"/>
    </row>
    <row r="3793" customFormat="false" ht="15.75" hidden="false" customHeight="true" outlineLevel="0" collapsed="false">
      <c r="A3793" s="179"/>
      <c r="B3793" s="179"/>
      <c r="C3793" s="179"/>
      <c r="D3793" s="179"/>
      <c r="E3793" s="179"/>
      <c r="F3793" s="179"/>
      <c r="G3793" s="179"/>
      <c r="H3793" s="179"/>
      <c r="I3793" s="179"/>
      <c r="J3793" s="179"/>
      <c r="K3793" s="179"/>
      <c r="L3793" s="179"/>
      <c r="M3793" s="179"/>
      <c r="N3793" s="179"/>
      <c r="O3793" s="179"/>
      <c r="P3793" s="179"/>
      <c r="Q3793" s="179"/>
      <c r="R3793" s="179"/>
      <c r="S3793" s="179"/>
      <c r="T3793" s="179"/>
      <c r="U3793" s="179"/>
      <c r="V3793" s="179"/>
      <c r="W3793" s="179"/>
      <c r="X3793" s="179"/>
      <c r="Y3793" s="223"/>
      <c r="Z3793" s="179"/>
      <c r="AA3793" s="179"/>
      <c r="AB3793" s="179"/>
      <c r="AC3793" s="179"/>
      <c r="AD3793" s="179"/>
      <c r="AF3793" s="67"/>
      <c r="AG3793" s="67"/>
      <c r="AH3793" s="67"/>
      <c r="AI3793" s="67"/>
      <c r="AJ3793" s="207"/>
      <c r="AK3793" s="207"/>
      <c r="AL3793" s="207"/>
      <c r="AM3793" s="207"/>
      <c r="AN3793" s="207"/>
      <c r="AO3793" s="208"/>
    </row>
    <row r="3794" customFormat="false" ht="15.75" hidden="false" customHeight="true" outlineLevel="0" collapsed="false">
      <c r="A3794" s="179"/>
      <c r="B3794" s="179"/>
      <c r="C3794" s="179"/>
      <c r="D3794" s="179"/>
      <c r="E3794" s="179"/>
      <c r="F3794" s="179"/>
      <c r="G3794" s="179"/>
      <c r="H3794" s="179"/>
      <c r="I3794" s="179"/>
      <c r="J3794" s="179"/>
      <c r="K3794" s="179"/>
      <c r="L3794" s="179"/>
      <c r="M3794" s="179"/>
      <c r="N3794" s="179"/>
      <c r="O3794" s="179"/>
      <c r="P3794" s="179"/>
      <c r="Q3794" s="179"/>
      <c r="R3794" s="179"/>
      <c r="S3794" s="179"/>
      <c r="T3794" s="179"/>
      <c r="U3794" s="179"/>
      <c r="V3794" s="179"/>
      <c r="W3794" s="179"/>
      <c r="X3794" s="179"/>
      <c r="Y3794" s="223"/>
      <c r="Z3794" s="179"/>
      <c r="AA3794" s="179"/>
      <c r="AB3794" s="179"/>
      <c r="AC3794" s="179"/>
      <c r="AD3794" s="179"/>
      <c r="AF3794" s="67"/>
      <c r="AG3794" s="67"/>
      <c r="AH3794" s="67"/>
      <c r="AI3794" s="67"/>
      <c r="AJ3794" s="207"/>
      <c r="AK3794" s="207"/>
      <c r="AL3794" s="207"/>
      <c r="AM3794" s="207"/>
      <c r="AN3794" s="207"/>
      <c r="AO3794" s="208"/>
    </row>
    <row r="3795" customFormat="false" ht="15.75" hidden="false" customHeight="true" outlineLevel="0" collapsed="false">
      <c r="A3795" s="179"/>
      <c r="B3795" s="179"/>
      <c r="C3795" s="179"/>
      <c r="D3795" s="179"/>
      <c r="E3795" s="179"/>
      <c r="F3795" s="179"/>
      <c r="G3795" s="179"/>
      <c r="H3795" s="179"/>
      <c r="I3795" s="179"/>
      <c r="J3795" s="179"/>
      <c r="K3795" s="179"/>
      <c r="L3795" s="179"/>
      <c r="M3795" s="179"/>
      <c r="N3795" s="179"/>
      <c r="O3795" s="179"/>
      <c r="P3795" s="179"/>
      <c r="Q3795" s="179"/>
      <c r="R3795" s="179"/>
      <c r="S3795" s="179"/>
      <c r="T3795" s="179"/>
      <c r="U3795" s="179"/>
      <c r="V3795" s="179"/>
      <c r="W3795" s="179"/>
      <c r="X3795" s="179"/>
      <c r="Y3795" s="223"/>
      <c r="Z3795" s="179"/>
      <c r="AA3795" s="179"/>
      <c r="AB3795" s="179"/>
      <c r="AC3795" s="179"/>
      <c r="AD3795" s="179"/>
      <c r="AF3795" s="67"/>
      <c r="AG3795" s="67"/>
      <c r="AH3795" s="67"/>
      <c r="AI3795" s="67"/>
      <c r="AJ3795" s="207"/>
      <c r="AK3795" s="207"/>
      <c r="AL3795" s="207"/>
      <c r="AM3795" s="207"/>
      <c r="AN3795" s="207"/>
      <c r="AO3795" s="208"/>
    </row>
    <row r="3796" customFormat="false" ht="15.75" hidden="false" customHeight="true" outlineLevel="0" collapsed="false">
      <c r="A3796" s="179"/>
      <c r="B3796" s="179"/>
      <c r="C3796" s="179"/>
      <c r="D3796" s="179"/>
      <c r="E3796" s="179"/>
      <c r="F3796" s="179"/>
      <c r="G3796" s="179"/>
      <c r="H3796" s="179"/>
      <c r="I3796" s="179"/>
      <c r="J3796" s="179"/>
      <c r="K3796" s="179"/>
      <c r="L3796" s="179"/>
      <c r="M3796" s="179"/>
      <c r="N3796" s="179"/>
      <c r="O3796" s="179"/>
      <c r="P3796" s="179"/>
      <c r="Q3796" s="179"/>
      <c r="R3796" s="179"/>
      <c r="S3796" s="179"/>
      <c r="T3796" s="179"/>
      <c r="U3796" s="179"/>
      <c r="V3796" s="179"/>
      <c r="W3796" s="179"/>
      <c r="X3796" s="179"/>
      <c r="Y3796" s="223"/>
      <c r="Z3796" s="179"/>
      <c r="AA3796" s="179"/>
      <c r="AB3796" s="179"/>
      <c r="AC3796" s="179"/>
      <c r="AD3796" s="179"/>
      <c r="AF3796" s="67"/>
      <c r="AG3796" s="67"/>
      <c r="AH3796" s="67"/>
      <c r="AI3796" s="67"/>
      <c r="AJ3796" s="207"/>
      <c r="AK3796" s="207"/>
      <c r="AL3796" s="207"/>
      <c r="AM3796" s="207"/>
      <c r="AN3796" s="207"/>
      <c r="AO3796" s="208"/>
    </row>
    <row r="3797" customFormat="false" ht="15.75" hidden="false" customHeight="true" outlineLevel="0" collapsed="false">
      <c r="A3797" s="179"/>
      <c r="B3797" s="179"/>
      <c r="C3797" s="179"/>
      <c r="D3797" s="179"/>
      <c r="E3797" s="179"/>
      <c r="F3797" s="179"/>
      <c r="G3797" s="179"/>
      <c r="H3797" s="179"/>
      <c r="I3797" s="179"/>
      <c r="J3797" s="179"/>
      <c r="K3797" s="179"/>
      <c r="L3797" s="179"/>
      <c r="M3797" s="179"/>
      <c r="N3797" s="179"/>
      <c r="O3797" s="179"/>
      <c r="P3797" s="179"/>
      <c r="Q3797" s="179"/>
      <c r="R3797" s="179"/>
      <c r="S3797" s="179"/>
      <c r="T3797" s="179"/>
      <c r="U3797" s="179"/>
      <c r="V3797" s="179"/>
      <c r="W3797" s="179"/>
      <c r="X3797" s="179"/>
      <c r="Y3797" s="223"/>
      <c r="Z3797" s="179"/>
      <c r="AA3797" s="179"/>
      <c r="AB3797" s="179"/>
      <c r="AC3797" s="179"/>
      <c r="AD3797" s="179"/>
      <c r="AF3797" s="67"/>
      <c r="AG3797" s="67"/>
      <c r="AH3797" s="67"/>
      <c r="AI3797" s="67"/>
      <c r="AJ3797" s="207"/>
      <c r="AK3797" s="207"/>
      <c r="AL3797" s="207"/>
      <c r="AM3797" s="207"/>
      <c r="AN3797" s="207"/>
      <c r="AO3797" s="208"/>
    </row>
    <row r="3798" customFormat="false" ht="15.75" hidden="false" customHeight="true" outlineLevel="0" collapsed="false">
      <c r="A3798" s="179"/>
      <c r="B3798" s="179"/>
      <c r="C3798" s="179"/>
      <c r="D3798" s="179"/>
      <c r="E3798" s="179"/>
      <c r="F3798" s="179"/>
      <c r="G3798" s="179"/>
      <c r="H3798" s="179"/>
      <c r="I3798" s="179"/>
      <c r="J3798" s="179"/>
      <c r="K3798" s="179"/>
      <c r="L3798" s="179"/>
      <c r="M3798" s="179"/>
      <c r="N3798" s="179"/>
      <c r="O3798" s="179"/>
      <c r="P3798" s="179"/>
      <c r="Q3798" s="179"/>
      <c r="R3798" s="179"/>
      <c r="S3798" s="179"/>
      <c r="T3798" s="179"/>
      <c r="U3798" s="179"/>
      <c r="V3798" s="179"/>
      <c r="W3798" s="179"/>
      <c r="X3798" s="179"/>
      <c r="Y3798" s="223"/>
      <c r="Z3798" s="179"/>
      <c r="AA3798" s="179"/>
      <c r="AB3798" s="179"/>
      <c r="AC3798" s="179"/>
      <c r="AD3798" s="179"/>
      <c r="AF3798" s="67"/>
      <c r="AG3798" s="67"/>
      <c r="AH3798" s="67"/>
      <c r="AI3798" s="67"/>
      <c r="AJ3798" s="207"/>
      <c r="AK3798" s="207"/>
      <c r="AL3798" s="207"/>
      <c r="AM3798" s="207"/>
      <c r="AN3798" s="207"/>
      <c r="AO3798" s="208"/>
    </row>
    <row r="3799" customFormat="false" ht="15.75" hidden="false" customHeight="true" outlineLevel="0" collapsed="false">
      <c r="A3799" s="179"/>
      <c r="B3799" s="179"/>
      <c r="C3799" s="179"/>
      <c r="D3799" s="179"/>
      <c r="E3799" s="179"/>
      <c r="F3799" s="179"/>
      <c r="G3799" s="179"/>
      <c r="H3799" s="179"/>
      <c r="I3799" s="179"/>
      <c r="J3799" s="179"/>
      <c r="K3799" s="179"/>
      <c r="L3799" s="179"/>
      <c r="M3799" s="179"/>
      <c r="N3799" s="179"/>
      <c r="O3799" s="179"/>
      <c r="P3799" s="179"/>
      <c r="Q3799" s="179"/>
      <c r="R3799" s="179"/>
      <c r="S3799" s="179"/>
      <c r="T3799" s="179"/>
      <c r="U3799" s="179"/>
      <c r="V3799" s="179"/>
      <c r="W3799" s="179"/>
      <c r="X3799" s="179"/>
      <c r="Y3799" s="223"/>
      <c r="Z3799" s="179"/>
      <c r="AA3799" s="179"/>
      <c r="AB3799" s="179"/>
      <c r="AC3799" s="179"/>
      <c r="AD3799" s="179"/>
      <c r="AF3799" s="67"/>
      <c r="AG3799" s="67"/>
      <c r="AH3799" s="67"/>
      <c r="AI3799" s="67"/>
      <c r="AJ3799" s="207"/>
      <c r="AK3799" s="207"/>
      <c r="AL3799" s="207"/>
      <c r="AM3799" s="207"/>
      <c r="AN3799" s="207"/>
      <c r="AO3799" s="208"/>
    </row>
    <row r="3800" customFormat="false" ht="15.75" hidden="false" customHeight="true" outlineLevel="0" collapsed="false">
      <c r="A3800" s="179"/>
      <c r="B3800" s="179"/>
      <c r="C3800" s="179"/>
      <c r="D3800" s="179"/>
      <c r="E3800" s="179"/>
      <c r="F3800" s="179"/>
      <c r="G3800" s="179"/>
      <c r="H3800" s="179"/>
      <c r="I3800" s="179"/>
      <c r="J3800" s="179"/>
      <c r="K3800" s="179"/>
      <c r="L3800" s="179"/>
      <c r="M3800" s="179"/>
      <c r="N3800" s="179"/>
      <c r="O3800" s="179"/>
      <c r="P3800" s="179"/>
      <c r="Q3800" s="179"/>
      <c r="R3800" s="179"/>
      <c r="S3800" s="179"/>
      <c r="T3800" s="179"/>
      <c r="U3800" s="179"/>
      <c r="V3800" s="179"/>
      <c r="W3800" s="179"/>
      <c r="X3800" s="179"/>
      <c r="Y3800" s="223"/>
      <c r="Z3800" s="179"/>
      <c r="AA3800" s="179"/>
      <c r="AB3800" s="179"/>
      <c r="AC3800" s="179"/>
      <c r="AD3800" s="179"/>
      <c r="AF3800" s="67"/>
      <c r="AG3800" s="67"/>
      <c r="AH3800" s="67"/>
      <c r="AI3800" s="67"/>
      <c r="AJ3800" s="207"/>
      <c r="AK3800" s="207"/>
      <c r="AL3800" s="207"/>
      <c r="AM3800" s="207"/>
      <c r="AN3800" s="207"/>
      <c r="AO3800" s="208"/>
    </row>
    <row r="3801" customFormat="false" ht="15.75" hidden="false" customHeight="true" outlineLevel="0" collapsed="false">
      <c r="A3801" s="179"/>
      <c r="B3801" s="179"/>
      <c r="C3801" s="179"/>
      <c r="D3801" s="179"/>
      <c r="E3801" s="179"/>
      <c r="F3801" s="179"/>
      <c r="G3801" s="179"/>
      <c r="H3801" s="179"/>
      <c r="I3801" s="179"/>
      <c r="J3801" s="179"/>
      <c r="K3801" s="179"/>
      <c r="L3801" s="179"/>
      <c r="M3801" s="179"/>
      <c r="N3801" s="179"/>
      <c r="O3801" s="179"/>
      <c r="P3801" s="179"/>
      <c r="Q3801" s="179"/>
      <c r="R3801" s="179"/>
      <c r="S3801" s="179"/>
      <c r="T3801" s="179"/>
      <c r="U3801" s="179"/>
      <c r="V3801" s="179"/>
      <c r="W3801" s="179"/>
      <c r="X3801" s="179"/>
      <c r="Y3801" s="223"/>
      <c r="Z3801" s="179"/>
      <c r="AA3801" s="179"/>
      <c r="AB3801" s="179"/>
      <c r="AC3801" s="179"/>
      <c r="AD3801" s="179"/>
      <c r="AF3801" s="67"/>
      <c r="AG3801" s="67"/>
      <c r="AH3801" s="67"/>
      <c r="AI3801" s="67"/>
      <c r="AJ3801" s="207"/>
      <c r="AK3801" s="207"/>
      <c r="AL3801" s="207"/>
      <c r="AM3801" s="207"/>
      <c r="AN3801" s="207"/>
      <c r="AO3801" s="208"/>
    </row>
    <row r="3802" customFormat="false" ht="15.75" hidden="false" customHeight="true" outlineLevel="0" collapsed="false">
      <c r="A3802" s="179"/>
      <c r="B3802" s="179"/>
      <c r="C3802" s="179"/>
      <c r="D3802" s="179"/>
      <c r="E3802" s="179"/>
      <c r="F3802" s="179"/>
      <c r="G3802" s="179"/>
      <c r="H3802" s="179"/>
      <c r="I3802" s="179"/>
      <c r="J3802" s="179"/>
      <c r="K3802" s="179"/>
      <c r="L3802" s="179"/>
      <c r="M3802" s="179"/>
      <c r="N3802" s="179"/>
      <c r="O3802" s="179"/>
      <c r="P3802" s="179"/>
      <c r="Q3802" s="179"/>
      <c r="R3802" s="179"/>
      <c r="S3802" s="179"/>
      <c r="T3802" s="179"/>
      <c r="U3802" s="179"/>
      <c r="V3802" s="179"/>
      <c r="W3802" s="179"/>
      <c r="X3802" s="179"/>
      <c r="Y3802" s="223"/>
      <c r="Z3802" s="179"/>
      <c r="AA3802" s="179"/>
      <c r="AB3802" s="179"/>
      <c r="AC3802" s="179"/>
      <c r="AD3802" s="179"/>
      <c r="AF3802" s="67"/>
      <c r="AG3802" s="67"/>
      <c r="AH3802" s="67"/>
      <c r="AI3802" s="67"/>
      <c r="AJ3802" s="207"/>
      <c r="AK3802" s="207"/>
      <c r="AL3802" s="207"/>
      <c r="AM3802" s="207"/>
      <c r="AN3802" s="207"/>
      <c r="AO3802" s="208"/>
    </row>
    <row r="3803" customFormat="false" ht="15.75" hidden="false" customHeight="true" outlineLevel="0" collapsed="false">
      <c r="A3803" s="179"/>
      <c r="B3803" s="179"/>
      <c r="C3803" s="179"/>
      <c r="D3803" s="179"/>
      <c r="E3803" s="179"/>
      <c r="F3803" s="179"/>
      <c r="G3803" s="179"/>
      <c r="H3803" s="179"/>
      <c r="I3803" s="179"/>
      <c r="J3803" s="179"/>
      <c r="K3803" s="179"/>
      <c r="L3803" s="179"/>
      <c r="M3803" s="179"/>
      <c r="N3803" s="179"/>
      <c r="O3803" s="179"/>
      <c r="P3803" s="179"/>
      <c r="Q3803" s="179"/>
      <c r="R3803" s="179"/>
      <c r="S3803" s="179"/>
      <c r="T3803" s="179"/>
      <c r="U3803" s="179"/>
      <c r="V3803" s="179"/>
      <c r="W3803" s="179"/>
      <c r="X3803" s="179"/>
      <c r="Y3803" s="223"/>
      <c r="Z3803" s="179"/>
      <c r="AA3803" s="179"/>
      <c r="AB3803" s="179"/>
      <c r="AC3803" s="179"/>
      <c r="AD3803" s="179"/>
      <c r="AF3803" s="67"/>
      <c r="AG3803" s="67"/>
      <c r="AH3803" s="67"/>
      <c r="AI3803" s="67"/>
      <c r="AJ3803" s="207"/>
      <c r="AK3803" s="207"/>
      <c r="AL3803" s="207"/>
      <c r="AM3803" s="207"/>
      <c r="AN3803" s="207"/>
      <c r="AO3803" s="208"/>
    </row>
    <row r="3804" customFormat="false" ht="15.75" hidden="false" customHeight="true" outlineLevel="0" collapsed="false">
      <c r="A3804" s="179"/>
      <c r="B3804" s="179"/>
      <c r="C3804" s="179"/>
      <c r="D3804" s="179"/>
      <c r="E3804" s="179"/>
      <c r="F3804" s="179"/>
      <c r="G3804" s="179"/>
      <c r="H3804" s="179"/>
      <c r="I3804" s="179"/>
      <c r="J3804" s="179"/>
      <c r="K3804" s="179"/>
      <c r="L3804" s="179"/>
      <c r="M3804" s="179"/>
      <c r="N3804" s="179"/>
      <c r="O3804" s="179"/>
      <c r="P3804" s="179"/>
      <c r="Q3804" s="179"/>
      <c r="R3804" s="179"/>
      <c r="S3804" s="179"/>
      <c r="T3804" s="179"/>
      <c r="U3804" s="179"/>
      <c r="V3804" s="179"/>
      <c r="W3804" s="179"/>
      <c r="X3804" s="179"/>
      <c r="Y3804" s="223"/>
      <c r="Z3804" s="179"/>
      <c r="AA3804" s="179"/>
      <c r="AB3804" s="179"/>
      <c r="AC3804" s="179"/>
      <c r="AD3804" s="179"/>
      <c r="AF3804" s="67"/>
      <c r="AG3804" s="67"/>
      <c r="AH3804" s="67"/>
      <c r="AI3804" s="67"/>
      <c r="AJ3804" s="207"/>
      <c r="AK3804" s="207"/>
      <c r="AL3804" s="207"/>
      <c r="AM3804" s="207"/>
      <c r="AN3804" s="207"/>
      <c r="AO3804" s="208"/>
    </row>
    <row r="3805" customFormat="false" ht="15.75" hidden="false" customHeight="true" outlineLevel="0" collapsed="false">
      <c r="A3805" s="179"/>
      <c r="B3805" s="179"/>
      <c r="C3805" s="179"/>
      <c r="D3805" s="179"/>
      <c r="E3805" s="179"/>
      <c r="F3805" s="179"/>
      <c r="G3805" s="179"/>
      <c r="H3805" s="179"/>
      <c r="I3805" s="179"/>
      <c r="J3805" s="179"/>
      <c r="K3805" s="179"/>
      <c r="L3805" s="179"/>
      <c r="M3805" s="179"/>
      <c r="N3805" s="179"/>
      <c r="O3805" s="179"/>
      <c r="P3805" s="179"/>
      <c r="Q3805" s="179"/>
      <c r="R3805" s="179"/>
      <c r="S3805" s="179"/>
      <c r="T3805" s="179"/>
      <c r="U3805" s="179"/>
      <c r="V3805" s="179"/>
      <c r="W3805" s="179"/>
      <c r="X3805" s="179"/>
      <c r="Y3805" s="223"/>
      <c r="Z3805" s="179"/>
      <c r="AA3805" s="179"/>
      <c r="AB3805" s="179"/>
      <c r="AC3805" s="179"/>
      <c r="AD3805" s="179"/>
      <c r="AF3805" s="67"/>
      <c r="AG3805" s="67"/>
      <c r="AH3805" s="67"/>
      <c r="AI3805" s="67"/>
      <c r="AJ3805" s="207"/>
      <c r="AK3805" s="207"/>
      <c r="AL3805" s="207"/>
      <c r="AM3805" s="207"/>
      <c r="AN3805" s="207"/>
      <c r="AO3805" s="208"/>
    </row>
    <row r="3806" customFormat="false" ht="15.75" hidden="false" customHeight="true" outlineLevel="0" collapsed="false">
      <c r="A3806" s="179"/>
      <c r="B3806" s="179"/>
      <c r="C3806" s="179"/>
      <c r="D3806" s="179"/>
      <c r="E3806" s="179"/>
      <c r="F3806" s="179"/>
      <c r="G3806" s="179"/>
      <c r="H3806" s="179"/>
      <c r="I3806" s="179"/>
      <c r="J3806" s="179"/>
      <c r="K3806" s="179"/>
      <c r="L3806" s="179"/>
      <c r="M3806" s="179"/>
      <c r="N3806" s="179"/>
      <c r="O3806" s="179"/>
      <c r="P3806" s="179"/>
      <c r="Q3806" s="179"/>
      <c r="R3806" s="179"/>
      <c r="S3806" s="179"/>
      <c r="T3806" s="179"/>
      <c r="U3806" s="179"/>
      <c r="V3806" s="179"/>
      <c r="W3806" s="179"/>
      <c r="X3806" s="179"/>
      <c r="Y3806" s="223"/>
      <c r="Z3806" s="179"/>
      <c r="AA3806" s="179"/>
      <c r="AB3806" s="179"/>
      <c r="AC3806" s="179"/>
      <c r="AD3806" s="179"/>
      <c r="AF3806" s="67"/>
      <c r="AG3806" s="67"/>
      <c r="AH3806" s="67"/>
      <c r="AI3806" s="67"/>
      <c r="AJ3806" s="207"/>
      <c r="AK3806" s="207"/>
      <c r="AL3806" s="207"/>
      <c r="AM3806" s="207"/>
      <c r="AN3806" s="207"/>
      <c r="AO3806" s="208"/>
    </row>
    <row r="3807" customFormat="false" ht="15.75" hidden="false" customHeight="true" outlineLevel="0" collapsed="false">
      <c r="A3807" s="179"/>
      <c r="B3807" s="179"/>
      <c r="C3807" s="179"/>
      <c r="D3807" s="179"/>
      <c r="E3807" s="179"/>
      <c r="F3807" s="179"/>
      <c r="G3807" s="179"/>
      <c r="H3807" s="179"/>
      <c r="I3807" s="179"/>
      <c r="J3807" s="179"/>
      <c r="K3807" s="179"/>
      <c r="L3807" s="179"/>
      <c r="M3807" s="179"/>
      <c r="N3807" s="179"/>
      <c r="O3807" s="179"/>
      <c r="P3807" s="179"/>
      <c r="Q3807" s="179"/>
      <c r="R3807" s="179"/>
      <c r="S3807" s="179"/>
      <c r="T3807" s="179"/>
      <c r="U3807" s="179"/>
      <c r="V3807" s="179"/>
      <c r="W3807" s="179"/>
      <c r="X3807" s="179"/>
      <c r="Y3807" s="223"/>
      <c r="Z3807" s="179"/>
      <c r="AA3807" s="179"/>
      <c r="AB3807" s="179"/>
      <c r="AC3807" s="179"/>
      <c r="AD3807" s="179"/>
      <c r="AF3807" s="67"/>
      <c r="AG3807" s="67"/>
      <c r="AH3807" s="67"/>
      <c r="AI3807" s="67"/>
      <c r="AJ3807" s="207"/>
      <c r="AK3807" s="207"/>
      <c r="AL3807" s="207"/>
      <c r="AM3807" s="207"/>
      <c r="AN3807" s="207"/>
      <c r="AO3807" s="208"/>
    </row>
    <row r="3808" customFormat="false" ht="15.75" hidden="false" customHeight="true" outlineLevel="0" collapsed="false">
      <c r="A3808" s="179"/>
      <c r="B3808" s="179"/>
      <c r="C3808" s="179"/>
      <c r="D3808" s="179"/>
      <c r="E3808" s="179"/>
      <c r="F3808" s="179"/>
      <c r="G3808" s="179"/>
      <c r="H3808" s="179"/>
      <c r="I3808" s="179"/>
      <c r="J3808" s="179"/>
      <c r="K3808" s="179"/>
      <c r="L3808" s="179"/>
      <c r="M3808" s="179"/>
      <c r="N3808" s="179"/>
      <c r="O3808" s="179"/>
      <c r="P3808" s="179"/>
      <c r="Q3808" s="179"/>
      <c r="R3808" s="179"/>
      <c r="S3808" s="179"/>
      <c r="T3808" s="179"/>
      <c r="U3808" s="179"/>
      <c r="V3808" s="179"/>
      <c r="W3808" s="179"/>
      <c r="X3808" s="179"/>
      <c r="Y3808" s="223"/>
      <c r="Z3808" s="179"/>
      <c r="AA3808" s="179"/>
      <c r="AB3808" s="179"/>
      <c r="AC3808" s="179"/>
      <c r="AD3808" s="179"/>
      <c r="AF3808" s="67"/>
      <c r="AG3808" s="67"/>
      <c r="AH3808" s="67"/>
      <c r="AI3808" s="67"/>
      <c r="AJ3808" s="207"/>
      <c r="AK3808" s="207"/>
      <c r="AL3808" s="207"/>
      <c r="AM3808" s="207"/>
      <c r="AN3808" s="207"/>
      <c r="AO3808" s="208"/>
    </row>
    <row r="3809" customFormat="false" ht="15.75" hidden="false" customHeight="true" outlineLevel="0" collapsed="false">
      <c r="A3809" s="179"/>
      <c r="B3809" s="179"/>
      <c r="C3809" s="179"/>
      <c r="D3809" s="179"/>
      <c r="E3809" s="179"/>
      <c r="F3809" s="179"/>
      <c r="G3809" s="179"/>
      <c r="H3809" s="179"/>
      <c r="I3809" s="179"/>
      <c r="J3809" s="179"/>
      <c r="K3809" s="179"/>
      <c r="L3809" s="179"/>
      <c r="M3809" s="179"/>
      <c r="N3809" s="179"/>
      <c r="O3809" s="179"/>
      <c r="P3809" s="179"/>
      <c r="Q3809" s="179"/>
      <c r="R3809" s="179"/>
      <c r="S3809" s="179"/>
      <c r="T3809" s="179"/>
      <c r="U3809" s="179"/>
      <c r="V3809" s="179"/>
      <c r="W3809" s="179"/>
      <c r="X3809" s="179"/>
      <c r="Y3809" s="223"/>
      <c r="Z3809" s="179"/>
      <c r="AA3809" s="179"/>
      <c r="AB3809" s="179"/>
      <c r="AC3809" s="179"/>
      <c r="AD3809" s="179"/>
      <c r="AF3809" s="67"/>
      <c r="AG3809" s="67"/>
      <c r="AH3809" s="67"/>
      <c r="AI3809" s="67"/>
      <c r="AJ3809" s="207"/>
      <c r="AK3809" s="207"/>
      <c r="AL3809" s="207"/>
      <c r="AM3809" s="207"/>
      <c r="AN3809" s="207"/>
      <c r="AO3809" s="208"/>
    </row>
    <row r="3810" customFormat="false" ht="15.75" hidden="false" customHeight="true" outlineLevel="0" collapsed="false">
      <c r="A3810" s="179"/>
      <c r="B3810" s="179"/>
      <c r="C3810" s="179"/>
      <c r="D3810" s="179"/>
      <c r="E3810" s="179"/>
      <c r="F3810" s="179"/>
      <c r="G3810" s="179"/>
      <c r="H3810" s="179"/>
      <c r="I3810" s="179"/>
      <c r="J3810" s="179"/>
      <c r="K3810" s="179"/>
      <c r="L3810" s="179"/>
      <c r="M3810" s="179"/>
      <c r="N3810" s="179"/>
      <c r="O3810" s="179"/>
      <c r="P3810" s="179"/>
      <c r="Q3810" s="179"/>
      <c r="R3810" s="179"/>
      <c r="S3810" s="179"/>
      <c r="T3810" s="179"/>
      <c r="U3810" s="179"/>
      <c r="V3810" s="179"/>
      <c r="W3810" s="179"/>
      <c r="X3810" s="179"/>
      <c r="Y3810" s="223"/>
      <c r="Z3810" s="179"/>
      <c r="AA3810" s="179"/>
      <c r="AB3810" s="179"/>
      <c r="AC3810" s="179"/>
      <c r="AD3810" s="179"/>
      <c r="AF3810" s="67"/>
      <c r="AG3810" s="67"/>
      <c r="AH3810" s="67"/>
      <c r="AI3810" s="67"/>
      <c r="AJ3810" s="207"/>
      <c r="AK3810" s="207"/>
      <c r="AL3810" s="207"/>
      <c r="AM3810" s="207"/>
      <c r="AN3810" s="207"/>
      <c r="AO3810" s="208"/>
    </row>
    <row r="3811" customFormat="false" ht="15.75" hidden="false" customHeight="true" outlineLevel="0" collapsed="false">
      <c r="A3811" s="179"/>
      <c r="B3811" s="179"/>
      <c r="C3811" s="179"/>
      <c r="D3811" s="179"/>
      <c r="E3811" s="179"/>
      <c r="F3811" s="179"/>
      <c r="G3811" s="179"/>
      <c r="H3811" s="179"/>
      <c r="I3811" s="179"/>
      <c r="J3811" s="179"/>
      <c r="K3811" s="179"/>
      <c r="L3811" s="179"/>
      <c r="M3811" s="179"/>
      <c r="N3811" s="179"/>
      <c r="O3811" s="179"/>
      <c r="P3811" s="179"/>
      <c r="Q3811" s="179"/>
      <c r="R3811" s="179"/>
      <c r="S3811" s="179"/>
      <c r="T3811" s="179"/>
      <c r="U3811" s="179"/>
      <c r="V3811" s="179"/>
      <c r="W3811" s="179"/>
      <c r="X3811" s="179"/>
      <c r="Y3811" s="223"/>
      <c r="Z3811" s="179"/>
      <c r="AA3811" s="179"/>
      <c r="AB3811" s="179"/>
      <c r="AC3811" s="179"/>
      <c r="AD3811" s="179"/>
      <c r="AF3811" s="67"/>
      <c r="AG3811" s="67"/>
      <c r="AH3811" s="67"/>
      <c r="AI3811" s="67"/>
      <c r="AJ3811" s="207"/>
      <c r="AK3811" s="207"/>
      <c r="AL3811" s="207"/>
      <c r="AM3811" s="207"/>
      <c r="AN3811" s="207"/>
      <c r="AO3811" s="208"/>
    </row>
    <row r="3812" customFormat="false" ht="15.75" hidden="false" customHeight="true" outlineLevel="0" collapsed="false">
      <c r="A3812" s="179"/>
      <c r="B3812" s="179"/>
      <c r="C3812" s="179"/>
      <c r="D3812" s="179"/>
      <c r="E3812" s="179"/>
      <c r="F3812" s="179"/>
      <c r="G3812" s="179"/>
      <c r="H3812" s="179"/>
      <c r="I3812" s="179"/>
      <c r="J3812" s="179"/>
      <c r="K3812" s="179"/>
      <c r="L3812" s="179"/>
      <c r="M3812" s="179"/>
      <c r="N3812" s="179"/>
      <c r="O3812" s="179"/>
      <c r="P3812" s="179"/>
      <c r="Q3812" s="179"/>
      <c r="R3812" s="179"/>
      <c r="S3812" s="179"/>
      <c r="T3812" s="179"/>
      <c r="U3812" s="179"/>
      <c r="V3812" s="179"/>
      <c r="W3812" s="179"/>
      <c r="X3812" s="179"/>
      <c r="Y3812" s="223"/>
      <c r="Z3812" s="179"/>
      <c r="AA3812" s="179"/>
      <c r="AB3812" s="179"/>
      <c r="AC3812" s="179"/>
      <c r="AD3812" s="179"/>
      <c r="AF3812" s="67"/>
      <c r="AG3812" s="67"/>
      <c r="AH3812" s="67"/>
      <c r="AI3812" s="67"/>
      <c r="AJ3812" s="207"/>
      <c r="AK3812" s="207"/>
      <c r="AL3812" s="207"/>
      <c r="AM3812" s="207"/>
      <c r="AN3812" s="207"/>
      <c r="AO3812" s="208"/>
    </row>
    <row r="3813" customFormat="false" ht="15.75" hidden="false" customHeight="true" outlineLevel="0" collapsed="false">
      <c r="A3813" s="179"/>
      <c r="B3813" s="179"/>
      <c r="C3813" s="179"/>
      <c r="D3813" s="179"/>
      <c r="E3813" s="179"/>
      <c r="F3813" s="179"/>
      <c r="G3813" s="179"/>
      <c r="H3813" s="179"/>
      <c r="I3813" s="179"/>
      <c r="J3813" s="179"/>
      <c r="K3813" s="179"/>
      <c r="L3813" s="179"/>
      <c r="M3813" s="179"/>
      <c r="N3813" s="179"/>
      <c r="O3813" s="179"/>
      <c r="P3813" s="179"/>
      <c r="Q3813" s="179"/>
      <c r="R3813" s="179"/>
      <c r="S3813" s="179"/>
      <c r="T3813" s="179"/>
      <c r="U3813" s="179"/>
      <c r="V3813" s="179"/>
      <c r="W3813" s="179"/>
      <c r="X3813" s="179"/>
      <c r="Y3813" s="223"/>
      <c r="Z3813" s="179"/>
      <c r="AA3813" s="179"/>
      <c r="AB3813" s="179"/>
      <c r="AC3813" s="179"/>
      <c r="AD3813" s="179"/>
      <c r="AF3813" s="67"/>
      <c r="AG3813" s="67"/>
      <c r="AH3813" s="67"/>
      <c r="AI3813" s="67"/>
      <c r="AJ3813" s="207"/>
      <c r="AK3813" s="207"/>
      <c r="AL3813" s="207"/>
      <c r="AM3813" s="207"/>
      <c r="AN3813" s="207"/>
      <c r="AO3813" s="208"/>
    </row>
    <row r="3814" customFormat="false" ht="15.75" hidden="false" customHeight="true" outlineLevel="0" collapsed="false">
      <c r="A3814" s="179"/>
      <c r="B3814" s="179"/>
      <c r="C3814" s="179"/>
      <c r="D3814" s="179"/>
      <c r="E3814" s="179"/>
      <c r="F3814" s="179"/>
      <c r="G3814" s="179"/>
      <c r="H3814" s="179"/>
      <c r="I3814" s="179"/>
      <c r="J3814" s="179"/>
      <c r="K3814" s="179"/>
      <c r="L3814" s="179"/>
      <c r="M3814" s="179"/>
      <c r="N3814" s="179"/>
      <c r="O3814" s="179"/>
      <c r="P3814" s="179"/>
      <c r="Q3814" s="179"/>
      <c r="R3814" s="179"/>
      <c r="S3814" s="179"/>
      <c r="T3814" s="179"/>
      <c r="U3814" s="179"/>
      <c r="V3814" s="179"/>
      <c r="W3814" s="179"/>
      <c r="X3814" s="179"/>
      <c r="Y3814" s="223"/>
      <c r="Z3814" s="179"/>
      <c r="AA3814" s="179"/>
      <c r="AB3814" s="179"/>
      <c r="AC3814" s="179"/>
      <c r="AD3814" s="179"/>
      <c r="AF3814" s="67"/>
      <c r="AG3814" s="67"/>
      <c r="AH3814" s="67"/>
      <c r="AI3814" s="67"/>
      <c r="AJ3814" s="207"/>
      <c r="AK3814" s="207"/>
      <c r="AL3814" s="207"/>
      <c r="AM3814" s="207"/>
      <c r="AN3814" s="207"/>
      <c r="AO3814" s="208"/>
    </row>
    <row r="3815" customFormat="false" ht="15.75" hidden="false" customHeight="true" outlineLevel="0" collapsed="false">
      <c r="A3815" s="179"/>
      <c r="B3815" s="179"/>
      <c r="C3815" s="179"/>
      <c r="D3815" s="179"/>
      <c r="E3815" s="179"/>
      <c r="F3815" s="179"/>
      <c r="G3815" s="179"/>
      <c r="H3815" s="179"/>
      <c r="I3815" s="179"/>
      <c r="J3815" s="179"/>
      <c r="K3815" s="179"/>
      <c r="L3815" s="179"/>
      <c r="M3815" s="179"/>
      <c r="N3815" s="179"/>
      <c r="O3815" s="179"/>
      <c r="P3815" s="179"/>
      <c r="Q3815" s="179"/>
      <c r="R3815" s="179"/>
      <c r="S3815" s="179"/>
      <c r="T3815" s="179"/>
      <c r="U3815" s="179"/>
      <c r="V3815" s="179"/>
      <c r="W3815" s="179"/>
      <c r="X3815" s="179"/>
      <c r="Y3815" s="223"/>
      <c r="Z3815" s="179"/>
      <c r="AA3815" s="179"/>
      <c r="AB3815" s="179"/>
      <c r="AC3815" s="179"/>
      <c r="AD3815" s="179"/>
      <c r="AF3815" s="67"/>
      <c r="AG3815" s="67"/>
      <c r="AH3815" s="67"/>
      <c r="AI3815" s="67"/>
      <c r="AJ3815" s="207"/>
      <c r="AK3815" s="207"/>
      <c r="AL3815" s="207"/>
      <c r="AM3815" s="207"/>
      <c r="AN3815" s="207"/>
      <c r="AO3815" s="208"/>
    </row>
    <row r="3816" customFormat="false" ht="15.75" hidden="false" customHeight="true" outlineLevel="0" collapsed="false">
      <c r="A3816" s="179"/>
      <c r="B3816" s="179"/>
      <c r="C3816" s="179"/>
      <c r="D3816" s="179"/>
      <c r="E3816" s="179"/>
      <c r="F3816" s="179"/>
      <c r="G3816" s="179"/>
      <c r="H3816" s="179"/>
      <c r="I3816" s="179"/>
      <c r="J3816" s="179"/>
      <c r="K3816" s="179"/>
      <c r="L3816" s="179"/>
      <c r="M3816" s="179"/>
      <c r="N3816" s="179"/>
      <c r="O3816" s="179"/>
      <c r="P3816" s="179"/>
      <c r="Q3816" s="179"/>
      <c r="R3816" s="179"/>
      <c r="S3816" s="179"/>
      <c r="T3816" s="179"/>
      <c r="U3816" s="179"/>
      <c r="V3816" s="179"/>
      <c r="W3816" s="179"/>
      <c r="X3816" s="179"/>
      <c r="Y3816" s="223"/>
      <c r="Z3816" s="179"/>
      <c r="AA3816" s="179"/>
      <c r="AB3816" s="179"/>
      <c r="AC3816" s="179"/>
      <c r="AD3816" s="179"/>
      <c r="AF3816" s="67"/>
      <c r="AG3816" s="67"/>
      <c r="AH3816" s="67"/>
      <c r="AI3816" s="67"/>
      <c r="AJ3816" s="207"/>
      <c r="AK3816" s="207"/>
      <c r="AL3816" s="207"/>
      <c r="AM3816" s="207"/>
      <c r="AN3816" s="207"/>
      <c r="AO3816" s="208"/>
    </row>
    <row r="3817" customFormat="false" ht="15.75" hidden="false" customHeight="true" outlineLevel="0" collapsed="false">
      <c r="A3817" s="179"/>
      <c r="B3817" s="179"/>
      <c r="C3817" s="179"/>
      <c r="D3817" s="179"/>
      <c r="E3817" s="179"/>
      <c r="F3817" s="179"/>
      <c r="G3817" s="179"/>
      <c r="H3817" s="179"/>
      <c r="I3817" s="179"/>
      <c r="J3817" s="179"/>
      <c r="K3817" s="179"/>
      <c r="L3817" s="179"/>
      <c r="M3817" s="179"/>
      <c r="N3817" s="179"/>
      <c r="O3817" s="179"/>
      <c r="P3817" s="179"/>
      <c r="Q3817" s="179"/>
      <c r="R3817" s="179"/>
      <c r="S3817" s="179"/>
      <c r="T3817" s="179"/>
      <c r="U3817" s="179"/>
      <c r="V3817" s="179"/>
      <c r="W3817" s="179"/>
      <c r="X3817" s="179"/>
      <c r="Y3817" s="223"/>
      <c r="Z3817" s="179"/>
      <c r="AA3817" s="179"/>
      <c r="AB3817" s="179"/>
      <c r="AC3817" s="179"/>
      <c r="AD3817" s="179"/>
      <c r="AF3817" s="67"/>
      <c r="AG3817" s="67"/>
      <c r="AH3817" s="67"/>
      <c r="AI3817" s="67"/>
      <c r="AJ3817" s="207"/>
      <c r="AK3817" s="207"/>
      <c r="AL3817" s="207"/>
      <c r="AM3817" s="207"/>
      <c r="AN3817" s="207"/>
      <c r="AO3817" s="208"/>
    </row>
    <row r="3818" customFormat="false" ht="15.75" hidden="false" customHeight="true" outlineLevel="0" collapsed="false">
      <c r="A3818" s="179"/>
      <c r="B3818" s="179"/>
      <c r="C3818" s="179"/>
      <c r="D3818" s="179"/>
      <c r="E3818" s="179"/>
      <c r="F3818" s="179"/>
      <c r="G3818" s="179"/>
      <c r="H3818" s="179"/>
      <c r="I3818" s="179"/>
      <c r="J3818" s="179"/>
      <c r="K3818" s="179"/>
      <c r="L3818" s="179"/>
      <c r="M3818" s="179"/>
      <c r="N3818" s="179"/>
      <c r="O3818" s="179"/>
      <c r="P3818" s="179"/>
      <c r="Q3818" s="179"/>
      <c r="R3818" s="179"/>
      <c r="S3818" s="179"/>
      <c r="T3818" s="179"/>
      <c r="U3818" s="179"/>
      <c r="V3818" s="179"/>
      <c r="W3818" s="179"/>
      <c r="X3818" s="179"/>
      <c r="Y3818" s="223"/>
      <c r="Z3818" s="179"/>
      <c r="AA3818" s="179"/>
      <c r="AB3818" s="179"/>
      <c r="AC3818" s="179"/>
      <c r="AD3818" s="179"/>
      <c r="AF3818" s="67"/>
      <c r="AG3818" s="67"/>
      <c r="AH3818" s="67"/>
      <c r="AI3818" s="67"/>
      <c r="AJ3818" s="207"/>
      <c r="AK3818" s="207"/>
      <c r="AL3818" s="207"/>
      <c r="AM3818" s="207"/>
      <c r="AN3818" s="207"/>
      <c r="AO3818" s="208"/>
    </row>
    <row r="3819" customFormat="false" ht="15.75" hidden="false" customHeight="true" outlineLevel="0" collapsed="false">
      <c r="A3819" s="179"/>
      <c r="B3819" s="179"/>
      <c r="C3819" s="179"/>
      <c r="D3819" s="179"/>
      <c r="E3819" s="179"/>
      <c r="F3819" s="179"/>
      <c r="G3819" s="179"/>
      <c r="H3819" s="179"/>
      <c r="I3819" s="179"/>
      <c r="J3819" s="179"/>
      <c r="K3819" s="179"/>
      <c r="L3819" s="179"/>
      <c r="M3819" s="179"/>
      <c r="N3819" s="179"/>
      <c r="O3819" s="179"/>
      <c r="P3819" s="179"/>
      <c r="Q3819" s="179"/>
      <c r="R3819" s="179"/>
      <c r="S3819" s="179"/>
      <c r="T3819" s="179"/>
      <c r="U3819" s="179"/>
      <c r="V3819" s="179"/>
      <c r="W3819" s="179"/>
      <c r="X3819" s="179"/>
      <c r="Y3819" s="223"/>
      <c r="Z3819" s="179"/>
      <c r="AA3819" s="179"/>
      <c r="AB3819" s="179"/>
      <c r="AC3819" s="179"/>
      <c r="AD3819" s="179"/>
      <c r="AF3819" s="67"/>
      <c r="AG3819" s="67"/>
      <c r="AH3819" s="67"/>
      <c r="AI3819" s="67"/>
      <c r="AJ3819" s="207"/>
      <c r="AK3819" s="207"/>
      <c r="AL3819" s="207"/>
      <c r="AM3819" s="207"/>
      <c r="AN3819" s="207"/>
      <c r="AO3819" s="208"/>
    </row>
    <row r="3820" customFormat="false" ht="15.75" hidden="false" customHeight="true" outlineLevel="0" collapsed="false">
      <c r="A3820" s="179"/>
      <c r="B3820" s="179"/>
      <c r="C3820" s="179"/>
      <c r="D3820" s="179"/>
      <c r="E3820" s="179"/>
      <c r="F3820" s="179"/>
      <c r="G3820" s="179"/>
      <c r="H3820" s="179"/>
      <c r="I3820" s="179"/>
      <c r="J3820" s="179"/>
      <c r="K3820" s="179"/>
      <c r="L3820" s="179"/>
      <c r="M3820" s="179"/>
      <c r="N3820" s="179"/>
      <c r="O3820" s="179"/>
      <c r="P3820" s="179"/>
      <c r="Q3820" s="179"/>
      <c r="R3820" s="179"/>
      <c r="S3820" s="179"/>
      <c r="T3820" s="179"/>
      <c r="U3820" s="179"/>
      <c r="V3820" s="179"/>
      <c r="W3820" s="179"/>
      <c r="X3820" s="179"/>
      <c r="Y3820" s="223"/>
      <c r="Z3820" s="179"/>
      <c r="AA3820" s="179"/>
      <c r="AB3820" s="179"/>
      <c r="AC3820" s="179"/>
      <c r="AD3820" s="179"/>
      <c r="AF3820" s="67"/>
      <c r="AG3820" s="67"/>
      <c r="AH3820" s="67"/>
      <c r="AI3820" s="67"/>
      <c r="AJ3820" s="207"/>
      <c r="AK3820" s="207"/>
      <c r="AL3820" s="207"/>
      <c r="AM3820" s="207"/>
      <c r="AN3820" s="207"/>
      <c r="AO3820" s="208"/>
    </row>
    <row r="3821" customFormat="false" ht="15.75" hidden="false" customHeight="true" outlineLevel="0" collapsed="false">
      <c r="A3821" s="179"/>
      <c r="B3821" s="179"/>
      <c r="C3821" s="179"/>
      <c r="D3821" s="179"/>
      <c r="E3821" s="179"/>
      <c r="F3821" s="179"/>
      <c r="G3821" s="179"/>
      <c r="H3821" s="179"/>
      <c r="I3821" s="179"/>
      <c r="J3821" s="179"/>
      <c r="K3821" s="179"/>
      <c r="L3821" s="179"/>
      <c r="M3821" s="179"/>
      <c r="N3821" s="179"/>
      <c r="O3821" s="179"/>
      <c r="P3821" s="179"/>
      <c r="Q3821" s="179"/>
      <c r="R3821" s="179"/>
      <c r="S3821" s="179"/>
      <c r="T3821" s="179"/>
      <c r="U3821" s="179"/>
      <c r="V3821" s="179"/>
      <c r="W3821" s="179"/>
      <c r="X3821" s="179"/>
      <c r="Y3821" s="223"/>
      <c r="Z3821" s="179"/>
      <c r="AA3821" s="179"/>
      <c r="AB3821" s="179"/>
      <c r="AC3821" s="179"/>
      <c r="AD3821" s="179"/>
      <c r="AF3821" s="67"/>
      <c r="AG3821" s="67"/>
      <c r="AH3821" s="67"/>
      <c r="AI3821" s="67"/>
      <c r="AJ3821" s="207"/>
      <c r="AK3821" s="207"/>
      <c r="AL3821" s="207"/>
      <c r="AM3821" s="207"/>
      <c r="AN3821" s="207"/>
      <c r="AO3821" s="208"/>
    </row>
    <row r="3822" customFormat="false" ht="15.75" hidden="false" customHeight="true" outlineLevel="0" collapsed="false">
      <c r="A3822" s="179"/>
      <c r="B3822" s="179"/>
      <c r="C3822" s="179"/>
      <c r="D3822" s="179"/>
      <c r="E3822" s="179"/>
      <c r="F3822" s="179"/>
      <c r="G3822" s="179"/>
      <c r="H3822" s="179"/>
      <c r="I3822" s="179"/>
      <c r="J3822" s="179"/>
      <c r="K3822" s="179"/>
      <c r="L3822" s="179"/>
      <c r="M3822" s="179"/>
      <c r="N3822" s="179"/>
      <c r="O3822" s="179"/>
      <c r="P3822" s="179"/>
      <c r="Q3822" s="179"/>
      <c r="R3822" s="179"/>
      <c r="S3822" s="179"/>
      <c r="T3822" s="179"/>
      <c r="U3822" s="179"/>
      <c r="V3822" s="179"/>
      <c r="W3822" s="179"/>
      <c r="X3822" s="179"/>
      <c r="Y3822" s="223"/>
      <c r="Z3822" s="179"/>
      <c r="AA3822" s="179"/>
      <c r="AB3822" s="179"/>
      <c r="AC3822" s="179"/>
      <c r="AD3822" s="179"/>
      <c r="AF3822" s="67"/>
      <c r="AG3822" s="67"/>
      <c r="AH3822" s="67"/>
      <c r="AI3822" s="67"/>
      <c r="AJ3822" s="207"/>
      <c r="AK3822" s="207"/>
      <c r="AL3822" s="207"/>
      <c r="AM3822" s="207"/>
      <c r="AN3822" s="207"/>
      <c r="AO3822" s="208"/>
    </row>
    <row r="3823" customFormat="false" ht="15.75" hidden="false" customHeight="true" outlineLevel="0" collapsed="false">
      <c r="A3823" s="179"/>
      <c r="B3823" s="179"/>
      <c r="C3823" s="179"/>
      <c r="D3823" s="179"/>
      <c r="E3823" s="179"/>
      <c r="F3823" s="179"/>
      <c r="G3823" s="179"/>
      <c r="H3823" s="179"/>
      <c r="I3823" s="179"/>
      <c r="J3823" s="179"/>
      <c r="K3823" s="179"/>
      <c r="L3823" s="179"/>
      <c r="M3823" s="179"/>
      <c r="N3823" s="179"/>
      <c r="O3823" s="179"/>
      <c r="P3823" s="179"/>
      <c r="Q3823" s="179"/>
      <c r="R3823" s="179"/>
      <c r="S3823" s="179"/>
      <c r="T3823" s="179"/>
      <c r="U3823" s="179"/>
      <c r="V3823" s="179"/>
      <c r="W3823" s="179"/>
      <c r="X3823" s="179"/>
      <c r="Y3823" s="223"/>
      <c r="Z3823" s="179"/>
      <c r="AA3823" s="179"/>
      <c r="AB3823" s="179"/>
      <c r="AC3823" s="179"/>
      <c r="AD3823" s="179"/>
      <c r="AF3823" s="67"/>
      <c r="AG3823" s="67"/>
      <c r="AH3823" s="67"/>
      <c r="AI3823" s="67"/>
      <c r="AJ3823" s="207"/>
      <c r="AK3823" s="207"/>
      <c r="AL3823" s="207"/>
      <c r="AM3823" s="207"/>
      <c r="AN3823" s="207"/>
      <c r="AO3823" s="208"/>
    </row>
    <row r="3824" customFormat="false" ht="15.75" hidden="false" customHeight="true" outlineLevel="0" collapsed="false">
      <c r="A3824" s="179"/>
      <c r="B3824" s="179"/>
      <c r="C3824" s="179"/>
      <c r="D3824" s="179"/>
      <c r="E3824" s="179"/>
      <c r="F3824" s="179"/>
      <c r="G3824" s="179"/>
      <c r="H3824" s="179"/>
      <c r="I3824" s="179"/>
      <c r="J3824" s="179"/>
      <c r="K3824" s="179"/>
      <c r="L3824" s="179"/>
      <c r="M3824" s="179"/>
      <c r="N3824" s="179"/>
      <c r="O3824" s="179"/>
      <c r="P3824" s="179"/>
      <c r="Q3824" s="179"/>
      <c r="R3824" s="179"/>
      <c r="S3824" s="179"/>
      <c r="T3824" s="179"/>
      <c r="U3824" s="179"/>
      <c r="V3824" s="179"/>
      <c r="W3824" s="179"/>
      <c r="X3824" s="179"/>
      <c r="Y3824" s="223"/>
      <c r="Z3824" s="179"/>
      <c r="AA3824" s="179"/>
      <c r="AB3824" s="179"/>
      <c r="AC3824" s="179"/>
      <c r="AD3824" s="179"/>
      <c r="AF3824" s="67"/>
      <c r="AG3824" s="67"/>
      <c r="AH3824" s="67"/>
      <c r="AI3824" s="67"/>
      <c r="AJ3824" s="207"/>
      <c r="AK3824" s="207"/>
      <c r="AL3824" s="207"/>
      <c r="AM3824" s="207"/>
      <c r="AN3824" s="207"/>
      <c r="AO3824" s="208"/>
    </row>
    <row r="3825" customFormat="false" ht="15.75" hidden="false" customHeight="true" outlineLevel="0" collapsed="false">
      <c r="A3825" s="179"/>
      <c r="B3825" s="179"/>
      <c r="C3825" s="179"/>
      <c r="D3825" s="179"/>
      <c r="E3825" s="179"/>
      <c r="F3825" s="179"/>
      <c r="G3825" s="179"/>
      <c r="H3825" s="179"/>
      <c r="I3825" s="179"/>
      <c r="J3825" s="179"/>
      <c r="K3825" s="179"/>
      <c r="L3825" s="179"/>
      <c r="M3825" s="179"/>
      <c r="N3825" s="179"/>
      <c r="O3825" s="179"/>
      <c r="P3825" s="179"/>
      <c r="Q3825" s="179"/>
      <c r="R3825" s="179"/>
      <c r="S3825" s="179"/>
      <c r="T3825" s="179"/>
      <c r="U3825" s="179"/>
      <c r="V3825" s="179"/>
      <c r="W3825" s="179"/>
      <c r="X3825" s="179"/>
      <c r="Y3825" s="223"/>
      <c r="Z3825" s="179"/>
      <c r="AA3825" s="179"/>
      <c r="AB3825" s="179"/>
      <c r="AC3825" s="179"/>
      <c r="AD3825" s="179"/>
      <c r="AF3825" s="67"/>
      <c r="AG3825" s="67"/>
      <c r="AH3825" s="67"/>
      <c r="AI3825" s="67"/>
      <c r="AJ3825" s="207"/>
      <c r="AK3825" s="207"/>
      <c r="AL3825" s="207"/>
      <c r="AM3825" s="207"/>
      <c r="AN3825" s="207"/>
      <c r="AO3825" s="208"/>
    </row>
    <row r="3826" customFormat="false" ht="15.75" hidden="false" customHeight="true" outlineLevel="0" collapsed="false">
      <c r="A3826" s="179"/>
      <c r="B3826" s="179"/>
      <c r="C3826" s="179"/>
      <c r="D3826" s="179"/>
      <c r="E3826" s="179"/>
      <c r="F3826" s="179"/>
      <c r="G3826" s="179"/>
      <c r="H3826" s="179"/>
      <c r="I3826" s="179"/>
      <c r="J3826" s="179"/>
      <c r="K3826" s="179"/>
      <c r="L3826" s="179"/>
      <c r="M3826" s="179"/>
      <c r="N3826" s="179"/>
      <c r="O3826" s="179"/>
      <c r="P3826" s="179"/>
      <c r="Q3826" s="179"/>
      <c r="R3826" s="179"/>
      <c r="S3826" s="179"/>
      <c r="T3826" s="179"/>
      <c r="U3826" s="179"/>
      <c r="V3826" s="179"/>
      <c r="W3826" s="179"/>
      <c r="X3826" s="179"/>
      <c r="Y3826" s="223"/>
      <c r="Z3826" s="179"/>
      <c r="AA3826" s="179"/>
      <c r="AB3826" s="179"/>
      <c r="AC3826" s="179"/>
      <c r="AD3826" s="179"/>
      <c r="AF3826" s="67"/>
      <c r="AG3826" s="67"/>
      <c r="AH3826" s="67"/>
      <c r="AI3826" s="67"/>
      <c r="AJ3826" s="207"/>
      <c r="AK3826" s="207"/>
      <c r="AL3826" s="207"/>
      <c r="AM3826" s="207"/>
      <c r="AN3826" s="207"/>
      <c r="AO3826" s="208"/>
    </row>
    <row r="3827" customFormat="false" ht="15.75" hidden="false" customHeight="true" outlineLevel="0" collapsed="false">
      <c r="A3827" s="179"/>
      <c r="B3827" s="179"/>
      <c r="C3827" s="179"/>
      <c r="D3827" s="179"/>
      <c r="E3827" s="179"/>
      <c r="F3827" s="179"/>
      <c r="G3827" s="179"/>
      <c r="H3827" s="179"/>
      <c r="I3827" s="179"/>
      <c r="J3827" s="179"/>
      <c r="K3827" s="179"/>
      <c r="L3827" s="179"/>
      <c r="M3827" s="179"/>
      <c r="N3827" s="179"/>
      <c r="O3827" s="179"/>
      <c r="P3827" s="179"/>
      <c r="Q3827" s="179"/>
      <c r="R3827" s="179"/>
      <c r="S3827" s="179"/>
      <c r="T3827" s="179"/>
      <c r="U3827" s="179"/>
      <c r="V3827" s="179"/>
      <c r="W3827" s="179"/>
      <c r="X3827" s="179"/>
      <c r="Y3827" s="223"/>
      <c r="Z3827" s="179"/>
      <c r="AA3827" s="179"/>
      <c r="AB3827" s="179"/>
      <c r="AC3827" s="179"/>
      <c r="AD3827" s="179"/>
      <c r="AF3827" s="67"/>
      <c r="AG3827" s="67"/>
      <c r="AH3827" s="67"/>
      <c r="AI3827" s="67"/>
      <c r="AJ3827" s="207"/>
      <c r="AK3827" s="207"/>
      <c r="AL3827" s="207"/>
      <c r="AM3827" s="207"/>
      <c r="AN3827" s="207"/>
      <c r="AO3827" s="208"/>
    </row>
    <row r="3828" customFormat="false" ht="15.75" hidden="false" customHeight="true" outlineLevel="0" collapsed="false">
      <c r="A3828" s="179"/>
      <c r="B3828" s="179"/>
      <c r="C3828" s="179"/>
      <c r="D3828" s="179"/>
      <c r="E3828" s="179"/>
      <c r="F3828" s="179"/>
      <c r="G3828" s="179"/>
      <c r="H3828" s="179"/>
      <c r="I3828" s="179"/>
      <c r="J3828" s="179"/>
      <c r="K3828" s="179"/>
      <c r="L3828" s="179"/>
      <c r="M3828" s="179"/>
      <c r="N3828" s="179"/>
      <c r="O3828" s="179"/>
      <c r="P3828" s="179"/>
      <c r="Q3828" s="179"/>
      <c r="R3828" s="179"/>
      <c r="S3828" s="179"/>
      <c r="T3828" s="179"/>
      <c r="U3828" s="179"/>
      <c r="V3828" s="179"/>
      <c r="W3828" s="179"/>
      <c r="X3828" s="179"/>
      <c r="Y3828" s="223"/>
      <c r="Z3828" s="179"/>
      <c r="AA3828" s="179"/>
      <c r="AB3828" s="179"/>
      <c r="AC3828" s="179"/>
      <c r="AD3828" s="179"/>
      <c r="AF3828" s="67"/>
      <c r="AG3828" s="67"/>
      <c r="AH3828" s="67"/>
      <c r="AI3828" s="67"/>
      <c r="AJ3828" s="207"/>
      <c r="AK3828" s="207"/>
      <c r="AL3828" s="207"/>
      <c r="AM3828" s="207"/>
      <c r="AN3828" s="207"/>
      <c r="AO3828" s="208"/>
    </row>
    <row r="3829" customFormat="false" ht="15.75" hidden="false" customHeight="true" outlineLevel="0" collapsed="false">
      <c r="A3829" s="179"/>
      <c r="B3829" s="179"/>
      <c r="C3829" s="179"/>
      <c r="D3829" s="179"/>
      <c r="E3829" s="179"/>
      <c r="F3829" s="179"/>
      <c r="G3829" s="179"/>
      <c r="H3829" s="179"/>
      <c r="I3829" s="179"/>
      <c r="J3829" s="179"/>
      <c r="K3829" s="179"/>
      <c r="L3829" s="179"/>
      <c r="M3829" s="179"/>
      <c r="N3829" s="179"/>
      <c r="O3829" s="179"/>
      <c r="P3829" s="179"/>
      <c r="Q3829" s="179"/>
      <c r="R3829" s="179"/>
      <c r="S3829" s="179"/>
      <c r="T3829" s="179"/>
      <c r="U3829" s="179"/>
      <c r="V3829" s="179"/>
      <c r="W3829" s="179"/>
      <c r="X3829" s="179"/>
      <c r="Y3829" s="223"/>
      <c r="Z3829" s="179"/>
      <c r="AA3829" s="179"/>
      <c r="AB3829" s="179"/>
      <c r="AC3829" s="179"/>
      <c r="AD3829" s="179"/>
      <c r="AF3829" s="67"/>
      <c r="AG3829" s="67"/>
      <c r="AH3829" s="67"/>
      <c r="AI3829" s="67"/>
      <c r="AJ3829" s="207"/>
      <c r="AK3829" s="207"/>
      <c r="AL3829" s="207"/>
      <c r="AM3829" s="207"/>
      <c r="AN3829" s="207"/>
      <c r="AO3829" s="208"/>
    </row>
    <row r="3830" customFormat="false" ht="15.75" hidden="false" customHeight="true" outlineLevel="0" collapsed="false">
      <c r="A3830" s="179"/>
      <c r="B3830" s="179"/>
      <c r="C3830" s="179"/>
      <c r="D3830" s="179"/>
      <c r="E3830" s="179"/>
      <c r="F3830" s="179"/>
      <c r="G3830" s="179"/>
      <c r="H3830" s="179"/>
      <c r="I3830" s="179"/>
      <c r="J3830" s="179"/>
      <c r="K3830" s="179"/>
      <c r="L3830" s="179"/>
      <c r="M3830" s="179"/>
      <c r="N3830" s="179"/>
      <c r="O3830" s="179"/>
      <c r="P3830" s="179"/>
      <c r="Q3830" s="179"/>
      <c r="R3830" s="179"/>
      <c r="S3830" s="179"/>
      <c r="T3830" s="179"/>
      <c r="U3830" s="179"/>
      <c r="V3830" s="179"/>
      <c r="W3830" s="179"/>
      <c r="X3830" s="179"/>
      <c r="Y3830" s="223"/>
      <c r="Z3830" s="179"/>
      <c r="AA3830" s="179"/>
      <c r="AB3830" s="179"/>
      <c r="AC3830" s="179"/>
      <c r="AD3830" s="179"/>
      <c r="AF3830" s="67"/>
      <c r="AG3830" s="67"/>
      <c r="AH3830" s="67"/>
      <c r="AI3830" s="67"/>
      <c r="AJ3830" s="207"/>
      <c r="AK3830" s="207"/>
      <c r="AL3830" s="207"/>
      <c r="AM3830" s="207"/>
      <c r="AN3830" s="207"/>
      <c r="AO3830" s="208"/>
    </row>
    <row r="3831" customFormat="false" ht="15.75" hidden="false" customHeight="true" outlineLevel="0" collapsed="false">
      <c r="A3831" s="179"/>
      <c r="B3831" s="179"/>
      <c r="C3831" s="179"/>
      <c r="D3831" s="179"/>
      <c r="E3831" s="179"/>
      <c r="F3831" s="179"/>
      <c r="G3831" s="179"/>
      <c r="H3831" s="179"/>
      <c r="I3831" s="179"/>
      <c r="J3831" s="179"/>
      <c r="K3831" s="179"/>
      <c r="L3831" s="179"/>
      <c r="M3831" s="179"/>
      <c r="N3831" s="179"/>
      <c r="O3831" s="179"/>
      <c r="P3831" s="179"/>
      <c r="Q3831" s="179"/>
      <c r="R3831" s="179"/>
      <c r="S3831" s="179"/>
      <c r="T3831" s="179"/>
      <c r="U3831" s="179"/>
      <c r="V3831" s="179"/>
      <c r="W3831" s="179"/>
      <c r="X3831" s="179"/>
      <c r="Y3831" s="223"/>
      <c r="Z3831" s="179"/>
      <c r="AA3831" s="179"/>
      <c r="AB3831" s="179"/>
      <c r="AC3831" s="179"/>
      <c r="AD3831" s="179"/>
      <c r="AF3831" s="67"/>
      <c r="AG3831" s="67"/>
      <c r="AH3831" s="67"/>
      <c r="AI3831" s="67"/>
      <c r="AJ3831" s="207"/>
      <c r="AK3831" s="207"/>
      <c r="AL3831" s="207"/>
      <c r="AM3831" s="207"/>
      <c r="AN3831" s="207"/>
      <c r="AO3831" s="208"/>
    </row>
    <row r="3832" customFormat="false" ht="15.75" hidden="false" customHeight="true" outlineLevel="0" collapsed="false">
      <c r="A3832" s="179"/>
      <c r="B3832" s="179"/>
      <c r="C3832" s="179"/>
      <c r="D3832" s="179"/>
      <c r="E3832" s="179"/>
      <c r="F3832" s="179"/>
      <c r="G3832" s="179"/>
      <c r="H3832" s="179"/>
      <c r="I3832" s="179"/>
      <c r="J3832" s="179"/>
      <c r="K3832" s="179"/>
      <c r="L3832" s="179"/>
      <c r="M3832" s="179"/>
      <c r="N3832" s="179"/>
      <c r="O3832" s="179"/>
      <c r="P3832" s="179"/>
      <c r="Q3832" s="179"/>
      <c r="R3832" s="179"/>
      <c r="S3832" s="179"/>
      <c r="T3832" s="179"/>
      <c r="U3832" s="179"/>
      <c r="V3832" s="179"/>
      <c r="W3832" s="179"/>
      <c r="X3832" s="179"/>
      <c r="Y3832" s="223"/>
      <c r="Z3832" s="179"/>
      <c r="AA3832" s="179"/>
      <c r="AB3832" s="179"/>
      <c r="AC3832" s="179"/>
      <c r="AD3832" s="179"/>
      <c r="AF3832" s="67"/>
      <c r="AG3832" s="67"/>
      <c r="AH3832" s="67"/>
      <c r="AI3832" s="67"/>
      <c r="AJ3832" s="207"/>
      <c r="AK3832" s="207"/>
      <c r="AL3832" s="207"/>
      <c r="AM3832" s="207"/>
      <c r="AN3832" s="207"/>
      <c r="AO3832" s="208"/>
    </row>
    <row r="3833" customFormat="false" ht="15.75" hidden="false" customHeight="true" outlineLevel="0" collapsed="false">
      <c r="A3833" s="179"/>
      <c r="B3833" s="179"/>
      <c r="C3833" s="179"/>
      <c r="D3833" s="179"/>
      <c r="E3833" s="179"/>
      <c r="F3833" s="179"/>
      <c r="G3833" s="179"/>
      <c r="H3833" s="179"/>
      <c r="I3833" s="179"/>
      <c r="J3833" s="179"/>
      <c r="K3833" s="179"/>
      <c r="L3833" s="179"/>
      <c r="M3833" s="179"/>
      <c r="N3833" s="179"/>
      <c r="O3833" s="179"/>
      <c r="P3833" s="179"/>
      <c r="Q3833" s="179"/>
      <c r="R3833" s="179"/>
      <c r="S3833" s="179"/>
      <c r="T3833" s="179"/>
      <c r="U3833" s="179"/>
      <c r="V3833" s="179"/>
      <c r="W3833" s="179"/>
      <c r="X3833" s="179"/>
      <c r="Y3833" s="223"/>
      <c r="Z3833" s="179"/>
      <c r="AA3833" s="179"/>
      <c r="AB3833" s="179"/>
      <c r="AC3833" s="179"/>
      <c r="AD3833" s="179"/>
      <c r="AF3833" s="67"/>
      <c r="AG3833" s="67"/>
      <c r="AH3833" s="67"/>
      <c r="AI3833" s="67"/>
      <c r="AJ3833" s="207"/>
      <c r="AK3833" s="207"/>
      <c r="AL3833" s="207"/>
      <c r="AM3833" s="207"/>
      <c r="AN3833" s="207"/>
      <c r="AO3833" s="208"/>
    </row>
    <row r="3834" customFormat="false" ht="15.75" hidden="false" customHeight="true" outlineLevel="0" collapsed="false">
      <c r="A3834" s="179"/>
      <c r="B3834" s="179"/>
      <c r="C3834" s="179"/>
      <c r="D3834" s="179"/>
      <c r="E3834" s="179"/>
      <c r="F3834" s="179"/>
      <c r="G3834" s="179"/>
      <c r="H3834" s="179"/>
      <c r="I3834" s="179"/>
      <c r="J3834" s="179"/>
      <c r="K3834" s="179"/>
      <c r="L3834" s="179"/>
      <c r="M3834" s="179"/>
      <c r="N3834" s="179"/>
      <c r="O3834" s="179"/>
      <c r="P3834" s="179"/>
      <c r="Q3834" s="179"/>
      <c r="R3834" s="179"/>
      <c r="S3834" s="179"/>
      <c r="T3834" s="179"/>
      <c r="U3834" s="179"/>
      <c r="V3834" s="179"/>
      <c r="W3834" s="179"/>
      <c r="X3834" s="179"/>
      <c r="Y3834" s="223"/>
      <c r="Z3834" s="179"/>
      <c r="AA3834" s="179"/>
      <c r="AB3834" s="179"/>
      <c r="AC3834" s="179"/>
      <c r="AD3834" s="179"/>
      <c r="AF3834" s="67"/>
      <c r="AG3834" s="67"/>
      <c r="AH3834" s="67"/>
      <c r="AI3834" s="67"/>
      <c r="AJ3834" s="207"/>
      <c r="AK3834" s="207"/>
      <c r="AL3834" s="207"/>
      <c r="AM3834" s="207"/>
      <c r="AN3834" s="207"/>
      <c r="AO3834" s="208"/>
    </row>
    <row r="3835" customFormat="false" ht="15.75" hidden="false" customHeight="true" outlineLevel="0" collapsed="false">
      <c r="A3835" s="179"/>
      <c r="B3835" s="179"/>
      <c r="C3835" s="179"/>
      <c r="D3835" s="179"/>
      <c r="E3835" s="179"/>
      <c r="F3835" s="179"/>
      <c r="G3835" s="179"/>
      <c r="H3835" s="179"/>
      <c r="I3835" s="179"/>
      <c r="J3835" s="179"/>
      <c r="K3835" s="179"/>
      <c r="L3835" s="179"/>
      <c r="M3835" s="179"/>
      <c r="N3835" s="179"/>
      <c r="O3835" s="179"/>
      <c r="P3835" s="179"/>
      <c r="Q3835" s="179"/>
      <c r="R3835" s="179"/>
      <c r="S3835" s="179"/>
      <c r="T3835" s="179"/>
      <c r="U3835" s="179"/>
      <c r="V3835" s="179"/>
      <c r="W3835" s="179"/>
      <c r="X3835" s="179"/>
      <c r="Y3835" s="223"/>
      <c r="Z3835" s="179"/>
      <c r="AA3835" s="179"/>
      <c r="AB3835" s="179"/>
      <c r="AC3835" s="179"/>
      <c r="AD3835" s="179"/>
      <c r="AF3835" s="67"/>
      <c r="AG3835" s="67"/>
      <c r="AH3835" s="67"/>
      <c r="AI3835" s="67"/>
      <c r="AJ3835" s="207"/>
      <c r="AK3835" s="207"/>
      <c r="AL3835" s="207"/>
      <c r="AM3835" s="207"/>
      <c r="AN3835" s="207"/>
      <c r="AO3835" s="208"/>
    </row>
    <row r="3836" customFormat="false" ht="15.75" hidden="false" customHeight="true" outlineLevel="0" collapsed="false">
      <c r="A3836" s="179"/>
      <c r="B3836" s="179"/>
      <c r="C3836" s="179"/>
      <c r="D3836" s="179"/>
      <c r="E3836" s="179"/>
      <c r="F3836" s="179"/>
      <c r="G3836" s="179"/>
      <c r="H3836" s="179"/>
      <c r="I3836" s="179"/>
      <c r="J3836" s="179"/>
      <c r="K3836" s="179"/>
      <c r="L3836" s="179"/>
      <c r="M3836" s="179"/>
      <c r="N3836" s="179"/>
      <c r="O3836" s="179"/>
      <c r="P3836" s="179"/>
      <c r="Q3836" s="179"/>
      <c r="R3836" s="179"/>
      <c r="S3836" s="179"/>
      <c r="T3836" s="179"/>
      <c r="U3836" s="179"/>
      <c r="V3836" s="179"/>
      <c r="W3836" s="179"/>
      <c r="X3836" s="179"/>
      <c r="Y3836" s="223"/>
      <c r="Z3836" s="179"/>
      <c r="AA3836" s="179"/>
      <c r="AB3836" s="179"/>
      <c r="AC3836" s="179"/>
      <c r="AD3836" s="179"/>
      <c r="AF3836" s="67"/>
      <c r="AG3836" s="67"/>
      <c r="AH3836" s="67"/>
      <c r="AI3836" s="67"/>
      <c r="AJ3836" s="207"/>
      <c r="AK3836" s="207"/>
      <c r="AL3836" s="207"/>
      <c r="AM3836" s="207"/>
      <c r="AN3836" s="207"/>
      <c r="AO3836" s="208"/>
    </row>
    <row r="3837" customFormat="false" ht="15.75" hidden="false" customHeight="true" outlineLevel="0" collapsed="false">
      <c r="A3837" s="179"/>
      <c r="B3837" s="179"/>
      <c r="C3837" s="179"/>
      <c r="D3837" s="179"/>
      <c r="E3837" s="179"/>
      <c r="F3837" s="179"/>
      <c r="G3837" s="179"/>
      <c r="H3837" s="179"/>
      <c r="I3837" s="179"/>
      <c r="J3837" s="179"/>
      <c r="K3837" s="179"/>
      <c r="L3837" s="179"/>
      <c r="M3837" s="179"/>
      <c r="N3837" s="179"/>
      <c r="O3837" s="179"/>
      <c r="P3837" s="179"/>
      <c r="Q3837" s="179"/>
      <c r="R3837" s="179"/>
      <c r="S3837" s="179"/>
      <c r="T3837" s="179"/>
      <c r="U3837" s="179"/>
      <c r="V3837" s="179"/>
      <c r="W3837" s="179"/>
      <c r="X3837" s="179"/>
      <c r="Y3837" s="223"/>
      <c r="Z3837" s="179"/>
      <c r="AA3837" s="179"/>
      <c r="AB3837" s="179"/>
      <c r="AC3837" s="179"/>
      <c r="AD3837" s="179"/>
      <c r="AF3837" s="67"/>
      <c r="AG3837" s="67"/>
      <c r="AH3837" s="67"/>
      <c r="AI3837" s="67"/>
      <c r="AJ3837" s="207"/>
      <c r="AK3837" s="207"/>
      <c r="AL3837" s="207"/>
      <c r="AM3837" s="207"/>
      <c r="AN3837" s="207"/>
      <c r="AO3837" s="208"/>
    </row>
    <row r="3838" customFormat="false" ht="15.75" hidden="false" customHeight="true" outlineLevel="0" collapsed="false">
      <c r="A3838" s="179"/>
      <c r="B3838" s="179"/>
      <c r="C3838" s="179"/>
      <c r="D3838" s="179"/>
      <c r="E3838" s="179"/>
      <c r="F3838" s="179"/>
      <c r="G3838" s="179"/>
      <c r="H3838" s="179"/>
      <c r="I3838" s="179"/>
      <c r="J3838" s="179"/>
      <c r="K3838" s="179"/>
      <c r="L3838" s="179"/>
      <c r="M3838" s="179"/>
      <c r="N3838" s="179"/>
      <c r="O3838" s="179"/>
      <c r="P3838" s="179"/>
      <c r="Q3838" s="179"/>
      <c r="R3838" s="179"/>
      <c r="S3838" s="179"/>
      <c r="T3838" s="179"/>
      <c r="U3838" s="179"/>
      <c r="V3838" s="179"/>
      <c r="W3838" s="179"/>
      <c r="X3838" s="179"/>
      <c r="Y3838" s="223"/>
      <c r="Z3838" s="179"/>
      <c r="AA3838" s="179"/>
      <c r="AB3838" s="179"/>
      <c r="AC3838" s="179"/>
      <c r="AD3838" s="179"/>
      <c r="AF3838" s="67"/>
      <c r="AG3838" s="67"/>
      <c r="AH3838" s="67"/>
      <c r="AI3838" s="67"/>
      <c r="AJ3838" s="207"/>
      <c r="AK3838" s="207"/>
      <c r="AL3838" s="207"/>
      <c r="AM3838" s="207"/>
      <c r="AN3838" s="207"/>
      <c r="AO3838" s="208"/>
    </row>
    <row r="3839" customFormat="false" ht="15.75" hidden="false" customHeight="true" outlineLevel="0" collapsed="false">
      <c r="A3839" s="179"/>
      <c r="B3839" s="179"/>
      <c r="C3839" s="179"/>
      <c r="D3839" s="179"/>
      <c r="E3839" s="179"/>
      <c r="F3839" s="179"/>
      <c r="G3839" s="179"/>
      <c r="H3839" s="179"/>
      <c r="I3839" s="179"/>
      <c r="J3839" s="179"/>
      <c r="K3839" s="179"/>
      <c r="L3839" s="179"/>
      <c r="M3839" s="179"/>
      <c r="N3839" s="179"/>
      <c r="O3839" s="179"/>
      <c r="P3839" s="179"/>
      <c r="Q3839" s="179"/>
      <c r="R3839" s="179"/>
      <c r="S3839" s="179"/>
      <c r="T3839" s="179"/>
      <c r="U3839" s="179"/>
      <c r="V3839" s="179"/>
      <c r="W3839" s="179"/>
      <c r="X3839" s="179"/>
      <c r="Y3839" s="223"/>
      <c r="Z3839" s="179"/>
      <c r="AA3839" s="179"/>
      <c r="AB3839" s="179"/>
      <c r="AC3839" s="179"/>
      <c r="AD3839" s="179"/>
      <c r="AF3839" s="67"/>
      <c r="AG3839" s="67"/>
      <c r="AH3839" s="67"/>
      <c r="AI3839" s="67"/>
      <c r="AJ3839" s="207"/>
      <c r="AK3839" s="207"/>
      <c r="AL3839" s="207"/>
      <c r="AM3839" s="207"/>
      <c r="AN3839" s="207"/>
      <c r="AO3839" s="208"/>
    </row>
    <row r="3840" customFormat="false" ht="15.75" hidden="false" customHeight="true" outlineLevel="0" collapsed="false">
      <c r="A3840" s="179"/>
      <c r="B3840" s="179"/>
      <c r="C3840" s="179"/>
      <c r="D3840" s="179"/>
      <c r="E3840" s="179"/>
      <c r="F3840" s="179"/>
      <c r="G3840" s="179"/>
      <c r="H3840" s="179"/>
      <c r="I3840" s="179"/>
      <c r="J3840" s="179"/>
      <c r="K3840" s="179"/>
      <c r="L3840" s="179"/>
      <c r="M3840" s="179"/>
      <c r="N3840" s="179"/>
      <c r="O3840" s="179"/>
      <c r="P3840" s="179"/>
      <c r="Q3840" s="179"/>
      <c r="R3840" s="179"/>
      <c r="S3840" s="179"/>
      <c r="T3840" s="179"/>
      <c r="U3840" s="179"/>
      <c r="V3840" s="179"/>
      <c r="W3840" s="179"/>
      <c r="X3840" s="179"/>
      <c r="Y3840" s="223"/>
      <c r="Z3840" s="179"/>
      <c r="AA3840" s="179"/>
      <c r="AB3840" s="179"/>
      <c r="AC3840" s="179"/>
      <c r="AD3840" s="179"/>
      <c r="AF3840" s="67"/>
      <c r="AG3840" s="67"/>
      <c r="AH3840" s="67"/>
      <c r="AI3840" s="67"/>
      <c r="AJ3840" s="207"/>
      <c r="AK3840" s="207"/>
      <c r="AL3840" s="207"/>
      <c r="AM3840" s="207"/>
      <c r="AN3840" s="207"/>
      <c r="AO3840" s="208"/>
    </row>
    <row r="3841" customFormat="false" ht="15.75" hidden="false" customHeight="true" outlineLevel="0" collapsed="false">
      <c r="A3841" s="179"/>
      <c r="B3841" s="179"/>
      <c r="C3841" s="179"/>
      <c r="D3841" s="179"/>
      <c r="E3841" s="179"/>
      <c r="F3841" s="179"/>
      <c r="G3841" s="179"/>
      <c r="H3841" s="179"/>
      <c r="I3841" s="179"/>
      <c r="J3841" s="179"/>
      <c r="K3841" s="179"/>
      <c r="L3841" s="179"/>
      <c r="M3841" s="179"/>
      <c r="N3841" s="179"/>
      <c r="O3841" s="179"/>
      <c r="P3841" s="179"/>
      <c r="Q3841" s="179"/>
      <c r="R3841" s="179"/>
      <c r="S3841" s="179"/>
      <c r="T3841" s="179"/>
      <c r="U3841" s="179"/>
      <c r="V3841" s="179"/>
      <c r="W3841" s="179"/>
      <c r="X3841" s="179"/>
      <c r="Y3841" s="223"/>
      <c r="Z3841" s="179"/>
      <c r="AA3841" s="179"/>
      <c r="AB3841" s="179"/>
      <c r="AC3841" s="179"/>
      <c r="AD3841" s="179"/>
      <c r="AF3841" s="67"/>
      <c r="AG3841" s="67"/>
      <c r="AH3841" s="67"/>
      <c r="AI3841" s="67"/>
      <c r="AJ3841" s="207"/>
      <c r="AK3841" s="207"/>
      <c r="AL3841" s="207"/>
      <c r="AM3841" s="207"/>
      <c r="AN3841" s="207"/>
      <c r="AO3841" s="208"/>
    </row>
    <row r="3842" customFormat="false" ht="15.75" hidden="false" customHeight="true" outlineLevel="0" collapsed="false">
      <c r="A3842" s="179"/>
      <c r="B3842" s="179"/>
      <c r="C3842" s="179"/>
      <c r="D3842" s="179"/>
      <c r="E3842" s="179"/>
      <c r="F3842" s="179"/>
      <c r="G3842" s="179"/>
      <c r="H3842" s="179"/>
      <c r="I3842" s="179"/>
      <c r="J3842" s="179"/>
      <c r="K3842" s="179"/>
      <c r="L3842" s="179"/>
      <c r="M3842" s="179"/>
      <c r="N3842" s="179"/>
      <c r="O3842" s="179"/>
      <c r="P3842" s="179"/>
      <c r="Q3842" s="179"/>
      <c r="R3842" s="179"/>
      <c r="S3842" s="179"/>
      <c r="T3842" s="179"/>
      <c r="U3842" s="179"/>
      <c r="V3842" s="179"/>
      <c r="W3842" s="179"/>
      <c r="X3842" s="179"/>
      <c r="Y3842" s="223"/>
      <c r="Z3842" s="179"/>
      <c r="AA3842" s="179"/>
      <c r="AB3842" s="179"/>
      <c r="AC3842" s="179"/>
      <c r="AD3842" s="179"/>
      <c r="AF3842" s="67"/>
      <c r="AG3842" s="67"/>
      <c r="AH3842" s="67"/>
      <c r="AI3842" s="67"/>
      <c r="AJ3842" s="207"/>
      <c r="AK3842" s="207"/>
      <c r="AL3842" s="207"/>
      <c r="AM3842" s="207"/>
      <c r="AN3842" s="207"/>
      <c r="AO3842" s="208"/>
    </row>
    <row r="3843" customFormat="false" ht="15.75" hidden="false" customHeight="true" outlineLevel="0" collapsed="false">
      <c r="A3843" s="179"/>
      <c r="B3843" s="179"/>
      <c r="C3843" s="179"/>
      <c r="D3843" s="179"/>
      <c r="E3843" s="179"/>
      <c r="F3843" s="179"/>
      <c r="G3843" s="179"/>
      <c r="H3843" s="179"/>
      <c r="I3843" s="179"/>
      <c r="J3843" s="179"/>
      <c r="K3843" s="179"/>
      <c r="L3843" s="179"/>
      <c r="M3843" s="179"/>
      <c r="N3843" s="179"/>
      <c r="O3843" s="179"/>
      <c r="P3843" s="179"/>
      <c r="Q3843" s="179"/>
      <c r="R3843" s="179"/>
      <c r="S3843" s="179"/>
      <c r="T3843" s="179"/>
      <c r="U3843" s="179"/>
      <c r="V3843" s="179"/>
      <c r="W3843" s="179"/>
      <c r="X3843" s="179"/>
      <c r="Y3843" s="223"/>
      <c r="Z3843" s="179"/>
      <c r="AA3843" s="179"/>
      <c r="AB3843" s="179"/>
      <c r="AC3843" s="179"/>
      <c r="AD3843" s="179"/>
      <c r="AF3843" s="67"/>
      <c r="AG3843" s="67"/>
      <c r="AH3843" s="67"/>
      <c r="AI3843" s="67"/>
      <c r="AJ3843" s="207"/>
      <c r="AK3843" s="207"/>
      <c r="AL3843" s="207"/>
      <c r="AM3843" s="207"/>
      <c r="AN3843" s="207"/>
      <c r="AO3843" s="208"/>
    </row>
    <row r="3844" customFormat="false" ht="15.75" hidden="false" customHeight="true" outlineLevel="0" collapsed="false">
      <c r="A3844" s="179"/>
      <c r="B3844" s="179"/>
      <c r="C3844" s="179"/>
      <c r="D3844" s="179"/>
      <c r="E3844" s="179"/>
      <c r="F3844" s="179"/>
      <c r="G3844" s="179"/>
      <c r="H3844" s="179"/>
      <c r="I3844" s="179"/>
      <c r="J3844" s="179"/>
      <c r="K3844" s="179"/>
      <c r="L3844" s="179"/>
      <c r="M3844" s="179"/>
      <c r="N3844" s="179"/>
      <c r="O3844" s="179"/>
      <c r="P3844" s="179"/>
      <c r="Q3844" s="179"/>
      <c r="R3844" s="179"/>
      <c r="S3844" s="179"/>
      <c r="T3844" s="179"/>
      <c r="U3844" s="179"/>
      <c r="V3844" s="179"/>
      <c r="W3844" s="179"/>
      <c r="X3844" s="179"/>
      <c r="Y3844" s="223"/>
      <c r="Z3844" s="179"/>
      <c r="AA3844" s="179"/>
      <c r="AB3844" s="179"/>
      <c r="AC3844" s="179"/>
      <c r="AD3844" s="179"/>
      <c r="AF3844" s="67"/>
      <c r="AG3844" s="67"/>
      <c r="AH3844" s="67"/>
      <c r="AI3844" s="67"/>
      <c r="AJ3844" s="207"/>
      <c r="AK3844" s="207"/>
      <c r="AL3844" s="207"/>
      <c r="AM3844" s="207"/>
      <c r="AN3844" s="207"/>
      <c r="AO3844" s="208"/>
    </row>
    <row r="3845" customFormat="false" ht="15.75" hidden="false" customHeight="true" outlineLevel="0" collapsed="false">
      <c r="A3845" s="179"/>
      <c r="B3845" s="179"/>
      <c r="C3845" s="179"/>
      <c r="D3845" s="179"/>
      <c r="E3845" s="179"/>
      <c r="F3845" s="179"/>
      <c r="G3845" s="179"/>
      <c r="H3845" s="179"/>
      <c r="I3845" s="179"/>
      <c r="J3845" s="179"/>
      <c r="K3845" s="179"/>
      <c r="L3845" s="179"/>
      <c r="M3845" s="179"/>
      <c r="N3845" s="179"/>
      <c r="O3845" s="179"/>
      <c r="P3845" s="179"/>
      <c r="Q3845" s="179"/>
      <c r="R3845" s="179"/>
      <c r="S3845" s="179"/>
      <c r="T3845" s="179"/>
      <c r="U3845" s="179"/>
      <c r="V3845" s="179"/>
      <c r="W3845" s="179"/>
      <c r="X3845" s="179"/>
      <c r="Y3845" s="223"/>
      <c r="Z3845" s="179"/>
      <c r="AA3845" s="179"/>
      <c r="AB3845" s="179"/>
      <c r="AC3845" s="179"/>
      <c r="AD3845" s="179"/>
      <c r="AF3845" s="67"/>
      <c r="AG3845" s="67"/>
      <c r="AH3845" s="67"/>
      <c r="AI3845" s="67"/>
      <c r="AJ3845" s="207"/>
      <c r="AK3845" s="207"/>
      <c r="AL3845" s="207"/>
      <c r="AM3845" s="207"/>
      <c r="AN3845" s="207"/>
      <c r="AO3845" s="208"/>
    </row>
    <row r="3846" customFormat="false" ht="15.75" hidden="false" customHeight="true" outlineLevel="0" collapsed="false">
      <c r="A3846" s="179"/>
      <c r="B3846" s="179"/>
      <c r="C3846" s="179"/>
      <c r="D3846" s="179"/>
      <c r="E3846" s="179"/>
      <c r="F3846" s="179"/>
      <c r="G3846" s="179"/>
      <c r="H3846" s="179"/>
      <c r="I3846" s="179"/>
      <c r="J3846" s="179"/>
      <c r="K3846" s="179"/>
      <c r="L3846" s="179"/>
      <c r="M3846" s="179"/>
      <c r="N3846" s="179"/>
      <c r="O3846" s="179"/>
      <c r="P3846" s="179"/>
      <c r="Q3846" s="179"/>
      <c r="R3846" s="179"/>
      <c r="S3846" s="179"/>
      <c r="T3846" s="179"/>
      <c r="U3846" s="179"/>
      <c r="V3846" s="179"/>
      <c r="W3846" s="179"/>
      <c r="X3846" s="179"/>
      <c r="Y3846" s="223"/>
      <c r="Z3846" s="179"/>
      <c r="AA3846" s="179"/>
      <c r="AB3846" s="179"/>
      <c r="AC3846" s="179"/>
      <c r="AD3846" s="179"/>
      <c r="AF3846" s="67"/>
      <c r="AG3846" s="67"/>
      <c r="AH3846" s="67"/>
      <c r="AI3846" s="67"/>
      <c r="AJ3846" s="207"/>
      <c r="AK3846" s="207"/>
      <c r="AL3846" s="207"/>
      <c r="AM3846" s="207"/>
      <c r="AN3846" s="207"/>
      <c r="AO3846" s="208"/>
    </row>
    <row r="3847" customFormat="false" ht="15.75" hidden="false" customHeight="true" outlineLevel="0" collapsed="false">
      <c r="A3847" s="179"/>
      <c r="B3847" s="179"/>
      <c r="C3847" s="179"/>
      <c r="D3847" s="179"/>
      <c r="E3847" s="179"/>
      <c r="F3847" s="179"/>
      <c r="G3847" s="179"/>
      <c r="H3847" s="179"/>
      <c r="I3847" s="179"/>
      <c r="J3847" s="179"/>
      <c r="K3847" s="179"/>
      <c r="L3847" s="179"/>
      <c r="M3847" s="179"/>
      <c r="N3847" s="179"/>
      <c r="O3847" s="179"/>
      <c r="P3847" s="179"/>
      <c r="Q3847" s="179"/>
      <c r="R3847" s="179"/>
      <c r="S3847" s="179"/>
      <c r="T3847" s="179"/>
      <c r="U3847" s="179"/>
      <c r="V3847" s="179"/>
      <c r="W3847" s="179"/>
      <c r="X3847" s="179"/>
      <c r="Y3847" s="223"/>
      <c r="Z3847" s="179"/>
      <c r="AA3847" s="179"/>
      <c r="AB3847" s="179"/>
      <c r="AC3847" s="179"/>
      <c r="AD3847" s="179"/>
      <c r="AF3847" s="67"/>
      <c r="AG3847" s="67"/>
      <c r="AH3847" s="67"/>
      <c r="AI3847" s="67"/>
      <c r="AJ3847" s="207"/>
      <c r="AK3847" s="207"/>
      <c r="AL3847" s="207"/>
      <c r="AM3847" s="207"/>
      <c r="AN3847" s="207"/>
      <c r="AO3847" s="208"/>
    </row>
    <row r="3848" customFormat="false" ht="15.75" hidden="false" customHeight="true" outlineLevel="0" collapsed="false">
      <c r="A3848" s="179"/>
      <c r="B3848" s="179"/>
      <c r="C3848" s="179"/>
      <c r="D3848" s="179"/>
      <c r="E3848" s="179"/>
      <c r="F3848" s="179"/>
      <c r="G3848" s="179"/>
      <c r="H3848" s="179"/>
      <c r="I3848" s="179"/>
      <c r="J3848" s="179"/>
      <c r="K3848" s="179"/>
      <c r="L3848" s="179"/>
      <c r="M3848" s="179"/>
      <c r="N3848" s="179"/>
      <c r="O3848" s="179"/>
      <c r="P3848" s="179"/>
      <c r="Q3848" s="179"/>
      <c r="R3848" s="179"/>
      <c r="S3848" s="179"/>
      <c r="T3848" s="179"/>
      <c r="U3848" s="179"/>
      <c r="V3848" s="179"/>
      <c r="W3848" s="179"/>
      <c r="X3848" s="179"/>
      <c r="Y3848" s="223"/>
      <c r="Z3848" s="179"/>
      <c r="AA3848" s="179"/>
      <c r="AB3848" s="179"/>
      <c r="AC3848" s="179"/>
      <c r="AD3848" s="179"/>
      <c r="AF3848" s="67"/>
      <c r="AG3848" s="67"/>
      <c r="AH3848" s="67"/>
      <c r="AI3848" s="67"/>
      <c r="AJ3848" s="207"/>
      <c r="AK3848" s="207"/>
      <c r="AL3848" s="207"/>
      <c r="AM3848" s="207"/>
      <c r="AN3848" s="207"/>
      <c r="AO3848" s="208"/>
    </row>
    <row r="3849" customFormat="false" ht="15.75" hidden="false" customHeight="true" outlineLevel="0" collapsed="false">
      <c r="A3849" s="179"/>
      <c r="B3849" s="179"/>
      <c r="C3849" s="179"/>
      <c r="D3849" s="179"/>
      <c r="E3849" s="179"/>
      <c r="F3849" s="179"/>
      <c r="G3849" s="179"/>
      <c r="H3849" s="179"/>
      <c r="I3849" s="179"/>
      <c r="J3849" s="179"/>
      <c r="K3849" s="179"/>
      <c r="L3849" s="179"/>
      <c r="M3849" s="179"/>
      <c r="N3849" s="179"/>
      <c r="O3849" s="179"/>
      <c r="P3849" s="179"/>
      <c r="Q3849" s="179"/>
      <c r="R3849" s="179"/>
      <c r="S3849" s="179"/>
      <c r="T3849" s="179"/>
      <c r="U3849" s="179"/>
      <c r="V3849" s="179"/>
      <c r="W3849" s="179"/>
      <c r="X3849" s="179"/>
      <c r="Y3849" s="223"/>
      <c r="Z3849" s="179"/>
      <c r="AA3849" s="179"/>
      <c r="AB3849" s="179"/>
      <c r="AC3849" s="179"/>
      <c r="AD3849" s="179"/>
      <c r="AF3849" s="67"/>
      <c r="AG3849" s="67"/>
      <c r="AH3849" s="67"/>
      <c r="AI3849" s="67"/>
      <c r="AJ3849" s="207"/>
      <c r="AK3849" s="207"/>
      <c r="AL3849" s="207"/>
      <c r="AM3849" s="207"/>
      <c r="AN3849" s="207"/>
      <c r="AO3849" s="208"/>
    </row>
    <row r="3850" customFormat="false" ht="15.75" hidden="false" customHeight="true" outlineLevel="0" collapsed="false">
      <c r="A3850" s="179"/>
      <c r="B3850" s="179"/>
      <c r="C3850" s="179"/>
      <c r="D3850" s="179"/>
      <c r="E3850" s="179"/>
      <c r="F3850" s="179"/>
      <c r="G3850" s="179"/>
      <c r="H3850" s="179"/>
      <c r="I3850" s="179"/>
      <c r="J3850" s="179"/>
      <c r="K3850" s="179"/>
      <c r="L3850" s="179"/>
      <c r="M3850" s="179"/>
      <c r="N3850" s="179"/>
      <c r="O3850" s="179"/>
      <c r="P3850" s="179"/>
      <c r="Q3850" s="179"/>
      <c r="R3850" s="179"/>
      <c r="S3850" s="179"/>
      <c r="T3850" s="179"/>
      <c r="U3850" s="179"/>
      <c r="V3850" s="179"/>
      <c r="W3850" s="179"/>
      <c r="X3850" s="179"/>
      <c r="Y3850" s="223"/>
      <c r="Z3850" s="179"/>
      <c r="AA3850" s="179"/>
      <c r="AB3850" s="179"/>
      <c r="AC3850" s="179"/>
      <c r="AD3850" s="179"/>
      <c r="AF3850" s="67"/>
      <c r="AG3850" s="67"/>
      <c r="AH3850" s="67"/>
      <c r="AI3850" s="67"/>
      <c r="AJ3850" s="207"/>
      <c r="AK3850" s="207"/>
      <c r="AL3850" s="207"/>
      <c r="AM3850" s="207"/>
      <c r="AN3850" s="207"/>
      <c r="AO3850" s="208"/>
    </row>
    <row r="3851" customFormat="false" ht="15.75" hidden="false" customHeight="true" outlineLevel="0" collapsed="false">
      <c r="A3851" s="179"/>
      <c r="B3851" s="179"/>
      <c r="C3851" s="179"/>
      <c r="D3851" s="179"/>
      <c r="E3851" s="179"/>
      <c r="F3851" s="179"/>
      <c r="G3851" s="179"/>
      <c r="H3851" s="179"/>
      <c r="I3851" s="179"/>
      <c r="J3851" s="179"/>
      <c r="K3851" s="179"/>
      <c r="L3851" s="179"/>
      <c r="M3851" s="179"/>
      <c r="N3851" s="179"/>
      <c r="O3851" s="179"/>
      <c r="P3851" s="179"/>
      <c r="Q3851" s="179"/>
      <c r="R3851" s="179"/>
      <c r="S3851" s="179"/>
      <c r="T3851" s="179"/>
      <c r="U3851" s="179"/>
      <c r="V3851" s="179"/>
      <c r="W3851" s="179"/>
      <c r="X3851" s="179"/>
      <c r="Y3851" s="223"/>
      <c r="Z3851" s="179"/>
      <c r="AA3851" s="179"/>
      <c r="AB3851" s="179"/>
      <c r="AC3851" s="179"/>
      <c r="AD3851" s="179"/>
      <c r="AF3851" s="67"/>
      <c r="AG3851" s="67"/>
      <c r="AH3851" s="67"/>
      <c r="AI3851" s="67"/>
      <c r="AJ3851" s="207"/>
      <c r="AK3851" s="207"/>
      <c r="AL3851" s="207"/>
      <c r="AM3851" s="207"/>
      <c r="AN3851" s="207"/>
      <c r="AO3851" s="208"/>
    </row>
    <row r="3852" customFormat="false" ht="15.75" hidden="false" customHeight="true" outlineLevel="0" collapsed="false">
      <c r="A3852" s="179"/>
      <c r="B3852" s="179"/>
      <c r="C3852" s="179"/>
      <c r="D3852" s="179"/>
      <c r="E3852" s="179"/>
      <c r="F3852" s="179"/>
      <c r="G3852" s="179"/>
      <c r="H3852" s="179"/>
      <c r="I3852" s="179"/>
      <c r="J3852" s="179"/>
      <c r="K3852" s="179"/>
      <c r="L3852" s="179"/>
      <c r="M3852" s="179"/>
      <c r="N3852" s="179"/>
      <c r="O3852" s="179"/>
      <c r="P3852" s="179"/>
      <c r="Q3852" s="179"/>
      <c r="R3852" s="179"/>
      <c r="S3852" s="179"/>
      <c r="T3852" s="179"/>
      <c r="U3852" s="179"/>
      <c r="V3852" s="179"/>
      <c r="W3852" s="179"/>
      <c r="X3852" s="179"/>
      <c r="Y3852" s="223"/>
      <c r="Z3852" s="179"/>
      <c r="AA3852" s="179"/>
      <c r="AB3852" s="179"/>
      <c r="AC3852" s="179"/>
      <c r="AD3852" s="179"/>
      <c r="AF3852" s="67"/>
      <c r="AG3852" s="67"/>
      <c r="AH3852" s="67"/>
      <c r="AI3852" s="67"/>
      <c r="AJ3852" s="207"/>
      <c r="AK3852" s="207"/>
      <c r="AL3852" s="207"/>
      <c r="AM3852" s="207"/>
      <c r="AN3852" s="207"/>
      <c r="AO3852" s="208"/>
    </row>
    <row r="3853" customFormat="false" ht="15.75" hidden="false" customHeight="true" outlineLevel="0" collapsed="false">
      <c r="A3853" s="179"/>
      <c r="B3853" s="179"/>
      <c r="C3853" s="179"/>
      <c r="D3853" s="179"/>
      <c r="E3853" s="179"/>
      <c r="F3853" s="179"/>
      <c r="G3853" s="179"/>
      <c r="H3853" s="179"/>
      <c r="I3853" s="179"/>
      <c r="J3853" s="179"/>
      <c r="K3853" s="179"/>
      <c r="L3853" s="179"/>
      <c r="M3853" s="179"/>
      <c r="N3853" s="179"/>
      <c r="O3853" s="179"/>
      <c r="P3853" s="179"/>
      <c r="Q3853" s="179"/>
      <c r="R3853" s="179"/>
      <c r="S3853" s="179"/>
      <c r="T3853" s="179"/>
      <c r="U3853" s="179"/>
      <c r="V3853" s="179"/>
      <c r="W3853" s="179"/>
      <c r="X3853" s="179"/>
      <c r="Y3853" s="223"/>
      <c r="Z3853" s="179"/>
      <c r="AA3853" s="179"/>
      <c r="AB3853" s="179"/>
      <c r="AC3853" s="179"/>
      <c r="AD3853" s="179"/>
      <c r="AF3853" s="67"/>
      <c r="AG3853" s="67"/>
      <c r="AH3853" s="67"/>
      <c r="AI3853" s="67"/>
      <c r="AJ3853" s="207"/>
      <c r="AK3853" s="207"/>
      <c r="AL3853" s="207"/>
      <c r="AM3853" s="207"/>
      <c r="AN3853" s="207"/>
      <c r="AO3853" s="208"/>
    </row>
    <row r="3854" customFormat="false" ht="15.75" hidden="false" customHeight="true" outlineLevel="0" collapsed="false">
      <c r="A3854" s="179"/>
      <c r="B3854" s="179"/>
      <c r="C3854" s="179"/>
      <c r="D3854" s="179"/>
      <c r="E3854" s="179"/>
      <c r="F3854" s="179"/>
      <c r="G3854" s="179"/>
      <c r="H3854" s="179"/>
      <c r="I3854" s="179"/>
      <c r="J3854" s="179"/>
      <c r="K3854" s="179"/>
      <c r="L3854" s="179"/>
      <c r="M3854" s="179"/>
      <c r="N3854" s="179"/>
      <c r="O3854" s="179"/>
      <c r="P3854" s="179"/>
      <c r="Q3854" s="179"/>
      <c r="R3854" s="179"/>
      <c r="S3854" s="179"/>
      <c r="T3854" s="179"/>
      <c r="U3854" s="179"/>
      <c r="V3854" s="179"/>
      <c r="W3854" s="179"/>
      <c r="X3854" s="179"/>
      <c r="Y3854" s="223"/>
      <c r="Z3854" s="179"/>
      <c r="AA3854" s="179"/>
      <c r="AB3854" s="179"/>
      <c r="AC3854" s="179"/>
      <c r="AD3854" s="179"/>
      <c r="AF3854" s="67"/>
      <c r="AG3854" s="67"/>
      <c r="AH3854" s="67"/>
      <c r="AI3854" s="67"/>
      <c r="AJ3854" s="207"/>
      <c r="AK3854" s="207"/>
      <c r="AL3854" s="207"/>
      <c r="AM3854" s="207"/>
      <c r="AN3854" s="207"/>
      <c r="AO3854" s="208"/>
    </row>
    <row r="3855" customFormat="false" ht="15.75" hidden="false" customHeight="true" outlineLevel="0" collapsed="false">
      <c r="A3855" s="179"/>
      <c r="B3855" s="179"/>
      <c r="C3855" s="179"/>
      <c r="D3855" s="179"/>
      <c r="E3855" s="179"/>
      <c r="F3855" s="179"/>
      <c r="G3855" s="179"/>
      <c r="H3855" s="179"/>
      <c r="I3855" s="179"/>
      <c r="J3855" s="179"/>
      <c r="K3855" s="179"/>
      <c r="L3855" s="179"/>
      <c r="M3855" s="179"/>
      <c r="N3855" s="179"/>
      <c r="O3855" s="179"/>
      <c r="P3855" s="179"/>
      <c r="Q3855" s="179"/>
      <c r="R3855" s="179"/>
      <c r="S3855" s="179"/>
      <c r="T3855" s="179"/>
      <c r="U3855" s="179"/>
      <c r="V3855" s="179"/>
      <c r="W3855" s="179"/>
      <c r="X3855" s="179"/>
      <c r="Y3855" s="223"/>
      <c r="Z3855" s="179"/>
      <c r="AA3855" s="179"/>
      <c r="AB3855" s="179"/>
      <c r="AC3855" s="179"/>
      <c r="AD3855" s="179"/>
      <c r="AF3855" s="67"/>
      <c r="AG3855" s="67"/>
      <c r="AH3855" s="67"/>
      <c r="AI3855" s="67"/>
      <c r="AJ3855" s="207"/>
      <c r="AK3855" s="207"/>
      <c r="AL3855" s="207"/>
      <c r="AM3855" s="207"/>
      <c r="AN3855" s="207"/>
      <c r="AO3855" s="208"/>
    </row>
    <row r="3856" customFormat="false" ht="15.75" hidden="false" customHeight="true" outlineLevel="0" collapsed="false">
      <c r="A3856" s="179"/>
      <c r="B3856" s="179"/>
      <c r="C3856" s="179"/>
      <c r="D3856" s="179"/>
      <c r="E3856" s="179"/>
      <c r="F3856" s="179"/>
      <c r="G3856" s="179"/>
      <c r="H3856" s="179"/>
      <c r="I3856" s="179"/>
      <c r="J3856" s="179"/>
      <c r="K3856" s="179"/>
      <c r="L3856" s="179"/>
      <c r="M3856" s="179"/>
      <c r="N3856" s="179"/>
      <c r="O3856" s="179"/>
      <c r="P3856" s="179"/>
      <c r="Q3856" s="179"/>
      <c r="R3856" s="179"/>
      <c r="S3856" s="179"/>
      <c r="T3856" s="179"/>
      <c r="U3856" s="179"/>
      <c r="V3856" s="179"/>
      <c r="W3856" s="179"/>
      <c r="X3856" s="179"/>
      <c r="Y3856" s="223"/>
      <c r="Z3856" s="179"/>
      <c r="AA3856" s="179"/>
      <c r="AB3856" s="179"/>
      <c r="AC3856" s="179"/>
      <c r="AD3856" s="179"/>
      <c r="AF3856" s="67"/>
      <c r="AG3856" s="67"/>
      <c r="AH3856" s="67"/>
      <c r="AI3856" s="67"/>
      <c r="AJ3856" s="207"/>
      <c r="AK3856" s="207"/>
      <c r="AL3856" s="207"/>
      <c r="AM3856" s="207"/>
      <c r="AN3856" s="207"/>
      <c r="AO3856" s="208"/>
    </row>
    <row r="3857" customFormat="false" ht="15.75" hidden="false" customHeight="true" outlineLevel="0" collapsed="false">
      <c r="A3857" s="179"/>
      <c r="B3857" s="179"/>
      <c r="C3857" s="179"/>
      <c r="D3857" s="179"/>
      <c r="E3857" s="179"/>
      <c r="F3857" s="179"/>
      <c r="G3857" s="179"/>
      <c r="H3857" s="179"/>
      <c r="I3857" s="179"/>
      <c r="J3857" s="179"/>
      <c r="K3857" s="179"/>
      <c r="L3857" s="179"/>
      <c r="M3857" s="179"/>
      <c r="N3857" s="179"/>
      <c r="O3857" s="179"/>
      <c r="P3857" s="179"/>
      <c r="Q3857" s="179"/>
      <c r="R3857" s="179"/>
      <c r="S3857" s="179"/>
      <c r="T3857" s="179"/>
      <c r="U3857" s="179"/>
      <c r="V3857" s="179"/>
      <c r="W3857" s="179"/>
      <c r="X3857" s="179"/>
      <c r="Y3857" s="223"/>
      <c r="Z3857" s="179"/>
      <c r="AA3857" s="179"/>
      <c r="AB3857" s="179"/>
      <c r="AC3857" s="179"/>
      <c r="AD3857" s="179"/>
      <c r="AF3857" s="67"/>
      <c r="AG3857" s="67"/>
      <c r="AH3857" s="67"/>
      <c r="AI3857" s="67"/>
      <c r="AJ3857" s="207"/>
      <c r="AK3857" s="207"/>
      <c r="AL3857" s="207"/>
      <c r="AM3857" s="207"/>
      <c r="AN3857" s="207"/>
      <c r="AO3857" s="208"/>
    </row>
    <row r="3858" customFormat="false" ht="15.75" hidden="false" customHeight="true" outlineLevel="0" collapsed="false">
      <c r="A3858" s="179"/>
      <c r="B3858" s="179"/>
      <c r="C3858" s="179"/>
      <c r="D3858" s="179"/>
      <c r="E3858" s="179"/>
      <c r="F3858" s="179"/>
      <c r="G3858" s="179"/>
      <c r="H3858" s="179"/>
      <c r="I3858" s="179"/>
      <c r="J3858" s="179"/>
      <c r="K3858" s="179"/>
      <c r="L3858" s="179"/>
      <c r="M3858" s="179"/>
      <c r="N3858" s="179"/>
      <c r="O3858" s="179"/>
      <c r="P3858" s="179"/>
      <c r="Q3858" s="179"/>
      <c r="R3858" s="179"/>
      <c r="S3858" s="179"/>
      <c r="T3858" s="179"/>
      <c r="U3858" s="179"/>
      <c r="V3858" s="179"/>
      <c r="W3858" s="179"/>
      <c r="X3858" s="179"/>
      <c r="Y3858" s="223"/>
      <c r="Z3858" s="179"/>
      <c r="AA3858" s="179"/>
      <c r="AB3858" s="179"/>
      <c r="AC3858" s="179"/>
      <c r="AD3858" s="179"/>
      <c r="AF3858" s="67"/>
      <c r="AG3858" s="67"/>
      <c r="AH3858" s="67"/>
      <c r="AI3858" s="67"/>
      <c r="AJ3858" s="207"/>
      <c r="AK3858" s="207"/>
      <c r="AL3858" s="207"/>
      <c r="AM3858" s="207"/>
      <c r="AN3858" s="207"/>
      <c r="AO3858" s="208"/>
    </row>
    <row r="3859" customFormat="false" ht="15.75" hidden="false" customHeight="true" outlineLevel="0" collapsed="false">
      <c r="A3859" s="179"/>
      <c r="B3859" s="179"/>
      <c r="C3859" s="179"/>
      <c r="D3859" s="179"/>
      <c r="E3859" s="179"/>
      <c r="F3859" s="179"/>
      <c r="G3859" s="179"/>
      <c r="H3859" s="179"/>
      <c r="I3859" s="179"/>
      <c r="J3859" s="179"/>
      <c r="K3859" s="179"/>
      <c r="L3859" s="179"/>
      <c r="M3859" s="179"/>
      <c r="N3859" s="179"/>
      <c r="O3859" s="179"/>
      <c r="P3859" s="179"/>
      <c r="Q3859" s="179"/>
      <c r="R3859" s="179"/>
      <c r="S3859" s="179"/>
      <c r="T3859" s="179"/>
      <c r="U3859" s="179"/>
      <c r="V3859" s="179"/>
      <c r="W3859" s="179"/>
      <c r="X3859" s="179"/>
      <c r="Y3859" s="223"/>
      <c r="Z3859" s="179"/>
      <c r="AA3859" s="179"/>
      <c r="AB3859" s="179"/>
      <c r="AC3859" s="179"/>
      <c r="AD3859" s="179"/>
      <c r="AF3859" s="67"/>
      <c r="AG3859" s="67"/>
      <c r="AH3859" s="67"/>
      <c r="AI3859" s="67"/>
      <c r="AJ3859" s="207"/>
      <c r="AK3859" s="207"/>
      <c r="AL3859" s="207"/>
      <c r="AM3859" s="207"/>
      <c r="AN3859" s="207"/>
      <c r="AO3859" s="208"/>
    </row>
    <row r="3860" customFormat="false" ht="15.75" hidden="false" customHeight="true" outlineLevel="0" collapsed="false">
      <c r="A3860" s="179"/>
      <c r="B3860" s="179"/>
      <c r="C3860" s="179"/>
      <c r="D3860" s="179"/>
      <c r="E3860" s="179"/>
      <c r="F3860" s="179"/>
      <c r="G3860" s="179"/>
      <c r="H3860" s="179"/>
      <c r="I3860" s="179"/>
      <c r="J3860" s="179"/>
      <c r="K3860" s="179"/>
      <c r="L3860" s="179"/>
      <c r="M3860" s="179"/>
      <c r="N3860" s="179"/>
      <c r="O3860" s="179"/>
      <c r="P3860" s="179"/>
      <c r="Q3860" s="179"/>
      <c r="R3860" s="179"/>
      <c r="S3860" s="179"/>
      <c r="T3860" s="179"/>
      <c r="U3860" s="179"/>
      <c r="V3860" s="179"/>
      <c r="W3860" s="179"/>
      <c r="X3860" s="179"/>
      <c r="Y3860" s="223"/>
      <c r="Z3860" s="179"/>
      <c r="AA3860" s="179"/>
      <c r="AB3860" s="179"/>
      <c r="AC3860" s="179"/>
      <c r="AD3860" s="179"/>
      <c r="AF3860" s="67"/>
      <c r="AG3860" s="67"/>
      <c r="AH3860" s="67"/>
      <c r="AI3860" s="67"/>
      <c r="AJ3860" s="207"/>
      <c r="AK3860" s="207"/>
      <c r="AL3860" s="207"/>
      <c r="AM3860" s="207"/>
      <c r="AN3860" s="207"/>
      <c r="AO3860" s="208"/>
    </row>
    <row r="3861" customFormat="false" ht="15.75" hidden="false" customHeight="true" outlineLevel="0" collapsed="false">
      <c r="A3861" s="179"/>
      <c r="B3861" s="179"/>
      <c r="C3861" s="179"/>
      <c r="D3861" s="179"/>
      <c r="E3861" s="179"/>
      <c r="F3861" s="179"/>
      <c r="G3861" s="179"/>
      <c r="H3861" s="179"/>
      <c r="I3861" s="179"/>
      <c r="J3861" s="179"/>
      <c r="K3861" s="179"/>
      <c r="L3861" s="179"/>
      <c r="M3861" s="179"/>
      <c r="N3861" s="179"/>
      <c r="O3861" s="179"/>
      <c r="P3861" s="179"/>
      <c r="Q3861" s="179"/>
      <c r="R3861" s="179"/>
      <c r="S3861" s="179"/>
      <c r="T3861" s="179"/>
      <c r="U3861" s="179"/>
      <c r="V3861" s="179"/>
      <c r="W3861" s="179"/>
      <c r="X3861" s="179"/>
      <c r="Y3861" s="223"/>
      <c r="Z3861" s="179"/>
      <c r="AA3861" s="179"/>
      <c r="AB3861" s="179"/>
      <c r="AC3861" s="179"/>
      <c r="AD3861" s="179"/>
      <c r="AF3861" s="67"/>
      <c r="AG3861" s="67"/>
      <c r="AH3861" s="67"/>
      <c r="AI3861" s="67"/>
      <c r="AJ3861" s="207"/>
      <c r="AK3861" s="207"/>
      <c r="AL3861" s="207"/>
      <c r="AM3861" s="207"/>
      <c r="AN3861" s="207"/>
      <c r="AO3861" s="208"/>
    </row>
    <row r="3862" customFormat="false" ht="15.75" hidden="false" customHeight="true" outlineLevel="0" collapsed="false">
      <c r="A3862" s="179"/>
      <c r="B3862" s="179"/>
      <c r="C3862" s="179"/>
      <c r="D3862" s="179"/>
      <c r="E3862" s="179"/>
      <c r="F3862" s="179"/>
      <c r="G3862" s="179"/>
      <c r="H3862" s="179"/>
      <c r="I3862" s="179"/>
      <c r="J3862" s="179"/>
      <c r="K3862" s="179"/>
      <c r="L3862" s="179"/>
      <c r="M3862" s="179"/>
      <c r="N3862" s="179"/>
      <c r="O3862" s="179"/>
      <c r="P3862" s="179"/>
      <c r="Q3862" s="179"/>
      <c r="R3862" s="179"/>
      <c r="S3862" s="179"/>
      <c r="T3862" s="179"/>
      <c r="U3862" s="179"/>
      <c r="V3862" s="179"/>
      <c r="W3862" s="179"/>
      <c r="X3862" s="179"/>
      <c r="Y3862" s="223"/>
      <c r="Z3862" s="179"/>
      <c r="AA3862" s="179"/>
      <c r="AB3862" s="179"/>
      <c r="AC3862" s="179"/>
      <c r="AD3862" s="179"/>
      <c r="AF3862" s="67"/>
      <c r="AG3862" s="67"/>
      <c r="AH3862" s="67"/>
      <c r="AI3862" s="67"/>
      <c r="AJ3862" s="207"/>
      <c r="AK3862" s="207"/>
      <c r="AL3862" s="207"/>
      <c r="AM3862" s="207"/>
      <c r="AN3862" s="207"/>
      <c r="AO3862" s="208"/>
    </row>
    <row r="3863" customFormat="false" ht="15.75" hidden="false" customHeight="true" outlineLevel="0" collapsed="false">
      <c r="A3863" s="179"/>
      <c r="B3863" s="179"/>
      <c r="C3863" s="179"/>
      <c r="D3863" s="179"/>
      <c r="E3863" s="179"/>
      <c r="F3863" s="179"/>
      <c r="G3863" s="179"/>
      <c r="H3863" s="179"/>
      <c r="I3863" s="179"/>
      <c r="J3863" s="179"/>
      <c r="K3863" s="179"/>
      <c r="L3863" s="179"/>
      <c r="M3863" s="179"/>
      <c r="N3863" s="179"/>
      <c r="O3863" s="179"/>
      <c r="P3863" s="179"/>
      <c r="Q3863" s="179"/>
      <c r="R3863" s="179"/>
      <c r="S3863" s="179"/>
      <c r="T3863" s="179"/>
      <c r="U3863" s="179"/>
      <c r="V3863" s="179"/>
      <c r="W3863" s="179"/>
      <c r="X3863" s="179"/>
      <c r="Y3863" s="223"/>
      <c r="Z3863" s="179"/>
      <c r="AA3863" s="179"/>
      <c r="AB3863" s="179"/>
      <c r="AC3863" s="179"/>
      <c r="AD3863" s="179"/>
      <c r="AF3863" s="67"/>
      <c r="AG3863" s="67"/>
      <c r="AH3863" s="67"/>
      <c r="AI3863" s="67"/>
      <c r="AJ3863" s="207"/>
      <c r="AK3863" s="207"/>
      <c r="AL3863" s="207"/>
      <c r="AM3863" s="207"/>
      <c r="AN3863" s="207"/>
      <c r="AO3863" s="208"/>
    </row>
    <row r="3864" customFormat="false" ht="15.75" hidden="false" customHeight="true" outlineLevel="0" collapsed="false">
      <c r="A3864" s="179"/>
      <c r="B3864" s="179"/>
      <c r="C3864" s="179"/>
      <c r="D3864" s="179"/>
      <c r="E3864" s="179"/>
      <c r="F3864" s="179"/>
      <c r="G3864" s="179"/>
      <c r="H3864" s="179"/>
      <c r="I3864" s="179"/>
      <c r="J3864" s="179"/>
      <c r="K3864" s="179"/>
      <c r="L3864" s="179"/>
      <c r="M3864" s="179"/>
      <c r="N3864" s="179"/>
      <c r="O3864" s="179"/>
      <c r="P3864" s="179"/>
      <c r="Q3864" s="179"/>
      <c r="R3864" s="179"/>
      <c r="S3864" s="179"/>
      <c r="T3864" s="179"/>
      <c r="U3864" s="179"/>
      <c r="V3864" s="179"/>
      <c r="W3864" s="179"/>
      <c r="X3864" s="179"/>
      <c r="Y3864" s="223"/>
      <c r="Z3864" s="179"/>
      <c r="AA3864" s="179"/>
      <c r="AB3864" s="179"/>
      <c r="AC3864" s="179"/>
      <c r="AD3864" s="179"/>
      <c r="AF3864" s="67"/>
      <c r="AG3864" s="67"/>
      <c r="AH3864" s="67"/>
      <c r="AI3864" s="67"/>
      <c r="AJ3864" s="207"/>
      <c r="AK3864" s="207"/>
      <c r="AL3864" s="207"/>
      <c r="AM3864" s="207"/>
      <c r="AN3864" s="207"/>
      <c r="AO3864" s="208"/>
    </row>
    <row r="3865" customFormat="false" ht="15.75" hidden="false" customHeight="true" outlineLevel="0" collapsed="false">
      <c r="A3865" s="179"/>
      <c r="B3865" s="179"/>
      <c r="C3865" s="179"/>
      <c r="D3865" s="179"/>
      <c r="E3865" s="179"/>
      <c r="F3865" s="179"/>
      <c r="G3865" s="179"/>
      <c r="H3865" s="179"/>
      <c r="I3865" s="179"/>
      <c r="J3865" s="179"/>
      <c r="K3865" s="179"/>
      <c r="L3865" s="179"/>
      <c r="M3865" s="179"/>
      <c r="N3865" s="179"/>
      <c r="O3865" s="179"/>
      <c r="P3865" s="179"/>
      <c r="Q3865" s="179"/>
      <c r="R3865" s="179"/>
      <c r="S3865" s="179"/>
      <c r="T3865" s="179"/>
      <c r="U3865" s="179"/>
      <c r="V3865" s="179"/>
      <c r="W3865" s="179"/>
      <c r="X3865" s="179"/>
      <c r="Y3865" s="223"/>
      <c r="Z3865" s="179"/>
      <c r="AA3865" s="179"/>
      <c r="AB3865" s="179"/>
      <c r="AC3865" s="179"/>
      <c r="AD3865" s="179"/>
      <c r="AF3865" s="67"/>
      <c r="AG3865" s="67"/>
      <c r="AH3865" s="67"/>
      <c r="AI3865" s="67"/>
      <c r="AJ3865" s="207"/>
      <c r="AK3865" s="207"/>
      <c r="AL3865" s="207"/>
      <c r="AM3865" s="207"/>
      <c r="AN3865" s="207"/>
      <c r="AO3865" s="208"/>
    </row>
    <row r="3866" customFormat="false" ht="15.75" hidden="false" customHeight="true" outlineLevel="0" collapsed="false">
      <c r="A3866" s="179"/>
      <c r="B3866" s="179"/>
      <c r="C3866" s="179"/>
      <c r="D3866" s="179"/>
      <c r="E3866" s="179"/>
      <c r="F3866" s="179"/>
      <c r="G3866" s="179"/>
      <c r="H3866" s="179"/>
      <c r="I3866" s="179"/>
      <c r="J3866" s="179"/>
      <c r="K3866" s="179"/>
      <c r="L3866" s="179"/>
      <c r="M3866" s="179"/>
      <c r="N3866" s="179"/>
      <c r="O3866" s="179"/>
      <c r="P3866" s="179"/>
      <c r="Q3866" s="179"/>
      <c r="R3866" s="179"/>
      <c r="S3866" s="179"/>
      <c r="T3866" s="179"/>
      <c r="U3866" s="179"/>
      <c r="V3866" s="179"/>
      <c r="W3866" s="179"/>
      <c r="X3866" s="179"/>
      <c r="Y3866" s="223"/>
      <c r="Z3866" s="179"/>
      <c r="AA3866" s="179"/>
      <c r="AB3866" s="179"/>
      <c r="AC3866" s="179"/>
      <c r="AD3866" s="179"/>
      <c r="AF3866" s="67"/>
      <c r="AG3866" s="67"/>
      <c r="AH3866" s="67"/>
      <c r="AI3866" s="67"/>
      <c r="AJ3866" s="207"/>
      <c r="AK3866" s="207"/>
      <c r="AL3866" s="207"/>
      <c r="AM3866" s="207"/>
      <c r="AN3866" s="207"/>
      <c r="AO3866" s="208"/>
    </row>
    <row r="3867" customFormat="false" ht="15.75" hidden="false" customHeight="true" outlineLevel="0" collapsed="false">
      <c r="A3867" s="179"/>
      <c r="B3867" s="179"/>
      <c r="C3867" s="179"/>
      <c r="D3867" s="179"/>
      <c r="E3867" s="179"/>
      <c r="F3867" s="179"/>
      <c r="G3867" s="179"/>
      <c r="H3867" s="179"/>
      <c r="I3867" s="179"/>
      <c r="J3867" s="179"/>
      <c r="K3867" s="179"/>
      <c r="L3867" s="179"/>
      <c r="M3867" s="179"/>
      <c r="N3867" s="179"/>
      <c r="O3867" s="179"/>
      <c r="P3867" s="179"/>
      <c r="Q3867" s="179"/>
      <c r="R3867" s="179"/>
      <c r="S3867" s="179"/>
      <c r="T3867" s="179"/>
      <c r="U3867" s="179"/>
      <c r="V3867" s="179"/>
      <c r="W3867" s="179"/>
      <c r="X3867" s="179"/>
      <c r="Y3867" s="223"/>
      <c r="Z3867" s="179"/>
      <c r="AA3867" s="179"/>
      <c r="AB3867" s="179"/>
      <c r="AC3867" s="179"/>
      <c r="AD3867" s="179"/>
      <c r="AF3867" s="67"/>
      <c r="AG3867" s="67"/>
      <c r="AH3867" s="67"/>
      <c r="AI3867" s="67"/>
      <c r="AJ3867" s="207"/>
      <c r="AK3867" s="207"/>
      <c r="AL3867" s="207"/>
      <c r="AM3867" s="207"/>
      <c r="AN3867" s="207"/>
      <c r="AO3867" s="208"/>
    </row>
    <row r="3868" customFormat="false" ht="15.75" hidden="false" customHeight="true" outlineLevel="0" collapsed="false">
      <c r="A3868" s="179"/>
      <c r="B3868" s="179"/>
      <c r="C3868" s="179"/>
      <c r="D3868" s="179"/>
      <c r="E3868" s="179"/>
      <c r="F3868" s="179"/>
      <c r="G3868" s="179"/>
      <c r="H3868" s="179"/>
      <c r="I3868" s="179"/>
      <c r="J3868" s="179"/>
      <c r="K3868" s="179"/>
      <c r="L3868" s="179"/>
      <c r="M3868" s="179"/>
      <c r="N3868" s="179"/>
      <c r="O3868" s="179"/>
      <c r="P3868" s="179"/>
      <c r="Q3868" s="179"/>
      <c r="R3868" s="179"/>
      <c r="S3868" s="179"/>
      <c r="T3868" s="179"/>
      <c r="U3868" s="179"/>
      <c r="V3868" s="179"/>
      <c r="W3868" s="179"/>
      <c r="X3868" s="179"/>
      <c r="Y3868" s="223"/>
      <c r="Z3868" s="179"/>
      <c r="AA3868" s="179"/>
      <c r="AB3868" s="179"/>
      <c r="AC3868" s="179"/>
      <c r="AD3868" s="179"/>
      <c r="AF3868" s="67"/>
      <c r="AG3868" s="67"/>
      <c r="AH3868" s="67"/>
      <c r="AI3868" s="67"/>
      <c r="AJ3868" s="207"/>
      <c r="AK3868" s="207"/>
      <c r="AL3868" s="207"/>
      <c r="AM3868" s="207"/>
      <c r="AN3868" s="207"/>
      <c r="AO3868" s="208"/>
    </row>
    <row r="3869" customFormat="false" ht="15.75" hidden="false" customHeight="true" outlineLevel="0" collapsed="false">
      <c r="A3869" s="179"/>
      <c r="B3869" s="179"/>
      <c r="C3869" s="179"/>
      <c r="D3869" s="179"/>
      <c r="E3869" s="179"/>
      <c r="F3869" s="179"/>
      <c r="G3869" s="179"/>
      <c r="H3869" s="179"/>
      <c r="I3869" s="179"/>
      <c r="J3869" s="179"/>
      <c r="K3869" s="179"/>
      <c r="L3869" s="179"/>
      <c r="M3869" s="179"/>
      <c r="N3869" s="179"/>
      <c r="O3869" s="179"/>
      <c r="P3869" s="179"/>
      <c r="Q3869" s="179"/>
      <c r="R3869" s="179"/>
      <c r="S3869" s="179"/>
      <c r="T3869" s="179"/>
      <c r="U3869" s="179"/>
      <c r="V3869" s="179"/>
      <c r="W3869" s="179"/>
      <c r="X3869" s="179"/>
      <c r="Y3869" s="223"/>
      <c r="Z3869" s="179"/>
      <c r="AA3869" s="179"/>
      <c r="AB3869" s="179"/>
      <c r="AC3869" s="179"/>
      <c r="AD3869" s="179"/>
      <c r="AF3869" s="67"/>
      <c r="AG3869" s="67"/>
      <c r="AH3869" s="67"/>
      <c r="AI3869" s="67"/>
      <c r="AJ3869" s="207"/>
      <c r="AK3869" s="207"/>
      <c r="AL3869" s="207"/>
      <c r="AM3869" s="207"/>
      <c r="AN3869" s="207"/>
      <c r="AO3869" s="208"/>
    </row>
    <row r="3870" customFormat="false" ht="15.75" hidden="false" customHeight="true" outlineLevel="0" collapsed="false">
      <c r="A3870" s="179"/>
      <c r="B3870" s="179"/>
      <c r="C3870" s="179"/>
      <c r="D3870" s="179"/>
      <c r="E3870" s="179"/>
      <c r="F3870" s="179"/>
      <c r="G3870" s="179"/>
      <c r="H3870" s="179"/>
      <c r="I3870" s="179"/>
      <c r="J3870" s="179"/>
      <c r="K3870" s="179"/>
      <c r="L3870" s="179"/>
      <c r="M3870" s="179"/>
      <c r="N3870" s="179"/>
      <c r="O3870" s="179"/>
      <c r="P3870" s="179"/>
      <c r="Q3870" s="179"/>
      <c r="R3870" s="179"/>
      <c r="S3870" s="179"/>
      <c r="T3870" s="179"/>
      <c r="U3870" s="179"/>
      <c r="V3870" s="179"/>
      <c r="W3870" s="179"/>
      <c r="X3870" s="179"/>
      <c r="Y3870" s="223"/>
      <c r="Z3870" s="179"/>
      <c r="AA3870" s="179"/>
      <c r="AB3870" s="179"/>
      <c r="AC3870" s="179"/>
      <c r="AD3870" s="179"/>
      <c r="AF3870" s="67"/>
      <c r="AG3870" s="67"/>
      <c r="AH3870" s="67"/>
      <c r="AI3870" s="67"/>
      <c r="AJ3870" s="207"/>
      <c r="AK3870" s="207"/>
      <c r="AL3870" s="207"/>
      <c r="AM3870" s="207"/>
      <c r="AN3870" s="207"/>
      <c r="AO3870" s="208"/>
    </row>
    <row r="3871" customFormat="false" ht="15.75" hidden="false" customHeight="true" outlineLevel="0" collapsed="false">
      <c r="A3871" s="179"/>
      <c r="B3871" s="179"/>
      <c r="C3871" s="179"/>
      <c r="D3871" s="179"/>
      <c r="E3871" s="179"/>
      <c r="F3871" s="179"/>
      <c r="G3871" s="179"/>
      <c r="H3871" s="179"/>
      <c r="I3871" s="179"/>
      <c r="J3871" s="179"/>
      <c r="K3871" s="179"/>
      <c r="L3871" s="179"/>
      <c r="M3871" s="179"/>
      <c r="N3871" s="179"/>
      <c r="O3871" s="179"/>
      <c r="P3871" s="179"/>
      <c r="Q3871" s="179"/>
      <c r="R3871" s="179"/>
      <c r="S3871" s="179"/>
      <c r="T3871" s="179"/>
      <c r="U3871" s="179"/>
      <c r="V3871" s="179"/>
      <c r="W3871" s="179"/>
      <c r="X3871" s="179"/>
      <c r="Y3871" s="223"/>
      <c r="Z3871" s="179"/>
      <c r="AA3871" s="179"/>
      <c r="AB3871" s="179"/>
      <c r="AC3871" s="179"/>
      <c r="AD3871" s="179"/>
      <c r="AF3871" s="67"/>
      <c r="AG3871" s="67"/>
      <c r="AH3871" s="67"/>
      <c r="AI3871" s="67"/>
      <c r="AJ3871" s="207"/>
      <c r="AK3871" s="207"/>
      <c r="AL3871" s="207"/>
      <c r="AM3871" s="207"/>
      <c r="AN3871" s="207"/>
      <c r="AO3871" s="208"/>
    </row>
    <row r="3872" customFormat="false" ht="15.75" hidden="false" customHeight="true" outlineLevel="0" collapsed="false">
      <c r="A3872" s="179"/>
      <c r="B3872" s="179"/>
      <c r="C3872" s="179"/>
      <c r="D3872" s="179"/>
      <c r="E3872" s="179"/>
      <c r="F3872" s="179"/>
      <c r="G3872" s="179"/>
      <c r="H3872" s="179"/>
      <c r="I3872" s="179"/>
      <c r="J3872" s="179"/>
      <c r="K3872" s="179"/>
      <c r="L3872" s="179"/>
      <c r="M3872" s="179"/>
      <c r="N3872" s="179"/>
      <c r="O3872" s="179"/>
      <c r="P3872" s="179"/>
      <c r="Q3872" s="179"/>
      <c r="R3872" s="179"/>
      <c r="S3872" s="179"/>
      <c r="T3872" s="179"/>
      <c r="U3872" s="179"/>
      <c r="V3872" s="179"/>
      <c r="W3872" s="179"/>
      <c r="X3872" s="179"/>
      <c r="Y3872" s="223"/>
      <c r="Z3872" s="179"/>
      <c r="AA3872" s="179"/>
      <c r="AB3872" s="179"/>
      <c r="AC3872" s="179"/>
      <c r="AD3872" s="179"/>
      <c r="AF3872" s="67"/>
      <c r="AG3872" s="67"/>
      <c r="AH3872" s="67"/>
      <c r="AI3872" s="67"/>
      <c r="AJ3872" s="207"/>
      <c r="AK3872" s="207"/>
      <c r="AL3872" s="207"/>
      <c r="AM3872" s="207"/>
      <c r="AN3872" s="207"/>
      <c r="AO3872" s="208"/>
    </row>
    <row r="3873" customFormat="false" ht="15.75" hidden="false" customHeight="true" outlineLevel="0" collapsed="false">
      <c r="A3873" s="179"/>
      <c r="B3873" s="179"/>
      <c r="C3873" s="179"/>
      <c r="D3873" s="179"/>
      <c r="E3873" s="179"/>
      <c r="F3873" s="179"/>
      <c r="G3873" s="179"/>
      <c r="H3873" s="179"/>
      <c r="I3873" s="179"/>
      <c r="J3873" s="179"/>
      <c r="K3873" s="179"/>
      <c r="L3873" s="179"/>
      <c r="M3873" s="179"/>
      <c r="N3873" s="179"/>
      <c r="O3873" s="179"/>
      <c r="P3873" s="179"/>
      <c r="Q3873" s="179"/>
      <c r="R3873" s="179"/>
      <c r="S3873" s="179"/>
      <c r="T3873" s="179"/>
      <c r="U3873" s="179"/>
      <c r="V3873" s="179"/>
      <c r="W3873" s="179"/>
      <c r="X3873" s="179"/>
      <c r="Y3873" s="223"/>
      <c r="Z3873" s="179"/>
      <c r="AA3873" s="179"/>
      <c r="AB3873" s="179"/>
      <c r="AC3873" s="179"/>
      <c r="AD3873" s="179"/>
      <c r="AF3873" s="67"/>
      <c r="AG3873" s="67"/>
      <c r="AH3873" s="67"/>
      <c r="AI3873" s="67"/>
      <c r="AJ3873" s="207"/>
      <c r="AK3873" s="207"/>
      <c r="AL3873" s="207"/>
      <c r="AM3873" s="207"/>
      <c r="AN3873" s="207"/>
      <c r="AO3873" s="208"/>
    </row>
    <row r="3874" customFormat="false" ht="15.75" hidden="false" customHeight="true" outlineLevel="0" collapsed="false">
      <c r="A3874" s="179"/>
      <c r="B3874" s="179"/>
      <c r="C3874" s="179"/>
      <c r="D3874" s="179"/>
      <c r="E3874" s="179"/>
      <c r="F3874" s="179"/>
      <c r="G3874" s="179"/>
      <c r="H3874" s="179"/>
      <c r="I3874" s="179"/>
      <c r="J3874" s="179"/>
      <c r="K3874" s="179"/>
      <c r="L3874" s="179"/>
      <c r="M3874" s="179"/>
      <c r="N3874" s="179"/>
      <c r="O3874" s="179"/>
      <c r="P3874" s="179"/>
      <c r="Q3874" s="179"/>
      <c r="R3874" s="179"/>
      <c r="S3874" s="179"/>
      <c r="T3874" s="179"/>
      <c r="U3874" s="179"/>
      <c r="V3874" s="179"/>
      <c r="W3874" s="179"/>
      <c r="X3874" s="179"/>
      <c r="Y3874" s="223"/>
      <c r="Z3874" s="179"/>
      <c r="AA3874" s="179"/>
      <c r="AB3874" s="179"/>
      <c r="AC3874" s="179"/>
      <c r="AD3874" s="179"/>
      <c r="AF3874" s="67"/>
      <c r="AG3874" s="67"/>
      <c r="AH3874" s="67"/>
      <c r="AI3874" s="67"/>
      <c r="AJ3874" s="207"/>
      <c r="AK3874" s="207"/>
      <c r="AL3874" s="207"/>
      <c r="AM3874" s="207"/>
      <c r="AN3874" s="207"/>
      <c r="AO3874" s="208"/>
    </row>
    <row r="3875" customFormat="false" ht="15.75" hidden="false" customHeight="true" outlineLevel="0" collapsed="false">
      <c r="A3875" s="179"/>
      <c r="B3875" s="179"/>
      <c r="C3875" s="179"/>
      <c r="D3875" s="179"/>
      <c r="E3875" s="179"/>
      <c r="F3875" s="179"/>
      <c r="G3875" s="179"/>
      <c r="H3875" s="179"/>
      <c r="I3875" s="179"/>
      <c r="J3875" s="179"/>
      <c r="K3875" s="179"/>
      <c r="L3875" s="179"/>
      <c r="M3875" s="179"/>
      <c r="N3875" s="179"/>
      <c r="O3875" s="179"/>
      <c r="P3875" s="179"/>
      <c r="Q3875" s="179"/>
      <c r="R3875" s="179"/>
      <c r="S3875" s="179"/>
      <c r="T3875" s="179"/>
      <c r="U3875" s="179"/>
      <c r="V3875" s="179"/>
      <c r="W3875" s="179"/>
      <c r="X3875" s="179"/>
      <c r="Y3875" s="223"/>
      <c r="Z3875" s="179"/>
      <c r="AA3875" s="179"/>
      <c r="AB3875" s="179"/>
      <c r="AC3875" s="179"/>
      <c r="AD3875" s="179"/>
      <c r="AF3875" s="67"/>
      <c r="AG3875" s="67"/>
      <c r="AH3875" s="67"/>
      <c r="AI3875" s="67"/>
      <c r="AJ3875" s="207"/>
      <c r="AK3875" s="207"/>
      <c r="AL3875" s="207"/>
      <c r="AM3875" s="207"/>
      <c r="AN3875" s="207"/>
      <c r="AO3875" s="208"/>
    </row>
    <row r="3876" customFormat="false" ht="15.75" hidden="false" customHeight="true" outlineLevel="0" collapsed="false">
      <c r="A3876" s="179"/>
      <c r="B3876" s="179"/>
      <c r="C3876" s="179"/>
      <c r="D3876" s="179"/>
      <c r="E3876" s="179"/>
      <c r="F3876" s="179"/>
      <c r="G3876" s="179"/>
      <c r="H3876" s="179"/>
      <c r="I3876" s="179"/>
      <c r="J3876" s="179"/>
      <c r="K3876" s="179"/>
      <c r="L3876" s="179"/>
      <c r="M3876" s="179"/>
      <c r="N3876" s="179"/>
      <c r="O3876" s="179"/>
      <c r="P3876" s="179"/>
      <c r="Q3876" s="179"/>
      <c r="R3876" s="179"/>
      <c r="S3876" s="179"/>
      <c r="T3876" s="179"/>
      <c r="U3876" s="179"/>
      <c r="V3876" s="179"/>
      <c r="W3876" s="179"/>
      <c r="X3876" s="179"/>
      <c r="Y3876" s="223"/>
      <c r="Z3876" s="179"/>
      <c r="AA3876" s="179"/>
      <c r="AB3876" s="179"/>
      <c r="AC3876" s="179"/>
      <c r="AD3876" s="179"/>
      <c r="AF3876" s="67"/>
      <c r="AG3876" s="67"/>
      <c r="AH3876" s="67"/>
      <c r="AI3876" s="67"/>
      <c r="AJ3876" s="207"/>
      <c r="AK3876" s="207"/>
      <c r="AL3876" s="207"/>
      <c r="AM3876" s="207"/>
      <c r="AN3876" s="207"/>
      <c r="AO3876" s="208"/>
    </row>
    <row r="3877" customFormat="false" ht="15.75" hidden="false" customHeight="true" outlineLevel="0" collapsed="false">
      <c r="A3877" s="179"/>
      <c r="B3877" s="179"/>
      <c r="C3877" s="179"/>
      <c r="D3877" s="179"/>
      <c r="E3877" s="179"/>
      <c r="F3877" s="179"/>
      <c r="G3877" s="179"/>
      <c r="H3877" s="179"/>
      <c r="I3877" s="179"/>
      <c r="J3877" s="179"/>
      <c r="K3877" s="179"/>
      <c r="L3877" s="179"/>
      <c r="M3877" s="179"/>
      <c r="N3877" s="179"/>
      <c r="O3877" s="179"/>
      <c r="P3877" s="179"/>
      <c r="Q3877" s="179"/>
      <c r="R3877" s="179"/>
      <c r="S3877" s="179"/>
      <c r="T3877" s="179"/>
      <c r="U3877" s="179"/>
      <c r="V3877" s="179"/>
      <c r="W3877" s="179"/>
      <c r="X3877" s="179"/>
      <c r="Y3877" s="223"/>
      <c r="Z3877" s="179"/>
      <c r="AA3877" s="179"/>
      <c r="AB3877" s="179"/>
      <c r="AC3877" s="179"/>
      <c r="AD3877" s="179"/>
      <c r="AF3877" s="67"/>
      <c r="AG3877" s="67"/>
      <c r="AH3877" s="67"/>
      <c r="AI3877" s="67"/>
      <c r="AJ3877" s="207"/>
      <c r="AK3877" s="207"/>
      <c r="AL3877" s="207"/>
      <c r="AM3877" s="207"/>
      <c r="AN3877" s="207"/>
      <c r="AO3877" s="208"/>
    </row>
    <row r="3878" customFormat="false" ht="15.75" hidden="false" customHeight="true" outlineLevel="0" collapsed="false">
      <c r="A3878" s="179"/>
      <c r="B3878" s="179"/>
      <c r="C3878" s="179"/>
      <c r="D3878" s="179"/>
      <c r="E3878" s="179"/>
      <c r="F3878" s="179"/>
      <c r="G3878" s="179"/>
      <c r="H3878" s="179"/>
      <c r="I3878" s="179"/>
      <c r="J3878" s="179"/>
      <c r="K3878" s="179"/>
      <c r="L3878" s="179"/>
      <c r="M3878" s="179"/>
      <c r="N3878" s="179"/>
      <c r="O3878" s="179"/>
      <c r="P3878" s="179"/>
      <c r="Q3878" s="179"/>
      <c r="R3878" s="179"/>
      <c r="S3878" s="179"/>
      <c r="T3878" s="179"/>
      <c r="U3878" s="179"/>
      <c r="V3878" s="179"/>
      <c r="W3878" s="179"/>
      <c r="X3878" s="179"/>
      <c r="Y3878" s="223"/>
      <c r="Z3878" s="179"/>
      <c r="AA3878" s="179"/>
      <c r="AB3878" s="179"/>
      <c r="AC3878" s="179"/>
      <c r="AD3878" s="179"/>
      <c r="AF3878" s="67"/>
      <c r="AG3878" s="67"/>
      <c r="AH3878" s="67"/>
      <c r="AI3878" s="67"/>
      <c r="AJ3878" s="207"/>
      <c r="AK3878" s="207"/>
      <c r="AL3878" s="207"/>
      <c r="AM3878" s="207"/>
      <c r="AN3878" s="207"/>
      <c r="AO3878" s="208"/>
    </row>
    <row r="3879" customFormat="false" ht="15.75" hidden="false" customHeight="true" outlineLevel="0" collapsed="false">
      <c r="A3879" s="179"/>
      <c r="B3879" s="179"/>
      <c r="C3879" s="179"/>
      <c r="D3879" s="179"/>
      <c r="E3879" s="179"/>
      <c r="F3879" s="179"/>
      <c r="G3879" s="179"/>
      <c r="H3879" s="179"/>
      <c r="I3879" s="179"/>
      <c r="J3879" s="179"/>
      <c r="K3879" s="179"/>
      <c r="L3879" s="179"/>
      <c r="M3879" s="179"/>
      <c r="N3879" s="179"/>
      <c r="O3879" s="179"/>
      <c r="P3879" s="179"/>
      <c r="Q3879" s="179"/>
      <c r="R3879" s="179"/>
      <c r="S3879" s="179"/>
      <c r="T3879" s="179"/>
      <c r="U3879" s="179"/>
      <c r="V3879" s="179"/>
      <c r="W3879" s="179"/>
      <c r="X3879" s="179"/>
      <c r="Y3879" s="223"/>
      <c r="Z3879" s="179"/>
      <c r="AA3879" s="179"/>
      <c r="AB3879" s="179"/>
      <c r="AC3879" s="179"/>
      <c r="AD3879" s="179"/>
      <c r="AF3879" s="67"/>
      <c r="AG3879" s="67"/>
      <c r="AH3879" s="67"/>
      <c r="AI3879" s="67"/>
      <c r="AJ3879" s="207"/>
      <c r="AK3879" s="207"/>
      <c r="AL3879" s="207"/>
      <c r="AM3879" s="207"/>
      <c r="AN3879" s="207"/>
      <c r="AO3879" s="208"/>
    </row>
    <row r="3880" customFormat="false" ht="15.75" hidden="false" customHeight="true" outlineLevel="0" collapsed="false">
      <c r="A3880" s="179"/>
      <c r="B3880" s="179"/>
      <c r="C3880" s="179"/>
      <c r="D3880" s="179"/>
      <c r="E3880" s="179"/>
      <c r="F3880" s="179"/>
      <c r="G3880" s="179"/>
      <c r="H3880" s="179"/>
      <c r="I3880" s="179"/>
      <c r="J3880" s="179"/>
      <c r="K3880" s="179"/>
      <c r="L3880" s="179"/>
      <c r="M3880" s="179"/>
      <c r="N3880" s="179"/>
      <c r="O3880" s="179"/>
      <c r="P3880" s="179"/>
      <c r="Q3880" s="179"/>
      <c r="R3880" s="179"/>
      <c r="S3880" s="179"/>
      <c r="T3880" s="179"/>
      <c r="U3880" s="179"/>
      <c r="V3880" s="179"/>
      <c r="W3880" s="179"/>
      <c r="X3880" s="179"/>
      <c r="Y3880" s="223"/>
      <c r="Z3880" s="179"/>
      <c r="AA3880" s="179"/>
      <c r="AB3880" s="179"/>
      <c r="AC3880" s="179"/>
      <c r="AD3880" s="179"/>
      <c r="AF3880" s="67"/>
      <c r="AG3880" s="67"/>
      <c r="AH3880" s="67"/>
      <c r="AI3880" s="67"/>
      <c r="AJ3880" s="207"/>
      <c r="AK3880" s="207"/>
      <c r="AL3880" s="207"/>
      <c r="AM3880" s="207"/>
      <c r="AN3880" s="207"/>
      <c r="AO3880" s="208"/>
    </row>
    <row r="3881" customFormat="false" ht="15.75" hidden="false" customHeight="true" outlineLevel="0" collapsed="false">
      <c r="A3881" s="179"/>
      <c r="B3881" s="179"/>
      <c r="C3881" s="179"/>
      <c r="D3881" s="179"/>
      <c r="E3881" s="179"/>
      <c r="F3881" s="179"/>
      <c r="G3881" s="179"/>
      <c r="H3881" s="179"/>
      <c r="I3881" s="179"/>
      <c r="J3881" s="179"/>
      <c r="K3881" s="179"/>
      <c r="L3881" s="179"/>
      <c r="M3881" s="179"/>
      <c r="N3881" s="179"/>
      <c r="O3881" s="179"/>
      <c r="P3881" s="179"/>
      <c r="Q3881" s="179"/>
      <c r="R3881" s="179"/>
      <c r="S3881" s="179"/>
      <c r="T3881" s="179"/>
      <c r="U3881" s="179"/>
      <c r="V3881" s="179"/>
      <c r="W3881" s="179"/>
      <c r="X3881" s="179"/>
      <c r="Y3881" s="223"/>
      <c r="Z3881" s="179"/>
      <c r="AA3881" s="179"/>
      <c r="AB3881" s="179"/>
      <c r="AC3881" s="179"/>
      <c r="AD3881" s="179"/>
      <c r="AF3881" s="67"/>
      <c r="AG3881" s="67"/>
      <c r="AH3881" s="67"/>
      <c r="AI3881" s="67"/>
      <c r="AJ3881" s="207"/>
      <c r="AK3881" s="207"/>
      <c r="AL3881" s="207"/>
      <c r="AM3881" s="207"/>
      <c r="AN3881" s="207"/>
      <c r="AO3881" s="208"/>
    </row>
    <row r="3882" customFormat="false" ht="15.75" hidden="false" customHeight="true" outlineLevel="0" collapsed="false">
      <c r="A3882" s="179"/>
      <c r="B3882" s="179"/>
      <c r="C3882" s="179"/>
      <c r="D3882" s="179"/>
      <c r="E3882" s="179"/>
      <c r="F3882" s="179"/>
      <c r="G3882" s="179"/>
      <c r="H3882" s="179"/>
      <c r="I3882" s="179"/>
      <c r="J3882" s="179"/>
      <c r="K3882" s="179"/>
      <c r="L3882" s="179"/>
      <c r="M3882" s="179"/>
      <c r="N3882" s="179"/>
      <c r="O3882" s="179"/>
      <c r="P3882" s="179"/>
      <c r="Q3882" s="179"/>
      <c r="R3882" s="179"/>
      <c r="S3882" s="179"/>
      <c r="T3882" s="179"/>
      <c r="U3882" s="179"/>
      <c r="V3882" s="179"/>
      <c r="W3882" s="179"/>
      <c r="X3882" s="179"/>
      <c r="Y3882" s="223"/>
      <c r="Z3882" s="179"/>
      <c r="AA3882" s="179"/>
      <c r="AB3882" s="179"/>
      <c r="AC3882" s="179"/>
      <c r="AD3882" s="179"/>
      <c r="AF3882" s="67"/>
      <c r="AG3882" s="67"/>
      <c r="AH3882" s="67"/>
      <c r="AI3882" s="67"/>
      <c r="AJ3882" s="207"/>
      <c r="AK3882" s="207"/>
      <c r="AL3882" s="207"/>
      <c r="AM3882" s="207"/>
      <c r="AN3882" s="207"/>
      <c r="AO3882" s="208"/>
    </row>
    <row r="3883" customFormat="false" ht="15.75" hidden="false" customHeight="true" outlineLevel="0" collapsed="false">
      <c r="A3883" s="179"/>
      <c r="B3883" s="179"/>
      <c r="C3883" s="179"/>
      <c r="D3883" s="179"/>
      <c r="E3883" s="179"/>
      <c r="F3883" s="179"/>
      <c r="G3883" s="179"/>
      <c r="H3883" s="179"/>
      <c r="I3883" s="179"/>
      <c r="J3883" s="179"/>
      <c r="K3883" s="179"/>
      <c r="L3883" s="179"/>
      <c r="M3883" s="179"/>
      <c r="N3883" s="179"/>
      <c r="O3883" s="179"/>
      <c r="P3883" s="179"/>
      <c r="Q3883" s="179"/>
      <c r="R3883" s="179"/>
      <c r="S3883" s="179"/>
      <c r="T3883" s="179"/>
      <c r="U3883" s="179"/>
      <c r="V3883" s="179"/>
      <c r="W3883" s="179"/>
      <c r="X3883" s="179"/>
      <c r="Y3883" s="223"/>
      <c r="Z3883" s="179"/>
      <c r="AA3883" s="179"/>
      <c r="AB3883" s="179"/>
      <c r="AC3883" s="179"/>
      <c r="AD3883" s="179"/>
      <c r="AF3883" s="67"/>
      <c r="AG3883" s="67"/>
      <c r="AH3883" s="67"/>
      <c r="AI3883" s="67"/>
      <c r="AJ3883" s="207"/>
      <c r="AK3883" s="207"/>
      <c r="AL3883" s="207"/>
      <c r="AM3883" s="207"/>
      <c r="AN3883" s="207"/>
      <c r="AO3883" s="208"/>
    </row>
    <row r="3884" customFormat="false" ht="15.75" hidden="false" customHeight="true" outlineLevel="0" collapsed="false">
      <c r="A3884" s="179"/>
      <c r="B3884" s="179"/>
      <c r="C3884" s="179"/>
      <c r="D3884" s="179"/>
      <c r="E3884" s="179"/>
      <c r="F3884" s="179"/>
      <c r="G3884" s="179"/>
      <c r="H3884" s="179"/>
      <c r="I3884" s="179"/>
      <c r="J3884" s="179"/>
      <c r="K3884" s="179"/>
      <c r="L3884" s="179"/>
      <c r="M3884" s="179"/>
      <c r="N3884" s="179"/>
      <c r="O3884" s="179"/>
      <c r="P3884" s="179"/>
      <c r="Q3884" s="179"/>
      <c r="R3884" s="179"/>
      <c r="S3884" s="179"/>
      <c r="T3884" s="179"/>
      <c r="U3884" s="179"/>
      <c r="V3884" s="179"/>
      <c r="W3884" s="179"/>
      <c r="X3884" s="179"/>
      <c r="Y3884" s="223"/>
      <c r="Z3884" s="179"/>
      <c r="AA3884" s="179"/>
      <c r="AB3884" s="179"/>
      <c r="AC3884" s="179"/>
      <c r="AD3884" s="179"/>
      <c r="AF3884" s="67"/>
      <c r="AG3884" s="67"/>
      <c r="AH3884" s="67"/>
      <c r="AI3884" s="67"/>
      <c r="AJ3884" s="207"/>
      <c r="AK3884" s="207"/>
      <c r="AL3884" s="207"/>
      <c r="AM3884" s="207"/>
      <c r="AN3884" s="207"/>
      <c r="AO3884" s="208"/>
    </row>
    <row r="3885" customFormat="false" ht="15.75" hidden="false" customHeight="true" outlineLevel="0" collapsed="false">
      <c r="A3885" s="179"/>
      <c r="B3885" s="179"/>
      <c r="C3885" s="179"/>
      <c r="D3885" s="179"/>
      <c r="E3885" s="179"/>
      <c r="F3885" s="179"/>
      <c r="G3885" s="179"/>
      <c r="H3885" s="179"/>
      <c r="I3885" s="179"/>
      <c r="J3885" s="179"/>
      <c r="K3885" s="179"/>
      <c r="L3885" s="179"/>
      <c r="M3885" s="179"/>
      <c r="N3885" s="179"/>
      <c r="O3885" s="179"/>
      <c r="P3885" s="179"/>
      <c r="Q3885" s="179"/>
      <c r="R3885" s="179"/>
      <c r="S3885" s="179"/>
      <c r="T3885" s="179"/>
      <c r="U3885" s="179"/>
      <c r="V3885" s="179"/>
      <c r="W3885" s="179"/>
      <c r="X3885" s="179"/>
      <c r="Y3885" s="223"/>
      <c r="Z3885" s="179"/>
      <c r="AA3885" s="179"/>
      <c r="AB3885" s="179"/>
      <c r="AC3885" s="179"/>
      <c r="AD3885" s="179"/>
      <c r="AF3885" s="67"/>
      <c r="AG3885" s="67"/>
      <c r="AH3885" s="67"/>
      <c r="AI3885" s="67"/>
      <c r="AJ3885" s="207"/>
      <c r="AK3885" s="207"/>
      <c r="AL3885" s="207"/>
      <c r="AM3885" s="207"/>
      <c r="AN3885" s="207"/>
      <c r="AO3885" s="208"/>
    </row>
    <row r="3886" customFormat="false" ht="15.75" hidden="false" customHeight="true" outlineLevel="0" collapsed="false">
      <c r="A3886" s="179"/>
      <c r="B3886" s="179"/>
      <c r="C3886" s="179"/>
      <c r="D3886" s="179"/>
      <c r="E3886" s="179"/>
      <c r="F3886" s="179"/>
      <c r="G3886" s="179"/>
      <c r="H3886" s="179"/>
      <c r="I3886" s="179"/>
      <c r="J3886" s="179"/>
      <c r="K3886" s="179"/>
      <c r="L3886" s="179"/>
      <c r="M3886" s="179"/>
      <c r="N3886" s="179"/>
      <c r="O3886" s="179"/>
      <c r="P3886" s="179"/>
      <c r="Q3886" s="179"/>
      <c r="R3886" s="179"/>
      <c r="S3886" s="179"/>
      <c r="T3886" s="179"/>
      <c r="U3886" s="179"/>
      <c r="V3886" s="179"/>
      <c r="W3886" s="179"/>
      <c r="X3886" s="179"/>
      <c r="Y3886" s="223"/>
      <c r="Z3886" s="179"/>
      <c r="AA3886" s="179"/>
      <c r="AB3886" s="179"/>
      <c r="AC3886" s="179"/>
      <c r="AD3886" s="179"/>
      <c r="AF3886" s="67"/>
      <c r="AG3886" s="67"/>
      <c r="AH3886" s="67"/>
      <c r="AI3886" s="67"/>
      <c r="AJ3886" s="207"/>
      <c r="AK3886" s="207"/>
      <c r="AL3886" s="207"/>
      <c r="AM3886" s="207"/>
      <c r="AN3886" s="207"/>
      <c r="AO3886" s="208"/>
    </row>
    <row r="3887" customFormat="false" ht="15.75" hidden="false" customHeight="true" outlineLevel="0" collapsed="false">
      <c r="A3887" s="179"/>
      <c r="B3887" s="179"/>
      <c r="C3887" s="179"/>
      <c r="D3887" s="179"/>
      <c r="E3887" s="179"/>
      <c r="F3887" s="179"/>
      <c r="G3887" s="179"/>
      <c r="H3887" s="179"/>
      <c r="I3887" s="179"/>
      <c r="J3887" s="179"/>
      <c r="K3887" s="179"/>
      <c r="L3887" s="179"/>
      <c r="M3887" s="179"/>
      <c r="N3887" s="179"/>
      <c r="O3887" s="179"/>
      <c r="P3887" s="179"/>
      <c r="Q3887" s="179"/>
      <c r="R3887" s="179"/>
      <c r="S3887" s="179"/>
      <c r="T3887" s="179"/>
      <c r="U3887" s="179"/>
      <c r="V3887" s="179"/>
      <c r="W3887" s="179"/>
      <c r="X3887" s="179"/>
      <c r="Y3887" s="223"/>
      <c r="Z3887" s="179"/>
      <c r="AA3887" s="179"/>
      <c r="AB3887" s="179"/>
      <c r="AC3887" s="179"/>
      <c r="AD3887" s="179"/>
      <c r="AF3887" s="67"/>
      <c r="AG3887" s="67"/>
      <c r="AH3887" s="67"/>
      <c r="AI3887" s="67"/>
      <c r="AJ3887" s="207"/>
      <c r="AK3887" s="207"/>
      <c r="AL3887" s="207"/>
      <c r="AM3887" s="207"/>
      <c r="AN3887" s="207"/>
      <c r="AO3887" s="208"/>
    </row>
    <row r="3888" customFormat="false" ht="15.75" hidden="false" customHeight="true" outlineLevel="0" collapsed="false">
      <c r="A3888" s="179"/>
      <c r="B3888" s="179"/>
      <c r="C3888" s="179"/>
      <c r="D3888" s="179"/>
      <c r="E3888" s="179"/>
      <c r="F3888" s="179"/>
      <c r="G3888" s="179"/>
      <c r="H3888" s="179"/>
      <c r="I3888" s="179"/>
      <c r="J3888" s="179"/>
      <c r="K3888" s="179"/>
      <c r="L3888" s="179"/>
      <c r="M3888" s="179"/>
      <c r="N3888" s="179"/>
      <c r="O3888" s="179"/>
      <c r="P3888" s="179"/>
      <c r="Q3888" s="179"/>
      <c r="R3888" s="179"/>
      <c r="S3888" s="179"/>
      <c r="T3888" s="179"/>
      <c r="U3888" s="179"/>
      <c r="V3888" s="179"/>
      <c r="W3888" s="179"/>
      <c r="X3888" s="179"/>
      <c r="Y3888" s="223"/>
      <c r="Z3888" s="179"/>
      <c r="AA3888" s="179"/>
      <c r="AB3888" s="179"/>
      <c r="AC3888" s="179"/>
      <c r="AD3888" s="179"/>
      <c r="AF3888" s="67"/>
      <c r="AG3888" s="67"/>
      <c r="AH3888" s="67"/>
      <c r="AI3888" s="67"/>
      <c r="AJ3888" s="207"/>
      <c r="AK3888" s="207"/>
      <c r="AL3888" s="207"/>
      <c r="AM3888" s="207"/>
      <c r="AN3888" s="207"/>
      <c r="AO3888" s="208"/>
    </row>
    <row r="3889" customFormat="false" ht="15.75" hidden="false" customHeight="true" outlineLevel="0" collapsed="false">
      <c r="A3889" s="179"/>
      <c r="B3889" s="179"/>
      <c r="C3889" s="179"/>
      <c r="D3889" s="179"/>
      <c r="E3889" s="179"/>
      <c r="F3889" s="179"/>
      <c r="G3889" s="179"/>
      <c r="H3889" s="179"/>
      <c r="I3889" s="179"/>
      <c r="J3889" s="179"/>
      <c r="K3889" s="179"/>
      <c r="L3889" s="179"/>
      <c r="M3889" s="179"/>
      <c r="N3889" s="179"/>
      <c r="O3889" s="179"/>
      <c r="P3889" s="179"/>
      <c r="Q3889" s="179"/>
      <c r="R3889" s="179"/>
      <c r="S3889" s="179"/>
      <c r="T3889" s="179"/>
      <c r="U3889" s="179"/>
      <c r="V3889" s="179"/>
      <c r="W3889" s="179"/>
      <c r="X3889" s="179"/>
      <c r="Y3889" s="223"/>
      <c r="Z3889" s="179"/>
      <c r="AA3889" s="179"/>
      <c r="AB3889" s="179"/>
      <c r="AC3889" s="179"/>
      <c r="AD3889" s="179"/>
      <c r="AF3889" s="67"/>
      <c r="AG3889" s="67"/>
      <c r="AH3889" s="67"/>
      <c r="AI3889" s="67"/>
      <c r="AJ3889" s="207"/>
      <c r="AK3889" s="207"/>
      <c r="AL3889" s="207"/>
      <c r="AM3889" s="207"/>
      <c r="AN3889" s="207"/>
      <c r="AO3889" s="208"/>
    </row>
    <row r="3890" customFormat="false" ht="15.75" hidden="false" customHeight="true" outlineLevel="0" collapsed="false">
      <c r="A3890" s="179"/>
      <c r="B3890" s="179"/>
      <c r="C3890" s="179"/>
      <c r="D3890" s="179"/>
      <c r="E3890" s="179"/>
      <c r="F3890" s="179"/>
      <c r="G3890" s="179"/>
      <c r="H3890" s="179"/>
      <c r="I3890" s="179"/>
      <c r="J3890" s="179"/>
      <c r="K3890" s="179"/>
      <c r="L3890" s="179"/>
      <c r="M3890" s="179"/>
      <c r="N3890" s="179"/>
      <c r="O3890" s="179"/>
      <c r="P3890" s="179"/>
      <c r="Q3890" s="179"/>
      <c r="R3890" s="179"/>
      <c r="S3890" s="179"/>
      <c r="T3890" s="179"/>
      <c r="U3890" s="179"/>
      <c r="V3890" s="179"/>
      <c r="W3890" s="179"/>
      <c r="X3890" s="179"/>
      <c r="Y3890" s="223"/>
      <c r="Z3890" s="179"/>
      <c r="AA3890" s="179"/>
      <c r="AB3890" s="179"/>
      <c r="AC3890" s="179"/>
      <c r="AD3890" s="179"/>
      <c r="AF3890" s="67"/>
      <c r="AG3890" s="67"/>
      <c r="AH3890" s="67"/>
      <c r="AI3890" s="67"/>
      <c r="AJ3890" s="207"/>
      <c r="AK3890" s="207"/>
      <c r="AL3890" s="207"/>
      <c r="AM3890" s="207"/>
      <c r="AN3890" s="207"/>
      <c r="AO3890" s="208"/>
    </row>
    <row r="3891" customFormat="false" ht="15.75" hidden="false" customHeight="true" outlineLevel="0" collapsed="false">
      <c r="A3891" s="179"/>
      <c r="B3891" s="179"/>
      <c r="C3891" s="179"/>
      <c r="D3891" s="179"/>
      <c r="E3891" s="179"/>
      <c r="F3891" s="179"/>
      <c r="G3891" s="179"/>
      <c r="H3891" s="179"/>
      <c r="I3891" s="179"/>
      <c r="J3891" s="179"/>
      <c r="K3891" s="179"/>
      <c r="L3891" s="179"/>
      <c r="M3891" s="179"/>
      <c r="N3891" s="179"/>
      <c r="O3891" s="179"/>
      <c r="P3891" s="179"/>
      <c r="Q3891" s="179"/>
      <c r="R3891" s="179"/>
      <c r="S3891" s="179"/>
      <c r="T3891" s="179"/>
      <c r="U3891" s="179"/>
      <c r="V3891" s="179"/>
      <c r="W3891" s="179"/>
      <c r="X3891" s="179"/>
      <c r="Y3891" s="223"/>
      <c r="Z3891" s="179"/>
      <c r="AA3891" s="179"/>
      <c r="AB3891" s="179"/>
      <c r="AC3891" s="179"/>
      <c r="AD3891" s="179"/>
      <c r="AF3891" s="67"/>
      <c r="AG3891" s="67"/>
      <c r="AH3891" s="67"/>
      <c r="AI3891" s="67"/>
      <c r="AJ3891" s="207"/>
      <c r="AK3891" s="207"/>
      <c r="AL3891" s="207"/>
      <c r="AM3891" s="207"/>
      <c r="AN3891" s="207"/>
      <c r="AO3891" s="208"/>
    </row>
    <row r="3892" customFormat="false" ht="15.75" hidden="false" customHeight="true" outlineLevel="0" collapsed="false">
      <c r="A3892" s="179"/>
      <c r="B3892" s="179"/>
      <c r="C3892" s="179"/>
      <c r="D3892" s="179"/>
      <c r="E3892" s="179"/>
      <c r="F3892" s="179"/>
      <c r="G3892" s="179"/>
      <c r="H3892" s="179"/>
      <c r="I3892" s="179"/>
      <c r="J3892" s="179"/>
      <c r="K3892" s="179"/>
      <c r="L3892" s="179"/>
      <c r="M3892" s="179"/>
      <c r="N3892" s="179"/>
      <c r="O3892" s="179"/>
      <c r="P3892" s="179"/>
      <c r="Q3892" s="179"/>
      <c r="R3892" s="179"/>
      <c r="S3892" s="179"/>
      <c r="T3892" s="179"/>
      <c r="U3892" s="179"/>
      <c r="V3892" s="179"/>
      <c r="W3892" s="179"/>
      <c r="X3892" s="179"/>
      <c r="Y3892" s="223"/>
      <c r="Z3892" s="179"/>
      <c r="AA3892" s="179"/>
      <c r="AB3892" s="179"/>
      <c r="AC3892" s="179"/>
      <c r="AD3892" s="179"/>
      <c r="AF3892" s="67"/>
      <c r="AG3892" s="67"/>
      <c r="AH3892" s="67"/>
      <c r="AI3892" s="67"/>
      <c r="AJ3892" s="207"/>
      <c r="AK3892" s="207"/>
      <c r="AL3892" s="207"/>
      <c r="AM3892" s="207"/>
      <c r="AN3892" s="207"/>
      <c r="AO3892" s="208"/>
    </row>
    <row r="3893" customFormat="false" ht="15.75" hidden="false" customHeight="true" outlineLevel="0" collapsed="false">
      <c r="A3893" s="179"/>
      <c r="B3893" s="179"/>
      <c r="C3893" s="179"/>
      <c r="D3893" s="179"/>
      <c r="E3893" s="179"/>
      <c r="F3893" s="179"/>
      <c r="G3893" s="179"/>
      <c r="H3893" s="179"/>
      <c r="I3893" s="179"/>
      <c r="J3893" s="179"/>
      <c r="K3893" s="179"/>
      <c r="L3893" s="179"/>
      <c r="M3893" s="179"/>
      <c r="N3893" s="179"/>
      <c r="O3893" s="179"/>
      <c r="P3893" s="179"/>
      <c r="Q3893" s="179"/>
      <c r="R3893" s="179"/>
      <c r="S3893" s="179"/>
      <c r="T3893" s="179"/>
      <c r="U3893" s="179"/>
      <c r="V3893" s="179"/>
      <c r="W3893" s="179"/>
      <c r="X3893" s="179"/>
      <c r="Y3893" s="223"/>
      <c r="Z3893" s="179"/>
      <c r="AA3893" s="179"/>
      <c r="AB3893" s="179"/>
      <c r="AC3893" s="179"/>
      <c r="AD3893" s="179"/>
      <c r="AF3893" s="67"/>
      <c r="AG3893" s="67"/>
      <c r="AH3893" s="67"/>
      <c r="AI3893" s="67"/>
      <c r="AJ3893" s="207"/>
      <c r="AK3893" s="207"/>
      <c r="AL3893" s="207"/>
      <c r="AM3893" s="207"/>
      <c r="AN3893" s="207"/>
      <c r="AO3893" s="208"/>
    </row>
    <row r="3894" customFormat="false" ht="15.75" hidden="false" customHeight="true" outlineLevel="0" collapsed="false">
      <c r="A3894" s="179"/>
      <c r="B3894" s="179"/>
      <c r="C3894" s="179"/>
      <c r="D3894" s="179"/>
      <c r="E3894" s="179"/>
      <c r="F3894" s="179"/>
      <c r="G3894" s="179"/>
      <c r="H3894" s="179"/>
      <c r="I3894" s="179"/>
      <c r="J3894" s="179"/>
      <c r="K3894" s="179"/>
      <c r="L3894" s="179"/>
      <c r="M3894" s="179"/>
      <c r="N3894" s="179"/>
      <c r="O3894" s="179"/>
      <c r="P3894" s="179"/>
      <c r="Q3894" s="179"/>
      <c r="R3894" s="179"/>
      <c r="S3894" s="179"/>
      <c r="T3894" s="179"/>
      <c r="U3894" s="179"/>
      <c r="V3894" s="179"/>
      <c r="W3894" s="179"/>
      <c r="X3894" s="179"/>
      <c r="Y3894" s="223"/>
      <c r="Z3894" s="179"/>
      <c r="AA3894" s="179"/>
      <c r="AB3894" s="179"/>
      <c r="AC3894" s="179"/>
      <c r="AD3894" s="179"/>
      <c r="AF3894" s="67"/>
      <c r="AG3894" s="67"/>
      <c r="AH3894" s="67"/>
      <c r="AI3894" s="67"/>
      <c r="AJ3894" s="207"/>
      <c r="AK3894" s="207"/>
      <c r="AL3894" s="207"/>
      <c r="AM3894" s="207"/>
      <c r="AN3894" s="207"/>
      <c r="AO3894" s="208"/>
    </row>
    <row r="3895" customFormat="false" ht="15.75" hidden="false" customHeight="true" outlineLevel="0" collapsed="false">
      <c r="A3895" s="179"/>
      <c r="B3895" s="179"/>
      <c r="C3895" s="179"/>
      <c r="D3895" s="179"/>
      <c r="E3895" s="179"/>
      <c r="F3895" s="179"/>
      <c r="G3895" s="179"/>
      <c r="H3895" s="179"/>
      <c r="I3895" s="179"/>
      <c r="J3895" s="179"/>
      <c r="K3895" s="179"/>
      <c r="L3895" s="179"/>
      <c r="M3895" s="179"/>
      <c r="N3895" s="179"/>
      <c r="O3895" s="179"/>
      <c r="P3895" s="179"/>
      <c r="Q3895" s="179"/>
      <c r="R3895" s="179"/>
      <c r="S3895" s="179"/>
      <c r="T3895" s="179"/>
      <c r="U3895" s="179"/>
      <c r="V3895" s="179"/>
      <c r="W3895" s="179"/>
      <c r="X3895" s="179"/>
      <c r="Y3895" s="223"/>
      <c r="Z3895" s="179"/>
      <c r="AA3895" s="179"/>
      <c r="AB3895" s="179"/>
      <c r="AC3895" s="179"/>
      <c r="AD3895" s="179"/>
      <c r="AF3895" s="67"/>
      <c r="AG3895" s="67"/>
      <c r="AH3895" s="67"/>
      <c r="AI3895" s="67"/>
      <c r="AJ3895" s="207"/>
      <c r="AK3895" s="207"/>
      <c r="AL3895" s="207"/>
      <c r="AM3895" s="207"/>
      <c r="AN3895" s="207"/>
      <c r="AO3895" s="208"/>
    </row>
    <row r="3896" customFormat="false" ht="15.75" hidden="false" customHeight="true" outlineLevel="0" collapsed="false">
      <c r="A3896" s="179"/>
      <c r="B3896" s="179"/>
      <c r="C3896" s="179"/>
      <c r="D3896" s="179"/>
      <c r="E3896" s="179"/>
      <c r="F3896" s="179"/>
      <c r="G3896" s="179"/>
      <c r="H3896" s="179"/>
      <c r="I3896" s="179"/>
      <c r="J3896" s="179"/>
      <c r="K3896" s="179"/>
      <c r="L3896" s="179"/>
      <c r="M3896" s="179"/>
      <c r="N3896" s="179"/>
      <c r="O3896" s="179"/>
      <c r="P3896" s="179"/>
      <c r="Q3896" s="179"/>
      <c r="R3896" s="179"/>
      <c r="S3896" s="179"/>
      <c r="T3896" s="179"/>
      <c r="U3896" s="179"/>
      <c r="V3896" s="179"/>
      <c r="W3896" s="179"/>
      <c r="X3896" s="179"/>
      <c r="Y3896" s="223"/>
      <c r="Z3896" s="179"/>
      <c r="AA3896" s="179"/>
      <c r="AB3896" s="179"/>
      <c r="AC3896" s="179"/>
      <c r="AD3896" s="179"/>
      <c r="AF3896" s="67"/>
      <c r="AG3896" s="67"/>
      <c r="AH3896" s="67"/>
      <c r="AI3896" s="67"/>
      <c r="AJ3896" s="207"/>
      <c r="AK3896" s="207"/>
      <c r="AL3896" s="207"/>
      <c r="AM3896" s="207"/>
      <c r="AN3896" s="207"/>
      <c r="AO3896" s="208"/>
    </row>
    <row r="3897" customFormat="false" ht="15.75" hidden="false" customHeight="true" outlineLevel="0" collapsed="false">
      <c r="A3897" s="179"/>
      <c r="B3897" s="179"/>
      <c r="C3897" s="179"/>
      <c r="D3897" s="179"/>
      <c r="E3897" s="179"/>
      <c r="F3897" s="179"/>
      <c r="G3897" s="179"/>
      <c r="H3897" s="179"/>
      <c r="I3897" s="179"/>
      <c r="J3897" s="179"/>
      <c r="K3897" s="179"/>
      <c r="L3897" s="179"/>
      <c r="M3897" s="179"/>
      <c r="N3897" s="179"/>
      <c r="O3897" s="179"/>
      <c r="P3897" s="179"/>
      <c r="Q3897" s="179"/>
      <c r="R3897" s="179"/>
      <c r="S3897" s="179"/>
      <c r="T3897" s="179"/>
      <c r="U3897" s="179"/>
      <c r="V3897" s="179"/>
      <c r="W3897" s="179"/>
      <c r="X3897" s="179"/>
      <c r="Y3897" s="223"/>
      <c r="Z3897" s="179"/>
      <c r="AA3897" s="179"/>
      <c r="AB3897" s="179"/>
      <c r="AC3897" s="179"/>
      <c r="AD3897" s="179"/>
      <c r="AF3897" s="67"/>
      <c r="AG3897" s="67"/>
      <c r="AH3897" s="67"/>
      <c r="AI3897" s="67"/>
      <c r="AJ3897" s="207"/>
      <c r="AK3897" s="207"/>
      <c r="AL3897" s="207"/>
      <c r="AM3897" s="207"/>
      <c r="AN3897" s="207"/>
      <c r="AO3897" s="208"/>
    </row>
    <row r="3898" customFormat="false" ht="15.75" hidden="false" customHeight="true" outlineLevel="0" collapsed="false">
      <c r="A3898" s="179"/>
      <c r="B3898" s="179"/>
      <c r="C3898" s="179"/>
      <c r="D3898" s="179"/>
      <c r="E3898" s="179"/>
      <c r="F3898" s="179"/>
      <c r="G3898" s="179"/>
      <c r="H3898" s="179"/>
      <c r="I3898" s="179"/>
      <c r="J3898" s="179"/>
      <c r="K3898" s="179"/>
      <c r="L3898" s="179"/>
      <c r="M3898" s="179"/>
      <c r="N3898" s="179"/>
      <c r="O3898" s="179"/>
      <c r="P3898" s="179"/>
      <c r="Q3898" s="179"/>
      <c r="R3898" s="179"/>
      <c r="S3898" s="179"/>
      <c r="T3898" s="179"/>
      <c r="U3898" s="179"/>
      <c r="V3898" s="179"/>
      <c r="W3898" s="179"/>
      <c r="X3898" s="179"/>
      <c r="Y3898" s="223"/>
      <c r="Z3898" s="179"/>
      <c r="AA3898" s="179"/>
      <c r="AB3898" s="179"/>
      <c r="AC3898" s="179"/>
      <c r="AD3898" s="179"/>
      <c r="AF3898" s="67"/>
      <c r="AG3898" s="67"/>
      <c r="AH3898" s="67"/>
      <c r="AI3898" s="67"/>
      <c r="AJ3898" s="207"/>
      <c r="AK3898" s="207"/>
      <c r="AL3898" s="207"/>
      <c r="AM3898" s="207"/>
      <c r="AN3898" s="207"/>
      <c r="AO3898" s="208"/>
    </row>
    <row r="3899" customFormat="false" ht="15.75" hidden="false" customHeight="true" outlineLevel="0" collapsed="false">
      <c r="A3899" s="179"/>
      <c r="B3899" s="179"/>
      <c r="C3899" s="179"/>
      <c r="D3899" s="179"/>
      <c r="E3899" s="179"/>
      <c r="F3899" s="179"/>
      <c r="G3899" s="179"/>
      <c r="H3899" s="179"/>
      <c r="I3899" s="179"/>
      <c r="J3899" s="179"/>
      <c r="K3899" s="179"/>
      <c r="L3899" s="179"/>
      <c r="M3899" s="179"/>
      <c r="N3899" s="179"/>
      <c r="O3899" s="179"/>
      <c r="P3899" s="179"/>
      <c r="Q3899" s="179"/>
      <c r="R3899" s="179"/>
      <c r="S3899" s="179"/>
      <c r="T3899" s="179"/>
      <c r="U3899" s="179"/>
      <c r="V3899" s="179"/>
      <c r="W3899" s="179"/>
      <c r="X3899" s="179"/>
      <c r="Y3899" s="223"/>
      <c r="Z3899" s="179"/>
      <c r="AA3899" s="179"/>
      <c r="AB3899" s="179"/>
      <c r="AC3899" s="179"/>
      <c r="AD3899" s="179"/>
      <c r="AF3899" s="67"/>
      <c r="AG3899" s="67"/>
      <c r="AH3899" s="67"/>
      <c r="AI3899" s="67"/>
      <c r="AJ3899" s="207"/>
      <c r="AK3899" s="207"/>
      <c r="AL3899" s="207"/>
      <c r="AM3899" s="207"/>
      <c r="AN3899" s="207"/>
      <c r="AO3899" s="208"/>
    </row>
    <row r="3900" customFormat="false" ht="15.75" hidden="false" customHeight="true" outlineLevel="0" collapsed="false">
      <c r="A3900" s="179"/>
      <c r="B3900" s="179"/>
      <c r="C3900" s="179"/>
      <c r="D3900" s="179"/>
      <c r="E3900" s="179"/>
      <c r="F3900" s="179"/>
      <c r="G3900" s="179"/>
      <c r="H3900" s="179"/>
      <c r="I3900" s="179"/>
      <c r="J3900" s="179"/>
      <c r="K3900" s="179"/>
      <c r="L3900" s="179"/>
      <c r="M3900" s="179"/>
      <c r="N3900" s="179"/>
      <c r="O3900" s="179"/>
      <c r="P3900" s="179"/>
      <c r="Q3900" s="179"/>
      <c r="R3900" s="179"/>
      <c r="S3900" s="179"/>
      <c r="T3900" s="179"/>
      <c r="U3900" s="179"/>
      <c r="V3900" s="179"/>
      <c r="W3900" s="179"/>
      <c r="X3900" s="179"/>
      <c r="Y3900" s="223"/>
      <c r="Z3900" s="179"/>
      <c r="AA3900" s="179"/>
      <c r="AB3900" s="179"/>
      <c r="AC3900" s="179"/>
      <c r="AD3900" s="179"/>
      <c r="AF3900" s="67"/>
      <c r="AG3900" s="67"/>
      <c r="AH3900" s="67"/>
      <c r="AI3900" s="67"/>
      <c r="AJ3900" s="207"/>
      <c r="AK3900" s="207"/>
      <c r="AL3900" s="207"/>
      <c r="AM3900" s="207"/>
      <c r="AN3900" s="207"/>
      <c r="AO3900" s="208"/>
    </row>
    <row r="3901" customFormat="false" ht="15.75" hidden="false" customHeight="true" outlineLevel="0" collapsed="false">
      <c r="A3901" s="179"/>
      <c r="B3901" s="179"/>
      <c r="C3901" s="179"/>
      <c r="D3901" s="179"/>
      <c r="E3901" s="179"/>
      <c r="F3901" s="179"/>
      <c r="G3901" s="179"/>
      <c r="H3901" s="179"/>
      <c r="I3901" s="179"/>
      <c r="J3901" s="179"/>
      <c r="K3901" s="179"/>
      <c r="L3901" s="179"/>
      <c r="M3901" s="179"/>
      <c r="N3901" s="179"/>
      <c r="O3901" s="179"/>
      <c r="P3901" s="179"/>
      <c r="Q3901" s="179"/>
      <c r="R3901" s="179"/>
      <c r="S3901" s="179"/>
      <c r="T3901" s="179"/>
      <c r="U3901" s="179"/>
      <c r="V3901" s="179"/>
      <c r="W3901" s="179"/>
      <c r="X3901" s="179"/>
      <c r="Y3901" s="223"/>
      <c r="Z3901" s="179"/>
      <c r="AA3901" s="179"/>
      <c r="AB3901" s="179"/>
      <c r="AC3901" s="179"/>
      <c r="AD3901" s="179"/>
      <c r="AF3901" s="67"/>
      <c r="AG3901" s="67"/>
      <c r="AH3901" s="67"/>
      <c r="AI3901" s="67"/>
      <c r="AJ3901" s="207"/>
      <c r="AK3901" s="207"/>
      <c r="AL3901" s="207"/>
      <c r="AM3901" s="207"/>
      <c r="AN3901" s="207"/>
      <c r="AO3901" s="208"/>
    </row>
    <row r="3902" customFormat="false" ht="15.75" hidden="false" customHeight="true" outlineLevel="0" collapsed="false">
      <c r="A3902" s="179"/>
      <c r="B3902" s="179"/>
      <c r="C3902" s="179"/>
      <c r="D3902" s="179"/>
      <c r="E3902" s="179"/>
      <c r="F3902" s="179"/>
      <c r="G3902" s="179"/>
      <c r="H3902" s="179"/>
      <c r="I3902" s="179"/>
      <c r="J3902" s="179"/>
      <c r="K3902" s="179"/>
      <c r="L3902" s="179"/>
      <c r="M3902" s="179"/>
      <c r="N3902" s="179"/>
      <c r="O3902" s="179"/>
      <c r="P3902" s="179"/>
      <c r="Q3902" s="179"/>
      <c r="R3902" s="179"/>
      <c r="S3902" s="179"/>
      <c r="T3902" s="179"/>
      <c r="U3902" s="179"/>
      <c r="V3902" s="179"/>
      <c r="W3902" s="179"/>
      <c r="X3902" s="179"/>
      <c r="Y3902" s="223"/>
      <c r="Z3902" s="179"/>
      <c r="AA3902" s="179"/>
      <c r="AB3902" s="179"/>
      <c r="AC3902" s="179"/>
      <c r="AD3902" s="179"/>
      <c r="AF3902" s="67"/>
      <c r="AG3902" s="67"/>
      <c r="AH3902" s="67"/>
      <c r="AI3902" s="67"/>
      <c r="AJ3902" s="207"/>
      <c r="AK3902" s="207"/>
      <c r="AL3902" s="207"/>
      <c r="AM3902" s="207"/>
      <c r="AN3902" s="207"/>
      <c r="AO3902" s="208"/>
    </row>
    <row r="3903" customFormat="false" ht="15.75" hidden="false" customHeight="true" outlineLevel="0" collapsed="false">
      <c r="A3903" s="179"/>
      <c r="B3903" s="179"/>
      <c r="C3903" s="179"/>
      <c r="D3903" s="179"/>
      <c r="E3903" s="179"/>
      <c r="F3903" s="179"/>
      <c r="G3903" s="179"/>
      <c r="H3903" s="179"/>
      <c r="I3903" s="179"/>
      <c r="J3903" s="179"/>
      <c r="K3903" s="179"/>
      <c r="L3903" s="179"/>
      <c r="M3903" s="179"/>
      <c r="N3903" s="179"/>
      <c r="O3903" s="179"/>
      <c r="P3903" s="179"/>
      <c r="Q3903" s="179"/>
      <c r="R3903" s="179"/>
      <c r="S3903" s="179"/>
      <c r="T3903" s="179"/>
      <c r="U3903" s="179"/>
      <c r="V3903" s="179"/>
      <c r="W3903" s="179"/>
      <c r="X3903" s="179"/>
      <c r="Y3903" s="223"/>
      <c r="Z3903" s="179"/>
      <c r="AA3903" s="179"/>
      <c r="AB3903" s="179"/>
      <c r="AC3903" s="179"/>
      <c r="AD3903" s="179"/>
      <c r="AF3903" s="67"/>
      <c r="AG3903" s="67"/>
      <c r="AH3903" s="67"/>
      <c r="AI3903" s="67"/>
      <c r="AJ3903" s="207"/>
      <c r="AK3903" s="207"/>
      <c r="AL3903" s="207"/>
      <c r="AM3903" s="207"/>
      <c r="AN3903" s="207"/>
      <c r="AO3903" s="208"/>
    </row>
    <row r="3904" customFormat="false" ht="15.75" hidden="false" customHeight="true" outlineLevel="0" collapsed="false">
      <c r="A3904" s="179"/>
      <c r="B3904" s="179"/>
      <c r="C3904" s="179"/>
      <c r="D3904" s="179"/>
      <c r="E3904" s="179"/>
      <c r="F3904" s="179"/>
      <c r="G3904" s="179"/>
      <c r="H3904" s="179"/>
      <c r="I3904" s="179"/>
      <c r="J3904" s="179"/>
      <c r="K3904" s="179"/>
      <c r="L3904" s="179"/>
      <c r="M3904" s="179"/>
      <c r="N3904" s="179"/>
      <c r="O3904" s="179"/>
      <c r="P3904" s="179"/>
      <c r="Q3904" s="179"/>
      <c r="R3904" s="179"/>
      <c r="S3904" s="179"/>
      <c r="T3904" s="179"/>
      <c r="U3904" s="179"/>
      <c r="V3904" s="179"/>
      <c r="W3904" s="179"/>
      <c r="X3904" s="179"/>
      <c r="Y3904" s="223"/>
      <c r="Z3904" s="179"/>
      <c r="AA3904" s="179"/>
      <c r="AB3904" s="179"/>
      <c r="AC3904" s="179"/>
      <c r="AD3904" s="179"/>
      <c r="AF3904" s="67"/>
      <c r="AG3904" s="67"/>
      <c r="AH3904" s="67"/>
      <c r="AI3904" s="67"/>
      <c r="AJ3904" s="207"/>
      <c r="AK3904" s="207"/>
      <c r="AL3904" s="207"/>
      <c r="AM3904" s="207"/>
      <c r="AN3904" s="207"/>
      <c r="AO3904" s="208"/>
    </row>
    <row r="3905" customFormat="false" ht="15.75" hidden="false" customHeight="true" outlineLevel="0" collapsed="false">
      <c r="A3905" s="179"/>
      <c r="B3905" s="179"/>
      <c r="C3905" s="179"/>
      <c r="D3905" s="179"/>
      <c r="E3905" s="179"/>
      <c r="F3905" s="179"/>
      <c r="G3905" s="179"/>
      <c r="H3905" s="179"/>
      <c r="I3905" s="179"/>
      <c r="J3905" s="179"/>
      <c r="K3905" s="179"/>
      <c r="L3905" s="179"/>
      <c r="M3905" s="179"/>
      <c r="N3905" s="179"/>
      <c r="O3905" s="179"/>
      <c r="P3905" s="179"/>
      <c r="Q3905" s="179"/>
      <c r="R3905" s="179"/>
      <c r="S3905" s="179"/>
      <c r="T3905" s="179"/>
      <c r="U3905" s="179"/>
      <c r="V3905" s="179"/>
      <c r="W3905" s="179"/>
      <c r="X3905" s="179"/>
      <c r="Y3905" s="223"/>
      <c r="Z3905" s="179"/>
      <c r="AA3905" s="179"/>
      <c r="AB3905" s="179"/>
      <c r="AC3905" s="179"/>
      <c r="AD3905" s="179"/>
      <c r="AF3905" s="67"/>
      <c r="AG3905" s="67"/>
      <c r="AH3905" s="67"/>
      <c r="AI3905" s="67"/>
      <c r="AJ3905" s="207"/>
      <c r="AK3905" s="207"/>
      <c r="AL3905" s="207"/>
      <c r="AM3905" s="207"/>
      <c r="AN3905" s="207"/>
      <c r="AO3905" s="208"/>
    </row>
    <row r="3906" customFormat="false" ht="15.75" hidden="false" customHeight="true" outlineLevel="0" collapsed="false">
      <c r="A3906" s="179"/>
      <c r="B3906" s="179"/>
      <c r="C3906" s="179"/>
      <c r="D3906" s="179"/>
      <c r="E3906" s="179"/>
      <c r="F3906" s="179"/>
      <c r="G3906" s="179"/>
      <c r="H3906" s="179"/>
      <c r="I3906" s="179"/>
      <c r="J3906" s="179"/>
      <c r="K3906" s="179"/>
      <c r="L3906" s="179"/>
      <c r="M3906" s="179"/>
      <c r="N3906" s="179"/>
      <c r="O3906" s="179"/>
      <c r="P3906" s="179"/>
      <c r="Q3906" s="179"/>
      <c r="R3906" s="179"/>
      <c r="S3906" s="179"/>
      <c r="T3906" s="179"/>
      <c r="U3906" s="179"/>
      <c r="V3906" s="179"/>
      <c r="W3906" s="179"/>
      <c r="X3906" s="179"/>
      <c r="Y3906" s="223"/>
      <c r="Z3906" s="179"/>
      <c r="AA3906" s="179"/>
      <c r="AB3906" s="179"/>
      <c r="AC3906" s="179"/>
      <c r="AD3906" s="179"/>
      <c r="AF3906" s="67"/>
      <c r="AG3906" s="67"/>
      <c r="AH3906" s="67"/>
      <c r="AI3906" s="67"/>
      <c r="AJ3906" s="207"/>
      <c r="AK3906" s="207"/>
      <c r="AL3906" s="207"/>
      <c r="AM3906" s="207"/>
      <c r="AN3906" s="207"/>
      <c r="AO3906" s="208"/>
    </row>
    <row r="3907" customFormat="false" ht="15.75" hidden="false" customHeight="true" outlineLevel="0" collapsed="false">
      <c r="A3907" s="179"/>
      <c r="B3907" s="179"/>
      <c r="C3907" s="179"/>
      <c r="D3907" s="179"/>
      <c r="E3907" s="179"/>
      <c r="F3907" s="179"/>
      <c r="G3907" s="179"/>
      <c r="H3907" s="179"/>
      <c r="I3907" s="179"/>
      <c r="J3907" s="179"/>
      <c r="K3907" s="179"/>
      <c r="L3907" s="179"/>
      <c r="M3907" s="179"/>
      <c r="N3907" s="179"/>
      <c r="O3907" s="179"/>
      <c r="P3907" s="179"/>
      <c r="Q3907" s="179"/>
      <c r="R3907" s="179"/>
      <c r="S3907" s="179"/>
      <c r="T3907" s="179"/>
      <c r="U3907" s="179"/>
      <c r="V3907" s="179"/>
      <c r="W3907" s="179"/>
      <c r="X3907" s="179"/>
      <c r="Y3907" s="223"/>
      <c r="Z3907" s="179"/>
      <c r="AA3907" s="179"/>
      <c r="AB3907" s="179"/>
      <c r="AC3907" s="179"/>
      <c r="AD3907" s="179"/>
      <c r="AF3907" s="67"/>
      <c r="AG3907" s="67"/>
      <c r="AH3907" s="67"/>
      <c r="AI3907" s="67"/>
      <c r="AJ3907" s="207"/>
      <c r="AK3907" s="207"/>
      <c r="AL3907" s="207"/>
      <c r="AM3907" s="207"/>
      <c r="AN3907" s="207"/>
      <c r="AO3907" s="208"/>
    </row>
    <row r="3908" customFormat="false" ht="15.75" hidden="false" customHeight="true" outlineLevel="0" collapsed="false">
      <c r="A3908" s="179"/>
      <c r="B3908" s="179"/>
      <c r="C3908" s="179"/>
      <c r="D3908" s="179"/>
      <c r="E3908" s="179"/>
      <c r="F3908" s="179"/>
      <c r="G3908" s="179"/>
      <c r="H3908" s="179"/>
      <c r="I3908" s="179"/>
      <c r="J3908" s="179"/>
      <c r="K3908" s="179"/>
      <c r="L3908" s="179"/>
      <c r="M3908" s="179"/>
      <c r="N3908" s="179"/>
      <c r="O3908" s="179"/>
      <c r="P3908" s="179"/>
      <c r="Q3908" s="179"/>
      <c r="R3908" s="179"/>
      <c r="S3908" s="179"/>
      <c r="T3908" s="179"/>
      <c r="U3908" s="179"/>
      <c r="V3908" s="179"/>
      <c r="W3908" s="179"/>
      <c r="X3908" s="179"/>
      <c r="Y3908" s="223"/>
      <c r="Z3908" s="179"/>
      <c r="AA3908" s="179"/>
      <c r="AB3908" s="179"/>
      <c r="AC3908" s="179"/>
      <c r="AD3908" s="179"/>
      <c r="AF3908" s="67"/>
      <c r="AG3908" s="67"/>
      <c r="AH3908" s="67"/>
      <c r="AI3908" s="67"/>
      <c r="AJ3908" s="207"/>
      <c r="AK3908" s="207"/>
      <c r="AL3908" s="207"/>
      <c r="AM3908" s="207"/>
      <c r="AN3908" s="207"/>
      <c r="AO3908" s="208"/>
    </row>
    <row r="3909" customFormat="false" ht="15.75" hidden="false" customHeight="true" outlineLevel="0" collapsed="false">
      <c r="A3909" s="179"/>
      <c r="B3909" s="179"/>
      <c r="C3909" s="179"/>
      <c r="D3909" s="179"/>
      <c r="E3909" s="179"/>
      <c r="F3909" s="179"/>
      <c r="G3909" s="179"/>
      <c r="H3909" s="179"/>
      <c r="I3909" s="179"/>
      <c r="J3909" s="179"/>
      <c r="K3909" s="179"/>
      <c r="L3909" s="179"/>
      <c r="M3909" s="179"/>
      <c r="N3909" s="179"/>
      <c r="O3909" s="179"/>
      <c r="P3909" s="179"/>
      <c r="Q3909" s="179"/>
      <c r="R3909" s="179"/>
      <c r="S3909" s="179"/>
      <c r="T3909" s="179"/>
      <c r="U3909" s="179"/>
      <c r="V3909" s="179"/>
      <c r="W3909" s="179"/>
      <c r="X3909" s="179"/>
      <c r="Y3909" s="223"/>
      <c r="Z3909" s="179"/>
      <c r="AA3909" s="179"/>
      <c r="AB3909" s="179"/>
      <c r="AC3909" s="179"/>
      <c r="AD3909" s="179"/>
      <c r="AF3909" s="67"/>
      <c r="AG3909" s="67"/>
      <c r="AH3909" s="67"/>
      <c r="AI3909" s="67"/>
      <c r="AJ3909" s="207"/>
      <c r="AK3909" s="207"/>
      <c r="AL3909" s="207"/>
      <c r="AM3909" s="207"/>
      <c r="AN3909" s="207"/>
      <c r="AO3909" s="208"/>
    </row>
    <row r="3910" customFormat="false" ht="15.75" hidden="false" customHeight="true" outlineLevel="0" collapsed="false">
      <c r="A3910" s="179"/>
      <c r="B3910" s="179"/>
      <c r="C3910" s="179"/>
      <c r="D3910" s="179"/>
      <c r="E3910" s="179"/>
      <c r="F3910" s="179"/>
      <c r="G3910" s="179"/>
      <c r="H3910" s="179"/>
      <c r="I3910" s="179"/>
      <c r="J3910" s="179"/>
      <c r="K3910" s="179"/>
      <c r="L3910" s="179"/>
      <c r="M3910" s="179"/>
      <c r="N3910" s="179"/>
      <c r="O3910" s="179"/>
      <c r="P3910" s="179"/>
      <c r="Q3910" s="179"/>
      <c r="R3910" s="179"/>
      <c r="S3910" s="179"/>
      <c r="T3910" s="179"/>
      <c r="U3910" s="179"/>
      <c r="V3910" s="179"/>
      <c r="W3910" s="179"/>
      <c r="X3910" s="179"/>
      <c r="Y3910" s="223"/>
      <c r="Z3910" s="179"/>
      <c r="AA3910" s="179"/>
      <c r="AB3910" s="179"/>
      <c r="AC3910" s="179"/>
      <c r="AD3910" s="179"/>
      <c r="AF3910" s="67"/>
      <c r="AG3910" s="67"/>
      <c r="AH3910" s="67"/>
      <c r="AI3910" s="67"/>
      <c r="AJ3910" s="207"/>
      <c r="AK3910" s="207"/>
      <c r="AL3910" s="207"/>
      <c r="AM3910" s="207"/>
      <c r="AN3910" s="207"/>
      <c r="AO3910" s="208"/>
    </row>
    <row r="3911" customFormat="false" ht="15.75" hidden="false" customHeight="true" outlineLevel="0" collapsed="false">
      <c r="A3911" s="179"/>
      <c r="B3911" s="179"/>
      <c r="C3911" s="179"/>
      <c r="D3911" s="179"/>
      <c r="E3911" s="179"/>
      <c r="F3911" s="179"/>
      <c r="G3911" s="179"/>
      <c r="H3911" s="179"/>
      <c r="I3911" s="179"/>
      <c r="J3911" s="179"/>
      <c r="K3911" s="179"/>
      <c r="L3911" s="179"/>
      <c r="M3911" s="179"/>
      <c r="N3911" s="179"/>
      <c r="O3911" s="179"/>
      <c r="P3911" s="179"/>
      <c r="Q3911" s="179"/>
      <c r="R3911" s="179"/>
      <c r="S3911" s="179"/>
      <c r="T3911" s="179"/>
      <c r="U3911" s="179"/>
      <c r="V3911" s="179"/>
      <c r="W3911" s="179"/>
      <c r="X3911" s="179"/>
      <c r="Y3911" s="223"/>
      <c r="Z3911" s="179"/>
      <c r="AA3911" s="179"/>
      <c r="AB3911" s="179"/>
      <c r="AC3911" s="179"/>
      <c r="AD3911" s="179"/>
      <c r="AF3911" s="67"/>
      <c r="AG3911" s="67"/>
      <c r="AH3911" s="67"/>
      <c r="AI3911" s="67"/>
      <c r="AJ3911" s="207"/>
      <c r="AK3911" s="207"/>
      <c r="AL3911" s="207"/>
      <c r="AM3911" s="207"/>
      <c r="AN3911" s="207"/>
      <c r="AO3911" s="208"/>
    </row>
    <row r="3912" customFormat="false" ht="15.75" hidden="false" customHeight="true" outlineLevel="0" collapsed="false">
      <c r="A3912" s="179"/>
      <c r="B3912" s="179"/>
      <c r="C3912" s="179"/>
      <c r="D3912" s="179"/>
      <c r="E3912" s="179"/>
      <c r="F3912" s="179"/>
      <c r="G3912" s="179"/>
      <c r="H3912" s="179"/>
      <c r="I3912" s="179"/>
      <c r="J3912" s="179"/>
      <c r="K3912" s="179"/>
      <c r="L3912" s="179"/>
      <c r="M3912" s="179"/>
      <c r="N3912" s="179"/>
      <c r="O3912" s="179"/>
      <c r="P3912" s="179"/>
      <c r="Q3912" s="179"/>
      <c r="R3912" s="179"/>
      <c r="S3912" s="179"/>
      <c r="T3912" s="179"/>
      <c r="U3912" s="179"/>
      <c r="V3912" s="179"/>
      <c r="W3912" s="179"/>
      <c r="X3912" s="179"/>
      <c r="Y3912" s="223"/>
      <c r="Z3912" s="179"/>
      <c r="AA3912" s="179"/>
      <c r="AB3912" s="179"/>
      <c r="AC3912" s="179"/>
      <c r="AD3912" s="179"/>
      <c r="AF3912" s="67"/>
      <c r="AG3912" s="67"/>
      <c r="AH3912" s="67"/>
      <c r="AI3912" s="67"/>
      <c r="AJ3912" s="207"/>
      <c r="AK3912" s="207"/>
      <c r="AL3912" s="207"/>
      <c r="AM3912" s="207"/>
      <c r="AN3912" s="207"/>
      <c r="AO3912" s="208"/>
    </row>
    <row r="3913" customFormat="false" ht="15.75" hidden="false" customHeight="true" outlineLevel="0" collapsed="false">
      <c r="A3913" s="179"/>
      <c r="B3913" s="179"/>
      <c r="C3913" s="179"/>
      <c r="D3913" s="179"/>
      <c r="E3913" s="179"/>
      <c r="F3913" s="179"/>
      <c r="G3913" s="179"/>
      <c r="H3913" s="179"/>
      <c r="I3913" s="179"/>
      <c r="J3913" s="179"/>
      <c r="K3913" s="179"/>
      <c r="L3913" s="179"/>
      <c r="M3913" s="179"/>
      <c r="N3913" s="179"/>
      <c r="O3913" s="179"/>
      <c r="P3913" s="179"/>
      <c r="Q3913" s="179"/>
      <c r="R3913" s="179"/>
      <c r="S3913" s="179"/>
      <c r="T3913" s="179"/>
      <c r="U3913" s="179"/>
      <c r="V3913" s="179"/>
      <c r="W3913" s="179"/>
      <c r="X3913" s="179"/>
      <c r="Y3913" s="223"/>
      <c r="Z3913" s="179"/>
      <c r="AA3913" s="179"/>
      <c r="AB3913" s="179"/>
      <c r="AC3913" s="179"/>
      <c r="AD3913" s="179"/>
      <c r="AF3913" s="67"/>
      <c r="AG3913" s="67"/>
      <c r="AH3913" s="67"/>
      <c r="AI3913" s="67"/>
      <c r="AJ3913" s="207"/>
      <c r="AK3913" s="207"/>
      <c r="AL3913" s="207"/>
      <c r="AM3913" s="207"/>
      <c r="AN3913" s="207"/>
      <c r="AO3913" s="208"/>
    </row>
    <row r="3914" customFormat="false" ht="15.75" hidden="false" customHeight="true" outlineLevel="0" collapsed="false">
      <c r="A3914" s="179"/>
      <c r="B3914" s="179"/>
      <c r="C3914" s="179"/>
      <c r="D3914" s="179"/>
      <c r="E3914" s="179"/>
      <c r="F3914" s="179"/>
      <c r="G3914" s="179"/>
      <c r="H3914" s="179"/>
      <c r="I3914" s="179"/>
      <c r="J3914" s="179"/>
      <c r="K3914" s="179"/>
      <c r="L3914" s="179"/>
      <c r="M3914" s="179"/>
      <c r="N3914" s="179"/>
      <c r="O3914" s="179"/>
      <c r="P3914" s="179"/>
      <c r="Q3914" s="179"/>
      <c r="R3914" s="179"/>
      <c r="S3914" s="179"/>
      <c r="T3914" s="179"/>
      <c r="U3914" s="179"/>
      <c r="V3914" s="179"/>
      <c r="W3914" s="179"/>
      <c r="X3914" s="179"/>
      <c r="Y3914" s="223"/>
      <c r="Z3914" s="179"/>
      <c r="AA3914" s="179"/>
      <c r="AB3914" s="179"/>
      <c r="AC3914" s="179"/>
      <c r="AD3914" s="179"/>
      <c r="AF3914" s="67"/>
      <c r="AG3914" s="67"/>
      <c r="AH3914" s="67"/>
      <c r="AI3914" s="67"/>
      <c r="AJ3914" s="207"/>
      <c r="AK3914" s="207"/>
      <c r="AL3914" s="207"/>
      <c r="AM3914" s="207"/>
      <c r="AN3914" s="207"/>
      <c r="AO3914" s="208"/>
    </row>
    <row r="3915" customFormat="false" ht="15.75" hidden="false" customHeight="true" outlineLevel="0" collapsed="false">
      <c r="A3915" s="179"/>
      <c r="B3915" s="179"/>
      <c r="C3915" s="179"/>
      <c r="D3915" s="179"/>
      <c r="E3915" s="179"/>
      <c r="F3915" s="179"/>
      <c r="G3915" s="179"/>
      <c r="H3915" s="179"/>
      <c r="I3915" s="179"/>
      <c r="J3915" s="179"/>
      <c r="K3915" s="179"/>
      <c r="L3915" s="179"/>
      <c r="M3915" s="179"/>
      <c r="N3915" s="179"/>
      <c r="O3915" s="179"/>
      <c r="P3915" s="179"/>
      <c r="Q3915" s="179"/>
      <c r="R3915" s="179"/>
      <c r="S3915" s="179"/>
      <c r="T3915" s="179"/>
      <c r="U3915" s="179"/>
      <c r="V3915" s="179"/>
      <c r="W3915" s="179"/>
      <c r="X3915" s="179"/>
      <c r="Y3915" s="223"/>
      <c r="Z3915" s="179"/>
      <c r="AA3915" s="179"/>
      <c r="AB3915" s="179"/>
      <c r="AC3915" s="179"/>
      <c r="AD3915" s="179"/>
      <c r="AF3915" s="67"/>
      <c r="AG3915" s="67"/>
      <c r="AH3915" s="67"/>
      <c r="AI3915" s="67"/>
      <c r="AJ3915" s="207"/>
      <c r="AK3915" s="207"/>
      <c r="AL3915" s="207"/>
      <c r="AM3915" s="207"/>
      <c r="AN3915" s="207"/>
      <c r="AO3915" s="208"/>
    </row>
    <row r="3916" customFormat="false" ht="15.75" hidden="false" customHeight="true" outlineLevel="0" collapsed="false">
      <c r="A3916" s="179"/>
      <c r="B3916" s="179"/>
      <c r="C3916" s="179"/>
      <c r="D3916" s="179"/>
      <c r="E3916" s="179"/>
      <c r="F3916" s="179"/>
      <c r="G3916" s="179"/>
      <c r="H3916" s="179"/>
      <c r="I3916" s="179"/>
      <c r="J3916" s="179"/>
      <c r="K3916" s="179"/>
      <c r="L3916" s="179"/>
      <c r="M3916" s="179"/>
      <c r="N3916" s="179"/>
      <c r="O3916" s="179"/>
      <c r="P3916" s="179"/>
      <c r="Q3916" s="179"/>
      <c r="R3916" s="179"/>
      <c r="S3916" s="179"/>
      <c r="T3916" s="179"/>
      <c r="U3916" s="179"/>
      <c r="V3916" s="179"/>
      <c r="W3916" s="179"/>
      <c r="X3916" s="179"/>
      <c r="Y3916" s="223"/>
      <c r="Z3916" s="179"/>
      <c r="AA3916" s="179"/>
      <c r="AB3916" s="179"/>
      <c r="AC3916" s="179"/>
      <c r="AD3916" s="179"/>
      <c r="AF3916" s="67"/>
      <c r="AG3916" s="67"/>
      <c r="AH3916" s="67"/>
      <c r="AI3916" s="67"/>
      <c r="AJ3916" s="207"/>
      <c r="AK3916" s="207"/>
      <c r="AL3916" s="207"/>
      <c r="AM3916" s="207"/>
      <c r="AN3916" s="207"/>
      <c r="AO3916" s="208"/>
    </row>
    <row r="3917" customFormat="false" ht="15.75" hidden="false" customHeight="true" outlineLevel="0" collapsed="false">
      <c r="A3917" s="179"/>
      <c r="B3917" s="179"/>
      <c r="C3917" s="179"/>
      <c r="D3917" s="179"/>
      <c r="E3917" s="179"/>
      <c r="F3917" s="179"/>
      <c r="G3917" s="179"/>
      <c r="H3917" s="179"/>
      <c r="I3917" s="179"/>
      <c r="J3917" s="179"/>
      <c r="K3917" s="179"/>
      <c r="L3917" s="179"/>
      <c r="M3917" s="179"/>
      <c r="N3917" s="179"/>
      <c r="O3917" s="179"/>
      <c r="P3917" s="179"/>
      <c r="Q3917" s="179"/>
      <c r="R3917" s="179"/>
      <c r="S3917" s="179"/>
      <c r="T3917" s="179"/>
      <c r="U3917" s="179"/>
      <c r="V3917" s="179"/>
      <c r="W3917" s="179"/>
      <c r="X3917" s="179"/>
      <c r="Y3917" s="223"/>
      <c r="Z3917" s="179"/>
      <c r="AA3917" s="179"/>
      <c r="AB3917" s="179"/>
      <c r="AC3917" s="179"/>
      <c r="AD3917" s="179"/>
      <c r="AF3917" s="67"/>
      <c r="AG3917" s="67"/>
      <c r="AH3917" s="67"/>
      <c r="AI3917" s="67"/>
      <c r="AJ3917" s="207"/>
      <c r="AK3917" s="207"/>
      <c r="AL3917" s="207"/>
      <c r="AM3917" s="207"/>
      <c r="AN3917" s="207"/>
      <c r="AO3917" s="208"/>
    </row>
    <row r="3918" customFormat="false" ht="15.75" hidden="false" customHeight="true" outlineLevel="0" collapsed="false">
      <c r="A3918" s="179"/>
      <c r="B3918" s="179"/>
      <c r="C3918" s="179"/>
      <c r="D3918" s="179"/>
      <c r="E3918" s="179"/>
      <c r="F3918" s="179"/>
      <c r="G3918" s="179"/>
      <c r="H3918" s="179"/>
      <c r="I3918" s="179"/>
      <c r="J3918" s="179"/>
      <c r="K3918" s="179"/>
      <c r="L3918" s="179"/>
      <c r="M3918" s="179"/>
      <c r="N3918" s="179"/>
      <c r="O3918" s="179"/>
      <c r="P3918" s="179"/>
      <c r="Q3918" s="179"/>
      <c r="R3918" s="179"/>
      <c r="S3918" s="179"/>
      <c r="T3918" s="179"/>
      <c r="U3918" s="179"/>
      <c r="V3918" s="179"/>
      <c r="W3918" s="179"/>
      <c r="X3918" s="179"/>
      <c r="Y3918" s="223"/>
      <c r="Z3918" s="179"/>
      <c r="AA3918" s="179"/>
      <c r="AB3918" s="179"/>
      <c r="AC3918" s="179"/>
      <c r="AD3918" s="179"/>
      <c r="AF3918" s="67"/>
      <c r="AG3918" s="67"/>
      <c r="AH3918" s="67"/>
      <c r="AI3918" s="67"/>
      <c r="AJ3918" s="207"/>
      <c r="AK3918" s="207"/>
      <c r="AL3918" s="207"/>
      <c r="AM3918" s="207"/>
      <c r="AN3918" s="207"/>
      <c r="AO3918" s="208"/>
    </row>
    <row r="3919" customFormat="false" ht="15.75" hidden="false" customHeight="true" outlineLevel="0" collapsed="false">
      <c r="A3919" s="179"/>
      <c r="B3919" s="179"/>
      <c r="C3919" s="179"/>
      <c r="D3919" s="179"/>
      <c r="E3919" s="179"/>
      <c r="F3919" s="179"/>
      <c r="G3919" s="179"/>
      <c r="H3919" s="179"/>
      <c r="I3919" s="179"/>
      <c r="J3919" s="179"/>
      <c r="K3919" s="179"/>
      <c r="L3919" s="179"/>
      <c r="M3919" s="179"/>
      <c r="N3919" s="179"/>
      <c r="O3919" s="179"/>
      <c r="P3919" s="179"/>
      <c r="Q3919" s="179"/>
      <c r="R3919" s="179"/>
      <c r="S3919" s="179"/>
      <c r="T3919" s="179"/>
      <c r="U3919" s="179"/>
      <c r="V3919" s="179"/>
      <c r="W3919" s="179"/>
      <c r="X3919" s="179"/>
      <c r="Y3919" s="223"/>
      <c r="Z3919" s="179"/>
      <c r="AA3919" s="179"/>
      <c r="AB3919" s="179"/>
      <c r="AC3919" s="179"/>
      <c r="AD3919" s="179"/>
      <c r="AF3919" s="67"/>
      <c r="AG3919" s="67"/>
      <c r="AH3919" s="67"/>
      <c r="AI3919" s="67"/>
      <c r="AJ3919" s="207"/>
      <c r="AK3919" s="207"/>
      <c r="AL3919" s="207"/>
      <c r="AM3919" s="207"/>
      <c r="AN3919" s="207"/>
      <c r="AO3919" s="208"/>
    </row>
    <row r="3920" customFormat="false" ht="15.75" hidden="false" customHeight="true" outlineLevel="0" collapsed="false">
      <c r="A3920" s="179"/>
      <c r="B3920" s="179"/>
      <c r="C3920" s="179"/>
      <c r="D3920" s="179"/>
      <c r="E3920" s="179"/>
      <c r="F3920" s="179"/>
      <c r="G3920" s="179"/>
      <c r="H3920" s="179"/>
      <c r="I3920" s="179"/>
      <c r="J3920" s="179"/>
      <c r="K3920" s="179"/>
      <c r="L3920" s="179"/>
      <c r="M3920" s="179"/>
      <c r="N3920" s="179"/>
      <c r="O3920" s="179"/>
      <c r="P3920" s="179"/>
      <c r="Q3920" s="179"/>
      <c r="R3920" s="179"/>
      <c r="S3920" s="179"/>
      <c r="T3920" s="179"/>
      <c r="U3920" s="179"/>
      <c r="V3920" s="179"/>
      <c r="W3920" s="179"/>
      <c r="X3920" s="179"/>
      <c r="Y3920" s="223"/>
      <c r="Z3920" s="179"/>
      <c r="AA3920" s="179"/>
      <c r="AB3920" s="179"/>
      <c r="AC3920" s="179"/>
      <c r="AD3920" s="179"/>
      <c r="AF3920" s="67"/>
      <c r="AG3920" s="67"/>
      <c r="AH3920" s="67"/>
      <c r="AI3920" s="67"/>
      <c r="AJ3920" s="207"/>
      <c r="AK3920" s="207"/>
      <c r="AL3920" s="207"/>
      <c r="AM3920" s="207"/>
      <c r="AN3920" s="207"/>
      <c r="AO3920" s="208"/>
    </row>
    <row r="3921" customFormat="false" ht="15.75" hidden="false" customHeight="true" outlineLevel="0" collapsed="false">
      <c r="A3921" s="179"/>
      <c r="B3921" s="179"/>
      <c r="C3921" s="179"/>
      <c r="D3921" s="179"/>
      <c r="E3921" s="179"/>
      <c r="F3921" s="179"/>
      <c r="G3921" s="179"/>
      <c r="H3921" s="179"/>
      <c r="I3921" s="179"/>
      <c r="J3921" s="179"/>
      <c r="K3921" s="179"/>
      <c r="L3921" s="179"/>
      <c r="M3921" s="179"/>
      <c r="N3921" s="179"/>
      <c r="O3921" s="179"/>
      <c r="P3921" s="179"/>
      <c r="Q3921" s="179"/>
      <c r="R3921" s="179"/>
      <c r="S3921" s="179"/>
      <c r="T3921" s="179"/>
      <c r="U3921" s="179"/>
      <c r="V3921" s="179"/>
      <c r="W3921" s="179"/>
      <c r="X3921" s="179"/>
      <c r="Y3921" s="223"/>
      <c r="Z3921" s="179"/>
      <c r="AA3921" s="179"/>
      <c r="AB3921" s="179"/>
      <c r="AC3921" s="179"/>
      <c r="AD3921" s="179"/>
      <c r="AF3921" s="67"/>
      <c r="AG3921" s="67"/>
      <c r="AH3921" s="67"/>
      <c r="AI3921" s="67"/>
      <c r="AJ3921" s="207"/>
      <c r="AK3921" s="207"/>
      <c r="AL3921" s="207"/>
      <c r="AM3921" s="207"/>
      <c r="AN3921" s="207"/>
      <c r="AO3921" s="208"/>
    </row>
    <row r="3922" customFormat="false" ht="15.75" hidden="false" customHeight="true" outlineLevel="0" collapsed="false">
      <c r="A3922" s="179"/>
      <c r="B3922" s="179"/>
      <c r="C3922" s="179"/>
      <c r="D3922" s="179"/>
      <c r="E3922" s="179"/>
      <c r="F3922" s="179"/>
      <c r="G3922" s="179"/>
      <c r="H3922" s="179"/>
      <c r="I3922" s="179"/>
      <c r="J3922" s="179"/>
      <c r="K3922" s="179"/>
      <c r="L3922" s="179"/>
      <c r="M3922" s="179"/>
      <c r="N3922" s="179"/>
      <c r="O3922" s="179"/>
      <c r="P3922" s="179"/>
      <c r="Q3922" s="179"/>
      <c r="R3922" s="179"/>
      <c r="S3922" s="179"/>
      <c r="T3922" s="179"/>
      <c r="U3922" s="179"/>
      <c r="V3922" s="179"/>
      <c r="W3922" s="179"/>
      <c r="X3922" s="179"/>
      <c r="Y3922" s="223"/>
      <c r="Z3922" s="179"/>
      <c r="AA3922" s="179"/>
      <c r="AB3922" s="179"/>
      <c r="AC3922" s="179"/>
      <c r="AD3922" s="179"/>
      <c r="AF3922" s="67"/>
      <c r="AG3922" s="67"/>
      <c r="AH3922" s="67"/>
      <c r="AI3922" s="67"/>
      <c r="AJ3922" s="207"/>
      <c r="AK3922" s="207"/>
      <c r="AL3922" s="207"/>
      <c r="AM3922" s="207"/>
      <c r="AN3922" s="207"/>
      <c r="AO3922" s="208"/>
    </row>
    <row r="3923" customFormat="false" ht="15.75" hidden="false" customHeight="true" outlineLevel="0" collapsed="false">
      <c r="A3923" s="179"/>
      <c r="B3923" s="179"/>
      <c r="C3923" s="179"/>
      <c r="D3923" s="179"/>
      <c r="E3923" s="179"/>
      <c r="F3923" s="179"/>
      <c r="G3923" s="179"/>
      <c r="H3923" s="179"/>
      <c r="I3923" s="179"/>
      <c r="J3923" s="179"/>
      <c r="K3923" s="179"/>
      <c r="L3923" s="179"/>
      <c r="M3923" s="179"/>
      <c r="N3923" s="179"/>
      <c r="O3923" s="179"/>
      <c r="P3923" s="179"/>
      <c r="Q3923" s="179"/>
      <c r="R3923" s="179"/>
      <c r="S3923" s="179"/>
      <c r="T3923" s="179"/>
      <c r="U3923" s="179"/>
      <c r="V3923" s="179"/>
      <c r="W3923" s="179"/>
      <c r="X3923" s="179"/>
      <c r="Y3923" s="223"/>
      <c r="Z3923" s="179"/>
      <c r="AA3923" s="179"/>
      <c r="AB3923" s="179"/>
      <c r="AC3923" s="179"/>
      <c r="AD3923" s="179"/>
      <c r="AF3923" s="67"/>
      <c r="AG3923" s="67"/>
      <c r="AH3923" s="67"/>
      <c r="AI3923" s="67"/>
      <c r="AJ3923" s="207"/>
      <c r="AK3923" s="207"/>
      <c r="AL3923" s="207"/>
      <c r="AM3923" s="207"/>
      <c r="AN3923" s="207"/>
      <c r="AO3923" s="208"/>
    </row>
    <row r="3924" customFormat="false" ht="15.75" hidden="false" customHeight="true" outlineLevel="0" collapsed="false">
      <c r="A3924" s="179"/>
      <c r="B3924" s="179"/>
      <c r="C3924" s="179"/>
      <c r="D3924" s="179"/>
      <c r="E3924" s="179"/>
      <c r="F3924" s="179"/>
      <c r="G3924" s="179"/>
      <c r="H3924" s="179"/>
      <c r="I3924" s="179"/>
      <c r="J3924" s="179"/>
      <c r="K3924" s="179"/>
      <c r="L3924" s="179"/>
      <c r="M3924" s="179"/>
      <c r="N3924" s="179"/>
      <c r="O3924" s="179"/>
      <c r="P3924" s="179"/>
      <c r="Q3924" s="179"/>
      <c r="R3924" s="179"/>
      <c r="S3924" s="179"/>
      <c r="T3924" s="179"/>
      <c r="U3924" s="179"/>
      <c r="V3924" s="179"/>
      <c r="W3924" s="179"/>
      <c r="X3924" s="179"/>
      <c r="Y3924" s="223"/>
      <c r="Z3924" s="179"/>
      <c r="AA3924" s="179"/>
      <c r="AB3924" s="179"/>
      <c r="AC3924" s="179"/>
      <c r="AD3924" s="179"/>
      <c r="AF3924" s="67"/>
      <c r="AG3924" s="67"/>
      <c r="AH3924" s="67"/>
      <c r="AI3924" s="67"/>
      <c r="AJ3924" s="207"/>
      <c r="AK3924" s="207"/>
      <c r="AL3924" s="207"/>
      <c r="AM3924" s="207"/>
      <c r="AN3924" s="207"/>
      <c r="AO3924" s="208"/>
    </row>
    <row r="3925" customFormat="false" ht="15.75" hidden="false" customHeight="true" outlineLevel="0" collapsed="false">
      <c r="A3925" s="179"/>
      <c r="B3925" s="179"/>
      <c r="C3925" s="179"/>
      <c r="D3925" s="179"/>
      <c r="E3925" s="179"/>
      <c r="F3925" s="179"/>
      <c r="G3925" s="179"/>
      <c r="H3925" s="179"/>
      <c r="I3925" s="179"/>
      <c r="J3925" s="179"/>
      <c r="K3925" s="179"/>
      <c r="L3925" s="179"/>
      <c r="M3925" s="179"/>
      <c r="N3925" s="179"/>
      <c r="O3925" s="179"/>
      <c r="P3925" s="179"/>
      <c r="Q3925" s="179"/>
      <c r="R3925" s="179"/>
      <c r="S3925" s="179"/>
      <c r="T3925" s="179"/>
      <c r="U3925" s="179"/>
      <c r="V3925" s="179"/>
      <c r="W3925" s="179"/>
      <c r="X3925" s="179"/>
      <c r="Y3925" s="223"/>
      <c r="Z3925" s="179"/>
      <c r="AA3925" s="179"/>
      <c r="AB3925" s="179"/>
      <c r="AC3925" s="179"/>
      <c r="AD3925" s="179"/>
      <c r="AF3925" s="67"/>
      <c r="AG3925" s="67"/>
      <c r="AH3925" s="67"/>
      <c r="AI3925" s="67"/>
      <c r="AJ3925" s="207"/>
      <c r="AK3925" s="207"/>
      <c r="AL3925" s="207"/>
      <c r="AM3925" s="207"/>
      <c r="AN3925" s="207"/>
      <c r="AO3925" s="208"/>
    </row>
    <row r="3926" customFormat="false" ht="15.75" hidden="false" customHeight="true" outlineLevel="0" collapsed="false">
      <c r="A3926" s="179"/>
      <c r="B3926" s="179"/>
      <c r="C3926" s="179"/>
      <c r="D3926" s="179"/>
      <c r="E3926" s="179"/>
      <c r="F3926" s="179"/>
      <c r="G3926" s="179"/>
      <c r="H3926" s="179"/>
      <c r="I3926" s="179"/>
      <c r="J3926" s="179"/>
      <c r="K3926" s="179"/>
      <c r="L3926" s="179"/>
      <c r="M3926" s="179"/>
      <c r="N3926" s="179"/>
      <c r="O3926" s="179"/>
      <c r="P3926" s="179"/>
      <c r="Q3926" s="179"/>
      <c r="R3926" s="179"/>
      <c r="S3926" s="179"/>
      <c r="T3926" s="179"/>
      <c r="U3926" s="179"/>
      <c r="V3926" s="179"/>
      <c r="W3926" s="179"/>
      <c r="X3926" s="179"/>
      <c r="Y3926" s="223"/>
      <c r="Z3926" s="179"/>
      <c r="AA3926" s="179"/>
      <c r="AB3926" s="179"/>
      <c r="AC3926" s="179"/>
      <c r="AD3926" s="179"/>
      <c r="AF3926" s="67"/>
      <c r="AG3926" s="67"/>
      <c r="AH3926" s="67"/>
      <c r="AI3926" s="67"/>
      <c r="AJ3926" s="207"/>
      <c r="AK3926" s="207"/>
      <c r="AL3926" s="207"/>
      <c r="AM3926" s="207"/>
      <c r="AN3926" s="207"/>
      <c r="AO3926" s="208"/>
    </row>
    <row r="3927" customFormat="false" ht="15.75" hidden="false" customHeight="true" outlineLevel="0" collapsed="false">
      <c r="A3927" s="179"/>
      <c r="B3927" s="179"/>
      <c r="C3927" s="179"/>
      <c r="D3927" s="179"/>
      <c r="E3927" s="179"/>
      <c r="F3927" s="179"/>
      <c r="G3927" s="179"/>
      <c r="H3927" s="179"/>
      <c r="I3927" s="179"/>
      <c r="J3927" s="179"/>
      <c r="K3927" s="179"/>
      <c r="L3927" s="179"/>
      <c r="M3927" s="179"/>
      <c r="N3927" s="179"/>
      <c r="O3927" s="179"/>
      <c r="P3927" s="179"/>
      <c r="Q3927" s="179"/>
      <c r="R3927" s="179"/>
      <c r="S3927" s="179"/>
      <c r="T3927" s="179"/>
      <c r="U3927" s="179"/>
      <c r="V3927" s="179"/>
      <c r="W3927" s="179"/>
      <c r="X3927" s="179"/>
      <c r="Y3927" s="223"/>
      <c r="Z3927" s="179"/>
      <c r="AA3927" s="179"/>
      <c r="AB3927" s="179"/>
      <c r="AC3927" s="179"/>
      <c r="AD3927" s="179"/>
      <c r="AF3927" s="67"/>
      <c r="AG3927" s="67"/>
      <c r="AH3927" s="67"/>
      <c r="AI3927" s="67"/>
      <c r="AJ3927" s="207"/>
      <c r="AK3927" s="207"/>
      <c r="AL3927" s="207"/>
      <c r="AM3927" s="207"/>
      <c r="AN3927" s="207"/>
      <c r="AO3927" s="208"/>
    </row>
    <row r="3928" customFormat="false" ht="15.75" hidden="false" customHeight="true" outlineLevel="0" collapsed="false">
      <c r="A3928" s="179"/>
      <c r="B3928" s="179"/>
      <c r="C3928" s="179"/>
      <c r="D3928" s="179"/>
      <c r="E3928" s="179"/>
      <c r="F3928" s="179"/>
      <c r="G3928" s="179"/>
      <c r="H3928" s="179"/>
      <c r="I3928" s="179"/>
      <c r="J3928" s="179"/>
      <c r="K3928" s="179"/>
      <c r="L3928" s="179"/>
      <c r="M3928" s="179"/>
      <c r="N3928" s="179"/>
      <c r="O3928" s="179"/>
      <c r="P3928" s="179"/>
      <c r="Q3928" s="179"/>
      <c r="R3928" s="179"/>
      <c r="S3928" s="179"/>
      <c r="T3928" s="179"/>
      <c r="U3928" s="179"/>
      <c r="V3928" s="179"/>
      <c r="W3928" s="179"/>
      <c r="X3928" s="179"/>
      <c r="Y3928" s="223"/>
      <c r="Z3928" s="179"/>
      <c r="AA3928" s="179"/>
      <c r="AB3928" s="179"/>
      <c r="AC3928" s="179"/>
      <c r="AD3928" s="179"/>
      <c r="AF3928" s="67"/>
      <c r="AG3928" s="67"/>
      <c r="AH3928" s="67"/>
      <c r="AI3928" s="67"/>
      <c r="AJ3928" s="207"/>
      <c r="AK3928" s="207"/>
      <c r="AL3928" s="207"/>
      <c r="AM3928" s="207"/>
      <c r="AN3928" s="207"/>
      <c r="AO3928" s="208"/>
    </row>
    <row r="3929" customFormat="false" ht="15.75" hidden="false" customHeight="true" outlineLevel="0" collapsed="false">
      <c r="A3929" s="179"/>
      <c r="B3929" s="179"/>
      <c r="C3929" s="179"/>
      <c r="D3929" s="179"/>
      <c r="E3929" s="179"/>
      <c r="F3929" s="179"/>
      <c r="G3929" s="179"/>
      <c r="H3929" s="179"/>
      <c r="I3929" s="179"/>
      <c r="J3929" s="179"/>
      <c r="K3929" s="179"/>
      <c r="L3929" s="179"/>
      <c r="M3929" s="179"/>
      <c r="N3929" s="179"/>
      <c r="O3929" s="179"/>
      <c r="P3929" s="179"/>
      <c r="Q3929" s="179"/>
      <c r="R3929" s="179"/>
      <c r="S3929" s="179"/>
      <c r="T3929" s="179"/>
      <c r="U3929" s="179"/>
      <c r="V3929" s="179"/>
      <c r="W3929" s="179"/>
      <c r="X3929" s="179"/>
      <c r="Y3929" s="223"/>
      <c r="Z3929" s="179"/>
      <c r="AA3929" s="179"/>
      <c r="AB3929" s="179"/>
      <c r="AC3929" s="179"/>
      <c r="AD3929" s="179"/>
      <c r="AF3929" s="67"/>
      <c r="AG3929" s="67"/>
      <c r="AH3929" s="67"/>
      <c r="AI3929" s="67"/>
      <c r="AJ3929" s="207"/>
      <c r="AK3929" s="207"/>
      <c r="AL3929" s="207"/>
      <c r="AM3929" s="207"/>
      <c r="AN3929" s="207"/>
      <c r="AO3929" s="208"/>
    </row>
    <row r="3930" customFormat="false" ht="15.75" hidden="false" customHeight="true" outlineLevel="0" collapsed="false">
      <c r="A3930" s="179"/>
      <c r="B3930" s="179"/>
      <c r="C3930" s="179"/>
      <c r="D3930" s="179"/>
      <c r="E3930" s="179"/>
      <c r="F3930" s="179"/>
      <c r="G3930" s="179"/>
      <c r="H3930" s="179"/>
      <c r="I3930" s="179"/>
      <c r="J3930" s="179"/>
      <c r="K3930" s="179"/>
      <c r="L3930" s="179"/>
      <c r="M3930" s="179"/>
      <c r="N3930" s="179"/>
      <c r="O3930" s="179"/>
      <c r="P3930" s="179"/>
      <c r="Q3930" s="179"/>
      <c r="R3930" s="179"/>
      <c r="S3930" s="179"/>
      <c r="T3930" s="179"/>
      <c r="U3930" s="179"/>
      <c r="V3930" s="179"/>
      <c r="W3930" s="179"/>
      <c r="X3930" s="179"/>
      <c r="Y3930" s="223"/>
      <c r="Z3930" s="179"/>
      <c r="AA3930" s="179"/>
      <c r="AB3930" s="179"/>
      <c r="AC3930" s="179"/>
      <c r="AD3930" s="179"/>
      <c r="AF3930" s="67"/>
      <c r="AG3930" s="67"/>
      <c r="AH3930" s="67"/>
      <c r="AI3930" s="67"/>
      <c r="AJ3930" s="207"/>
      <c r="AK3930" s="207"/>
      <c r="AL3930" s="207"/>
      <c r="AM3930" s="207"/>
      <c r="AN3930" s="207"/>
      <c r="AO3930" s="208"/>
    </row>
    <row r="3931" customFormat="false" ht="15.75" hidden="false" customHeight="true" outlineLevel="0" collapsed="false">
      <c r="A3931" s="179"/>
      <c r="B3931" s="179"/>
      <c r="C3931" s="179"/>
      <c r="D3931" s="179"/>
      <c r="E3931" s="179"/>
      <c r="F3931" s="179"/>
      <c r="G3931" s="179"/>
      <c r="H3931" s="179"/>
      <c r="I3931" s="179"/>
      <c r="J3931" s="179"/>
      <c r="K3931" s="179"/>
      <c r="L3931" s="179"/>
      <c r="M3931" s="179"/>
      <c r="N3931" s="179"/>
      <c r="O3931" s="179"/>
      <c r="P3931" s="179"/>
      <c r="Q3931" s="179"/>
      <c r="R3931" s="179"/>
      <c r="S3931" s="179"/>
      <c r="T3931" s="179"/>
      <c r="U3931" s="179"/>
      <c r="V3931" s="179"/>
      <c r="W3931" s="179"/>
      <c r="X3931" s="179"/>
      <c r="Y3931" s="223"/>
      <c r="Z3931" s="179"/>
      <c r="AA3931" s="179"/>
      <c r="AB3931" s="179"/>
      <c r="AC3931" s="179"/>
      <c r="AD3931" s="179"/>
      <c r="AF3931" s="67"/>
      <c r="AG3931" s="67"/>
      <c r="AH3931" s="67"/>
      <c r="AI3931" s="67"/>
      <c r="AJ3931" s="207"/>
      <c r="AK3931" s="207"/>
      <c r="AL3931" s="207"/>
      <c r="AM3931" s="207"/>
      <c r="AN3931" s="207"/>
      <c r="AO3931" s="208"/>
    </row>
    <row r="3932" customFormat="false" ht="15.75" hidden="false" customHeight="true" outlineLevel="0" collapsed="false">
      <c r="A3932" s="179"/>
      <c r="B3932" s="179"/>
      <c r="C3932" s="179"/>
      <c r="D3932" s="179"/>
      <c r="E3932" s="179"/>
      <c r="F3932" s="179"/>
      <c r="G3932" s="179"/>
      <c r="H3932" s="179"/>
      <c r="I3932" s="179"/>
      <c r="J3932" s="179"/>
      <c r="K3932" s="179"/>
      <c r="L3932" s="179"/>
      <c r="M3932" s="179"/>
      <c r="N3932" s="179"/>
      <c r="O3932" s="179"/>
      <c r="P3932" s="179"/>
      <c r="Q3932" s="179"/>
      <c r="R3932" s="179"/>
      <c r="S3932" s="179"/>
      <c r="T3932" s="179"/>
      <c r="U3932" s="179"/>
      <c r="V3932" s="179"/>
      <c r="W3932" s="179"/>
      <c r="X3932" s="179"/>
      <c r="Y3932" s="223"/>
      <c r="Z3932" s="179"/>
      <c r="AA3932" s="179"/>
      <c r="AB3932" s="179"/>
      <c r="AC3932" s="179"/>
      <c r="AD3932" s="179"/>
      <c r="AF3932" s="67"/>
      <c r="AG3932" s="67"/>
      <c r="AH3932" s="67"/>
      <c r="AI3932" s="67"/>
      <c r="AJ3932" s="207"/>
      <c r="AK3932" s="207"/>
      <c r="AL3932" s="207"/>
      <c r="AM3932" s="207"/>
      <c r="AN3932" s="207"/>
      <c r="AO3932" s="208"/>
    </row>
    <row r="3933" customFormat="false" ht="15.75" hidden="false" customHeight="true" outlineLevel="0" collapsed="false">
      <c r="A3933" s="179"/>
      <c r="B3933" s="179"/>
      <c r="C3933" s="179"/>
      <c r="D3933" s="179"/>
      <c r="E3933" s="179"/>
      <c r="F3933" s="179"/>
      <c r="G3933" s="179"/>
      <c r="H3933" s="179"/>
      <c r="I3933" s="179"/>
      <c r="J3933" s="179"/>
      <c r="K3933" s="179"/>
      <c r="L3933" s="179"/>
      <c r="M3933" s="179"/>
      <c r="N3933" s="179"/>
      <c r="O3933" s="179"/>
      <c r="P3933" s="179"/>
      <c r="Q3933" s="179"/>
      <c r="R3933" s="179"/>
      <c r="S3933" s="179"/>
      <c r="T3933" s="179"/>
      <c r="U3933" s="179"/>
      <c r="V3933" s="179"/>
      <c r="W3933" s="179"/>
      <c r="X3933" s="179"/>
      <c r="Y3933" s="223"/>
      <c r="Z3933" s="179"/>
      <c r="AA3933" s="179"/>
      <c r="AB3933" s="179"/>
      <c r="AC3933" s="179"/>
      <c r="AD3933" s="179"/>
      <c r="AF3933" s="67"/>
      <c r="AG3933" s="67"/>
      <c r="AH3933" s="67"/>
      <c r="AI3933" s="67"/>
      <c r="AJ3933" s="207"/>
      <c r="AK3933" s="207"/>
      <c r="AL3933" s="207"/>
      <c r="AM3933" s="207"/>
      <c r="AN3933" s="207"/>
      <c r="AO3933" s="208"/>
    </row>
    <row r="3934" customFormat="false" ht="15.75" hidden="false" customHeight="true" outlineLevel="0" collapsed="false">
      <c r="A3934" s="179"/>
      <c r="B3934" s="179"/>
      <c r="C3934" s="179"/>
      <c r="D3934" s="179"/>
      <c r="E3934" s="179"/>
      <c r="F3934" s="179"/>
      <c r="G3934" s="179"/>
      <c r="H3934" s="179"/>
      <c r="I3934" s="179"/>
      <c r="J3934" s="179"/>
      <c r="K3934" s="179"/>
      <c r="L3934" s="179"/>
      <c r="M3934" s="179"/>
      <c r="N3934" s="179"/>
      <c r="O3934" s="179"/>
      <c r="P3934" s="179"/>
      <c r="Q3934" s="179"/>
      <c r="R3934" s="179"/>
      <c r="S3934" s="179"/>
      <c r="T3934" s="179"/>
      <c r="U3934" s="179"/>
      <c r="V3934" s="179"/>
      <c r="W3934" s="179"/>
      <c r="X3934" s="179"/>
      <c r="Y3934" s="223"/>
      <c r="Z3934" s="179"/>
      <c r="AA3934" s="179"/>
      <c r="AB3934" s="179"/>
      <c r="AC3934" s="179"/>
      <c r="AD3934" s="179"/>
      <c r="AF3934" s="67"/>
      <c r="AG3934" s="67"/>
      <c r="AH3934" s="67"/>
      <c r="AI3934" s="67"/>
      <c r="AJ3934" s="207"/>
      <c r="AK3934" s="207"/>
      <c r="AL3934" s="207"/>
      <c r="AM3934" s="207"/>
      <c r="AN3934" s="207"/>
      <c r="AO3934" s="208"/>
    </row>
    <row r="3935" customFormat="false" ht="15.75" hidden="false" customHeight="true" outlineLevel="0" collapsed="false">
      <c r="A3935" s="179"/>
      <c r="B3935" s="179"/>
      <c r="C3935" s="179"/>
      <c r="D3935" s="179"/>
      <c r="E3935" s="179"/>
      <c r="F3935" s="179"/>
      <c r="G3935" s="179"/>
      <c r="H3935" s="179"/>
      <c r="I3935" s="179"/>
      <c r="J3935" s="179"/>
      <c r="K3935" s="179"/>
      <c r="L3935" s="179"/>
      <c r="M3935" s="179"/>
      <c r="N3935" s="179"/>
      <c r="O3935" s="179"/>
      <c r="P3935" s="179"/>
      <c r="Q3935" s="179"/>
      <c r="R3935" s="179"/>
      <c r="S3935" s="179"/>
      <c r="T3935" s="179"/>
      <c r="U3935" s="179"/>
      <c r="V3935" s="179"/>
      <c r="W3935" s="179"/>
      <c r="X3935" s="179"/>
      <c r="Y3935" s="223"/>
      <c r="Z3935" s="179"/>
      <c r="AA3935" s="179"/>
      <c r="AB3935" s="179"/>
      <c r="AC3935" s="179"/>
      <c r="AD3935" s="179"/>
      <c r="AF3935" s="67"/>
      <c r="AG3935" s="67"/>
      <c r="AH3935" s="67"/>
      <c r="AI3935" s="67"/>
      <c r="AJ3935" s="207"/>
      <c r="AK3935" s="207"/>
      <c r="AL3935" s="207"/>
      <c r="AM3935" s="207"/>
      <c r="AN3935" s="207"/>
      <c r="AO3935" s="208"/>
    </row>
    <row r="3936" customFormat="false" ht="15.75" hidden="false" customHeight="true" outlineLevel="0" collapsed="false">
      <c r="A3936" s="179"/>
      <c r="B3936" s="179"/>
      <c r="C3936" s="179"/>
      <c r="D3936" s="179"/>
      <c r="E3936" s="179"/>
      <c r="F3936" s="179"/>
      <c r="G3936" s="179"/>
      <c r="H3936" s="179"/>
      <c r="I3936" s="179"/>
      <c r="J3936" s="179"/>
      <c r="K3936" s="179"/>
      <c r="L3936" s="179"/>
      <c r="M3936" s="179"/>
      <c r="N3936" s="179"/>
      <c r="O3936" s="179"/>
      <c r="P3936" s="179"/>
      <c r="Q3936" s="179"/>
      <c r="R3936" s="179"/>
      <c r="S3936" s="179"/>
      <c r="T3936" s="179"/>
      <c r="U3936" s="179"/>
      <c r="V3936" s="179"/>
      <c r="W3936" s="179"/>
      <c r="X3936" s="179"/>
      <c r="Y3936" s="223"/>
      <c r="Z3936" s="179"/>
      <c r="AA3936" s="179"/>
      <c r="AB3936" s="179"/>
      <c r="AC3936" s="179"/>
      <c r="AD3936" s="179"/>
      <c r="AF3936" s="67"/>
      <c r="AG3936" s="67"/>
      <c r="AH3936" s="67"/>
      <c r="AI3936" s="67"/>
      <c r="AJ3936" s="207"/>
      <c r="AK3936" s="207"/>
      <c r="AL3936" s="207"/>
      <c r="AM3936" s="207"/>
      <c r="AN3936" s="207"/>
      <c r="AO3936" s="208"/>
    </row>
    <row r="3937" customFormat="false" ht="15.75" hidden="false" customHeight="true" outlineLevel="0" collapsed="false">
      <c r="A3937" s="179"/>
      <c r="B3937" s="179"/>
      <c r="C3937" s="179"/>
      <c r="D3937" s="179"/>
      <c r="E3937" s="179"/>
      <c r="F3937" s="179"/>
      <c r="G3937" s="179"/>
      <c r="H3937" s="179"/>
      <c r="I3937" s="179"/>
      <c r="J3937" s="179"/>
      <c r="K3937" s="179"/>
      <c r="L3937" s="179"/>
      <c r="M3937" s="179"/>
      <c r="N3937" s="179"/>
      <c r="O3937" s="179"/>
      <c r="P3937" s="179"/>
      <c r="Q3937" s="179"/>
      <c r="R3937" s="179"/>
      <c r="S3937" s="179"/>
      <c r="T3937" s="179"/>
      <c r="U3937" s="179"/>
      <c r="V3937" s="179"/>
      <c r="W3937" s="179"/>
      <c r="X3937" s="179"/>
      <c r="Y3937" s="223"/>
      <c r="Z3937" s="179"/>
      <c r="AA3937" s="179"/>
      <c r="AB3937" s="179"/>
      <c r="AC3937" s="179"/>
      <c r="AD3937" s="179"/>
      <c r="AF3937" s="67"/>
      <c r="AG3937" s="67"/>
      <c r="AH3937" s="67"/>
      <c r="AI3937" s="67"/>
      <c r="AJ3937" s="207"/>
      <c r="AK3937" s="207"/>
      <c r="AL3937" s="207"/>
      <c r="AM3937" s="207"/>
      <c r="AN3937" s="207"/>
      <c r="AO3937" s="208"/>
    </row>
    <row r="3938" customFormat="false" ht="15.75" hidden="false" customHeight="true" outlineLevel="0" collapsed="false">
      <c r="A3938" s="179"/>
      <c r="B3938" s="179"/>
      <c r="C3938" s="179"/>
      <c r="D3938" s="179"/>
      <c r="E3938" s="179"/>
      <c r="F3938" s="179"/>
      <c r="G3938" s="179"/>
      <c r="H3938" s="179"/>
      <c r="I3938" s="179"/>
      <c r="J3938" s="179"/>
      <c r="K3938" s="179"/>
      <c r="L3938" s="179"/>
      <c r="M3938" s="179"/>
      <c r="N3938" s="179"/>
      <c r="O3938" s="179"/>
      <c r="P3938" s="179"/>
      <c r="Q3938" s="179"/>
      <c r="R3938" s="179"/>
      <c r="S3938" s="179"/>
      <c r="T3938" s="179"/>
      <c r="U3938" s="179"/>
      <c r="V3938" s="179"/>
      <c r="W3938" s="179"/>
      <c r="X3938" s="179"/>
      <c r="Y3938" s="223"/>
      <c r="Z3938" s="179"/>
      <c r="AA3938" s="179"/>
      <c r="AB3938" s="179"/>
      <c r="AC3938" s="179"/>
      <c r="AD3938" s="179"/>
      <c r="AF3938" s="67"/>
      <c r="AG3938" s="67"/>
      <c r="AH3938" s="67"/>
      <c r="AI3938" s="67"/>
      <c r="AJ3938" s="207"/>
      <c r="AK3938" s="207"/>
      <c r="AL3938" s="207"/>
      <c r="AM3938" s="207"/>
      <c r="AN3938" s="207"/>
      <c r="AO3938" s="208"/>
    </row>
    <row r="3939" customFormat="false" ht="15.75" hidden="false" customHeight="true" outlineLevel="0" collapsed="false">
      <c r="A3939" s="179"/>
      <c r="B3939" s="179"/>
      <c r="C3939" s="179"/>
      <c r="D3939" s="179"/>
      <c r="E3939" s="179"/>
      <c r="F3939" s="179"/>
      <c r="G3939" s="179"/>
      <c r="H3939" s="179"/>
      <c r="I3939" s="179"/>
      <c r="J3939" s="179"/>
      <c r="K3939" s="179"/>
      <c r="L3939" s="179"/>
      <c r="M3939" s="179"/>
      <c r="N3939" s="179"/>
      <c r="O3939" s="179"/>
      <c r="P3939" s="179"/>
      <c r="Q3939" s="179"/>
      <c r="R3939" s="179"/>
      <c r="S3939" s="179"/>
      <c r="T3939" s="179"/>
      <c r="U3939" s="179"/>
      <c r="V3939" s="179"/>
      <c r="W3939" s="179"/>
      <c r="X3939" s="179"/>
      <c r="Y3939" s="223"/>
      <c r="Z3939" s="179"/>
      <c r="AA3939" s="179"/>
      <c r="AB3939" s="179"/>
      <c r="AC3939" s="179"/>
      <c r="AD3939" s="179"/>
      <c r="AF3939" s="67"/>
      <c r="AG3939" s="67"/>
      <c r="AH3939" s="67"/>
      <c r="AI3939" s="67"/>
      <c r="AJ3939" s="207"/>
      <c r="AK3939" s="207"/>
      <c r="AL3939" s="207"/>
      <c r="AM3939" s="207"/>
      <c r="AN3939" s="207"/>
      <c r="AO3939" s="208"/>
    </row>
    <row r="3940" customFormat="false" ht="15.75" hidden="false" customHeight="true" outlineLevel="0" collapsed="false">
      <c r="A3940" s="179"/>
      <c r="B3940" s="179"/>
      <c r="C3940" s="179"/>
      <c r="D3940" s="179"/>
      <c r="E3940" s="179"/>
      <c r="F3940" s="179"/>
      <c r="G3940" s="179"/>
      <c r="H3940" s="179"/>
      <c r="I3940" s="179"/>
      <c r="J3940" s="179"/>
      <c r="K3940" s="179"/>
      <c r="L3940" s="179"/>
      <c r="M3940" s="179"/>
      <c r="N3940" s="179"/>
      <c r="O3940" s="179"/>
      <c r="P3940" s="179"/>
      <c r="Q3940" s="179"/>
      <c r="R3940" s="179"/>
      <c r="S3940" s="179"/>
      <c r="T3940" s="179"/>
      <c r="U3940" s="179"/>
      <c r="V3940" s="179"/>
      <c r="W3940" s="179"/>
      <c r="X3940" s="179"/>
      <c r="Y3940" s="223"/>
      <c r="Z3940" s="179"/>
      <c r="AA3940" s="179"/>
      <c r="AB3940" s="179"/>
      <c r="AC3940" s="179"/>
      <c r="AD3940" s="179"/>
      <c r="AF3940" s="67"/>
      <c r="AG3940" s="67"/>
      <c r="AH3940" s="67"/>
      <c r="AI3940" s="67"/>
      <c r="AJ3940" s="207"/>
      <c r="AK3940" s="207"/>
      <c r="AL3940" s="207"/>
      <c r="AM3940" s="207"/>
      <c r="AN3940" s="207"/>
      <c r="AO3940" s="208"/>
    </row>
    <row r="3941" customFormat="false" ht="15.75" hidden="false" customHeight="true" outlineLevel="0" collapsed="false">
      <c r="A3941" s="179"/>
      <c r="B3941" s="179"/>
      <c r="C3941" s="179"/>
      <c r="D3941" s="179"/>
      <c r="E3941" s="179"/>
      <c r="F3941" s="179"/>
      <c r="G3941" s="179"/>
      <c r="H3941" s="179"/>
      <c r="I3941" s="179"/>
      <c r="J3941" s="179"/>
      <c r="K3941" s="179"/>
      <c r="L3941" s="179"/>
      <c r="M3941" s="179"/>
      <c r="N3941" s="179"/>
      <c r="O3941" s="179"/>
      <c r="P3941" s="179"/>
      <c r="Q3941" s="179"/>
      <c r="R3941" s="179"/>
      <c r="S3941" s="179"/>
      <c r="T3941" s="179"/>
      <c r="U3941" s="179"/>
      <c r="V3941" s="179"/>
      <c r="W3941" s="179"/>
      <c r="X3941" s="179"/>
      <c r="Y3941" s="223"/>
      <c r="Z3941" s="179"/>
      <c r="AA3941" s="179"/>
      <c r="AB3941" s="179"/>
      <c r="AC3941" s="179"/>
      <c r="AD3941" s="179"/>
      <c r="AF3941" s="67"/>
      <c r="AG3941" s="67"/>
      <c r="AH3941" s="67"/>
      <c r="AI3941" s="67"/>
      <c r="AJ3941" s="207"/>
      <c r="AK3941" s="207"/>
      <c r="AL3941" s="207"/>
      <c r="AM3941" s="207"/>
      <c r="AN3941" s="207"/>
      <c r="AO3941" s="208"/>
    </row>
    <row r="3942" customFormat="false" ht="15.75" hidden="false" customHeight="true" outlineLevel="0" collapsed="false">
      <c r="A3942" s="179"/>
      <c r="B3942" s="179"/>
      <c r="C3942" s="179"/>
      <c r="D3942" s="179"/>
      <c r="E3942" s="179"/>
      <c r="F3942" s="179"/>
      <c r="G3942" s="179"/>
      <c r="H3942" s="179"/>
      <c r="I3942" s="179"/>
      <c r="J3942" s="179"/>
      <c r="K3942" s="179"/>
      <c r="L3942" s="179"/>
      <c r="M3942" s="179"/>
      <c r="N3942" s="179"/>
      <c r="O3942" s="179"/>
      <c r="P3942" s="179"/>
      <c r="Q3942" s="179"/>
      <c r="R3942" s="179"/>
      <c r="S3942" s="179"/>
      <c r="T3942" s="179"/>
      <c r="U3942" s="179"/>
      <c r="V3942" s="179"/>
      <c r="W3942" s="179"/>
      <c r="X3942" s="179"/>
      <c r="Y3942" s="223"/>
      <c r="Z3942" s="179"/>
      <c r="AA3942" s="179"/>
      <c r="AB3942" s="179"/>
      <c r="AC3942" s="179"/>
      <c r="AD3942" s="179"/>
      <c r="AF3942" s="67"/>
      <c r="AG3942" s="67"/>
      <c r="AH3942" s="67"/>
      <c r="AI3942" s="67"/>
      <c r="AJ3942" s="207"/>
      <c r="AK3942" s="207"/>
      <c r="AL3942" s="207"/>
      <c r="AM3942" s="207"/>
      <c r="AN3942" s="207"/>
      <c r="AO3942" s="208"/>
    </row>
    <row r="3943" customFormat="false" ht="15.75" hidden="false" customHeight="true" outlineLevel="0" collapsed="false">
      <c r="A3943" s="179"/>
      <c r="B3943" s="179"/>
      <c r="C3943" s="179"/>
      <c r="D3943" s="179"/>
      <c r="E3943" s="179"/>
      <c r="F3943" s="179"/>
      <c r="G3943" s="179"/>
      <c r="H3943" s="179"/>
      <c r="I3943" s="179"/>
      <c r="J3943" s="179"/>
      <c r="K3943" s="179"/>
      <c r="L3943" s="179"/>
      <c r="M3943" s="179"/>
      <c r="N3943" s="179"/>
      <c r="O3943" s="179"/>
      <c r="P3943" s="179"/>
      <c r="Q3943" s="179"/>
      <c r="R3943" s="179"/>
      <c r="S3943" s="179"/>
      <c r="T3943" s="179"/>
      <c r="U3943" s="179"/>
      <c r="V3943" s="179"/>
      <c r="W3943" s="179"/>
      <c r="X3943" s="179"/>
      <c r="Y3943" s="223"/>
      <c r="Z3943" s="179"/>
      <c r="AA3943" s="179"/>
      <c r="AB3943" s="179"/>
      <c r="AC3943" s="179"/>
      <c r="AD3943" s="179"/>
      <c r="AF3943" s="67"/>
      <c r="AG3943" s="67"/>
      <c r="AH3943" s="67"/>
      <c r="AI3943" s="67"/>
      <c r="AJ3943" s="207"/>
      <c r="AK3943" s="207"/>
      <c r="AL3943" s="207"/>
      <c r="AM3943" s="207"/>
      <c r="AN3943" s="207"/>
      <c r="AO3943" s="208"/>
    </row>
    <row r="3944" customFormat="false" ht="15.75" hidden="false" customHeight="true" outlineLevel="0" collapsed="false">
      <c r="A3944" s="179"/>
      <c r="B3944" s="179"/>
      <c r="C3944" s="179"/>
      <c r="D3944" s="179"/>
      <c r="E3944" s="179"/>
      <c r="F3944" s="179"/>
      <c r="G3944" s="179"/>
      <c r="H3944" s="179"/>
      <c r="I3944" s="179"/>
      <c r="J3944" s="179"/>
      <c r="K3944" s="179"/>
      <c r="L3944" s="179"/>
      <c r="M3944" s="179"/>
      <c r="N3944" s="179"/>
      <c r="O3944" s="179"/>
      <c r="P3944" s="179"/>
      <c r="Q3944" s="179"/>
      <c r="R3944" s="179"/>
      <c r="S3944" s="179"/>
      <c r="T3944" s="179"/>
      <c r="U3944" s="179"/>
      <c r="V3944" s="179"/>
      <c r="W3944" s="179"/>
      <c r="X3944" s="179"/>
      <c r="Y3944" s="223"/>
      <c r="Z3944" s="179"/>
      <c r="AA3944" s="179"/>
      <c r="AB3944" s="179"/>
      <c r="AC3944" s="179"/>
      <c r="AD3944" s="179"/>
      <c r="AF3944" s="67"/>
      <c r="AG3944" s="67"/>
      <c r="AH3944" s="67"/>
      <c r="AI3944" s="67"/>
      <c r="AJ3944" s="207"/>
      <c r="AK3944" s="207"/>
      <c r="AL3944" s="207"/>
      <c r="AM3944" s="207"/>
      <c r="AN3944" s="207"/>
      <c r="AO3944" s="208"/>
    </row>
    <row r="3945" customFormat="false" ht="15.75" hidden="false" customHeight="true" outlineLevel="0" collapsed="false">
      <c r="A3945" s="179"/>
      <c r="B3945" s="179"/>
      <c r="C3945" s="179"/>
      <c r="D3945" s="179"/>
      <c r="E3945" s="179"/>
      <c r="F3945" s="179"/>
      <c r="G3945" s="179"/>
      <c r="H3945" s="179"/>
      <c r="I3945" s="179"/>
      <c r="J3945" s="179"/>
      <c r="K3945" s="179"/>
      <c r="L3945" s="179"/>
      <c r="M3945" s="179"/>
      <c r="N3945" s="179"/>
      <c r="O3945" s="179"/>
      <c r="P3945" s="179"/>
      <c r="Q3945" s="179"/>
      <c r="R3945" s="179"/>
      <c r="S3945" s="179"/>
      <c r="T3945" s="179"/>
      <c r="U3945" s="179"/>
      <c r="V3945" s="179"/>
      <c r="W3945" s="179"/>
      <c r="X3945" s="179"/>
      <c r="Y3945" s="223"/>
      <c r="Z3945" s="179"/>
      <c r="AA3945" s="179"/>
      <c r="AB3945" s="179"/>
      <c r="AC3945" s="179"/>
      <c r="AD3945" s="179"/>
      <c r="AF3945" s="67"/>
      <c r="AG3945" s="67"/>
      <c r="AH3945" s="67"/>
      <c r="AI3945" s="67"/>
      <c r="AJ3945" s="207"/>
      <c r="AK3945" s="207"/>
      <c r="AL3945" s="207"/>
      <c r="AM3945" s="207"/>
      <c r="AN3945" s="207"/>
      <c r="AO3945" s="208"/>
    </row>
    <row r="3946" customFormat="false" ht="15.75" hidden="false" customHeight="true" outlineLevel="0" collapsed="false">
      <c r="A3946" s="179"/>
      <c r="B3946" s="179"/>
      <c r="C3946" s="179"/>
      <c r="D3946" s="179"/>
      <c r="E3946" s="179"/>
      <c r="F3946" s="179"/>
      <c r="G3946" s="179"/>
      <c r="H3946" s="179"/>
      <c r="I3946" s="179"/>
      <c r="J3946" s="179"/>
      <c r="K3946" s="179"/>
      <c r="L3946" s="179"/>
      <c r="M3946" s="179"/>
      <c r="N3946" s="179"/>
      <c r="O3946" s="179"/>
      <c r="P3946" s="179"/>
      <c r="Q3946" s="179"/>
      <c r="R3946" s="179"/>
      <c r="S3946" s="179"/>
      <c r="T3946" s="179"/>
      <c r="U3946" s="179"/>
      <c r="V3946" s="179"/>
      <c r="W3946" s="179"/>
      <c r="X3946" s="179"/>
      <c r="Y3946" s="223"/>
      <c r="Z3946" s="179"/>
      <c r="AA3946" s="179"/>
      <c r="AB3946" s="179"/>
      <c r="AC3946" s="179"/>
      <c r="AD3946" s="179"/>
      <c r="AF3946" s="67"/>
      <c r="AG3946" s="67"/>
      <c r="AH3946" s="67"/>
      <c r="AI3946" s="67"/>
      <c r="AJ3946" s="207"/>
      <c r="AK3946" s="207"/>
      <c r="AL3946" s="207"/>
      <c r="AM3946" s="207"/>
      <c r="AN3946" s="207"/>
      <c r="AO3946" s="208"/>
    </row>
    <row r="3947" customFormat="false" ht="15.75" hidden="false" customHeight="true" outlineLevel="0" collapsed="false">
      <c r="A3947" s="179"/>
      <c r="B3947" s="179"/>
      <c r="C3947" s="179"/>
      <c r="D3947" s="179"/>
      <c r="E3947" s="179"/>
      <c r="F3947" s="179"/>
      <c r="G3947" s="179"/>
      <c r="H3947" s="179"/>
      <c r="I3947" s="179"/>
      <c r="J3947" s="179"/>
      <c r="K3947" s="179"/>
      <c r="L3947" s="179"/>
      <c r="M3947" s="179"/>
      <c r="N3947" s="179"/>
      <c r="O3947" s="179"/>
      <c r="P3947" s="179"/>
      <c r="Q3947" s="179"/>
      <c r="R3947" s="179"/>
      <c r="S3947" s="179"/>
      <c r="T3947" s="179"/>
      <c r="U3947" s="179"/>
      <c r="V3947" s="179"/>
      <c r="W3947" s="179"/>
      <c r="X3947" s="179"/>
      <c r="Y3947" s="223"/>
      <c r="Z3947" s="179"/>
      <c r="AA3947" s="179"/>
      <c r="AB3947" s="179"/>
      <c r="AC3947" s="179"/>
      <c r="AD3947" s="179"/>
      <c r="AF3947" s="67"/>
      <c r="AG3947" s="67"/>
      <c r="AH3947" s="67"/>
      <c r="AI3947" s="67"/>
      <c r="AJ3947" s="207"/>
      <c r="AK3947" s="207"/>
      <c r="AL3947" s="207"/>
      <c r="AM3947" s="207"/>
      <c r="AN3947" s="207"/>
      <c r="AO3947" s="208"/>
    </row>
    <row r="3948" customFormat="false" ht="15.75" hidden="false" customHeight="true" outlineLevel="0" collapsed="false">
      <c r="A3948" s="179"/>
      <c r="B3948" s="179"/>
      <c r="C3948" s="179"/>
      <c r="D3948" s="179"/>
      <c r="E3948" s="179"/>
      <c r="F3948" s="179"/>
      <c r="G3948" s="179"/>
      <c r="H3948" s="179"/>
      <c r="I3948" s="179"/>
      <c r="J3948" s="179"/>
      <c r="K3948" s="179"/>
      <c r="L3948" s="179"/>
      <c r="M3948" s="179"/>
      <c r="N3948" s="179"/>
      <c r="O3948" s="179"/>
      <c r="P3948" s="179"/>
      <c r="Q3948" s="179"/>
      <c r="R3948" s="179"/>
      <c r="S3948" s="179"/>
      <c r="T3948" s="179"/>
      <c r="U3948" s="179"/>
      <c r="V3948" s="179"/>
      <c r="W3948" s="179"/>
      <c r="X3948" s="179"/>
      <c r="Y3948" s="223"/>
      <c r="Z3948" s="179"/>
      <c r="AA3948" s="179"/>
      <c r="AB3948" s="179"/>
      <c r="AC3948" s="179"/>
      <c r="AD3948" s="179"/>
      <c r="AF3948" s="67"/>
      <c r="AG3948" s="67"/>
      <c r="AH3948" s="67"/>
      <c r="AI3948" s="67"/>
      <c r="AJ3948" s="207"/>
      <c r="AK3948" s="207"/>
      <c r="AL3948" s="207"/>
      <c r="AM3948" s="207"/>
      <c r="AN3948" s="207"/>
      <c r="AO3948" s="208"/>
    </row>
    <row r="3949" customFormat="false" ht="15.75" hidden="false" customHeight="true" outlineLevel="0" collapsed="false">
      <c r="A3949" s="179"/>
      <c r="B3949" s="179"/>
      <c r="C3949" s="179"/>
      <c r="D3949" s="179"/>
      <c r="E3949" s="179"/>
      <c r="F3949" s="179"/>
      <c r="G3949" s="179"/>
      <c r="H3949" s="179"/>
      <c r="I3949" s="179"/>
      <c r="J3949" s="179"/>
      <c r="K3949" s="179"/>
      <c r="L3949" s="179"/>
      <c r="M3949" s="179"/>
      <c r="N3949" s="179"/>
      <c r="O3949" s="179"/>
      <c r="P3949" s="179"/>
      <c r="Q3949" s="179"/>
      <c r="R3949" s="179"/>
      <c r="S3949" s="179"/>
      <c r="T3949" s="179"/>
      <c r="U3949" s="179"/>
      <c r="V3949" s="179"/>
      <c r="W3949" s="179"/>
      <c r="X3949" s="179"/>
      <c r="Y3949" s="223"/>
      <c r="Z3949" s="179"/>
      <c r="AA3949" s="179"/>
      <c r="AB3949" s="179"/>
      <c r="AC3949" s="179"/>
      <c r="AD3949" s="179"/>
      <c r="AF3949" s="67"/>
      <c r="AG3949" s="67"/>
      <c r="AH3949" s="67"/>
      <c r="AI3949" s="67"/>
      <c r="AJ3949" s="207"/>
      <c r="AK3949" s="207"/>
      <c r="AL3949" s="207"/>
      <c r="AM3949" s="207"/>
      <c r="AN3949" s="207"/>
      <c r="AO3949" s="208"/>
    </row>
    <row r="3950" customFormat="false" ht="15.75" hidden="false" customHeight="true" outlineLevel="0" collapsed="false">
      <c r="A3950" s="179"/>
      <c r="B3950" s="179"/>
      <c r="C3950" s="179"/>
      <c r="D3950" s="179"/>
      <c r="E3950" s="179"/>
      <c r="F3950" s="179"/>
      <c r="G3950" s="179"/>
      <c r="H3950" s="179"/>
      <c r="I3950" s="179"/>
      <c r="J3950" s="179"/>
      <c r="K3950" s="179"/>
      <c r="L3950" s="179"/>
      <c r="M3950" s="179"/>
      <c r="N3950" s="179"/>
      <c r="O3950" s="179"/>
      <c r="P3950" s="179"/>
      <c r="Q3950" s="179"/>
      <c r="R3950" s="179"/>
      <c r="S3950" s="179"/>
      <c r="T3950" s="179"/>
      <c r="U3950" s="179"/>
      <c r="V3950" s="179"/>
      <c r="W3950" s="179"/>
      <c r="X3950" s="179"/>
      <c r="Y3950" s="223"/>
      <c r="Z3950" s="179"/>
      <c r="AA3950" s="179"/>
      <c r="AB3950" s="179"/>
      <c r="AC3950" s="179"/>
      <c r="AD3950" s="179"/>
      <c r="AF3950" s="67"/>
      <c r="AG3950" s="67"/>
      <c r="AH3950" s="67"/>
      <c r="AI3950" s="67"/>
      <c r="AJ3950" s="207"/>
      <c r="AK3950" s="207"/>
      <c r="AL3950" s="207"/>
      <c r="AM3950" s="207"/>
      <c r="AN3950" s="207"/>
      <c r="AO3950" s="208"/>
    </row>
    <row r="3951" customFormat="false" ht="15.75" hidden="false" customHeight="true" outlineLevel="0" collapsed="false">
      <c r="A3951" s="179"/>
      <c r="B3951" s="179"/>
      <c r="C3951" s="179"/>
      <c r="D3951" s="179"/>
      <c r="E3951" s="179"/>
      <c r="F3951" s="179"/>
      <c r="G3951" s="179"/>
      <c r="H3951" s="179"/>
      <c r="I3951" s="179"/>
      <c r="J3951" s="179"/>
      <c r="K3951" s="179"/>
      <c r="L3951" s="179"/>
      <c r="M3951" s="179"/>
      <c r="N3951" s="179"/>
      <c r="O3951" s="179"/>
      <c r="P3951" s="179"/>
      <c r="Q3951" s="179"/>
      <c r="R3951" s="179"/>
      <c r="S3951" s="179"/>
      <c r="T3951" s="179"/>
      <c r="U3951" s="179"/>
      <c r="V3951" s="179"/>
      <c r="W3951" s="179"/>
      <c r="X3951" s="179"/>
      <c r="Y3951" s="223"/>
      <c r="Z3951" s="179"/>
      <c r="AA3951" s="179"/>
      <c r="AB3951" s="179"/>
      <c r="AC3951" s="179"/>
      <c r="AD3951" s="179"/>
      <c r="AF3951" s="67"/>
      <c r="AG3951" s="67"/>
      <c r="AH3951" s="67"/>
      <c r="AI3951" s="67"/>
      <c r="AJ3951" s="207"/>
      <c r="AK3951" s="207"/>
      <c r="AL3951" s="207"/>
      <c r="AM3951" s="207"/>
      <c r="AN3951" s="207"/>
      <c r="AO3951" s="208"/>
    </row>
    <row r="3952" customFormat="false" ht="15.75" hidden="false" customHeight="true" outlineLevel="0" collapsed="false">
      <c r="A3952" s="179"/>
      <c r="B3952" s="179"/>
      <c r="C3952" s="179"/>
      <c r="D3952" s="179"/>
      <c r="E3952" s="179"/>
      <c r="F3952" s="179"/>
      <c r="G3952" s="179"/>
      <c r="H3952" s="179"/>
      <c r="I3952" s="179"/>
      <c r="J3952" s="179"/>
      <c r="K3952" s="179"/>
      <c r="L3952" s="179"/>
      <c r="M3952" s="179"/>
      <c r="N3952" s="179"/>
      <c r="O3952" s="179"/>
      <c r="P3952" s="179"/>
      <c r="Q3952" s="179"/>
      <c r="R3952" s="179"/>
      <c r="S3952" s="179"/>
      <c r="T3952" s="179"/>
      <c r="U3952" s="179"/>
      <c r="V3952" s="179"/>
      <c r="W3952" s="179"/>
      <c r="X3952" s="179"/>
      <c r="Y3952" s="223"/>
      <c r="Z3952" s="179"/>
      <c r="AA3952" s="179"/>
      <c r="AB3952" s="179"/>
      <c r="AC3952" s="179"/>
      <c r="AD3952" s="179"/>
      <c r="AF3952" s="67"/>
      <c r="AG3952" s="67"/>
      <c r="AH3952" s="67"/>
      <c r="AI3952" s="67"/>
      <c r="AJ3952" s="207"/>
      <c r="AK3952" s="207"/>
      <c r="AL3952" s="207"/>
      <c r="AM3952" s="207"/>
      <c r="AN3952" s="207"/>
      <c r="AO3952" s="208"/>
    </row>
    <row r="3953" customFormat="false" ht="15.75" hidden="false" customHeight="true" outlineLevel="0" collapsed="false">
      <c r="A3953" s="179"/>
      <c r="B3953" s="179"/>
      <c r="C3953" s="179"/>
      <c r="D3953" s="179"/>
      <c r="E3953" s="179"/>
      <c r="F3953" s="179"/>
      <c r="G3953" s="179"/>
      <c r="H3953" s="179"/>
      <c r="I3953" s="179"/>
      <c r="J3953" s="179"/>
      <c r="K3953" s="179"/>
      <c r="L3953" s="179"/>
      <c r="M3953" s="179"/>
      <c r="N3953" s="179"/>
      <c r="O3953" s="179"/>
      <c r="P3953" s="179"/>
      <c r="Q3953" s="179"/>
      <c r="R3953" s="179"/>
      <c r="S3953" s="179"/>
      <c r="T3953" s="179"/>
      <c r="U3953" s="179"/>
      <c r="V3953" s="179"/>
      <c r="W3953" s="179"/>
      <c r="X3953" s="179"/>
      <c r="Y3953" s="223"/>
      <c r="Z3953" s="179"/>
      <c r="AA3953" s="179"/>
      <c r="AB3953" s="179"/>
      <c r="AC3953" s="179"/>
      <c r="AD3953" s="179"/>
      <c r="AF3953" s="67"/>
      <c r="AG3953" s="67"/>
      <c r="AH3953" s="67"/>
      <c r="AI3953" s="67"/>
      <c r="AJ3953" s="207"/>
      <c r="AK3953" s="207"/>
      <c r="AL3953" s="207"/>
      <c r="AM3953" s="207"/>
      <c r="AN3953" s="207"/>
      <c r="AO3953" s="208"/>
    </row>
    <row r="3954" customFormat="false" ht="15.75" hidden="false" customHeight="true" outlineLevel="0" collapsed="false">
      <c r="A3954" s="179"/>
      <c r="B3954" s="179"/>
      <c r="C3954" s="179"/>
      <c r="D3954" s="179"/>
      <c r="E3954" s="179"/>
      <c r="F3954" s="179"/>
      <c r="G3954" s="179"/>
      <c r="H3954" s="179"/>
      <c r="I3954" s="179"/>
      <c r="J3954" s="179"/>
      <c r="K3954" s="179"/>
      <c r="L3954" s="179"/>
      <c r="M3954" s="179"/>
      <c r="N3954" s="179"/>
      <c r="O3954" s="179"/>
      <c r="P3954" s="179"/>
      <c r="Q3954" s="179"/>
      <c r="R3954" s="179"/>
      <c r="S3954" s="179"/>
      <c r="T3954" s="179"/>
      <c r="U3954" s="179"/>
      <c r="V3954" s="179"/>
      <c r="W3954" s="179"/>
      <c r="X3954" s="179"/>
      <c r="Y3954" s="223"/>
      <c r="Z3954" s="179"/>
      <c r="AA3954" s="179"/>
      <c r="AB3954" s="179"/>
      <c r="AC3954" s="179"/>
      <c r="AD3954" s="179"/>
      <c r="AF3954" s="67"/>
      <c r="AG3954" s="67"/>
      <c r="AH3954" s="67"/>
      <c r="AI3954" s="67"/>
      <c r="AJ3954" s="207"/>
      <c r="AK3954" s="207"/>
      <c r="AL3954" s="207"/>
      <c r="AM3954" s="207"/>
      <c r="AN3954" s="207"/>
      <c r="AO3954" s="208"/>
    </row>
    <row r="3955" customFormat="false" ht="15.75" hidden="false" customHeight="true" outlineLevel="0" collapsed="false">
      <c r="A3955" s="179"/>
      <c r="B3955" s="179"/>
      <c r="C3955" s="179"/>
      <c r="D3955" s="179"/>
      <c r="E3955" s="179"/>
      <c r="F3955" s="179"/>
      <c r="G3955" s="179"/>
      <c r="H3955" s="179"/>
      <c r="I3955" s="179"/>
      <c r="J3955" s="179"/>
      <c r="K3955" s="179"/>
      <c r="L3955" s="179"/>
      <c r="M3955" s="179"/>
      <c r="N3955" s="179"/>
      <c r="O3955" s="179"/>
      <c r="P3955" s="179"/>
      <c r="Q3955" s="179"/>
      <c r="R3955" s="179"/>
      <c r="S3955" s="179"/>
      <c r="T3955" s="179"/>
      <c r="U3955" s="179"/>
      <c r="V3955" s="179"/>
      <c r="W3955" s="179"/>
      <c r="X3955" s="179"/>
      <c r="Y3955" s="223"/>
      <c r="Z3955" s="179"/>
      <c r="AA3955" s="179"/>
      <c r="AB3955" s="179"/>
      <c r="AC3955" s="179"/>
      <c r="AD3955" s="179"/>
      <c r="AF3955" s="67"/>
      <c r="AG3955" s="67"/>
      <c r="AH3955" s="67"/>
      <c r="AI3955" s="67"/>
      <c r="AJ3955" s="207"/>
      <c r="AK3955" s="207"/>
      <c r="AL3955" s="207"/>
      <c r="AM3955" s="207"/>
      <c r="AN3955" s="207"/>
      <c r="AO3955" s="208"/>
    </row>
    <row r="3956" customFormat="false" ht="15.75" hidden="false" customHeight="true" outlineLevel="0" collapsed="false">
      <c r="A3956" s="179"/>
      <c r="B3956" s="179"/>
      <c r="C3956" s="179"/>
      <c r="D3956" s="179"/>
      <c r="E3956" s="179"/>
      <c r="F3956" s="179"/>
      <c r="G3956" s="179"/>
      <c r="H3956" s="179"/>
      <c r="I3956" s="179"/>
      <c r="J3956" s="179"/>
      <c r="K3956" s="179"/>
      <c r="L3956" s="179"/>
      <c r="M3956" s="179"/>
      <c r="N3956" s="179"/>
      <c r="O3956" s="179"/>
      <c r="P3956" s="179"/>
      <c r="Q3956" s="179"/>
      <c r="R3956" s="179"/>
      <c r="S3956" s="179"/>
      <c r="T3956" s="179"/>
      <c r="U3956" s="179"/>
      <c r="V3956" s="179"/>
      <c r="W3956" s="179"/>
      <c r="X3956" s="179"/>
      <c r="Y3956" s="223"/>
      <c r="Z3956" s="179"/>
      <c r="AA3956" s="179"/>
      <c r="AB3956" s="179"/>
      <c r="AC3956" s="179"/>
      <c r="AD3956" s="179"/>
      <c r="AF3956" s="67"/>
      <c r="AG3956" s="67"/>
      <c r="AH3956" s="67"/>
      <c r="AI3956" s="67"/>
      <c r="AJ3956" s="207"/>
      <c r="AK3956" s="207"/>
      <c r="AL3956" s="207"/>
      <c r="AM3956" s="207"/>
      <c r="AN3956" s="207"/>
      <c r="AO3956" s="208"/>
    </row>
    <row r="3957" customFormat="false" ht="15.75" hidden="false" customHeight="true" outlineLevel="0" collapsed="false">
      <c r="A3957" s="179"/>
      <c r="B3957" s="179"/>
      <c r="C3957" s="179"/>
      <c r="D3957" s="179"/>
      <c r="E3957" s="179"/>
      <c r="F3957" s="179"/>
      <c r="G3957" s="179"/>
      <c r="H3957" s="179"/>
      <c r="I3957" s="179"/>
      <c r="J3957" s="179"/>
      <c r="K3957" s="179"/>
      <c r="L3957" s="179"/>
      <c r="M3957" s="179"/>
      <c r="N3957" s="179"/>
      <c r="O3957" s="179"/>
      <c r="P3957" s="179"/>
      <c r="Q3957" s="179"/>
      <c r="R3957" s="179"/>
      <c r="S3957" s="179"/>
      <c r="T3957" s="179"/>
      <c r="U3957" s="179"/>
      <c r="V3957" s="179"/>
      <c r="W3957" s="179"/>
      <c r="X3957" s="179"/>
      <c r="Y3957" s="223"/>
      <c r="Z3957" s="179"/>
      <c r="AA3957" s="179"/>
      <c r="AB3957" s="179"/>
      <c r="AC3957" s="179"/>
      <c r="AD3957" s="179"/>
      <c r="AF3957" s="67"/>
      <c r="AG3957" s="67"/>
      <c r="AH3957" s="67"/>
      <c r="AI3957" s="67"/>
      <c r="AJ3957" s="207"/>
      <c r="AK3957" s="207"/>
      <c r="AL3957" s="207"/>
      <c r="AM3957" s="207"/>
      <c r="AN3957" s="207"/>
      <c r="AO3957" s="208"/>
    </row>
    <row r="3958" customFormat="false" ht="15.75" hidden="false" customHeight="true" outlineLevel="0" collapsed="false">
      <c r="A3958" s="179"/>
      <c r="B3958" s="179"/>
      <c r="C3958" s="179"/>
      <c r="D3958" s="179"/>
      <c r="E3958" s="179"/>
      <c r="F3958" s="179"/>
      <c r="G3958" s="179"/>
      <c r="H3958" s="179"/>
      <c r="I3958" s="179"/>
      <c r="J3958" s="179"/>
      <c r="K3958" s="179"/>
      <c r="L3958" s="179"/>
      <c r="M3958" s="179"/>
      <c r="N3958" s="179"/>
      <c r="O3958" s="179"/>
      <c r="P3958" s="179"/>
      <c r="Q3958" s="179"/>
      <c r="R3958" s="179"/>
      <c r="S3958" s="179"/>
      <c r="T3958" s="179"/>
      <c r="U3958" s="179"/>
      <c r="V3958" s="179"/>
      <c r="W3958" s="179"/>
      <c r="X3958" s="179"/>
      <c r="Y3958" s="223"/>
      <c r="Z3958" s="179"/>
      <c r="AA3958" s="179"/>
      <c r="AB3958" s="179"/>
      <c r="AC3958" s="179"/>
      <c r="AD3958" s="179"/>
      <c r="AF3958" s="67"/>
      <c r="AG3958" s="67"/>
      <c r="AH3958" s="67"/>
      <c r="AI3958" s="67"/>
      <c r="AJ3958" s="207"/>
      <c r="AK3958" s="207"/>
      <c r="AL3958" s="207"/>
      <c r="AM3958" s="207"/>
      <c r="AN3958" s="207"/>
      <c r="AO3958" s="208"/>
    </row>
    <row r="3959" customFormat="false" ht="15.75" hidden="false" customHeight="true" outlineLevel="0" collapsed="false">
      <c r="A3959" s="179"/>
      <c r="B3959" s="179"/>
      <c r="C3959" s="179"/>
      <c r="D3959" s="179"/>
      <c r="E3959" s="179"/>
      <c r="F3959" s="179"/>
      <c r="G3959" s="179"/>
      <c r="H3959" s="179"/>
      <c r="I3959" s="179"/>
      <c r="J3959" s="179"/>
      <c r="K3959" s="179"/>
      <c r="L3959" s="179"/>
      <c r="M3959" s="179"/>
      <c r="N3959" s="179"/>
      <c r="O3959" s="179"/>
      <c r="P3959" s="179"/>
      <c r="Q3959" s="179"/>
      <c r="R3959" s="179"/>
      <c r="S3959" s="179"/>
      <c r="T3959" s="179"/>
      <c r="U3959" s="179"/>
      <c r="V3959" s="179"/>
      <c r="W3959" s="179"/>
      <c r="X3959" s="179"/>
      <c r="Y3959" s="223"/>
      <c r="Z3959" s="179"/>
      <c r="AA3959" s="179"/>
      <c r="AB3959" s="179"/>
      <c r="AC3959" s="179"/>
      <c r="AD3959" s="179"/>
      <c r="AF3959" s="67"/>
      <c r="AG3959" s="67"/>
      <c r="AH3959" s="67"/>
      <c r="AI3959" s="67"/>
      <c r="AJ3959" s="207"/>
      <c r="AK3959" s="207"/>
      <c r="AL3959" s="207"/>
      <c r="AM3959" s="207"/>
      <c r="AN3959" s="207"/>
      <c r="AO3959" s="208"/>
    </row>
    <row r="3960" customFormat="false" ht="15.75" hidden="false" customHeight="true" outlineLevel="0" collapsed="false">
      <c r="A3960" s="179"/>
      <c r="B3960" s="179"/>
      <c r="C3960" s="179"/>
      <c r="D3960" s="179"/>
      <c r="E3960" s="179"/>
      <c r="F3960" s="179"/>
      <c r="G3960" s="179"/>
      <c r="H3960" s="179"/>
      <c r="I3960" s="179"/>
      <c r="J3960" s="179"/>
      <c r="K3960" s="179"/>
      <c r="L3960" s="179"/>
      <c r="M3960" s="179"/>
      <c r="N3960" s="179"/>
      <c r="O3960" s="179"/>
      <c r="P3960" s="179"/>
      <c r="Q3960" s="179"/>
      <c r="R3960" s="179"/>
      <c r="S3960" s="179"/>
      <c r="T3960" s="179"/>
      <c r="U3960" s="179"/>
      <c r="V3960" s="179"/>
      <c r="W3960" s="179"/>
      <c r="X3960" s="179"/>
      <c r="Y3960" s="223"/>
      <c r="Z3960" s="179"/>
      <c r="AA3960" s="179"/>
      <c r="AB3960" s="179"/>
      <c r="AC3960" s="179"/>
      <c r="AD3960" s="179"/>
      <c r="AF3960" s="67"/>
      <c r="AG3960" s="67"/>
      <c r="AH3960" s="67"/>
      <c r="AI3960" s="67"/>
      <c r="AJ3960" s="207"/>
      <c r="AK3960" s="207"/>
      <c r="AL3960" s="207"/>
      <c r="AM3960" s="207"/>
      <c r="AN3960" s="207"/>
      <c r="AO3960" s="208"/>
    </row>
    <row r="3961" customFormat="false" ht="15.75" hidden="false" customHeight="true" outlineLevel="0" collapsed="false">
      <c r="A3961" s="179"/>
      <c r="B3961" s="179"/>
      <c r="C3961" s="179"/>
      <c r="D3961" s="179"/>
      <c r="E3961" s="179"/>
      <c r="F3961" s="179"/>
      <c r="G3961" s="179"/>
      <c r="H3961" s="179"/>
      <c r="I3961" s="179"/>
      <c r="J3961" s="179"/>
      <c r="K3961" s="179"/>
      <c r="L3961" s="179"/>
      <c r="M3961" s="179"/>
      <c r="N3961" s="179"/>
      <c r="O3961" s="179"/>
      <c r="P3961" s="179"/>
      <c r="Q3961" s="179"/>
      <c r="R3961" s="179"/>
      <c r="S3961" s="179"/>
      <c r="T3961" s="179"/>
      <c r="U3961" s="179"/>
      <c r="V3961" s="179"/>
      <c r="W3961" s="179"/>
      <c r="X3961" s="179"/>
      <c r="Y3961" s="223"/>
      <c r="Z3961" s="179"/>
      <c r="AA3961" s="179"/>
      <c r="AB3961" s="179"/>
      <c r="AC3961" s="179"/>
      <c r="AD3961" s="179"/>
      <c r="AF3961" s="67"/>
      <c r="AG3961" s="67"/>
      <c r="AH3961" s="67"/>
      <c r="AI3961" s="67"/>
      <c r="AJ3961" s="207"/>
      <c r="AK3961" s="207"/>
      <c r="AL3961" s="207"/>
      <c r="AM3961" s="207"/>
      <c r="AN3961" s="207"/>
      <c r="AO3961" s="208"/>
    </row>
    <row r="3962" customFormat="false" ht="15.75" hidden="false" customHeight="true" outlineLevel="0" collapsed="false">
      <c r="A3962" s="179"/>
      <c r="B3962" s="179"/>
      <c r="C3962" s="179"/>
      <c r="D3962" s="179"/>
      <c r="E3962" s="179"/>
      <c r="F3962" s="179"/>
      <c r="G3962" s="179"/>
      <c r="H3962" s="179"/>
      <c r="I3962" s="179"/>
      <c r="J3962" s="179"/>
      <c r="K3962" s="179"/>
      <c r="L3962" s="179"/>
      <c r="M3962" s="179"/>
      <c r="N3962" s="179"/>
      <c r="O3962" s="179"/>
      <c r="P3962" s="179"/>
      <c r="Q3962" s="179"/>
      <c r="R3962" s="179"/>
      <c r="S3962" s="179"/>
      <c r="T3962" s="179"/>
      <c r="U3962" s="179"/>
      <c r="V3962" s="179"/>
      <c r="W3962" s="179"/>
      <c r="X3962" s="179"/>
      <c r="Y3962" s="223"/>
      <c r="Z3962" s="179"/>
      <c r="AA3962" s="179"/>
      <c r="AB3962" s="179"/>
      <c r="AC3962" s="179"/>
      <c r="AD3962" s="179"/>
      <c r="AF3962" s="67"/>
      <c r="AG3962" s="67"/>
      <c r="AH3962" s="67"/>
      <c r="AI3962" s="67"/>
      <c r="AJ3962" s="207"/>
      <c r="AK3962" s="207"/>
      <c r="AL3962" s="207"/>
      <c r="AM3962" s="207"/>
      <c r="AN3962" s="207"/>
      <c r="AO3962" s="208"/>
    </row>
    <row r="3963" customFormat="false" ht="15.75" hidden="false" customHeight="true" outlineLevel="0" collapsed="false">
      <c r="A3963" s="179"/>
      <c r="B3963" s="179"/>
      <c r="C3963" s="179"/>
      <c r="D3963" s="179"/>
      <c r="E3963" s="179"/>
      <c r="F3963" s="179"/>
      <c r="G3963" s="179"/>
      <c r="H3963" s="179"/>
      <c r="I3963" s="179"/>
      <c r="J3963" s="179"/>
      <c r="K3963" s="179"/>
      <c r="L3963" s="179"/>
      <c r="M3963" s="179"/>
      <c r="N3963" s="179"/>
      <c r="O3963" s="179"/>
      <c r="P3963" s="179"/>
      <c r="Q3963" s="179"/>
      <c r="R3963" s="179"/>
      <c r="S3963" s="179"/>
      <c r="T3963" s="179"/>
      <c r="U3963" s="179"/>
      <c r="V3963" s="179"/>
      <c r="W3963" s="179"/>
      <c r="X3963" s="179"/>
      <c r="Y3963" s="223"/>
      <c r="Z3963" s="179"/>
      <c r="AA3963" s="179"/>
      <c r="AB3963" s="179"/>
      <c r="AC3963" s="179"/>
      <c r="AD3963" s="179"/>
      <c r="AF3963" s="67"/>
      <c r="AG3963" s="67"/>
      <c r="AH3963" s="67"/>
      <c r="AI3963" s="67"/>
      <c r="AJ3963" s="207"/>
      <c r="AK3963" s="207"/>
      <c r="AL3963" s="207"/>
      <c r="AM3963" s="207"/>
      <c r="AN3963" s="207"/>
      <c r="AO3963" s="208"/>
    </row>
    <row r="3964" customFormat="false" ht="15.75" hidden="false" customHeight="true" outlineLevel="0" collapsed="false">
      <c r="A3964" s="179"/>
      <c r="B3964" s="179"/>
      <c r="C3964" s="179"/>
      <c r="D3964" s="179"/>
      <c r="E3964" s="179"/>
      <c r="F3964" s="179"/>
      <c r="G3964" s="179"/>
      <c r="H3964" s="179"/>
      <c r="I3964" s="179"/>
      <c r="J3964" s="179"/>
      <c r="K3964" s="179"/>
      <c r="L3964" s="179"/>
      <c r="M3964" s="179"/>
      <c r="N3964" s="179"/>
      <c r="O3964" s="179"/>
      <c r="P3964" s="179"/>
      <c r="Q3964" s="179"/>
      <c r="R3964" s="179"/>
      <c r="S3964" s="179"/>
      <c r="T3964" s="179"/>
      <c r="U3964" s="179"/>
      <c r="V3964" s="179"/>
      <c r="W3964" s="179"/>
      <c r="X3964" s="179"/>
      <c r="Y3964" s="223"/>
      <c r="Z3964" s="179"/>
      <c r="AA3964" s="179"/>
      <c r="AB3964" s="179"/>
      <c r="AC3964" s="179"/>
      <c r="AD3964" s="179"/>
      <c r="AF3964" s="67"/>
      <c r="AG3964" s="67"/>
      <c r="AH3964" s="67"/>
      <c r="AI3964" s="67"/>
      <c r="AJ3964" s="207"/>
      <c r="AK3964" s="207"/>
      <c r="AL3964" s="207"/>
      <c r="AM3964" s="207"/>
      <c r="AN3964" s="207"/>
      <c r="AO3964" s="208"/>
    </row>
    <row r="3965" customFormat="false" ht="15.75" hidden="false" customHeight="true" outlineLevel="0" collapsed="false">
      <c r="A3965" s="179"/>
      <c r="B3965" s="179"/>
      <c r="C3965" s="179"/>
      <c r="D3965" s="179"/>
      <c r="E3965" s="179"/>
      <c r="F3965" s="179"/>
      <c r="G3965" s="179"/>
      <c r="H3965" s="179"/>
      <c r="I3965" s="179"/>
      <c r="J3965" s="179"/>
      <c r="K3965" s="179"/>
      <c r="L3965" s="179"/>
      <c r="M3965" s="179"/>
      <c r="N3965" s="179"/>
      <c r="O3965" s="179"/>
      <c r="P3965" s="179"/>
      <c r="Q3965" s="179"/>
      <c r="R3965" s="179"/>
      <c r="S3965" s="179"/>
      <c r="T3965" s="179"/>
      <c r="U3965" s="179"/>
      <c r="V3965" s="179"/>
      <c r="W3965" s="179"/>
      <c r="X3965" s="179"/>
      <c r="Y3965" s="223"/>
      <c r="Z3965" s="179"/>
      <c r="AA3965" s="179"/>
      <c r="AB3965" s="179"/>
      <c r="AC3965" s="179"/>
      <c r="AD3965" s="179"/>
      <c r="AF3965" s="67"/>
      <c r="AG3965" s="67"/>
      <c r="AH3965" s="67"/>
      <c r="AI3965" s="67"/>
      <c r="AJ3965" s="207"/>
      <c r="AK3965" s="207"/>
      <c r="AL3965" s="207"/>
      <c r="AM3965" s="207"/>
      <c r="AN3965" s="207"/>
      <c r="AO3965" s="208"/>
    </row>
    <row r="3966" customFormat="false" ht="15.75" hidden="false" customHeight="true" outlineLevel="0" collapsed="false">
      <c r="A3966" s="179"/>
      <c r="B3966" s="179"/>
      <c r="C3966" s="179"/>
      <c r="D3966" s="179"/>
      <c r="E3966" s="179"/>
      <c r="F3966" s="179"/>
      <c r="G3966" s="179"/>
      <c r="H3966" s="179"/>
      <c r="I3966" s="179"/>
      <c r="J3966" s="179"/>
      <c r="K3966" s="179"/>
      <c r="L3966" s="179"/>
      <c r="M3966" s="179"/>
      <c r="N3966" s="179"/>
      <c r="O3966" s="179"/>
      <c r="P3966" s="179"/>
      <c r="Q3966" s="179"/>
      <c r="R3966" s="179"/>
      <c r="S3966" s="179"/>
      <c r="T3966" s="179"/>
      <c r="U3966" s="179"/>
      <c r="V3966" s="179"/>
      <c r="W3966" s="179"/>
      <c r="X3966" s="179"/>
      <c r="Y3966" s="223"/>
      <c r="Z3966" s="179"/>
      <c r="AA3966" s="179"/>
      <c r="AB3966" s="179"/>
      <c r="AC3966" s="179"/>
      <c r="AD3966" s="179"/>
      <c r="AF3966" s="67"/>
      <c r="AG3966" s="67"/>
      <c r="AH3966" s="67"/>
      <c r="AI3966" s="67"/>
      <c r="AJ3966" s="207"/>
      <c r="AK3966" s="207"/>
      <c r="AL3966" s="207"/>
      <c r="AM3966" s="207"/>
      <c r="AN3966" s="207"/>
      <c r="AO3966" s="208"/>
    </row>
    <row r="3967" customFormat="false" ht="15.75" hidden="false" customHeight="true" outlineLevel="0" collapsed="false">
      <c r="A3967" s="179"/>
      <c r="B3967" s="179"/>
      <c r="C3967" s="179"/>
      <c r="D3967" s="179"/>
      <c r="E3967" s="179"/>
      <c r="F3967" s="179"/>
      <c r="G3967" s="179"/>
      <c r="H3967" s="179"/>
      <c r="I3967" s="179"/>
      <c r="J3967" s="179"/>
      <c r="K3967" s="179"/>
      <c r="L3967" s="179"/>
      <c r="M3967" s="179"/>
      <c r="N3967" s="179"/>
      <c r="O3967" s="179"/>
      <c r="P3967" s="179"/>
      <c r="Q3967" s="179"/>
      <c r="R3967" s="179"/>
      <c r="S3967" s="179"/>
      <c r="T3967" s="179"/>
      <c r="U3967" s="179"/>
      <c r="V3967" s="179"/>
      <c r="W3967" s="179"/>
      <c r="X3967" s="179"/>
      <c r="Y3967" s="223"/>
      <c r="Z3967" s="179"/>
      <c r="AA3967" s="179"/>
      <c r="AB3967" s="179"/>
      <c r="AC3967" s="179"/>
      <c r="AD3967" s="179"/>
      <c r="AF3967" s="67"/>
      <c r="AG3967" s="67"/>
      <c r="AH3967" s="67"/>
      <c r="AI3967" s="67"/>
      <c r="AJ3967" s="207"/>
      <c r="AK3967" s="207"/>
      <c r="AL3967" s="207"/>
      <c r="AM3967" s="207"/>
      <c r="AN3967" s="207"/>
      <c r="AO3967" s="208"/>
    </row>
    <row r="3968" customFormat="false" ht="15.75" hidden="false" customHeight="true" outlineLevel="0" collapsed="false">
      <c r="A3968" s="179"/>
      <c r="B3968" s="179"/>
      <c r="C3968" s="179"/>
      <c r="D3968" s="179"/>
      <c r="E3968" s="179"/>
      <c r="F3968" s="179"/>
      <c r="G3968" s="179"/>
      <c r="H3968" s="179"/>
      <c r="I3968" s="179"/>
      <c r="J3968" s="179"/>
      <c r="K3968" s="179"/>
      <c r="L3968" s="179"/>
      <c r="M3968" s="179"/>
      <c r="N3968" s="179"/>
      <c r="O3968" s="179"/>
      <c r="P3968" s="179"/>
      <c r="Q3968" s="179"/>
      <c r="R3968" s="179"/>
      <c r="S3968" s="179"/>
      <c r="T3968" s="179"/>
      <c r="U3968" s="179"/>
      <c r="V3968" s="179"/>
      <c r="W3968" s="179"/>
      <c r="X3968" s="179"/>
      <c r="Y3968" s="223"/>
      <c r="Z3968" s="179"/>
      <c r="AA3968" s="179"/>
      <c r="AB3968" s="179"/>
      <c r="AC3968" s="179"/>
      <c r="AD3968" s="179"/>
      <c r="AF3968" s="67"/>
      <c r="AG3968" s="67"/>
      <c r="AH3968" s="67"/>
      <c r="AI3968" s="67"/>
      <c r="AJ3968" s="207"/>
      <c r="AK3968" s="207"/>
      <c r="AL3968" s="207"/>
      <c r="AM3968" s="207"/>
      <c r="AN3968" s="207"/>
      <c r="AO3968" s="208"/>
    </row>
    <row r="3969" customFormat="false" ht="15.75" hidden="false" customHeight="true" outlineLevel="0" collapsed="false">
      <c r="A3969" s="179"/>
      <c r="B3969" s="179"/>
      <c r="C3969" s="179"/>
      <c r="D3969" s="179"/>
      <c r="E3969" s="179"/>
      <c r="F3969" s="179"/>
      <c r="G3969" s="179"/>
      <c r="H3969" s="179"/>
      <c r="I3969" s="179"/>
      <c r="J3969" s="179"/>
      <c r="K3969" s="179"/>
      <c r="L3969" s="179"/>
      <c r="M3969" s="179"/>
      <c r="N3969" s="179"/>
      <c r="O3969" s="179"/>
      <c r="P3969" s="179"/>
      <c r="Q3969" s="179"/>
      <c r="R3969" s="179"/>
      <c r="S3969" s="179"/>
      <c r="T3969" s="179"/>
      <c r="U3969" s="179"/>
      <c r="V3969" s="179"/>
      <c r="W3969" s="179"/>
      <c r="X3969" s="179"/>
      <c r="Y3969" s="223"/>
      <c r="Z3969" s="179"/>
      <c r="AA3969" s="179"/>
      <c r="AB3969" s="179"/>
      <c r="AC3969" s="179"/>
      <c r="AD3969" s="179"/>
      <c r="AF3969" s="67"/>
      <c r="AG3969" s="67"/>
      <c r="AH3969" s="67"/>
      <c r="AI3969" s="67"/>
      <c r="AJ3969" s="207"/>
      <c r="AK3969" s="207"/>
      <c r="AL3969" s="207"/>
      <c r="AM3969" s="207"/>
      <c r="AN3969" s="207"/>
      <c r="AO3969" s="208"/>
    </row>
    <row r="3970" customFormat="false" ht="15.75" hidden="false" customHeight="true" outlineLevel="0" collapsed="false">
      <c r="A3970" s="179"/>
      <c r="B3970" s="179"/>
      <c r="C3970" s="179"/>
      <c r="D3970" s="179"/>
      <c r="E3970" s="179"/>
      <c r="F3970" s="179"/>
      <c r="G3970" s="179"/>
      <c r="H3970" s="179"/>
      <c r="I3970" s="179"/>
      <c r="J3970" s="179"/>
      <c r="K3970" s="179"/>
      <c r="L3970" s="179"/>
      <c r="M3970" s="179"/>
      <c r="N3970" s="179"/>
      <c r="O3970" s="179"/>
      <c r="P3970" s="179"/>
      <c r="Q3970" s="179"/>
      <c r="R3970" s="179"/>
      <c r="S3970" s="179"/>
      <c r="T3970" s="179"/>
      <c r="U3970" s="179"/>
      <c r="V3970" s="179"/>
      <c r="W3970" s="179"/>
      <c r="X3970" s="179"/>
      <c r="Y3970" s="223"/>
      <c r="Z3970" s="179"/>
      <c r="AA3970" s="179"/>
      <c r="AB3970" s="179"/>
      <c r="AC3970" s="179"/>
      <c r="AD3970" s="179"/>
      <c r="AF3970" s="67"/>
      <c r="AG3970" s="67"/>
      <c r="AH3970" s="67"/>
      <c r="AI3970" s="67"/>
      <c r="AJ3970" s="207"/>
      <c r="AK3970" s="207"/>
      <c r="AL3970" s="207"/>
      <c r="AM3970" s="207"/>
      <c r="AN3970" s="207"/>
      <c r="AO3970" s="208"/>
    </row>
    <row r="3971" customFormat="false" ht="15.75" hidden="false" customHeight="true" outlineLevel="0" collapsed="false">
      <c r="A3971" s="179"/>
      <c r="B3971" s="179"/>
      <c r="C3971" s="179"/>
      <c r="D3971" s="179"/>
      <c r="E3971" s="179"/>
      <c r="F3971" s="179"/>
      <c r="G3971" s="179"/>
      <c r="H3971" s="179"/>
      <c r="I3971" s="179"/>
      <c r="J3971" s="179"/>
      <c r="K3971" s="179"/>
      <c r="L3971" s="179"/>
      <c r="M3971" s="179"/>
      <c r="N3971" s="179"/>
      <c r="O3971" s="179"/>
      <c r="P3971" s="179"/>
      <c r="Q3971" s="179"/>
      <c r="R3971" s="179"/>
      <c r="S3971" s="179"/>
      <c r="T3971" s="179"/>
      <c r="U3971" s="179"/>
      <c r="V3971" s="179"/>
      <c r="W3971" s="179"/>
      <c r="X3971" s="179"/>
      <c r="Y3971" s="223"/>
      <c r="Z3971" s="179"/>
      <c r="AA3971" s="179"/>
      <c r="AB3971" s="179"/>
      <c r="AC3971" s="179"/>
      <c r="AD3971" s="179"/>
      <c r="AF3971" s="67"/>
      <c r="AG3971" s="67"/>
      <c r="AH3971" s="67"/>
      <c r="AI3971" s="67"/>
      <c r="AJ3971" s="207"/>
      <c r="AK3971" s="207"/>
      <c r="AL3971" s="207"/>
      <c r="AM3971" s="207"/>
      <c r="AN3971" s="207"/>
      <c r="AO3971" s="208"/>
    </row>
    <row r="3972" customFormat="false" ht="15.75" hidden="false" customHeight="true" outlineLevel="0" collapsed="false">
      <c r="A3972" s="179"/>
      <c r="B3972" s="179"/>
      <c r="C3972" s="179"/>
      <c r="D3972" s="179"/>
      <c r="E3972" s="179"/>
      <c r="F3972" s="179"/>
      <c r="G3972" s="179"/>
      <c r="H3972" s="179"/>
      <c r="I3972" s="179"/>
      <c r="J3972" s="179"/>
      <c r="K3972" s="179"/>
      <c r="L3972" s="179"/>
      <c r="M3972" s="179"/>
      <c r="N3972" s="179"/>
      <c r="O3972" s="179"/>
      <c r="P3972" s="179"/>
      <c r="Q3972" s="179"/>
      <c r="R3972" s="179"/>
      <c r="S3972" s="179"/>
      <c r="T3972" s="179"/>
      <c r="U3972" s="179"/>
      <c r="V3972" s="179"/>
      <c r="W3972" s="179"/>
      <c r="X3972" s="179"/>
      <c r="Y3972" s="223"/>
      <c r="Z3972" s="179"/>
      <c r="AA3972" s="179"/>
      <c r="AB3972" s="179"/>
      <c r="AC3972" s="179"/>
      <c r="AD3972" s="179"/>
      <c r="AF3972" s="67"/>
      <c r="AG3972" s="67"/>
      <c r="AH3972" s="67"/>
      <c r="AI3972" s="67"/>
      <c r="AJ3972" s="207"/>
      <c r="AK3972" s="207"/>
      <c r="AL3972" s="207"/>
      <c r="AM3972" s="207"/>
      <c r="AN3972" s="207"/>
      <c r="AO3972" s="208"/>
    </row>
    <row r="3973" customFormat="false" ht="15.75" hidden="false" customHeight="true" outlineLevel="0" collapsed="false">
      <c r="A3973" s="179"/>
      <c r="B3973" s="179"/>
      <c r="C3973" s="179"/>
      <c r="D3973" s="179"/>
      <c r="E3973" s="179"/>
      <c r="F3973" s="179"/>
      <c r="G3973" s="179"/>
      <c r="H3973" s="179"/>
      <c r="I3973" s="179"/>
      <c r="J3973" s="179"/>
      <c r="K3973" s="179"/>
      <c r="L3973" s="179"/>
      <c r="M3973" s="179"/>
      <c r="N3973" s="179"/>
      <c r="O3973" s="179"/>
      <c r="P3973" s="179"/>
      <c r="Q3973" s="179"/>
      <c r="R3973" s="179"/>
      <c r="S3973" s="179"/>
      <c r="T3973" s="179"/>
      <c r="U3973" s="179"/>
      <c r="V3973" s="179"/>
      <c r="W3973" s="179"/>
      <c r="X3973" s="179"/>
      <c r="Y3973" s="223"/>
      <c r="Z3973" s="179"/>
      <c r="AA3973" s="179"/>
      <c r="AB3973" s="179"/>
      <c r="AC3973" s="179"/>
      <c r="AD3973" s="179"/>
      <c r="AF3973" s="67"/>
      <c r="AG3973" s="67"/>
      <c r="AH3973" s="67"/>
      <c r="AI3973" s="67"/>
      <c r="AJ3973" s="207"/>
      <c r="AK3973" s="207"/>
      <c r="AL3973" s="207"/>
      <c r="AM3973" s="207"/>
      <c r="AN3973" s="207"/>
      <c r="AO3973" s="208"/>
    </row>
    <row r="3974" customFormat="false" ht="15.75" hidden="false" customHeight="true" outlineLevel="0" collapsed="false">
      <c r="A3974" s="179"/>
      <c r="B3974" s="179"/>
      <c r="C3974" s="179"/>
      <c r="D3974" s="179"/>
      <c r="E3974" s="179"/>
      <c r="F3974" s="179"/>
      <c r="G3974" s="179"/>
      <c r="H3974" s="179"/>
      <c r="I3974" s="179"/>
      <c r="J3974" s="179"/>
      <c r="K3974" s="179"/>
      <c r="L3974" s="179"/>
      <c r="M3974" s="179"/>
      <c r="N3974" s="179"/>
      <c r="O3974" s="179"/>
      <c r="P3974" s="179"/>
      <c r="Q3974" s="179"/>
      <c r="R3974" s="179"/>
      <c r="S3974" s="179"/>
      <c r="T3974" s="179"/>
      <c r="U3974" s="179"/>
      <c r="V3974" s="179"/>
      <c r="W3974" s="179"/>
      <c r="X3974" s="179"/>
      <c r="Y3974" s="223"/>
      <c r="Z3974" s="179"/>
      <c r="AA3974" s="179"/>
      <c r="AB3974" s="179"/>
      <c r="AC3974" s="179"/>
      <c r="AD3974" s="179"/>
      <c r="AF3974" s="67"/>
      <c r="AG3974" s="67"/>
      <c r="AH3974" s="67"/>
      <c r="AI3974" s="67"/>
      <c r="AJ3974" s="207"/>
      <c r="AK3974" s="207"/>
      <c r="AL3974" s="207"/>
      <c r="AM3974" s="207"/>
      <c r="AN3974" s="207"/>
      <c r="AO3974" s="208"/>
    </row>
    <row r="3975" customFormat="false" ht="15.75" hidden="false" customHeight="true" outlineLevel="0" collapsed="false">
      <c r="A3975" s="179"/>
      <c r="B3975" s="179"/>
      <c r="C3975" s="179"/>
      <c r="D3975" s="179"/>
      <c r="E3975" s="179"/>
      <c r="F3975" s="179"/>
      <c r="G3975" s="179"/>
      <c r="H3975" s="179"/>
      <c r="I3975" s="179"/>
      <c r="J3975" s="179"/>
      <c r="K3975" s="179"/>
      <c r="L3975" s="179"/>
      <c r="M3975" s="179"/>
      <c r="N3975" s="179"/>
      <c r="O3975" s="179"/>
      <c r="P3975" s="179"/>
      <c r="Q3975" s="179"/>
      <c r="R3975" s="179"/>
      <c r="S3975" s="179"/>
      <c r="T3975" s="179"/>
      <c r="U3975" s="179"/>
      <c r="V3975" s="179"/>
      <c r="W3975" s="179"/>
      <c r="X3975" s="179"/>
      <c r="Y3975" s="223"/>
      <c r="Z3975" s="179"/>
      <c r="AA3975" s="179"/>
      <c r="AB3975" s="179"/>
      <c r="AC3975" s="179"/>
      <c r="AD3975" s="179"/>
      <c r="AF3975" s="67"/>
      <c r="AG3975" s="67"/>
      <c r="AH3975" s="67"/>
      <c r="AI3975" s="67"/>
      <c r="AJ3975" s="207"/>
      <c r="AK3975" s="207"/>
      <c r="AL3975" s="207"/>
      <c r="AM3975" s="207"/>
      <c r="AN3975" s="207"/>
      <c r="AO3975" s="208"/>
    </row>
    <row r="3976" customFormat="false" ht="15.75" hidden="false" customHeight="true" outlineLevel="0" collapsed="false">
      <c r="A3976" s="179"/>
      <c r="B3976" s="179"/>
      <c r="C3976" s="179"/>
      <c r="D3976" s="179"/>
      <c r="E3976" s="179"/>
      <c r="F3976" s="179"/>
      <c r="G3976" s="179"/>
      <c r="H3976" s="179"/>
      <c r="I3976" s="179"/>
      <c r="J3976" s="179"/>
      <c r="K3976" s="179"/>
      <c r="L3976" s="179"/>
      <c r="M3976" s="179"/>
      <c r="N3976" s="179"/>
      <c r="O3976" s="179"/>
      <c r="P3976" s="179"/>
      <c r="Q3976" s="179"/>
      <c r="R3976" s="179"/>
      <c r="S3976" s="179"/>
      <c r="T3976" s="179"/>
      <c r="U3976" s="179"/>
      <c r="V3976" s="179"/>
      <c r="W3976" s="179"/>
      <c r="X3976" s="179"/>
      <c r="Y3976" s="223"/>
      <c r="Z3976" s="179"/>
      <c r="AA3976" s="179"/>
      <c r="AB3976" s="179"/>
      <c r="AC3976" s="179"/>
      <c r="AD3976" s="179"/>
      <c r="AF3976" s="67"/>
      <c r="AG3976" s="67"/>
      <c r="AH3976" s="67"/>
      <c r="AI3976" s="67"/>
      <c r="AJ3976" s="207"/>
      <c r="AK3976" s="207"/>
      <c r="AL3976" s="207"/>
      <c r="AM3976" s="207"/>
      <c r="AN3976" s="207"/>
      <c r="AO3976" s="208"/>
    </row>
    <row r="3977" customFormat="false" ht="15.75" hidden="false" customHeight="true" outlineLevel="0" collapsed="false">
      <c r="A3977" s="179"/>
      <c r="B3977" s="179"/>
      <c r="C3977" s="179"/>
      <c r="D3977" s="179"/>
      <c r="E3977" s="179"/>
      <c r="F3977" s="179"/>
      <c r="G3977" s="179"/>
      <c r="H3977" s="179"/>
      <c r="I3977" s="179"/>
      <c r="J3977" s="179"/>
      <c r="K3977" s="179"/>
      <c r="L3977" s="179"/>
      <c r="M3977" s="179"/>
      <c r="N3977" s="179"/>
      <c r="O3977" s="179"/>
      <c r="P3977" s="179"/>
      <c r="Q3977" s="179"/>
      <c r="R3977" s="179"/>
      <c r="S3977" s="179"/>
      <c r="T3977" s="179"/>
      <c r="U3977" s="179"/>
      <c r="V3977" s="179"/>
      <c r="W3977" s="179"/>
      <c r="X3977" s="179"/>
      <c r="Y3977" s="223"/>
      <c r="Z3977" s="179"/>
      <c r="AA3977" s="179"/>
      <c r="AB3977" s="179"/>
      <c r="AC3977" s="179"/>
      <c r="AD3977" s="179"/>
      <c r="AF3977" s="67"/>
      <c r="AG3977" s="67"/>
      <c r="AH3977" s="67"/>
      <c r="AI3977" s="67"/>
      <c r="AJ3977" s="207"/>
      <c r="AK3977" s="207"/>
      <c r="AL3977" s="207"/>
      <c r="AM3977" s="207"/>
      <c r="AN3977" s="207"/>
      <c r="AO3977" s="208"/>
    </row>
    <row r="3978" customFormat="false" ht="15.75" hidden="false" customHeight="true" outlineLevel="0" collapsed="false">
      <c r="A3978" s="179"/>
      <c r="B3978" s="179"/>
      <c r="C3978" s="179"/>
      <c r="D3978" s="179"/>
      <c r="E3978" s="179"/>
      <c r="F3978" s="179"/>
      <c r="G3978" s="179"/>
      <c r="H3978" s="179"/>
      <c r="I3978" s="179"/>
      <c r="J3978" s="179"/>
      <c r="K3978" s="179"/>
      <c r="L3978" s="179"/>
      <c r="M3978" s="179"/>
      <c r="N3978" s="179"/>
      <c r="O3978" s="179"/>
      <c r="P3978" s="179"/>
      <c r="Q3978" s="179"/>
      <c r="R3978" s="179"/>
      <c r="S3978" s="179"/>
      <c r="T3978" s="179"/>
      <c r="U3978" s="179"/>
      <c r="V3978" s="179"/>
      <c r="W3978" s="179"/>
      <c r="X3978" s="179"/>
      <c r="Y3978" s="223"/>
      <c r="Z3978" s="179"/>
      <c r="AA3978" s="179"/>
      <c r="AB3978" s="179"/>
      <c r="AC3978" s="179"/>
      <c r="AD3978" s="179"/>
      <c r="AF3978" s="67"/>
      <c r="AG3978" s="67"/>
      <c r="AH3978" s="67"/>
      <c r="AI3978" s="67"/>
      <c r="AJ3978" s="207"/>
      <c r="AK3978" s="207"/>
      <c r="AL3978" s="207"/>
      <c r="AM3978" s="207"/>
      <c r="AN3978" s="207"/>
      <c r="AO3978" s="208"/>
    </row>
    <row r="3979" customFormat="false" ht="15.75" hidden="false" customHeight="true" outlineLevel="0" collapsed="false">
      <c r="A3979" s="179"/>
      <c r="B3979" s="179"/>
      <c r="C3979" s="179"/>
      <c r="D3979" s="179"/>
      <c r="E3979" s="179"/>
      <c r="F3979" s="179"/>
      <c r="G3979" s="179"/>
      <c r="H3979" s="179"/>
      <c r="I3979" s="179"/>
      <c r="J3979" s="179"/>
      <c r="K3979" s="179"/>
      <c r="L3979" s="179"/>
      <c r="M3979" s="179"/>
      <c r="N3979" s="179"/>
      <c r="O3979" s="179"/>
      <c r="P3979" s="179"/>
      <c r="Q3979" s="179"/>
      <c r="R3979" s="179"/>
      <c r="S3979" s="179"/>
      <c r="T3979" s="179"/>
      <c r="U3979" s="179"/>
      <c r="V3979" s="179"/>
      <c r="W3979" s="179"/>
      <c r="X3979" s="179"/>
      <c r="Y3979" s="223"/>
      <c r="Z3979" s="179"/>
      <c r="AA3979" s="179"/>
      <c r="AB3979" s="179"/>
      <c r="AC3979" s="179"/>
      <c r="AD3979" s="179"/>
      <c r="AF3979" s="67"/>
      <c r="AG3979" s="67"/>
      <c r="AH3979" s="67"/>
      <c r="AI3979" s="67"/>
      <c r="AJ3979" s="207"/>
      <c r="AK3979" s="207"/>
      <c r="AL3979" s="207"/>
      <c r="AM3979" s="207"/>
      <c r="AN3979" s="207"/>
      <c r="AO3979" s="208"/>
    </row>
    <row r="3980" customFormat="false" ht="15.75" hidden="false" customHeight="true" outlineLevel="0" collapsed="false">
      <c r="A3980" s="179"/>
      <c r="B3980" s="179"/>
      <c r="C3980" s="179"/>
      <c r="D3980" s="179"/>
      <c r="E3980" s="179"/>
      <c r="F3980" s="179"/>
      <c r="G3980" s="179"/>
      <c r="H3980" s="179"/>
      <c r="I3980" s="179"/>
      <c r="J3980" s="179"/>
      <c r="K3980" s="179"/>
      <c r="L3980" s="179"/>
      <c r="M3980" s="179"/>
      <c r="N3980" s="179"/>
      <c r="O3980" s="179"/>
      <c r="P3980" s="179"/>
      <c r="Q3980" s="179"/>
      <c r="R3980" s="179"/>
      <c r="S3980" s="179"/>
      <c r="T3980" s="179"/>
      <c r="U3980" s="179"/>
      <c r="V3980" s="179"/>
      <c r="W3980" s="179"/>
      <c r="X3980" s="179"/>
      <c r="Y3980" s="223"/>
      <c r="Z3980" s="179"/>
      <c r="AA3980" s="179"/>
      <c r="AB3980" s="179"/>
      <c r="AC3980" s="179"/>
      <c r="AD3980" s="179"/>
      <c r="AF3980" s="67"/>
      <c r="AG3980" s="67"/>
      <c r="AH3980" s="67"/>
      <c r="AI3980" s="67"/>
      <c r="AJ3980" s="207"/>
      <c r="AK3980" s="207"/>
      <c r="AL3980" s="207"/>
      <c r="AM3980" s="207"/>
      <c r="AN3980" s="207"/>
      <c r="AO3980" s="208"/>
    </row>
    <row r="3981" customFormat="false" ht="15.75" hidden="false" customHeight="true" outlineLevel="0" collapsed="false">
      <c r="A3981" s="179"/>
      <c r="B3981" s="179"/>
      <c r="C3981" s="179"/>
      <c r="D3981" s="179"/>
      <c r="E3981" s="179"/>
      <c r="F3981" s="179"/>
      <c r="G3981" s="179"/>
      <c r="H3981" s="179"/>
      <c r="I3981" s="179"/>
      <c r="J3981" s="179"/>
      <c r="K3981" s="179"/>
      <c r="L3981" s="179"/>
      <c r="M3981" s="179"/>
      <c r="N3981" s="179"/>
      <c r="O3981" s="179"/>
      <c r="P3981" s="179"/>
      <c r="Q3981" s="179"/>
      <c r="R3981" s="179"/>
      <c r="S3981" s="179"/>
      <c r="T3981" s="179"/>
      <c r="U3981" s="179"/>
      <c r="V3981" s="179"/>
      <c r="W3981" s="179"/>
      <c r="X3981" s="179"/>
      <c r="Y3981" s="223"/>
      <c r="Z3981" s="179"/>
      <c r="AA3981" s="179"/>
      <c r="AB3981" s="179"/>
      <c r="AC3981" s="179"/>
      <c r="AD3981" s="179"/>
      <c r="AF3981" s="67"/>
      <c r="AG3981" s="67"/>
      <c r="AH3981" s="67"/>
      <c r="AI3981" s="67"/>
      <c r="AJ3981" s="207"/>
      <c r="AK3981" s="207"/>
      <c r="AL3981" s="207"/>
      <c r="AM3981" s="207"/>
      <c r="AN3981" s="207"/>
      <c r="AO3981" s="208"/>
    </row>
    <row r="3982" customFormat="false" ht="15.75" hidden="false" customHeight="true" outlineLevel="0" collapsed="false">
      <c r="A3982" s="179"/>
      <c r="B3982" s="179"/>
      <c r="C3982" s="179"/>
      <c r="D3982" s="179"/>
      <c r="E3982" s="179"/>
      <c r="F3982" s="179"/>
      <c r="G3982" s="179"/>
      <c r="H3982" s="179"/>
      <c r="I3982" s="179"/>
      <c r="J3982" s="179"/>
      <c r="K3982" s="179"/>
      <c r="L3982" s="179"/>
      <c r="M3982" s="179"/>
      <c r="N3982" s="179"/>
      <c r="O3982" s="179"/>
      <c r="P3982" s="179"/>
      <c r="Q3982" s="179"/>
      <c r="R3982" s="179"/>
      <c r="S3982" s="179"/>
      <c r="T3982" s="179"/>
      <c r="U3982" s="179"/>
      <c r="V3982" s="179"/>
      <c r="W3982" s="179"/>
      <c r="X3982" s="179"/>
      <c r="Y3982" s="223"/>
      <c r="Z3982" s="179"/>
      <c r="AA3982" s="179"/>
      <c r="AB3982" s="179"/>
      <c r="AC3982" s="179"/>
      <c r="AD3982" s="179"/>
      <c r="AF3982" s="67"/>
      <c r="AG3982" s="67"/>
      <c r="AH3982" s="67"/>
      <c r="AI3982" s="67"/>
      <c r="AJ3982" s="207"/>
      <c r="AK3982" s="207"/>
      <c r="AL3982" s="207"/>
      <c r="AM3982" s="207"/>
      <c r="AN3982" s="207"/>
      <c r="AO3982" s="208"/>
    </row>
    <row r="3983" customFormat="false" ht="15.75" hidden="false" customHeight="true" outlineLevel="0" collapsed="false">
      <c r="A3983" s="179"/>
      <c r="B3983" s="179"/>
      <c r="C3983" s="179"/>
      <c r="D3983" s="179"/>
      <c r="E3983" s="179"/>
      <c r="F3983" s="179"/>
      <c r="G3983" s="179"/>
      <c r="H3983" s="179"/>
      <c r="I3983" s="179"/>
      <c r="J3983" s="179"/>
      <c r="K3983" s="179"/>
      <c r="L3983" s="179"/>
      <c r="M3983" s="179"/>
      <c r="N3983" s="179"/>
      <c r="O3983" s="179"/>
      <c r="P3983" s="179"/>
      <c r="Q3983" s="179"/>
      <c r="R3983" s="179"/>
      <c r="S3983" s="179"/>
      <c r="T3983" s="179"/>
      <c r="U3983" s="179"/>
      <c r="V3983" s="179"/>
      <c r="W3983" s="179"/>
      <c r="X3983" s="179"/>
      <c r="Y3983" s="223"/>
      <c r="Z3983" s="179"/>
      <c r="AA3983" s="179"/>
      <c r="AB3983" s="179"/>
      <c r="AC3983" s="179"/>
      <c r="AD3983" s="179"/>
      <c r="AF3983" s="67"/>
      <c r="AG3983" s="67"/>
      <c r="AH3983" s="67"/>
      <c r="AI3983" s="67"/>
      <c r="AJ3983" s="208"/>
      <c r="AK3983" s="208"/>
      <c r="AL3983" s="208"/>
      <c r="AM3983" s="208"/>
      <c r="AN3983" s="208"/>
      <c r="AO3983" s="208"/>
    </row>
  </sheetData>
  <autoFilter ref="A1:AO1"/>
  <dataValidations count="8">
    <dataValidation allowBlank="true" errorStyle="stop" operator="between" showDropDown="false" showErrorMessage="true" showInputMessage="false" sqref="R2:R3001" type="list">
      <formula1>"Bonifico,Assegno"</formula1>
      <formula2>0</formula2>
    </dataValidation>
    <dataValidation allowBlank="true" errorStyle="stop" operator="between" showDropDown="false" showErrorMessage="true" showInputMessage="false" sqref="AC2:AC274" type="list">
      <formula1>"si,no"</formula1>
      <formula2>0</formula2>
    </dataValidation>
    <dataValidation allowBlank="true" errorStyle="stop" operator="between" showDropDown="false" showErrorMessage="false" showInputMessage="false" sqref="AE2:AE3001" type="list">
      <formula1>"si,no"</formula1>
      <formula2>0</formula2>
    </dataValidation>
    <dataValidation allowBlank="true" errorStyle="stop" operator="between" prompt=" - " showDropDown="false" showErrorMessage="true" showInputMessage="true" sqref="O2:O3001" type="list">
      <formula1>Legenda!$L$1:$L$5</formula1>
      <formula2>0</formula2>
    </dataValidation>
    <dataValidation allowBlank="true" errorStyle="stop" operator="between" prompt=" - " showDropDown="false" showErrorMessage="true" showInputMessage="true" sqref="J2:J3001" type="list">
      <formula1>Legenda!$D$1:$D$258</formula1>
      <formula2>0</formula2>
    </dataValidation>
    <dataValidation allowBlank="true" errorStyle="stop" operator="between" prompt=" - " showDropDown="false" showErrorMessage="true" showInputMessage="true" sqref="L2:L3001" type="list">
      <formula1>Legenda!$F$1:$F$20</formula1>
      <formula2>0</formula2>
    </dataValidation>
    <dataValidation allowBlank="true" errorStyle="stop" operator="between" showDropDown="false" showErrorMessage="true" showInputMessage="false" sqref="B2:B3001" type="list">
      <formula1>Legenda!$A$20:$A$27</formula1>
      <formula2>0</formula2>
    </dataValidation>
    <dataValidation allowBlank="true" errorStyle="stop" operator="between" prompt=" - " showDropDown="false" showErrorMessage="true" showInputMessage="true" sqref="G2:G3001" type="list">
      <formula1>Legenda!$K$1:$K$6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P1002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J34" activeCellId="0" sqref="J34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71.86"/>
    <col collapsed="false" customWidth="true" hidden="false" outlineLevel="0" max="2" min="2" style="0" width="12.15"/>
    <col collapsed="false" customWidth="true" hidden="false" outlineLevel="0" max="3" min="3" style="0" width="4.42"/>
    <col collapsed="false" customWidth="true" hidden="false" outlineLevel="0" max="4" min="4" style="0" width="26.71"/>
    <col collapsed="false" customWidth="true" hidden="false" outlineLevel="0" max="5" min="5" style="0" width="3.29"/>
    <col collapsed="false" customWidth="true" hidden="false" outlineLevel="0" max="6" min="6" style="0" width="16.43"/>
    <col collapsed="false" customWidth="true" hidden="false" outlineLevel="0" max="7" min="7" style="0" width="13"/>
    <col collapsed="false" customWidth="true" hidden="false" outlineLevel="0" max="8" min="8" style="0" width="17.29"/>
    <col collapsed="false" customWidth="true" hidden="false" outlineLevel="0" max="10" min="9" style="0" width="9.71"/>
    <col collapsed="false" customWidth="true" hidden="false" outlineLevel="0" max="11" min="11" style="0" width="31.57"/>
    <col collapsed="false" customWidth="true" hidden="false" outlineLevel="0" max="12" min="12" style="0" width="9.71"/>
    <col collapsed="false" customWidth="true" hidden="false" outlineLevel="0" max="13" min="13" style="0" width="3.57"/>
    <col collapsed="false" customWidth="true" hidden="false" outlineLevel="0" max="14" min="14" style="0" width="9.57"/>
    <col collapsed="false" customWidth="true" hidden="false" outlineLevel="0" max="15" min="15" style="0" width="10"/>
    <col collapsed="false" customWidth="true" hidden="false" outlineLevel="0" max="16" min="16" style="0" width="5.71"/>
    <col collapsed="false" customWidth="true" hidden="false" outlineLevel="0" max="17" min="17" style="0" width="42"/>
    <col collapsed="false" customWidth="true" hidden="false" outlineLevel="0" max="18" min="18" style="0" width="47.29"/>
    <col collapsed="false" customWidth="true" hidden="false" outlineLevel="0" max="19" min="19" style="0" width="20.57"/>
    <col collapsed="false" customWidth="true" hidden="false" outlineLevel="0" max="20" min="20" style="0" width="7.29"/>
    <col collapsed="false" customWidth="true" hidden="false" outlineLevel="0" max="21" min="21" style="0" width="15.14"/>
    <col collapsed="false" customWidth="true" hidden="false" outlineLevel="0" max="22" min="22" style="0" width="2.86"/>
    <col collapsed="false" customWidth="true" hidden="false" outlineLevel="0" max="23" min="23" style="0" width="34.57"/>
    <col collapsed="false" customWidth="true" hidden="false" outlineLevel="0" max="24" min="24" style="0" width="54"/>
    <col collapsed="false" customWidth="true" hidden="false" outlineLevel="0" max="25" min="25" style="0" width="10.29"/>
    <col collapsed="false" customWidth="true" hidden="false" outlineLevel="0" max="26" min="26" style="0" width="10.85"/>
    <col collapsed="false" customWidth="true" hidden="false" outlineLevel="0" max="27" min="27" style="0" width="20.57"/>
    <col collapsed="false" customWidth="true" hidden="false" outlineLevel="0" max="68" min="28" style="0" width="7.71"/>
  </cols>
  <sheetData>
    <row r="1" customFormat="false" ht="15" hidden="false" customHeight="false" outlineLevel="0" collapsed="false">
      <c r="A1" s="21" t="s">
        <v>10</v>
      </c>
      <c r="B1" s="224" t="s">
        <v>305</v>
      </c>
      <c r="C1" s="225" t="n">
        <v>0</v>
      </c>
      <c r="D1" s="226" t="s">
        <v>306</v>
      </c>
      <c r="E1" s="227" t="s">
        <v>307</v>
      </c>
      <c r="F1" s="228" t="s">
        <v>308</v>
      </c>
      <c r="G1" s="229" t="s">
        <v>309</v>
      </c>
      <c r="H1" s="229" t="s">
        <v>281</v>
      </c>
      <c r="I1" s="229" t="s">
        <v>310</v>
      </c>
      <c r="J1" s="229" t="s">
        <v>310</v>
      </c>
      <c r="K1" s="229" t="s">
        <v>311</v>
      </c>
      <c r="L1" s="229" t="s">
        <v>312</v>
      </c>
      <c r="M1" s="230" t="s">
        <v>313</v>
      </c>
      <c r="N1" s="231" t="s">
        <v>314</v>
      </c>
      <c r="O1" s="232"/>
      <c r="P1" s="232"/>
      <c r="Q1" s="233"/>
      <c r="R1" s="233"/>
      <c r="S1" s="234"/>
      <c r="T1" s="235"/>
      <c r="U1" s="236"/>
      <c r="V1" s="236"/>
      <c r="W1" s="234"/>
      <c r="X1" s="237"/>
      <c r="Y1" s="238"/>
      <c r="Z1" s="239"/>
      <c r="AA1" s="234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0"/>
      <c r="BJ1" s="240"/>
      <c r="BK1" s="240"/>
      <c r="BL1" s="240"/>
      <c r="BM1" s="240"/>
      <c r="BN1" s="240"/>
      <c r="BO1" s="240"/>
      <c r="BP1" s="240"/>
    </row>
    <row r="2" customFormat="false" ht="15" hidden="false" customHeight="false" outlineLevel="0" collapsed="false">
      <c r="A2" s="26" t="s">
        <v>12</v>
      </c>
      <c r="B2" s="224" t="s">
        <v>315</v>
      </c>
      <c r="C2" s="225" t="n">
        <v>0.04</v>
      </c>
      <c r="D2" s="226" t="s">
        <v>316</v>
      </c>
      <c r="E2" s="227" t="s">
        <v>317</v>
      </c>
      <c r="F2" s="228" t="s">
        <v>318</v>
      </c>
      <c r="G2" s="229" t="s">
        <v>319</v>
      </c>
      <c r="H2" s="229" t="s">
        <v>320</v>
      </c>
      <c r="I2" s="229" t="s">
        <v>321</v>
      </c>
      <c r="J2" s="229" t="s">
        <v>321</v>
      </c>
      <c r="K2" s="229" t="s">
        <v>322</v>
      </c>
      <c r="L2" s="229" t="s">
        <v>310</v>
      </c>
      <c r="M2" s="230" t="s">
        <v>323</v>
      </c>
      <c r="N2" s="231" t="s">
        <v>324</v>
      </c>
      <c r="O2" s="232"/>
      <c r="P2" s="232"/>
      <c r="Q2" s="233"/>
      <c r="R2" s="233"/>
      <c r="S2" s="234"/>
      <c r="T2" s="235"/>
      <c r="U2" s="236"/>
      <c r="V2" s="236"/>
      <c r="W2" s="234"/>
      <c r="X2" s="237"/>
      <c r="Y2" s="238"/>
      <c r="Z2" s="239"/>
      <c r="AA2" s="234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0"/>
    </row>
    <row r="3" customFormat="false" ht="15" hidden="false" customHeight="false" outlineLevel="0" collapsed="false">
      <c r="A3" s="26" t="s">
        <v>14</v>
      </c>
      <c r="B3" s="224" t="s">
        <v>325</v>
      </c>
      <c r="C3" s="225" t="n">
        <v>0.05</v>
      </c>
      <c r="D3" s="226" t="s">
        <v>326</v>
      </c>
      <c r="E3" s="227" t="s">
        <v>314</v>
      </c>
      <c r="F3" s="228" t="s">
        <v>327</v>
      </c>
      <c r="G3" s="229" t="s">
        <v>328</v>
      </c>
      <c r="H3" s="229" t="s">
        <v>329</v>
      </c>
      <c r="I3" s="229" t="s">
        <v>330</v>
      </c>
      <c r="J3" s="229" t="s">
        <v>330</v>
      </c>
      <c r="K3" s="229" t="s">
        <v>331</v>
      </c>
      <c r="L3" s="229" t="s">
        <v>321</v>
      </c>
      <c r="M3" s="241"/>
      <c r="N3" s="231" t="s">
        <v>332</v>
      </c>
      <c r="O3" s="232"/>
      <c r="P3" s="232"/>
      <c r="Q3" s="233"/>
      <c r="R3" s="233"/>
      <c r="S3" s="234"/>
      <c r="T3" s="235"/>
      <c r="U3" s="236"/>
      <c r="V3" s="236"/>
      <c r="W3" s="234"/>
      <c r="X3" s="237"/>
      <c r="Y3" s="238"/>
      <c r="Z3" s="239"/>
      <c r="AA3" s="234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  <c r="BP3" s="240"/>
    </row>
    <row r="4" customFormat="false" ht="15" hidden="false" customHeight="false" outlineLevel="0" collapsed="false">
      <c r="A4" s="27" t="s">
        <v>16</v>
      </c>
      <c r="B4" s="224" t="s">
        <v>333</v>
      </c>
      <c r="C4" s="225" t="n">
        <v>0.1</v>
      </c>
      <c r="D4" s="226" t="s">
        <v>334</v>
      </c>
      <c r="E4" s="227" t="s">
        <v>314</v>
      </c>
      <c r="F4" s="228" t="s">
        <v>335</v>
      </c>
      <c r="G4" s="241"/>
      <c r="H4" s="229" t="s">
        <v>336</v>
      </c>
      <c r="I4" s="229" t="s">
        <v>34</v>
      </c>
      <c r="J4" s="229" t="s">
        <v>34</v>
      </c>
      <c r="K4" s="229" t="s">
        <v>337</v>
      </c>
      <c r="L4" s="229" t="s">
        <v>330</v>
      </c>
      <c r="M4" s="241"/>
      <c r="N4" s="231" t="s">
        <v>307</v>
      </c>
      <c r="O4" s="232"/>
      <c r="P4" s="232"/>
      <c r="Q4" s="233"/>
      <c r="R4" s="233"/>
      <c r="S4" s="234"/>
      <c r="T4" s="235"/>
      <c r="U4" s="236"/>
      <c r="V4" s="236"/>
      <c r="W4" s="234"/>
      <c r="X4" s="237"/>
      <c r="Y4" s="238"/>
      <c r="Z4" s="239"/>
      <c r="AA4" s="234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</row>
    <row r="5" customFormat="false" ht="15" hidden="false" customHeight="false" outlineLevel="0" collapsed="false">
      <c r="A5" s="27" t="s">
        <v>18</v>
      </c>
      <c r="B5" s="241"/>
      <c r="C5" s="225" t="n">
        <v>0.22</v>
      </c>
      <c r="D5" s="226" t="s">
        <v>338</v>
      </c>
      <c r="E5" s="227" t="s">
        <v>314</v>
      </c>
      <c r="F5" s="228" t="s">
        <v>339</v>
      </c>
      <c r="G5" s="241"/>
      <c r="H5" s="229" t="s">
        <v>340</v>
      </c>
      <c r="I5" s="241"/>
      <c r="J5" s="241"/>
      <c r="K5" s="229" t="s">
        <v>341</v>
      </c>
      <c r="L5" s="229" t="s">
        <v>34</v>
      </c>
      <c r="M5" s="241"/>
      <c r="N5" s="231" t="s">
        <v>317</v>
      </c>
      <c r="O5" s="232"/>
      <c r="P5" s="232"/>
      <c r="Q5" s="233"/>
      <c r="R5" s="233"/>
      <c r="S5" s="234"/>
      <c r="T5" s="235"/>
      <c r="U5" s="236"/>
      <c r="V5" s="236"/>
      <c r="W5" s="234"/>
      <c r="X5" s="237"/>
      <c r="Y5" s="238"/>
      <c r="Z5" s="239"/>
      <c r="AA5" s="234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</row>
    <row r="6" customFormat="false" ht="15" hidden="false" customHeight="false" outlineLevel="0" collapsed="false">
      <c r="A6" s="27" t="s">
        <v>23</v>
      </c>
      <c r="B6" s="241"/>
      <c r="C6" s="242"/>
      <c r="D6" s="226" t="s">
        <v>342</v>
      </c>
      <c r="E6" s="227" t="s">
        <v>307</v>
      </c>
      <c r="F6" s="228" t="s">
        <v>343</v>
      </c>
      <c r="G6" s="241"/>
      <c r="H6" s="229" t="s">
        <v>34</v>
      </c>
      <c r="I6" s="241"/>
      <c r="J6" s="241"/>
      <c r="K6" s="229" t="s">
        <v>34</v>
      </c>
      <c r="L6" s="241"/>
      <c r="M6" s="241"/>
      <c r="N6" s="231" t="s">
        <v>344</v>
      </c>
      <c r="O6" s="232"/>
      <c r="P6" s="232"/>
      <c r="Q6" s="233"/>
      <c r="R6" s="233"/>
      <c r="S6" s="234"/>
      <c r="T6" s="235"/>
      <c r="U6" s="236"/>
      <c r="V6" s="236"/>
      <c r="W6" s="234"/>
      <c r="X6" s="237"/>
      <c r="Y6" s="238"/>
      <c r="Z6" s="239"/>
      <c r="AA6" s="234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</row>
    <row r="7" customFormat="false" ht="15" hidden="false" customHeight="false" outlineLevel="0" collapsed="false">
      <c r="A7" s="27" t="s">
        <v>25</v>
      </c>
      <c r="B7" s="241"/>
      <c r="C7" s="242"/>
      <c r="D7" s="226" t="s">
        <v>345</v>
      </c>
      <c r="E7" s="227" t="s">
        <v>317</v>
      </c>
      <c r="F7" s="228" t="s">
        <v>346</v>
      </c>
      <c r="G7" s="241"/>
      <c r="H7" s="241"/>
      <c r="I7" s="241"/>
      <c r="J7" s="241"/>
      <c r="K7" s="241"/>
      <c r="L7" s="241"/>
      <c r="M7" s="241"/>
      <c r="N7" s="231" t="s">
        <v>347</v>
      </c>
      <c r="O7" s="232"/>
      <c r="P7" s="232"/>
      <c r="Q7" s="233"/>
      <c r="R7" s="233"/>
      <c r="S7" s="234"/>
      <c r="T7" s="235"/>
      <c r="U7" s="236"/>
      <c r="V7" s="236"/>
      <c r="W7" s="234"/>
      <c r="X7" s="237"/>
      <c r="Y7" s="238"/>
      <c r="Z7" s="239"/>
      <c r="AA7" s="234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</row>
    <row r="8" customFormat="false" ht="15" hidden="false" customHeight="false" outlineLevel="0" collapsed="false">
      <c r="A8" s="27" t="s">
        <v>27</v>
      </c>
      <c r="B8" s="241"/>
      <c r="C8" s="242"/>
      <c r="D8" s="226" t="s">
        <v>348</v>
      </c>
      <c r="E8" s="227" t="s">
        <v>317</v>
      </c>
      <c r="F8" s="228" t="s">
        <v>349</v>
      </c>
      <c r="G8" s="241"/>
      <c r="H8" s="241"/>
      <c r="I8" s="241"/>
      <c r="J8" s="241"/>
      <c r="K8" s="241"/>
      <c r="L8" s="241"/>
      <c r="M8" s="241"/>
      <c r="N8" s="231" t="s">
        <v>350</v>
      </c>
      <c r="O8" s="232"/>
      <c r="P8" s="232"/>
      <c r="Q8" s="233"/>
      <c r="R8" s="233"/>
      <c r="S8" s="234"/>
      <c r="T8" s="235"/>
      <c r="U8" s="236"/>
      <c r="V8" s="236"/>
      <c r="W8" s="234"/>
      <c r="X8" s="237"/>
      <c r="Y8" s="238"/>
      <c r="Z8" s="239"/>
      <c r="AA8" s="234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</row>
    <row r="9" customFormat="false" ht="15" hidden="false" customHeight="false" outlineLevel="0" collapsed="false">
      <c r="A9" s="27" t="s">
        <v>29</v>
      </c>
      <c r="B9" s="241"/>
      <c r="C9" s="242"/>
      <c r="D9" s="226" t="s">
        <v>351</v>
      </c>
      <c r="E9" s="227" t="s">
        <v>317</v>
      </c>
      <c r="F9" s="228" t="s">
        <v>352</v>
      </c>
      <c r="G9" s="241"/>
      <c r="H9" s="241"/>
      <c r="I9" s="241"/>
      <c r="J9" s="241"/>
      <c r="K9" s="241"/>
      <c r="L9" s="241"/>
      <c r="M9" s="241"/>
      <c r="N9" s="231" t="s">
        <v>353</v>
      </c>
      <c r="O9" s="232"/>
      <c r="P9" s="232"/>
      <c r="Q9" s="233"/>
      <c r="R9" s="233"/>
      <c r="S9" s="234"/>
      <c r="T9" s="235"/>
      <c r="U9" s="236"/>
      <c r="V9" s="236"/>
      <c r="W9" s="234"/>
      <c r="X9" s="237"/>
      <c r="Y9" s="238"/>
      <c r="Z9" s="239"/>
      <c r="AA9" s="234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</row>
    <row r="10" customFormat="false" ht="15" hidden="false" customHeight="false" outlineLevel="0" collapsed="false">
      <c r="A10" s="27" t="s">
        <v>31</v>
      </c>
      <c r="B10" s="241"/>
      <c r="C10" s="242"/>
      <c r="D10" s="226" t="s">
        <v>354</v>
      </c>
      <c r="E10" s="227" t="s">
        <v>314</v>
      </c>
      <c r="F10" s="228" t="s">
        <v>355</v>
      </c>
      <c r="G10" s="241"/>
      <c r="H10" s="241"/>
      <c r="I10" s="241"/>
      <c r="J10" s="241"/>
      <c r="K10" s="241"/>
      <c r="L10" s="241"/>
      <c r="M10" s="241"/>
      <c r="N10" s="231" t="s">
        <v>356</v>
      </c>
      <c r="O10" s="232"/>
      <c r="P10" s="232"/>
      <c r="Q10" s="233"/>
      <c r="R10" s="233"/>
      <c r="S10" s="234"/>
      <c r="T10" s="235"/>
      <c r="U10" s="236"/>
      <c r="V10" s="236"/>
      <c r="W10" s="234"/>
      <c r="X10" s="237"/>
      <c r="Y10" s="238"/>
      <c r="Z10" s="239"/>
      <c r="AA10" s="234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</row>
    <row r="11" customFormat="false" ht="15" hidden="false" customHeight="false" outlineLevel="0" collapsed="false">
      <c r="A11" s="27" t="s">
        <v>33</v>
      </c>
      <c r="B11" s="241"/>
      <c r="C11" s="242"/>
      <c r="D11" s="226" t="s">
        <v>357</v>
      </c>
      <c r="E11" s="227" t="s">
        <v>317</v>
      </c>
      <c r="F11" s="228" t="s">
        <v>358</v>
      </c>
      <c r="G11" s="241"/>
      <c r="H11" s="241"/>
      <c r="I11" s="241"/>
      <c r="J11" s="241"/>
      <c r="K11" s="241"/>
      <c r="L11" s="241"/>
      <c r="M11" s="241"/>
      <c r="N11" s="231" t="s">
        <v>359</v>
      </c>
      <c r="O11" s="232"/>
      <c r="P11" s="232"/>
      <c r="Q11" s="233"/>
      <c r="R11" s="233"/>
      <c r="S11" s="234"/>
      <c r="T11" s="235"/>
      <c r="U11" s="236"/>
      <c r="V11" s="236"/>
      <c r="W11" s="234"/>
      <c r="X11" s="237"/>
      <c r="Y11" s="238"/>
      <c r="Z11" s="239"/>
      <c r="AA11" s="234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</row>
    <row r="12" customFormat="false" ht="15" hidden="false" customHeight="false" outlineLevel="0" collapsed="false">
      <c r="A12" s="27" t="s">
        <v>38</v>
      </c>
      <c r="B12" s="241"/>
      <c r="C12" s="242"/>
      <c r="D12" s="226" t="s">
        <v>360</v>
      </c>
      <c r="E12" s="227" t="s">
        <v>332</v>
      </c>
      <c r="F12" s="228" t="s">
        <v>361</v>
      </c>
      <c r="G12" s="241"/>
      <c r="H12" s="241"/>
      <c r="I12" s="241"/>
      <c r="J12" s="241"/>
      <c r="K12" s="241"/>
      <c r="L12" s="241"/>
      <c r="M12" s="241"/>
      <c r="N12" s="231" t="s">
        <v>362</v>
      </c>
      <c r="O12" s="232"/>
      <c r="P12" s="232"/>
      <c r="Q12" s="233"/>
      <c r="R12" s="233"/>
      <c r="S12" s="234"/>
      <c r="T12" s="235"/>
      <c r="U12" s="236"/>
      <c r="V12" s="236"/>
      <c r="W12" s="234"/>
      <c r="X12" s="237"/>
      <c r="Y12" s="238"/>
      <c r="Z12" s="239"/>
      <c r="AA12" s="234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</row>
    <row r="13" customFormat="false" ht="15" hidden="false" customHeight="false" outlineLevel="0" collapsed="false">
      <c r="A13" s="27" t="s">
        <v>40</v>
      </c>
      <c r="B13" s="241"/>
      <c r="C13" s="242"/>
      <c r="D13" s="226" t="s">
        <v>363</v>
      </c>
      <c r="E13" s="227" t="s">
        <v>307</v>
      </c>
      <c r="F13" s="228" t="s">
        <v>364</v>
      </c>
      <c r="G13" s="241"/>
      <c r="H13" s="241"/>
      <c r="I13" s="241"/>
      <c r="J13" s="241"/>
      <c r="K13" s="241"/>
      <c r="L13" s="241"/>
      <c r="M13" s="241"/>
      <c r="N13" s="231" t="s">
        <v>365</v>
      </c>
      <c r="O13" s="232"/>
      <c r="P13" s="232"/>
      <c r="Q13" s="233"/>
      <c r="R13" s="233"/>
      <c r="S13" s="234"/>
      <c r="T13" s="235"/>
      <c r="U13" s="236"/>
      <c r="V13" s="236"/>
      <c r="W13" s="234"/>
      <c r="X13" s="237"/>
      <c r="Y13" s="238"/>
      <c r="Z13" s="239"/>
      <c r="AA13" s="234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</row>
    <row r="14" customFormat="false" ht="15" hidden="false" customHeight="false" outlineLevel="0" collapsed="false">
      <c r="A14" s="27" t="s">
        <v>42</v>
      </c>
      <c r="B14" s="241"/>
      <c r="C14" s="242"/>
      <c r="D14" s="226" t="s">
        <v>366</v>
      </c>
      <c r="E14" s="227" t="s">
        <v>307</v>
      </c>
      <c r="F14" s="228" t="s">
        <v>367</v>
      </c>
      <c r="G14" s="241"/>
      <c r="H14" s="241"/>
      <c r="I14" s="241"/>
      <c r="J14" s="241"/>
      <c r="K14" s="241"/>
      <c r="L14" s="241"/>
      <c r="M14" s="241"/>
      <c r="N14" s="231" t="s">
        <v>368</v>
      </c>
      <c r="O14" s="232"/>
      <c r="P14" s="232"/>
      <c r="Q14" s="233"/>
      <c r="R14" s="233"/>
      <c r="S14" s="234"/>
      <c r="T14" s="235"/>
      <c r="U14" s="236"/>
      <c r="V14" s="236"/>
      <c r="W14" s="234"/>
      <c r="X14" s="237"/>
      <c r="Y14" s="238"/>
      <c r="Z14" s="239"/>
      <c r="AA14" s="234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</row>
    <row r="15" customFormat="false" ht="15" hidden="false" customHeight="false" outlineLevel="0" collapsed="false">
      <c r="A15" s="27" t="s">
        <v>44</v>
      </c>
      <c r="B15" s="241"/>
      <c r="C15" s="242"/>
      <c r="D15" s="226" t="s">
        <v>369</v>
      </c>
      <c r="E15" s="227" t="s">
        <v>317</v>
      </c>
      <c r="F15" s="228" t="s">
        <v>370</v>
      </c>
      <c r="G15" s="241"/>
      <c r="H15" s="241"/>
      <c r="I15" s="241"/>
      <c r="J15" s="241"/>
      <c r="K15" s="241"/>
      <c r="L15" s="241"/>
      <c r="M15" s="241"/>
      <c r="N15" s="231" t="s">
        <v>371</v>
      </c>
      <c r="O15" s="232"/>
      <c r="P15" s="232"/>
      <c r="Q15" s="233"/>
      <c r="R15" s="233"/>
      <c r="S15" s="234"/>
      <c r="T15" s="235"/>
      <c r="U15" s="236"/>
      <c r="V15" s="236"/>
      <c r="W15" s="234"/>
      <c r="X15" s="237"/>
      <c r="Y15" s="238"/>
      <c r="Z15" s="239"/>
      <c r="AA15" s="234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</row>
    <row r="16" customFormat="false" ht="15" hidden="false" customHeight="false" outlineLevel="0" collapsed="false">
      <c r="A16" s="27" t="s">
        <v>46</v>
      </c>
      <c r="B16" s="241"/>
      <c r="C16" s="242"/>
      <c r="D16" s="226" t="s">
        <v>372</v>
      </c>
      <c r="E16" s="227" t="s">
        <v>317</v>
      </c>
      <c r="F16" s="228" t="s">
        <v>373</v>
      </c>
      <c r="G16" s="241"/>
      <c r="H16" s="241"/>
      <c r="I16" s="241"/>
      <c r="J16" s="241"/>
      <c r="K16" s="241"/>
      <c r="L16" s="241"/>
      <c r="M16" s="241"/>
      <c r="N16" s="231" t="s">
        <v>374</v>
      </c>
      <c r="O16" s="232"/>
      <c r="P16" s="232"/>
      <c r="Q16" s="233"/>
      <c r="R16" s="233"/>
      <c r="S16" s="234"/>
      <c r="T16" s="235"/>
      <c r="U16" s="236"/>
      <c r="V16" s="236"/>
      <c r="W16" s="234"/>
      <c r="X16" s="237"/>
      <c r="Y16" s="238"/>
      <c r="Z16" s="239"/>
      <c r="AA16" s="234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</row>
    <row r="17" customFormat="false" ht="15" hidden="false" customHeight="false" outlineLevel="0" collapsed="false">
      <c r="A17" s="27" t="s">
        <v>48</v>
      </c>
      <c r="B17" s="241"/>
      <c r="C17" s="242"/>
      <c r="D17" s="226" t="s">
        <v>375</v>
      </c>
      <c r="E17" s="227" t="s">
        <v>307</v>
      </c>
      <c r="F17" s="228" t="s">
        <v>376</v>
      </c>
      <c r="G17" s="241"/>
      <c r="H17" s="241"/>
      <c r="I17" s="241"/>
      <c r="J17" s="241"/>
      <c r="K17" s="241"/>
      <c r="L17" s="241"/>
      <c r="M17" s="241"/>
      <c r="N17" s="231" t="s">
        <v>377</v>
      </c>
      <c r="O17" s="232"/>
      <c r="P17" s="232"/>
      <c r="Q17" s="233"/>
      <c r="R17" s="233"/>
      <c r="S17" s="234"/>
      <c r="T17" s="235"/>
      <c r="U17" s="236"/>
      <c r="V17" s="236"/>
      <c r="W17" s="234"/>
      <c r="X17" s="237"/>
      <c r="Y17" s="238"/>
      <c r="Z17" s="239"/>
      <c r="AA17" s="234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</row>
    <row r="18" customFormat="false" ht="15" hidden="false" customHeight="false" outlineLevel="0" collapsed="false">
      <c r="A18" s="27" t="s">
        <v>53</v>
      </c>
      <c r="B18" s="241"/>
      <c r="C18" s="242"/>
      <c r="D18" s="226" t="s">
        <v>378</v>
      </c>
      <c r="E18" s="227" t="s">
        <v>344</v>
      </c>
      <c r="F18" s="228" t="s">
        <v>379</v>
      </c>
      <c r="G18" s="241"/>
      <c r="H18" s="241"/>
      <c r="I18" s="241"/>
      <c r="J18" s="241"/>
      <c r="K18" s="241"/>
      <c r="L18" s="241"/>
      <c r="M18" s="241"/>
      <c r="N18" s="231" t="s">
        <v>380</v>
      </c>
      <c r="O18" s="232"/>
      <c r="P18" s="232"/>
      <c r="Q18" s="233"/>
      <c r="R18" s="233"/>
      <c r="S18" s="234"/>
      <c r="T18" s="235"/>
      <c r="U18" s="236"/>
      <c r="V18" s="236"/>
      <c r="W18" s="234"/>
      <c r="X18" s="237"/>
      <c r="Y18" s="238"/>
      <c r="Z18" s="239"/>
      <c r="AA18" s="234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</row>
    <row r="19" customFormat="false" ht="15" hidden="false" customHeight="false" outlineLevel="0" collapsed="false">
      <c r="A19" s="27" t="s">
        <v>55</v>
      </c>
      <c r="B19" s="241"/>
      <c r="C19" s="242"/>
      <c r="D19" s="226" t="s">
        <v>381</v>
      </c>
      <c r="E19" s="227" t="s">
        <v>317</v>
      </c>
      <c r="F19" s="228" t="s">
        <v>382</v>
      </c>
      <c r="G19" s="241"/>
      <c r="H19" s="241"/>
      <c r="I19" s="241"/>
      <c r="J19" s="241"/>
      <c r="K19" s="241"/>
      <c r="L19" s="241"/>
      <c r="M19" s="241"/>
      <c r="N19" s="231" t="s">
        <v>383</v>
      </c>
      <c r="O19" s="232"/>
      <c r="P19" s="232"/>
      <c r="Q19" s="233"/>
      <c r="R19" s="233"/>
      <c r="S19" s="234"/>
      <c r="T19" s="235"/>
      <c r="U19" s="236"/>
      <c r="V19" s="236"/>
      <c r="W19" s="234"/>
      <c r="X19" s="237"/>
      <c r="Y19" s="238"/>
      <c r="Z19" s="239"/>
      <c r="AA19" s="234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</row>
    <row r="20" customFormat="false" ht="15" hidden="false" customHeight="false" outlineLevel="0" collapsed="false">
      <c r="A20" s="44" t="s">
        <v>61</v>
      </c>
      <c r="B20" s="241"/>
      <c r="C20" s="242"/>
      <c r="D20" s="226" t="s">
        <v>384</v>
      </c>
      <c r="E20" s="227" t="s">
        <v>314</v>
      </c>
      <c r="F20" s="228" t="s">
        <v>385</v>
      </c>
      <c r="G20" s="241"/>
      <c r="H20" s="241"/>
      <c r="I20" s="241"/>
      <c r="J20" s="241"/>
      <c r="K20" s="241"/>
      <c r="L20" s="241"/>
      <c r="M20" s="241"/>
      <c r="N20" s="231" t="s">
        <v>386</v>
      </c>
      <c r="O20" s="232"/>
      <c r="P20" s="232"/>
      <c r="Q20" s="233"/>
      <c r="R20" s="233"/>
      <c r="S20" s="234"/>
      <c r="T20" s="235"/>
      <c r="U20" s="236"/>
      <c r="V20" s="236"/>
      <c r="W20" s="234"/>
      <c r="X20" s="237"/>
      <c r="Y20" s="238"/>
      <c r="Z20" s="239"/>
      <c r="AA20" s="234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</row>
    <row r="21" customFormat="false" ht="15" hidden="false" customHeight="false" outlineLevel="0" collapsed="false">
      <c r="A21" s="44" t="s">
        <v>63</v>
      </c>
      <c r="B21" s="241"/>
      <c r="C21" s="242"/>
      <c r="D21" s="226" t="s">
        <v>387</v>
      </c>
      <c r="E21" s="227" t="s">
        <v>332</v>
      </c>
      <c r="F21" s="228"/>
      <c r="G21" s="241"/>
      <c r="H21" s="241"/>
      <c r="I21" s="241"/>
      <c r="J21" s="241"/>
      <c r="K21" s="241"/>
      <c r="L21" s="241"/>
      <c r="M21" s="241"/>
      <c r="N21" s="231" t="s">
        <v>388</v>
      </c>
      <c r="O21" s="232"/>
      <c r="P21" s="232"/>
      <c r="Q21" s="233"/>
      <c r="R21" s="233"/>
      <c r="S21" s="234"/>
      <c r="T21" s="235"/>
      <c r="U21" s="236"/>
      <c r="V21" s="236"/>
      <c r="W21" s="234"/>
      <c r="X21" s="237"/>
      <c r="Y21" s="238"/>
      <c r="Z21" s="239"/>
      <c r="AA21" s="234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</row>
    <row r="22" customFormat="false" ht="15" hidden="false" customHeight="false" outlineLevel="0" collapsed="false">
      <c r="A22" s="44" t="s">
        <v>65</v>
      </c>
      <c r="B22" s="241"/>
      <c r="C22" s="242"/>
      <c r="D22" s="226" t="s">
        <v>389</v>
      </c>
      <c r="E22" s="227" t="s">
        <v>307</v>
      </c>
      <c r="F22" s="228"/>
      <c r="G22" s="241"/>
      <c r="H22" s="241"/>
      <c r="I22" s="241"/>
      <c r="J22" s="241"/>
      <c r="K22" s="241"/>
      <c r="L22" s="241"/>
      <c r="M22" s="241"/>
      <c r="N22" s="231" t="s">
        <v>390</v>
      </c>
      <c r="O22" s="232"/>
      <c r="P22" s="232"/>
      <c r="Q22" s="233"/>
      <c r="R22" s="233"/>
      <c r="S22" s="234"/>
      <c r="T22" s="235"/>
      <c r="U22" s="236"/>
      <c r="V22" s="236"/>
      <c r="W22" s="234"/>
      <c r="X22" s="237"/>
      <c r="Y22" s="238"/>
      <c r="Z22" s="239"/>
      <c r="AA22" s="234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</row>
    <row r="23" customFormat="false" ht="15" hidden="false" customHeight="false" outlineLevel="0" collapsed="false">
      <c r="A23" s="44" t="s">
        <v>69</v>
      </c>
      <c r="B23" s="241"/>
      <c r="C23" s="242"/>
      <c r="D23" s="226" t="s">
        <v>391</v>
      </c>
      <c r="E23" s="227" t="s">
        <v>314</v>
      </c>
      <c r="F23" s="228"/>
      <c r="G23" s="241"/>
      <c r="H23" s="241"/>
      <c r="I23" s="241"/>
      <c r="J23" s="241"/>
      <c r="K23" s="241"/>
      <c r="L23" s="241"/>
      <c r="M23" s="241"/>
      <c r="N23" s="231" t="s">
        <v>392</v>
      </c>
      <c r="O23" s="232"/>
      <c r="P23" s="232"/>
      <c r="Q23" s="233"/>
      <c r="R23" s="233"/>
      <c r="S23" s="234"/>
      <c r="T23" s="235"/>
      <c r="U23" s="236"/>
      <c r="V23" s="236"/>
      <c r="W23" s="234"/>
      <c r="X23" s="237"/>
      <c r="Y23" s="238"/>
      <c r="Z23" s="239"/>
      <c r="AA23" s="234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</row>
    <row r="24" customFormat="false" ht="15" hidden="false" customHeight="false" outlineLevel="0" collapsed="false">
      <c r="A24" s="44" t="s">
        <v>76</v>
      </c>
      <c r="B24" s="241"/>
      <c r="C24" s="242"/>
      <c r="D24" s="226" t="s">
        <v>393</v>
      </c>
      <c r="E24" s="227" t="s">
        <v>332</v>
      </c>
      <c r="F24" s="228"/>
      <c r="G24" s="241"/>
      <c r="H24" s="241"/>
      <c r="I24" s="241"/>
      <c r="J24" s="241"/>
      <c r="K24" s="241"/>
      <c r="L24" s="241"/>
      <c r="M24" s="241"/>
      <c r="N24" s="231" t="s">
        <v>394</v>
      </c>
      <c r="O24" s="232"/>
      <c r="P24" s="232"/>
      <c r="Q24" s="233"/>
      <c r="R24" s="233"/>
      <c r="S24" s="234"/>
      <c r="T24" s="235"/>
      <c r="U24" s="236"/>
      <c r="V24" s="236"/>
      <c r="W24" s="234"/>
      <c r="X24" s="237"/>
      <c r="Y24" s="238"/>
      <c r="Z24" s="239"/>
      <c r="AA24" s="234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</row>
    <row r="25" customFormat="false" ht="15" hidden="false" customHeight="false" outlineLevel="0" collapsed="false">
      <c r="A25" s="44" t="s">
        <v>78</v>
      </c>
      <c r="B25" s="241"/>
      <c r="C25" s="242"/>
      <c r="D25" s="226" t="s">
        <v>395</v>
      </c>
      <c r="E25" s="227" t="s">
        <v>314</v>
      </c>
      <c r="F25" s="228"/>
      <c r="G25" s="241"/>
      <c r="H25" s="241"/>
      <c r="I25" s="241"/>
      <c r="J25" s="241"/>
      <c r="K25" s="241"/>
      <c r="L25" s="241"/>
      <c r="M25" s="241"/>
      <c r="N25" s="231" t="s">
        <v>396</v>
      </c>
      <c r="O25" s="232"/>
      <c r="P25" s="232"/>
      <c r="Q25" s="233"/>
      <c r="R25" s="233"/>
      <c r="S25" s="234"/>
      <c r="T25" s="235"/>
      <c r="U25" s="236"/>
      <c r="V25" s="236"/>
      <c r="W25" s="234"/>
      <c r="X25" s="237"/>
      <c r="Y25" s="238"/>
      <c r="Z25" s="239"/>
      <c r="AA25" s="234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41"/>
      <c r="BP25" s="241"/>
    </row>
    <row r="26" customFormat="false" ht="15" hidden="false" customHeight="false" outlineLevel="0" collapsed="false">
      <c r="A26" s="44" t="s">
        <v>80</v>
      </c>
      <c r="B26" s="241"/>
      <c r="C26" s="242"/>
      <c r="D26" s="226" t="s">
        <v>397</v>
      </c>
      <c r="E26" s="227" t="s">
        <v>314</v>
      </c>
      <c r="F26" s="228"/>
      <c r="G26" s="241"/>
      <c r="H26" s="241"/>
      <c r="I26" s="241"/>
      <c r="J26" s="241"/>
      <c r="K26" s="241"/>
      <c r="L26" s="241"/>
      <c r="M26" s="241"/>
      <c r="N26" s="231" t="s">
        <v>398</v>
      </c>
      <c r="O26" s="232"/>
      <c r="P26" s="232"/>
      <c r="Q26" s="233"/>
      <c r="R26" s="233"/>
      <c r="S26" s="234"/>
      <c r="T26" s="235"/>
      <c r="U26" s="236"/>
      <c r="V26" s="236"/>
      <c r="W26" s="234"/>
      <c r="X26" s="237"/>
      <c r="Y26" s="238"/>
      <c r="Z26" s="239"/>
      <c r="AA26" s="234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241"/>
      <c r="BI26" s="241"/>
      <c r="BJ26" s="241"/>
      <c r="BK26" s="241"/>
      <c r="BL26" s="241"/>
      <c r="BM26" s="241"/>
      <c r="BN26" s="241"/>
      <c r="BO26" s="241"/>
      <c r="BP26" s="241"/>
    </row>
    <row r="27" customFormat="false" ht="15" hidden="false" customHeight="false" outlineLevel="0" collapsed="false">
      <c r="A27" s="44" t="s">
        <v>214</v>
      </c>
      <c r="B27" s="241"/>
      <c r="C27" s="242"/>
      <c r="D27" s="226" t="s">
        <v>399</v>
      </c>
      <c r="E27" s="227" t="s">
        <v>314</v>
      </c>
      <c r="F27" s="228"/>
      <c r="G27" s="241"/>
      <c r="H27" s="241"/>
      <c r="I27" s="241"/>
      <c r="J27" s="241"/>
      <c r="K27" s="241"/>
      <c r="L27" s="241"/>
      <c r="M27" s="241"/>
      <c r="N27" s="231" t="s">
        <v>400</v>
      </c>
      <c r="O27" s="232"/>
      <c r="P27" s="232"/>
      <c r="Q27" s="233"/>
      <c r="R27" s="233"/>
      <c r="S27" s="234"/>
      <c r="T27" s="235"/>
      <c r="U27" s="236"/>
      <c r="V27" s="236"/>
      <c r="W27" s="234"/>
      <c r="X27" s="237"/>
      <c r="Y27" s="238"/>
      <c r="Z27" s="239"/>
      <c r="AA27" s="234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241"/>
      <c r="BI27" s="241"/>
      <c r="BJ27" s="241"/>
      <c r="BK27" s="241"/>
      <c r="BL27" s="241"/>
      <c r="BM27" s="241"/>
      <c r="BN27" s="241"/>
      <c r="BO27" s="241"/>
      <c r="BP27" s="241"/>
    </row>
    <row r="28" customFormat="false" ht="15" hidden="false" customHeight="false" outlineLevel="0" collapsed="false">
      <c r="A28" s="44" t="s">
        <v>91</v>
      </c>
      <c r="B28" s="241"/>
      <c r="C28" s="242"/>
      <c r="D28" s="226" t="s">
        <v>401</v>
      </c>
      <c r="E28" s="227" t="s">
        <v>317</v>
      </c>
      <c r="F28" s="228"/>
      <c r="G28" s="241"/>
      <c r="H28" s="241"/>
      <c r="I28" s="241"/>
      <c r="J28" s="241"/>
      <c r="K28" s="241"/>
      <c r="L28" s="241"/>
      <c r="M28" s="241"/>
      <c r="N28" s="231" t="s">
        <v>402</v>
      </c>
      <c r="O28" s="232"/>
      <c r="P28" s="232"/>
      <c r="Q28" s="233"/>
      <c r="R28" s="233"/>
      <c r="S28" s="234"/>
      <c r="T28" s="235"/>
      <c r="U28" s="236"/>
      <c r="V28" s="236"/>
      <c r="W28" s="234"/>
      <c r="X28" s="237"/>
      <c r="Y28" s="238"/>
      <c r="Z28" s="239"/>
      <c r="AA28" s="234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1"/>
      <c r="BP28" s="241"/>
    </row>
    <row r="29" customFormat="false" ht="15" hidden="false" customHeight="false" outlineLevel="0" collapsed="false">
      <c r="A29" s="44" t="s">
        <v>93</v>
      </c>
      <c r="B29" s="241"/>
      <c r="C29" s="242"/>
      <c r="D29" s="226" t="s">
        <v>403</v>
      </c>
      <c r="E29" s="227" t="s">
        <v>307</v>
      </c>
      <c r="F29" s="228"/>
      <c r="G29" s="241"/>
      <c r="H29" s="241"/>
      <c r="I29" s="241"/>
      <c r="J29" s="241"/>
      <c r="K29" s="241"/>
      <c r="L29" s="241"/>
      <c r="M29" s="241"/>
      <c r="N29" s="231" t="s">
        <v>404</v>
      </c>
      <c r="O29" s="232"/>
      <c r="P29" s="232"/>
      <c r="Q29" s="233"/>
      <c r="R29" s="233"/>
      <c r="S29" s="234"/>
      <c r="T29" s="235"/>
      <c r="U29" s="236"/>
      <c r="V29" s="236"/>
      <c r="W29" s="234"/>
      <c r="X29" s="237"/>
      <c r="Y29" s="238"/>
      <c r="Z29" s="239"/>
      <c r="AA29" s="234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1"/>
      <c r="BP29" s="241"/>
    </row>
    <row r="30" customFormat="false" ht="15" hidden="false" customHeight="false" outlineLevel="0" collapsed="false">
      <c r="A30" s="44" t="s">
        <v>95</v>
      </c>
      <c r="B30" s="241"/>
      <c r="C30" s="242"/>
      <c r="D30" s="226" t="s">
        <v>405</v>
      </c>
      <c r="E30" s="227" t="s">
        <v>324</v>
      </c>
      <c r="F30" s="228"/>
      <c r="G30" s="241"/>
      <c r="H30" s="241"/>
      <c r="I30" s="241"/>
      <c r="J30" s="241"/>
      <c r="K30" s="241"/>
      <c r="L30" s="241"/>
      <c r="M30" s="241"/>
      <c r="N30" s="231" t="s">
        <v>406</v>
      </c>
      <c r="O30" s="232"/>
      <c r="P30" s="232"/>
      <c r="Q30" s="233"/>
      <c r="R30" s="233"/>
      <c r="S30" s="234"/>
      <c r="T30" s="235"/>
      <c r="U30" s="236"/>
      <c r="V30" s="236"/>
      <c r="W30" s="234"/>
      <c r="X30" s="237"/>
      <c r="Y30" s="238"/>
      <c r="Z30" s="239"/>
      <c r="AA30" s="234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1"/>
      <c r="BP30" s="241"/>
    </row>
    <row r="31" customFormat="false" ht="15" hidden="false" customHeight="false" outlineLevel="0" collapsed="false">
      <c r="A31" s="44" t="s">
        <v>97</v>
      </c>
      <c r="B31" s="241"/>
      <c r="C31" s="242"/>
      <c r="D31" s="226" t="s">
        <v>407</v>
      </c>
      <c r="E31" s="227" t="s">
        <v>307</v>
      </c>
      <c r="F31" s="228"/>
      <c r="G31" s="241"/>
      <c r="H31" s="241"/>
      <c r="I31" s="241"/>
      <c r="J31" s="241"/>
      <c r="K31" s="241"/>
      <c r="L31" s="241"/>
      <c r="M31" s="241"/>
      <c r="N31" s="231" t="s">
        <v>408</v>
      </c>
      <c r="O31" s="232"/>
      <c r="P31" s="232"/>
      <c r="Q31" s="233"/>
      <c r="R31" s="233"/>
      <c r="S31" s="234"/>
      <c r="T31" s="235"/>
      <c r="U31" s="236"/>
      <c r="V31" s="236"/>
      <c r="W31" s="234"/>
      <c r="X31" s="237"/>
      <c r="Y31" s="238"/>
      <c r="Z31" s="239"/>
      <c r="AA31" s="234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1"/>
      <c r="BP31" s="241"/>
    </row>
    <row r="32" customFormat="false" ht="15" hidden="false" customHeight="false" outlineLevel="0" collapsed="false">
      <c r="A32" s="44" t="s">
        <v>99</v>
      </c>
      <c r="B32" s="241"/>
      <c r="C32" s="242"/>
      <c r="D32" s="226" t="s">
        <v>409</v>
      </c>
      <c r="E32" s="227" t="s">
        <v>317</v>
      </c>
      <c r="F32" s="228"/>
      <c r="G32" s="241"/>
      <c r="H32" s="241"/>
      <c r="I32" s="241"/>
      <c r="J32" s="241"/>
      <c r="K32" s="241"/>
      <c r="L32" s="241"/>
      <c r="M32" s="241"/>
      <c r="N32" s="231" t="s">
        <v>410</v>
      </c>
      <c r="O32" s="232"/>
      <c r="P32" s="232"/>
      <c r="Q32" s="233"/>
      <c r="R32" s="233"/>
      <c r="S32" s="234"/>
      <c r="T32" s="235"/>
      <c r="U32" s="236"/>
      <c r="V32" s="236"/>
      <c r="W32" s="234"/>
      <c r="X32" s="237"/>
      <c r="Y32" s="238"/>
      <c r="Z32" s="239"/>
      <c r="AA32" s="234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  <c r="AW32" s="241"/>
      <c r="AX32" s="241"/>
      <c r="AY32" s="241"/>
      <c r="AZ32" s="241"/>
      <c r="BA32" s="241"/>
      <c r="BB32" s="241"/>
      <c r="BC32" s="241"/>
      <c r="BD32" s="241"/>
      <c r="BE32" s="241"/>
      <c r="BF32" s="241"/>
      <c r="BG32" s="241"/>
      <c r="BH32" s="241"/>
      <c r="BI32" s="241"/>
      <c r="BJ32" s="241"/>
      <c r="BK32" s="241"/>
      <c r="BL32" s="241"/>
      <c r="BM32" s="241"/>
      <c r="BN32" s="241"/>
      <c r="BO32" s="241"/>
      <c r="BP32" s="241"/>
    </row>
    <row r="33" customFormat="false" ht="15" hidden="false" customHeight="false" outlineLevel="0" collapsed="false">
      <c r="A33" s="44" t="s">
        <v>101</v>
      </c>
      <c r="B33" s="241"/>
      <c r="C33" s="242"/>
      <c r="D33" s="226" t="s">
        <v>411</v>
      </c>
      <c r="E33" s="227" t="s">
        <v>317</v>
      </c>
      <c r="F33" s="228"/>
      <c r="G33" s="241"/>
      <c r="H33" s="241"/>
      <c r="I33" s="241"/>
      <c r="J33" s="241"/>
      <c r="K33" s="241"/>
      <c r="L33" s="241"/>
      <c r="M33" s="241"/>
      <c r="N33" s="231" t="s">
        <v>412</v>
      </c>
      <c r="O33" s="232"/>
      <c r="P33" s="232"/>
      <c r="Q33" s="233"/>
      <c r="R33" s="233"/>
      <c r="S33" s="234"/>
      <c r="T33" s="235"/>
      <c r="U33" s="236"/>
      <c r="V33" s="236"/>
      <c r="W33" s="234"/>
      <c r="X33" s="237"/>
      <c r="Y33" s="238"/>
      <c r="Z33" s="239"/>
      <c r="AA33" s="234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</row>
    <row r="34" customFormat="false" ht="15" hidden="false" customHeight="false" outlineLevel="0" collapsed="false">
      <c r="A34" s="44" t="s">
        <v>103</v>
      </c>
      <c r="B34" s="241"/>
      <c r="C34" s="242"/>
      <c r="D34" s="226" t="s">
        <v>413</v>
      </c>
      <c r="E34" s="227" t="s">
        <v>307</v>
      </c>
      <c r="F34" s="228"/>
      <c r="G34" s="241"/>
      <c r="H34" s="241"/>
      <c r="I34" s="241"/>
      <c r="J34" s="241"/>
      <c r="K34" s="241"/>
      <c r="L34" s="241"/>
      <c r="M34" s="241"/>
      <c r="N34" s="231" t="s">
        <v>414</v>
      </c>
      <c r="O34" s="232"/>
      <c r="P34" s="232"/>
      <c r="Q34" s="233"/>
      <c r="R34" s="233"/>
      <c r="S34" s="234"/>
      <c r="T34" s="235"/>
      <c r="U34" s="236"/>
      <c r="V34" s="236"/>
      <c r="W34" s="234"/>
      <c r="X34" s="237"/>
      <c r="Y34" s="238"/>
      <c r="Z34" s="239"/>
      <c r="AA34" s="234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</row>
    <row r="35" customFormat="false" ht="15" hidden="false" customHeight="false" outlineLevel="0" collapsed="false">
      <c r="A35" s="44" t="s">
        <v>105</v>
      </c>
      <c r="B35" s="241"/>
      <c r="C35" s="242"/>
      <c r="D35" s="226" t="s">
        <v>415</v>
      </c>
      <c r="E35" s="227" t="s">
        <v>317</v>
      </c>
      <c r="F35" s="228"/>
      <c r="G35" s="241"/>
      <c r="H35" s="241"/>
      <c r="I35" s="241"/>
      <c r="J35" s="241"/>
      <c r="K35" s="241"/>
      <c r="L35" s="241"/>
      <c r="M35" s="241"/>
      <c r="N35" s="231" t="s">
        <v>416</v>
      </c>
      <c r="O35" s="232"/>
      <c r="P35" s="232"/>
      <c r="Q35" s="233"/>
      <c r="R35" s="233"/>
      <c r="S35" s="234"/>
      <c r="T35" s="235"/>
      <c r="U35" s="236"/>
      <c r="V35" s="236"/>
      <c r="W35" s="234"/>
      <c r="X35" s="237"/>
      <c r="Y35" s="238"/>
      <c r="Z35" s="239"/>
      <c r="AA35" s="234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</row>
    <row r="36" customFormat="false" ht="15" hidden="false" customHeight="false" outlineLevel="0" collapsed="false">
      <c r="A36" s="44" t="s">
        <v>107</v>
      </c>
      <c r="B36" s="241"/>
      <c r="C36" s="242"/>
      <c r="D36" s="226" t="s">
        <v>417</v>
      </c>
      <c r="E36" s="227" t="s">
        <v>332</v>
      </c>
      <c r="F36" s="228"/>
      <c r="G36" s="241"/>
      <c r="H36" s="241"/>
      <c r="I36" s="241"/>
      <c r="J36" s="241"/>
      <c r="K36" s="241"/>
      <c r="L36" s="241"/>
      <c r="M36" s="241"/>
      <c r="N36" s="231" t="s">
        <v>418</v>
      </c>
      <c r="O36" s="232"/>
      <c r="P36" s="232"/>
      <c r="Q36" s="233"/>
      <c r="R36" s="233"/>
      <c r="S36" s="234"/>
      <c r="T36" s="235"/>
      <c r="U36" s="236"/>
      <c r="V36" s="236"/>
      <c r="W36" s="237"/>
      <c r="X36" s="237"/>
      <c r="Y36" s="238"/>
      <c r="Z36" s="239"/>
      <c r="AA36" s="234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241"/>
      <c r="BO36" s="241"/>
      <c r="BP36" s="241"/>
    </row>
    <row r="37" customFormat="false" ht="15" hidden="false" customHeight="false" outlineLevel="0" collapsed="false">
      <c r="A37" s="44" t="s">
        <v>216</v>
      </c>
      <c r="B37" s="241"/>
      <c r="C37" s="242"/>
      <c r="D37" s="226" t="s">
        <v>419</v>
      </c>
      <c r="E37" s="227" t="s">
        <v>317</v>
      </c>
      <c r="F37" s="228"/>
      <c r="G37" s="241"/>
      <c r="H37" s="241"/>
      <c r="I37" s="241"/>
      <c r="J37" s="241"/>
      <c r="K37" s="241"/>
      <c r="L37" s="241"/>
      <c r="M37" s="241"/>
      <c r="N37" s="231" t="s">
        <v>420</v>
      </c>
      <c r="O37" s="232"/>
      <c r="P37" s="232"/>
      <c r="Q37" s="233"/>
      <c r="R37" s="233"/>
      <c r="S37" s="234"/>
      <c r="T37" s="235"/>
      <c r="U37" s="236"/>
      <c r="V37" s="236"/>
      <c r="W37" s="234"/>
      <c r="X37" s="237"/>
      <c r="Y37" s="238"/>
      <c r="Z37" s="239"/>
      <c r="AA37" s="234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  <c r="AV37" s="241"/>
      <c r="AW37" s="241"/>
      <c r="AX37" s="241"/>
      <c r="AY37" s="241"/>
      <c r="AZ37" s="241"/>
      <c r="BA37" s="241"/>
      <c r="BB37" s="241"/>
      <c r="BC37" s="241"/>
      <c r="BD37" s="241"/>
      <c r="BE37" s="241"/>
      <c r="BF37" s="241"/>
      <c r="BG37" s="241"/>
      <c r="BH37" s="241"/>
      <c r="BI37" s="241"/>
      <c r="BJ37" s="241"/>
      <c r="BK37" s="241"/>
      <c r="BL37" s="241"/>
      <c r="BM37" s="241"/>
      <c r="BN37" s="241"/>
      <c r="BO37" s="241"/>
      <c r="BP37" s="241"/>
    </row>
    <row r="38" customFormat="false" ht="15" hidden="false" customHeight="false" outlineLevel="0" collapsed="false">
      <c r="A38" s="44" t="s">
        <v>217</v>
      </c>
      <c r="B38" s="241"/>
      <c r="C38" s="242"/>
      <c r="D38" s="226" t="s">
        <v>421</v>
      </c>
      <c r="E38" s="227" t="s">
        <v>314</v>
      </c>
      <c r="F38" s="228"/>
      <c r="G38" s="241"/>
      <c r="H38" s="241"/>
      <c r="I38" s="241"/>
      <c r="J38" s="241"/>
      <c r="K38" s="241"/>
      <c r="L38" s="241"/>
      <c r="M38" s="241"/>
      <c r="N38" s="231" t="s">
        <v>422</v>
      </c>
      <c r="O38" s="243"/>
      <c r="P38" s="243"/>
      <c r="Q38" s="244"/>
      <c r="R38" s="244"/>
      <c r="S38" s="244"/>
      <c r="T38" s="245"/>
      <c r="U38" s="244"/>
      <c r="V38" s="244"/>
      <c r="W38" s="244"/>
      <c r="X38" s="244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</row>
    <row r="39" customFormat="false" ht="15" hidden="false" customHeight="false" outlineLevel="0" collapsed="false">
      <c r="A39" s="44" t="s">
        <v>218</v>
      </c>
      <c r="B39" s="241"/>
      <c r="C39" s="242"/>
      <c r="D39" s="226" t="s">
        <v>423</v>
      </c>
      <c r="E39" s="227" t="s">
        <v>307</v>
      </c>
      <c r="F39" s="228"/>
      <c r="G39" s="241"/>
      <c r="H39" s="241"/>
      <c r="I39" s="241"/>
      <c r="J39" s="241"/>
      <c r="K39" s="241"/>
      <c r="L39" s="241"/>
      <c r="M39" s="241"/>
      <c r="N39" s="231" t="s">
        <v>424</v>
      </c>
      <c r="O39" s="243"/>
      <c r="P39" s="243"/>
      <c r="Q39" s="244"/>
      <c r="R39" s="244"/>
      <c r="S39" s="244"/>
      <c r="T39" s="245"/>
      <c r="U39" s="244"/>
      <c r="V39" s="244"/>
      <c r="W39" s="244"/>
      <c r="X39" s="244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1"/>
      <c r="BP39" s="241"/>
    </row>
    <row r="40" customFormat="false" ht="15" hidden="false" customHeight="false" outlineLevel="0" collapsed="false">
      <c r="A40" s="44" t="s">
        <v>219</v>
      </c>
      <c r="B40" s="241"/>
      <c r="C40" s="242"/>
      <c r="D40" s="226" t="s">
        <v>425</v>
      </c>
      <c r="E40" s="227" t="s">
        <v>307</v>
      </c>
      <c r="F40" s="228"/>
      <c r="G40" s="241"/>
      <c r="H40" s="241"/>
      <c r="I40" s="241"/>
      <c r="J40" s="241"/>
      <c r="K40" s="241"/>
      <c r="L40" s="241"/>
      <c r="M40" s="241"/>
      <c r="N40" s="231" t="s">
        <v>426</v>
      </c>
      <c r="O40" s="243"/>
      <c r="P40" s="243"/>
      <c r="Q40" s="244"/>
      <c r="R40" s="244"/>
      <c r="S40" s="244"/>
      <c r="T40" s="245"/>
      <c r="U40" s="244"/>
      <c r="V40" s="244"/>
      <c r="W40" s="244"/>
      <c r="X40" s="244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</row>
    <row r="41" customFormat="false" ht="15" hidden="false" customHeight="false" outlineLevel="0" collapsed="false">
      <c r="A41" s="44" t="s">
        <v>220</v>
      </c>
      <c r="B41" s="241"/>
      <c r="C41" s="242"/>
      <c r="D41" s="226" t="s">
        <v>427</v>
      </c>
      <c r="E41" s="227" t="s">
        <v>317</v>
      </c>
      <c r="F41" s="228"/>
      <c r="G41" s="241"/>
      <c r="H41" s="241"/>
      <c r="I41" s="241"/>
      <c r="J41" s="241"/>
      <c r="K41" s="241"/>
      <c r="L41" s="241"/>
      <c r="M41" s="241"/>
      <c r="N41" s="231" t="s">
        <v>428</v>
      </c>
      <c r="O41" s="243"/>
      <c r="P41" s="243"/>
      <c r="Q41" s="244"/>
      <c r="R41" s="244"/>
      <c r="S41" s="244"/>
      <c r="T41" s="245"/>
      <c r="U41" s="244"/>
      <c r="V41" s="244"/>
      <c r="W41" s="244"/>
      <c r="X41" s="244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</row>
    <row r="42" customFormat="false" ht="15" hidden="false" customHeight="false" outlineLevel="0" collapsed="false">
      <c r="A42" s="44" t="s">
        <v>221</v>
      </c>
      <c r="B42" s="241"/>
      <c r="C42" s="242"/>
      <c r="D42" s="226" t="s">
        <v>429</v>
      </c>
      <c r="E42" s="227" t="s">
        <v>344</v>
      </c>
      <c r="F42" s="228"/>
      <c r="G42" s="241"/>
      <c r="H42" s="241"/>
      <c r="I42" s="241"/>
      <c r="J42" s="241"/>
      <c r="K42" s="241"/>
      <c r="L42" s="241"/>
      <c r="M42" s="241"/>
      <c r="N42" s="231" t="s">
        <v>430</v>
      </c>
      <c r="O42" s="243"/>
      <c r="P42" s="243"/>
      <c r="Q42" s="244"/>
      <c r="R42" s="244"/>
      <c r="S42" s="244"/>
      <c r="T42" s="245"/>
      <c r="U42" s="244"/>
      <c r="V42" s="244"/>
      <c r="W42" s="244"/>
      <c r="X42" s="244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1"/>
      <c r="BL42" s="241"/>
      <c r="BM42" s="241"/>
      <c r="BN42" s="241"/>
      <c r="BO42" s="241"/>
      <c r="BP42" s="241"/>
    </row>
    <row r="43" customFormat="false" ht="15" hidden="false" customHeight="false" outlineLevel="0" collapsed="false">
      <c r="A43" s="44" t="s">
        <v>222</v>
      </c>
      <c r="B43" s="241"/>
      <c r="C43" s="242"/>
      <c r="D43" s="226" t="s">
        <v>431</v>
      </c>
      <c r="E43" s="227" t="s">
        <v>324</v>
      </c>
      <c r="F43" s="228"/>
      <c r="G43" s="241"/>
      <c r="H43" s="241"/>
      <c r="I43" s="241"/>
      <c r="J43" s="241"/>
      <c r="K43" s="241"/>
      <c r="L43" s="241"/>
      <c r="M43" s="241"/>
      <c r="N43" s="231" t="s">
        <v>432</v>
      </c>
      <c r="O43" s="243"/>
      <c r="P43" s="243"/>
      <c r="Q43" s="244"/>
      <c r="R43" s="244"/>
      <c r="S43" s="244"/>
      <c r="T43" s="245"/>
      <c r="U43" s="244"/>
      <c r="V43" s="244"/>
      <c r="W43" s="244"/>
      <c r="X43" s="244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241"/>
      <c r="BC43" s="241"/>
      <c r="BD43" s="241"/>
      <c r="BE43" s="241"/>
      <c r="BF43" s="241"/>
      <c r="BG43" s="241"/>
      <c r="BH43" s="241"/>
      <c r="BI43" s="241"/>
      <c r="BJ43" s="241"/>
      <c r="BK43" s="241"/>
      <c r="BL43" s="241"/>
      <c r="BM43" s="241"/>
      <c r="BN43" s="241"/>
      <c r="BO43" s="241"/>
      <c r="BP43" s="241"/>
    </row>
    <row r="44" customFormat="false" ht="15" hidden="false" customHeight="false" outlineLevel="0" collapsed="false">
      <c r="A44" s="44" t="s">
        <v>223</v>
      </c>
      <c r="B44" s="241"/>
      <c r="C44" s="242"/>
      <c r="D44" s="226" t="s">
        <v>433</v>
      </c>
      <c r="E44" s="227" t="s">
        <v>317</v>
      </c>
      <c r="F44" s="228"/>
      <c r="G44" s="241"/>
      <c r="H44" s="241"/>
      <c r="I44" s="241"/>
      <c r="J44" s="241"/>
      <c r="K44" s="241"/>
      <c r="L44" s="241"/>
      <c r="M44" s="241"/>
      <c r="N44" s="231" t="s">
        <v>434</v>
      </c>
      <c r="O44" s="243"/>
      <c r="P44" s="243"/>
      <c r="Q44" s="244"/>
      <c r="R44" s="244"/>
      <c r="S44" s="244"/>
      <c r="T44" s="245"/>
      <c r="U44" s="244"/>
      <c r="V44" s="244"/>
      <c r="W44" s="244"/>
      <c r="X44" s="244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</row>
    <row r="45" customFormat="false" ht="15" hidden="false" customHeight="false" outlineLevel="0" collapsed="false">
      <c r="A45" s="44" t="s">
        <v>224</v>
      </c>
      <c r="B45" s="241"/>
      <c r="C45" s="242"/>
      <c r="D45" s="226" t="s">
        <v>435</v>
      </c>
      <c r="E45" s="227" t="s">
        <v>307</v>
      </c>
      <c r="F45" s="228"/>
      <c r="G45" s="241"/>
      <c r="H45" s="241"/>
      <c r="I45" s="241"/>
      <c r="J45" s="241"/>
      <c r="K45" s="241"/>
      <c r="L45" s="241"/>
      <c r="M45" s="241"/>
      <c r="N45" s="231" t="s">
        <v>436</v>
      </c>
      <c r="O45" s="243"/>
      <c r="P45" s="243"/>
      <c r="Q45" s="244"/>
      <c r="R45" s="244"/>
      <c r="S45" s="244"/>
      <c r="T45" s="245"/>
      <c r="U45" s="244"/>
      <c r="V45" s="244"/>
      <c r="W45" s="244"/>
      <c r="X45" s="244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1"/>
      <c r="BH45" s="241"/>
      <c r="BI45" s="241"/>
      <c r="BJ45" s="241"/>
      <c r="BK45" s="241"/>
      <c r="BL45" s="241"/>
      <c r="BM45" s="241"/>
      <c r="BN45" s="241"/>
      <c r="BO45" s="241"/>
      <c r="BP45" s="241"/>
    </row>
    <row r="46" customFormat="false" ht="15" hidden="false" customHeight="false" outlineLevel="0" collapsed="false">
      <c r="A46" s="44" t="s">
        <v>127</v>
      </c>
      <c r="B46" s="241"/>
      <c r="C46" s="242"/>
      <c r="D46" s="226" t="s">
        <v>437</v>
      </c>
      <c r="E46" s="227" t="s">
        <v>307</v>
      </c>
      <c r="F46" s="228"/>
      <c r="G46" s="241"/>
      <c r="H46" s="241"/>
      <c r="I46" s="241"/>
      <c r="J46" s="241"/>
      <c r="K46" s="241"/>
      <c r="L46" s="241"/>
      <c r="M46" s="241"/>
      <c r="N46" s="231" t="s">
        <v>438</v>
      </c>
      <c r="O46" s="243"/>
      <c r="P46" s="243"/>
      <c r="Q46" s="244"/>
      <c r="R46" s="244"/>
      <c r="S46" s="244"/>
      <c r="T46" s="245"/>
      <c r="U46" s="244"/>
      <c r="V46" s="244"/>
      <c r="W46" s="244"/>
      <c r="X46" s="244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</row>
    <row r="47" customFormat="false" ht="15" hidden="false" customHeight="false" outlineLevel="0" collapsed="false">
      <c r="A47" s="44" t="s">
        <v>132</v>
      </c>
      <c r="B47" s="241"/>
      <c r="C47" s="242"/>
      <c r="D47" s="226" t="s">
        <v>439</v>
      </c>
      <c r="E47" s="227" t="s">
        <v>307</v>
      </c>
      <c r="F47" s="228"/>
      <c r="G47" s="241"/>
      <c r="H47" s="241"/>
      <c r="I47" s="241"/>
      <c r="J47" s="241"/>
      <c r="K47" s="241"/>
      <c r="L47" s="241"/>
      <c r="M47" s="241"/>
      <c r="N47" s="231" t="s">
        <v>440</v>
      </c>
      <c r="O47" s="243"/>
      <c r="P47" s="243"/>
      <c r="Q47" s="244"/>
      <c r="R47" s="244"/>
      <c r="S47" s="244"/>
      <c r="T47" s="245"/>
      <c r="U47" s="244"/>
      <c r="V47" s="244"/>
      <c r="W47" s="244"/>
      <c r="X47" s="244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</row>
    <row r="48" customFormat="false" ht="15" hidden="false" customHeight="false" outlineLevel="0" collapsed="false">
      <c r="A48" s="44" t="s">
        <v>134</v>
      </c>
      <c r="B48" s="241"/>
      <c r="C48" s="242"/>
      <c r="D48" s="226" t="s">
        <v>441</v>
      </c>
      <c r="E48" s="227" t="s">
        <v>314</v>
      </c>
      <c r="F48" s="228"/>
      <c r="G48" s="241"/>
      <c r="H48" s="241"/>
      <c r="I48" s="241"/>
      <c r="J48" s="241"/>
      <c r="K48" s="241"/>
      <c r="L48" s="241"/>
      <c r="M48" s="241"/>
      <c r="N48" s="231" t="s">
        <v>442</v>
      </c>
      <c r="O48" s="243"/>
      <c r="P48" s="243"/>
      <c r="Q48" s="244"/>
      <c r="R48" s="244"/>
      <c r="S48" s="244"/>
      <c r="T48" s="245"/>
      <c r="U48" s="244"/>
      <c r="V48" s="244"/>
      <c r="W48" s="244"/>
      <c r="X48" s="244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</row>
    <row r="49" customFormat="false" ht="15" hidden="false" customHeight="false" outlineLevel="0" collapsed="false">
      <c r="A49" s="44" t="s">
        <v>136</v>
      </c>
      <c r="B49" s="241"/>
      <c r="C49" s="242"/>
      <c r="D49" s="226" t="s">
        <v>443</v>
      </c>
      <c r="E49" s="227" t="s">
        <v>317</v>
      </c>
      <c r="F49" s="228"/>
      <c r="G49" s="241"/>
      <c r="H49" s="241"/>
      <c r="I49" s="241"/>
      <c r="J49" s="241"/>
      <c r="K49" s="241"/>
      <c r="L49" s="241"/>
      <c r="M49" s="241"/>
      <c r="N49" s="231" t="s">
        <v>444</v>
      </c>
      <c r="O49" s="243"/>
      <c r="P49" s="243"/>
      <c r="Q49" s="244"/>
      <c r="R49" s="244"/>
      <c r="S49" s="244"/>
      <c r="T49" s="245"/>
      <c r="U49" s="244"/>
      <c r="V49" s="244"/>
      <c r="W49" s="244"/>
      <c r="X49" s="244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241"/>
      <c r="BO49" s="241"/>
      <c r="BP49" s="241"/>
    </row>
    <row r="50" customFormat="false" ht="15" hidden="false" customHeight="false" outlineLevel="0" collapsed="false">
      <c r="A50" s="44" t="s">
        <v>138</v>
      </c>
      <c r="B50" s="241"/>
      <c r="C50" s="242"/>
      <c r="D50" s="226" t="s">
        <v>445</v>
      </c>
      <c r="E50" s="227" t="s">
        <v>314</v>
      </c>
      <c r="F50" s="228"/>
      <c r="G50" s="241"/>
      <c r="H50" s="241"/>
      <c r="I50" s="241"/>
      <c r="J50" s="241"/>
      <c r="K50" s="241"/>
      <c r="L50" s="241"/>
      <c r="M50" s="241"/>
      <c r="N50" s="231" t="s">
        <v>446</v>
      </c>
      <c r="O50" s="243"/>
      <c r="P50" s="243"/>
      <c r="Q50" s="244"/>
      <c r="R50" s="244"/>
      <c r="S50" s="244"/>
      <c r="T50" s="245"/>
      <c r="U50" s="244"/>
      <c r="V50" s="244"/>
      <c r="W50" s="244"/>
      <c r="X50" s="244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  <c r="BF50" s="241"/>
      <c r="BG50" s="241"/>
      <c r="BH50" s="241"/>
      <c r="BI50" s="241"/>
      <c r="BJ50" s="241"/>
      <c r="BK50" s="241"/>
      <c r="BL50" s="241"/>
      <c r="BM50" s="241"/>
      <c r="BN50" s="241"/>
      <c r="BO50" s="241"/>
      <c r="BP50" s="241"/>
    </row>
    <row r="51" customFormat="false" ht="15" hidden="false" customHeight="false" outlineLevel="0" collapsed="false">
      <c r="A51" s="44" t="s">
        <v>140</v>
      </c>
      <c r="B51" s="241"/>
      <c r="C51" s="242"/>
      <c r="D51" s="226" t="s">
        <v>447</v>
      </c>
      <c r="E51" s="227" t="s">
        <v>314</v>
      </c>
      <c r="F51" s="228"/>
      <c r="G51" s="241"/>
      <c r="H51" s="241"/>
      <c r="I51" s="241"/>
      <c r="J51" s="241"/>
      <c r="K51" s="241"/>
      <c r="L51" s="241"/>
      <c r="M51" s="241"/>
      <c r="N51" s="231" t="s">
        <v>448</v>
      </c>
      <c r="O51" s="243"/>
      <c r="P51" s="243"/>
      <c r="Q51" s="244"/>
      <c r="R51" s="244"/>
      <c r="S51" s="244"/>
      <c r="T51" s="245"/>
      <c r="U51" s="244"/>
      <c r="V51" s="244"/>
      <c r="W51" s="244"/>
      <c r="X51" s="244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</row>
    <row r="52" customFormat="false" ht="15" hidden="false" customHeight="false" outlineLevel="0" collapsed="false">
      <c r="A52" s="44" t="s">
        <v>142</v>
      </c>
      <c r="B52" s="241"/>
      <c r="C52" s="242"/>
      <c r="D52" s="226" t="s">
        <v>449</v>
      </c>
      <c r="E52" s="227" t="s">
        <v>344</v>
      </c>
      <c r="F52" s="228"/>
      <c r="G52" s="241"/>
      <c r="H52" s="241"/>
      <c r="I52" s="241"/>
      <c r="J52" s="241"/>
      <c r="K52" s="241"/>
      <c r="L52" s="241"/>
      <c r="M52" s="241"/>
      <c r="N52" s="231" t="s">
        <v>450</v>
      </c>
      <c r="O52" s="243"/>
      <c r="P52" s="243"/>
      <c r="Q52" s="244"/>
      <c r="R52" s="244"/>
      <c r="S52" s="244"/>
      <c r="T52" s="245"/>
      <c r="U52" s="244"/>
      <c r="V52" s="244"/>
      <c r="W52" s="244"/>
      <c r="X52" s="244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</row>
    <row r="53" customFormat="false" ht="15" hidden="false" customHeight="false" outlineLevel="0" collapsed="false">
      <c r="A53" s="44" t="s">
        <v>147</v>
      </c>
      <c r="B53" s="241"/>
      <c r="C53" s="242"/>
      <c r="D53" s="226" t="s">
        <v>451</v>
      </c>
      <c r="E53" s="227" t="s">
        <v>307</v>
      </c>
      <c r="F53" s="228"/>
      <c r="G53" s="241"/>
      <c r="H53" s="241"/>
      <c r="I53" s="241"/>
      <c r="J53" s="241"/>
      <c r="K53" s="241"/>
      <c r="L53" s="241"/>
      <c r="M53" s="241"/>
      <c r="N53" s="231" t="s">
        <v>452</v>
      </c>
      <c r="O53" s="243"/>
      <c r="P53" s="243"/>
      <c r="Q53" s="244"/>
      <c r="R53" s="244"/>
      <c r="S53" s="244"/>
      <c r="T53" s="245"/>
      <c r="U53" s="244"/>
      <c r="V53" s="244"/>
      <c r="W53" s="244"/>
      <c r="X53" s="244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</row>
    <row r="54" customFormat="false" ht="15" hidden="false" customHeight="false" outlineLevel="0" collapsed="false">
      <c r="A54" s="44" t="s">
        <v>149</v>
      </c>
      <c r="B54" s="241"/>
      <c r="C54" s="242"/>
      <c r="D54" s="226" t="s">
        <v>453</v>
      </c>
      <c r="E54" s="227" t="s">
        <v>307</v>
      </c>
      <c r="F54" s="228"/>
      <c r="G54" s="241"/>
      <c r="H54" s="241"/>
      <c r="I54" s="241"/>
      <c r="J54" s="241"/>
      <c r="K54" s="241"/>
      <c r="L54" s="241"/>
      <c r="M54" s="241"/>
      <c r="N54" s="231" t="s">
        <v>454</v>
      </c>
      <c r="O54" s="243"/>
      <c r="P54" s="243"/>
      <c r="Q54" s="244"/>
      <c r="R54" s="244"/>
      <c r="S54" s="244"/>
      <c r="T54" s="245"/>
      <c r="U54" s="244"/>
      <c r="V54" s="244"/>
      <c r="W54" s="244"/>
      <c r="X54" s="244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</row>
    <row r="55" customFormat="false" ht="15" hidden="false" customHeight="false" outlineLevel="0" collapsed="false">
      <c r="A55" s="44" t="s">
        <v>151</v>
      </c>
      <c r="B55" s="241"/>
      <c r="C55" s="242"/>
      <c r="D55" s="226" t="s">
        <v>455</v>
      </c>
      <c r="E55" s="227" t="s">
        <v>307</v>
      </c>
      <c r="F55" s="228"/>
      <c r="G55" s="241"/>
      <c r="H55" s="241"/>
      <c r="I55" s="241"/>
      <c r="J55" s="241"/>
      <c r="K55" s="241"/>
      <c r="L55" s="241"/>
      <c r="M55" s="241"/>
      <c r="N55" s="231" t="s">
        <v>456</v>
      </c>
      <c r="O55" s="243"/>
      <c r="P55" s="243"/>
      <c r="Q55" s="244"/>
      <c r="R55" s="244"/>
      <c r="S55" s="244"/>
      <c r="T55" s="245"/>
      <c r="U55" s="244"/>
      <c r="V55" s="244"/>
      <c r="W55" s="244"/>
      <c r="X55" s="244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1"/>
      <c r="AZ55" s="241"/>
      <c r="BA55" s="241"/>
      <c r="BB55" s="241"/>
      <c r="BC55" s="241"/>
      <c r="BD55" s="241"/>
      <c r="BE55" s="241"/>
      <c r="BF55" s="241"/>
      <c r="BG55" s="241"/>
      <c r="BH55" s="241"/>
      <c r="BI55" s="241"/>
      <c r="BJ55" s="241"/>
      <c r="BK55" s="241"/>
      <c r="BL55" s="241"/>
      <c r="BM55" s="241"/>
      <c r="BN55" s="241"/>
      <c r="BO55" s="241"/>
      <c r="BP55" s="241"/>
    </row>
    <row r="56" customFormat="false" ht="15" hidden="false" customHeight="false" outlineLevel="0" collapsed="false">
      <c r="A56" s="44" t="s">
        <v>153</v>
      </c>
      <c r="B56" s="241"/>
      <c r="C56" s="242"/>
      <c r="D56" s="226" t="s">
        <v>457</v>
      </c>
      <c r="E56" s="227" t="s">
        <v>317</v>
      </c>
      <c r="F56" s="228"/>
      <c r="G56" s="241"/>
      <c r="H56" s="241"/>
      <c r="I56" s="241"/>
      <c r="J56" s="241"/>
      <c r="K56" s="241"/>
      <c r="L56" s="241"/>
      <c r="M56" s="241"/>
      <c r="N56" s="231" t="s">
        <v>458</v>
      </c>
      <c r="O56" s="243"/>
      <c r="P56" s="243"/>
      <c r="Q56" s="244"/>
      <c r="R56" s="244"/>
      <c r="S56" s="244"/>
      <c r="T56" s="245"/>
      <c r="U56" s="244"/>
      <c r="V56" s="244"/>
      <c r="W56" s="244"/>
      <c r="X56" s="244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  <c r="AW56" s="241"/>
      <c r="AX56" s="241"/>
      <c r="AY56" s="241"/>
      <c r="AZ56" s="241"/>
      <c r="BA56" s="241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</row>
    <row r="57" customFormat="false" ht="15" hidden="false" customHeight="false" outlineLevel="0" collapsed="false">
      <c r="A57" s="44" t="s">
        <v>155</v>
      </c>
      <c r="B57" s="241"/>
      <c r="C57" s="242"/>
      <c r="D57" s="226" t="s">
        <v>459</v>
      </c>
      <c r="E57" s="227" t="s">
        <v>317</v>
      </c>
      <c r="F57" s="228"/>
      <c r="G57" s="241"/>
      <c r="H57" s="241"/>
      <c r="I57" s="241"/>
      <c r="J57" s="241"/>
      <c r="K57" s="241"/>
      <c r="L57" s="241"/>
      <c r="M57" s="241"/>
      <c r="N57" s="231" t="s">
        <v>460</v>
      </c>
      <c r="O57" s="243"/>
      <c r="P57" s="243"/>
      <c r="Q57" s="244"/>
      <c r="R57" s="244"/>
      <c r="S57" s="244"/>
      <c r="T57" s="245"/>
      <c r="U57" s="244"/>
      <c r="V57" s="244"/>
      <c r="W57" s="244"/>
      <c r="X57" s="244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1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</row>
    <row r="58" customFormat="false" ht="15" hidden="false" customHeight="false" outlineLevel="0" collapsed="false">
      <c r="A58" s="44" t="s">
        <v>160</v>
      </c>
      <c r="B58" s="241"/>
      <c r="C58" s="242"/>
      <c r="D58" s="226" t="s">
        <v>461</v>
      </c>
      <c r="E58" s="227" t="s">
        <v>317</v>
      </c>
      <c r="F58" s="228"/>
      <c r="G58" s="241"/>
      <c r="H58" s="241"/>
      <c r="I58" s="241"/>
      <c r="J58" s="241"/>
      <c r="K58" s="241"/>
      <c r="L58" s="241"/>
      <c r="M58" s="241"/>
      <c r="N58" s="231" t="s">
        <v>462</v>
      </c>
      <c r="O58" s="243"/>
      <c r="P58" s="243"/>
      <c r="Q58" s="244"/>
      <c r="R58" s="244"/>
      <c r="S58" s="244"/>
      <c r="T58" s="245"/>
      <c r="U58" s="244"/>
      <c r="V58" s="244"/>
      <c r="W58" s="244"/>
      <c r="X58" s="244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1"/>
      <c r="AZ58" s="241"/>
      <c r="BA58" s="241"/>
      <c r="BB58" s="241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</row>
    <row r="59" customFormat="false" ht="15" hidden="false" customHeight="false" outlineLevel="0" collapsed="false">
      <c r="A59" s="44" t="s">
        <v>162</v>
      </c>
      <c r="B59" s="241"/>
      <c r="C59" s="242"/>
      <c r="D59" s="226" t="s">
        <v>463</v>
      </c>
      <c r="E59" s="227" t="s">
        <v>317</v>
      </c>
      <c r="F59" s="228"/>
      <c r="G59" s="241"/>
      <c r="H59" s="241"/>
      <c r="I59" s="241"/>
      <c r="J59" s="241"/>
      <c r="K59" s="241"/>
      <c r="L59" s="241"/>
      <c r="M59" s="241"/>
      <c r="N59" s="231" t="s">
        <v>464</v>
      </c>
      <c r="O59" s="243"/>
      <c r="P59" s="243"/>
      <c r="Q59" s="244"/>
      <c r="R59" s="244"/>
      <c r="S59" s="244"/>
      <c r="T59" s="245"/>
      <c r="U59" s="244"/>
      <c r="V59" s="244"/>
      <c r="W59" s="244"/>
      <c r="X59" s="244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</row>
    <row r="60" customFormat="false" ht="15" hidden="false" customHeight="false" outlineLevel="0" collapsed="false">
      <c r="A60" s="44" t="s">
        <v>164</v>
      </c>
      <c r="B60" s="241"/>
      <c r="C60" s="242"/>
      <c r="D60" s="226" t="s">
        <v>465</v>
      </c>
      <c r="E60" s="227" t="s">
        <v>317</v>
      </c>
      <c r="F60" s="228"/>
      <c r="G60" s="241"/>
      <c r="H60" s="241"/>
      <c r="I60" s="241"/>
      <c r="J60" s="241"/>
      <c r="K60" s="241"/>
      <c r="L60" s="241"/>
      <c r="M60" s="241"/>
      <c r="N60" s="231" t="s">
        <v>466</v>
      </c>
      <c r="O60" s="243"/>
      <c r="P60" s="243"/>
      <c r="Q60" s="244"/>
      <c r="R60" s="244"/>
      <c r="S60" s="244"/>
      <c r="T60" s="245"/>
      <c r="U60" s="244"/>
      <c r="V60" s="244"/>
      <c r="W60" s="244"/>
      <c r="X60" s="244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</row>
    <row r="61" customFormat="false" ht="15" hidden="false" customHeight="false" outlineLevel="0" collapsed="false">
      <c r="A61" s="44" t="s">
        <v>166</v>
      </c>
      <c r="B61" s="241"/>
      <c r="C61" s="242"/>
      <c r="D61" s="226" t="s">
        <v>467</v>
      </c>
      <c r="E61" s="227" t="s">
        <v>324</v>
      </c>
      <c r="F61" s="228"/>
      <c r="G61" s="241"/>
      <c r="H61" s="241"/>
      <c r="I61" s="241"/>
      <c r="J61" s="241"/>
      <c r="K61" s="241"/>
      <c r="L61" s="241"/>
      <c r="M61" s="241"/>
      <c r="N61" s="231" t="s">
        <v>468</v>
      </c>
      <c r="O61" s="243"/>
      <c r="P61" s="243"/>
      <c r="Q61" s="244"/>
      <c r="R61" s="244"/>
      <c r="S61" s="244"/>
      <c r="T61" s="245"/>
      <c r="U61" s="244"/>
      <c r="V61" s="244"/>
      <c r="W61" s="244"/>
      <c r="X61" s="244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</row>
    <row r="62" customFormat="false" ht="15" hidden="false" customHeight="false" outlineLevel="0" collapsed="false">
      <c r="A62" s="44" t="s">
        <v>168</v>
      </c>
      <c r="B62" s="241"/>
      <c r="C62" s="242"/>
      <c r="D62" s="226" t="s">
        <v>469</v>
      </c>
      <c r="E62" s="227" t="s">
        <v>307</v>
      </c>
      <c r="F62" s="228"/>
      <c r="G62" s="241"/>
      <c r="H62" s="241"/>
      <c r="I62" s="241"/>
      <c r="J62" s="241"/>
      <c r="K62" s="241"/>
      <c r="L62" s="241"/>
      <c r="M62" s="241"/>
      <c r="N62" s="231" t="s">
        <v>470</v>
      </c>
      <c r="O62" s="243"/>
      <c r="P62" s="243"/>
      <c r="Q62" s="244"/>
      <c r="R62" s="244"/>
      <c r="S62" s="244"/>
      <c r="T62" s="245"/>
      <c r="U62" s="244"/>
      <c r="V62" s="244"/>
      <c r="W62" s="244"/>
      <c r="X62" s="244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  <c r="AW62" s="241"/>
      <c r="AX62" s="241"/>
      <c r="AY62" s="241"/>
      <c r="AZ62" s="241"/>
      <c r="BA62" s="241"/>
      <c r="BB62" s="241"/>
      <c r="BC62" s="241"/>
      <c r="BD62" s="241"/>
      <c r="BE62" s="241"/>
      <c r="BF62" s="241"/>
      <c r="BG62" s="241"/>
      <c r="BH62" s="241"/>
      <c r="BI62" s="241"/>
      <c r="BJ62" s="241"/>
      <c r="BK62" s="241"/>
      <c r="BL62" s="241"/>
      <c r="BM62" s="241"/>
      <c r="BN62" s="241"/>
      <c r="BO62" s="241"/>
      <c r="BP62" s="241"/>
    </row>
    <row r="63" customFormat="false" ht="15" hidden="false" customHeight="false" outlineLevel="0" collapsed="false">
      <c r="A63" s="44" t="s">
        <v>170</v>
      </c>
      <c r="B63" s="241"/>
      <c r="C63" s="242"/>
      <c r="D63" s="226" t="s">
        <v>471</v>
      </c>
      <c r="E63" s="227" t="s">
        <v>314</v>
      </c>
      <c r="F63" s="228"/>
      <c r="G63" s="241"/>
      <c r="H63" s="241"/>
      <c r="I63" s="241"/>
      <c r="J63" s="241"/>
      <c r="K63" s="241"/>
      <c r="L63" s="241"/>
      <c r="M63" s="241"/>
      <c r="N63" s="231" t="s">
        <v>323</v>
      </c>
      <c r="O63" s="243"/>
      <c r="P63" s="243"/>
      <c r="Q63" s="244"/>
      <c r="R63" s="244"/>
      <c r="S63" s="244"/>
      <c r="T63" s="245"/>
      <c r="U63" s="244"/>
      <c r="V63" s="244"/>
      <c r="W63" s="244"/>
      <c r="X63" s="244"/>
      <c r="Y63" s="241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  <c r="AV63" s="241"/>
      <c r="AW63" s="241"/>
      <c r="AX63" s="241"/>
      <c r="AY63" s="241"/>
      <c r="AZ63" s="241"/>
      <c r="BA63" s="241"/>
      <c r="BB63" s="241"/>
      <c r="BC63" s="241"/>
      <c r="BD63" s="241"/>
      <c r="BE63" s="241"/>
      <c r="BF63" s="241"/>
      <c r="BG63" s="241"/>
      <c r="BH63" s="241"/>
      <c r="BI63" s="241"/>
      <c r="BJ63" s="241"/>
      <c r="BK63" s="241"/>
      <c r="BL63" s="241"/>
      <c r="BM63" s="241"/>
      <c r="BN63" s="241"/>
      <c r="BO63" s="241"/>
      <c r="BP63" s="241"/>
    </row>
    <row r="64" customFormat="false" ht="15" hidden="false" customHeight="false" outlineLevel="0" collapsed="false">
      <c r="A64" s="241"/>
      <c r="B64" s="241"/>
      <c r="C64" s="242"/>
      <c r="D64" s="226" t="s">
        <v>472</v>
      </c>
      <c r="E64" s="227" t="s">
        <v>307</v>
      </c>
      <c r="F64" s="228"/>
      <c r="G64" s="241"/>
      <c r="H64" s="241"/>
      <c r="I64" s="241"/>
      <c r="J64" s="241"/>
      <c r="K64" s="241"/>
      <c r="L64" s="241"/>
      <c r="M64" s="241"/>
      <c r="N64" s="231" t="s">
        <v>473</v>
      </c>
      <c r="O64" s="243"/>
      <c r="P64" s="243"/>
      <c r="Q64" s="244"/>
      <c r="R64" s="244"/>
      <c r="S64" s="244"/>
      <c r="T64" s="245"/>
      <c r="U64" s="244"/>
      <c r="V64" s="244"/>
      <c r="W64" s="244"/>
      <c r="X64" s="244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1"/>
      <c r="AZ64" s="241"/>
      <c r="BA64" s="241"/>
      <c r="BB64" s="241"/>
      <c r="BC64" s="241"/>
      <c r="BD64" s="241"/>
      <c r="BE64" s="241"/>
      <c r="BF64" s="241"/>
      <c r="BG64" s="241"/>
      <c r="BH64" s="241"/>
      <c r="BI64" s="241"/>
      <c r="BJ64" s="241"/>
      <c r="BK64" s="241"/>
      <c r="BL64" s="241"/>
      <c r="BM64" s="241"/>
      <c r="BN64" s="241"/>
      <c r="BO64" s="241"/>
      <c r="BP64" s="241"/>
    </row>
    <row r="65" customFormat="false" ht="15" hidden="false" customHeight="false" outlineLevel="0" collapsed="false">
      <c r="A65" s="241"/>
      <c r="B65" s="241"/>
      <c r="C65" s="242"/>
      <c r="D65" s="226" t="s">
        <v>474</v>
      </c>
      <c r="E65" s="227" t="s">
        <v>324</v>
      </c>
      <c r="F65" s="228"/>
      <c r="G65" s="241"/>
      <c r="H65" s="241"/>
      <c r="I65" s="241"/>
      <c r="J65" s="241"/>
      <c r="K65" s="241"/>
      <c r="L65" s="241"/>
      <c r="M65" s="241"/>
      <c r="N65" s="231" t="s">
        <v>475</v>
      </c>
      <c r="O65" s="243"/>
      <c r="P65" s="243"/>
      <c r="Q65" s="244"/>
      <c r="R65" s="244"/>
      <c r="S65" s="244"/>
      <c r="T65" s="245"/>
      <c r="U65" s="244"/>
      <c r="V65" s="244"/>
      <c r="W65" s="244"/>
      <c r="X65" s="244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  <c r="BF65" s="241"/>
      <c r="BG65" s="241"/>
      <c r="BH65" s="241"/>
      <c r="BI65" s="241"/>
      <c r="BJ65" s="241"/>
      <c r="BK65" s="241"/>
      <c r="BL65" s="241"/>
      <c r="BM65" s="241"/>
      <c r="BN65" s="241"/>
      <c r="BO65" s="241"/>
      <c r="BP65" s="241"/>
    </row>
    <row r="66" customFormat="false" ht="15" hidden="false" customHeight="false" outlineLevel="0" collapsed="false">
      <c r="A66" s="241"/>
      <c r="B66" s="241"/>
      <c r="C66" s="242"/>
      <c r="D66" s="226" t="s">
        <v>476</v>
      </c>
      <c r="E66" s="227" t="s">
        <v>307</v>
      </c>
      <c r="F66" s="228"/>
      <c r="G66" s="241"/>
      <c r="H66" s="241"/>
      <c r="I66" s="241"/>
      <c r="J66" s="241"/>
      <c r="K66" s="241"/>
      <c r="L66" s="241"/>
      <c r="M66" s="241"/>
      <c r="N66" s="231" t="s">
        <v>477</v>
      </c>
      <c r="O66" s="243"/>
      <c r="P66" s="243"/>
      <c r="Q66" s="244"/>
      <c r="R66" s="244"/>
      <c r="S66" s="244"/>
      <c r="T66" s="245"/>
      <c r="U66" s="244"/>
      <c r="V66" s="244"/>
      <c r="W66" s="244"/>
      <c r="X66" s="244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</row>
    <row r="67" customFormat="false" ht="15" hidden="false" customHeight="false" outlineLevel="0" collapsed="false">
      <c r="A67" s="241"/>
      <c r="B67" s="241"/>
      <c r="C67" s="242"/>
      <c r="D67" s="226" t="s">
        <v>478</v>
      </c>
      <c r="E67" s="227" t="s">
        <v>307</v>
      </c>
      <c r="F67" s="228"/>
      <c r="G67" s="241"/>
      <c r="H67" s="241"/>
      <c r="I67" s="241"/>
      <c r="J67" s="241"/>
      <c r="K67" s="241"/>
      <c r="L67" s="241"/>
      <c r="M67" s="241"/>
      <c r="N67" s="231" t="s">
        <v>479</v>
      </c>
      <c r="O67" s="243"/>
      <c r="P67" s="243"/>
      <c r="Q67" s="244"/>
      <c r="R67" s="244"/>
      <c r="S67" s="244"/>
      <c r="T67" s="245"/>
      <c r="U67" s="244"/>
      <c r="V67" s="244"/>
      <c r="W67" s="244"/>
      <c r="X67" s="244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1"/>
      <c r="AX67" s="241"/>
      <c r="AY67" s="241"/>
      <c r="AZ67" s="241"/>
      <c r="BA67" s="241"/>
      <c r="BB67" s="241"/>
      <c r="BC67" s="241"/>
      <c r="BD67" s="241"/>
      <c r="BE67" s="241"/>
      <c r="BF67" s="241"/>
      <c r="BG67" s="241"/>
      <c r="BH67" s="241"/>
      <c r="BI67" s="241"/>
      <c r="BJ67" s="241"/>
      <c r="BK67" s="241"/>
      <c r="BL67" s="241"/>
      <c r="BM67" s="241"/>
      <c r="BN67" s="241"/>
      <c r="BO67" s="241"/>
      <c r="BP67" s="241"/>
    </row>
    <row r="68" customFormat="false" ht="15" hidden="false" customHeight="false" outlineLevel="0" collapsed="false">
      <c r="A68" s="241"/>
      <c r="B68" s="241"/>
      <c r="C68" s="242"/>
      <c r="D68" s="226" t="s">
        <v>480</v>
      </c>
      <c r="E68" s="227" t="s">
        <v>324</v>
      </c>
      <c r="F68" s="228"/>
      <c r="G68" s="241"/>
      <c r="H68" s="241"/>
      <c r="I68" s="241"/>
      <c r="J68" s="241"/>
      <c r="K68" s="241"/>
      <c r="L68" s="241"/>
      <c r="M68" s="241"/>
      <c r="N68" s="231" t="s">
        <v>481</v>
      </c>
      <c r="O68" s="243"/>
      <c r="P68" s="243"/>
      <c r="Q68" s="244"/>
      <c r="R68" s="244"/>
      <c r="S68" s="244"/>
      <c r="T68" s="245"/>
      <c r="U68" s="244"/>
      <c r="V68" s="244"/>
      <c r="W68" s="244"/>
      <c r="X68" s="244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  <c r="BF68" s="241"/>
      <c r="BG68" s="241"/>
      <c r="BH68" s="241"/>
      <c r="BI68" s="241"/>
      <c r="BJ68" s="241"/>
      <c r="BK68" s="241"/>
      <c r="BL68" s="241"/>
      <c r="BM68" s="241"/>
      <c r="BN68" s="241"/>
      <c r="BO68" s="241"/>
      <c r="BP68" s="241"/>
    </row>
    <row r="69" customFormat="false" ht="15" hidden="false" customHeight="false" outlineLevel="0" collapsed="false">
      <c r="A69" s="241"/>
      <c r="B69" s="241"/>
      <c r="C69" s="242"/>
      <c r="D69" s="226" t="s">
        <v>482</v>
      </c>
      <c r="E69" s="227" t="s">
        <v>317</v>
      </c>
      <c r="F69" s="228"/>
      <c r="G69" s="241"/>
      <c r="H69" s="241"/>
      <c r="I69" s="241"/>
      <c r="J69" s="241"/>
      <c r="K69" s="241"/>
      <c r="L69" s="241"/>
      <c r="M69" s="241"/>
      <c r="N69" s="231" t="s">
        <v>483</v>
      </c>
      <c r="O69" s="243"/>
      <c r="P69" s="243"/>
      <c r="Q69" s="244"/>
      <c r="R69" s="244"/>
      <c r="S69" s="244"/>
      <c r="T69" s="245"/>
      <c r="U69" s="244"/>
      <c r="V69" s="244"/>
      <c r="W69" s="244"/>
      <c r="X69" s="244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241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</row>
    <row r="70" customFormat="false" ht="15" hidden="false" customHeight="false" outlineLevel="0" collapsed="false">
      <c r="A70" s="241"/>
      <c r="B70" s="241"/>
      <c r="C70" s="242"/>
      <c r="D70" s="226" t="s">
        <v>484</v>
      </c>
      <c r="E70" s="227" t="s">
        <v>314</v>
      </c>
      <c r="F70" s="228"/>
      <c r="G70" s="241"/>
      <c r="H70" s="241"/>
      <c r="I70" s="241"/>
      <c r="J70" s="241"/>
      <c r="K70" s="241"/>
      <c r="L70" s="241"/>
      <c r="M70" s="241"/>
      <c r="N70" s="231" t="s">
        <v>485</v>
      </c>
      <c r="O70" s="243"/>
      <c r="P70" s="243"/>
      <c r="Q70" s="244"/>
      <c r="R70" s="244"/>
      <c r="S70" s="244"/>
      <c r="T70" s="245"/>
      <c r="U70" s="244"/>
      <c r="V70" s="244"/>
      <c r="W70" s="244"/>
      <c r="X70" s="244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1"/>
      <c r="AZ70" s="241"/>
      <c r="BA70" s="241"/>
      <c r="BB70" s="241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</row>
    <row r="71" customFormat="false" ht="15" hidden="false" customHeight="false" outlineLevel="0" collapsed="false">
      <c r="A71" s="241"/>
      <c r="B71" s="241"/>
      <c r="C71" s="242"/>
      <c r="D71" s="226" t="s">
        <v>486</v>
      </c>
      <c r="E71" s="227" t="s">
        <v>317</v>
      </c>
      <c r="F71" s="228"/>
      <c r="G71" s="241"/>
      <c r="H71" s="241"/>
      <c r="I71" s="241"/>
      <c r="J71" s="241"/>
      <c r="K71" s="241"/>
      <c r="L71" s="241"/>
      <c r="M71" s="241"/>
      <c r="N71" s="231" t="s">
        <v>487</v>
      </c>
      <c r="O71" s="243"/>
      <c r="P71" s="243"/>
      <c r="Q71" s="244"/>
      <c r="R71" s="244"/>
      <c r="S71" s="244"/>
      <c r="T71" s="245"/>
      <c r="U71" s="244"/>
      <c r="V71" s="244"/>
      <c r="W71" s="244"/>
      <c r="X71" s="244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</row>
    <row r="72" customFormat="false" ht="15" hidden="false" customHeight="false" outlineLevel="0" collapsed="false">
      <c r="A72" s="241"/>
      <c r="B72" s="241"/>
      <c r="C72" s="242"/>
      <c r="D72" s="226" t="s">
        <v>488</v>
      </c>
      <c r="E72" s="227" t="s">
        <v>314</v>
      </c>
      <c r="F72" s="228"/>
      <c r="G72" s="241"/>
      <c r="H72" s="241"/>
      <c r="I72" s="241"/>
      <c r="J72" s="241"/>
      <c r="K72" s="241"/>
      <c r="L72" s="241"/>
      <c r="M72" s="241"/>
      <c r="N72" s="231" t="s">
        <v>489</v>
      </c>
      <c r="O72" s="243"/>
      <c r="P72" s="243"/>
      <c r="Q72" s="244"/>
      <c r="R72" s="244"/>
      <c r="S72" s="244"/>
      <c r="T72" s="245"/>
      <c r="U72" s="244"/>
      <c r="V72" s="244"/>
      <c r="W72" s="244"/>
      <c r="X72" s="244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</row>
    <row r="73" customFormat="false" ht="15" hidden="false" customHeight="false" outlineLevel="0" collapsed="false">
      <c r="A73" s="241"/>
      <c r="B73" s="241"/>
      <c r="C73" s="242"/>
      <c r="D73" s="226" t="s">
        <v>490</v>
      </c>
      <c r="E73" s="227" t="s">
        <v>317</v>
      </c>
      <c r="F73" s="228"/>
      <c r="G73" s="241"/>
      <c r="H73" s="241"/>
      <c r="I73" s="241"/>
      <c r="J73" s="241"/>
      <c r="K73" s="241"/>
      <c r="L73" s="241"/>
      <c r="M73" s="241"/>
      <c r="N73" s="231" t="s">
        <v>491</v>
      </c>
      <c r="O73" s="243"/>
      <c r="P73" s="243"/>
      <c r="Q73" s="244"/>
      <c r="R73" s="244"/>
      <c r="S73" s="244"/>
      <c r="T73" s="245"/>
      <c r="U73" s="244"/>
      <c r="V73" s="244"/>
      <c r="W73" s="244"/>
      <c r="X73" s="244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1"/>
      <c r="BA73" s="241"/>
      <c r="BB73" s="241"/>
      <c r="BC73" s="241"/>
      <c r="BD73" s="241"/>
      <c r="BE73" s="241"/>
      <c r="BF73" s="241"/>
      <c r="BG73" s="241"/>
      <c r="BH73" s="241"/>
      <c r="BI73" s="241"/>
      <c r="BJ73" s="241"/>
      <c r="BK73" s="241"/>
      <c r="BL73" s="241"/>
      <c r="BM73" s="241"/>
      <c r="BN73" s="241"/>
      <c r="BO73" s="241"/>
      <c r="BP73" s="241"/>
    </row>
    <row r="74" customFormat="false" ht="15" hidden="false" customHeight="false" outlineLevel="0" collapsed="false">
      <c r="A74" s="241"/>
      <c r="B74" s="241"/>
      <c r="C74" s="242"/>
      <c r="D74" s="226" t="s">
        <v>492</v>
      </c>
      <c r="E74" s="227" t="s">
        <v>317</v>
      </c>
      <c r="F74" s="228"/>
      <c r="G74" s="241"/>
      <c r="H74" s="241"/>
      <c r="I74" s="241"/>
      <c r="J74" s="241"/>
      <c r="K74" s="241"/>
      <c r="L74" s="241"/>
      <c r="M74" s="241"/>
      <c r="N74" s="231" t="s">
        <v>493</v>
      </c>
      <c r="O74" s="243"/>
      <c r="P74" s="243"/>
      <c r="Q74" s="244"/>
      <c r="R74" s="244"/>
      <c r="S74" s="244"/>
      <c r="T74" s="245"/>
      <c r="U74" s="244"/>
      <c r="V74" s="244"/>
      <c r="W74" s="244"/>
      <c r="X74" s="244"/>
      <c r="Y74" s="241"/>
      <c r="Z74" s="241"/>
      <c r="AA74" s="241"/>
      <c r="AB74" s="241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1"/>
      <c r="BA74" s="241"/>
      <c r="BB74" s="241"/>
      <c r="BC74" s="241"/>
      <c r="BD74" s="241"/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</row>
    <row r="75" customFormat="false" ht="15" hidden="false" customHeight="false" outlineLevel="0" collapsed="false">
      <c r="A75" s="241"/>
      <c r="B75" s="241"/>
      <c r="C75" s="242"/>
      <c r="D75" s="226" t="s">
        <v>494</v>
      </c>
      <c r="E75" s="227" t="s">
        <v>344</v>
      </c>
      <c r="F75" s="228"/>
      <c r="G75" s="241"/>
      <c r="H75" s="241"/>
      <c r="I75" s="241"/>
      <c r="J75" s="241"/>
      <c r="K75" s="241"/>
      <c r="L75" s="241"/>
      <c r="M75" s="241"/>
      <c r="N75" s="231" t="s">
        <v>495</v>
      </c>
      <c r="O75" s="243"/>
      <c r="P75" s="243"/>
      <c r="Q75" s="244"/>
      <c r="R75" s="244"/>
      <c r="S75" s="244"/>
      <c r="T75" s="245"/>
      <c r="U75" s="244"/>
      <c r="V75" s="244"/>
      <c r="W75" s="244"/>
      <c r="X75" s="244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1"/>
      <c r="BD75" s="241"/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</row>
    <row r="76" customFormat="false" ht="15" hidden="false" customHeight="false" outlineLevel="0" collapsed="false">
      <c r="A76" s="241"/>
      <c r="B76" s="241"/>
      <c r="C76" s="242"/>
      <c r="D76" s="226" t="s">
        <v>496</v>
      </c>
      <c r="E76" s="227" t="s">
        <v>317</v>
      </c>
      <c r="F76" s="228"/>
      <c r="G76" s="241"/>
      <c r="H76" s="241"/>
      <c r="I76" s="241"/>
      <c r="J76" s="241"/>
      <c r="K76" s="241"/>
      <c r="L76" s="241"/>
      <c r="M76" s="241"/>
      <c r="N76" s="231" t="s">
        <v>497</v>
      </c>
      <c r="O76" s="243"/>
      <c r="P76" s="243"/>
      <c r="Q76" s="244"/>
      <c r="R76" s="244"/>
      <c r="S76" s="244"/>
      <c r="T76" s="245"/>
      <c r="U76" s="244"/>
      <c r="V76" s="244"/>
      <c r="W76" s="244"/>
      <c r="X76" s="244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  <c r="BF76" s="241"/>
      <c r="BG76" s="241"/>
      <c r="BH76" s="241"/>
      <c r="BI76" s="241"/>
      <c r="BJ76" s="241"/>
      <c r="BK76" s="241"/>
      <c r="BL76" s="241"/>
      <c r="BM76" s="241"/>
      <c r="BN76" s="241"/>
      <c r="BO76" s="241"/>
      <c r="BP76" s="241"/>
    </row>
    <row r="77" customFormat="false" ht="15" hidden="false" customHeight="false" outlineLevel="0" collapsed="false">
      <c r="A77" s="241"/>
      <c r="B77" s="241"/>
      <c r="C77" s="242"/>
      <c r="D77" s="226" t="s">
        <v>498</v>
      </c>
      <c r="E77" s="227" t="s">
        <v>317</v>
      </c>
      <c r="F77" s="228"/>
      <c r="G77" s="241"/>
      <c r="H77" s="241"/>
      <c r="I77" s="241"/>
      <c r="J77" s="241"/>
      <c r="K77" s="241"/>
      <c r="L77" s="241"/>
      <c r="M77" s="241"/>
      <c r="N77" s="231" t="s">
        <v>499</v>
      </c>
      <c r="O77" s="243"/>
      <c r="P77" s="243"/>
      <c r="Q77" s="244"/>
      <c r="R77" s="244"/>
      <c r="S77" s="244"/>
      <c r="T77" s="245"/>
      <c r="U77" s="244"/>
      <c r="V77" s="244"/>
      <c r="W77" s="244"/>
      <c r="X77" s="244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241"/>
      <c r="BI77" s="241"/>
      <c r="BJ77" s="241"/>
      <c r="BK77" s="241"/>
      <c r="BL77" s="241"/>
      <c r="BM77" s="241"/>
      <c r="BN77" s="241"/>
      <c r="BO77" s="241"/>
      <c r="BP77" s="241"/>
    </row>
    <row r="78" customFormat="false" ht="15" hidden="false" customHeight="false" outlineLevel="0" collapsed="false">
      <c r="A78" s="241"/>
      <c r="B78" s="241"/>
      <c r="C78" s="242"/>
      <c r="D78" s="226" t="s">
        <v>500</v>
      </c>
      <c r="E78" s="227" t="s">
        <v>307</v>
      </c>
      <c r="F78" s="228"/>
      <c r="G78" s="241"/>
      <c r="H78" s="241"/>
      <c r="I78" s="241"/>
      <c r="J78" s="241"/>
      <c r="K78" s="241"/>
      <c r="L78" s="241"/>
      <c r="M78" s="241"/>
      <c r="N78" s="231" t="s">
        <v>501</v>
      </c>
      <c r="O78" s="243"/>
      <c r="P78" s="243"/>
      <c r="Q78" s="244"/>
      <c r="R78" s="244"/>
      <c r="S78" s="244"/>
      <c r="T78" s="245"/>
      <c r="U78" s="244"/>
      <c r="V78" s="244"/>
      <c r="W78" s="244"/>
      <c r="X78" s="244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  <c r="BF78" s="241"/>
      <c r="BG78" s="241"/>
      <c r="BH78" s="241"/>
      <c r="BI78" s="241"/>
      <c r="BJ78" s="241"/>
      <c r="BK78" s="241"/>
      <c r="BL78" s="241"/>
      <c r="BM78" s="241"/>
      <c r="BN78" s="241"/>
      <c r="BO78" s="241"/>
      <c r="BP78" s="241"/>
    </row>
    <row r="79" customFormat="false" ht="15" hidden="false" customHeight="false" outlineLevel="0" collapsed="false">
      <c r="A79" s="241"/>
      <c r="B79" s="241"/>
      <c r="C79" s="242"/>
      <c r="D79" s="226" t="s">
        <v>502</v>
      </c>
      <c r="E79" s="227" t="s">
        <v>317</v>
      </c>
      <c r="F79" s="228"/>
      <c r="G79" s="241"/>
      <c r="H79" s="241"/>
      <c r="I79" s="241"/>
      <c r="J79" s="241"/>
      <c r="K79" s="241"/>
      <c r="L79" s="241"/>
      <c r="M79" s="241"/>
      <c r="N79" s="231" t="s">
        <v>503</v>
      </c>
      <c r="O79" s="243"/>
      <c r="P79" s="243"/>
      <c r="Q79" s="244"/>
      <c r="R79" s="244"/>
      <c r="S79" s="244"/>
      <c r="T79" s="245"/>
      <c r="U79" s="244"/>
      <c r="V79" s="244"/>
      <c r="W79" s="244"/>
      <c r="X79" s="244"/>
      <c r="Y79" s="241"/>
      <c r="Z79" s="241"/>
      <c r="AA79" s="241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  <c r="AU79" s="241"/>
      <c r="AV79" s="241"/>
      <c r="AW79" s="241"/>
      <c r="AX79" s="241"/>
      <c r="AY79" s="241"/>
      <c r="AZ79" s="241"/>
      <c r="BA79" s="241"/>
      <c r="BB79" s="241"/>
      <c r="BC79" s="241"/>
      <c r="BD79" s="241"/>
      <c r="BE79" s="241"/>
      <c r="BF79" s="241"/>
      <c r="BG79" s="241"/>
      <c r="BH79" s="241"/>
      <c r="BI79" s="241"/>
      <c r="BJ79" s="241"/>
      <c r="BK79" s="241"/>
      <c r="BL79" s="241"/>
      <c r="BM79" s="241"/>
      <c r="BN79" s="241"/>
      <c r="BO79" s="241"/>
      <c r="BP79" s="241"/>
    </row>
    <row r="80" customFormat="false" ht="15" hidden="false" customHeight="false" outlineLevel="0" collapsed="false">
      <c r="A80" s="241"/>
      <c r="B80" s="241"/>
      <c r="C80" s="242"/>
      <c r="D80" s="226" t="s">
        <v>504</v>
      </c>
      <c r="E80" s="227" t="s">
        <v>324</v>
      </c>
      <c r="F80" s="228"/>
      <c r="G80" s="241"/>
      <c r="H80" s="241"/>
      <c r="I80" s="241"/>
      <c r="J80" s="241"/>
      <c r="K80" s="241"/>
      <c r="L80" s="241"/>
      <c r="M80" s="241"/>
      <c r="N80" s="231" t="s">
        <v>505</v>
      </c>
      <c r="O80" s="243"/>
      <c r="P80" s="243"/>
      <c r="Q80" s="244"/>
      <c r="R80" s="244"/>
      <c r="S80" s="244"/>
      <c r="T80" s="245"/>
      <c r="U80" s="244"/>
      <c r="V80" s="244"/>
      <c r="W80" s="244"/>
      <c r="X80" s="244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  <c r="AW80" s="241"/>
      <c r="AX80" s="241"/>
      <c r="AY80" s="241"/>
      <c r="AZ80" s="241"/>
      <c r="BA80" s="241"/>
      <c r="BB80" s="241"/>
      <c r="BC80" s="241"/>
      <c r="BD80" s="241"/>
      <c r="BE80" s="241"/>
      <c r="BF80" s="241"/>
      <c r="BG80" s="241"/>
      <c r="BH80" s="241"/>
      <c r="BI80" s="241"/>
      <c r="BJ80" s="241"/>
      <c r="BK80" s="241"/>
      <c r="BL80" s="241"/>
      <c r="BM80" s="241"/>
      <c r="BN80" s="241"/>
      <c r="BO80" s="241"/>
      <c r="BP80" s="241"/>
    </row>
    <row r="81" customFormat="false" ht="15" hidden="false" customHeight="false" outlineLevel="0" collapsed="false">
      <c r="A81" s="241"/>
      <c r="B81" s="241"/>
      <c r="C81" s="242"/>
      <c r="D81" s="226" t="s">
        <v>506</v>
      </c>
      <c r="E81" s="227" t="s">
        <v>307</v>
      </c>
      <c r="F81" s="228"/>
      <c r="G81" s="241"/>
      <c r="H81" s="241"/>
      <c r="I81" s="241"/>
      <c r="J81" s="241"/>
      <c r="K81" s="241"/>
      <c r="L81" s="241"/>
      <c r="M81" s="241"/>
      <c r="N81" s="231" t="s">
        <v>507</v>
      </c>
      <c r="O81" s="243"/>
      <c r="P81" s="243"/>
      <c r="Q81" s="244"/>
      <c r="R81" s="244"/>
      <c r="S81" s="244"/>
      <c r="T81" s="245"/>
      <c r="U81" s="244"/>
      <c r="V81" s="244"/>
      <c r="W81" s="244"/>
      <c r="X81" s="244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241"/>
      <c r="BC81" s="241"/>
      <c r="BD81" s="241"/>
      <c r="BE81" s="241"/>
      <c r="BF81" s="241"/>
      <c r="BG81" s="241"/>
      <c r="BH81" s="241"/>
      <c r="BI81" s="241"/>
      <c r="BJ81" s="241"/>
      <c r="BK81" s="241"/>
      <c r="BL81" s="241"/>
      <c r="BM81" s="241"/>
      <c r="BN81" s="241"/>
      <c r="BO81" s="241"/>
      <c r="BP81" s="241"/>
    </row>
    <row r="82" customFormat="false" ht="15" hidden="false" customHeight="false" outlineLevel="0" collapsed="false">
      <c r="A82" s="241"/>
      <c r="B82" s="241"/>
      <c r="C82" s="242"/>
      <c r="D82" s="226" t="s">
        <v>508</v>
      </c>
      <c r="E82" s="227" t="s">
        <v>344</v>
      </c>
      <c r="F82" s="228"/>
      <c r="G82" s="241"/>
      <c r="H82" s="241"/>
      <c r="I82" s="241"/>
      <c r="J82" s="241"/>
      <c r="K82" s="241"/>
      <c r="L82" s="241"/>
      <c r="M82" s="241"/>
      <c r="N82" s="231" t="s">
        <v>509</v>
      </c>
      <c r="O82" s="243"/>
      <c r="P82" s="243"/>
      <c r="Q82" s="244"/>
      <c r="R82" s="244"/>
      <c r="S82" s="244"/>
      <c r="T82" s="245"/>
      <c r="U82" s="244"/>
      <c r="V82" s="244"/>
      <c r="W82" s="244"/>
      <c r="X82" s="244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  <c r="BF82" s="241"/>
      <c r="BG82" s="241"/>
      <c r="BH82" s="241"/>
      <c r="BI82" s="241"/>
      <c r="BJ82" s="241"/>
      <c r="BK82" s="241"/>
      <c r="BL82" s="241"/>
      <c r="BM82" s="241"/>
      <c r="BN82" s="241"/>
      <c r="BO82" s="241"/>
      <c r="BP82" s="241"/>
    </row>
    <row r="83" customFormat="false" ht="15" hidden="false" customHeight="false" outlineLevel="0" collapsed="false">
      <c r="A83" s="241"/>
      <c r="B83" s="241"/>
      <c r="C83" s="242"/>
      <c r="D83" s="226" t="s">
        <v>510</v>
      </c>
      <c r="E83" s="227" t="s">
        <v>324</v>
      </c>
      <c r="F83" s="228"/>
      <c r="G83" s="241"/>
      <c r="H83" s="241"/>
      <c r="I83" s="241"/>
      <c r="J83" s="241"/>
      <c r="K83" s="241"/>
      <c r="L83" s="241"/>
      <c r="M83" s="241"/>
      <c r="N83" s="231" t="s">
        <v>511</v>
      </c>
      <c r="O83" s="243"/>
      <c r="P83" s="243"/>
      <c r="Q83" s="244"/>
      <c r="R83" s="244"/>
      <c r="S83" s="244"/>
      <c r="T83" s="245"/>
      <c r="U83" s="244"/>
      <c r="V83" s="244"/>
      <c r="W83" s="244"/>
      <c r="X83" s="244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  <c r="BF83" s="241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</row>
    <row r="84" customFormat="false" ht="15" hidden="false" customHeight="false" outlineLevel="0" collapsed="false">
      <c r="A84" s="241"/>
      <c r="B84" s="241"/>
      <c r="C84" s="242"/>
      <c r="D84" s="226" t="s">
        <v>512</v>
      </c>
      <c r="E84" s="227" t="s">
        <v>307</v>
      </c>
      <c r="F84" s="228"/>
      <c r="G84" s="241"/>
      <c r="H84" s="241"/>
      <c r="I84" s="241"/>
      <c r="J84" s="241"/>
      <c r="K84" s="241"/>
      <c r="L84" s="241"/>
      <c r="M84" s="241"/>
      <c r="N84" s="231" t="s">
        <v>513</v>
      </c>
      <c r="O84" s="243"/>
      <c r="P84" s="243"/>
      <c r="Q84" s="244"/>
      <c r="R84" s="244"/>
      <c r="S84" s="244"/>
      <c r="T84" s="245"/>
      <c r="U84" s="244"/>
      <c r="V84" s="244"/>
      <c r="W84" s="244"/>
      <c r="X84" s="244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</row>
    <row r="85" customFormat="false" ht="15" hidden="false" customHeight="false" outlineLevel="0" collapsed="false">
      <c r="A85" s="241"/>
      <c r="B85" s="241"/>
      <c r="C85" s="242"/>
      <c r="D85" s="226" t="s">
        <v>514</v>
      </c>
      <c r="E85" s="227" t="s">
        <v>344</v>
      </c>
      <c r="F85" s="228"/>
      <c r="G85" s="241"/>
      <c r="H85" s="241"/>
      <c r="I85" s="241"/>
      <c r="J85" s="241"/>
      <c r="K85" s="241"/>
      <c r="L85" s="241"/>
      <c r="M85" s="241"/>
      <c r="N85" s="231" t="s">
        <v>515</v>
      </c>
      <c r="O85" s="243"/>
      <c r="P85" s="243"/>
      <c r="Q85" s="244"/>
      <c r="R85" s="244"/>
      <c r="S85" s="244"/>
      <c r="T85" s="245"/>
      <c r="U85" s="244"/>
      <c r="V85" s="244"/>
      <c r="W85" s="244"/>
      <c r="X85" s="244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1"/>
      <c r="AZ85" s="241"/>
      <c r="BA85" s="241"/>
      <c r="BB85" s="241"/>
      <c r="BC85" s="241"/>
      <c r="BD85" s="241"/>
      <c r="BE85" s="241"/>
      <c r="BF85" s="241"/>
      <c r="BG85" s="241"/>
      <c r="BH85" s="241"/>
      <c r="BI85" s="241"/>
      <c r="BJ85" s="241"/>
      <c r="BK85" s="241"/>
      <c r="BL85" s="241"/>
      <c r="BM85" s="241"/>
      <c r="BN85" s="241"/>
      <c r="BO85" s="241"/>
      <c r="BP85" s="241"/>
    </row>
    <row r="86" customFormat="false" ht="15" hidden="false" customHeight="false" outlineLevel="0" collapsed="false">
      <c r="A86" s="241"/>
      <c r="B86" s="241"/>
      <c r="C86" s="242"/>
      <c r="D86" s="226" t="s">
        <v>516</v>
      </c>
      <c r="E86" s="227" t="s">
        <v>324</v>
      </c>
      <c r="F86" s="228"/>
      <c r="G86" s="241"/>
      <c r="H86" s="241"/>
      <c r="I86" s="241"/>
      <c r="J86" s="241"/>
      <c r="K86" s="241"/>
      <c r="L86" s="241"/>
      <c r="M86" s="241"/>
      <c r="N86" s="231" t="s">
        <v>517</v>
      </c>
      <c r="O86" s="243"/>
      <c r="P86" s="243"/>
      <c r="Q86" s="244"/>
      <c r="R86" s="244"/>
      <c r="S86" s="244"/>
      <c r="T86" s="245"/>
      <c r="U86" s="244"/>
      <c r="V86" s="244"/>
      <c r="W86" s="244"/>
      <c r="X86" s="244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241"/>
      <c r="BM86" s="241"/>
      <c r="BN86" s="241"/>
      <c r="BO86" s="241"/>
      <c r="BP86" s="241"/>
    </row>
    <row r="87" customFormat="false" ht="15" hidden="false" customHeight="false" outlineLevel="0" collapsed="false">
      <c r="A87" s="241"/>
      <c r="B87" s="241"/>
      <c r="C87" s="242"/>
      <c r="D87" s="226" t="s">
        <v>518</v>
      </c>
      <c r="E87" s="227" t="s">
        <v>317</v>
      </c>
      <c r="F87" s="228"/>
      <c r="G87" s="241"/>
      <c r="H87" s="241"/>
      <c r="I87" s="241"/>
      <c r="J87" s="241"/>
      <c r="K87" s="241"/>
      <c r="L87" s="241"/>
      <c r="M87" s="241"/>
      <c r="N87" s="231" t="s">
        <v>519</v>
      </c>
      <c r="O87" s="243"/>
      <c r="P87" s="243"/>
      <c r="Q87" s="244"/>
      <c r="R87" s="244"/>
      <c r="S87" s="244"/>
      <c r="T87" s="245"/>
      <c r="U87" s="244"/>
      <c r="V87" s="244"/>
      <c r="W87" s="244"/>
      <c r="X87" s="244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  <c r="AV87" s="241"/>
      <c r="AW87" s="241"/>
      <c r="AX87" s="241"/>
      <c r="AY87" s="241"/>
      <c r="AZ87" s="241"/>
      <c r="BA87" s="241"/>
      <c r="BB87" s="241"/>
      <c r="BC87" s="241"/>
      <c r="BD87" s="241"/>
      <c r="BE87" s="241"/>
      <c r="BF87" s="241"/>
      <c r="BG87" s="241"/>
      <c r="BH87" s="241"/>
      <c r="BI87" s="241"/>
      <c r="BJ87" s="241"/>
      <c r="BK87" s="241"/>
      <c r="BL87" s="241"/>
      <c r="BM87" s="241"/>
      <c r="BN87" s="241"/>
      <c r="BO87" s="241"/>
      <c r="BP87" s="241"/>
    </row>
    <row r="88" customFormat="false" ht="15" hidden="false" customHeight="false" outlineLevel="0" collapsed="false">
      <c r="A88" s="241"/>
      <c r="B88" s="241"/>
      <c r="C88" s="242"/>
      <c r="D88" s="226" t="s">
        <v>520</v>
      </c>
      <c r="E88" s="227" t="s">
        <v>317</v>
      </c>
      <c r="F88" s="228"/>
      <c r="G88" s="241"/>
      <c r="H88" s="241"/>
      <c r="I88" s="241"/>
      <c r="J88" s="241"/>
      <c r="K88" s="241"/>
      <c r="L88" s="241"/>
      <c r="M88" s="241"/>
      <c r="N88" s="231" t="s">
        <v>521</v>
      </c>
      <c r="O88" s="243"/>
      <c r="P88" s="243"/>
      <c r="Q88" s="244"/>
      <c r="R88" s="244"/>
      <c r="S88" s="244"/>
      <c r="T88" s="245"/>
      <c r="U88" s="244"/>
      <c r="V88" s="244"/>
      <c r="W88" s="244"/>
      <c r="X88" s="244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241"/>
      <c r="BM88" s="241"/>
      <c r="BN88" s="241"/>
      <c r="BO88" s="241"/>
      <c r="BP88" s="241"/>
    </row>
    <row r="89" customFormat="false" ht="15" hidden="false" customHeight="false" outlineLevel="0" collapsed="false">
      <c r="A89" s="241"/>
      <c r="B89" s="241"/>
      <c r="C89" s="242"/>
      <c r="D89" s="226" t="s">
        <v>522</v>
      </c>
      <c r="E89" s="227" t="s">
        <v>317</v>
      </c>
      <c r="F89" s="228"/>
      <c r="G89" s="241"/>
      <c r="H89" s="241"/>
      <c r="I89" s="241"/>
      <c r="J89" s="241"/>
      <c r="K89" s="241"/>
      <c r="L89" s="241"/>
      <c r="M89" s="241"/>
      <c r="N89" s="231" t="s">
        <v>523</v>
      </c>
      <c r="O89" s="243"/>
      <c r="P89" s="243"/>
      <c r="Q89" s="244"/>
      <c r="R89" s="244"/>
      <c r="S89" s="244"/>
      <c r="T89" s="245"/>
      <c r="U89" s="244"/>
      <c r="V89" s="244"/>
      <c r="W89" s="244"/>
      <c r="X89" s="244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1"/>
      <c r="BI89" s="241"/>
      <c r="BJ89" s="241"/>
      <c r="BK89" s="241"/>
      <c r="BL89" s="241"/>
      <c r="BM89" s="241"/>
      <c r="BN89" s="241"/>
      <c r="BO89" s="241"/>
      <c r="BP89" s="241"/>
    </row>
    <row r="90" customFormat="false" ht="15" hidden="false" customHeight="false" outlineLevel="0" collapsed="false">
      <c r="A90" s="241"/>
      <c r="B90" s="241"/>
      <c r="C90" s="242"/>
      <c r="D90" s="226" t="s">
        <v>524</v>
      </c>
      <c r="E90" s="227" t="s">
        <v>317</v>
      </c>
      <c r="F90" s="228"/>
      <c r="G90" s="241"/>
      <c r="H90" s="241"/>
      <c r="I90" s="241"/>
      <c r="J90" s="241"/>
      <c r="K90" s="241"/>
      <c r="L90" s="241"/>
      <c r="M90" s="241"/>
      <c r="N90" s="231" t="s">
        <v>525</v>
      </c>
      <c r="O90" s="243"/>
      <c r="P90" s="243"/>
      <c r="Q90" s="244"/>
      <c r="R90" s="244"/>
      <c r="S90" s="244"/>
      <c r="T90" s="245"/>
      <c r="U90" s="244"/>
      <c r="V90" s="244"/>
      <c r="W90" s="244"/>
      <c r="X90" s="244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1"/>
      <c r="BI90" s="241"/>
      <c r="BJ90" s="241"/>
      <c r="BK90" s="241"/>
      <c r="BL90" s="241"/>
      <c r="BM90" s="241"/>
      <c r="BN90" s="241"/>
      <c r="BO90" s="241"/>
      <c r="BP90" s="241"/>
    </row>
    <row r="91" customFormat="false" ht="15" hidden="false" customHeight="false" outlineLevel="0" collapsed="false">
      <c r="A91" s="241"/>
      <c r="B91" s="241"/>
      <c r="C91" s="242"/>
      <c r="D91" s="226" t="s">
        <v>526</v>
      </c>
      <c r="E91" s="227" t="s">
        <v>344</v>
      </c>
      <c r="F91" s="228"/>
      <c r="G91" s="241"/>
      <c r="H91" s="241"/>
      <c r="I91" s="241"/>
      <c r="J91" s="241"/>
      <c r="K91" s="241"/>
      <c r="L91" s="241"/>
      <c r="M91" s="241"/>
      <c r="N91" s="231" t="s">
        <v>527</v>
      </c>
      <c r="O91" s="243"/>
      <c r="P91" s="243"/>
      <c r="Q91" s="244"/>
      <c r="R91" s="244"/>
      <c r="S91" s="244"/>
      <c r="T91" s="245"/>
      <c r="U91" s="244"/>
      <c r="V91" s="244"/>
      <c r="W91" s="244"/>
      <c r="X91" s="244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41"/>
      <c r="BG91" s="241"/>
      <c r="BH91" s="241"/>
      <c r="BI91" s="241"/>
      <c r="BJ91" s="241"/>
      <c r="BK91" s="241"/>
      <c r="BL91" s="241"/>
      <c r="BM91" s="241"/>
      <c r="BN91" s="241"/>
      <c r="BO91" s="241"/>
      <c r="BP91" s="241"/>
    </row>
    <row r="92" customFormat="false" ht="15" hidden="false" customHeight="false" outlineLevel="0" collapsed="false">
      <c r="A92" s="241"/>
      <c r="B92" s="241"/>
      <c r="C92" s="242"/>
      <c r="D92" s="226" t="s">
        <v>528</v>
      </c>
      <c r="E92" s="227" t="s">
        <v>314</v>
      </c>
      <c r="F92" s="228"/>
      <c r="G92" s="241"/>
      <c r="H92" s="241"/>
      <c r="I92" s="241"/>
      <c r="J92" s="241"/>
      <c r="K92" s="241"/>
      <c r="L92" s="241"/>
      <c r="M92" s="241"/>
      <c r="N92" s="231" t="s">
        <v>313</v>
      </c>
      <c r="O92" s="243"/>
      <c r="P92" s="243"/>
      <c r="Q92" s="244"/>
      <c r="R92" s="244"/>
      <c r="S92" s="244"/>
      <c r="T92" s="245"/>
      <c r="U92" s="244"/>
      <c r="V92" s="244"/>
      <c r="W92" s="244"/>
      <c r="X92" s="244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241"/>
      <c r="BG92" s="241"/>
      <c r="BH92" s="241"/>
      <c r="BI92" s="241"/>
      <c r="BJ92" s="241"/>
      <c r="BK92" s="241"/>
      <c r="BL92" s="241"/>
      <c r="BM92" s="241"/>
      <c r="BN92" s="241"/>
      <c r="BO92" s="241"/>
      <c r="BP92" s="241"/>
    </row>
    <row r="93" customFormat="false" ht="15" hidden="false" customHeight="false" outlineLevel="0" collapsed="false">
      <c r="A93" s="241"/>
      <c r="B93" s="241"/>
      <c r="C93" s="242"/>
      <c r="D93" s="226" t="s">
        <v>529</v>
      </c>
      <c r="E93" s="227" t="s">
        <v>314</v>
      </c>
      <c r="F93" s="228"/>
      <c r="G93" s="241"/>
      <c r="H93" s="241"/>
      <c r="I93" s="241"/>
      <c r="J93" s="241"/>
      <c r="K93" s="241"/>
      <c r="L93" s="241"/>
      <c r="M93" s="241"/>
      <c r="N93" s="231" t="s">
        <v>530</v>
      </c>
      <c r="O93" s="243"/>
      <c r="P93" s="243"/>
      <c r="Q93" s="244"/>
      <c r="R93" s="244"/>
      <c r="S93" s="244"/>
      <c r="T93" s="245"/>
      <c r="U93" s="244"/>
      <c r="V93" s="244"/>
      <c r="W93" s="244"/>
      <c r="X93" s="244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  <c r="AV93" s="241"/>
      <c r="AW93" s="241"/>
      <c r="AX93" s="241"/>
      <c r="AY93" s="241"/>
      <c r="AZ93" s="241"/>
      <c r="BA93" s="241"/>
      <c r="BB93" s="241"/>
      <c r="BC93" s="241"/>
      <c r="BD93" s="241"/>
      <c r="BE93" s="241"/>
      <c r="BF93" s="241"/>
      <c r="BG93" s="241"/>
      <c r="BH93" s="241"/>
      <c r="BI93" s="241"/>
      <c r="BJ93" s="241"/>
      <c r="BK93" s="241"/>
      <c r="BL93" s="241"/>
      <c r="BM93" s="241"/>
      <c r="BN93" s="241"/>
      <c r="BO93" s="241"/>
      <c r="BP93" s="241"/>
    </row>
    <row r="94" customFormat="false" ht="15" hidden="false" customHeight="false" outlineLevel="0" collapsed="false">
      <c r="A94" s="241"/>
      <c r="B94" s="241"/>
      <c r="C94" s="242"/>
      <c r="D94" s="226" t="s">
        <v>531</v>
      </c>
      <c r="E94" s="227" t="s">
        <v>317</v>
      </c>
      <c r="F94" s="228"/>
      <c r="G94" s="241"/>
      <c r="H94" s="241"/>
      <c r="I94" s="241"/>
      <c r="J94" s="241"/>
      <c r="K94" s="241"/>
      <c r="L94" s="241"/>
      <c r="M94" s="241"/>
      <c r="N94" s="231" t="s">
        <v>532</v>
      </c>
      <c r="O94" s="243"/>
      <c r="P94" s="243"/>
      <c r="Q94" s="244"/>
      <c r="R94" s="244"/>
      <c r="S94" s="244"/>
      <c r="T94" s="245"/>
      <c r="U94" s="244"/>
      <c r="V94" s="244"/>
      <c r="W94" s="244"/>
      <c r="X94" s="244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1"/>
      <c r="BI94" s="241"/>
      <c r="BJ94" s="241"/>
      <c r="BK94" s="241"/>
      <c r="BL94" s="241"/>
      <c r="BM94" s="241"/>
      <c r="BN94" s="241"/>
      <c r="BO94" s="241"/>
      <c r="BP94" s="241"/>
    </row>
    <row r="95" customFormat="false" ht="15" hidden="false" customHeight="false" outlineLevel="0" collapsed="false">
      <c r="A95" s="241"/>
      <c r="B95" s="241"/>
      <c r="C95" s="242"/>
      <c r="D95" s="226" t="s">
        <v>533</v>
      </c>
      <c r="E95" s="227" t="s">
        <v>317</v>
      </c>
      <c r="F95" s="228"/>
      <c r="G95" s="241"/>
      <c r="H95" s="241"/>
      <c r="I95" s="241"/>
      <c r="J95" s="241"/>
      <c r="K95" s="241"/>
      <c r="L95" s="241"/>
      <c r="M95" s="241"/>
      <c r="N95" s="231" t="s">
        <v>534</v>
      </c>
      <c r="O95" s="243"/>
      <c r="P95" s="243"/>
      <c r="Q95" s="244"/>
      <c r="R95" s="244"/>
      <c r="S95" s="244"/>
      <c r="T95" s="245"/>
      <c r="U95" s="244"/>
      <c r="V95" s="244"/>
      <c r="W95" s="244"/>
      <c r="X95" s="244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  <c r="AV95" s="241"/>
      <c r="AW95" s="241"/>
      <c r="AX95" s="241"/>
      <c r="AY95" s="241"/>
      <c r="AZ95" s="241"/>
      <c r="BA95" s="241"/>
      <c r="BB95" s="241"/>
      <c r="BC95" s="241"/>
      <c r="BD95" s="241"/>
      <c r="BE95" s="241"/>
      <c r="BF95" s="241"/>
      <c r="BG95" s="241"/>
      <c r="BH95" s="241"/>
      <c r="BI95" s="241"/>
      <c r="BJ95" s="241"/>
      <c r="BK95" s="241"/>
      <c r="BL95" s="241"/>
      <c r="BM95" s="241"/>
      <c r="BN95" s="241"/>
      <c r="BO95" s="241"/>
      <c r="BP95" s="241"/>
    </row>
    <row r="96" customFormat="false" ht="15" hidden="false" customHeight="false" outlineLevel="0" collapsed="false">
      <c r="A96" s="241"/>
      <c r="B96" s="241"/>
      <c r="C96" s="242"/>
      <c r="D96" s="226" t="s">
        <v>535</v>
      </c>
      <c r="E96" s="227" t="s">
        <v>314</v>
      </c>
      <c r="F96" s="228"/>
      <c r="G96" s="241"/>
      <c r="H96" s="241"/>
      <c r="I96" s="241"/>
      <c r="J96" s="241"/>
      <c r="K96" s="241"/>
      <c r="L96" s="241"/>
      <c r="M96" s="241"/>
      <c r="N96" s="231" t="s">
        <v>536</v>
      </c>
      <c r="O96" s="243"/>
      <c r="P96" s="243"/>
      <c r="Q96" s="244"/>
      <c r="R96" s="244"/>
      <c r="S96" s="244"/>
      <c r="T96" s="245"/>
      <c r="U96" s="244"/>
      <c r="V96" s="244"/>
      <c r="W96" s="244"/>
      <c r="X96" s="244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1"/>
      <c r="BI96" s="241"/>
      <c r="BJ96" s="241"/>
      <c r="BK96" s="241"/>
      <c r="BL96" s="241"/>
      <c r="BM96" s="241"/>
      <c r="BN96" s="241"/>
      <c r="BO96" s="241"/>
      <c r="BP96" s="241"/>
    </row>
    <row r="97" customFormat="false" ht="15" hidden="false" customHeight="false" outlineLevel="0" collapsed="false">
      <c r="A97" s="241"/>
      <c r="B97" s="241"/>
      <c r="C97" s="242"/>
      <c r="D97" s="226" t="s">
        <v>537</v>
      </c>
      <c r="E97" s="227" t="s">
        <v>344</v>
      </c>
      <c r="F97" s="228"/>
      <c r="G97" s="241"/>
      <c r="H97" s="241"/>
      <c r="I97" s="241"/>
      <c r="J97" s="241"/>
      <c r="K97" s="241"/>
      <c r="L97" s="241"/>
      <c r="M97" s="241"/>
      <c r="N97" s="231" t="s">
        <v>538</v>
      </c>
      <c r="O97" s="243"/>
      <c r="P97" s="243"/>
      <c r="Q97" s="244"/>
      <c r="R97" s="244"/>
      <c r="S97" s="244"/>
      <c r="T97" s="245"/>
      <c r="U97" s="244"/>
      <c r="V97" s="244"/>
      <c r="W97" s="244"/>
      <c r="X97" s="244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  <c r="AV97" s="241"/>
      <c r="AW97" s="241"/>
      <c r="AX97" s="241"/>
      <c r="AY97" s="241"/>
      <c r="AZ97" s="241"/>
      <c r="BA97" s="241"/>
      <c r="BB97" s="241"/>
      <c r="BC97" s="241"/>
      <c r="BD97" s="241"/>
      <c r="BE97" s="241"/>
      <c r="BF97" s="241"/>
      <c r="BG97" s="241"/>
      <c r="BH97" s="241"/>
      <c r="BI97" s="241"/>
      <c r="BJ97" s="241"/>
      <c r="BK97" s="241"/>
      <c r="BL97" s="241"/>
      <c r="BM97" s="241"/>
      <c r="BN97" s="241"/>
      <c r="BO97" s="241"/>
      <c r="BP97" s="241"/>
    </row>
    <row r="98" customFormat="false" ht="15" hidden="false" customHeight="false" outlineLevel="0" collapsed="false">
      <c r="A98" s="241"/>
      <c r="B98" s="241"/>
      <c r="C98" s="242"/>
      <c r="D98" s="226" t="s">
        <v>539</v>
      </c>
      <c r="E98" s="227" t="s">
        <v>314</v>
      </c>
      <c r="F98" s="228"/>
      <c r="G98" s="241"/>
      <c r="H98" s="241"/>
      <c r="I98" s="241"/>
      <c r="J98" s="241"/>
      <c r="K98" s="241"/>
      <c r="L98" s="241"/>
      <c r="M98" s="241"/>
      <c r="N98" s="231" t="s">
        <v>540</v>
      </c>
      <c r="O98" s="243"/>
      <c r="P98" s="243"/>
      <c r="Q98" s="244"/>
      <c r="R98" s="244"/>
      <c r="S98" s="244"/>
      <c r="T98" s="245"/>
      <c r="U98" s="244"/>
      <c r="V98" s="244"/>
      <c r="W98" s="244"/>
      <c r="X98" s="244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41"/>
      <c r="AZ98" s="241"/>
      <c r="BA98" s="241"/>
      <c r="BB98" s="241"/>
      <c r="BC98" s="241"/>
      <c r="BD98" s="241"/>
      <c r="BE98" s="241"/>
      <c r="BF98" s="241"/>
      <c r="BG98" s="241"/>
      <c r="BH98" s="241"/>
      <c r="BI98" s="241"/>
      <c r="BJ98" s="241"/>
      <c r="BK98" s="241"/>
      <c r="BL98" s="241"/>
      <c r="BM98" s="241"/>
      <c r="BN98" s="241"/>
      <c r="BO98" s="241"/>
      <c r="BP98" s="241"/>
    </row>
    <row r="99" customFormat="false" ht="15" hidden="false" customHeight="false" outlineLevel="0" collapsed="false">
      <c r="A99" s="241"/>
      <c r="B99" s="241"/>
      <c r="C99" s="242"/>
      <c r="D99" s="226" t="s">
        <v>541</v>
      </c>
      <c r="E99" s="227" t="s">
        <v>317</v>
      </c>
      <c r="F99" s="228"/>
      <c r="G99" s="241"/>
      <c r="H99" s="241"/>
      <c r="I99" s="241"/>
      <c r="J99" s="241"/>
      <c r="K99" s="241"/>
      <c r="L99" s="241"/>
      <c r="M99" s="241"/>
      <c r="N99" s="231" t="s">
        <v>542</v>
      </c>
      <c r="O99" s="243"/>
      <c r="P99" s="243"/>
      <c r="Q99" s="244"/>
      <c r="R99" s="244"/>
      <c r="S99" s="244"/>
      <c r="T99" s="245"/>
      <c r="U99" s="244"/>
      <c r="V99" s="244"/>
      <c r="W99" s="244"/>
      <c r="X99" s="244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1"/>
      <c r="BA99" s="241"/>
      <c r="BB99" s="241"/>
      <c r="BC99" s="241"/>
      <c r="BD99" s="241"/>
      <c r="BE99" s="241"/>
      <c r="BF99" s="241"/>
      <c r="BG99" s="241"/>
      <c r="BH99" s="241"/>
      <c r="BI99" s="241"/>
      <c r="BJ99" s="241"/>
      <c r="BK99" s="241"/>
      <c r="BL99" s="241"/>
      <c r="BM99" s="241"/>
      <c r="BN99" s="241"/>
      <c r="BO99" s="241"/>
      <c r="BP99" s="241"/>
    </row>
    <row r="100" customFormat="false" ht="15" hidden="false" customHeight="false" outlineLevel="0" collapsed="false">
      <c r="A100" s="241"/>
      <c r="B100" s="241"/>
      <c r="C100" s="242"/>
      <c r="D100" s="226" t="s">
        <v>543</v>
      </c>
      <c r="E100" s="227" t="s">
        <v>307</v>
      </c>
      <c r="F100" s="228"/>
      <c r="G100" s="241"/>
      <c r="H100" s="241"/>
      <c r="I100" s="241"/>
      <c r="J100" s="241"/>
      <c r="K100" s="241"/>
      <c r="L100" s="241"/>
      <c r="M100" s="241"/>
      <c r="N100" s="231" t="s">
        <v>544</v>
      </c>
      <c r="O100" s="243"/>
      <c r="P100" s="243"/>
      <c r="Q100" s="244"/>
      <c r="R100" s="244"/>
      <c r="S100" s="244"/>
      <c r="T100" s="245"/>
      <c r="U100" s="244"/>
      <c r="V100" s="244"/>
      <c r="W100" s="244"/>
      <c r="X100" s="244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  <c r="AV100" s="241"/>
      <c r="AW100" s="241"/>
      <c r="AX100" s="241"/>
      <c r="AY100" s="241"/>
      <c r="AZ100" s="241"/>
      <c r="BA100" s="241"/>
      <c r="BB100" s="241"/>
      <c r="BC100" s="241"/>
      <c r="BD100" s="241"/>
      <c r="BE100" s="241"/>
      <c r="BF100" s="241"/>
      <c r="BG100" s="241"/>
      <c r="BH100" s="241"/>
      <c r="BI100" s="241"/>
      <c r="BJ100" s="241"/>
      <c r="BK100" s="241"/>
      <c r="BL100" s="241"/>
      <c r="BM100" s="241"/>
      <c r="BN100" s="241"/>
      <c r="BO100" s="241"/>
      <c r="BP100" s="241"/>
    </row>
    <row r="101" customFormat="false" ht="15" hidden="false" customHeight="false" outlineLevel="0" collapsed="false">
      <c r="A101" s="241"/>
      <c r="B101" s="241"/>
      <c r="C101" s="242"/>
      <c r="D101" s="226" t="s">
        <v>545</v>
      </c>
      <c r="E101" s="227" t="s">
        <v>307</v>
      </c>
      <c r="F101" s="228"/>
      <c r="G101" s="241"/>
      <c r="H101" s="241"/>
      <c r="I101" s="241"/>
      <c r="J101" s="241"/>
      <c r="K101" s="241"/>
      <c r="L101" s="241"/>
      <c r="M101" s="241"/>
      <c r="N101" s="231" t="s">
        <v>546</v>
      </c>
      <c r="O101" s="243"/>
      <c r="P101" s="243"/>
      <c r="Q101" s="244"/>
      <c r="R101" s="244"/>
      <c r="S101" s="244"/>
      <c r="T101" s="245"/>
      <c r="U101" s="244"/>
      <c r="V101" s="244"/>
      <c r="W101" s="244"/>
      <c r="X101" s="244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  <c r="BO101" s="241"/>
      <c r="BP101" s="241"/>
    </row>
    <row r="102" customFormat="false" ht="15" hidden="false" customHeight="false" outlineLevel="0" collapsed="false">
      <c r="A102" s="241"/>
      <c r="B102" s="241"/>
      <c r="C102" s="242"/>
      <c r="D102" s="226" t="s">
        <v>547</v>
      </c>
      <c r="E102" s="227" t="s">
        <v>344</v>
      </c>
      <c r="F102" s="228"/>
      <c r="G102" s="241"/>
      <c r="H102" s="241"/>
      <c r="I102" s="241"/>
      <c r="J102" s="241"/>
      <c r="K102" s="241"/>
      <c r="L102" s="241"/>
      <c r="M102" s="241"/>
      <c r="N102" s="231" t="s">
        <v>548</v>
      </c>
      <c r="O102" s="243"/>
      <c r="P102" s="243"/>
      <c r="Q102" s="244"/>
      <c r="R102" s="244"/>
      <c r="S102" s="244"/>
      <c r="T102" s="245"/>
      <c r="U102" s="244"/>
      <c r="V102" s="244"/>
      <c r="W102" s="244"/>
      <c r="X102" s="244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  <c r="BO102" s="241"/>
      <c r="BP102" s="241"/>
    </row>
    <row r="103" customFormat="false" ht="15" hidden="false" customHeight="false" outlineLevel="0" collapsed="false">
      <c r="A103" s="241"/>
      <c r="B103" s="241"/>
      <c r="C103" s="242"/>
      <c r="D103" s="226" t="s">
        <v>549</v>
      </c>
      <c r="E103" s="227" t="s">
        <v>324</v>
      </c>
      <c r="F103" s="228"/>
      <c r="G103" s="241"/>
      <c r="H103" s="241"/>
      <c r="I103" s="241"/>
      <c r="J103" s="241"/>
      <c r="K103" s="241"/>
      <c r="L103" s="241"/>
      <c r="M103" s="241"/>
      <c r="N103" s="231" t="s">
        <v>550</v>
      </c>
      <c r="O103" s="243"/>
      <c r="P103" s="243"/>
      <c r="Q103" s="244"/>
      <c r="R103" s="244"/>
      <c r="S103" s="244"/>
      <c r="T103" s="245"/>
      <c r="U103" s="244"/>
      <c r="V103" s="244"/>
      <c r="W103" s="244"/>
      <c r="X103" s="244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  <c r="AV103" s="241"/>
      <c r="AW103" s="241"/>
      <c r="AX103" s="241"/>
      <c r="AY103" s="241"/>
      <c r="AZ103" s="241"/>
      <c r="BA103" s="241"/>
      <c r="BB103" s="241"/>
      <c r="BC103" s="241"/>
      <c r="BD103" s="241"/>
      <c r="BE103" s="241"/>
      <c r="BF103" s="241"/>
      <c r="BG103" s="241"/>
      <c r="BH103" s="241"/>
      <c r="BI103" s="241"/>
      <c r="BJ103" s="241"/>
      <c r="BK103" s="241"/>
      <c r="BL103" s="241"/>
      <c r="BM103" s="241"/>
      <c r="BN103" s="241"/>
      <c r="BO103" s="241"/>
      <c r="BP103" s="241"/>
    </row>
    <row r="104" customFormat="false" ht="15" hidden="false" customHeight="false" outlineLevel="0" collapsed="false">
      <c r="A104" s="241"/>
      <c r="B104" s="241"/>
      <c r="C104" s="242"/>
      <c r="D104" s="226" t="s">
        <v>551</v>
      </c>
      <c r="E104" s="227" t="s">
        <v>317</v>
      </c>
      <c r="F104" s="228"/>
      <c r="G104" s="241"/>
      <c r="H104" s="241"/>
      <c r="I104" s="241"/>
      <c r="J104" s="241"/>
      <c r="K104" s="241"/>
      <c r="L104" s="241"/>
      <c r="M104" s="241"/>
      <c r="N104" s="231" t="s">
        <v>552</v>
      </c>
      <c r="O104" s="243"/>
      <c r="P104" s="243"/>
      <c r="Q104" s="244"/>
      <c r="R104" s="244"/>
      <c r="S104" s="244"/>
      <c r="T104" s="245"/>
      <c r="U104" s="244"/>
      <c r="V104" s="244"/>
      <c r="W104" s="244"/>
      <c r="X104" s="244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241"/>
      <c r="BO104" s="241"/>
      <c r="BP104" s="241"/>
    </row>
    <row r="105" customFormat="false" ht="15" hidden="false" customHeight="false" outlineLevel="0" collapsed="false">
      <c r="A105" s="241"/>
      <c r="B105" s="241"/>
      <c r="C105" s="242"/>
      <c r="D105" s="226" t="s">
        <v>553</v>
      </c>
      <c r="E105" s="227" t="s">
        <v>344</v>
      </c>
      <c r="F105" s="228"/>
      <c r="G105" s="241"/>
      <c r="H105" s="241"/>
      <c r="I105" s="241"/>
      <c r="J105" s="241"/>
      <c r="K105" s="241"/>
      <c r="L105" s="241"/>
      <c r="M105" s="241"/>
      <c r="N105" s="231" t="s">
        <v>554</v>
      </c>
      <c r="O105" s="243"/>
      <c r="P105" s="243"/>
      <c r="Q105" s="244"/>
      <c r="R105" s="244"/>
      <c r="S105" s="244"/>
      <c r="T105" s="245"/>
      <c r="U105" s="244"/>
      <c r="V105" s="244"/>
      <c r="W105" s="244"/>
      <c r="X105" s="244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241"/>
      <c r="BH105" s="241"/>
      <c r="BI105" s="241"/>
      <c r="BJ105" s="241"/>
      <c r="BK105" s="241"/>
      <c r="BL105" s="241"/>
      <c r="BM105" s="241"/>
      <c r="BN105" s="241"/>
      <c r="BO105" s="241"/>
      <c r="BP105" s="241"/>
    </row>
    <row r="106" customFormat="false" ht="15" hidden="false" customHeight="false" outlineLevel="0" collapsed="false">
      <c r="A106" s="241"/>
      <c r="B106" s="241"/>
      <c r="C106" s="242"/>
      <c r="D106" s="226" t="s">
        <v>555</v>
      </c>
      <c r="E106" s="227" t="s">
        <v>317</v>
      </c>
      <c r="F106" s="228"/>
      <c r="G106" s="241"/>
      <c r="H106" s="241"/>
      <c r="I106" s="241"/>
      <c r="J106" s="241"/>
      <c r="K106" s="241"/>
      <c r="L106" s="241"/>
      <c r="M106" s="241"/>
      <c r="N106" s="231" t="s">
        <v>556</v>
      </c>
      <c r="O106" s="243"/>
      <c r="P106" s="243"/>
      <c r="Q106" s="244"/>
      <c r="R106" s="244"/>
      <c r="S106" s="244"/>
      <c r="T106" s="245"/>
      <c r="U106" s="244"/>
      <c r="V106" s="244"/>
      <c r="W106" s="244"/>
      <c r="X106" s="244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241"/>
      <c r="BH106" s="241"/>
      <c r="BI106" s="241"/>
      <c r="BJ106" s="241"/>
      <c r="BK106" s="241"/>
      <c r="BL106" s="241"/>
      <c r="BM106" s="241"/>
      <c r="BN106" s="241"/>
      <c r="BO106" s="241"/>
      <c r="BP106" s="241"/>
    </row>
    <row r="107" customFormat="false" ht="15" hidden="false" customHeight="false" outlineLevel="0" collapsed="false">
      <c r="A107" s="241"/>
      <c r="B107" s="241"/>
      <c r="C107" s="242"/>
      <c r="D107" s="226" t="s">
        <v>557</v>
      </c>
      <c r="E107" s="227" t="s">
        <v>307</v>
      </c>
      <c r="F107" s="228"/>
      <c r="G107" s="241"/>
      <c r="H107" s="241"/>
      <c r="I107" s="241"/>
      <c r="J107" s="241"/>
      <c r="K107" s="241"/>
      <c r="L107" s="241"/>
      <c r="M107" s="241"/>
      <c r="N107" s="231" t="s">
        <v>558</v>
      </c>
      <c r="O107" s="243"/>
      <c r="P107" s="243"/>
      <c r="Q107" s="244"/>
      <c r="R107" s="244"/>
      <c r="S107" s="244"/>
      <c r="T107" s="245"/>
      <c r="U107" s="244"/>
      <c r="V107" s="244"/>
      <c r="W107" s="244"/>
      <c r="X107" s="244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</row>
    <row r="108" customFormat="false" ht="15" hidden="false" customHeight="false" outlineLevel="0" collapsed="false">
      <c r="A108" s="241"/>
      <c r="B108" s="241"/>
      <c r="C108" s="242"/>
      <c r="D108" s="226" t="s">
        <v>559</v>
      </c>
      <c r="E108" s="227" t="s">
        <v>317</v>
      </c>
      <c r="F108" s="228"/>
      <c r="G108" s="241"/>
      <c r="H108" s="241"/>
      <c r="I108" s="241"/>
      <c r="J108" s="241"/>
      <c r="K108" s="241"/>
      <c r="L108" s="241"/>
      <c r="M108" s="241"/>
      <c r="N108" s="231" t="s">
        <v>560</v>
      </c>
      <c r="O108" s="243"/>
      <c r="P108" s="243"/>
      <c r="Q108" s="244"/>
      <c r="R108" s="244"/>
      <c r="S108" s="244"/>
      <c r="T108" s="245"/>
      <c r="U108" s="244"/>
      <c r="V108" s="244"/>
      <c r="W108" s="244"/>
      <c r="X108" s="244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</row>
    <row r="109" customFormat="false" ht="15" hidden="false" customHeight="false" outlineLevel="0" collapsed="false">
      <c r="A109" s="241"/>
      <c r="B109" s="241"/>
      <c r="C109" s="242"/>
      <c r="D109" s="226" t="s">
        <v>561</v>
      </c>
      <c r="E109" s="227" t="s">
        <v>317</v>
      </c>
      <c r="F109" s="228"/>
      <c r="G109" s="241"/>
      <c r="H109" s="241"/>
      <c r="I109" s="241"/>
      <c r="J109" s="241"/>
      <c r="K109" s="241"/>
      <c r="L109" s="241"/>
      <c r="M109" s="241"/>
      <c r="N109" s="231" t="s">
        <v>562</v>
      </c>
      <c r="O109" s="243"/>
      <c r="P109" s="243"/>
      <c r="Q109" s="244"/>
      <c r="R109" s="244"/>
      <c r="S109" s="244"/>
      <c r="T109" s="245"/>
      <c r="U109" s="244"/>
      <c r="V109" s="244"/>
      <c r="W109" s="244"/>
      <c r="X109" s="244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41"/>
      <c r="BG109" s="241"/>
      <c r="BH109" s="241"/>
      <c r="BI109" s="241"/>
      <c r="BJ109" s="241"/>
      <c r="BK109" s="241"/>
      <c r="BL109" s="241"/>
      <c r="BM109" s="241"/>
      <c r="BN109" s="241"/>
      <c r="BO109" s="241"/>
      <c r="BP109" s="241"/>
    </row>
    <row r="110" customFormat="false" ht="15" hidden="false" customHeight="false" outlineLevel="0" collapsed="false">
      <c r="A110" s="241"/>
      <c r="B110" s="241"/>
      <c r="C110" s="242"/>
      <c r="D110" s="226" t="s">
        <v>563</v>
      </c>
      <c r="E110" s="227" t="s">
        <v>344</v>
      </c>
      <c r="F110" s="228"/>
      <c r="G110" s="241"/>
      <c r="H110" s="241"/>
      <c r="I110" s="241"/>
      <c r="J110" s="241"/>
      <c r="K110" s="241"/>
      <c r="L110" s="241"/>
      <c r="M110" s="241"/>
      <c r="N110" s="231" t="s">
        <v>564</v>
      </c>
      <c r="O110" s="243"/>
      <c r="P110" s="243"/>
      <c r="Q110" s="244"/>
      <c r="R110" s="244"/>
      <c r="S110" s="244"/>
      <c r="T110" s="245"/>
      <c r="U110" s="244"/>
      <c r="V110" s="244"/>
      <c r="W110" s="244"/>
      <c r="X110" s="244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</row>
    <row r="111" customFormat="false" ht="15" hidden="false" customHeight="false" outlineLevel="0" collapsed="false">
      <c r="A111" s="241"/>
      <c r="B111" s="241"/>
      <c r="C111" s="242"/>
      <c r="D111" s="226" t="s">
        <v>565</v>
      </c>
      <c r="E111" s="227" t="s">
        <v>314</v>
      </c>
      <c r="F111" s="228"/>
      <c r="G111" s="241"/>
      <c r="H111" s="241"/>
      <c r="I111" s="241"/>
      <c r="J111" s="241"/>
      <c r="K111" s="241"/>
      <c r="L111" s="241"/>
      <c r="M111" s="241"/>
      <c r="N111" s="243"/>
      <c r="O111" s="243"/>
      <c r="P111" s="243"/>
      <c r="Q111" s="244"/>
      <c r="R111" s="244"/>
      <c r="S111" s="244"/>
      <c r="T111" s="245"/>
      <c r="U111" s="244"/>
      <c r="V111" s="244"/>
      <c r="W111" s="244"/>
      <c r="X111" s="244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1"/>
      <c r="BA111" s="241"/>
      <c r="BB111" s="241"/>
      <c r="BC111" s="241"/>
      <c r="BD111" s="241"/>
      <c r="BE111" s="241"/>
      <c r="BF111" s="241"/>
      <c r="BG111" s="241"/>
      <c r="BH111" s="241"/>
      <c r="BI111" s="241"/>
      <c r="BJ111" s="241"/>
      <c r="BK111" s="241"/>
      <c r="BL111" s="241"/>
      <c r="BM111" s="241"/>
      <c r="BN111" s="241"/>
      <c r="BO111" s="241"/>
      <c r="BP111" s="241"/>
    </row>
    <row r="112" customFormat="false" ht="15" hidden="false" customHeight="false" outlineLevel="0" collapsed="false">
      <c r="A112" s="241"/>
      <c r="B112" s="241"/>
      <c r="C112" s="242"/>
      <c r="D112" s="226" t="s">
        <v>566</v>
      </c>
      <c r="E112" s="227" t="s">
        <v>307</v>
      </c>
      <c r="F112" s="228"/>
      <c r="G112" s="241"/>
      <c r="H112" s="241"/>
      <c r="I112" s="241"/>
      <c r="J112" s="241"/>
      <c r="K112" s="241"/>
      <c r="L112" s="241"/>
      <c r="M112" s="241"/>
      <c r="N112" s="243"/>
      <c r="O112" s="243"/>
      <c r="P112" s="243"/>
      <c r="Q112" s="244"/>
      <c r="R112" s="244"/>
      <c r="S112" s="244"/>
      <c r="T112" s="245"/>
      <c r="U112" s="244"/>
      <c r="V112" s="244"/>
      <c r="W112" s="244"/>
      <c r="X112" s="244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  <c r="AV112" s="241"/>
      <c r="AW112" s="241"/>
      <c r="AX112" s="241"/>
      <c r="AY112" s="241"/>
      <c r="AZ112" s="241"/>
      <c r="BA112" s="241"/>
      <c r="BB112" s="241"/>
      <c r="BC112" s="241"/>
      <c r="BD112" s="241"/>
      <c r="BE112" s="241"/>
      <c r="BF112" s="241"/>
      <c r="BG112" s="241"/>
      <c r="BH112" s="241"/>
      <c r="BI112" s="241"/>
      <c r="BJ112" s="241"/>
      <c r="BK112" s="241"/>
      <c r="BL112" s="241"/>
      <c r="BM112" s="241"/>
      <c r="BN112" s="241"/>
      <c r="BO112" s="241"/>
      <c r="BP112" s="241"/>
    </row>
    <row r="113" customFormat="false" ht="15" hidden="false" customHeight="false" outlineLevel="0" collapsed="false">
      <c r="A113" s="241"/>
      <c r="B113" s="241"/>
      <c r="C113" s="242"/>
      <c r="D113" s="226" t="s">
        <v>567</v>
      </c>
      <c r="E113" s="227" t="s">
        <v>317</v>
      </c>
      <c r="F113" s="228"/>
      <c r="G113" s="241"/>
      <c r="H113" s="241"/>
      <c r="I113" s="241"/>
      <c r="J113" s="241"/>
      <c r="K113" s="241"/>
      <c r="L113" s="241"/>
      <c r="M113" s="241"/>
      <c r="N113" s="243"/>
      <c r="O113" s="243"/>
      <c r="P113" s="243"/>
      <c r="Q113" s="244"/>
      <c r="R113" s="244"/>
      <c r="S113" s="244"/>
      <c r="T113" s="245"/>
      <c r="U113" s="244"/>
      <c r="V113" s="244"/>
      <c r="W113" s="244"/>
      <c r="X113" s="244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  <c r="AW113" s="241"/>
      <c r="AX113" s="241"/>
      <c r="AY113" s="241"/>
      <c r="AZ113" s="241"/>
      <c r="BA113" s="241"/>
      <c r="BB113" s="241"/>
      <c r="BC113" s="241"/>
      <c r="BD113" s="241"/>
      <c r="BE113" s="241"/>
      <c r="BF113" s="241"/>
      <c r="BG113" s="241"/>
      <c r="BH113" s="241"/>
      <c r="BI113" s="241"/>
      <c r="BJ113" s="241"/>
      <c r="BK113" s="241"/>
      <c r="BL113" s="241"/>
      <c r="BM113" s="241"/>
      <c r="BN113" s="241"/>
      <c r="BO113" s="241"/>
      <c r="BP113" s="241"/>
    </row>
    <row r="114" customFormat="false" ht="15" hidden="false" customHeight="false" outlineLevel="0" collapsed="false">
      <c r="A114" s="241"/>
      <c r="B114" s="241"/>
      <c r="C114" s="242"/>
      <c r="D114" s="226" t="s">
        <v>568</v>
      </c>
      <c r="E114" s="227" t="s">
        <v>344</v>
      </c>
      <c r="F114" s="228"/>
      <c r="G114" s="241"/>
      <c r="H114" s="241"/>
      <c r="I114" s="241"/>
      <c r="J114" s="241"/>
      <c r="K114" s="241"/>
      <c r="L114" s="241"/>
      <c r="M114" s="241"/>
      <c r="N114" s="243"/>
      <c r="O114" s="243"/>
      <c r="P114" s="243"/>
      <c r="Q114" s="244"/>
      <c r="R114" s="244"/>
      <c r="S114" s="244"/>
      <c r="T114" s="245"/>
      <c r="U114" s="244"/>
      <c r="V114" s="244"/>
      <c r="W114" s="244"/>
      <c r="X114" s="244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  <c r="AW114" s="241"/>
      <c r="AX114" s="241"/>
      <c r="AY114" s="241"/>
      <c r="AZ114" s="241"/>
      <c r="BA114" s="241"/>
      <c r="BB114" s="241"/>
      <c r="BC114" s="241"/>
      <c r="BD114" s="241"/>
      <c r="BE114" s="241"/>
      <c r="BF114" s="241"/>
      <c r="BG114" s="241"/>
      <c r="BH114" s="241"/>
      <c r="BI114" s="241"/>
      <c r="BJ114" s="241"/>
      <c r="BK114" s="241"/>
      <c r="BL114" s="241"/>
      <c r="BM114" s="241"/>
      <c r="BN114" s="241"/>
      <c r="BO114" s="241"/>
      <c r="BP114" s="241"/>
    </row>
    <row r="115" customFormat="false" ht="15" hidden="false" customHeight="false" outlineLevel="0" collapsed="false">
      <c r="A115" s="241"/>
      <c r="B115" s="241"/>
      <c r="C115" s="242"/>
      <c r="D115" s="226" t="s">
        <v>569</v>
      </c>
      <c r="E115" s="227" t="s">
        <v>307</v>
      </c>
      <c r="F115" s="228"/>
      <c r="G115" s="241"/>
      <c r="H115" s="241"/>
      <c r="I115" s="241"/>
      <c r="J115" s="241"/>
      <c r="K115" s="241"/>
      <c r="L115" s="241"/>
      <c r="M115" s="241"/>
      <c r="N115" s="243"/>
      <c r="O115" s="243"/>
      <c r="P115" s="243"/>
      <c r="Q115" s="244"/>
      <c r="R115" s="244"/>
      <c r="S115" s="244"/>
      <c r="T115" s="245"/>
      <c r="U115" s="244"/>
      <c r="V115" s="244"/>
      <c r="W115" s="244"/>
      <c r="X115" s="244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</row>
    <row r="116" customFormat="false" ht="15" hidden="false" customHeight="false" outlineLevel="0" collapsed="false">
      <c r="A116" s="241"/>
      <c r="B116" s="241"/>
      <c r="C116" s="242"/>
      <c r="D116" s="226" t="s">
        <v>570</v>
      </c>
      <c r="E116" s="227" t="s">
        <v>332</v>
      </c>
      <c r="F116" s="228"/>
      <c r="G116" s="241"/>
      <c r="H116" s="241"/>
      <c r="I116" s="241"/>
      <c r="J116" s="241"/>
      <c r="K116" s="241"/>
      <c r="L116" s="241"/>
      <c r="M116" s="241"/>
      <c r="N116" s="243"/>
      <c r="O116" s="243"/>
      <c r="P116" s="243"/>
      <c r="Q116" s="244"/>
      <c r="R116" s="244"/>
      <c r="S116" s="244"/>
      <c r="T116" s="245"/>
      <c r="U116" s="244"/>
      <c r="V116" s="244"/>
      <c r="W116" s="244"/>
      <c r="X116" s="244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  <c r="AU116" s="241"/>
      <c r="AV116" s="241"/>
      <c r="AW116" s="241"/>
      <c r="AX116" s="241"/>
      <c r="AY116" s="241"/>
      <c r="AZ116" s="241"/>
      <c r="BA116" s="241"/>
      <c r="BB116" s="241"/>
      <c r="BC116" s="241"/>
      <c r="BD116" s="241"/>
      <c r="BE116" s="241"/>
      <c r="BF116" s="241"/>
      <c r="BG116" s="241"/>
      <c r="BH116" s="241"/>
      <c r="BI116" s="241"/>
      <c r="BJ116" s="241"/>
      <c r="BK116" s="241"/>
      <c r="BL116" s="241"/>
      <c r="BM116" s="241"/>
      <c r="BN116" s="241"/>
      <c r="BO116" s="241"/>
      <c r="BP116" s="241"/>
    </row>
    <row r="117" customFormat="false" ht="15" hidden="false" customHeight="false" outlineLevel="0" collapsed="false">
      <c r="A117" s="241"/>
      <c r="B117" s="241"/>
      <c r="C117" s="242"/>
      <c r="D117" s="226" t="s">
        <v>571</v>
      </c>
      <c r="E117" s="227" t="s">
        <v>317</v>
      </c>
      <c r="F117" s="228"/>
      <c r="G117" s="241"/>
      <c r="H117" s="241"/>
      <c r="I117" s="241"/>
      <c r="J117" s="241"/>
      <c r="K117" s="241"/>
      <c r="L117" s="241"/>
      <c r="M117" s="241"/>
      <c r="N117" s="243"/>
      <c r="O117" s="243"/>
      <c r="P117" s="243"/>
      <c r="Q117" s="244"/>
      <c r="R117" s="244"/>
      <c r="S117" s="244"/>
      <c r="T117" s="245"/>
      <c r="U117" s="244"/>
      <c r="V117" s="244"/>
      <c r="W117" s="244"/>
      <c r="X117" s="244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1"/>
      <c r="BH117" s="241"/>
      <c r="BI117" s="241"/>
      <c r="BJ117" s="241"/>
      <c r="BK117" s="241"/>
      <c r="BL117" s="241"/>
      <c r="BM117" s="241"/>
      <c r="BN117" s="241"/>
      <c r="BO117" s="241"/>
      <c r="BP117" s="241"/>
    </row>
    <row r="118" customFormat="false" ht="15" hidden="false" customHeight="false" outlineLevel="0" collapsed="false">
      <c r="A118" s="241"/>
      <c r="B118" s="241"/>
      <c r="C118" s="242"/>
      <c r="D118" s="226" t="s">
        <v>572</v>
      </c>
      <c r="E118" s="227" t="s">
        <v>317</v>
      </c>
      <c r="F118" s="228"/>
      <c r="G118" s="241"/>
      <c r="H118" s="241"/>
      <c r="I118" s="241"/>
      <c r="J118" s="241"/>
      <c r="K118" s="241"/>
      <c r="L118" s="241"/>
      <c r="M118" s="241"/>
      <c r="N118" s="243"/>
      <c r="O118" s="243"/>
      <c r="P118" s="243"/>
      <c r="Q118" s="244"/>
      <c r="R118" s="244"/>
      <c r="S118" s="244"/>
      <c r="T118" s="245"/>
      <c r="U118" s="244"/>
      <c r="V118" s="244"/>
      <c r="W118" s="244"/>
      <c r="X118" s="244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  <c r="AV118" s="241"/>
      <c r="AW118" s="241"/>
      <c r="AX118" s="241"/>
      <c r="AY118" s="241"/>
      <c r="AZ118" s="241"/>
      <c r="BA118" s="241"/>
      <c r="BB118" s="241"/>
      <c r="BC118" s="241"/>
      <c r="BD118" s="241"/>
      <c r="BE118" s="241"/>
      <c r="BF118" s="241"/>
      <c r="BG118" s="241"/>
      <c r="BH118" s="241"/>
      <c r="BI118" s="241"/>
      <c r="BJ118" s="241"/>
      <c r="BK118" s="241"/>
      <c r="BL118" s="241"/>
      <c r="BM118" s="241"/>
      <c r="BN118" s="241"/>
      <c r="BO118" s="241"/>
      <c r="BP118" s="241"/>
    </row>
    <row r="119" customFormat="false" ht="15" hidden="false" customHeight="false" outlineLevel="0" collapsed="false">
      <c r="A119" s="241"/>
      <c r="B119" s="241"/>
      <c r="C119" s="242"/>
      <c r="D119" s="226" t="s">
        <v>573</v>
      </c>
      <c r="E119" s="227" t="s">
        <v>344</v>
      </c>
      <c r="F119" s="228"/>
      <c r="G119" s="241"/>
      <c r="H119" s="241"/>
      <c r="I119" s="241"/>
      <c r="J119" s="241"/>
      <c r="K119" s="241"/>
      <c r="L119" s="241"/>
      <c r="M119" s="241"/>
      <c r="N119" s="243"/>
      <c r="O119" s="243"/>
      <c r="P119" s="243"/>
      <c r="Q119" s="244"/>
      <c r="R119" s="244"/>
      <c r="S119" s="244"/>
      <c r="T119" s="245"/>
      <c r="U119" s="244"/>
      <c r="V119" s="244"/>
      <c r="W119" s="244"/>
      <c r="X119" s="244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  <c r="AV119" s="241"/>
      <c r="AW119" s="241"/>
      <c r="AX119" s="241"/>
      <c r="AY119" s="241"/>
      <c r="AZ119" s="241"/>
      <c r="BA119" s="241"/>
      <c r="BB119" s="241"/>
      <c r="BC119" s="241"/>
      <c r="BD119" s="241"/>
      <c r="BE119" s="241"/>
      <c r="BF119" s="241"/>
      <c r="BG119" s="241"/>
      <c r="BH119" s="241"/>
      <c r="BI119" s="241"/>
      <c r="BJ119" s="241"/>
      <c r="BK119" s="241"/>
      <c r="BL119" s="241"/>
      <c r="BM119" s="241"/>
      <c r="BN119" s="241"/>
      <c r="BO119" s="241"/>
      <c r="BP119" s="241"/>
    </row>
    <row r="120" customFormat="false" ht="15" hidden="false" customHeight="false" outlineLevel="0" collapsed="false">
      <c r="A120" s="241"/>
      <c r="B120" s="241"/>
      <c r="C120" s="242"/>
      <c r="D120" s="226" t="s">
        <v>574</v>
      </c>
      <c r="E120" s="227" t="s">
        <v>344</v>
      </c>
      <c r="F120" s="228"/>
      <c r="G120" s="241"/>
      <c r="H120" s="241"/>
      <c r="I120" s="241"/>
      <c r="J120" s="241"/>
      <c r="K120" s="241"/>
      <c r="L120" s="241"/>
      <c r="M120" s="241"/>
      <c r="N120" s="243"/>
      <c r="O120" s="243"/>
      <c r="P120" s="243"/>
      <c r="Q120" s="244"/>
      <c r="R120" s="244"/>
      <c r="S120" s="244"/>
      <c r="T120" s="245"/>
      <c r="U120" s="244"/>
      <c r="V120" s="244"/>
      <c r="W120" s="244"/>
      <c r="X120" s="244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241"/>
      <c r="BH120" s="241"/>
      <c r="BI120" s="241"/>
      <c r="BJ120" s="241"/>
      <c r="BK120" s="241"/>
      <c r="BL120" s="241"/>
      <c r="BM120" s="241"/>
      <c r="BN120" s="241"/>
      <c r="BO120" s="241"/>
      <c r="BP120" s="241"/>
    </row>
    <row r="121" customFormat="false" ht="15" hidden="false" customHeight="false" outlineLevel="0" collapsed="false">
      <c r="A121" s="241"/>
      <c r="B121" s="241"/>
      <c r="C121" s="242"/>
      <c r="D121" s="226" t="s">
        <v>575</v>
      </c>
      <c r="E121" s="227" t="s">
        <v>344</v>
      </c>
      <c r="F121" s="228"/>
      <c r="G121" s="241"/>
      <c r="H121" s="241"/>
      <c r="I121" s="241"/>
      <c r="J121" s="241"/>
      <c r="K121" s="241"/>
      <c r="L121" s="241"/>
      <c r="M121" s="241"/>
      <c r="N121" s="243"/>
      <c r="O121" s="243"/>
      <c r="P121" s="243"/>
      <c r="Q121" s="244"/>
      <c r="R121" s="244"/>
      <c r="S121" s="244"/>
      <c r="T121" s="245"/>
      <c r="U121" s="244"/>
      <c r="V121" s="244"/>
      <c r="W121" s="244"/>
      <c r="X121" s="244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  <c r="AV121" s="241"/>
      <c r="AW121" s="241"/>
      <c r="AX121" s="241"/>
      <c r="AY121" s="241"/>
      <c r="AZ121" s="241"/>
      <c r="BA121" s="241"/>
      <c r="BB121" s="241"/>
      <c r="BC121" s="241"/>
      <c r="BD121" s="241"/>
      <c r="BE121" s="241"/>
      <c r="BF121" s="241"/>
      <c r="BG121" s="241"/>
      <c r="BH121" s="241"/>
      <c r="BI121" s="241"/>
      <c r="BJ121" s="241"/>
      <c r="BK121" s="241"/>
      <c r="BL121" s="241"/>
      <c r="BM121" s="241"/>
      <c r="BN121" s="241"/>
      <c r="BO121" s="241"/>
      <c r="BP121" s="241"/>
    </row>
    <row r="122" customFormat="false" ht="15" hidden="false" customHeight="false" outlineLevel="0" collapsed="false">
      <c r="A122" s="241"/>
      <c r="B122" s="241"/>
      <c r="C122" s="242"/>
      <c r="D122" s="226" t="s">
        <v>576</v>
      </c>
      <c r="E122" s="227" t="s">
        <v>317</v>
      </c>
      <c r="F122" s="228"/>
      <c r="G122" s="241"/>
      <c r="H122" s="241"/>
      <c r="I122" s="241"/>
      <c r="J122" s="241"/>
      <c r="K122" s="241"/>
      <c r="L122" s="241"/>
      <c r="M122" s="241"/>
      <c r="N122" s="243"/>
      <c r="O122" s="243"/>
      <c r="P122" s="243"/>
      <c r="Q122" s="244"/>
      <c r="R122" s="244"/>
      <c r="S122" s="244"/>
      <c r="T122" s="245"/>
      <c r="U122" s="244"/>
      <c r="V122" s="244"/>
      <c r="W122" s="244"/>
      <c r="X122" s="244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241"/>
      <c r="BH122" s="241"/>
      <c r="BI122" s="241"/>
      <c r="BJ122" s="241"/>
      <c r="BK122" s="241"/>
      <c r="BL122" s="241"/>
      <c r="BM122" s="241"/>
      <c r="BN122" s="241"/>
      <c r="BO122" s="241"/>
      <c r="BP122" s="241"/>
    </row>
    <row r="123" customFormat="false" ht="15" hidden="false" customHeight="false" outlineLevel="0" collapsed="false">
      <c r="A123" s="241"/>
      <c r="B123" s="241"/>
      <c r="C123" s="242"/>
      <c r="D123" s="226" t="s">
        <v>577</v>
      </c>
      <c r="E123" s="227" t="s">
        <v>307</v>
      </c>
      <c r="F123" s="228"/>
      <c r="G123" s="241"/>
      <c r="H123" s="241"/>
      <c r="I123" s="241"/>
      <c r="J123" s="241"/>
      <c r="K123" s="241"/>
      <c r="L123" s="241"/>
      <c r="M123" s="241"/>
      <c r="N123" s="243"/>
      <c r="O123" s="243"/>
      <c r="P123" s="243"/>
      <c r="Q123" s="244"/>
      <c r="R123" s="244"/>
      <c r="S123" s="244"/>
      <c r="T123" s="245"/>
      <c r="U123" s="244"/>
      <c r="V123" s="244"/>
      <c r="W123" s="244"/>
      <c r="X123" s="244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  <c r="AW123" s="241"/>
      <c r="AX123" s="241"/>
      <c r="AY123" s="241"/>
      <c r="AZ123" s="241"/>
      <c r="BA123" s="241"/>
      <c r="BB123" s="241"/>
      <c r="BC123" s="241"/>
      <c r="BD123" s="241"/>
      <c r="BE123" s="241"/>
      <c r="BF123" s="241"/>
      <c r="BG123" s="241"/>
      <c r="BH123" s="241"/>
      <c r="BI123" s="241"/>
      <c r="BJ123" s="241"/>
      <c r="BK123" s="241"/>
      <c r="BL123" s="241"/>
      <c r="BM123" s="241"/>
      <c r="BN123" s="241"/>
      <c r="BO123" s="241"/>
      <c r="BP123" s="241"/>
    </row>
    <row r="124" customFormat="false" ht="15" hidden="false" customHeight="false" outlineLevel="0" collapsed="false">
      <c r="A124" s="241"/>
      <c r="B124" s="241"/>
      <c r="C124" s="242"/>
      <c r="D124" s="226" t="s">
        <v>578</v>
      </c>
      <c r="E124" s="227" t="s">
        <v>317</v>
      </c>
      <c r="F124" s="228"/>
      <c r="G124" s="241"/>
      <c r="H124" s="241"/>
      <c r="I124" s="241"/>
      <c r="J124" s="241"/>
      <c r="K124" s="241"/>
      <c r="L124" s="241"/>
      <c r="M124" s="241"/>
      <c r="N124" s="243"/>
      <c r="O124" s="243"/>
      <c r="P124" s="243"/>
      <c r="Q124" s="244"/>
      <c r="R124" s="244"/>
      <c r="S124" s="244"/>
      <c r="T124" s="245"/>
      <c r="U124" s="244"/>
      <c r="V124" s="244"/>
      <c r="W124" s="244"/>
      <c r="X124" s="244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  <c r="AW124" s="241"/>
      <c r="AX124" s="241"/>
      <c r="AY124" s="241"/>
      <c r="AZ124" s="241"/>
      <c r="BA124" s="241"/>
      <c r="BB124" s="241"/>
      <c r="BC124" s="241"/>
      <c r="BD124" s="241"/>
      <c r="BE124" s="241"/>
      <c r="BF124" s="241"/>
      <c r="BG124" s="241"/>
      <c r="BH124" s="241"/>
      <c r="BI124" s="241"/>
      <c r="BJ124" s="241"/>
      <c r="BK124" s="241"/>
      <c r="BL124" s="241"/>
      <c r="BM124" s="241"/>
      <c r="BN124" s="241"/>
      <c r="BO124" s="241"/>
      <c r="BP124" s="241"/>
    </row>
    <row r="125" customFormat="false" ht="15" hidden="false" customHeight="false" outlineLevel="0" collapsed="false">
      <c r="A125" s="241"/>
      <c r="B125" s="241"/>
      <c r="C125" s="242"/>
      <c r="D125" s="226" t="s">
        <v>579</v>
      </c>
      <c r="E125" s="227" t="s">
        <v>317</v>
      </c>
      <c r="F125" s="228"/>
      <c r="G125" s="241"/>
      <c r="H125" s="241"/>
      <c r="I125" s="241"/>
      <c r="J125" s="241"/>
      <c r="K125" s="241"/>
      <c r="L125" s="241"/>
      <c r="M125" s="241"/>
      <c r="N125" s="243"/>
      <c r="O125" s="243"/>
      <c r="P125" s="243"/>
      <c r="Q125" s="244"/>
      <c r="R125" s="244"/>
      <c r="S125" s="244"/>
      <c r="T125" s="245"/>
      <c r="U125" s="244"/>
      <c r="V125" s="244"/>
      <c r="W125" s="244"/>
      <c r="X125" s="244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  <c r="AW125" s="241"/>
      <c r="AX125" s="241"/>
      <c r="AY125" s="241"/>
      <c r="AZ125" s="241"/>
      <c r="BA125" s="241"/>
      <c r="BB125" s="241"/>
      <c r="BC125" s="241"/>
      <c r="BD125" s="241"/>
      <c r="BE125" s="241"/>
      <c r="BF125" s="241"/>
      <c r="BG125" s="241"/>
      <c r="BH125" s="241"/>
      <c r="BI125" s="241"/>
      <c r="BJ125" s="241"/>
      <c r="BK125" s="241"/>
      <c r="BL125" s="241"/>
      <c r="BM125" s="241"/>
      <c r="BN125" s="241"/>
      <c r="BO125" s="241"/>
      <c r="BP125" s="241"/>
    </row>
    <row r="126" customFormat="false" ht="15" hidden="false" customHeight="false" outlineLevel="0" collapsed="false">
      <c r="A126" s="241"/>
      <c r="B126" s="241"/>
      <c r="C126" s="242"/>
      <c r="D126" s="226" t="s">
        <v>580</v>
      </c>
      <c r="E126" s="227" t="s">
        <v>317</v>
      </c>
      <c r="F126" s="228"/>
      <c r="G126" s="241"/>
      <c r="H126" s="241"/>
      <c r="I126" s="241"/>
      <c r="J126" s="241"/>
      <c r="K126" s="241"/>
      <c r="L126" s="241"/>
      <c r="M126" s="241"/>
      <c r="N126" s="243"/>
      <c r="O126" s="243"/>
      <c r="P126" s="243"/>
      <c r="Q126" s="244"/>
      <c r="R126" s="244"/>
      <c r="S126" s="244"/>
      <c r="T126" s="245"/>
      <c r="U126" s="244"/>
      <c r="V126" s="244"/>
      <c r="W126" s="244"/>
      <c r="X126" s="244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241"/>
      <c r="BH126" s="241"/>
      <c r="BI126" s="241"/>
      <c r="BJ126" s="241"/>
      <c r="BK126" s="241"/>
      <c r="BL126" s="241"/>
      <c r="BM126" s="241"/>
      <c r="BN126" s="241"/>
      <c r="BO126" s="241"/>
      <c r="BP126" s="241"/>
    </row>
    <row r="127" customFormat="false" ht="15" hidden="false" customHeight="false" outlineLevel="0" collapsed="false">
      <c r="A127" s="241"/>
      <c r="B127" s="241"/>
      <c r="C127" s="242"/>
      <c r="D127" s="226" t="s">
        <v>581</v>
      </c>
      <c r="E127" s="227" t="s">
        <v>324</v>
      </c>
      <c r="F127" s="228"/>
      <c r="G127" s="241"/>
      <c r="H127" s="241"/>
      <c r="I127" s="241"/>
      <c r="J127" s="241"/>
      <c r="K127" s="241"/>
      <c r="L127" s="241"/>
      <c r="M127" s="241"/>
      <c r="N127" s="243"/>
      <c r="O127" s="243"/>
      <c r="P127" s="243"/>
      <c r="Q127" s="244"/>
      <c r="R127" s="244"/>
      <c r="S127" s="244"/>
      <c r="T127" s="245"/>
      <c r="U127" s="244"/>
      <c r="V127" s="244"/>
      <c r="W127" s="244"/>
      <c r="X127" s="244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  <c r="AW127" s="241"/>
      <c r="AX127" s="241"/>
      <c r="AY127" s="241"/>
      <c r="AZ127" s="241"/>
      <c r="BA127" s="241"/>
      <c r="BB127" s="241"/>
      <c r="BC127" s="241"/>
      <c r="BD127" s="241"/>
      <c r="BE127" s="241"/>
      <c r="BF127" s="241"/>
      <c r="BG127" s="241"/>
      <c r="BH127" s="241"/>
      <c r="BI127" s="241"/>
      <c r="BJ127" s="241"/>
      <c r="BK127" s="241"/>
      <c r="BL127" s="241"/>
      <c r="BM127" s="241"/>
      <c r="BN127" s="241"/>
      <c r="BO127" s="241"/>
      <c r="BP127" s="241"/>
    </row>
    <row r="128" customFormat="false" ht="15" hidden="false" customHeight="false" outlineLevel="0" collapsed="false">
      <c r="A128" s="241"/>
      <c r="B128" s="241"/>
      <c r="C128" s="242"/>
      <c r="D128" s="226" t="s">
        <v>582</v>
      </c>
      <c r="E128" s="227" t="s">
        <v>317</v>
      </c>
      <c r="F128" s="228"/>
      <c r="G128" s="241"/>
      <c r="H128" s="241"/>
      <c r="I128" s="241"/>
      <c r="J128" s="241"/>
      <c r="K128" s="241"/>
      <c r="L128" s="241"/>
      <c r="M128" s="241"/>
      <c r="N128" s="243"/>
      <c r="O128" s="243"/>
      <c r="P128" s="243"/>
      <c r="Q128" s="244"/>
      <c r="R128" s="244"/>
      <c r="S128" s="244"/>
      <c r="T128" s="245"/>
      <c r="U128" s="244"/>
      <c r="V128" s="244"/>
      <c r="W128" s="244"/>
      <c r="X128" s="244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  <c r="BE128" s="241"/>
      <c r="BF128" s="241"/>
      <c r="BG128" s="241"/>
      <c r="BH128" s="241"/>
      <c r="BI128" s="241"/>
      <c r="BJ128" s="241"/>
      <c r="BK128" s="241"/>
      <c r="BL128" s="241"/>
      <c r="BM128" s="241"/>
      <c r="BN128" s="241"/>
      <c r="BO128" s="241"/>
      <c r="BP128" s="241"/>
    </row>
    <row r="129" customFormat="false" ht="15" hidden="false" customHeight="false" outlineLevel="0" collapsed="false">
      <c r="A129" s="241"/>
      <c r="B129" s="241"/>
      <c r="C129" s="242"/>
      <c r="D129" s="226" t="s">
        <v>583</v>
      </c>
      <c r="E129" s="227" t="s">
        <v>317</v>
      </c>
      <c r="F129" s="228"/>
      <c r="G129" s="241"/>
      <c r="H129" s="241"/>
      <c r="I129" s="241"/>
      <c r="J129" s="241"/>
      <c r="K129" s="241"/>
      <c r="L129" s="241"/>
      <c r="M129" s="241"/>
      <c r="N129" s="243"/>
      <c r="O129" s="243"/>
      <c r="P129" s="243"/>
      <c r="Q129" s="244"/>
      <c r="R129" s="244"/>
      <c r="S129" s="244"/>
      <c r="T129" s="245"/>
      <c r="U129" s="244"/>
      <c r="V129" s="244"/>
      <c r="W129" s="244"/>
      <c r="X129" s="244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  <c r="AU129" s="241"/>
      <c r="AV129" s="241"/>
      <c r="AW129" s="241"/>
      <c r="AX129" s="241"/>
      <c r="AY129" s="241"/>
      <c r="AZ129" s="241"/>
      <c r="BA129" s="241"/>
      <c r="BB129" s="241"/>
      <c r="BC129" s="241"/>
      <c r="BD129" s="241"/>
      <c r="BE129" s="241"/>
      <c r="BF129" s="241"/>
      <c r="BG129" s="241"/>
      <c r="BH129" s="241"/>
      <c r="BI129" s="241"/>
      <c r="BJ129" s="241"/>
      <c r="BK129" s="241"/>
      <c r="BL129" s="241"/>
      <c r="BM129" s="241"/>
      <c r="BN129" s="241"/>
      <c r="BO129" s="241"/>
      <c r="BP129" s="241"/>
    </row>
    <row r="130" customFormat="false" ht="15" hidden="false" customHeight="false" outlineLevel="0" collapsed="false">
      <c r="A130" s="241"/>
      <c r="B130" s="241"/>
      <c r="C130" s="242"/>
      <c r="D130" s="226" t="s">
        <v>584</v>
      </c>
      <c r="E130" s="227" t="s">
        <v>332</v>
      </c>
      <c r="F130" s="228"/>
      <c r="G130" s="241"/>
      <c r="H130" s="241"/>
      <c r="I130" s="241"/>
      <c r="J130" s="241"/>
      <c r="K130" s="241"/>
      <c r="L130" s="241"/>
      <c r="M130" s="241"/>
      <c r="N130" s="243"/>
      <c r="O130" s="243"/>
      <c r="P130" s="243"/>
      <c r="Q130" s="244"/>
      <c r="R130" s="244"/>
      <c r="S130" s="244"/>
      <c r="T130" s="245"/>
      <c r="U130" s="244"/>
      <c r="V130" s="244"/>
      <c r="W130" s="244"/>
      <c r="X130" s="244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  <c r="AV130" s="241"/>
      <c r="AW130" s="241"/>
      <c r="AX130" s="241"/>
      <c r="AY130" s="241"/>
      <c r="AZ130" s="241"/>
      <c r="BA130" s="241"/>
      <c r="BB130" s="241"/>
      <c r="BC130" s="241"/>
      <c r="BD130" s="241"/>
      <c r="BE130" s="241"/>
      <c r="BF130" s="241"/>
      <c r="BG130" s="241"/>
      <c r="BH130" s="241"/>
      <c r="BI130" s="241"/>
      <c r="BJ130" s="241"/>
      <c r="BK130" s="241"/>
      <c r="BL130" s="241"/>
      <c r="BM130" s="241"/>
      <c r="BN130" s="241"/>
      <c r="BO130" s="241"/>
      <c r="BP130" s="241"/>
    </row>
    <row r="131" customFormat="false" ht="15" hidden="false" customHeight="false" outlineLevel="0" collapsed="false">
      <c r="A131" s="241"/>
      <c r="B131" s="241"/>
      <c r="C131" s="242"/>
      <c r="D131" s="226" t="s">
        <v>585</v>
      </c>
      <c r="E131" s="227" t="s">
        <v>314</v>
      </c>
      <c r="F131" s="228"/>
      <c r="G131" s="241"/>
      <c r="H131" s="241"/>
      <c r="I131" s="241"/>
      <c r="J131" s="241"/>
      <c r="K131" s="241"/>
      <c r="L131" s="241"/>
      <c r="M131" s="241"/>
      <c r="N131" s="243"/>
      <c r="O131" s="243"/>
      <c r="P131" s="243"/>
      <c r="Q131" s="244"/>
      <c r="R131" s="244"/>
      <c r="S131" s="244"/>
      <c r="T131" s="245"/>
      <c r="U131" s="244"/>
      <c r="V131" s="244"/>
      <c r="W131" s="244"/>
      <c r="X131" s="244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  <c r="AV131" s="241"/>
      <c r="AW131" s="241"/>
      <c r="AX131" s="241"/>
      <c r="AY131" s="241"/>
      <c r="AZ131" s="241"/>
      <c r="BA131" s="241"/>
      <c r="BB131" s="241"/>
      <c r="BC131" s="241"/>
      <c r="BD131" s="241"/>
      <c r="BE131" s="241"/>
      <c r="BF131" s="241"/>
      <c r="BG131" s="241"/>
      <c r="BH131" s="241"/>
      <c r="BI131" s="241"/>
      <c r="BJ131" s="241"/>
      <c r="BK131" s="241"/>
      <c r="BL131" s="241"/>
      <c r="BM131" s="241"/>
      <c r="BN131" s="241"/>
      <c r="BO131" s="241"/>
      <c r="BP131" s="241"/>
    </row>
    <row r="132" customFormat="false" ht="15" hidden="false" customHeight="false" outlineLevel="0" collapsed="false">
      <c r="A132" s="241"/>
      <c r="B132" s="241"/>
      <c r="C132" s="242"/>
      <c r="D132" s="226" t="s">
        <v>586</v>
      </c>
      <c r="E132" s="227" t="s">
        <v>314</v>
      </c>
      <c r="F132" s="228"/>
      <c r="G132" s="241"/>
      <c r="H132" s="241"/>
      <c r="I132" s="241"/>
      <c r="J132" s="241"/>
      <c r="K132" s="241"/>
      <c r="L132" s="241"/>
      <c r="M132" s="241"/>
      <c r="N132" s="243"/>
      <c r="O132" s="243"/>
      <c r="P132" s="243"/>
      <c r="Q132" s="244"/>
      <c r="R132" s="244"/>
      <c r="S132" s="244"/>
      <c r="T132" s="245"/>
      <c r="U132" s="244"/>
      <c r="V132" s="244"/>
      <c r="W132" s="244"/>
      <c r="X132" s="244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  <c r="AV132" s="241"/>
      <c r="AW132" s="241"/>
      <c r="AX132" s="241"/>
      <c r="AY132" s="241"/>
      <c r="AZ132" s="241"/>
      <c r="BA132" s="241"/>
      <c r="BB132" s="241"/>
      <c r="BC132" s="241"/>
      <c r="BD132" s="241"/>
      <c r="BE132" s="241"/>
      <c r="BF132" s="241"/>
      <c r="BG132" s="241"/>
      <c r="BH132" s="241"/>
      <c r="BI132" s="241"/>
      <c r="BJ132" s="241"/>
      <c r="BK132" s="241"/>
      <c r="BL132" s="241"/>
      <c r="BM132" s="241"/>
      <c r="BN132" s="241"/>
      <c r="BO132" s="241"/>
      <c r="BP132" s="241"/>
    </row>
    <row r="133" customFormat="false" ht="15" hidden="false" customHeight="false" outlineLevel="0" collapsed="false">
      <c r="A133" s="241"/>
      <c r="B133" s="241"/>
      <c r="C133" s="242"/>
      <c r="D133" s="226" t="s">
        <v>587</v>
      </c>
      <c r="E133" s="227" t="s">
        <v>314</v>
      </c>
      <c r="F133" s="228"/>
      <c r="G133" s="241"/>
      <c r="H133" s="241"/>
      <c r="I133" s="241"/>
      <c r="J133" s="241"/>
      <c r="K133" s="241"/>
      <c r="L133" s="241"/>
      <c r="M133" s="241"/>
      <c r="N133" s="243"/>
      <c r="O133" s="243"/>
      <c r="P133" s="243"/>
      <c r="Q133" s="244"/>
      <c r="R133" s="244"/>
      <c r="S133" s="244"/>
      <c r="T133" s="245"/>
      <c r="U133" s="244"/>
      <c r="V133" s="244"/>
      <c r="W133" s="244"/>
      <c r="X133" s="244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  <c r="AV133" s="241"/>
      <c r="AW133" s="241"/>
      <c r="AX133" s="241"/>
      <c r="AY133" s="241"/>
      <c r="AZ133" s="241"/>
      <c r="BA133" s="241"/>
      <c r="BB133" s="241"/>
      <c r="BC133" s="241"/>
      <c r="BD133" s="241"/>
      <c r="BE133" s="241"/>
      <c r="BF133" s="241"/>
      <c r="BG133" s="241"/>
      <c r="BH133" s="241"/>
      <c r="BI133" s="241"/>
      <c r="BJ133" s="241"/>
      <c r="BK133" s="241"/>
      <c r="BL133" s="241"/>
      <c r="BM133" s="241"/>
      <c r="BN133" s="241"/>
      <c r="BO133" s="241"/>
      <c r="BP133" s="241"/>
    </row>
    <row r="134" customFormat="false" ht="15" hidden="false" customHeight="false" outlineLevel="0" collapsed="false">
      <c r="A134" s="241"/>
      <c r="B134" s="241"/>
      <c r="C134" s="242"/>
      <c r="D134" s="226" t="s">
        <v>588</v>
      </c>
      <c r="E134" s="227" t="s">
        <v>314</v>
      </c>
      <c r="F134" s="228"/>
      <c r="G134" s="241"/>
      <c r="H134" s="241"/>
      <c r="I134" s="241"/>
      <c r="J134" s="241"/>
      <c r="K134" s="241"/>
      <c r="L134" s="241"/>
      <c r="M134" s="241"/>
      <c r="N134" s="243"/>
      <c r="O134" s="243"/>
      <c r="P134" s="243"/>
      <c r="Q134" s="244"/>
      <c r="R134" s="244"/>
      <c r="S134" s="244"/>
      <c r="T134" s="245"/>
      <c r="U134" s="244"/>
      <c r="V134" s="244"/>
      <c r="W134" s="244"/>
      <c r="X134" s="244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  <c r="AV134" s="241"/>
      <c r="AW134" s="241"/>
      <c r="AX134" s="241"/>
      <c r="AY134" s="241"/>
      <c r="AZ134" s="241"/>
      <c r="BA134" s="241"/>
      <c r="BB134" s="241"/>
      <c r="BC134" s="241"/>
      <c r="BD134" s="241"/>
      <c r="BE134" s="241"/>
      <c r="BF134" s="241"/>
      <c r="BG134" s="241"/>
      <c r="BH134" s="241"/>
      <c r="BI134" s="241"/>
      <c r="BJ134" s="241"/>
      <c r="BK134" s="241"/>
      <c r="BL134" s="241"/>
      <c r="BM134" s="241"/>
      <c r="BN134" s="241"/>
      <c r="BO134" s="241"/>
      <c r="BP134" s="241"/>
    </row>
    <row r="135" customFormat="false" ht="15" hidden="false" customHeight="false" outlineLevel="0" collapsed="false">
      <c r="A135" s="241"/>
      <c r="B135" s="241"/>
      <c r="C135" s="242"/>
      <c r="D135" s="226" t="s">
        <v>589</v>
      </c>
      <c r="E135" s="227" t="s">
        <v>307</v>
      </c>
      <c r="F135" s="228"/>
      <c r="G135" s="241"/>
      <c r="H135" s="241"/>
      <c r="I135" s="241"/>
      <c r="J135" s="241"/>
      <c r="K135" s="241"/>
      <c r="L135" s="241"/>
      <c r="M135" s="241"/>
      <c r="N135" s="243"/>
      <c r="O135" s="243"/>
      <c r="P135" s="243"/>
      <c r="Q135" s="244"/>
      <c r="R135" s="244"/>
      <c r="S135" s="244"/>
      <c r="T135" s="245"/>
      <c r="U135" s="244"/>
      <c r="V135" s="244"/>
      <c r="W135" s="244"/>
      <c r="X135" s="244"/>
      <c r="Y135" s="241"/>
      <c r="Z135" s="241"/>
      <c r="AA135" s="241"/>
      <c r="AB135" s="241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  <c r="AU135" s="241"/>
      <c r="AV135" s="241"/>
      <c r="AW135" s="241"/>
      <c r="AX135" s="241"/>
      <c r="AY135" s="241"/>
      <c r="AZ135" s="241"/>
      <c r="BA135" s="241"/>
      <c r="BB135" s="241"/>
      <c r="BC135" s="241"/>
      <c r="BD135" s="241"/>
      <c r="BE135" s="241"/>
      <c r="BF135" s="241"/>
      <c r="BG135" s="241"/>
      <c r="BH135" s="241"/>
      <c r="BI135" s="241"/>
      <c r="BJ135" s="241"/>
      <c r="BK135" s="241"/>
      <c r="BL135" s="241"/>
      <c r="BM135" s="241"/>
      <c r="BN135" s="241"/>
      <c r="BO135" s="241"/>
      <c r="BP135" s="241"/>
    </row>
    <row r="136" customFormat="false" ht="15" hidden="false" customHeight="false" outlineLevel="0" collapsed="false">
      <c r="A136" s="241"/>
      <c r="B136" s="241"/>
      <c r="C136" s="242"/>
      <c r="D136" s="226" t="s">
        <v>590</v>
      </c>
      <c r="E136" s="227" t="s">
        <v>344</v>
      </c>
      <c r="F136" s="228"/>
      <c r="G136" s="241"/>
      <c r="H136" s="241"/>
      <c r="I136" s="241"/>
      <c r="J136" s="241"/>
      <c r="K136" s="241"/>
      <c r="L136" s="241"/>
      <c r="M136" s="241"/>
      <c r="N136" s="243"/>
      <c r="O136" s="243"/>
      <c r="P136" s="243"/>
      <c r="Q136" s="244"/>
      <c r="R136" s="244"/>
      <c r="S136" s="244"/>
      <c r="T136" s="245"/>
      <c r="U136" s="244"/>
      <c r="V136" s="244"/>
      <c r="W136" s="244"/>
      <c r="X136" s="244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  <c r="AV136" s="241"/>
      <c r="AW136" s="241"/>
      <c r="AX136" s="241"/>
      <c r="AY136" s="241"/>
      <c r="AZ136" s="241"/>
      <c r="BA136" s="241"/>
      <c r="BB136" s="241"/>
      <c r="BC136" s="241"/>
      <c r="BD136" s="241"/>
      <c r="BE136" s="241"/>
      <c r="BF136" s="241"/>
      <c r="BG136" s="241"/>
      <c r="BH136" s="241"/>
      <c r="BI136" s="241"/>
      <c r="BJ136" s="241"/>
      <c r="BK136" s="241"/>
      <c r="BL136" s="241"/>
      <c r="BM136" s="241"/>
      <c r="BN136" s="241"/>
      <c r="BO136" s="241"/>
      <c r="BP136" s="241"/>
    </row>
    <row r="137" customFormat="false" ht="15" hidden="false" customHeight="false" outlineLevel="0" collapsed="false">
      <c r="A137" s="241"/>
      <c r="B137" s="241"/>
      <c r="C137" s="242"/>
      <c r="D137" s="226" t="s">
        <v>591</v>
      </c>
      <c r="E137" s="227" t="s">
        <v>307</v>
      </c>
      <c r="F137" s="228"/>
      <c r="G137" s="241"/>
      <c r="H137" s="241"/>
      <c r="I137" s="241"/>
      <c r="J137" s="241"/>
      <c r="K137" s="241"/>
      <c r="L137" s="241"/>
      <c r="M137" s="241"/>
      <c r="N137" s="243"/>
      <c r="O137" s="243"/>
      <c r="P137" s="243"/>
      <c r="Q137" s="244"/>
      <c r="R137" s="244"/>
      <c r="S137" s="244"/>
      <c r="T137" s="245"/>
      <c r="U137" s="244"/>
      <c r="V137" s="244"/>
      <c r="W137" s="244"/>
      <c r="X137" s="244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1"/>
      <c r="BI137" s="241"/>
      <c r="BJ137" s="241"/>
      <c r="BK137" s="241"/>
      <c r="BL137" s="241"/>
      <c r="BM137" s="241"/>
      <c r="BN137" s="241"/>
      <c r="BO137" s="241"/>
      <c r="BP137" s="241"/>
    </row>
    <row r="138" customFormat="false" ht="15" hidden="false" customHeight="false" outlineLevel="0" collapsed="false">
      <c r="A138" s="241"/>
      <c r="B138" s="241"/>
      <c r="C138" s="242"/>
      <c r="D138" s="226" t="s">
        <v>592</v>
      </c>
      <c r="E138" s="227" t="s">
        <v>344</v>
      </c>
      <c r="F138" s="228"/>
      <c r="G138" s="241"/>
      <c r="H138" s="241"/>
      <c r="I138" s="241"/>
      <c r="J138" s="241"/>
      <c r="K138" s="241"/>
      <c r="L138" s="241"/>
      <c r="M138" s="241"/>
      <c r="N138" s="243"/>
      <c r="O138" s="243"/>
      <c r="P138" s="243"/>
      <c r="Q138" s="244"/>
      <c r="R138" s="244"/>
      <c r="S138" s="244"/>
      <c r="T138" s="245"/>
      <c r="U138" s="244"/>
      <c r="V138" s="244"/>
      <c r="W138" s="244"/>
      <c r="X138" s="244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1"/>
      <c r="BI138" s="241"/>
      <c r="BJ138" s="241"/>
      <c r="BK138" s="241"/>
      <c r="BL138" s="241"/>
      <c r="BM138" s="241"/>
      <c r="BN138" s="241"/>
      <c r="BO138" s="241"/>
      <c r="BP138" s="241"/>
    </row>
    <row r="139" customFormat="false" ht="15" hidden="false" customHeight="false" outlineLevel="0" collapsed="false">
      <c r="A139" s="241"/>
      <c r="B139" s="241"/>
      <c r="C139" s="242"/>
      <c r="D139" s="226" t="s">
        <v>593</v>
      </c>
      <c r="E139" s="227" t="s">
        <v>344</v>
      </c>
      <c r="F139" s="228"/>
      <c r="G139" s="241"/>
      <c r="H139" s="241"/>
      <c r="I139" s="241"/>
      <c r="J139" s="241"/>
      <c r="K139" s="241"/>
      <c r="L139" s="241"/>
      <c r="M139" s="241"/>
      <c r="N139" s="243"/>
      <c r="O139" s="243"/>
      <c r="P139" s="243"/>
      <c r="Q139" s="244"/>
      <c r="R139" s="244"/>
      <c r="S139" s="244"/>
      <c r="T139" s="245"/>
      <c r="U139" s="244"/>
      <c r="V139" s="244"/>
      <c r="W139" s="244"/>
      <c r="X139" s="244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  <c r="AV139" s="241"/>
      <c r="AW139" s="241"/>
      <c r="AX139" s="241"/>
      <c r="AY139" s="241"/>
      <c r="AZ139" s="241"/>
      <c r="BA139" s="241"/>
      <c r="BB139" s="241"/>
      <c r="BC139" s="241"/>
      <c r="BD139" s="241"/>
      <c r="BE139" s="241"/>
      <c r="BF139" s="241"/>
      <c r="BG139" s="241"/>
      <c r="BH139" s="241"/>
      <c r="BI139" s="241"/>
      <c r="BJ139" s="241"/>
      <c r="BK139" s="241"/>
      <c r="BL139" s="241"/>
      <c r="BM139" s="241"/>
      <c r="BN139" s="241"/>
      <c r="BO139" s="241"/>
      <c r="BP139" s="241"/>
    </row>
    <row r="140" customFormat="false" ht="15" hidden="false" customHeight="false" outlineLevel="0" collapsed="false">
      <c r="A140" s="241"/>
      <c r="B140" s="241"/>
      <c r="C140" s="242"/>
      <c r="D140" s="226" t="s">
        <v>594</v>
      </c>
      <c r="E140" s="227" t="s">
        <v>317</v>
      </c>
      <c r="F140" s="228"/>
      <c r="G140" s="241"/>
      <c r="H140" s="241"/>
      <c r="I140" s="241"/>
      <c r="J140" s="241"/>
      <c r="K140" s="241"/>
      <c r="L140" s="241"/>
      <c r="M140" s="241"/>
      <c r="N140" s="243"/>
      <c r="O140" s="243"/>
      <c r="P140" s="243"/>
      <c r="Q140" s="244"/>
      <c r="R140" s="244"/>
      <c r="S140" s="244"/>
      <c r="T140" s="245"/>
      <c r="U140" s="244"/>
      <c r="V140" s="244"/>
      <c r="W140" s="244"/>
      <c r="X140" s="244"/>
      <c r="Y140" s="241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1"/>
      <c r="BI140" s="241"/>
      <c r="BJ140" s="241"/>
      <c r="BK140" s="241"/>
      <c r="BL140" s="241"/>
      <c r="BM140" s="241"/>
      <c r="BN140" s="241"/>
      <c r="BO140" s="241"/>
      <c r="BP140" s="241"/>
    </row>
    <row r="141" customFormat="false" ht="15" hidden="false" customHeight="false" outlineLevel="0" collapsed="false">
      <c r="A141" s="241"/>
      <c r="B141" s="241"/>
      <c r="C141" s="242"/>
      <c r="D141" s="226" t="s">
        <v>595</v>
      </c>
      <c r="E141" s="227" t="s">
        <v>317</v>
      </c>
      <c r="F141" s="228"/>
      <c r="G141" s="241"/>
      <c r="H141" s="241"/>
      <c r="I141" s="241"/>
      <c r="J141" s="241"/>
      <c r="K141" s="241"/>
      <c r="L141" s="241"/>
      <c r="M141" s="241"/>
      <c r="N141" s="243"/>
      <c r="O141" s="243"/>
      <c r="P141" s="243"/>
      <c r="Q141" s="244"/>
      <c r="R141" s="244"/>
      <c r="S141" s="244"/>
      <c r="T141" s="245"/>
      <c r="U141" s="244"/>
      <c r="V141" s="244"/>
      <c r="W141" s="244"/>
      <c r="X141" s="244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1"/>
      <c r="BF141" s="241"/>
      <c r="BG141" s="241"/>
      <c r="BH141" s="241"/>
      <c r="BI141" s="241"/>
      <c r="BJ141" s="241"/>
      <c r="BK141" s="241"/>
      <c r="BL141" s="241"/>
      <c r="BM141" s="241"/>
      <c r="BN141" s="241"/>
      <c r="BO141" s="241"/>
      <c r="BP141" s="241"/>
    </row>
    <row r="142" customFormat="false" ht="15" hidden="false" customHeight="false" outlineLevel="0" collapsed="false">
      <c r="A142" s="241"/>
      <c r="B142" s="241"/>
      <c r="C142" s="242"/>
      <c r="D142" s="226" t="s">
        <v>596</v>
      </c>
      <c r="E142" s="227" t="s">
        <v>317</v>
      </c>
      <c r="F142" s="228"/>
      <c r="G142" s="241"/>
      <c r="H142" s="241"/>
      <c r="I142" s="241"/>
      <c r="J142" s="241"/>
      <c r="K142" s="241"/>
      <c r="L142" s="241"/>
      <c r="M142" s="241"/>
      <c r="N142" s="243"/>
      <c r="O142" s="243"/>
      <c r="P142" s="243"/>
      <c r="Q142" s="244"/>
      <c r="R142" s="244"/>
      <c r="S142" s="244"/>
      <c r="T142" s="245"/>
      <c r="U142" s="244"/>
      <c r="V142" s="244"/>
      <c r="W142" s="244"/>
      <c r="X142" s="244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  <c r="AV142" s="241"/>
      <c r="AW142" s="241"/>
      <c r="AX142" s="241"/>
      <c r="AY142" s="241"/>
      <c r="AZ142" s="241"/>
      <c r="BA142" s="241"/>
      <c r="BB142" s="241"/>
      <c r="BC142" s="241"/>
      <c r="BD142" s="241"/>
      <c r="BE142" s="241"/>
      <c r="BF142" s="241"/>
      <c r="BG142" s="241"/>
      <c r="BH142" s="241"/>
      <c r="BI142" s="241"/>
      <c r="BJ142" s="241"/>
      <c r="BK142" s="241"/>
      <c r="BL142" s="241"/>
      <c r="BM142" s="241"/>
      <c r="BN142" s="241"/>
      <c r="BO142" s="241"/>
      <c r="BP142" s="241"/>
    </row>
    <row r="143" customFormat="false" ht="15" hidden="false" customHeight="false" outlineLevel="0" collapsed="false">
      <c r="A143" s="241"/>
      <c r="B143" s="241"/>
      <c r="C143" s="242"/>
      <c r="D143" s="226" t="s">
        <v>597</v>
      </c>
      <c r="E143" s="227" t="s">
        <v>307</v>
      </c>
      <c r="F143" s="228"/>
      <c r="G143" s="241"/>
      <c r="H143" s="241"/>
      <c r="I143" s="241"/>
      <c r="J143" s="241"/>
      <c r="K143" s="241"/>
      <c r="L143" s="241"/>
      <c r="M143" s="241"/>
      <c r="N143" s="243"/>
      <c r="O143" s="243"/>
      <c r="P143" s="243"/>
      <c r="Q143" s="244"/>
      <c r="R143" s="244"/>
      <c r="S143" s="244"/>
      <c r="T143" s="245"/>
      <c r="U143" s="244"/>
      <c r="V143" s="244"/>
      <c r="W143" s="244"/>
      <c r="X143" s="244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  <c r="AV143" s="241"/>
      <c r="AW143" s="241"/>
      <c r="AX143" s="241"/>
      <c r="AY143" s="241"/>
      <c r="AZ143" s="241"/>
      <c r="BA143" s="241"/>
      <c r="BB143" s="241"/>
      <c r="BC143" s="241"/>
      <c r="BD143" s="241"/>
      <c r="BE143" s="241"/>
      <c r="BF143" s="241"/>
      <c r="BG143" s="241"/>
      <c r="BH143" s="241"/>
      <c r="BI143" s="241"/>
      <c r="BJ143" s="241"/>
      <c r="BK143" s="241"/>
      <c r="BL143" s="241"/>
      <c r="BM143" s="241"/>
      <c r="BN143" s="241"/>
      <c r="BO143" s="241"/>
      <c r="BP143" s="241"/>
    </row>
    <row r="144" customFormat="false" ht="15" hidden="false" customHeight="false" outlineLevel="0" collapsed="false">
      <c r="A144" s="241"/>
      <c r="B144" s="241"/>
      <c r="C144" s="242"/>
      <c r="D144" s="226" t="s">
        <v>598</v>
      </c>
      <c r="E144" s="227" t="s">
        <v>344</v>
      </c>
      <c r="F144" s="228"/>
      <c r="G144" s="241"/>
      <c r="H144" s="241"/>
      <c r="I144" s="241"/>
      <c r="J144" s="241"/>
      <c r="K144" s="241"/>
      <c r="L144" s="241"/>
      <c r="M144" s="241"/>
      <c r="N144" s="243"/>
      <c r="O144" s="243"/>
      <c r="P144" s="243"/>
      <c r="Q144" s="244"/>
      <c r="R144" s="244"/>
      <c r="S144" s="244"/>
      <c r="T144" s="245"/>
      <c r="U144" s="244"/>
      <c r="V144" s="244"/>
      <c r="W144" s="244"/>
      <c r="X144" s="244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  <c r="AV144" s="241"/>
      <c r="AW144" s="241"/>
      <c r="AX144" s="241"/>
      <c r="AY144" s="241"/>
      <c r="AZ144" s="241"/>
      <c r="BA144" s="241"/>
      <c r="BB144" s="241"/>
      <c r="BC144" s="241"/>
      <c r="BD144" s="241"/>
      <c r="BE144" s="241"/>
      <c r="BF144" s="241"/>
      <c r="BG144" s="241"/>
      <c r="BH144" s="241"/>
      <c r="BI144" s="241"/>
      <c r="BJ144" s="241"/>
      <c r="BK144" s="241"/>
      <c r="BL144" s="241"/>
      <c r="BM144" s="241"/>
      <c r="BN144" s="241"/>
      <c r="BO144" s="241"/>
      <c r="BP144" s="241"/>
    </row>
    <row r="145" customFormat="false" ht="15" hidden="false" customHeight="false" outlineLevel="0" collapsed="false">
      <c r="A145" s="241"/>
      <c r="B145" s="241"/>
      <c r="C145" s="242"/>
      <c r="D145" s="226" t="s">
        <v>599</v>
      </c>
      <c r="E145" s="227" t="s">
        <v>317</v>
      </c>
      <c r="F145" s="228"/>
      <c r="G145" s="241"/>
      <c r="H145" s="241"/>
      <c r="I145" s="241"/>
      <c r="J145" s="241"/>
      <c r="K145" s="241"/>
      <c r="L145" s="241"/>
      <c r="M145" s="241"/>
      <c r="N145" s="243"/>
      <c r="O145" s="243"/>
      <c r="P145" s="243"/>
      <c r="Q145" s="244"/>
      <c r="R145" s="244"/>
      <c r="S145" s="244"/>
      <c r="T145" s="245"/>
      <c r="U145" s="244"/>
      <c r="V145" s="244"/>
      <c r="W145" s="244"/>
      <c r="X145" s="244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  <c r="AW145" s="241"/>
      <c r="AX145" s="241"/>
      <c r="AY145" s="241"/>
      <c r="AZ145" s="241"/>
      <c r="BA145" s="241"/>
      <c r="BB145" s="241"/>
      <c r="BC145" s="241"/>
      <c r="BD145" s="241"/>
      <c r="BE145" s="241"/>
      <c r="BF145" s="241"/>
      <c r="BG145" s="241"/>
      <c r="BH145" s="241"/>
      <c r="BI145" s="241"/>
      <c r="BJ145" s="241"/>
      <c r="BK145" s="241"/>
      <c r="BL145" s="241"/>
      <c r="BM145" s="241"/>
      <c r="BN145" s="241"/>
      <c r="BO145" s="241"/>
      <c r="BP145" s="241"/>
    </row>
    <row r="146" customFormat="false" ht="15" hidden="false" customHeight="false" outlineLevel="0" collapsed="false">
      <c r="A146" s="241"/>
      <c r="B146" s="241"/>
      <c r="C146" s="242"/>
      <c r="D146" s="226" t="s">
        <v>600</v>
      </c>
      <c r="E146" s="227" t="s">
        <v>317</v>
      </c>
      <c r="F146" s="228"/>
      <c r="G146" s="241"/>
      <c r="H146" s="241"/>
      <c r="I146" s="241"/>
      <c r="J146" s="241"/>
      <c r="K146" s="241"/>
      <c r="L146" s="241"/>
      <c r="M146" s="241"/>
      <c r="N146" s="243"/>
      <c r="O146" s="243"/>
      <c r="P146" s="243"/>
      <c r="Q146" s="244"/>
      <c r="R146" s="244"/>
      <c r="S146" s="244"/>
      <c r="T146" s="245"/>
      <c r="U146" s="244"/>
      <c r="V146" s="244"/>
      <c r="W146" s="244"/>
      <c r="X146" s="244"/>
      <c r="Y146" s="241"/>
      <c r="Z146" s="241"/>
      <c r="AA146" s="241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  <c r="AV146" s="241"/>
      <c r="AW146" s="241"/>
      <c r="AX146" s="241"/>
      <c r="AY146" s="241"/>
      <c r="AZ146" s="241"/>
      <c r="BA146" s="241"/>
      <c r="BB146" s="241"/>
      <c r="BC146" s="241"/>
      <c r="BD146" s="241"/>
      <c r="BE146" s="241"/>
      <c r="BF146" s="241"/>
      <c r="BG146" s="241"/>
      <c r="BH146" s="241"/>
      <c r="BI146" s="241"/>
      <c r="BJ146" s="241"/>
      <c r="BK146" s="241"/>
      <c r="BL146" s="241"/>
      <c r="BM146" s="241"/>
      <c r="BN146" s="241"/>
      <c r="BO146" s="241"/>
      <c r="BP146" s="241"/>
    </row>
    <row r="147" customFormat="false" ht="15" hidden="false" customHeight="false" outlineLevel="0" collapsed="false">
      <c r="A147" s="241"/>
      <c r="B147" s="241"/>
      <c r="C147" s="242"/>
      <c r="D147" s="226" t="s">
        <v>601</v>
      </c>
      <c r="E147" s="227" t="s">
        <v>317</v>
      </c>
      <c r="F147" s="228"/>
      <c r="G147" s="241"/>
      <c r="H147" s="241"/>
      <c r="I147" s="241"/>
      <c r="J147" s="241"/>
      <c r="K147" s="241"/>
      <c r="L147" s="241"/>
      <c r="M147" s="241"/>
      <c r="N147" s="243"/>
      <c r="O147" s="243"/>
      <c r="P147" s="243"/>
      <c r="Q147" s="244"/>
      <c r="R147" s="244"/>
      <c r="S147" s="244"/>
      <c r="T147" s="245"/>
      <c r="U147" s="244"/>
      <c r="V147" s="244"/>
      <c r="W147" s="244"/>
      <c r="X147" s="244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  <c r="AW147" s="241"/>
      <c r="AX147" s="241"/>
      <c r="AY147" s="241"/>
      <c r="AZ147" s="241"/>
      <c r="BA147" s="241"/>
      <c r="BB147" s="241"/>
      <c r="BC147" s="241"/>
      <c r="BD147" s="241"/>
      <c r="BE147" s="241"/>
      <c r="BF147" s="241"/>
      <c r="BG147" s="241"/>
      <c r="BH147" s="241"/>
      <c r="BI147" s="241"/>
      <c r="BJ147" s="241"/>
      <c r="BK147" s="241"/>
      <c r="BL147" s="241"/>
      <c r="BM147" s="241"/>
      <c r="BN147" s="241"/>
      <c r="BO147" s="241"/>
      <c r="BP147" s="241"/>
    </row>
    <row r="148" customFormat="false" ht="15" hidden="false" customHeight="false" outlineLevel="0" collapsed="false">
      <c r="A148" s="241"/>
      <c r="B148" s="241"/>
      <c r="C148" s="242"/>
      <c r="D148" s="226" t="s">
        <v>602</v>
      </c>
      <c r="E148" s="227" t="s">
        <v>314</v>
      </c>
      <c r="F148" s="228"/>
      <c r="G148" s="241"/>
      <c r="H148" s="241"/>
      <c r="I148" s="241"/>
      <c r="J148" s="241"/>
      <c r="K148" s="241"/>
      <c r="L148" s="241"/>
      <c r="M148" s="241"/>
      <c r="N148" s="243"/>
      <c r="O148" s="243"/>
      <c r="P148" s="243"/>
      <c r="Q148" s="244"/>
      <c r="R148" s="244"/>
      <c r="S148" s="244"/>
      <c r="T148" s="245"/>
      <c r="U148" s="244"/>
      <c r="V148" s="244"/>
      <c r="W148" s="244"/>
      <c r="X148" s="244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  <c r="AV148" s="241"/>
      <c r="AW148" s="241"/>
      <c r="AX148" s="241"/>
      <c r="AY148" s="241"/>
      <c r="AZ148" s="241"/>
      <c r="BA148" s="241"/>
      <c r="BB148" s="241"/>
      <c r="BC148" s="241"/>
      <c r="BD148" s="241"/>
      <c r="BE148" s="241"/>
      <c r="BF148" s="241"/>
      <c r="BG148" s="241"/>
      <c r="BH148" s="241"/>
      <c r="BI148" s="241"/>
      <c r="BJ148" s="241"/>
      <c r="BK148" s="241"/>
      <c r="BL148" s="241"/>
      <c r="BM148" s="241"/>
      <c r="BN148" s="241"/>
      <c r="BO148" s="241"/>
      <c r="BP148" s="241"/>
    </row>
    <row r="149" customFormat="false" ht="15" hidden="false" customHeight="false" outlineLevel="0" collapsed="false">
      <c r="A149" s="241"/>
      <c r="B149" s="241"/>
      <c r="C149" s="242"/>
      <c r="D149" s="226" t="s">
        <v>603</v>
      </c>
      <c r="E149" s="227" t="s">
        <v>317</v>
      </c>
      <c r="F149" s="228"/>
      <c r="G149" s="241"/>
      <c r="H149" s="241"/>
      <c r="I149" s="241"/>
      <c r="J149" s="241"/>
      <c r="K149" s="241"/>
      <c r="L149" s="241"/>
      <c r="M149" s="241"/>
      <c r="N149" s="243"/>
      <c r="O149" s="243"/>
      <c r="P149" s="243"/>
      <c r="Q149" s="244"/>
      <c r="R149" s="244"/>
      <c r="S149" s="244"/>
      <c r="T149" s="245"/>
      <c r="U149" s="244"/>
      <c r="V149" s="244"/>
      <c r="W149" s="244"/>
      <c r="X149" s="244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1"/>
      <c r="BG149" s="241"/>
      <c r="BH149" s="241"/>
      <c r="BI149" s="241"/>
      <c r="BJ149" s="241"/>
      <c r="BK149" s="241"/>
      <c r="BL149" s="241"/>
      <c r="BM149" s="241"/>
      <c r="BN149" s="241"/>
      <c r="BO149" s="241"/>
      <c r="BP149" s="241"/>
    </row>
    <row r="150" customFormat="false" ht="15" hidden="false" customHeight="false" outlineLevel="0" collapsed="false">
      <c r="A150" s="241"/>
      <c r="B150" s="241"/>
      <c r="C150" s="242"/>
      <c r="D150" s="226" t="s">
        <v>604</v>
      </c>
      <c r="E150" s="227" t="s">
        <v>314</v>
      </c>
      <c r="F150" s="228"/>
      <c r="G150" s="241"/>
      <c r="H150" s="241"/>
      <c r="I150" s="241"/>
      <c r="J150" s="241"/>
      <c r="K150" s="241"/>
      <c r="L150" s="241"/>
      <c r="M150" s="241"/>
      <c r="N150" s="243"/>
      <c r="O150" s="243"/>
      <c r="P150" s="243"/>
      <c r="Q150" s="244"/>
      <c r="R150" s="244"/>
      <c r="S150" s="244"/>
      <c r="T150" s="245"/>
      <c r="U150" s="244"/>
      <c r="V150" s="244"/>
      <c r="W150" s="244"/>
      <c r="X150" s="244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  <c r="AW150" s="241"/>
      <c r="AX150" s="241"/>
      <c r="AY150" s="241"/>
      <c r="AZ150" s="241"/>
      <c r="BA150" s="241"/>
      <c r="BB150" s="241"/>
      <c r="BC150" s="241"/>
      <c r="BD150" s="241"/>
      <c r="BE150" s="241"/>
      <c r="BF150" s="241"/>
      <c r="BG150" s="241"/>
      <c r="BH150" s="241"/>
      <c r="BI150" s="241"/>
      <c r="BJ150" s="241"/>
      <c r="BK150" s="241"/>
      <c r="BL150" s="241"/>
      <c r="BM150" s="241"/>
      <c r="BN150" s="241"/>
      <c r="BO150" s="241"/>
      <c r="BP150" s="241"/>
    </row>
    <row r="151" customFormat="false" ht="15" hidden="false" customHeight="false" outlineLevel="0" collapsed="false">
      <c r="A151" s="241"/>
      <c r="B151" s="241"/>
      <c r="C151" s="242"/>
      <c r="D151" s="226" t="s">
        <v>605</v>
      </c>
      <c r="E151" s="227" t="s">
        <v>317</v>
      </c>
      <c r="F151" s="228"/>
      <c r="G151" s="241"/>
      <c r="H151" s="241"/>
      <c r="I151" s="241"/>
      <c r="J151" s="241"/>
      <c r="K151" s="241"/>
      <c r="L151" s="241"/>
      <c r="M151" s="241"/>
      <c r="N151" s="243"/>
      <c r="O151" s="243"/>
      <c r="P151" s="243"/>
      <c r="Q151" s="244"/>
      <c r="R151" s="244"/>
      <c r="S151" s="244"/>
      <c r="T151" s="245"/>
      <c r="U151" s="244"/>
      <c r="V151" s="244"/>
      <c r="W151" s="244"/>
      <c r="X151" s="244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  <c r="AW151" s="241"/>
      <c r="AX151" s="241"/>
      <c r="AY151" s="241"/>
      <c r="AZ151" s="241"/>
      <c r="BA151" s="241"/>
      <c r="BB151" s="241"/>
      <c r="BC151" s="241"/>
      <c r="BD151" s="241"/>
      <c r="BE151" s="241"/>
      <c r="BF151" s="241"/>
      <c r="BG151" s="241"/>
      <c r="BH151" s="241"/>
      <c r="BI151" s="241"/>
      <c r="BJ151" s="241"/>
      <c r="BK151" s="241"/>
      <c r="BL151" s="241"/>
      <c r="BM151" s="241"/>
      <c r="BN151" s="241"/>
      <c r="BO151" s="241"/>
      <c r="BP151" s="241"/>
    </row>
    <row r="152" customFormat="false" ht="15" hidden="false" customHeight="false" outlineLevel="0" collapsed="false">
      <c r="A152" s="241"/>
      <c r="B152" s="241"/>
      <c r="C152" s="242"/>
      <c r="D152" s="226" t="s">
        <v>606</v>
      </c>
      <c r="E152" s="227" t="s">
        <v>307</v>
      </c>
      <c r="F152" s="228"/>
      <c r="G152" s="241"/>
      <c r="H152" s="241"/>
      <c r="I152" s="241"/>
      <c r="J152" s="241"/>
      <c r="K152" s="241"/>
      <c r="L152" s="241"/>
      <c r="M152" s="241"/>
      <c r="N152" s="243"/>
      <c r="O152" s="243"/>
      <c r="P152" s="243"/>
      <c r="Q152" s="244"/>
      <c r="R152" s="244"/>
      <c r="S152" s="244"/>
      <c r="T152" s="245"/>
      <c r="U152" s="244"/>
      <c r="V152" s="244"/>
      <c r="W152" s="244"/>
      <c r="X152" s="244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  <c r="AV152" s="241"/>
      <c r="AW152" s="241"/>
      <c r="AX152" s="241"/>
      <c r="AY152" s="241"/>
      <c r="AZ152" s="241"/>
      <c r="BA152" s="241"/>
      <c r="BB152" s="241"/>
      <c r="BC152" s="241"/>
      <c r="BD152" s="241"/>
      <c r="BE152" s="241"/>
      <c r="BF152" s="241"/>
      <c r="BG152" s="241"/>
      <c r="BH152" s="241"/>
      <c r="BI152" s="241"/>
      <c r="BJ152" s="241"/>
      <c r="BK152" s="241"/>
      <c r="BL152" s="241"/>
      <c r="BM152" s="241"/>
      <c r="BN152" s="241"/>
      <c r="BO152" s="241"/>
      <c r="BP152" s="241"/>
    </row>
    <row r="153" customFormat="false" ht="15" hidden="false" customHeight="false" outlineLevel="0" collapsed="false">
      <c r="A153" s="241"/>
      <c r="B153" s="241"/>
      <c r="C153" s="242"/>
      <c r="D153" s="226" t="s">
        <v>607</v>
      </c>
      <c r="E153" s="227" t="s">
        <v>324</v>
      </c>
      <c r="F153" s="228"/>
      <c r="G153" s="241"/>
      <c r="H153" s="241"/>
      <c r="I153" s="241"/>
      <c r="J153" s="241"/>
      <c r="K153" s="241"/>
      <c r="L153" s="241"/>
      <c r="M153" s="241"/>
      <c r="N153" s="243"/>
      <c r="O153" s="243"/>
      <c r="P153" s="243"/>
      <c r="Q153" s="244"/>
      <c r="R153" s="244"/>
      <c r="S153" s="244"/>
      <c r="T153" s="245"/>
      <c r="U153" s="244"/>
      <c r="V153" s="244"/>
      <c r="W153" s="244"/>
      <c r="X153" s="244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  <c r="AV153" s="241"/>
      <c r="AW153" s="241"/>
      <c r="AX153" s="241"/>
      <c r="AY153" s="241"/>
      <c r="AZ153" s="241"/>
      <c r="BA153" s="241"/>
      <c r="BB153" s="241"/>
      <c r="BC153" s="241"/>
      <c r="BD153" s="241"/>
      <c r="BE153" s="241"/>
      <c r="BF153" s="241"/>
      <c r="BG153" s="241"/>
      <c r="BH153" s="241"/>
      <c r="BI153" s="241"/>
      <c r="BJ153" s="241"/>
      <c r="BK153" s="241"/>
      <c r="BL153" s="241"/>
      <c r="BM153" s="241"/>
      <c r="BN153" s="241"/>
      <c r="BO153" s="241"/>
      <c r="BP153" s="241"/>
    </row>
    <row r="154" customFormat="false" ht="15" hidden="false" customHeight="false" outlineLevel="0" collapsed="false">
      <c r="A154" s="241"/>
      <c r="B154" s="241"/>
      <c r="C154" s="242"/>
      <c r="D154" s="226" t="s">
        <v>608</v>
      </c>
      <c r="E154" s="227" t="s">
        <v>307</v>
      </c>
      <c r="F154" s="228"/>
      <c r="G154" s="241"/>
      <c r="H154" s="241"/>
      <c r="I154" s="241"/>
      <c r="J154" s="241"/>
      <c r="K154" s="241"/>
      <c r="L154" s="241"/>
      <c r="M154" s="241"/>
      <c r="N154" s="243"/>
      <c r="O154" s="243"/>
      <c r="P154" s="243"/>
      <c r="Q154" s="244"/>
      <c r="R154" s="244"/>
      <c r="S154" s="244"/>
      <c r="T154" s="245"/>
      <c r="U154" s="244"/>
      <c r="V154" s="244"/>
      <c r="W154" s="244"/>
      <c r="X154" s="244"/>
      <c r="Y154" s="241"/>
      <c r="Z154" s="241"/>
      <c r="AA154" s="241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  <c r="AV154" s="241"/>
      <c r="AW154" s="241"/>
      <c r="AX154" s="241"/>
      <c r="AY154" s="241"/>
      <c r="AZ154" s="241"/>
      <c r="BA154" s="241"/>
      <c r="BB154" s="241"/>
      <c r="BC154" s="241"/>
      <c r="BD154" s="241"/>
      <c r="BE154" s="241"/>
      <c r="BF154" s="241"/>
      <c r="BG154" s="241"/>
      <c r="BH154" s="241"/>
      <c r="BI154" s="241"/>
      <c r="BJ154" s="241"/>
      <c r="BK154" s="241"/>
      <c r="BL154" s="241"/>
      <c r="BM154" s="241"/>
      <c r="BN154" s="241"/>
      <c r="BO154" s="241"/>
      <c r="BP154" s="241"/>
    </row>
    <row r="155" customFormat="false" ht="15" hidden="false" customHeight="false" outlineLevel="0" collapsed="false">
      <c r="A155" s="241"/>
      <c r="B155" s="241"/>
      <c r="C155" s="242"/>
      <c r="D155" s="226" t="s">
        <v>609</v>
      </c>
      <c r="E155" s="227" t="s">
        <v>307</v>
      </c>
      <c r="F155" s="228"/>
      <c r="G155" s="241"/>
      <c r="H155" s="241"/>
      <c r="I155" s="241"/>
      <c r="J155" s="241"/>
      <c r="K155" s="241"/>
      <c r="L155" s="241"/>
      <c r="M155" s="241"/>
      <c r="N155" s="243"/>
      <c r="O155" s="243"/>
      <c r="P155" s="243"/>
      <c r="Q155" s="244"/>
      <c r="R155" s="244"/>
      <c r="S155" s="244"/>
      <c r="T155" s="245"/>
      <c r="U155" s="244"/>
      <c r="V155" s="244"/>
      <c r="W155" s="244"/>
      <c r="X155" s="244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  <c r="AV155" s="241"/>
      <c r="AW155" s="241"/>
      <c r="AX155" s="241"/>
      <c r="AY155" s="241"/>
      <c r="AZ155" s="241"/>
      <c r="BA155" s="241"/>
      <c r="BB155" s="241"/>
      <c r="BC155" s="241"/>
      <c r="BD155" s="241"/>
      <c r="BE155" s="241"/>
      <c r="BF155" s="241"/>
      <c r="BG155" s="241"/>
      <c r="BH155" s="241"/>
      <c r="BI155" s="241"/>
      <c r="BJ155" s="241"/>
      <c r="BK155" s="241"/>
      <c r="BL155" s="241"/>
      <c r="BM155" s="241"/>
      <c r="BN155" s="241"/>
      <c r="BO155" s="241"/>
      <c r="BP155" s="241"/>
    </row>
    <row r="156" customFormat="false" ht="15" hidden="false" customHeight="false" outlineLevel="0" collapsed="false">
      <c r="A156" s="241"/>
      <c r="B156" s="241"/>
      <c r="C156" s="242"/>
      <c r="D156" s="226" t="s">
        <v>610</v>
      </c>
      <c r="E156" s="227" t="s">
        <v>317</v>
      </c>
      <c r="F156" s="228"/>
      <c r="G156" s="241"/>
      <c r="H156" s="241"/>
      <c r="I156" s="241"/>
      <c r="J156" s="241"/>
      <c r="K156" s="241"/>
      <c r="L156" s="241"/>
      <c r="M156" s="241"/>
      <c r="N156" s="243"/>
      <c r="O156" s="243"/>
      <c r="P156" s="243"/>
      <c r="Q156" s="244"/>
      <c r="R156" s="244"/>
      <c r="S156" s="244"/>
      <c r="T156" s="245"/>
      <c r="U156" s="244"/>
      <c r="V156" s="244"/>
      <c r="W156" s="244"/>
      <c r="X156" s="244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  <c r="AV156" s="241"/>
      <c r="AW156" s="241"/>
      <c r="AX156" s="241"/>
      <c r="AY156" s="241"/>
      <c r="AZ156" s="241"/>
      <c r="BA156" s="241"/>
      <c r="BB156" s="241"/>
      <c r="BC156" s="241"/>
      <c r="BD156" s="241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</row>
    <row r="157" customFormat="false" ht="15" hidden="false" customHeight="false" outlineLevel="0" collapsed="false">
      <c r="A157" s="241"/>
      <c r="B157" s="241"/>
      <c r="C157" s="242"/>
      <c r="D157" s="226" t="s">
        <v>611</v>
      </c>
      <c r="E157" s="227" t="s">
        <v>324</v>
      </c>
      <c r="F157" s="228"/>
      <c r="G157" s="241"/>
      <c r="H157" s="241"/>
      <c r="I157" s="241"/>
      <c r="J157" s="241"/>
      <c r="K157" s="241"/>
      <c r="L157" s="241"/>
      <c r="M157" s="241"/>
      <c r="N157" s="243"/>
      <c r="O157" s="243"/>
      <c r="P157" s="243"/>
      <c r="Q157" s="244"/>
      <c r="R157" s="244"/>
      <c r="S157" s="244"/>
      <c r="T157" s="245"/>
      <c r="U157" s="244"/>
      <c r="V157" s="244"/>
      <c r="W157" s="244"/>
      <c r="X157" s="244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  <c r="AV157" s="241"/>
      <c r="AW157" s="241"/>
      <c r="AX157" s="241"/>
      <c r="AY157" s="241"/>
      <c r="AZ157" s="241"/>
      <c r="BA157" s="241"/>
      <c r="BB157" s="241"/>
      <c r="BC157" s="241"/>
      <c r="BD157" s="241"/>
      <c r="BE157" s="241"/>
      <c r="BF157" s="241"/>
      <c r="BG157" s="241"/>
      <c r="BH157" s="241"/>
      <c r="BI157" s="241"/>
      <c r="BJ157" s="241"/>
      <c r="BK157" s="241"/>
      <c r="BL157" s="241"/>
      <c r="BM157" s="241"/>
      <c r="BN157" s="241"/>
      <c r="BO157" s="241"/>
      <c r="BP157" s="241"/>
    </row>
    <row r="158" customFormat="false" ht="15" hidden="false" customHeight="false" outlineLevel="0" collapsed="false">
      <c r="A158" s="241"/>
      <c r="B158" s="241"/>
      <c r="C158" s="242"/>
      <c r="D158" s="226" t="s">
        <v>612</v>
      </c>
      <c r="E158" s="227" t="s">
        <v>317</v>
      </c>
      <c r="F158" s="228"/>
      <c r="G158" s="241"/>
      <c r="H158" s="241"/>
      <c r="I158" s="241"/>
      <c r="J158" s="241"/>
      <c r="K158" s="241"/>
      <c r="L158" s="241"/>
      <c r="M158" s="241"/>
      <c r="N158" s="243"/>
      <c r="O158" s="243"/>
      <c r="P158" s="243"/>
      <c r="Q158" s="244"/>
      <c r="R158" s="244"/>
      <c r="S158" s="244"/>
      <c r="T158" s="245"/>
      <c r="U158" s="244"/>
      <c r="V158" s="244"/>
      <c r="W158" s="244"/>
      <c r="X158" s="244"/>
      <c r="Y158" s="241"/>
      <c r="Z158" s="241"/>
      <c r="AA158" s="241"/>
      <c r="AB158" s="241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  <c r="AU158" s="241"/>
      <c r="AV158" s="241"/>
      <c r="AW158" s="241"/>
      <c r="AX158" s="241"/>
      <c r="AY158" s="241"/>
      <c r="AZ158" s="241"/>
      <c r="BA158" s="241"/>
      <c r="BB158" s="241"/>
      <c r="BC158" s="241"/>
      <c r="BD158" s="241"/>
      <c r="BE158" s="241"/>
      <c r="BF158" s="241"/>
      <c r="BG158" s="241"/>
      <c r="BH158" s="241"/>
      <c r="BI158" s="241"/>
      <c r="BJ158" s="241"/>
      <c r="BK158" s="241"/>
      <c r="BL158" s="241"/>
      <c r="BM158" s="241"/>
      <c r="BN158" s="241"/>
      <c r="BO158" s="241"/>
      <c r="BP158" s="241"/>
    </row>
    <row r="159" customFormat="false" ht="15" hidden="false" customHeight="false" outlineLevel="0" collapsed="false">
      <c r="A159" s="241"/>
      <c r="B159" s="241"/>
      <c r="C159" s="242"/>
      <c r="D159" s="226" t="s">
        <v>613</v>
      </c>
      <c r="E159" s="227" t="s">
        <v>344</v>
      </c>
      <c r="F159" s="228"/>
      <c r="G159" s="241"/>
      <c r="H159" s="241"/>
      <c r="I159" s="241"/>
      <c r="J159" s="241"/>
      <c r="K159" s="241"/>
      <c r="L159" s="241"/>
      <c r="M159" s="241"/>
      <c r="N159" s="243"/>
      <c r="O159" s="243"/>
      <c r="P159" s="243"/>
      <c r="Q159" s="244"/>
      <c r="R159" s="244"/>
      <c r="S159" s="244"/>
      <c r="T159" s="245"/>
      <c r="U159" s="244"/>
      <c r="V159" s="244"/>
      <c r="W159" s="244"/>
      <c r="X159" s="244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  <c r="AV159" s="241"/>
      <c r="AW159" s="241"/>
      <c r="AX159" s="241"/>
      <c r="AY159" s="241"/>
      <c r="AZ159" s="241"/>
      <c r="BA159" s="241"/>
      <c r="BB159" s="241"/>
      <c r="BC159" s="241"/>
      <c r="BD159" s="241"/>
      <c r="BE159" s="241"/>
      <c r="BF159" s="241"/>
      <c r="BG159" s="241"/>
      <c r="BH159" s="241"/>
      <c r="BI159" s="241"/>
      <c r="BJ159" s="241"/>
      <c r="BK159" s="241"/>
      <c r="BL159" s="241"/>
      <c r="BM159" s="241"/>
      <c r="BN159" s="241"/>
      <c r="BO159" s="241"/>
      <c r="BP159" s="241"/>
    </row>
    <row r="160" customFormat="false" ht="15" hidden="false" customHeight="false" outlineLevel="0" collapsed="false">
      <c r="A160" s="241"/>
      <c r="B160" s="241"/>
      <c r="C160" s="242"/>
      <c r="D160" s="226" t="s">
        <v>614</v>
      </c>
      <c r="E160" s="227" t="s">
        <v>344</v>
      </c>
      <c r="F160" s="228"/>
      <c r="G160" s="241"/>
      <c r="H160" s="241"/>
      <c r="I160" s="241"/>
      <c r="J160" s="241"/>
      <c r="K160" s="241"/>
      <c r="L160" s="241"/>
      <c r="M160" s="241"/>
      <c r="N160" s="243"/>
      <c r="O160" s="243"/>
      <c r="P160" s="243"/>
      <c r="Q160" s="244"/>
      <c r="R160" s="244"/>
      <c r="S160" s="244"/>
      <c r="T160" s="245"/>
      <c r="U160" s="244"/>
      <c r="V160" s="244"/>
      <c r="W160" s="244"/>
      <c r="X160" s="244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  <c r="AV160" s="241"/>
      <c r="AW160" s="241"/>
      <c r="AX160" s="241"/>
      <c r="AY160" s="241"/>
      <c r="AZ160" s="241"/>
      <c r="BA160" s="241"/>
      <c r="BB160" s="241"/>
      <c r="BC160" s="241"/>
      <c r="BD160" s="241"/>
      <c r="BE160" s="241"/>
      <c r="BF160" s="241"/>
      <c r="BG160" s="241"/>
      <c r="BH160" s="241"/>
      <c r="BI160" s="241"/>
      <c r="BJ160" s="241"/>
      <c r="BK160" s="241"/>
      <c r="BL160" s="241"/>
      <c r="BM160" s="241"/>
      <c r="BN160" s="241"/>
      <c r="BO160" s="241"/>
      <c r="BP160" s="241"/>
    </row>
    <row r="161" customFormat="false" ht="15" hidden="false" customHeight="false" outlineLevel="0" collapsed="false">
      <c r="A161" s="241"/>
      <c r="B161" s="241"/>
      <c r="C161" s="242"/>
      <c r="D161" s="226" t="s">
        <v>615</v>
      </c>
      <c r="E161" s="227" t="s">
        <v>317</v>
      </c>
      <c r="F161" s="228"/>
      <c r="G161" s="241"/>
      <c r="H161" s="241"/>
      <c r="I161" s="241"/>
      <c r="J161" s="241"/>
      <c r="K161" s="241"/>
      <c r="L161" s="241"/>
      <c r="M161" s="241"/>
      <c r="N161" s="243"/>
      <c r="O161" s="243"/>
      <c r="P161" s="243"/>
      <c r="Q161" s="244"/>
      <c r="R161" s="244"/>
      <c r="S161" s="244"/>
      <c r="T161" s="245"/>
      <c r="U161" s="244"/>
      <c r="V161" s="244"/>
      <c r="W161" s="244"/>
      <c r="X161" s="244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  <c r="AV161" s="241"/>
      <c r="AW161" s="241"/>
      <c r="AX161" s="241"/>
      <c r="AY161" s="241"/>
      <c r="AZ161" s="241"/>
      <c r="BA161" s="241"/>
      <c r="BB161" s="241"/>
      <c r="BC161" s="241"/>
      <c r="BD161" s="241"/>
      <c r="BE161" s="241"/>
      <c r="BF161" s="241"/>
      <c r="BG161" s="241"/>
      <c r="BH161" s="241"/>
      <c r="BI161" s="241"/>
      <c r="BJ161" s="241"/>
      <c r="BK161" s="241"/>
      <c r="BL161" s="241"/>
      <c r="BM161" s="241"/>
      <c r="BN161" s="241"/>
      <c r="BO161" s="241"/>
      <c r="BP161" s="241"/>
    </row>
    <row r="162" customFormat="false" ht="15" hidden="false" customHeight="false" outlineLevel="0" collapsed="false">
      <c r="A162" s="241"/>
      <c r="B162" s="241"/>
      <c r="C162" s="242"/>
      <c r="D162" s="226" t="s">
        <v>616</v>
      </c>
      <c r="E162" s="227" t="s">
        <v>314</v>
      </c>
      <c r="F162" s="228"/>
      <c r="G162" s="241"/>
      <c r="H162" s="241"/>
      <c r="I162" s="241"/>
      <c r="J162" s="241"/>
      <c r="K162" s="241"/>
      <c r="L162" s="241"/>
      <c r="M162" s="241"/>
      <c r="N162" s="243"/>
      <c r="O162" s="243"/>
      <c r="P162" s="243"/>
      <c r="Q162" s="244"/>
      <c r="R162" s="244"/>
      <c r="S162" s="244"/>
      <c r="T162" s="245"/>
      <c r="U162" s="244"/>
      <c r="V162" s="244"/>
      <c r="W162" s="244"/>
      <c r="X162" s="244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  <c r="AV162" s="241"/>
      <c r="AW162" s="241"/>
      <c r="AX162" s="241"/>
      <c r="AY162" s="241"/>
      <c r="AZ162" s="241"/>
      <c r="BA162" s="241"/>
      <c r="BB162" s="241"/>
      <c r="BC162" s="241"/>
      <c r="BD162" s="241"/>
      <c r="BE162" s="241"/>
      <c r="BF162" s="241"/>
      <c r="BG162" s="241"/>
      <c r="BH162" s="241"/>
      <c r="BI162" s="241"/>
      <c r="BJ162" s="241"/>
      <c r="BK162" s="241"/>
      <c r="BL162" s="241"/>
      <c r="BM162" s="241"/>
      <c r="BN162" s="241"/>
      <c r="BO162" s="241"/>
      <c r="BP162" s="241"/>
    </row>
    <row r="163" customFormat="false" ht="15" hidden="false" customHeight="false" outlineLevel="0" collapsed="false">
      <c r="A163" s="241"/>
      <c r="B163" s="241"/>
      <c r="C163" s="242"/>
      <c r="D163" s="226" t="s">
        <v>617</v>
      </c>
      <c r="E163" s="227" t="s">
        <v>307</v>
      </c>
      <c r="F163" s="228"/>
      <c r="G163" s="241"/>
      <c r="H163" s="241"/>
      <c r="I163" s="241"/>
      <c r="J163" s="241"/>
      <c r="K163" s="241"/>
      <c r="L163" s="241"/>
      <c r="M163" s="241"/>
      <c r="N163" s="243"/>
      <c r="O163" s="243"/>
      <c r="P163" s="243"/>
      <c r="Q163" s="244"/>
      <c r="R163" s="244"/>
      <c r="S163" s="244"/>
      <c r="T163" s="245"/>
      <c r="U163" s="244"/>
      <c r="V163" s="244"/>
      <c r="W163" s="244"/>
      <c r="X163" s="244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  <c r="AU163" s="241"/>
      <c r="AV163" s="241"/>
      <c r="AW163" s="241"/>
      <c r="AX163" s="241"/>
      <c r="AY163" s="241"/>
      <c r="AZ163" s="241"/>
      <c r="BA163" s="241"/>
      <c r="BB163" s="241"/>
      <c r="BC163" s="241"/>
      <c r="BD163" s="241"/>
      <c r="BE163" s="241"/>
      <c r="BF163" s="241"/>
      <c r="BG163" s="241"/>
      <c r="BH163" s="241"/>
      <c r="BI163" s="241"/>
      <c r="BJ163" s="241"/>
      <c r="BK163" s="241"/>
      <c r="BL163" s="241"/>
      <c r="BM163" s="241"/>
      <c r="BN163" s="241"/>
      <c r="BO163" s="241"/>
      <c r="BP163" s="241"/>
    </row>
    <row r="164" customFormat="false" ht="15" hidden="false" customHeight="false" outlineLevel="0" collapsed="false">
      <c r="A164" s="241"/>
      <c r="B164" s="241"/>
      <c r="C164" s="242"/>
      <c r="D164" s="226" t="s">
        <v>618</v>
      </c>
      <c r="E164" s="227" t="s">
        <v>317</v>
      </c>
      <c r="F164" s="228"/>
      <c r="G164" s="241"/>
      <c r="H164" s="241"/>
      <c r="I164" s="241"/>
      <c r="J164" s="241"/>
      <c r="K164" s="241"/>
      <c r="L164" s="241"/>
      <c r="M164" s="241"/>
      <c r="N164" s="243"/>
      <c r="O164" s="243"/>
      <c r="P164" s="243"/>
      <c r="Q164" s="244"/>
      <c r="R164" s="244"/>
      <c r="S164" s="244"/>
      <c r="T164" s="245"/>
      <c r="U164" s="244"/>
      <c r="V164" s="244"/>
      <c r="W164" s="244"/>
      <c r="X164" s="244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  <c r="AV164" s="241"/>
      <c r="AW164" s="241"/>
      <c r="AX164" s="241"/>
      <c r="AY164" s="241"/>
      <c r="AZ164" s="241"/>
      <c r="BA164" s="241"/>
      <c r="BB164" s="241"/>
      <c r="BC164" s="241"/>
      <c r="BD164" s="241"/>
      <c r="BE164" s="241"/>
      <c r="BF164" s="241"/>
      <c r="BG164" s="241"/>
      <c r="BH164" s="241"/>
      <c r="BI164" s="241"/>
      <c r="BJ164" s="241"/>
      <c r="BK164" s="241"/>
      <c r="BL164" s="241"/>
      <c r="BM164" s="241"/>
      <c r="BN164" s="241"/>
      <c r="BO164" s="241"/>
      <c r="BP164" s="241"/>
    </row>
    <row r="165" customFormat="false" ht="15" hidden="false" customHeight="false" outlineLevel="0" collapsed="false">
      <c r="A165" s="241"/>
      <c r="B165" s="241"/>
      <c r="C165" s="242"/>
      <c r="D165" s="226" t="s">
        <v>619</v>
      </c>
      <c r="E165" s="227" t="s">
        <v>317</v>
      </c>
      <c r="F165" s="228"/>
      <c r="G165" s="241"/>
      <c r="H165" s="241"/>
      <c r="I165" s="241"/>
      <c r="J165" s="241"/>
      <c r="K165" s="241"/>
      <c r="L165" s="241"/>
      <c r="M165" s="241"/>
      <c r="N165" s="243"/>
      <c r="O165" s="243"/>
      <c r="P165" s="243"/>
      <c r="Q165" s="244"/>
      <c r="R165" s="244"/>
      <c r="S165" s="244"/>
      <c r="T165" s="245"/>
      <c r="U165" s="244"/>
      <c r="V165" s="244"/>
      <c r="W165" s="244"/>
      <c r="X165" s="244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  <c r="AV165" s="241"/>
      <c r="AW165" s="241"/>
      <c r="AX165" s="241"/>
      <c r="AY165" s="241"/>
      <c r="AZ165" s="241"/>
      <c r="BA165" s="241"/>
      <c r="BB165" s="241"/>
      <c r="BC165" s="241"/>
      <c r="BD165" s="241"/>
      <c r="BE165" s="241"/>
      <c r="BF165" s="241"/>
      <c r="BG165" s="241"/>
      <c r="BH165" s="241"/>
      <c r="BI165" s="241"/>
      <c r="BJ165" s="241"/>
      <c r="BK165" s="241"/>
      <c r="BL165" s="241"/>
      <c r="BM165" s="241"/>
      <c r="BN165" s="241"/>
      <c r="BO165" s="241"/>
      <c r="BP165" s="241"/>
    </row>
    <row r="166" customFormat="false" ht="15" hidden="false" customHeight="false" outlineLevel="0" collapsed="false">
      <c r="A166" s="241"/>
      <c r="B166" s="241"/>
      <c r="C166" s="242"/>
      <c r="D166" s="226" t="s">
        <v>620</v>
      </c>
      <c r="E166" s="227" t="s">
        <v>307</v>
      </c>
      <c r="F166" s="228"/>
      <c r="G166" s="241"/>
      <c r="H166" s="241"/>
      <c r="I166" s="241"/>
      <c r="J166" s="241"/>
      <c r="K166" s="241"/>
      <c r="L166" s="241"/>
      <c r="M166" s="241"/>
      <c r="N166" s="243"/>
      <c r="O166" s="243"/>
      <c r="P166" s="243"/>
      <c r="Q166" s="244"/>
      <c r="R166" s="244"/>
      <c r="S166" s="244"/>
      <c r="T166" s="245"/>
      <c r="U166" s="244"/>
      <c r="V166" s="244"/>
      <c r="W166" s="244"/>
      <c r="X166" s="244"/>
      <c r="Y166" s="241"/>
      <c r="Z166" s="241"/>
      <c r="AA166" s="241"/>
      <c r="AB166" s="241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41"/>
      <c r="AT166" s="241"/>
      <c r="AU166" s="241"/>
      <c r="AV166" s="241"/>
      <c r="AW166" s="241"/>
      <c r="AX166" s="241"/>
      <c r="AY166" s="241"/>
      <c r="AZ166" s="241"/>
      <c r="BA166" s="241"/>
      <c r="BB166" s="241"/>
      <c r="BC166" s="241"/>
      <c r="BD166" s="241"/>
      <c r="BE166" s="241"/>
      <c r="BF166" s="241"/>
      <c r="BG166" s="241"/>
      <c r="BH166" s="241"/>
      <c r="BI166" s="241"/>
      <c r="BJ166" s="241"/>
      <c r="BK166" s="241"/>
      <c r="BL166" s="241"/>
      <c r="BM166" s="241"/>
      <c r="BN166" s="241"/>
      <c r="BO166" s="241"/>
      <c r="BP166" s="241"/>
    </row>
    <row r="167" customFormat="false" ht="15" hidden="false" customHeight="false" outlineLevel="0" collapsed="false">
      <c r="A167" s="241"/>
      <c r="B167" s="241"/>
      <c r="C167" s="242"/>
      <c r="D167" s="226" t="s">
        <v>621</v>
      </c>
      <c r="E167" s="227" t="s">
        <v>307</v>
      </c>
      <c r="F167" s="228"/>
      <c r="G167" s="241"/>
      <c r="H167" s="241"/>
      <c r="I167" s="241"/>
      <c r="J167" s="241"/>
      <c r="K167" s="241"/>
      <c r="L167" s="241"/>
      <c r="M167" s="241"/>
      <c r="N167" s="243"/>
      <c r="O167" s="243"/>
      <c r="P167" s="243"/>
      <c r="Q167" s="244"/>
      <c r="R167" s="244"/>
      <c r="S167" s="244"/>
      <c r="T167" s="245"/>
      <c r="U167" s="244"/>
      <c r="V167" s="244"/>
      <c r="W167" s="244"/>
      <c r="X167" s="244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  <c r="AV167" s="241"/>
      <c r="AW167" s="241"/>
      <c r="AX167" s="241"/>
      <c r="AY167" s="241"/>
      <c r="AZ167" s="241"/>
      <c r="BA167" s="241"/>
      <c r="BB167" s="241"/>
      <c r="BC167" s="241"/>
      <c r="BD167" s="241"/>
      <c r="BE167" s="241"/>
      <c r="BF167" s="241"/>
      <c r="BG167" s="241"/>
      <c r="BH167" s="241"/>
      <c r="BI167" s="241"/>
      <c r="BJ167" s="241"/>
      <c r="BK167" s="241"/>
      <c r="BL167" s="241"/>
      <c r="BM167" s="241"/>
      <c r="BN167" s="241"/>
      <c r="BO167" s="241"/>
      <c r="BP167" s="241"/>
    </row>
    <row r="168" customFormat="false" ht="15" hidden="false" customHeight="false" outlineLevel="0" collapsed="false">
      <c r="A168" s="241"/>
      <c r="B168" s="241"/>
      <c r="C168" s="242"/>
      <c r="D168" s="226" t="s">
        <v>622</v>
      </c>
      <c r="E168" s="227" t="s">
        <v>317</v>
      </c>
      <c r="F168" s="228"/>
      <c r="G168" s="241"/>
      <c r="H168" s="241"/>
      <c r="I168" s="241"/>
      <c r="J168" s="241"/>
      <c r="K168" s="241"/>
      <c r="L168" s="241"/>
      <c r="M168" s="241"/>
      <c r="N168" s="243"/>
      <c r="O168" s="243"/>
      <c r="P168" s="243"/>
      <c r="Q168" s="244"/>
      <c r="R168" s="244"/>
      <c r="S168" s="244"/>
      <c r="T168" s="245"/>
      <c r="U168" s="244"/>
      <c r="V168" s="244"/>
      <c r="W168" s="244"/>
      <c r="X168" s="244"/>
      <c r="Y168" s="241"/>
      <c r="Z168" s="241"/>
      <c r="AA168" s="241"/>
      <c r="AB168" s="241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  <c r="AV168" s="241"/>
      <c r="AW168" s="241"/>
      <c r="AX168" s="241"/>
      <c r="AY168" s="241"/>
      <c r="AZ168" s="241"/>
      <c r="BA168" s="241"/>
      <c r="BB168" s="241"/>
      <c r="BC168" s="241"/>
      <c r="BD168" s="241"/>
      <c r="BE168" s="241"/>
      <c r="BF168" s="241"/>
      <c r="BG168" s="241"/>
      <c r="BH168" s="241"/>
      <c r="BI168" s="241"/>
      <c r="BJ168" s="241"/>
      <c r="BK168" s="241"/>
      <c r="BL168" s="241"/>
      <c r="BM168" s="241"/>
      <c r="BN168" s="241"/>
      <c r="BO168" s="241"/>
      <c r="BP168" s="241"/>
    </row>
    <row r="169" customFormat="false" ht="15" hidden="false" customHeight="false" outlineLevel="0" collapsed="false">
      <c r="A169" s="241"/>
      <c r="B169" s="241"/>
      <c r="C169" s="242"/>
      <c r="D169" s="226" t="s">
        <v>623</v>
      </c>
      <c r="E169" s="227" t="s">
        <v>307</v>
      </c>
      <c r="F169" s="228"/>
      <c r="G169" s="241"/>
      <c r="H169" s="241"/>
      <c r="I169" s="241"/>
      <c r="J169" s="241"/>
      <c r="K169" s="241"/>
      <c r="L169" s="241"/>
      <c r="M169" s="241"/>
      <c r="N169" s="243"/>
      <c r="O169" s="243"/>
      <c r="P169" s="243"/>
      <c r="Q169" s="244"/>
      <c r="R169" s="244"/>
      <c r="S169" s="244"/>
      <c r="T169" s="245"/>
      <c r="U169" s="244"/>
      <c r="V169" s="244"/>
      <c r="W169" s="244"/>
      <c r="X169" s="244"/>
      <c r="Y169" s="241"/>
      <c r="Z169" s="241"/>
      <c r="AA169" s="241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  <c r="AV169" s="241"/>
      <c r="AW169" s="241"/>
      <c r="AX169" s="241"/>
      <c r="AY169" s="241"/>
      <c r="AZ169" s="241"/>
      <c r="BA169" s="241"/>
      <c r="BB169" s="241"/>
      <c r="BC169" s="241"/>
      <c r="BD169" s="241"/>
      <c r="BE169" s="241"/>
      <c r="BF169" s="241"/>
      <c r="BG169" s="241"/>
      <c r="BH169" s="241"/>
      <c r="BI169" s="241"/>
      <c r="BJ169" s="241"/>
      <c r="BK169" s="241"/>
      <c r="BL169" s="241"/>
      <c r="BM169" s="241"/>
      <c r="BN169" s="241"/>
      <c r="BO169" s="241"/>
      <c r="BP169" s="241"/>
    </row>
    <row r="170" customFormat="false" ht="15" hidden="false" customHeight="false" outlineLevel="0" collapsed="false">
      <c r="A170" s="241"/>
      <c r="B170" s="241"/>
      <c r="C170" s="242"/>
      <c r="D170" s="226" t="s">
        <v>624</v>
      </c>
      <c r="E170" s="227" t="s">
        <v>314</v>
      </c>
      <c r="F170" s="228"/>
      <c r="G170" s="241"/>
      <c r="H170" s="241"/>
      <c r="I170" s="241"/>
      <c r="J170" s="241"/>
      <c r="K170" s="241"/>
      <c r="L170" s="241"/>
      <c r="M170" s="241"/>
      <c r="N170" s="243"/>
      <c r="O170" s="243"/>
      <c r="P170" s="243"/>
      <c r="Q170" s="244"/>
      <c r="R170" s="244"/>
      <c r="S170" s="244"/>
      <c r="T170" s="245"/>
      <c r="U170" s="244"/>
      <c r="V170" s="244"/>
      <c r="W170" s="244"/>
      <c r="X170" s="244"/>
      <c r="Y170" s="241"/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  <c r="AV170" s="241"/>
      <c r="AW170" s="241"/>
      <c r="AX170" s="241"/>
      <c r="AY170" s="241"/>
      <c r="AZ170" s="241"/>
      <c r="BA170" s="241"/>
      <c r="BB170" s="241"/>
      <c r="BC170" s="241"/>
      <c r="BD170" s="241"/>
      <c r="BE170" s="241"/>
      <c r="BF170" s="241"/>
      <c r="BG170" s="241"/>
      <c r="BH170" s="241"/>
      <c r="BI170" s="241"/>
      <c r="BJ170" s="241"/>
      <c r="BK170" s="241"/>
      <c r="BL170" s="241"/>
      <c r="BM170" s="241"/>
      <c r="BN170" s="241"/>
      <c r="BO170" s="241"/>
      <c r="BP170" s="241"/>
    </row>
    <row r="171" customFormat="false" ht="15" hidden="false" customHeight="false" outlineLevel="0" collapsed="false">
      <c r="A171" s="241"/>
      <c r="B171" s="241"/>
      <c r="C171" s="242"/>
      <c r="D171" s="226" t="s">
        <v>625</v>
      </c>
      <c r="E171" s="227" t="s">
        <v>314</v>
      </c>
      <c r="F171" s="228"/>
      <c r="G171" s="241"/>
      <c r="H171" s="241"/>
      <c r="I171" s="241"/>
      <c r="J171" s="241"/>
      <c r="K171" s="241"/>
      <c r="L171" s="241"/>
      <c r="M171" s="241"/>
      <c r="N171" s="243"/>
      <c r="O171" s="243"/>
      <c r="P171" s="243"/>
      <c r="Q171" s="244"/>
      <c r="R171" s="244"/>
      <c r="S171" s="244"/>
      <c r="T171" s="245"/>
      <c r="U171" s="244"/>
      <c r="V171" s="244"/>
      <c r="W171" s="244"/>
      <c r="X171" s="244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  <c r="AV171" s="241"/>
      <c r="AW171" s="241"/>
      <c r="AX171" s="241"/>
      <c r="AY171" s="241"/>
      <c r="AZ171" s="241"/>
      <c r="BA171" s="241"/>
      <c r="BB171" s="241"/>
      <c r="BC171" s="241"/>
      <c r="BD171" s="241"/>
      <c r="BE171" s="241"/>
      <c r="BF171" s="241"/>
      <c r="BG171" s="241"/>
      <c r="BH171" s="241"/>
      <c r="BI171" s="241"/>
      <c r="BJ171" s="241"/>
      <c r="BK171" s="241"/>
      <c r="BL171" s="241"/>
      <c r="BM171" s="241"/>
      <c r="BN171" s="241"/>
      <c r="BO171" s="241"/>
      <c r="BP171" s="241"/>
    </row>
    <row r="172" customFormat="false" ht="15" hidden="false" customHeight="false" outlineLevel="0" collapsed="false">
      <c r="A172" s="241"/>
      <c r="B172" s="241"/>
      <c r="C172" s="242"/>
      <c r="D172" s="226" t="s">
        <v>626</v>
      </c>
      <c r="E172" s="227" t="s">
        <v>317</v>
      </c>
      <c r="F172" s="228"/>
      <c r="G172" s="241"/>
      <c r="H172" s="241"/>
      <c r="I172" s="241"/>
      <c r="J172" s="241"/>
      <c r="K172" s="241"/>
      <c r="L172" s="241"/>
      <c r="M172" s="241"/>
      <c r="N172" s="243"/>
      <c r="O172" s="243"/>
      <c r="P172" s="243"/>
      <c r="Q172" s="244"/>
      <c r="R172" s="244"/>
      <c r="S172" s="244"/>
      <c r="T172" s="245"/>
      <c r="U172" s="244"/>
      <c r="V172" s="244"/>
      <c r="W172" s="244"/>
      <c r="X172" s="244"/>
      <c r="Y172" s="241"/>
      <c r="Z172" s="241"/>
      <c r="AA172" s="241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  <c r="AV172" s="241"/>
      <c r="AW172" s="241"/>
      <c r="AX172" s="241"/>
      <c r="AY172" s="241"/>
      <c r="AZ172" s="241"/>
      <c r="BA172" s="241"/>
      <c r="BB172" s="241"/>
      <c r="BC172" s="241"/>
      <c r="BD172" s="241"/>
      <c r="BE172" s="241"/>
      <c r="BF172" s="241"/>
      <c r="BG172" s="241"/>
      <c r="BH172" s="241"/>
      <c r="BI172" s="241"/>
      <c r="BJ172" s="241"/>
      <c r="BK172" s="241"/>
      <c r="BL172" s="241"/>
      <c r="BM172" s="241"/>
      <c r="BN172" s="241"/>
      <c r="BO172" s="241"/>
      <c r="BP172" s="241"/>
    </row>
    <row r="173" customFormat="false" ht="15" hidden="false" customHeight="false" outlineLevel="0" collapsed="false">
      <c r="A173" s="241"/>
      <c r="B173" s="241"/>
      <c r="C173" s="242"/>
      <c r="D173" s="226" t="s">
        <v>627</v>
      </c>
      <c r="E173" s="227" t="s">
        <v>317</v>
      </c>
      <c r="F173" s="228"/>
      <c r="G173" s="241"/>
      <c r="H173" s="241"/>
      <c r="I173" s="241"/>
      <c r="J173" s="241"/>
      <c r="K173" s="241"/>
      <c r="L173" s="241"/>
      <c r="M173" s="241"/>
      <c r="N173" s="243"/>
      <c r="O173" s="243"/>
      <c r="P173" s="243"/>
      <c r="Q173" s="244"/>
      <c r="R173" s="244"/>
      <c r="S173" s="244"/>
      <c r="T173" s="245"/>
      <c r="U173" s="244"/>
      <c r="V173" s="244"/>
      <c r="W173" s="244"/>
      <c r="X173" s="244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  <c r="AV173" s="241"/>
      <c r="AW173" s="241"/>
      <c r="AX173" s="241"/>
      <c r="AY173" s="241"/>
      <c r="AZ173" s="241"/>
      <c r="BA173" s="241"/>
      <c r="BB173" s="241"/>
      <c r="BC173" s="241"/>
      <c r="BD173" s="241"/>
      <c r="BE173" s="241"/>
      <c r="BF173" s="241"/>
      <c r="BG173" s="241"/>
      <c r="BH173" s="241"/>
      <c r="BI173" s="241"/>
      <c r="BJ173" s="241"/>
      <c r="BK173" s="241"/>
      <c r="BL173" s="241"/>
      <c r="BM173" s="241"/>
      <c r="BN173" s="241"/>
      <c r="BO173" s="241"/>
      <c r="BP173" s="241"/>
    </row>
    <row r="174" customFormat="false" ht="15" hidden="false" customHeight="false" outlineLevel="0" collapsed="false">
      <c r="A174" s="241"/>
      <c r="B174" s="241"/>
      <c r="C174" s="242"/>
      <c r="D174" s="226" t="s">
        <v>628</v>
      </c>
      <c r="E174" s="227" t="s">
        <v>344</v>
      </c>
      <c r="F174" s="228"/>
      <c r="G174" s="241"/>
      <c r="H174" s="241"/>
      <c r="I174" s="241"/>
      <c r="J174" s="241"/>
      <c r="K174" s="241"/>
      <c r="L174" s="241"/>
      <c r="M174" s="241"/>
      <c r="N174" s="243"/>
      <c r="O174" s="243"/>
      <c r="P174" s="243"/>
      <c r="Q174" s="244"/>
      <c r="R174" s="244"/>
      <c r="S174" s="244"/>
      <c r="T174" s="245"/>
      <c r="U174" s="244"/>
      <c r="V174" s="244"/>
      <c r="W174" s="244"/>
      <c r="X174" s="244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  <c r="AV174" s="241"/>
      <c r="AW174" s="241"/>
      <c r="AX174" s="241"/>
      <c r="AY174" s="241"/>
      <c r="AZ174" s="241"/>
      <c r="BA174" s="241"/>
      <c r="BB174" s="241"/>
      <c r="BC174" s="241"/>
      <c r="BD174" s="241"/>
      <c r="BE174" s="241"/>
      <c r="BF174" s="241"/>
      <c r="BG174" s="241"/>
      <c r="BH174" s="241"/>
      <c r="BI174" s="241"/>
      <c r="BJ174" s="241"/>
      <c r="BK174" s="241"/>
      <c r="BL174" s="241"/>
      <c r="BM174" s="241"/>
      <c r="BN174" s="241"/>
      <c r="BO174" s="241"/>
      <c r="BP174" s="241"/>
    </row>
    <row r="175" customFormat="false" ht="15" hidden="false" customHeight="false" outlineLevel="0" collapsed="false">
      <c r="A175" s="241"/>
      <c r="B175" s="241"/>
      <c r="C175" s="242"/>
      <c r="D175" s="226" t="s">
        <v>629</v>
      </c>
      <c r="E175" s="227" t="s">
        <v>314</v>
      </c>
      <c r="F175" s="228"/>
      <c r="G175" s="241"/>
      <c r="H175" s="241"/>
      <c r="I175" s="241"/>
      <c r="J175" s="241"/>
      <c r="K175" s="241"/>
      <c r="L175" s="241"/>
      <c r="M175" s="241"/>
      <c r="N175" s="243"/>
      <c r="O175" s="243"/>
      <c r="P175" s="243"/>
      <c r="Q175" s="244"/>
      <c r="R175" s="244"/>
      <c r="S175" s="244"/>
      <c r="T175" s="245"/>
      <c r="U175" s="244"/>
      <c r="V175" s="244"/>
      <c r="W175" s="244"/>
      <c r="X175" s="244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  <c r="AV175" s="241"/>
      <c r="AW175" s="241"/>
      <c r="AX175" s="241"/>
      <c r="AY175" s="241"/>
      <c r="AZ175" s="241"/>
      <c r="BA175" s="241"/>
      <c r="BB175" s="241"/>
      <c r="BC175" s="241"/>
      <c r="BD175" s="241"/>
      <c r="BE175" s="241"/>
      <c r="BF175" s="241"/>
      <c r="BG175" s="241"/>
      <c r="BH175" s="241"/>
      <c r="BI175" s="241"/>
      <c r="BJ175" s="241"/>
      <c r="BK175" s="241"/>
      <c r="BL175" s="241"/>
      <c r="BM175" s="241"/>
      <c r="BN175" s="241"/>
      <c r="BO175" s="241"/>
      <c r="BP175" s="241"/>
    </row>
    <row r="176" customFormat="false" ht="15" hidden="false" customHeight="false" outlineLevel="0" collapsed="false">
      <c r="A176" s="241"/>
      <c r="B176" s="241"/>
      <c r="C176" s="242"/>
      <c r="D176" s="226" t="s">
        <v>630</v>
      </c>
      <c r="E176" s="227" t="s">
        <v>317</v>
      </c>
      <c r="F176" s="228"/>
      <c r="G176" s="241"/>
      <c r="H176" s="241"/>
      <c r="I176" s="241"/>
      <c r="J176" s="241"/>
      <c r="K176" s="241"/>
      <c r="L176" s="241"/>
      <c r="M176" s="241"/>
      <c r="N176" s="243"/>
      <c r="O176" s="243"/>
      <c r="P176" s="243"/>
      <c r="Q176" s="244"/>
      <c r="R176" s="244"/>
      <c r="S176" s="244"/>
      <c r="T176" s="245"/>
      <c r="U176" s="244"/>
      <c r="V176" s="244"/>
      <c r="W176" s="244"/>
      <c r="X176" s="244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  <c r="AW176" s="241"/>
      <c r="AX176" s="241"/>
      <c r="AY176" s="241"/>
      <c r="AZ176" s="241"/>
      <c r="BA176" s="241"/>
      <c r="BB176" s="241"/>
      <c r="BC176" s="241"/>
      <c r="BD176" s="241"/>
      <c r="BE176" s="241"/>
      <c r="BF176" s="241"/>
      <c r="BG176" s="241"/>
      <c r="BH176" s="241"/>
      <c r="BI176" s="241"/>
      <c r="BJ176" s="241"/>
      <c r="BK176" s="241"/>
      <c r="BL176" s="241"/>
      <c r="BM176" s="241"/>
      <c r="BN176" s="241"/>
      <c r="BO176" s="241"/>
      <c r="BP176" s="241"/>
    </row>
    <row r="177" customFormat="false" ht="15" hidden="false" customHeight="false" outlineLevel="0" collapsed="false">
      <c r="A177" s="241"/>
      <c r="B177" s="241"/>
      <c r="C177" s="242"/>
      <c r="D177" s="226" t="s">
        <v>631</v>
      </c>
      <c r="E177" s="227" t="s">
        <v>307</v>
      </c>
      <c r="F177" s="228"/>
      <c r="G177" s="241"/>
      <c r="H177" s="241"/>
      <c r="I177" s="241"/>
      <c r="J177" s="241"/>
      <c r="K177" s="241"/>
      <c r="L177" s="241"/>
      <c r="M177" s="241"/>
      <c r="N177" s="243"/>
      <c r="O177" s="243"/>
      <c r="P177" s="243"/>
      <c r="Q177" s="244"/>
      <c r="R177" s="244"/>
      <c r="S177" s="244"/>
      <c r="T177" s="245"/>
      <c r="U177" s="244"/>
      <c r="V177" s="244"/>
      <c r="W177" s="244"/>
      <c r="X177" s="244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1"/>
      <c r="BG177" s="241"/>
      <c r="BH177" s="241"/>
      <c r="BI177" s="241"/>
      <c r="BJ177" s="241"/>
      <c r="BK177" s="241"/>
      <c r="BL177" s="241"/>
      <c r="BM177" s="241"/>
      <c r="BN177" s="241"/>
      <c r="BO177" s="241"/>
      <c r="BP177" s="241"/>
    </row>
    <row r="178" customFormat="false" ht="15" hidden="false" customHeight="false" outlineLevel="0" collapsed="false">
      <c r="A178" s="241"/>
      <c r="B178" s="241"/>
      <c r="C178" s="242"/>
      <c r="D178" s="226" t="s">
        <v>632</v>
      </c>
      <c r="E178" s="227" t="s">
        <v>344</v>
      </c>
      <c r="F178" s="228"/>
      <c r="G178" s="241"/>
      <c r="H178" s="241"/>
      <c r="I178" s="241"/>
      <c r="J178" s="241"/>
      <c r="K178" s="241"/>
      <c r="L178" s="241"/>
      <c r="M178" s="241"/>
      <c r="N178" s="243"/>
      <c r="O178" s="243"/>
      <c r="P178" s="243"/>
      <c r="Q178" s="244"/>
      <c r="R178" s="244"/>
      <c r="S178" s="244"/>
      <c r="T178" s="245"/>
      <c r="U178" s="244"/>
      <c r="V178" s="244"/>
      <c r="W178" s="244"/>
      <c r="X178" s="244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1"/>
      <c r="BG178" s="241"/>
      <c r="BH178" s="241"/>
      <c r="BI178" s="241"/>
      <c r="BJ178" s="241"/>
      <c r="BK178" s="241"/>
      <c r="BL178" s="241"/>
      <c r="BM178" s="241"/>
      <c r="BN178" s="241"/>
      <c r="BO178" s="241"/>
      <c r="BP178" s="241"/>
    </row>
    <row r="179" customFormat="false" ht="15" hidden="false" customHeight="false" outlineLevel="0" collapsed="false">
      <c r="A179" s="241"/>
      <c r="B179" s="241"/>
      <c r="C179" s="242"/>
      <c r="D179" s="226" t="s">
        <v>633</v>
      </c>
      <c r="E179" s="227" t="s">
        <v>307</v>
      </c>
      <c r="F179" s="228"/>
      <c r="G179" s="241"/>
      <c r="H179" s="241"/>
      <c r="I179" s="241"/>
      <c r="J179" s="241"/>
      <c r="K179" s="241"/>
      <c r="L179" s="241"/>
      <c r="M179" s="241"/>
      <c r="N179" s="243"/>
      <c r="O179" s="243"/>
      <c r="P179" s="243"/>
      <c r="Q179" s="244"/>
      <c r="R179" s="244"/>
      <c r="S179" s="244"/>
      <c r="T179" s="245"/>
      <c r="U179" s="244"/>
      <c r="V179" s="244"/>
      <c r="W179" s="244"/>
      <c r="X179" s="244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  <c r="AV179" s="241"/>
      <c r="AW179" s="241"/>
      <c r="AX179" s="241"/>
      <c r="AY179" s="241"/>
      <c r="AZ179" s="241"/>
      <c r="BA179" s="241"/>
      <c r="BB179" s="241"/>
      <c r="BC179" s="241"/>
      <c r="BD179" s="241"/>
      <c r="BE179" s="241"/>
      <c r="BF179" s="241"/>
      <c r="BG179" s="241"/>
      <c r="BH179" s="241"/>
      <c r="BI179" s="241"/>
      <c r="BJ179" s="241"/>
      <c r="BK179" s="241"/>
      <c r="BL179" s="241"/>
      <c r="BM179" s="241"/>
      <c r="BN179" s="241"/>
      <c r="BO179" s="241"/>
      <c r="BP179" s="241"/>
    </row>
    <row r="180" customFormat="false" ht="15" hidden="false" customHeight="false" outlineLevel="0" collapsed="false">
      <c r="A180" s="241"/>
      <c r="B180" s="241"/>
      <c r="C180" s="242"/>
      <c r="D180" s="226" t="s">
        <v>634</v>
      </c>
      <c r="E180" s="227" t="s">
        <v>307</v>
      </c>
      <c r="F180" s="228"/>
      <c r="G180" s="241"/>
      <c r="H180" s="241"/>
      <c r="I180" s="241"/>
      <c r="J180" s="241"/>
      <c r="K180" s="241"/>
      <c r="L180" s="241"/>
      <c r="M180" s="241"/>
      <c r="N180" s="243"/>
      <c r="O180" s="243"/>
      <c r="P180" s="243"/>
      <c r="Q180" s="244"/>
      <c r="R180" s="244"/>
      <c r="S180" s="244"/>
      <c r="T180" s="245"/>
      <c r="U180" s="244"/>
      <c r="V180" s="244"/>
      <c r="W180" s="244"/>
      <c r="X180" s="244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  <c r="AW180" s="241"/>
      <c r="AX180" s="241"/>
      <c r="AY180" s="241"/>
      <c r="AZ180" s="241"/>
      <c r="BA180" s="241"/>
      <c r="BB180" s="241"/>
      <c r="BC180" s="241"/>
      <c r="BD180" s="241"/>
      <c r="BE180" s="241"/>
      <c r="BF180" s="241"/>
      <c r="BG180" s="241"/>
      <c r="BH180" s="241"/>
      <c r="BI180" s="241"/>
      <c r="BJ180" s="241"/>
      <c r="BK180" s="241"/>
      <c r="BL180" s="241"/>
      <c r="BM180" s="241"/>
      <c r="BN180" s="241"/>
      <c r="BO180" s="241"/>
      <c r="BP180" s="241"/>
    </row>
    <row r="181" customFormat="false" ht="15" hidden="false" customHeight="false" outlineLevel="0" collapsed="false">
      <c r="A181" s="241"/>
      <c r="B181" s="241"/>
      <c r="C181" s="242"/>
      <c r="D181" s="226" t="s">
        <v>635</v>
      </c>
      <c r="E181" s="227" t="s">
        <v>307</v>
      </c>
      <c r="F181" s="228"/>
      <c r="G181" s="241"/>
      <c r="H181" s="241"/>
      <c r="I181" s="241"/>
      <c r="J181" s="241"/>
      <c r="K181" s="241"/>
      <c r="L181" s="241"/>
      <c r="M181" s="241"/>
      <c r="N181" s="243"/>
      <c r="O181" s="243"/>
      <c r="P181" s="243"/>
      <c r="Q181" s="244"/>
      <c r="R181" s="244"/>
      <c r="S181" s="244"/>
      <c r="T181" s="245"/>
      <c r="U181" s="244"/>
      <c r="V181" s="244"/>
      <c r="W181" s="244"/>
      <c r="X181" s="244"/>
      <c r="Y181" s="241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  <c r="AV181" s="241"/>
      <c r="AW181" s="241"/>
      <c r="AX181" s="241"/>
      <c r="AY181" s="241"/>
      <c r="AZ181" s="241"/>
      <c r="BA181" s="241"/>
      <c r="BB181" s="241"/>
      <c r="BC181" s="241"/>
      <c r="BD181" s="241"/>
      <c r="BE181" s="241"/>
      <c r="BF181" s="241"/>
      <c r="BG181" s="241"/>
      <c r="BH181" s="241"/>
      <c r="BI181" s="241"/>
      <c r="BJ181" s="241"/>
      <c r="BK181" s="241"/>
      <c r="BL181" s="241"/>
      <c r="BM181" s="241"/>
      <c r="BN181" s="241"/>
      <c r="BO181" s="241"/>
      <c r="BP181" s="241"/>
    </row>
    <row r="182" customFormat="false" ht="15" hidden="false" customHeight="false" outlineLevel="0" collapsed="false">
      <c r="A182" s="241"/>
      <c r="B182" s="241"/>
      <c r="C182" s="242"/>
      <c r="D182" s="226" t="s">
        <v>636</v>
      </c>
      <c r="E182" s="227" t="s">
        <v>317</v>
      </c>
      <c r="F182" s="228"/>
      <c r="G182" s="241"/>
      <c r="H182" s="241"/>
      <c r="I182" s="241"/>
      <c r="J182" s="241"/>
      <c r="K182" s="241"/>
      <c r="L182" s="241"/>
      <c r="M182" s="241"/>
      <c r="N182" s="243"/>
      <c r="O182" s="243"/>
      <c r="P182" s="243"/>
      <c r="Q182" s="244"/>
      <c r="R182" s="244"/>
      <c r="S182" s="244"/>
      <c r="T182" s="245"/>
      <c r="U182" s="244"/>
      <c r="V182" s="244"/>
      <c r="W182" s="244"/>
      <c r="X182" s="244"/>
      <c r="Y182" s="241"/>
      <c r="Z182" s="241"/>
      <c r="AA182" s="241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  <c r="AV182" s="241"/>
      <c r="AW182" s="241"/>
      <c r="AX182" s="241"/>
      <c r="AY182" s="241"/>
      <c r="AZ182" s="241"/>
      <c r="BA182" s="241"/>
      <c r="BB182" s="241"/>
      <c r="BC182" s="241"/>
      <c r="BD182" s="241"/>
      <c r="BE182" s="241"/>
      <c r="BF182" s="241"/>
      <c r="BG182" s="241"/>
      <c r="BH182" s="241"/>
      <c r="BI182" s="241"/>
      <c r="BJ182" s="241"/>
      <c r="BK182" s="241"/>
      <c r="BL182" s="241"/>
      <c r="BM182" s="241"/>
      <c r="BN182" s="241"/>
      <c r="BO182" s="241"/>
      <c r="BP182" s="241"/>
    </row>
    <row r="183" customFormat="false" ht="15" hidden="false" customHeight="false" outlineLevel="0" collapsed="false">
      <c r="A183" s="241"/>
      <c r="B183" s="241"/>
      <c r="C183" s="242"/>
      <c r="D183" s="226" t="s">
        <v>637</v>
      </c>
      <c r="E183" s="227" t="s">
        <v>314</v>
      </c>
      <c r="F183" s="228"/>
      <c r="G183" s="241"/>
      <c r="H183" s="241"/>
      <c r="I183" s="241"/>
      <c r="J183" s="241"/>
      <c r="K183" s="241"/>
      <c r="L183" s="241"/>
      <c r="M183" s="241"/>
      <c r="N183" s="243"/>
      <c r="O183" s="243"/>
      <c r="P183" s="243"/>
      <c r="Q183" s="244"/>
      <c r="R183" s="244"/>
      <c r="S183" s="244"/>
      <c r="T183" s="245"/>
      <c r="U183" s="244"/>
      <c r="V183" s="244"/>
      <c r="W183" s="244"/>
      <c r="X183" s="244"/>
      <c r="Y183" s="241"/>
      <c r="Z183" s="241"/>
      <c r="AA183" s="241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  <c r="AV183" s="241"/>
      <c r="AW183" s="241"/>
      <c r="AX183" s="241"/>
      <c r="AY183" s="241"/>
      <c r="AZ183" s="241"/>
      <c r="BA183" s="241"/>
      <c r="BB183" s="241"/>
      <c r="BC183" s="241"/>
      <c r="BD183" s="241"/>
      <c r="BE183" s="241"/>
      <c r="BF183" s="241"/>
      <c r="BG183" s="241"/>
      <c r="BH183" s="241"/>
      <c r="BI183" s="241"/>
      <c r="BJ183" s="241"/>
      <c r="BK183" s="241"/>
      <c r="BL183" s="241"/>
      <c r="BM183" s="241"/>
      <c r="BN183" s="241"/>
      <c r="BO183" s="241"/>
      <c r="BP183" s="241"/>
    </row>
    <row r="184" customFormat="false" ht="15" hidden="false" customHeight="false" outlineLevel="0" collapsed="false">
      <c r="A184" s="241"/>
      <c r="B184" s="241"/>
      <c r="C184" s="242"/>
      <c r="D184" s="226" t="s">
        <v>638</v>
      </c>
      <c r="E184" s="227" t="s">
        <v>314</v>
      </c>
      <c r="F184" s="228"/>
      <c r="G184" s="241"/>
      <c r="H184" s="241"/>
      <c r="I184" s="241"/>
      <c r="J184" s="241"/>
      <c r="K184" s="241"/>
      <c r="L184" s="241"/>
      <c r="M184" s="241"/>
      <c r="N184" s="243"/>
      <c r="O184" s="243"/>
      <c r="P184" s="243"/>
      <c r="Q184" s="244"/>
      <c r="R184" s="244"/>
      <c r="S184" s="244"/>
      <c r="T184" s="245"/>
      <c r="U184" s="244"/>
      <c r="V184" s="244"/>
      <c r="W184" s="244"/>
      <c r="X184" s="244"/>
      <c r="Y184" s="241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  <c r="AV184" s="241"/>
      <c r="AW184" s="241"/>
      <c r="AX184" s="241"/>
      <c r="AY184" s="241"/>
      <c r="AZ184" s="241"/>
      <c r="BA184" s="241"/>
      <c r="BB184" s="241"/>
      <c r="BC184" s="241"/>
      <c r="BD184" s="241"/>
      <c r="BE184" s="241"/>
      <c r="BF184" s="241"/>
      <c r="BG184" s="241"/>
      <c r="BH184" s="241"/>
      <c r="BI184" s="241"/>
      <c r="BJ184" s="241"/>
      <c r="BK184" s="241"/>
      <c r="BL184" s="241"/>
      <c r="BM184" s="241"/>
      <c r="BN184" s="241"/>
      <c r="BO184" s="241"/>
      <c r="BP184" s="241"/>
    </row>
    <row r="185" customFormat="false" ht="15" hidden="false" customHeight="false" outlineLevel="0" collapsed="false">
      <c r="A185" s="241"/>
      <c r="B185" s="241"/>
      <c r="C185" s="242"/>
      <c r="D185" s="226" t="s">
        <v>639</v>
      </c>
      <c r="E185" s="227" t="s">
        <v>317</v>
      </c>
      <c r="F185" s="228"/>
      <c r="G185" s="241"/>
      <c r="H185" s="241"/>
      <c r="I185" s="241"/>
      <c r="J185" s="241"/>
      <c r="K185" s="241"/>
      <c r="L185" s="241"/>
      <c r="M185" s="241"/>
      <c r="N185" s="243"/>
      <c r="O185" s="243"/>
      <c r="P185" s="243"/>
      <c r="Q185" s="244"/>
      <c r="R185" s="244"/>
      <c r="S185" s="244"/>
      <c r="T185" s="245"/>
      <c r="U185" s="244"/>
      <c r="V185" s="244"/>
      <c r="W185" s="244"/>
      <c r="X185" s="244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  <c r="AV185" s="241"/>
      <c r="AW185" s="241"/>
      <c r="AX185" s="241"/>
      <c r="AY185" s="241"/>
      <c r="AZ185" s="241"/>
      <c r="BA185" s="241"/>
      <c r="BB185" s="241"/>
      <c r="BC185" s="241"/>
      <c r="BD185" s="241"/>
      <c r="BE185" s="241"/>
      <c r="BF185" s="241"/>
      <c r="BG185" s="241"/>
      <c r="BH185" s="241"/>
      <c r="BI185" s="241"/>
      <c r="BJ185" s="241"/>
      <c r="BK185" s="241"/>
      <c r="BL185" s="241"/>
      <c r="BM185" s="241"/>
      <c r="BN185" s="241"/>
      <c r="BO185" s="241"/>
      <c r="BP185" s="241"/>
    </row>
    <row r="186" customFormat="false" ht="15" hidden="false" customHeight="false" outlineLevel="0" collapsed="false">
      <c r="A186" s="241"/>
      <c r="B186" s="241"/>
      <c r="C186" s="242"/>
      <c r="D186" s="226" t="s">
        <v>640</v>
      </c>
      <c r="E186" s="227" t="s">
        <v>317</v>
      </c>
      <c r="F186" s="228"/>
      <c r="G186" s="241"/>
      <c r="H186" s="241"/>
      <c r="I186" s="241"/>
      <c r="J186" s="241"/>
      <c r="K186" s="241"/>
      <c r="L186" s="241"/>
      <c r="M186" s="241"/>
      <c r="N186" s="243"/>
      <c r="O186" s="243"/>
      <c r="P186" s="243"/>
      <c r="Q186" s="244"/>
      <c r="R186" s="244"/>
      <c r="S186" s="244"/>
      <c r="T186" s="245"/>
      <c r="U186" s="244"/>
      <c r="V186" s="244"/>
      <c r="W186" s="244"/>
      <c r="X186" s="244"/>
      <c r="Y186" s="241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  <c r="AV186" s="241"/>
      <c r="AW186" s="241"/>
      <c r="AX186" s="241"/>
      <c r="AY186" s="241"/>
      <c r="AZ186" s="241"/>
      <c r="BA186" s="241"/>
      <c r="BB186" s="241"/>
      <c r="BC186" s="241"/>
      <c r="BD186" s="241"/>
      <c r="BE186" s="241"/>
      <c r="BF186" s="241"/>
      <c r="BG186" s="241"/>
      <c r="BH186" s="241"/>
      <c r="BI186" s="241"/>
      <c r="BJ186" s="241"/>
      <c r="BK186" s="241"/>
      <c r="BL186" s="241"/>
      <c r="BM186" s="241"/>
      <c r="BN186" s="241"/>
      <c r="BO186" s="241"/>
      <c r="BP186" s="241"/>
    </row>
    <row r="187" customFormat="false" ht="15" hidden="false" customHeight="false" outlineLevel="0" collapsed="false">
      <c r="A187" s="241"/>
      <c r="B187" s="241"/>
      <c r="C187" s="242"/>
      <c r="D187" s="226" t="s">
        <v>641</v>
      </c>
      <c r="E187" s="227" t="s">
        <v>314</v>
      </c>
      <c r="F187" s="228"/>
      <c r="G187" s="241"/>
      <c r="H187" s="241"/>
      <c r="I187" s="241"/>
      <c r="J187" s="241"/>
      <c r="K187" s="241"/>
      <c r="L187" s="241"/>
      <c r="M187" s="241"/>
      <c r="N187" s="243"/>
      <c r="O187" s="243"/>
      <c r="P187" s="243"/>
      <c r="Q187" s="244"/>
      <c r="R187" s="244"/>
      <c r="S187" s="244"/>
      <c r="T187" s="245"/>
      <c r="U187" s="244"/>
      <c r="V187" s="244"/>
      <c r="W187" s="244"/>
      <c r="X187" s="244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  <c r="AV187" s="241"/>
      <c r="AW187" s="241"/>
      <c r="AX187" s="241"/>
      <c r="AY187" s="241"/>
      <c r="AZ187" s="241"/>
      <c r="BA187" s="241"/>
      <c r="BB187" s="241"/>
      <c r="BC187" s="241"/>
      <c r="BD187" s="241"/>
      <c r="BE187" s="241"/>
      <c r="BF187" s="241"/>
      <c r="BG187" s="241"/>
      <c r="BH187" s="241"/>
      <c r="BI187" s="241"/>
      <c r="BJ187" s="241"/>
      <c r="BK187" s="241"/>
      <c r="BL187" s="241"/>
      <c r="BM187" s="241"/>
      <c r="BN187" s="241"/>
      <c r="BO187" s="241"/>
      <c r="BP187" s="241"/>
    </row>
    <row r="188" customFormat="false" ht="15" hidden="false" customHeight="false" outlineLevel="0" collapsed="false">
      <c r="A188" s="241"/>
      <c r="B188" s="241"/>
      <c r="C188" s="242"/>
      <c r="D188" s="226" t="s">
        <v>642</v>
      </c>
      <c r="E188" s="227" t="s">
        <v>317</v>
      </c>
      <c r="F188" s="228"/>
      <c r="G188" s="241"/>
      <c r="H188" s="241"/>
      <c r="I188" s="241"/>
      <c r="J188" s="241"/>
      <c r="K188" s="241"/>
      <c r="L188" s="241"/>
      <c r="M188" s="241"/>
      <c r="N188" s="243"/>
      <c r="O188" s="243"/>
      <c r="P188" s="243"/>
      <c r="Q188" s="244"/>
      <c r="R188" s="244"/>
      <c r="S188" s="244"/>
      <c r="T188" s="245"/>
      <c r="U188" s="244"/>
      <c r="V188" s="244"/>
      <c r="W188" s="244"/>
      <c r="X188" s="244"/>
      <c r="Y188" s="241"/>
      <c r="Z188" s="241"/>
      <c r="AA188" s="241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  <c r="AV188" s="241"/>
      <c r="AW188" s="241"/>
      <c r="AX188" s="241"/>
      <c r="AY188" s="241"/>
      <c r="AZ188" s="241"/>
      <c r="BA188" s="241"/>
      <c r="BB188" s="241"/>
      <c r="BC188" s="241"/>
      <c r="BD188" s="241"/>
      <c r="BE188" s="241"/>
      <c r="BF188" s="241"/>
      <c r="BG188" s="241"/>
      <c r="BH188" s="241"/>
      <c r="BI188" s="241"/>
      <c r="BJ188" s="241"/>
      <c r="BK188" s="241"/>
      <c r="BL188" s="241"/>
      <c r="BM188" s="241"/>
      <c r="BN188" s="241"/>
      <c r="BO188" s="241"/>
      <c r="BP188" s="241"/>
    </row>
    <row r="189" customFormat="false" ht="15" hidden="false" customHeight="false" outlineLevel="0" collapsed="false">
      <c r="A189" s="241"/>
      <c r="B189" s="241"/>
      <c r="C189" s="242"/>
      <c r="D189" s="226" t="s">
        <v>643</v>
      </c>
      <c r="E189" s="227" t="s">
        <v>317</v>
      </c>
      <c r="F189" s="228"/>
      <c r="G189" s="241"/>
      <c r="H189" s="241"/>
      <c r="I189" s="241"/>
      <c r="J189" s="241"/>
      <c r="K189" s="241"/>
      <c r="L189" s="241"/>
      <c r="M189" s="241"/>
      <c r="N189" s="243"/>
      <c r="O189" s="243"/>
      <c r="P189" s="243"/>
      <c r="Q189" s="244"/>
      <c r="R189" s="244"/>
      <c r="S189" s="244"/>
      <c r="T189" s="245"/>
      <c r="U189" s="244"/>
      <c r="V189" s="244"/>
      <c r="W189" s="244"/>
      <c r="X189" s="244"/>
      <c r="Y189" s="241"/>
      <c r="Z189" s="241"/>
      <c r="AA189" s="241"/>
      <c r="AB189" s="241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  <c r="AU189" s="241"/>
      <c r="AV189" s="241"/>
      <c r="AW189" s="241"/>
      <c r="AX189" s="241"/>
      <c r="AY189" s="241"/>
      <c r="AZ189" s="241"/>
      <c r="BA189" s="241"/>
      <c r="BB189" s="241"/>
      <c r="BC189" s="241"/>
      <c r="BD189" s="241"/>
      <c r="BE189" s="241"/>
      <c r="BF189" s="241"/>
      <c r="BG189" s="241"/>
      <c r="BH189" s="241"/>
      <c r="BI189" s="241"/>
      <c r="BJ189" s="241"/>
      <c r="BK189" s="241"/>
      <c r="BL189" s="241"/>
      <c r="BM189" s="241"/>
      <c r="BN189" s="241"/>
      <c r="BO189" s="241"/>
      <c r="BP189" s="241"/>
    </row>
    <row r="190" customFormat="false" ht="15" hidden="false" customHeight="false" outlineLevel="0" collapsed="false">
      <c r="A190" s="241"/>
      <c r="B190" s="241"/>
      <c r="C190" s="242"/>
      <c r="D190" s="226" t="s">
        <v>644</v>
      </c>
      <c r="E190" s="227" t="s">
        <v>324</v>
      </c>
      <c r="F190" s="228"/>
      <c r="G190" s="241"/>
      <c r="H190" s="241"/>
      <c r="I190" s="241"/>
      <c r="J190" s="241"/>
      <c r="K190" s="241"/>
      <c r="L190" s="241"/>
      <c r="M190" s="241"/>
      <c r="N190" s="243"/>
      <c r="O190" s="243"/>
      <c r="P190" s="243"/>
      <c r="Q190" s="244"/>
      <c r="R190" s="244"/>
      <c r="S190" s="244"/>
      <c r="T190" s="245"/>
      <c r="U190" s="244"/>
      <c r="V190" s="244"/>
      <c r="W190" s="244"/>
      <c r="X190" s="244"/>
      <c r="Y190" s="241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  <c r="AW190" s="241"/>
      <c r="AX190" s="241"/>
      <c r="AY190" s="241"/>
      <c r="AZ190" s="241"/>
      <c r="BA190" s="241"/>
      <c r="BB190" s="241"/>
      <c r="BC190" s="241"/>
      <c r="BD190" s="241"/>
      <c r="BE190" s="241"/>
      <c r="BF190" s="241"/>
      <c r="BG190" s="241"/>
      <c r="BH190" s="241"/>
      <c r="BI190" s="241"/>
      <c r="BJ190" s="241"/>
      <c r="BK190" s="241"/>
      <c r="BL190" s="241"/>
      <c r="BM190" s="241"/>
      <c r="BN190" s="241"/>
      <c r="BO190" s="241"/>
      <c r="BP190" s="241"/>
    </row>
    <row r="191" customFormat="false" ht="15" hidden="false" customHeight="false" outlineLevel="0" collapsed="false">
      <c r="A191" s="241"/>
      <c r="B191" s="241"/>
      <c r="C191" s="242"/>
      <c r="D191" s="226" t="s">
        <v>645</v>
      </c>
      <c r="E191" s="227" t="s">
        <v>317</v>
      </c>
      <c r="F191" s="228"/>
      <c r="G191" s="241"/>
      <c r="H191" s="241"/>
      <c r="I191" s="241"/>
      <c r="J191" s="241"/>
      <c r="K191" s="241"/>
      <c r="L191" s="241"/>
      <c r="M191" s="241"/>
      <c r="N191" s="243"/>
      <c r="O191" s="243"/>
      <c r="P191" s="243"/>
      <c r="Q191" s="244"/>
      <c r="R191" s="244"/>
      <c r="S191" s="244"/>
      <c r="T191" s="245"/>
      <c r="U191" s="244"/>
      <c r="V191" s="244"/>
      <c r="W191" s="244"/>
      <c r="X191" s="244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  <c r="AW191" s="241"/>
      <c r="AX191" s="241"/>
      <c r="AY191" s="241"/>
      <c r="AZ191" s="241"/>
      <c r="BA191" s="241"/>
      <c r="BB191" s="241"/>
      <c r="BC191" s="241"/>
      <c r="BD191" s="241"/>
      <c r="BE191" s="241"/>
      <c r="BF191" s="241"/>
      <c r="BG191" s="241"/>
      <c r="BH191" s="241"/>
      <c r="BI191" s="241"/>
      <c r="BJ191" s="241"/>
      <c r="BK191" s="241"/>
      <c r="BL191" s="241"/>
      <c r="BM191" s="241"/>
      <c r="BN191" s="241"/>
      <c r="BO191" s="241"/>
      <c r="BP191" s="241"/>
    </row>
    <row r="192" customFormat="false" ht="15" hidden="false" customHeight="false" outlineLevel="0" collapsed="false">
      <c r="A192" s="241"/>
      <c r="B192" s="241"/>
      <c r="C192" s="242"/>
      <c r="D192" s="226" t="s">
        <v>646</v>
      </c>
      <c r="E192" s="227" t="s">
        <v>332</v>
      </c>
      <c r="F192" s="228"/>
      <c r="G192" s="241"/>
      <c r="H192" s="241"/>
      <c r="I192" s="241"/>
      <c r="J192" s="241"/>
      <c r="K192" s="241"/>
      <c r="L192" s="241"/>
      <c r="M192" s="241"/>
      <c r="N192" s="243"/>
      <c r="O192" s="243"/>
      <c r="P192" s="243"/>
      <c r="Q192" s="244"/>
      <c r="R192" s="244"/>
      <c r="S192" s="244"/>
      <c r="T192" s="245"/>
      <c r="U192" s="244"/>
      <c r="V192" s="244"/>
      <c r="W192" s="244"/>
      <c r="X192" s="244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  <c r="AW192" s="241"/>
      <c r="AX192" s="241"/>
      <c r="AY192" s="241"/>
      <c r="AZ192" s="241"/>
      <c r="BA192" s="241"/>
      <c r="BB192" s="241"/>
      <c r="BC192" s="241"/>
      <c r="BD192" s="241"/>
      <c r="BE192" s="241"/>
      <c r="BF192" s="241"/>
      <c r="BG192" s="241"/>
      <c r="BH192" s="241"/>
      <c r="BI192" s="241"/>
      <c r="BJ192" s="241"/>
      <c r="BK192" s="241"/>
      <c r="BL192" s="241"/>
      <c r="BM192" s="241"/>
      <c r="BN192" s="241"/>
      <c r="BO192" s="241"/>
      <c r="BP192" s="241"/>
    </row>
    <row r="193" customFormat="false" ht="15" hidden="false" customHeight="false" outlineLevel="0" collapsed="false">
      <c r="A193" s="241"/>
      <c r="B193" s="241"/>
      <c r="C193" s="242"/>
      <c r="D193" s="226" t="s">
        <v>647</v>
      </c>
      <c r="E193" s="227" t="s">
        <v>344</v>
      </c>
      <c r="F193" s="228"/>
      <c r="G193" s="241"/>
      <c r="H193" s="241"/>
      <c r="I193" s="241"/>
      <c r="J193" s="241"/>
      <c r="K193" s="241"/>
      <c r="L193" s="241"/>
      <c r="M193" s="241"/>
      <c r="N193" s="243"/>
      <c r="O193" s="243"/>
      <c r="P193" s="243"/>
      <c r="Q193" s="244"/>
      <c r="R193" s="244"/>
      <c r="S193" s="244"/>
      <c r="T193" s="245"/>
      <c r="U193" s="244"/>
      <c r="V193" s="244"/>
      <c r="W193" s="244"/>
      <c r="X193" s="244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  <c r="AW193" s="241"/>
      <c r="AX193" s="241"/>
      <c r="AY193" s="241"/>
      <c r="AZ193" s="241"/>
      <c r="BA193" s="241"/>
      <c r="BB193" s="241"/>
      <c r="BC193" s="241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241"/>
    </row>
    <row r="194" customFormat="false" ht="15" hidden="false" customHeight="false" outlineLevel="0" collapsed="false">
      <c r="A194" s="241"/>
      <c r="B194" s="241"/>
      <c r="C194" s="242"/>
      <c r="D194" s="226" t="s">
        <v>648</v>
      </c>
      <c r="E194" s="227" t="s">
        <v>307</v>
      </c>
      <c r="F194" s="228"/>
      <c r="G194" s="241"/>
      <c r="H194" s="241"/>
      <c r="I194" s="241"/>
      <c r="J194" s="241"/>
      <c r="K194" s="241"/>
      <c r="L194" s="241"/>
      <c r="M194" s="241"/>
      <c r="N194" s="243"/>
      <c r="O194" s="243"/>
      <c r="P194" s="243"/>
      <c r="Q194" s="244"/>
      <c r="R194" s="244"/>
      <c r="S194" s="244"/>
      <c r="T194" s="245"/>
      <c r="U194" s="244"/>
      <c r="V194" s="244"/>
      <c r="W194" s="244"/>
      <c r="X194" s="244"/>
      <c r="Y194" s="241"/>
      <c r="Z194" s="241"/>
      <c r="AA194" s="241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  <c r="AU194" s="241"/>
      <c r="AV194" s="241"/>
      <c r="AW194" s="241"/>
      <c r="AX194" s="241"/>
      <c r="AY194" s="241"/>
      <c r="AZ194" s="241"/>
      <c r="BA194" s="241"/>
      <c r="BB194" s="241"/>
      <c r="BC194" s="241"/>
      <c r="BD194" s="241"/>
      <c r="BE194" s="241"/>
      <c r="BF194" s="241"/>
      <c r="BG194" s="241"/>
      <c r="BH194" s="241"/>
      <c r="BI194" s="241"/>
      <c r="BJ194" s="241"/>
      <c r="BK194" s="241"/>
      <c r="BL194" s="241"/>
      <c r="BM194" s="241"/>
      <c r="BN194" s="241"/>
      <c r="BO194" s="241"/>
      <c r="BP194" s="241"/>
    </row>
    <row r="195" customFormat="false" ht="15" hidden="false" customHeight="false" outlineLevel="0" collapsed="false">
      <c r="A195" s="241"/>
      <c r="B195" s="241"/>
      <c r="C195" s="242"/>
      <c r="D195" s="226" t="s">
        <v>649</v>
      </c>
      <c r="E195" s="227" t="s">
        <v>307</v>
      </c>
      <c r="F195" s="228"/>
      <c r="G195" s="241"/>
      <c r="H195" s="241"/>
      <c r="I195" s="241"/>
      <c r="J195" s="241"/>
      <c r="K195" s="241"/>
      <c r="L195" s="241"/>
      <c r="M195" s="241"/>
      <c r="N195" s="243"/>
      <c r="O195" s="243"/>
      <c r="P195" s="243"/>
      <c r="Q195" s="244"/>
      <c r="R195" s="244"/>
      <c r="S195" s="244"/>
      <c r="T195" s="245"/>
      <c r="U195" s="244"/>
      <c r="V195" s="244"/>
      <c r="W195" s="244"/>
      <c r="X195" s="244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  <c r="AV195" s="241"/>
      <c r="AW195" s="241"/>
      <c r="AX195" s="241"/>
      <c r="AY195" s="241"/>
      <c r="AZ195" s="241"/>
      <c r="BA195" s="241"/>
      <c r="BB195" s="241"/>
      <c r="BC195" s="241"/>
      <c r="BD195" s="241"/>
      <c r="BE195" s="241"/>
      <c r="BF195" s="241"/>
      <c r="BG195" s="241"/>
      <c r="BH195" s="241"/>
      <c r="BI195" s="241"/>
      <c r="BJ195" s="241"/>
      <c r="BK195" s="241"/>
      <c r="BL195" s="241"/>
      <c r="BM195" s="241"/>
      <c r="BN195" s="241"/>
      <c r="BO195" s="241"/>
      <c r="BP195" s="241"/>
    </row>
    <row r="196" customFormat="false" ht="15" hidden="false" customHeight="false" outlineLevel="0" collapsed="false">
      <c r="A196" s="241"/>
      <c r="B196" s="241"/>
      <c r="C196" s="242"/>
      <c r="D196" s="226" t="s">
        <v>650</v>
      </c>
      <c r="E196" s="227" t="s">
        <v>307</v>
      </c>
      <c r="F196" s="228"/>
      <c r="G196" s="241"/>
      <c r="H196" s="241"/>
      <c r="I196" s="241"/>
      <c r="J196" s="241"/>
      <c r="K196" s="241"/>
      <c r="L196" s="241"/>
      <c r="M196" s="241"/>
      <c r="N196" s="243"/>
      <c r="O196" s="243"/>
      <c r="P196" s="243"/>
      <c r="Q196" s="244"/>
      <c r="R196" s="244"/>
      <c r="S196" s="244"/>
      <c r="T196" s="245"/>
      <c r="U196" s="244"/>
      <c r="V196" s="244"/>
      <c r="W196" s="244"/>
      <c r="X196" s="244"/>
      <c r="Y196" s="241"/>
      <c r="Z196" s="241"/>
      <c r="AA196" s="241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  <c r="AV196" s="241"/>
      <c r="AW196" s="241"/>
      <c r="AX196" s="241"/>
      <c r="AY196" s="241"/>
      <c r="AZ196" s="241"/>
      <c r="BA196" s="241"/>
      <c r="BB196" s="241"/>
      <c r="BC196" s="241"/>
      <c r="BD196" s="241"/>
      <c r="BE196" s="241"/>
      <c r="BF196" s="241"/>
      <c r="BG196" s="241"/>
      <c r="BH196" s="241"/>
      <c r="BI196" s="241"/>
      <c r="BJ196" s="241"/>
      <c r="BK196" s="241"/>
      <c r="BL196" s="241"/>
      <c r="BM196" s="241"/>
      <c r="BN196" s="241"/>
      <c r="BO196" s="241"/>
      <c r="BP196" s="241"/>
    </row>
    <row r="197" customFormat="false" ht="15" hidden="false" customHeight="false" outlineLevel="0" collapsed="false">
      <c r="A197" s="241"/>
      <c r="B197" s="241"/>
      <c r="C197" s="242"/>
      <c r="D197" s="226" t="s">
        <v>651</v>
      </c>
      <c r="E197" s="227" t="s">
        <v>344</v>
      </c>
      <c r="F197" s="228"/>
      <c r="G197" s="241"/>
      <c r="H197" s="241"/>
      <c r="I197" s="241"/>
      <c r="J197" s="241"/>
      <c r="K197" s="241"/>
      <c r="L197" s="241"/>
      <c r="M197" s="241"/>
      <c r="N197" s="243"/>
      <c r="O197" s="243"/>
      <c r="P197" s="243"/>
      <c r="Q197" s="244"/>
      <c r="R197" s="244"/>
      <c r="S197" s="244"/>
      <c r="T197" s="245"/>
      <c r="U197" s="244"/>
      <c r="V197" s="244"/>
      <c r="W197" s="244"/>
      <c r="X197" s="244"/>
      <c r="Y197" s="241"/>
      <c r="Z197" s="241"/>
      <c r="AA197" s="241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  <c r="AV197" s="241"/>
      <c r="AW197" s="241"/>
      <c r="AX197" s="241"/>
      <c r="AY197" s="241"/>
      <c r="AZ197" s="241"/>
      <c r="BA197" s="241"/>
      <c r="BB197" s="241"/>
      <c r="BC197" s="241"/>
      <c r="BD197" s="241"/>
      <c r="BE197" s="241"/>
      <c r="BF197" s="241"/>
      <c r="BG197" s="241"/>
      <c r="BH197" s="241"/>
      <c r="BI197" s="241"/>
      <c r="BJ197" s="241"/>
      <c r="BK197" s="241"/>
      <c r="BL197" s="241"/>
      <c r="BM197" s="241"/>
      <c r="BN197" s="241"/>
      <c r="BO197" s="241"/>
      <c r="BP197" s="241"/>
    </row>
    <row r="198" customFormat="false" ht="15" hidden="false" customHeight="false" outlineLevel="0" collapsed="false">
      <c r="A198" s="241"/>
      <c r="B198" s="241"/>
      <c r="C198" s="242"/>
      <c r="D198" s="226" t="s">
        <v>652</v>
      </c>
      <c r="E198" s="227" t="s">
        <v>324</v>
      </c>
      <c r="F198" s="228"/>
      <c r="G198" s="241"/>
      <c r="H198" s="241"/>
      <c r="I198" s="241"/>
      <c r="J198" s="241"/>
      <c r="K198" s="241"/>
      <c r="L198" s="241"/>
      <c r="M198" s="241"/>
      <c r="N198" s="243"/>
      <c r="O198" s="243"/>
      <c r="P198" s="243"/>
      <c r="Q198" s="244"/>
      <c r="R198" s="244"/>
      <c r="S198" s="244"/>
      <c r="T198" s="245"/>
      <c r="U198" s="244"/>
      <c r="V198" s="244"/>
      <c r="W198" s="244"/>
      <c r="X198" s="244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1"/>
      <c r="AW198" s="241"/>
      <c r="AX198" s="241"/>
      <c r="AY198" s="241"/>
      <c r="AZ198" s="241"/>
      <c r="BA198" s="241"/>
      <c r="BB198" s="241"/>
      <c r="BC198" s="241"/>
      <c r="BD198" s="241"/>
      <c r="BE198" s="241"/>
      <c r="BF198" s="241"/>
      <c r="BG198" s="241"/>
      <c r="BH198" s="241"/>
      <c r="BI198" s="241"/>
      <c r="BJ198" s="241"/>
      <c r="BK198" s="241"/>
      <c r="BL198" s="241"/>
      <c r="BM198" s="241"/>
      <c r="BN198" s="241"/>
      <c r="BO198" s="241"/>
      <c r="BP198" s="241"/>
    </row>
    <row r="199" customFormat="false" ht="15" hidden="false" customHeight="false" outlineLevel="0" collapsed="false">
      <c r="A199" s="241"/>
      <c r="B199" s="241"/>
      <c r="C199" s="242"/>
      <c r="D199" s="226" t="s">
        <v>653</v>
      </c>
      <c r="E199" s="227" t="s">
        <v>324</v>
      </c>
      <c r="F199" s="228"/>
      <c r="G199" s="241"/>
      <c r="H199" s="241"/>
      <c r="I199" s="241"/>
      <c r="J199" s="241"/>
      <c r="K199" s="241"/>
      <c r="L199" s="241"/>
      <c r="M199" s="241"/>
      <c r="N199" s="243"/>
      <c r="O199" s="243"/>
      <c r="P199" s="243"/>
      <c r="Q199" s="244"/>
      <c r="R199" s="244"/>
      <c r="S199" s="244"/>
      <c r="T199" s="245"/>
      <c r="U199" s="244"/>
      <c r="V199" s="244"/>
      <c r="W199" s="244"/>
      <c r="X199" s="244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  <c r="AV199" s="241"/>
      <c r="AW199" s="241"/>
      <c r="AX199" s="241"/>
      <c r="AY199" s="241"/>
      <c r="AZ199" s="241"/>
      <c r="BA199" s="241"/>
      <c r="BB199" s="241"/>
      <c r="BC199" s="241"/>
      <c r="BD199" s="241"/>
      <c r="BE199" s="241"/>
      <c r="BF199" s="241"/>
      <c r="BG199" s="241"/>
      <c r="BH199" s="241"/>
      <c r="BI199" s="241"/>
      <c r="BJ199" s="241"/>
      <c r="BK199" s="241"/>
      <c r="BL199" s="241"/>
      <c r="BM199" s="241"/>
      <c r="BN199" s="241"/>
      <c r="BO199" s="241"/>
      <c r="BP199" s="241"/>
    </row>
    <row r="200" customFormat="false" ht="15" hidden="false" customHeight="false" outlineLevel="0" collapsed="false">
      <c r="A200" s="241"/>
      <c r="B200" s="241"/>
      <c r="C200" s="242"/>
      <c r="D200" s="226" t="s">
        <v>654</v>
      </c>
      <c r="E200" s="227" t="s">
        <v>307</v>
      </c>
      <c r="F200" s="228"/>
      <c r="G200" s="241"/>
      <c r="H200" s="241"/>
      <c r="I200" s="241"/>
      <c r="J200" s="241"/>
      <c r="K200" s="241"/>
      <c r="L200" s="241"/>
      <c r="M200" s="241"/>
      <c r="N200" s="243"/>
      <c r="O200" s="243"/>
      <c r="P200" s="243"/>
      <c r="Q200" s="244"/>
      <c r="R200" s="244"/>
      <c r="S200" s="244"/>
      <c r="T200" s="245"/>
      <c r="U200" s="244"/>
      <c r="V200" s="244"/>
      <c r="W200" s="244"/>
      <c r="X200" s="244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  <c r="AV200" s="241"/>
      <c r="AW200" s="241"/>
      <c r="AX200" s="241"/>
      <c r="AY200" s="241"/>
      <c r="AZ200" s="241"/>
      <c r="BA200" s="241"/>
      <c r="BB200" s="241"/>
      <c r="BC200" s="241"/>
      <c r="BD200" s="241"/>
      <c r="BE200" s="241"/>
      <c r="BF200" s="241"/>
      <c r="BG200" s="241"/>
      <c r="BH200" s="241"/>
      <c r="BI200" s="241"/>
      <c r="BJ200" s="241"/>
      <c r="BK200" s="241"/>
      <c r="BL200" s="241"/>
      <c r="BM200" s="241"/>
      <c r="BN200" s="241"/>
      <c r="BO200" s="241"/>
      <c r="BP200" s="241"/>
    </row>
    <row r="201" customFormat="false" ht="15" hidden="false" customHeight="false" outlineLevel="0" collapsed="false">
      <c r="A201" s="241"/>
      <c r="B201" s="241"/>
      <c r="C201" s="242"/>
      <c r="D201" s="226" t="s">
        <v>655</v>
      </c>
      <c r="E201" s="227" t="s">
        <v>317</v>
      </c>
      <c r="F201" s="228"/>
      <c r="G201" s="241"/>
      <c r="H201" s="241"/>
      <c r="I201" s="241"/>
      <c r="J201" s="241"/>
      <c r="K201" s="241"/>
      <c r="L201" s="241"/>
      <c r="M201" s="241"/>
      <c r="N201" s="243"/>
      <c r="O201" s="243"/>
      <c r="P201" s="243"/>
      <c r="Q201" s="244"/>
      <c r="R201" s="244"/>
      <c r="S201" s="244"/>
      <c r="T201" s="245"/>
      <c r="U201" s="244"/>
      <c r="V201" s="244"/>
      <c r="W201" s="244"/>
      <c r="X201" s="244"/>
      <c r="Y201" s="241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  <c r="AV201" s="241"/>
      <c r="AW201" s="241"/>
      <c r="AX201" s="241"/>
      <c r="AY201" s="241"/>
      <c r="AZ201" s="241"/>
      <c r="BA201" s="241"/>
      <c r="BB201" s="241"/>
      <c r="BC201" s="241"/>
      <c r="BD201" s="241"/>
      <c r="BE201" s="241"/>
      <c r="BF201" s="241"/>
      <c r="BG201" s="241"/>
      <c r="BH201" s="241"/>
      <c r="BI201" s="241"/>
      <c r="BJ201" s="241"/>
      <c r="BK201" s="241"/>
      <c r="BL201" s="241"/>
      <c r="BM201" s="241"/>
      <c r="BN201" s="241"/>
      <c r="BO201" s="241"/>
      <c r="BP201" s="241"/>
    </row>
    <row r="202" customFormat="false" ht="15" hidden="false" customHeight="false" outlineLevel="0" collapsed="false">
      <c r="A202" s="241"/>
      <c r="B202" s="241"/>
      <c r="C202" s="242"/>
      <c r="D202" s="226" t="s">
        <v>656</v>
      </c>
      <c r="E202" s="227" t="s">
        <v>324</v>
      </c>
      <c r="F202" s="228"/>
      <c r="G202" s="241"/>
      <c r="H202" s="241"/>
      <c r="I202" s="241"/>
      <c r="J202" s="241"/>
      <c r="K202" s="241"/>
      <c r="L202" s="241"/>
      <c r="M202" s="241"/>
      <c r="N202" s="243"/>
      <c r="O202" s="243"/>
      <c r="P202" s="243"/>
      <c r="Q202" s="244"/>
      <c r="R202" s="244"/>
      <c r="S202" s="244"/>
      <c r="T202" s="245"/>
      <c r="U202" s="244"/>
      <c r="V202" s="244"/>
      <c r="W202" s="244"/>
      <c r="X202" s="244"/>
      <c r="Y202" s="241"/>
      <c r="Z202" s="241"/>
      <c r="AA202" s="241"/>
      <c r="AB202" s="241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  <c r="AU202" s="241"/>
      <c r="AV202" s="241"/>
      <c r="AW202" s="241"/>
      <c r="AX202" s="241"/>
      <c r="AY202" s="241"/>
      <c r="AZ202" s="241"/>
      <c r="BA202" s="241"/>
      <c r="BB202" s="241"/>
      <c r="BC202" s="241"/>
      <c r="BD202" s="241"/>
      <c r="BE202" s="241"/>
      <c r="BF202" s="241"/>
      <c r="BG202" s="241"/>
      <c r="BH202" s="241"/>
      <c r="BI202" s="241"/>
      <c r="BJ202" s="241"/>
      <c r="BK202" s="241"/>
      <c r="BL202" s="241"/>
      <c r="BM202" s="241"/>
      <c r="BN202" s="241"/>
      <c r="BO202" s="241"/>
      <c r="BP202" s="241"/>
    </row>
    <row r="203" customFormat="false" ht="15" hidden="false" customHeight="false" outlineLevel="0" collapsed="false">
      <c r="A203" s="241"/>
      <c r="B203" s="241"/>
      <c r="C203" s="242"/>
      <c r="D203" s="226" t="s">
        <v>657</v>
      </c>
      <c r="E203" s="227" t="s">
        <v>307</v>
      </c>
      <c r="F203" s="228"/>
      <c r="G203" s="241"/>
      <c r="H203" s="241"/>
      <c r="I203" s="241"/>
      <c r="J203" s="241"/>
      <c r="K203" s="241"/>
      <c r="L203" s="241"/>
      <c r="M203" s="241"/>
      <c r="N203" s="243"/>
      <c r="O203" s="243"/>
      <c r="P203" s="243"/>
      <c r="Q203" s="244"/>
      <c r="R203" s="244"/>
      <c r="S203" s="244"/>
      <c r="T203" s="245"/>
      <c r="U203" s="244"/>
      <c r="V203" s="244"/>
      <c r="W203" s="244"/>
      <c r="X203" s="244"/>
      <c r="Y203" s="241"/>
      <c r="Z203" s="241"/>
      <c r="AA203" s="241"/>
      <c r="AB203" s="241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  <c r="AV203" s="241"/>
      <c r="AW203" s="241"/>
      <c r="AX203" s="241"/>
      <c r="AY203" s="241"/>
      <c r="AZ203" s="241"/>
      <c r="BA203" s="241"/>
      <c r="BB203" s="241"/>
      <c r="BC203" s="241"/>
      <c r="BD203" s="241"/>
      <c r="BE203" s="241"/>
      <c r="BF203" s="241"/>
      <c r="BG203" s="241"/>
      <c r="BH203" s="241"/>
      <c r="BI203" s="241"/>
      <c r="BJ203" s="241"/>
      <c r="BK203" s="241"/>
      <c r="BL203" s="241"/>
      <c r="BM203" s="241"/>
      <c r="BN203" s="241"/>
      <c r="BO203" s="241"/>
      <c r="BP203" s="241"/>
    </row>
    <row r="204" customFormat="false" ht="15" hidden="false" customHeight="false" outlineLevel="0" collapsed="false">
      <c r="A204" s="241"/>
      <c r="B204" s="241"/>
      <c r="C204" s="242"/>
      <c r="D204" s="226" t="s">
        <v>658</v>
      </c>
      <c r="E204" s="227" t="s">
        <v>324</v>
      </c>
      <c r="F204" s="228"/>
      <c r="G204" s="241"/>
      <c r="H204" s="241"/>
      <c r="I204" s="241"/>
      <c r="J204" s="241"/>
      <c r="K204" s="241"/>
      <c r="L204" s="241"/>
      <c r="M204" s="241"/>
      <c r="N204" s="243"/>
      <c r="O204" s="243"/>
      <c r="P204" s="243"/>
      <c r="Q204" s="244"/>
      <c r="R204" s="244"/>
      <c r="S204" s="244"/>
      <c r="T204" s="245"/>
      <c r="U204" s="244"/>
      <c r="V204" s="244"/>
      <c r="W204" s="244"/>
      <c r="X204" s="244"/>
      <c r="Y204" s="241"/>
      <c r="Z204" s="241"/>
      <c r="AA204" s="241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  <c r="AV204" s="241"/>
      <c r="AW204" s="241"/>
      <c r="AX204" s="241"/>
      <c r="AY204" s="241"/>
      <c r="AZ204" s="241"/>
      <c r="BA204" s="241"/>
      <c r="BB204" s="241"/>
      <c r="BC204" s="241"/>
      <c r="BD204" s="241"/>
      <c r="BE204" s="241"/>
      <c r="BF204" s="241"/>
      <c r="BG204" s="241"/>
      <c r="BH204" s="241"/>
      <c r="BI204" s="241"/>
      <c r="BJ204" s="241"/>
      <c r="BK204" s="241"/>
      <c r="BL204" s="241"/>
      <c r="BM204" s="241"/>
      <c r="BN204" s="241"/>
      <c r="BO204" s="241"/>
      <c r="BP204" s="241"/>
    </row>
    <row r="205" customFormat="false" ht="15" hidden="false" customHeight="false" outlineLevel="0" collapsed="false">
      <c r="A205" s="241"/>
      <c r="B205" s="241"/>
      <c r="C205" s="242"/>
      <c r="D205" s="226" t="s">
        <v>659</v>
      </c>
      <c r="E205" s="227" t="s">
        <v>317</v>
      </c>
      <c r="F205" s="228"/>
      <c r="G205" s="241"/>
      <c r="H205" s="241"/>
      <c r="I205" s="241"/>
      <c r="J205" s="241"/>
      <c r="K205" s="241"/>
      <c r="L205" s="241"/>
      <c r="M205" s="241"/>
      <c r="N205" s="243"/>
      <c r="O205" s="243"/>
      <c r="P205" s="243"/>
      <c r="Q205" s="244"/>
      <c r="R205" s="244"/>
      <c r="S205" s="244"/>
      <c r="T205" s="245"/>
      <c r="U205" s="244"/>
      <c r="V205" s="244"/>
      <c r="W205" s="244"/>
      <c r="X205" s="244"/>
      <c r="Y205" s="241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  <c r="AV205" s="241"/>
      <c r="AW205" s="241"/>
      <c r="AX205" s="241"/>
      <c r="AY205" s="241"/>
      <c r="AZ205" s="241"/>
      <c r="BA205" s="241"/>
      <c r="BB205" s="241"/>
      <c r="BC205" s="241"/>
      <c r="BD205" s="241"/>
      <c r="BE205" s="241"/>
      <c r="BF205" s="241"/>
      <c r="BG205" s="241"/>
      <c r="BH205" s="241"/>
      <c r="BI205" s="241"/>
      <c r="BJ205" s="241"/>
      <c r="BK205" s="241"/>
      <c r="BL205" s="241"/>
      <c r="BM205" s="241"/>
      <c r="BN205" s="241"/>
      <c r="BO205" s="241"/>
      <c r="BP205" s="241"/>
    </row>
    <row r="206" customFormat="false" ht="15" hidden="false" customHeight="false" outlineLevel="0" collapsed="false">
      <c r="A206" s="241"/>
      <c r="B206" s="241"/>
      <c r="C206" s="242"/>
      <c r="D206" s="226" t="s">
        <v>660</v>
      </c>
      <c r="E206" s="227" t="s">
        <v>314</v>
      </c>
      <c r="F206" s="228"/>
      <c r="G206" s="241"/>
      <c r="H206" s="241"/>
      <c r="I206" s="241"/>
      <c r="J206" s="241"/>
      <c r="K206" s="241"/>
      <c r="L206" s="241"/>
      <c r="M206" s="241"/>
      <c r="N206" s="243"/>
      <c r="O206" s="243"/>
      <c r="P206" s="243"/>
      <c r="Q206" s="244"/>
      <c r="R206" s="244"/>
      <c r="S206" s="244"/>
      <c r="T206" s="245"/>
      <c r="U206" s="244"/>
      <c r="V206" s="244"/>
      <c r="W206" s="244"/>
      <c r="X206" s="244"/>
      <c r="Y206" s="241"/>
      <c r="Z206" s="241"/>
      <c r="AA206" s="241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  <c r="AV206" s="241"/>
      <c r="AW206" s="241"/>
      <c r="AX206" s="241"/>
      <c r="AY206" s="241"/>
      <c r="AZ206" s="241"/>
      <c r="BA206" s="241"/>
      <c r="BB206" s="241"/>
      <c r="BC206" s="241"/>
      <c r="BD206" s="241"/>
      <c r="BE206" s="241"/>
      <c r="BF206" s="241"/>
      <c r="BG206" s="241"/>
      <c r="BH206" s="241"/>
      <c r="BI206" s="241"/>
      <c r="BJ206" s="241"/>
      <c r="BK206" s="241"/>
      <c r="BL206" s="241"/>
      <c r="BM206" s="241"/>
      <c r="BN206" s="241"/>
      <c r="BO206" s="241"/>
      <c r="BP206" s="241"/>
    </row>
    <row r="207" customFormat="false" ht="15" hidden="false" customHeight="false" outlineLevel="0" collapsed="false">
      <c r="A207" s="241"/>
      <c r="B207" s="241"/>
      <c r="C207" s="242"/>
      <c r="D207" s="226" t="s">
        <v>661</v>
      </c>
      <c r="E207" s="227" t="s">
        <v>307</v>
      </c>
      <c r="F207" s="228"/>
      <c r="G207" s="241"/>
      <c r="H207" s="241"/>
      <c r="I207" s="241"/>
      <c r="J207" s="241"/>
      <c r="K207" s="241"/>
      <c r="L207" s="241"/>
      <c r="M207" s="241"/>
      <c r="N207" s="243"/>
      <c r="O207" s="243"/>
      <c r="P207" s="243"/>
      <c r="Q207" s="244"/>
      <c r="R207" s="244"/>
      <c r="S207" s="244"/>
      <c r="T207" s="245"/>
      <c r="U207" s="244"/>
      <c r="V207" s="244"/>
      <c r="W207" s="244"/>
      <c r="X207" s="244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  <c r="AW207" s="241"/>
      <c r="AX207" s="241"/>
      <c r="AY207" s="241"/>
      <c r="AZ207" s="241"/>
      <c r="BA207" s="241"/>
      <c r="BB207" s="241"/>
      <c r="BC207" s="241"/>
      <c r="BD207" s="241"/>
      <c r="BE207" s="241"/>
      <c r="BF207" s="241"/>
      <c r="BG207" s="241"/>
      <c r="BH207" s="241"/>
      <c r="BI207" s="241"/>
      <c r="BJ207" s="241"/>
      <c r="BK207" s="241"/>
      <c r="BL207" s="241"/>
      <c r="BM207" s="241"/>
      <c r="BN207" s="241"/>
      <c r="BO207" s="241"/>
      <c r="BP207" s="241"/>
    </row>
    <row r="208" customFormat="false" ht="15" hidden="false" customHeight="false" outlineLevel="0" collapsed="false">
      <c r="A208" s="241"/>
      <c r="B208" s="241"/>
      <c r="C208" s="242"/>
      <c r="D208" s="226" t="s">
        <v>662</v>
      </c>
      <c r="E208" s="227" t="s">
        <v>317</v>
      </c>
      <c r="F208" s="228"/>
      <c r="G208" s="241"/>
      <c r="H208" s="241"/>
      <c r="I208" s="241"/>
      <c r="J208" s="241"/>
      <c r="K208" s="241"/>
      <c r="L208" s="241"/>
      <c r="M208" s="241"/>
      <c r="N208" s="243"/>
      <c r="O208" s="243"/>
      <c r="P208" s="243"/>
      <c r="Q208" s="244"/>
      <c r="R208" s="244"/>
      <c r="S208" s="244"/>
      <c r="T208" s="245"/>
      <c r="U208" s="244"/>
      <c r="V208" s="244"/>
      <c r="W208" s="244"/>
      <c r="X208" s="244"/>
      <c r="Y208" s="241"/>
      <c r="Z208" s="241"/>
      <c r="AA208" s="241"/>
      <c r="AB208" s="241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  <c r="AU208" s="241"/>
      <c r="AV208" s="241"/>
      <c r="AW208" s="241"/>
      <c r="AX208" s="241"/>
      <c r="AY208" s="241"/>
      <c r="AZ208" s="241"/>
      <c r="BA208" s="241"/>
      <c r="BB208" s="241"/>
      <c r="BC208" s="241"/>
      <c r="BD208" s="241"/>
      <c r="BE208" s="241"/>
      <c r="BF208" s="241"/>
      <c r="BG208" s="241"/>
      <c r="BH208" s="241"/>
      <c r="BI208" s="241"/>
      <c r="BJ208" s="241"/>
      <c r="BK208" s="241"/>
      <c r="BL208" s="241"/>
      <c r="BM208" s="241"/>
      <c r="BN208" s="241"/>
      <c r="BO208" s="241"/>
      <c r="BP208" s="241"/>
    </row>
    <row r="209" customFormat="false" ht="15" hidden="false" customHeight="false" outlineLevel="0" collapsed="false">
      <c r="A209" s="241"/>
      <c r="B209" s="241"/>
      <c r="C209" s="242"/>
      <c r="D209" s="226" t="s">
        <v>663</v>
      </c>
      <c r="E209" s="227" t="s">
        <v>317</v>
      </c>
      <c r="F209" s="228"/>
      <c r="G209" s="241"/>
      <c r="H209" s="241"/>
      <c r="I209" s="241"/>
      <c r="J209" s="241"/>
      <c r="K209" s="241"/>
      <c r="L209" s="241"/>
      <c r="M209" s="241"/>
      <c r="N209" s="243"/>
      <c r="O209" s="243"/>
      <c r="P209" s="243"/>
      <c r="Q209" s="244"/>
      <c r="R209" s="244"/>
      <c r="S209" s="244"/>
      <c r="T209" s="245"/>
      <c r="U209" s="244"/>
      <c r="V209" s="244"/>
      <c r="W209" s="244"/>
      <c r="X209" s="244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  <c r="AV209" s="241"/>
      <c r="AW209" s="241"/>
      <c r="AX209" s="241"/>
      <c r="AY209" s="241"/>
      <c r="AZ209" s="241"/>
      <c r="BA209" s="241"/>
      <c r="BB209" s="241"/>
      <c r="BC209" s="241"/>
      <c r="BD209" s="241"/>
      <c r="BE209" s="241"/>
      <c r="BF209" s="241"/>
      <c r="BG209" s="241"/>
      <c r="BH209" s="241"/>
      <c r="BI209" s="241"/>
      <c r="BJ209" s="241"/>
      <c r="BK209" s="241"/>
      <c r="BL209" s="241"/>
      <c r="BM209" s="241"/>
      <c r="BN209" s="241"/>
      <c r="BO209" s="241"/>
      <c r="BP209" s="241"/>
    </row>
    <row r="210" customFormat="false" ht="15" hidden="false" customHeight="false" outlineLevel="0" collapsed="false">
      <c r="A210" s="241"/>
      <c r="B210" s="241"/>
      <c r="C210" s="242"/>
      <c r="D210" s="226" t="s">
        <v>664</v>
      </c>
      <c r="E210" s="227" t="s">
        <v>307</v>
      </c>
      <c r="F210" s="228"/>
      <c r="G210" s="241"/>
      <c r="H210" s="241"/>
      <c r="I210" s="241"/>
      <c r="J210" s="241"/>
      <c r="K210" s="241"/>
      <c r="L210" s="241"/>
      <c r="M210" s="241"/>
      <c r="N210" s="243"/>
      <c r="O210" s="243"/>
      <c r="P210" s="243"/>
      <c r="Q210" s="244"/>
      <c r="R210" s="244"/>
      <c r="S210" s="244"/>
      <c r="T210" s="245"/>
      <c r="U210" s="244"/>
      <c r="V210" s="244"/>
      <c r="W210" s="244"/>
      <c r="X210" s="244"/>
      <c r="Y210" s="241"/>
      <c r="Z210" s="241"/>
      <c r="AA210" s="241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  <c r="AV210" s="241"/>
      <c r="AW210" s="241"/>
      <c r="AX210" s="241"/>
      <c r="AY210" s="241"/>
      <c r="AZ210" s="241"/>
      <c r="BA210" s="241"/>
      <c r="BB210" s="241"/>
      <c r="BC210" s="241"/>
      <c r="BD210" s="241"/>
      <c r="BE210" s="241"/>
      <c r="BF210" s="241"/>
      <c r="BG210" s="241"/>
      <c r="BH210" s="241"/>
      <c r="BI210" s="241"/>
      <c r="BJ210" s="241"/>
      <c r="BK210" s="241"/>
      <c r="BL210" s="241"/>
      <c r="BM210" s="241"/>
      <c r="BN210" s="241"/>
      <c r="BO210" s="241"/>
      <c r="BP210" s="241"/>
    </row>
    <row r="211" customFormat="false" ht="15" hidden="false" customHeight="false" outlineLevel="0" collapsed="false">
      <c r="A211" s="241"/>
      <c r="B211" s="241"/>
      <c r="C211" s="242"/>
      <c r="D211" s="226" t="s">
        <v>665</v>
      </c>
      <c r="E211" s="227" t="s">
        <v>314</v>
      </c>
      <c r="F211" s="228"/>
      <c r="G211" s="241"/>
      <c r="H211" s="241"/>
      <c r="I211" s="241"/>
      <c r="J211" s="241"/>
      <c r="K211" s="241"/>
      <c r="L211" s="241"/>
      <c r="M211" s="241"/>
      <c r="N211" s="243"/>
      <c r="O211" s="243"/>
      <c r="P211" s="243"/>
      <c r="Q211" s="244"/>
      <c r="R211" s="244"/>
      <c r="S211" s="244"/>
      <c r="T211" s="245"/>
      <c r="U211" s="244"/>
      <c r="V211" s="244"/>
      <c r="W211" s="244"/>
      <c r="X211" s="244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  <c r="AW211" s="241"/>
      <c r="AX211" s="241"/>
      <c r="AY211" s="241"/>
      <c r="AZ211" s="241"/>
      <c r="BA211" s="241"/>
      <c r="BB211" s="241"/>
      <c r="BC211" s="241"/>
      <c r="BD211" s="241"/>
      <c r="BE211" s="241"/>
      <c r="BF211" s="241"/>
      <c r="BG211" s="241"/>
      <c r="BH211" s="241"/>
      <c r="BI211" s="241"/>
      <c r="BJ211" s="241"/>
      <c r="BK211" s="241"/>
      <c r="BL211" s="241"/>
      <c r="BM211" s="241"/>
      <c r="BN211" s="241"/>
      <c r="BO211" s="241"/>
      <c r="BP211" s="241"/>
    </row>
    <row r="212" customFormat="false" ht="15" hidden="false" customHeight="false" outlineLevel="0" collapsed="false">
      <c r="A212" s="241"/>
      <c r="B212" s="241"/>
      <c r="C212" s="242"/>
      <c r="D212" s="226" t="s">
        <v>666</v>
      </c>
      <c r="E212" s="227" t="s">
        <v>344</v>
      </c>
      <c r="F212" s="228"/>
      <c r="G212" s="241"/>
      <c r="H212" s="241"/>
      <c r="I212" s="241"/>
      <c r="J212" s="241"/>
      <c r="K212" s="241"/>
      <c r="L212" s="241"/>
      <c r="M212" s="241"/>
      <c r="N212" s="243"/>
      <c r="O212" s="243"/>
      <c r="P212" s="243"/>
      <c r="Q212" s="244"/>
      <c r="R212" s="244"/>
      <c r="S212" s="244"/>
      <c r="T212" s="245"/>
      <c r="U212" s="244"/>
      <c r="V212" s="244"/>
      <c r="W212" s="244"/>
      <c r="X212" s="244"/>
      <c r="Y212" s="241"/>
      <c r="Z212" s="241"/>
      <c r="AA212" s="241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  <c r="AV212" s="241"/>
      <c r="AW212" s="241"/>
      <c r="AX212" s="241"/>
      <c r="AY212" s="241"/>
      <c r="AZ212" s="241"/>
      <c r="BA212" s="241"/>
      <c r="BB212" s="241"/>
      <c r="BC212" s="241"/>
      <c r="BD212" s="241"/>
      <c r="BE212" s="241"/>
      <c r="BF212" s="241"/>
      <c r="BG212" s="241"/>
      <c r="BH212" s="241"/>
      <c r="BI212" s="241"/>
      <c r="BJ212" s="241"/>
      <c r="BK212" s="241"/>
      <c r="BL212" s="241"/>
      <c r="BM212" s="241"/>
      <c r="BN212" s="241"/>
      <c r="BO212" s="241"/>
      <c r="BP212" s="241"/>
    </row>
    <row r="213" customFormat="false" ht="15" hidden="false" customHeight="false" outlineLevel="0" collapsed="false">
      <c r="A213" s="241"/>
      <c r="B213" s="241"/>
      <c r="C213" s="242"/>
      <c r="D213" s="226" t="s">
        <v>667</v>
      </c>
      <c r="E213" s="227" t="s">
        <v>317</v>
      </c>
      <c r="F213" s="228"/>
      <c r="G213" s="241"/>
      <c r="H213" s="241"/>
      <c r="I213" s="241"/>
      <c r="J213" s="241"/>
      <c r="K213" s="241"/>
      <c r="L213" s="241"/>
      <c r="M213" s="241"/>
      <c r="N213" s="243"/>
      <c r="O213" s="243"/>
      <c r="P213" s="243"/>
      <c r="Q213" s="244"/>
      <c r="R213" s="244"/>
      <c r="S213" s="244"/>
      <c r="T213" s="245"/>
      <c r="U213" s="244"/>
      <c r="V213" s="244"/>
      <c r="W213" s="244"/>
      <c r="X213" s="244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  <c r="AV213" s="241"/>
      <c r="AW213" s="241"/>
      <c r="AX213" s="241"/>
      <c r="AY213" s="241"/>
      <c r="AZ213" s="241"/>
      <c r="BA213" s="241"/>
      <c r="BB213" s="241"/>
      <c r="BC213" s="241"/>
      <c r="BD213" s="241"/>
      <c r="BE213" s="241"/>
      <c r="BF213" s="241"/>
      <c r="BG213" s="241"/>
      <c r="BH213" s="241"/>
      <c r="BI213" s="241"/>
      <c r="BJ213" s="241"/>
      <c r="BK213" s="241"/>
      <c r="BL213" s="241"/>
      <c r="BM213" s="241"/>
      <c r="BN213" s="241"/>
      <c r="BO213" s="241"/>
      <c r="BP213" s="241"/>
    </row>
    <row r="214" customFormat="false" ht="15" hidden="false" customHeight="false" outlineLevel="0" collapsed="false">
      <c r="A214" s="241"/>
      <c r="B214" s="241"/>
      <c r="C214" s="242"/>
      <c r="D214" s="226" t="s">
        <v>668</v>
      </c>
      <c r="E214" s="227" t="s">
        <v>317</v>
      </c>
      <c r="F214" s="228"/>
      <c r="G214" s="241"/>
      <c r="H214" s="241"/>
      <c r="I214" s="241"/>
      <c r="J214" s="241"/>
      <c r="K214" s="241"/>
      <c r="L214" s="241"/>
      <c r="M214" s="241"/>
      <c r="N214" s="243"/>
      <c r="O214" s="243"/>
      <c r="P214" s="243"/>
      <c r="Q214" s="244"/>
      <c r="R214" s="244"/>
      <c r="S214" s="244"/>
      <c r="T214" s="245"/>
      <c r="U214" s="244"/>
      <c r="V214" s="244"/>
      <c r="W214" s="244"/>
      <c r="X214" s="244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  <c r="AV214" s="241"/>
      <c r="AW214" s="241"/>
      <c r="AX214" s="241"/>
      <c r="AY214" s="241"/>
      <c r="AZ214" s="241"/>
      <c r="BA214" s="241"/>
      <c r="BB214" s="241"/>
      <c r="BC214" s="241"/>
      <c r="BD214" s="241"/>
      <c r="BE214" s="241"/>
      <c r="BF214" s="241"/>
      <c r="BG214" s="241"/>
      <c r="BH214" s="241"/>
      <c r="BI214" s="241"/>
      <c r="BJ214" s="241"/>
      <c r="BK214" s="241"/>
      <c r="BL214" s="241"/>
      <c r="BM214" s="241"/>
      <c r="BN214" s="241"/>
      <c r="BO214" s="241"/>
      <c r="BP214" s="241"/>
    </row>
    <row r="215" customFormat="false" ht="15" hidden="false" customHeight="false" outlineLevel="0" collapsed="false">
      <c r="A215" s="241"/>
      <c r="B215" s="241"/>
      <c r="C215" s="242"/>
      <c r="D215" s="226" t="s">
        <v>669</v>
      </c>
      <c r="E215" s="227" t="s">
        <v>307</v>
      </c>
      <c r="F215" s="228"/>
      <c r="G215" s="241"/>
      <c r="H215" s="241"/>
      <c r="I215" s="241"/>
      <c r="J215" s="241"/>
      <c r="K215" s="241"/>
      <c r="L215" s="241"/>
      <c r="M215" s="241"/>
      <c r="N215" s="243"/>
      <c r="O215" s="243"/>
      <c r="P215" s="243"/>
      <c r="Q215" s="244"/>
      <c r="R215" s="244"/>
      <c r="S215" s="244"/>
      <c r="T215" s="245"/>
      <c r="U215" s="244"/>
      <c r="V215" s="244"/>
      <c r="W215" s="244"/>
      <c r="X215" s="244"/>
      <c r="Y215" s="241"/>
      <c r="Z215" s="241"/>
      <c r="AA215" s="241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  <c r="AV215" s="241"/>
      <c r="AW215" s="241"/>
      <c r="AX215" s="241"/>
      <c r="AY215" s="241"/>
      <c r="AZ215" s="241"/>
      <c r="BA215" s="241"/>
      <c r="BB215" s="241"/>
      <c r="BC215" s="241"/>
      <c r="BD215" s="241"/>
      <c r="BE215" s="241"/>
      <c r="BF215" s="241"/>
      <c r="BG215" s="241"/>
      <c r="BH215" s="241"/>
      <c r="BI215" s="241"/>
      <c r="BJ215" s="241"/>
      <c r="BK215" s="241"/>
      <c r="BL215" s="241"/>
      <c r="BM215" s="241"/>
      <c r="BN215" s="241"/>
      <c r="BO215" s="241"/>
      <c r="BP215" s="241"/>
    </row>
    <row r="216" customFormat="false" ht="15" hidden="false" customHeight="false" outlineLevel="0" collapsed="false">
      <c r="A216" s="241"/>
      <c r="B216" s="241"/>
      <c r="C216" s="242"/>
      <c r="D216" s="226" t="s">
        <v>670</v>
      </c>
      <c r="E216" s="227" t="s">
        <v>317</v>
      </c>
      <c r="F216" s="228"/>
      <c r="G216" s="241"/>
      <c r="H216" s="241"/>
      <c r="I216" s="241"/>
      <c r="J216" s="241"/>
      <c r="K216" s="241"/>
      <c r="L216" s="241"/>
      <c r="M216" s="241"/>
      <c r="N216" s="243"/>
      <c r="O216" s="243"/>
      <c r="P216" s="243"/>
      <c r="Q216" s="244"/>
      <c r="R216" s="244"/>
      <c r="S216" s="244"/>
      <c r="T216" s="245"/>
      <c r="U216" s="244"/>
      <c r="V216" s="244"/>
      <c r="W216" s="244"/>
      <c r="X216" s="244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  <c r="AV216" s="241"/>
      <c r="AW216" s="241"/>
      <c r="AX216" s="241"/>
      <c r="AY216" s="241"/>
      <c r="AZ216" s="241"/>
      <c r="BA216" s="241"/>
      <c r="BB216" s="241"/>
      <c r="BC216" s="241"/>
      <c r="BD216" s="241"/>
      <c r="BE216" s="241"/>
      <c r="BF216" s="241"/>
      <c r="BG216" s="241"/>
      <c r="BH216" s="241"/>
      <c r="BI216" s="241"/>
      <c r="BJ216" s="241"/>
      <c r="BK216" s="241"/>
      <c r="BL216" s="241"/>
      <c r="BM216" s="241"/>
      <c r="BN216" s="241"/>
      <c r="BO216" s="241"/>
      <c r="BP216" s="241"/>
    </row>
    <row r="217" customFormat="false" ht="15" hidden="false" customHeight="false" outlineLevel="0" collapsed="false">
      <c r="A217" s="241"/>
      <c r="B217" s="241"/>
      <c r="C217" s="242"/>
      <c r="D217" s="226" t="s">
        <v>671</v>
      </c>
      <c r="E217" s="227" t="s">
        <v>317</v>
      </c>
      <c r="F217" s="228"/>
      <c r="G217" s="241"/>
      <c r="H217" s="241"/>
      <c r="I217" s="241"/>
      <c r="J217" s="241"/>
      <c r="K217" s="241"/>
      <c r="L217" s="241"/>
      <c r="M217" s="241"/>
      <c r="N217" s="243"/>
      <c r="O217" s="243"/>
      <c r="P217" s="243"/>
      <c r="Q217" s="244"/>
      <c r="R217" s="244"/>
      <c r="S217" s="244"/>
      <c r="T217" s="245"/>
      <c r="U217" s="244"/>
      <c r="V217" s="244"/>
      <c r="W217" s="244"/>
      <c r="X217" s="244"/>
      <c r="Y217" s="241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  <c r="AV217" s="241"/>
      <c r="AW217" s="241"/>
      <c r="AX217" s="241"/>
      <c r="AY217" s="241"/>
      <c r="AZ217" s="241"/>
      <c r="BA217" s="241"/>
      <c r="BB217" s="241"/>
      <c r="BC217" s="241"/>
      <c r="BD217" s="241"/>
      <c r="BE217" s="241"/>
      <c r="BF217" s="241"/>
      <c r="BG217" s="241"/>
      <c r="BH217" s="241"/>
      <c r="BI217" s="241"/>
      <c r="BJ217" s="241"/>
      <c r="BK217" s="241"/>
      <c r="BL217" s="241"/>
      <c r="BM217" s="241"/>
      <c r="BN217" s="241"/>
      <c r="BO217" s="241"/>
      <c r="BP217" s="241"/>
    </row>
    <row r="218" customFormat="false" ht="15" hidden="false" customHeight="false" outlineLevel="0" collapsed="false">
      <c r="A218" s="241"/>
      <c r="B218" s="241"/>
      <c r="C218" s="242"/>
      <c r="D218" s="226" t="s">
        <v>672</v>
      </c>
      <c r="E218" s="227" t="s">
        <v>317</v>
      </c>
      <c r="F218" s="228"/>
      <c r="G218" s="241"/>
      <c r="H218" s="241"/>
      <c r="I218" s="241"/>
      <c r="J218" s="241"/>
      <c r="K218" s="241"/>
      <c r="L218" s="241"/>
      <c r="M218" s="241"/>
      <c r="N218" s="243"/>
      <c r="O218" s="243"/>
      <c r="P218" s="243"/>
      <c r="Q218" s="244"/>
      <c r="R218" s="244"/>
      <c r="S218" s="244"/>
      <c r="T218" s="245"/>
      <c r="U218" s="244"/>
      <c r="V218" s="244"/>
      <c r="W218" s="244"/>
      <c r="X218" s="244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  <c r="AV218" s="241"/>
      <c r="AW218" s="241"/>
      <c r="AX218" s="241"/>
      <c r="AY218" s="241"/>
      <c r="AZ218" s="241"/>
      <c r="BA218" s="241"/>
      <c r="BB218" s="241"/>
      <c r="BC218" s="241"/>
      <c r="BD218" s="241"/>
      <c r="BE218" s="241"/>
      <c r="BF218" s="241"/>
      <c r="BG218" s="241"/>
      <c r="BH218" s="241"/>
      <c r="BI218" s="241"/>
      <c r="BJ218" s="241"/>
      <c r="BK218" s="241"/>
      <c r="BL218" s="241"/>
      <c r="BM218" s="241"/>
      <c r="BN218" s="241"/>
      <c r="BO218" s="241"/>
      <c r="BP218" s="241"/>
    </row>
    <row r="219" customFormat="false" ht="15" hidden="false" customHeight="false" outlineLevel="0" collapsed="false">
      <c r="A219" s="241"/>
      <c r="B219" s="241"/>
      <c r="C219" s="242"/>
      <c r="D219" s="226" t="s">
        <v>673</v>
      </c>
      <c r="E219" s="227" t="s">
        <v>332</v>
      </c>
      <c r="F219" s="228"/>
      <c r="G219" s="241"/>
      <c r="H219" s="241"/>
      <c r="I219" s="241"/>
      <c r="J219" s="241"/>
      <c r="K219" s="241"/>
      <c r="L219" s="241"/>
      <c r="M219" s="241"/>
      <c r="N219" s="243"/>
      <c r="O219" s="243"/>
      <c r="P219" s="243"/>
      <c r="Q219" s="244"/>
      <c r="R219" s="244"/>
      <c r="S219" s="244"/>
      <c r="T219" s="245"/>
      <c r="U219" s="244"/>
      <c r="V219" s="244"/>
      <c r="W219" s="244"/>
      <c r="X219" s="244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  <c r="AV219" s="241"/>
      <c r="AW219" s="241"/>
      <c r="AX219" s="241"/>
      <c r="AY219" s="241"/>
      <c r="AZ219" s="241"/>
      <c r="BA219" s="241"/>
      <c r="BB219" s="241"/>
      <c r="BC219" s="241"/>
      <c r="BD219" s="241"/>
      <c r="BE219" s="241"/>
      <c r="BF219" s="241"/>
      <c r="BG219" s="241"/>
      <c r="BH219" s="241"/>
      <c r="BI219" s="241"/>
      <c r="BJ219" s="241"/>
      <c r="BK219" s="241"/>
      <c r="BL219" s="241"/>
      <c r="BM219" s="241"/>
      <c r="BN219" s="241"/>
      <c r="BO219" s="241"/>
      <c r="BP219" s="241"/>
    </row>
    <row r="220" customFormat="false" ht="15" hidden="false" customHeight="false" outlineLevel="0" collapsed="false">
      <c r="A220" s="241"/>
      <c r="B220" s="241"/>
      <c r="C220" s="242"/>
      <c r="D220" s="226" t="s">
        <v>674</v>
      </c>
      <c r="E220" s="227" t="s">
        <v>317</v>
      </c>
      <c r="F220" s="228"/>
      <c r="G220" s="241"/>
      <c r="H220" s="241"/>
      <c r="I220" s="241"/>
      <c r="J220" s="241"/>
      <c r="K220" s="241"/>
      <c r="L220" s="241"/>
      <c r="M220" s="241"/>
      <c r="N220" s="243"/>
      <c r="O220" s="243"/>
      <c r="P220" s="243"/>
      <c r="Q220" s="244"/>
      <c r="R220" s="244"/>
      <c r="S220" s="244"/>
      <c r="T220" s="245"/>
      <c r="U220" s="244"/>
      <c r="V220" s="244"/>
      <c r="W220" s="244"/>
      <c r="X220" s="244"/>
      <c r="Y220" s="241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  <c r="AV220" s="241"/>
      <c r="AW220" s="241"/>
      <c r="AX220" s="241"/>
      <c r="AY220" s="241"/>
      <c r="AZ220" s="241"/>
      <c r="BA220" s="241"/>
      <c r="BB220" s="241"/>
      <c r="BC220" s="241"/>
      <c r="BD220" s="241"/>
      <c r="BE220" s="241"/>
      <c r="BF220" s="241"/>
      <c r="BG220" s="241"/>
      <c r="BH220" s="241"/>
      <c r="BI220" s="241"/>
      <c r="BJ220" s="241"/>
      <c r="BK220" s="241"/>
      <c r="BL220" s="241"/>
      <c r="BM220" s="241"/>
      <c r="BN220" s="241"/>
      <c r="BO220" s="241"/>
      <c r="BP220" s="241"/>
    </row>
    <row r="221" customFormat="false" ht="15" hidden="false" customHeight="false" outlineLevel="0" collapsed="false">
      <c r="A221" s="241"/>
      <c r="B221" s="241"/>
      <c r="C221" s="242"/>
      <c r="D221" s="226" t="s">
        <v>675</v>
      </c>
      <c r="E221" s="227" t="s">
        <v>317</v>
      </c>
      <c r="F221" s="228"/>
      <c r="G221" s="241"/>
      <c r="H221" s="241"/>
      <c r="I221" s="241"/>
      <c r="J221" s="241"/>
      <c r="K221" s="241"/>
      <c r="L221" s="241"/>
      <c r="M221" s="241"/>
      <c r="N221" s="243"/>
      <c r="O221" s="243"/>
      <c r="P221" s="243"/>
      <c r="Q221" s="244"/>
      <c r="R221" s="244"/>
      <c r="S221" s="244"/>
      <c r="T221" s="245"/>
      <c r="U221" s="244"/>
      <c r="V221" s="244"/>
      <c r="W221" s="244"/>
      <c r="X221" s="244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  <c r="AV221" s="241"/>
      <c r="AW221" s="241"/>
      <c r="AX221" s="241"/>
      <c r="AY221" s="241"/>
      <c r="AZ221" s="241"/>
      <c r="BA221" s="241"/>
      <c r="BB221" s="241"/>
      <c r="BC221" s="241"/>
      <c r="BD221" s="241"/>
      <c r="BE221" s="241"/>
      <c r="BF221" s="241"/>
      <c r="BG221" s="241"/>
      <c r="BH221" s="241"/>
      <c r="BI221" s="241"/>
      <c r="BJ221" s="241"/>
      <c r="BK221" s="241"/>
      <c r="BL221" s="241"/>
      <c r="BM221" s="241"/>
      <c r="BN221" s="241"/>
      <c r="BO221" s="241"/>
      <c r="BP221" s="241"/>
    </row>
    <row r="222" customFormat="false" ht="15" hidden="false" customHeight="false" outlineLevel="0" collapsed="false">
      <c r="A222" s="241"/>
      <c r="B222" s="241"/>
      <c r="C222" s="242"/>
      <c r="D222" s="226" t="s">
        <v>676</v>
      </c>
      <c r="E222" s="227" t="s">
        <v>344</v>
      </c>
      <c r="F222" s="228"/>
      <c r="G222" s="241"/>
      <c r="H222" s="241"/>
      <c r="I222" s="241"/>
      <c r="J222" s="241"/>
      <c r="K222" s="241"/>
      <c r="L222" s="241"/>
      <c r="M222" s="241"/>
      <c r="N222" s="243"/>
      <c r="O222" s="243"/>
      <c r="P222" s="243"/>
      <c r="Q222" s="244"/>
      <c r="R222" s="244"/>
      <c r="S222" s="244"/>
      <c r="T222" s="245"/>
      <c r="U222" s="244"/>
      <c r="V222" s="244"/>
      <c r="W222" s="244"/>
      <c r="X222" s="244"/>
      <c r="Y222" s="241"/>
      <c r="Z222" s="241"/>
      <c r="AA222" s="241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  <c r="AV222" s="241"/>
      <c r="AW222" s="241"/>
      <c r="AX222" s="241"/>
      <c r="AY222" s="241"/>
      <c r="AZ222" s="241"/>
      <c r="BA222" s="241"/>
      <c r="BB222" s="241"/>
      <c r="BC222" s="241"/>
      <c r="BD222" s="241"/>
      <c r="BE222" s="241"/>
      <c r="BF222" s="241"/>
      <c r="BG222" s="241"/>
      <c r="BH222" s="241"/>
      <c r="BI222" s="241"/>
      <c r="BJ222" s="241"/>
      <c r="BK222" s="241"/>
      <c r="BL222" s="241"/>
      <c r="BM222" s="241"/>
      <c r="BN222" s="241"/>
      <c r="BO222" s="241"/>
      <c r="BP222" s="241"/>
    </row>
    <row r="223" customFormat="false" ht="15" hidden="false" customHeight="false" outlineLevel="0" collapsed="false">
      <c r="A223" s="241"/>
      <c r="B223" s="241"/>
      <c r="C223" s="242"/>
      <c r="D223" s="226" t="s">
        <v>677</v>
      </c>
      <c r="E223" s="227" t="s">
        <v>317</v>
      </c>
      <c r="F223" s="228"/>
      <c r="G223" s="241"/>
      <c r="H223" s="241"/>
      <c r="I223" s="241"/>
      <c r="J223" s="241"/>
      <c r="K223" s="241"/>
      <c r="L223" s="241"/>
      <c r="M223" s="241"/>
      <c r="N223" s="243"/>
      <c r="O223" s="243"/>
      <c r="P223" s="243"/>
      <c r="Q223" s="244"/>
      <c r="R223" s="244"/>
      <c r="S223" s="244"/>
      <c r="T223" s="245"/>
      <c r="U223" s="244"/>
      <c r="V223" s="244"/>
      <c r="W223" s="244"/>
      <c r="X223" s="244"/>
      <c r="Y223" s="241"/>
      <c r="Z223" s="241"/>
      <c r="AA223" s="241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  <c r="AV223" s="241"/>
      <c r="AW223" s="241"/>
      <c r="AX223" s="241"/>
      <c r="AY223" s="241"/>
      <c r="AZ223" s="241"/>
      <c r="BA223" s="241"/>
      <c r="BB223" s="241"/>
      <c r="BC223" s="241"/>
      <c r="BD223" s="241"/>
      <c r="BE223" s="241"/>
      <c r="BF223" s="241"/>
      <c r="BG223" s="241"/>
      <c r="BH223" s="241"/>
      <c r="BI223" s="241"/>
      <c r="BJ223" s="241"/>
      <c r="BK223" s="241"/>
      <c r="BL223" s="241"/>
      <c r="BM223" s="241"/>
      <c r="BN223" s="241"/>
      <c r="BO223" s="241"/>
      <c r="BP223" s="241"/>
    </row>
    <row r="224" customFormat="false" ht="15" hidden="false" customHeight="false" outlineLevel="0" collapsed="false">
      <c r="A224" s="241"/>
      <c r="B224" s="241"/>
      <c r="C224" s="242"/>
      <c r="D224" s="226" t="s">
        <v>678</v>
      </c>
      <c r="E224" s="227" t="s">
        <v>307</v>
      </c>
      <c r="F224" s="228"/>
      <c r="G224" s="241"/>
      <c r="H224" s="241"/>
      <c r="I224" s="241"/>
      <c r="J224" s="241"/>
      <c r="K224" s="241"/>
      <c r="L224" s="241"/>
      <c r="M224" s="241"/>
      <c r="N224" s="243"/>
      <c r="O224" s="243"/>
      <c r="P224" s="243"/>
      <c r="Q224" s="244"/>
      <c r="R224" s="244"/>
      <c r="S224" s="244"/>
      <c r="T224" s="245"/>
      <c r="U224" s="244"/>
      <c r="V224" s="244"/>
      <c r="W224" s="244"/>
      <c r="X224" s="244"/>
      <c r="Y224" s="241"/>
      <c r="Z224" s="241"/>
      <c r="AA224" s="241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  <c r="AV224" s="241"/>
      <c r="AW224" s="241"/>
      <c r="AX224" s="241"/>
      <c r="AY224" s="241"/>
      <c r="AZ224" s="241"/>
      <c r="BA224" s="241"/>
      <c r="BB224" s="241"/>
      <c r="BC224" s="241"/>
      <c r="BD224" s="241"/>
      <c r="BE224" s="241"/>
      <c r="BF224" s="241"/>
      <c r="BG224" s="241"/>
      <c r="BH224" s="241"/>
      <c r="BI224" s="241"/>
      <c r="BJ224" s="241"/>
      <c r="BK224" s="241"/>
      <c r="BL224" s="241"/>
      <c r="BM224" s="241"/>
      <c r="BN224" s="241"/>
      <c r="BO224" s="241"/>
      <c r="BP224" s="241"/>
    </row>
    <row r="225" customFormat="false" ht="15" hidden="false" customHeight="false" outlineLevel="0" collapsed="false">
      <c r="A225" s="241"/>
      <c r="B225" s="241"/>
      <c r="C225" s="242"/>
      <c r="D225" s="226" t="s">
        <v>679</v>
      </c>
      <c r="E225" s="227" t="s">
        <v>307</v>
      </c>
      <c r="F225" s="228"/>
      <c r="G225" s="241"/>
      <c r="H225" s="241"/>
      <c r="I225" s="241"/>
      <c r="J225" s="241"/>
      <c r="K225" s="241"/>
      <c r="L225" s="241"/>
      <c r="M225" s="241"/>
      <c r="N225" s="243"/>
      <c r="O225" s="243"/>
      <c r="P225" s="243"/>
      <c r="Q225" s="244"/>
      <c r="R225" s="244"/>
      <c r="S225" s="244"/>
      <c r="T225" s="245"/>
      <c r="U225" s="244"/>
      <c r="V225" s="244"/>
      <c r="W225" s="244"/>
      <c r="X225" s="244"/>
      <c r="Y225" s="241"/>
      <c r="Z225" s="241"/>
      <c r="AA225" s="241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  <c r="AW225" s="241"/>
      <c r="AX225" s="241"/>
      <c r="AY225" s="241"/>
      <c r="AZ225" s="241"/>
      <c r="BA225" s="241"/>
      <c r="BB225" s="241"/>
      <c r="BC225" s="241"/>
      <c r="BD225" s="241"/>
      <c r="BE225" s="241"/>
      <c r="BF225" s="241"/>
      <c r="BG225" s="241"/>
      <c r="BH225" s="241"/>
      <c r="BI225" s="241"/>
      <c r="BJ225" s="241"/>
      <c r="BK225" s="241"/>
      <c r="BL225" s="241"/>
      <c r="BM225" s="241"/>
      <c r="BN225" s="241"/>
      <c r="BO225" s="241"/>
      <c r="BP225" s="241"/>
    </row>
    <row r="226" customFormat="false" ht="15" hidden="false" customHeight="false" outlineLevel="0" collapsed="false">
      <c r="A226" s="241"/>
      <c r="B226" s="241"/>
      <c r="C226" s="242"/>
      <c r="D226" s="226" t="s">
        <v>680</v>
      </c>
      <c r="E226" s="227" t="s">
        <v>317</v>
      </c>
      <c r="F226" s="228"/>
      <c r="G226" s="241"/>
      <c r="H226" s="241"/>
      <c r="I226" s="241"/>
      <c r="J226" s="241"/>
      <c r="K226" s="241"/>
      <c r="L226" s="241"/>
      <c r="M226" s="241"/>
      <c r="N226" s="243"/>
      <c r="O226" s="243"/>
      <c r="P226" s="243"/>
      <c r="Q226" s="244"/>
      <c r="R226" s="244"/>
      <c r="S226" s="244"/>
      <c r="T226" s="245"/>
      <c r="U226" s="244"/>
      <c r="V226" s="244"/>
      <c r="W226" s="244"/>
      <c r="X226" s="244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  <c r="AW226" s="241"/>
      <c r="AX226" s="241"/>
      <c r="AY226" s="241"/>
      <c r="AZ226" s="241"/>
      <c r="BA226" s="241"/>
      <c r="BB226" s="241"/>
      <c r="BC226" s="241"/>
      <c r="BD226" s="241"/>
      <c r="BE226" s="241"/>
      <c r="BF226" s="241"/>
      <c r="BG226" s="241"/>
      <c r="BH226" s="241"/>
      <c r="BI226" s="241"/>
      <c r="BJ226" s="241"/>
      <c r="BK226" s="241"/>
      <c r="BL226" s="241"/>
      <c r="BM226" s="241"/>
      <c r="BN226" s="241"/>
      <c r="BO226" s="241"/>
      <c r="BP226" s="241"/>
    </row>
    <row r="227" customFormat="false" ht="15" hidden="false" customHeight="false" outlineLevel="0" collapsed="false">
      <c r="A227" s="241"/>
      <c r="B227" s="241"/>
      <c r="C227" s="242"/>
      <c r="D227" s="226" t="s">
        <v>681</v>
      </c>
      <c r="E227" s="227" t="s">
        <v>317</v>
      </c>
      <c r="F227" s="228"/>
      <c r="G227" s="241"/>
      <c r="H227" s="241"/>
      <c r="I227" s="241"/>
      <c r="J227" s="241"/>
      <c r="K227" s="241"/>
      <c r="L227" s="241"/>
      <c r="M227" s="241"/>
      <c r="N227" s="243"/>
      <c r="O227" s="243"/>
      <c r="P227" s="243"/>
      <c r="Q227" s="244"/>
      <c r="R227" s="244"/>
      <c r="S227" s="244"/>
      <c r="T227" s="245"/>
      <c r="U227" s="244"/>
      <c r="V227" s="244"/>
      <c r="W227" s="244"/>
      <c r="X227" s="244"/>
      <c r="Y227" s="241"/>
      <c r="Z227" s="241"/>
      <c r="AA227" s="241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  <c r="AV227" s="241"/>
      <c r="AW227" s="241"/>
      <c r="AX227" s="241"/>
      <c r="AY227" s="241"/>
      <c r="AZ227" s="241"/>
      <c r="BA227" s="241"/>
      <c r="BB227" s="241"/>
      <c r="BC227" s="241"/>
      <c r="BD227" s="241"/>
      <c r="BE227" s="241"/>
      <c r="BF227" s="241"/>
      <c r="BG227" s="241"/>
      <c r="BH227" s="241"/>
      <c r="BI227" s="241"/>
      <c r="BJ227" s="241"/>
      <c r="BK227" s="241"/>
      <c r="BL227" s="241"/>
      <c r="BM227" s="241"/>
      <c r="BN227" s="241"/>
      <c r="BO227" s="241"/>
      <c r="BP227" s="241"/>
    </row>
    <row r="228" customFormat="false" ht="15" hidden="false" customHeight="false" outlineLevel="0" collapsed="false">
      <c r="A228" s="241"/>
      <c r="B228" s="241"/>
      <c r="C228" s="242"/>
      <c r="D228" s="226" t="s">
        <v>682</v>
      </c>
      <c r="E228" s="227" t="s">
        <v>317</v>
      </c>
      <c r="F228" s="228"/>
      <c r="G228" s="241"/>
      <c r="H228" s="241"/>
      <c r="I228" s="241"/>
      <c r="J228" s="241"/>
      <c r="K228" s="241"/>
      <c r="L228" s="241"/>
      <c r="M228" s="241"/>
      <c r="N228" s="243"/>
      <c r="O228" s="243"/>
      <c r="P228" s="243"/>
      <c r="Q228" s="244"/>
      <c r="R228" s="244"/>
      <c r="S228" s="244"/>
      <c r="T228" s="245"/>
      <c r="U228" s="244"/>
      <c r="V228" s="244"/>
      <c r="W228" s="244"/>
      <c r="X228" s="244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  <c r="AV228" s="241"/>
      <c r="AW228" s="241"/>
      <c r="AX228" s="241"/>
      <c r="AY228" s="241"/>
      <c r="AZ228" s="241"/>
      <c r="BA228" s="241"/>
      <c r="BB228" s="241"/>
      <c r="BC228" s="241"/>
      <c r="BD228" s="241"/>
      <c r="BE228" s="241"/>
      <c r="BF228" s="241"/>
      <c r="BG228" s="241"/>
      <c r="BH228" s="241"/>
      <c r="BI228" s="241"/>
      <c r="BJ228" s="241"/>
      <c r="BK228" s="241"/>
      <c r="BL228" s="241"/>
      <c r="BM228" s="241"/>
      <c r="BN228" s="241"/>
      <c r="BO228" s="241"/>
      <c r="BP228" s="241"/>
    </row>
    <row r="229" customFormat="false" ht="15" hidden="false" customHeight="false" outlineLevel="0" collapsed="false">
      <c r="A229" s="241"/>
      <c r="B229" s="241"/>
      <c r="C229" s="242"/>
      <c r="D229" s="226" t="s">
        <v>683</v>
      </c>
      <c r="E229" s="227" t="s">
        <v>344</v>
      </c>
      <c r="F229" s="228"/>
      <c r="G229" s="241"/>
      <c r="H229" s="241"/>
      <c r="I229" s="241"/>
      <c r="J229" s="241"/>
      <c r="K229" s="241"/>
      <c r="L229" s="241"/>
      <c r="M229" s="241"/>
      <c r="N229" s="243"/>
      <c r="O229" s="243"/>
      <c r="P229" s="243"/>
      <c r="Q229" s="244"/>
      <c r="R229" s="244"/>
      <c r="S229" s="244"/>
      <c r="T229" s="245"/>
      <c r="U229" s="244"/>
      <c r="V229" s="244"/>
      <c r="W229" s="244"/>
      <c r="X229" s="244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  <c r="AV229" s="241"/>
      <c r="AW229" s="241"/>
      <c r="AX229" s="241"/>
      <c r="AY229" s="241"/>
      <c r="AZ229" s="241"/>
      <c r="BA229" s="241"/>
      <c r="BB229" s="241"/>
      <c r="BC229" s="241"/>
      <c r="BD229" s="241"/>
      <c r="BE229" s="241"/>
      <c r="BF229" s="241"/>
      <c r="BG229" s="241"/>
      <c r="BH229" s="241"/>
      <c r="BI229" s="241"/>
      <c r="BJ229" s="241"/>
      <c r="BK229" s="241"/>
      <c r="BL229" s="241"/>
      <c r="BM229" s="241"/>
      <c r="BN229" s="241"/>
      <c r="BO229" s="241"/>
      <c r="BP229" s="241"/>
    </row>
    <row r="230" customFormat="false" ht="15" hidden="false" customHeight="false" outlineLevel="0" collapsed="false">
      <c r="A230" s="241"/>
      <c r="B230" s="241"/>
      <c r="C230" s="242"/>
      <c r="D230" s="226" t="s">
        <v>684</v>
      </c>
      <c r="E230" s="227" t="s">
        <v>317</v>
      </c>
      <c r="F230" s="228"/>
      <c r="G230" s="241"/>
      <c r="H230" s="241"/>
      <c r="I230" s="241"/>
      <c r="J230" s="241"/>
      <c r="K230" s="241"/>
      <c r="L230" s="241"/>
      <c r="M230" s="241"/>
      <c r="N230" s="243"/>
      <c r="O230" s="243"/>
      <c r="P230" s="243"/>
      <c r="Q230" s="244"/>
      <c r="R230" s="244"/>
      <c r="S230" s="244"/>
      <c r="T230" s="245"/>
      <c r="U230" s="244"/>
      <c r="V230" s="244"/>
      <c r="W230" s="244"/>
      <c r="X230" s="244"/>
      <c r="Y230" s="241"/>
      <c r="Z230" s="241"/>
      <c r="AA230" s="241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  <c r="AV230" s="241"/>
      <c r="AW230" s="241"/>
      <c r="AX230" s="241"/>
      <c r="AY230" s="241"/>
      <c r="AZ230" s="241"/>
      <c r="BA230" s="241"/>
      <c r="BB230" s="241"/>
      <c r="BC230" s="241"/>
      <c r="BD230" s="241"/>
      <c r="BE230" s="241"/>
      <c r="BF230" s="241"/>
      <c r="BG230" s="241"/>
      <c r="BH230" s="241"/>
      <c r="BI230" s="241"/>
      <c r="BJ230" s="241"/>
      <c r="BK230" s="241"/>
      <c r="BL230" s="241"/>
      <c r="BM230" s="241"/>
      <c r="BN230" s="241"/>
      <c r="BO230" s="241"/>
      <c r="BP230" s="241"/>
    </row>
    <row r="231" customFormat="false" ht="15" hidden="false" customHeight="false" outlineLevel="0" collapsed="false">
      <c r="A231" s="241"/>
      <c r="B231" s="241"/>
      <c r="C231" s="242"/>
      <c r="D231" s="226" t="s">
        <v>685</v>
      </c>
      <c r="E231" s="227" t="s">
        <v>317</v>
      </c>
      <c r="F231" s="228"/>
      <c r="G231" s="241"/>
      <c r="H231" s="241"/>
      <c r="I231" s="241"/>
      <c r="J231" s="241"/>
      <c r="K231" s="241"/>
      <c r="L231" s="241"/>
      <c r="M231" s="241"/>
      <c r="N231" s="243"/>
      <c r="O231" s="243"/>
      <c r="P231" s="243"/>
      <c r="Q231" s="244"/>
      <c r="R231" s="244"/>
      <c r="S231" s="244"/>
      <c r="T231" s="245"/>
      <c r="U231" s="244"/>
      <c r="V231" s="244"/>
      <c r="W231" s="244"/>
      <c r="X231" s="244"/>
      <c r="Y231" s="241"/>
      <c r="Z231" s="241"/>
      <c r="AA231" s="241"/>
      <c r="AB231" s="241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  <c r="AU231" s="241"/>
      <c r="AV231" s="241"/>
      <c r="AW231" s="241"/>
      <c r="AX231" s="241"/>
      <c r="AY231" s="241"/>
      <c r="AZ231" s="241"/>
      <c r="BA231" s="241"/>
      <c r="BB231" s="241"/>
      <c r="BC231" s="241"/>
      <c r="BD231" s="241"/>
      <c r="BE231" s="241"/>
      <c r="BF231" s="241"/>
      <c r="BG231" s="241"/>
      <c r="BH231" s="241"/>
      <c r="BI231" s="241"/>
      <c r="BJ231" s="241"/>
      <c r="BK231" s="241"/>
      <c r="BL231" s="241"/>
      <c r="BM231" s="241"/>
      <c r="BN231" s="241"/>
      <c r="BO231" s="241"/>
      <c r="BP231" s="241"/>
    </row>
    <row r="232" customFormat="false" ht="15" hidden="false" customHeight="false" outlineLevel="0" collapsed="false">
      <c r="A232" s="241"/>
      <c r="B232" s="241"/>
      <c r="C232" s="242"/>
      <c r="D232" s="226" t="s">
        <v>686</v>
      </c>
      <c r="E232" s="227" t="s">
        <v>314</v>
      </c>
      <c r="F232" s="228"/>
      <c r="G232" s="241"/>
      <c r="H232" s="241"/>
      <c r="I232" s="241"/>
      <c r="J232" s="241"/>
      <c r="K232" s="241"/>
      <c r="L232" s="241"/>
      <c r="M232" s="241"/>
      <c r="N232" s="243"/>
      <c r="O232" s="243"/>
      <c r="P232" s="243"/>
      <c r="Q232" s="244"/>
      <c r="R232" s="244"/>
      <c r="S232" s="244"/>
      <c r="T232" s="245"/>
      <c r="U232" s="244"/>
      <c r="V232" s="244"/>
      <c r="W232" s="244"/>
      <c r="X232" s="244"/>
      <c r="Y232" s="241"/>
      <c r="Z232" s="241"/>
      <c r="AA232" s="241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  <c r="AV232" s="241"/>
      <c r="AW232" s="241"/>
      <c r="AX232" s="241"/>
      <c r="AY232" s="241"/>
      <c r="AZ232" s="241"/>
      <c r="BA232" s="241"/>
      <c r="BB232" s="241"/>
      <c r="BC232" s="241"/>
      <c r="BD232" s="241"/>
      <c r="BE232" s="241"/>
      <c r="BF232" s="241"/>
      <c r="BG232" s="241"/>
      <c r="BH232" s="241"/>
      <c r="BI232" s="241"/>
      <c r="BJ232" s="241"/>
      <c r="BK232" s="241"/>
      <c r="BL232" s="241"/>
      <c r="BM232" s="241"/>
      <c r="BN232" s="241"/>
      <c r="BO232" s="241"/>
      <c r="BP232" s="241"/>
    </row>
    <row r="233" customFormat="false" ht="15" hidden="false" customHeight="false" outlineLevel="0" collapsed="false">
      <c r="A233" s="241"/>
      <c r="B233" s="241"/>
      <c r="C233" s="242"/>
      <c r="D233" s="226" t="s">
        <v>687</v>
      </c>
      <c r="E233" s="227" t="s">
        <v>317</v>
      </c>
      <c r="F233" s="228"/>
      <c r="G233" s="241"/>
      <c r="H233" s="241"/>
      <c r="I233" s="241"/>
      <c r="J233" s="241"/>
      <c r="K233" s="241"/>
      <c r="L233" s="241"/>
      <c r="M233" s="241"/>
      <c r="N233" s="243"/>
      <c r="O233" s="243"/>
      <c r="P233" s="243"/>
      <c r="Q233" s="244"/>
      <c r="R233" s="244"/>
      <c r="S233" s="244"/>
      <c r="T233" s="245"/>
      <c r="U233" s="244"/>
      <c r="V233" s="244"/>
      <c r="W233" s="244"/>
      <c r="X233" s="244"/>
      <c r="Y233" s="241"/>
      <c r="Z233" s="241"/>
      <c r="AA233" s="241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  <c r="AV233" s="241"/>
      <c r="AW233" s="241"/>
      <c r="AX233" s="241"/>
      <c r="AY233" s="241"/>
      <c r="AZ233" s="241"/>
      <c r="BA233" s="241"/>
      <c r="BB233" s="241"/>
      <c r="BC233" s="241"/>
      <c r="BD233" s="241"/>
      <c r="BE233" s="241"/>
      <c r="BF233" s="241"/>
      <c r="BG233" s="241"/>
      <c r="BH233" s="241"/>
      <c r="BI233" s="241"/>
      <c r="BJ233" s="241"/>
      <c r="BK233" s="241"/>
      <c r="BL233" s="241"/>
      <c r="BM233" s="241"/>
      <c r="BN233" s="241"/>
      <c r="BO233" s="241"/>
      <c r="BP233" s="241"/>
    </row>
    <row r="234" customFormat="false" ht="15" hidden="false" customHeight="false" outlineLevel="0" collapsed="false">
      <c r="A234" s="241"/>
      <c r="B234" s="241"/>
      <c r="C234" s="242"/>
      <c r="D234" s="226" t="s">
        <v>688</v>
      </c>
      <c r="E234" s="227" t="s">
        <v>324</v>
      </c>
      <c r="F234" s="228"/>
      <c r="G234" s="241"/>
      <c r="H234" s="241"/>
      <c r="I234" s="241"/>
      <c r="J234" s="241"/>
      <c r="K234" s="241"/>
      <c r="L234" s="241"/>
      <c r="M234" s="241"/>
      <c r="N234" s="243"/>
      <c r="O234" s="243"/>
      <c r="P234" s="243"/>
      <c r="Q234" s="244"/>
      <c r="R234" s="244"/>
      <c r="S234" s="244"/>
      <c r="T234" s="245"/>
      <c r="U234" s="244"/>
      <c r="V234" s="244"/>
      <c r="W234" s="244"/>
      <c r="X234" s="244"/>
      <c r="Y234" s="241"/>
      <c r="Z234" s="241"/>
      <c r="AA234" s="241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  <c r="AV234" s="241"/>
      <c r="AW234" s="241"/>
      <c r="AX234" s="241"/>
      <c r="AY234" s="241"/>
      <c r="AZ234" s="241"/>
      <c r="BA234" s="241"/>
      <c r="BB234" s="241"/>
      <c r="BC234" s="241"/>
      <c r="BD234" s="241"/>
      <c r="BE234" s="241"/>
      <c r="BF234" s="241"/>
      <c r="BG234" s="241"/>
      <c r="BH234" s="241"/>
      <c r="BI234" s="241"/>
      <c r="BJ234" s="241"/>
      <c r="BK234" s="241"/>
      <c r="BL234" s="241"/>
      <c r="BM234" s="241"/>
      <c r="BN234" s="241"/>
      <c r="BO234" s="241"/>
      <c r="BP234" s="241"/>
    </row>
    <row r="235" customFormat="false" ht="15" hidden="false" customHeight="false" outlineLevel="0" collapsed="false">
      <c r="A235" s="241"/>
      <c r="B235" s="241"/>
      <c r="C235" s="242"/>
      <c r="D235" s="226" t="s">
        <v>689</v>
      </c>
      <c r="E235" s="227" t="s">
        <v>314</v>
      </c>
      <c r="F235" s="228"/>
      <c r="G235" s="241"/>
      <c r="H235" s="241"/>
      <c r="I235" s="241"/>
      <c r="J235" s="241"/>
      <c r="K235" s="241"/>
      <c r="L235" s="241"/>
      <c r="M235" s="241"/>
      <c r="N235" s="243"/>
      <c r="O235" s="243"/>
      <c r="P235" s="243"/>
      <c r="Q235" s="244"/>
      <c r="R235" s="244"/>
      <c r="S235" s="244"/>
      <c r="T235" s="245"/>
      <c r="U235" s="244"/>
      <c r="V235" s="244"/>
      <c r="W235" s="244"/>
      <c r="X235" s="244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  <c r="AV235" s="241"/>
      <c r="AW235" s="241"/>
      <c r="AX235" s="241"/>
      <c r="AY235" s="241"/>
      <c r="AZ235" s="241"/>
      <c r="BA235" s="241"/>
      <c r="BB235" s="241"/>
      <c r="BC235" s="241"/>
      <c r="BD235" s="241"/>
      <c r="BE235" s="241"/>
      <c r="BF235" s="241"/>
      <c r="BG235" s="241"/>
      <c r="BH235" s="241"/>
      <c r="BI235" s="241"/>
      <c r="BJ235" s="241"/>
      <c r="BK235" s="241"/>
      <c r="BL235" s="241"/>
      <c r="BM235" s="241"/>
      <c r="BN235" s="241"/>
      <c r="BO235" s="241"/>
      <c r="BP235" s="241"/>
    </row>
    <row r="236" customFormat="false" ht="15" hidden="false" customHeight="false" outlineLevel="0" collapsed="false">
      <c r="A236" s="241"/>
      <c r="B236" s="241"/>
      <c r="C236" s="242"/>
      <c r="D236" s="226" t="s">
        <v>690</v>
      </c>
      <c r="E236" s="227" t="s">
        <v>324</v>
      </c>
      <c r="F236" s="228"/>
      <c r="G236" s="241"/>
      <c r="H236" s="241"/>
      <c r="I236" s="241"/>
      <c r="J236" s="241"/>
      <c r="K236" s="241"/>
      <c r="L236" s="241"/>
      <c r="M236" s="241"/>
      <c r="N236" s="243"/>
      <c r="O236" s="243"/>
      <c r="P236" s="243"/>
      <c r="Q236" s="244"/>
      <c r="R236" s="244"/>
      <c r="S236" s="244"/>
      <c r="T236" s="245"/>
      <c r="U236" s="244"/>
      <c r="V236" s="244"/>
      <c r="W236" s="244"/>
      <c r="X236" s="244"/>
      <c r="Y236" s="241"/>
      <c r="Z236" s="241"/>
      <c r="AA236" s="241"/>
      <c r="AB236" s="241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1"/>
      <c r="AU236" s="241"/>
      <c r="AV236" s="241"/>
      <c r="AW236" s="241"/>
      <c r="AX236" s="241"/>
      <c r="AY236" s="241"/>
      <c r="AZ236" s="241"/>
      <c r="BA236" s="241"/>
      <c r="BB236" s="241"/>
      <c r="BC236" s="241"/>
      <c r="BD236" s="241"/>
      <c r="BE236" s="241"/>
      <c r="BF236" s="241"/>
      <c r="BG236" s="241"/>
      <c r="BH236" s="241"/>
      <c r="BI236" s="241"/>
      <c r="BJ236" s="241"/>
      <c r="BK236" s="241"/>
      <c r="BL236" s="241"/>
      <c r="BM236" s="241"/>
      <c r="BN236" s="241"/>
      <c r="BO236" s="241"/>
      <c r="BP236" s="241"/>
    </row>
    <row r="237" customFormat="false" ht="15" hidden="false" customHeight="false" outlineLevel="0" collapsed="false">
      <c r="A237" s="241"/>
      <c r="B237" s="241"/>
      <c r="C237" s="242"/>
      <c r="D237" s="226" t="s">
        <v>691</v>
      </c>
      <c r="E237" s="227" t="s">
        <v>307</v>
      </c>
      <c r="F237" s="228"/>
      <c r="G237" s="241"/>
      <c r="H237" s="241"/>
      <c r="I237" s="241"/>
      <c r="J237" s="241"/>
      <c r="K237" s="241"/>
      <c r="L237" s="241"/>
      <c r="M237" s="241"/>
      <c r="N237" s="243"/>
      <c r="O237" s="243"/>
      <c r="P237" s="243"/>
      <c r="Q237" s="244"/>
      <c r="R237" s="244"/>
      <c r="S237" s="244"/>
      <c r="T237" s="245"/>
      <c r="U237" s="244"/>
      <c r="V237" s="244"/>
      <c r="W237" s="244"/>
      <c r="X237" s="244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  <c r="AV237" s="241"/>
      <c r="AW237" s="241"/>
      <c r="AX237" s="241"/>
      <c r="AY237" s="241"/>
      <c r="AZ237" s="241"/>
      <c r="BA237" s="241"/>
      <c r="BB237" s="241"/>
      <c r="BC237" s="241"/>
      <c r="BD237" s="241"/>
      <c r="BE237" s="241"/>
      <c r="BF237" s="241"/>
      <c r="BG237" s="241"/>
      <c r="BH237" s="241"/>
      <c r="BI237" s="241"/>
      <c r="BJ237" s="241"/>
      <c r="BK237" s="241"/>
      <c r="BL237" s="241"/>
      <c r="BM237" s="241"/>
      <c r="BN237" s="241"/>
      <c r="BO237" s="241"/>
      <c r="BP237" s="241"/>
    </row>
    <row r="238" customFormat="false" ht="15" hidden="false" customHeight="false" outlineLevel="0" collapsed="false">
      <c r="A238" s="241"/>
      <c r="B238" s="241"/>
      <c r="C238" s="242"/>
      <c r="D238" s="226" t="s">
        <v>692</v>
      </c>
      <c r="E238" s="227" t="s">
        <v>344</v>
      </c>
      <c r="F238" s="228"/>
      <c r="G238" s="241"/>
      <c r="H238" s="241"/>
      <c r="I238" s="241"/>
      <c r="J238" s="241"/>
      <c r="K238" s="241"/>
      <c r="L238" s="241"/>
      <c r="M238" s="241"/>
      <c r="N238" s="243"/>
      <c r="O238" s="243"/>
      <c r="P238" s="243"/>
      <c r="Q238" s="244"/>
      <c r="R238" s="244"/>
      <c r="S238" s="244"/>
      <c r="T238" s="245"/>
      <c r="U238" s="244"/>
      <c r="V238" s="244"/>
      <c r="W238" s="244"/>
      <c r="X238" s="244"/>
      <c r="Y238" s="241"/>
      <c r="Z238" s="241"/>
      <c r="AA238" s="241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  <c r="AV238" s="241"/>
      <c r="AW238" s="241"/>
      <c r="AX238" s="241"/>
      <c r="AY238" s="241"/>
      <c r="AZ238" s="241"/>
      <c r="BA238" s="241"/>
      <c r="BB238" s="241"/>
      <c r="BC238" s="241"/>
      <c r="BD238" s="241"/>
      <c r="BE238" s="241"/>
      <c r="BF238" s="241"/>
      <c r="BG238" s="241"/>
      <c r="BH238" s="241"/>
      <c r="BI238" s="241"/>
      <c r="BJ238" s="241"/>
      <c r="BK238" s="241"/>
      <c r="BL238" s="241"/>
      <c r="BM238" s="241"/>
      <c r="BN238" s="241"/>
      <c r="BO238" s="241"/>
      <c r="BP238" s="241"/>
    </row>
    <row r="239" customFormat="false" ht="15" hidden="false" customHeight="false" outlineLevel="0" collapsed="false">
      <c r="A239" s="241"/>
      <c r="B239" s="241"/>
      <c r="C239" s="242"/>
      <c r="D239" s="226" t="s">
        <v>693</v>
      </c>
      <c r="E239" s="227" t="s">
        <v>332</v>
      </c>
      <c r="F239" s="228"/>
      <c r="G239" s="241"/>
      <c r="H239" s="241"/>
      <c r="I239" s="241"/>
      <c r="J239" s="241"/>
      <c r="K239" s="241"/>
      <c r="L239" s="241"/>
      <c r="M239" s="241"/>
      <c r="N239" s="243"/>
      <c r="O239" s="243"/>
      <c r="P239" s="243"/>
      <c r="Q239" s="244"/>
      <c r="R239" s="244"/>
      <c r="S239" s="244"/>
      <c r="T239" s="245"/>
      <c r="U239" s="244"/>
      <c r="V239" s="244"/>
      <c r="W239" s="244"/>
      <c r="X239" s="244"/>
      <c r="Y239" s="241"/>
      <c r="Z239" s="241"/>
      <c r="AA239" s="241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  <c r="AV239" s="241"/>
      <c r="AW239" s="241"/>
      <c r="AX239" s="241"/>
      <c r="AY239" s="241"/>
      <c r="AZ239" s="241"/>
      <c r="BA239" s="241"/>
      <c r="BB239" s="241"/>
      <c r="BC239" s="241"/>
      <c r="BD239" s="241"/>
      <c r="BE239" s="241"/>
      <c r="BF239" s="241"/>
      <c r="BG239" s="241"/>
      <c r="BH239" s="241"/>
      <c r="BI239" s="241"/>
      <c r="BJ239" s="241"/>
      <c r="BK239" s="241"/>
      <c r="BL239" s="241"/>
      <c r="BM239" s="241"/>
      <c r="BN239" s="241"/>
      <c r="BO239" s="241"/>
      <c r="BP239" s="241"/>
    </row>
    <row r="240" customFormat="false" ht="15" hidden="false" customHeight="false" outlineLevel="0" collapsed="false">
      <c r="A240" s="241"/>
      <c r="B240" s="241"/>
      <c r="C240" s="242"/>
      <c r="D240" s="226" t="s">
        <v>694</v>
      </c>
      <c r="E240" s="227" t="s">
        <v>317</v>
      </c>
      <c r="F240" s="228"/>
      <c r="G240" s="241"/>
      <c r="H240" s="241"/>
      <c r="I240" s="241"/>
      <c r="J240" s="241"/>
      <c r="K240" s="241"/>
      <c r="L240" s="241"/>
      <c r="M240" s="241"/>
      <c r="N240" s="243"/>
      <c r="O240" s="243"/>
      <c r="P240" s="243"/>
      <c r="Q240" s="244"/>
      <c r="R240" s="244"/>
      <c r="S240" s="244"/>
      <c r="T240" s="245"/>
      <c r="U240" s="244"/>
      <c r="V240" s="244"/>
      <c r="W240" s="244"/>
      <c r="X240" s="244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  <c r="AV240" s="241"/>
      <c r="AW240" s="241"/>
      <c r="AX240" s="241"/>
      <c r="AY240" s="241"/>
      <c r="AZ240" s="241"/>
      <c r="BA240" s="241"/>
      <c r="BB240" s="241"/>
      <c r="BC240" s="241"/>
      <c r="BD240" s="241"/>
      <c r="BE240" s="241"/>
      <c r="BF240" s="241"/>
      <c r="BG240" s="241"/>
      <c r="BH240" s="241"/>
      <c r="BI240" s="241"/>
      <c r="BJ240" s="241"/>
      <c r="BK240" s="241"/>
      <c r="BL240" s="241"/>
      <c r="BM240" s="241"/>
      <c r="BN240" s="241"/>
      <c r="BO240" s="241"/>
      <c r="BP240" s="241"/>
    </row>
    <row r="241" customFormat="false" ht="15" hidden="false" customHeight="false" outlineLevel="0" collapsed="false">
      <c r="A241" s="241"/>
      <c r="B241" s="241"/>
      <c r="C241" s="242"/>
      <c r="D241" s="226" t="s">
        <v>695</v>
      </c>
      <c r="E241" s="227" t="s">
        <v>317</v>
      </c>
      <c r="F241" s="228"/>
      <c r="G241" s="241"/>
      <c r="H241" s="241"/>
      <c r="I241" s="241"/>
      <c r="J241" s="241"/>
      <c r="K241" s="241"/>
      <c r="L241" s="241"/>
      <c r="M241" s="241"/>
      <c r="N241" s="243"/>
      <c r="O241" s="243"/>
      <c r="P241" s="243"/>
      <c r="Q241" s="244"/>
      <c r="R241" s="244"/>
      <c r="S241" s="244"/>
      <c r="T241" s="245"/>
      <c r="U241" s="244"/>
      <c r="V241" s="244"/>
      <c r="W241" s="244"/>
      <c r="X241" s="244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  <c r="AV241" s="241"/>
      <c r="AW241" s="241"/>
      <c r="AX241" s="241"/>
      <c r="AY241" s="241"/>
      <c r="AZ241" s="241"/>
      <c r="BA241" s="241"/>
      <c r="BB241" s="241"/>
      <c r="BC241" s="241"/>
      <c r="BD241" s="241"/>
      <c r="BE241" s="241"/>
      <c r="BF241" s="241"/>
      <c r="BG241" s="241"/>
      <c r="BH241" s="241"/>
      <c r="BI241" s="241"/>
      <c r="BJ241" s="241"/>
      <c r="BK241" s="241"/>
      <c r="BL241" s="241"/>
      <c r="BM241" s="241"/>
      <c r="BN241" s="241"/>
      <c r="BO241" s="241"/>
      <c r="BP241" s="241"/>
    </row>
    <row r="242" customFormat="false" ht="15" hidden="false" customHeight="false" outlineLevel="0" collapsed="false">
      <c r="A242" s="241"/>
      <c r="B242" s="241"/>
      <c r="C242" s="242"/>
      <c r="D242" s="226" t="s">
        <v>696</v>
      </c>
      <c r="E242" s="227" t="s">
        <v>314</v>
      </c>
      <c r="F242" s="228"/>
      <c r="G242" s="241"/>
      <c r="H242" s="241"/>
      <c r="I242" s="241"/>
      <c r="J242" s="241"/>
      <c r="K242" s="241"/>
      <c r="L242" s="241"/>
      <c r="M242" s="241"/>
      <c r="N242" s="243"/>
      <c r="O242" s="243"/>
      <c r="P242" s="243"/>
      <c r="Q242" s="244"/>
      <c r="R242" s="244"/>
      <c r="S242" s="244"/>
      <c r="T242" s="245"/>
      <c r="U242" s="244"/>
      <c r="V242" s="244"/>
      <c r="W242" s="244"/>
      <c r="X242" s="244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  <c r="AV242" s="241"/>
      <c r="AW242" s="241"/>
      <c r="AX242" s="241"/>
      <c r="AY242" s="241"/>
      <c r="AZ242" s="241"/>
      <c r="BA242" s="241"/>
      <c r="BB242" s="241"/>
      <c r="BC242" s="241"/>
      <c r="BD242" s="241"/>
      <c r="BE242" s="241"/>
      <c r="BF242" s="241"/>
      <c r="BG242" s="241"/>
      <c r="BH242" s="241"/>
      <c r="BI242" s="241"/>
      <c r="BJ242" s="241"/>
      <c r="BK242" s="241"/>
      <c r="BL242" s="241"/>
      <c r="BM242" s="241"/>
      <c r="BN242" s="241"/>
      <c r="BO242" s="241"/>
      <c r="BP242" s="241"/>
    </row>
    <row r="243" customFormat="false" ht="15" hidden="false" customHeight="false" outlineLevel="0" collapsed="false">
      <c r="A243" s="241"/>
      <c r="B243" s="241"/>
      <c r="C243" s="242"/>
      <c r="D243" s="226" t="s">
        <v>697</v>
      </c>
      <c r="E243" s="227" t="s">
        <v>332</v>
      </c>
      <c r="F243" s="228"/>
      <c r="G243" s="241"/>
      <c r="H243" s="241"/>
      <c r="I243" s="241"/>
      <c r="J243" s="241"/>
      <c r="K243" s="241"/>
      <c r="L243" s="241"/>
      <c r="M243" s="241"/>
      <c r="N243" s="243"/>
      <c r="O243" s="243"/>
      <c r="P243" s="243"/>
      <c r="Q243" s="244"/>
      <c r="R243" s="244"/>
      <c r="S243" s="244"/>
      <c r="T243" s="245"/>
      <c r="U243" s="244"/>
      <c r="V243" s="244"/>
      <c r="W243" s="244"/>
      <c r="X243" s="244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  <c r="AV243" s="241"/>
      <c r="AW243" s="241"/>
      <c r="AX243" s="241"/>
      <c r="AY243" s="241"/>
      <c r="AZ243" s="241"/>
      <c r="BA243" s="241"/>
      <c r="BB243" s="241"/>
      <c r="BC243" s="241"/>
      <c r="BD243" s="241"/>
      <c r="BE243" s="241"/>
      <c r="BF243" s="241"/>
      <c r="BG243" s="241"/>
      <c r="BH243" s="241"/>
      <c r="BI243" s="241"/>
      <c r="BJ243" s="241"/>
      <c r="BK243" s="241"/>
      <c r="BL243" s="241"/>
      <c r="BM243" s="241"/>
      <c r="BN243" s="241"/>
      <c r="BO243" s="241"/>
      <c r="BP243" s="241"/>
    </row>
    <row r="244" customFormat="false" ht="15" hidden="false" customHeight="false" outlineLevel="0" collapsed="false">
      <c r="A244" s="241"/>
      <c r="B244" s="241"/>
      <c r="C244" s="242"/>
      <c r="D244" s="226" t="s">
        <v>698</v>
      </c>
      <c r="E244" s="227" t="s">
        <v>307</v>
      </c>
      <c r="F244" s="228"/>
      <c r="G244" s="241"/>
      <c r="H244" s="241"/>
      <c r="I244" s="241"/>
      <c r="J244" s="241"/>
      <c r="K244" s="241"/>
      <c r="L244" s="241"/>
      <c r="M244" s="241"/>
      <c r="N244" s="243"/>
      <c r="O244" s="243"/>
      <c r="P244" s="243"/>
      <c r="Q244" s="244"/>
      <c r="R244" s="244"/>
      <c r="S244" s="244"/>
      <c r="T244" s="245"/>
      <c r="U244" s="244"/>
      <c r="V244" s="244"/>
      <c r="W244" s="244"/>
      <c r="X244" s="244"/>
      <c r="Y244" s="241"/>
      <c r="Z244" s="241"/>
      <c r="AA244" s="241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  <c r="AU244" s="241"/>
      <c r="AV244" s="241"/>
      <c r="AW244" s="241"/>
      <c r="AX244" s="241"/>
      <c r="AY244" s="241"/>
      <c r="AZ244" s="241"/>
      <c r="BA244" s="241"/>
      <c r="BB244" s="241"/>
      <c r="BC244" s="241"/>
      <c r="BD244" s="241"/>
      <c r="BE244" s="241"/>
      <c r="BF244" s="241"/>
      <c r="BG244" s="241"/>
      <c r="BH244" s="241"/>
      <c r="BI244" s="241"/>
      <c r="BJ244" s="241"/>
      <c r="BK244" s="241"/>
      <c r="BL244" s="241"/>
      <c r="BM244" s="241"/>
      <c r="BN244" s="241"/>
      <c r="BO244" s="241"/>
      <c r="BP244" s="241"/>
    </row>
    <row r="245" customFormat="false" ht="15" hidden="false" customHeight="false" outlineLevel="0" collapsed="false">
      <c r="A245" s="241"/>
      <c r="B245" s="241"/>
      <c r="C245" s="242"/>
      <c r="D245" s="226" t="s">
        <v>699</v>
      </c>
      <c r="E245" s="227" t="s">
        <v>317</v>
      </c>
      <c r="F245" s="228"/>
      <c r="G245" s="241"/>
      <c r="H245" s="241"/>
      <c r="I245" s="241"/>
      <c r="J245" s="241"/>
      <c r="K245" s="241"/>
      <c r="L245" s="241"/>
      <c r="M245" s="241"/>
      <c r="N245" s="243"/>
      <c r="O245" s="243"/>
      <c r="P245" s="243"/>
      <c r="Q245" s="244"/>
      <c r="R245" s="244"/>
      <c r="S245" s="244"/>
      <c r="T245" s="245"/>
      <c r="U245" s="244"/>
      <c r="V245" s="244"/>
      <c r="W245" s="244"/>
      <c r="X245" s="244"/>
      <c r="Y245" s="241"/>
      <c r="Z245" s="241"/>
      <c r="AA245" s="241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  <c r="AV245" s="241"/>
      <c r="AW245" s="241"/>
      <c r="AX245" s="241"/>
      <c r="AY245" s="241"/>
      <c r="AZ245" s="241"/>
      <c r="BA245" s="241"/>
      <c r="BB245" s="241"/>
      <c r="BC245" s="241"/>
      <c r="BD245" s="241"/>
      <c r="BE245" s="241"/>
      <c r="BF245" s="241"/>
      <c r="BG245" s="241"/>
      <c r="BH245" s="241"/>
      <c r="BI245" s="241"/>
      <c r="BJ245" s="241"/>
      <c r="BK245" s="241"/>
      <c r="BL245" s="241"/>
      <c r="BM245" s="241"/>
      <c r="BN245" s="241"/>
      <c r="BO245" s="241"/>
      <c r="BP245" s="241"/>
    </row>
    <row r="246" customFormat="false" ht="15" hidden="false" customHeight="false" outlineLevel="0" collapsed="false">
      <c r="A246" s="241"/>
      <c r="B246" s="241"/>
      <c r="C246" s="242"/>
      <c r="D246" s="226" t="s">
        <v>700</v>
      </c>
      <c r="E246" s="227" t="s">
        <v>314</v>
      </c>
      <c r="F246" s="228"/>
      <c r="G246" s="241"/>
      <c r="H246" s="241"/>
      <c r="I246" s="241"/>
      <c r="J246" s="241"/>
      <c r="K246" s="241"/>
      <c r="L246" s="241"/>
      <c r="M246" s="241"/>
      <c r="N246" s="243"/>
      <c r="O246" s="243"/>
      <c r="P246" s="243"/>
      <c r="Q246" s="244"/>
      <c r="R246" s="244"/>
      <c r="S246" s="244"/>
      <c r="T246" s="245"/>
      <c r="U246" s="244"/>
      <c r="V246" s="244"/>
      <c r="W246" s="244"/>
      <c r="X246" s="244"/>
      <c r="Y246" s="241"/>
      <c r="Z246" s="241"/>
      <c r="AA246" s="241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  <c r="AV246" s="241"/>
      <c r="AW246" s="241"/>
      <c r="AX246" s="241"/>
      <c r="AY246" s="241"/>
      <c r="AZ246" s="241"/>
      <c r="BA246" s="241"/>
      <c r="BB246" s="241"/>
      <c r="BC246" s="241"/>
      <c r="BD246" s="241"/>
      <c r="BE246" s="241"/>
      <c r="BF246" s="241"/>
      <c r="BG246" s="241"/>
      <c r="BH246" s="241"/>
      <c r="BI246" s="241"/>
      <c r="BJ246" s="241"/>
      <c r="BK246" s="241"/>
      <c r="BL246" s="241"/>
      <c r="BM246" s="241"/>
      <c r="BN246" s="241"/>
      <c r="BO246" s="241"/>
      <c r="BP246" s="241"/>
    </row>
    <row r="247" customFormat="false" ht="15" hidden="false" customHeight="false" outlineLevel="0" collapsed="false">
      <c r="A247" s="241"/>
      <c r="B247" s="241"/>
      <c r="C247" s="242"/>
      <c r="D247" s="226" t="s">
        <v>701</v>
      </c>
      <c r="E247" s="227" t="s">
        <v>317</v>
      </c>
      <c r="F247" s="228"/>
      <c r="G247" s="241"/>
      <c r="H247" s="241"/>
      <c r="I247" s="241"/>
      <c r="J247" s="241"/>
      <c r="K247" s="241"/>
      <c r="L247" s="241"/>
      <c r="M247" s="241"/>
      <c r="N247" s="243"/>
      <c r="O247" s="243"/>
      <c r="P247" s="243"/>
      <c r="Q247" s="244"/>
      <c r="R247" s="244"/>
      <c r="S247" s="244"/>
      <c r="T247" s="245"/>
      <c r="U247" s="244"/>
      <c r="V247" s="244"/>
      <c r="W247" s="244"/>
      <c r="X247" s="244"/>
      <c r="Y247" s="241"/>
      <c r="Z247" s="241"/>
      <c r="AA247" s="241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  <c r="AV247" s="241"/>
      <c r="AW247" s="241"/>
      <c r="AX247" s="241"/>
      <c r="AY247" s="241"/>
      <c r="AZ247" s="241"/>
      <c r="BA247" s="241"/>
      <c r="BB247" s="241"/>
      <c r="BC247" s="241"/>
      <c r="BD247" s="241"/>
      <c r="BE247" s="241"/>
      <c r="BF247" s="241"/>
      <c r="BG247" s="241"/>
      <c r="BH247" s="241"/>
      <c r="BI247" s="241"/>
      <c r="BJ247" s="241"/>
      <c r="BK247" s="241"/>
      <c r="BL247" s="241"/>
      <c r="BM247" s="241"/>
      <c r="BN247" s="241"/>
      <c r="BO247" s="241"/>
      <c r="BP247" s="241"/>
    </row>
    <row r="248" customFormat="false" ht="15" hidden="false" customHeight="false" outlineLevel="0" collapsed="false">
      <c r="A248" s="241"/>
      <c r="B248" s="241"/>
      <c r="C248" s="242"/>
      <c r="D248" s="226" t="s">
        <v>702</v>
      </c>
      <c r="E248" s="227" t="s">
        <v>317</v>
      </c>
      <c r="F248" s="228"/>
      <c r="G248" s="241"/>
      <c r="H248" s="241"/>
      <c r="I248" s="241"/>
      <c r="J248" s="241"/>
      <c r="K248" s="241"/>
      <c r="L248" s="241"/>
      <c r="M248" s="241"/>
      <c r="N248" s="243"/>
      <c r="O248" s="243"/>
      <c r="P248" s="243"/>
      <c r="Q248" s="244"/>
      <c r="R248" s="244"/>
      <c r="S248" s="244"/>
      <c r="T248" s="245"/>
      <c r="U248" s="244"/>
      <c r="V248" s="244"/>
      <c r="W248" s="244"/>
      <c r="X248" s="244"/>
      <c r="Y248" s="241"/>
      <c r="Z248" s="241"/>
      <c r="AA248" s="241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  <c r="AV248" s="241"/>
      <c r="AW248" s="241"/>
      <c r="AX248" s="241"/>
      <c r="AY248" s="241"/>
      <c r="AZ248" s="241"/>
      <c r="BA248" s="241"/>
      <c r="BB248" s="241"/>
      <c r="BC248" s="241"/>
      <c r="BD248" s="241"/>
      <c r="BE248" s="241"/>
      <c r="BF248" s="241"/>
      <c r="BG248" s="241"/>
      <c r="BH248" s="241"/>
      <c r="BI248" s="241"/>
      <c r="BJ248" s="241"/>
      <c r="BK248" s="241"/>
      <c r="BL248" s="241"/>
      <c r="BM248" s="241"/>
      <c r="BN248" s="241"/>
      <c r="BO248" s="241"/>
      <c r="BP248" s="241"/>
    </row>
    <row r="249" customFormat="false" ht="15" hidden="false" customHeight="false" outlineLevel="0" collapsed="false">
      <c r="A249" s="241"/>
      <c r="B249" s="241"/>
      <c r="C249" s="242"/>
      <c r="D249" s="226" t="s">
        <v>703</v>
      </c>
      <c r="E249" s="227" t="s">
        <v>314</v>
      </c>
      <c r="F249" s="228"/>
      <c r="G249" s="241"/>
      <c r="H249" s="241"/>
      <c r="I249" s="241"/>
      <c r="J249" s="241"/>
      <c r="K249" s="241"/>
      <c r="L249" s="241"/>
      <c r="M249" s="241"/>
      <c r="N249" s="243"/>
      <c r="O249" s="243"/>
      <c r="P249" s="243"/>
      <c r="Q249" s="244"/>
      <c r="R249" s="244"/>
      <c r="S249" s="244"/>
      <c r="T249" s="245"/>
      <c r="U249" s="244"/>
      <c r="V249" s="244"/>
      <c r="W249" s="244"/>
      <c r="X249" s="244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  <c r="AV249" s="241"/>
      <c r="AW249" s="241"/>
      <c r="AX249" s="241"/>
      <c r="AY249" s="241"/>
      <c r="AZ249" s="241"/>
      <c r="BA249" s="241"/>
      <c r="BB249" s="241"/>
      <c r="BC249" s="241"/>
      <c r="BD249" s="241"/>
      <c r="BE249" s="241"/>
      <c r="BF249" s="241"/>
      <c r="BG249" s="241"/>
      <c r="BH249" s="241"/>
      <c r="BI249" s="241"/>
      <c r="BJ249" s="241"/>
      <c r="BK249" s="241"/>
      <c r="BL249" s="241"/>
      <c r="BM249" s="241"/>
      <c r="BN249" s="241"/>
      <c r="BO249" s="241"/>
      <c r="BP249" s="241"/>
    </row>
    <row r="250" customFormat="false" ht="15" hidden="false" customHeight="false" outlineLevel="0" collapsed="false">
      <c r="A250" s="241"/>
      <c r="B250" s="241"/>
      <c r="C250" s="242"/>
      <c r="D250" s="226" t="s">
        <v>704</v>
      </c>
      <c r="E250" s="227" t="s">
        <v>317</v>
      </c>
      <c r="F250" s="228"/>
      <c r="G250" s="241"/>
      <c r="H250" s="241"/>
      <c r="I250" s="241"/>
      <c r="J250" s="241"/>
      <c r="K250" s="241"/>
      <c r="L250" s="241"/>
      <c r="M250" s="241"/>
      <c r="N250" s="243"/>
      <c r="O250" s="243"/>
      <c r="P250" s="243"/>
      <c r="Q250" s="244"/>
      <c r="R250" s="244"/>
      <c r="S250" s="244"/>
      <c r="T250" s="245"/>
      <c r="U250" s="244"/>
      <c r="V250" s="244"/>
      <c r="W250" s="244"/>
      <c r="X250" s="244"/>
      <c r="Y250" s="241"/>
      <c r="Z250" s="241"/>
      <c r="AA250" s="241"/>
      <c r="AB250" s="241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  <c r="AU250" s="241"/>
      <c r="AV250" s="241"/>
      <c r="AW250" s="241"/>
      <c r="AX250" s="241"/>
      <c r="AY250" s="241"/>
      <c r="AZ250" s="241"/>
      <c r="BA250" s="241"/>
      <c r="BB250" s="241"/>
      <c r="BC250" s="241"/>
      <c r="BD250" s="241"/>
      <c r="BE250" s="241"/>
      <c r="BF250" s="241"/>
      <c r="BG250" s="241"/>
      <c r="BH250" s="241"/>
      <c r="BI250" s="241"/>
      <c r="BJ250" s="241"/>
      <c r="BK250" s="241"/>
      <c r="BL250" s="241"/>
      <c r="BM250" s="241"/>
      <c r="BN250" s="241"/>
      <c r="BO250" s="241"/>
      <c r="BP250" s="241"/>
    </row>
    <row r="251" customFormat="false" ht="15" hidden="false" customHeight="false" outlineLevel="0" collapsed="false">
      <c r="A251" s="241"/>
      <c r="B251" s="241"/>
      <c r="C251" s="242"/>
      <c r="D251" s="226" t="s">
        <v>705</v>
      </c>
      <c r="E251" s="227" t="s">
        <v>317</v>
      </c>
      <c r="F251" s="228"/>
      <c r="G251" s="241"/>
      <c r="H251" s="241"/>
      <c r="I251" s="241"/>
      <c r="J251" s="241"/>
      <c r="K251" s="241"/>
      <c r="L251" s="241"/>
      <c r="M251" s="241"/>
      <c r="N251" s="243"/>
      <c r="O251" s="243"/>
      <c r="P251" s="243"/>
      <c r="Q251" s="244"/>
      <c r="R251" s="244"/>
      <c r="S251" s="244"/>
      <c r="T251" s="245"/>
      <c r="U251" s="244"/>
      <c r="V251" s="244"/>
      <c r="W251" s="244"/>
      <c r="X251" s="244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  <c r="AV251" s="241"/>
      <c r="AW251" s="241"/>
      <c r="AX251" s="241"/>
      <c r="AY251" s="241"/>
      <c r="AZ251" s="241"/>
      <c r="BA251" s="241"/>
      <c r="BB251" s="241"/>
      <c r="BC251" s="241"/>
      <c r="BD251" s="241"/>
      <c r="BE251" s="241"/>
      <c r="BF251" s="241"/>
      <c r="BG251" s="241"/>
      <c r="BH251" s="241"/>
      <c r="BI251" s="241"/>
      <c r="BJ251" s="241"/>
      <c r="BK251" s="241"/>
      <c r="BL251" s="241"/>
      <c r="BM251" s="241"/>
      <c r="BN251" s="241"/>
      <c r="BO251" s="241"/>
      <c r="BP251" s="241"/>
    </row>
    <row r="252" customFormat="false" ht="15" hidden="false" customHeight="false" outlineLevel="0" collapsed="false">
      <c r="A252" s="241"/>
      <c r="B252" s="241"/>
      <c r="C252" s="242"/>
      <c r="D252" s="226" t="s">
        <v>706</v>
      </c>
      <c r="E252" s="227" t="s">
        <v>307</v>
      </c>
      <c r="F252" s="228"/>
      <c r="G252" s="241"/>
      <c r="H252" s="241"/>
      <c r="I252" s="241"/>
      <c r="J252" s="241"/>
      <c r="K252" s="241"/>
      <c r="L252" s="241"/>
      <c r="M252" s="241"/>
      <c r="N252" s="243"/>
      <c r="O252" s="243"/>
      <c r="P252" s="243"/>
      <c r="Q252" s="244"/>
      <c r="R252" s="244"/>
      <c r="S252" s="244"/>
      <c r="T252" s="245"/>
      <c r="U252" s="244"/>
      <c r="V252" s="244"/>
      <c r="W252" s="244"/>
      <c r="X252" s="244"/>
      <c r="Y252" s="241"/>
      <c r="Z252" s="241"/>
      <c r="AA252" s="241"/>
      <c r="AB252" s="241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  <c r="AV252" s="241"/>
      <c r="AW252" s="241"/>
      <c r="AX252" s="241"/>
      <c r="AY252" s="241"/>
      <c r="AZ252" s="241"/>
      <c r="BA252" s="241"/>
      <c r="BB252" s="241"/>
      <c r="BC252" s="241"/>
      <c r="BD252" s="241"/>
      <c r="BE252" s="241"/>
      <c r="BF252" s="241"/>
      <c r="BG252" s="241"/>
      <c r="BH252" s="241"/>
      <c r="BI252" s="241"/>
      <c r="BJ252" s="241"/>
      <c r="BK252" s="241"/>
      <c r="BL252" s="241"/>
      <c r="BM252" s="241"/>
      <c r="BN252" s="241"/>
      <c r="BO252" s="241"/>
      <c r="BP252" s="241"/>
    </row>
    <row r="253" customFormat="false" ht="15" hidden="false" customHeight="false" outlineLevel="0" collapsed="false">
      <c r="A253" s="241"/>
      <c r="B253" s="241"/>
      <c r="C253" s="242"/>
      <c r="D253" s="226" t="s">
        <v>707</v>
      </c>
      <c r="E253" s="227" t="s">
        <v>307</v>
      </c>
      <c r="F253" s="228"/>
      <c r="G253" s="241"/>
      <c r="H253" s="241"/>
      <c r="I253" s="241"/>
      <c r="J253" s="241"/>
      <c r="K253" s="241"/>
      <c r="L253" s="241"/>
      <c r="M253" s="241"/>
      <c r="N253" s="243"/>
      <c r="O253" s="243"/>
      <c r="P253" s="243"/>
      <c r="Q253" s="244"/>
      <c r="R253" s="244"/>
      <c r="S253" s="244"/>
      <c r="T253" s="245"/>
      <c r="U253" s="244"/>
      <c r="V253" s="244"/>
      <c r="W253" s="244"/>
      <c r="X253" s="244"/>
      <c r="Y253" s="241"/>
      <c r="Z253" s="241"/>
      <c r="AA253" s="241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  <c r="AV253" s="241"/>
      <c r="AW253" s="241"/>
      <c r="AX253" s="241"/>
      <c r="AY253" s="241"/>
      <c r="AZ253" s="241"/>
      <c r="BA253" s="241"/>
      <c r="BB253" s="241"/>
      <c r="BC253" s="241"/>
      <c r="BD253" s="241"/>
      <c r="BE253" s="241"/>
      <c r="BF253" s="241"/>
      <c r="BG253" s="241"/>
      <c r="BH253" s="241"/>
      <c r="BI253" s="241"/>
      <c r="BJ253" s="241"/>
      <c r="BK253" s="241"/>
      <c r="BL253" s="241"/>
      <c r="BM253" s="241"/>
      <c r="BN253" s="241"/>
      <c r="BO253" s="241"/>
      <c r="BP253" s="241"/>
    </row>
    <row r="254" customFormat="false" ht="15" hidden="false" customHeight="false" outlineLevel="0" collapsed="false">
      <c r="A254" s="241"/>
      <c r="B254" s="241"/>
      <c r="C254" s="242"/>
      <c r="D254" s="226" t="s">
        <v>708</v>
      </c>
      <c r="E254" s="227" t="s">
        <v>324</v>
      </c>
      <c r="F254" s="228"/>
      <c r="G254" s="241"/>
      <c r="H254" s="241"/>
      <c r="I254" s="241"/>
      <c r="J254" s="241"/>
      <c r="K254" s="241"/>
      <c r="L254" s="241"/>
      <c r="M254" s="241"/>
      <c r="N254" s="243"/>
      <c r="O254" s="243"/>
      <c r="P254" s="243"/>
      <c r="Q254" s="244"/>
      <c r="R254" s="244"/>
      <c r="S254" s="244"/>
      <c r="T254" s="245"/>
      <c r="U254" s="244"/>
      <c r="V254" s="244"/>
      <c r="W254" s="244"/>
      <c r="X254" s="244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  <c r="AV254" s="241"/>
      <c r="AW254" s="241"/>
      <c r="AX254" s="241"/>
      <c r="AY254" s="241"/>
      <c r="AZ254" s="241"/>
      <c r="BA254" s="241"/>
      <c r="BB254" s="241"/>
      <c r="BC254" s="241"/>
      <c r="BD254" s="241"/>
      <c r="BE254" s="241"/>
      <c r="BF254" s="241"/>
      <c r="BG254" s="241"/>
      <c r="BH254" s="241"/>
      <c r="BI254" s="241"/>
      <c r="BJ254" s="241"/>
      <c r="BK254" s="241"/>
      <c r="BL254" s="241"/>
      <c r="BM254" s="241"/>
      <c r="BN254" s="241"/>
      <c r="BO254" s="241"/>
      <c r="BP254" s="241"/>
    </row>
    <row r="255" customFormat="false" ht="15" hidden="false" customHeight="false" outlineLevel="0" collapsed="false">
      <c r="A255" s="241"/>
      <c r="B255" s="241"/>
      <c r="C255" s="242"/>
      <c r="D255" s="226" t="s">
        <v>709</v>
      </c>
      <c r="E255" s="227" t="s">
        <v>307</v>
      </c>
      <c r="F255" s="228"/>
      <c r="G255" s="241"/>
      <c r="H255" s="241"/>
      <c r="I255" s="241"/>
      <c r="J255" s="241"/>
      <c r="K255" s="241"/>
      <c r="L255" s="241"/>
      <c r="M255" s="241"/>
      <c r="N255" s="243"/>
      <c r="O255" s="243"/>
      <c r="P255" s="243"/>
      <c r="Q255" s="244"/>
      <c r="R255" s="244"/>
      <c r="S255" s="244"/>
      <c r="T255" s="245"/>
      <c r="U255" s="244"/>
      <c r="V255" s="244"/>
      <c r="W255" s="244"/>
      <c r="X255" s="244"/>
      <c r="Y255" s="241"/>
      <c r="Z255" s="241"/>
      <c r="AA255" s="241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  <c r="AV255" s="241"/>
      <c r="AW255" s="241"/>
      <c r="AX255" s="241"/>
      <c r="AY255" s="241"/>
      <c r="AZ255" s="241"/>
      <c r="BA255" s="241"/>
      <c r="BB255" s="241"/>
      <c r="BC255" s="241"/>
      <c r="BD255" s="241"/>
      <c r="BE255" s="241"/>
      <c r="BF255" s="241"/>
      <c r="BG255" s="241"/>
      <c r="BH255" s="241"/>
      <c r="BI255" s="241"/>
      <c r="BJ255" s="241"/>
      <c r="BK255" s="241"/>
      <c r="BL255" s="241"/>
      <c r="BM255" s="241"/>
      <c r="BN255" s="241"/>
      <c r="BO255" s="241"/>
      <c r="BP255" s="241"/>
    </row>
    <row r="256" customFormat="false" ht="15" hidden="false" customHeight="false" outlineLevel="0" collapsed="false">
      <c r="A256" s="241"/>
      <c r="B256" s="241"/>
      <c r="C256" s="242"/>
      <c r="D256" s="226" t="s">
        <v>710</v>
      </c>
      <c r="E256" s="227" t="s">
        <v>307</v>
      </c>
      <c r="F256" s="228"/>
      <c r="G256" s="241"/>
      <c r="H256" s="241"/>
      <c r="I256" s="241"/>
      <c r="J256" s="241"/>
      <c r="K256" s="241"/>
      <c r="L256" s="241"/>
      <c r="M256" s="241"/>
      <c r="N256" s="243"/>
      <c r="O256" s="243"/>
      <c r="P256" s="243"/>
      <c r="Q256" s="244"/>
      <c r="R256" s="244"/>
      <c r="S256" s="244"/>
      <c r="T256" s="245"/>
      <c r="U256" s="244"/>
      <c r="V256" s="244"/>
      <c r="W256" s="244"/>
      <c r="X256" s="244"/>
      <c r="Y256" s="241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  <c r="AV256" s="241"/>
      <c r="AW256" s="241"/>
      <c r="AX256" s="241"/>
      <c r="AY256" s="241"/>
      <c r="AZ256" s="241"/>
      <c r="BA256" s="241"/>
      <c r="BB256" s="241"/>
      <c r="BC256" s="241"/>
      <c r="BD256" s="241"/>
      <c r="BE256" s="241"/>
      <c r="BF256" s="241"/>
      <c r="BG256" s="241"/>
      <c r="BH256" s="241"/>
      <c r="BI256" s="241"/>
      <c r="BJ256" s="241"/>
      <c r="BK256" s="241"/>
      <c r="BL256" s="241"/>
      <c r="BM256" s="241"/>
      <c r="BN256" s="241"/>
      <c r="BO256" s="241"/>
      <c r="BP256" s="241"/>
    </row>
    <row r="257" customFormat="false" ht="15" hidden="false" customHeight="false" outlineLevel="0" collapsed="false">
      <c r="A257" s="241"/>
      <c r="B257" s="241"/>
      <c r="C257" s="242"/>
      <c r="D257" s="226" t="s">
        <v>711</v>
      </c>
      <c r="E257" s="227" t="s">
        <v>307</v>
      </c>
      <c r="F257" s="228"/>
      <c r="G257" s="241"/>
      <c r="H257" s="241"/>
      <c r="I257" s="241"/>
      <c r="J257" s="241"/>
      <c r="K257" s="241"/>
      <c r="L257" s="241"/>
      <c r="M257" s="241"/>
      <c r="N257" s="243"/>
      <c r="O257" s="243"/>
      <c r="P257" s="243"/>
      <c r="Q257" s="244"/>
      <c r="R257" s="244"/>
      <c r="S257" s="244"/>
      <c r="T257" s="245"/>
      <c r="U257" s="244"/>
      <c r="V257" s="244"/>
      <c r="W257" s="244"/>
      <c r="X257" s="244"/>
      <c r="Y257" s="241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  <c r="AV257" s="241"/>
      <c r="AW257" s="241"/>
      <c r="AX257" s="241"/>
      <c r="AY257" s="241"/>
      <c r="AZ257" s="241"/>
      <c r="BA257" s="241"/>
      <c r="BB257" s="241"/>
      <c r="BC257" s="241"/>
      <c r="BD257" s="241"/>
      <c r="BE257" s="241"/>
      <c r="BF257" s="241"/>
      <c r="BG257" s="241"/>
      <c r="BH257" s="241"/>
      <c r="BI257" s="241"/>
      <c r="BJ257" s="241"/>
      <c r="BK257" s="241"/>
      <c r="BL257" s="241"/>
      <c r="BM257" s="241"/>
      <c r="BN257" s="241"/>
      <c r="BO257" s="241"/>
      <c r="BP257" s="241"/>
    </row>
    <row r="258" customFormat="false" ht="15" hidden="false" customHeight="false" outlineLevel="0" collapsed="false">
      <c r="A258" s="241"/>
      <c r="B258" s="241"/>
      <c r="C258" s="242"/>
      <c r="D258" s="226" t="s">
        <v>712</v>
      </c>
      <c r="E258" s="227" t="s">
        <v>317</v>
      </c>
      <c r="F258" s="228"/>
      <c r="G258" s="241"/>
      <c r="H258" s="241"/>
      <c r="I258" s="241"/>
      <c r="J258" s="241"/>
      <c r="K258" s="241"/>
      <c r="L258" s="241"/>
      <c r="M258" s="241"/>
      <c r="N258" s="243"/>
      <c r="O258" s="243"/>
      <c r="P258" s="243"/>
      <c r="Q258" s="244"/>
      <c r="R258" s="244"/>
      <c r="S258" s="244"/>
      <c r="T258" s="245"/>
      <c r="U258" s="244"/>
      <c r="V258" s="244"/>
      <c r="W258" s="244"/>
      <c r="X258" s="244"/>
      <c r="Y258" s="241"/>
      <c r="Z258" s="241"/>
      <c r="AA258" s="241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  <c r="AV258" s="241"/>
      <c r="AW258" s="241"/>
      <c r="AX258" s="241"/>
      <c r="AY258" s="241"/>
      <c r="AZ258" s="241"/>
      <c r="BA258" s="241"/>
      <c r="BB258" s="241"/>
      <c r="BC258" s="241"/>
      <c r="BD258" s="241"/>
      <c r="BE258" s="241"/>
      <c r="BF258" s="241"/>
      <c r="BG258" s="241"/>
      <c r="BH258" s="241"/>
      <c r="BI258" s="241"/>
      <c r="BJ258" s="241"/>
      <c r="BK258" s="241"/>
      <c r="BL258" s="241"/>
      <c r="BM258" s="241"/>
      <c r="BN258" s="241"/>
      <c r="BO258" s="241"/>
      <c r="BP258" s="241"/>
    </row>
    <row r="259" customFormat="false" ht="15" hidden="false" customHeight="false" outlineLevel="0" collapsed="false">
      <c r="A259" s="241"/>
      <c r="B259" s="241"/>
      <c r="C259" s="242"/>
      <c r="D259" s="241"/>
      <c r="E259" s="241"/>
      <c r="F259" s="241"/>
      <c r="G259" s="241"/>
      <c r="H259" s="241"/>
      <c r="I259" s="241"/>
      <c r="J259" s="241"/>
      <c r="K259" s="241"/>
      <c r="L259" s="241"/>
      <c r="M259" s="241"/>
      <c r="N259" s="243"/>
      <c r="O259" s="243"/>
      <c r="P259" s="243"/>
      <c r="Q259" s="244"/>
      <c r="R259" s="244"/>
      <c r="S259" s="244"/>
      <c r="T259" s="245"/>
      <c r="U259" s="244"/>
      <c r="V259" s="244"/>
      <c r="W259" s="244"/>
      <c r="X259" s="244"/>
      <c r="Y259" s="241"/>
      <c r="Z259" s="241"/>
      <c r="AA259" s="241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  <c r="AV259" s="241"/>
      <c r="AW259" s="241"/>
      <c r="AX259" s="241"/>
      <c r="AY259" s="241"/>
      <c r="AZ259" s="241"/>
      <c r="BA259" s="241"/>
      <c r="BB259" s="241"/>
      <c r="BC259" s="241"/>
      <c r="BD259" s="241"/>
      <c r="BE259" s="241"/>
      <c r="BF259" s="241"/>
      <c r="BG259" s="241"/>
      <c r="BH259" s="241"/>
      <c r="BI259" s="241"/>
      <c r="BJ259" s="241"/>
      <c r="BK259" s="241"/>
      <c r="BL259" s="241"/>
      <c r="BM259" s="241"/>
      <c r="BN259" s="241"/>
      <c r="BO259" s="241"/>
      <c r="BP259" s="241"/>
    </row>
    <row r="260" customFormat="false" ht="15" hidden="false" customHeight="false" outlineLevel="0" collapsed="false">
      <c r="A260" s="241"/>
      <c r="B260" s="241"/>
      <c r="C260" s="242"/>
      <c r="D260" s="241"/>
      <c r="E260" s="241"/>
      <c r="F260" s="241"/>
      <c r="G260" s="241"/>
      <c r="H260" s="241"/>
      <c r="I260" s="241"/>
      <c r="J260" s="241"/>
      <c r="K260" s="241"/>
      <c r="L260" s="241"/>
      <c r="M260" s="241"/>
      <c r="N260" s="243"/>
      <c r="O260" s="243"/>
      <c r="P260" s="243"/>
      <c r="Q260" s="244"/>
      <c r="R260" s="244"/>
      <c r="S260" s="244"/>
      <c r="T260" s="245"/>
      <c r="U260" s="244"/>
      <c r="V260" s="244"/>
      <c r="W260" s="244"/>
      <c r="X260" s="244"/>
      <c r="Y260" s="241"/>
      <c r="Z260" s="241"/>
      <c r="AA260" s="241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  <c r="AV260" s="241"/>
      <c r="AW260" s="241"/>
      <c r="AX260" s="241"/>
      <c r="AY260" s="241"/>
      <c r="AZ260" s="241"/>
      <c r="BA260" s="241"/>
      <c r="BB260" s="241"/>
      <c r="BC260" s="241"/>
      <c r="BD260" s="241"/>
      <c r="BE260" s="241"/>
      <c r="BF260" s="241"/>
      <c r="BG260" s="241"/>
      <c r="BH260" s="241"/>
      <c r="BI260" s="241"/>
      <c r="BJ260" s="241"/>
      <c r="BK260" s="241"/>
      <c r="BL260" s="241"/>
      <c r="BM260" s="241"/>
      <c r="BN260" s="241"/>
      <c r="BO260" s="241"/>
      <c r="BP260" s="241"/>
    </row>
    <row r="261" customFormat="false" ht="15" hidden="false" customHeight="false" outlineLevel="0" collapsed="false">
      <c r="A261" s="241"/>
      <c r="B261" s="241"/>
      <c r="C261" s="241"/>
      <c r="D261" s="241"/>
      <c r="E261" s="241"/>
      <c r="F261" s="241"/>
      <c r="G261" s="241"/>
      <c r="H261" s="241"/>
      <c r="I261" s="241"/>
      <c r="J261" s="241"/>
      <c r="K261" s="241"/>
      <c r="L261" s="241"/>
      <c r="M261" s="241"/>
      <c r="N261" s="243"/>
      <c r="O261" s="243"/>
      <c r="P261" s="243"/>
      <c r="Q261" s="244"/>
      <c r="R261" s="244"/>
      <c r="S261" s="244"/>
      <c r="T261" s="245"/>
      <c r="U261" s="244"/>
      <c r="V261" s="244"/>
      <c r="W261" s="244"/>
      <c r="X261" s="244"/>
      <c r="Y261" s="241"/>
      <c r="Z261" s="241"/>
      <c r="AA261" s="241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  <c r="AV261" s="241"/>
      <c r="AW261" s="241"/>
      <c r="AX261" s="241"/>
      <c r="AY261" s="241"/>
      <c r="AZ261" s="241"/>
      <c r="BA261" s="241"/>
      <c r="BB261" s="241"/>
      <c r="BC261" s="241"/>
      <c r="BD261" s="241"/>
      <c r="BE261" s="241"/>
      <c r="BF261" s="241"/>
      <c r="BG261" s="241"/>
      <c r="BH261" s="241"/>
      <c r="BI261" s="241"/>
      <c r="BJ261" s="241"/>
      <c r="BK261" s="241"/>
      <c r="BL261" s="241"/>
      <c r="BM261" s="241"/>
      <c r="BN261" s="241"/>
      <c r="BO261" s="241"/>
      <c r="BP261" s="241"/>
    </row>
    <row r="262" customFormat="false" ht="15" hidden="false" customHeight="false" outlineLevel="0" collapsed="false">
      <c r="A262" s="241"/>
      <c r="B262" s="241"/>
      <c r="C262" s="241"/>
      <c r="D262" s="241"/>
      <c r="E262" s="241"/>
      <c r="F262" s="241"/>
      <c r="G262" s="241"/>
      <c r="H262" s="241"/>
      <c r="I262" s="241"/>
      <c r="J262" s="241"/>
      <c r="K262" s="241"/>
      <c r="L262" s="241"/>
      <c r="M262" s="241"/>
      <c r="N262" s="243"/>
      <c r="O262" s="243"/>
      <c r="P262" s="243"/>
      <c r="Q262" s="244"/>
      <c r="R262" s="244"/>
      <c r="S262" s="244"/>
      <c r="T262" s="245"/>
      <c r="U262" s="244"/>
      <c r="V262" s="244"/>
      <c r="W262" s="244"/>
      <c r="X262" s="244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  <c r="AV262" s="241"/>
      <c r="AW262" s="241"/>
      <c r="AX262" s="241"/>
      <c r="AY262" s="241"/>
      <c r="AZ262" s="241"/>
      <c r="BA262" s="241"/>
      <c r="BB262" s="241"/>
      <c r="BC262" s="241"/>
      <c r="BD262" s="241"/>
      <c r="BE262" s="241"/>
      <c r="BF262" s="241"/>
      <c r="BG262" s="241"/>
      <c r="BH262" s="241"/>
      <c r="BI262" s="241"/>
      <c r="BJ262" s="241"/>
      <c r="BK262" s="241"/>
      <c r="BL262" s="241"/>
      <c r="BM262" s="241"/>
      <c r="BN262" s="241"/>
      <c r="BO262" s="241"/>
      <c r="BP262" s="241"/>
    </row>
    <row r="263" customFormat="false" ht="15" hidden="false" customHeight="false" outlineLevel="0" collapsed="false">
      <c r="A263" s="241"/>
      <c r="B263" s="241"/>
      <c r="C263" s="241"/>
      <c r="D263" s="241"/>
      <c r="E263" s="241"/>
      <c r="F263" s="241"/>
      <c r="G263" s="241"/>
      <c r="H263" s="241"/>
      <c r="I263" s="241"/>
      <c r="J263" s="241"/>
      <c r="K263" s="241"/>
      <c r="L263" s="241"/>
      <c r="M263" s="241"/>
      <c r="N263" s="243"/>
      <c r="O263" s="243"/>
      <c r="P263" s="243"/>
      <c r="Q263" s="244"/>
      <c r="R263" s="244"/>
      <c r="S263" s="244"/>
      <c r="T263" s="245"/>
      <c r="U263" s="244"/>
      <c r="V263" s="244"/>
      <c r="W263" s="244"/>
      <c r="X263" s="244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  <c r="AV263" s="241"/>
      <c r="AW263" s="241"/>
      <c r="AX263" s="241"/>
      <c r="AY263" s="241"/>
      <c r="AZ263" s="241"/>
      <c r="BA263" s="241"/>
      <c r="BB263" s="241"/>
      <c r="BC263" s="241"/>
      <c r="BD263" s="241"/>
      <c r="BE263" s="241"/>
      <c r="BF263" s="241"/>
      <c r="BG263" s="241"/>
      <c r="BH263" s="241"/>
      <c r="BI263" s="241"/>
      <c r="BJ263" s="241"/>
      <c r="BK263" s="241"/>
      <c r="BL263" s="241"/>
      <c r="BM263" s="241"/>
      <c r="BN263" s="241"/>
      <c r="BO263" s="241"/>
      <c r="BP263" s="241"/>
    </row>
    <row r="264" customFormat="false" ht="15" hidden="false" customHeight="false" outlineLevel="0" collapsed="false">
      <c r="A264" s="241"/>
      <c r="B264" s="241"/>
      <c r="C264" s="241"/>
      <c r="D264" s="241"/>
      <c r="E264" s="241"/>
      <c r="F264" s="241"/>
      <c r="G264" s="241"/>
      <c r="H264" s="241"/>
      <c r="I264" s="241"/>
      <c r="J264" s="241"/>
      <c r="K264" s="241"/>
      <c r="L264" s="241"/>
      <c r="M264" s="241"/>
      <c r="N264" s="243"/>
      <c r="O264" s="243"/>
      <c r="P264" s="243"/>
      <c r="Q264" s="244"/>
      <c r="R264" s="244"/>
      <c r="S264" s="244"/>
      <c r="T264" s="245"/>
      <c r="U264" s="244"/>
      <c r="V264" s="244"/>
      <c r="W264" s="244"/>
      <c r="X264" s="244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  <c r="AV264" s="241"/>
      <c r="AW264" s="241"/>
      <c r="AX264" s="241"/>
      <c r="AY264" s="241"/>
      <c r="AZ264" s="241"/>
      <c r="BA264" s="241"/>
      <c r="BB264" s="241"/>
      <c r="BC264" s="241"/>
      <c r="BD264" s="241"/>
      <c r="BE264" s="241"/>
      <c r="BF264" s="241"/>
      <c r="BG264" s="241"/>
      <c r="BH264" s="241"/>
      <c r="BI264" s="241"/>
      <c r="BJ264" s="241"/>
      <c r="BK264" s="241"/>
      <c r="BL264" s="241"/>
      <c r="BM264" s="241"/>
      <c r="BN264" s="241"/>
      <c r="BO264" s="241"/>
      <c r="BP264" s="241"/>
    </row>
    <row r="265" customFormat="false" ht="15" hidden="false" customHeight="false" outlineLevel="0" collapsed="false">
      <c r="A265" s="241"/>
      <c r="B265" s="241"/>
      <c r="C265" s="241"/>
      <c r="D265" s="241"/>
      <c r="E265" s="241"/>
      <c r="F265" s="241"/>
      <c r="G265" s="241"/>
      <c r="H265" s="241"/>
      <c r="I265" s="241"/>
      <c r="J265" s="241"/>
      <c r="K265" s="241"/>
      <c r="L265" s="241"/>
      <c r="M265" s="241"/>
      <c r="N265" s="243"/>
      <c r="O265" s="243"/>
      <c r="P265" s="243"/>
      <c r="Q265" s="244"/>
      <c r="R265" s="244"/>
      <c r="S265" s="244"/>
      <c r="T265" s="245"/>
      <c r="U265" s="244"/>
      <c r="V265" s="244"/>
      <c r="W265" s="244"/>
      <c r="X265" s="244"/>
      <c r="Y265" s="241"/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  <c r="AV265" s="241"/>
      <c r="AW265" s="241"/>
      <c r="AX265" s="241"/>
      <c r="AY265" s="241"/>
      <c r="AZ265" s="241"/>
      <c r="BA265" s="241"/>
      <c r="BB265" s="241"/>
      <c r="BC265" s="241"/>
      <c r="BD265" s="241"/>
      <c r="BE265" s="241"/>
      <c r="BF265" s="241"/>
      <c r="BG265" s="241"/>
      <c r="BH265" s="241"/>
      <c r="BI265" s="241"/>
      <c r="BJ265" s="241"/>
      <c r="BK265" s="241"/>
      <c r="BL265" s="241"/>
      <c r="BM265" s="241"/>
      <c r="BN265" s="241"/>
      <c r="BO265" s="241"/>
      <c r="BP265" s="241"/>
    </row>
    <row r="266" customFormat="false" ht="15" hidden="false" customHeight="false" outlineLevel="0" collapsed="false">
      <c r="A266" s="241"/>
      <c r="B266" s="241"/>
      <c r="C266" s="241"/>
      <c r="D266" s="241"/>
      <c r="E266" s="241"/>
      <c r="F266" s="241"/>
      <c r="G266" s="241"/>
      <c r="H266" s="241"/>
      <c r="I266" s="241"/>
      <c r="J266" s="241"/>
      <c r="K266" s="241"/>
      <c r="L266" s="241"/>
      <c r="M266" s="241"/>
      <c r="N266" s="243"/>
      <c r="O266" s="243"/>
      <c r="P266" s="243"/>
      <c r="Q266" s="244"/>
      <c r="R266" s="244"/>
      <c r="S266" s="244"/>
      <c r="T266" s="245"/>
      <c r="U266" s="244"/>
      <c r="V266" s="244"/>
      <c r="W266" s="244"/>
      <c r="X266" s="244"/>
      <c r="Y266" s="241"/>
      <c r="Z266" s="241"/>
      <c r="AA266" s="241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  <c r="AV266" s="241"/>
      <c r="AW266" s="241"/>
      <c r="AX266" s="241"/>
      <c r="AY266" s="241"/>
      <c r="AZ266" s="241"/>
      <c r="BA266" s="241"/>
      <c r="BB266" s="241"/>
      <c r="BC266" s="241"/>
      <c r="BD266" s="241"/>
      <c r="BE266" s="241"/>
      <c r="BF266" s="241"/>
      <c r="BG266" s="241"/>
      <c r="BH266" s="241"/>
      <c r="BI266" s="241"/>
      <c r="BJ266" s="241"/>
      <c r="BK266" s="241"/>
      <c r="BL266" s="241"/>
      <c r="BM266" s="241"/>
      <c r="BN266" s="241"/>
      <c r="BO266" s="241"/>
      <c r="BP266" s="241"/>
    </row>
    <row r="267" customFormat="false" ht="15" hidden="false" customHeight="false" outlineLevel="0" collapsed="false">
      <c r="A267" s="241"/>
      <c r="B267" s="241"/>
      <c r="C267" s="241"/>
      <c r="D267" s="241"/>
      <c r="E267" s="241"/>
      <c r="F267" s="241"/>
      <c r="G267" s="241"/>
      <c r="H267" s="241"/>
      <c r="I267" s="241"/>
      <c r="J267" s="241"/>
      <c r="K267" s="241"/>
      <c r="L267" s="241"/>
      <c r="M267" s="241"/>
      <c r="N267" s="243"/>
      <c r="O267" s="243"/>
      <c r="P267" s="243"/>
      <c r="Q267" s="244"/>
      <c r="R267" s="244"/>
      <c r="S267" s="244"/>
      <c r="T267" s="245"/>
      <c r="U267" s="244"/>
      <c r="V267" s="244"/>
      <c r="W267" s="244"/>
      <c r="X267" s="244"/>
      <c r="Y267" s="241"/>
      <c r="Z267" s="241"/>
      <c r="AA267" s="241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  <c r="AV267" s="241"/>
      <c r="AW267" s="241"/>
      <c r="AX267" s="241"/>
      <c r="AY267" s="241"/>
      <c r="AZ267" s="241"/>
      <c r="BA267" s="241"/>
      <c r="BB267" s="241"/>
      <c r="BC267" s="241"/>
      <c r="BD267" s="241"/>
      <c r="BE267" s="241"/>
      <c r="BF267" s="241"/>
      <c r="BG267" s="241"/>
      <c r="BH267" s="241"/>
      <c r="BI267" s="241"/>
      <c r="BJ267" s="241"/>
      <c r="BK267" s="241"/>
      <c r="BL267" s="241"/>
      <c r="BM267" s="241"/>
      <c r="BN267" s="241"/>
      <c r="BO267" s="241"/>
      <c r="BP267" s="241"/>
    </row>
    <row r="268" customFormat="false" ht="15" hidden="false" customHeight="false" outlineLevel="0" collapsed="false">
      <c r="A268" s="241"/>
      <c r="B268" s="241"/>
      <c r="C268" s="241"/>
      <c r="D268" s="241"/>
      <c r="E268" s="241"/>
      <c r="F268" s="241"/>
      <c r="G268" s="241"/>
      <c r="H268" s="241"/>
      <c r="I268" s="241"/>
      <c r="J268" s="241"/>
      <c r="K268" s="241"/>
      <c r="L268" s="241"/>
      <c r="M268" s="241"/>
      <c r="N268" s="243"/>
      <c r="O268" s="243"/>
      <c r="P268" s="243"/>
      <c r="Q268" s="244"/>
      <c r="R268" s="244"/>
      <c r="S268" s="244"/>
      <c r="T268" s="245"/>
      <c r="U268" s="244"/>
      <c r="V268" s="244"/>
      <c r="W268" s="244"/>
      <c r="X268" s="244"/>
      <c r="Y268" s="241"/>
      <c r="Z268" s="241"/>
      <c r="AA268" s="241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  <c r="AV268" s="241"/>
      <c r="AW268" s="241"/>
      <c r="AX268" s="241"/>
      <c r="AY268" s="241"/>
      <c r="AZ268" s="241"/>
      <c r="BA268" s="241"/>
      <c r="BB268" s="241"/>
      <c r="BC268" s="241"/>
      <c r="BD268" s="241"/>
      <c r="BE268" s="241"/>
      <c r="BF268" s="241"/>
      <c r="BG268" s="241"/>
      <c r="BH268" s="241"/>
      <c r="BI268" s="241"/>
      <c r="BJ268" s="241"/>
      <c r="BK268" s="241"/>
      <c r="BL268" s="241"/>
      <c r="BM268" s="241"/>
      <c r="BN268" s="241"/>
      <c r="BO268" s="241"/>
      <c r="BP268" s="241"/>
    </row>
    <row r="269" customFormat="false" ht="15" hidden="false" customHeight="false" outlineLevel="0" collapsed="false">
      <c r="A269" s="241"/>
      <c r="B269" s="241"/>
      <c r="C269" s="241"/>
      <c r="D269" s="241"/>
      <c r="E269" s="241"/>
      <c r="F269" s="241"/>
      <c r="G269" s="241"/>
      <c r="H269" s="241"/>
      <c r="I269" s="241"/>
      <c r="J269" s="241"/>
      <c r="K269" s="241"/>
      <c r="L269" s="241"/>
      <c r="M269" s="241"/>
      <c r="N269" s="243"/>
      <c r="O269" s="243"/>
      <c r="P269" s="243"/>
      <c r="Q269" s="244"/>
      <c r="R269" s="244"/>
      <c r="S269" s="244"/>
      <c r="T269" s="245"/>
      <c r="U269" s="244"/>
      <c r="V269" s="244"/>
      <c r="W269" s="244"/>
      <c r="X269" s="244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  <c r="AV269" s="241"/>
      <c r="AW269" s="241"/>
      <c r="AX269" s="241"/>
      <c r="AY269" s="241"/>
      <c r="AZ269" s="241"/>
      <c r="BA269" s="241"/>
      <c r="BB269" s="241"/>
      <c r="BC269" s="241"/>
      <c r="BD269" s="241"/>
      <c r="BE269" s="241"/>
      <c r="BF269" s="241"/>
      <c r="BG269" s="241"/>
      <c r="BH269" s="241"/>
      <c r="BI269" s="241"/>
      <c r="BJ269" s="241"/>
      <c r="BK269" s="241"/>
      <c r="BL269" s="241"/>
      <c r="BM269" s="241"/>
      <c r="BN269" s="241"/>
      <c r="BO269" s="241"/>
      <c r="BP269" s="241"/>
    </row>
    <row r="270" customFormat="false" ht="15" hidden="false" customHeight="false" outlineLevel="0" collapsed="false">
      <c r="A270" s="241"/>
      <c r="B270" s="241"/>
      <c r="C270" s="241"/>
      <c r="D270" s="241"/>
      <c r="E270" s="241"/>
      <c r="F270" s="241"/>
      <c r="G270" s="241"/>
      <c r="H270" s="241"/>
      <c r="I270" s="241"/>
      <c r="J270" s="241"/>
      <c r="K270" s="241"/>
      <c r="L270" s="241"/>
      <c r="M270" s="241"/>
      <c r="N270" s="243"/>
      <c r="O270" s="243"/>
      <c r="P270" s="243"/>
      <c r="Q270" s="244"/>
      <c r="R270" s="244"/>
      <c r="S270" s="244"/>
      <c r="T270" s="245"/>
      <c r="U270" s="244"/>
      <c r="V270" s="244"/>
      <c r="W270" s="244"/>
      <c r="X270" s="244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  <c r="AV270" s="241"/>
      <c r="AW270" s="241"/>
      <c r="AX270" s="241"/>
      <c r="AY270" s="241"/>
      <c r="AZ270" s="241"/>
      <c r="BA270" s="241"/>
      <c r="BB270" s="241"/>
      <c r="BC270" s="241"/>
      <c r="BD270" s="241"/>
      <c r="BE270" s="241"/>
      <c r="BF270" s="241"/>
      <c r="BG270" s="241"/>
      <c r="BH270" s="241"/>
      <c r="BI270" s="241"/>
      <c r="BJ270" s="241"/>
      <c r="BK270" s="241"/>
      <c r="BL270" s="241"/>
      <c r="BM270" s="241"/>
      <c r="BN270" s="241"/>
      <c r="BO270" s="241"/>
      <c r="BP270" s="241"/>
    </row>
    <row r="271" customFormat="false" ht="15" hidden="false" customHeight="false" outlineLevel="0" collapsed="false">
      <c r="A271" s="241"/>
      <c r="B271" s="241"/>
      <c r="C271" s="241"/>
      <c r="D271" s="241"/>
      <c r="E271" s="241"/>
      <c r="F271" s="241"/>
      <c r="G271" s="241"/>
      <c r="H271" s="241"/>
      <c r="I271" s="241"/>
      <c r="J271" s="241"/>
      <c r="K271" s="241"/>
      <c r="L271" s="241"/>
      <c r="M271" s="241"/>
      <c r="N271" s="243"/>
      <c r="O271" s="243"/>
      <c r="P271" s="243"/>
      <c r="Q271" s="244"/>
      <c r="R271" s="244"/>
      <c r="S271" s="244"/>
      <c r="T271" s="245"/>
      <c r="U271" s="244"/>
      <c r="V271" s="244"/>
      <c r="W271" s="244"/>
      <c r="X271" s="244"/>
      <c r="Y271" s="241"/>
      <c r="Z271" s="241"/>
      <c r="AA271" s="241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  <c r="AV271" s="241"/>
      <c r="AW271" s="241"/>
      <c r="AX271" s="241"/>
      <c r="AY271" s="241"/>
      <c r="AZ271" s="241"/>
      <c r="BA271" s="241"/>
      <c r="BB271" s="241"/>
      <c r="BC271" s="241"/>
      <c r="BD271" s="241"/>
      <c r="BE271" s="241"/>
      <c r="BF271" s="241"/>
      <c r="BG271" s="241"/>
      <c r="BH271" s="241"/>
      <c r="BI271" s="241"/>
      <c r="BJ271" s="241"/>
      <c r="BK271" s="241"/>
      <c r="BL271" s="241"/>
      <c r="BM271" s="241"/>
      <c r="BN271" s="241"/>
      <c r="BO271" s="241"/>
      <c r="BP271" s="241"/>
    </row>
    <row r="272" customFormat="false" ht="15" hidden="false" customHeight="false" outlineLevel="0" collapsed="false">
      <c r="A272" s="241"/>
      <c r="B272" s="241"/>
      <c r="C272" s="241"/>
      <c r="D272" s="241"/>
      <c r="E272" s="241"/>
      <c r="F272" s="241"/>
      <c r="G272" s="241"/>
      <c r="H272" s="241"/>
      <c r="I272" s="241"/>
      <c r="J272" s="241"/>
      <c r="K272" s="241"/>
      <c r="L272" s="241"/>
      <c r="M272" s="241"/>
      <c r="N272" s="243"/>
      <c r="O272" s="243"/>
      <c r="P272" s="243"/>
      <c r="Q272" s="244"/>
      <c r="R272" s="244"/>
      <c r="S272" s="244"/>
      <c r="T272" s="245"/>
      <c r="U272" s="244"/>
      <c r="V272" s="244"/>
      <c r="W272" s="244"/>
      <c r="X272" s="244"/>
      <c r="Y272" s="241"/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  <c r="AV272" s="241"/>
      <c r="AW272" s="241"/>
      <c r="AX272" s="241"/>
      <c r="AY272" s="241"/>
      <c r="AZ272" s="241"/>
      <c r="BA272" s="241"/>
      <c r="BB272" s="241"/>
      <c r="BC272" s="241"/>
      <c r="BD272" s="241"/>
      <c r="BE272" s="241"/>
      <c r="BF272" s="241"/>
      <c r="BG272" s="241"/>
      <c r="BH272" s="241"/>
      <c r="BI272" s="241"/>
      <c r="BJ272" s="241"/>
      <c r="BK272" s="241"/>
      <c r="BL272" s="241"/>
      <c r="BM272" s="241"/>
      <c r="BN272" s="241"/>
      <c r="BO272" s="241"/>
      <c r="BP272" s="241"/>
    </row>
    <row r="273" customFormat="false" ht="15" hidden="false" customHeight="false" outlineLevel="0" collapsed="false">
      <c r="A273" s="241"/>
      <c r="B273" s="241"/>
      <c r="C273" s="241"/>
      <c r="D273" s="241"/>
      <c r="E273" s="241"/>
      <c r="F273" s="241"/>
      <c r="G273" s="241"/>
      <c r="H273" s="241"/>
      <c r="I273" s="241"/>
      <c r="J273" s="241"/>
      <c r="K273" s="241"/>
      <c r="L273" s="241"/>
      <c r="M273" s="241"/>
      <c r="N273" s="243"/>
      <c r="O273" s="243"/>
      <c r="P273" s="243"/>
      <c r="Q273" s="244"/>
      <c r="R273" s="244"/>
      <c r="S273" s="244"/>
      <c r="T273" s="245"/>
      <c r="U273" s="244"/>
      <c r="V273" s="244"/>
      <c r="W273" s="244"/>
      <c r="X273" s="244"/>
      <c r="Y273" s="241"/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  <c r="AU273" s="241"/>
      <c r="AV273" s="241"/>
      <c r="AW273" s="241"/>
      <c r="AX273" s="241"/>
      <c r="AY273" s="241"/>
      <c r="AZ273" s="241"/>
      <c r="BA273" s="241"/>
      <c r="BB273" s="241"/>
      <c r="BC273" s="241"/>
      <c r="BD273" s="241"/>
      <c r="BE273" s="241"/>
      <c r="BF273" s="241"/>
      <c r="BG273" s="241"/>
      <c r="BH273" s="241"/>
      <c r="BI273" s="241"/>
      <c r="BJ273" s="241"/>
      <c r="BK273" s="241"/>
      <c r="BL273" s="241"/>
      <c r="BM273" s="241"/>
      <c r="BN273" s="241"/>
      <c r="BO273" s="241"/>
      <c r="BP273" s="241"/>
    </row>
    <row r="274" customFormat="false" ht="15" hidden="false" customHeight="false" outlineLevel="0" collapsed="false">
      <c r="A274" s="241"/>
      <c r="B274" s="241"/>
      <c r="C274" s="241"/>
      <c r="D274" s="241"/>
      <c r="E274" s="241"/>
      <c r="F274" s="241"/>
      <c r="G274" s="241"/>
      <c r="H274" s="241"/>
      <c r="I274" s="241"/>
      <c r="J274" s="241"/>
      <c r="K274" s="241"/>
      <c r="L274" s="241"/>
      <c r="M274" s="241"/>
      <c r="N274" s="243"/>
      <c r="O274" s="243"/>
      <c r="P274" s="243"/>
      <c r="Q274" s="244"/>
      <c r="R274" s="244"/>
      <c r="S274" s="244"/>
      <c r="T274" s="245"/>
      <c r="U274" s="244"/>
      <c r="V274" s="244"/>
      <c r="W274" s="244"/>
      <c r="X274" s="244"/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  <c r="AV274" s="241"/>
      <c r="AW274" s="241"/>
      <c r="AX274" s="241"/>
      <c r="AY274" s="241"/>
      <c r="AZ274" s="241"/>
      <c r="BA274" s="241"/>
      <c r="BB274" s="241"/>
      <c r="BC274" s="241"/>
      <c r="BD274" s="241"/>
      <c r="BE274" s="241"/>
      <c r="BF274" s="241"/>
      <c r="BG274" s="241"/>
      <c r="BH274" s="241"/>
      <c r="BI274" s="241"/>
      <c r="BJ274" s="241"/>
      <c r="BK274" s="241"/>
      <c r="BL274" s="241"/>
      <c r="BM274" s="241"/>
      <c r="BN274" s="241"/>
      <c r="BO274" s="241"/>
      <c r="BP274" s="241"/>
    </row>
    <row r="275" customFormat="false" ht="15" hidden="false" customHeight="false" outlineLevel="0" collapsed="false">
      <c r="A275" s="241"/>
      <c r="B275" s="241"/>
      <c r="C275" s="241"/>
      <c r="D275" s="241"/>
      <c r="E275" s="241"/>
      <c r="F275" s="241"/>
      <c r="G275" s="241"/>
      <c r="H275" s="241"/>
      <c r="I275" s="241"/>
      <c r="J275" s="241"/>
      <c r="K275" s="241"/>
      <c r="L275" s="241"/>
      <c r="M275" s="241"/>
      <c r="N275" s="243"/>
      <c r="O275" s="243"/>
      <c r="P275" s="243"/>
      <c r="Q275" s="244"/>
      <c r="R275" s="244"/>
      <c r="S275" s="244"/>
      <c r="T275" s="245"/>
      <c r="U275" s="244"/>
      <c r="V275" s="244"/>
      <c r="W275" s="244"/>
      <c r="X275" s="244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  <c r="AV275" s="241"/>
      <c r="AW275" s="241"/>
      <c r="AX275" s="241"/>
      <c r="AY275" s="241"/>
      <c r="AZ275" s="241"/>
      <c r="BA275" s="241"/>
      <c r="BB275" s="241"/>
      <c r="BC275" s="241"/>
      <c r="BD275" s="241"/>
      <c r="BE275" s="241"/>
      <c r="BF275" s="241"/>
      <c r="BG275" s="241"/>
      <c r="BH275" s="241"/>
      <c r="BI275" s="241"/>
      <c r="BJ275" s="241"/>
      <c r="BK275" s="241"/>
      <c r="BL275" s="241"/>
      <c r="BM275" s="241"/>
      <c r="BN275" s="241"/>
      <c r="BO275" s="241"/>
      <c r="BP275" s="241"/>
    </row>
    <row r="276" customFormat="false" ht="15" hidden="false" customHeight="false" outlineLevel="0" collapsed="false">
      <c r="A276" s="241"/>
      <c r="B276" s="241"/>
      <c r="C276" s="241"/>
      <c r="D276" s="241"/>
      <c r="E276" s="241"/>
      <c r="F276" s="241"/>
      <c r="G276" s="241"/>
      <c r="H276" s="241"/>
      <c r="I276" s="241"/>
      <c r="J276" s="241"/>
      <c r="K276" s="241"/>
      <c r="L276" s="241"/>
      <c r="M276" s="241"/>
      <c r="N276" s="243"/>
      <c r="O276" s="243"/>
      <c r="P276" s="243"/>
      <c r="Q276" s="244"/>
      <c r="R276" s="244"/>
      <c r="S276" s="244"/>
      <c r="T276" s="245"/>
      <c r="U276" s="244"/>
      <c r="V276" s="244"/>
      <c r="W276" s="244"/>
      <c r="X276" s="244"/>
      <c r="Y276" s="241"/>
      <c r="Z276" s="241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  <c r="AV276" s="241"/>
      <c r="AW276" s="241"/>
      <c r="AX276" s="241"/>
      <c r="AY276" s="241"/>
      <c r="AZ276" s="241"/>
      <c r="BA276" s="241"/>
      <c r="BB276" s="241"/>
      <c r="BC276" s="241"/>
      <c r="BD276" s="241"/>
      <c r="BE276" s="241"/>
      <c r="BF276" s="241"/>
      <c r="BG276" s="241"/>
      <c r="BH276" s="241"/>
      <c r="BI276" s="241"/>
      <c r="BJ276" s="241"/>
      <c r="BK276" s="241"/>
      <c r="BL276" s="241"/>
      <c r="BM276" s="241"/>
      <c r="BN276" s="241"/>
      <c r="BO276" s="241"/>
      <c r="BP276" s="241"/>
    </row>
    <row r="277" customFormat="false" ht="15" hidden="false" customHeight="false" outlineLevel="0" collapsed="false">
      <c r="A277" s="241"/>
      <c r="B277" s="241"/>
      <c r="C277" s="241"/>
      <c r="D277" s="241"/>
      <c r="E277" s="241"/>
      <c r="F277" s="241"/>
      <c r="G277" s="241"/>
      <c r="H277" s="241"/>
      <c r="I277" s="241"/>
      <c r="J277" s="241"/>
      <c r="K277" s="241"/>
      <c r="L277" s="241"/>
      <c r="M277" s="241"/>
      <c r="N277" s="243"/>
      <c r="O277" s="243"/>
      <c r="P277" s="243"/>
      <c r="Q277" s="244"/>
      <c r="R277" s="244"/>
      <c r="S277" s="244"/>
      <c r="T277" s="245"/>
      <c r="U277" s="244"/>
      <c r="V277" s="244"/>
      <c r="W277" s="244"/>
      <c r="X277" s="244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  <c r="AW277" s="241"/>
      <c r="AX277" s="241"/>
      <c r="AY277" s="241"/>
      <c r="AZ277" s="241"/>
      <c r="BA277" s="241"/>
      <c r="BB277" s="241"/>
      <c r="BC277" s="241"/>
      <c r="BD277" s="241"/>
      <c r="BE277" s="241"/>
      <c r="BF277" s="241"/>
      <c r="BG277" s="241"/>
      <c r="BH277" s="241"/>
      <c r="BI277" s="241"/>
      <c r="BJ277" s="241"/>
      <c r="BK277" s="241"/>
      <c r="BL277" s="241"/>
      <c r="BM277" s="241"/>
      <c r="BN277" s="241"/>
      <c r="BO277" s="241"/>
      <c r="BP277" s="241"/>
    </row>
    <row r="278" customFormat="false" ht="15" hidden="false" customHeight="false" outlineLevel="0" collapsed="false">
      <c r="A278" s="241"/>
      <c r="B278" s="241"/>
      <c r="C278" s="241"/>
      <c r="D278" s="241"/>
      <c r="E278" s="241"/>
      <c r="F278" s="241"/>
      <c r="G278" s="241"/>
      <c r="H278" s="241"/>
      <c r="I278" s="241"/>
      <c r="J278" s="241"/>
      <c r="K278" s="241"/>
      <c r="L278" s="241"/>
      <c r="M278" s="241"/>
      <c r="N278" s="243"/>
      <c r="O278" s="243"/>
      <c r="P278" s="243"/>
      <c r="Q278" s="244"/>
      <c r="R278" s="244"/>
      <c r="S278" s="244"/>
      <c r="T278" s="245"/>
      <c r="U278" s="244"/>
      <c r="V278" s="244"/>
      <c r="W278" s="244"/>
      <c r="X278" s="244"/>
      <c r="Y278" s="241"/>
      <c r="Z278" s="241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  <c r="AU278" s="241"/>
      <c r="AV278" s="241"/>
      <c r="AW278" s="241"/>
      <c r="AX278" s="241"/>
      <c r="AY278" s="241"/>
      <c r="AZ278" s="241"/>
      <c r="BA278" s="241"/>
      <c r="BB278" s="241"/>
      <c r="BC278" s="241"/>
      <c r="BD278" s="241"/>
      <c r="BE278" s="241"/>
      <c r="BF278" s="241"/>
      <c r="BG278" s="241"/>
      <c r="BH278" s="241"/>
      <c r="BI278" s="241"/>
      <c r="BJ278" s="241"/>
      <c r="BK278" s="241"/>
      <c r="BL278" s="241"/>
      <c r="BM278" s="241"/>
      <c r="BN278" s="241"/>
      <c r="BO278" s="241"/>
      <c r="BP278" s="241"/>
    </row>
    <row r="279" customFormat="false" ht="15" hidden="false" customHeight="false" outlineLevel="0" collapsed="false">
      <c r="A279" s="241"/>
      <c r="B279" s="241"/>
      <c r="C279" s="241"/>
      <c r="D279" s="241"/>
      <c r="E279" s="241"/>
      <c r="F279" s="241"/>
      <c r="G279" s="241"/>
      <c r="H279" s="241"/>
      <c r="I279" s="241"/>
      <c r="J279" s="241"/>
      <c r="K279" s="241"/>
      <c r="L279" s="241"/>
      <c r="M279" s="241"/>
      <c r="N279" s="243"/>
      <c r="O279" s="243"/>
      <c r="P279" s="243"/>
      <c r="Q279" s="244"/>
      <c r="R279" s="244"/>
      <c r="S279" s="244"/>
      <c r="T279" s="245"/>
      <c r="U279" s="244"/>
      <c r="V279" s="244"/>
      <c r="W279" s="244"/>
      <c r="X279" s="244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  <c r="AV279" s="241"/>
      <c r="AW279" s="241"/>
      <c r="AX279" s="241"/>
      <c r="AY279" s="241"/>
      <c r="AZ279" s="241"/>
      <c r="BA279" s="241"/>
      <c r="BB279" s="241"/>
      <c r="BC279" s="241"/>
      <c r="BD279" s="241"/>
      <c r="BE279" s="241"/>
      <c r="BF279" s="241"/>
      <c r="BG279" s="241"/>
      <c r="BH279" s="241"/>
      <c r="BI279" s="241"/>
      <c r="BJ279" s="241"/>
      <c r="BK279" s="241"/>
      <c r="BL279" s="241"/>
      <c r="BM279" s="241"/>
      <c r="BN279" s="241"/>
      <c r="BO279" s="241"/>
      <c r="BP279" s="241"/>
    </row>
    <row r="280" customFormat="false" ht="15" hidden="false" customHeight="false" outlineLevel="0" collapsed="false">
      <c r="A280" s="241"/>
      <c r="B280" s="241"/>
      <c r="C280" s="241"/>
      <c r="D280" s="241"/>
      <c r="E280" s="241"/>
      <c r="F280" s="241"/>
      <c r="G280" s="241"/>
      <c r="H280" s="241"/>
      <c r="I280" s="241"/>
      <c r="J280" s="241"/>
      <c r="K280" s="241"/>
      <c r="L280" s="241"/>
      <c r="M280" s="241"/>
      <c r="N280" s="243"/>
      <c r="O280" s="243"/>
      <c r="P280" s="243"/>
      <c r="Q280" s="244"/>
      <c r="R280" s="244"/>
      <c r="S280" s="244"/>
      <c r="T280" s="245"/>
      <c r="U280" s="244"/>
      <c r="V280" s="244"/>
      <c r="W280" s="244"/>
      <c r="X280" s="244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  <c r="AV280" s="241"/>
      <c r="AW280" s="241"/>
      <c r="AX280" s="241"/>
      <c r="AY280" s="241"/>
      <c r="AZ280" s="241"/>
      <c r="BA280" s="241"/>
      <c r="BB280" s="241"/>
      <c r="BC280" s="241"/>
      <c r="BD280" s="241"/>
      <c r="BE280" s="241"/>
      <c r="BF280" s="241"/>
      <c r="BG280" s="241"/>
      <c r="BH280" s="241"/>
      <c r="BI280" s="241"/>
      <c r="BJ280" s="241"/>
      <c r="BK280" s="241"/>
      <c r="BL280" s="241"/>
      <c r="BM280" s="241"/>
      <c r="BN280" s="241"/>
      <c r="BO280" s="241"/>
      <c r="BP280" s="241"/>
    </row>
    <row r="281" customFormat="false" ht="15" hidden="false" customHeight="false" outlineLevel="0" collapsed="false">
      <c r="A281" s="241"/>
      <c r="B281" s="241"/>
      <c r="C281" s="241"/>
      <c r="D281" s="241"/>
      <c r="E281" s="241"/>
      <c r="F281" s="241"/>
      <c r="G281" s="241"/>
      <c r="H281" s="241"/>
      <c r="I281" s="241"/>
      <c r="J281" s="241"/>
      <c r="K281" s="241"/>
      <c r="L281" s="241"/>
      <c r="M281" s="241"/>
      <c r="N281" s="243"/>
      <c r="O281" s="243"/>
      <c r="P281" s="243"/>
      <c r="Q281" s="244"/>
      <c r="R281" s="244"/>
      <c r="S281" s="244"/>
      <c r="T281" s="245"/>
      <c r="U281" s="244"/>
      <c r="V281" s="244"/>
      <c r="W281" s="244"/>
      <c r="X281" s="244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  <c r="AV281" s="241"/>
      <c r="AW281" s="241"/>
      <c r="AX281" s="241"/>
      <c r="AY281" s="241"/>
      <c r="AZ281" s="241"/>
      <c r="BA281" s="241"/>
      <c r="BB281" s="241"/>
      <c r="BC281" s="241"/>
      <c r="BD281" s="241"/>
      <c r="BE281" s="241"/>
      <c r="BF281" s="241"/>
      <c r="BG281" s="241"/>
      <c r="BH281" s="241"/>
      <c r="BI281" s="241"/>
      <c r="BJ281" s="241"/>
      <c r="BK281" s="241"/>
      <c r="BL281" s="241"/>
      <c r="BM281" s="241"/>
      <c r="BN281" s="241"/>
      <c r="BO281" s="241"/>
      <c r="BP281" s="241"/>
    </row>
    <row r="282" customFormat="false" ht="15" hidden="false" customHeight="false" outlineLevel="0" collapsed="false">
      <c r="A282" s="241"/>
      <c r="B282" s="241"/>
      <c r="C282" s="241"/>
      <c r="D282" s="241"/>
      <c r="E282" s="241"/>
      <c r="F282" s="241"/>
      <c r="G282" s="241"/>
      <c r="H282" s="241"/>
      <c r="I282" s="241"/>
      <c r="J282" s="241"/>
      <c r="K282" s="241"/>
      <c r="L282" s="241"/>
      <c r="M282" s="241"/>
      <c r="N282" s="243"/>
      <c r="O282" s="243"/>
      <c r="P282" s="243"/>
      <c r="Q282" s="244"/>
      <c r="R282" s="244"/>
      <c r="S282" s="244"/>
      <c r="T282" s="245"/>
      <c r="U282" s="244"/>
      <c r="V282" s="244"/>
      <c r="W282" s="244"/>
      <c r="X282" s="244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  <c r="AV282" s="241"/>
      <c r="AW282" s="241"/>
      <c r="AX282" s="241"/>
      <c r="AY282" s="241"/>
      <c r="AZ282" s="241"/>
      <c r="BA282" s="241"/>
      <c r="BB282" s="241"/>
      <c r="BC282" s="241"/>
      <c r="BD282" s="241"/>
      <c r="BE282" s="241"/>
      <c r="BF282" s="241"/>
      <c r="BG282" s="241"/>
      <c r="BH282" s="241"/>
      <c r="BI282" s="241"/>
      <c r="BJ282" s="241"/>
      <c r="BK282" s="241"/>
      <c r="BL282" s="241"/>
      <c r="BM282" s="241"/>
      <c r="BN282" s="241"/>
      <c r="BO282" s="241"/>
      <c r="BP282" s="241"/>
    </row>
    <row r="283" customFormat="false" ht="15" hidden="false" customHeight="false" outlineLevel="0" collapsed="false">
      <c r="A283" s="241"/>
      <c r="B283" s="241"/>
      <c r="C283" s="241"/>
      <c r="D283" s="241"/>
      <c r="E283" s="241"/>
      <c r="F283" s="241"/>
      <c r="G283" s="241"/>
      <c r="H283" s="241"/>
      <c r="I283" s="241"/>
      <c r="J283" s="241"/>
      <c r="K283" s="241"/>
      <c r="L283" s="241"/>
      <c r="M283" s="241"/>
      <c r="N283" s="243"/>
      <c r="O283" s="243"/>
      <c r="P283" s="243"/>
      <c r="Q283" s="244"/>
      <c r="R283" s="244"/>
      <c r="S283" s="244"/>
      <c r="T283" s="245"/>
      <c r="U283" s="244"/>
      <c r="V283" s="244"/>
      <c r="W283" s="244"/>
      <c r="X283" s="244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  <c r="AV283" s="241"/>
      <c r="AW283" s="241"/>
      <c r="AX283" s="241"/>
      <c r="AY283" s="241"/>
      <c r="AZ283" s="241"/>
      <c r="BA283" s="241"/>
      <c r="BB283" s="241"/>
      <c r="BC283" s="241"/>
      <c r="BD283" s="241"/>
      <c r="BE283" s="241"/>
      <c r="BF283" s="241"/>
      <c r="BG283" s="241"/>
      <c r="BH283" s="241"/>
      <c r="BI283" s="241"/>
      <c r="BJ283" s="241"/>
      <c r="BK283" s="241"/>
      <c r="BL283" s="241"/>
      <c r="BM283" s="241"/>
      <c r="BN283" s="241"/>
      <c r="BO283" s="241"/>
      <c r="BP283" s="241"/>
    </row>
    <row r="284" customFormat="false" ht="15" hidden="false" customHeight="false" outlineLevel="0" collapsed="false">
      <c r="A284" s="241"/>
      <c r="B284" s="241"/>
      <c r="C284" s="241"/>
      <c r="D284" s="241"/>
      <c r="E284" s="241"/>
      <c r="F284" s="241"/>
      <c r="G284" s="241"/>
      <c r="H284" s="241"/>
      <c r="I284" s="241"/>
      <c r="J284" s="241"/>
      <c r="K284" s="241"/>
      <c r="L284" s="241"/>
      <c r="M284" s="241"/>
      <c r="N284" s="243"/>
      <c r="O284" s="243"/>
      <c r="P284" s="243"/>
      <c r="Q284" s="244"/>
      <c r="R284" s="244"/>
      <c r="S284" s="244"/>
      <c r="T284" s="245"/>
      <c r="U284" s="244"/>
      <c r="V284" s="244"/>
      <c r="W284" s="244"/>
      <c r="X284" s="244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  <c r="AV284" s="241"/>
      <c r="AW284" s="241"/>
      <c r="AX284" s="241"/>
      <c r="AY284" s="241"/>
      <c r="AZ284" s="241"/>
      <c r="BA284" s="241"/>
      <c r="BB284" s="241"/>
      <c r="BC284" s="241"/>
      <c r="BD284" s="241"/>
      <c r="BE284" s="241"/>
      <c r="BF284" s="241"/>
      <c r="BG284" s="241"/>
      <c r="BH284" s="241"/>
      <c r="BI284" s="241"/>
      <c r="BJ284" s="241"/>
      <c r="BK284" s="241"/>
      <c r="BL284" s="241"/>
      <c r="BM284" s="241"/>
      <c r="BN284" s="241"/>
      <c r="BO284" s="241"/>
      <c r="BP284" s="241"/>
    </row>
    <row r="285" customFormat="false" ht="15" hidden="false" customHeight="false" outlineLevel="0" collapsed="false">
      <c r="A285" s="241"/>
      <c r="B285" s="241"/>
      <c r="C285" s="241"/>
      <c r="D285" s="241"/>
      <c r="E285" s="241"/>
      <c r="F285" s="241"/>
      <c r="G285" s="241"/>
      <c r="H285" s="241"/>
      <c r="I285" s="241"/>
      <c r="J285" s="241"/>
      <c r="K285" s="241"/>
      <c r="L285" s="241"/>
      <c r="M285" s="241"/>
      <c r="N285" s="243"/>
      <c r="O285" s="243"/>
      <c r="P285" s="243"/>
      <c r="Q285" s="244"/>
      <c r="R285" s="244"/>
      <c r="S285" s="244"/>
      <c r="T285" s="245"/>
      <c r="U285" s="244"/>
      <c r="V285" s="244"/>
      <c r="W285" s="244"/>
      <c r="X285" s="244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  <c r="AV285" s="241"/>
      <c r="AW285" s="241"/>
      <c r="AX285" s="241"/>
      <c r="AY285" s="241"/>
      <c r="AZ285" s="241"/>
      <c r="BA285" s="241"/>
      <c r="BB285" s="241"/>
      <c r="BC285" s="241"/>
      <c r="BD285" s="241"/>
      <c r="BE285" s="241"/>
      <c r="BF285" s="241"/>
      <c r="BG285" s="241"/>
      <c r="BH285" s="241"/>
      <c r="BI285" s="241"/>
      <c r="BJ285" s="241"/>
      <c r="BK285" s="241"/>
      <c r="BL285" s="241"/>
      <c r="BM285" s="241"/>
      <c r="BN285" s="241"/>
      <c r="BO285" s="241"/>
      <c r="BP285" s="241"/>
    </row>
    <row r="286" customFormat="false" ht="15" hidden="false" customHeight="false" outlineLevel="0" collapsed="false">
      <c r="A286" s="241"/>
      <c r="B286" s="241"/>
      <c r="C286" s="241"/>
      <c r="D286" s="241"/>
      <c r="E286" s="241"/>
      <c r="F286" s="241"/>
      <c r="G286" s="241"/>
      <c r="H286" s="241"/>
      <c r="I286" s="241"/>
      <c r="J286" s="241"/>
      <c r="K286" s="241"/>
      <c r="L286" s="241"/>
      <c r="M286" s="241"/>
      <c r="N286" s="243"/>
      <c r="O286" s="243"/>
      <c r="P286" s="243"/>
      <c r="Q286" s="244"/>
      <c r="R286" s="244"/>
      <c r="S286" s="244"/>
      <c r="T286" s="245"/>
      <c r="U286" s="244"/>
      <c r="V286" s="244"/>
      <c r="W286" s="244"/>
      <c r="X286" s="244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41"/>
      <c r="AT286" s="241"/>
      <c r="AU286" s="241"/>
      <c r="AV286" s="241"/>
      <c r="AW286" s="241"/>
      <c r="AX286" s="241"/>
      <c r="AY286" s="241"/>
      <c r="AZ286" s="241"/>
      <c r="BA286" s="241"/>
      <c r="BB286" s="241"/>
      <c r="BC286" s="241"/>
      <c r="BD286" s="241"/>
      <c r="BE286" s="241"/>
      <c r="BF286" s="241"/>
      <c r="BG286" s="241"/>
      <c r="BH286" s="241"/>
      <c r="BI286" s="241"/>
      <c r="BJ286" s="241"/>
      <c r="BK286" s="241"/>
      <c r="BL286" s="241"/>
      <c r="BM286" s="241"/>
      <c r="BN286" s="241"/>
      <c r="BO286" s="241"/>
      <c r="BP286" s="241"/>
    </row>
    <row r="287" customFormat="false" ht="15" hidden="false" customHeight="false" outlineLevel="0" collapsed="false">
      <c r="A287" s="241"/>
      <c r="B287" s="241"/>
      <c r="C287" s="241"/>
      <c r="D287" s="241"/>
      <c r="E287" s="241"/>
      <c r="F287" s="241"/>
      <c r="G287" s="241"/>
      <c r="H287" s="241"/>
      <c r="I287" s="241"/>
      <c r="J287" s="241"/>
      <c r="K287" s="241"/>
      <c r="L287" s="241"/>
      <c r="M287" s="241"/>
      <c r="N287" s="243"/>
      <c r="O287" s="243"/>
      <c r="P287" s="243"/>
      <c r="Q287" s="244"/>
      <c r="R287" s="244"/>
      <c r="S287" s="244"/>
      <c r="T287" s="245"/>
      <c r="U287" s="244"/>
      <c r="V287" s="244"/>
      <c r="W287" s="244"/>
      <c r="X287" s="244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  <c r="AV287" s="241"/>
      <c r="AW287" s="241"/>
      <c r="AX287" s="241"/>
      <c r="AY287" s="241"/>
      <c r="AZ287" s="241"/>
      <c r="BA287" s="241"/>
      <c r="BB287" s="241"/>
      <c r="BC287" s="241"/>
      <c r="BD287" s="241"/>
      <c r="BE287" s="241"/>
      <c r="BF287" s="241"/>
      <c r="BG287" s="241"/>
      <c r="BH287" s="241"/>
      <c r="BI287" s="241"/>
      <c r="BJ287" s="241"/>
      <c r="BK287" s="241"/>
      <c r="BL287" s="241"/>
      <c r="BM287" s="241"/>
      <c r="BN287" s="241"/>
      <c r="BO287" s="241"/>
      <c r="BP287" s="241"/>
    </row>
    <row r="288" customFormat="false" ht="15" hidden="false" customHeight="false" outlineLevel="0" collapsed="false">
      <c r="A288" s="241"/>
      <c r="B288" s="241"/>
      <c r="C288" s="241"/>
      <c r="D288" s="241"/>
      <c r="E288" s="241"/>
      <c r="F288" s="241"/>
      <c r="G288" s="241"/>
      <c r="H288" s="241"/>
      <c r="I288" s="241"/>
      <c r="J288" s="241"/>
      <c r="K288" s="241"/>
      <c r="L288" s="241"/>
      <c r="M288" s="241"/>
      <c r="N288" s="243"/>
      <c r="O288" s="243"/>
      <c r="P288" s="243"/>
      <c r="Q288" s="244"/>
      <c r="R288" s="244"/>
      <c r="S288" s="244"/>
      <c r="T288" s="245"/>
      <c r="U288" s="244"/>
      <c r="V288" s="244"/>
      <c r="W288" s="244"/>
      <c r="X288" s="244"/>
      <c r="Y288" s="241"/>
      <c r="Z288" s="241"/>
      <c r="AA288" s="241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  <c r="AV288" s="241"/>
      <c r="AW288" s="241"/>
      <c r="AX288" s="241"/>
      <c r="AY288" s="241"/>
      <c r="AZ288" s="241"/>
      <c r="BA288" s="241"/>
      <c r="BB288" s="241"/>
      <c r="BC288" s="241"/>
      <c r="BD288" s="241"/>
      <c r="BE288" s="241"/>
      <c r="BF288" s="241"/>
      <c r="BG288" s="241"/>
      <c r="BH288" s="241"/>
      <c r="BI288" s="241"/>
      <c r="BJ288" s="241"/>
      <c r="BK288" s="241"/>
      <c r="BL288" s="241"/>
      <c r="BM288" s="241"/>
      <c r="BN288" s="241"/>
      <c r="BO288" s="241"/>
      <c r="BP288" s="241"/>
    </row>
    <row r="289" customFormat="false" ht="15" hidden="false" customHeight="false" outlineLevel="0" collapsed="false">
      <c r="A289" s="241"/>
      <c r="B289" s="241"/>
      <c r="C289" s="241"/>
      <c r="D289" s="241"/>
      <c r="E289" s="241"/>
      <c r="F289" s="241"/>
      <c r="G289" s="241"/>
      <c r="H289" s="241"/>
      <c r="I289" s="241"/>
      <c r="J289" s="241"/>
      <c r="K289" s="241"/>
      <c r="L289" s="241"/>
      <c r="M289" s="241"/>
      <c r="N289" s="243"/>
      <c r="O289" s="243"/>
      <c r="P289" s="243"/>
      <c r="Q289" s="244"/>
      <c r="R289" s="244"/>
      <c r="S289" s="244"/>
      <c r="T289" s="245"/>
      <c r="U289" s="244"/>
      <c r="V289" s="244"/>
      <c r="W289" s="244"/>
      <c r="X289" s="244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  <c r="AV289" s="241"/>
      <c r="AW289" s="241"/>
      <c r="AX289" s="241"/>
      <c r="AY289" s="241"/>
      <c r="AZ289" s="241"/>
      <c r="BA289" s="241"/>
      <c r="BB289" s="241"/>
      <c r="BC289" s="241"/>
      <c r="BD289" s="241"/>
      <c r="BE289" s="241"/>
      <c r="BF289" s="241"/>
      <c r="BG289" s="241"/>
      <c r="BH289" s="241"/>
      <c r="BI289" s="241"/>
      <c r="BJ289" s="241"/>
      <c r="BK289" s="241"/>
      <c r="BL289" s="241"/>
      <c r="BM289" s="241"/>
      <c r="BN289" s="241"/>
      <c r="BO289" s="241"/>
      <c r="BP289" s="241"/>
    </row>
    <row r="290" customFormat="false" ht="15" hidden="false" customHeight="false" outlineLevel="0" collapsed="false">
      <c r="A290" s="241"/>
      <c r="B290" s="241"/>
      <c r="C290" s="241"/>
      <c r="D290" s="241"/>
      <c r="E290" s="241"/>
      <c r="F290" s="241"/>
      <c r="G290" s="241"/>
      <c r="H290" s="241"/>
      <c r="I290" s="241"/>
      <c r="J290" s="241"/>
      <c r="K290" s="241"/>
      <c r="L290" s="241"/>
      <c r="M290" s="241"/>
      <c r="N290" s="243"/>
      <c r="O290" s="243"/>
      <c r="P290" s="243"/>
      <c r="Q290" s="244"/>
      <c r="R290" s="244"/>
      <c r="S290" s="244"/>
      <c r="T290" s="245"/>
      <c r="U290" s="244"/>
      <c r="V290" s="244"/>
      <c r="W290" s="244"/>
      <c r="X290" s="244"/>
      <c r="Y290" s="241"/>
      <c r="Z290" s="241"/>
      <c r="AA290" s="241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  <c r="AV290" s="241"/>
      <c r="AW290" s="241"/>
      <c r="AX290" s="241"/>
      <c r="AY290" s="241"/>
      <c r="AZ290" s="241"/>
      <c r="BA290" s="241"/>
      <c r="BB290" s="241"/>
      <c r="BC290" s="241"/>
      <c r="BD290" s="241"/>
      <c r="BE290" s="241"/>
      <c r="BF290" s="241"/>
      <c r="BG290" s="241"/>
      <c r="BH290" s="241"/>
      <c r="BI290" s="241"/>
      <c r="BJ290" s="241"/>
      <c r="BK290" s="241"/>
      <c r="BL290" s="241"/>
      <c r="BM290" s="241"/>
      <c r="BN290" s="241"/>
      <c r="BO290" s="241"/>
      <c r="BP290" s="241"/>
    </row>
    <row r="291" customFormat="false" ht="15" hidden="false" customHeight="false" outlineLevel="0" collapsed="false">
      <c r="A291" s="241"/>
      <c r="B291" s="241"/>
      <c r="C291" s="241"/>
      <c r="D291" s="241"/>
      <c r="E291" s="241"/>
      <c r="F291" s="241"/>
      <c r="G291" s="241"/>
      <c r="H291" s="241"/>
      <c r="I291" s="241"/>
      <c r="J291" s="241"/>
      <c r="K291" s="241"/>
      <c r="L291" s="241"/>
      <c r="M291" s="241"/>
      <c r="N291" s="243"/>
      <c r="O291" s="243"/>
      <c r="P291" s="243"/>
      <c r="Q291" s="244"/>
      <c r="R291" s="244"/>
      <c r="S291" s="244"/>
      <c r="T291" s="245"/>
      <c r="U291" s="244"/>
      <c r="V291" s="244"/>
      <c r="W291" s="244"/>
      <c r="X291" s="244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  <c r="AV291" s="241"/>
      <c r="AW291" s="241"/>
      <c r="AX291" s="241"/>
      <c r="AY291" s="241"/>
      <c r="AZ291" s="241"/>
      <c r="BA291" s="241"/>
      <c r="BB291" s="241"/>
      <c r="BC291" s="241"/>
      <c r="BD291" s="241"/>
      <c r="BE291" s="241"/>
      <c r="BF291" s="241"/>
      <c r="BG291" s="241"/>
      <c r="BH291" s="241"/>
      <c r="BI291" s="241"/>
      <c r="BJ291" s="241"/>
      <c r="BK291" s="241"/>
      <c r="BL291" s="241"/>
      <c r="BM291" s="241"/>
      <c r="BN291" s="241"/>
      <c r="BO291" s="241"/>
      <c r="BP291" s="241"/>
    </row>
    <row r="292" customFormat="false" ht="15" hidden="false" customHeight="false" outlineLevel="0" collapsed="false">
      <c r="A292" s="241"/>
      <c r="B292" s="241"/>
      <c r="C292" s="241"/>
      <c r="D292" s="241"/>
      <c r="E292" s="241"/>
      <c r="F292" s="241"/>
      <c r="G292" s="241"/>
      <c r="H292" s="241"/>
      <c r="I292" s="241"/>
      <c r="J292" s="241"/>
      <c r="K292" s="241"/>
      <c r="L292" s="241"/>
      <c r="M292" s="241"/>
      <c r="N292" s="243"/>
      <c r="O292" s="243"/>
      <c r="P292" s="243"/>
      <c r="Q292" s="244"/>
      <c r="R292" s="244"/>
      <c r="S292" s="244"/>
      <c r="T292" s="245"/>
      <c r="U292" s="244"/>
      <c r="V292" s="244"/>
      <c r="W292" s="244"/>
      <c r="X292" s="244"/>
      <c r="Y292" s="241"/>
      <c r="Z292" s="241"/>
      <c r="AA292" s="241"/>
      <c r="AB292" s="241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41"/>
      <c r="AT292" s="241"/>
      <c r="AU292" s="241"/>
      <c r="AV292" s="241"/>
      <c r="AW292" s="241"/>
      <c r="AX292" s="241"/>
      <c r="AY292" s="241"/>
      <c r="AZ292" s="241"/>
      <c r="BA292" s="241"/>
      <c r="BB292" s="241"/>
      <c r="BC292" s="241"/>
      <c r="BD292" s="241"/>
      <c r="BE292" s="241"/>
      <c r="BF292" s="241"/>
      <c r="BG292" s="241"/>
      <c r="BH292" s="241"/>
      <c r="BI292" s="241"/>
      <c r="BJ292" s="241"/>
      <c r="BK292" s="241"/>
      <c r="BL292" s="241"/>
      <c r="BM292" s="241"/>
      <c r="BN292" s="241"/>
      <c r="BO292" s="241"/>
      <c r="BP292" s="241"/>
    </row>
    <row r="293" customFormat="false" ht="15" hidden="false" customHeight="false" outlineLevel="0" collapsed="false">
      <c r="A293" s="241"/>
      <c r="B293" s="241"/>
      <c r="C293" s="241"/>
      <c r="D293" s="241"/>
      <c r="E293" s="241"/>
      <c r="F293" s="241"/>
      <c r="G293" s="241"/>
      <c r="H293" s="241"/>
      <c r="I293" s="241"/>
      <c r="J293" s="241"/>
      <c r="K293" s="241"/>
      <c r="L293" s="241"/>
      <c r="M293" s="241"/>
      <c r="N293" s="243"/>
      <c r="O293" s="243"/>
      <c r="P293" s="243"/>
      <c r="Q293" s="244"/>
      <c r="R293" s="244"/>
      <c r="S293" s="244"/>
      <c r="T293" s="245"/>
      <c r="U293" s="244"/>
      <c r="V293" s="244"/>
      <c r="W293" s="244"/>
      <c r="X293" s="244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  <c r="AV293" s="241"/>
      <c r="AW293" s="241"/>
      <c r="AX293" s="241"/>
      <c r="AY293" s="241"/>
      <c r="AZ293" s="241"/>
      <c r="BA293" s="241"/>
      <c r="BB293" s="241"/>
      <c r="BC293" s="241"/>
      <c r="BD293" s="241"/>
      <c r="BE293" s="241"/>
      <c r="BF293" s="241"/>
      <c r="BG293" s="241"/>
      <c r="BH293" s="241"/>
      <c r="BI293" s="241"/>
      <c r="BJ293" s="241"/>
      <c r="BK293" s="241"/>
      <c r="BL293" s="241"/>
      <c r="BM293" s="241"/>
      <c r="BN293" s="241"/>
      <c r="BO293" s="241"/>
      <c r="BP293" s="241"/>
    </row>
    <row r="294" customFormat="false" ht="15" hidden="false" customHeight="false" outlineLevel="0" collapsed="false">
      <c r="A294" s="241"/>
      <c r="B294" s="241"/>
      <c r="C294" s="241"/>
      <c r="D294" s="241"/>
      <c r="E294" s="241"/>
      <c r="F294" s="241"/>
      <c r="G294" s="241"/>
      <c r="H294" s="241"/>
      <c r="I294" s="241"/>
      <c r="J294" s="241"/>
      <c r="K294" s="241"/>
      <c r="L294" s="241"/>
      <c r="M294" s="241"/>
      <c r="N294" s="243"/>
      <c r="O294" s="243"/>
      <c r="P294" s="243"/>
      <c r="Q294" s="244"/>
      <c r="R294" s="244"/>
      <c r="S294" s="244"/>
      <c r="T294" s="245"/>
      <c r="U294" s="244"/>
      <c r="V294" s="244"/>
      <c r="W294" s="244"/>
      <c r="X294" s="244"/>
      <c r="Y294" s="241"/>
      <c r="Z294" s="241"/>
      <c r="AA294" s="241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  <c r="AV294" s="241"/>
      <c r="AW294" s="241"/>
      <c r="AX294" s="241"/>
      <c r="AY294" s="241"/>
      <c r="AZ294" s="241"/>
      <c r="BA294" s="241"/>
      <c r="BB294" s="241"/>
      <c r="BC294" s="241"/>
      <c r="BD294" s="241"/>
      <c r="BE294" s="241"/>
      <c r="BF294" s="241"/>
      <c r="BG294" s="241"/>
      <c r="BH294" s="241"/>
      <c r="BI294" s="241"/>
      <c r="BJ294" s="241"/>
      <c r="BK294" s="241"/>
      <c r="BL294" s="241"/>
      <c r="BM294" s="241"/>
      <c r="BN294" s="241"/>
      <c r="BO294" s="241"/>
      <c r="BP294" s="241"/>
    </row>
    <row r="295" customFormat="false" ht="15" hidden="false" customHeight="false" outlineLevel="0" collapsed="false">
      <c r="A295" s="241"/>
      <c r="B295" s="241"/>
      <c r="C295" s="241"/>
      <c r="D295" s="241"/>
      <c r="E295" s="241"/>
      <c r="F295" s="241"/>
      <c r="G295" s="241"/>
      <c r="H295" s="241"/>
      <c r="I295" s="241"/>
      <c r="J295" s="241"/>
      <c r="K295" s="241"/>
      <c r="L295" s="241"/>
      <c r="M295" s="241"/>
      <c r="N295" s="243"/>
      <c r="O295" s="243"/>
      <c r="P295" s="243"/>
      <c r="Q295" s="244"/>
      <c r="R295" s="244"/>
      <c r="S295" s="244"/>
      <c r="T295" s="245"/>
      <c r="U295" s="244"/>
      <c r="V295" s="244"/>
      <c r="W295" s="244"/>
      <c r="X295" s="244"/>
      <c r="Y295" s="241"/>
      <c r="Z295" s="241"/>
      <c r="AA295" s="241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  <c r="AV295" s="241"/>
      <c r="AW295" s="241"/>
      <c r="AX295" s="241"/>
      <c r="AY295" s="241"/>
      <c r="AZ295" s="241"/>
      <c r="BA295" s="241"/>
      <c r="BB295" s="241"/>
      <c r="BC295" s="241"/>
      <c r="BD295" s="241"/>
      <c r="BE295" s="241"/>
      <c r="BF295" s="241"/>
      <c r="BG295" s="241"/>
      <c r="BH295" s="241"/>
      <c r="BI295" s="241"/>
      <c r="BJ295" s="241"/>
      <c r="BK295" s="241"/>
      <c r="BL295" s="241"/>
      <c r="BM295" s="241"/>
      <c r="BN295" s="241"/>
      <c r="BO295" s="241"/>
      <c r="BP295" s="241"/>
    </row>
    <row r="296" customFormat="false" ht="15" hidden="false" customHeight="false" outlineLevel="0" collapsed="false">
      <c r="A296" s="241"/>
      <c r="B296" s="241"/>
      <c r="C296" s="241"/>
      <c r="D296" s="241"/>
      <c r="E296" s="241"/>
      <c r="F296" s="241"/>
      <c r="G296" s="241"/>
      <c r="H296" s="241"/>
      <c r="I296" s="241"/>
      <c r="J296" s="241"/>
      <c r="K296" s="241"/>
      <c r="L296" s="241"/>
      <c r="M296" s="241"/>
      <c r="N296" s="243"/>
      <c r="O296" s="243"/>
      <c r="P296" s="243"/>
      <c r="Q296" s="244"/>
      <c r="R296" s="244"/>
      <c r="S296" s="244"/>
      <c r="T296" s="245"/>
      <c r="U296" s="244"/>
      <c r="V296" s="244"/>
      <c r="W296" s="244"/>
      <c r="X296" s="244"/>
      <c r="Y296" s="241"/>
      <c r="Z296" s="241"/>
      <c r="AA296" s="241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  <c r="AV296" s="241"/>
      <c r="AW296" s="241"/>
      <c r="AX296" s="241"/>
      <c r="AY296" s="241"/>
      <c r="AZ296" s="241"/>
      <c r="BA296" s="241"/>
      <c r="BB296" s="241"/>
      <c r="BC296" s="241"/>
      <c r="BD296" s="241"/>
      <c r="BE296" s="241"/>
      <c r="BF296" s="241"/>
      <c r="BG296" s="241"/>
      <c r="BH296" s="241"/>
      <c r="BI296" s="241"/>
      <c r="BJ296" s="241"/>
      <c r="BK296" s="241"/>
      <c r="BL296" s="241"/>
      <c r="BM296" s="241"/>
      <c r="BN296" s="241"/>
      <c r="BO296" s="241"/>
      <c r="BP296" s="241"/>
    </row>
    <row r="297" customFormat="false" ht="15" hidden="false" customHeight="false" outlineLevel="0" collapsed="false">
      <c r="A297" s="241"/>
      <c r="B297" s="241"/>
      <c r="C297" s="241"/>
      <c r="D297" s="241"/>
      <c r="E297" s="241"/>
      <c r="F297" s="241"/>
      <c r="G297" s="241"/>
      <c r="H297" s="241"/>
      <c r="I297" s="241"/>
      <c r="J297" s="241"/>
      <c r="K297" s="241"/>
      <c r="L297" s="241"/>
      <c r="M297" s="241"/>
      <c r="N297" s="243"/>
      <c r="O297" s="243"/>
      <c r="P297" s="243"/>
      <c r="Q297" s="244"/>
      <c r="R297" s="244"/>
      <c r="S297" s="244"/>
      <c r="T297" s="245"/>
      <c r="U297" s="244"/>
      <c r="V297" s="244"/>
      <c r="W297" s="244"/>
      <c r="X297" s="244"/>
      <c r="Y297" s="241"/>
      <c r="Z297" s="241"/>
      <c r="AA297" s="241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  <c r="AV297" s="241"/>
      <c r="AW297" s="241"/>
      <c r="AX297" s="241"/>
      <c r="AY297" s="241"/>
      <c r="AZ297" s="241"/>
      <c r="BA297" s="241"/>
      <c r="BB297" s="241"/>
      <c r="BC297" s="241"/>
      <c r="BD297" s="241"/>
      <c r="BE297" s="241"/>
      <c r="BF297" s="241"/>
      <c r="BG297" s="241"/>
      <c r="BH297" s="241"/>
      <c r="BI297" s="241"/>
      <c r="BJ297" s="241"/>
      <c r="BK297" s="241"/>
      <c r="BL297" s="241"/>
      <c r="BM297" s="241"/>
      <c r="BN297" s="241"/>
      <c r="BO297" s="241"/>
      <c r="BP297" s="241"/>
    </row>
    <row r="298" customFormat="false" ht="15" hidden="false" customHeight="false" outlineLevel="0" collapsed="false">
      <c r="A298" s="241"/>
      <c r="B298" s="241"/>
      <c r="C298" s="241"/>
      <c r="D298" s="241"/>
      <c r="E298" s="241"/>
      <c r="F298" s="241"/>
      <c r="G298" s="241"/>
      <c r="H298" s="241"/>
      <c r="I298" s="241"/>
      <c r="J298" s="241"/>
      <c r="K298" s="241"/>
      <c r="L298" s="241"/>
      <c r="M298" s="241"/>
      <c r="N298" s="243"/>
      <c r="O298" s="243"/>
      <c r="P298" s="243"/>
      <c r="Q298" s="244"/>
      <c r="R298" s="244"/>
      <c r="S298" s="244"/>
      <c r="T298" s="245"/>
      <c r="U298" s="244"/>
      <c r="V298" s="244"/>
      <c r="W298" s="244"/>
      <c r="X298" s="244"/>
      <c r="Y298" s="241"/>
      <c r="Z298" s="241"/>
      <c r="AA298" s="241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  <c r="AV298" s="241"/>
      <c r="AW298" s="241"/>
      <c r="AX298" s="241"/>
      <c r="AY298" s="241"/>
      <c r="AZ298" s="241"/>
      <c r="BA298" s="241"/>
      <c r="BB298" s="241"/>
      <c r="BC298" s="241"/>
      <c r="BD298" s="241"/>
      <c r="BE298" s="241"/>
      <c r="BF298" s="241"/>
      <c r="BG298" s="241"/>
      <c r="BH298" s="241"/>
      <c r="BI298" s="241"/>
      <c r="BJ298" s="241"/>
      <c r="BK298" s="241"/>
      <c r="BL298" s="241"/>
      <c r="BM298" s="241"/>
      <c r="BN298" s="241"/>
      <c r="BO298" s="241"/>
      <c r="BP298" s="241"/>
    </row>
    <row r="299" customFormat="false" ht="15" hidden="false" customHeight="false" outlineLevel="0" collapsed="false">
      <c r="A299" s="241"/>
      <c r="B299" s="241"/>
      <c r="C299" s="241"/>
      <c r="D299" s="241"/>
      <c r="E299" s="241"/>
      <c r="F299" s="241"/>
      <c r="G299" s="241"/>
      <c r="H299" s="241"/>
      <c r="I299" s="241"/>
      <c r="J299" s="241"/>
      <c r="K299" s="241"/>
      <c r="L299" s="241"/>
      <c r="M299" s="241"/>
      <c r="N299" s="243"/>
      <c r="O299" s="243"/>
      <c r="P299" s="243"/>
      <c r="Q299" s="244"/>
      <c r="R299" s="244"/>
      <c r="S299" s="244"/>
      <c r="T299" s="245"/>
      <c r="U299" s="244"/>
      <c r="V299" s="244"/>
      <c r="W299" s="244"/>
      <c r="X299" s="244"/>
      <c r="Y299" s="241"/>
      <c r="Z299" s="241"/>
      <c r="AA299" s="241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  <c r="AV299" s="241"/>
      <c r="AW299" s="241"/>
      <c r="AX299" s="241"/>
      <c r="AY299" s="241"/>
      <c r="AZ299" s="241"/>
      <c r="BA299" s="241"/>
      <c r="BB299" s="241"/>
      <c r="BC299" s="241"/>
      <c r="BD299" s="241"/>
      <c r="BE299" s="241"/>
      <c r="BF299" s="241"/>
      <c r="BG299" s="241"/>
      <c r="BH299" s="241"/>
      <c r="BI299" s="241"/>
      <c r="BJ299" s="241"/>
      <c r="BK299" s="241"/>
      <c r="BL299" s="241"/>
      <c r="BM299" s="241"/>
      <c r="BN299" s="241"/>
      <c r="BO299" s="241"/>
      <c r="BP299" s="241"/>
    </row>
    <row r="300" customFormat="false" ht="15" hidden="false" customHeight="false" outlineLevel="0" collapsed="false">
      <c r="A300" s="241"/>
      <c r="B300" s="241"/>
      <c r="C300" s="241"/>
      <c r="D300" s="241"/>
      <c r="E300" s="241"/>
      <c r="F300" s="241"/>
      <c r="G300" s="241"/>
      <c r="H300" s="241"/>
      <c r="I300" s="241"/>
      <c r="J300" s="241"/>
      <c r="K300" s="241"/>
      <c r="L300" s="241"/>
      <c r="M300" s="241"/>
      <c r="N300" s="243"/>
      <c r="O300" s="243"/>
      <c r="P300" s="243"/>
      <c r="Q300" s="244"/>
      <c r="R300" s="244"/>
      <c r="S300" s="244"/>
      <c r="T300" s="245"/>
      <c r="U300" s="244"/>
      <c r="V300" s="244"/>
      <c r="W300" s="244"/>
      <c r="X300" s="244"/>
      <c r="Y300" s="241"/>
      <c r="Z300" s="241"/>
      <c r="AA300" s="241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  <c r="AV300" s="241"/>
      <c r="AW300" s="241"/>
      <c r="AX300" s="241"/>
      <c r="AY300" s="241"/>
      <c r="AZ300" s="241"/>
      <c r="BA300" s="241"/>
      <c r="BB300" s="241"/>
      <c r="BC300" s="241"/>
      <c r="BD300" s="241"/>
      <c r="BE300" s="241"/>
      <c r="BF300" s="241"/>
      <c r="BG300" s="241"/>
      <c r="BH300" s="241"/>
      <c r="BI300" s="241"/>
      <c r="BJ300" s="241"/>
      <c r="BK300" s="241"/>
      <c r="BL300" s="241"/>
      <c r="BM300" s="241"/>
      <c r="BN300" s="241"/>
      <c r="BO300" s="241"/>
      <c r="BP300" s="241"/>
    </row>
    <row r="301" customFormat="false" ht="15" hidden="false" customHeight="false" outlineLevel="0" collapsed="false">
      <c r="A301" s="241"/>
      <c r="B301" s="241"/>
      <c r="C301" s="241"/>
      <c r="D301" s="241"/>
      <c r="E301" s="241"/>
      <c r="F301" s="241"/>
      <c r="G301" s="241"/>
      <c r="H301" s="241"/>
      <c r="I301" s="241"/>
      <c r="J301" s="241"/>
      <c r="K301" s="241"/>
      <c r="L301" s="241"/>
      <c r="M301" s="241"/>
      <c r="N301" s="243"/>
      <c r="O301" s="243"/>
      <c r="P301" s="243"/>
      <c r="Q301" s="244"/>
      <c r="R301" s="244"/>
      <c r="S301" s="244"/>
      <c r="T301" s="245"/>
      <c r="U301" s="244"/>
      <c r="V301" s="244"/>
      <c r="W301" s="244"/>
      <c r="X301" s="244"/>
      <c r="Y301" s="241"/>
      <c r="Z301" s="241"/>
      <c r="AA301" s="241"/>
      <c r="AB301" s="241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  <c r="AV301" s="241"/>
      <c r="AW301" s="241"/>
      <c r="AX301" s="241"/>
      <c r="AY301" s="241"/>
      <c r="AZ301" s="241"/>
      <c r="BA301" s="241"/>
      <c r="BB301" s="241"/>
      <c r="BC301" s="241"/>
      <c r="BD301" s="241"/>
      <c r="BE301" s="241"/>
      <c r="BF301" s="241"/>
      <c r="BG301" s="241"/>
      <c r="BH301" s="241"/>
      <c r="BI301" s="241"/>
      <c r="BJ301" s="241"/>
      <c r="BK301" s="241"/>
      <c r="BL301" s="241"/>
      <c r="BM301" s="241"/>
      <c r="BN301" s="241"/>
      <c r="BO301" s="241"/>
      <c r="BP301" s="241"/>
    </row>
    <row r="302" customFormat="false" ht="15" hidden="false" customHeight="false" outlineLevel="0" collapsed="false">
      <c r="A302" s="241"/>
      <c r="B302" s="241"/>
      <c r="C302" s="241"/>
      <c r="D302" s="241"/>
      <c r="E302" s="241"/>
      <c r="F302" s="241"/>
      <c r="G302" s="241"/>
      <c r="H302" s="241"/>
      <c r="I302" s="241"/>
      <c r="J302" s="241"/>
      <c r="K302" s="241"/>
      <c r="L302" s="241"/>
      <c r="M302" s="241"/>
      <c r="N302" s="243"/>
      <c r="O302" s="243"/>
      <c r="P302" s="243"/>
      <c r="Q302" s="244"/>
      <c r="R302" s="244"/>
      <c r="S302" s="244"/>
      <c r="T302" s="245"/>
      <c r="U302" s="244"/>
      <c r="V302" s="244"/>
      <c r="W302" s="244"/>
      <c r="X302" s="244"/>
      <c r="Y302" s="241"/>
      <c r="Z302" s="241"/>
      <c r="AA302" s="241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  <c r="AV302" s="241"/>
      <c r="AW302" s="241"/>
      <c r="AX302" s="241"/>
      <c r="AY302" s="241"/>
      <c r="AZ302" s="241"/>
      <c r="BA302" s="241"/>
      <c r="BB302" s="241"/>
      <c r="BC302" s="241"/>
      <c r="BD302" s="241"/>
      <c r="BE302" s="241"/>
      <c r="BF302" s="241"/>
      <c r="BG302" s="241"/>
      <c r="BH302" s="241"/>
      <c r="BI302" s="241"/>
      <c r="BJ302" s="241"/>
      <c r="BK302" s="241"/>
      <c r="BL302" s="241"/>
      <c r="BM302" s="241"/>
      <c r="BN302" s="241"/>
      <c r="BO302" s="241"/>
      <c r="BP302" s="241"/>
    </row>
    <row r="303" customFormat="false" ht="15" hidden="false" customHeight="false" outlineLevel="0" collapsed="false">
      <c r="A303" s="241"/>
      <c r="B303" s="241"/>
      <c r="C303" s="241"/>
      <c r="D303" s="241"/>
      <c r="E303" s="241"/>
      <c r="F303" s="241"/>
      <c r="G303" s="241"/>
      <c r="H303" s="241"/>
      <c r="I303" s="241"/>
      <c r="J303" s="241"/>
      <c r="K303" s="241"/>
      <c r="L303" s="241"/>
      <c r="M303" s="241"/>
      <c r="N303" s="243"/>
      <c r="O303" s="243"/>
      <c r="P303" s="243"/>
      <c r="Q303" s="244"/>
      <c r="R303" s="244"/>
      <c r="S303" s="244"/>
      <c r="T303" s="245"/>
      <c r="U303" s="244"/>
      <c r="V303" s="244"/>
      <c r="W303" s="244"/>
      <c r="X303" s="244"/>
      <c r="Y303" s="241"/>
      <c r="Z303" s="241"/>
      <c r="AA303" s="241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  <c r="AV303" s="241"/>
      <c r="AW303" s="241"/>
      <c r="AX303" s="241"/>
      <c r="AY303" s="241"/>
      <c r="AZ303" s="241"/>
      <c r="BA303" s="241"/>
      <c r="BB303" s="241"/>
      <c r="BC303" s="241"/>
      <c r="BD303" s="241"/>
      <c r="BE303" s="241"/>
      <c r="BF303" s="241"/>
      <c r="BG303" s="241"/>
      <c r="BH303" s="241"/>
      <c r="BI303" s="241"/>
      <c r="BJ303" s="241"/>
      <c r="BK303" s="241"/>
      <c r="BL303" s="241"/>
      <c r="BM303" s="241"/>
      <c r="BN303" s="241"/>
      <c r="BO303" s="241"/>
      <c r="BP303" s="241"/>
    </row>
    <row r="304" customFormat="false" ht="15" hidden="false" customHeight="false" outlineLevel="0" collapsed="false">
      <c r="A304" s="241"/>
      <c r="B304" s="241"/>
      <c r="C304" s="241"/>
      <c r="D304" s="241"/>
      <c r="E304" s="241"/>
      <c r="F304" s="241"/>
      <c r="G304" s="241"/>
      <c r="H304" s="241"/>
      <c r="I304" s="241"/>
      <c r="J304" s="241"/>
      <c r="K304" s="241"/>
      <c r="L304" s="241"/>
      <c r="M304" s="241"/>
      <c r="N304" s="243"/>
      <c r="O304" s="243"/>
      <c r="P304" s="243"/>
      <c r="Q304" s="244"/>
      <c r="R304" s="244"/>
      <c r="S304" s="244"/>
      <c r="T304" s="245"/>
      <c r="U304" s="244"/>
      <c r="V304" s="244"/>
      <c r="W304" s="244"/>
      <c r="X304" s="244"/>
      <c r="Y304" s="241"/>
      <c r="Z304" s="241"/>
      <c r="AA304" s="241"/>
      <c r="AB304" s="241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  <c r="AV304" s="241"/>
      <c r="AW304" s="241"/>
      <c r="AX304" s="241"/>
      <c r="AY304" s="241"/>
      <c r="AZ304" s="241"/>
      <c r="BA304" s="241"/>
      <c r="BB304" s="241"/>
      <c r="BC304" s="241"/>
      <c r="BD304" s="241"/>
      <c r="BE304" s="241"/>
      <c r="BF304" s="241"/>
      <c r="BG304" s="241"/>
      <c r="BH304" s="241"/>
      <c r="BI304" s="241"/>
      <c r="BJ304" s="241"/>
      <c r="BK304" s="241"/>
      <c r="BL304" s="241"/>
      <c r="BM304" s="241"/>
      <c r="BN304" s="241"/>
      <c r="BO304" s="241"/>
      <c r="BP304" s="241"/>
    </row>
    <row r="305" customFormat="false" ht="15" hidden="false" customHeight="false" outlineLevel="0" collapsed="false">
      <c r="A305" s="241"/>
      <c r="B305" s="241"/>
      <c r="C305" s="241"/>
      <c r="D305" s="241"/>
      <c r="E305" s="241"/>
      <c r="F305" s="241"/>
      <c r="G305" s="241"/>
      <c r="H305" s="241"/>
      <c r="I305" s="241"/>
      <c r="J305" s="241"/>
      <c r="K305" s="241"/>
      <c r="L305" s="241"/>
      <c r="M305" s="241"/>
      <c r="N305" s="243"/>
      <c r="O305" s="243"/>
      <c r="P305" s="243"/>
      <c r="Q305" s="244"/>
      <c r="R305" s="244"/>
      <c r="S305" s="244"/>
      <c r="T305" s="245"/>
      <c r="U305" s="244"/>
      <c r="V305" s="244"/>
      <c r="W305" s="244"/>
      <c r="X305" s="244"/>
      <c r="Y305" s="241"/>
      <c r="Z305" s="241"/>
      <c r="AA305" s="241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  <c r="AV305" s="241"/>
      <c r="AW305" s="241"/>
      <c r="AX305" s="241"/>
      <c r="AY305" s="241"/>
      <c r="AZ305" s="241"/>
      <c r="BA305" s="241"/>
      <c r="BB305" s="241"/>
      <c r="BC305" s="241"/>
      <c r="BD305" s="241"/>
      <c r="BE305" s="241"/>
      <c r="BF305" s="241"/>
      <c r="BG305" s="241"/>
      <c r="BH305" s="241"/>
      <c r="BI305" s="241"/>
      <c r="BJ305" s="241"/>
      <c r="BK305" s="241"/>
      <c r="BL305" s="241"/>
      <c r="BM305" s="241"/>
      <c r="BN305" s="241"/>
      <c r="BO305" s="241"/>
      <c r="BP305" s="241"/>
    </row>
    <row r="306" customFormat="false" ht="15" hidden="false" customHeight="false" outlineLevel="0" collapsed="false">
      <c r="A306" s="241"/>
      <c r="B306" s="241"/>
      <c r="C306" s="241"/>
      <c r="D306" s="241"/>
      <c r="E306" s="241"/>
      <c r="F306" s="241"/>
      <c r="G306" s="241"/>
      <c r="H306" s="241"/>
      <c r="I306" s="241"/>
      <c r="J306" s="241"/>
      <c r="K306" s="241"/>
      <c r="L306" s="241"/>
      <c r="M306" s="241"/>
      <c r="N306" s="243"/>
      <c r="O306" s="243"/>
      <c r="P306" s="243"/>
      <c r="Q306" s="244"/>
      <c r="R306" s="244"/>
      <c r="S306" s="244"/>
      <c r="T306" s="245"/>
      <c r="U306" s="244"/>
      <c r="V306" s="244"/>
      <c r="W306" s="244"/>
      <c r="X306" s="244"/>
      <c r="Y306" s="241"/>
      <c r="Z306" s="241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  <c r="AV306" s="241"/>
      <c r="AW306" s="241"/>
      <c r="AX306" s="241"/>
      <c r="AY306" s="241"/>
      <c r="AZ306" s="241"/>
      <c r="BA306" s="241"/>
      <c r="BB306" s="241"/>
      <c r="BC306" s="241"/>
      <c r="BD306" s="241"/>
      <c r="BE306" s="241"/>
      <c r="BF306" s="241"/>
      <c r="BG306" s="241"/>
      <c r="BH306" s="241"/>
      <c r="BI306" s="241"/>
      <c r="BJ306" s="241"/>
      <c r="BK306" s="241"/>
      <c r="BL306" s="241"/>
      <c r="BM306" s="241"/>
      <c r="BN306" s="241"/>
      <c r="BO306" s="241"/>
      <c r="BP306" s="241"/>
    </row>
    <row r="307" customFormat="false" ht="15" hidden="false" customHeight="false" outlineLevel="0" collapsed="false">
      <c r="A307" s="241"/>
      <c r="B307" s="241"/>
      <c r="C307" s="241"/>
      <c r="D307" s="241"/>
      <c r="E307" s="241"/>
      <c r="F307" s="241"/>
      <c r="G307" s="241"/>
      <c r="H307" s="241"/>
      <c r="I307" s="241"/>
      <c r="J307" s="241"/>
      <c r="K307" s="241"/>
      <c r="L307" s="241"/>
      <c r="M307" s="241"/>
      <c r="N307" s="243"/>
      <c r="O307" s="243"/>
      <c r="P307" s="243"/>
      <c r="Q307" s="244"/>
      <c r="R307" s="244"/>
      <c r="S307" s="244"/>
      <c r="T307" s="245"/>
      <c r="U307" s="244"/>
      <c r="V307" s="244"/>
      <c r="W307" s="244"/>
      <c r="X307" s="244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  <c r="AV307" s="241"/>
      <c r="AW307" s="241"/>
      <c r="AX307" s="241"/>
      <c r="AY307" s="241"/>
      <c r="AZ307" s="241"/>
      <c r="BA307" s="241"/>
      <c r="BB307" s="241"/>
      <c r="BC307" s="241"/>
      <c r="BD307" s="241"/>
      <c r="BE307" s="241"/>
      <c r="BF307" s="241"/>
      <c r="BG307" s="241"/>
      <c r="BH307" s="241"/>
      <c r="BI307" s="241"/>
      <c r="BJ307" s="241"/>
      <c r="BK307" s="241"/>
      <c r="BL307" s="241"/>
      <c r="BM307" s="241"/>
      <c r="BN307" s="241"/>
      <c r="BO307" s="241"/>
      <c r="BP307" s="241"/>
    </row>
    <row r="308" customFormat="false" ht="15" hidden="false" customHeight="false" outlineLevel="0" collapsed="false">
      <c r="A308" s="241"/>
      <c r="B308" s="241"/>
      <c r="C308" s="241"/>
      <c r="D308" s="241"/>
      <c r="E308" s="241"/>
      <c r="F308" s="241"/>
      <c r="G308" s="241"/>
      <c r="H308" s="241"/>
      <c r="I308" s="241"/>
      <c r="J308" s="241"/>
      <c r="K308" s="241"/>
      <c r="L308" s="241"/>
      <c r="M308" s="241"/>
      <c r="N308" s="243"/>
      <c r="O308" s="243"/>
      <c r="P308" s="243"/>
      <c r="Q308" s="244"/>
      <c r="R308" s="244"/>
      <c r="S308" s="244"/>
      <c r="T308" s="245"/>
      <c r="U308" s="244"/>
      <c r="V308" s="244"/>
      <c r="W308" s="244"/>
      <c r="X308" s="244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  <c r="AV308" s="241"/>
      <c r="AW308" s="241"/>
      <c r="AX308" s="241"/>
      <c r="AY308" s="241"/>
      <c r="AZ308" s="241"/>
      <c r="BA308" s="241"/>
      <c r="BB308" s="241"/>
      <c r="BC308" s="241"/>
      <c r="BD308" s="241"/>
      <c r="BE308" s="241"/>
      <c r="BF308" s="241"/>
      <c r="BG308" s="241"/>
      <c r="BH308" s="241"/>
      <c r="BI308" s="241"/>
      <c r="BJ308" s="241"/>
      <c r="BK308" s="241"/>
      <c r="BL308" s="241"/>
      <c r="BM308" s="241"/>
      <c r="BN308" s="241"/>
      <c r="BO308" s="241"/>
      <c r="BP308" s="241"/>
    </row>
    <row r="309" customFormat="false" ht="15" hidden="false" customHeight="false" outlineLevel="0" collapsed="false">
      <c r="A309" s="241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3"/>
      <c r="O309" s="243"/>
      <c r="P309" s="243"/>
      <c r="Q309" s="244"/>
      <c r="R309" s="244"/>
      <c r="S309" s="244"/>
      <c r="T309" s="245"/>
      <c r="U309" s="244"/>
      <c r="V309" s="244"/>
      <c r="W309" s="244"/>
      <c r="X309" s="244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  <c r="AV309" s="241"/>
      <c r="AW309" s="241"/>
      <c r="AX309" s="241"/>
      <c r="AY309" s="241"/>
      <c r="AZ309" s="241"/>
      <c r="BA309" s="241"/>
      <c r="BB309" s="241"/>
      <c r="BC309" s="241"/>
      <c r="BD309" s="241"/>
      <c r="BE309" s="241"/>
      <c r="BF309" s="241"/>
      <c r="BG309" s="241"/>
      <c r="BH309" s="241"/>
      <c r="BI309" s="241"/>
      <c r="BJ309" s="241"/>
      <c r="BK309" s="241"/>
      <c r="BL309" s="241"/>
      <c r="BM309" s="241"/>
      <c r="BN309" s="241"/>
      <c r="BO309" s="241"/>
      <c r="BP309" s="241"/>
    </row>
    <row r="310" customFormat="false" ht="15" hidden="false" customHeight="false" outlineLevel="0" collapsed="false">
      <c r="A310" s="241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3"/>
      <c r="O310" s="243"/>
      <c r="P310" s="243"/>
      <c r="Q310" s="244"/>
      <c r="R310" s="244"/>
      <c r="S310" s="244"/>
      <c r="T310" s="245"/>
      <c r="U310" s="244"/>
      <c r="V310" s="244"/>
      <c r="W310" s="244"/>
      <c r="X310" s="244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  <c r="AV310" s="241"/>
      <c r="AW310" s="241"/>
      <c r="AX310" s="241"/>
      <c r="AY310" s="241"/>
      <c r="AZ310" s="241"/>
      <c r="BA310" s="241"/>
      <c r="BB310" s="241"/>
      <c r="BC310" s="241"/>
      <c r="BD310" s="241"/>
      <c r="BE310" s="241"/>
      <c r="BF310" s="241"/>
      <c r="BG310" s="241"/>
      <c r="BH310" s="241"/>
      <c r="BI310" s="241"/>
      <c r="BJ310" s="241"/>
      <c r="BK310" s="241"/>
      <c r="BL310" s="241"/>
      <c r="BM310" s="241"/>
      <c r="BN310" s="241"/>
      <c r="BO310" s="241"/>
      <c r="BP310" s="241"/>
    </row>
    <row r="311" customFormat="false" ht="15" hidden="false" customHeight="false" outlineLevel="0" collapsed="false">
      <c r="A311" s="241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3"/>
      <c r="O311" s="243"/>
      <c r="P311" s="243"/>
      <c r="Q311" s="244"/>
      <c r="R311" s="244"/>
      <c r="S311" s="244"/>
      <c r="T311" s="245"/>
      <c r="U311" s="244"/>
      <c r="V311" s="244"/>
      <c r="W311" s="244"/>
      <c r="X311" s="244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  <c r="AV311" s="241"/>
      <c r="AW311" s="241"/>
      <c r="AX311" s="241"/>
      <c r="AY311" s="241"/>
      <c r="AZ311" s="241"/>
      <c r="BA311" s="241"/>
      <c r="BB311" s="241"/>
      <c r="BC311" s="241"/>
      <c r="BD311" s="241"/>
      <c r="BE311" s="241"/>
      <c r="BF311" s="241"/>
      <c r="BG311" s="241"/>
      <c r="BH311" s="241"/>
      <c r="BI311" s="241"/>
      <c r="BJ311" s="241"/>
      <c r="BK311" s="241"/>
      <c r="BL311" s="241"/>
      <c r="BM311" s="241"/>
      <c r="BN311" s="241"/>
      <c r="BO311" s="241"/>
      <c r="BP311" s="241"/>
    </row>
    <row r="312" customFormat="false" ht="15" hidden="false" customHeight="false" outlineLevel="0" collapsed="false">
      <c r="A312" s="241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3"/>
      <c r="O312" s="243"/>
      <c r="P312" s="243"/>
      <c r="Q312" s="244"/>
      <c r="R312" s="244"/>
      <c r="S312" s="244"/>
      <c r="T312" s="245"/>
      <c r="U312" s="244"/>
      <c r="V312" s="244"/>
      <c r="W312" s="244"/>
      <c r="X312" s="244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</row>
    <row r="313" customFormat="false" ht="15" hidden="false" customHeight="false" outlineLevel="0" collapsed="false">
      <c r="A313" s="241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3"/>
      <c r="O313" s="243"/>
      <c r="P313" s="243"/>
      <c r="Q313" s="244"/>
      <c r="R313" s="244"/>
      <c r="S313" s="244"/>
      <c r="T313" s="245"/>
      <c r="U313" s="244"/>
      <c r="V313" s="244"/>
      <c r="W313" s="244"/>
      <c r="X313" s="244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</row>
    <row r="314" customFormat="false" ht="15" hidden="false" customHeight="false" outlineLevel="0" collapsed="false">
      <c r="A314" s="241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3"/>
      <c r="O314" s="243"/>
      <c r="P314" s="243"/>
      <c r="Q314" s="244"/>
      <c r="R314" s="244"/>
      <c r="S314" s="244"/>
      <c r="T314" s="245"/>
      <c r="U314" s="244"/>
      <c r="V314" s="244"/>
      <c r="W314" s="244"/>
      <c r="X314" s="244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</row>
    <row r="315" customFormat="false" ht="15" hidden="false" customHeight="false" outlineLevel="0" collapsed="false">
      <c r="A315" s="241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3"/>
      <c r="O315" s="243"/>
      <c r="P315" s="243"/>
      <c r="Q315" s="244"/>
      <c r="R315" s="244"/>
      <c r="S315" s="244"/>
      <c r="T315" s="245"/>
      <c r="U315" s="244"/>
      <c r="V315" s="244"/>
      <c r="W315" s="244"/>
      <c r="X315" s="244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  <c r="AV315" s="241"/>
      <c r="AW315" s="241"/>
      <c r="AX315" s="241"/>
      <c r="AY315" s="241"/>
      <c r="AZ315" s="241"/>
      <c r="BA315" s="241"/>
      <c r="BB315" s="241"/>
      <c r="BC315" s="241"/>
      <c r="BD315" s="241"/>
      <c r="BE315" s="241"/>
      <c r="BF315" s="241"/>
      <c r="BG315" s="241"/>
      <c r="BH315" s="241"/>
      <c r="BI315" s="241"/>
      <c r="BJ315" s="241"/>
      <c r="BK315" s="241"/>
      <c r="BL315" s="241"/>
      <c r="BM315" s="241"/>
      <c r="BN315" s="241"/>
      <c r="BO315" s="241"/>
      <c r="BP315" s="241"/>
    </row>
    <row r="316" customFormat="false" ht="15" hidden="false" customHeight="false" outlineLevel="0" collapsed="false">
      <c r="A316" s="241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3"/>
      <c r="O316" s="243"/>
      <c r="P316" s="243"/>
      <c r="Q316" s="244"/>
      <c r="R316" s="244"/>
      <c r="S316" s="244"/>
      <c r="T316" s="245"/>
      <c r="U316" s="244"/>
      <c r="V316" s="244"/>
      <c r="W316" s="244"/>
      <c r="X316" s="244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</row>
    <row r="317" customFormat="false" ht="15" hidden="false" customHeight="false" outlineLevel="0" collapsed="false">
      <c r="A317" s="241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3"/>
      <c r="O317" s="243"/>
      <c r="P317" s="243"/>
      <c r="Q317" s="244"/>
      <c r="R317" s="244"/>
      <c r="S317" s="244"/>
      <c r="T317" s="245"/>
      <c r="U317" s="244"/>
      <c r="V317" s="244"/>
      <c r="W317" s="244"/>
      <c r="X317" s="244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</row>
    <row r="318" customFormat="false" ht="15" hidden="false" customHeight="false" outlineLevel="0" collapsed="false">
      <c r="A318" s="241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3"/>
      <c r="O318" s="243"/>
      <c r="P318" s="243"/>
      <c r="Q318" s="244"/>
      <c r="R318" s="244"/>
      <c r="S318" s="244"/>
      <c r="T318" s="245"/>
      <c r="U318" s="244"/>
      <c r="V318" s="244"/>
      <c r="W318" s="244"/>
      <c r="X318" s="244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  <c r="AV318" s="241"/>
      <c r="AW318" s="241"/>
      <c r="AX318" s="241"/>
      <c r="AY318" s="241"/>
      <c r="AZ318" s="241"/>
      <c r="BA318" s="241"/>
      <c r="BB318" s="241"/>
      <c r="BC318" s="241"/>
      <c r="BD318" s="241"/>
      <c r="BE318" s="241"/>
      <c r="BF318" s="241"/>
      <c r="BG318" s="241"/>
      <c r="BH318" s="241"/>
      <c r="BI318" s="241"/>
      <c r="BJ318" s="241"/>
      <c r="BK318" s="241"/>
      <c r="BL318" s="241"/>
      <c r="BM318" s="241"/>
      <c r="BN318" s="241"/>
      <c r="BO318" s="241"/>
      <c r="BP318" s="241"/>
    </row>
    <row r="319" customFormat="false" ht="15" hidden="false" customHeight="false" outlineLevel="0" collapsed="false">
      <c r="A319" s="241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3"/>
      <c r="O319" s="243"/>
      <c r="P319" s="243"/>
      <c r="Q319" s="244"/>
      <c r="R319" s="244"/>
      <c r="S319" s="244"/>
      <c r="T319" s="245"/>
      <c r="U319" s="244"/>
      <c r="V319" s="244"/>
      <c r="W319" s="244"/>
      <c r="X319" s="244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  <c r="AV319" s="241"/>
      <c r="AW319" s="241"/>
      <c r="AX319" s="241"/>
      <c r="AY319" s="241"/>
      <c r="AZ319" s="241"/>
      <c r="BA319" s="241"/>
      <c r="BB319" s="241"/>
      <c r="BC319" s="241"/>
      <c r="BD319" s="241"/>
      <c r="BE319" s="241"/>
      <c r="BF319" s="241"/>
      <c r="BG319" s="241"/>
      <c r="BH319" s="241"/>
      <c r="BI319" s="241"/>
      <c r="BJ319" s="241"/>
      <c r="BK319" s="241"/>
      <c r="BL319" s="241"/>
      <c r="BM319" s="241"/>
      <c r="BN319" s="241"/>
      <c r="BO319" s="241"/>
      <c r="BP319" s="241"/>
    </row>
    <row r="320" customFormat="false" ht="15" hidden="false" customHeight="false" outlineLevel="0" collapsed="false">
      <c r="A320" s="241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3"/>
      <c r="O320" s="243"/>
      <c r="P320" s="243"/>
      <c r="Q320" s="244"/>
      <c r="R320" s="244"/>
      <c r="S320" s="244"/>
      <c r="T320" s="245"/>
      <c r="U320" s="244"/>
      <c r="V320" s="244"/>
      <c r="W320" s="244"/>
      <c r="X320" s="244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41"/>
      <c r="AT320" s="241"/>
      <c r="AU320" s="241"/>
      <c r="AV320" s="241"/>
      <c r="AW320" s="241"/>
      <c r="AX320" s="241"/>
      <c r="AY320" s="241"/>
      <c r="AZ320" s="241"/>
      <c r="BA320" s="241"/>
      <c r="BB320" s="241"/>
      <c r="BC320" s="241"/>
      <c r="BD320" s="241"/>
      <c r="BE320" s="241"/>
      <c r="BF320" s="241"/>
      <c r="BG320" s="241"/>
      <c r="BH320" s="241"/>
      <c r="BI320" s="241"/>
      <c r="BJ320" s="241"/>
      <c r="BK320" s="241"/>
      <c r="BL320" s="241"/>
      <c r="BM320" s="241"/>
      <c r="BN320" s="241"/>
      <c r="BO320" s="241"/>
      <c r="BP320" s="241"/>
    </row>
    <row r="321" customFormat="false" ht="15" hidden="false" customHeight="false" outlineLevel="0" collapsed="false">
      <c r="A321" s="241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3"/>
      <c r="O321" s="243"/>
      <c r="P321" s="243"/>
      <c r="Q321" s="244"/>
      <c r="R321" s="244"/>
      <c r="S321" s="244"/>
      <c r="T321" s="245"/>
      <c r="U321" s="244"/>
      <c r="V321" s="244"/>
      <c r="W321" s="244"/>
      <c r="X321" s="244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  <c r="AV321" s="241"/>
      <c r="AW321" s="241"/>
      <c r="AX321" s="241"/>
      <c r="AY321" s="241"/>
      <c r="AZ321" s="241"/>
      <c r="BA321" s="241"/>
      <c r="BB321" s="241"/>
      <c r="BC321" s="241"/>
      <c r="BD321" s="241"/>
      <c r="BE321" s="241"/>
      <c r="BF321" s="241"/>
      <c r="BG321" s="241"/>
      <c r="BH321" s="241"/>
      <c r="BI321" s="241"/>
      <c r="BJ321" s="241"/>
      <c r="BK321" s="241"/>
      <c r="BL321" s="241"/>
      <c r="BM321" s="241"/>
      <c r="BN321" s="241"/>
      <c r="BO321" s="241"/>
      <c r="BP321" s="241"/>
    </row>
    <row r="322" customFormat="false" ht="15" hidden="false" customHeight="false" outlineLevel="0" collapsed="false">
      <c r="A322" s="241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3"/>
      <c r="O322" s="243"/>
      <c r="P322" s="243"/>
      <c r="Q322" s="244"/>
      <c r="R322" s="244"/>
      <c r="S322" s="244"/>
      <c r="T322" s="245"/>
      <c r="U322" s="244"/>
      <c r="V322" s="244"/>
      <c r="W322" s="244"/>
      <c r="X322" s="244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  <c r="AV322" s="241"/>
      <c r="AW322" s="241"/>
      <c r="AX322" s="241"/>
      <c r="AY322" s="241"/>
      <c r="AZ322" s="241"/>
      <c r="BA322" s="241"/>
      <c r="BB322" s="241"/>
      <c r="BC322" s="241"/>
      <c r="BD322" s="241"/>
      <c r="BE322" s="241"/>
      <c r="BF322" s="241"/>
      <c r="BG322" s="241"/>
      <c r="BH322" s="241"/>
      <c r="BI322" s="241"/>
      <c r="BJ322" s="241"/>
      <c r="BK322" s="241"/>
      <c r="BL322" s="241"/>
      <c r="BM322" s="241"/>
      <c r="BN322" s="241"/>
      <c r="BO322" s="241"/>
      <c r="BP322" s="241"/>
    </row>
    <row r="323" customFormat="false" ht="15" hidden="false" customHeight="false" outlineLevel="0" collapsed="false">
      <c r="A323" s="241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3"/>
      <c r="O323" s="243"/>
      <c r="P323" s="243"/>
      <c r="Q323" s="244"/>
      <c r="R323" s="244"/>
      <c r="S323" s="244"/>
      <c r="T323" s="245"/>
      <c r="U323" s="244"/>
      <c r="V323" s="244"/>
      <c r="W323" s="244"/>
      <c r="X323" s="244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  <c r="AV323" s="241"/>
      <c r="AW323" s="241"/>
      <c r="AX323" s="241"/>
      <c r="AY323" s="241"/>
      <c r="AZ323" s="241"/>
      <c r="BA323" s="241"/>
      <c r="BB323" s="241"/>
      <c r="BC323" s="241"/>
      <c r="BD323" s="241"/>
      <c r="BE323" s="241"/>
      <c r="BF323" s="241"/>
      <c r="BG323" s="241"/>
      <c r="BH323" s="241"/>
      <c r="BI323" s="241"/>
      <c r="BJ323" s="241"/>
      <c r="BK323" s="241"/>
      <c r="BL323" s="241"/>
      <c r="BM323" s="241"/>
      <c r="BN323" s="241"/>
      <c r="BO323" s="241"/>
      <c r="BP323" s="241"/>
    </row>
    <row r="324" customFormat="false" ht="15" hidden="false" customHeight="false" outlineLevel="0" collapsed="false">
      <c r="A324" s="241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3"/>
      <c r="O324" s="243"/>
      <c r="P324" s="243"/>
      <c r="Q324" s="244"/>
      <c r="R324" s="244"/>
      <c r="S324" s="244"/>
      <c r="T324" s="245"/>
      <c r="U324" s="244"/>
      <c r="V324" s="244"/>
      <c r="W324" s="244"/>
      <c r="X324" s="244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</row>
    <row r="325" customFormat="false" ht="15" hidden="false" customHeight="false" outlineLevel="0" collapsed="false">
      <c r="A325" s="241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3"/>
      <c r="O325" s="243"/>
      <c r="P325" s="243"/>
      <c r="Q325" s="244"/>
      <c r="R325" s="244"/>
      <c r="S325" s="244"/>
      <c r="T325" s="245"/>
      <c r="U325" s="244"/>
      <c r="V325" s="244"/>
      <c r="W325" s="244"/>
      <c r="X325" s="244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  <c r="AV325" s="241"/>
      <c r="AW325" s="241"/>
      <c r="AX325" s="241"/>
      <c r="AY325" s="241"/>
      <c r="AZ325" s="241"/>
      <c r="BA325" s="241"/>
      <c r="BB325" s="241"/>
      <c r="BC325" s="241"/>
      <c r="BD325" s="241"/>
      <c r="BE325" s="241"/>
      <c r="BF325" s="241"/>
      <c r="BG325" s="241"/>
      <c r="BH325" s="241"/>
      <c r="BI325" s="241"/>
      <c r="BJ325" s="241"/>
      <c r="BK325" s="241"/>
      <c r="BL325" s="241"/>
      <c r="BM325" s="241"/>
      <c r="BN325" s="241"/>
      <c r="BO325" s="241"/>
      <c r="BP325" s="241"/>
    </row>
    <row r="326" customFormat="false" ht="15" hidden="false" customHeight="false" outlineLevel="0" collapsed="false">
      <c r="A326" s="241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3"/>
      <c r="O326" s="243"/>
      <c r="P326" s="243"/>
      <c r="Q326" s="244"/>
      <c r="R326" s="244"/>
      <c r="S326" s="244"/>
      <c r="T326" s="245"/>
      <c r="U326" s="244"/>
      <c r="V326" s="244"/>
      <c r="W326" s="244"/>
      <c r="X326" s="244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  <c r="AV326" s="241"/>
      <c r="AW326" s="241"/>
      <c r="AX326" s="241"/>
      <c r="AY326" s="241"/>
      <c r="AZ326" s="241"/>
      <c r="BA326" s="241"/>
      <c r="BB326" s="241"/>
      <c r="BC326" s="241"/>
      <c r="BD326" s="241"/>
      <c r="BE326" s="241"/>
      <c r="BF326" s="241"/>
      <c r="BG326" s="241"/>
      <c r="BH326" s="241"/>
      <c r="BI326" s="241"/>
      <c r="BJ326" s="241"/>
      <c r="BK326" s="241"/>
      <c r="BL326" s="241"/>
      <c r="BM326" s="241"/>
      <c r="BN326" s="241"/>
      <c r="BO326" s="241"/>
      <c r="BP326" s="241"/>
    </row>
    <row r="327" customFormat="false" ht="15" hidden="false" customHeight="false" outlineLevel="0" collapsed="false">
      <c r="A327" s="241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3"/>
      <c r="O327" s="243"/>
      <c r="P327" s="243"/>
      <c r="Q327" s="244"/>
      <c r="R327" s="244"/>
      <c r="S327" s="244"/>
      <c r="T327" s="245"/>
      <c r="U327" s="244"/>
      <c r="V327" s="244"/>
      <c r="W327" s="244"/>
      <c r="X327" s="244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  <c r="AV327" s="241"/>
      <c r="AW327" s="241"/>
      <c r="AX327" s="241"/>
      <c r="AY327" s="241"/>
      <c r="AZ327" s="241"/>
      <c r="BA327" s="241"/>
      <c r="BB327" s="241"/>
      <c r="BC327" s="241"/>
      <c r="BD327" s="241"/>
      <c r="BE327" s="241"/>
      <c r="BF327" s="241"/>
      <c r="BG327" s="241"/>
      <c r="BH327" s="241"/>
      <c r="BI327" s="241"/>
      <c r="BJ327" s="241"/>
      <c r="BK327" s="241"/>
      <c r="BL327" s="241"/>
      <c r="BM327" s="241"/>
      <c r="BN327" s="241"/>
      <c r="BO327" s="241"/>
      <c r="BP327" s="241"/>
    </row>
    <row r="328" customFormat="false" ht="15" hidden="false" customHeight="false" outlineLevel="0" collapsed="false">
      <c r="A328" s="241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3"/>
      <c r="O328" s="243"/>
      <c r="P328" s="243"/>
      <c r="Q328" s="244"/>
      <c r="R328" s="244"/>
      <c r="S328" s="244"/>
      <c r="T328" s="245"/>
      <c r="U328" s="244"/>
      <c r="V328" s="244"/>
      <c r="W328" s="244"/>
      <c r="X328" s="244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  <c r="AV328" s="241"/>
      <c r="AW328" s="241"/>
      <c r="AX328" s="241"/>
      <c r="AY328" s="241"/>
      <c r="AZ328" s="241"/>
      <c r="BA328" s="241"/>
      <c r="BB328" s="241"/>
      <c r="BC328" s="241"/>
      <c r="BD328" s="241"/>
      <c r="BE328" s="241"/>
      <c r="BF328" s="241"/>
      <c r="BG328" s="241"/>
      <c r="BH328" s="241"/>
      <c r="BI328" s="241"/>
      <c r="BJ328" s="241"/>
      <c r="BK328" s="241"/>
      <c r="BL328" s="241"/>
      <c r="BM328" s="241"/>
      <c r="BN328" s="241"/>
      <c r="BO328" s="241"/>
      <c r="BP328" s="241"/>
    </row>
    <row r="329" customFormat="false" ht="15" hidden="false" customHeight="false" outlineLevel="0" collapsed="false">
      <c r="A329" s="241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3"/>
      <c r="O329" s="243"/>
      <c r="P329" s="243"/>
      <c r="Q329" s="244"/>
      <c r="R329" s="244"/>
      <c r="S329" s="244"/>
      <c r="T329" s="245"/>
      <c r="U329" s="244"/>
      <c r="V329" s="244"/>
      <c r="W329" s="244"/>
      <c r="X329" s="244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  <c r="AV329" s="241"/>
      <c r="AW329" s="241"/>
      <c r="AX329" s="241"/>
      <c r="AY329" s="241"/>
      <c r="AZ329" s="241"/>
      <c r="BA329" s="241"/>
      <c r="BB329" s="241"/>
      <c r="BC329" s="241"/>
      <c r="BD329" s="241"/>
      <c r="BE329" s="241"/>
      <c r="BF329" s="241"/>
      <c r="BG329" s="241"/>
      <c r="BH329" s="241"/>
      <c r="BI329" s="241"/>
      <c r="BJ329" s="241"/>
      <c r="BK329" s="241"/>
      <c r="BL329" s="241"/>
      <c r="BM329" s="241"/>
      <c r="BN329" s="241"/>
      <c r="BO329" s="241"/>
      <c r="BP329" s="241"/>
    </row>
    <row r="330" customFormat="false" ht="15" hidden="false" customHeight="false" outlineLevel="0" collapsed="false">
      <c r="A330" s="241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3"/>
      <c r="O330" s="243"/>
      <c r="P330" s="243"/>
      <c r="Q330" s="244"/>
      <c r="R330" s="244"/>
      <c r="S330" s="244"/>
      <c r="T330" s="245"/>
      <c r="U330" s="244"/>
      <c r="V330" s="244"/>
      <c r="W330" s="244"/>
      <c r="X330" s="244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</row>
    <row r="331" customFormat="false" ht="15" hidden="false" customHeight="false" outlineLevel="0" collapsed="false">
      <c r="A331" s="241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3"/>
      <c r="O331" s="243"/>
      <c r="P331" s="243"/>
      <c r="Q331" s="244"/>
      <c r="R331" s="244"/>
      <c r="S331" s="244"/>
      <c r="T331" s="245"/>
      <c r="U331" s="244"/>
      <c r="V331" s="244"/>
      <c r="W331" s="244"/>
      <c r="X331" s="244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</row>
    <row r="332" customFormat="false" ht="15" hidden="false" customHeight="false" outlineLevel="0" collapsed="false">
      <c r="A332" s="241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3"/>
      <c r="O332" s="243"/>
      <c r="P332" s="243"/>
      <c r="Q332" s="244"/>
      <c r="R332" s="244"/>
      <c r="S332" s="244"/>
      <c r="T332" s="245"/>
      <c r="U332" s="244"/>
      <c r="V332" s="244"/>
      <c r="W332" s="244"/>
      <c r="X332" s="244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  <c r="AV332" s="241"/>
      <c r="AW332" s="241"/>
      <c r="AX332" s="241"/>
      <c r="AY332" s="241"/>
      <c r="AZ332" s="241"/>
      <c r="BA332" s="241"/>
      <c r="BB332" s="241"/>
      <c r="BC332" s="241"/>
      <c r="BD332" s="241"/>
      <c r="BE332" s="241"/>
      <c r="BF332" s="241"/>
      <c r="BG332" s="241"/>
      <c r="BH332" s="241"/>
      <c r="BI332" s="241"/>
      <c r="BJ332" s="241"/>
      <c r="BK332" s="241"/>
      <c r="BL332" s="241"/>
      <c r="BM332" s="241"/>
      <c r="BN332" s="241"/>
      <c r="BO332" s="241"/>
      <c r="BP332" s="241"/>
    </row>
    <row r="333" customFormat="false" ht="15" hidden="false" customHeight="false" outlineLevel="0" collapsed="false">
      <c r="A333" s="241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3"/>
      <c r="O333" s="243"/>
      <c r="P333" s="243"/>
      <c r="Q333" s="244"/>
      <c r="R333" s="244"/>
      <c r="S333" s="244"/>
      <c r="T333" s="245"/>
      <c r="U333" s="244"/>
      <c r="V333" s="244"/>
      <c r="W333" s="244"/>
      <c r="X333" s="244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</row>
    <row r="334" customFormat="false" ht="15" hidden="false" customHeight="false" outlineLevel="0" collapsed="false">
      <c r="A334" s="241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3"/>
      <c r="O334" s="243"/>
      <c r="P334" s="243"/>
      <c r="Q334" s="244"/>
      <c r="R334" s="244"/>
      <c r="S334" s="244"/>
      <c r="T334" s="245"/>
      <c r="U334" s="244"/>
      <c r="V334" s="244"/>
      <c r="W334" s="244"/>
      <c r="X334" s="244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</row>
    <row r="335" customFormat="false" ht="15" hidden="false" customHeight="false" outlineLevel="0" collapsed="false">
      <c r="A335" s="241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3"/>
      <c r="O335" s="243"/>
      <c r="P335" s="243"/>
      <c r="Q335" s="244"/>
      <c r="R335" s="244"/>
      <c r="S335" s="244"/>
      <c r="T335" s="245"/>
      <c r="U335" s="244"/>
      <c r="V335" s="244"/>
      <c r="W335" s="244"/>
      <c r="X335" s="244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</row>
    <row r="336" customFormat="false" ht="15" hidden="false" customHeight="false" outlineLevel="0" collapsed="false">
      <c r="A336" s="241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3"/>
      <c r="O336" s="243"/>
      <c r="P336" s="243"/>
      <c r="Q336" s="244"/>
      <c r="R336" s="244"/>
      <c r="S336" s="244"/>
      <c r="T336" s="245"/>
      <c r="U336" s="244"/>
      <c r="V336" s="244"/>
      <c r="W336" s="244"/>
      <c r="X336" s="244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</row>
    <row r="337" customFormat="false" ht="15" hidden="false" customHeight="false" outlineLevel="0" collapsed="false">
      <c r="A337" s="241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3"/>
      <c r="O337" s="243"/>
      <c r="P337" s="243"/>
      <c r="Q337" s="244"/>
      <c r="R337" s="244"/>
      <c r="S337" s="244"/>
      <c r="T337" s="245"/>
      <c r="U337" s="244"/>
      <c r="V337" s="244"/>
      <c r="W337" s="244"/>
      <c r="X337" s="244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  <c r="AW337" s="241"/>
      <c r="AX337" s="241"/>
      <c r="AY337" s="241"/>
      <c r="AZ337" s="241"/>
      <c r="BA337" s="241"/>
      <c r="BB337" s="241"/>
      <c r="BC337" s="241"/>
      <c r="BD337" s="241"/>
      <c r="BE337" s="241"/>
      <c r="BF337" s="241"/>
      <c r="BG337" s="241"/>
      <c r="BH337" s="241"/>
      <c r="BI337" s="241"/>
      <c r="BJ337" s="241"/>
      <c r="BK337" s="241"/>
      <c r="BL337" s="241"/>
      <c r="BM337" s="241"/>
      <c r="BN337" s="241"/>
      <c r="BO337" s="241"/>
      <c r="BP337" s="241"/>
    </row>
    <row r="338" customFormat="false" ht="15" hidden="false" customHeight="false" outlineLevel="0" collapsed="false">
      <c r="A338" s="241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3"/>
      <c r="O338" s="243"/>
      <c r="P338" s="243"/>
      <c r="Q338" s="244"/>
      <c r="R338" s="244"/>
      <c r="S338" s="244"/>
      <c r="T338" s="245"/>
      <c r="U338" s="244"/>
      <c r="V338" s="244"/>
      <c r="W338" s="244"/>
      <c r="X338" s="244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  <c r="AV338" s="241"/>
      <c r="AW338" s="241"/>
      <c r="AX338" s="241"/>
      <c r="AY338" s="241"/>
      <c r="AZ338" s="241"/>
      <c r="BA338" s="241"/>
      <c r="BB338" s="241"/>
      <c r="BC338" s="241"/>
      <c r="BD338" s="241"/>
      <c r="BE338" s="241"/>
      <c r="BF338" s="241"/>
      <c r="BG338" s="241"/>
      <c r="BH338" s="241"/>
      <c r="BI338" s="241"/>
      <c r="BJ338" s="241"/>
      <c r="BK338" s="241"/>
      <c r="BL338" s="241"/>
      <c r="BM338" s="241"/>
      <c r="BN338" s="241"/>
      <c r="BO338" s="241"/>
      <c r="BP338" s="241"/>
    </row>
    <row r="339" customFormat="false" ht="15" hidden="false" customHeight="false" outlineLevel="0" collapsed="false">
      <c r="A339" s="241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3"/>
      <c r="O339" s="243"/>
      <c r="P339" s="243"/>
      <c r="Q339" s="244"/>
      <c r="R339" s="244"/>
      <c r="S339" s="244"/>
      <c r="T339" s="245"/>
      <c r="U339" s="244"/>
      <c r="V339" s="244"/>
      <c r="W339" s="244"/>
      <c r="X339" s="244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  <c r="AV339" s="241"/>
      <c r="AW339" s="241"/>
      <c r="AX339" s="241"/>
      <c r="AY339" s="241"/>
      <c r="AZ339" s="241"/>
      <c r="BA339" s="241"/>
      <c r="BB339" s="241"/>
      <c r="BC339" s="241"/>
      <c r="BD339" s="241"/>
      <c r="BE339" s="241"/>
      <c r="BF339" s="241"/>
      <c r="BG339" s="241"/>
      <c r="BH339" s="241"/>
      <c r="BI339" s="241"/>
      <c r="BJ339" s="241"/>
      <c r="BK339" s="241"/>
      <c r="BL339" s="241"/>
      <c r="BM339" s="241"/>
      <c r="BN339" s="241"/>
      <c r="BO339" s="241"/>
      <c r="BP339" s="241"/>
    </row>
    <row r="340" customFormat="false" ht="15" hidden="false" customHeight="false" outlineLevel="0" collapsed="false">
      <c r="A340" s="241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3"/>
      <c r="O340" s="243"/>
      <c r="P340" s="243"/>
      <c r="Q340" s="244"/>
      <c r="R340" s="244"/>
      <c r="S340" s="244"/>
      <c r="T340" s="245"/>
      <c r="U340" s="244"/>
      <c r="V340" s="244"/>
      <c r="W340" s="244"/>
      <c r="X340" s="244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  <c r="AV340" s="241"/>
      <c r="AW340" s="241"/>
      <c r="AX340" s="241"/>
      <c r="AY340" s="241"/>
      <c r="AZ340" s="241"/>
      <c r="BA340" s="241"/>
      <c r="BB340" s="241"/>
      <c r="BC340" s="241"/>
      <c r="BD340" s="241"/>
      <c r="BE340" s="241"/>
      <c r="BF340" s="241"/>
      <c r="BG340" s="241"/>
      <c r="BH340" s="241"/>
      <c r="BI340" s="241"/>
      <c r="BJ340" s="241"/>
      <c r="BK340" s="241"/>
      <c r="BL340" s="241"/>
      <c r="BM340" s="241"/>
      <c r="BN340" s="241"/>
      <c r="BO340" s="241"/>
      <c r="BP340" s="241"/>
    </row>
    <row r="341" customFormat="false" ht="15" hidden="false" customHeight="false" outlineLevel="0" collapsed="false">
      <c r="A341" s="241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3"/>
      <c r="O341" s="243"/>
      <c r="P341" s="243"/>
      <c r="Q341" s="244"/>
      <c r="R341" s="244"/>
      <c r="S341" s="244"/>
      <c r="T341" s="245"/>
      <c r="U341" s="244"/>
      <c r="V341" s="244"/>
      <c r="W341" s="244"/>
      <c r="X341" s="244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  <c r="AV341" s="241"/>
      <c r="AW341" s="241"/>
      <c r="AX341" s="241"/>
      <c r="AY341" s="241"/>
      <c r="AZ341" s="241"/>
      <c r="BA341" s="241"/>
      <c r="BB341" s="241"/>
      <c r="BC341" s="241"/>
      <c r="BD341" s="241"/>
      <c r="BE341" s="241"/>
      <c r="BF341" s="241"/>
      <c r="BG341" s="241"/>
      <c r="BH341" s="241"/>
      <c r="BI341" s="241"/>
      <c r="BJ341" s="241"/>
      <c r="BK341" s="241"/>
      <c r="BL341" s="241"/>
      <c r="BM341" s="241"/>
      <c r="BN341" s="241"/>
      <c r="BO341" s="241"/>
      <c r="BP341" s="241"/>
    </row>
    <row r="342" customFormat="false" ht="15" hidden="false" customHeight="false" outlineLevel="0" collapsed="false">
      <c r="A342" s="241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3"/>
      <c r="O342" s="243"/>
      <c r="P342" s="243"/>
      <c r="Q342" s="244"/>
      <c r="R342" s="244"/>
      <c r="S342" s="244"/>
      <c r="T342" s="245"/>
      <c r="U342" s="244"/>
      <c r="V342" s="244"/>
      <c r="W342" s="244"/>
      <c r="X342" s="244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  <c r="AV342" s="241"/>
      <c r="AW342" s="241"/>
      <c r="AX342" s="241"/>
      <c r="AY342" s="241"/>
      <c r="AZ342" s="241"/>
      <c r="BA342" s="241"/>
      <c r="BB342" s="241"/>
      <c r="BC342" s="241"/>
      <c r="BD342" s="241"/>
      <c r="BE342" s="241"/>
      <c r="BF342" s="241"/>
      <c r="BG342" s="241"/>
      <c r="BH342" s="241"/>
      <c r="BI342" s="241"/>
      <c r="BJ342" s="241"/>
      <c r="BK342" s="241"/>
      <c r="BL342" s="241"/>
      <c r="BM342" s="241"/>
      <c r="BN342" s="241"/>
      <c r="BO342" s="241"/>
      <c r="BP342" s="241"/>
    </row>
    <row r="343" customFormat="false" ht="15" hidden="false" customHeight="false" outlineLevel="0" collapsed="false">
      <c r="A343" s="241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3"/>
      <c r="O343" s="243"/>
      <c r="P343" s="243"/>
      <c r="Q343" s="244"/>
      <c r="R343" s="244"/>
      <c r="S343" s="244"/>
      <c r="T343" s="245"/>
      <c r="U343" s="244"/>
      <c r="V343" s="244"/>
      <c r="W343" s="244"/>
      <c r="X343" s="244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  <c r="AV343" s="241"/>
      <c r="AW343" s="241"/>
      <c r="AX343" s="241"/>
      <c r="AY343" s="241"/>
      <c r="AZ343" s="241"/>
      <c r="BA343" s="241"/>
      <c r="BB343" s="241"/>
      <c r="BC343" s="241"/>
      <c r="BD343" s="241"/>
      <c r="BE343" s="241"/>
      <c r="BF343" s="241"/>
      <c r="BG343" s="241"/>
      <c r="BH343" s="241"/>
      <c r="BI343" s="241"/>
      <c r="BJ343" s="241"/>
      <c r="BK343" s="241"/>
      <c r="BL343" s="241"/>
      <c r="BM343" s="241"/>
      <c r="BN343" s="241"/>
      <c r="BO343" s="241"/>
      <c r="BP343" s="241"/>
    </row>
    <row r="344" customFormat="false" ht="15" hidden="false" customHeight="false" outlineLevel="0" collapsed="false">
      <c r="A344" s="241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3"/>
      <c r="O344" s="243"/>
      <c r="P344" s="243"/>
      <c r="Q344" s="244"/>
      <c r="R344" s="244"/>
      <c r="S344" s="244"/>
      <c r="T344" s="245"/>
      <c r="U344" s="244"/>
      <c r="V344" s="244"/>
      <c r="W344" s="244"/>
      <c r="X344" s="244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  <c r="AV344" s="241"/>
      <c r="AW344" s="241"/>
      <c r="AX344" s="241"/>
      <c r="AY344" s="241"/>
      <c r="AZ344" s="241"/>
      <c r="BA344" s="241"/>
      <c r="BB344" s="241"/>
      <c r="BC344" s="241"/>
      <c r="BD344" s="241"/>
      <c r="BE344" s="241"/>
      <c r="BF344" s="241"/>
      <c r="BG344" s="241"/>
      <c r="BH344" s="241"/>
      <c r="BI344" s="241"/>
      <c r="BJ344" s="241"/>
      <c r="BK344" s="241"/>
      <c r="BL344" s="241"/>
      <c r="BM344" s="241"/>
      <c r="BN344" s="241"/>
      <c r="BO344" s="241"/>
      <c r="BP344" s="241"/>
    </row>
    <row r="345" customFormat="false" ht="15" hidden="false" customHeight="false" outlineLevel="0" collapsed="false">
      <c r="A345" s="241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3"/>
      <c r="O345" s="243"/>
      <c r="P345" s="243"/>
      <c r="Q345" s="244"/>
      <c r="R345" s="244"/>
      <c r="S345" s="244"/>
      <c r="T345" s="245"/>
      <c r="U345" s="244"/>
      <c r="V345" s="244"/>
      <c r="W345" s="244"/>
      <c r="X345" s="244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  <c r="AV345" s="241"/>
      <c r="AW345" s="241"/>
      <c r="AX345" s="241"/>
      <c r="AY345" s="241"/>
      <c r="AZ345" s="241"/>
      <c r="BA345" s="241"/>
      <c r="BB345" s="241"/>
      <c r="BC345" s="241"/>
      <c r="BD345" s="241"/>
      <c r="BE345" s="241"/>
      <c r="BF345" s="241"/>
      <c r="BG345" s="241"/>
      <c r="BH345" s="241"/>
      <c r="BI345" s="241"/>
      <c r="BJ345" s="241"/>
      <c r="BK345" s="241"/>
      <c r="BL345" s="241"/>
      <c r="BM345" s="241"/>
      <c r="BN345" s="241"/>
      <c r="BO345" s="241"/>
      <c r="BP345" s="241"/>
    </row>
    <row r="346" customFormat="false" ht="15" hidden="false" customHeight="false" outlineLevel="0" collapsed="false">
      <c r="A346" s="241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3"/>
      <c r="O346" s="243"/>
      <c r="P346" s="243"/>
      <c r="Q346" s="244"/>
      <c r="R346" s="244"/>
      <c r="S346" s="244"/>
      <c r="T346" s="245"/>
      <c r="U346" s="244"/>
      <c r="V346" s="244"/>
      <c r="W346" s="244"/>
      <c r="X346" s="244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  <c r="AU346" s="241"/>
      <c r="AV346" s="241"/>
      <c r="AW346" s="241"/>
      <c r="AX346" s="241"/>
      <c r="AY346" s="241"/>
      <c r="AZ346" s="241"/>
      <c r="BA346" s="241"/>
      <c r="BB346" s="241"/>
      <c r="BC346" s="241"/>
      <c r="BD346" s="241"/>
      <c r="BE346" s="241"/>
      <c r="BF346" s="241"/>
      <c r="BG346" s="241"/>
      <c r="BH346" s="241"/>
      <c r="BI346" s="241"/>
      <c r="BJ346" s="241"/>
      <c r="BK346" s="241"/>
      <c r="BL346" s="241"/>
      <c r="BM346" s="241"/>
      <c r="BN346" s="241"/>
      <c r="BO346" s="241"/>
      <c r="BP346" s="241"/>
    </row>
    <row r="347" customFormat="false" ht="15" hidden="false" customHeight="false" outlineLevel="0" collapsed="false">
      <c r="A347" s="241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3"/>
      <c r="O347" s="243"/>
      <c r="P347" s="243"/>
      <c r="Q347" s="244"/>
      <c r="R347" s="244"/>
      <c r="S347" s="244"/>
      <c r="T347" s="245"/>
      <c r="U347" s="244"/>
      <c r="V347" s="244"/>
      <c r="W347" s="244"/>
      <c r="X347" s="244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  <c r="AV347" s="241"/>
      <c r="AW347" s="241"/>
      <c r="AX347" s="241"/>
      <c r="AY347" s="241"/>
      <c r="AZ347" s="241"/>
      <c r="BA347" s="241"/>
      <c r="BB347" s="241"/>
      <c r="BC347" s="241"/>
      <c r="BD347" s="241"/>
      <c r="BE347" s="241"/>
      <c r="BF347" s="241"/>
      <c r="BG347" s="241"/>
      <c r="BH347" s="241"/>
      <c r="BI347" s="241"/>
      <c r="BJ347" s="241"/>
      <c r="BK347" s="241"/>
      <c r="BL347" s="241"/>
      <c r="BM347" s="241"/>
      <c r="BN347" s="241"/>
      <c r="BO347" s="241"/>
      <c r="BP347" s="241"/>
    </row>
    <row r="348" customFormat="false" ht="15" hidden="false" customHeight="false" outlineLevel="0" collapsed="false">
      <c r="A348" s="241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3"/>
      <c r="O348" s="243"/>
      <c r="P348" s="243"/>
      <c r="Q348" s="244"/>
      <c r="R348" s="244"/>
      <c r="S348" s="244"/>
      <c r="T348" s="245"/>
      <c r="U348" s="244"/>
      <c r="V348" s="244"/>
      <c r="W348" s="244"/>
      <c r="X348" s="244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  <c r="AV348" s="241"/>
      <c r="AW348" s="241"/>
      <c r="AX348" s="241"/>
      <c r="AY348" s="241"/>
      <c r="AZ348" s="241"/>
      <c r="BA348" s="241"/>
      <c r="BB348" s="241"/>
      <c r="BC348" s="241"/>
      <c r="BD348" s="241"/>
      <c r="BE348" s="241"/>
      <c r="BF348" s="241"/>
      <c r="BG348" s="241"/>
      <c r="BH348" s="241"/>
      <c r="BI348" s="241"/>
      <c r="BJ348" s="241"/>
      <c r="BK348" s="241"/>
      <c r="BL348" s="241"/>
      <c r="BM348" s="241"/>
      <c r="BN348" s="241"/>
      <c r="BO348" s="241"/>
      <c r="BP348" s="241"/>
    </row>
    <row r="349" customFormat="false" ht="15" hidden="false" customHeight="false" outlineLevel="0" collapsed="false">
      <c r="A349" s="241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3"/>
      <c r="O349" s="243"/>
      <c r="P349" s="243"/>
      <c r="Q349" s="244"/>
      <c r="R349" s="244"/>
      <c r="S349" s="244"/>
      <c r="T349" s="245"/>
      <c r="U349" s="244"/>
      <c r="V349" s="244"/>
      <c r="W349" s="244"/>
      <c r="X349" s="244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  <c r="AV349" s="241"/>
      <c r="AW349" s="241"/>
      <c r="AX349" s="241"/>
      <c r="AY349" s="241"/>
      <c r="AZ349" s="241"/>
      <c r="BA349" s="241"/>
      <c r="BB349" s="241"/>
      <c r="BC349" s="241"/>
      <c r="BD349" s="241"/>
      <c r="BE349" s="241"/>
      <c r="BF349" s="241"/>
      <c r="BG349" s="241"/>
      <c r="BH349" s="241"/>
      <c r="BI349" s="241"/>
      <c r="BJ349" s="241"/>
      <c r="BK349" s="241"/>
      <c r="BL349" s="241"/>
      <c r="BM349" s="241"/>
      <c r="BN349" s="241"/>
      <c r="BO349" s="241"/>
      <c r="BP349" s="241"/>
    </row>
    <row r="350" customFormat="false" ht="15" hidden="false" customHeight="false" outlineLevel="0" collapsed="false">
      <c r="A350" s="241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3"/>
      <c r="O350" s="243"/>
      <c r="P350" s="243"/>
      <c r="Q350" s="244"/>
      <c r="R350" s="244"/>
      <c r="S350" s="244"/>
      <c r="T350" s="245"/>
      <c r="U350" s="244"/>
      <c r="V350" s="244"/>
      <c r="W350" s="244"/>
      <c r="X350" s="244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  <c r="AV350" s="241"/>
      <c r="AW350" s="241"/>
      <c r="AX350" s="241"/>
      <c r="AY350" s="241"/>
      <c r="AZ350" s="241"/>
      <c r="BA350" s="241"/>
      <c r="BB350" s="241"/>
      <c r="BC350" s="241"/>
      <c r="BD350" s="241"/>
      <c r="BE350" s="241"/>
      <c r="BF350" s="241"/>
      <c r="BG350" s="241"/>
      <c r="BH350" s="241"/>
      <c r="BI350" s="241"/>
      <c r="BJ350" s="241"/>
      <c r="BK350" s="241"/>
      <c r="BL350" s="241"/>
      <c r="BM350" s="241"/>
      <c r="BN350" s="241"/>
      <c r="BO350" s="241"/>
      <c r="BP350" s="241"/>
    </row>
    <row r="351" customFormat="false" ht="15" hidden="false" customHeight="false" outlineLevel="0" collapsed="false">
      <c r="A351" s="241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3"/>
      <c r="O351" s="243"/>
      <c r="P351" s="243"/>
      <c r="Q351" s="244"/>
      <c r="R351" s="244"/>
      <c r="S351" s="244"/>
      <c r="T351" s="245"/>
      <c r="U351" s="244"/>
      <c r="V351" s="244"/>
      <c r="W351" s="244"/>
      <c r="X351" s="244"/>
      <c r="Y351" s="241"/>
      <c r="Z351" s="241"/>
      <c r="AA351" s="241"/>
      <c r="AB351" s="241"/>
      <c r="AC351" s="241"/>
      <c r="AD351" s="241"/>
      <c r="AE351" s="241"/>
      <c r="AF351" s="241"/>
      <c r="AG351" s="241"/>
      <c r="AH351" s="241"/>
      <c r="AI351" s="241"/>
      <c r="AJ351" s="241"/>
      <c r="AK351" s="241"/>
      <c r="AL351" s="241"/>
      <c r="AM351" s="241"/>
      <c r="AN351" s="241"/>
      <c r="AO351" s="241"/>
      <c r="AP351" s="241"/>
      <c r="AQ351" s="241"/>
      <c r="AR351" s="241"/>
      <c r="AS351" s="241"/>
      <c r="AT351" s="241"/>
      <c r="AU351" s="241"/>
      <c r="AV351" s="241"/>
      <c r="AW351" s="241"/>
      <c r="AX351" s="241"/>
      <c r="AY351" s="241"/>
      <c r="AZ351" s="241"/>
      <c r="BA351" s="241"/>
      <c r="BB351" s="241"/>
      <c r="BC351" s="241"/>
      <c r="BD351" s="241"/>
      <c r="BE351" s="241"/>
      <c r="BF351" s="241"/>
      <c r="BG351" s="241"/>
      <c r="BH351" s="241"/>
      <c r="BI351" s="241"/>
      <c r="BJ351" s="241"/>
      <c r="BK351" s="241"/>
      <c r="BL351" s="241"/>
      <c r="BM351" s="241"/>
      <c r="BN351" s="241"/>
      <c r="BO351" s="241"/>
      <c r="BP351" s="241"/>
    </row>
    <row r="352" customFormat="false" ht="15" hidden="false" customHeight="false" outlineLevel="0" collapsed="false">
      <c r="A352" s="241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3"/>
      <c r="O352" s="243"/>
      <c r="P352" s="243"/>
      <c r="Q352" s="244"/>
      <c r="R352" s="244"/>
      <c r="S352" s="244"/>
      <c r="T352" s="245"/>
      <c r="U352" s="244"/>
      <c r="V352" s="244"/>
      <c r="W352" s="244"/>
      <c r="X352" s="244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  <c r="AV352" s="241"/>
      <c r="AW352" s="241"/>
      <c r="AX352" s="241"/>
      <c r="AY352" s="241"/>
      <c r="AZ352" s="241"/>
      <c r="BA352" s="241"/>
      <c r="BB352" s="241"/>
      <c r="BC352" s="241"/>
      <c r="BD352" s="241"/>
      <c r="BE352" s="241"/>
      <c r="BF352" s="241"/>
      <c r="BG352" s="241"/>
      <c r="BH352" s="241"/>
      <c r="BI352" s="241"/>
      <c r="BJ352" s="241"/>
      <c r="BK352" s="241"/>
      <c r="BL352" s="241"/>
      <c r="BM352" s="241"/>
      <c r="BN352" s="241"/>
      <c r="BO352" s="241"/>
      <c r="BP352" s="241"/>
    </row>
    <row r="353" customFormat="false" ht="15" hidden="false" customHeight="false" outlineLevel="0" collapsed="false">
      <c r="A353" s="241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3"/>
      <c r="O353" s="243"/>
      <c r="P353" s="243"/>
      <c r="Q353" s="244"/>
      <c r="R353" s="244"/>
      <c r="S353" s="244"/>
      <c r="T353" s="245"/>
      <c r="U353" s="244"/>
      <c r="V353" s="244"/>
      <c r="W353" s="244"/>
      <c r="X353" s="244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  <c r="AV353" s="241"/>
      <c r="AW353" s="241"/>
      <c r="AX353" s="241"/>
      <c r="AY353" s="241"/>
      <c r="AZ353" s="241"/>
      <c r="BA353" s="241"/>
      <c r="BB353" s="241"/>
      <c r="BC353" s="241"/>
      <c r="BD353" s="241"/>
      <c r="BE353" s="241"/>
      <c r="BF353" s="241"/>
      <c r="BG353" s="241"/>
      <c r="BH353" s="241"/>
      <c r="BI353" s="241"/>
      <c r="BJ353" s="241"/>
      <c r="BK353" s="241"/>
      <c r="BL353" s="241"/>
      <c r="BM353" s="241"/>
      <c r="BN353" s="241"/>
      <c r="BO353" s="241"/>
      <c r="BP353" s="241"/>
    </row>
    <row r="354" customFormat="false" ht="15" hidden="false" customHeight="false" outlineLevel="0" collapsed="false">
      <c r="A354" s="241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3"/>
      <c r="O354" s="243"/>
      <c r="P354" s="243"/>
      <c r="Q354" s="244"/>
      <c r="R354" s="244"/>
      <c r="S354" s="244"/>
      <c r="T354" s="245"/>
      <c r="U354" s="244"/>
      <c r="V354" s="244"/>
      <c r="W354" s="244"/>
      <c r="X354" s="244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  <c r="AV354" s="241"/>
      <c r="AW354" s="241"/>
      <c r="AX354" s="241"/>
      <c r="AY354" s="241"/>
      <c r="AZ354" s="241"/>
      <c r="BA354" s="241"/>
      <c r="BB354" s="241"/>
      <c r="BC354" s="241"/>
      <c r="BD354" s="241"/>
      <c r="BE354" s="241"/>
      <c r="BF354" s="241"/>
      <c r="BG354" s="241"/>
      <c r="BH354" s="241"/>
      <c r="BI354" s="241"/>
      <c r="BJ354" s="241"/>
      <c r="BK354" s="241"/>
      <c r="BL354" s="241"/>
      <c r="BM354" s="241"/>
      <c r="BN354" s="241"/>
      <c r="BO354" s="241"/>
      <c r="BP354" s="241"/>
    </row>
    <row r="355" customFormat="false" ht="15" hidden="false" customHeight="false" outlineLevel="0" collapsed="false">
      <c r="A355" s="241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3"/>
      <c r="O355" s="243"/>
      <c r="P355" s="243"/>
      <c r="Q355" s="244"/>
      <c r="R355" s="244"/>
      <c r="S355" s="244"/>
      <c r="T355" s="245"/>
      <c r="U355" s="244"/>
      <c r="V355" s="244"/>
      <c r="W355" s="244"/>
      <c r="X355" s="244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  <c r="AV355" s="241"/>
      <c r="AW355" s="241"/>
      <c r="AX355" s="241"/>
      <c r="AY355" s="241"/>
      <c r="AZ355" s="241"/>
      <c r="BA355" s="241"/>
      <c r="BB355" s="241"/>
      <c r="BC355" s="241"/>
      <c r="BD355" s="241"/>
      <c r="BE355" s="241"/>
      <c r="BF355" s="241"/>
      <c r="BG355" s="241"/>
      <c r="BH355" s="241"/>
      <c r="BI355" s="241"/>
      <c r="BJ355" s="241"/>
      <c r="BK355" s="241"/>
      <c r="BL355" s="241"/>
      <c r="BM355" s="241"/>
      <c r="BN355" s="241"/>
      <c r="BO355" s="241"/>
      <c r="BP355" s="241"/>
    </row>
    <row r="356" customFormat="false" ht="15" hidden="false" customHeight="false" outlineLevel="0" collapsed="false">
      <c r="A356" s="241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3"/>
      <c r="O356" s="243"/>
      <c r="P356" s="243"/>
      <c r="Q356" s="244"/>
      <c r="R356" s="244"/>
      <c r="S356" s="244"/>
      <c r="T356" s="245"/>
      <c r="U356" s="244"/>
      <c r="V356" s="244"/>
      <c r="W356" s="244"/>
      <c r="X356" s="244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  <c r="AV356" s="241"/>
      <c r="AW356" s="241"/>
      <c r="AX356" s="241"/>
      <c r="AY356" s="241"/>
      <c r="AZ356" s="241"/>
      <c r="BA356" s="241"/>
      <c r="BB356" s="241"/>
      <c r="BC356" s="241"/>
      <c r="BD356" s="241"/>
      <c r="BE356" s="241"/>
      <c r="BF356" s="241"/>
      <c r="BG356" s="241"/>
      <c r="BH356" s="241"/>
      <c r="BI356" s="241"/>
      <c r="BJ356" s="241"/>
      <c r="BK356" s="241"/>
      <c r="BL356" s="241"/>
      <c r="BM356" s="241"/>
      <c r="BN356" s="241"/>
      <c r="BO356" s="241"/>
      <c r="BP356" s="241"/>
    </row>
    <row r="357" customFormat="false" ht="15" hidden="false" customHeight="false" outlineLevel="0" collapsed="false">
      <c r="A357" s="241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3"/>
      <c r="O357" s="243"/>
      <c r="P357" s="243"/>
      <c r="Q357" s="244"/>
      <c r="R357" s="244"/>
      <c r="S357" s="244"/>
      <c r="T357" s="245"/>
      <c r="U357" s="244"/>
      <c r="V357" s="244"/>
      <c r="W357" s="244"/>
      <c r="X357" s="244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  <c r="AV357" s="241"/>
      <c r="AW357" s="241"/>
      <c r="AX357" s="241"/>
      <c r="AY357" s="241"/>
      <c r="AZ357" s="241"/>
      <c r="BA357" s="241"/>
      <c r="BB357" s="241"/>
      <c r="BC357" s="241"/>
      <c r="BD357" s="241"/>
      <c r="BE357" s="241"/>
      <c r="BF357" s="241"/>
      <c r="BG357" s="241"/>
      <c r="BH357" s="241"/>
      <c r="BI357" s="241"/>
      <c r="BJ357" s="241"/>
      <c r="BK357" s="241"/>
      <c r="BL357" s="241"/>
      <c r="BM357" s="241"/>
      <c r="BN357" s="241"/>
      <c r="BO357" s="241"/>
      <c r="BP357" s="241"/>
    </row>
    <row r="358" customFormat="false" ht="15" hidden="false" customHeight="false" outlineLevel="0" collapsed="false">
      <c r="A358" s="241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3"/>
      <c r="O358" s="243"/>
      <c r="P358" s="243"/>
      <c r="Q358" s="244"/>
      <c r="R358" s="244"/>
      <c r="S358" s="244"/>
      <c r="T358" s="245"/>
      <c r="U358" s="244"/>
      <c r="V358" s="244"/>
      <c r="W358" s="244"/>
      <c r="X358" s="244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  <c r="AV358" s="241"/>
      <c r="AW358" s="241"/>
      <c r="AX358" s="241"/>
      <c r="AY358" s="241"/>
      <c r="AZ358" s="241"/>
      <c r="BA358" s="241"/>
      <c r="BB358" s="241"/>
      <c r="BC358" s="241"/>
      <c r="BD358" s="241"/>
      <c r="BE358" s="241"/>
      <c r="BF358" s="241"/>
      <c r="BG358" s="241"/>
      <c r="BH358" s="241"/>
      <c r="BI358" s="241"/>
      <c r="BJ358" s="241"/>
      <c r="BK358" s="241"/>
      <c r="BL358" s="241"/>
      <c r="BM358" s="241"/>
      <c r="BN358" s="241"/>
      <c r="BO358" s="241"/>
      <c r="BP358" s="241"/>
    </row>
    <row r="359" customFormat="false" ht="15" hidden="false" customHeight="false" outlineLevel="0" collapsed="false">
      <c r="A359" s="241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3"/>
      <c r="O359" s="243"/>
      <c r="P359" s="243"/>
      <c r="Q359" s="244"/>
      <c r="R359" s="244"/>
      <c r="S359" s="244"/>
      <c r="T359" s="245"/>
      <c r="U359" s="244"/>
      <c r="V359" s="244"/>
      <c r="W359" s="244"/>
      <c r="X359" s="244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  <c r="AU359" s="241"/>
      <c r="AV359" s="241"/>
      <c r="AW359" s="241"/>
      <c r="AX359" s="241"/>
      <c r="AY359" s="241"/>
      <c r="AZ359" s="241"/>
      <c r="BA359" s="241"/>
      <c r="BB359" s="241"/>
      <c r="BC359" s="241"/>
      <c r="BD359" s="241"/>
      <c r="BE359" s="241"/>
      <c r="BF359" s="241"/>
      <c r="BG359" s="241"/>
      <c r="BH359" s="241"/>
      <c r="BI359" s="241"/>
      <c r="BJ359" s="241"/>
      <c r="BK359" s="241"/>
      <c r="BL359" s="241"/>
      <c r="BM359" s="241"/>
      <c r="BN359" s="241"/>
      <c r="BO359" s="241"/>
      <c r="BP359" s="241"/>
    </row>
    <row r="360" customFormat="false" ht="15" hidden="false" customHeight="false" outlineLevel="0" collapsed="false">
      <c r="A360" s="241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3"/>
      <c r="O360" s="243"/>
      <c r="P360" s="243"/>
      <c r="Q360" s="244"/>
      <c r="R360" s="244"/>
      <c r="S360" s="244"/>
      <c r="T360" s="245"/>
      <c r="U360" s="244"/>
      <c r="V360" s="244"/>
      <c r="W360" s="244"/>
      <c r="X360" s="244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  <c r="AV360" s="241"/>
      <c r="AW360" s="241"/>
      <c r="AX360" s="241"/>
      <c r="AY360" s="241"/>
      <c r="AZ360" s="241"/>
      <c r="BA360" s="241"/>
      <c r="BB360" s="241"/>
      <c r="BC360" s="241"/>
      <c r="BD360" s="241"/>
      <c r="BE360" s="241"/>
      <c r="BF360" s="241"/>
      <c r="BG360" s="241"/>
      <c r="BH360" s="241"/>
      <c r="BI360" s="241"/>
      <c r="BJ360" s="241"/>
      <c r="BK360" s="241"/>
      <c r="BL360" s="241"/>
      <c r="BM360" s="241"/>
      <c r="BN360" s="241"/>
      <c r="BO360" s="241"/>
      <c r="BP360" s="241"/>
    </row>
    <row r="361" customFormat="false" ht="15" hidden="false" customHeight="false" outlineLevel="0" collapsed="false">
      <c r="A361" s="241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3"/>
      <c r="O361" s="243"/>
      <c r="P361" s="243"/>
      <c r="Q361" s="244"/>
      <c r="R361" s="244"/>
      <c r="S361" s="244"/>
      <c r="T361" s="245"/>
      <c r="U361" s="244"/>
      <c r="V361" s="244"/>
      <c r="W361" s="244"/>
      <c r="X361" s="244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  <c r="AV361" s="241"/>
      <c r="AW361" s="241"/>
      <c r="AX361" s="241"/>
      <c r="AY361" s="241"/>
      <c r="AZ361" s="241"/>
      <c r="BA361" s="241"/>
      <c r="BB361" s="241"/>
      <c r="BC361" s="241"/>
      <c r="BD361" s="241"/>
      <c r="BE361" s="241"/>
      <c r="BF361" s="241"/>
      <c r="BG361" s="241"/>
      <c r="BH361" s="241"/>
      <c r="BI361" s="241"/>
      <c r="BJ361" s="241"/>
      <c r="BK361" s="241"/>
      <c r="BL361" s="241"/>
      <c r="BM361" s="241"/>
      <c r="BN361" s="241"/>
      <c r="BO361" s="241"/>
      <c r="BP361" s="241"/>
    </row>
    <row r="362" customFormat="false" ht="15" hidden="false" customHeight="false" outlineLevel="0" collapsed="false">
      <c r="A362" s="241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3"/>
      <c r="O362" s="243"/>
      <c r="P362" s="243"/>
      <c r="Q362" s="244"/>
      <c r="R362" s="244"/>
      <c r="S362" s="244"/>
      <c r="T362" s="245"/>
      <c r="U362" s="244"/>
      <c r="V362" s="244"/>
      <c r="W362" s="244"/>
      <c r="X362" s="244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  <c r="AV362" s="241"/>
      <c r="AW362" s="241"/>
      <c r="AX362" s="241"/>
      <c r="AY362" s="241"/>
      <c r="AZ362" s="241"/>
      <c r="BA362" s="241"/>
      <c r="BB362" s="241"/>
      <c r="BC362" s="241"/>
      <c r="BD362" s="241"/>
      <c r="BE362" s="241"/>
      <c r="BF362" s="241"/>
      <c r="BG362" s="241"/>
      <c r="BH362" s="241"/>
      <c r="BI362" s="241"/>
      <c r="BJ362" s="241"/>
      <c r="BK362" s="241"/>
      <c r="BL362" s="241"/>
      <c r="BM362" s="241"/>
      <c r="BN362" s="241"/>
      <c r="BO362" s="241"/>
      <c r="BP362" s="241"/>
    </row>
    <row r="363" customFormat="false" ht="15" hidden="false" customHeight="false" outlineLevel="0" collapsed="false">
      <c r="A363" s="241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3"/>
      <c r="O363" s="243"/>
      <c r="P363" s="243"/>
      <c r="Q363" s="244"/>
      <c r="R363" s="244"/>
      <c r="S363" s="244"/>
      <c r="T363" s="245"/>
      <c r="U363" s="244"/>
      <c r="V363" s="244"/>
      <c r="W363" s="244"/>
      <c r="X363" s="244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  <c r="AV363" s="241"/>
      <c r="AW363" s="241"/>
      <c r="AX363" s="241"/>
      <c r="AY363" s="241"/>
      <c r="AZ363" s="241"/>
      <c r="BA363" s="241"/>
      <c r="BB363" s="241"/>
      <c r="BC363" s="241"/>
      <c r="BD363" s="241"/>
      <c r="BE363" s="241"/>
      <c r="BF363" s="241"/>
      <c r="BG363" s="241"/>
      <c r="BH363" s="241"/>
      <c r="BI363" s="241"/>
      <c r="BJ363" s="241"/>
      <c r="BK363" s="241"/>
      <c r="BL363" s="241"/>
      <c r="BM363" s="241"/>
      <c r="BN363" s="241"/>
      <c r="BO363" s="241"/>
      <c r="BP363" s="241"/>
    </row>
    <row r="364" customFormat="false" ht="15" hidden="false" customHeight="false" outlineLevel="0" collapsed="false">
      <c r="A364" s="241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3"/>
      <c r="O364" s="243"/>
      <c r="P364" s="243"/>
      <c r="Q364" s="244"/>
      <c r="R364" s="244"/>
      <c r="S364" s="244"/>
      <c r="T364" s="245"/>
      <c r="U364" s="244"/>
      <c r="V364" s="244"/>
      <c r="W364" s="244"/>
      <c r="X364" s="244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  <c r="AV364" s="241"/>
      <c r="AW364" s="241"/>
      <c r="AX364" s="241"/>
      <c r="AY364" s="241"/>
      <c r="AZ364" s="241"/>
      <c r="BA364" s="241"/>
      <c r="BB364" s="241"/>
      <c r="BC364" s="241"/>
      <c r="BD364" s="241"/>
      <c r="BE364" s="241"/>
      <c r="BF364" s="241"/>
      <c r="BG364" s="241"/>
      <c r="BH364" s="241"/>
      <c r="BI364" s="241"/>
      <c r="BJ364" s="241"/>
      <c r="BK364" s="241"/>
      <c r="BL364" s="241"/>
      <c r="BM364" s="241"/>
      <c r="BN364" s="241"/>
      <c r="BO364" s="241"/>
      <c r="BP364" s="241"/>
    </row>
    <row r="365" customFormat="false" ht="15" hidden="false" customHeight="false" outlineLevel="0" collapsed="false">
      <c r="A365" s="241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3"/>
      <c r="O365" s="243"/>
      <c r="P365" s="243"/>
      <c r="Q365" s="244"/>
      <c r="R365" s="244"/>
      <c r="S365" s="244"/>
      <c r="T365" s="245"/>
      <c r="U365" s="244"/>
      <c r="V365" s="244"/>
      <c r="W365" s="244"/>
      <c r="X365" s="244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  <c r="AU365" s="241"/>
      <c r="AV365" s="241"/>
      <c r="AW365" s="241"/>
      <c r="AX365" s="241"/>
      <c r="AY365" s="241"/>
      <c r="AZ365" s="241"/>
      <c r="BA365" s="241"/>
      <c r="BB365" s="241"/>
      <c r="BC365" s="241"/>
      <c r="BD365" s="241"/>
      <c r="BE365" s="241"/>
      <c r="BF365" s="241"/>
      <c r="BG365" s="241"/>
      <c r="BH365" s="241"/>
      <c r="BI365" s="241"/>
      <c r="BJ365" s="241"/>
      <c r="BK365" s="241"/>
      <c r="BL365" s="241"/>
      <c r="BM365" s="241"/>
      <c r="BN365" s="241"/>
      <c r="BO365" s="241"/>
      <c r="BP365" s="241"/>
    </row>
    <row r="366" customFormat="false" ht="15" hidden="false" customHeight="false" outlineLevel="0" collapsed="false">
      <c r="A366" s="241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3"/>
      <c r="O366" s="243"/>
      <c r="P366" s="243"/>
      <c r="Q366" s="244"/>
      <c r="R366" s="244"/>
      <c r="S366" s="244"/>
      <c r="T366" s="245"/>
      <c r="U366" s="244"/>
      <c r="V366" s="244"/>
      <c r="W366" s="244"/>
      <c r="X366" s="244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  <c r="AV366" s="241"/>
      <c r="AW366" s="241"/>
      <c r="AX366" s="241"/>
      <c r="AY366" s="241"/>
      <c r="AZ366" s="241"/>
      <c r="BA366" s="241"/>
      <c r="BB366" s="241"/>
      <c r="BC366" s="241"/>
      <c r="BD366" s="241"/>
      <c r="BE366" s="241"/>
      <c r="BF366" s="241"/>
      <c r="BG366" s="241"/>
      <c r="BH366" s="241"/>
      <c r="BI366" s="241"/>
      <c r="BJ366" s="241"/>
      <c r="BK366" s="241"/>
      <c r="BL366" s="241"/>
      <c r="BM366" s="241"/>
      <c r="BN366" s="241"/>
      <c r="BO366" s="241"/>
      <c r="BP366" s="241"/>
    </row>
    <row r="367" customFormat="false" ht="15" hidden="false" customHeight="false" outlineLevel="0" collapsed="false">
      <c r="A367" s="241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3"/>
      <c r="O367" s="243"/>
      <c r="P367" s="243"/>
      <c r="Q367" s="244"/>
      <c r="R367" s="244"/>
      <c r="S367" s="244"/>
      <c r="T367" s="245"/>
      <c r="U367" s="244"/>
      <c r="V367" s="244"/>
      <c r="W367" s="244"/>
      <c r="X367" s="244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  <c r="AV367" s="241"/>
      <c r="AW367" s="241"/>
      <c r="AX367" s="241"/>
      <c r="AY367" s="241"/>
      <c r="AZ367" s="241"/>
      <c r="BA367" s="241"/>
      <c r="BB367" s="241"/>
      <c r="BC367" s="241"/>
      <c r="BD367" s="241"/>
      <c r="BE367" s="241"/>
      <c r="BF367" s="241"/>
      <c r="BG367" s="241"/>
      <c r="BH367" s="241"/>
      <c r="BI367" s="241"/>
      <c r="BJ367" s="241"/>
      <c r="BK367" s="241"/>
      <c r="BL367" s="241"/>
      <c r="BM367" s="241"/>
      <c r="BN367" s="241"/>
      <c r="BO367" s="241"/>
      <c r="BP367" s="241"/>
    </row>
    <row r="368" customFormat="false" ht="15" hidden="false" customHeight="false" outlineLevel="0" collapsed="false">
      <c r="A368" s="241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3"/>
      <c r="O368" s="243"/>
      <c r="P368" s="243"/>
      <c r="Q368" s="244"/>
      <c r="R368" s="244"/>
      <c r="S368" s="244"/>
      <c r="T368" s="245"/>
      <c r="U368" s="244"/>
      <c r="V368" s="244"/>
      <c r="W368" s="244"/>
      <c r="X368" s="244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  <c r="AV368" s="241"/>
      <c r="AW368" s="241"/>
      <c r="AX368" s="241"/>
      <c r="AY368" s="241"/>
      <c r="AZ368" s="241"/>
      <c r="BA368" s="241"/>
      <c r="BB368" s="241"/>
      <c r="BC368" s="241"/>
      <c r="BD368" s="241"/>
      <c r="BE368" s="241"/>
      <c r="BF368" s="241"/>
      <c r="BG368" s="241"/>
      <c r="BH368" s="241"/>
      <c r="BI368" s="241"/>
      <c r="BJ368" s="241"/>
      <c r="BK368" s="241"/>
      <c r="BL368" s="241"/>
      <c r="BM368" s="241"/>
      <c r="BN368" s="241"/>
      <c r="BO368" s="241"/>
      <c r="BP368" s="241"/>
    </row>
    <row r="369" customFormat="false" ht="15" hidden="false" customHeight="false" outlineLevel="0" collapsed="false">
      <c r="A369" s="241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3"/>
      <c r="O369" s="243"/>
      <c r="P369" s="243"/>
      <c r="Q369" s="244"/>
      <c r="R369" s="244"/>
      <c r="S369" s="244"/>
      <c r="T369" s="245"/>
      <c r="U369" s="244"/>
      <c r="V369" s="244"/>
      <c r="W369" s="244"/>
      <c r="X369" s="244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  <c r="AV369" s="241"/>
      <c r="AW369" s="241"/>
      <c r="AX369" s="241"/>
      <c r="AY369" s="241"/>
      <c r="AZ369" s="241"/>
      <c r="BA369" s="241"/>
      <c r="BB369" s="241"/>
      <c r="BC369" s="241"/>
      <c r="BD369" s="241"/>
      <c r="BE369" s="241"/>
      <c r="BF369" s="241"/>
      <c r="BG369" s="241"/>
      <c r="BH369" s="241"/>
      <c r="BI369" s="241"/>
      <c r="BJ369" s="241"/>
      <c r="BK369" s="241"/>
      <c r="BL369" s="241"/>
      <c r="BM369" s="241"/>
      <c r="BN369" s="241"/>
      <c r="BO369" s="241"/>
      <c r="BP369" s="241"/>
    </row>
    <row r="370" customFormat="false" ht="15" hidden="false" customHeight="false" outlineLevel="0" collapsed="false">
      <c r="A370" s="241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3"/>
      <c r="O370" s="243"/>
      <c r="P370" s="243"/>
      <c r="Q370" s="244"/>
      <c r="R370" s="244"/>
      <c r="S370" s="244"/>
      <c r="T370" s="245"/>
      <c r="U370" s="244"/>
      <c r="V370" s="244"/>
      <c r="W370" s="244"/>
      <c r="X370" s="244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  <c r="AV370" s="241"/>
      <c r="AW370" s="241"/>
      <c r="AX370" s="241"/>
      <c r="AY370" s="241"/>
      <c r="AZ370" s="241"/>
      <c r="BA370" s="241"/>
      <c r="BB370" s="241"/>
      <c r="BC370" s="241"/>
      <c r="BD370" s="241"/>
      <c r="BE370" s="241"/>
      <c r="BF370" s="241"/>
      <c r="BG370" s="241"/>
      <c r="BH370" s="241"/>
      <c r="BI370" s="241"/>
      <c r="BJ370" s="241"/>
      <c r="BK370" s="241"/>
      <c r="BL370" s="241"/>
      <c r="BM370" s="241"/>
      <c r="BN370" s="241"/>
      <c r="BO370" s="241"/>
      <c r="BP370" s="241"/>
    </row>
    <row r="371" customFormat="false" ht="15" hidden="false" customHeight="false" outlineLevel="0" collapsed="false">
      <c r="A371" s="241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3"/>
      <c r="O371" s="243"/>
      <c r="P371" s="243"/>
      <c r="Q371" s="244"/>
      <c r="R371" s="244"/>
      <c r="S371" s="244"/>
      <c r="T371" s="245"/>
      <c r="U371" s="244"/>
      <c r="V371" s="244"/>
      <c r="W371" s="244"/>
      <c r="X371" s="244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  <c r="AV371" s="241"/>
      <c r="AW371" s="241"/>
      <c r="AX371" s="241"/>
      <c r="AY371" s="241"/>
      <c r="AZ371" s="241"/>
      <c r="BA371" s="241"/>
      <c r="BB371" s="241"/>
      <c r="BC371" s="241"/>
      <c r="BD371" s="241"/>
      <c r="BE371" s="241"/>
      <c r="BF371" s="241"/>
      <c r="BG371" s="241"/>
      <c r="BH371" s="241"/>
      <c r="BI371" s="241"/>
      <c r="BJ371" s="241"/>
      <c r="BK371" s="241"/>
      <c r="BL371" s="241"/>
      <c r="BM371" s="241"/>
      <c r="BN371" s="241"/>
      <c r="BO371" s="241"/>
      <c r="BP371" s="241"/>
    </row>
    <row r="372" customFormat="false" ht="15" hidden="false" customHeight="false" outlineLevel="0" collapsed="false">
      <c r="A372" s="241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3"/>
      <c r="O372" s="243"/>
      <c r="P372" s="243"/>
      <c r="Q372" s="244"/>
      <c r="R372" s="244"/>
      <c r="S372" s="244"/>
      <c r="T372" s="245"/>
      <c r="U372" s="244"/>
      <c r="V372" s="244"/>
      <c r="W372" s="244"/>
      <c r="X372" s="244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  <c r="AV372" s="241"/>
      <c r="AW372" s="241"/>
      <c r="AX372" s="241"/>
      <c r="AY372" s="241"/>
      <c r="AZ372" s="241"/>
      <c r="BA372" s="241"/>
      <c r="BB372" s="241"/>
      <c r="BC372" s="241"/>
      <c r="BD372" s="241"/>
      <c r="BE372" s="241"/>
      <c r="BF372" s="241"/>
      <c r="BG372" s="241"/>
      <c r="BH372" s="241"/>
      <c r="BI372" s="241"/>
      <c r="BJ372" s="241"/>
      <c r="BK372" s="241"/>
      <c r="BL372" s="241"/>
      <c r="BM372" s="241"/>
      <c r="BN372" s="241"/>
      <c r="BO372" s="241"/>
      <c r="BP372" s="241"/>
    </row>
    <row r="373" customFormat="false" ht="15" hidden="false" customHeight="false" outlineLevel="0" collapsed="false">
      <c r="A373" s="241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3"/>
      <c r="O373" s="243"/>
      <c r="P373" s="243"/>
      <c r="Q373" s="244"/>
      <c r="R373" s="244"/>
      <c r="S373" s="244"/>
      <c r="T373" s="245"/>
      <c r="U373" s="244"/>
      <c r="V373" s="244"/>
      <c r="W373" s="244"/>
      <c r="X373" s="244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  <c r="AV373" s="241"/>
      <c r="AW373" s="241"/>
      <c r="AX373" s="241"/>
      <c r="AY373" s="241"/>
      <c r="AZ373" s="241"/>
      <c r="BA373" s="241"/>
      <c r="BB373" s="241"/>
      <c r="BC373" s="241"/>
      <c r="BD373" s="241"/>
      <c r="BE373" s="241"/>
      <c r="BF373" s="241"/>
      <c r="BG373" s="241"/>
      <c r="BH373" s="241"/>
      <c r="BI373" s="241"/>
      <c r="BJ373" s="241"/>
      <c r="BK373" s="241"/>
      <c r="BL373" s="241"/>
      <c r="BM373" s="241"/>
      <c r="BN373" s="241"/>
      <c r="BO373" s="241"/>
      <c r="BP373" s="241"/>
    </row>
    <row r="374" customFormat="false" ht="15" hidden="false" customHeight="false" outlineLevel="0" collapsed="false">
      <c r="A374" s="241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3"/>
      <c r="O374" s="243"/>
      <c r="P374" s="243"/>
      <c r="Q374" s="244"/>
      <c r="R374" s="244"/>
      <c r="S374" s="244"/>
      <c r="T374" s="245"/>
      <c r="U374" s="244"/>
      <c r="V374" s="244"/>
      <c r="W374" s="244"/>
      <c r="X374" s="244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  <c r="AV374" s="241"/>
      <c r="AW374" s="241"/>
      <c r="AX374" s="241"/>
      <c r="AY374" s="241"/>
      <c r="AZ374" s="241"/>
      <c r="BA374" s="241"/>
      <c r="BB374" s="241"/>
      <c r="BC374" s="241"/>
      <c r="BD374" s="241"/>
      <c r="BE374" s="241"/>
      <c r="BF374" s="241"/>
      <c r="BG374" s="241"/>
      <c r="BH374" s="241"/>
      <c r="BI374" s="241"/>
      <c r="BJ374" s="241"/>
      <c r="BK374" s="241"/>
      <c r="BL374" s="241"/>
      <c r="BM374" s="241"/>
      <c r="BN374" s="241"/>
      <c r="BO374" s="241"/>
      <c r="BP374" s="241"/>
    </row>
    <row r="375" customFormat="false" ht="15" hidden="false" customHeight="false" outlineLevel="0" collapsed="false">
      <c r="A375" s="241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3"/>
      <c r="O375" s="243"/>
      <c r="P375" s="243"/>
      <c r="Q375" s="244"/>
      <c r="R375" s="244"/>
      <c r="S375" s="244"/>
      <c r="T375" s="245"/>
      <c r="U375" s="244"/>
      <c r="V375" s="244"/>
      <c r="W375" s="244"/>
      <c r="X375" s="244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  <c r="AV375" s="241"/>
      <c r="AW375" s="241"/>
      <c r="AX375" s="241"/>
      <c r="AY375" s="241"/>
      <c r="AZ375" s="241"/>
      <c r="BA375" s="241"/>
      <c r="BB375" s="241"/>
      <c r="BC375" s="241"/>
      <c r="BD375" s="241"/>
      <c r="BE375" s="241"/>
      <c r="BF375" s="241"/>
      <c r="BG375" s="241"/>
      <c r="BH375" s="241"/>
      <c r="BI375" s="241"/>
      <c r="BJ375" s="241"/>
      <c r="BK375" s="241"/>
      <c r="BL375" s="241"/>
      <c r="BM375" s="241"/>
      <c r="BN375" s="241"/>
      <c r="BO375" s="241"/>
      <c r="BP375" s="241"/>
    </row>
    <row r="376" customFormat="false" ht="15" hidden="false" customHeight="false" outlineLevel="0" collapsed="false">
      <c r="A376" s="241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3"/>
      <c r="O376" s="243"/>
      <c r="P376" s="243"/>
      <c r="Q376" s="244"/>
      <c r="R376" s="244"/>
      <c r="S376" s="244"/>
      <c r="T376" s="245"/>
      <c r="U376" s="244"/>
      <c r="V376" s="244"/>
      <c r="W376" s="244"/>
      <c r="X376" s="244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  <c r="AV376" s="241"/>
      <c r="AW376" s="241"/>
      <c r="AX376" s="241"/>
      <c r="AY376" s="241"/>
      <c r="AZ376" s="241"/>
      <c r="BA376" s="241"/>
      <c r="BB376" s="241"/>
      <c r="BC376" s="241"/>
      <c r="BD376" s="241"/>
      <c r="BE376" s="241"/>
      <c r="BF376" s="241"/>
      <c r="BG376" s="241"/>
      <c r="BH376" s="241"/>
      <c r="BI376" s="241"/>
      <c r="BJ376" s="241"/>
      <c r="BK376" s="241"/>
      <c r="BL376" s="241"/>
      <c r="BM376" s="241"/>
      <c r="BN376" s="241"/>
      <c r="BO376" s="241"/>
      <c r="BP376" s="241"/>
    </row>
    <row r="377" customFormat="false" ht="15" hidden="false" customHeight="false" outlineLevel="0" collapsed="false">
      <c r="A377" s="241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3"/>
      <c r="O377" s="243"/>
      <c r="P377" s="243"/>
      <c r="Q377" s="244"/>
      <c r="R377" s="244"/>
      <c r="S377" s="244"/>
      <c r="T377" s="245"/>
      <c r="U377" s="244"/>
      <c r="V377" s="244"/>
      <c r="W377" s="244"/>
      <c r="X377" s="244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  <c r="AV377" s="241"/>
      <c r="AW377" s="241"/>
      <c r="AX377" s="241"/>
      <c r="AY377" s="241"/>
      <c r="AZ377" s="241"/>
      <c r="BA377" s="241"/>
      <c r="BB377" s="241"/>
      <c r="BC377" s="241"/>
      <c r="BD377" s="241"/>
      <c r="BE377" s="241"/>
      <c r="BF377" s="241"/>
      <c r="BG377" s="241"/>
      <c r="BH377" s="241"/>
      <c r="BI377" s="241"/>
      <c r="BJ377" s="241"/>
      <c r="BK377" s="241"/>
      <c r="BL377" s="241"/>
      <c r="BM377" s="241"/>
      <c r="BN377" s="241"/>
      <c r="BO377" s="241"/>
      <c r="BP377" s="241"/>
    </row>
    <row r="378" customFormat="false" ht="15" hidden="false" customHeight="false" outlineLevel="0" collapsed="false">
      <c r="A378" s="241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3"/>
      <c r="O378" s="243"/>
      <c r="P378" s="243"/>
      <c r="Q378" s="244"/>
      <c r="R378" s="244"/>
      <c r="S378" s="244"/>
      <c r="T378" s="245"/>
      <c r="U378" s="244"/>
      <c r="V378" s="244"/>
      <c r="W378" s="244"/>
      <c r="X378" s="244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  <c r="AV378" s="241"/>
      <c r="AW378" s="241"/>
      <c r="AX378" s="241"/>
      <c r="AY378" s="241"/>
      <c r="AZ378" s="241"/>
      <c r="BA378" s="241"/>
      <c r="BB378" s="241"/>
      <c r="BC378" s="241"/>
      <c r="BD378" s="241"/>
      <c r="BE378" s="241"/>
      <c r="BF378" s="241"/>
      <c r="BG378" s="241"/>
      <c r="BH378" s="241"/>
      <c r="BI378" s="241"/>
      <c r="BJ378" s="241"/>
      <c r="BK378" s="241"/>
      <c r="BL378" s="241"/>
      <c r="BM378" s="241"/>
      <c r="BN378" s="241"/>
      <c r="BO378" s="241"/>
      <c r="BP378" s="241"/>
    </row>
    <row r="379" customFormat="false" ht="15" hidden="false" customHeight="false" outlineLevel="0" collapsed="false">
      <c r="A379" s="241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3"/>
      <c r="O379" s="243"/>
      <c r="P379" s="243"/>
      <c r="Q379" s="244"/>
      <c r="R379" s="244"/>
      <c r="S379" s="244"/>
      <c r="T379" s="245"/>
      <c r="U379" s="244"/>
      <c r="V379" s="244"/>
      <c r="W379" s="244"/>
      <c r="X379" s="244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  <c r="AV379" s="241"/>
      <c r="AW379" s="241"/>
      <c r="AX379" s="241"/>
      <c r="AY379" s="241"/>
      <c r="AZ379" s="241"/>
      <c r="BA379" s="241"/>
      <c r="BB379" s="241"/>
      <c r="BC379" s="241"/>
      <c r="BD379" s="241"/>
      <c r="BE379" s="241"/>
      <c r="BF379" s="241"/>
      <c r="BG379" s="241"/>
      <c r="BH379" s="241"/>
      <c r="BI379" s="241"/>
      <c r="BJ379" s="241"/>
      <c r="BK379" s="241"/>
      <c r="BL379" s="241"/>
      <c r="BM379" s="241"/>
      <c r="BN379" s="241"/>
      <c r="BO379" s="241"/>
      <c r="BP379" s="241"/>
    </row>
    <row r="380" customFormat="false" ht="15" hidden="false" customHeight="false" outlineLevel="0" collapsed="false">
      <c r="A380" s="241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3"/>
      <c r="O380" s="243"/>
      <c r="P380" s="243"/>
      <c r="Q380" s="244"/>
      <c r="R380" s="244"/>
      <c r="S380" s="244"/>
      <c r="T380" s="245"/>
      <c r="U380" s="244"/>
      <c r="V380" s="244"/>
      <c r="W380" s="244"/>
      <c r="X380" s="244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  <c r="AV380" s="241"/>
      <c r="AW380" s="241"/>
      <c r="AX380" s="241"/>
      <c r="AY380" s="241"/>
      <c r="AZ380" s="241"/>
      <c r="BA380" s="241"/>
      <c r="BB380" s="241"/>
      <c r="BC380" s="241"/>
      <c r="BD380" s="241"/>
      <c r="BE380" s="241"/>
      <c r="BF380" s="241"/>
      <c r="BG380" s="241"/>
      <c r="BH380" s="241"/>
      <c r="BI380" s="241"/>
      <c r="BJ380" s="241"/>
      <c r="BK380" s="241"/>
      <c r="BL380" s="241"/>
      <c r="BM380" s="241"/>
      <c r="BN380" s="241"/>
      <c r="BO380" s="241"/>
      <c r="BP380" s="241"/>
    </row>
    <row r="381" customFormat="false" ht="15" hidden="false" customHeight="false" outlineLevel="0" collapsed="false">
      <c r="A381" s="241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3"/>
      <c r="O381" s="243"/>
      <c r="P381" s="243"/>
      <c r="Q381" s="244"/>
      <c r="R381" s="244"/>
      <c r="S381" s="244"/>
      <c r="T381" s="245"/>
      <c r="U381" s="244"/>
      <c r="V381" s="244"/>
      <c r="W381" s="244"/>
      <c r="X381" s="244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  <c r="AV381" s="241"/>
      <c r="AW381" s="241"/>
      <c r="AX381" s="241"/>
      <c r="AY381" s="241"/>
      <c r="AZ381" s="241"/>
      <c r="BA381" s="241"/>
      <c r="BB381" s="241"/>
      <c r="BC381" s="241"/>
      <c r="BD381" s="241"/>
      <c r="BE381" s="241"/>
      <c r="BF381" s="241"/>
      <c r="BG381" s="241"/>
      <c r="BH381" s="241"/>
      <c r="BI381" s="241"/>
      <c r="BJ381" s="241"/>
      <c r="BK381" s="241"/>
      <c r="BL381" s="241"/>
      <c r="BM381" s="241"/>
      <c r="BN381" s="241"/>
      <c r="BO381" s="241"/>
      <c r="BP381" s="241"/>
    </row>
    <row r="382" customFormat="false" ht="15" hidden="false" customHeight="false" outlineLevel="0" collapsed="false">
      <c r="A382" s="241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3"/>
      <c r="O382" s="243"/>
      <c r="P382" s="243"/>
      <c r="Q382" s="244"/>
      <c r="R382" s="244"/>
      <c r="S382" s="244"/>
      <c r="T382" s="245"/>
      <c r="U382" s="244"/>
      <c r="V382" s="244"/>
      <c r="W382" s="244"/>
      <c r="X382" s="244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  <c r="AV382" s="241"/>
      <c r="AW382" s="241"/>
      <c r="AX382" s="241"/>
      <c r="AY382" s="241"/>
      <c r="AZ382" s="241"/>
      <c r="BA382" s="241"/>
      <c r="BB382" s="241"/>
      <c r="BC382" s="241"/>
      <c r="BD382" s="241"/>
      <c r="BE382" s="241"/>
      <c r="BF382" s="241"/>
      <c r="BG382" s="241"/>
      <c r="BH382" s="241"/>
      <c r="BI382" s="241"/>
      <c r="BJ382" s="241"/>
      <c r="BK382" s="241"/>
      <c r="BL382" s="241"/>
      <c r="BM382" s="241"/>
      <c r="BN382" s="241"/>
      <c r="BO382" s="241"/>
      <c r="BP382" s="241"/>
    </row>
    <row r="383" customFormat="false" ht="15" hidden="false" customHeight="false" outlineLevel="0" collapsed="false">
      <c r="A383" s="241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3"/>
      <c r="O383" s="243"/>
      <c r="P383" s="243"/>
      <c r="Q383" s="244"/>
      <c r="R383" s="244"/>
      <c r="S383" s="244"/>
      <c r="T383" s="245"/>
      <c r="U383" s="244"/>
      <c r="V383" s="244"/>
      <c r="W383" s="244"/>
      <c r="X383" s="244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  <c r="AV383" s="241"/>
      <c r="AW383" s="241"/>
      <c r="AX383" s="241"/>
      <c r="AY383" s="241"/>
      <c r="AZ383" s="241"/>
      <c r="BA383" s="241"/>
      <c r="BB383" s="241"/>
      <c r="BC383" s="241"/>
      <c r="BD383" s="241"/>
      <c r="BE383" s="241"/>
      <c r="BF383" s="241"/>
      <c r="BG383" s="241"/>
      <c r="BH383" s="241"/>
      <c r="BI383" s="241"/>
      <c r="BJ383" s="241"/>
      <c r="BK383" s="241"/>
      <c r="BL383" s="241"/>
      <c r="BM383" s="241"/>
      <c r="BN383" s="241"/>
      <c r="BO383" s="241"/>
      <c r="BP383" s="241"/>
    </row>
    <row r="384" customFormat="false" ht="15" hidden="false" customHeight="false" outlineLevel="0" collapsed="false">
      <c r="A384" s="241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3"/>
      <c r="O384" s="243"/>
      <c r="P384" s="243"/>
      <c r="Q384" s="244"/>
      <c r="R384" s="244"/>
      <c r="S384" s="244"/>
      <c r="T384" s="245"/>
      <c r="U384" s="244"/>
      <c r="V384" s="244"/>
      <c r="W384" s="244"/>
      <c r="X384" s="244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  <c r="AV384" s="241"/>
      <c r="AW384" s="241"/>
      <c r="AX384" s="241"/>
      <c r="AY384" s="241"/>
      <c r="AZ384" s="241"/>
      <c r="BA384" s="241"/>
      <c r="BB384" s="241"/>
      <c r="BC384" s="241"/>
      <c r="BD384" s="241"/>
      <c r="BE384" s="241"/>
      <c r="BF384" s="241"/>
      <c r="BG384" s="241"/>
      <c r="BH384" s="241"/>
      <c r="BI384" s="241"/>
      <c r="BJ384" s="241"/>
      <c r="BK384" s="241"/>
      <c r="BL384" s="241"/>
      <c r="BM384" s="241"/>
      <c r="BN384" s="241"/>
      <c r="BO384" s="241"/>
      <c r="BP384" s="241"/>
    </row>
    <row r="385" customFormat="false" ht="15" hidden="false" customHeight="false" outlineLevel="0" collapsed="false">
      <c r="A385" s="241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3"/>
      <c r="O385" s="243"/>
      <c r="P385" s="243"/>
      <c r="Q385" s="244"/>
      <c r="R385" s="244"/>
      <c r="S385" s="244"/>
      <c r="T385" s="245"/>
      <c r="U385" s="244"/>
      <c r="V385" s="244"/>
      <c r="W385" s="244"/>
      <c r="X385" s="244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  <c r="AV385" s="241"/>
      <c r="AW385" s="241"/>
      <c r="AX385" s="241"/>
      <c r="AY385" s="241"/>
      <c r="AZ385" s="241"/>
      <c r="BA385" s="241"/>
      <c r="BB385" s="241"/>
      <c r="BC385" s="241"/>
      <c r="BD385" s="241"/>
      <c r="BE385" s="241"/>
      <c r="BF385" s="241"/>
      <c r="BG385" s="241"/>
      <c r="BH385" s="241"/>
      <c r="BI385" s="241"/>
      <c r="BJ385" s="241"/>
      <c r="BK385" s="241"/>
      <c r="BL385" s="241"/>
      <c r="BM385" s="241"/>
      <c r="BN385" s="241"/>
      <c r="BO385" s="241"/>
      <c r="BP385" s="241"/>
    </row>
    <row r="386" customFormat="false" ht="15" hidden="false" customHeight="false" outlineLevel="0" collapsed="false">
      <c r="A386" s="241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3"/>
      <c r="O386" s="243"/>
      <c r="P386" s="243"/>
      <c r="Q386" s="244"/>
      <c r="R386" s="244"/>
      <c r="S386" s="244"/>
      <c r="T386" s="245"/>
      <c r="U386" s="244"/>
      <c r="V386" s="244"/>
      <c r="W386" s="244"/>
      <c r="X386" s="244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  <c r="AV386" s="241"/>
      <c r="AW386" s="241"/>
      <c r="AX386" s="241"/>
      <c r="AY386" s="241"/>
      <c r="AZ386" s="241"/>
      <c r="BA386" s="241"/>
      <c r="BB386" s="241"/>
      <c r="BC386" s="241"/>
      <c r="BD386" s="241"/>
      <c r="BE386" s="241"/>
      <c r="BF386" s="241"/>
      <c r="BG386" s="241"/>
      <c r="BH386" s="241"/>
      <c r="BI386" s="241"/>
      <c r="BJ386" s="241"/>
      <c r="BK386" s="241"/>
      <c r="BL386" s="241"/>
      <c r="BM386" s="241"/>
      <c r="BN386" s="241"/>
      <c r="BO386" s="241"/>
      <c r="BP386" s="241"/>
    </row>
    <row r="387" customFormat="false" ht="15" hidden="false" customHeight="false" outlineLevel="0" collapsed="false">
      <c r="A387" s="241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3"/>
      <c r="O387" s="243"/>
      <c r="P387" s="243"/>
      <c r="Q387" s="244"/>
      <c r="R387" s="244"/>
      <c r="S387" s="244"/>
      <c r="T387" s="245"/>
      <c r="U387" s="244"/>
      <c r="V387" s="244"/>
      <c r="W387" s="244"/>
      <c r="X387" s="244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  <c r="AV387" s="241"/>
      <c r="AW387" s="241"/>
      <c r="AX387" s="241"/>
      <c r="AY387" s="241"/>
      <c r="AZ387" s="241"/>
      <c r="BA387" s="241"/>
      <c r="BB387" s="241"/>
      <c r="BC387" s="241"/>
      <c r="BD387" s="241"/>
      <c r="BE387" s="241"/>
      <c r="BF387" s="241"/>
      <c r="BG387" s="241"/>
      <c r="BH387" s="241"/>
      <c r="BI387" s="241"/>
      <c r="BJ387" s="241"/>
      <c r="BK387" s="241"/>
      <c r="BL387" s="241"/>
      <c r="BM387" s="241"/>
      <c r="BN387" s="241"/>
      <c r="BO387" s="241"/>
      <c r="BP387" s="241"/>
    </row>
    <row r="388" customFormat="false" ht="15" hidden="false" customHeight="false" outlineLevel="0" collapsed="false">
      <c r="A388" s="241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3"/>
      <c r="O388" s="243"/>
      <c r="P388" s="243"/>
      <c r="Q388" s="244"/>
      <c r="R388" s="244"/>
      <c r="S388" s="244"/>
      <c r="T388" s="245"/>
      <c r="U388" s="244"/>
      <c r="V388" s="244"/>
      <c r="W388" s="244"/>
      <c r="X388" s="244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  <c r="AU388" s="241"/>
      <c r="AV388" s="241"/>
      <c r="AW388" s="241"/>
      <c r="AX388" s="241"/>
      <c r="AY388" s="241"/>
      <c r="AZ388" s="241"/>
      <c r="BA388" s="241"/>
      <c r="BB388" s="241"/>
      <c r="BC388" s="241"/>
      <c r="BD388" s="241"/>
      <c r="BE388" s="241"/>
      <c r="BF388" s="241"/>
      <c r="BG388" s="241"/>
      <c r="BH388" s="241"/>
      <c r="BI388" s="241"/>
      <c r="BJ388" s="241"/>
      <c r="BK388" s="241"/>
      <c r="BL388" s="241"/>
      <c r="BM388" s="241"/>
      <c r="BN388" s="241"/>
      <c r="BO388" s="241"/>
      <c r="BP388" s="241"/>
    </row>
    <row r="389" customFormat="false" ht="15" hidden="false" customHeight="false" outlineLevel="0" collapsed="false">
      <c r="A389" s="241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3"/>
      <c r="O389" s="243"/>
      <c r="P389" s="243"/>
      <c r="Q389" s="244"/>
      <c r="R389" s="244"/>
      <c r="S389" s="244"/>
      <c r="T389" s="245"/>
      <c r="U389" s="244"/>
      <c r="V389" s="244"/>
      <c r="W389" s="244"/>
      <c r="X389" s="244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  <c r="AV389" s="241"/>
      <c r="AW389" s="241"/>
      <c r="AX389" s="241"/>
      <c r="AY389" s="241"/>
      <c r="AZ389" s="241"/>
      <c r="BA389" s="241"/>
      <c r="BB389" s="241"/>
      <c r="BC389" s="241"/>
      <c r="BD389" s="241"/>
      <c r="BE389" s="241"/>
      <c r="BF389" s="241"/>
      <c r="BG389" s="241"/>
      <c r="BH389" s="241"/>
      <c r="BI389" s="241"/>
      <c r="BJ389" s="241"/>
      <c r="BK389" s="241"/>
      <c r="BL389" s="241"/>
      <c r="BM389" s="241"/>
      <c r="BN389" s="241"/>
      <c r="BO389" s="241"/>
      <c r="BP389" s="241"/>
    </row>
    <row r="390" customFormat="false" ht="15" hidden="false" customHeight="false" outlineLevel="0" collapsed="false">
      <c r="A390" s="241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3"/>
      <c r="O390" s="243"/>
      <c r="P390" s="243"/>
      <c r="Q390" s="244"/>
      <c r="R390" s="244"/>
      <c r="S390" s="244"/>
      <c r="T390" s="245"/>
      <c r="U390" s="244"/>
      <c r="V390" s="244"/>
      <c r="W390" s="244"/>
      <c r="X390" s="244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  <c r="AV390" s="241"/>
      <c r="AW390" s="241"/>
      <c r="AX390" s="241"/>
      <c r="AY390" s="241"/>
      <c r="AZ390" s="241"/>
      <c r="BA390" s="241"/>
      <c r="BB390" s="241"/>
      <c r="BC390" s="241"/>
      <c r="BD390" s="241"/>
      <c r="BE390" s="241"/>
      <c r="BF390" s="241"/>
      <c r="BG390" s="241"/>
      <c r="BH390" s="241"/>
      <c r="BI390" s="241"/>
      <c r="BJ390" s="241"/>
      <c r="BK390" s="241"/>
      <c r="BL390" s="241"/>
      <c r="BM390" s="241"/>
      <c r="BN390" s="241"/>
      <c r="BO390" s="241"/>
      <c r="BP390" s="241"/>
    </row>
    <row r="391" customFormat="false" ht="15" hidden="false" customHeight="false" outlineLevel="0" collapsed="false">
      <c r="A391" s="241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3"/>
      <c r="O391" s="243"/>
      <c r="P391" s="243"/>
      <c r="Q391" s="244"/>
      <c r="R391" s="244"/>
      <c r="S391" s="244"/>
      <c r="T391" s="245"/>
      <c r="U391" s="244"/>
      <c r="V391" s="244"/>
      <c r="W391" s="244"/>
      <c r="X391" s="244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  <c r="AV391" s="241"/>
      <c r="AW391" s="241"/>
      <c r="AX391" s="241"/>
      <c r="AY391" s="241"/>
      <c r="AZ391" s="241"/>
      <c r="BA391" s="241"/>
      <c r="BB391" s="241"/>
      <c r="BC391" s="241"/>
      <c r="BD391" s="241"/>
      <c r="BE391" s="241"/>
      <c r="BF391" s="241"/>
      <c r="BG391" s="241"/>
      <c r="BH391" s="241"/>
      <c r="BI391" s="241"/>
      <c r="BJ391" s="241"/>
      <c r="BK391" s="241"/>
      <c r="BL391" s="241"/>
      <c r="BM391" s="241"/>
      <c r="BN391" s="241"/>
      <c r="BO391" s="241"/>
      <c r="BP391" s="241"/>
    </row>
    <row r="392" customFormat="false" ht="15" hidden="false" customHeight="false" outlineLevel="0" collapsed="false">
      <c r="A392" s="241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3"/>
      <c r="O392" s="243"/>
      <c r="P392" s="243"/>
      <c r="Q392" s="244"/>
      <c r="R392" s="244"/>
      <c r="S392" s="244"/>
      <c r="T392" s="245"/>
      <c r="U392" s="244"/>
      <c r="V392" s="244"/>
      <c r="W392" s="244"/>
      <c r="X392" s="244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  <c r="AV392" s="241"/>
      <c r="AW392" s="241"/>
      <c r="AX392" s="241"/>
      <c r="AY392" s="241"/>
      <c r="AZ392" s="241"/>
      <c r="BA392" s="241"/>
      <c r="BB392" s="241"/>
      <c r="BC392" s="241"/>
      <c r="BD392" s="241"/>
      <c r="BE392" s="241"/>
      <c r="BF392" s="241"/>
      <c r="BG392" s="241"/>
      <c r="BH392" s="241"/>
      <c r="BI392" s="241"/>
      <c r="BJ392" s="241"/>
      <c r="BK392" s="241"/>
      <c r="BL392" s="241"/>
      <c r="BM392" s="241"/>
      <c r="BN392" s="241"/>
      <c r="BO392" s="241"/>
      <c r="BP392" s="241"/>
    </row>
    <row r="393" customFormat="false" ht="15" hidden="false" customHeight="false" outlineLevel="0" collapsed="false">
      <c r="A393" s="241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3"/>
      <c r="O393" s="243"/>
      <c r="P393" s="243"/>
      <c r="Q393" s="244"/>
      <c r="R393" s="244"/>
      <c r="S393" s="244"/>
      <c r="T393" s="245"/>
      <c r="U393" s="244"/>
      <c r="V393" s="244"/>
      <c r="W393" s="244"/>
      <c r="X393" s="244"/>
      <c r="Y393" s="241"/>
      <c r="Z393" s="241"/>
      <c r="AA393" s="241"/>
      <c r="AB393" s="241"/>
      <c r="AC393" s="241"/>
      <c r="AD393" s="241"/>
      <c r="AE393" s="241"/>
      <c r="AF393" s="241"/>
      <c r="AG393" s="241"/>
      <c r="AH393" s="241"/>
      <c r="AI393" s="241"/>
      <c r="AJ393" s="241"/>
      <c r="AK393" s="241"/>
      <c r="AL393" s="241"/>
      <c r="AM393" s="241"/>
      <c r="AN393" s="241"/>
      <c r="AO393" s="241"/>
      <c r="AP393" s="241"/>
      <c r="AQ393" s="241"/>
      <c r="AR393" s="241"/>
      <c r="AS393" s="241"/>
      <c r="AT393" s="241"/>
      <c r="AU393" s="241"/>
      <c r="AV393" s="241"/>
      <c r="AW393" s="241"/>
      <c r="AX393" s="241"/>
      <c r="AY393" s="241"/>
      <c r="AZ393" s="241"/>
      <c r="BA393" s="241"/>
      <c r="BB393" s="241"/>
      <c r="BC393" s="241"/>
      <c r="BD393" s="241"/>
      <c r="BE393" s="241"/>
      <c r="BF393" s="241"/>
      <c r="BG393" s="241"/>
      <c r="BH393" s="241"/>
      <c r="BI393" s="241"/>
      <c r="BJ393" s="241"/>
      <c r="BK393" s="241"/>
      <c r="BL393" s="241"/>
      <c r="BM393" s="241"/>
      <c r="BN393" s="241"/>
      <c r="BO393" s="241"/>
      <c r="BP393" s="241"/>
    </row>
    <row r="394" customFormat="false" ht="15" hidden="false" customHeight="false" outlineLevel="0" collapsed="false">
      <c r="A394" s="241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3"/>
      <c r="O394" s="243"/>
      <c r="P394" s="243"/>
      <c r="Q394" s="244"/>
      <c r="R394" s="244"/>
      <c r="S394" s="244"/>
      <c r="T394" s="245"/>
      <c r="U394" s="244"/>
      <c r="V394" s="244"/>
      <c r="W394" s="244"/>
      <c r="X394" s="244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  <c r="AV394" s="241"/>
      <c r="AW394" s="241"/>
      <c r="AX394" s="241"/>
      <c r="AY394" s="241"/>
      <c r="AZ394" s="241"/>
      <c r="BA394" s="241"/>
      <c r="BB394" s="241"/>
      <c r="BC394" s="241"/>
      <c r="BD394" s="241"/>
      <c r="BE394" s="241"/>
      <c r="BF394" s="241"/>
      <c r="BG394" s="241"/>
      <c r="BH394" s="241"/>
      <c r="BI394" s="241"/>
      <c r="BJ394" s="241"/>
      <c r="BK394" s="241"/>
      <c r="BL394" s="241"/>
      <c r="BM394" s="241"/>
      <c r="BN394" s="241"/>
      <c r="BO394" s="241"/>
      <c r="BP394" s="241"/>
    </row>
    <row r="395" customFormat="false" ht="15" hidden="false" customHeight="false" outlineLevel="0" collapsed="false">
      <c r="A395" s="241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3"/>
      <c r="O395" s="243"/>
      <c r="P395" s="243"/>
      <c r="Q395" s="244"/>
      <c r="R395" s="244"/>
      <c r="S395" s="244"/>
      <c r="T395" s="245"/>
      <c r="U395" s="244"/>
      <c r="V395" s="244"/>
      <c r="W395" s="244"/>
      <c r="X395" s="244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  <c r="AV395" s="241"/>
      <c r="AW395" s="241"/>
      <c r="AX395" s="241"/>
      <c r="AY395" s="241"/>
      <c r="AZ395" s="241"/>
      <c r="BA395" s="241"/>
      <c r="BB395" s="241"/>
      <c r="BC395" s="241"/>
      <c r="BD395" s="241"/>
      <c r="BE395" s="241"/>
      <c r="BF395" s="241"/>
      <c r="BG395" s="241"/>
      <c r="BH395" s="241"/>
      <c r="BI395" s="241"/>
      <c r="BJ395" s="241"/>
      <c r="BK395" s="241"/>
      <c r="BL395" s="241"/>
      <c r="BM395" s="241"/>
      <c r="BN395" s="241"/>
      <c r="BO395" s="241"/>
      <c r="BP395" s="241"/>
    </row>
    <row r="396" customFormat="false" ht="15" hidden="false" customHeight="false" outlineLevel="0" collapsed="false">
      <c r="A396" s="241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3"/>
      <c r="O396" s="243"/>
      <c r="P396" s="243"/>
      <c r="Q396" s="244"/>
      <c r="R396" s="244"/>
      <c r="S396" s="244"/>
      <c r="T396" s="245"/>
      <c r="U396" s="244"/>
      <c r="V396" s="244"/>
      <c r="W396" s="244"/>
      <c r="X396" s="244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  <c r="AV396" s="241"/>
      <c r="AW396" s="241"/>
      <c r="AX396" s="241"/>
      <c r="AY396" s="241"/>
      <c r="AZ396" s="241"/>
      <c r="BA396" s="241"/>
      <c r="BB396" s="241"/>
      <c r="BC396" s="241"/>
      <c r="BD396" s="241"/>
      <c r="BE396" s="241"/>
      <c r="BF396" s="241"/>
      <c r="BG396" s="241"/>
      <c r="BH396" s="241"/>
      <c r="BI396" s="241"/>
      <c r="BJ396" s="241"/>
      <c r="BK396" s="241"/>
      <c r="BL396" s="241"/>
      <c r="BM396" s="241"/>
      <c r="BN396" s="241"/>
      <c r="BO396" s="241"/>
      <c r="BP396" s="241"/>
    </row>
    <row r="397" customFormat="false" ht="15" hidden="false" customHeight="false" outlineLevel="0" collapsed="false">
      <c r="A397" s="241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3"/>
      <c r="O397" s="243"/>
      <c r="P397" s="243"/>
      <c r="Q397" s="244"/>
      <c r="R397" s="244"/>
      <c r="S397" s="244"/>
      <c r="T397" s="245"/>
      <c r="U397" s="244"/>
      <c r="V397" s="244"/>
      <c r="W397" s="244"/>
      <c r="X397" s="244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  <c r="AV397" s="241"/>
      <c r="AW397" s="241"/>
      <c r="AX397" s="241"/>
      <c r="AY397" s="241"/>
      <c r="AZ397" s="241"/>
      <c r="BA397" s="241"/>
      <c r="BB397" s="241"/>
      <c r="BC397" s="241"/>
      <c r="BD397" s="241"/>
      <c r="BE397" s="241"/>
      <c r="BF397" s="241"/>
      <c r="BG397" s="241"/>
      <c r="BH397" s="241"/>
      <c r="BI397" s="241"/>
      <c r="BJ397" s="241"/>
      <c r="BK397" s="241"/>
      <c r="BL397" s="241"/>
      <c r="BM397" s="241"/>
      <c r="BN397" s="241"/>
      <c r="BO397" s="241"/>
      <c r="BP397" s="241"/>
    </row>
    <row r="398" customFormat="false" ht="15" hidden="false" customHeight="false" outlineLevel="0" collapsed="false">
      <c r="A398" s="241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3"/>
      <c r="O398" s="243"/>
      <c r="P398" s="243"/>
      <c r="Q398" s="244"/>
      <c r="R398" s="244"/>
      <c r="S398" s="244"/>
      <c r="T398" s="245"/>
      <c r="U398" s="244"/>
      <c r="V398" s="244"/>
      <c r="W398" s="244"/>
      <c r="X398" s="244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  <c r="AV398" s="241"/>
      <c r="AW398" s="241"/>
      <c r="AX398" s="241"/>
      <c r="AY398" s="241"/>
      <c r="AZ398" s="241"/>
      <c r="BA398" s="241"/>
      <c r="BB398" s="241"/>
      <c r="BC398" s="241"/>
      <c r="BD398" s="241"/>
      <c r="BE398" s="241"/>
      <c r="BF398" s="241"/>
      <c r="BG398" s="241"/>
      <c r="BH398" s="241"/>
      <c r="BI398" s="241"/>
      <c r="BJ398" s="241"/>
      <c r="BK398" s="241"/>
      <c r="BL398" s="241"/>
      <c r="BM398" s="241"/>
      <c r="BN398" s="241"/>
      <c r="BO398" s="241"/>
      <c r="BP398" s="241"/>
    </row>
    <row r="399" customFormat="false" ht="15" hidden="false" customHeight="false" outlineLevel="0" collapsed="false">
      <c r="A399" s="241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3"/>
      <c r="O399" s="243"/>
      <c r="P399" s="243"/>
      <c r="Q399" s="244"/>
      <c r="R399" s="244"/>
      <c r="S399" s="244"/>
      <c r="T399" s="245"/>
      <c r="U399" s="244"/>
      <c r="V399" s="244"/>
      <c r="W399" s="244"/>
      <c r="X399" s="244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  <c r="AV399" s="241"/>
      <c r="AW399" s="241"/>
      <c r="AX399" s="241"/>
      <c r="AY399" s="241"/>
      <c r="AZ399" s="241"/>
      <c r="BA399" s="241"/>
      <c r="BB399" s="241"/>
      <c r="BC399" s="241"/>
      <c r="BD399" s="241"/>
      <c r="BE399" s="241"/>
      <c r="BF399" s="241"/>
      <c r="BG399" s="241"/>
      <c r="BH399" s="241"/>
      <c r="BI399" s="241"/>
      <c r="BJ399" s="241"/>
      <c r="BK399" s="241"/>
      <c r="BL399" s="241"/>
      <c r="BM399" s="241"/>
      <c r="BN399" s="241"/>
      <c r="BO399" s="241"/>
      <c r="BP399" s="241"/>
    </row>
    <row r="400" customFormat="false" ht="15" hidden="false" customHeight="false" outlineLevel="0" collapsed="false">
      <c r="A400" s="241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3"/>
      <c r="O400" s="243"/>
      <c r="P400" s="243"/>
      <c r="Q400" s="244"/>
      <c r="R400" s="244"/>
      <c r="S400" s="244"/>
      <c r="T400" s="245"/>
      <c r="U400" s="244"/>
      <c r="V400" s="244"/>
      <c r="W400" s="244"/>
      <c r="X400" s="244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  <c r="AV400" s="241"/>
      <c r="AW400" s="241"/>
      <c r="AX400" s="241"/>
      <c r="AY400" s="241"/>
      <c r="AZ400" s="241"/>
      <c r="BA400" s="241"/>
      <c r="BB400" s="241"/>
      <c r="BC400" s="241"/>
      <c r="BD400" s="241"/>
      <c r="BE400" s="241"/>
      <c r="BF400" s="241"/>
      <c r="BG400" s="241"/>
      <c r="BH400" s="241"/>
      <c r="BI400" s="241"/>
      <c r="BJ400" s="241"/>
      <c r="BK400" s="241"/>
      <c r="BL400" s="241"/>
      <c r="BM400" s="241"/>
      <c r="BN400" s="241"/>
      <c r="BO400" s="241"/>
      <c r="BP400" s="241"/>
    </row>
    <row r="401" customFormat="false" ht="15" hidden="false" customHeight="false" outlineLevel="0" collapsed="false">
      <c r="A401" s="241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3"/>
      <c r="O401" s="243"/>
      <c r="P401" s="243"/>
      <c r="Q401" s="244"/>
      <c r="R401" s="244"/>
      <c r="S401" s="244"/>
      <c r="T401" s="245"/>
      <c r="U401" s="244"/>
      <c r="V401" s="244"/>
      <c r="W401" s="244"/>
      <c r="X401" s="244"/>
      <c r="Y401" s="241"/>
      <c r="Z401" s="241"/>
      <c r="AA401" s="241"/>
      <c r="AB401" s="241"/>
      <c r="AC401" s="241"/>
      <c r="AD401" s="241"/>
      <c r="AE401" s="241"/>
      <c r="AF401" s="241"/>
      <c r="AG401" s="241"/>
      <c r="AH401" s="241"/>
      <c r="AI401" s="241"/>
      <c r="AJ401" s="241"/>
      <c r="AK401" s="241"/>
      <c r="AL401" s="241"/>
      <c r="AM401" s="241"/>
      <c r="AN401" s="241"/>
      <c r="AO401" s="241"/>
      <c r="AP401" s="241"/>
      <c r="AQ401" s="241"/>
      <c r="AR401" s="241"/>
      <c r="AS401" s="241"/>
      <c r="AT401" s="241"/>
      <c r="AU401" s="241"/>
      <c r="AV401" s="241"/>
      <c r="AW401" s="241"/>
      <c r="AX401" s="241"/>
      <c r="AY401" s="241"/>
      <c r="AZ401" s="241"/>
      <c r="BA401" s="241"/>
      <c r="BB401" s="241"/>
      <c r="BC401" s="241"/>
      <c r="BD401" s="241"/>
      <c r="BE401" s="241"/>
      <c r="BF401" s="241"/>
      <c r="BG401" s="241"/>
      <c r="BH401" s="241"/>
      <c r="BI401" s="241"/>
      <c r="BJ401" s="241"/>
      <c r="BK401" s="241"/>
      <c r="BL401" s="241"/>
      <c r="BM401" s="241"/>
      <c r="BN401" s="241"/>
      <c r="BO401" s="241"/>
      <c r="BP401" s="241"/>
    </row>
    <row r="402" customFormat="false" ht="15" hidden="false" customHeight="false" outlineLevel="0" collapsed="false">
      <c r="A402" s="241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3"/>
      <c r="O402" s="243"/>
      <c r="P402" s="243"/>
      <c r="Q402" s="244"/>
      <c r="R402" s="244"/>
      <c r="S402" s="244"/>
      <c r="T402" s="245"/>
      <c r="U402" s="244"/>
      <c r="V402" s="244"/>
      <c r="W402" s="244"/>
      <c r="X402" s="244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  <c r="AV402" s="241"/>
      <c r="AW402" s="241"/>
      <c r="AX402" s="241"/>
      <c r="AY402" s="241"/>
      <c r="AZ402" s="241"/>
      <c r="BA402" s="241"/>
      <c r="BB402" s="241"/>
      <c r="BC402" s="241"/>
      <c r="BD402" s="241"/>
      <c r="BE402" s="241"/>
      <c r="BF402" s="241"/>
      <c r="BG402" s="241"/>
      <c r="BH402" s="241"/>
      <c r="BI402" s="241"/>
      <c r="BJ402" s="241"/>
      <c r="BK402" s="241"/>
      <c r="BL402" s="241"/>
      <c r="BM402" s="241"/>
      <c r="BN402" s="241"/>
      <c r="BO402" s="241"/>
      <c r="BP402" s="241"/>
    </row>
    <row r="403" customFormat="false" ht="15" hidden="false" customHeight="false" outlineLevel="0" collapsed="false">
      <c r="A403" s="241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3"/>
      <c r="O403" s="243"/>
      <c r="P403" s="243"/>
      <c r="Q403" s="244"/>
      <c r="R403" s="244"/>
      <c r="S403" s="244"/>
      <c r="T403" s="245"/>
      <c r="U403" s="244"/>
      <c r="V403" s="244"/>
      <c r="W403" s="244"/>
      <c r="X403" s="244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  <c r="AV403" s="241"/>
      <c r="AW403" s="241"/>
      <c r="AX403" s="241"/>
      <c r="AY403" s="241"/>
      <c r="AZ403" s="241"/>
      <c r="BA403" s="241"/>
      <c r="BB403" s="241"/>
      <c r="BC403" s="241"/>
      <c r="BD403" s="241"/>
      <c r="BE403" s="241"/>
      <c r="BF403" s="241"/>
      <c r="BG403" s="241"/>
      <c r="BH403" s="241"/>
      <c r="BI403" s="241"/>
      <c r="BJ403" s="241"/>
      <c r="BK403" s="241"/>
      <c r="BL403" s="241"/>
      <c r="BM403" s="241"/>
      <c r="BN403" s="241"/>
      <c r="BO403" s="241"/>
      <c r="BP403" s="241"/>
    </row>
    <row r="404" customFormat="false" ht="15" hidden="false" customHeight="false" outlineLevel="0" collapsed="false">
      <c r="A404" s="241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3"/>
      <c r="O404" s="243"/>
      <c r="P404" s="243"/>
      <c r="Q404" s="244"/>
      <c r="R404" s="244"/>
      <c r="S404" s="244"/>
      <c r="T404" s="245"/>
      <c r="U404" s="244"/>
      <c r="V404" s="244"/>
      <c r="W404" s="244"/>
      <c r="X404" s="244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  <c r="AV404" s="241"/>
      <c r="AW404" s="241"/>
      <c r="AX404" s="241"/>
      <c r="AY404" s="241"/>
      <c r="AZ404" s="241"/>
      <c r="BA404" s="241"/>
      <c r="BB404" s="241"/>
      <c r="BC404" s="241"/>
      <c r="BD404" s="241"/>
      <c r="BE404" s="241"/>
      <c r="BF404" s="241"/>
      <c r="BG404" s="241"/>
      <c r="BH404" s="241"/>
      <c r="BI404" s="241"/>
      <c r="BJ404" s="241"/>
      <c r="BK404" s="241"/>
      <c r="BL404" s="241"/>
      <c r="BM404" s="241"/>
      <c r="BN404" s="241"/>
      <c r="BO404" s="241"/>
      <c r="BP404" s="241"/>
    </row>
    <row r="405" customFormat="false" ht="15" hidden="false" customHeight="false" outlineLevel="0" collapsed="false">
      <c r="A405" s="241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3"/>
      <c r="O405" s="243"/>
      <c r="P405" s="243"/>
      <c r="Q405" s="244"/>
      <c r="R405" s="244"/>
      <c r="S405" s="244"/>
      <c r="T405" s="245"/>
      <c r="U405" s="244"/>
      <c r="V405" s="244"/>
      <c r="W405" s="244"/>
      <c r="X405" s="244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  <c r="AV405" s="241"/>
      <c r="AW405" s="241"/>
      <c r="AX405" s="241"/>
      <c r="AY405" s="241"/>
      <c r="AZ405" s="241"/>
      <c r="BA405" s="241"/>
      <c r="BB405" s="241"/>
      <c r="BC405" s="241"/>
      <c r="BD405" s="241"/>
      <c r="BE405" s="241"/>
      <c r="BF405" s="241"/>
      <c r="BG405" s="241"/>
      <c r="BH405" s="241"/>
      <c r="BI405" s="241"/>
      <c r="BJ405" s="241"/>
      <c r="BK405" s="241"/>
      <c r="BL405" s="241"/>
      <c r="BM405" s="241"/>
      <c r="BN405" s="241"/>
      <c r="BO405" s="241"/>
      <c r="BP405" s="241"/>
    </row>
    <row r="406" customFormat="false" ht="15" hidden="false" customHeight="false" outlineLevel="0" collapsed="false">
      <c r="A406" s="241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3"/>
      <c r="O406" s="243"/>
      <c r="P406" s="243"/>
      <c r="Q406" s="244"/>
      <c r="R406" s="244"/>
      <c r="S406" s="244"/>
      <c r="T406" s="245"/>
      <c r="U406" s="244"/>
      <c r="V406" s="244"/>
      <c r="W406" s="244"/>
      <c r="X406" s="244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  <c r="AV406" s="241"/>
      <c r="AW406" s="241"/>
      <c r="AX406" s="241"/>
      <c r="AY406" s="241"/>
      <c r="AZ406" s="241"/>
      <c r="BA406" s="241"/>
      <c r="BB406" s="241"/>
      <c r="BC406" s="241"/>
      <c r="BD406" s="241"/>
      <c r="BE406" s="241"/>
      <c r="BF406" s="241"/>
      <c r="BG406" s="241"/>
      <c r="BH406" s="241"/>
      <c r="BI406" s="241"/>
      <c r="BJ406" s="241"/>
      <c r="BK406" s="241"/>
      <c r="BL406" s="241"/>
      <c r="BM406" s="241"/>
      <c r="BN406" s="241"/>
      <c r="BO406" s="241"/>
      <c r="BP406" s="241"/>
    </row>
    <row r="407" customFormat="false" ht="15" hidden="false" customHeight="false" outlineLevel="0" collapsed="false">
      <c r="A407" s="241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3"/>
      <c r="O407" s="243"/>
      <c r="P407" s="243"/>
      <c r="Q407" s="244"/>
      <c r="R407" s="244"/>
      <c r="S407" s="244"/>
      <c r="T407" s="245"/>
      <c r="U407" s="244"/>
      <c r="V407" s="244"/>
      <c r="W407" s="244"/>
      <c r="X407" s="244"/>
      <c r="Y407" s="241"/>
      <c r="Z407" s="241"/>
      <c r="AA407" s="241"/>
      <c r="AB407" s="241"/>
      <c r="AC407" s="241"/>
      <c r="AD407" s="241"/>
      <c r="AE407" s="241"/>
      <c r="AF407" s="241"/>
      <c r="AG407" s="241"/>
      <c r="AH407" s="241"/>
      <c r="AI407" s="241"/>
      <c r="AJ407" s="241"/>
      <c r="AK407" s="241"/>
      <c r="AL407" s="241"/>
      <c r="AM407" s="241"/>
      <c r="AN407" s="241"/>
      <c r="AO407" s="241"/>
      <c r="AP407" s="241"/>
      <c r="AQ407" s="241"/>
      <c r="AR407" s="241"/>
      <c r="AS407" s="241"/>
      <c r="AT407" s="241"/>
      <c r="AU407" s="241"/>
      <c r="AV407" s="241"/>
      <c r="AW407" s="241"/>
      <c r="AX407" s="241"/>
      <c r="AY407" s="241"/>
      <c r="AZ407" s="241"/>
      <c r="BA407" s="241"/>
      <c r="BB407" s="241"/>
      <c r="BC407" s="241"/>
      <c r="BD407" s="241"/>
      <c r="BE407" s="241"/>
      <c r="BF407" s="241"/>
      <c r="BG407" s="241"/>
      <c r="BH407" s="241"/>
      <c r="BI407" s="241"/>
      <c r="BJ407" s="241"/>
      <c r="BK407" s="241"/>
      <c r="BL407" s="241"/>
      <c r="BM407" s="241"/>
      <c r="BN407" s="241"/>
      <c r="BO407" s="241"/>
      <c r="BP407" s="241"/>
    </row>
    <row r="408" customFormat="false" ht="15" hidden="false" customHeight="false" outlineLevel="0" collapsed="false">
      <c r="A408" s="241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3"/>
      <c r="O408" s="243"/>
      <c r="P408" s="243"/>
      <c r="Q408" s="244"/>
      <c r="R408" s="244"/>
      <c r="S408" s="244"/>
      <c r="T408" s="245"/>
      <c r="U408" s="244"/>
      <c r="V408" s="244"/>
      <c r="W408" s="244"/>
      <c r="X408" s="244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  <c r="AV408" s="241"/>
      <c r="AW408" s="241"/>
      <c r="AX408" s="241"/>
      <c r="AY408" s="241"/>
      <c r="AZ408" s="241"/>
      <c r="BA408" s="241"/>
      <c r="BB408" s="241"/>
      <c r="BC408" s="241"/>
      <c r="BD408" s="241"/>
      <c r="BE408" s="241"/>
      <c r="BF408" s="241"/>
      <c r="BG408" s="241"/>
      <c r="BH408" s="241"/>
      <c r="BI408" s="241"/>
      <c r="BJ408" s="241"/>
      <c r="BK408" s="241"/>
      <c r="BL408" s="241"/>
      <c r="BM408" s="241"/>
      <c r="BN408" s="241"/>
      <c r="BO408" s="241"/>
      <c r="BP408" s="241"/>
    </row>
    <row r="409" customFormat="false" ht="15" hidden="false" customHeight="false" outlineLevel="0" collapsed="false">
      <c r="A409" s="241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3"/>
      <c r="O409" s="243"/>
      <c r="P409" s="243"/>
      <c r="Q409" s="244"/>
      <c r="R409" s="244"/>
      <c r="S409" s="244"/>
      <c r="T409" s="245"/>
      <c r="U409" s="244"/>
      <c r="V409" s="244"/>
      <c r="W409" s="244"/>
      <c r="X409" s="244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  <c r="AV409" s="241"/>
      <c r="AW409" s="241"/>
      <c r="AX409" s="241"/>
      <c r="AY409" s="241"/>
      <c r="AZ409" s="241"/>
      <c r="BA409" s="241"/>
      <c r="BB409" s="241"/>
      <c r="BC409" s="241"/>
      <c r="BD409" s="241"/>
      <c r="BE409" s="241"/>
      <c r="BF409" s="241"/>
      <c r="BG409" s="241"/>
      <c r="BH409" s="241"/>
      <c r="BI409" s="241"/>
      <c r="BJ409" s="241"/>
      <c r="BK409" s="241"/>
      <c r="BL409" s="241"/>
      <c r="BM409" s="241"/>
      <c r="BN409" s="241"/>
      <c r="BO409" s="241"/>
      <c r="BP409" s="241"/>
    </row>
    <row r="410" customFormat="false" ht="15" hidden="false" customHeight="false" outlineLevel="0" collapsed="false">
      <c r="A410" s="241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3"/>
      <c r="O410" s="243"/>
      <c r="P410" s="243"/>
      <c r="Q410" s="244"/>
      <c r="R410" s="244"/>
      <c r="S410" s="244"/>
      <c r="T410" s="245"/>
      <c r="U410" s="244"/>
      <c r="V410" s="244"/>
      <c r="W410" s="244"/>
      <c r="X410" s="244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  <c r="AV410" s="241"/>
      <c r="AW410" s="241"/>
      <c r="AX410" s="241"/>
      <c r="AY410" s="241"/>
      <c r="AZ410" s="241"/>
      <c r="BA410" s="241"/>
      <c r="BB410" s="241"/>
      <c r="BC410" s="241"/>
      <c r="BD410" s="241"/>
      <c r="BE410" s="241"/>
      <c r="BF410" s="241"/>
      <c r="BG410" s="241"/>
      <c r="BH410" s="241"/>
      <c r="BI410" s="241"/>
      <c r="BJ410" s="241"/>
      <c r="BK410" s="241"/>
      <c r="BL410" s="241"/>
      <c r="BM410" s="241"/>
      <c r="BN410" s="241"/>
      <c r="BO410" s="241"/>
      <c r="BP410" s="241"/>
    </row>
    <row r="411" customFormat="false" ht="15" hidden="false" customHeight="false" outlineLevel="0" collapsed="false">
      <c r="A411" s="241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3"/>
      <c r="O411" s="243"/>
      <c r="P411" s="243"/>
      <c r="Q411" s="244"/>
      <c r="R411" s="244"/>
      <c r="S411" s="244"/>
      <c r="T411" s="245"/>
      <c r="U411" s="244"/>
      <c r="V411" s="244"/>
      <c r="W411" s="244"/>
      <c r="X411" s="244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  <c r="AV411" s="241"/>
      <c r="AW411" s="241"/>
      <c r="AX411" s="241"/>
      <c r="AY411" s="241"/>
      <c r="AZ411" s="241"/>
      <c r="BA411" s="241"/>
      <c r="BB411" s="241"/>
      <c r="BC411" s="241"/>
      <c r="BD411" s="241"/>
      <c r="BE411" s="241"/>
      <c r="BF411" s="241"/>
      <c r="BG411" s="241"/>
      <c r="BH411" s="241"/>
      <c r="BI411" s="241"/>
      <c r="BJ411" s="241"/>
      <c r="BK411" s="241"/>
      <c r="BL411" s="241"/>
      <c r="BM411" s="241"/>
      <c r="BN411" s="241"/>
      <c r="BO411" s="241"/>
      <c r="BP411" s="241"/>
    </row>
    <row r="412" customFormat="false" ht="15" hidden="false" customHeight="false" outlineLevel="0" collapsed="false">
      <c r="A412" s="241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3"/>
      <c r="O412" s="243"/>
      <c r="P412" s="243"/>
      <c r="Q412" s="244"/>
      <c r="R412" s="244"/>
      <c r="S412" s="244"/>
      <c r="T412" s="245"/>
      <c r="U412" s="244"/>
      <c r="V412" s="244"/>
      <c r="W412" s="244"/>
      <c r="X412" s="244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  <c r="AV412" s="241"/>
      <c r="AW412" s="241"/>
      <c r="AX412" s="241"/>
      <c r="AY412" s="241"/>
      <c r="AZ412" s="241"/>
      <c r="BA412" s="241"/>
      <c r="BB412" s="241"/>
      <c r="BC412" s="241"/>
      <c r="BD412" s="241"/>
      <c r="BE412" s="241"/>
      <c r="BF412" s="241"/>
      <c r="BG412" s="241"/>
      <c r="BH412" s="241"/>
      <c r="BI412" s="241"/>
      <c r="BJ412" s="241"/>
      <c r="BK412" s="241"/>
      <c r="BL412" s="241"/>
      <c r="BM412" s="241"/>
      <c r="BN412" s="241"/>
      <c r="BO412" s="241"/>
      <c r="BP412" s="241"/>
    </row>
    <row r="413" customFormat="false" ht="15" hidden="false" customHeight="false" outlineLevel="0" collapsed="false">
      <c r="A413" s="241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3"/>
      <c r="O413" s="243"/>
      <c r="P413" s="243"/>
      <c r="Q413" s="244"/>
      <c r="R413" s="244"/>
      <c r="S413" s="244"/>
      <c r="T413" s="245"/>
      <c r="U413" s="244"/>
      <c r="V413" s="244"/>
      <c r="W413" s="244"/>
      <c r="X413" s="244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  <c r="AV413" s="241"/>
      <c r="AW413" s="241"/>
      <c r="AX413" s="241"/>
      <c r="AY413" s="241"/>
      <c r="AZ413" s="241"/>
      <c r="BA413" s="241"/>
      <c r="BB413" s="241"/>
      <c r="BC413" s="241"/>
      <c r="BD413" s="241"/>
      <c r="BE413" s="241"/>
      <c r="BF413" s="241"/>
      <c r="BG413" s="241"/>
      <c r="BH413" s="241"/>
      <c r="BI413" s="241"/>
      <c r="BJ413" s="241"/>
      <c r="BK413" s="241"/>
      <c r="BL413" s="241"/>
      <c r="BM413" s="241"/>
      <c r="BN413" s="241"/>
      <c r="BO413" s="241"/>
      <c r="BP413" s="241"/>
    </row>
    <row r="414" customFormat="false" ht="15" hidden="false" customHeight="false" outlineLevel="0" collapsed="false">
      <c r="A414" s="241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3"/>
      <c r="O414" s="243"/>
      <c r="P414" s="243"/>
      <c r="Q414" s="244"/>
      <c r="R414" s="244"/>
      <c r="S414" s="244"/>
      <c r="T414" s="245"/>
      <c r="U414" s="244"/>
      <c r="V414" s="244"/>
      <c r="W414" s="244"/>
      <c r="X414" s="244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  <c r="AV414" s="241"/>
      <c r="AW414" s="241"/>
      <c r="AX414" s="241"/>
      <c r="AY414" s="241"/>
      <c r="AZ414" s="241"/>
      <c r="BA414" s="241"/>
      <c r="BB414" s="241"/>
      <c r="BC414" s="241"/>
      <c r="BD414" s="241"/>
      <c r="BE414" s="241"/>
      <c r="BF414" s="241"/>
      <c r="BG414" s="241"/>
      <c r="BH414" s="241"/>
      <c r="BI414" s="241"/>
      <c r="BJ414" s="241"/>
      <c r="BK414" s="241"/>
      <c r="BL414" s="241"/>
      <c r="BM414" s="241"/>
      <c r="BN414" s="241"/>
      <c r="BO414" s="241"/>
      <c r="BP414" s="241"/>
    </row>
    <row r="415" customFormat="false" ht="15" hidden="false" customHeight="false" outlineLevel="0" collapsed="false">
      <c r="A415" s="241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3"/>
      <c r="O415" s="243"/>
      <c r="P415" s="243"/>
      <c r="Q415" s="244"/>
      <c r="R415" s="244"/>
      <c r="S415" s="244"/>
      <c r="T415" s="245"/>
      <c r="U415" s="244"/>
      <c r="V415" s="244"/>
      <c r="W415" s="244"/>
      <c r="X415" s="244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  <c r="AV415" s="241"/>
      <c r="AW415" s="241"/>
      <c r="AX415" s="241"/>
      <c r="AY415" s="241"/>
      <c r="AZ415" s="241"/>
      <c r="BA415" s="241"/>
      <c r="BB415" s="241"/>
      <c r="BC415" s="241"/>
      <c r="BD415" s="241"/>
      <c r="BE415" s="241"/>
      <c r="BF415" s="241"/>
      <c r="BG415" s="241"/>
      <c r="BH415" s="241"/>
      <c r="BI415" s="241"/>
      <c r="BJ415" s="241"/>
      <c r="BK415" s="241"/>
      <c r="BL415" s="241"/>
      <c r="BM415" s="241"/>
      <c r="BN415" s="241"/>
      <c r="BO415" s="241"/>
      <c r="BP415" s="241"/>
    </row>
    <row r="416" customFormat="false" ht="15" hidden="false" customHeight="false" outlineLevel="0" collapsed="false">
      <c r="A416" s="241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3"/>
      <c r="O416" s="243"/>
      <c r="P416" s="243"/>
      <c r="Q416" s="244"/>
      <c r="R416" s="244"/>
      <c r="S416" s="244"/>
      <c r="T416" s="245"/>
      <c r="U416" s="244"/>
      <c r="V416" s="244"/>
      <c r="W416" s="244"/>
      <c r="X416" s="244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  <c r="AV416" s="241"/>
      <c r="AW416" s="241"/>
      <c r="AX416" s="241"/>
      <c r="AY416" s="241"/>
      <c r="AZ416" s="241"/>
      <c r="BA416" s="241"/>
      <c r="BB416" s="241"/>
      <c r="BC416" s="241"/>
      <c r="BD416" s="241"/>
      <c r="BE416" s="241"/>
      <c r="BF416" s="241"/>
      <c r="BG416" s="241"/>
      <c r="BH416" s="241"/>
      <c r="BI416" s="241"/>
      <c r="BJ416" s="241"/>
      <c r="BK416" s="241"/>
      <c r="BL416" s="241"/>
      <c r="BM416" s="241"/>
      <c r="BN416" s="241"/>
      <c r="BO416" s="241"/>
      <c r="BP416" s="241"/>
    </row>
    <row r="417" customFormat="false" ht="15" hidden="false" customHeight="false" outlineLevel="0" collapsed="false">
      <c r="A417" s="241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3"/>
      <c r="O417" s="243"/>
      <c r="P417" s="243"/>
      <c r="Q417" s="244"/>
      <c r="R417" s="244"/>
      <c r="S417" s="244"/>
      <c r="T417" s="245"/>
      <c r="U417" s="244"/>
      <c r="V417" s="244"/>
      <c r="W417" s="244"/>
      <c r="X417" s="244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  <c r="AV417" s="241"/>
      <c r="AW417" s="241"/>
      <c r="AX417" s="241"/>
      <c r="AY417" s="241"/>
      <c r="AZ417" s="241"/>
      <c r="BA417" s="241"/>
      <c r="BB417" s="241"/>
      <c r="BC417" s="241"/>
      <c r="BD417" s="241"/>
      <c r="BE417" s="241"/>
      <c r="BF417" s="241"/>
      <c r="BG417" s="241"/>
      <c r="BH417" s="241"/>
      <c r="BI417" s="241"/>
      <c r="BJ417" s="241"/>
      <c r="BK417" s="241"/>
      <c r="BL417" s="241"/>
      <c r="BM417" s="241"/>
      <c r="BN417" s="241"/>
      <c r="BO417" s="241"/>
      <c r="BP417" s="241"/>
    </row>
    <row r="418" customFormat="false" ht="15" hidden="false" customHeight="false" outlineLevel="0" collapsed="false">
      <c r="A418" s="241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3"/>
      <c r="O418" s="243"/>
      <c r="P418" s="243"/>
      <c r="Q418" s="244"/>
      <c r="R418" s="244"/>
      <c r="S418" s="244"/>
      <c r="T418" s="245"/>
      <c r="U418" s="244"/>
      <c r="V418" s="244"/>
      <c r="W418" s="244"/>
      <c r="X418" s="244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  <c r="AV418" s="241"/>
      <c r="AW418" s="241"/>
      <c r="AX418" s="241"/>
      <c r="AY418" s="241"/>
      <c r="AZ418" s="241"/>
      <c r="BA418" s="241"/>
      <c r="BB418" s="241"/>
      <c r="BC418" s="241"/>
      <c r="BD418" s="241"/>
      <c r="BE418" s="241"/>
      <c r="BF418" s="241"/>
      <c r="BG418" s="241"/>
      <c r="BH418" s="241"/>
      <c r="BI418" s="241"/>
      <c r="BJ418" s="241"/>
      <c r="BK418" s="241"/>
      <c r="BL418" s="241"/>
      <c r="BM418" s="241"/>
      <c r="BN418" s="241"/>
      <c r="BO418" s="241"/>
      <c r="BP418" s="241"/>
    </row>
    <row r="419" customFormat="false" ht="15" hidden="false" customHeight="false" outlineLevel="0" collapsed="false">
      <c r="A419" s="241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3"/>
      <c r="O419" s="243"/>
      <c r="P419" s="243"/>
      <c r="Q419" s="244"/>
      <c r="R419" s="244"/>
      <c r="S419" s="244"/>
      <c r="T419" s="245"/>
      <c r="U419" s="244"/>
      <c r="V419" s="244"/>
      <c r="W419" s="244"/>
      <c r="X419" s="244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  <c r="AV419" s="241"/>
      <c r="AW419" s="241"/>
      <c r="AX419" s="241"/>
      <c r="AY419" s="241"/>
      <c r="AZ419" s="241"/>
      <c r="BA419" s="241"/>
      <c r="BB419" s="241"/>
      <c r="BC419" s="241"/>
      <c r="BD419" s="241"/>
      <c r="BE419" s="241"/>
      <c r="BF419" s="241"/>
      <c r="BG419" s="241"/>
      <c r="BH419" s="241"/>
      <c r="BI419" s="241"/>
      <c r="BJ419" s="241"/>
      <c r="BK419" s="241"/>
      <c r="BL419" s="241"/>
      <c r="BM419" s="241"/>
      <c r="BN419" s="241"/>
      <c r="BO419" s="241"/>
      <c r="BP419" s="241"/>
    </row>
    <row r="420" customFormat="false" ht="15" hidden="false" customHeight="false" outlineLevel="0" collapsed="false">
      <c r="A420" s="241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3"/>
      <c r="O420" s="243"/>
      <c r="P420" s="243"/>
      <c r="Q420" s="244"/>
      <c r="R420" s="244"/>
      <c r="S420" s="244"/>
      <c r="T420" s="245"/>
      <c r="U420" s="244"/>
      <c r="V420" s="244"/>
      <c r="W420" s="244"/>
      <c r="X420" s="244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  <c r="AV420" s="241"/>
      <c r="AW420" s="241"/>
      <c r="AX420" s="241"/>
      <c r="AY420" s="241"/>
      <c r="AZ420" s="241"/>
      <c r="BA420" s="241"/>
      <c r="BB420" s="241"/>
      <c r="BC420" s="241"/>
      <c r="BD420" s="241"/>
      <c r="BE420" s="241"/>
      <c r="BF420" s="241"/>
      <c r="BG420" s="241"/>
      <c r="BH420" s="241"/>
      <c r="BI420" s="241"/>
      <c r="BJ420" s="241"/>
      <c r="BK420" s="241"/>
      <c r="BL420" s="241"/>
      <c r="BM420" s="241"/>
      <c r="BN420" s="241"/>
      <c r="BO420" s="241"/>
      <c r="BP420" s="241"/>
    </row>
    <row r="421" customFormat="false" ht="15" hidden="false" customHeight="false" outlineLevel="0" collapsed="false">
      <c r="A421" s="241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3"/>
      <c r="O421" s="243"/>
      <c r="P421" s="243"/>
      <c r="Q421" s="244"/>
      <c r="R421" s="244"/>
      <c r="S421" s="244"/>
      <c r="T421" s="245"/>
      <c r="U421" s="244"/>
      <c r="V421" s="244"/>
      <c r="W421" s="244"/>
      <c r="X421" s="244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  <c r="AV421" s="241"/>
      <c r="AW421" s="241"/>
      <c r="AX421" s="241"/>
      <c r="AY421" s="241"/>
      <c r="AZ421" s="241"/>
      <c r="BA421" s="241"/>
      <c r="BB421" s="241"/>
      <c r="BC421" s="241"/>
      <c r="BD421" s="241"/>
      <c r="BE421" s="241"/>
      <c r="BF421" s="241"/>
      <c r="BG421" s="241"/>
      <c r="BH421" s="241"/>
      <c r="BI421" s="241"/>
      <c r="BJ421" s="241"/>
      <c r="BK421" s="241"/>
      <c r="BL421" s="241"/>
      <c r="BM421" s="241"/>
      <c r="BN421" s="241"/>
      <c r="BO421" s="241"/>
      <c r="BP421" s="241"/>
    </row>
    <row r="422" customFormat="false" ht="15" hidden="false" customHeight="false" outlineLevel="0" collapsed="false">
      <c r="A422" s="241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3"/>
      <c r="O422" s="243"/>
      <c r="P422" s="243"/>
      <c r="Q422" s="244"/>
      <c r="R422" s="244"/>
      <c r="S422" s="244"/>
      <c r="T422" s="245"/>
      <c r="U422" s="244"/>
      <c r="V422" s="244"/>
      <c r="W422" s="244"/>
      <c r="X422" s="244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  <c r="AV422" s="241"/>
      <c r="AW422" s="241"/>
      <c r="AX422" s="241"/>
      <c r="AY422" s="241"/>
      <c r="AZ422" s="241"/>
      <c r="BA422" s="241"/>
      <c r="BB422" s="241"/>
      <c r="BC422" s="241"/>
      <c r="BD422" s="241"/>
      <c r="BE422" s="241"/>
      <c r="BF422" s="241"/>
      <c r="BG422" s="241"/>
      <c r="BH422" s="241"/>
      <c r="BI422" s="241"/>
      <c r="BJ422" s="241"/>
      <c r="BK422" s="241"/>
      <c r="BL422" s="241"/>
      <c r="BM422" s="241"/>
      <c r="BN422" s="241"/>
      <c r="BO422" s="241"/>
      <c r="BP422" s="241"/>
    </row>
    <row r="423" customFormat="false" ht="15" hidden="false" customHeight="false" outlineLevel="0" collapsed="false">
      <c r="A423" s="241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3"/>
      <c r="O423" s="243"/>
      <c r="P423" s="243"/>
      <c r="Q423" s="244"/>
      <c r="R423" s="244"/>
      <c r="S423" s="244"/>
      <c r="T423" s="245"/>
      <c r="U423" s="244"/>
      <c r="V423" s="244"/>
      <c r="W423" s="244"/>
      <c r="X423" s="244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  <c r="AV423" s="241"/>
      <c r="AW423" s="241"/>
      <c r="AX423" s="241"/>
      <c r="AY423" s="241"/>
      <c r="AZ423" s="241"/>
      <c r="BA423" s="241"/>
      <c r="BB423" s="241"/>
      <c r="BC423" s="241"/>
      <c r="BD423" s="241"/>
      <c r="BE423" s="241"/>
      <c r="BF423" s="241"/>
      <c r="BG423" s="241"/>
      <c r="BH423" s="241"/>
      <c r="BI423" s="241"/>
      <c r="BJ423" s="241"/>
      <c r="BK423" s="241"/>
      <c r="BL423" s="241"/>
      <c r="BM423" s="241"/>
      <c r="BN423" s="241"/>
      <c r="BO423" s="241"/>
      <c r="BP423" s="241"/>
    </row>
    <row r="424" customFormat="false" ht="15" hidden="false" customHeight="false" outlineLevel="0" collapsed="false">
      <c r="A424" s="241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3"/>
      <c r="O424" s="243"/>
      <c r="P424" s="243"/>
      <c r="Q424" s="244"/>
      <c r="R424" s="244"/>
      <c r="S424" s="244"/>
      <c r="T424" s="245"/>
      <c r="U424" s="244"/>
      <c r="V424" s="244"/>
      <c r="W424" s="244"/>
      <c r="X424" s="244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  <c r="AV424" s="241"/>
      <c r="AW424" s="241"/>
      <c r="AX424" s="241"/>
      <c r="AY424" s="241"/>
      <c r="AZ424" s="241"/>
      <c r="BA424" s="241"/>
      <c r="BB424" s="241"/>
      <c r="BC424" s="241"/>
      <c r="BD424" s="241"/>
      <c r="BE424" s="241"/>
      <c r="BF424" s="241"/>
      <c r="BG424" s="241"/>
      <c r="BH424" s="241"/>
      <c r="BI424" s="241"/>
      <c r="BJ424" s="241"/>
      <c r="BK424" s="241"/>
      <c r="BL424" s="241"/>
      <c r="BM424" s="241"/>
      <c r="BN424" s="241"/>
      <c r="BO424" s="241"/>
      <c r="BP424" s="241"/>
    </row>
    <row r="425" customFormat="false" ht="15" hidden="false" customHeight="false" outlineLevel="0" collapsed="false">
      <c r="A425" s="241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3"/>
      <c r="O425" s="243"/>
      <c r="P425" s="243"/>
      <c r="Q425" s="244"/>
      <c r="R425" s="244"/>
      <c r="S425" s="244"/>
      <c r="T425" s="245"/>
      <c r="U425" s="244"/>
      <c r="V425" s="244"/>
      <c r="W425" s="244"/>
      <c r="X425" s="244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  <c r="AV425" s="241"/>
      <c r="AW425" s="241"/>
      <c r="AX425" s="241"/>
      <c r="AY425" s="241"/>
      <c r="AZ425" s="241"/>
      <c r="BA425" s="241"/>
      <c r="BB425" s="241"/>
      <c r="BC425" s="241"/>
      <c r="BD425" s="241"/>
      <c r="BE425" s="241"/>
      <c r="BF425" s="241"/>
      <c r="BG425" s="241"/>
      <c r="BH425" s="241"/>
      <c r="BI425" s="241"/>
      <c r="BJ425" s="241"/>
      <c r="BK425" s="241"/>
      <c r="BL425" s="241"/>
      <c r="BM425" s="241"/>
      <c r="BN425" s="241"/>
      <c r="BO425" s="241"/>
      <c r="BP425" s="241"/>
    </row>
    <row r="426" customFormat="false" ht="15" hidden="false" customHeight="false" outlineLevel="0" collapsed="false">
      <c r="A426" s="241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3"/>
      <c r="O426" s="243"/>
      <c r="P426" s="243"/>
      <c r="Q426" s="244"/>
      <c r="R426" s="244"/>
      <c r="S426" s="244"/>
      <c r="T426" s="245"/>
      <c r="U426" s="244"/>
      <c r="V426" s="244"/>
      <c r="W426" s="244"/>
      <c r="X426" s="244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  <c r="AV426" s="241"/>
      <c r="AW426" s="241"/>
      <c r="AX426" s="241"/>
      <c r="AY426" s="241"/>
      <c r="AZ426" s="241"/>
      <c r="BA426" s="241"/>
      <c r="BB426" s="241"/>
      <c r="BC426" s="241"/>
      <c r="BD426" s="241"/>
      <c r="BE426" s="241"/>
      <c r="BF426" s="241"/>
      <c r="BG426" s="241"/>
      <c r="BH426" s="241"/>
      <c r="BI426" s="241"/>
      <c r="BJ426" s="241"/>
      <c r="BK426" s="241"/>
      <c r="BL426" s="241"/>
      <c r="BM426" s="241"/>
      <c r="BN426" s="241"/>
      <c r="BO426" s="241"/>
      <c r="BP426" s="241"/>
    </row>
    <row r="427" customFormat="false" ht="15" hidden="false" customHeight="false" outlineLevel="0" collapsed="false">
      <c r="A427" s="241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3"/>
      <c r="O427" s="243"/>
      <c r="P427" s="243"/>
      <c r="Q427" s="244"/>
      <c r="R427" s="244"/>
      <c r="S427" s="244"/>
      <c r="T427" s="245"/>
      <c r="U427" s="244"/>
      <c r="V427" s="244"/>
      <c r="W427" s="244"/>
      <c r="X427" s="244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  <c r="AV427" s="241"/>
      <c r="AW427" s="241"/>
      <c r="AX427" s="241"/>
      <c r="AY427" s="241"/>
      <c r="AZ427" s="241"/>
      <c r="BA427" s="241"/>
      <c r="BB427" s="241"/>
      <c r="BC427" s="241"/>
      <c r="BD427" s="241"/>
      <c r="BE427" s="241"/>
      <c r="BF427" s="241"/>
      <c r="BG427" s="241"/>
      <c r="BH427" s="241"/>
      <c r="BI427" s="241"/>
      <c r="BJ427" s="241"/>
      <c r="BK427" s="241"/>
      <c r="BL427" s="241"/>
      <c r="BM427" s="241"/>
      <c r="BN427" s="241"/>
      <c r="BO427" s="241"/>
      <c r="BP427" s="241"/>
    </row>
    <row r="428" customFormat="false" ht="15" hidden="false" customHeight="false" outlineLevel="0" collapsed="false">
      <c r="A428" s="241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3"/>
      <c r="O428" s="243"/>
      <c r="P428" s="243"/>
      <c r="Q428" s="244"/>
      <c r="R428" s="244"/>
      <c r="S428" s="244"/>
      <c r="T428" s="245"/>
      <c r="U428" s="244"/>
      <c r="V428" s="244"/>
      <c r="W428" s="244"/>
      <c r="X428" s="244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  <c r="AV428" s="241"/>
      <c r="AW428" s="241"/>
      <c r="AX428" s="241"/>
      <c r="AY428" s="241"/>
      <c r="AZ428" s="241"/>
      <c r="BA428" s="241"/>
      <c r="BB428" s="241"/>
      <c r="BC428" s="241"/>
      <c r="BD428" s="241"/>
      <c r="BE428" s="241"/>
      <c r="BF428" s="241"/>
      <c r="BG428" s="241"/>
      <c r="BH428" s="241"/>
      <c r="BI428" s="241"/>
      <c r="BJ428" s="241"/>
      <c r="BK428" s="241"/>
      <c r="BL428" s="241"/>
      <c r="BM428" s="241"/>
      <c r="BN428" s="241"/>
      <c r="BO428" s="241"/>
      <c r="BP428" s="241"/>
    </row>
    <row r="429" customFormat="false" ht="15" hidden="false" customHeight="false" outlineLevel="0" collapsed="false">
      <c r="A429" s="241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3"/>
      <c r="O429" s="243"/>
      <c r="P429" s="243"/>
      <c r="Q429" s="244"/>
      <c r="R429" s="244"/>
      <c r="S429" s="244"/>
      <c r="T429" s="245"/>
      <c r="U429" s="244"/>
      <c r="V429" s="244"/>
      <c r="W429" s="244"/>
      <c r="X429" s="244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  <c r="AV429" s="241"/>
      <c r="AW429" s="241"/>
      <c r="AX429" s="241"/>
      <c r="AY429" s="241"/>
      <c r="AZ429" s="241"/>
      <c r="BA429" s="241"/>
      <c r="BB429" s="241"/>
      <c r="BC429" s="241"/>
      <c r="BD429" s="241"/>
      <c r="BE429" s="241"/>
      <c r="BF429" s="241"/>
      <c r="BG429" s="241"/>
      <c r="BH429" s="241"/>
      <c r="BI429" s="241"/>
      <c r="BJ429" s="241"/>
      <c r="BK429" s="241"/>
      <c r="BL429" s="241"/>
      <c r="BM429" s="241"/>
      <c r="BN429" s="241"/>
      <c r="BO429" s="241"/>
      <c r="BP429" s="241"/>
    </row>
    <row r="430" customFormat="false" ht="15" hidden="false" customHeight="false" outlineLevel="0" collapsed="false">
      <c r="A430" s="241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3"/>
      <c r="O430" s="243"/>
      <c r="P430" s="243"/>
      <c r="Q430" s="244"/>
      <c r="R430" s="244"/>
      <c r="S430" s="244"/>
      <c r="T430" s="245"/>
      <c r="U430" s="244"/>
      <c r="V430" s="244"/>
      <c r="W430" s="244"/>
      <c r="X430" s="244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41"/>
      <c r="AT430" s="241"/>
      <c r="AU430" s="241"/>
      <c r="AV430" s="241"/>
      <c r="AW430" s="241"/>
      <c r="AX430" s="241"/>
      <c r="AY430" s="241"/>
      <c r="AZ430" s="241"/>
      <c r="BA430" s="241"/>
      <c r="BB430" s="241"/>
      <c r="BC430" s="241"/>
      <c r="BD430" s="241"/>
      <c r="BE430" s="241"/>
      <c r="BF430" s="241"/>
      <c r="BG430" s="241"/>
      <c r="BH430" s="241"/>
      <c r="BI430" s="241"/>
      <c r="BJ430" s="241"/>
      <c r="BK430" s="241"/>
      <c r="BL430" s="241"/>
      <c r="BM430" s="241"/>
      <c r="BN430" s="241"/>
      <c r="BO430" s="241"/>
      <c r="BP430" s="241"/>
    </row>
    <row r="431" customFormat="false" ht="15" hidden="false" customHeight="false" outlineLevel="0" collapsed="false">
      <c r="A431" s="241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3"/>
      <c r="O431" s="243"/>
      <c r="P431" s="243"/>
      <c r="Q431" s="244"/>
      <c r="R431" s="244"/>
      <c r="S431" s="244"/>
      <c r="T431" s="245"/>
      <c r="U431" s="244"/>
      <c r="V431" s="244"/>
      <c r="W431" s="244"/>
      <c r="X431" s="244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  <c r="AV431" s="241"/>
      <c r="AW431" s="241"/>
      <c r="AX431" s="241"/>
      <c r="AY431" s="241"/>
      <c r="AZ431" s="241"/>
      <c r="BA431" s="241"/>
      <c r="BB431" s="241"/>
      <c r="BC431" s="241"/>
      <c r="BD431" s="241"/>
      <c r="BE431" s="241"/>
      <c r="BF431" s="241"/>
      <c r="BG431" s="241"/>
      <c r="BH431" s="241"/>
      <c r="BI431" s="241"/>
      <c r="BJ431" s="241"/>
      <c r="BK431" s="241"/>
      <c r="BL431" s="241"/>
      <c r="BM431" s="241"/>
      <c r="BN431" s="241"/>
      <c r="BO431" s="241"/>
      <c r="BP431" s="241"/>
    </row>
    <row r="432" customFormat="false" ht="15" hidden="false" customHeight="false" outlineLevel="0" collapsed="false">
      <c r="A432" s="241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3"/>
      <c r="O432" s="243"/>
      <c r="P432" s="243"/>
      <c r="Q432" s="244"/>
      <c r="R432" s="244"/>
      <c r="S432" s="244"/>
      <c r="T432" s="245"/>
      <c r="U432" s="244"/>
      <c r="V432" s="244"/>
      <c r="W432" s="244"/>
      <c r="X432" s="244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  <c r="AV432" s="241"/>
      <c r="AW432" s="241"/>
      <c r="AX432" s="241"/>
      <c r="AY432" s="241"/>
      <c r="AZ432" s="241"/>
      <c r="BA432" s="241"/>
      <c r="BB432" s="241"/>
      <c r="BC432" s="241"/>
      <c r="BD432" s="241"/>
      <c r="BE432" s="241"/>
      <c r="BF432" s="241"/>
      <c r="BG432" s="241"/>
      <c r="BH432" s="241"/>
      <c r="BI432" s="241"/>
      <c r="BJ432" s="241"/>
      <c r="BK432" s="241"/>
      <c r="BL432" s="241"/>
      <c r="BM432" s="241"/>
      <c r="BN432" s="241"/>
      <c r="BO432" s="241"/>
      <c r="BP432" s="241"/>
    </row>
    <row r="433" customFormat="false" ht="15" hidden="false" customHeight="false" outlineLevel="0" collapsed="false">
      <c r="A433" s="241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3"/>
      <c r="O433" s="243"/>
      <c r="P433" s="243"/>
      <c r="Q433" s="244"/>
      <c r="R433" s="244"/>
      <c r="S433" s="244"/>
      <c r="T433" s="245"/>
      <c r="U433" s="244"/>
      <c r="V433" s="244"/>
      <c r="W433" s="244"/>
      <c r="X433" s="244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  <c r="AV433" s="241"/>
      <c r="AW433" s="241"/>
      <c r="AX433" s="241"/>
      <c r="AY433" s="241"/>
      <c r="AZ433" s="241"/>
      <c r="BA433" s="241"/>
      <c r="BB433" s="241"/>
      <c r="BC433" s="241"/>
      <c r="BD433" s="241"/>
      <c r="BE433" s="241"/>
      <c r="BF433" s="241"/>
      <c r="BG433" s="241"/>
      <c r="BH433" s="241"/>
      <c r="BI433" s="241"/>
      <c r="BJ433" s="241"/>
      <c r="BK433" s="241"/>
      <c r="BL433" s="241"/>
      <c r="BM433" s="241"/>
      <c r="BN433" s="241"/>
      <c r="BO433" s="241"/>
      <c r="BP433" s="241"/>
    </row>
    <row r="434" customFormat="false" ht="15" hidden="false" customHeight="false" outlineLevel="0" collapsed="false">
      <c r="A434" s="241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3"/>
      <c r="O434" s="243"/>
      <c r="P434" s="243"/>
      <c r="Q434" s="244"/>
      <c r="R434" s="244"/>
      <c r="S434" s="244"/>
      <c r="T434" s="245"/>
      <c r="U434" s="244"/>
      <c r="V434" s="244"/>
      <c r="W434" s="244"/>
      <c r="X434" s="244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  <c r="AV434" s="241"/>
      <c r="AW434" s="241"/>
      <c r="AX434" s="241"/>
      <c r="AY434" s="241"/>
      <c r="AZ434" s="241"/>
      <c r="BA434" s="241"/>
      <c r="BB434" s="241"/>
      <c r="BC434" s="241"/>
      <c r="BD434" s="241"/>
      <c r="BE434" s="241"/>
      <c r="BF434" s="241"/>
      <c r="BG434" s="241"/>
      <c r="BH434" s="241"/>
      <c r="BI434" s="241"/>
      <c r="BJ434" s="241"/>
      <c r="BK434" s="241"/>
      <c r="BL434" s="241"/>
      <c r="BM434" s="241"/>
      <c r="BN434" s="241"/>
      <c r="BO434" s="241"/>
      <c r="BP434" s="241"/>
    </row>
    <row r="435" customFormat="false" ht="15" hidden="false" customHeight="false" outlineLevel="0" collapsed="false">
      <c r="A435" s="241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3"/>
      <c r="O435" s="243"/>
      <c r="P435" s="243"/>
      <c r="Q435" s="244"/>
      <c r="R435" s="244"/>
      <c r="S435" s="244"/>
      <c r="T435" s="245"/>
      <c r="U435" s="244"/>
      <c r="V435" s="244"/>
      <c r="W435" s="244"/>
      <c r="X435" s="244"/>
      <c r="Y435" s="241"/>
      <c r="Z435" s="241"/>
      <c r="AA435" s="241"/>
      <c r="AB435" s="241"/>
      <c r="AC435" s="241"/>
      <c r="AD435" s="241"/>
      <c r="AE435" s="241"/>
      <c r="AF435" s="241"/>
      <c r="AG435" s="241"/>
      <c r="AH435" s="241"/>
      <c r="AI435" s="241"/>
      <c r="AJ435" s="241"/>
      <c r="AK435" s="241"/>
      <c r="AL435" s="241"/>
      <c r="AM435" s="241"/>
      <c r="AN435" s="241"/>
      <c r="AO435" s="241"/>
      <c r="AP435" s="241"/>
      <c r="AQ435" s="241"/>
      <c r="AR435" s="241"/>
      <c r="AS435" s="241"/>
      <c r="AT435" s="241"/>
      <c r="AU435" s="241"/>
      <c r="AV435" s="241"/>
      <c r="AW435" s="241"/>
      <c r="AX435" s="241"/>
      <c r="AY435" s="241"/>
      <c r="AZ435" s="241"/>
      <c r="BA435" s="241"/>
      <c r="BB435" s="241"/>
      <c r="BC435" s="241"/>
      <c r="BD435" s="241"/>
      <c r="BE435" s="241"/>
      <c r="BF435" s="241"/>
      <c r="BG435" s="241"/>
      <c r="BH435" s="241"/>
      <c r="BI435" s="241"/>
      <c r="BJ435" s="241"/>
      <c r="BK435" s="241"/>
      <c r="BL435" s="241"/>
      <c r="BM435" s="241"/>
      <c r="BN435" s="241"/>
      <c r="BO435" s="241"/>
      <c r="BP435" s="241"/>
    </row>
    <row r="436" customFormat="false" ht="15" hidden="false" customHeight="false" outlineLevel="0" collapsed="false">
      <c r="A436" s="241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3"/>
      <c r="O436" s="243"/>
      <c r="P436" s="243"/>
      <c r="Q436" s="244"/>
      <c r="R436" s="244"/>
      <c r="S436" s="244"/>
      <c r="T436" s="245"/>
      <c r="U436" s="244"/>
      <c r="V436" s="244"/>
      <c r="W436" s="244"/>
      <c r="X436" s="244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  <c r="AV436" s="241"/>
      <c r="AW436" s="241"/>
      <c r="AX436" s="241"/>
      <c r="AY436" s="241"/>
      <c r="AZ436" s="241"/>
      <c r="BA436" s="241"/>
      <c r="BB436" s="241"/>
      <c r="BC436" s="241"/>
      <c r="BD436" s="241"/>
      <c r="BE436" s="241"/>
      <c r="BF436" s="241"/>
      <c r="BG436" s="241"/>
      <c r="BH436" s="241"/>
      <c r="BI436" s="241"/>
      <c r="BJ436" s="241"/>
      <c r="BK436" s="241"/>
      <c r="BL436" s="241"/>
      <c r="BM436" s="241"/>
      <c r="BN436" s="241"/>
      <c r="BO436" s="241"/>
      <c r="BP436" s="241"/>
    </row>
    <row r="437" customFormat="false" ht="15" hidden="false" customHeight="false" outlineLevel="0" collapsed="false">
      <c r="A437" s="241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3"/>
      <c r="O437" s="243"/>
      <c r="P437" s="243"/>
      <c r="Q437" s="244"/>
      <c r="R437" s="244"/>
      <c r="S437" s="244"/>
      <c r="T437" s="245"/>
      <c r="U437" s="244"/>
      <c r="V437" s="244"/>
      <c r="W437" s="244"/>
      <c r="X437" s="244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  <c r="AV437" s="241"/>
      <c r="AW437" s="241"/>
      <c r="AX437" s="241"/>
      <c r="AY437" s="241"/>
      <c r="AZ437" s="241"/>
      <c r="BA437" s="241"/>
      <c r="BB437" s="241"/>
      <c r="BC437" s="241"/>
      <c r="BD437" s="241"/>
      <c r="BE437" s="241"/>
      <c r="BF437" s="241"/>
      <c r="BG437" s="241"/>
      <c r="BH437" s="241"/>
      <c r="BI437" s="241"/>
      <c r="BJ437" s="241"/>
      <c r="BK437" s="241"/>
      <c r="BL437" s="241"/>
      <c r="BM437" s="241"/>
      <c r="BN437" s="241"/>
      <c r="BO437" s="241"/>
      <c r="BP437" s="241"/>
    </row>
    <row r="438" customFormat="false" ht="15" hidden="false" customHeight="false" outlineLevel="0" collapsed="false">
      <c r="A438" s="241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3"/>
      <c r="O438" s="243"/>
      <c r="P438" s="243"/>
      <c r="Q438" s="244"/>
      <c r="R438" s="244"/>
      <c r="S438" s="244"/>
      <c r="T438" s="245"/>
      <c r="U438" s="244"/>
      <c r="V438" s="244"/>
      <c r="W438" s="244"/>
      <c r="X438" s="244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  <c r="AV438" s="241"/>
      <c r="AW438" s="241"/>
      <c r="AX438" s="241"/>
      <c r="AY438" s="241"/>
      <c r="AZ438" s="241"/>
      <c r="BA438" s="241"/>
      <c r="BB438" s="241"/>
      <c r="BC438" s="241"/>
      <c r="BD438" s="241"/>
      <c r="BE438" s="241"/>
      <c r="BF438" s="241"/>
      <c r="BG438" s="241"/>
      <c r="BH438" s="241"/>
      <c r="BI438" s="241"/>
      <c r="BJ438" s="241"/>
      <c r="BK438" s="241"/>
      <c r="BL438" s="241"/>
      <c r="BM438" s="241"/>
      <c r="BN438" s="241"/>
      <c r="BO438" s="241"/>
      <c r="BP438" s="241"/>
    </row>
    <row r="439" customFormat="false" ht="15" hidden="false" customHeight="false" outlineLevel="0" collapsed="false">
      <c r="A439" s="241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3"/>
      <c r="O439" s="243"/>
      <c r="P439" s="243"/>
      <c r="Q439" s="244"/>
      <c r="R439" s="244"/>
      <c r="S439" s="244"/>
      <c r="T439" s="245"/>
      <c r="U439" s="244"/>
      <c r="V439" s="244"/>
      <c r="W439" s="244"/>
      <c r="X439" s="244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  <c r="AV439" s="241"/>
      <c r="AW439" s="241"/>
      <c r="AX439" s="241"/>
      <c r="AY439" s="241"/>
      <c r="AZ439" s="241"/>
      <c r="BA439" s="241"/>
      <c r="BB439" s="241"/>
      <c r="BC439" s="241"/>
      <c r="BD439" s="241"/>
      <c r="BE439" s="241"/>
      <c r="BF439" s="241"/>
      <c r="BG439" s="241"/>
      <c r="BH439" s="241"/>
      <c r="BI439" s="241"/>
      <c r="BJ439" s="241"/>
      <c r="BK439" s="241"/>
      <c r="BL439" s="241"/>
      <c r="BM439" s="241"/>
      <c r="BN439" s="241"/>
      <c r="BO439" s="241"/>
      <c r="BP439" s="241"/>
    </row>
    <row r="440" customFormat="false" ht="15" hidden="false" customHeight="false" outlineLevel="0" collapsed="false">
      <c r="A440" s="241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3"/>
      <c r="O440" s="243"/>
      <c r="P440" s="243"/>
      <c r="Q440" s="244"/>
      <c r="R440" s="244"/>
      <c r="S440" s="244"/>
      <c r="T440" s="245"/>
      <c r="U440" s="244"/>
      <c r="V440" s="244"/>
      <c r="W440" s="244"/>
      <c r="X440" s="244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  <c r="AV440" s="241"/>
      <c r="AW440" s="241"/>
      <c r="AX440" s="241"/>
      <c r="AY440" s="241"/>
      <c r="AZ440" s="241"/>
      <c r="BA440" s="241"/>
      <c r="BB440" s="241"/>
      <c r="BC440" s="241"/>
      <c r="BD440" s="241"/>
      <c r="BE440" s="241"/>
      <c r="BF440" s="241"/>
      <c r="BG440" s="241"/>
      <c r="BH440" s="241"/>
      <c r="BI440" s="241"/>
      <c r="BJ440" s="241"/>
      <c r="BK440" s="241"/>
      <c r="BL440" s="241"/>
      <c r="BM440" s="241"/>
      <c r="BN440" s="241"/>
      <c r="BO440" s="241"/>
      <c r="BP440" s="241"/>
    </row>
    <row r="441" customFormat="false" ht="15" hidden="false" customHeight="false" outlineLevel="0" collapsed="false">
      <c r="A441" s="241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3"/>
      <c r="O441" s="243"/>
      <c r="P441" s="243"/>
      <c r="Q441" s="244"/>
      <c r="R441" s="244"/>
      <c r="S441" s="244"/>
      <c r="T441" s="245"/>
      <c r="U441" s="244"/>
      <c r="V441" s="244"/>
      <c r="W441" s="244"/>
      <c r="X441" s="244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  <c r="AV441" s="241"/>
      <c r="AW441" s="241"/>
      <c r="AX441" s="241"/>
      <c r="AY441" s="241"/>
      <c r="AZ441" s="241"/>
      <c r="BA441" s="241"/>
      <c r="BB441" s="241"/>
      <c r="BC441" s="241"/>
      <c r="BD441" s="241"/>
      <c r="BE441" s="241"/>
      <c r="BF441" s="241"/>
      <c r="BG441" s="241"/>
      <c r="BH441" s="241"/>
      <c r="BI441" s="241"/>
      <c r="BJ441" s="241"/>
      <c r="BK441" s="241"/>
      <c r="BL441" s="241"/>
      <c r="BM441" s="241"/>
      <c r="BN441" s="241"/>
      <c r="BO441" s="241"/>
      <c r="BP441" s="241"/>
    </row>
    <row r="442" customFormat="false" ht="15" hidden="false" customHeight="false" outlineLevel="0" collapsed="false">
      <c r="A442" s="241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3"/>
      <c r="O442" s="243"/>
      <c r="P442" s="243"/>
      <c r="Q442" s="244"/>
      <c r="R442" s="244"/>
      <c r="S442" s="244"/>
      <c r="T442" s="245"/>
      <c r="U442" s="244"/>
      <c r="V442" s="244"/>
      <c r="W442" s="244"/>
      <c r="X442" s="244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  <c r="AV442" s="241"/>
      <c r="AW442" s="241"/>
      <c r="AX442" s="241"/>
      <c r="AY442" s="241"/>
      <c r="AZ442" s="241"/>
      <c r="BA442" s="241"/>
      <c r="BB442" s="241"/>
      <c r="BC442" s="241"/>
      <c r="BD442" s="241"/>
      <c r="BE442" s="241"/>
      <c r="BF442" s="241"/>
      <c r="BG442" s="241"/>
      <c r="BH442" s="241"/>
      <c r="BI442" s="241"/>
      <c r="BJ442" s="241"/>
      <c r="BK442" s="241"/>
      <c r="BL442" s="241"/>
      <c r="BM442" s="241"/>
      <c r="BN442" s="241"/>
      <c r="BO442" s="241"/>
      <c r="BP442" s="241"/>
    </row>
    <row r="443" customFormat="false" ht="15" hidden="false" customHeight="false" outlineLevel="0" collapsed="false">
      <c r="A443" s="241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3"/>
      <c r="O443" s="243"/>
      <c r="P443" s="243"/>
      <c r="Q443" s="244"/>
      <c r="R443" s="244"/>
      <c r="S443" s="244"/>
      <c r="T443" s="245"/>
      <c r="U443" s="244"/>
      <c r="V443" s="244"/>
      <c r="W443" s="244"/>
      <c r="X443" s="244"/>
      <c r="Y443" s="241"/>
      <c r="Z443" s="241"/>
      <c r="AA443" s="241"/>
      <c r="AB443" s="241"/>
      <c r="AC443" s="241"/>
      <c r="AD443" s="241"/>
      <c r="AE443" s="241"/>
      <c r="AF443" s="241"/>
      <c r="AG443" s="241"/>
      <c r="AH443" s="241"/>
      <c r="AI443" s="241"/>
      <c r="AJ443" s="241"/>
      <c r="AK443" s="241"/>
      <c r="AL443" s="241"/>
      <c r="AM443" s="241"/>
      <c r="AN443" s="241"/>
      <c r="AO443" s="241"/>
      <c r="AP443" s="241"/>
      <c r="AQ443" s="241"/>
      <c r="AR443" s="241"/>
      <c r="AS443" s="241"/>
      <c r="AT443" s="241"/>
      <c r="AU443" s="241"/>
      <c r="AV443" s="241"/>
      <c r="AW443" s="241"/>
      <c r="AX443" s="241"/>
      <c r="AY443" s="241"/>
      <c r="AZ443" s="241"/>
      <c r="BA443" s="241"/>
      <c r="BB443" s="241"/>
      <c r="BC443" s="241"/>
      <c r="BD443" s="241"/>
      <c r="BE443" s="241"/>
      <c r="BF443" s="241"/>
      <c r="BG443" s="241"/>
      <c r="BH443" s="241"/>
      <c r="BI443" s="241"/>
      <c r="BJ443" s="241"/>
      <c r="BK443" s="241"/>
      <c r="BL443" s="241"/>
      <c r="BM443" s="241"/>
      <c r="BN443" s="241"/>
      <c r="BO443" s="241"/>
      <c r="BP443" s="241"/>
    </row>
    <row r="444" customFormat="false" ht="15" hidden="false" customHeight="false" outlineLevel="0" collapsed="false">
      <c r="A444" s="241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3"/>
      <c r="O444" s="243"/>
      <c r="P444" s="243"/>
      <c r="Q444" s="244"/>
      <c r="R444" s="244"/>
      <c r="S444" s="244"/>
      <c r="T444" s="245"/>
      <c r="U444" s="244"/>
      <c r="V444" s="244"/>
      <c r="W444" s="244"/>
      <c r="X444" s="244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  <c r="AV444" s="241"/>
      <c r="AW444" s="241"/>
      <c r="AX444" s="241"/>
      <c r="AY444" s="241"/>
      <c r="AZ444" s="241"/>
      <c r="BA444" s="241"/>
      <c r="BB444" s="241"/>
      <c r="BC444" s="241"/>
      <c r="BD444" s="241"/>
      <c r="BE444" s="241"/>
      <c r="BF444" s="241"/>
      <c r="BG444" s="241"/>
      <c r="BH444" s="241"/>
      <c r="BI444" s="241"/>
      <c r="BJ444" s="241"/>
      <c r="BK444" s="241"/>
      <c r="BL444" s="241"/>
      <c r="BM444" s="241"/>
      <c r="BN444" s="241"/>
      <c r="BO444" s="241"/>
      <c r="BP444" s="241"/>
    </row>
    <row r="445" customFormat="false" ht="15" hidden="false" customHeight="false" outlineLevel="0" collapsed="false">
      <c r="A445" s="241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3"/>
      <c r="O445" s="243"/>
      <c r="P445" s="243"/>
      <c r="Q445" s="244"/>
      <c r="R445" s="244"/>
      <c r="S445" s="244"/>
      <c r="T445" s="245"/>
      <c r="U445" s="244"/>
      <c r="V445" s="244"/>
      <c r="W445" s="244"/>
      <c r="X445" s="244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  <c r="AV445" s="241"/>
      <c r="AW445" s="241"/>
      <c r="AX445" s="241"/>
      <c r="AY445" s="241"/>
      <c r="AZ445" s="241"/>
      <c r="BA445" s="241"/>
      <c r="BB445" s="241"/>
      <c r="BC445" s="241"/>
      <c r="BD445" s="241"/>
      <c r="BE445" s="241"/>
      <c r="BF445" s="241"/>
      <c r="BG445" s="241"/>
      <c r="BH445" s="241"/>
      <c r="BI445" s="241"/>
      <c r="BJ445" s="241"/>
      <c r="BK445" s="241"/>
      <c r="BL445" s="241"/>
      <c r="BM445" s="241"/>
      <c r="BN445" s="241"/>
      <c r="BO445" s="241"/>
      <c r="BP445" s="241"/>
    </row>
    <row r="446" customFormat="false" ht="15" hidden="false" customHeight="false" outlineLevel="0" collapsed="false">
      <c r="A446" s="241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3"/>
      <c r="O446" s="243"/>
      <c r="P446" s="243"/>
      <c r="Q446" s="244"/>
      <c r="R446" s="244"/>
      <c r="S446" s="244"/>
      <c r="T446" s="245"/>
      <c r="U446" s="244"/>
      <c r="V446" s="244"/>
      <c r="W446" s="244"/>
      <c r="X446" s="244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  <c r="AV446" s="241"/>
      <c r="AW446" s="241"/>
      <c r="AX446" s="241"/>
      <c r="AY446" s="241"/>
      <c r="AZ446" s="241"/>
      <c r="BA446" s="241"/>
      <c r="BB446" s="241"/>
      <c r="BC446" s="241"/>
      <c r="BD446" s="241"/>
      <c r="BE446" s="241"/>
      <c r="BF446" s="241"/>
      <c r="BG446" s="241"/>
      <c r="BH446" s="241"/>
      <c r="BI446" s="241"/>
      <c r="BJ446" s="241"/>
      <c r="BK446" s="241"/>
      <c r="BL446" s="241"/>
      <c r="BM446" s="241"/>
      <c r="BN446" s="241"/>
      <c r="BO446" s="241"/>
      <c r="BP446" s="241"/>
    </row>
    <row r="447" customFormat="false" ht="15" hidden="false" customHeight="false" outlineLevel="0" collapsed="false">
      <c r="A447" s="241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3"/>
      <c r="O447" s="243"/>
      <c r="P447" s="243"/>
      <c r="Q447" s="244"/>
      <c r="R447" s="244"/>
      <c r="S447" s="244"/>
      <c r="T447" s="245"/>
      <c r="U447" s="244"/>
      <c r="V447" s="244"/>
      <c r="W447" s="244"/>
      <c r="X447" s="244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  <c r="AV447" s="241"/>
      <c r="AW447" s="241"/>
      <c r="AX447" s="241"/>
      <c r="AY447" s="241"/>
      <c r="AZ447" s="241"/>
      <c r="BA447" s="241"/>
      <c r="BB447" s="241"/>
      <c r="BC447" s="241"/>
      <c r="BD447" s="241"/>
      <c r="BE447" s="241"/>
      <c r="BF447" s="241"/>
      <c r="BG447" s="241"/>
      <c r="BH447" s="241"/>
      <c r="BI447" s="241"/>
      <c r="BJ447" s="241"/>
      <c r="BK447" s="241"/>
      <c r="BL447" s="241"/>
      <c r="BM447" s="241"/>
      <c r="BN447" s="241"/>
      <c r="BO447" s="241"/>
      <c r="BP447" s="241"/>
    </row>
    <row r="448" customFormat="false" ht="15" hidden="false" customHeight="false" outlineLevel="0" collapsed="false">
      <c r="A448" s="241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3"/>
      <c r="O448" s="243"/>
      <c r="P448" s="243"/>
      <c r="Q448" s="244"/>
      <c r="R448" s="244"/>
      <c r="S448" s="244"/>
      <c r="T448" s="245"/>
      <c r="U448" s="244"/>
      <c r="V448" s="244"/>
      <c r="W448" s="244"/>
      <c r="X448" s="244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  <c r="AV448" s="241"/>
      <c r="AW448" s="241"/>
      <c r="AX448" s="241"/>
      <c r="AY448" s="241"/>
      <c r="AZ448" s="241"/>
      <c r="BA448" s="241"/>
      <c r="BB448" s="241"/>
      <c r="BC448" s="241"/>
      <c r="BD448" s="241"/>
      <c r="BE448" s="241"/>
      <c r="BF448" s="241"/>
      <c r="BG448" s="241"/>
      <c r="BH448" s="241"/>
      <c r="BI448" s="241"/>
      <c r="BJ448" s="241"/>
      <c r="BK448" s="241"/>
      <c r="BL448" s="241"/>
      <c r="BM448" s="241"/>
      <c r="BN448" s="241"/>
      <c r="BO448" s="241"/>
      <c r="BP448" s="241"/>
    </row>
    <row r="449" customFormat="false" ht="15" hidden="false" customHeight="false" outlineLevel="0" collapsed="false">
      <c r="A449" s="241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3"/>
      <c r="O449" s="243"/>
      <c r="P449" s="243"/>
      <c r="Q449" s="244"/>
      <c r="R449" s="244"/>
      <c r="S449" s="244"/>
      <c r="T449" s="245"/>
      <c r="U449" s="244"/>
      <c r="V449" s="244"/>
      <c r="W449" s="244"/>
      <c r="X449" s="244"/>
      <c r="Y449" s="241"/>
      <c r="Z449" s="241"/>
      <c r="AA449" s="241"/>
      <c r="AB449" s="241"/>
      <c r="AC449" s="241"/>
      <c r="AD449" s="241"/>
      <c r="AE449" s="241"/>
      <c r="AF449" s="241"/>
      <c r="AG449" s="241"/>
      <c r="AH449" s="241"/>
      <c r="AI449" s="241"/>
      <c r="AJ449" s="241"/>
      <c r="AK449" s="241"/>
      <c r="AL449" s="241"/>
      <c r="AM449" s="241"/>
      <c r="AN449" s="241"/>
      <c r="AO449" s="241"/>
      <c r="AP449" s="241"/>
      <c r="AQ449" s="241"/>
      <c r="AR449" s="241"/>
      <c r="AS449" s="241"/>
      <c r="AT449" s="241"/>
      <c r="AU449" s="241"/>
      <c r="AV449" s="241"/>
      <c r="AW449" s="241"/>
      <c r="AX449" s="241"/>
      <c r="AY449" s="241"/>
      <c r="AZ449" s="241"/>
      <c r="BA449" s="241"/>
      <c r="BB449" s="241"/>
      <c r="BC449" s="241"/>
      <c r="BD449" s="241"/>
      <c r="BE449" s="241"/>
      <c r="BF449" s="241"/>
      <c r="BG449" s="241"/>
      <c r="BH449" s="241"/>
      <c r="BI449" s="241"/>
      <c r="BJ449" s="241"/>
      <c r="BK449" s="241"/>
      <c r="BL449" s="241"/>
      <c r="BM449" s="241"/>
      <c r="BN449" s="241"/>
      <c r="BO449" s="241"/>
      <c r="BP449" s="241"/>
    </row>
    <row r="450" customFormat="false" ht="15" hidden="false" customHeight="false" outlineLevel="0" collapsed="false">
      <c r="A450" s="241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3"/>
      <c r="O450" s="243"/>
      <c r="P450" s="243"/>
      <c r="Q450" s="244"/>
      <c r="R450" s="244"/>
      <c r="S450" s="244"/>
      <c r="T450" s="245"/>
      <c r="U450" s="244"/>
      <c r="V450" s="244"/>
      <c r="W450" s="244"/>
      <c r="X450" s="244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  <c r="AV450" s="241"/>
      <c r="AW450" s="241"/>
      <c r="AX450" s="241"/>
      <c r="AY450" s="241"/>
      <c r="AZ450" s="241"/>
      <c r="BA450" s="241"/>
      <c r="BB450" s="241"/>
      <c r="BC450" s="241"/>
      <c r="BD450" s="241"/>
      <c r="BE450" s="241"/>
      <c r="BF450" s="241"/>
      <c r="BG450" s="241"/>
      <c r="BH450" s="241"/>
      <c r="BI450" s="241"/>
      <c r="BJ450" s="241"/>
      <c r="BK450" s="241"/>
      <c r="BL450" s="241"/>
      <c r="BM450" s="241"/>
      <c r="BN450" s="241"/>
      <c r="BO450" s="241"/>
      <c r="BP450" s="241"/>
    </row>
    <row r="451" customFormat="false" ht="15" hidden="false" customHeight="false" outlineLevel="0" collapsed="false">
      <c r="A451" s="241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3"/>
      <c r="O451" s="243"/>
      <c r="P451" s="243"/>
      <c r="Q451" s="244"/>
      <c r="R451" s="244"/>
      <c r="S451" s="244"/>
      <c r="T451" s="245"/>
      <c r="U451" s="244"/>
      <c r="V451" s="244"/>
      <c r="W451" s="244"/>
      <c r="X451" s="244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  <c r="AV451" s="241"/>
      <c r="AW451" s="241"/>
      <c r="AX451" s="241"/>
      <c r="AY451" s="241"/>
      <c r="AZ451" s="241"/>
      <c r="BA451" s="241"/>
      <c r="BB451" s="241"/>
      <c r="BC451" s="241"/>
      <c r="BD451" s="241"/>
      <c r="BE451" s="241"/>
      <c r="BF451" s="241"/>
      <c r="BG451" s="241"/>
      <c r="BH451" s="241"/>
      <c r="BI451" s="241"/>
      <c r="BJ451" s="241"/>
      <c r="BK451" s="241"/>
      <c r="BL451" s="241"/>
      <c r="BM451" s="241"/>
      <c r="BN451" s="241"/>
      <c r="BO451" s="241"/>
      <c r="BP451" s="241"/>
    </row>
    <row r="452" customFormat="false" ht="15" hidden="false" customHeight="false" outlineLevel="0" collapsed="false">
      <c r="A452" s="241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3"/>
      <c r="O452" s="243"/>
      <c r="P452" s="243"/>
      <c r="Q452" s="244"/>
      <c r="R452" s="244"/>
      <c r="S452" s="244"/>
      <c r="T452" s="245"/>
      <c r="U452" s="244"/>
      <c r="V452" s="244"/>
      <c r="W452" s="244"/>
      <c r="X452" s="244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  <c r="AV452" s="241"/>
      <c r="AW452" s="241"/>
      <c r="AX452" s="241"/>
      <c r="AY452" s="241"/>
      <c r="AZ452" s="241"/>
      <c r="BA452" s="241"/>
      <c r="BB452" s="241"/>
      <c r="BC452" s="241"/>
      <c r="BD452" s="241"/>
      <c r="BE452" s="241"/>
      <c r="BF452" s="241"/>
      <c r="BG452" s="241"/>
      <c r="BH452" s="241"/>
      <c r="BI452" s="241"/>
      <c r="BJ452" s="241"/>
      <c r="BK452" s="241"/>
      <c r="BL452" s="241"/>
      <c r="BM452" s="241"/>
      <c r="BN452" s="241"/>
      <c r="BO452" s="241"/>
      <c r="BP452" s="241"/>
    </row>
    <row r="453" customFormat="false" ht="15" hidden="false" customHeight="false" outlineLevel="0" collapsed="false">
      <c r="A453" s="241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3"/>
      <c r="O453" s="243"/>
      <c r="P453" s="243"/>
      <c r="Q453" s="244"/>
      <c r="R453" s="244"/>
      <c r="S453" s="244"/>
      <c r="T453" s="245"/>
      <c r="U453" s="244"/>
      <c r="V453" s="244"/>
      <c r="W453" s="244"/>
      <c r="X453" s="244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  <c r="AV453" s="241"/>
      <c r="AW453" s="241"/>
      <c r="AX453" s="241"/>
      <c r="AY453" s="241"/>
      <c r="AZ453" s="241"/>
      <c r="BA453" s="241"/>
      <c r="BB453" s="241"/>
      <c r="BC453" s="241"/>
      <c r="BD453" s="241"/>
      <c r="BE453" s="241"/>
      <c r="BF453" s="241"/>
      <c r="BG453" s="241"/>
      <c r="BH453" s="241"/>
      <c r="BI453" s="241"/>
      <c r="BJ453" s="241"/>
      <c r="BK453" s="241"/>
      <c r="BL453" s="241"/>
      <c r="BM453" s="241"/>
      <c r="BN453" s="241"/>
      <c r="BO453" s="241"/>
      <c r="BP453" s="241"/>
    </row>
    <row r="454" customFormat="false" ht="15" hidden="false" customHeight="false" outlineLevel="0" collapsed="false">
      <c r="A454" s="241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3"/>
      <c r="O454" s="243"/>
      <c r="P454" s="243"/>
      <c r="Q454" s="244"/>
      <c r="R454" s="244"/>
      <c r="S454" s="244"/>
      <c r="T454" s="245"/>
      <c r="U454" s="244"/>
      <c r="V454" s="244"/>
      <c r="W454" s="244"/>
      <c r="X454" s="244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  <c r="AV454" s="241"/>
      <c r="AW454" s="241"/>
      <c r="AX454" s="241"/>
      <c r="AY454" s="241"/>
      <c r="AZ454" s="241"/>
      <c r="BA454" s="241"/>
      <c r="BB454" s="241"/>
      <c r="BC454" s="241"/>
      <c r="BD454" s="241"/>
      <c r="BE454" s="241"/>
      <c r="BF454" s="241"/>
      <c r="BG454" s="241"/>
      <c r="BH454" s="241"/>
      <c r="BI454" s="241"/>
      <c r="BJ454" s="241"/>
      <c r="BK454" s="241"/>
      <c r="BL454" s="241"/>
      <c r="BM454" s="241"/>
      <c r="BN454" s="241"/>
      <c r="BO454" s="241"/>
      <c r="BP454" s="241"/>
    </row>
    <row r="455" customFormat="false" ht="15" hidden="false" customHeight="false" outlineLevel="0" collapsed="false">
      <c r="A455" s="241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3"/>
      <c r="O455" s="243"/>
      <c r="P455" s="243"/>
      <c r="Q455" s="244"/>
      <c r="R455" s="244"/>
      <c r="S455" s="244"/>
      <c r="T455" s="245"/>
      <c r="U455" s="244"/>
      <c r="V455" s="244"/>
      <c r="W455" s="244"/>
      <c r="X455" s="244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  <c r="AV455" s="241"/>
      <c r="AW455" s="241"/>
      <c r="AX455" s="241"/>
      <c r="AY455" s="241"/>
      <c r="AZ455" s="241"/>
      <c r="BA455" s="241"/>
      <c r="BB455" s="241"/>
      <c r="BC455" s="241"/>
      <c r="BD455" s="241"/>
      <c r="BE455" s="241"/>
      <c r="BF455" s="241"/>
      <c r="BG455" s="241"/>
      <c r="BH455" s="241"/>
      <c r="BI455" s="241"/>
      <c r="BJ455" s="241"/>
      <c r="BK455" s="241"/>
      <c r="BL455" s="241"/>
      <c r="BM455" s="241"/>
      <c r="BN455" s="241"/>
      <c r="BO455" s="241"/>
      <c r="BP455" s="241"/>
    </row>
    <row r="456" customFormat="false" ht="15" hidden="false" customHeight="false" outlineLevel="0" collapsed="false">
      <c r="A456" s="241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3"/>
      <c r="O456" s="243"/>
      <c r="P456" s="243"/>
      <c r="Q456" s="244"/>
      <c r="R456" s="244"/>
      <c r="S456" s="244"/>
      <c r="T456" s="245"/>
      <c r="U456" s="244"/>
      <c r="V456" s="244"/>
      <c r="W456" s="244"/>
      <c r="X456" s="244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  <c r="AV456" s="241"/>
      <c r="AW456" s="241"/>
      <c r="AX456" s="241"/>
      <c r="AY456" s="241"/>
      <c r="AZ456" s="241"/>
      <c r="BA456" s="241"/>
      <c r="BB456" s="241"/>
      <c r="BC456" s="241"/>
      <c r="BD456" s="241"/>
      <c r="BE456" s="241"/>
      <c r="BF456" s="241"/>
      <c r="BG456" s="241"/>
      <c r="BH456" s="241"/>
      <c r="BI456" s="241"/>
      <c r="BJ456" s="241"/>
      <c r="BK456" s="241"/>
      <c r="BL456" s="241"/>
      <c r="BM456" s="241"/>
      <c r="BN456" s="241"/>
      <c r="BO456" s="241"/>
      <c r="BP456" s="241"/>
    </row>
    <row r="457" customFormat="false" ht="15" hidden="false" customHeight="false" outlineLevel="0" collapsed="false">
      <c r="A457" s="241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3"/>
      <c r="O457" s="243"/>
      <c r="P457" s="243"/>
      <c r="Q457" s="244"/>
      <c r="R457" s="244"/>
      <c r="S457" s="244"/>
      <c r="T457" s="245"/>
      <c r="U457" s="244"/>
      <c r="V457" s="244"/>
      <c r="W457" s="244"/>
      <c r="X457" s="244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  <c r="AV457" s="241"/>
      <c r="AW457" s="241"/>
      <c r="AX457" s="241"/>
      <c r="AY457" s="241"/>
      <c r="AZ457" s="241"/>
      <c r="BA457" s="241"/>
      <c r="BB457" s="241"/>
      <c r="BC457" s="241"/>
      <c r="BD457" s="241"/>
      <c r="BE457" s="241"/>
      <c r="BF457" s="241"/>
      <c r="BG457" s="241"/>
      <c r="BH457" s="241"/>
      <c r="BI457" s="241"/>
      <c r="BJ457" s="241"/>
      <c r="BK457" s="241"/>
      <c r="BL457" s="241"/>
      <c r="BM457" s="241"/>
      <c r="BN457" s="241"/>
      <c r="BO457" s="241"/>
      <c r="BP457" s="241"/>
    </row>
    <row r="458" customFormat="false" ht="15" hidden="false" customHeight="false" outlineLevel="0" collapsed="false">
      <c r="A458" s="241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3"/>
      <c r="O458" s="243"/>
      <c r="P458" s="243"/>
      <c r="Q458" s="244"/>
      <c r="R458" s="244"/>
      <c r="S458" s="244"/>
      <c r="T458" s="245"/>
      <c r="U458" s="244"/>
      <c r="V458" s="244"/>
      <c r="W458" s="244"/>
      <c r="X458" s="244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  <c r="AV458" s="241"/>
      <c r="AW458" s="241"/>
      <c r="AX458" s="241"/>
      <c r="AY458" s="241"/>
      <c r="AZ458" s="241"/>
      <c r="BA458" s="241"/>
      <c r="BB458" s="241"/>
      <c r="BC458" s="241"/>
      <c r="BD458" s="241"/>
      <c r="BE458" s="241"/>
      <c r="BF458" s="241"/>
      <c r="BG458" s="241"/>
      <c r="BH458" s="241"/>
      <c r="BI458" s="241"/>
      <c r="BJ458" s="241"/>
      <c r="BK458" s="241"/>
      <c r="BL458" s="241"/>
      <c r="BM458" s="241"/>
      <c r="BN458" s="241"/>
      <c r="BO458" s="241"/>
      <c r="BP458" s="241"/>
    </row>
    <row r="459" customFormat="false" ht="15" hidden="false" customHeight="false" outlineLevel="0" collapsed="false">
      <c r="A459" s="241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3"/>
      <c r="O459" s="243"/>
      <c r="P459" s="243"/>
      <c r="Q459" s="244"/>
      <c r="R459" s="244"/>
      <c r="S459" s="244"/>
      <c r="T459" s="245"/>
      <c r="U459" s="244"/>
      <c r="V459" s="244"/>
      <c r="W459" s="244"/>
      <c r="X459" s="244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  <c r="AV459" s="241"/>
      <c r="AW459" s="241"/>
      <c r="AX459" s="241"/>
      <c r="AY459" s="241"/>
      <c r="AZ459" s="241"/>
      <c r="BA459" s="241"/>
      <c r="BB459" s="241"/>
      <c r="BC459" s="241"/>
      <c r="BD459" s="241"/>
      <c r="BE459" s="241"/>
      <c r="BF459" s="241"/>
      <c r="BG459" s="241"/>
      <c r="BH459" s="241"/>
      <c r="BI459" s="241"/>
      <c r="BJ459" s="241"/>
      <c r="BK459" s="241"/>
      <c r="BL459" s="241"/>
      <c r="BM459" s="241"/>
      <c r="BN459" s="241"/>
      <c r="BO459" s="241"/>
      <c r="BP459" s="241"/>
    </row>
    <row r="460" customFormat="false" ht="15" hidden="false" customHeight="false" outlineLevel="0" collapsed="false">
      <c r="A460" s="241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3"/>
      <c r="O460" s="243"/>
      <c r="P460" s="243"/>
      <c r="Q460" s="244"/>
      <c r="R460" s="244"/>
      <c r="S460" s="244"/>
      <c r="T460" s="245"/>
      <c r="U460" s="244"/>
      <c r="V460" s="244"/>
      <c r="W460" s="244"/>
      <c r="X460" s="244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  <c r="AV460" s="241"/>
      <c r="AW460" s="241"/>
      <c r="AX460" s="241"/>
      <c r="AY460" s="241"/>
      <c r="AZ460" s="241"/>
      <c r="BA460" s="241"/>
      <c r="BB460" s="241"/>
      <c r="BC460" s="241"/>
      <c r="BD460" s="241"/>
      <c r="BE460" s="241"/>
      <c r="BF460" s="241"/>
      <c r="BG460" s="241"/>
      <c r="BH460" s="241"/>
      <c r="BI460" s="241"/>
      <c r="BJ460" s="241"/>
      <c r="BK460" s="241"/>
      <c r="BL460" s="241"/>
      <c r="BM460" s="241"/>
      <c r="BN460" s="241"/>
      <c r="BO460" s="241"/>
      <c r="BP460" s="241"/>
    </row>
    <row r="461" customFormat="false" ht="15" hidden="false" customHeight="false" outlineLevel="0" collapsed="false">
      <c r="A461" s="241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3"/>
      <c r="O461" s="243"/>
      <c r="P461" s="243"/>
      <c r="Q461" s="244"/>
      <c r="R461" s="244"/>
      <c r="S461" s="244"/>
      <c r="T461" s="245"/>
      <c r="U461" s="244"/>
      <c r="V461" s="244"/>
      <c r="W461" s="244"/>
      <c r="X461" s="244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  <c r="AV461" s="241"/>
      <c r="AW461" s="241"/>
      <c r="AX461" s="241"/>
      <c r="AY461" s="241"/>
      <c r="AZ461" s="241"/>
      <c r="BA461" s="241"/>
      <c r="BB461" s="241"/>
      <c r="BC461" s="241"/>
      <c r="BD461" s="241"/>
      <c r="BE461" s="241"/>
      <c r="BF461" s="241"/>
      <c r="BG461" s="241"/>
      <c r="BH461" s="241"/>
      <c r="BI461" s="241"/>
      <c r="BJ461" s="241"/>
      <c r="BK461" s="241"/>
      <c r="BL461" s="241"/>
      <c r="BM461" s="241"/>
      <c r="BN461" s="241"/>
      <c r="BO461" s="241"/>
      <c r="BP461" s="241"/>
    </row>
    <row r="462" customFormat="false" ht="15" hidden="false" customHeight="false" outlineLevel="0" collapsed="false">
      <c r="A462" s="241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3"/>
      <c r="O462" s="243"/>
      <c r="P462" s="243"/>
      <c r="Q462" s="244"/>
      <c r="R462" s="244"/>
      <c r="S462" s="244"/>
      <c r="T462" s="245"/>
      <c r="U462" s="244"/>
      <c r="V462" s="244"/>
      <c r="W462" s="244"/>
      <c r="X462" s="244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  <c r="AV462" s="241"/>
      <c r="AW462" s="241"/>
      <c r="AX462" s="241"/>
      <c r="AY462" s="241"/>
      <c r="AZ462" s="241"/>
      <c r="BA462" s="241"/>
      <c r="BB462" s="241"/>
      <c r="BC462" s="241"/>
      <c r="BD462" s="241"/>
      <c r="BE462" s="241"/>
      <c r="BF462" s="241"/>
      <c r="BG462" s="241"/>
      <c r="BH462" s="241"/>
      <c r="BI462" s="241"/>
      <c r="BJ462" s="241"/>
      <c r="BK462" s="241"/>
      <c r="BL462" s="241"/>
      <c r="BM462" s="241"/>
      <c r="BN462" s="241"/>
      <c r="BO462" s="241"/>
      <c r="BP462" s="241"/>
    </row>
    <row r="463" customFormat="false" ht="15" hidden="false" customHeight="false" outlineLevel="0" collapsed="false">
      <c r="A463" s="241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3"/>
      <c r="O463" s="243"/>
      <c r="P463" s="243"/>
      <c r="Q463" s="244"/>
      <c r="R463" s="244"/>
      <c r="S463" s="244"/>
      <c r="T463" s="245"/>
      <c r="U463" s="244"/>
      <c r="V463" s="244"/>
      <c r="W463" s="244"/>
      <c r="X463" s="244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  <c r="AV463" s="241"/>
      <c r="AW463" s="241"/>
      <c r="AX463" s="241"/>
      <c r="AY463" s="241"/>
      <c r="AZ463" s="241"/>
      <c r="BA463" s="241"/>
      <c r="BB463" s="241"/>
      <c r="BC463" s="241"/>
      <c r="BD463" s="241"/>
      <c r="BE463" s="241"/>
      <c r="BF463" s="241"/>
      <c r="BG463" s="241"/>
      <c r="BH463" s="241"/>
      <c r="BI463" s="241"/>
      <c r="BJ463" s="241"/>
      <c r="BK463" s="241"/>
      <c r="BL463" s="241"/>
      <c r="BM463" s="241"/>
      <c r="BN463" s="241"/>
      <c r="BO463" s="241"/>
      <c r="BP463" s="241"/>
    </row>
    <row r="464" customFormat="false" ht="15" hidden="false" customHeight="false" outlineLevel="0" collapsed="false">
      <c r="A464" s="241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3"/>
      <c r="O464" s="243"/>
      <c r="P464" s="243"/>
      <c r="Q464" s="244"/>
      <c r="R464" s="244"/>
      <c r="S464" s="244"/>
      <c r="T464" s="245"/>
      <c r="U464" s="244"/>
      <c r="V464" s="244"/>
      <c r="W464" s="244"/>
      <c r="X464" s="244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  <c r="AV464" s="241"/>
      <c r="AW464" s="241"/>
      <c r="AX464" s="241"/>
      <c r="AY464" s="241"/>
      <c r="AZ464" s="241"/>
      <c r="BA464" s="241"/>
      <c r="BB464" s="241"/>
      <c r="BC464" s="241"/>
      <c r="BD464" s="241"/>
      <c r="BE464" s="241"/>
      <c r="BF464" s="241"/>
      <c r="BG464" s="241"/>
      <c r="BH464" s="241"/>
      <c r="BI464" s="241"/>
      <c r="BJ464" s="241"/>
      <c r="BK464" s="241"/>
      <c r="BL464" s="241"/>
      <c r="BM464" s="241"/>
      <c r="BN464" s="241"/>
      <c r="BO464" s="241"/>
      <c r="BP464" s="241"/>
    </row>
    <row r="465" customFormat="false" ht="15" hidden="false" customHeight="false" outlineLevel="0" collapsed="false">
      <c r="A465" s="241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3"/>
      <c r="O465" s="243"/>
      <c r="P465" s="243"/>
      <c r="Q465" s="244"/>
      <c r="R465" s="244"/>
      <c r="S465" s="244"/>
      <c r="T465" s="245"/>
      <c r="U465" s="244"/>
      <c r="V465" s="244"/>
      <c r="W465" s="244"/>
      <c r="X465" s="244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  <c r="AV465" s="241"/>
      <c r="AW465" s="241"/>
      <c r="AX465" s="241"/>
      <c r="AY465" s="241"/>
      <c r="AZ465" s="241"/>
      <c r="BA465" s="241"/>
      <c r="BB465" s="241"/>
      <c r="BC465" s="241"/>
      <c r="BD465" s="241"/>
      <c r="BE465" s="241"/>
      <c r="BF465" s="241"/>
      <c r="BG465" s="241"/>
      <c r="BH465" s="241"/>
      <c r="BI465" s="241"/>
      <c r="BJ465" s="241"/>
      <c r="BK465" s="241"/>
      <c r="BL465" s="241"/>
      <c r="BM465" s="241"/>
      <c r="BN465" s="241"/>
      <c r="BO465" s="241"/>
      <c r="BP465" s="241"/>
    </row>
    <row r="466" customFormat="false" ht="15" hidden="false" customHeight="false" outlineLevel="0" collapsed="false">
      <c r="A466" s="241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3"/>
      <c r="O466" s="243"/>
      <c r="P466" s="243"/>
      <c r="Q466" s="244"/>
      <c r="R466" s="244"/>
      <c r="S466" s="244"/>
      <c r="T466" s="245"/>
      <c r="U466" s="244"/>
      <c r="V466" s="244"/>
      <c r="W466" s="244"/>
      <c r="X466" s="244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  <c r="AV466" s="241"/>
      <c r="AW466" s="241"/>
      <c r="AX466" s="241"/>
      <c r="AY466" s="241"/>
      <c r="AZ466" s="241"/>
      <c r="BA466" s="241"/>
      <c r="BB466" s="241"/>
      <c r="BC466" s="241"/>
      <c r="BD466" s="241"/>
      <c r="BE466" s="241"/>
      <c r="BF466" s="241"/>
      <c r="BG466" s="241"/>
      <c r="BH466" s="241"/>
      <c r="BI466" s="241"/>
      <c r="BJ466" s="241"/>
      <c r="BK466" s="241"/>
      <c r="BL466" s="241"/>
      <c r="BM466" s="241"/>
      <c r="BN466" s="241"/>
      <c r="BO466" s="241"/>
      <c r="BP466" s="241"/>
    </row>
    <row r="467" customFormat="false" ht="15" hidden="false" customHeight="false" outlineLevel="0" collapsed="false">
      <c r="A467" s="241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3"/>
      <c r="O467" s="243"/>
      <c r="P467" s="243"/>
      <c r="Q467" s="244"/>
      <c r="R467" s="244"/>
      <c r="S467" s="244"/>
      <c r="T467" s="245"/>
      <c r="U467" s="244"/>
      <c r="V467" s="244"/>
      <c r="W467" s="244"/>
      <c r="X467" s="244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  <c r="AV467" s="241"/>
      <c r="AW467" s="241"/>
      <c r="AX467" s="241"/>
      <c r="AY467" s="241"/>
      <c r="AZ467" s="241"/>
      <c r="BA467" s="241"/>
      <c r="BB467" s="241"/>
      <c r="BC467" s="241"/>
      <c r="BD467" s="241"/>
      <c r="BE467" s="241"/>
      <c r="BF467" s="241"/>
      <c r="BG467" s="241"/>
      <c r="BH467" s="241"/>
      <c r="BI467" s="241"/>
      <c r="BJ467" s="241"/>
      <c r="BK467" s="241"/>
      <c r="BL467" s="241"/>
      <c r="BM467" s="241"/>
      <c r="BN467" s="241"/>
      <c r="BO467" s="241"/>
      <c r="BP467" s="241"/>
    </row>
    <row r="468" customFormat="false" ht="15" hidden="false" customHeight="false" outlineLevel="0" collapsed="false">
      <c r="A468" s="241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3"/>
      <c r="O468" s="243"/>
      <c r="P468" s="243"/>
      <c r="Q468" s="244"/>
      <c r="R468" s="244"/>
      <c r="S468" s="244"/>
      <c r="T468" s="245"/>
      <c r="U468" s="244"/>
      <c r="V468" s="244"/>
      <c r="W468" s="244"/>
      <c r="X468" s="244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  <c r="AV468" s="241"/>
      <c r="AW468" s="241"/>
      <c r="AX468" s="241"/>
      <c r="AY468" s="241"/>
      <c r="AZ468" s="241"/>
      <c r="BA468" s="241"/>
      <c r="BB468" s="241"/>
      <c r="BC468" s="241"/>
      <c r="BD468" s="241"/>
      <c r="BE468" s="241"/>
      <c r="BF468" s="241"/>
      <c r="BG468" s="241"/>
      <c r="BH468" s="241"/>
      <c r="BI468" s="241"/>
      <c r="BJ468" s="241"/>
      <c r="BK468" s="241"/>
      <c r="BL468" s="241"/>
      <c r="BM468" s="241"/>
      <c r="BN468" s="241"/>
      <c r="BO468" s="241"/>
      <c r="BP468" s="241"/>
    </row>
    <row r="469" customFormat="false" ht="15" hidden="false" customHeight="false" outlineLevel="0" collapsed="false">
      <c r="A469" s="241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3"/>
      <c r="O469" s="243"/>
      <c r="P469" s="243"/>
      <c r="Q469" s="244"/>
      <c r="R469" s="244"/>
      <c r="S469" s="244"/>
      <c r="T469" s="245"/>
      <c r="U469" s="244"/>
      <c r="V469" s="244"/>
      <c r="W469" s="244"/>
      <c r="X469" s="244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  <c r="AV469" s="241"/>
      <c r="AW469" s="241"/>
      <c r="AX469" s="241"/>
      <c r="AY469" s="241"/>
      <c r="AZ469" s="241"/>
      <c r="BA469" s="241"/>
      <c r="BB469" s="241"/>
      <c r="BC469" s="241"/>
      <c r="BD469" s="241"/>
      <c r="BE469" s="241"/>
      <c r="BF469" s="241"/>
      <c r="BG469" s="241"/>
      <c r="BH469" s="241"/>
      <c r="BI469" s="241"/>
      <c r="BJ469" s="241"/>
      <c r="BK469" s="241"/>
      <c r="BL469" s="241"/>
      <c r="BM469" s="241"/>
      <c r="BN469" s="241"/>
      <c r="BO469" s="241"/>
      <c r="BP469" s="241"/>
    </row>
    <row r="470" customFormat="false" ht="15" hidden="false" customHeight="false" outlineLevel="0" collapsed="false">
      <c r="A470" s="241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3"/>
      <c r="O470" s="243"/>
      <c r="P470" s="243"/>
      <c r="Q470" s="244"/>
      <c r="R470" s="244"/>
      <c r="S470" s="244"/>
      <c r="T470" s="245"/>
      <c r="U470" s="244"/>
      <c r="V470" s="244"/>
      <c r="W470" s="244"/>
      <c r="X470" s="244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  <c r="AV470" s="241"/>
      <c r="AW470" s="241"/>
      <c r="AX470" s="241"/>
      <c r="AY470" s="241"/>
      <c r="AZ470" s="241"/>
      <c r="BA470" s="241"/>
      <c r="BB470" s="241"/>
      <c r="BC470" s="241"/>
      <c r="BD470" s="241"/>
      <c r="BE470" s="241"/>
      <c r="BF470" s="241"/>
      <c r="BG470" s="241"/>
      <c r="BH470" s="241"/>
      <c r="BI470" s="241"/>
      <c r="BJ470" s="241"/>
      <c r="BK470" s="241"/>
      <c r="BL470" s="241"/>
      <c r="BM470" s="241"/>
      <c r="BN470" s="241"/>
      <c r="BO470" s="241"/>
      <c r="BP470" s="241"/>
    </row>
    <row r="471" customFormat="false" ht="15" hidden="false" customHeight="false" outlineLevel="0" collapsed="false">
      <c r="A471" s="241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3"/>
      <c r="O471" s="243"/>
      <c r="P471" s="243"/>
      <c r="Q471" s="244"/>
      <c r="R471" s="244"/>
      <c r="S471" s="244"/>
      <c r="T471" s="245"/>
      <c r="U471" s="244"/>
      <c r="V471" s="244"/>
      <c r="W471" s="244"/>
      <c r="X471" s="244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  <c r="AV471" s="241"/>
      <c r="AW471" s="241"/>
      <c r="AX471" s="241"/>
      <c r="AY471" s="241"/>
      <c r="AZ471" s="241"/>
      <c r="BA471" s="241"/>
      <c r="BB471" s="241"/>
      <c r="BC471" s="241"/>
      <c r="BD471" s="241"/>
      <c r="BE471" s="241"/>
      <c r="BF471" s="241"/>
      <c r="BG471" s="241"/>
      <c r="BH471" s="241"/>
      <c r="BI471" s="241"/>
      <c r="BJ471" s="241"/>
      <c r="BK471" s="241"/>
      <c r="BL471" s="241"/>
      <c r="BM471" s="241"/>
      <c r="BN471" s="241"/>
      <c r="BO471" s="241"/>
      <c r="BP471" s="241"/>
    </row>
    <row r="472" customFormat="false" ht="15" hidden="false" customHeight="false" outlineLevel="0" collapsed="false">
      <c r="A472" s="241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3"/>
      <c r="O472" s="243"/>
      <c r="P472" s="243"/>
      <c r="Q472" s="244"/>
      <c r="R472" s="244"/>
      <c r="S472" s="244"/>
      <c r="T472" s="245"/>
      <c r="U472" s="244"/>
      <c r="V472" s="244"/>
      <c r="W472" s="244"/>
      <c r="X472" s="244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41"/>
      <c r="AT472" s="241"/>
      <c r="AU472" s="241"/>
      <c r="AV472" s="241"/>
      <c r="AW472" s="241"/>
      <c r="AX472" s="241"/>
      <c r="AY472" s="241"/>
      <c r="AZ472" s="241"/>
      <c r="BA472" s="241"/>
      <c r="BB472" s="241"/>
      <c r="BC472" s="241"/>
      <c r="BD472" s="241"/>
      <c r="BE472" s="241"/>
      <c r="BF472" s="241"/>
      <c r="BG472" s="241"/>
      <c r="BH472" s="241"/>
      <c r="BI472" s="241"/>
      <c r="BJ472" s="241"/>
      <c r="BK472" s="241"/>
      <c r="BL472" s="241"/>
      <c r="BM472" s="241"/>
      <c r="BN472" s="241"/>
      <c r="BO472" s="241"/>
      <c r="BP472" s="241"/>
    </row>
    <row r="473" customFormat="false" ht="15" hidden="false" customHeight="false" outlineLevel="0" collapsed="false">
      <c r="A473" s="241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3"/>
      <c r="O473" s="243"/>
      <c r="P473" s="243"/>
      <c r="Q473" s="244"/>
      <c r="R473" s="244"/>
      <c r="S473" s="244"/>
      <c r="T473" s="245"/>
      <c r="U473" s="244"/>
      <c r="V473" s="244"/>
      <c r="W473" s="244"/>
      <c r="X473" s="244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  <c r="AV473" s="241"/>
      <c r="AW473" s="241"/>
      <c r="AX473" s="241"/>
      <c r="AY473" s="241"/>
      <c r="AZ473" s="241"/>
      <c r="BA473" s="241"/>
      <c r="BB473" s="241"/>
      <c r="BC473" s="241"/>
      <c r="BD473" s="241"/>
      <c r="BE473" s="241"/>
      <c r="BF473" s="241"/>
      <c r="BG473" s="241"/>
      <c r="BH473" s="241"/>
      <c r="BI473" s="241"/>
      <c r="BJ473" s="241"/>
      <c r="BK473" s="241"/>
      <c r="BL473" s="241"/>
      <c r="BM473" s="241"/>
      <c r="BN473" s="241"/>
      <c r="BO473" s="241"/>
      <c r="BP473" s="241"/>
    </row>
    <row r="474" customFormat="false" ht="15" hidden="false" customHeight="false" outlineLevel="0" collapsed="false">
      <c r="A474" s="241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3"/>
      <c r="O474" s="243"/>
      <c r="P474" s="243"/>
      <c r="Q474" s="244"/>
      <c r="R474" s="244"/>
      <c r="S474" s="244"/>
      <c r="T474" s="245"/>
      <c r="U474" s="244"/>
      <c r="V474" s="244"/>
      <c r="W474" s="244"/>
      <c r="X474" s="244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  <c r="AV474" s="241"/>
      <c r="AW474" s="241"/>
      <c r="AX474" s="241"/>
      <c r="AY474" s="241"/>
      <c r="AZ474" s="241"/>
      <c r="BA474" s="241"/>
      <c r="BB474" s="241"/>
      <c r="BC474" s="241"/>
      <c r="BD474" s="241"/>
      <c r="BE474" s="241"/>
      <c r="BF474" s="241"/>
      <c r="BG474" s="241"/>
      <c r="BH474" s="241"/>
      <c r="BI474" s="241"/>
      <c r="BJ474" s="241"/>
      <c r="BK474" s="241"/>
      <c r="BL474" s="241"/>
      <c r="BM474" s="241"/>
      <c r="BN474" s="241"/>
      <c r="BO474" s="241"/>
      <c r="BP474" s="241"/>
    </row>
    <row r="475" customFormat="false" ht="15" hidden="false" customHeight="false" outlineLevel="0" collapsed="false">
      <c r="A475" s="241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3"/>
      <c r="O475" s="243"/>
      <c r="P475" s="243"/>
      <c r="Q475" s="244"/>
      <c r="R475" s="244"/>
      <c r="S475" s="244"/>
      <c r="T475" s="245"/>
      <c r="U475" s="244"/>
      <c r="V475" s="244"/>
      <c r="W475" s="244"/>
      <c r="X475" s="244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  <c r="AV475" s="241"/>
      <c r="AW475" s="241"/>
      <c r="AX475" s="241"/>
      <c r="AY475" s="241"/>
      <c r="AZ475" s="241"/>
      <c r="BA475" s="241"/>
      <c r="BB475" s="241"/>
      <c r="BC475" s="241"/>
      <c r="BD475" s="241"/>
      <c r="BE475" s="241"/>
      <c r="BF475" s="241"/>
      <c r="BG475" s="241"/>
      <c r="BH475" s="241"/>
      <c r="BI475" s="241"/>
      <c r="BJ475" s="241"/>
      <c r="BK475" s="241"/>
      <c r="BL475" s="241"/>
      <c r="BM475" s="241"/>
      <c r="BN475" s="241"/>
      <c r="BO475" s="241"/>
      <c r="BP475" s="241"/>
    </row>
    <row r="476" customFormat="false" ht="15" hidden="false" customHeight="false" outlineLevel="0" collapsed="false">
      <c r="A476" s="241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3"/>
      <c r="O476" s="243"/>
      <c r="P476" s="243"/>
      <c r="Q476" s="244"/>
      <c r="R476" s="244"/>
      <c r="S476" s="244"/>
      <c r="T476" s="245"/>
      <c r="U476" s="244"/>
      <c r="V476" s="244"/>
      <c r="W476" s="244"/>
      <c r="X476" s="244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  <c r="AV476" s="241"/>
      <c r="AW476" s="241"/>
      <c r="AX476" s="241"/>
      <c r="AY476" s="241"/>
      <c r="AZ476" s="241"/>
      <c r="BA476" s="241"/>
      <c r="BB476" s="241"/>
      <c r="BC476" s="241"/>
      <c r="BD476" s="241"/>
      <c r="BE476" s="241"/>
      <c r="BF476" s="241"/>
      <c r="BG476" s="241"/>
      <c r="BH476" s="241"/>
      <c r="BI476" s="241"/>
      <c r="BJ476" s="241"/>
      <c r="BK476" s="241"/>
      <c r="BL476" s="241"/>
      <c r="BM476" s="241"/>
      <c r="BN476" s="241"/>
      <c r="BO476" s="241"/>
      <c r="BP476" s="241"/>
    </row>
    <row r="477" customFormat="false" ht="15" hidden="false" customHeight="false" outlineLevel="0" collapsed="false">
      <c r="A477" s="241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3"/>
      <c r="O477" s="243"/>
      <c r="P477" s="243"/>
      <c r="Q477" s="244"/>
      <c r="R477" s="244"/>
      <c r="S477" s="244"/>
      <c r="T477" s="245"/>
      <c r="U477" s="244"/>
      <c r="V477" s="244"/>
      <c r="W477" s="244"/>
      <c r="X477" s="244"/>
      <c r="Y477" s="241"/>
      <c r="Z477" s="241"/>
      <c r="AA477" s="241"/>
      <c r="AB477" s="241"/>
      <c r="AC477" s="241"/>
      <c r="AD477" s="241"/>
      <c r="AE477" s="241"/>
      <c r="AF477" s="241"/>
      <c r="AG477" s="241"/>
      <c r="AH477" s="241"/>
      <c r="AI477" s="241"/>
      <c r="AJ477" s="241"/>
      <c r="AK477" s="241"/>
      <c r="AL477" s="241"/>
      <c r="AM477" s="241"/>
      <c r="AN477" s="241"/>
      <c r="AO477" s="241"/>
      <c r="AP477" s="241"/>
      <c r="AQ477" s="241"/>
      <c r="AR477" s="241"/>
      <c r="AS477" s="241"/>
      <c r="AT477" s="241"/>
      <c r="AU477" s="241"/>
      <c r="AV477" s="241"/>
      <c r="AW477" s="241"/>
      <c r="AX477" s="241"/>
      <c r="AY477" s="241"/>
      <c r="AZ477" s="241"/>
      <c r="BA477" s="241"/>
      <c r="BB477" s="241"/>
      <c r="BC477" s="241"/>
      <c r="BD477" s="241"/>
      <c r="BE477" s="241"/>
      <c r="BF477" s="241"/>
      <c r="BG477" s="241"/>
      <c r="BH477" s="241"/>
      <c r="BI477" s="241"/>
      <c r="BJ477" s="241"/>
      <c r="BK477" s="241"/>
      <c r="BL477" s="241"/>
      <c r="BM477" s="241"/>
      <c r="BN477" s="241"/>
      <c r="BO477" s="241"/>
      <c r="BP477" s="241"/>
    </row>
    <row r="478" customFormat="false" ht="15" hidden="false" customHeight="false" outlineLevel="0" collapsed="false">
      <c r="A478" s="241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3"/>
      <c r="O478" s="243"/>
      <c r="P478" s="243"/>
      <c r="Q478" s="244"/>
      <c r="R478" s="244"/>
      <c r="S478" s="244"/>
      <c r="T478" s="245"/>
      <c r="U478" s="244"/>
      <c r="V478" s="244"/>
      <c r="W478" s="244"/>
      <c r="X478" s="244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  <c r="AV478" s="241"/>
      <c r="AW478" s="241"/>
      <c r="AX478" s="241"/>
      <c r="AY478" s="241"/>
      <c r="AZ478" s="241"/>
      <c r="BA478" s="241"/>
      <c r="BB478" s="241"/>
      <c r="BC478" s="241"/>
      <c r="BD478" s="241"/>
      <c r="BE478" s="241"/>
      <c r="BF478" s="241"/>
      <c r="BG478" s="241"/>
      <c r="BH478" s="241"/>
      <c r="BI478" s="241"/>
      <c r="BJ478" s="241"/>
      <c r="BK478" s="241"/>
      <c r="BL478" s="241"/>
      <c r="BM478" s="241"/>
      <c r="BN478" s="241"/>
      <c r="BO478" s="241"/>
      <c r="BP478" s="241"/>
    </row>
    <row r="479" customFormat="false" ht="15" hidden="false" customHeight="false" outlineLevel="0" collapsed="false">
      <c r="A479" s="241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3"/>
      <c r="O479" s="243"/>
      <c r="P479" s="243"/>
      <c r="Q479" s="244"/>
      <c r="R479" s="244"/>
      <c r="S479" s="244"/>
      <c r="T479" s="245"/>
      <c r="U479" s="244"/>
      <c r="V479" s="244"/>
      <c r="W479" s="244"/>
      <c r="X479" s="244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  <c r="AV479" s="241"/>
      <c r="AW479" s="241"/>
      <c r="AX479" s="241"/>
      <c r="AY479" s="241"/>
      <c r="AZ479" s="241"/>
      <c r="BA479" s="241"/>
      <c r="BB479" s="241"/>
      <c r="BC479" s="241"/>
      <c r="BD479" s="241"/>
      <c r="BE479" s="241"/>
      <c r="BF479" s="241"/>
      <c r="BG479" s="241"/>
      <c r="BH479" s="241"/>
      <c r="BI479" s="241"/>
      <c r="BJ479" s="241"/>
      <c r="BK479" s="241"/>
      <c r="BL479" s="241"/>
      <c r="BM479" s="241"/>
      <c r="BN479" s="241"/>
      <c r="BO479" s="241"/>
      <c r="BP479" s="241"/>
    </row>
    <row r="480" customFormat="false" ht="15" hidden="false" customHeight="false" outlineLevel="0" collapsed="false">
      <c r="A480" s="241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3"/>
      <c r="O480" s="243"/>
      <c r="P480" s="243"/>
      <c r="Q480" s="244"/>
      <c r="R480" s="244"/>
      <c r="S480" s="244"/>
      <c r="T480" s="245"/>
      <c r="U480" s="244"/>
      <c r="V480" s="244"/>
      <c r="W480" s="244"/>
      <c r="X480" s="244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41"/>
      <c r="AT480" s="241"/>
      <c r="AU480" s="241"/>
      <c r="AV480" s="241"/>
      <c r="AW480" s="241"/>
      <c r="AX480" s="241"/>
      <c r="AY480" s="241"/>
      <c r="AZ480" s="241"/>
      <c r="BA480" s="241"/>
      <c r="BB480" s="241"/>
      <c r="BC480" s="241"/>
      <c r="BD480" s="241"/>
      <c r="BE480" s="241"/>
      <c r="BF480" s="241"/>
      <c r="BG480" s="241"/>
      <c r="BH480" s="241"/>
      <c r="BI480" s="241"/>
      <c r="BJ480" s="241"/>
      <c r="BK480" s="241"/>
      <c r="BL480" s="241"/>
      <c r="BM480" s="241"/>
      <c r="BN480" s="241"/>
      <c r="BO480" s="241"/>
      <c r="BP480" s="241"/>
    </row>
    <row r="481" customFormat="false" ht="15" hidden="false" customHeight="false" outlineLevel="0" collapsed="false">
      <c r="A481" s="241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3"/>
      <c r="O481" s="243"/>
      <c r="P481" s="243"/>
      <c r="Q481" s="244"/>
      <c r="R481" s="244"/>
      <c r="S481" s="244"/>
      <c r="T481" s="245"/>
      <c r="U481" s="244"/>
      <c r="V481" s="244"/>
      <c r="W481" s="244"/>
      <c r="X481" s="244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  <c r="AV481" s="241"/>
      <c r="AW481" s="241"/>
      <c r="AX481" s="241"/>
      <c r="AY481" s="241"/>
      <c r="AZ481" s="241"/>
      <c r="BA481" s="241"/>
      <c r="BB481" s="241"/>
      <c r="BC481" s="241"/>
      <c r="BD481" s="241"/>
      <c r="BE481" s="241"/>
      <c r="BF481" s="241"/>
      <c r="BG481" s="241"/>
      <c r="BH481" s="241"/>
      <c r="BI481" s="241"/>
      <c r="BJ481" s="241"/>
      <c r="BK481" s="241"/>
      <c r="BL481" s="241"/>
      <c r="BM481" s="241"/>
      <c r="BN481" s="241"/>
      <c r="BO481" s="241"/>
      <c r="BP481" s="241"/>
    </row>
    <row r="482" customFormat="false" ht="15" hidden="false" customHeight="false" outlineLevel="0" collapsed="false">
      <c r="A482" s="241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3"/>
      <c r="O482" s="243"/>
      <c r="P482" s="243"/>
      <c r="Q482" s="244"/>
      <c r="R482" s="244"/>
      <c r="S482" s="244"/>
      <c r="T482" s="245"/>
      <c r="U482" s="244"/>
      <c r="V482" s="244"/>
      <c r="W482" s="244"/>
      <c r="X482" s="244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  <c r="AV482" s="241"/>
      <c r="AW482" s="241"/>
      <c r="AX482" s="241"/>
      <c r="AY482" s="241"/>
      <c r="AZ482" s="241"/>
      <c r="BA482" s="241"/>
      <c r="BB482" s="241"/>
      <c r="BC482" s="241"/>
      <c r="BD482" s="241"/>
      <c r="BE482" s="241"/>
      <c r="BF482" s="241"/>
      <c r="BG482" s="241"/>
      <c r="BH482" s="241"/>
      <c r="BI482" s="241"/>
      <c r="BJ482" s="241"/>
      <c r="BK482" s="241"/>
      <c r="BL482" s="241"/>
      <c r="BM482" s="241"/>
      <c r="BN482" s="241"/>
      <c r="BO482" s="241"/>
      <c r="BP482" s="241"/>
    </row>
    <row r="483" customFormat="false" ht="15" hidden="false" customHeight="false" outlineLevel="0" collapsed="false">
      <c r="A483" s="241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3"/>
      <c r="O483" s="243"/>
      <c r="P483" s="243"/>
      <c r="Q483" s="244"/>
      <c r="R483" s="244"/>
      <c r="S483" s="244"/>
      <c r="T483" s="245"/>
      <c r="U483" s="244"/>
      <c r="V483" s="244"/>
      <c r="W483" s="244"/>
      <c r="X483" s="244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  <c r="AV483" s="241"/>
      <c r="AW483" s="241"/>
      <c r="AX483" s="241"/>
      <c r="AY483" s="241"/>
      <c r="AZ483" s="241"/>
      <c r="BA483" s="241"/>
      <c r="BB483" s="241"/>
      <c r="BC483" s="241"/>
      <c r="BD483" s="241"/>
      <c r="BE483" s="241"/>
      <c r="BF483" s="241"/>
      <c r="BG483" s="241"/>
      <c r="BH483" s="241"/>
      <c r="BI483" s="241"/>
      <c r="BJ483" s="241"/>
      <c r="BK483" s="241"/>
      <c r="BL483" s="241"/>
      <c r="BM483" s="241"/>
      <c r="BN483" s="241"/>
      <c r="BO483" s="241"/>
      <c r="BP483" s="241"/>
    </row>
    <row r="484" customFormat="false" ht="15" hidden="false" customHeight="false" outlineLevel="0" collapsed="false">
      <c r="A484" s="241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3"/>
      <c r="O484" s="243"/>
      <c r="P484" s="243"/>
      <c r="Q484" s="244"/>
      <c r="R484" s="244"/>
      <c r="S484" s="244"/>
      <c r="T484" s="245"/>
      <c r="U484" s="244"/>
      <c r="V484" s="244"/>
      <c r="W484" s="244"/>
      <c r="X484" s="244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  <c r="AV484" s="241"/>
      <c r="AW484" s="241"/>
      <c r="AX484" s="241"/>
      <c r="AY484" s="241"/>
      <c r="AZ484" s="241"/>
      <c r="BA484" s="241"/>
      <c r="BB484" s="241"/>
      <c r="BC484" s="241"/>
      <c r="BD484" s="241"/>
      <c r="BE484" s="241"/>
      <c r="BF484" s="241"/>
      <c r="BG484" s="241"/>
      <c r="BH484" s="241"/>
      <c r="BI484" s="241"/>
      <c r="BJ484" s="241"/>
      <c r="BK484" s="241"/>
      <c r="BL484" s="241"/>
      <c r="BM484" s="241"/>
      <c r="BN484" s="241"/>
      <c r="BO484" s="241"/>
      <c r="BP484" s="241"/>
    </row>
    <row r="485" customFormat="false" ht="15" hidden="false" customHeight="false" outlineLevel="0" collapsed="false">
      <c r="A485" s="241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3"/>
      <c r="O485" s="243"/>
      <c r="P485" s="243"/>
      <c r="Q485" s="244"/>
      <c r="R485" s="244"/>
      <c r="S485" s="244"/>
      <c r="T485" s="245"/>
      <c r="U485" s="244"/>
      <c r="V485" s="244"/>
      <c r="W485" s="244"/>
      <c r="X485" s="244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  <c r="AV485" s="241"/>
      <c r="AW485" s="241"/>
      <c r="AX485" s="241"/>
      <c r="AY485" s="241"/>
      <c r="AZ485" s="241"/>
      <c r="BA485" s="241"/>
      <c r="BB485" s="241"/>
      <c r="BC485" s="241"/>
      <c r="BD485" s="241"/>
      <c r="BE485" s="241"/>
      <c r="BF485" s="241"/>
      <c r="BG485" s="241"/>
      <c r="BH485" s="241"/>
      <c r="BI485" s="241"/>
      <c r="BJ485" s="241"/>
      <c r="BK485" s="241"/>
      <c r="BL485" s="241"/>
      <c r="BM485" s="241"/>
      <c r="BN485" s="241"/>
      <c r="BO485" s="241"/>
      <c r="BP485" s="241"/>
    </row>
    <row r="486" customFormat="false" ht="15" hidden="false" customHeight="false" outlineLevel="0" collapsed="false">
      <c r="A486" s="241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3"/>
      <c r="O486" s="243"/>
      <c r="P486" s="243"/>
      <c r="Q486" s="244"/>
      <c r="R486" s="244"/>
      <c r="S486" s="244"/>
      <c r="T486" s="245"/>
      <c r="U486" s="244"/>
      <c r="V486" s="244"/>
      <c r="W486" s="244"/>
      <c r="X486" s="244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  <c r="AV486" s="241"/>
      <c r="AW486" s="241"/>
      <c r="AX486" s="241"/>
      <c r="AY486" s="241"/>
      <c r="AZ486" s="241"/>
      <c r="BA486" s="241"/>
      <c r="BB486" s="241"/>
      <c r="BC486" s="241"/>
      <c r="BD486" s="241"/>
      <c r="BE486" s="241"/>
      <c r="BF486" s="241"/>
      <c r="BG486" s="241"/>
      <c r="BH486" s="241"/>
      <c r="BI486" s="241"/>
      <c r="BJ486" s="241"/>
      <c r="BK486" s="241"/>
      <c r="BL486" s="241"/>
      <c r="BM486" s="241"/>
      <c r="BN486" s="241"/>
      <c r="BO486" s="241"/>
      <c r="BP486" s="241"/>
    </row>
    <row r="487" customFormat="false" ht="15" hidden="false" customHeight="false" outlineLevel="0" collapsed="false">
      <c r="A487" s="241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3"/>
      <c r="O487" s="243"/>
      <c r="P487" s="243"/>
      <c r="Q487" s="244"/>
      <c r="R487" s="244"/>
      <c r="S487" s="244"/>
      <c r="T487" s="245"/>
      <c r="U487" s="244"/>
      <c r="V487" s="244"/>
      <c r="W487" s="244"/>
      <c r="X487" s="244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  <c r="AV487" s="241"/>
      <c r="AW487" s="241"/>
      <c r="AX487" s="241"/>
      <c r="AY487" s="241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241"/>
      <c r="BP487" s="241"/>
    </row>
    <row r="488" customFormat="false" ht="15" hidden="false" customHeight="false" outlineLevel="0" collapsed="false">
      <c r="A488" s="241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3"/>
      <c r="O488" s="243"/>
      <c r="P488" s="243"/>
      <c r="Q488" s="244"/>
      <c r="R488" s="244"/>
      <c r="S488" s="244"/>
      <c r="T488" s="245"/>
      <c r="U488" s="244"/>
      <c r="V488" s="244"/>
      <c r="W488" s="244"/>
      <c r="X488" s="244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  <c r="AV488" s="241"/>
      <c r="AW488" s="241"/>
      <c r="AX488" s="241"/>
      <c r="AY488" s="241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241"/>
      <c r="BP488" s="241"/>
    </row>
    <row r="489" customFormat="false" ht="15" hidden="false" customHeight="false" outlineLevel="0" collapsed="false">
      <c r="A489" s="241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3"/>
      <c r="O489" s="243"/>
      <c r="P489" s="243"/>
      <c r="Q489" s="244"/>
      <c r="R489" s="244"/>
      <c r="S489" s="244"/>
      <c r="T489" s="245"/>
      <c r="U489" s="244"/>
      <c r="V489" s="244"/>
      <c r="W489" s="244"/>
      <c r="X489" s="244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  <c r="AV489" s="241"/>
      <c r="AW489" s="241"/>
      <c r="AX489" s="241"/>
      <c r="AY489" s="241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241"/>
      <c r="BP489" s="241"/>
    </row>
    <row r="490" customFormat="false" ht="15" hidden="false" customHeight="false" outlineLevel="0" collapsed="false">
      <c r="A490" s="241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3"/>
      <c r="O490" s="243"/>
      <c r="P490" s="243"/>
      <c r="Q490" s="244"/>
      <c r="R490" s="244"/>
      <c r="S490" s="244"/>
      <c r="T490" s="245"/>
      <c r="U490" s="244"/>
      <c r="V490" s="244"/>
      <c r="W490" s="244"/>
      <c r="X490" s="244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  <c r="AV490" s="241"/>
      <c r="AW490" s="241"/>
      <c r="AX490" s="241"/>
      <c r="AY490" s="241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241"/>
      <c r="BP490" s="241"/>
    </row>
    <row r="491" customFormat="false" ht="15" hidden="false" customHeight="false" outlineLevel="0" collapsed="false">
      <c r="A491" s="241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3"/>
      <c r="O491" s="243"/>
      <c r="P491" s="243"/>
      <c r="Q491" s="244"/>
      <c r="R491" s="244"/>
      <c r="S491" s="244"/>
      <c r="T491" s="245"/>
      <c r="U491" s="244"/>
      <c r="V491" s="244"/>
      <c r="W491" s="244"/>
      <c r="X491" s="244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  <c r="AV491" s="241"/>
      <c r="AW491" s="241"/>
      <c r="AX491" s="241"/>
      <c r="AY491" s="241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241"/>
      <c r="BP491" s="241"/>
    </row>
    <row r="492" customFormat="false" ht="15" hidden="false" customHeight="false" outlineLevel="0" collapsed="false">
      <c r="A492" s="241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3"/>
      <c r="O492" s="243"/>
      <c r="P492" s="243"/>
      <c r="Q492" s="244"/>
      <c r="R492" s="244"/>
      <c r="S492" s="244"/>
      <c r="T492" s="245"/>
      <c r="U492" s="244"/>
      <c r="V492" s="244"/>
      <c r="W492" s="244"/>
      <c r="X492" s="244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  <c r="AV492" s="241"/>
      <c r="AW492" s="241"/>
      <c r="AX492" s="241"/>
      <c r="AY492" s="241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241"/>
      <c r="BP492" s="241"/>
    </row>
    <row r="493" customFormat="false" ht="15" hidden="false" customHeight="false" outlineLevel="0" collapsed="false">
      <c r="A493" s="241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3"/>
      <c r="O493" s="243"/>
      <c r="P493" s="243"/>
      <c r="Q493" s="244"/>
      <c r="R493" s="244"/>
      <c r="S493" s="244"/>
      <c r="T493" s="245"/>
      <c r="U493" s="244"/>
      <c r="V493" s="244"/>
      <c r="W493" s="244"/>
      <c r="X493" s="244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  <c r="AV493" s="241"/>
      <c r="AW493" s="241"/>
      <c r="AX493" s="241"/>
      <c r="AY493" s="241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241"/>
      <c r="BP493" s="241"/>
    </row>
    <row r="494" customFormat="false" ht="15" hidden="false" customHeight="false" outlineLevel="0" collapsed="false">
      <c r="A494" s="241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3"/>
      <c r="O494" s="243"/>
      <c r="P494" s="243"/>
      <c r="Q494" s="244"/>
      <c r="R494" s="244"/>
      <c r="S494" s="244"/>
      <c r="T494" s="245"/>
      <c r="U494" s="244"/>
      <c r="V494" s="244"/>
      <c r="W494" s="244"/>
      <c r="X494" s="244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  <c r="AV494" s="241"/>
      <c r="AW494" s="241"/>
      <c r="AX494" s="241"/>
      <c r="AY494" s="241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241"/>
      <c r="BP494" s="241"/>
    </row>
    <row r="495" customFormat="false" ht="15" hidden="false" customHeight="false" outlineLevel="0" collapsed="false">
      <c r="A495" s="241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3"/>
      <c r="O495" s="243"/>
      <c r="P495" s="243"/>
      <c r="Q495" s="244"/>
      <c r="R495" s="244"/>
      <c r="S495" s="244"/>
      <c r="T495" s="245"/>
      <c r="U495" s="244"/>
      <c r="V495" s="244"/>
      <c r="W495" s="244"/>
      <c r="X495" s="244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  <c r="AV495" s="241"/>
      <c r="AW495" s="241"/>
      <c r="AX495" s="241"/>
      <c r="AY495" s="241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241"/>
      <c r="BP495" s="241"/>
    </row>
    <row r="496" customFormat="false" ht="15" hidden="false" customHeight="false" outlineLevel="0" collapsed="false">
      <c r="A496" s="241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3"/>
      <c r="O496" s="243"/>
      <c r="P496" s="243"/>
      <c r="Q496" s="244"/>
      <c r="R496" s="244"/>
      <c r="S496" s="244"/>
      <c r="T496" s="245"/>
      <c r="U496" s="244"/>
      <c r="V496" s="244"/>
      <c r="W496" s="244"/>
      <c r="X496" s="244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  <c r="AV496" s="241"/>
      <c r="AW496" s="241"/>
      <c r="AX496" s="241"/>
      <c r="AY496" s="241"/>
      <c r="AZ496" s="241"/>
      <c r="BA496" s="241"/>
      <c r="BB496" s="241"/>
      <c r="BC496" s="241"/>
      <c r="BD496" s="241"/>
      <c r="BE496" s="241"/>
      <c r="BF496" s="241"/>
      <c r="BG496" s="241"/>
      <c r="BH496" s="241"/>
      <c r="BI496" s="241"/>
      <c r="BJ496" s="241"/>
      <c r="BK496" s="241"/>
      <c r="BL496" s="241"/>
      <c r="BM496" s="241"/>
      <c r="BN496" s="241"/>
      <c r="BO496" s="241"/>
      <c r="BP496" s="241"/>
    </row>
    <row r="497" customFormat="false" ht="15" hidden="false" customHeight="false" outlineLevel="0" collapsed="false">
      <c r="A497" s="241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3"/>
      <c r="O497" s="243"/>
      <c r="P497" s="243"/>
      <c r="Q497" s="244"/>
      <c r="R497" s="244"/>
      <c r="S497" s="244"/>
      <c r="T497" s="245"/>
      <c r="U497" s="244"/>
      <c r="V497" s="244"/>
      <c r="W497" s="244"/>
      <c r="X497" s="244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  <c r="AV497" s="241"/>
      <c r="AW497" s="241"/>
      <c r="AX497" s="241"/>
      <c r="AY497" s="241"/>
      <c r="AZ497" s="241"/>
      <c r="BA497" s="241"/>
      <c r="BB497" s="241"/>
      <c r="BC497" s="241"/>
      <c r="BD497" s="241"/>
      <c r="BE497" s="241"/>
      <c r="BF497" s="241"/>
      <c r="BG497" s="241"/>
      <c r="BH497" s="241"/>
      <c r="BI497" s="241"/>
      <c r="BJ497" s="241"/>
      <c r="BK497" s="241"/>
      <c r="BL497" s="241"/>
      <c r="BM497" s="241"/>
      <c r="BN497" s="241"/>
      <c r="BO497" s="241"/>
      <c r="BP497" s="241"/>
    </row>
    <row r="498" customFormat="false" ht="15" hidden="false" customHeight="false" outlineLevel="0" collapsed="false">
      <c r="A498" s="241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3"/>
      <c r="O498" s="243"/>
      <c r="P498" s="243"/>
      <c r="Q498" s="244"/>
      <c r="R498" s="244"/>
      <c r="S498" s="244"/>
      <c r="T498" s="245"/>
      <c r="U498" s="244"/>
      <c r="V498" s="244"/>
      <c r="W498" s="244"/>
      <c r="X498" s="244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  <c r="AV498" s="241"/>
      <c r="AW498" s="241"/>
      <c r="AX498" s="241"/>
      <c r="AY498" s="241"/>
      <c r="AZ498" s="241"/>
      <c r="BA498" s="241"/>
      <c r="BB498" s="241"/>
      <c r="BC498" s="241"/>
      <c r="BD498" s="241"/>
      <c r="BE498" s="241"/>
      <c r="BF498" s="241"/>
      <c r="BG498" s="241"/>
      <c r="BH498" s="241"/>
      <c r="BI498" s="241"/>
      <c r="BJ498" s="241"/>
      <c r="BK498" s="241"/>
      <c r="BL498" s="241"/>
      <c r="BM498" s="241"/>
      <c r="BN498" s="241"/>
      <c r="BO498" s="241"/>
      <c r="BP498" s="241"/>
    </row>
    <row r="499" customFormat="false" ht="15" hidden="false" customHeight="false" outlineLevel="0" collapsed="false">
      <c r="A499" s="241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3"/>
      <c r="O499" s="243"/>
      <c r="P499" s="243"/>
      <c r="Q499" s="244"/>
      <c r="R499" s="244"/>
      <c r="S499" s="244"/>
      <c r="T499" s="245"/>
      <c r="U499" s="244"/>
      <c r="V499" s="244"/>
      <c r="W499" s="244"/>
      <c r="X499" s="244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  <c r="AV499" s="241"/>
      <c r="AW499" s="241"/>
      <c r="AX499" s="241"/>
      <c r="AY499" s="241"/>
      <c r="AZ499" s="241"/>
      <c r="BA499" s="241"/>
      <c r="BB499" s="241"/>
      <c r="BC499" s="241"/>
      <c r="BD499" s="241"/>
      <c r="BE499" s="241"/>
      <c r="BF499" s="241"/>
      <c r="BG499" s="241"/>
      <c r="BH499" s="241"/>
      <c r="BI499" s="241"/>
      <c r="BJ499" s="241"/>
      <c r="BK499" s="241"/>
      <c r="BL499" s="241"/>
      <c r="BM499" s="241"/>
      <c r="BN499" s="241"/>
      <c r="BO499" s="241"/>
      <c r="BP499" s="241"/>
    </row>
    <row r="500" customFormat="false" ht="15" hidden="false" customHeight="false" outlineLevel="0" collapsed="false">
      <c r="A500" s="241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3"/>
      <c r="O500" s="243"/>
      <c r="P500" s="243"/>
      <c r="Q500" s="244"/>
      <c r="R500" s="244"/>
      <c r="S500" s="244"/>
      <c r="T500" s="245"/>
      <c r="U500" s="244"/>
      <c r="V500" s="244"/>
      <c r="W500" s="244"/>
      <c r="X500" s="244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  <c r="AV500" s="241"/>
      <c r="AW500" s="241"/>
      <c r="AX500" s="241"/>
      <c r="AY500" s="241"/>
      <c r="AZ500" s="241"/>
      <c r="BA500" s="241"/>
      <c r="BB500" s="241"/>
      <c r="BC500" s="241"/>
      <c r="BD500" s="241"/>
      <c r="BE500" s="241"/>
      <c r="BF500" s="241"/>
      <c r="BG500" s="241"/>
      <c r="BH500" s="241"/>
      <c r="BI500" s="241"/>
      <c r="BJ500" s="241"/>
      <c r="BK500" s="241"/>
      <c r="BL500" s="241"/>
      <c r="BM500" s="241"/>
      <c r="BN500" s="241"/>
      <c r="BO500" s="241"/>
      <c r="BP500" s="241"/>
    </row>
    <row r="501" customFormat="false" ht="15" hidden="false" customHeight="false" outlineLevel="0" collapsed="false">
      <c r="A501" s="241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3"/>
      <c r="O501" s="243"/>
      <c r="P501" s="243"/>
      <c r="Q501" s="244"/>
      <c r="R501" s="244"/>
      <c r="S501" s="244"/>
      <c r="T501" s="245"/>
      <c r="U501" s="244"/>
      <c r="V501" s="244"/>
      <c r="W501" s="244"/>
      <c r="X501" s="244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  <c r="AV501" s="241"/>
      <c r="AW501" s="241"/>
      <c r="AX501" s="241"/>
      <c r="AY501" s="241"/>
      <c r="AZ501" s="241"/>
      <c r="BA501" s="241"/>
      <c r="BB501" s="241"/>
      <c r="BC501" s="241"/>
      <c r="BD501" s="241"/>
      <c r="BE501" s="241"/>
      <c r="BF501" s="241"/>
      <c r="BG501" s="241"/>
      <c r="BH501" s="241"/>
      <c r="BI501" s="241"/>
      <c r="BJ501" s="241"/>
      <c r="BK501" s="241"/>
      <c r="BL501" s="241"/>
      <c r="BM501" s="241"/>
      <c r="BN501" s="241"/>
      <c r="BO501" s="241"/>
      <c r="BP501" s="241"/>
    </row>
    <row r="502" customFormat="false" ht="15" hidden="false" customHeight="false" outlineLevel="0" collapsed="false">
      <c r="A502" s="241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3"/>
      <c r="O502" s="243"/>
      <c r="P502" s="243"/>
      <c r="Q502" s="244"/>
      <c r="R502" s="244"/>
      <c r="S502" s="244"/>
      <c r="T502" s="245"/>
      <c r="U502" s="244"/>
      <c r="V502" s="244"/>
      <c r="W502" s="244"/>
      <c r="X502" s="244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  <c r="AV502" s="241"/>
      <c r="AW502" s="241"/>
      <c r="AX502" s="241"/>
      <c r="AY502" s="241"/>
      <c r="AZ502" s="241"/>
      <c r="BA502" s="241"/>
      <c r="BB502" s="241"/>
      <c r="BC502" s="241"/>
      <c r="BD502" s="241"/>
      <c r="BE502" s="241"/>
      <c r="BF502" s="241"/>
      <c r="BG502" s="241"/>
      <c r="BH502" s="241"/>
      <c r="BI502" s="241"/>
      <c r="BJ502" s="241"/>
      <c r="BK502" s="241"/>
      <c r="BL502" s="241"/>
      <c r="BM502" s="241"/>
      <c r="BN502" s="241"/>
      <c r="BO502" s="241"/>
      <c r="BP502" s="241"/>
    </row>
    <row r="503" customFormat="false" ht="15" hidden="false" customHeight="false" outlineLevel="0" collapsed="false">
      <c r="A503" s="241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3"/>
      <c r="O503" s="243"/>
      <c r="P503" s="243"/>
      <c r="Q503" s="244"/>
      <c r="R503" s="244"/>
      <c r="S503" s="244"/>
      <c r="T503" s="245"/>
      <c r="U503" s="244"/>
      <c r="V503" s="244"/>
      <c r="W503" s="244"/>
      <c r="X503" s="244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41"/>
      <c r="AT503" s="241"/>
      <c r="AU503" s="241"/>
      <c r="AV503" s="241"/>
      <c r="AW503" s="241"/>
      <c r="AX503" s="241"/>
      <c r="AY503" s="241"/>
      <c r="AZ503" s="241"/>
      <c r="BA503" s="241"/>
      <c r="BB503" s="241"/>
      <c r="BC503" s="241"/>
      <c r="BD503" s="241"/>
      <c r="BE503" s="241"/>
      <c r="BF503" s="241"/>
      <c r="BG503" s="241"/>
      <c r="BH503" s="241"/>
      <c r="BI503" s="241"/>
      <c r="BJ503" s="241"/>
      <c r="BK503" s="241"/>
      <c r="BL503" s="241"/>
      <c r="BM503" s="241"/>
      <c r="BN503" s="241"/>
      <c r="BO503" s="241"/>
      <c r="BP503" s="241"/>
    </row>
    <row r="504" customFormat="false" ht="15" hidden="false" customHeight="false" outlineLevel="0" collapsed="false">
      <c r="A504" s="241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3"/>
      <c r="O504" s="243"/>
      <c r="P504" s="243"/>
      <c r="Q504" s="244"/>
      <c r="R504" s="244"/>
      <c r="S504" s="244"/>
      <c r="T504" s="245"/>
      <c r="U504" s="244"/>
      <c r="V504" s="244"/>
      <c r="W504" s="244"/>
      <c r="X504" s="244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  <c r="AV504" s="241"/>
      <c r="AW504" s="241"/>
      <c r="AX504" s="241"/>
      <c r="AY504" s="241"/>
      <c r="AZ504" s="241"/>
      <c r="BA504" s="241"/>
      <c r="BB504" s="241"/>
      <c r="BC504" s="241"/>
      <c r="BD504" s="241"/>
      <c r="BE504" s="241"/>
      <c r="BF504" s="241"/>
      <c r="BG504" s="241"/>
      <c r="BH504" s="241"/>
      <c r="BI504" s="241"/>
      <c r="BJ504" s="241"/>
      <c r="BK504" s="241"/>
      <c r="BL504" s="241"/>
      <c r="BM504" s="241"/>
      <c r="BN504" s="241"/>
      <c r="BO504" s="241"/>
      <c r="BP504" s="241"/>
    </row>
    <row r="505" customFormat="false" ht="15" hidden="false" customHeight="false" outlineLevel="0" collapsed="false">
      <c r="A505" s="241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3"/>
      <c r="O505" s="243"/>
      <c r="P505" s="243"/>
      <c r="Q505" s="244"/>
      <c r="R505" s="244"/>
      <c r="S505" s="244"/>
      <c r="T505" s="245"/>
      <c r="U505" s="244"/>
      <c r="V505" s="244"/>
      <c r="W505" s="244"/>
      <c r="X505" s="244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  <c r="AV505" s="241"/>
      <c r="AW505" s="241"/>
      <c r="AX505" s="241"/>
      <c r="AY505" s="241"/>
      <c r="AZ505" s="241"/>
      <c r="BA505" s="241"/>
      <c r="BB505" s="241"/>
      <c r="BC505" s="241"/>
      <c r="BD505" s="241"/>
      <c r="BE505" s="241"/>
      <c r="BF505" s="241"/>
      <c r="BG505" s="241"/>
      <c r="BH505" s="241"/>
      <c r="BI505" s="241"/>
      <c r="BJ505" s="241"/>
      <c r="BK505" s="241"/>
      <c r="BL505" s="241"/>
      <c r="BM505" s="241"/>
      <c r="BN505" s="241"/>
      <c r="BO505" s="241"/>
      <c r="BP505" s="241"/>
    </row>
    <row r="506" customFormat="false" ht="15" hidden="false" customHeight="false" outlineLevel="0" collapsed="false">
      <c r="A506" s="241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3"/>
      <c r="O506" s="243"/>
      <c r="P506" s="243"/>
      <c r="Q506" s="244"/>
      <c r="R506" s="244"/>
      <c r="S506" s="244"/>
      <c r="T506" s="245"/>
      <c r="U506" s="244"/>
      <c r="V506" s="244"/>
      <c r="W506" s="244"/>
      <c r="X506" s="244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41"/>
      <c r="AT506" s="241"/>
      <c r="AU506" s="241"/>
      <c r="AV506" s="241"/>
      <c r="AW506" s="241"/>
      <c r="AX506" s="241"/>
      <c r="AY506" s="241"/>
      <c r="AZ506" s="241"/>
      <c r="BA506" s="241"/>
      <c r="BB506" s="241"/>
      <c r="BC506" s="241"/>
      <c r="BD506" s="241"/>
      <c r="BE506" s="241"/>
      <c r="BF506" s="241"/>
      <c r="BG506" s="241"/>
      <c r="BH506" s="241"/>
      <c r="BI506" s="241"/>
      <c r="BJ506" s="241"/>
      <c r="BK506" s="241"/>
      <c r="BL506" s="241"/>
      <c r="BM506" s="241"/>
      <c r="BN506" s="241"/>
      <c r="BO506" s="241"/>
      <c r="BP506" s="241"/>
    </row>
    <row r="507" customFormat="false" ht="15" hidden="false" customHeight="false" outlineLevel="0" collapsed="false">
      <c r="A507" s="241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3"/>
      <c r="O507" s="243"/>
      <c r="P507" s="243"/>
      <c r="Q507" s="244"/>
      <c r="R507" s="244"/>
      <c r="S507" s="244"/>
      <c r="T507" s="245"/>
      <c r="U507" s="244"/>
      <c r="V507" s="244"/>
      <c r="W507" s="244"/>
      <c r="X507" s="244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41"/>
      <c r="AT507" s="241"/>
      <c r="AU507" s="241"/>
      <c r="AV507" s="241"/>
      <c r="AW507" s="241"/>
      <c r="AX507" s="241"/>
      <c r="AY507" s="241"/>
      <c r="AZ507" s="241"/>
      <c r="BA507" s="241"/>
      <c r="BB507" s="241"/>
      <c r="BC507" s="241"/>
      <c r="BD507" s="241"/>
      <c r="BE507" s="241"/>
      <c r="BF507" s="241"/>
      <c r="BG507" s="241"/>
      <c r="BH507" s="241"/>
      <c r="BI507" s="241"/>
      <c r="BJ507" s="241"/>
      <c r="BK507" s="241"/>
      <c r="BL507" s="241"/>
      <c r="BM507" s="241"/>
      <c r="BN507" s="241"/>
      <c r="BO507" s="241"/>
      <c r="BP507" s="241"/>
    </row>
    <row r="508" customFormat="false" ht="15" hidden="false" customHeight="false" outlineLevel="0" collapsed="false">
      <c r="A508" s="241"/>
      <c r="B508" s="241"/>
      <c r="C508" s="241"/>
      <c r="D508" s="241"/>
      <c r="E508" s="241"/>
      <c r="F508" s="241"/>
      <c r="G508" s="241"/>
      <c r="H508" s="241"/>
      <c r="I508" s="241"/>
      <c r="J508" s="241"/>
      <c r="K508" s="241"/>
      <c r="L508" s="241"/>
      <c r="M508" s="241"/>
      <c r="N508" s="243"/>
      <c r="O508" s="243"/>
      <c r="P508" s="243"/>
      <c r="Q508" s="244"/>
      <c r="R508" s="244"/>
      <c r="S508" s="244"/>
      <c r="T508" s="245"/>
      <c r="U508" s="244"/>
      <c r="V508" s="244"/>
      <c r="W508" s="244"/>
      <c r="X508" s="244"/>
      <c r="Y508" s="241"/>
      <c r="Z508" s="241"/>
      <c r="AA508" s="241"/>
      <c r="AB508" s="241"/>
      <c r="AC508" s="241"/>
      <c r="AD508" s="241"/>
      <c r="AE508" s="241"/>
      <c r="AF508" s="241"/>
      <c r="AG508" s="241"/>
      <c r="AH508" s="241"/>
      <c r="AI508" s="241"/>
      <c r="AJ508" s="241"/>
      <c r="AK508" s="241"/>
      <c r="AL508" s="241"/>
      <c r="AM508" s="241"/>
      <c r="AN508" s="241"/>
      <c r="AO508" s="241"/>
      <c r="AP508" s="241"/>
      <c r="AQ508" s="241"/>
      <c r="AR508" s="241"/>
      <c r="AS508" s="241"/>
      <c r="AT508" s="241"/>
      <c r="AU508" s="241"/>
      <c r="AV508" s="241"/>
      <c r="AW508" s="241"/>
      <c r="AX508" s="241"/>
      <c r="AY508" s="241"/>
      <c r="AZ508" s="241"/>
      <c r="BA508" s="241"/>
      <c r="BB508" s="241"/>
      <c r="BC508" s="241"/>
      <c r="BD508" s="241"/>
      <c r="BE508" s="241"/>
      <c r="BF508" s="241"/>
      <c r="BG508" s="241"/>
      <c r="BH508" s="241"/>
      <c r="BI508" s="241"/>
      <c r="BJ508" s="241"/>
      <c r="BK508" s="241"/>
      <c r="BL508" s="241"/>
      <c r="BM508" s="241"/>
      <c r="BN508" s="241"/>
      <c r="BO508" s="241"/>
      <c r="BP508" s="241"/>
    </row>
    <row r="509" customFormat="false" ht="15" hidden="false" customHeight="false" outlineLevel="0" collapsed="false">
      <c r="A509" s="241"/>
      <c r="B509" s="241"/>
      <c r="C509" s="241"/>
      <c r="D509" s="241"/>
      <c r="E509" s="241"/>
      <c r="F509" s="241"/>
      <c r="G509" s="241"/>
      <c r="H509" s="241"/>
      <c r="I509" s="241"/>
      <c r="J509" s="241"/>
      <c r="K509" s="241"/>
      <c r="L509" s="241"/>
      <c r="M509" s="241"/>
      <c r="N509" s="243"/>
      <c r="O509" s="243"/>
      <c r="P509" s="243"/>
      <c r="Q509" s="244"/>
      <c r="R509" s="244"/>
      <c r="S509" s="244"/>
      <c r="T509" s="245"/>
      <c r="U509" s="244"/>
      <c r="V509" s="244"/>
      <c r="W509" s="244"/>
      <c r="X509" s="244"/>
      <c r="Y509" s="241"/>
      <c r="Z509" s="241"/>
      <c r="AA509" s="241"/>
      <c r="AB509" s="241"/>
      <c r="AC509" s="241"/>
      <c r="AD509" s="241"/>
      <c r="AE509" s="241"/>
      <c r="AF509" s="241"/>
      <c r="AG509" s="241"/>
      <c r="AH509" s="241"/>
      <c r="AI509" s="241"/>
      <c r="AJ509" s="241"/>
      <c r="AK509" s="241"/>
      <c r="AL509" s="241"/>
      <c r="AM509" s="241"/>
      <c r="AN509" s="241"/>
      <c r="AO509" s="241"/>
      <c r="AP509" s="241"/>
      <c r="AQ509" s="241"/>
      <c r="AR509" s="241"/>
      <c r="AS509" s="241"/>
      <c r="AT509" s="241"/>
      <c r="AU509" s="241"/>
      <c r="AV509" s="241"/>
      <c r="AW509" s="241"/>
      <c r="AX509" s="241"/>
      <c r="AY509" s="241"/>
      <c r="AZ509" s="241"/>
      <c r="BA509" s="241"/>
      <c r="BB509" s="241"/>
      <c r="BC509" s="241"/>
      <c r="BD509" s="241"/>
      <c r="BE509" s="241"/>
      <c r="BF509" s="241"/>
      <c r="BG509" s="241"/>
      <c r="BH509" s="241"/>
      <c r="BI509" s="241"/>
      <c r="BJ509" s="241"/>
      <c r="BK509" s="241"/>
      <c r="BL509" s="241"/>
      <c r="BM509" s="241"/>
      <c r="BN509" s="241"/>
      <c r="BO509" s="241"/>
      <c r="BP509" s="241"/>
    </row>
    <row r="510" customFormat="false" ht="15" hidden="false" customHeight="false" outlineLevel="0" collapsed="false">
      <c r="A510" s="241"/>
      <c r="B510" s="241"/>
      <c r="C510" s="241"/>
      <c r="D510" s="241"/>
      <c r="E510" s="241"/>
      <c r="F510" s="241"/>
      <c r="G510" s="241"/>
      <c r="H510" s="241"/>
      <c r="I510" s="241"/>
      <c r="J510" s="241"/>
      <c r="K510" s="241"/>
      <c r="L510" s="241"/>
      <c r="M510" s="241"/>
      <c r="N510" s="243"/>
      <c r="O510" s="243"/>
      <c r="P510" s="243"/>
      <c r="Q510" s="244"/>
      <c r="R510" s="244"/>
      <c r="S510" s="244"/>
      <c r="T510" s="245"/>
      <c r="U510" s="244"/>
      <c r="V510" s="244"/>
      <c r="W510" s="244"/>
      <c r="X510" s="244"/>
      <c r="Y510" s="241"/>
      <c r="Z510" s="241"/>
      <c r="AA510" s="241"/>
      <c r="AB510" s="241"/>
      <c r="AC510" s="241"/>
      <c r="AD510" s="241"/>
      <c r="AE510" s="241"/>
      <c r="AF510" s="241"/>
      <c r="AG510" s="241"/>
      <c r="AH510" s="241"/>
      <c r="AI510" s="241"/>
      <c r="AJ510" s="241"/>
      <c r="AK510" s="241"/>
      <c r="AL510" s="241"/>
      <c r="AM510" s="241"/>
      <c r="AN510" s="241"/>
      <c r="AO510" s="241"/>
      <c r="AP510" s="241"/>
      <c r="AQ510" s="241"/>
      <c r="AR510" s="241"/>
      <c r="AS510" s="241"/>
      <c r="AT510" s="241"/>
      <c r="AU510" s="241"/>
      <c r="AV510" s="241"/>
      <c r="AW510" s="241"/>
      <c r="AX510" s="241"/>
      <c r="AY510" s="241"/>
      <c r="AZ510" s="241"/>
      <c r="BA510" s="241"/>
      <c r="BB510" s="241"/>
      <c r="BC510" s="241"/>
      <c r="BD510" s="241"/>
      <c r="BE510" s="241"/>
      <c r="BF510" s="241"/>
      <c r="BG510" s="241"/>
      <c r="BH510" s="241"/>
      <c r="BI510" s="241"/>
      <c r="BJ510" s="241"/>
      <c r="BK510" s="241"/>
      <c r="BL510" s="241"/>
      <c r="BM510" s="241"/>
      <c r="BN510" s="241"/>
      <c r="BO510" s="241"/>
      <c r="BP510" s="241"/>
    </row>
    <row r="511" customFormat="false" ht="15" hidden="false" customHeight="false" outlineLevel="0" collapsed="false">
      <c r="A511" s="241"/>
      <c r="B511" s="241"/>
      <c r="C511" s="241"/>
      <c r="D511" s="241"/>
      <c r="E511" s="241"/>
      <c r="F511" s="241"/>
      <c r="G511" s="241"/>
      <c r="H511" s="241"/>
      <c r="I511" s="241"/>
      <c r="J511" s="241"/>
      <c r="K511" s="241"/>
      <c r="L511" s="241"/>
      <c r="M511" s="241"/>
      <c r="N511" s="243"/>
      <c r="O511" s="243"/>
      <c r="P511" s="243"/>
      <c r="Q511" s="244"/>
      <c r="R511" s="244"/>
      <c r="S511" s="244"/>
      <c r="T511" s="245"/>
      <c r="U511" s="244"/>
      <c r="V511" s="244"/>
      <c r="W511" s="244"/>
      <c r="X511" s="244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  <c r="AJ511" s="241"/>
      <c r="AK511" s="241"/>
      <c r="AL511" s="241"/>
      <c r="AM511" s="241"/>
      <c r="AN511" s="241"/>
      <c r="AO511" s="241"/>
      <c r="AP511" s="241"/>
      <c r="AQ511" s="241"/>
      <c r="AR511" s="241"/>
      <c r="AS511" s="241"/>
      <c r="AT511" s="241"/>
      <c r="AU511" s="241"/>
      <c r="AV511" s="241"/>
      <c r="AW511" s="241"/>
      <c r="AX511" s="241"/>
      <c r="AY511" s="241"/>
      <c r="AZ511" s="241"/>
      <c r="BA511" s="241"/>
      <c r="BB511" s="241"/>
      <c r="BC511" s="241"/>
      <c r="BD511" s="241"/>
      <c r="BE511" s="241"/>
      <c r="BF511" s="241"/>
      <c r="BG511" s="241"/>
      <c r="BH511" s="241"/>
      <c r="BI511" s="241"/>
      <c r="BJ511" s="241"/>
      <c r="BK511" s="241"/>
      <c r="BL511" s="241"/>
      <c r="BM511" s="241"/>
      <c r="BN511" s="241"/>
      <c r="BO511" s="241"/>
      <c r="BP511" s="241"/>
    </row>
    <row r="512" customFormat="false" ht="15" hidden="false" customHeight="false" outlineLevel="0" collapsed="false">
      <c r="A512" s="241"/>
      <c r="B512" s="241"/>
      <c r="C512" s="241"/>
      <c r="D512" s="241"/>
      <c r="E512" s="241"/>
      <c r="F512" s="241"/>
      <c r="G512" s="241"/>
      <c r="H512" s="241"/>
      <c r="I512" s="241"/>
      <c r="J512" s="241"/>
      <c r="K512" s="241"/>
      <c r="L512" s="241"/>
      <c r="M512" s="241"/>
      <c r="N512" s="243"/>
      <c r="O512" s="243"/>
      <c r="P512" s="243"/>
      <c r="Q512" s="244"/>
      <c r="R512" s="244"/>
      <c r="S512" s="244"/>
      <c r="T512" s="245"/>
      <c r="U512" s="244"/>
      <c r="V512" s="244"/>
      <c r="W512" s="244"/>
      <c r="X512" s="244"/>
      <c r="Y512" s="241"/>
      <c r="Z512" s="241"/>
      <c r="AA512" s="241"/>
      <c r="AB512" s="241"/>
      <c r="AC512" s="241"/>
      <c r="AD512" s="241"/>
      <c r="AE512" s="241"/>
      <c r="AF512" s="241"/>
      <c r="AG512" s="241"/>
      <c r="AH512" s="241"/>
      <c r="AI512" s="241"/>
      <c r="AJ512" s="241"/>
      <c r="AK512" s="241"/>
      <c r="AL512" s="241"/>
      <c r="AM512" s="241"/>
      <c r="AN512" s="241"/>
      <c r="AO512" s="241"/>
      <c r="AP512" s="241"/>
      <c r="AQ512" s="241"/>
      <c r="AR512" s="241"/>
      <c r="AS512" s="241"/>
      <c r="AT512" s="241"/>
      <c r="AU512" s="241"/>
      <c r="AV512" s="241"/>
      <c r="AW512" s="241"/>
      <c r="AX512" s="241"/>
      <c r="AY512" s="241"/>
      <c r="AZ512" s="241"/>
      <c r="BA512" s="241"/>
      <c r="BB512" s="241"/>
      <c r="BC512" s="241"/>
      <c r="BD512" s="241"/>
      <c r="BE512" s="241"/>
      <c r="BF512" s="241"/>
      <c r="BG512" s="241"/>
      <c r="BH512" s="241"/>
      <c r="BI512" s="241"/>
      <c r="BJ512" s="241"/>
      <c r="BK512" s="241"/>
      <c r="BL512" s="241"/>
      <c r="BM512" s="241"/>
      <c r="BN512" s="241"/>
      <c r="BO512" s="241"/>
      <c r="BP512" s="241"/>
    </row>
    <row r="513" customFormat="false" ht="15" hidden="false" customHeight="false" outlineLevel="0" collapsed="false">
      <c r="A513" s="241"/>
      <c r="B513" s="241"/>
      <c r="C513" s="241"/>
      <c r="D513" s="241"/>
      <c r="E513" s="241"/>
      <c r="F513" s="241"/>
      <c r="G513" s="241"/>
      <c r="H513" s="241"/>
      <c r="I513" s="241"/>
      <c r="J513" s="241"/>
      <c r="K513" s="241"/>
      <c r="L513" s="241"/>
      <c r="M513" s="241"/>
      <c r="N513" s="243"/>
      <c r="O513" s="243"/>
      <c r="P513" s="243"/>
      <c r="Q513" s="244"/>
      <c r="R513" s="244"/>
      <c r="S513" s="244"/>
      <c r="T513" s="245"/>
      <c r="U513" s="244"/>
      <c r="V513" s="244"/>
      <c r="W513" s="244"/>
      <c r="X513" s="244"/>
      <c r="Y513" s="241"/>
      <c r="Z513" s="241"/>
      <c r="AA513" s="241"/>
      <c r="AB513" s="241"/>
      <c r="AC513" s="241"/>
      <c r="AD513" s="241"/>
      <c r="AE513" s="241"/>
      <c r="AF513" s="241"/>
      <c r="AG513" s="241"/>
      <c r="AH513" s="241"/>
      <c r="AI513" s="241"/>
      <c r="AJ513" s="241"/>
      <c r="AK513" s="241"/>
      <c r="AL513" s="241"/>
      <c r="AM513" s="241"/>
      <c r="AN513" s="241"/>
      <c r="AO513" s="241"/>
      <c r="AP513" s="241"/>
      <c r="AQ513" s="241"/>
      <c r="AR513" s="241"/>
      <c r="AS513" s="241"/>
      <c r="AT513" s="241"/>
      <c r="AU513" s="241"/>
      <c r="AV513" s="241"/>
      <c r="AW513" s="241"/>
      <c r="AX513" s="241"/>
      <c r="AY513" s="241"/>
      <c r="AZ513" s="241"/>
      <c r="BA513" s="241"/>
      <c r="BB513" s="241"/>
      <c r="BC513" s="241"/>
      <c r="BD513" s="241"/>
      <c r="BE513" s="241"/>
      <c r="BF513" s="241"/>
      <c r="BG513" s="241"/>
      <c r="BH513" s="241"/>
      <c r="BI513" s="241"/>
      <c r="BJ513" s="241"/>
      <c r="BK513" s="241"/>
      <c r="BL513" s="241"/>
      <c r="BM513" s="241"/>
      <c r="BN513" s="241"/>
      <c r="BO513" s="241"/>
      <c r="BP513" s="241"/>
    </row>
    <row r="514" customFormat="false" ht="15" hidden="false" customHeight="false" outlineLevel="0" collapsed="false">
      <c r="A514" s="241"/>
      <c r="B514" s="241"/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3"/>
      <c r="O514" s="243"/>
      <c r="P514" s="243"/>
      <c r="Q514" s="244"/>
      <c r="R514" s="244"/>
      <c r="S514" s="244"/>
      <c r="T514" s="245"/>
      <c r="U514" s="244"/>
      <c r="V514" s="244"/>
      <c r="W514" s="244"/>
      <c r="X514" s="244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  <c r="BC514" s="241"/>
      <c r="BD514" s="241"/>
      <c r="BE514" s="241"/>
      <c r="BF514" s="241"/>
      <c r="BG514" s="241"/>
      <c r="BH514" s="241"/>
      <c r="BI514" s="241"/>
      <c r="BJ514" s="241"/>
      <c r="BK514" s="241"/>
      <c r="BL514" s="241"/>
      <c r="BM514" s="241"/>
      <c r="BN514" s="241"/>
      <c r="BO514" s="241"/>
      <c r="BP514" s="241"/>
    </row>
    <row r="515" customFormat="false" ht="15" hidden="false" customHeight="false" outlineLevel="0" collapsed="false">
      <c r="A515" s="241"/>
      <c r="B515" s="241"/>
      <c r="C515" s="241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3"/>
      <c r="O515" s="243"/>
      <c r="P515" s="243"/>
      <c r="Q515" s="244"/>
      <c r="R515" s="244"/>
      <c r="S515" s="244"/>
      <c r="T515" s="245"/>
      <c r="U515" s="244"/>
      <c r="V515" s="244"/>
      <c r="W515" s="244"/>
      <c r="X515" s="244"/>
      <c r="Y515" s="241"/>
      <c r="Z515" s="241"/>
      <c r="AA515" s="241"/>
      <c r="AB515" s="241"/>
      <c r="AC515" s="241"/>
      <c r="AD515" s="241"/>
      <c r="AE515" s="241"/>
      <c r="AF515" s="241"/>
      <c r="AG515" s="241"/>
      <c r="AH515" s="241"/>
      <c r="AI515" s="241"/>
      <c r="AJ515" s="241"/>
      <c r="AK515" s="241"/>
      <c r="AL515" s="241"/>
      <c r="AM515" s="241"/>
      <c r="AN515" s="241"/>
      <c r="AO515" s="241"/>
      <c r="AP515" s="241"/>
      <c r="AQ515" s="241"/>
      <c r="AR515" s="241"/>
      <c r="AS515" s="241"/>
      <c r="AT515" s="241"/>
      <c r="AU515" s="241"/>
      <c r="AV515" s="241"/>
      <c r="AW515" s="241"/>
      <c r="AX515" s="241"/>
      <c r="AY515" s="241"/>
      <c r="AZ515" s="241"/>
      <c r="BA515" s="241"/>
      <c r="BB515" s="241"/>
      <c r="BC515" s="241"/>
      <c r="BD515" s="241"/>
      <c r="BE515" s="241"/>
      <c r="BF515" s="241"/>
      <c r="BG515" s="241"/>
      <c r="BH515" s="241"/>
      <c r="BI515" s="241"/>
      <c r="BJ515" s="241"/>
      <c r="BK515" s="241"/>
      <c r="BL515" s="241"/>
      <c r="BM515" s="241"/>
      <c r="BN515" s="241"/>
      <c r="BO515" s="241"/>
      <c r="BP515" s="241"/>
    </row>
    <row r="516" customFormat="false" ht="15" hidden="false" customHeight="false" outlineLevel="0" collapsed="false">
      <c r="A516" s="241"/>
      <c r="B516" s="241"/>
      <c r="C516" s="241"/>
      <c r="D516" s="241"/>
      <c r="E516" s="241"/>
      <c r="F516" s="241"/>
      <c r="G516" s="241"/>
      <c r="H516" s="241"/>
      <c r="I516" s="241"/>
      <c r="J516" s="241"/>
      <c r="K516" s="241"/>
      <c r="L516" s="241"/>
      <c r="M516" s="241"/>
      <c r="N516" s="243"/>
      <c r="O516" s="243"/>
      <c r="P516" s="243"/>
      <c r="Q516" s="244"/>
      <c r="R516" s="244"/>
      <c r="S516" s="244"/>
      <c r="T516" s="245"/>
      <c r="U516" s="244"/>
      <c r="V516" s="244"/>
      <c r="W516" s="244"/>
      <c r="X516" s="244"/>
      <c r="Y516" s="241"/>
      <c r="Z516" s="241"/>
      <c r="AA516" s="241"/>
      <c r="AB516" s="241"/>
      <c r="AC516" s="241"/>
      <c r="AD516" s="241"/>
      <c r="AE516" s="241"/>
      <c r="AF516" s="241"/>
      <c r="AG516" s="241"/>
      <c r="AH516" s="241"/>
      <c r="AI516" s="241"/>
      <c r="AJ516" s="241"/>
      <c r="AK516" s="241"/>
      <c r="AL516" s="241"/>
      <c r="AM516" s="241"/>
      <c r="AN516" s="241"/>
      <c r="AO516" s="241"/>
      <c r="AP516" s="241"/>
      <c r="AQ516" s="241"/>
      <c r="AR516" s="241"/>
      <c r="AS516" s="241"/>
      <c r="AT516" s="241"/>
      <c r="AU516" s="241"/>
      <c r="AV516" s="241"/>
      <c r="AW516" s="241"/>
      <c r="AX516" s="241"/>
      <c r="AY516" s="241"/>
      <c r="AZ516" s="241"/>
      <c r="BA516" s="241"/>
      <c r="BB516" s="241"/>
      <c r="BC516" s="241"/>
      <c r="BD516" s="241"/>
      <c r="BE516" s="241"/>
      <c r="BF516" s="241"/>
      <c r="BG516" s="241"/>
      <c r="BH516" s="241"/>
      <c r="BI516" s="241"/>
      <c r="BJ516" s="241"/>
      <c r="BK516" s="241"/>
      <c r="BL516" s="241"/>
      <c r="BM516" s="241"/>
      <c r="BN516" s="241"/>
      <c r="BO516" s="241"/>
      <c r="BP516" s="241"/>
    </row>
    <row r="517" customFormat="false" ht="15" hidden="false" customHeight="false" outlineLevel="0" collapsed="false">
      <c r="A517" s="241"/>
      <c r="B517" s="241"/>
      <c r="C517" s="241"/>
      <c r="D517" s="241"/>
      <c r="E517" s="241"/>
      <c r="F517" s="241"/>
      <c r="G517" s="241"/>
      <c r="H517" s="241"/>
      <c r="I517" s="241"/>
      <c r="J517" s="241"/>
      <c r="K517" s="241"/>
      <c r="L517" s="241"/>
      <c r="M517" s="241"/>
      <c r="N517" s="243"/>
      <c r="O517" s="243"/>
      <c r="P517" s="243"/>
      <c r="Q517" s="244"/>
      <c r="R517" s="244"/>
      <c r="S517" s="244"/>
      <c r="T517" s="245"/>
      <c r="U517" s="244"/>
      <c r="V517" s="244"/>
      <c r="W517" s="244"/>
      <c r="X517" s="244"/>
      <c r="Y517" s="241"/>
      <c r="Z517" s="241"/>
      <c r="AA517" s="241"/>
      <c r="AB517" s="241"/>
      <c r="AC517" s="241"/>
      <c r="AD517" s="241"/>
      <c r="AE517" s="241"/>
      <c r="AF517" s="241"/>
      <c r="AG517" s="241"/>
      <c r="AH517" s="241"/>
      <c r="AI517" s="241"/>
      <c r="AJ517" s="241"/>
      <c r="AK517" s="241"/>
      <c r="AL517" s="241"/>
      <c r="AM517" s="241"/>
      <c r="AN517" s="241"/>
      <c r="AO517" s="241"/>
      <c r="AP517" s="241"/>
      <c r="AQ517" s="241"/>
      <c r="AR517" s="241"/>
      <c r="AS517" s="241"/>
      <c r="AT517" s="241"/>
      <c r="AU517" s="241"/>
      <c r="AV517" s="241"/>
      <c r="AW517" s="241"/>
      <c r="AX517" s="241"/>
      <c r="AY517" s="241"/>
      <c r="AZ517" s="241"/>
      <c r="BA517" s="241"/>
      <c r="BB517" s="241"/>
      <c r="BC517" s="241"/>
      <c r="BD517" s="241"/>
      <c r="BE517" s="241"/>
      <c r="BF517" s="241"/>
      <c r="BG517" s="241"/>
      <c r="BH517" s="241"/>
      <c r="BI517" s="241"/>
      <c r="BJ517" s="241"/>
      <c r="BK517" s="241"/>
      <c r="BL517" s="241"/>
      <c r="BM517" s="241"/>
      <c r="BN517" s="241"/>
      <c r="BO517" s="241"/>
      <c r="BP517" s="241"/>
    </row>
    <row r="518" customFormat="false" ht="15" hidden="false" customHeight="false" outlineLevel="0" collapsed="false">
      <c r="A518" s="241"/>
      <c r="B518" s="241"/>
      <c r="C518" s="241"/>
      <c r="D518" s="241"/>
      <c r="E518" s="241"/>
      <c r="F518" s="241"/>
      <c r="G518" s="241"/>
      <c r="H518" s="241"/>
      <c r="I518" s="241"/>
      <c r="J518" s="241"/>
      <c r="K518" s="241"/>
      <c r="L518" s="241"/>
      <c r="M518" s="241"/>
      <c r="N518" s="243"/>
      <c r="O518" s="243"/>
      <c r="P518" s="243"/>
      <c r="Q518" s="244"/>
      <c r="R518" s="244"/>
      <c r="S518" s="244"/>
      <c r="T518" s="245"/>
      <c r="U518" s="244"/>
      <c r="V518" s="244"/>
      <c r="W518" s="244"/>
      <c r="X518" s="244"/>
      <c r="Y518" s="241"/>
      <c r="Z518" s="241"/>
      <c r="AA518" s="241"/>
      <c r="AB518" s="241"/>
      <c r="AC518" s="241"/>
      <c r="AD518" s="241"/>
      <c r="AE518" s="241"/>
      <c r="AF518" s="241"/>
      <c r="AG518" s="241"/>
      <c r="AH518" s="241"/>
      <c r="AI518" s="241"/>
      <c r="AJ518" s="241"/>
      <c r="AK518" s="241"/>
      <c r="AL518" s="241"/>
      <c r="AM518" s="241"/>
      <c r="AN518" s="241"/>
      <c r="AO518" s="241"/>
      <c r="AP518" s="241"/>
      <c r="AQ518" s="241"/>
      <c r="AR518" s="241"/>
      <c r="AS518" s="241"/>
      <c r="AT518" s="241"/>
      <c r="AU518" s="241"/>
      <c r="AV518" s="241"/>
      <c r="AW518" s="241"/>
      <c r="AX518" s="241"/>
      <c r="AY518" s="241"/>
      <c r="AZ518" s="241"/>
      <c r="BA518" s="241"/>
      <c r="BB518" s="241"/>
      <c r="BC518" s="241"/>
      <c r="BD518" s="241"/>
      <c r="BE518" s="241"/>
      <c r="BF518" s="241"/>
      <c r="BG518" s="241"/>
      <c r="BH518" s="241"/>
      <c r="BI518" s="241"/>
      <c r="BJ518" s="241"/>
      <c r="BK518" s="241"/>
      <c r="BL518" s="241"/>
      <c r="BM518" s="241"/>
      <c r="BN518" s="241"/>
      <c r="BO518" s="241"/>
      <c r="BP518" s="241"/>
    </row>
    <row r="519" customFormat="false" ht="15" hidden="false" customHeight="false" outlineLevel="0" collapsed="false">
      <c r="A519" s="241"/>
      <c r="B519" s="241"/>
      <c r="C519" s="241"/>
      <c r="D519" s="241"/>
      <c r="E519" s="241"/>
      <c r="F519" s="241"/>
      <c r="G519" s="241"/>
      <c r="H519" s="241"/>
      <c r="I519" s="241"/>
      <c r="J519" s="241"/>
      <c r="K519" s="241"/>
      <c r="L519" s="241"/>
      <c r="M519" s="241"/>
      <c r="N519" s="243"/>
      <c r="O519" s="243"/>
      <c r="P519" s="243"/>
      <c r="Q519" s="244"/>
      <c r="R519" s="244"/>
      <c r="S519" s="244"/>
      <c r="T519" s="245"/>
      <c r="U519" s="244"/>
      <c r="V519" s="244"/>
      <c r="W519" s="244"/>
      <c r="X519" s="244"/>
      <c r="Y519" s="241"/>
      <c r="Z519" s="241"/>
      <c r="AA519" s="241"/>
      <c r="AB519" s="241"/>
      <c r="AC519" s="241"/>
      <c r="AD519" s="241"/>
      <c r="AE519" s="241"/>
      <c r="AF519" s="241"/>
      <c r="AG519" s="241"/>
      <c r="AH519" s="241"/>
      <c r="AI519" s="241"/>
      <c r="AJ519" s="241"/>
      <c r="AK519" s="241"/>
      <c r="AL519" s="241"/>
      <c r="AM519" s="241"/>
      <c r="AN519" s="241"/>
      <c r="AO519" s="241"/>
      <c r="AP519" s="241"/>
      <c r="AQ519" s="241"/>
      <c r="AR519" s="241"/>
      <c r="AS519" s="241"/>
      <c r="AT519" s="241"/>
      <c r="AU519" s="241"/>
      <c r="AV519" s="241"/>
      <c r="AW519" s="241"/>
      <c r="AX519" s="241"/>
      <c r="AY519" s="241"/>
      <c r="AZ519" s="241"/>
      <c r="BA519" s="241"/>
      <c r="BB519" s="241"/>
      <c r="BC519" s="241"/>
      <c r="BD519" s="241"/>
      <c r="BE519" s="241"/>
      <c r="BF519" s="241"/>
      <c r="BG519" s="241"/>
      <c r="BH519" s="241"/>
      <c r="BI519" s="241"/>
      <c r="BJ519" s="241"/>
      <c r="BK519" s="241"/>
      <c r="BL519" s="241"/>
      <c r="BM519" s="241"/>
      <c r="BN519" s="241"/>
      <c r="BO519" s="241"/>
      <c r="BP519" s="241"/>
    </row>
    <row r="520" customFormat="false" ht="15" hidden="false" customHeight="false" outlineLevel="0" collapsed="false">
      <c r="A520" s="241"/>
      <c r="B520" s="241"/>
      <c r="C520" s="241"/>
      <c r="D520" s="241"/>
      <c r="E520" s="241"/>
      <c r="F520" s="241"/>
      <c r="G520" s="241"/>
      <c r="H520" s="241"/>
      <c r="I520" s="241"/>
      <c r="J520" s="241"/>
      <c r="K520" s="241"/>
      <c r="L520" s="241"/>
      <c r="M520" s="241"/>
      <c r="N520" s="243"/>
      <c r="O520" s="243"/>
      <c r="P520" s="243"/>
      <c r="Q520" s="244"/>
      <c r="R520" s="244"/>
      <c r="S520" s="244"/>
      <c r="T520" s="245"/>
      <c r="U520" s="244"/>
      <c r="V520" s="244"/>
      <c r="W520" s="244"/>
      <c r="X520" s="244"/>
      <c r="Y520" s="241"/>
      <c r="Z520" s="241"/>
      <c r="AA520" s="241"/>
      <c r="AB520" s="241"/>
      <c r="AC520" s="241"/>
      <c r="AD520" s="241"/>
      <c r="AE520" s="241"/>
      <c r="AF520" s="241"/>
      <c r="AG520" s="241"/>
      <c r="AH520" s="241"/>
      <c r="AI520" s="241"/>
      <c r="AJ520" s="241"/>
      <c r="AK520" s="241"/>
      <c r="AL520" s="241"/>
      <c r="AM520" s="241"/>
      <c r="AN520" s="241"/>
      <c r="AO520" s="241"/>
      <c r="AP520" s="241"/>
      <c r="AQ520" s="241"/>
      <c r="AR520" s="241"/>
      <c r="AS520" s="241"/>
      <c r="AT520" s="241"/>
      <c r="AU520" s="241"/>
      <c r="AV520" s="241"/>
      <c r="AW520" s="241"/>
      <c r="AX520" s="241"/>
      <c r="AY520" s="241"/>
      <c r="AZ520" s="241"/>
      <c r="BA520" s="241"/>
      <c r="BB520" s="241"/>
      <c r="BC520" s="241"/>
      <c r="BD520" s="241"/>
      <c r="BE520" s="241"/>
      <c r="BF520" s="241"/>
      <c r="BG520" s="241"/>
      <c r="BH520" s="241"/>
      <c r="BI520" s="241"/>
      <c r="BJ520" s="241"/>
      <c r="BK520" s="241"/>
      <c r="BL520" s="241"/>
      <c r="BM520" s="241"/>
      <c r="BN520" s="241"/>
      <c r="BO520" s="241"/>
      <c r="BP520" s="241"/>
    </row>
    <row r="521" customFormat="false" ht="15" hidden="false" customHeight="false" outlineLevel="0" collapsed="false">
      <c r="A521" s="241"/>
      <c r="B521" s="241"/>
      <c r="C521" s="241"/>
      <c r="D521" s="241"/>
      <c r="E521" s="241"/>
      <c r="F521" s="241"/>
      <c r="G521" s="241"/>
      <c r="H521" s="241"/>
      <c r="I521" s="241"/>
      <c r="J521" s="241"/>
      <c r="K521" s="241"/>
      <c r="L521" s="241"/>
      <c r="M521" s="241"/>
      <c r="N521" s="243"/>
      <c r="O521" s="243"/>
      <c r="P521" s="243"/>
      <c r="Q521" s="244"/>
      <c r="R521" s="244"/>
      <c r="S521" s="244"/>
      <c r="T521" s="245"/>
      <c r="U521" s="244"/>
      <c r="V521" s="244"/>
      <c r="W521" s="244"/>
      <c r="X521" s="244"/>
      <c r="Y521" s="241"/>
      <c r="Z521" s="241"/>
      <c r="AA521" s="241"/>
      <c r="AB521" s="241"/>
      <c r="AC521" s="241"/>
      <c r="AD521" s="241"/>
      <c r="AE521" s="241"/>
      <c r="AF521" s="241"/>
      <c r="AG521" s="241"/>
      <c r="AH521" s="241"/>
      <c r="AI521" s="241"/>
      <c r="AJ521" s="241"/>
      <c r="AK521" s="241"/>
      <c r="AL521" s="241"/>
      <c r="AM521" s="241"/>
      <c r="AN521" s="241"/>
      <c r="AO521" s="241"/>
      <c r="AP521" s="241"/>
      <c r="AQ521" s="241"/>
      <c r="AR521" s="241"/>
      <c r="AS521" s="241"/>
      <c r="AT521" s="241"/>
      <c r="AU521" s="241"/>
      <c r="AV521" s="241"/>
      <c r="AW521" s="241"/>
      <c r="AX521" s="241"/>
      <c r="AY521" s="241"/>
      <c r="AZ521" s="241"/>
      <c r="BA521" s="241"/>
      <c r="BB521" s="241"/>
      <c r="BC521" s="241"/>
      <c r="BD521" s="241"/>
      <c r="BE521" s="241"/>
      <c r="BF521" s="241"/>
      <c r="BG521" s="241"/>
      <c r="BH521" s="241"/>
      <c r="BI521" s="241"/>
      <c r="BJ521" s="241"/>
      <c r="BK521" s="241"/>
      <c r="BL521" s="241"/>
      <c r="BM521" s="241"/>
      <c r="BN521" s="241"/>
      <c r="BO521" s="241"/>
      <c r="BP521" s="241"/>
    </row>
    <row r="522" customFormat="false" ht="15" hidden="false" customHeight="false" outlineLevel="0" collapsed="false">
      <c r="A522" s="241"/>
      <c r="B522" s="241"/>
      <c r="C522" s="241"/>
      <c r="D522" s="241"/>
      <c r="E522" s="241"/>
      <c r="F522" s="241"/>
      <c r="G522" s="241"/>
      <c r="H522" s="241"/>
      <c r="I522" s="241"/>
      <c r="J522" s="241"/>
      <c r="K522" s="241"/>
      <c r="L522" s="241"/>
      <c r="M522" s="241"/>
      <c r="N522" s="243"/>
      <c r="O522" s="243"/>
      <c r="P522" s="243"/>
      <c r="Q522" s="244"/>
      <c r="R522" s="244"/>
      <c r="S522" s="244"/>
      <c r="T522" s="245"/>
      <c r="U522" s="244"/>
      <c r="V522" s="244"/>
      <c r="W522" s="244"/>
      <c r="X522" s="244"/>
      <c r="Y522" s="241"/>
      <c r="Z522" s="241"/>
      <c r="AA522" s="241"/>
      <c r="AB522" s="241"/>
      <c r="AC522" s="241"/>
      <c r="AD522" s="241"/>
      <c r="AE522" s="241"/>
      <c r="AF522" s="241"/>
      <c r="AG522" s="241"/>
      <c r="AH522" s="241"/>
      <c r="AI522" s="241"/>
      <c r="AJ522" s="241"/>
      <c r="AK522" s="241"/>
      <c r="AL522" s="241"/>
      <c r="AM522" s="241"/>
      <c r="AN522" s="241"/>
      <c r="AO522" s="241"/>
      <c r="AP522" s="241"/>
      <c r="AQ522" s="241"/>
      <c r="AR522" s="241"/>
      <c r="AS522" s="241"/>
      <c r="AT522" s="241"/>
      <c r="AU522" s="241"/>
      <c r="AV522" s="241"/>
      <c r="AW522" s="241"/>
      <c r="AX522" s="241"/>
      <c r="AY522" s="241"/>
      <c r="AZ522" s="241"/>
      <c r="BA522" s="241"/>
      <c r="BB522" s="241"/>
      <c r="BC522" s="241"/>
      <c r="BD522" s="241"/>
      <c r="BE522" s="241"/>
      <c r="BF522" s="241"/>
      <c r="BG522" s="241"/>
      <c r="BH522" s="241"/>
      <c r="BI522" s="241"/>
      <c r="BJ522" s="241"/>
      <c r="BK522" s="241"/>
      <c r="BL522" s="241"/>
      <c r="BM522" s="241"/>
      <c r="BN522" s="241"/>
      <c r="BO522" s="241"/>
      <c r="BP522" s="241"/>
    </row>
    <row r="523" customFormat="false" ht="15" hidden="false" customHeight="false" outlineLevel="0" collapsed="false">
      <c r="A523" s="241"/>
      <c r="B523" s="241"/>
      <c r="C523" s="241"/>
      <c r="D523" s="241"/>
      <c r="E523" s="241"/>
      <c r="F523" s="241"/>
      <c r="G523" s="241"/>
      <c r="H523" s="241"/>
      <c r="I523" s="241"/>
      <c r="J523" s="241"/>
      <c r="K523" s="241"/>
      <c r="L523" s="241"/>
      <c r="M523" s="241"/>
      <c r="N523" s="243"/>
      <c r="O523" s="243"/>
      <c r="P523" s="243"/>
      <c r="Q523" s="244"/>
      <c r="R523" s="244"/>
      <c r="S523" s="244"/>
      <c r="T523" s="245"/>
      <c r="U523" s="244"/>
      <c r="V523" s="244"/>
      <c r="W523" s="244"/>
      <c r="X523" s="244"/>
      <c r="Y523" s="241"/>
      <c r="Z523" s="241"/>
      <c r="AA523" s="241"/>
      <c r="AB523" s="241"/>
      <c r="AC523" s="241"/>
      <c r="AD523" s="241"/>
      <c r="AE523" s="241"/>
      <c r="AF523" s="241"/>
      <c r="AG523" s="241"/>
      <c r="AH523" s="241"/>
      <c r="AI523" s="241"/>
      <c r="AJ523" s="241"/>
      <c r="AK523" s="241"/>
      <c r="AL523" s="241"/>
      <c r="AM523" s="241"/>
      <c r="AN523" s="241"/>
      <c r="AO523" s="241"/>
      <c r="AP523" s="241"/>
      <c r="AQ523" s="241"/>
      <c r="AR523" s="241"/>
      <c r="AS523" s="241"/>
      <c r="AT523" s="241"/>
      <c r="AU523" s="241"/>
      <c r="AV523" s="241"/>
      <c r="AW523" s="241"/>
      <c r="AX523" s="241"/>
      <c r="AY523" s="241"/>
      <c r="AZ523" s="241"/>
      <c r="BA523" s="241"/>
      <c r="BB523" s="241"/>
      <c r="BC523" s="241"/>
      <c r="BD523" s="241"/>
      <c r="BE523" s="241"/>
      <c r="BF523" s="241"/>
      <c r="BG523" s="241"/>
      <c r="BH523" s="241"/>
      <c r="BI523" s="241"/>
      <c r="BJ523" s="241"/>
      <c r="BK523" s="241"/>
      <c r="BL523" s="241"/>
      <c r="BM523" s="241"/>
      <c r="BN523" s="241"/>
      <c r="BO523" s="241"/>
      <c r="BP523" s="241"/>
    </row>
    <row r="524" customFormat="false" ht="15" hidden="false" customHeight="false" outlineLevel="0" collapsed="false">
      <c r="A524" s="241"/>
      <c r="B524" s="241"/>
      <c r="C524" s="241"/>
      <c r="D524" s="241"/>
      <c r="E524" s="241"/>
      <c r="F524" s="241"/>
      <c r="G524" s="241"/>
      <c r="H524" s="241"/>
      <c r="I524" s="241"/>
      <c r="J524" s="241"/>
      <c r="K524" s="241"/>
      <c r="L524" s="241"/>
      <c r="M524" s="241"/>
      <c r="N524" s="243"/>
      <c r="O524" s="243"/>
      <c r="P524" s="243"/>
      <c r="Q524" s="244"/>
      <c r="R524" s="244"/>
      <c r="S524" s="244"/>
      <c r="T524" s="245"/>
      <c r="U524" s="244"/>
      <c r="V524" s="244"/>
      <c r="W524" s="244"/>
      <c r="X524" s="244"/>
      <c r="Y524" s="241"/>
      <c r="Z524" s="241"/>
      <c r="AA524" s="241"/>
      <c r="AB524" s="241"/>
      <c r="AC524" s="241"/>
      <c r="AD524" s="241"/>
      <c r="AE524" s="241"/>
      <c r="AF524" s="241"/>
      <c r="AG524" s="241"/>
      <c r="AH524" s="241"/>
      <c r="AI524" s="241"/>
      <c r="AJ524" s="241"/>
      <c r="AK524" s="241"/>
      <c r="AL524" s="241"/>
      <c r="AM524" s="241"/>
      <c r="AN524" s="241"/>
      <c r="AO524" s="241"/>
      <c r="AP524" s="241"/>
      <c r="AQ524" s="241"/>
      <c r="AR524" s="241"/>
      <c r="AS524" s="241"/>
      <c r="AT524" s="241"/>
      <c r="AU524" s="241"/>
      <c r="AV524" s="241"/>
      <c r="AW524" s="241"/>
      <c r="AX524" s="241"/>
      <c r="AY524" s="241"/>
      <c r="AZ524" s="241"/>
      <c r="BA524" s="241"/>
      <c r="BB524" s="241"/>
      <c r="BC524" s="241"/>
      <c r="BD524" s="241"/>
      <c r="BE524" s="241"/>
      <c r="BF524" s="241"/>
      <c r="BG524" s="241"/>
      <c r="BH524" s="241"/>
      <c r="BI524" s="241"/>
      <c r="BJ524" s="241"/>
      <c r="BK524" s="241"/>
      <c r="BL524" s="241"/>
      <c r="BM524" s="241"/>
      <c r="BN524" s="241"/>
      <c r="BO524" s="241"/>
      <c r="BP524" s="241"/>
    </row>
    <row r="525" customFormat="false" ht="15" hidden="false" customHeight="false" outlineLevel="0" collapsed="false">
      <c r="A525" s="241"/>
      <c r="B525" s="241"/>
      <c r="C525" s="241"/>
      <c r="D525" s="241"/>
      <c r="E525" s="241"/>
      <c r="F525" s="241"/>
      <c r="G525" s="241"/>
      <c r="H525" s="241"/>
      <c r="I525" s="241"/>
      <c r="J525" s="241"/>
      <c r="K525" s="241"/>
      <c r="L525" s="241"/>
      <c r="M525" s="241"/>
      <c r="N525" s="243"/>
      <c r="O525" s="243"/>
      <c r="P525" s="243"/>
      <c r="Q525" s="244"/>
      <c r="R525" s="244"/>
      <c r="S525" s="244"/>
      <c r="T525" s="245"/>
      <c r="U525" s="244"/>
      <c r="V525" s="244"/>
      <c r="W525" s="244"/>
      <c r="X525" s="244"/>
      <c r="Y525" s="241"/>
      <c r="Z525" s="241"/>
      <c r="AA525" s="241"/>
      <c r="AB525" s="241"/>
      <c r="AC525" s="241"/>
      <c r="AD525" s="241"/>
      <c r="AE525" s="241"/>
      <c r="AF525" s="241"/>
      <c r="AG525" s="241"/>
      <c r="AH525" s="241"/>
      <c r="AI525" s="241"/>
      <c r="AJ525" s="241"/>
      <c r="AK525" s="241"/>
      <c r="AL525" s="241"/>
      <c r="AM525" s="241"/>
      <c r="AN525" s="241"/>
      <c r="AO525" s="241"/>
      <c r="AP525" s="241"/>
      <c r="AQ525" s="241"/>
      <c r="AR525" s="241"/>
      <c r="AS525" s="241"/>
      <c r="AT525" s="241"/>
      <c r="AU525" s="241"/>
      <c r="AV525" s="241"/>
      <c r="AW525" s="241"/>
      <c r="AX525" s="241"/>
      <c r="AY525" s="241"/>
      <c r="AZ525" s="241"/>
      <c r="BA525" s="241"/>
      <c r="BB525" s="241"/>
      <c r="BC525" s="241"/>
      <c r="BD525" s="241"/>
      <c r="BE525" s="241"/>
      <c r="BF525" s="241"/>
      <c r="BG525" s="241"/>
      <c r="BH525" s="241"/>
      <c r="BI525" s="241"/>
      <c r="BJ525" s="241"/>
      <c r="BK525" s="241"/>
      <c r="BL525" s="241"/>
      <c r="BM525" s="241"/>
      <c r="BN525" s="241"/>
      <c r="BO525" s="241"/>
      <c r="BP525" s="241"/>
    </row>
    <row r="526" customFormat="false" ht="15" hidden="false" customHeight="false" outlineLevel="0" collapsed="false">
      <c r="A526" s="241"/>
      <c r="B526" s="241"/>
      <c r="C526" s="241"/>
      <c r="D526" s="241"/>
      <c r="E526" s="241"/>
      <c r="F526" s="241"/>
      <c r="G526" s="241"/>
      <c r="H526" s="241"/>
      <c r="I526" s="241"/>
      <c r="J526" s="241"/>
      <c r="K526" s="241"/>
      <c r="L526" s="241"/>
      <c r="M526" s="241"/>
      <c r="N526" s="243"/>
      <c r="O526" s="243"/>
      <c r="P526" s="243"/>
      <c r="Q526" s="244"/>
      <c r="R526" s="244"/>
      <c r="S526" s="244"/>
      <c r="T526" s="245"/>
      <c r="U526" s="244"/>
      <c r="V526" s="244"/>
      <c r="W526" s="244"/>
      <c r="X526" s="244"/>
      <c r="Y526" s="241"/>
      <c r="Z526" s="241"/>
      <c r="AA526" s="241"/>
      <c r="AB526" s="241"/>
      <c r="AC526" s="241"/>
      <c r="AD526" s="241"/>
      <c r="AE526" s="241"/>
      <c r="AF526" s="241"/>
      <c r="AG526" s="241"/>
      <c r="AH526" s="241"/>
      <c r="AI526" s="241"/>
      <c r="AJ526" s="241"/>
      <c r="AK526" s="241"/>
      <c r="AL526" s="241"/>
      <c r="AM526" s="241"/>
      <c r="AN526" s="241"/>
      <c r="AO526" s="241"/>
      <c r="AP526" s="241"/>
      <c r="AQ526" s="241"/>
      <c r="AR526" s="241"/>
      <c r="AS526" s="241"/>
      <c r="AT526" s="241"/>
      <c r="AU526" s="241"/>
      <c r="AV526" s="241"/>
      <c r="AW526" s="241"/>
      <c r="AX526" s="241"/>
      <c r="AY526" s="241"/>
      <c r="AZ526" s="241"/>
      <c r="BA526" s="241"/>
      <c r="BB526" s="241"/>
      <c r="BC526" s="241"/>
      <c r="BD526" s="241"/>
      <c r="BE526" s="241"/>
      <c r="BF526" s="241"/>
      <c r="BG526" s="241"/>
      <c r="BH526" s="241"/>
      <c r="BI526" s="241"/>
      <c r="BJ526" s="241"/>
      <c r="BK526" s="241"/>
      <c r="BL526" s="241"/>
      <c r="BM526" s="241"/>
      <c r="BN526" s="241"/>
      <c r="BO526" s="241"/>
      <c r="BP526" s="241"/>
    </row>
    <row r="527" customFormat="false" ht="15" hidden="false" customHeight="false" outlineLevel="0" collapsed="false">
      <c r="A527" s="241"/>
      <c r="B527" s="241"/>
      <c r="C527" s="241"/>
      <c r="D527" s="241"/>
      <c r="E527" s="241"/>
      <c r="F527" s="241"/>
      <c r="G527" s="241"/>
      <c r="H527" s="241"/>
      <c r="I527" s="241"/>
      <c r="J527" s="241"/>
      <c r="K527" s="241"/>
      <c r="L527" s="241"/>
      <c r="M527" s="241"/>
      <c r="N527" s="243"/>
      <c r="O527" s="243"/>
      <c r="P527" s="243"/>
      <c r="Q527" s="244"/>
      <c r="R527" s="244"/>
      <c r="S527" s="244"/>
      <c r="T527" s="245"/>
      <c r="U527" s="244"/>
      <c r="V527" s="244"/>
      <c r="W527" s="244"/>
      <c r="X527" s="244"/>
      <c r="Y527" s="241"/>
      <c r="Z527" s="241"/>
      <c r="AA527" s="241"/>
      <c r="AB527" s="241"/>
      <c r="AC527" s="241"/>
      <c r="AD527" s="241"/>
      <c r="AE527" s="241"/>
      <c r="AF527" s="241"/>
      <c r="AG527" s="241"/>
      <c r="AH527" s="241"/>
      <c r="AI527" s="241"/>
      <c r="AJ527" s="241"/>
      <c r="AK527" s="241"/>
      <c r="AL527" s="241"/>
      <c r="AM527" s="241"/>
      <c r="AN527" s="241"/>
      <c r="AO527" s="241"/>
      <c r="AP527" s="241"/>
      <c r="AQ527" s="241"/>
      <c r="AR527" s="241"/>
      <c r="AS527" s="241"/>
      <c r="AT527" s="241"/>
      <c r="AU527" s="241"/>
      <c r="AV527" s="241"/>
      <c r="AW527" s="241"/>
      <c r="AX527" s="241"/>
      <c r="AY527" s="241"/>
      <c r="AZ527" s="241"/>
      <c r="BA527" s="241"/>
      <c r="BB527" s="241"/>
      <c r="BC527" s="241"/>
      <c r="BD527" s="241"/>
      <c r="BE527" s="241"/>
      <c r="BF527" s="241"/>
      <c r="BG527" s="241"/>
      <c r="BH527" s="241"/>
      <c r="BI527" s="241"/>
      <c r="BJ527" s="241"/>
      <c r="BK527" s="241"/>
      <c r="BL527" s="241"/>
      <c r="BM527" s="241"/>
      <c r="BN527" s="241"/>
      <c r="BO527" s="241"/>
      <c r="BP527" s="241"/>
    </row>
    <row r="528" customFormat="false" ht="15" hidden="false" customHeight="false" outlineLevel="0" collapsed="false">
      <c r="A528" s="241"/>
      <c r="B528" s="241"/>
      <c r="C528" s="241"/>
      <c r="D528" s="241"/>
      <c r="E528" s="241"/>
      <c r="F528" s="241"/>
      <c r="G528" s="241"/>
      <c r="H528" s="241"/>
      <c r="I528" s="241"/>
      <c r="J528" s="241"/>
      <c r="K528" s="241"/>
      <c r="L528" s="241"/>
      <c r="M528" s="241"/>
      <c r="N528" s="243"/>
      <c r="O528" s="243"/>
      <c r="P528" s="243"/>
      <c r="Q528" s="244"/>
      <c r="R528" s="244"/>
      <c r="S528" s="244"/>
      <c r="T528" s="245"/>
      <c r="U528" s="244"/>
      <c r="V528" s="244"/>
      <c r="W528" s="244"/>
      <c r="X528" s="244"/>
      <c r="Y528" s="241"/>
      <c r="Z528" s="241"/>
      <c r="AA528" s="241"/>
      <c r="AB528" s="241"/>
      <c r="AC528" s="241"/>
      <c r="AD528" s="241"/>
      <c r="AE528" s="241"/>
      <c r="AF528" s="241"/>
      <c r="AG528" s="241"/>
      <c r="AH528" s="241"/>
      <c r="AI528" s="241"/>
      <c r="AJ528" s="241"/>
      <c r="AK528" s="241"/>
      <c r="AL528" s="241"/>
      <c r="AM528" s="241"/>
      <c r="AN528" s="241"/>
      <c r="AO528" s="241"/>
      <c r="AP528" s="241"/>
      <c r="AQ528" s="241"/>
      <c r="AR528" s="241"/>
      <c r="AS528" s="241"/>
      <c r="AT528" s="241"/>
      <c r="AU528" s="241"/>
      <c r="AV528" s="241"/>
      <c r="AW528" s="241"/>
      <c r="AX528" s="241"/>
      <c r="AY528" s="241"/>
      <c r="AZ528" s="241"/>
      <c r="BA528" s="241"/>
      <c r="BB528" s="241"/>
      <c r="BC528" s="241"/>
      <c r="BD528" s="241"/>
      <c r="BE528" s="241"/>
      <c r="BF528" s="241"/>
      <c r="BG528" s="241"/>
      <c r="BH528" s="241"/>
      <c r="BI528" s="241"/>
      <c r="BJ528" s="241"/>
      <c r="BK528" s="241"/>
      <c r="BL528" s="241"/>
      <c r="BM528" s="241"/>
      <c r="BN528" s="241"/>
      <c r="BO528" s="241"/>
      <c r="BP528" s="241"/>
    </row>
    <row r="529" customFormat="false" ht="15" hidden="false" customHeight="false" outlineLevel="0" collapsed="false">
      <c r="A529" s="241"/>
      <c r="B529" s="241"/>
      <c r="C529" s="241"/>
      <c r="D529" s="241"/>
      <c r="E529" s="241"/>
      <c r="F529" s="241"/>
      <c r="G529" s="241"/>
      <c r="H529" s="241"/>
      <c r="I529" s="241"/>
      <c r="J529" s="241"/>
      <c r="K529" s="241"/>
      <c r="L529" s="241"/>
      <c r="M529" s="241"/>
      <c r="N529" s="243"/>
      <c r="O529" s="243"/>
      <c r="P529" s="243"/>
      <c r="Q529" s="244"/>
      <c r="R529" s="244"/>
      <c r="S529" s="244"/>
      <c r="T529" s="245"/>
      <c r="U529" s="244"/>
      <c r="V529" s="244"/>
      <c r="W529" s="244"/>
      <c r="X529" s="244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41"/>
      <c r="AT529" s="241"/>
      <c r="AU529" s="241"/>
      <c r="AV529" s="241"/>
      <c r="AW529" s="241"/>
      <c r="AX529" s="241"/>
      <c r="AY529" s="241"/>
      <c r="AZ529" s="241"/>
      <c r="BA529" s="241"/>
      <c r="BB529" s="241"/>
      <c r="BC529" s="241"/>
      <c r="BD529" s="241"/>
      <c r="BE529" s="241"/>
      <c r="BF529" s="241"/>
      <c r="BG529" s="241"/>
      <c r="BH529" s="241"/>
      <c r="BI529" s="241"/>
      <c r="BJ529" s="241"/>
      <c r="BK529" s="241"/>
      <c r="BL529" s="241"/>
      <c r="BM529" s="241"/>
      <c r="BN529" s="241"/>
      <c r="BO529" s="241"/>
      <c r="BP529" s="241"/>
    </row>
    <row r="530" customFormat="false" ht="15" hidden="false" customHeight="false" outlineLevel="0" collapsed="false">
      <c r="A530" s="241"/>
      <c r="B530" s="241"/>
      <c r="C530" s="241"/>
      <c r="D530" s="241"/>
      <c r="E530" s="241"/>
      <c r="F530" s="241"/>
      <c r="G530" s="241"/>
      <c r="H530" s="241"/>
      <c r="I530" s="241"/>
      <c r="J530" s="241"/>
      <c r="K530" s="241"/>
      <c r="L530" s="241"/>
      <c r="M530" s="241"/>
      <c r="N530" s="243"/>
      <c r="O530" s="243"/>
      <c r="P530" s="243"/>
      <c r="Q530" s="244"/>
      <c r="R530" s="244"/>
      <c r="S530" s="244"/>
      <c r="T530" s="245"/>
      <c r="U530" s="244"/>
      <c r="V530" s="244"/>
      <c r="W530" s="244"/>
      <c r="X530" s="244"/>
      <c r="Y530" s="241"/>
      <c r="Z530" s="241"/>
      <c r="AA530" s="241"/>
      <c r="AB530" s="241"/>
      <c r="AC530" s="241"/>
      <c r="AD530" s="241"/>
      <c r="AE530" s="241"/>
      <c r="AF530" s="241"/>
      <c r="AG530" s="241"/>
      <c r="AH530" s="241"/>
      <c r="AI530" s="241"/>
      <c r="AJ530" s="241"/>
      <c r="AK530" s="241"/>
      <c r="AL530" s="241"/>
      <c r="AM530" s="241"/>
      <c r="AN530" s="241"/>
      <c r="AO530" s="241"/>
      <c r="AP530" s="241"/>
      <c r="AQ530" s="241"/>
      <c r="AR530" s="241"/>
      <c r="AS530" s="241"/>
      <c r="AT530" s="241"/>
      <c r="AU530" s="241"/>
      <c r="AV530" s="241"/>
      <c r="AW530" s="241"/>
      <c r="AX530" s="241"/>
      <c r="AY530" s="241"/>
      <c r="AZ530" s="241"/>
      <c r="BA530" s="241"/>
      <c r="BB530" s="241"/>
      <c r="BC530" s="241"/>
      <c r="BD530" s="241"/>
      <c r="BE530" s="241"/>
      <c r="BF530" s="241"/>
      <c r="BG530" s="241"/>
      <c r="BH530" s="241"/>
      <c r="BI530" s="241"/>
      <c r="BJ530" s="241"/>
      <c r="BK530" s="241"/>
      <c r="BL530" s="241"/>
      <c r="BM530" s="241"/>
      <c r="BN530" s="241"/>
      <c r="BO530" s="241"/>
      <c r="BP530" s="241"/>
    </row>
    <row r="531" customFormat="false" ht="15" hidden="false" customHeight="false" outlineLevel="0" collapsed="false">
      <c r="A531" s="241"/>
      <c r="B531" s="241"/>
      <c r="C531" s="241"/>
      <c r="D531" s="241"/>
      <c r="E531" s="241"/>
      <c r="F531" s="241"/>
      <c r="G531" s="241"/>
      <c r="H531" s="241"/>
      <c r="I531" s="241"/>
      <c r="J531" s="241"/>
      <c r="K531" s="241"/>
      <c r="L531" s="241"/>
      <c r="M531" s="241"/>
      <c r="N531" s="243"/>
      <c r="O531" s="243"/>
      <c r="P531" s="243"/>
      <c r="Q531" s="244"/>
      <c r="R531" s="244"/>
      <c r="S531" s="244"/>
      <c r="T531" s="245"/>
      <c r="U531" s="244"/>
      <c r="V531" s="244"/>
      <c r="W531" s="244"/>
      <c r="X531" s="244"/>
      <c r="Y531" s="241"/>
      <c r="Z531" s="241"/>
      <c r="AA531" s="241"/>
      <c r="AB531" s="241"/>
      <c r="AC531" s="241"/>
      <c r="AD531" s="241"/>
      <c r="AE531" s="241"/>
      <c r="AF531" s="241"/>
      <c r="AG531" s="241"/>
      <c r="AH531" s="241"/>
      <c r="AI531" s="241"/>
      <c r="AJ531" s="241"/>
      <c r="AK531" s="241"/>
      <c r="AL531" s="241"/>
      <c r="AM531" s="241"/>
      <c r="AN531" s="241"/>
      <c r="AO531" s="241"/>
      <c r="AP531" s="241"/>
      <c r="AQ531" s="241"/>
      <c r="AR531" s="241"/>
      <c r="AS531" s="241"/>
      <c r="AT531" s="241"/>
      <c r="AU531" s="241"/>
      <c r="AV531" s="241"/>
      <c r="AW531" s="241"/>
      <c r="AX531" s="241"/>
      <c r="AY531" s="241"/>
      <c r="AZ531" s="241"/>
      <c r="BA531" s="241"/>
      <c r="BB531" s="241"/>
      <c r="BC531" s="241"/>
      <c r="BD531" s="241"/>
      <c r="BE531" s="241"/>
      <c r="BF531" s="241"/>
      <c r="BG531" s="241"/>
      <c r="BH531" s="241"/>
      <c r="BI531" s="241"/>
      <c r="BJ531" s="241"/>
      <c r="BK531" s="241"/>
      <c r="BL531" s="241"/>
      <c r="BM531" s="241"/>
      <c r="BN531" s="241"/>
      <c r="BO531" s="241"/>
      <c r="BP531" s="241"/>
    </row>
    <row r="532" customFormat="false" ht="15" hidden="false" customHeight="false" outlineLevel="0" collapsed="false">
      <c r="A532" s="241"/>
      <c r="B532" s="241"/>
      <c r="C532" s="241"/>
      <c r="D532" s="241"/>
      <c r="E532" s="241"/>
      <c r="F532" s="241"/>
      <c r="G532" s="241"/>
      <c r="H532" s="241"/>
      <c r="I532" s="241"/>
      <c r="J532" s="241"/>
      <c r="K532" s="241"/>
      <c r="L532" s="241"/>
      <c r="M532" s="241"/>
      <c r="N532" s="243"/>
      <c r="O532" s="243"/>
      <c r="P532" s="243"/>
      <c r="Q532" s="244"/>
      <c r="R532" s="244"/>
      <c r="S532" s="244"/>
      <c r="T532" s="245"/>
      <c r="U532" s="244"/>
      <c r="V532" s="244"/>
      <c r="W532" s="244"/>
      <c r="X532" s="244"/>
      <c r="Y532" s="241"/>
      <c r="Z532" s="241"/>
      <c r="AA532" s="241"/>
      <c r="AB532" s="241"/>
      <c r="AC532" s="241"/>
      <c r="AD532" s="241"/>
      <c r="AE532" s="241"/>
      <c r="AF532" s="241"/>
      <c r="AG532" s="241"/>
      <c r="AH532" s="241"/>
      <c r="AI532" s="241"/>
      <c r="AJ532" s="241"/>
      <c r="AK532" s="241"/>
      <c r="AL532" s="241"/>
      <c r="AM532" s="241"/>
      <c r="AN532" s="241"/>
      <c r="AO532" s="241"/>
      <c r="AP532" s="241"/>
      <c r="AQ532" s="241"/>
      <c r="AR532" s="241"/>
      <c r="AS532" s="241"/>
      <c r="AT532" s="241"/>
      <c r="AU532" s="241"/>
      <c r="AV532" s="241"/>
      <c r="AW532" s="241"/>
      <c r="AX532" s="241"/>
      <c r="AY532" s="241"/>
      <c r="AZ532" s="241"/>
      <c r="BA532" s="241"/>
      <c r="BB532" s="241"/>
      <c r="BC532" s="241"/>
      <c r="BD532" s="241"/>
      <c r="BE532" s="241"/>
      <c r="BF532" s="241"/>
      <c r="BG532" s="241"/>
      <c r="BH532" s="241"/>
      <c r="BI532" s="241"/>
      <c r="BJ532" s="241"/>
      <c r="BK532" s="241"/>
      <c r="BL532" s="241"/>
      <c r="BM532" s="241"/>
      <c r="BN532" s="241"/>
      <c r="BO532" s="241"/>
      <c r="BP532" s="241"/>
    </row>
    <row r="533" customFormat="false" ht="15" hidden="false" customHeight="false" outlineLevel="0" collapsed="false">
      <c r="A533" s="241"/>
      <c r="B533" s="241"/>
      <c r="C533" s="241"/>
      <c r="D533" s="241"/>
      <c r="E533" s="241"/>
      <c r="F533" s="241"/>
      <c r="G533" s="241"/>
      <c r="H533" s="241"/>
      <c r="I533" s="241"/>
      <c r="J533" s="241"/>
      <c r="K533" s="241"/>
      <c r="L533" s="241"/>
      <c r="M533" s="241"/>
      <c r="N533" s="243"/>
      <c r="O533" s="243"/>
      <c r="P533" s="243"/>
      <c r="Q533" s="244"/>
      <c r="R533" s="244"/>
      <c r="S533" s="244"/>
      <c r="T533" s="245"/>
      <c r="U533" s="244"/>
      <c r="V533" s="244"/>
      <c r="W533" s="244"/>
      <c r="X533" s="244"/>
      <c r="Y533" s="241"/>
      <c r="Z533" s="241"/>
      <c r="AA533" s="241"/>
      <c r="AB533" s="241"/>
      <c r="AC533" s="241"/>
      <c r="AD533" s="241"/>
      <c r="AE533" s="241"/>
      <c r="AF533" s="241"/>
      <c r="AG533" s="241"/>
      <c r="AH533" s="241"/>
      <c r="AI533" s="241"/>
      <c r="AJ533" s="241"/>
      <c r="AK533" s="241"/>
      <c r="AL533" s="241"/>
      <c r="AM533" s="241"/>
      <c r="AN533" s="241"/>
      <c r="AO533" s="241"/>
      <c r="AP533" s="241"/>
      <c r="AQ533" s="241"/>
      <c r="AR533" s="241"/>
      <c r="AS533" s="241"/>
      <c r="AT533" s="241"/>
      <c r="AU533" s="241"/>
      <c r="AV533" s="241"/>
      <c r="AW533" s="241"/>
      <c r="AX533" s="241"/>
      <c r="AY533" s="241"/>
      <c r="AZ533" s="241"/>
      <c r="BA533" s="241"/>
      <c r="BB533" s="241"/>
      <c r="BC533" s="241"/>
      <c r="BD533" s="241"/>
      <c r="BE533" s="241"/>
      <c r="BF533" s="241"/>
      <c r="BG533" s="241"/>
      <c r="BH533" s="241"/>
      <c r="BI533" s="241"/>
      <c r="BJ533" s="241"/>
      <c r="BK533" s="241"/>
      <c r="BL533" s="241"/>
      <c r="BM533" s="241"/>
      <c r="BN533" s="241"/>
      <c r="BO533" s="241"/>
      <c r="BP533" s="241"/>
    </row>
    <row r="534" customFormat="false" ht="15" hidden="false" customHeight="false" outlineLevel="0" collapsed="false">
      <c r="A534" s="241"/>
      <c r="B534" s="241"/>
      <c r="C534" s="241"/>
      <c r="D534" s="241"/>
      <c r="E534" s="241"/>
      <c r="F534" s="241"/>
      <c r="G534" s="241"/>
      <c r="H534" s="241"/>
      <c r="I534" s="241"/>
      <c r="J534" s="241"/>
      <c r="K534" s="241"/>
      <c r="L534" s="241"/>
      <c r="M534" s="241"/>
      <c r="N534" s="243"/>
      <c r="O534" s="243"/>
      <c r="P534" s="243"/>
      <c r="Q534" s="244"/>
      <c r="R534" s="244"/>
      <c r="S534" s="244"/>
      <c r="T534" s="245"/>
      <c r="U534" s="244"/>
      <c r="V534" s="244"/>
      <c r="W534" s="244"/>
      <c r="X534" s="244"/>
      <c r="Y534" s="241"/>
      <c r="Z534" s="241"/>
      <c r="AA534" s="241"/>
      <c r="AB534" s="241"/>
      <c r="AC534" s="241"/>
      <c r="AD534" s="241"/>
      <c r="AE534" s="241"/>
      <c r="AF534" s="241"/>
      <c r="AG534" s="241"/>
      <c r="AH534" s="241"/>
      <c r="AI534" s="241"/>
      <c r="AJ534" s="241"/>
      <c r="AK534" s="241"/>
      <c r="AL534" s="241"/>
      <c r="AM534" s="241"/>
      <c r="AN534" s="241"/>
      <c r="AO534" s="241"/>
      <c r="AP534" s="241"/>
      <c r="AQ534" s="241"/>
      <c r="AR534" s="241"/>
      <c r="AS534" s="241"/>
      <c r="AT534" s="241"/>
      <c r="AU534" s="241"/>
      <c r="AV534" s="241"/>
      <c r="AW534" s="241"/>
      <c r="AX534" s="241"/>
      <c r="AY534" s="241"/>
      <c r="AZ534" s="241"/>
      <c r="BA534" s="241"/>
      <c r="BB534" s="241"/>
      <c r="BC534" s="241"/>
      <c r="BD534" s="241"/>
      <c r="BE534" s="241"/>
      <c r="BF534" s="241"/>
      <c r="BG534" s="241"/>
      <c r="BH534" s="241"/>
      <c r="BI534" s="241"/>
      <c r="BJ534" s="241"/>
      <c r="BK534" s="241"/>
      <c r="BL534" s="241"/>
      <c r="BM534" s="241"/>
      <c r="BN534" s="241"/>
      <c r="BO534" s="241"/>
      <c r="BP534" s="241"/>
    </row>
    <row r="535" customFormat="false" ht="15" hidden="false" customHeight="false" outlineLevel="0" collapsed="false">
      <c r="A535" s="241"/>
      <c r="B535" s="241"/>
      <c r="C535" s="241"/>
      <c r="D535" s="241"/>
      <c r="E535" s="241"/>
      <c r="F535" s="241"/>
      <c r="G535" s="241"/>
      <c r="H535" s="241"/>
      <c r="I535" s="241"/>
      <c r="J535" s="241"/>
      <c r="K535" s="241"/>
      <c r="L535" s="241"/>
      <c r="M535" s="241"/>
      <c r="N535" s="243"/>
      <c r="O535" s="243"/>
      <c r="P535" s="243"/>
      <c r="Q535" s="244"/>
      <c r="R535" s="244"/>
      <c r="S535" s="244"/>
      <c r="T535" s="245"/>
      <c r="U535" s="244"/>
      <c r="V535" s="244"/>
      <c r="W535" s="244"/>
      <c r="X535" s="244"/>
      <c r="Y535" s="241"/>
      <c r="Z535" s="241"/>
      <c r="AA535" s="241"/>
      <c r="AB535" s="241"/>
      <c r="AC535" s="241"/>
      <c r="AD535" s="241"/>
      <c r="AE535" s="241"/>
      <c r="AF535" s="241"/>
      <c r="AG535" s="241"/>
      <c r="AH535" s="241"/>
      <c r="AI535" s="241"/>
      <c r="AJ535" s="241"/>
      <c r="AK535" s="241"/>
      <c r="AL535" s="241"/>
      <c r="AM535" s="241"/>
      <c r="AN535" s="241"/>
      <c r="AO535" s="241"/>
      <c r="AP535" s="241"/>
      <c r="AQ535" s="241"/>
      <c r="AR535" s="241"/>
      <c r="AS535" s="241"/>
      <c r="AT535" s="241"/>
      <c r="AU535" s="241"/>
      <c r="AV535" s="241"/>
      <c r="AW535" s="241"/>
      <c r="AX535" s="241"/>
      <c r="AY535" s="241"/>
      <c r="AZ535" s="241"/>
      <c r="BA535" s="241"/>
      <c r="BB535" s="241"/>
      <c r="BC535" s="241"/>
      <c r="BD535" s="241"/>
      <c r="BE535" s="241"/>
      <c r="BF535" s="241"/>
      <c r="BG535" s="241"/>
      <c r="BH535" s="241"/>
      <c r="BI535" s="241"/>
      <c r="BJ535" s="241"/>
      <c r="BK535" s="241"/>
      <c r="BL535" s="241"/>
      <c r="BM535" s="241"/>
      <c r="BN535" s="241"/>
      <c r="BO535" s="241"/>
      <c r="BP535" s="241"/>
    </row>
    <row r="536" customFormat="false" ht="15" hidden="false" customHeight="false" outlineLevel="0" collapsed="false">
      <c r="A536" s="241"/>
      <c r="B536" s="241"/>
      <c r="C536" s="241"/>
      <c r="D536" s="241"/>
      <c r="E536" s="241"/>
      <c r="F536" s="241"/>
      <c r="G536" s="241"/>
      <c r="H536" s="241"/>
      <c r="I536" s="241"/>
      <c r="J536" s="241"/>
      <c r="K536" s="241"/>
      <c r="L536" s="241"/>
      <c r="M536" s="241"/>
      <c r="N536" s="243"/>
      <c r="O536" s="243"/>
      <c r="P536" s="243"/>
      <c r="Q536" s="244"/>
      <c r="R536" s="244"/>
      <c r="S536" s="244"/>
      <c r="T536" s="245"/>
      <c r="U536" s="244"/>
      <c r="V536" s="244"/>
      <c r="W536" s="244"/>
      <c r="X536" s="244"/>
      <c r="Y536" s="241"/>
      <c r="Z536" s="241"/>
      <c r="AA536" s="241"/>
      <c r="AB536" s="241"/>
      <c r="AC536" s="241"/>
      <c r="AD536" s="241"/>
      <c r="AE536" s="241"/>
      <c r="AF536" s="241"/>
      <c r="AG536" s="241"/>
      <c r="AH536" s="241"/>
      <c r="AI536" s="241"/>
      <c r="AJ536" s="241"/>
      <c r="AK536" s="241"/>
      <c r="AL536" s="241"/>
      <c r="AM536" s="241"/>
      <c r="AN536" s="241"/>
      <c r="AO536" s="241"/>
      <c r="AP536" s="241"/>
      <c r="AQ536" s="241"/>
      <c r="AR536" s="241"/>
      <c r="AS536" s="241"/>
      <c r="AT536" s="241"/>
      <c r="AU536" s="241"/>
      <c r="AV536" s="241"/>
      <c r="AW536" s="241"/>
      <c r="AX536" s="241"/>
      <c r="AY536" s="241"/>
      <c r="AZ536" s="241"/>
      <c r="BA536" s="241"/>
      <c r="BB536" s="241"/>
      <c r="BC536" s="241"/>
      <c r="BD536" s="241"/>
      <c r="BE536" s="241"/>
      <c r="BF536" s="241"/>
      <c r="BG536" s="241"/>
      <c r="BH536" s="241"/>
      <c r="BI536" s="241"/>
      <c r="BJ536" s="241"/>
      <c r="BK536" s="241"/>
      <c r="BL536" s="241"/>
      <c r="BM536" s="241"/>
      <c r="BN536" s="241"/>
      <c r="BO536" s="241"/>
      <c r="BP536" s="241"/>
    </row>
    <row r="537" customFormat="false" ht="15" hidden="false" customHeight="false" outlineLevel="0" collapsed="false">
      <c r="A537" s="241"/>
      <c r="B537" s="241"/>
      <c r="C537" s="241"/>
      <c r="D537" s="241"/>
      <c r="E537" s="241"/>
      <c r="F537" s="241"/>
      <c r="G537" s="241"/>
      <c r="H537" s="241"/>
      <c r="I537" s="241"/>
      <c r="J537" s="241"/>
      <c r="K537" s="241"/>
      <c r="L537" s="241"/>
      <c r="M537" s="241"/>
      <c r="N537" s="243"/>
      <c r="O537" s="243"/>
      <c r="P537" s="243"/>
      <c r="Q537" s="244"/>
      <c r="R537" s="244"/>
      <c r="S537" s="244"/>
      <c r="T537" s="245"/>
      <c r="U537" s="244"/>
      <c r="V537" s="244"/>
      <c r="W537" s="244"/>
      <c r="X537" s="244"/>
      <c r="Y537" s="241"/>
      <c r="Z537" s="241"/>
      <c r="AA537" s="241"/>
      <c r="AB537" s="241"/>
      <c r="AC537" s="241"/>
      <c r="AD537" s="241"/>
      <c r="AE537" s="241"/>
      <c r="AF537" s="241"/>
      <c r="AG537" s="241"/>
      <c r="AH537" s="241"/>
      <c r="AI537" s="241"/>
      <c r="AJ537" s="241"/>
      <c r="AK537" s="241"/>
      <c r="AL537" s="241"/>
      <c r="AM537" s="241"/>
      <c r="AN537" s="241"/>
      <c r="AO537" s="241"/>
      <c r="AP537" s="241"/>
      <c r="AQ537" s="241"/>
      <c r="AR537" s="241"/>
      <c r="AS537" s="241"/>
      <c r="AT537" s="241"/>
      <c r="AU537" s="241"/>
      <c r="AV537" s="241"/>
      <c r="AW537" s="241"/>
      <c r="AX537" s="241"/>
      <c r="AY537" s="241"/>
      <c r="AZ537" s="241"/>
      <c r="BA537" s="241"/>
      <c r="BB537" s="241"/>
      <c r="BC537" s="241"/>
      <c r="BD537" s="241"/>
      <c r="BE537" s="241"/>
      <c r="BF537" s="241"/>
      <c r="BG537" s="241"/>
      <c r="BH537" s="241"/>
      <c r="BI537" s="241"/>
      <c r="BJ537" s="241"/>
      <c r="BK537" s="241"/>
      <c r="BL537" s="241"/>
      <c r="BM537" s="241"/>
      <c r="BN537" s="241"/>
      <c r="BO537" s="241"/>
      <c r="BP537" s="241"/>
    </row>
    <row r="538" customFormat="false" ht="15" hidden="false" customHeight="false" outlineLevel="0" collapsed="false">
      <c r="A538" s="241"/>
      <c r="B538" s="241"/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3"/>
      <c r="O538" s="243"/>
      <c r="P538" s="243"/>
      <c r="Q538" s="244"/>
      <c r="R538" s="244"/>
      <c r="S538" s="244"/>
      <c r="T538" s="245"/>
      <c r="U538" s="244"/>
      <c r="V538" s="244"/>
      <c r="W538" s="244"/>
      <c r="X538" s="244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1"/>
      <c r="AR538" s="241"/>
      <c r="AS538" s="241"/>
      <c r="AT538" s="241"/>
      <c r="AU538" s="241"/>
      <c r="AV538" s="241"/>
      <c r="AW538" s="241"/>
      <c r="AX538" s="241"/>
      <c r="AY538" s="241"/>
      <c r="AZ538" s="241"/>
      <c r="BA538" s="241"/>
      <c r="BB538" s="241"/>
      <c r="BC538" s="241"/>
      <c r="BD538" s="241"/>
      <c r="BE538" s="241"/>
      <c r="BF538" s="241"/>
      <c r="BG538" s="241"/>
      <c r="BH538" s="241"/>
      <c r="BI538" s="241"/>
      <c r="BJ538" s="241"/>
      <c r="BK538" s="241"/>
      <c r="BL538" s="241"/>
      <c r="BM538" s="241"/>
      <c r="BN538" s="241"/>
      <c r="BO538" s="241"/>
      <c r="BP538" s="241"/>
    </row>
    <row r="539" customFormat="false" ht="15" hidden="false" customHeight="false" outlineLevel="0" collapsed="false">
      <c r="A539" s="241"/>
      <c r="B539" s="241"/>
      <c r="C539" s="241"/>
      <c r="D539" s="241"/>
      <c r="E539" s="241"/>
      <c r="F539" s="241"/>
      <c r="G539" s="241"/>
      <c r="H539" s="241"/>
      <c r="I539" s="241"/>
      <c r="J539" s="241"/>
      <c r="K539" s="241"/>
      <c r="L539" s="241"/>
      <c r="M539" s="241"/>
      <c r="N539" s="243"/>
      <c r="O539" s="243"/>
      <c r="P539" s="243"/>
      <c r="Q539" s="244"/>
      <c r="R539" s="244"/>
      <c r="S539" s="244"/>
      <c r="T539" s="245"/>
      <c r="U539" s="244"/>
      <c r="V539" s="244"/>
      <c r="W539" s="244"/>
      <c r="X539" s="244"/>
      <c r="Y539" s="241"/>
      <c r="Z539" s="241"/>
      <c r="AA539" s="241"/>
      <c r="AB539" s="241"/>
      <c r="AC539" s="241"/>
      <c r="AD539" s="241"/>
      <c r="AE539" s="241"/>
      <c r="AF539" s="241"/>
      <c r="AG539" s="241"/>
      <c r="AH539" s="241"/>
      <c r="AI539" s="241"/>
      <c r="AJ539" s="241"/>
      <c r="AK539" s="241"/>
      <c r="AL539" s="241"/>
      <c r="AM539" s="241"/>
      <c r="AN539" s="241"/>
      <c r="AO539" s="241"/>
      <c r="AP539" s="241"/>
      <c r="AQ539" s="241"/>
      <c r="AR539" s="241"/>
      <c r="AS539" s="241"/>
      <c r="AT539" s="241"/>
      <c r="AU539" s="241"/>
      <c r="AV539" s="241"/>
      <c r="AW539" s="241"/>
      <c r="AX539" s="241"/>
      <c r="AY539" s="241"/>
      <c r="AZ539" s="241"/>
      <c r="BA539" s="241"/>
      <c r="BB539" s="241"/>
      <c r="BC539" s="241"/>
      <c r="BD539" s="241"/>
      <c r="BE539" s="241"/>
      <c r="BF539" s="241"/>
      <c r="BG539" s="241"/>
      <c r="BH539" s="241"/>
      <c r="BI539" s="241"/>
      <c r="BJ539" s="241"/>
      <c r="BK539" s="241"/>
      <c r="BL539" s="241"/>
      <c r="BM539" s="241"/>
      <c r="BN539" s="241"/>
      <c r="BO539" s="241"/>
      <c r="BP539" s="241"/>
    </row>
    <row r="540" customFormat="false" ht="15" hidden="false" customHeight="false" outlineLevel="0" collapsed="false">
      <c r="A540" s="241"/>
      <c r="B540" s="241"/>
      <c r="C540" s="241"/>
      <c r="D540" s="241"/>
      <c r="E540" s="241"/>
      <c r="F540" s="241"/>
      <c r="G540" s="241"/>
      <c r="H540" s="241"/>
      <c r="I540" s="241"/>
      <c r="J540" s="241"/>
      <c r="K540" s="241"/>
      <c r="L540" s="241"/>
      <c r="M540" s="241"/>
      <c r="N540" s="243"/>
      <c r="O540" s="243"/>
      <c r="P540" s="243"/>
      <c r="Q540" s="244"/>
      <c r="R540" s="244"/>
      <c r="S540" s="244"/>
      <c r="T540" s="245"/>
      <c r="U540" s="244"/>
      <c r="V540" s="244"/>
      <c r="W540" s="244"/>
      <c r="X540" s="244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1"/>
      <c r="AR540" s="241"/>
      <c r="AS540" s="241"/>
      <c r="AT540" s="241"/>
      <c r="AU540" s="241"/>
      <c r="AV540" s="241"/>
      <c r="AW540" s="241"/>
      <c r="AX540" s="241"/>
      <c r="AY540" s="241"/>
      <c r="AZ540" s="241"/>
      <c r="BA540" s="241"/>
      <c r="BB540" s="241"/>
      <c r="BC540" s="241"/>
      <c r="BD540" s="241"/>
      <c r="BE540" s="241"/>
      <c r="BF540" s="241"/>
      <c r="BG540" s="241"/>
      <c r="BH540" s="241"/>
      <c r="BI540" s="241"/>
      <c r="BJ540" s="241"/>
      <c r="BK540" s="241"/>
      <c r="BL540" s="241"/>
      <c r="BM540" s="241"/>
      <c r="BN540" s="241"/>
      <c r="BO540" s="241"/>
      <c r="BP540" s="241"/>
    </row>
    <row r="541" customFormat="false" ht="15" hidden="false" customHeight="false" outlineLevel="0" collapsed="false">
      <c r="A541" s="241"/>
      <c r="B541" s="241"/>
      <c r="C541" s="241"/>
      <c r="D541" s="241"/>
      <c r="E541" s="241"/>
      <c r="F541" s="241"/>
      <c r="G541" s="241"/>
      <c r="H541" s="241"/>
      <c r="I541" s="241"/>
      <c r="J541" s="241"/>
      <c r="K541" s="241"/>
      <c r="L541" s="241"/>
      <c r="M541" s="241"/>
      <c r="N541" s="243"/>
      <c r="O541" s="243"/>
      <c r="P541" s="243"/>
      <c r="Q541" s="244"/>
      <c r="R541" s="244"/>
      <c r="S541" s="244"/>
      <c r="T541" s="245"/>
      <c r="U541" s="244"/>
      <c r="V541" s="244"/>
      <c r="W541" s="244"/>
      <c r="X541" s="244"/>
      <c r="Y541" s="241"/>
      <c r="Z541" s="241"/>
      <c r="AA541" s="241"/>
      <c r="AB541" s="241"/>
      <c r="AC541" s="241"/>
      <c r="AD541" s="241"/>
      <c r="AE541" s="241"/>
      <c r="AF541" s="241"/>
      <c r="AG541" s="241"/>
      <c r="AH541" s="241"/>
      <c r="AI541" s="241"/>
      <c r="AJ541" s="241"/>
      <c r="AK541" s="241"/>
      <c r="AL541" s="241"/>
      <c r="AM541" s="241"/>
      <c r="AN541" s="241"/>
      <c r="AO541" s="241"/>
      <c r="AP541" s="241"/>
      <c r="AQ541" s="241"/>
      <c r="AR541" s="241"/>
      <c r="AS541" s="241"/>
      <c r="AT541" s="241"/>
      <c r="AU541" s="241"/>
      <c r="AV541" s="241"/>
      <c r="AW541" s="241"/>
      <c r="AX541" s="241"/>
      <c r="AY541" s="241"/>
      <c r="AZ541" s="241"/>
      <c r="BA541" s="241"/>
      <c r="BB541" s="241"/>
      <c r="BC541" s="241"/>
      <c r="BD541" s="241"/>
      <c r="BE541" s="241"/>
      <c r="BF541" s="241"/>
      <c r="BG541" s="241"/>
      <c r="BH541" s="241"/>
      <c r="BI541" s="241"/>
      <c r="BJ541" s="241"/>
      <c r="BK541" s="241"/>
      <c r="BL541" s="241"/>
      <c r="BM541" s="241"/>
      <c r="BN541" s="241"/>
      <c r="BO541" s="241"/>
      <c r="BP541" s="241"/>
    </row>
    <row r="542" customFormat="false" ht="15" hidden="false" customHeight="false" outlineLevel="0" collapsed="false">
      <c r="A542" s="241"/>
      <c r="B542" s="241"/>
      <c r="C542" s="241"/>
      <c r="D542" s="241"/>
      <c r="E542" s="241"/>
      <c r="F542" s="241"/>
      <c r="G542" s="241"/>
      <c r="H542" s="241"/>
      <c r="I542" s="241"/>
      <c r="J542" s="241"/>
      <c r="K542" s="241"/>
      <c r="L542" s="241"/>
      <c r="M542" s="241"/>
      <c r="N542" s="243"/>
      <c r="O542" s="243"/>
      <c r="P542" s="243"/>
      <c r="Q542" s="244"/>
      <c r="R542" s="244"/>
      <c r="S542" s="244"/>
      <c r="T542" s="245"/>
      <c r="U542" s="244"/>
      <c r="V542" s="244"/>
      <c r="W542" s="244"/>
      <c r="X542" s="244"/>
      <c r="Y542" s="241"/>
      <c r="Z542" s="241"/>
      <c r="AA542" s="241"/>
      <c r="AB542" s="241"/>
      <c r="AC542" s="241"/>
      <c r="AD542" s="241"/>
      <c r="AE542" s="241"/>
      <c r="AF542" s="241"/>
      <c r="AG542" s="241"/>
      <c r="AH542" s="241"/>
      <c r="AI542" s="241"/>
      <c r="AJ542" s="241"/>
      <c r="AK542" s="241"/>
      <c r="AL542" s="241"/>
      <c r="AM542" s="241"/>
      <c r="AN542" s="241"/>
      <c r="AO542" s="241"/>
      <c r="AP542" s="241"/>
      <c r="AQ542" s="241"/>
      <c r="AR542" s="241"/>
      <c r="AS542" s="241"/>
      <c r="AT542" s="241"/>
      <c r="AU542" s="241"/>
      <c r="AV542" s="241"/>
      <c r="AW542" s="241"/>
      <c r="AX542" s="241"/>
      <c r="AY542" s="241"/>
      <c r="AZ542" s="241"/>
      <c r="BA542" s="241"/>
      <c r="BB542" s="241"/>
      <c r="BC542" s="241"/>
      <c r="BD542" s="241"/>
      <c r="BE542" s="241"/>
      <c r="BF542" s="241"/>
      <c r="BG542" s="241"/>
      <c r="BH542" s="241"/>
      <c r="BI542" s="241"/>
      <c r="BJ542" s="241"/>
      <c r="BK542" s="241"/>
      <c r="BL542" s="241"/>
      <c r="BM542" s="241"/>
      <c r="BN542" s="241"/>
      <c r="BO542" s="241"/>
      <c r="BP542" s="241"/>
    </row>
    <row r="543" customFormat="false" ht="15" hidden="false" customHeight="false" outlineLevel="0" collapsed="false">
      <c r="A543" s="241"/>
      <c r="B543" s="241"/>
      <c r="C543" s="241"/>
      <c r="D543" s="241"/>
      <c r="E543" s="241"/>
      <c r="F543" s="241"/>
      <c r="G543" s="241"/>
      <c r="H543" s="241"/>
      <c r="I543" s="241"/>
      <c r="J543" s="241"/>
      <c r="K543" s="241"/>
      <c r="L543" s="241"/>
      <c r="M543" s="241"/>
      <c r="N543" s="243"/>
      <c r="O543" s="243"/>
      <c r="P543" s="243"/>
      <c r="Q543" s="244"/>
      <c r="R543" s="244"/>
      <c r="S543" s="244"/>
      <c r="T543" s="245"/>
      <c r="U543" s="244"/>
      <c r="V543" s="244"/>
      <c r="W543" s="244"/>
      <c r="X543" s="244"/>
      <c r="Y543" s="241"/>
      <c r="Z543" s="241"/>
      <c r="AA543" s="241"/>
      <c r="AB543" s="241"/>
      <c r="AC543" s="241"/>
      <c r="AD543" s="241"/>
      <c r="AE543" s="241"/>
      <c r="AF543" s="241"/>
      <c r="AG543" s="241"/>
      <c r="AH543" s="241"/>
      <c r="AI543" s="241"/>
      <c r="AJ543" s="241"/>
      <c r="AK543" s="241"/>
      <c r="AL543" s="241"/>
      <c r="AM543" s="241"/>
      <c r="AN543" s="241"/>
      <c r="AO543" s="241"/>
      <c r="AP543" s="241"/>
      <c r="AQ543" s="241"/>
      <c r="AR543" s="241"/>
      <c r="AS543" s="241"/>
      <c r="AT543" s="241"/>
      <c r="AU543" s="241"/>
      <c r="AV543" s="241"/>
      <c r="AW543" s="241"/>
      <c r="AX543" s="241"/>
      <c r="AY543" s="241"/>
      <c r="AZ543" s="241"/>
      <c r="BA543" s="241"/>
      <c r="BB543" s="241"/>
      <c r="BC543" s="241"/>
      <c r="BD543" s="241"/>
      <c r="BE543" s="241"/>
      <c r="BF543" s="241"/>
      <c r="BG543" s="241"/>
      <c r="BH543" s="241"/>
      <c r="BI543" s="241"/>
      <c r="BJ543" s="241"/>
      <c r="BK543" s="241"/>
      <c r="BL543" s="241"/>
      <c r="BM543" s="241"/>
      <c r="BN543" s="241"/>
      <c r="BO543" s="241"/>
      <c r="BP543" s="241"/>
    </row>
    <row r="544" customFormat="false" ht="15" hidden="false" customHeight="false" outlineLevel="0" collapsed="false">
      <c r="A544" s="241"/>
      <c r="B544" s="241"/>
      <c r="C544" s="241"/>
      <c r="D544" s="241"/>
      <c r="E544" s="241"/>
      <c r="F544" s="241"/>
      <c r="G544" s="241"/>
      <c r="H544" s="241"/>
      <c r="I544" s="241"/>
      <c r="J544" s="241"/>
      <c r="K544" s="241"/>
      <c r="L544" s="241"/>
      <c r="M544" s="241"/>
      <c r="N544" s="243"/>
      <c r="O544" s="243"/>
      <c r="P544" s="243"/>
      <c r="Q544" s="244"/>
      <c r="R544" s="244"/>
      <c r="S544" s="244"/>
      <c r="T544" s="245"/>
      <c r="U544" s="244"/>
      <c r="V544" s="244"/>
      <c r="W544" s="244"/>
      <c r="X544" s="244"/>
      <c r="Y544" s="241"/>
      <c r="Z544" s="241"/>
      <c r="AA544" s="241"/>
      <c r="AB544" s="241"/>
      <c r="AC544" s="241"/>
      <c r="AD544" s="241"/>
      <c r="AE544" s="241"/>
      <c r="AF544" s="241"/>
      <c r="AG544" s="241"/>
      <c r="AH544" s="241"/>
      <c r="AI544" s="241"/>
      <c r="AJ544" s="241"/>
      <c r="AK544" s="241"/>
      <c r="AL544" s="241"/>
      <c r="AM544" s="241"/>
      <c r="AN544" s="241"/>
      <c r="AO544" s="241"/>
      <c r="AP544" s="241"/>
      <c r="AQ544" s="241"/>
      <c r="AR544" s="241"/>
      <c r="AS544" s="241"/>
      <c r="AT544" s="241"/>
      <c r="AU544" s="241"/>
      <c r="AV544" s="241"/>
      <c r="AW544" s="241"/>
      <c r="AX544" s="241"/>
      <c r="AY544" s="241"/>
      <c r="AZ544" s="241"/>
      <c r="BA544" s="241"/>
      <c r="BB544" s="241"/>
      <c r="BC544" s="241"/>
      <c r="BD544" s="241"/>
      <c r="BE544" s="241"/>
      <c r="BF544" s="241"/>
      <c r="BG544" s="241"/>
      <c r="BH544" s="241"/>
      <c r="BI544" s="241"/>
      <c r="BJ544" s="241"/>
      <c r="BK544" s="241"/>
      <c r="BL544" s="241"/>
      <c r="BM544" s="241"/>
      <c r="BN544" s="241"/>
      <c r="BO544" s="241"/>
      <c r="BP544" s="241"/>
    </row>
    <row r="545" customFormat="false" ht="15" hidden="false" customHeight="false" outlineLevel="0" collapsed="false">
      <c r="A545" s="241"/>
      <c r="B545" s="241"/>
      <c r="C545" s="241"/>
      <c r="D545" s="241"/>
      <c r="E545" s="241"/>
      <c r="F545" s="241"/>
      <c r="G545" s="241"/>
      <c r="H545" s="241"/>
      <c r="I545" s="241"/>
      <c r="J545" s="241"/>
      <c r="K545" s="241"/>
      <c r="L545" s="241"/>
      <c r="M545" s="241"/>
      <c r="N545" s="243"/>
      <c r="O545" s="243"/>
      <c r="P545" s="243"/>
      <c r="Q545" s="244"/>
      <c r="R545" s="244"/>
      <c r="S545" s="244"/>
      <c r="T545" s="245"/>
      <c r="U545" s="244"/>
      <c r="V545" s="244"/>
      <c r="W545" s="244"/>
      <c r="X545" s="244"/>
      <c r="Y545" s="241"/>
      <c r="Z545" s="241"/>
      <c r="AA545" s="241"/>
      <c r="AB545" s="241"/>
      <c r="AC545" s="241"/>
      <c r="AD545" s="241"/>
      <c r="AE545" s="241"/>
      <c r="AF545" s="241"/>
      <c r="AG545" s="241"/>
      <c r="AH545" s="241"/>
      <c r="AI545" s="241"/>
      <c r="AJ545" s="241"/>
      <c r="AK545" s="241"/>
      <c r="AL545" s="241"/>
      <c r="AM545" s="241"/>
      <c r="AN545" s="241"/>
      <c r="AO545" s="241"/>
      <c r="AP545" s="241"/>
      <c r="AQ545" s="241"/>
      <c r="AR545" s="241"/>
      <c r="AS545" s="241"/>
      <c r="AT545" s="241"/>
      <c r="AU545" s="241"/>
      <c r="AV545" s="241"/>
      <c r="AW545" s="241"/>
      <c r="AX545" s="241"/>
      <c r="AY545" s="241"/>
      <c r="AZ545" s="241"/>
      <c r="BA545" s="241"/>
      <c r="BB545" s="241"/>
      <c r="BC545" s="241"/>
      <c r="BD545" s="241"/>
      <c r="BE545" s="241"/>
      <c r="BF545" s="241"/>
      <c r="BG545" s="241"/>
      <c r="BH545" s="241"/>
      <c r="BI545" s="241"/>
      <c r="BJ545" s="241"/>
      <c r="BK545" s="241"/>
      <c r="BL545" s="241"/>
      <c r="BM545" s="241"/>
      <c r="BN545" s="241"/>
      <c r="BO545" s="241"/>
      <c r="BP545" s="241"/>
    </row>
    <row r="546" customFormat="false" ht="15" hidden="false" customHeight="false" outlineLevel="0" collapsed="false">
      <c r="A546" s="241"/>
      <c r="B546" s="241"/>
      <c r="C546" s="241"/>
      <c r="D546" s="241"/>
      <c r="E546" s="241"/>
      <c r="F546" s="241"/>
      <c r="G546" s="241"/>
      <c r="H546" s="241"/>
      <c r="I546" s="241"/>
      <c r="J546" s="241"/>
      <c r="K546" s="241"/>
      <c r="L546" s="241"/>
      <c r="M546" s="241"/>
      <c r="N546" s="243"/>
      <c r="O546" s="243"/>
      <c r="P546" s="243"/>
      <c r="Q546" s="244"/>
      <c r="R546" s="244"/>
      <c r="S546" s="244"/>
      <c r="T546" s="245"/>
      <c r="U546" s="244"/>
      <c r="V546" s="244"/>
      <c r="W546" s="244"/>
      <c r="X546" s="244"/>
      <c r="Y546" s="241"/>
      <c r="Z546" s="241"/>
      <c r="AA546" s="241"/>
      <c r="AB546" s="241"/>
      <c r="AC546" s="241"/>
      <c r="AD546" s="241"/>
      <c r="AE546" s="241"/>
      <c r="AF546" s="241"/>
      <c r="AG546" s="241"/>
      <c r="AH546" s="241"/>
      <c r="AI546" s="241"/>
      <c r="AJ546" s="241"/>
      <c r="AK546" s="241"/>
      <c r="AL546" s="241"/>
      <c r="AM546" s="241"/>
      <c r="AN546" s="241"/>
      <c r="AO546" s="241"/>
      <c r="AP546" s="241"/>
      <c r="AQ546" s="241"/>
      <c r="AR546" s="241"/>
      <c r="AS546" s="241"/>
      <c r="AT546" s="241"/>
      <c r="AU546" s="241"/>
      <c r="AV546" s="241"/>
      <c r="AW546" s="241"/>
      <c r="AX546" s="241"/>
      <c r="AY546" s="241"/>
      <c r="AZ546" s="241"/>
      <c r="BA546" s="241"/>
      <c r="BB546" s="241"/>
      <c r="BC546" s="241"/>
      <c r="BD546" s="241"/>
      <c r="BE546" s="241"/>
      <c r="BF546" s="241"/>
      <c r="BG546" s="241"/>
      <c r="BH546" s="241"/>
      <c r="BI546" s="241"/>
      <c r="BJ546" s="241"/>
      <c r="BK546" s="241"/>
      <c r="BL546" s="241"/>
      <c r="BM546" s="241"/>
      <c r="BN546" s="241"/>
      <c r="BO546" s="241"/>
      <c r="BP546" s="241"/>
    </row>
    <row r="547" customFormat="false" ht="15" hidden="false" customHeight="false" outlineLevel="0" collapsed="false">
      <c r="A547" s="241"/>
      <c r="B547" s="241"/>
      <c r="C547" s="241"/>
      <c r="D547" s="241"/>
      <c r="E547" s="241"/>
      <c r="F547" s="241"/>
      <c r="G547" s="241"/>
      <c r="H547" s="241"/>
      <c r="I547" s="241"/>
      <c r="J547" s="241"/>
      <c r="K547" s="241"/>
      <c r="L547" s="241"/>
      <c r="M547" s="241"/>
      <c r="N547" s="243"/>
      <c r="O547" s="243"/>
      <c r="P547" s="243"/>
      <c r="Q547" s="244"/>
      <c r="R547" s="244"/>
      <c r="S547" s="244"/>
      <c r="T547" s="245"/>
      <c r="U547" s="244"/>
      <c r="V547" s="244"/>
      <c r="W547" s="244"/>
      <c r="X547" s="244"/>
      <c r="Y547" s="241"/>
      <c r="Z547" s="241"/>
      <c r="AA547" s="241"/>
      <c r="AB547" s="241"/>
      <c r="AC547" s="241"/>
      <c r="AD547" s="241"/>
      <c r="AE547" s="241"/>
      <c r="AF547" s="241"/>
      <c r="AG547" s="241"/>
      <c r="AH547" s="241"/>
      <c r="AI547" s="241"/>
      <c r="AJ547" s="241"/>
      <c r="AK547" s="241"/>
      <c r="AL547" s="241"/>
      <c r="AM547" s="241"/>
      <c r="AN547" s="241"/>
      <c r="AO547" s="241"/>
      <c r="AP547" s="241"/>
      <c r="AQ547" s="241"/>
      <c r="AR547" s="241"/>
      <c r="AS547" s="241"/>
      <c r="AT547" s="241"/>
      <c r="AU547" s="241"/>
      <c r="AV547" s="241"/>
      <c r="AW547" s="241"/>
      <c r="AX547" s="241"/>
      <c r="AY547" s="241"/>
      <c r="AZ547" s="241"/>
      <c r="BA547" s="241"/>
      <c r="BB547" s="241"/>
      <c r="BC547" s="241"/>
      <c r="BD547" s="241"/>
      <c r="BE547" s="241"/>
      <c r="BF547" s="241"/>
      <c r="BG547" s="241"/>
      <c r="BH547" s="241"/>
      <c r="BI547" s="241"/>
      <c r="BJ547" s="241"/>
      <c r="BK547" s="241"/>
      <c r="BL547" s="241"/>
      <c r="BM547" s="241"/>
      <c r="BN547" s="241"/>
      <c r="BO547" s="241"/>
      <c r="BP547" s="241"/>
    </row>
    <row r="548" customFormat="false" ht="15" hidden="false" customHeight="false" outlineLevel="0" collapsed="false">
      <c r="A548" s="241"/>
      <c r="B548" s="241"/>
      <c r="C548" s="241"/>
      <c r="D548" s="241"/>
      <c r="E548" s="241"/>
      <c r="F548" s="241"/>
      <c r="G548" s="241"/>
      <c r="H548" s="241"/>
      <c r="I548" s="241"/>
      <c r="J548" s="241"/>
      <c r="K548" s="241"/>
      <c r="L548" s="241"/>
      <c r="M548" s="241"/>
      <c r="N548" s="243"/>
      <c r="O548" s="243"/>
      <c r="P548" s="243"/>
      <c r="Q548" s="244"/>
      <c r="R548" s="244"/>
      <c r="S548" s="244"/>
      <c r="T548" s="245"/>
      <c r="U548" s="244"/>
      <c r="V548" s="244"/>
      <c r="W548" s="244"/>
      <c r="X548" s="244"/>
      <c r="Y548" s="241"/>
      <c r="Z548" s="241"/>
      <c r="AA548" s="241"/>
      <c r="AB548" s="241"/>
      <c r="AC548" s="241"/>
      <c r="AD548" s="241"/>
      <c r="AE548" s="241"/>
      <c r="AF548" s="241"/>
      <c r="AG548" s="241"/>
      <c r="AH548" s="241"/>
      <c r="AI548" s="241"/>
      <c r="AJ548" s="241"/>
      <c r="AK548" s="241"/>
      <c r="AL548" s="241"/>
      <c r="AM548" s="241"/>
      <c r="AN548" s="241"/>
      <c r="AO548" s="241"/>
      <c r="AP548" s="241"/>
      <c r="AQ548" s="241"/>
      <c r="AR548" s="241"/>
      <c r="AS548" s="241"/>
      <c r="AT548" s="241"/>
      <c r="AU548" s="241"/>
      <c r="AV548" s="241"/>
      <c r="AW548" s="241"/>
      <c r="AX548" s="241"/>
      <c r="AY548" s="241"/>
      <c r="AZ548" s="241"/>
      <c r="BA548" s="241"/>
      <c r="BB548" s="241"/>
      <c r="BC548" s="241"/>
      <c r="BD548" s="241"/>
      <c r="BE548" s="241"/>
      <c r="BF548" s="241"/>
      <c r="BG548" s="241"/>
      <c r="BH548" s="241"/>
      <c r="BI548" s="241"/>
      <c r="BJ548" s="241"/>
      <c r="BK548" s="241"/>
      <c r="BL548" s="241"/>
      <c r="BM548" s="241"/>
      <c r="BN548" s="241"/>
      <c r="BO548" s="241"/>
      <c r="BP548" s="241"/>
    </row>
    <row r="549" customFormat="false" ht="15" hidden="false" customHeight="false" outlineLevel="0" collapsed="false">
      <c r="A549" s="241"/>
      <c r="B549" s="241"/>
      <c r="C549" s="241"/>
      <c r="D549" s="241"/>
      <c r="E549" s="241"/>
      <c r="F549" s="241"/>
      <c r="G549" s="241"/>
      <c r="H549" s="241"/>
      <c r="I549" s="241"/>
      <c r="J549" s="241"/>
      <c r="K549" s="241"/>
      <c r="L549" s="241"/>
      <c r="M549" s="241"/>
      <c r="N549" s="243"/>
      <c r="O549" s="243"/>
      <c r="P549" s="243"/>
      <c r="Q549" s="244"/>
      <c r="R549" s="244"/>
      <c r="S549" s="244"/>
      <c r="T549" s="245"/>
      <c r="U549" s="244"/>
      <c r="V549" s="244"/>
      <c r="W549" s="244"/>
      <c r="X549" s="244"/>
      <c r="Y549" s="241"/>
      <c r="Z549" s="241"/>
      <c r="AA549" s="241"/>
      <c r="AB549" s="241"/>
      <c r="AC549" s="241"/>
      <c r="AD549" s="241"/>
      <c r="AE549" s="241"/>
      <c r="AF549" s="241"/>
      <c r="AG549" s="241"/>
      <c r="AH549" s="241"/>
      <c r="AI549" s="241"/>
      <c r="AJ549" s="241"/>
      <c r="AK549" s="241"/>
      <c r="AL549" s="241"/>
      <c r="AM549" s="241"/>
      <c r="AN549" s="241"/>
      <c r="AO549" s="241"/>
      <c r="AP549" s="241"/>
      <c r="AQ549" s="241"/>
      <c r="AR549" s="241"/>
      <c r="AS549" s="241"/>
      <c r="AT549" s="241"/>
      <c r="AU549" s="241"/>
      <c r="AV549" s="241"/>
      <c r="AW549" s="241"/>
      <c r="AX549" s="241"/>
      <c r="AY549" s="241"/>
      <c r="AZ549" s="241"/>
      <c r="BA549" s="241"/>
      <c r="BB549" s="241"/>
      <c r="BC549" s="241"/>
      <c r="BD549" s="241"/>
      <c r="BE549" s="241"/>
      <c r="BF549" s="241"/>
      <c r="BG549" s="241"/>
      <c r="BH549" s="241"/>
      <c r="BI549" s="241"/>
      <c r="BJ549" s="241"/>
      <c r="BK549" s="241"/>
      <c r="BL549" s="241"/>
      <c r="BM549" s="241"/>
      <c r="BN549" s="241"/>
      <c r="BO549" s="241"/>
      <c r="BP549" s="241"/>
    </row>
    <row r="550" customFormat="false" ht="15" hidden="false" customHeight="false" outlineLevel="0" collapsed="false">
      <c r="A550" s="241"/>
      <c r="B550" s="241"/>
      <c r="C550" s="241"/>
      <c r="D550" s="241"/>
      <c r="E550" s="241"/>
      <c r="F550" s="241"/>
      <c r="G550" s="241"/>
      <c r="H550" s="241"/>
      <c r="I550" s="241"/>
      <c r="J550" s="241"/>
      <c r="K550" s="241"/>
      <c r="L550" s="241"/>
      <c r="M550" s="241"/>
      <c r="N550" s="243"/>
      <c r="O550" s="243"/>
      <c r="P550" s="243"/>
      <c r="Q550" s="244"/>
      <c r="R550" s="244"/>
      <c r="S550" s="244"/>
      <c r="T550" s="245"/>
      <c r="U550" s="244"/>
      <c r="V550" s="244"/>
      <c r="W550" s="244"/>
      <c r="X550" s="244"/>
      <c r="Y550" s="241"/>
      <c r="Z550" s="241"/>
      <c r="AA550" s="241"/>
      <c r="AB550" s="241"/>
      <c r="AC550" s="241"/>
      <c r="AD550" s="241"/>
      <c r="AE550" s="241"/>
      <c r="AF550" s="241"/>
      <c r="AG550" s="241"/>
      <c r="AH550" s="241"/>
      <c r="AI550" s="241"/>
      <c r="AJ550" s="241"/>
      <c r="AK550" s="241"/>
      <c r="AL550" s="241"/>
      <c r="AM550" s="241"/>
      <c r="AN550" s="241"/>
      <c r="AO550" s="241"/>
      <c r="AP550" s="241"/>
      <c r="AQ550" s="241"/>
      <c r="AR550" s="241"/>
      <c r="AS550" s="241"/>
      <c r="AT550" s="241"/>
      <c r="AU550" s="241"/>
      <c r="AV550" s="241"/>
      <c r="AW550" s="241"/>
      <c r="AX550" s="241"/>
      <c r="AY550" s="241"/>
      <c r="AZ550" s="241"/>
      <c r="BA550" s="241"/>
      <c r="BB550" s="241"/>
      <c r="BC550" s="241"/>
      <c r="BD550" s="241"/>
      <c r="BE550" s="241"/>
      <c r="BF550" s="241"/>
      <c r="BG550" s="241"/>
      <c r="BH550" s="241"/>
      <c r="BI550" s="241"/>
      <c r="BJ550" s="241"/>
      <c r="BK550" s="241"/>
      <c r="BL550" s="241"/>
      <c r="BM550" s="241"/>
      <c r="BN550" s="241"/>
      <c r="BO550" s="241"/>
      <c r="BP550" s="241"/>
    </row>
    <row r="551" customFormat="false" ht="15" hidden="false" customHeight="false" outlineLevel="0" collapsed="false">
      <c r="A551" s="241"/>
      <c r="B551" s="241"/>
      <c r="C551" s="241"/>
      <c r="D551" s="241"/>
      <c r="E551" s="241"/>
      <c r="F551" s="241"/>
      <c r="G551" s="241"/>
      <c r="H551" s="241"/>
      <c r="I551" s="241"/>
      <c r="J551" s="241"/>
      <c r="K551" s="241"/>
      <c r="L551" s="241"/>
      <c r="M551" s="241"/>
      <c r="N551" s="243"/>
      <c r="O551" s="243"/>
      <c r="P551" s="243"/>
      <c r="Q551" s="244"/>
      <c r="R551" s="244"/>
      <c r="S551" s="244"/>
      <c r="T551" s="245"/>
      <c r="U551" s="244"/>
      <c r="V551" s="244"/>
      <c r="W551" s="244"/>
      <c r="X551" s="244"/>
      <c r="Y551" s="241"/>
      <c r="Z551" s="241"/>
      <c r="AA551" s="241"/>
      <c r="AB551" s="241"/>
      <c r="AC551" s="241"/>
      <c r="AD551" s="241"/>
      <c r="AE551" s="241"/>
      <c r="AF551" s="241"/>
      <c r="AG551" s="241"/>
      <c r="AH551" s="241"/>
      <c r="AI551" s="241"/>
      <c r="AJ551" s="241"/>
      <c r="AK551" s="241"/>
      <c r="AL551" s="241"/>
      <c r="AM551" s="241"/>
      <c r="AN551" s="241"/>
      <c r="AO551" s="241"/>
      <c r="AP551" s="241"/>
      <c r="AQ551" s="241"/>
      <c r="AR551" s="241"/>
      <c r="AS551" s="241"/>
      <c r="AT551" s="241"/>
      <c r="AU551" s="241"/>
      <c r="AV551" s="241"/>
      <c r="AW551" s="241"/>
      <c r="AX551" s="241"/>
      <c r="AY551" s="241"/>
      <c r="AZ551" s="241"/>
      <c r="BA551" s="241"/>
      <c r="BB551" s="241"/>
      <c r="BC551" s="241"/>
      <c r="BD551" s="241"/>
      <c r="BE551" s="241"/>
      <c r="BF551" s="241"/>
      <c r="BG551" s="241"/>
      <c r="BH551" s="241"/>
      <c r="BI551" s="241"/>
      <c r="BJ551" s="241"/>
      <c r="BK551" s="241"/>
      <c r="BL551" s="241"/>
      <c r="BM551" s="241"/>
      <c r="BN551" s="241"/>
      <c r="BO551" s="241"/>
      <c r="BP551" s="241"/>
    </row>
    <row r="552" customFormat="false" ht="15" hidden="false" customHeight="false" outlineLevel="0" collapsed="false">
      <c r="A552" s="241"/>
      <c r="B552" s="241"/>
      <c r="C552" s="241"/>
      <c r="D552" s="241"/>
      <c r="E552" s="241"/>
      <c r="F552" s="241"/>
      <c r="G552" s="241"/>
      <c r="H552" s="241"/>
      <c r="I552" s="241"/>
      <c r="J552" s="241"/>
      <c r="K552" s="241"/>
      <c r="L552" s="241"/>
      <c r="M552" s="241"/>
      <c r="N552" s="243"/>
      <c r="O552" s="243"/>
      <c r="P552" s="243"/>
      <c r="Q552" s="244"/>
      <c r="R552" s="244"/>
      <c r="S552" s="244"/>
      <c r="T552" s="245"/>
      <c r="U552" s="244"/>
      <c r="V552" s="244"/>
      <c r="W552" s="244"/>
      <c r="X552" s="244"/>
      <c r="Y552" s="241"/>
      <c r="Z552" s="241"/>
      <c r="AA552" s="241"/>
      <c r="AB552" s="241"/>
      <c r="AC552" s="241"/>
      <c r="AD552" s="241"/>
      <c r="AE552" s="241"/>
      <c r="AF552" s="241"/>
      <c r="AG552" s="241"/>
      <c r="AH552" s="241"/>
      <c r="AI552" s="241"/>
      <c r="AJ552" s="241"/>
      <c r="AK552" s="241"/>
      <c r="AL552" s="241"/>
      <c r="AM552" s="241"/>
      <c r="AN552" s="241"/>
      <c r="AO552" s="241"/>
      <c r="AP552" s="241"/>
      <c r="AQ552" s="241"/>
      <c r="AR552" s="241"/>
      <c r="AS552" s="241"/>
      <c r="AT552" s="241"/>
      <c r="AU552" s="241"/>
      <c r="AV552" s="241"/>
      <c r="AW552" s="241"/>
      <c r="AX552" s="241"/>
      <c r="AY552" s="241"/>
      <c r="AZ552" s="241"/>
      <c r="BA552" s="241"/>
      <c r="BB552" s="241"/>
      <c r="BC552" s="241"/>
      <c r="BD552" s="241"/>
      <c r="BE552" s="241"/>
      <c r="BF552" s="241"/>
      <c r="BG552" s="241"/>
      <c r="BH552" s="241"/>
      <c r="BI552" s="241"/>
      <c r="BJ552" s="241"/>
      <c r="BK552" s="241"/>
      <c r="BL552" s="241"/>
      <c r="BM552" s="241"/>
      <c r="BN552" s="241"/>
      <c r="BO552" s="241"/>
      <c r="BP552" s="241"/>
    </row>
    <row r="553" customFormat="false" ht="15" hidden="false" customHeight="false" outlineLevel="0" collapsed="false">
      <c r="A553" s="241"/>
      <c r="B553" s="241"/>
      <c r="C553" s="241"/>
      <c r="D553" s="241"/>
      <c r="E553" s="241"/>
      <c r="F553" s="241"/>
      <c r="G553" s="241"/>
      <c r="H553" s="241"/>
      <c r="I553" s="241"/>
      <c r="J553" s="241"/>
      <c r="K553" s="241"/>
      <c r="L553" s="241"/>
      <c r="M553" s="241"/>
      <c r="N553" s="243"/>
      <c r="O553" s="243"/>
      <c r="P553" s="243"/>
      <c r="Q553" s="244"/>
      <c r="R553" s="244"/>
      <c r="S553" s="244"/>
      <c r="T553" s="245"/>
      <c r="U553" s="244"/>
      <c r="V553" s="244"/>
      <c r="W553" s="244"/>
      <c r="X553" s="244"/>
      <c r="Y553" s="241"/>
      <c r="Z553" s="241"/>
      <c r="AA553" s="241"/>
      <c r="AB553" s="241"/>
      <c r="AC553" s="241"/>
      <c r="AD553" s="241"/>
      <c r="AE553" s="241"/>
      <c r="AF553" s="241"/>
      <c r="AG553" s="241"/>
      <c r="AH553" s="241"/>
      <c r="AI553" s="241"/>
      <c r="AJ553" s="241"/>
      <c r="AK553" s="241"/>
      <c r="AL553" s="241"/>
      <c r="AM553" s="241"/>
      <c r="AN553" s="241"/>
      <c r="AO553" s="241"/>
      <c r="AP553" s="241"/>
      <c r="AQ553" s="241"/>
      <c r="AR553" s="241"/>
      <c r="AS553" s="241"/>
      <c r="AT553" s="241"/>
      <c r="AU553" s="241"/>
      <c r="AV553" s="241"/>
      <c r="AW553" s="241"/>
      <c r="AX553" s="241"/>
      <c r="AY553" s="241"/>
      <c r="AZ553" s="241"/>
      <c r="BA553" s="241"/>
      <c r="BB553" s="241"/>
      <c r="BC553" s="241"/>
      <c r="BD553" s="241"/>
      <c r="BE553" s="241"/>
      <c r="BF553" s="241"/>
      <c r="BG553" s="241"/>
      <c r="BH553" s="241"/>
      <c r="BI553" s="241"/>
      <c r="BJ553" s="241"/>
      <c r="BK553" s="241"/>
      <c r="BL553" s="241"/>
      <c r="BM553" s="241"/>
      <c r="BN553" s="241"/>
      <c r="BO553" s="241"/>
      <c r="BP553" s="241"/>
    </row>
    <row r="554" customFormat="false" ht="15" hidden="false" customHeight="false" outlineLevel="0" collapsed="false">
      <c r="A554" s="241"/>
      <c r="B554" s="241"/>
      <c r="C554" s="241"/>
      <c r="D554" s="241"/>
      <c r="E554" s="241"/>
      <c r="F554" s="241"/>
      <c r="G554" s="241"/>
      <c r="H554" s="241"/>
      <c r="I554" s="241"/>
      <c r="J554" s="241"/>
      <c r="K554" s="241"/>
      <c r="L554" s="241"/>
      <c r="M554" s="241"/>
      <c r="N554" s="243"/>
      <c r="O554" s="243"/>
      <c r="P554" s="243"/>
      <c r="Q554" s="244"/>
      <c r="R554" s="244"/>
      <c r="S554" s="244"/>
      <c r="T554" s="245"/>
      <c r="U554" s="244"/>
      <c r="V554" s="244"/>
      <c r="W554" s="244"/>
      <c r="X554" s="244"/>
      <c r="Y554" s="241"/>
      <c r="Z554" s="241"/>
      <c r="AA554" s="241"/>
      <c r="AB554" s="241"/>
      <c r="AC554" s="241"/>
      <c r="AD554" s="241"/>
      <c r="AE554" s="241"/>
      <c r="AF554" s="241"/>
      <c r="AG554" s="241"/>
      <c r="AH554" s="241"/>
      <c r="AI554" s="241"/>
      <c r="AJ554" s="241"/>
      <c r="AK554" s="241"/>
      <c r="AL554" s="241"/>
      <c r="AM554" s="241"/>
      <c r="AN554" s="241"/>
      <c r="AO554" s="241"/>
      <c r="AP554" s="241"/>
      <c r="AQ554" s="241"/>
      <c r="AR554" s="241"/>
      <c r="AS554" s="241"/>
      <c r="AT554" s="241"/>
      <c r="AU554" s="241"/>
      <c r="AV554" s="241"/>
      <c r="AW554" s="241"/>
      <c r="AX554" s="241"/>
      <c r="AY554" s="241"/>
      <c r="AZ554" s="241"/>
      <c r="BA554" s="241"/>
      <c r="BB554" s="241"/>
      <c r="BC554" s="241"/>
      <c r="BD554" s="241"/>
      <c r="BE554" s="241"/>
      <c r="BF554" s="241"/>
      <c r="BG554" s="241"/>
      <c r="BH554" s="241"/>
      <c r="BI554" s="241"/>
      <c r="BJ554" s="241"/>
      <c r="BK554" s="241"/>
      <c r="BL554" s="241"/>
      <c r="BM554" s="241"/>
      <c r="BN554" s="241"/>
      <c r="BO554" s="241"/>
      <c r="BP554" s="241"/>
    </row>
    <row r="555" customFormat="false" ht="15" hidden="false" customHeight="false" outlineLevel="0" collapsed="false">
      <c r="A555" s="241"/>
      <c r="B555" s="241"/>
      <c r="C555" s="241"/>
      <c r="D555" s="241"/>
      <c r="E555" s="241"/>
      <c r="F555" s="241"/>
      <c r="G555" s="241"/>
      <c r="H555" s="241"/>
      <c r="I555" s="241"/>
      <c r="J555" s="241"/>
      <c r="K555" s="241"/>
      <c r="L555" s="241"/>
      <c r="M555" s="241"/>
      <c r="N555" s="243"/>
      <c r="O555" s="243"/>
      <c r="P555" s="243"/>
      <c r="Q555" s="244"/>
      <c r="R555" s="244"/>
      <c r="S555" s="244"/>
      <c r="T555" s="245"/>
      <c r="U555" s="244"/>
      <c r="V555" s="244"/>
      <c r="W555" s="244"/>
      <c r="X555" s="244"/>
      <c r="Y555" s="241"/>
      <c r="Z555" s="241"/>
      <c r="AA555" s="241"/>
      <c r="AB555" s="241"/>
      <c r="AC555" s="241"/>
      <c r="AD555" s="241"/>
      <c r="AE555" s="241"/>
      <c r="AF555" s="241"/>
      <c r="AG555" s="241"/>
      <c r="AH555" s="241"/>
      <c r="AI555" s="241"/>
      <c r="AJ555" s="241"/>
      <c r="AK555" s="241"/>
      <c r="AL555" s="241"/>
      <c r="AM555" s="241"/>
      <c r="AN555" s="241"/>
      <c r="AO555" s="241"/>
      <c r="AP555" s="241"/>
      <c r="AQ555" s="241"/>
      <c r="AR555" s="241"/>
      <c r="AS555" s="241"/>
      <c r="AT555" s="241"/>
      <c r="AU555" s="241"/>
      <c r="AV555" s="241"/>
      <c r="AW555" s="241"/>
      <c r="AX555" s="241"/>
      <c r="AY555" s="241"/>
      <c r="AZ555" s="241"/>
      <c r="BA555" s="241"/>
      <c r="BB555" s="241"/>
      <c r="BC555" s="241"/>
      <c r="BD555" s="241"/>
      <c r="BE555" s="241"/>
      <c r="BF555" s="241"/>
      <c r="BG555" s="241"/>
      <c r="BH555" s="241"/>
      <c r="BI555" s="241"/>
      <c r="BJ555" s="241"/>
      <c r="BK555" s="241"/>
      <c r="BL555" s="241"/>
      <c r="BM555" s="241"/>
      <c r="BN555" s="241"/>
      <c r="BO555" s="241"/>
      <c r="BP555" s="241"/>
    </row>
    <row r="556" customFormat="false" ht="15" hidden="false" customHeight="false" outlineLevel="0" collapsed="false">
      <c r="A556" s="241"/>
      <c r="B556" s="241"/>
      <c r="C556" s="241"/>
      <c r="D556" s="241"/>
      <c r="E556" s="241"/>
      <c r="F556" s="241"/>
      <c r="G556" s="241"/>
      <c r="H556" s="241"/>
      <c r="I556" s="241"/>
      <c r="J556" s="241"/>
      <c r="K556" s="241"/>
      <c r="L556" s="241"/>
      <c r="M556" s="241"/>
      <c r="N556" s="243"/>
      <c r="O556" s="243"/>
      <c r="P556" s="243"/>
      <c r="Q556" s="244"/>
      <c r="R556" s="244"/>
      <c r="S556" s="244"/>
      <c r="T556" s="245"/>
      <c r="U556" s="244"/>
      <c r="V556" s="244"/>
      <c r="W556" s="244"/>
      <c r="X556" s="244"/>
      <c r="Y556" s="241"/>
      <c r="Z556" s="241"/>
      <c r="AA556" s="241"/>
      <c r="AB556" s="241"/>
      <c r="AC556" s="241"/>
      <c r="AD556" s="241"/>
      <c r="AE556" s="241"/>
      <c r="AF556" s="241"/>
      <c r="AG556" s="241"/>
      <c r="AH556" s="241"/>
      <c r="AI556" s="241"/>
      <c r="AJ556" s="241"/>
      <c r="AK556" s="241"/>
      <c r="AL556" s="241"/>
      <c r="AM556" s="241"/>
      <c r="AN556" s="241"/>
      <c r="AO556" s="241"/>
      <c r="AP556" s="241"/>
      <c r="AQ556" s="241"/>
      <c r="AR556" s="241"/>
      <c r="AS556" s="241"/>
      <c r="AT556" s="241"/>
      <c r="AU556" s="241"/>
      <c r="AV556" s="241"/>
      <c r="AW556" s="241"/>
      <c r="AX556" s="241"/>
      <c r="AY556" s="241"/>
      <c r="AZ556" s="241"/>
      <c r="BA556" s="241"/>
      <c r="BB556" s="241"/>
      <c r="BC556" s="241"/>
      <c r="BD556" s="241"/>
      <c r="BE556" s="241"/>
      <c r="BF556" s="241"/>
      <c r="BG556" s="241"/>
      <c r="BH556" s="241"/>
      <c r="BI556" s="241"/>
      <c r="BJ556" s="241"/>
      <c r="BK556" s="241"/>
      <c r="BL556" s="241"/>
      <c r="BM556" s="241"/>
      <c r="BN556" s="241"/>
      <c r="BO556" s="241"/>
      <c r="BP556" s="241"/>
    </row>
    <row r="557" customFormat="false" ht="15" hidden="false" customHeight="false" outlineLevel="0" collapsed="false">
      <c r="A557" s="241"/>
      <c r="B557" s="241"/>
      <c r="C557" s="241"/>
      <c r="D557" s="241"/>
      <c r="E557" s="241"/>
      <c r="F557" s="241"/>
      <c r="G557" s="241"/>
      <c r="H557" s="241"/>
      <c r="I557" s="241"/>
      <c r="J557" s="241"/>
      <c r="K557" s="241"/>
      <c r="L557" s="241"/>
      <c r="M557" s="241"/>
      <c r="N557" s="243"/>
      <c r="O557" s="243"/>
      <c r="P557" s="243"/>
      <c r="Q557" s="244"/>
      <c r="R557" s="244"/>
      <c r="S557" s="244"/>
      <c r="T557" s="245"/>
      <c r="U557" s="244"/>
      <c r="V557" s="244"/>
      <c r="W557" s="244"/>
      <c r="X557" s="244"/>
      <c r="Y557" s="241"/>
      <c r="Z557" s="241"/>
      <c r="AA557" s="241"/>
      <c r="AB557" s="241"/>
      <c r="AC557" s="241"/>
      <c r="AD557" s="241"/>
      <c r="AE557" s="241"/>
      <c r="AF557" s="241"/>
      <c r="AG557" s="241"/>
      <c r="AH557" s="241"/>
      <c r="AI557" s="241"/>
      <c r="AJ557" s="241"/>
      <c r="AK557" s="241"/>
      <c r="AL557" s="241"/>
      <c r="AM557" s="241"/>
      <c r="AN557" s="241"/>
      <c r="AO557" s="241"/>
      <c r="AP557" s="241"/>
      <c r="AQ557" s="241"/>
      <c r="AR557" s="241"/>
      <c r="AS557" s="241"/>
      <c r="AT557" s="241"/>
      <c r="AU557" s="241"/>
      <c r="AV557" s="241"/>
      <c r="AW557" s="241"/>
      <c r="AX557" s="241"/>
      <c r="AY557" s="241"/>
      <c r="AZ557" s="241"/>
      <c r="BA557" s="241"/>
      <c r="BB557" s="241"/>
      <c r="BC557" s="241"/>
      <c r="BD557" s="241"/>
      <c r="BE557" s="241"/>
      <c r="BF557" s="241"/>
      <c r="BG557" s="241"/>
      <c r="BH557" s="241"/>
      <c r="BI557" s="241"/>
      <c r="BJ557" s="241"/>
      <c r="BK557" s="241"/>
      <c r="BL557" s="241"/>
      <c r="BM557" s="241"/>
      <c r="BN557" s="241"/>
      <c r="BO557" s="241"/>
      <c r="BP557" s="241"/>
    </row>
    <row r="558" customFormat="false" ht="15" hidden="false" customHeight="false" outlineLevel="0" collapsed="false">
      <c r="A558" s="241"/>
      <c r="B558" s="241"/>
      <c r="C558" s="241"/>
      <c r="D558" s="241"/>
      <c r="E558" s="241"/>
      <c r="F558" s="241"/>
      <c r="G558" s="241"/>
      <c r="H558" s="241"/>
      <c r="I558" s="241"/>
      <c r="J558" s="241"/>
      <c r="K558" s="241"/>
      <c r="L558" s="241"/>
      <c r="M558" s="241"/>
      <c r="N558" s="243"/>
      <c r="O558" s="243"/>
      <c r="P558" s="243"/>
      <c r="Q558" s="244"/>
      <c r="R558" s="244"/>
      <c r="S558" s="244"/>
      <c r="T558" s="245"/>
      <c r="U558" s="244"/>
      <c r="V558" s="244"/>
      <c r="W558" s="244"/>
      <c r="X558" s="244"/>
      <c r="Y558" s="241"/>
      <c r="Z558" s="241"/>
      <c r="AA558" s="241"/>
      <c r="AB558" s="241"/>
      <c r="AC558" s="241"/>
      <c r="AD558" s="241"/>
      <c r="AE558" s="241"/>
      <c r="AF558" s="241"/>
      <c r="AG558" s="241"/>
      <c r="AH558" s="241"/>
      <c r="AI558" s="241"/>
      <c r="AJ558" s="241"/>
      <c r="AK558" s="241"/>
      <c r="AL558" s="241"/>
      <c r="AM558" s="241"/>
      <c r="AN558" s="241"/>
      <c r="AO558" s="241"/>
      <c r="AP558" s="241"/>
      <c r="AQ558" s="241"/>
      <c r="AR558" s="241"/>
      <c r="AS558" s="241"/>
      <c r="AT558" s="241"/>
      <c r="AU558" s="241"/>
      <c r="AV558" s="241"/>
      <c r="AW558" s="241"/>
      <c r="AX558" s="241"/>
      <c r="AY558" s="241"/>
      <c r="AZ558" s="241"/>
      <c r="BA558" s="241"/>
      <c r="BB558" s="241"/>
      <c r="BC558" s="241"/>
      <c r="BD558" s="241"/>
      <c r="BE558" s="241"/>
      <c r="BF558" s="241"/>
      <c r="BG558" s="241"/>
      <c r="BH558" s="241"/>
      <c r="BI558" s="241"/>
      <c r="BJ558" s="241"/>
      <c r="BK558" s="241"/>
      <c r="BL558" s="241"/>
      <c r="BM558" s="241"/>
      <c r="BN558" s="241"/>
      <c r="BO558" s="241"/>
      <c r="BP558" s="241"/>
    </row>
    <row r="559" customFormat="false" ht="15" hidden="false" customHeight="false" outlineLevel="0" collapsed="false">
      <c r="A559" s="241"/>
      <c r="B559" s="241"/>
      <c r="C559" s="241"/>
      <c r="D559" s="241"/>
      <c r="E559" s="241"/>
      <c r="F559" s="241"/>
      <c r="G559" s="241"/>
      <c r="H559" s="241"/>
      <c r="I559" s="241"/>
      <c r="J559" s="241"/>
      <c r="K559" s="241"/>
      <c r="L559" s="241"/>
      <c r="M559" s="241"/>
      <c r="N559" s="243"/>
      <c r="O559" s="243"/>
      <c r="P559" s="243"/>
      <c r="Q559" s="244"/>
      <c r="R559" s="244"/>
      <c r="S559" s="244"/>
      <c r="T559" s="245"/>
      <c r="U559" s="244"/>
      <c r="V559" s="244"/>
      <c r="W559" s="244"/>
      <c r="X559" s="244"/>
      <c r="Y559" s="241"/>
      <c r="Z559" s="241"/>
      <c r="AA559" s="241"/>
      <c r="AB559" s="241"/>
      <c r="AC559" s="241"/>
      <c r="AD559" s="241"/>
      <c r="AE559" s="241"/>
      <c r="AF559" s="241"/>
      <c r="AG559" s="241"/>
      <c r="AH559" s="241"/>
      <c r="AI559" s="241"/>
      <c r="AJ559" s="241"/>
      <c r="AK559" s="241"/>
      <c r="AL559" s="241"/>
      <c r="AM559" s="241"/>
      <c r="AN559" s="241"/>
      <c r="AO559" s="241"/>
      <c r="AP559" s="241"/>
      <c r="AQ559" s="241"/>
      <c r="AR559" s="241"/>
      <c r="AS559" s="241"/>
      <c r="AT559" s="241"/>
      <c r="AU559" s="241"/>
      <c r="AV559" s="241"/>
      <c r="AW559" s="241"/>
      <c r="AX559" s="241"/>
      <c r="AY559" s="241"/>
      <c r="AZ559" s="241"/>
      <c r="BA559" s="241"/>
      <c r="BB559" s="241"/>
      <c r="BC559" s="241"/>
      <c r="BD559" s="241"/>
      <c r="BE559" s="241"/>
      <c r="BF559" s="241"/>
      <c r="BG559" s="241"/>
      <c r="BH559" s="241"/>
      <c r="BI559" s="241"/>
      <c r="BJ559" s="241"/>
      <c r="BK559" s="241"/>
      <c r="BL559" s="241"/>
      <c r="BM559" s="241"/>
      <c r="BN559" s="241"/>
      <c r="BO559" s="241"/>
      <c r="BP559" s="241"/>
    </row>
    <row r="560" customFormat="false" ht="15" hidden="false" customHeight="false" outlineLevel="0" collapsed="false">
      <c r="A560" s="241"/>
      <c r="B560" s="241"/>
      <c r="C560" s="241"/>
      <c r="D560" s="241"/>
      <c r="E560" s="241"/>
      <c r="F560" s="241"/>
      <c r="G560" s="241"/>
      <c r="H560" s="241"/>
      <c r="I560" s="241"/>
      <c r="J560" s="241"/>
      <c r="K560" s="241"/>
      <c r="L560" s="241"/>
      <c r="M560" s="241"/>
      <c r="N560" s="243"/>
      <c r="O560" s="243"/>
      <c r="P560" s="243"/>
      <c r="Q560" s="244"/>
      <c r="R560" s="244"/>
      <c r="S560" s="244"/>
      <c r="T560" s="245"/>
      <c r="U560" s="244"/>
      <c r="V560" s="244"/>
      <c r="W560" s="244"/>
      <c r="X560" s="244"/>
      <c r="Y560" s="241"/>
      <c r="Z560" s="241"/>
      <c r="AA560" s="241"/>
      <c r="AB560" s="241"/>
      <c r="AC560" s="241"/>
      <c r="AD560" s="241"/>
      <c r="AE560" s="241"/>
      <c r="AF560" s="241"/>
      <c r="AG560" s="241"/>
      <c r="AH560" s="241"/>
      <c r="AI560" s="241"/>
      <c r="AJ560" s="241"/>
      <c r="AK560" s="241"/>
      <c r="AL560" s="241"/>
      <c r="AM560" s="241"/>
      <c r="AN560" s="241"/>
      <c r="AO560" s="241"/>
      <c r="AP560" s="241"/>
      <c r="AQ560" s="241"/>
      <c r="AR560" s="241"/>
      <c r="AS560" s="241"/>
      <c r="AT560" s="241"/>
      <c r="AU560" s="241"/>
      <c r="AV560" s="241"/>
      <c r="AW560" s="241"/>
      <c r="AX560" s="241"/>
      <c r="AY560" s="241"/>
      <c r="AZ560" s="241"/>
      <c r="BA560" s="241"/>
      <c r="BB560" s="241"/>
      <c r="BC560" s="241"/>
      <c r="BD560" s="241"/>
      <c r="BE560" s="241"/>
      <c r="BF560" s="241"/>
      <c r="BG560" s="241"/>
      <c r="BH560" s="241"/>
      <c r="BI560" s="241"/>
      <c r="BJ560" s="241"/>
      <c r="BK560" s="241"/>
      <c r="BL560" s="241"/>
      <c r="BM560" s="241"/>
      <c r="BN560" s="241"/>
      <c r="BO560" s="241"/>
      <c r="BP560" s="241"/>
    </row>
    <row r="561" customFormat="false" ht="15" hidden="false" customHeight="false" outlineLevel="0" collapsed="false">
      <c r="A561" s="241"/>
      <c r="B561" s="241"/>
      <c r="C561" s="241"/>
      <c r="D561" s="241"/>
      <c r="E561" s="241"/>
      <c r="F561" s="241"/>
      <c r="G561" s="241"/>
      <c r="H561" s="241"/>
      <c r="I561" s="241"/>
      <c r="J561" s="241"/>
      <c r="K561" s="241"/>
      <c r="L561" s="241"/>
      <c r="M561" s="241"/>
      <c r="N561" s="243"/>
      <c r="O561" s="243"/>
      <c r="P561" s="243"/>
      <c r="Q561" s="244"/>
      <c r="R561" s="244"/>
      <c r="S561" s="244"/>
      <c r="T561" s="245"/>
      <c r="U561" s="244"/>
      <c r="V561" s="244"/>
      <c r="W561" s="244"/>
      <c r="X561" s="244"/>
      <c r="Y561" s="241"/>
      <c r="Z561" s="241"/>
      <c r="AA561" s="241"/>
      <c r="AB561" s="241"/>
      <c r="AC561" s="241"/>
      <c r="AD561" s="241"/>
      <c r="AE561" s="241"/>
      <c r="AF561" s="241"/>
      <c r="AG561" s="241"/>
      <c r="AH561" s="241"/>
      <c r="AI561" s="241"/>
      <c r="AJ561" s="241"/>
      <c r="AK561" s="241"/>
      <c r="AL561" s="241"/>
      <c r="AM561" s="241"/>
      <c r="AN561" s="241"/>
      <c r="AO561" s="241"/>
      <c r="AP561" s="241"/>
      <c r="AQ561" s="241"/>
      <c r="AR561" s="241"/>
      <c r="AS561" s="241"/>
      <c r="AT561" s="241"/>
      <c r="AU561" s="241"/>
      <c r="AV561" s="241"/>
      <c r="AW561" s="241"/>
      <c r="AX561" s="241"/>
      <c r="AY561" s="241"/>
      <c r="AZ561" s="241"/>
      <c r="BA561" s="241"/>
      <c r="BB561" s="241"/>
      <c r="BC561" s="241"/>
      <c r="BD561" s="241"/>
      <c r="BE561" s="241"/>
      <c r="BF561" s="241"/>
      <c r="BG561" s="241"/>
      <c r="BH561" s="241"/>
      <c r="BI561" s="241"/>
      <c r="BJ561" s="241"/>
      <c r="BK561" s="241"/>
      <c r="BL561" s="241"/>
      <c r="BM561" s="241"/>
      <c r="BN561" s="241"/>
      <c r="BO561" s="241"/>
      <c r="BP561" s="241"/>
    </row>
    <row r="562" customFormat="false" ht="15" hidden="false" customHeight="false" outlineLevel="0" collapsed="false">
      <c r="A562" s="241"/>
      <c r="B562" s="241"/>
      <c r="C562" s="241"/>
      <c r="D562" s="241"/>
      <c r="E562" s="241"/>
      <c r="F562" s="241"/>
      <c r="G562" s="241"/>
      <c r="H562" s="241"/>
      <c r="I562" s="241"/>
      <c r="J562" s="241"/>
      <c r="K562" s="241"/>
      <c r="L562" s="241"/>
      <c r="M562" s="241"/>
      <c r="N562" s="243"/>
      <c r="O562" s="243"/>
      <c r="P562" s="243"/>
      <c r="Q562" s="244"/>
      <c r="R562" s="244"/>
      <c r="S562" s="244"/>
      <c r="T562" s="245"/>
      <c r="U562" s="244"/>
      <c r="V562" s="244"/>
      <c r="W562" s="244"/>
      <c r="X562" s="244"/>
      <c r="Y562" s="241"/>
      <c r="Z562" s="241"/>
      <c r="AA562" s="241"/>
      <c r="AB562" s="241"/>
      <c r="AC562" s="241"/>
      <c r="AD562" s="241"/>
      <c r="AE562" s="241"/>
      <c r="AF562" s="241"/>
      <c r="AG562" s="241"/>
      <c r="AH562" s="241"/>
      <c r="AI562" s="241"/>
      <c r="AJ562" s="241"/>
      <c r="AK562" s="241"/>
      <c r="AL562" s="241"/>
      <c r="AM562" s="241"/>
      <c r="AN562" s="241"/>
      <c r="AO562" s="241"/>
      <c r="AP562" s="241"/>
      <c r="AQ562" s="241"/>
      <c r="AR562" s="241"/>
      <c r="AS562" s="241"/>
      <c r="AT562" s="241"/>
      <c r="AU562" s="241"/>
      <c r="AV562" s="241"/>
      <c r="AW562" s="241"/>
      <c r="AX562" s="241"/>
      <c r="AY562" s="241"/>
      <c r="AZ562" s="241"/>
      <c r="BA562" s="241"/>
      <c r="BB562" s="241"/>
      <c r="BC562" s="241"/>
      <c r="BD562" s="241"/>
      <c r="BE562" s="241"/>
      <c r="BF562" s="241"/>
      <c r="BG562" s="241"/>
      <c r="BH562" s="241"/>
      <c r="BI562" s="241"/>
      <c r="BJ562" s="241"/>
      <c r="BK562" s="241"/>
      <c r="BL562" s="241"/>
      <c r="BM562" s="241"/>
      <c r="BN562" s="241"/>
      <c r="BO562" s="241"/>
      <c r="BP562" s="241"/>
    </row>
    <row r="563" customFormat="false" ht="15" hidden="false" customHeight="false" outlineLevel="0" collapsed="false">
      <c r="A563" s="241"/>
      <c r="B563" s="241"/>
      <c r="C563" s="241"/>
      <c r="D563" s="241"/>
      <c r="E563" s="241"/>
      <c r="F563" s="241"/>
      <c r="G563" s="241"/>
      <c r="H563" s="241"/>
      <c r="I563" s="241"/>
      <c r="J563" s="241"/>
      <c r="K563" s="241"/>
      <c r="L563" s="241"/>
      <c r="M563" s="241"/>
      <c r="N563" s="243"/>
      <c r="O563" s="243"/>
      <c r="P563" s="243"/>
      <c r="Q563" s="244"/>
      <c r="R563" s="244"/>
      <c r="S563" s="244"/>
      <c r="T563" s="245"/>
      <c r="U563" s="244"/>
      <c r="V563" s="244"/>
      <c r="W563" s="244"/>
      <c r="X563" s="244"/>
      <c r="Y563" s="241"/>
      <c r="Z563" s="241"/>
      <c r="AA563" s="241"/>
      <c r="AB563" s="241"/>
      <c r="AC563" s="241"/>
      <c r="AD563" s="241"/>
      <c r="AE563" s="241"/>
      <c r="AF563" s="241"/>
      <c r="AG563" s="241"/>
      <c r="AH563" s="241"/>
      <c r="AI563" s="241"/>
      <c r="AJ563" s="241"/>
      <c r="AK563" s="241"/>
      <c r="AL563" s="241"/>
      <c r="AM563" s="241"/>
      <c r="AN563" s="241"/>
      <c r="AO563" s="241"/>
      <c r="AP563" s="241"/>
      <c r="AQ563" s="241"/>
      <c r="AR563" s="241"/>
      <c r="AS563" s="241"/>
      <c r="AT563" s="241"/>
      <c r="AU563" s="241"/>
      <c r="AV563" s="241"/>
      <c r="AW563" s="241"/>
      <c r="AX563" s="241"/>
      <c r="AY563" s="241"/>
      <c r="AZ563" s="241"/>
      <c r="BA563" s="241"/>
      <c r="BB563" s="241"/>
      <c r="BC563" s="241"/>
      <c r="BD563" s="241"/>
      <c r="BE563" s="241"/>
      <c r="BF563" s="241"/>
      <c r="BG563" s="241"/>
      <c r="BH563" s="241"/>
      <c r="BI563" s="241"/>
      <c r="BJ563" s="241"/>
      <c r="BK563" s="241"/>
      <c r="BL563" s="241"/>
      <c r="BM563" s="241"/>
      <c r="BN563" s="241"/>
      <c r="BO563" s="241"/>
      <c r="BP563" s="241"/>
    </row>
    <row r="564" customFormat="false" ht="15" hidden="false" customHeight="false" outlineLevel="0" collapsed="false">
      <c r="A564" s="241"/>
      <c r="B564" s="241"/>
      <c r="C564" s="241"/>
      <c r="D564" s="241"/>
      <c r="E564" s="241"/>
      <c r="F564" s="241"/>
      <c r="G564" s="241"/>
      <c r="H564" s="241"/>
      <c r="I564" s="241"/>
      <c r="J564" s="241"/>
      <c r="K564" s="241"/>
      <c r="L564" s="241"/>
      <c r="M564" s="241"/>
      <c r="N564" s="243"/>
      <c r="O564" s="243"/>
      <c r="P564" s="243"/>
      <c r="Q564" s="244"/>
      <c r="R564" s="244"/>
      <c r="S564" s="244"/>
      <c r="T564" s="245"/>
      <c r="U564" s="244"/>
      <c r="V564" s="244"/>
      <c r="W564" s="244"/>
      <c r="X564" s="244"/>
      <c r="Y564" s="241"/>
      <c r="Z564" s="241"/>
      <c r="AA564" s="241"/>
      <c r="AB564" s="241"/>
      <c r="AC564" s="241"/>
      <c r="AD564" s="241"/>
      <c r="AE564" s="241"/>
      <c r="AF564" s="241"/>
      <c r="AG564" s="241"/>
      <c r="AH564" s="241"/>
      <c r="AI564" s="241"/>
      <c r="AJ564" s="241"/>
      <c r="AK564" s="241"/>
      <c r="AL564" s="241"/>
      <c r="AM564" s="241"/>
      <c r="AN564" s="241"/>
      <c r="AO564" s="241"/>
      <c r="AP564" s="241"/>
      <c r="AQ564" s="241"/>
      <c r="AR564" s="241"/>
      <c r="AS564" s="241"/>
      <c r="AT564" s="241"/>
      <c r="AU564" s="241"/>
      <c r="AV564" s="241"/>
      <c r="AW564" s="241"/>
      <c r="AX564" s="241"/>
      <c r="AY564" s="241"/>
      <c r="AZ564" s="241"/>
      <c r="BA564" s="241"/>
      <c r="BB564" s="241"/>
      <c r="BC564" s="241"/>
      <c r="BD564" s="241"/>
      <c r="BE564" s="241"/>
      <c r="BF564" s="241"/>
      <c r="BG564" s="241"/>
      <c r="BH564" s="241"/>
      <c r="BI564" s="241"/>
      <c r="BJ564" s="241"/>
      <c r="BK564" s="241"/>
      <c r="BL564" s="241"/>
      <c r="BM564" s="241"/>
      <c r="BN564" s="241"/>
      <c r="BO564" s="241"/>
      <c r="BP564" s="241"/>
    </row>
    <row r="565" customFormat="false" ht="15" hidden="false" customHeight="false" outlineLevel="0" collapsed="false">
      <c r="A565" s="241"/>
      <c r="B565" s="241"/>
      <c r="C565" s="241"/>
      <c r="D565" s="241"/>
      <c r="E565" s="241"/>
      <c r="F565" s="241"/>
      <c r="G565" s="241"/>
      <c r="H565" s="241"/>
      <c r="I565" s="241"/>
      <c r="J565" s="241"/>
      <c r="K565" s="241"/>
      <c r="L565" s="241"/>
      <c r="M565" s="241"/>
      <c r="N565" s="243"/>
      <c r="O565" s="243"/>
      <c r="P565" s="243"/>
      <c r="Q565" s="244"/>
      <c r="R565" s="244"/>
      <c r="S565" s="244"/>
      <c r="T565" s="245"/>
      <c r="U565" s="244"/>
      <c r="V565" s="244"/>
      <c r="W565" s="244"/>
      <c r="X565" s="244"/>
      <c r="Y565" s="241"/>
      <c r="Z565" s="241"/>
      <c r="AA565" s="241"/>
      <c r="AB565" s="241"/>
      <c r="AC565" s="241"/>
      <c r="AD565" s="241"/>
      <c r="AE565" s="241"/>
      <c r="AF565" s="241"/>
      <c r="AG565" s="241"/>
      <c r="AH565" s="241"/>
      <c r="AI565" s="241"/>
      <c r="AJ565" s="241"/>
      <c r="AK565" s="241"/>
      <c r="AL565" s="241"/>
      <c r="AM565" s="241"/>
      <c r="AN565" s="241"/>
      <c r="AO565" s="241"/>
      <c r="AP565" s="241"/>
      <c r="AQ565" s="241"/>
      <c r="AR565" s="241"/>
      <c r="AS565" s="241"/>
      <c r="AT565" s="241"/>
      <c r="AU565" s="241"/>
      <c r="AV565" s="241"/>
      <c r="AW565" s="241"/>
      <c r="AX565" s="241"/>
      <c r="AY565" s="241"/>
      <c r="AZ565" s="241"/>
      <c r="BA565" s="241"/>
      <c r="BB565" s="241"/>
      <c r="BC565" s="241"/>
      <c r="BD565" s="241"/>
      <c r="BE565" s="241"/>
      <c r="BF565" s="241"/>
      <c r="BG565" s="241"/>
      <c r="BH565" s="241"/>
      <c r="BI565" s="241"/>
      <c r="BJ565" s="241"/>
      <c r="BK565" s="241"/>
      <c r="BL565" s="241"/>
      <c r="BM565" s="241"/>
      <c r="BN565" s="241"/>
      <c r="BO565" s="241"/>
      <c r="BP565" s="241"/>
    </row>
    <row r="566" customFormat="false" ht="15" hidden="false" customHeight="false" outlineLevel="0" collapsed="false">
      <c r="A566" s="241"/>
      <c r="B566" s="241"/>
      <c r="C566" s="241"/>
      <c r="D566" s="241"/>
      <c r="E566" s="241"/>
      <c r="F566" s="241"/>
      <c r="G566" s="241"/>
      <c r="H566" s="241"/>
      <c r="I566" s="241"/>
      <c r="J566" s="241"/>
      <c r="K566" s="241"/>
      <c r="L566" s="241"/>
      <c r="M566" s="241"/>
      <c r="N566" s="243"/>
      <c r="O566" s="243"/>
      <c r="P566" s="243"/>
      <c r="Q566" s="244"/>
      <c r="R566" s="244"/>
      <c r="S566" s="244"/>
      <c r="T566" s="245"/>
      <c r="U566" s="244"/>
      <c r="V566" s="244"/>
      <c r="W566" s="244"/>
      <c r="X566" s="244"/>
      <c r="Y566" s="241"/>
      <c r="Z566" s="241"/>
      <c r="AA566" s="241"/>
      <c r="AB566" s="241"/>
      <c r="AC566" s="241"/>
      <c r="AD566" s="241"/>
      <c r="AE566" s="241"/>
      <c r="AF566" s="241"/>
      <c r="AG566" s="241"/>
      <c r="AH566" s="241"/>
      <c r="AI566" s="241"/>
      <c r="AJ566" s="241"/>
      <c r="AK566" s="241"/>
      <c r="AL566" s="241"/>
      <c r="AM566" s="241"/>
      <c r="AN566" s="241"/>
      <c r="AO566" s="241"/>
      <c r="AP566" s="241"/>
      <c r="AQ566" s="241"/>
      <c r="AR566" s="241"/>
      <c r="AS566" s="241"/>
      <c r="AT566" s="241"/>
      <c r="AU566" s="241"/>
      <c r="AV566" s="241"/>
      <c r="AW566" s="241"/>
      <c r="AX566" s="241"/>
      <c r="AY566" s="241"/>
      <c r="AZ566" s="241"/>
      <c r="BA566" s="241"/>
      <c r="BB566" s="241"/>
      <c r="BC566" s="241"/>
      <c r="BD566" s="241"/>
      <c r="BE566" s="241"/>
      <c r="BF566" s="241"/>
      <c r="BG566" s="241"/>
      <c r="BH566" s="241"/>
      <c r="BI566" s="241"/>
      <c r="BJ566" s="241"/>
      <c r="BK566" s="241"/>
      <c r="BL566" s="241"/>
      <c r="BM566" s="241"/>
      <c r="BN566" s="241"/>
      <c r="BO566" s="241"/>
      <c r="BP566" s="241"/>
    </row>
    <row r="567" customFormat="false" ht="15" hidden="false" customHeight="false" outlineLevel="0" collapsed="false">
      <c r="A567" s="241"/>
      <c r="B567" s="241"/>
      <c r="C567" s="241"/>
      <c r="D567" s="241"/>
      <c r="E567" s="241"/>
      <c r="F567" s="241"/>
      <c r="G567" s="241"/>
      <c r="H567" s="241"/>
      <c r="I567" s="241"/>
      <c r="J567" s="241"/>
      <c r="K567" s="241"/>
      <c r="L567" s="241"/>
      <c r="M567" s="241"/>
      <c r="N567" s="243"/>
      <c r="O567" s="243"/>
      <c r="P567" s="243"/>
      <c r="Q567" s="244"/>
      <c r="R567" s="244"/>
      <c r="S567" s="244"/>
      <c r="T567" s="245"/>
      <c r="U567" s="244"/>
      <c r="V567" s="244"/>
      <c r="W567" s="244"/>
      <c r="X567" s="244"/>
      <c r="Y567" s="241"/>
      <c r="Z567" s="241"/>
      <c r="AA567" s="241"/>
      <c r="AB567" s="241"/>
      <c r="AC567" s="241"/>
      <c r="AD567" s="241"/>
      <c r="AE567" s="241"/>
      <c r="AF567" s="241"/>
      <c r="AG567" s="241"/>
      <c r="AH567" s="241"/>
      <c r="AI567" s="241"/>
      <c r="AJ567" s="241"/>
      <c r="AK567" s="241"/>
      <c r="AL567" s="241"/>
      <c r="AM567" s="241"/>
      <c r="AN567" s="241"/>
      <c r="AO567" s="241"/>
      <c r="AP567" s="241"/>
      <c r="AQ567" s="241"/>
      <c r="AR567" s="241"/>
      <c r="AS567" s="241"/>
      <c r="AT567" s="241"/>
      <c r="AU567" s="241"/>
      <c r="AV567" s="241"/>
      <c r="AW567" s="241"/>
      <c r="AX567" s="241"/>
      <c r="AY567" s="241"/>
      <c r="AZ567" s="241"/>
      <c r="BA567" s="241"/>
      <c r="BB567" s="241"/>
      <c r="BC567" s="241"/>
      <c r="BD567" s="241"/>
      <c r="BE567" s="241"/>
      <c r="BF567" s="241"/>
      <c r="BG567" s="241"/>
      <c r="BH567" s="241"/>
      <c r="BI567" s="241"/>
      <c r="BJ567" s="241"/>
      <c r="BK567" s="241"/>
      <c r="BL567" s="241"/>
      <c r="BM567" s="241"/>
      <c r="BN567" s="241"/>
      <c r="BO567" s="241"/>
      <c r="BP567" s="241"/>
    </row>
    <row r="568" customFormat="false" ht="15" hidden="false" customHeight="false" outlineLevel="0" collapsed="false">
      <c r="A568" s="241"/>
      <c r="B568" s="241"/>
      <c r="C568" s="241"/>
      <c r="D568" s="241"/>
      <c r="E568" s="241"/>
      <c r="F568" s="241"/>
      <c r="G568" s="241"/>
      <c r="H568" s="241"/>
      <c r="I568" s="241"/>
      <c r="J568" s="241"/>
      <c r="K568" s="241"/>
      <c r="L568" s="241"/>
      <c r="M568" s="241"/>
      <c r="N568" s="243"/>
      <c r="O568" s="243"/>
      <c r="P568" s="243"/>
      <c r="Q568" s="244"/>
      <c r="R568" s="244"/>
      <c r="S568" s="244"/>
      <c r="T568" s="245"/>
      <c r="U568" s="244"/>
      <c r="V568" s="244"/>
      <c r="W568" s="244"/>
      <c r="X568" s="244"/>
      <c r="Y568" s="241"/>
      <c r="Z568" s="241"/>
      <c r="AA568" s="241"/>
      <c r="AB568" s="241"/>
      <c r="AC568" s="241"/>
      <c r="AD568" s="241"/>
      <c r="AE568" s="241"/>
      <c r="AF568" s="241"/>
      <c r="AG568" s="241"/>
      <c r="AH568" s="241"/>
      <c r="AI568" s="241"/>
      <c r="AJ568" s="241"/>
      <c r="AK568" s="241"/>
      <c r="AL568" s="241"/>
      <c r="AM568" s="241"/>
      <c r="AN568" s="241"/>
      <c r="AO568" s="241"/>
      <c r="AP568" s="241"/>
      <c r="AQ568" s="241"/>
      <c r="AR568" s="241"/>
      <c r="AS568" s="241"/>
      <c r="AT568" s="241"/>
      <c r="AU568" s="241"/>
      <c r="AV568" s="241"/>
      <c r="AW568" s="241"/>
      <c r="AX568" s="241"/>
      <c r="AY568" s="241"/>
      <c r="AZ568" s="241"/>
      <c r="BA568" s="241"/>
      <c r="BB568" s="241"/>
      <c r="BC568" s="241"/>
      <c r="BD568" s="241"/>
      <c r="BE568" s="241"/>
      <c r="BF568" s="241"/>
      <c r="BG568" s="241"/>
      <c r="BH568" s="241"/>
      <c r="BI568" s="241"/>
      <c r="BJ568" s="241"/>
      <c r="BK568" s="241"/>
      <c r="BL568" s="241"/>
      <c r="BM568" s="241"/>
      <c r="BN568" s="241"/>
      <c r="BO568" s="241"/>
      <c r="BP568" s="241"/>
    </row>
    <row r="569" customFormat="false" ht="15" hidden="false" customHeight="false" outlineLevel="0" collapsed="false">
      <c r="A569" s="241"/>
      <c r="B569" s="241"/>
      <c r="C569" s="241"/>
      <c r="D569" s="241"/>
      <c r="E569" s="241"/>
      <c r="F569" s="241"/>
      <c r="G569" s="241"/>
      <c r="H569" s="241"/>
      <c r="I569" s="241"/>
      <c r="J569" s="241"/>
      <c r="K569" s="241"/>
      <c r="L569" s="241"/>
      <c r="M569" s="241"/>
      <c r="N569" s="243"/>
      <c r="O569" s="243"/>
      <c r="P569" s="243"/>
      <c r="Q569" s="244"/>
      <c r="R569" s="244"/>
      <c r="S569" s="244"/>
      <c r="T569" s="245"/>
      <c r="U569" s="244"/>
      <c r="V569" s="244"/>
      <c r="W569" s="244"/>
      <c r="X569" s="244"/>
      <c r="Y569" s="241"/>
      <c r="Z569" s="241"/>
      <c r="AA569" s="241"/>
      <c r="AB569" s="241"/>
      <c r="AC569" s="241"/>
      <c r="AD569" s="241"/>
      <c r="AE569" s="241"/>
      <c r="AF569" s="241"/>
      <c r="AG569" s="241"/>
      <c r="AH569" s="241"/>
      <c r="AI569" s="241"/>
      <c r="AJ569" s="241"/>
      <c r="AK569" s="241"/>
      <c r="AL569" s="241"/>
      <c r="AM569" s="241"/>
      <c r="AN569" s="241"/>
      <c r="AO569" s="241"/>
      <c r="AP569" s="241"/>
      <c r="AQ569" s="241"/>
      <c r="AR569" s="241"/>
      <c r="AS569" s="241"/>
      <c r="AT569" s="241"/>
      <c r="AU569" s="241"/>
      <c r="AV569" s="241"/>
      <c r="AW569" s="241"/>
      <c r="AX569" s="241"/>
      <c r="AY569" s="241"/>
      <c r="AZ569" s="241"/>
      <c r="BA569" s="241"/>
      <c r="BB569" s="241"/>
      <c r="BC569" s="241"/>
      <c r="BD569" s="241"/>
      <c r="BE569" s="241"/>
      <c r="BF569" s="241"/>
      <c r="BG569" s="241"/>
      <c r="BH569" s="241"/>
      <c r="BI569" s="241"/>
      <c r="BJ569" s="241"/>
      <c r="BK569" s="241"/>
      <c r="BL569" s="241"/>
      <c r="BM569" s="241"/>
      <c r="BN569" s="241"/>
      <c r="BO569" s="241"/>
      <c r="BP569" s="241"/>
    </row>
    <row r="570" customFormat="false" ht="15" hidden="false" customHeight="false" outlineLevel="0" collapsed="false">
      <c r="A570" s="241"/>
      <c r="B570" s="241"/>
      <c r="C570" s="241"/>
      <c r="D570" s="241"/>
      <c r="E570" s="241"/>
      <c r="F570" s="241"/>
      <c r="G570" s="241"/>
      <c r="H570" s="241"/>
      <c r="I570" s="241"/>
      <c r="J570" s="241"/>
      <c r="K570" s="241"/>
      <c r="L570" s="241"/>
      <c r="M570" s="241"/>
      <c r="N570" s="243"/>
      <c r="O570" s="243"/>
      <c r="P570" s="243"/>
      <c r="Q570" s="244"/>
      <c r="R570" s="244"/>
      <c r="S570" s="244"/>
      <c r="T570" s="245"/>
      <c r="U570" s="244"/>
      <c r="V570" s="244"/>
      <c r="W570" s="244"/>
      <c r="X570" s="244"/>
      <c r="Y570" s="241"/>
      <c r="Z570" s="241"/>
      <c r="AA570" s="241"/>
      <c r="AB570" s="241"/>
      <c r="AC570" s="241"/>
      <c r="AD570" s="241"/>
      <c r="AE570" s="241"/>
      <c r="AF570" s="241"/>
      <c r="AG570" s="241"/>
      <c r="AH570" s="241"/>
      <c r="AI570" s="241"/>
      <c r="AJ570" s="241"/>
      <c r="AK570" s="241"/>
      <c r="AL570" s="241"/>
      <c r="AM570" s="241"/>
      <c r="AN570" s="241"/>
      <c r="AO570" s="241"/>
      <c r="AP570" s="241"/>
      <c r="AQ570" s="241"/>
      <c r="AR570" s="241"/>
      <c r="AS570" s="241"/>
      <c r="AT570" s="241"/>
      <c r="AU570" s="241"/>
      <c r="AV570" s="241"/>
      <c r="AW570" s="241"/>
      <c r="AX570" s="241"/>
      <c r="AY570" s="241"/>
      <c r="AZ570" s="241"/>
      <c r="BA570" s="241"/>
      <c r="BB570" s="241"/>
      <c r="BC570" s="241"/>
      <c r="BD570" s="241"/>
      <c r="BE570" s="241"/>
      <c r="BF570" s="241"/>
      <c r="BG570" s="241"/>
      <c r="BH570" s="241"/>
      <c r="BI570" s="241"/>
      <c r="BJ570" s="241"/>
      <c r="BK570" s="241"/>
      <c r="BL570" s="241"/>
      <c r="BM570" s="241"/>
      <c r="BN570" s="241"/>
      <c r="BO570" s="241"/>
      <c r="BP570" s="241"/>
    </row>
    <row r="571" customFormat="false" ht="15" hidden="false" customHeight="false" outlineLevel="0" collapsed="false">
      <c r="A571" s="241"/>
      <c r="B571" s="241"/>
      <c r="C571" s="241"/>
      <c r="D571" s="241"/>
      <c r="E571" s="241"/>
      <c r="F571" s="241"/>
      <c r="G571" s="241"/>
      <c r="H571" s="241"/>
      <c r="I571" s="241"/>
      <c r="J571" s="241"/>
      <c r="K571" s="241"/>
      <c r="L571" s="241"/>
      <c r="M571" s="241"/>
      <c r="N571" s="243"/>
      <c r="O571" s="243"/>
      <c r="P571" s="243"/>
      <c r="Q571" s="244"/>
      <c r="R571" s="244"/>
      <c r="S571" s="244"/>
      <c r="T571" s="245"/>
      <c r="U571" s="244"/>
      <c r="V571" s="244"/>
      <c r="W571" s="244"/>
      <c r="X571" s="244"/>
      <c r="Y571" s="241"/>
      <c r="Z571" s="241"/>
      <c r="AA571" s="241"/>
      <c r="AB571" s="241"/>
      <c r="AC571" s="241"/>
      <c r="AD571" s="241"/>
      <c r="AE571" s="241"/>
      <c r="AF571" s="241"/>
      <c r="AG571" s="241"/>
      <c r="AH571" s="241"/>
      <c r="AI571" s="241"/>
      <c r="AJ571" s="241"/>
      <c r="AK571" s="241"/>
      <c r="AL571" s="241"/>
      <c r="AM571" s="241"/>
      <c r="AN571" s="241"/>
      <c r="AO571" s="241"/>
      <c r="AP571" s="241"/>
      <c r="AQ571" s="241"/>
      <c r="AR571" s="241"/>
      <c r="AS571" s="241"/>
      <c r="AT571" s="241"/>
      <c r="AU571" s="241"/>
      <c r="AV571" s="241"/>
      <c r="AW571" s="241"/>
      <c r="AX571" s="241"/>
      <c r="AY571" s="241"/>
      <c r="AZ571" s="241"/>
      <c r="BA571" s="241"/>
      <c r="BB571" s="241"/>
      <c r="BC571" s="241"/>
      <c r="BD571" s="241"/>
      <c r="BE571" s="241"/>
      <c r="BF571" s="241"/>
      <c r="BG571" s="241"/>
      <c r="BH571" s="241"/>
      <c r="BI571" s="241"/>
      <c r="BJ571" s="241"/>
      <c r="BK571" s="241"/>
      <c r="BL571" s="241"/>
      <c r="BM571" s="241"/>
      <c r="BN571" s="241"/>
      <c r="BO571" s="241"/>
      <c r="BP571" s="241"/>
    </row>
    <row r="572" customFormat="false" ht="15" hidden="false" customHeight="false" outlineLevel="0" collapsed="false">
      <c r="A572" s="241"/>
      <c r="B572" s="241"/>
      <c r="C572" s="241"/>
      <c r="D572" s="241"/>
      <c r="E572" s="241"/>
      <c r="F572" s="241"/>
      <c r="G572" s="241"/>
      <c r="H572" s="241"/>
      <c r="I572" s="241"/>
      <c r="J572" s="241"/>
      <c r="K572" s="241"/>
      <c r="L572" s="241"/>
      <c r="M572" s="241"/>
      <c r="N572" s="243"/>
      <c r="O572" s="243"/>
      <c r="P572" s="243"/>
      <c r="Q572" s="244"/>
      <c r="R572" s="244"/>
      <c r="S572" s="244"/>
      <c r="T572" s="245"/>
      <c r="U572" s="244"/>
      <c r="V572" s="244"/>
      <c r="W572" s="244"/>
      <c r="X572" s="244"/>
      <c r="Y572" s="241"/>
      <c r="Z572" s="241"/>
      <c r="AA572" s="241"/>
      <c r="AB572" s="241"/>
      <c r="AC572" s="241"/>
      <c r="AD572" s="241"/>
      <c r="AE572" s="241"/>
      <c r="AF572" s="241"/>
      <c r="AG572" s="241"/>
      <c r="AH572" s="241"/>
      <c r="AI572" s="241"/>
      <c r="AJ572" s="241"/>
      <c r="AK572" s="241"/>
      <c r="AL572" s="241"/>
      <c r="AM572" s="241"/>
      <c r="AN572" s="241"/>
      <c r="AO572" s="241"/>
      <c r="AP572" s="241"/>
      <c r="AQ572" s="241"/>
      <c r="AR572" s="241"/>
      <c r="AS572" s="241"/>
      <c r="AT572" s="241"/>
      <c r="AU572" s="241"/>
      <c r="AV572" s="241"/>
      <c r="AW572" s="241"/>
      <c r="AX572" s="241"/>
      <c r="AY572" s="241"/>
      <c r="AZ572" s="241"/>
      <c r="BA572" s="241"/>
      <c r="BB572" s="241"/>
      <c r="BC572" s="241"/>
      <c r="BD572" s="241"/>
      <c r="BE572" s="241"/>
      <c r="BF572" s="241"/>
      <c r="BG572" s="241"/>
      <c r="BH572" s="241"/>
      <c r="BI572" s="241"/>
      <c r="BJ572" s="241"/>
      <c r="BK572" s="241"/>
      <c r="BL572" s="241"/>
      <c r="BM572" s="241"/>
      <c r="BN572" s="241"/>
      <c r="BO572" s="241"/>
      <c r="BP572" s="241"/>
    </row>
    <row r="573" customFormat="false" ht="15" hidden="false" customHeight="false" outlineLevel="0" collapsed="false">
      <c r="A573" s="241"/>
      <c r="B573" s="241"/>
      <c r="C573" s="241"/>
      <c r="D573" s="241"/>
      <c r="E573" s="241"/>
      <c r="F573" s="241"/>
      <c r="G573" s="241"/>
      <c r="H573" s="241"/>
      <c r="I573" s="241"/>
      <c r="J573" s="241"/>
      <c r="K573" s="241"/>
      <c r="L573" s="241"/>
      <c r="M573" s="241"/>
      <c r="N573" s="243"/>
      <c r="O573" s="243"/>
      <c r="P573" s="243"/>
      <c r="Q573" s="244"/>
      <c r="R573" s="244"/>
      <c r="S573" s="244"/>
      <c r="T573" s="245"/>
      <c r="U573" s="244"/>
      <c r="V573" s="244"/>
      <c r="W573" s="244"/>
      <c r="X573" s="244"/>
      <c r="Y573" s="241"/>
      <c r="Z573" s="241"/>
      <c r="AA573" s="241"/>
      <c r="AB573" s="241"/>
      <c r="AC573" s="241"/>
      <c r="AD573" s="241"/>
      <c r="AE573" s="241"/>
      <c r="AF573" s="241"/>
      <c r="AG573" s="241"/>
      <c r="AH573" s="241"/>
      <c r="AI573" s="241"/>
      <c r="AJ573" s="241"/>
      <c r="AK573" s="241"/>
      <c r="AL573" s="241"/>
      <c r="AM573" s="241"/>
      <c r="AN573" s="241"/>
      <c r="AO573" s="241"/>
      <c r="AP573" s="241"/>
      <c r="AQ573" s="241"/>
      <c r="AR573" s="241"/>
      <c r="AS573" s="241"/>
      <c r="AT573" s="241"/>
      <c r="AU573" s="241"/>
      <c r="AV573" s="241"/>
      <c r="AW573" s="241"/>
      <c r="AX573" s="241"/>
      <c r="AY573" s="241"/>
      <c r="AZ573" s="241"/>
      <c r="BA573" s="241"/>
      <c r="BB573" s="241"/>
      <c r="BC573" s="241"/>
      <c r="BD573" s="241"/>
      <c r="BE573" s="241"/>
      <c r="BF573" s="241"/>
      <c r="BG573" s="241"/>
      <c r="BH573" s="241"/>
      <c r="BI573" s="241"/>
      <c r="BJ573" s="241"/>
      <c r="BK573" s="241"/>
      <c r="BL573" s="241"/>
      <c r="BM573" s="241"/>
      <c r="BN573" s="241"/>
      <c r="BO573" s="241"/>
      <c r="BP573" s="241"/>
    </row>
    <row r="574" customFormat="false" ht="15" hidden="false" customHeight="false" outlineLevel="0" collapsed="false">
      <c r="A574" s="241"/>
      <c r="B574" s="241"/>
      <c r="C574" s="241"/>
      <c r="D574" s="241"/>
      <c r="E574" s="241"/>
      <c r="F574" s="241"/>
      <c r="G574" s="241"/>
      <c r="H574" s="241"/>
      <c r="I574" s="241"/>
      <c r="J574" s="241"/>
      <c r="K574" s="241"/>
      <c r="L574" s="241"/>
      <c r="M574" s="241"/>
      <c r="N574" s="243"/>
      <c r="O574" s="243"/>
      <c r="P574" s="243"/>
      <c r="Q574" s="244"/>
      <c r="R574" s="244"/>
      <c r="S574" s="244"/>
      <c r="T574" s="245"/>
      <c r="U574" s="244"/>
      <c r="V574" s="244"/>
      <c r="W574" s="244"/>
      <c r="X574" s="244"/>
      <c r="Y574" s="241"/>
      <c r="Z574" s="241"/>
      <c r="AA574" s="241"/>
      <c r="AB574" s="241"/>
      <c r="AC574" s="241"/>
      <c r="AD574" s="241"/>
      <c r="AE574" s="241"/>
      <c r="AF574" s="241"/>
      <c r="AG574" s="241"/>
      <c r="AH574" s="241"/>
      <c r="AI574" s="241"/>
      <c r="AJ574" s="241"/>
      <c r="AK574" s="241"/>
      <c r="AL574" s="241"/>
      <c r="AM574" s="241"/>
      <c r="AN574" s="241"/>
      <c r="AO574" s="241"/>
      <c r="AP574" s="241"/>
      <c r="AQ574" s="241"/>
      <c r="AR574" s="241"/>
      <c r="AS574" s="241"/>
      <c r="AT574" s="241"/>
      <c r="AU574" s="241"/>
      <c r="AV574" s="241"/>
      <c r="AW574" s="241"/>
      <c r="AX574" s="241"/>
      <c r="AY574" s="241"/>
      <c r="AZ574" s="241"/>
      <c r="BA574" s="241"/>
      <c r="BB574" s="241"/>
      <c r="BC574" s="241"/>
      <c r="BD574" s="241"/>
      <c r="BE574" s="241"/>
      <c r="BF574" s="241"/>
      <c r="BG574" s="241"/>
      <c r="BH574" s="241"/>
      <c r="BI574" s="241"/>
      <c r="BJ574" s="241"/>
      <c r="BK574" s="241"/>
      <c r="BL574" s="241"/>
      <c r="BM574" s="241"/>
      <c r="BN574" s="241"/>
      <c r="BO574" s="241"/>
      <c r="BP574" s="241"/>
    </row>
    <row r="575" customFormat="false" ht="15" hidden="false" customHeight="false" outlineLevel="0" collapsed="false">
      <c r="A575" s="241"/>
      <c r="B575" s="241"/>
      <c r="C575" s="241"/>
      <c r="D575" s="241"/>
      <c r="E575" s="241"/>
      <c r="F575" s="241"/>
      <c r="G575" s="241"/>
      <c r="H575" s="241"/>
      <c r="I575" s="241"/>
      <c r="J575" s="241"/>
      <c r="K575" s="241"/>
      <c r="L575" s="241"/>
      <c r="M575" s="241"/>
      <c r="N575" s="243"/>
      <c r="O575" s="243"/>
      <c r="P575" s="243"/>
      <c r="Q575" s="244"/>
      <c r="R575" s="244"/>
      <c r="S575" s="244"/>
      <c r="T575" s="245"/>
      <c r="U575" s="244"/>
      <c r="V575" s="244"/>
      <c r="W575" s="244"/>
      <c r="X575" s="244"/>
      <c r="Y575" s="241"/>
      <c r="Z575" s="241"/>
      <c r="AA575" s="241"/>
      <c r="AB575" s="241"/>
      <c r="AC575" s="241"/>
      <c r="AD575" s="241"/>
      <c r="AE575" s="241"/>
      <c r="AF575" s="241"/>
      <c r="AG575" s="241"/>
      <c r="AH575" s="241"/>
      <c r="AI575" s="241"/>
      <c r="AJ575" s="241"/>
      <c r="AK575" s="241"/>
      <c r="AL575" s="241"/>
      <c r="AM575" s="241"/>
      <c r="AN575" s="241"/>
      <c r="AO575" s="241"/>
      <c r="AP575" s="241"/>
      <c r="AQ575" s="241"/>
      <c r="AR575" s="241"/>
      <c r="AS575" s="241"/>
      <c r="AT575" s="241"/>
      <c r="AU575" s="241"/>
      <c r="AV575" s="241"/>
      <c r="AW575" s="241"/>
      <c r="AX575" s="241"/>
      <c r="AY575" s="241"/>
      <c r="AZ575" s="241"/>
      <c r="BA575" s="241"/>
      <c r="BB575" s="241"/>
      <c r="BC575" s="241"/>
      <c r="BD575" s="241"/>
      <c r="BE575" s="241"/>
      <c r="BF575" s="241"/>
      <c r="BG575" s="241"/>
      <c r="BH575" s="241"/>
      <c r="BI575" s="241"/>
      <c r="BJ575" s="241"/>
      <c r="BK575" s="241"/>
      <c r="BL575" s="241"/>
      <c r="BM575" s="241"/>
      <c r="BN575" s="241"/>
      <c r="BO575" s="241"/>
      <c r="BP575" s="241"/>
    </row>
    <row r="576" customFormat="false" ht="15" hidden="false" customHeight="false" outlineLevel="0" collapsed="false">
      <c r="A576" s="241"/>
      <c r="B576" s="241"/>
      <c r="C576" s="241"/>
      <c r="D576" s="241"/>
      <c r="E576" s="241"/>
      <c r="F576" s="241"/>
      <c r="G576" s="241"/>
      <c r="H576" s="241"/>
      <c r="I576" s="241"/>
      <c r="J576" s="241"/>
      <c r="K576" s="241"/>
      <c r="L576" s="241"/>
      <c r="M576" s="241"/>
      <c r="N576" s="243"/>
      <c r="O576" s="243"/>
      <c r="P576" s="243"/>
      <c r="Q576" s="244"/>
      <c r="R576" s="244"/>
      <c r="S576" s="244"/>
      <c r="T576" s="245"/>
      <c r="U576" s="244"/>
      <c r="V576" s="244"/>
      <c r="W576" s="244"/>
      <c r="X576" s="244"/>
      <c r="Y576" s="241"/>
      <c r="Z576" s="241"/>
      <c r="AA576" s="241"/>
      <c r="AB576" s="241"/>
      <c r="AC576" s="241"/>
      <c r="AD576" s="241"/>
      <c r="AE576" s="241"/>
      <c r="AF576" s="241"/>
      <c r="AG576" s="241"/>
      <c r="AH576" s="241"/>
      <c r="AI576" s="241"/>
      <c r="AJ576" s="241"/>
      <c r="AK576" s="241"/>
      <c r="AL576" s="241"/>
      <c r="AM576" s="241"/>
      <c r="AN576" s="241"/>
      <c r="AO576" s="241"/>
      <c r="AP576" s="241"/>
      <c r="AQ576" s="241"/>
      <c r="AR576" s="241"/>
      <c r="AS576" s="241"/>
      <c r="AT576" s="241"/>
      <c r="AU576" s="241"/>
      <c r="AV576" s="241"/>
      <c r="AW576" s="241"/>
      <c r="AX576" s="241"/>
      <c r="AY576" s="241"/>
      <c r="AZ576" s="241"/>
      <c r="BA576" s="241"/>
      <c r="BB576" s="241"/>
      <c r="BC576" s="241"/>
      <c r="BD576" s="241"/>
      <c r="BE576" s="241"/>
      <c r="BF576" s="241"/>
      <c r="BG576" s="241"/>
      <c r="BH576" s="241"/>
      <c r="BI576" s="241"/>
      <c r="BJ576" s="241"/>
      <c r="BK576" s="241"/>
      <c r="BL576" s="241"/>
      <c r="BM576" s="241"/>
      <c r="BN576" s="241"/>
      <c r="BO576" s="241"/>
      <c r="BP576" s="241"/>
    </row>
    <row r="577" customFormat="false" ht="15" hidden="false" customHeight="false" outlineLevel="0" collapsed="false">
      <c r="A577" s="241"/>
      <c r="B577" s="241"/>
      <c r="C577" s="241"/>
      <c r="D577" s="241"/>
      <c r="E577" s="241"/>
      <c r="F577" s="241"/>
      <c r="G577" s="241"/>
      <c r="H577" s="241"/>
      <c r="I577" s="241"/>
      <c r="J577" s="241"/>
      <c r="K577" s="241"/>
      <c r="L577" s="241"/>
      <c r="M577" s="241"/>
      <c r="N577" s="243"/>
      <c r="O577" s="243"/>
      <c r="P577" s="243"/>
      <c r="Q577" s="244"/>
      <c r="R577" s="244"/>
      <c r="S577" s="244"/>
      <c r="T577" s="245"/>
      <c r="U577" s="244"/>
      <c r="V577" s="244"/>
      <c r="W577" s="244"/>
      <c r="X577" s="244"/>
      <c r="Y577" s="241"/>
      <c r="Z577" s="241"/>
      <c r="AA577" s="241"/>
      <c r="AB577" s="241"/>
      <c r="AC577" s="241"/>
      <c r="AD577" s="241"/>
      <c r="AE577" s="241"/>
      <c r="AF577" s="241"/>
      <c r="AG577" s="241"/>
      <c r="AH577" s="241"/>
      <c r="AI577" s="241"/>
      <c r="AJ577" s="241"/>
      <c r="AK577" s="241"/>
      <c r="AL577" s="241"/>
      <c r="AM577" s="241"/>
      <c r="AN577" s="241"/>
      <c r="AO577" s="241"/>
      <c r="AP577" s="241"/>
      <c r="AQ577" s="241"/>
      <c r="AR577" s="241"/>
      <c r="AS577" s="241"/>
      <c r="AT577" s="241"/>
      <c r="AU577" s="241"/>
      <c r="AV577" s="241"/>
      <c r="AW577" s="241"/>
      <c r="AX577" s="241"/>
      <c r="AY577" s="241"/>
      <c r="AZ577" s="241"/>
      <c r="BA577" s="241"/>
      <c r="BB577" s="241"/>
      <c r="BC577" s="241"/>
      <c r="BD577" s="241"/>
      <c r="BE577" s="241"/>
      <c r="BF577" s="241"/>
      <c r="BG577" s="241"/>
      <c r="BH577" s="241"/>
      <c r="BI577" s="241"/>
      <c r="BJ577" s="241"/>
      <c r="BK577" s="241"/>
      <c r="BL577" s="241"/>
      <c r="BM577" s="241"/>
      <c r="BN577" s="241"/>
      <c r="BO577" s="241"/>
      <c r="BP577" s="241"/>
    </row>
    <row r="578" customFormat="false" ht="15" hidden="false" customHeight="false" outlineLevel="0" collapsed="false">
      <c r="A578" s="241"/>
      <c r="B578" s="241"/>
      <c r="C578" s="241"/>
      <c r="D578" s="241"/>
      <c r="E578" s="241"/>
      <c r="F578" s="241"/>
      <c r="G578" s="241"/>
      <c r="H578" s="241"/>
      <c r="I578" s="241"/>
      <c r="J578" s="241"/>
      <c r="K578" s="241"/>
      <c r="L578" s="241"/>
      <c r="M578" s="241"/>
      <c r="N578" s="243"/>
      <c r="O578" s="243"/>
      <c r="P578" s="243"/>
      <c r="Q578" s="244"/>
      <c r="R578" s="244"/>
      <c r="S578" s="244"/>
      <c r="T578" s="245"/>
      <c r="U578" s="244"/>
      <c r="V578" s="244"/>
      <c r="W578" s="244"/>
      <c r="X578" s="244"/>
      <c r="Y578" s="241"/>
      <c r="Z578" s="241"/>
      <c r="AA578" s="241"/>
      <c r="AB578" s="241"/>
      <c r="AC578" s="241"/>
      <c r="AD578" s="241"/>
      <c r="AE578" s="241"/>
      <c r="AF578" s="241"/>
      <c r="AG578" s="241"/>
      <c r="AH578" s="241"/>
      <c r="AI578" s="241"/>
      <c r="AJ578" s="241"/>
      <c r="AK578" s="241"/>
      <c r="AL578" s="241"/>
      <c r="AM578" s="241"/>
      <c r="AN578" s="241"/>
      <c r="AO578" s="241"/>
      <c r="AP578" s="241"/>
      <c r="AQ578" s="241"/>
      <c r="AR578" s="241"/>
      <c r="AS578" s="241"/>
      <c r="AT578" s="241"/>
      <c r="AU578" s="241"/>
      <c r="AV578" s="241"/>
      <c r="AW578" s="241"/>
      <c r="AX578" s="241"/>
      <c r="AY578" s="241"/>
      <c r="AZ578" s="241"/>
      <c r="BA578" s="241"/>
      <c r="BB578" s="241"/>
      <c r="BC578" s="241"/>
      <c r="BD578" s="241"/>
      <c r="BE578" s="241"/>
      <c r="BF578" s="241"/>
      <c r="BG578" s="241"/>
      <c r="BH578" s="241"/>
      <c r="BI578" s="241"/>
      <c r="BJ578" s="241"/>
      <c r="BK578" s="241"/>
      <c r="BL578" s="241"/>
      <c r="BM578" s="241"/>
      <c r="BN578" s="241"/>
      <c r="BO578" s="241"/>
      <c r="BP578" s="241"/>
    </row>
    <row r="579" customFormat="false" ht="15" hidden="false" customHeight="false" outlineLevel="0" collapsed="false">
      <c r="A579" s="241"/>
      <c r="B579" s="241"/>
      <c r="C579" s="241"/>
      <c r="D579" s="241"/>
      <c r="E579" s="241"/>
      <c r="F579" s="241"/>
      <c r="G579" s="241"/>
      <c r="H579" s="241"/>
      <c r="I579" s="241"/>
      <c r="J579" s="241"/>
      <c r="K579" s="241"/>
      <c r="L579" s="241"/>
      <c r="M579" s="241"/>
      <c r="N579" s="243"/>
      <c r="O579" s="243"/>
      <c r="P579" s="243"/>
      <c r="Q579" s="244"/>
      <c r="R579" s="244"/>
      <c r="S579" s="244"/>
      <c r="T579" s="245"/>
      <c r="U579" s="244"/>
      <c r="V579" s="244"/>
      <c r="W579" s="244"/>
      <c r="X579" s="244"/>
      <c r="Y579" s="241"/>
      <c r="Z579" s="241"/>
      <c r="AA579" s="241"/>
      <c r="AB579" s="241"/>
      <c r="AC579" s="241"/>
      <c r="AD579" s="241"/>
      <c r="AE579" s="241"/>
      <c r="AF579" s="241"/>
      <c r="AG579" s="241"/>
      <c r="AH579" s="241"/>
      <c r="AI579" s="241"/>
      <c r="AJ579" s="241"/>
      <c r="AK579" s="241"/>
      <c r="AL579" s="241"/>
      <c r="AM579" s="241"/>
      <c r="AN579" s="241"/>
      <c r="AO579" s="241"/>
      <c r="AP579" s="241"/>
      <c r="AQ579" s="241"/>
      <c r="AR579" s="241"/>
      <c r="AS579" s="241"/>
      <c r="AT579" s="241"/>
      <c r="AU579" s="241"/>
      <c r="AV579" s="241"/>
      <c r="AW579" s="241"/>
      <c r="AX579" s="241"/>
      <c r="AY579" s="241"/>
      <c r="AZ579" s="241"/>
      <c r="BA579" s="241"/>
      <c r="BB579" s="241"/>
      <c r="BC579" s="241"/>
      <c r="BD579" s="241"/>
      <c r="BE579" s="241"/>
      <c r="BF579" s="241"/>
      <c r="BG579" s="241"/>
      <c r="BH579" s="241"/>
      <c r="BI579" s="241"/>
      <c r="BJ579" s="241"/>
      <c r="BK579" s="241"/>
      <c r="BL579" s="241"/>
      <c r="BM579" s="241"/>
      <c r="BN579" s="241"/>
      <c r="BO579" s="241"/>
      <c r="BP579" s="241"/>
    </row>
    <row r="580" customFormat="false" ht="15" hidden="false" customHeight="false" outlineLevel="0" collapsed="false">
      <c r="A580" s="241"/>
      <c r="B580" s="241"/>
      <c r="C580" s="241"/>
      <c r="D580" s="241"/>
      <c r="E580" s="241"/>
      <c r="F580" s="241"/>
      <c r="G580" s="241"/>
      <c r="H580" s="241"/>
      <c r="I580" s="241"/>
      <c r="J580" s="241"/>
      <c r="K580" s="241"/>
      <c r="L580" s="241"/>
      <c r="M580" s="241"/>
      <c r="N580" s="243"/>
      <c r="O580" s="243"/>
      <c r="P580" s="243"/>
      <c r="Q580" s="244"/>
      <c r="R580" s="244"/>
      <c r="S580" s="244"/>
      <c r="T580" s="245"/>
      <c r="U580" s="244"/>
      <c r="V580" s="244"/>
      <c r="W580" s="244"/>
      <c r="X580" s="244"/>
      <c r="Y580" s="241"/>
      <c r="Z580" s="241"/>
      <c r="AA580" s="241"/>
      <c r="AB580" s="241"/>
      <c r="AC580" s="241"/>
      <c r="AD580" s="241"/>
      <c r="AE580" s="241"/>
      <c r="AF580" s="241"/>
      <c r="AG580" s="241"/>
      <c r="AH580" s="241"/>
      <c r="AI580" s="241"/>
      <c r="AJ580" s="241"/>
      <c r="AK580" s="241"/>
      <c r="AL580" s="241"/>
      <c r="AM580" s="241"/>
      <c r="AN580" s="241"/>
      <c r="AO580" s="241"/>
      <c r="AP580" s="241"/>
      <c r="AQ580" s="241"/>
      <c r="AR580" s="241"/>
      <c r="AS580" s="241"/>
      <c r="AT580" s="241"/>
      <c r="AU580" s="241"/>
      <c r="AV580" s="241"/>
      <c r="AW580" s="241"/>
      <c r="AX580" s="241"/>
      <c r="AY580" s="241"/>
      <c r="AZ580" s="241"/>
      <c r="BA580" s="241"/>
      <c r="BB580" s="241"/>
      <c r="BC580" s="241"/>
      <c r="BD580" s="241"/>
      <c r="BE580" s="241"/>
      <c r="BF580" s="241"/>
      <c r="BG580" s="241"/>
      <c r="BH580" s="241"/>
      <c r="BI580" s="241"/>
      <c r="BJ580" s="241"/>
      <c r="BK580" s="241"/>
      <c r="BL580" s="241"/>
      <c r="BM580" s="241"/>
      <c r="BN580" s="241"/>
      <c r="BO580" s="241"/>
      <c r="BP580" s="241"/>
    </row>
    <row r="581" customFormat="false" ht="15" hidden="false" customHeight="false" outlineLevel="0" collapsed="false">
      <c r="A581" s="241"/>
      <c r="B581" s="241"/>
      <c r="C581" s="241"/>
      <c r="D581" s="241"/>
      <c r="E581" s="241"/>
      <c r="F581" s="241"/>
      <c r="G581" s="241"/>
      <c r="H581" s="241"/>
      <c r="I581" s="241"/>
      <c r="J581" s="241"/>
      <c r="K581" s="241"/>
      <c r="L581" s="241"/>
      <c r="M581" s="241"/>
      <c r="N581" s="243"/>
      <c r="O581" s="243"/>
      <c r="P581" s="243"/>
      <c r="Q581" s="244"/>
      <c r="R581" s="244"/>
      <c r="S581" s="244"/>
      <c r="T581" s="245"/>
      <c r="U581" s="244"/>
      <c r="V581" s="244"/>
      <c r="W581" s="244"/>
      <c r="X581" s="244"/>
      <c r="Y581" s="241"/>
      <c r="Z581" s="241"/>
      <c r="AA581" s="241"/>
      <c r="AB581" s="241"/>
      <c r="AC581" s="241"/>
      <c r="AD581" s="241"/>
      <c r="AE581" s="241"/>
      <c r="AF581" s="241"/>
      <c r="AG581" s="241"/>
      <c r="AH581" s="241"/>
      <c r="AI581" s="241"/>
      <c r="AJ581" s="241"/>
      <c r="AK581" s="241"/>
      <c r="AL581" s="241"/>
      <c r="AM581" s="241"/>
      <c r="AN581" s="241"/>
      <c r="AO581" s="241"/>
      <c r="AP581" s="241"/>
      <c r="AQ581" s="241"/>
      <c r="AR581" s="241"/>
      <c r="AS581" s="241"/>
      <c r="AT581" s="241"/>
      <c r="AU581" s="241"/>
      <c r="AV581" s="241"/>
      <c r="AW581" s="241"/>
      <c r="AX581" s="241"/>
      <c r="AY581" s="241"/>
      <c r="AZ581" s="241"/>
      <c r="BA581" s="241"/>
      <c r="BB581" s="241"/>
      <c r="BC581" s="241"/>
      <c r="BD581" s="241"/>
      <c r="BE581" s="241"/>
      <c r="BF581" s="241"/>
      <c r="BG581" s="241"/>
      <c r="BH581" s="241"/>
      <c r="BI581" s="241"/>
      <c r="BJ581" s="241"/>
      <c r="BK581" s="241"/>
      <c r="BL581" s="241"/>
      <c r="BM581" s="241"/>
      <c r="BN581" s="241"/>
      <c r="BO581" s="241"/>
      <c r="BP581" s="241"/>
    </row>
    <row r="582" customFormat="false" ht="15" hidden="false" customHeight="false" outlineLevel="0" collapsed="false">
      <c r="A582" s="241"/>
      <c r="B582" s="241"/>
      <c r="C582" s="241"/>
      <c r="D582" s="241"/>
      <c r="E582" s="241"/>
      <c r="F582" s="241"/>
      <c r="G582" s="241"/>
      <c r="H582" s="241"/>
      <c r="I582" s="241"/>
      <c r="J582" s="241"/>
      <c r="K582" s="241"/>
      <c r="L582" s="241"/>
      <c r="M582" s="241"/>
      <c r="N582" s="243"/>
      <c r="O582" s="243"/>
      <c r="P582" s="243"/>
      <c r="Q582" s="244"/>
      <c r="R582" s="244"/>
      <c r="S582" s="244"/>
      <c r="T582" s="245"/>
      <c r="U582" s="244"/>
      <c r="V582" s="244"/>
      <c r="W582" s="244"/>
      <c r="X582" s="244"/>
      <c r="Y582" s="241"/>
      <c r="Z582" s="241"/>
      <c r="AA582" s="241"/>
      <c r="AB582" s="241"/>
      <c r="AC582" s="241"/>
      <c r="AD582" s="241"/>
      <c r="AE582" s="241"/>
      <c r="AF582" s="241"/>
      <c r="AG582" s="241"/>
      <c r="AH582" s="241"/>
      <c r="AI582" s="241"/>
      <c r="AJ582" s="241"/>
      <c r="AK582" s="241"/>
      <c r="AL582" s="241"/>
      <c r="AM582" s="241"/>
      <c r="AN582" s="241"/>
      <c r="AO582" s="241"/>
      <c r="AP582" s="241"/>
      <c r="AQ582" s="241"/>
      <c r="AR582" s="241"/>
      <c r="AS582" s="241"/>
      <c r="AT582" s="241"/>
      <c r="AU582" s="241"/>
      <c r="AV582" s="241"/>
      <c r="AW582" s="241"/>
      <c r="AX582" s="241"/>
      <c r="AY582" s="241"/>
      <c r="AZ582" s="241"/>
      <c r="BA582" s="241"/>
      <c r="BB582" s="241"/>
      <c r="BC582" s="241"/>
      <c r="BD582" s="241"/>
      <c r="BE582" s="241"/>
      <c r="BF582" s="241"/>
      <c r="BG582" s="241"/>
      <c r="BH582" s="241"/>
      <c r="BI582" s="241"/>
      <c r="BJ582" s="241"/>
      <c r="BK582" s="241"/>
      <c r="BL582" s="241"/>
      <c r="BM582" s="241"/>
      <c r="BN582" s="241"/>
      <c r="BO582" s="241"/>
      <c r="BP582" s="241"/>
    </row>
    <row r="583" customFormat="false" ht="15" hidden="false" customHeight="false" outlineLevel="0" collapsed="false">
      <c r="A583" s="241"/>
      <c r="B583" s="241"/>
      <c r="C583" s="241"/>
      <c r="D583" s="241"/>
      <c r="E583" s="241"/>
      <c r="F583" s="241"/>
      <c r="G583" s="241"/>
      <c r="H583" s="241"/>
      <c r="I583" s="241"/>
      <c r="J583" s="241"/>
      <c r="K583" s="241"/>
      <c r="L583" s="241"/>
      <c r="M583" s="241"/>
      <c r="N583" s="243"/>
      <c r="O583" s="243"/>
      <c r="P583" s="243"/>
      <c r="Q583" s="244"/>
      <c r="R583" s="244"/>
      <c r="S583" s="244"/>
      <c r="T583" s="245"/>
      <c r="U583" s="244"/>
      <c r="V583" s="244"/>
      <c r="W583" s="244"/>
      <c r="X583" s="244"/>
      <c r="Y583" s="241"/>
      <c r="Z583" s="241"/>
      <c r="AA583" s="241"/>
      <c r="AB583" s="241"/>
      <c r="AC583" s="241"/>
      <c r="AD583" s="241"/>
      <c r="AE583" s="241"/>
      <c r="AF583" s="241"/>
      <c r="AG583" s="241"/>
      <c r="AH583" s="241"/>
      <c r="AI583" s="241"/>
      <c r="AJ583" s="241"/>
      <c r="AK583" s="241"/>
      <c r="AL583" s="241"/>
      <c r="AM583" s="241"/>
      <c r="AN583" s="241"/>
      <c r="AO583" s="241"/>
      <c r="AP583" s="241"/>
      <c r="AQ583" s="241"/>
      <c r="AR583" s="241"/>
      <c r="AS583" s="241"/>
      <c r="AT583" s="241"/>
      <c r="AU583" s="241"/>
      <c r="AV583" s="241"/>
      <c r="AW583" s="241"/>
      <c r="AX583" s="241"/>
      <c r="AY583" s="241"/>
      <c r="AZ583" s="241"/>
      <c r="BA583" s="241"/>
      <c r="BB583" s="241"/>
      <c r="BC583" s="241"/>
      <c r="BD583" s="241"/>
      <c r="BE583" s="241"/>
      <c r="BF583" s="241"/>
      <c r="BG583" s="241"/>
      <c r="BH583" s="241"/>
      <c r="BI583" s="241"/>
      <c r="BJ583" s="241"/>
      <c r="BK583" s="241"/>
      <c r="BL583" s="241"/>
      <c r="BM583" s="241"/>
      <c r="BN583" s="241"/>
      <c r="BO583" s="241"/>
      <c r="BP583" s="241"/>
    </row>
    <row r="584" customFormat="false" ht="15" hidden="false" customHeight="false" outlineLevel="0" collapsed="false">
      <c r="A584" s="241"/>
      <c r="B584" s="241"/>
      <c r="C584" s="241"/>
      <c r="D584" s="241"/>
      <c r="E584" s="241"/>
      <c r="F584" s="241"/>
      <c r="G584" s="241"/>
      <c r="H584" s="241"/>
      <c r="I584" s="241"/>
      <c r="J584" s="241"/>
      <c r="K584" s="241"/>
      <c r="L584" s="241"/>
      <c r="M584" s="241"/>
      <c r="N584" s="243"/>
      <c r="O584" s="243"/>
      <c r="P584" s="243"/>
      <c r="Q584" s="244"/>
      <c r="R584" s="244"/>
      <c r="S584" s="244"/>
      <c r="T584" s="245"/>
      <c r="U584" s="244"/>
      <c r="V584" s="244"/>
      <c r="W584" s="244"/>
      <c r="X584" s="244"/>
      <c r="Y584" s="241"/>
      <c r="Z584" s="241"/>
      <c r="AA584" s="241"/>
      <c r="AB584" s="241"/>
      <c r="AC584" s="241"/>
      <c r="AD584" s="241"/>
      <c r="AE584" s="241"/>
      <c r="AF584" s="241"/>
      <c r="AG584" s="241"/>
      <c r="AH584" s="241"/>
      <c r="AI584" s="241"/>
      <c r="AJ584" s="241"/>
      <c r="AK584" s="241"/>
      <c r="AL584" s="241"/>
      <c r="AM584" s="241"/>
      <c r="AN584" s="241"/>
      <c r="AO584" s="241"/>
      <c r="AP584" s="241"/>
      <c r="AQ584" s="241"/>
      <c r="AR584" s="241"/>
      <c r="AS584" s="241"/>
      <c r="AT584" s="241"/>
      <c r="AU584" s="241"/>
      <c r="AV584" s="241"/>
      <c r="AW584" s="241"/>
      <c r="AX584" s="241"/>
      <c r="AY584" s="241"/>
      <c r="AZ584" s="241"/>
      <c r="BA584" s="241"/>
      <c r="BB584" s="241"/>
      <c r="BC584" s="241"/>
      <c r="BD584" s="241"/>
      <c r="BE584" s="241"/>
      <c r="BF584" s="241"/>
      <c r="BG584" s="241"/>
      <c r="BH584" s="241"/>
      <c r="BI584" s="241"/>
      <c r="BJ584" s="241"/>
      <c r="BK584" s="241"/>
      <c r="BL584" s="241"/>
      <c r="BM584" s="241"/>
      <c r="BN584" s="241"/>
      <c r="BO584" s="241"/>
      <c r="BP584" s="241"/>
    </row>
    <row r="585" customFormat="false" ht="15" hidden="false" customHeight="false" outlineLevel="0" collapsed="false">
      <c r="A585" s="241"/>
      <c r="B585" s="241"/>
      <c r="C585" s="241"/>
      <c r="D585" s="241"/>
      <c r="E585" s="241"/>
      <c r="F585" s="241"/>
      <c r="G585" s="241"/>
      <c r="H585" s="241"/>
      <c r="I585" s="241"/>
      <c r="J585" s="241"/>
      <c r="K585" s="241"/>
      <c r="L585" s="241"/>
      <c r="M585" s="241"/>
      <c r="N585" s="243"/>
      <c r="O585" s="243"/>
      <c r="P585" s="243"/>
      <c r="Q585" s="244"/>
      <c r="R585" s="244"/>
      <c r="S585" s="244"/>
      <c r="T585" s="245"/>
      <c r="U585" s="244"/>
      <c r="V585" s="244"/>
      <c r="W585" s="244"/>
      <c r="X585" s="244"/>
      <c r="Y585" s="241"/>
      <c r="Z585" s="241"/>
      <c r="AA585" s="241"/>
      <c r="AB585" s="241"/>
      <c r="AC585" s="241"/>
      <c r="AD585" s="241"/>
      <c r="AE585" s="241"/>
      <c r="AF585" s="241"/>
      <c r="AG585" s="241"/>
      <c r="AH585" s="241"/>
      <c r="AI585" s="241"/>
      <c r="AJ585" s="241"/>
      <c r="AK585" s="241"/>
      <c r="AL585" s="241"/>
      <c r="AM585" s="241"/>
      <c r="AN585" s="241"/>
      <c r="AO585" s="241"/>
      <c r="AP585" s="241"/>
      <c r="AQ585" s="241"/>
      <c r="AR585" s="241"/>
      <c r="AS585" s="241"/>
      <c r="AT585" s="241"/>
      <c r="AU585" s="241"/>
      <c r="AV585" s="241"/>
      <c r="AW585" s="241"/>
      <c r="AX585" s="241"/>
      <c r="AY585" s="241"/>
      <c r="AZ585" s="241"/>
      <c r="BA585" s="241"/>
      <c r="BB585" s="241"/>
      <c r="BC585" s="241"/>
      <c r="BD585" s="241"/>
      <c r="BE585" s="241"/>
      <c r="BF585" s="241"/>
      <c r="BG585" s="241"/>
      <c r="BH585" s="241"/>
      <c r="BI585" s="241"/>
      <c r="BJ585" s="241"/>
      <c r="BK585" s="241"/>
      <c r="BL585" s="241"/>
      <c r="BM585" s="241"/>
      <c r="BN585" s="241"/>
      <c r="BO585" s="241"/>
      <c r="BP585" s="241"/>
    </row>
    <row r="586" customFormat="false" ht="15" hidden="false" customHeight="false" outlineLevel="0" collapsed="false">
      <c r="A586" s="241"/>
      <c r="B586" s="241"/>
      <c r="C586" s="241"/>
      <c r="D586" s="241"/>
      <c r="E586" s="241"/>
      <c r="F586" s="241"/>
      <c r="G586" s="241"/>
      <c r="H586" s="241"/>
      <c r="I586" s="241"/>
      <c r="J586" s="241"/>
      <c r="K586" s="241"/>
      <c r="L586" s="241"/>
      <c r="M586" s="241"/>
      <c r="N586" s="243"/>
      <c r="O586" s="243"/>
      <c r="P586" s="243"/>
      <c r="Q586" s="244"/>
      <c r="R586" s="244"/>
      <c r="S586" s="244"/>
      <c r="T586" s="245"/>
      <c r="U586" s="244"/>
      <c r="V586" s="244"/>
      <c r="W586" s="244"/>
      <c r="X586" s="244"/>
      <c r="Y586" s="241"/>
      <c r="Z586" s="241"/>
      <c r="AA586" s="241"/>
      <c r="AB586" s="241"/>
      <c r="AC586" s="241"/>
      <c r="AD586" s="241"/>
      <c r="AE586" s="241"/>
      <c r="AF586" s="241"/>
      <c r="AG586" s="241"/>
      <c r="AH586" s="241"/>
      <c r="AI586" s="241"/>
      <c r="AJ586" s="241"/>
      <c r="AK586" s="241"/>
      <c r="AL586" s="241"/>
      <c r="AM586" s="241"/>
      <c r="AN586" s="241"/>
      <c r="AO586" s="241"/>
      <c r="AP586" s="241"/>
      <c r="AQ586" s="241"/>
      <c r="AR586" s="241"/>
      <c r="AS586" s="241"/>
      <c r="AT586" s="241"/>
      <c r="AU586" s="241"/>
      <c r="AV586" s="241"/>
      <c r="AW586" s="241"/>
      <c r="AX586" s="241"/>
      <c r="AY586" s="241"/>
      <c r="AZ586" s="241"/>
      <c r="BA586" s="241"/>
      <c r="BB586" s="241"/>
      <c r="BC586" s="241"/>
      <c r="BD586" s="241"/>
      <c r="BE586" s="241"/>
      <c r="BF586" s="241"/>
      <c r="BG586" s="241"/>
      <c r="BH586" s="241"/>
      <c r="BI586" s="241"/>
      <c r="BJ586" s="241"/>
      <c r="BK586" s="241"/>
      <c r="BL586" s="241"/>
      <c r="BM586" s="241"/>
      <c r="BN586" s="241"/>
      <c r="BO586" s="241"/>
      <c r="BP586" s="241"/>
    </row>
    <row r="587" customFormat="false" ht="15" hidden="false" customHeight="false" outlineLevel="0" collapsed="false">
      <c r="A587" s="241"/>
      <c r="B587" s="241"/>
      <c r="C587" s="241"/>
      <c r="D587" s="241"/>
      <c r="E587" s="241"/>
      <c r="F587" s="241"/>
      <c r="G587" s="241"/>
      <c r="H587" s="241"/>
      <c r="I587" s="241"/>
      <c r="J587" s="241"/>
      <c r="K587" s="241"/>
      <c r="L587" s="241"/>
      <c r="M587" s="241"/>
      <c r="N587" s="243"/>
      <c r="O587" s="243"/>
      <c r="P587" s="243"/>
      <c r="Q587" s="244"/>
      <c r="R587" s="244"/>
      <c r="S587" s="244"/>
      <c r="T587" s="245"/>
      <c r="U587" s="244"/>
      <c r="V587" s="244"/>
      <c r="W587" s="244"/>
      <c r="X587" s="244"/>
      <c r="Y587" s="241"/>
      <c r="Z587" s="241"/>
      <c r="AA587" s="241"/>
      <c r="AB587" s="241"/>
      <c r="AC587" s="241"/>
      <c r="AD587" s="241"/>
      <c r="AE587" s="241"/>
      <c r="AF587" s="241"/>
      <c r="AG587" s="241"/>
      <c r="AH587" s="241"/>
      <c r="AI587" s="241"/>
      <c r="AJ587" s="241"/>
      <c r="AK587" s="241"/>
      <c r="AL587" s="241"/>
      <c r="AM587" s="241"/>
      <c r="AN587" s="241"/>
      <c r="AO587" s="241"/>
      <c r="AP587" s="241"/>
      <c r="AQ587" s="241"/>
      <c r="AR587" s="241"/>
      <c r="AS587" s="241"/>
      <c r="AT587" s="241"/>
      <c r="AU587" s="241"/>
      <c r="AV587" s="241"/>
      <c r="AW587" s="241"/>
      <c r="AX587" s="241"/>
      <c r="AY587" s="241"/>
      <c r="AZ587" s="241"/>
      <c r="BA587" s="241"/>
      <c r="BB587" s="241"/>
      <c r="BC587" s="241"/>
      <c r="BD587" s="241"/>
      <c r="BE587" s="241"/>
      <c r="BF587" s="241"/>
      <c r="BG587" s="241"/>
      <c r="BH587" s="241"/>
      <c r="BI587" s="241"/>
      <c r="BJ587" s="241"/>
      <c r="BK587" s="241"/>
      <c r="BL587" s="241"/>
      <c r="BM587" s="241"/>
      <c r="BN587" s="241"/>
      <c r="BO587" s="241"/>
      <c r="BP587" s="241"/>
    </row>
    <row r="588" customFormat="false" ht="15" hidden="false" customHeight="false" outlineLevel="0" collapsed="false">
      <c r="A588" s="241"/>
      <c r="B588" s="241"/>
      <c r="C588" s="241"/>
      <c r="D588" s="241"/>
      <c r="E588" s="241"/>
      <c r="F588" s="241"/>
      <c r="G588" s="241"/>
      <c r="H588" s="241"/>
      <c r="I588" s="241"/>
      <c r="J588" s="241"/>
      <c r="K588" s="241"/>
      <c r="L588" s="241"/>
      <c r="M588" s="241"/>
      <c r="N588" s="243"/>
      <c r="O588" s="243"/>
      <c r="P588" s="243"/>
      <c r="Q588" s="244"/>
      <c r="R588" s="244"/>
      <c r="S588" s="244"/>
      <c r="T588" s="245"/>
      <c r="U588" s="244"/>
      <c r="V588" s="244"/>
      <c r="W588" s="244"/>
      <c r="X588" s="244"/>
      <c r="Y588" s="241"/>
      <c r="Z588" s="241"/>
      <c r="AA588" s="241"/>
      <c r="AB588" s="241"/>
      <c r="AC588" s="241"/>
      <c r="AD588" s="241"/>
      <c r="AE588" s="241"/>
      <c r="AF588" s="241"/>
      <c r="AG588" s="241"/>
      <c r="AH588" s="241"/>
      <c r="AI588" s="241"/>
      <c r="AJ588" s="241"/>
      <c r="AK588" s="241"/>
      <c r="AL588" s="241"/>
      <c r="AM588" s="241"/>
      <c r="AN588" s="241"/>
      <c r="AO588" s="241"/>
      <c r="AP588" s="241"/>
      <c r="AQ588" s="241"/>
      <c r="AR588" s="241"/>
      <c r="AS588" s="241"/>
      <c r="AT588" s="241"/>
      <c r="AU588" s="241"/>
      <c r="AV588" s="241"/>
      <c r="AW588" s="241"/>
      <c r="AX588" s="241"/>
      <c r="AY588" s="241"/>
      <c r="AZ588" s="241"/>
      <c r="BA588" s="241"/>
      <c r="BB588" s="241"/>
      <c r="BC588" s="241"/>
      <c r="BD588" s="241"/>
      <c r="BE588" s="241"/>
      <c r="BF588" s="241"/>
      <c r="BG588" s="241"/>
      <c r="BH588" s="241"/>
      <c r="BI588" s="241"/>
      <c r="BJ588" s="241"/>
      <c r="BK588" s="241"/>
      <c r="BL588" s="241"/>
      <c r="BM588" s="241"/>
      <c r="BN588" s="241"/>
      <c r="BO588" s="241"/>
      <c r="BP588" s="241"/>
    </row>
    <row r="589" customFormat="false" ht="15" hidden="false" customHeight="false" outlineLevel="0" collapsed="false">
      <c r="A589" s="241"/>
      <c r="B589" s="241"/>
      <c r="C589" s="241"/>
      <c r="D589" s="241"/>
      <c r="E589" s="241"/>
      <c r="F589" s="241"/>
      <c r="G589" s="241"/>
      <c r="H589" s="241"/>
      <c r="I589" s="241"/>
      <c r="J589" s="241"/>
      <c r="K589" s="241"/>
      <c r="L589" s="241"/>
      <c r="M589" s="241"/>
      <c r="N589" s="243"/>
      <c r="O589" s="243"/>
      <c r="P589" s="243"/>
      <c r="Q589" s="244"/>
      <c r="R589" s="244"/>
      <c r="S589" s="244"/>
      <c r="T589" s="245"/>
      <c r="U589" s="244"/>
      <c r="V589" s="244"/>
      <c r="W589" s="244"/>
      <c r="X589" s="244"/>
      <c r="Y589" s="241"/>
      <c r="Z589" s="241"/>
      <c r="AA589" s="241"/>
      <c r="AB589" s="241"/>
      <c r="AC589" s="241"/>
      <c r="AD589" s="241"/>
      <c r="AE589" s="241"/>
      <c r="AF589" s="241"/>
      <c r="AG589" s="241"/>
      <c r="AH589" s="241"/>
      <c r="AI589" s="241"/>
      <c r="AJ589" s="241"/>
      <c r="AK589" s="241"/>
      <c r="AL589" s="241"/>
      <c r="AM589" s="241"/>
      <c r="AN589" s="241"/>
      <c r="AO589" s="241"/>
      <c r="AP589" s="241"/>
      <c r="AQ589" s="241"/>
      <c r="AR589" s="241"/>
      <c r="AS589" s="241"/>
      <c r="AT589" s="241"/>
      <c r="AU589" s="241"/>
      <c r="AV589" s="241"/>
      <c r="AW589" s="241"/>
      <c r="AX589" s="241"/>
      <c r="AY589" s="241"/>
      <c r="AZ589" s="241"/>
      <c r="BA589" s="241"/>
      <c r="BB589" s="241"/>
      <c r="BC589" s="241"/>
      <c r="BD589" s="241"/>
      <c r="BE589" s="241"/>
      <c r="BF589" s="241"/>
      <c r="BG589" s="241"/>
      <c r="BH589" s="241"/>
      <c r="BI589" s="241"/>
      <c r="BJ589" s="241"/>
      <c r="BK589" s="241"/>
      <c r="BL589" s="241"/>
      <c r="BM589" s="241"/>
      <c r="BN589" s="241"/>
      <c r="BO589" s="241"/>
      <c r="BP589" s="241"/>
    </row>
    <row r="590" customFormat="false" ht="15" hidden="false" customHeight="false" outlineLevel="0" collapsed="false">
      <c r="A590" s="241"/>
      <c r="B590" s="241"/>
      <c r="C590" s="241"/>
      <c r="D590" s="241"/>
      <c r="E590" s="241"/>
      <c r="F590" s="241"/>
      <c r="G590" s="241"/>
      <c r="H590" s="241"/>
      <c r="I590" s="241"/>
      <c r="J590" s="241"/>
      <c r="K590" s="241"/>
      <c r="L590" s="241"/>
      <c r="M590" s="241"/>
      <c r="N590" s="243"/>
      <c r="O590" s="243"/>
      <c r="P590" s="243"/>
      <c r="Q590" s="244"/>
      <c r="R590" s="244"/>
      <c r="S590" s="244"/>
      <c r="T590" s="245"/>
      <c r="U590" s="244"/>
      <c r="V590" s="244"/>
      <c r="W590" s="244"/>
      <c r="X590" s="244"/>
      <c r="Y590" s="241"/>
      <c r="Z590" s="241"/>
      <c r="AA590" s="241"/>
      <c r="AB590" s="241"/>
      <c r="AC590" s="241"/>
      <c r="AD590" s="241"/>
      <c r="AE590" s="241"/>
      <c r="AF590" s="241"/>
      <c r="AG590" s="241"/>
      <c r="AH590" s="241"/>
      <c r="AI590" s="241"/>
      <c r="AJ590" s="241"/>
      <c r="AK590" s="241"/>
      <c r="AL590" s="241"/>
      <c r="AM590" s="241"/>
      <c r="AN590" s="241"/>
      <c r="AO590" s="241"/>
      <c r="AP590" s="241"/>
      <c r="AQ590" s="241"/>
      <c r="AR590" s="241"/>
      <c r="AS590" s="241"/>
      <c r="AT590" s="241"/>
      <c r="AU590" s="241"/>
      <c r="AV590" s="241"/>
      <c r="AW590" s="241"/>
      <c r="AX590" s="241"/>
      <c r="AY590" s="241"/>
      <c r="AZ590" s="241"/>
      <c r="BA590" s="241"/>
      <c r="BB590" s="241"/>
      <c r="BC590" s="241"/>
      <c r="BD590" s="241"/>
      <c r="BE590" s="241"/>
      <c r="BF590" s="241"/>
      <c r="BG590" s="241"/>
      <c r="BH590" s="241"/>
      <c r="BI590" s="241"/>
      <c r="BJ590" s="241"/>
      <c r="BK590" s="241"/>
      <c r="BL590" s="241"/>
      <c r="BM590" s="241"/>
      <c r="BN590" s="241"/>
      <c r="BO590" s="241"/>
      <c r="BP590" s="241"/>
    </row>
    <row r="591" customFormat="false" ht="15" hidden="false" customHeight="false" outlineLevel="0" collapsed="false">
      <c r="A591" s="241"/>
      <c r="B591" s="241"/>
      <c r="C591" s="241"/>
      <c r="D591" s="241"/>
      <c r="E591" s="241"/>
      <c r="F591" s="241"/>
      <c r="G591" s="241"/>
      <c r="H591" s="241"/>
      <c r="I591" s="241"/>
      <c r="J591" s="241"/>
      <c r="K591" s="241"/>
      <c r="L591" s="241"/>
      <c r="M591" s="241"/>
      <c r="N591" s="243"/>
      <c r="O591" s="243"/>
      <c r="P591" s="243"/>
      <c r="Q591" s="244"/>
      <c r="R591" s="244"/>
      <c r="S591" s="244"/>
      <c r="T591" s="245"/>
      <c r="U591" s="244"/>
      <c r="V591" s="244"/>
      <c r="W591" s="244"/>
      <c r="X591" s="244"/>
      <c r="Y591" s="241"/>
      <c r="Z591" s="241"/>
      <c r="AA591" s="241"/>
      <c r="AB591" s="241"/>
      <c r="AC591" s="241"/>
      <c r="AD591" s="241"/>
      <c r="AE591" s="241"/>
      <c r="AF591" s="241"/>
      <c r="AG591" s="241"/>
      <c r="AH591" s="241"/>
      <c r="AI591" s="241"/>
      <c r="AJ591" s="241"/>
      <c r="AK591" s="241"/>
      <c r="AL591" s="241"/>
      <c r="AM591" s="241"/>
      <c r="AN591" s="241"/>
      <c r="AO591" s="241"/>
      <c r="AP591" s="241"/>
      <c r="AQ591" s="241"/>
      <c r="AR591" s="241"/>
      <c r="AS591" s="241"/>
      <c r="AT591" s="241"/>
      <c r="AU591" s="241"/>
      <c r="AV591" s="241"/>
      <c r="AW591" s="241"/>
      <c r="AX591" s="241"/>
      <c r="AY591" s="241"/>
      <c r="AZ591" s="241"/>
      <c r="BA591" s="241"/>
      <c r="BB591" s="241"/>
      <c r="BC591" s="241"/>
      <c r="BD591" s="241"/>
      <c r="BE591" s="241"/>
      <c r="BF591" s="241"/>
      <c r="BG591" s="241"/>
      <c r="BH591" s="241"/>
      <c r="BI591" s="241"/>
      <c r="BJ591" s="241"/>
      <c r="BK591" s="241"/>
      <c r="BL591" s="241"/>
      <c r="BM591" s="241"/>
      <c r="BN591" s="241"/>
      <c r="BO591" s="241"/>
      <c r="BP591" s="241"/>
    </row>
    <row r="592" customFormat="false" ht="15" hidden="false" customHeight="false" outlineLevel="0" collapsed="false">
      <c r="A592" s="241"/>
      <c r="B592" s="241"/>
      <c r="C592" s="241"/>
      <c r="D592" s="241"/>
      <c r="E592" s="241"/>
      <c r="F592" s="241"/>
      <c r="G592" s="241"/>
      <c r="H592" s="241"/>
      <c r="I592" s="241"/>
      <c r="J592" s="241"/>
      <c r="K592" s="241"/>
      <c r="L592" s="241"/>
      <c r="M592" s="241"/>
      <c r="N592" s="243"/>
      <c r="O592" s="243"/>
      <c r="P592" s="243"/>
      <c r="Q592" s="244"/>
      <c r="R592" s="244"/>
      <c r="S592" s="244"/>
      <c r="T592" s="245"/>
      <c r="U592" s="244"/>
      <c r="V592" s="244"/>
      <c r="W592" s="244"/>
      <c r="X592" s="244"/>
      <c r="Y592" s="241"/>
      <c r="Z592" s="241"/>
      <c r="AA592" s="241"/>
      <c r="AB592" s="241"/>
      <c r="AC592" s="241"/>
      <c r="AD592" s="241"/>
      <c r="AE592" s="241"/>
      <c r="AF592" s="241"/>
      <c r="AG592" s="241"/>
      <c r="AH592" s="241"/>
      <c r="AI592" s="241"/>
      <c r="AJ592" s="241"/>
      <c r="AK592" s="241"/>
      <c r="AL592" s="241"/>
      <c r="AM592" s="241"/>
      <c r="AN592" s="241"/>
      <c r="AO592" s="241"/>
      <c r="AP592" s="241"/>
      <c r="AQ592" s="241"/>
      <c r="AR592" s="241"/>
      <c r="AS592" s="241"/>
      <c r="AT592" s="241"/>
      <c r="AU592" s="241"/>
      <c r="AV592" s="241"/>
      <c r="AW592" s="241"/>
      <c r="AX592" s="241"/>
      <c r="AY592" s="241"/>
      <c r="AZ592" s="241"/>
      <c r="BA592" s="241"/>
      <c r="BB592" s="241"/>
      <c r="BC592" s="241"/>
      <c r="BD592" s="241"/>
      <c r="BE592" s="241"/>
      <c r="BF592" s="241"/>
      <c r="BG592" s="241"/>
      <c r="BH592" s="241"/>
      <c r="BI592" s="241"/>
      <c r="BJ592" s="241"/>
      <c r="BK592" s="241"/>
      <c r="BL592" s="241"/>
      <c r="BM592" s="241"/>
      <c r="BN592" s="241"/>
      <c r="BO592" s="241"/>
      <c r="BP592" s="241"/>
    </row>
    <row r="593" customFormat="false" ht="15" hidden="false" customHeight="false" outlineLevel="0" collapsed="false">
      <c r="A593" s="241"/>
      <c r="B593" s="241"/>
      <c r="C593" s="241"/>
      <c r="D593" s="241"/>
      <c r="E593" s="241"/>
      <c r="F593" s="241"/>
      <c r="G593" s="241"/>
      <c r="H593" s="241"/>
      <c r="I593" s="241"/>
      <c r="J593" s="241"/>
      <c r="K593" s="241"/>
      <c r="L593" s="241"/>
      <c r="M593" s="241"/>
      <c r="N593" s="243"/>
      <c r="O593" s="243"/>
      <c r="P593" s="243"/>
      <c r="Q593" s="244"/>
      <c r="R593" s="244"/>
      <c r="S593" s="244"/>
      <c r="T593" s="245"/>
      <c r="U593" s="244"/>
      <c r="V593" s="244"/>
      <c r="W593" s="244"/>
      <c r="X593" s="244"/>
      <c r="Y593" s="241"/>
      <c r="Z593" s="241"/>
      <c r="AA593" s="241"/>
      <c r="AB593" s="241"/>
      <c r="AC593" s="241"/>
      <c r="AD593" s="241"/>
      <c r="AE593" s="241"/>
      <c r="AF593" s="241"/>
      <c r="AG593" s="241"/>
      <c r="AH593" s="241"/>
      <c r="AI593" s="241"/>
      <c r="AJ593" s="241"/>
      <c r="AK593" s="241"/>
      <c r="AL593" s="241"/>
      <c r="AM593" s="241"/>
      <c r="AN593" s="241"/>
      <c r="AO593" s="241"/>
      <c r="AP593" s="241"/>
      <c r="AQ593" s="241"/>
      <c r="AR593" s="241"/>
      <c r="AS593" s="241"/>
      <c r="AT593" s="241"/>
      <c r="AU593" s="241"/>
      <c r="AV593" s="241"/>
      <c r="AW593" s="241"/>
      <c r="AX593" s="241"/>
      <c r="AY593" s="241"/>
      <c r="AZ593" s="241"/>
      <c r="BA593" s="241"/>
      <c r="BB593" s="241"/>
      <c r="BC593" s="241"/>
      <c r="BD593" s="241"/>
      <c r="BE593" s="241"/>
      <c r="BF593" s="241"/>
      <c r="BG593" s="241"/>
      <c r="BH593" s="241"/>
      <c r="BI593" s="241"/>
      <c r="BJ593" s="241"/>
      <c r="BK593" s="241"/>
      <c r="BL593" s="241"/>
      <c r="BM593" s="241"/>
      <c r="BN593" s="241"/>
      <c r="BO593" s="241"/>
      <c r="BP593" s="241"/>
    </row>
    <row r="594" customFormat="false" ht="15" hidden="false" customHeight="false" outlineLevel="0" collapsed="false">
      <c r="A594" s="241"/>
      <c r="B594" s="241"/>
      <c r="C594" s="241"/>
      <c r="D594" s="241"/>
      <c r="E594" s="241"/>
      <c r="F594" s="241"/>
      <c r="G594" s="241"/>
      <c r="H594" s="241"/>
      <c r="I594" s="241"/>
      <c r="J594" s="241"/>
      <c r="K594" s="241"/>
      <c r="L594" s="241"/>
      <c r="M594" s="241"/>
      <c r="N594" s="243"/>
      <c r="O594" s="243"/>
      <c r="P594" s="243"/>
      <c r="Q594" s="244"/>
      <c r="R594" s="244"/>
      <c r="S594" s="244"/>
      <c r="T594" s="245"/>
      <c r="U594" s="244"/>
      <c r="V594" s="244"/>
      <c r="W594" s="244"/>
      <c r="X594" s="244"/>
      <c r="Y594" s="241"/>
      <c r="Z594" s="241"/>
      <c r="AA594" s="241"/>
      <c r="AB594" s="241"/>
      <c r="AC594" s="241"/>
      <c r="AD594" s="241"/>
      <c r="AE594" s="241"/>
      <c r="AF594" s="241"/>
      <c r="AG594" s="241"/>
      <c r="AH594" s="241"/>
      <c r="AI594" s="241"/>
      <c r="AJ594" s="241"/>
      <c r="AK594" s="241"/>
      <c r="AL594" s="241"/>
      <c r="AM594" s="241"/>
      <c r="AN594" s="241"/>
      <c r="AO594" s="241"/>
      <c r="AP594" s="241"/>
      <c r="AQ594" s="241"/>
      <c r="AR594" s="241"/>
      <c r="AS594" s="241"/>
      <c r="AT594" s="241"/>
      <c r="AU594" s="241"/>
      <c r="AV594" s="241"/>
      <c r="AW594" s="241"/>
      <c r="AX594" s="241"/>
      <c r="AY594" s="241"/>
      <c r="AZ594" s="241"/>
      <c r="BA594" s="241"/>
      <c r="BB594" s="241"/>
      <c r="BC594" s="241"/>
      <c r="BD594" s="241"/>
      <c r="BE594" s="241"/>
      <c r="BF594" s="241"/>
      <c r="BG594" s="241"/>
      <c r="BH594" s="241"/>
      <c r="BI594" s="241"/>
      <c r="BJ594" s="241"/>
      <c r="BK594" s="241"/>
      <c r="BL594" s="241"/>
      <c r="BM594" s="241"/>
      <c r="BN594" s="241"/>
      <c r="BO594" s="241"/>
      <c r="BP594" s="241"/>
    </row>
    <row r="595" customFormat="false" ht="15" hidden="false" customHeight="false" outlineLevel="0" collapsed="false">
      <c r="A595" s="241"/>
      <c r="B595" s="241"/>
      <c r="C595" s="241"/>
      <c r="D595" s="241"/>
      <c r="E595" s="241"/>
      <c r="F595" s="241"/>
      <c r="G595" s="241"/>
      <c r="H595" s="241"/>
      <c r="I595" s="241"/>
      <c r="J595" s="241"/>
      <c r="K595" s="241"/>
      <c r="L595" s="241"/>
      <c r="M595" s="241"/>
      <c r="N595" s="243"/>
      <c r="O595" s="243"/>
      <c r="P595" s="243"/>
      <c r="Q595" s="244"/>
      <c r="R595" s="244"/>
      <c r="S595" s="244"/>
      <c r="T595" s="245"/>
      <c r="U595" s="244"/>
      <c r="V595" s="244"/>
      <c r="W595" s="244"/>
      <c r="X595" s="244"/>
      <c r="Y595" s="241"/>
      <c r="Z595" s="241"/>
      <c r="AA595" s="241"/>
      <c r="AB595" s="241"/>
      <c r="AC595" s="241"/>
      <c r="AD595" s="241"/>
      <c r="AE595" s="241"/>
      <c r="AF595" s="241"/>
      <c r="AG595" s="241"/>
      <c r="AH595" s="241"/>
      <c r="AI595" s="241"/>
      <c r="AJ595" s="241"/>
      <c r="AK595" s="241"/>
      <c r="AL595" s="241"/>
      <c r="AM595" s="241"/>
      <c r="AN595" s="241"/>
      <c r="AO595" s="241"/>
      <c r="AP595" s="241"/>
      <c r="AQ595" s="241"/>
      <c r="AR595" s="241"/>
      <c r="AS595" s="241"/>
      <c r="AT595" s="241"/>
      <c r="AU595" s="241"/>
      <c r="AV595" s="241"/>
      <c r="AW595" s="241"/>
      <c r="AX595" s="241"/>
      <c r="AY595" s="241"/>
      <c r="AZ595" s="241"/>
      <c r="BA595" s="241"/>
      <c r="BB595" s="241"/>
      <c r="BC595" s="241"/>
      <c r="BD595" s="241"/>
      <c r="BE595" s="241"/>
      <c r="BF595" s="241"/>
      <c r="BG595" s="241"/>
      <c r="BH595" s="241"/>
      <c r="BI595" s="241"/>
      <c r="BJ595" s="241"/>
      <c r="BK595" s="241"/>
      <c r="BL595" s="241"/>
      <c r="BM595" s="241"/>
      <c r="BN595" s="241"/>
      <c r="BO595" s="241"/>
      <c r="BP595" s="241"/>
    </row>
    <row r="596" customFormat="false" ht="15" hidden="false" customHeight="false" outlineLevel="0" collapsed="false">
      <c r="A596" s="241"/>
      <c r="B596" s="241"/>
      <c r="C596" s="241"/>
      <c r="D596" s="241"/>
      <c r="E596" s="241"/>
      <c r="F596" s="241"/>
      <c r="G596" s="241"/>
      <c r="H596" s="241"/>
      <c r="I596" s="241"/>
      <c r="J596" s="241"/>
      <c r="K596" s="241"/>
      <c r="L596" s="241"/>
      <c r="M596" s="241"/>
      <c r="N596" s="243"/>
      <c r="O596" s="243"/>
      <c r="P596" s="243"/>
      <c r="Q596" s="244"/>
      <c r="R596" s="244"/>
      <c r="S596" s="244"/>
      <c r="T596" s="245"/>
      <c r="U596" s="244"/>
      <c r="V596" s="244"/>
      <c r="W596" s="244"/>
      <c r="X596" s="244"/>
      <c r="Y596" s="241"/>
      <c r="Z596" s="241"/>
      <c r="AA596" s="241"/>
      <c r="AB596" s="241"/>
      <c r="AC596" s="241"/>
      <c r="AD596" s="241"/>
      <c r="AE596" s="241"/>
      <c r="AF596" s="241"/>
      <c r="AG596" s="241"/>
      <c r="AH596" s="241"/>
      <c r="AI596" s="241"/>
      <c r="AJ596" s="241"/>
      <c r="AK596" s="241"/>
      <c r="AL596" s="241"/>
      <c r="AM596" s="241"/>
      <c r="AN596" s="241"/>
      <c r="AO596" s="241"/>
      <c r="AP596" s="241"/>
      <c r="AQ596" s="241"/>
      <c r="AR596" s="241"/>
      <c r="AS596" s="241"/>
      <c r="AT596" s="241"/>
      <c r="AU596" s="241"/>
      <c r="AV596" s="241"/>
      <c r="AW596" s="241"/>
      <c r="AX596" s="241"/>
      <c r="AY596" s="241"/>
      <c r="AZ596" s="241"/>
      <c r="BA596" s="241"/>
      <c r="BB596" s="241"/>
      <c r="BC596" s="241"/>
      <c r="BD596" s="241"/>
      <c r="BE596" s="241"/>
      <c r="BF596" s="241"/>
      <c r="BG596" s="241"/>
      <c r="BH596" s="241"/>
      <c r="BI596" s="241"/>
      <c r="BJ596" s="241"/>
      <c r="BK596" s="241"/>
      <c r="BL596" s="241"/>
      <c r="BM596" s="241"/>
      <c r="BN596" s="241"/>
      <c r="BO596" s="241"/>
      <c r="BP596" s="241"/>
    </row>
    <row r="597" customFormat="false" ht="15" hidden="false" customHeight="false" outlineLevel="0" collapsed="false">
      <c r="A597" s="241"/>
      <c r="B597" s="241"/>
      <c r="C597" s="241"/>
      <c r="D597" s="241"/>
      <c r="E597" s="241"/>
      <c r="F597" s="241"/>
      <c r="G597" s="241"/>
      <c r="H597" s="241"/>
      <c r="I597" s="241"/>
      <c r="J597" s="241"/>
      <c r="K597" s="241"/>
      <c r="L597" s="241"/>
      <c r="M597" s="241"/>
      <c r="N597" s="243"/>
      <c r="O597" s="243"/>
      <c r="P597" s="243"/>
      <c r="Q597" s="244"/>
      <c r="R597" s="244"/>
      <c r="S597" s="244"/>
      <c r="T597" s="245"/>
      <c r="U597" s="244"/>
      <c r="V597" s="244"/>
      <c r="W597" s="244"/>
      <c r="X597" s="244"/>
      <c r="Y597" s="241"/>
      <c r="Z597" s="241"/>
      <c r="AA597" s="241"/>
      <c r="AB597" s="241"/>
      <c r="AC597" s="241"/>
      <c r="AD597" s="241"/>
      <c r="AE597" s="241"/>
      <c r="AF597" s="241"/>
      <c r="AG597" s="241"/>
      <c r="AH597" s="241"/>
      <c r="AI597" s="241"/>
      <c r="AJ597" s="241"/>
      <c r="AK597" s="241"/>
      <c r="AL597" s="241"/>
      <c r="AM597" s="241"/>
      <c r="AN597" s="241"/>
      <c r="AO597" s="241"/>
      <c r="AP597" s="241"/>
      <c r="AQ597" s="241"/>
      <c r="AR597" s="241"/>
      <c r="AS597" s="241"/>
      <c r="AT597" s="241"/>
      <c r="AU597" s="241"/>
      <c r="AV597" s="241"/>
      <c r="AW597" s="241"/>
      <c r="AX597" s="241"/>
      <c r="AY597" s="241"/>
      <c r="AZ597" s="241"/>
      <c r="BA597" s="241"/>
      <c r="BB597" s="241"/>
      <c r="BC597" s="241"/>
      <c r="BD597" s="241"/>
      <c r="BE597" s="241"/>
      <c r="BF597" s="241"/>
      <c r="BG597" s="241"/>
      <c r="BH597" s="241"/>
      <c r="BI597" s="241"/>
      <c r="BJ597" s="241"/>
      <c r="BK597" s="241"/>
      <c r="BL597" s="241"/>
      <c r="BM597" s="241"/>
      <c r="BN597" s="241"/>
      <c r="BO597" s="241"/>
      <c r="BP597" s="241"/>
    </row>
    <row r="598" customFormat="false" ht="15" hidden="false" customHeight="false" outlineLevel="0" collapsed="false">
      <c r="A598" s="241"/>
      <c r="B598" s="241"/>
      <c r="C598" s="241"/>
      <c r="D598" s="241"/>
      <c r="E598" s="241"/>
      <c r="F598" s="241"/>
      <c r="G598" s="241"/>
      <c r="H598" s="241"/>
      <c r="I598" s="241"/>
      <c r="J598" s="241"/>
      <c r="K598" s="241"/>
      <c r="L598" s="241"/>
      <c r="M598" s="241"/>
      <c r="N598" s="243"/>
      <c r="O598" s="243"/>
      <c r="P598" s="243"/>
      <c r="Q598" s="244"/>
      <c r="R598" s="244"/>
      <c r="S598" s="244"/>
      <c r="T598" s="245"/>
      <c r="U598" s="244"/>
      <c r="V598" s="244"/>
      <c r="W598" s="244"/>
      <c r="X598" s="244"/>
      <c r="Y598" s="241"/>
      <c r="Z598" s="241"/>
      <c r="AA598" s="241"/>
      <c r="AB598" s="241"/>
      <c r="AC598" s="241"/>
      <c r="AD598" s="241"/>
      <c r="AE598" s="241"/>
      <c r="AF598" s="241"/>
      <c r="AG598" s="241"/>
      <c r="AH598" s="241"/>
      <c r="AI598" s="241"/>
      <c r="AJ598" s="241"/>
      <c r="AK598" s="241"/>
      <c r="AL598" s="241"/>
      <c r="AM598" s="241"/>
      <c r="AN598" s="241"/>
      <c r="AO598" s="241"/>
      <c r="AP598" s="241"/>
      <c r="AQ598" s="241"/>
      <c r="AR598" s="241"/>
      <c r="AS598" s="241"/>
      <c r="AT598" s="241"/>
      <c r="AU598" s="241"/>
      <c r="AV598" s="241"/>
      <c r="AW598" s="241"/>
      <c r="AX598" s="241"/>
      <c r="AY598" s="241"/>
      <c r="AZ598" s="241"/>
      <c r="BA598" s="241"/>
      <c r="BB598" s="241"/>
      <c r="BC598" s="241"/>
      <c r="BD598" s="241"/>
      <c r="BE598" s="241"/>
      <c r="BF598" s="241"/>
      <c r="BG598" s="241"/>
      <c r="BH598" s="241"/>
      <c r="BI598" s="241"/>
      <c r="BJ598" s="241"/>
      <c r="BK598" s="241"/>
      <c r="BL598" s="241"/>
      <c r="BM598" s="241"/>
      <c r="BN598" s="241"/>
      <c r="BO598" s="241"/>
      <c r="BP598" s="241"/>
    </row>
    <row r="599" customFormat="false" ht="15" hidden="false" customHeight="false" outlineLevel="0" collapsed="false">
      <c r="A599" s="241"/>
      <c r="B599" s="241"/>
      <c r="C599" s="241"/>
      <c r="D599" s="241"/>
      <c r="E599" s="241"/>
      <c r="F599" s="241"/>
      <c r="G599" s="241"/>
      <c r="H599" s="241"/>
      <c r="I599" s="241"/>
      <c r="J599" s="241"/>
      <c r="K599" s="241"/>
      <c r="L599" s="241"/>
      <c r="M599" s="241"/>
      <c r="N599" s="243"/>
      <c r="O599" s="243"/>
      <c r="P599" s="243"/>
      <c r="Q599" s="244"/>
      <c r="R599" s="244"/>
      <c r="S599" s="244"/>
      <c r="T599" s="245"/>
      <c r="U599" s="244"/>
      <c r="V599" s="244"/>
      <c r="W599" s="244"/>
      <c r="X599" s="244"/>
      <c r="Y599" s="241"/>
      <c r="Z599" s="241"/>
      <c r="AA599" s="241"/>
      <c r="AB599" s="241"/>
      <c r="AC599" s="241"/>
      <c r="AD599" s="241"/>
      <c r="AE599" s="241"/>
      <c r="AF599" s="241"/>
      <c r="AG599" s="241"/>
      <c r="AH599" s="241"/>
      <c r="AI599" s="241"/>
      <c r="AJ599" s="241"/>
      <c r="AK599" s="241"/>
      <c r="AL599" s="241"/>
      <c r="AM599" s="241"/>
      <c r="AN599" s="241"/>
      <c r="AO599" s="241"/>
      <c r="AP599" s="241"/>
      <c r="AQ599" s="241"/>
      <c r="AR599" s="241"/>
      <c r="AS599" s="241"/>
      <c r="AT599" s="241"/>
      <c r="AU599" s="241"/>
      <c r="AV599" s="241"/>
      <c r="AW599" s="241"/>
      <c r="AX599" s="241"/>
      <c r="AY599" s="241"/>
      <c r="AZ599" s="241"/>
      <c r="BA599" s="241"/>
      <c r="BB599" s="241"/>
      <c r="BC599" s="241"/>
      <c r="BD599" s="241"/>
      <c r="BE599" s="241"/>
      <c r="BF599" s="241"/>
      <c r="BG599" s="241"/>
      <c r="BH599" s="241"/>
      <c r="BI599" s="241"/>
      <c r="BJ599" s="241"/>
      <c r="BK599" s="241"/>
      <c r="BL599" s="241"/>
      <c r="BM599" s="241"/>
      <c r="BN599" s="241"/>
      <c r="BO599" s="241"/>
      <c r="BP599" s="241"/>
    </row>
    <row r="600" customFormat="false" ht="15" hidden="false" customHeight="false" outlineLevel="0" collapsed="false">
      <c r="A600" s="241"/>
      <c r="B600" s="241"/>
      <c r="C600" s="241"/>
      <c r="D600" s="241"/>
      <c r="E600" s="241"/>
      <c r="F600" s="241"/>
      <c r="G600" s="241"/>
      <c r="H600" s="241"/>
      <c r="I600" s="241"/>
      <c r="J600" s="241"/>
      <c r="K600" s="241"/>
      <c r="L600" s="241"/>
      <c r="M600" s="241"/>
      <c r="N600" s="243"/>
      <c r="O600" s="243"/>
      <c r="P600" s="243"/>
      <c r="Q600" s="244"/>
      <c r="R600" s="244"/>
      <c r="S600" s="244"/>
      <c r="T600" s="245"/>
      <c r="U600" s="244"/>
      <c r="V600" s="244"/>
      <c r="W600" s="244"/>
      <c r="X600" s="244"/>
      <c r="Y600" s="241"/>
      <c r="Z600" s="241"/>
      <c r="AA600" s="241"/>
      <c r="AB600" s="241"/>
      <c r="AC600" s="241"/>
      <c r="AD600" s="241"/>
      <c r="AE600" s="241"/>
      <c r="AF600" s="241"/>
      <c r="AG600" s="241"/>
      <c r="AH600" s="241"/>
      <c r="AI600" s="241"/>
      <c r="AJ600" s="241"/>
      <c r="AK600" s="241"/>
      <c r="AL600" s="241"/>
      <c r="AM600" s="241"/>
      <c r="AN600" s="241"/>
      <c r="AO600" s="241"/>
      <c r="AP600" s="241"/>
      <c r="AQ600" s="241"/>
      <c r="AR600" s="241"/>
      <c r="AS600" s="241"/>
      <c r="AT600" s="241"/>
      <c r="AU600" s="241"/>
      <c r="AV600" s="241"/>
      <c r="AW600" s="241"/>
      <c r="AX600" s="241"/>
      <c r="AY600" s="241"/>
      <c r="AZ600" s="241"/>
      <c r="BA600" s="241"/>
      <c r="BB600" s="241"/>
      <c r="BC600" s="241"/>
      <c r="BD600" s="241"/>
      <c r="BE600" s="241"/>
      <c r="BF600" s="241"/>
      <c r="BG600" s="241"/>
      <c r="BH600" s="241"/>
      <c r="BI600" s="241"/>
      <c r="BJ600" s="241"/>
      <c r="BK600" s="241"/>
      <c r="BL600" s="241"/>
      <c r="BM600" s="241"/>
      <c r="BN600" s="241"/>
      <c r="BO600" s="241"/>
      <c r="BP600" s="241"/>
    </row>
    <row r="601" customFormat="false" ht="15" hidden="false" customHeight="false" outlineLevel="0" collapsed="false">
      <c r="A601" s="241"/>
      <c r="B601" s="241"/>
      <c r="C601" s="241"/>
      <c r="D601" s="241"/>
      <c r="E601" s="241"/>
      <c r="F601" s="241"/>
      <c r="G601" s="241"/>
      <c r="H601" s="241"/>
      <c r="I601" s="241"/>
      <c r="J601" s="241"/>
      <c r="K601" s="241"/>
      <c r="L601" s="241"/>
      <c r="M601" s="241"/>
      <c r="N601" s="243"/>
      <c r="O601" s="243"/>
      <c r="P601" s="243"/>
      <c r="Q601" s="244"/>
      <c r="R601" s="244"/>
      <c r="S601" s="244"/>
      <c r="T601" s="245"/>
      <c r="U601" s="244"/>
      <c r="V601" s="244"/>
      <c r="W601" s="244"/>
      <c r="X601" s="244"/>
      <c r="Y601" s="241"/>
      <c r="Z601" s="241"/>
      <c r="AA601" s="241"/>
      <c r="AB601" s="241"/>
      <c r="AC601" s="241"/>
      <c r="AD601" s="241"/>
      <c r="AE601" s="241"/>
      <c r="AF601" s="241"/>
      <c r="AG601" s="241"/>
      <c r="AH601" s="241"/>
      <c r="AI601" s="241"/>
      <c r="AJ601" s="241"/>
      <c r="AK601" s="241"/>
      <c r="AL601" s="241"/>
      <c r="AM601" s="241"/>
      <c r="AN601" s="241"/>
      <c r="AO601" s="241"/>
      <c r="AP601" s="241"/>
      <c r="AQ601" s="241"/>
      <c r="AR601" s="241"/>
      <c r="AS601" s="241"/>
      <c r="AT601" s="241"/>
      <c r="AU601" s="241"/>
      <c r="AV601" s="241"/>
      <c r="AW601" s="241"/>
      <c r="AX601" s="241"/>
      <c r="AY601" s="241"/>
      <c r="AZ601" s="241"/>
      <c r="BA601" s="241"/>
      <c r="BB601" s="241"/>
      <c r="BC601" s="241"/>
      <c r="BD601" s="241"/>
      <c r="BE601" s="241"/>
      <c r="BF601" s="241"/>
      <c r="BG601" s="241"/>
      <c r="BH601" s="241"/>
      <c r="BI601" s="241"/>
      <c r="BJ601" s="241"/>
      <c r="BK601" s="241"/>
      <c r="BL601" s="241"/>
      <c r="BM601" s="241"/>
      <c r="BN601" s="241"/>
      <c r="BO601" s="241"/>
      <c r="BP601" s="241"/>
    </row>
    <row r="602" customFormat="false" ht="15" hidden="false" customHeight="false" outlineLevel="0" collapsed="false">
      <c r="A602" s="241"/>
      <c r="B602" s="241"/>
      <c r="C602" s="241"/>
      <c r="D602" s="241"/>
      <c r="E602" s="241"/>
      <c r="F602" s="241"/>
      <c r="G602" s="241"/>
      <c r="H602" s="241"/>
      <c r="I602" s="241"/>
      <c r="J602" s="241"/>
      <c r="K602" s="241"/>
      <c r="L602" s="241"/>
      <c r="M602" s="241"/>
      <c r="N602" s="243"/>
      <c r="O602" s="243"/>
      <c r="P602" s="243"/>
      <c r="Q602" s="244"/>
      <c r="R602" s="244"/>
      <c r="S602" s="244"/>
      <c r="T602" s="245"/>
      <c r="U602" s="244"/>
      <c r="V602" s="244"/>
      <c r="W602" s="244"/>
      <c r="X602" s="244"/>
      <c r="Y602" s="241"/>
      <c r="Z602" s="241"/>
      <c r="AA602" s="241"/>
      <c r="AB602" s="241"/>
      <c r="AC602" s="241"/>
      <c r="AD602" s="241"/>
      <c r="AE602" s="241"/>
      <c r="AF602" s="241"/>
      <c r="AG602" s="241"/>
      <c r="AH602" s="241"/>
      <c r="AI602" s="241"/>
      <c r="AJ602" s="241"/>
      <c r="AK602" s="241"/>
      <c r="AL602" s="241"/>
      <c r="AM602" s="241"/>
      <c r="AN602" s="241"/>
      <c r="AO602" s="241"/>
      <c r="AP602" s="241"/>
      <c r="AQ602" s="241"/>
      <c r="AR602" s="241"/>
      <c r="AS602" s="241"/>
      <c r="AT602" s="241"/>
      <c r="AU602" s="241"/>
      <c r="AV602" s="241"/>
      <c r="AW602" s="241"/>
      <c r="AX602" s="241"/>
      <c r="AY602" s="241"/>
      <c r="AZ602" s="241"/>
      <c r="BA602" s="241"/>
      <c r="BB602" s="241"/>
      <c r="BC602" s="241"/>
      <c r="BD602" s="241"/>
      <c r="BE602" s="241"/>
      <c r="BF602" s="241"/>
      <c r="BG602" s="241"/>
      <c r="BH602" s="241"/>
      <c r="BI602" s="241"/>
      <c r="BJ602" s="241"/>
      <c r="BK602" s="241"/>
      <c r="BL602" s="241"/>
      <c r="BM602" s="241"/>
      <c r="BN602" s="241"/>
      <c r="BO602" s="241"/>
      <c r="BP602" s="241"/>
    </row>
    <row r="603" customFormat="false" ht="15" hidden="false" customHeight="false" outlineLevel="0" collapsed="false">
      <c r="A603" s="241"/>
      <c r="B603" s="241"/>
      <c r="C603" s="241"/>
      <c r="D603" s="241"/>
      <c r="E603" s="241"/>
      <c r="F603" s="241"/>
      <c r="G603" s="241"/>
      <c r="H603" s="241"/>
      <c r="I603" s="241"/>
      <c r="J603" s="241"/>
      <c r="K603" s="241"/>
      <c r="L603" s="241"/>
      <c r="M603" s="241"/>
      <c r="N603" s="243"/>
      <c r="O603" s="243"/>
      <c r="P603" s="243"/>
      <c r="Q603" s="244"/>
      <c r="R603" s="244"/>
      <c r="S603" s="244"/>
      <c r="T603" s="245"/>
      <c r="U603" s="244"/>
      <c r="V603" s="244"/>
      <c r="W603" s="244"/>
      <c r="X603" s="244"/>
      <c r="Y603" s="241"/>
      <c r="Z603" s="241"/>
      <c r="AA603" s="241"/>
      <c r="AB603" s="241"/>
      <c r="AC603" s="241"/>
      <c r="AD603" s="241"/>
      <c r="AE603" s="241"/>
      <c r="AF603" s="241"/>
      <c r="AG603" s="241"/>
      <c r="AH603" s="241"/>
      <c r="AI603" s="241"/>
      <c r="AJ603" s="241"/>
      <c r="AK603" s="241"/>
      <c r="AL603" s="241"/>
      <c r="AM603" s="241"/>
      <c r="AN603" s="241"/>
      <c r="AO603" s="241"/>
      <c r="AP603" s="241"/>
      <c r="AQ603" s="241"/>
      <c r="AR603" s="241"/>
      <c r="AS603" s="241"/>
      <c r="AT603" s="241"/>
      <c r="AU603" s="241"/>
      <c r="AV603" s="241"/>
      <c r="AW603" s="241"/>
      <c r="AX603" s="241"/>
      <c r="AY603" s="241"/>
      <c r="AZ603" s="241"/>
      <c r="BA603" s="241"/>
      <c r="BB603" s="241"/>
      <c r="BC603" s="241"/>
      <c r="BD603" s="241"/>
      <c r="BE603" s="241"/>
      <c r="BF603" s="241"/>
      <c r="BG603" s="241"/>
      <c r="BH603" s="241"/>
      <c r="BI603" s="241"/>
      <c r="BJ603" s="241"/>
      <c r="BK603" s="241"/>
      <c r="BL603" s="241"/>
      <c r="BM603" s="241"/>
      <c r="BN603" s="241"/>
      <c r="BO603" s="241"/>
      <c r="BP603" s="241"/>
    </row>
    <row r="604" customFormat="false" ht="15" hidden="false" customHeight="false" outlineLevel="0" collapsed="false">
      <c r="A604" s="241"/>
      <c r="B604" s="241"/>
      <c r="C604" s="241"/>
      <c r="D604" s="241"/>
      <c r="E604" s="241"/>
      <c r="F604" s="241"/>
      <c r="G604" s="241"/>
      <c r="H604" s="241"/>
      <c r="I604" s="241"/>
      <c r="J604" s="241"/>
      <c r="K604" s="241"/>
      <c r="L604" s="241"/>
      <c r="M604" s="241"/>
      <c r="N604" s="243"/>
      <c r="O604" s="243"/>
      <c r="P604" s="243"/>
      <c r="Q604" s="244"/>
      <c r="R604" s="244"/>
      <c r="S604" s="244"/>
      <c r="T604" s="245"/>
      <c r="U604" s="244"/>
      <c r="V604" s="244"/>
      <c r="W604" s="244"/>
      <c r="X604" s="244"/>
      <c r="Y604" s="241"/>
      <c r="Z604" s="241"/>
      <c r="AA604" s="241"/>
      <c r="AB604" s="241"/>
      <c r="AC604" s="241"/>
      <c r="AD604" s="241"/>
      <c r="AE604" s="241"/>
      <c r="AF604" s="241"/>
      <c r="AG604" s="241"/>
      <c r="AH604" s="241"/>
      <c r="AI604" s="241"/>
      <c r="AJ604" s="241"/>
      <c r="AK604" s="241"/>
      <c r="AL604" s="241"/>
      <c r="AM604" s="241"/>
      <c r="AN604" s="241"/>
      <c r="AO604" s="241"/>
      <c r="AP604" s="241"/>
      <c r="AQ604" s="241"/>
      <c r="AR604" s="241"/>
      <c r="AS604" s="241"/>
      <c r="AT604" s="241"/>
      <c r="AU604" s="241"/>
      <c r="AV604" s="241"/>
      <c r="AW604" s="241"/>
      <c r="AX604" s="241"/>
      <c r="AY604" s="241"/>
      <c r="AZ604" s="241"/>
      <c r="BA604" s="241"/>
      <c r="BB604" s="241"/>
      <c r="BC604" s="241"/>
      <c r="BD604" s="241"/>
      <c r="BE604" s="241"/>
      <c r="BF604" s="241"/>
      <c r="BG604" s="241"/>
      <c r="BH604" s="241"/>
      <c r="BI604" s="241"/>
      <c r="BJ604" s="241"/>
      <c r="BK604" s="241"/>
      <c r="BL604" s="241"/>
      <c r="BM604" s="241"/>
      <c r="BN604" s="241"/>
      <c r="BO604" s="241"/>
      <c r="BP604" s="241"/>
    </row>
    <row r="605" customFormat="false" ht="15" hidden="false" customHeight="false" outlineLevel="0" collapsed="false">
      <c r="A605" s="241"/>
      <c r="B605" s="241"/>
      <c r="C605" s="241"/>
      <c r="D605" s="241"/>
      <c r="E605" s="241"/>
      <c r="F605" s="241"/>
      <c r="G605" s="241"/>
      <c r="H605" s="241"/>
      <c r="I605" s="241"/>
      <c r="J605" s="241"/>
      <c r="K605" s="241"/>
      <c r="L605" s="241"/>
      <c r="M605" s="241"/>
      <c r="N605" s="243"/>
      <c r="O605" s="243"/>
      <c r="P605" s="243"/>
      <c r="Q605" s="244"/>
      <c r="R605" s="244"/>
      <c r="S605" s="244"/>
      <c r="T605" s="245"/>
      <c r="U605" s="244"/>
      <c r="V605" s="244"/>
      <c r="W605" s="244"/>
      <c r="X605" s="244"/>
      <c r="Y605" s="241"/>
      <c r="Z605" s="241"/>
      <c r="AA605" s="241"/>
      <c r="AB605" s="241"/>
      <c r="AC605" s="241"/>
      <c r="AD605" s="241"/>
      <c r="AE605" s="241"/>
      <c r="AF605" s="241"/>
      <c r="AG605" s="241"/>
      <c r="AH605" s="241"/>
      <c r="AI605" s="241"/>
      <c r="AJ605" s="241"/>
      <c r="AK605" s="241"/>
      <c r="AL605" s="241"/>
      <c r="AM605" s="241"/>
      <c r="AN605" s="241"/>
      <c r="AO605" s="241"/>
      <c r="AP605" s="241"/>
      <c r="AQ605" s="241"/>
      <c r="AR605" s="241"/>
      <c r="AS605" s="241"/>
      <c r="AT605" s="241"/>
      <c r="AU605" s="241"/>
      <c r="AV605" s="241"/>
      <c r="AW605" s="241"/>
      <c r="AX605" s="241"/>
      <c r="AY605" s="241"/>
      <c r="AZ605" s="241"/>
      <c r="BA605" s="241"/>
      <c r="BB605" s="241"/>
      <c r="BC605" s="241"/>
      <c r="BD605" s="241"/>
      <c r="BE605" s="241"/>
      <c r="BF605" s="241"/>
      <c r="BG605" s="241"/>
      <c r="BH605" s="241"/>
      <c r="BI605" s="241"/>
      <c r="BJ605" s="241"/>
      <c r="BK605" s="241"/>
      <c r="BL605" s="241"/>
      <c r="BM605" s="241"/>
      <c r="BN605" s="241"/>
      <c r="BO605" s="241"/>
      <c r="BP605" s="241"/>
    </row>
    <row r="606" customFormat="false" ht="15" hidden="false" customHeight="false" outlineLevel="0" collapsed="false">
      <c r="A606" s="241"/>
      <c r="B606" s="241"/>
      <c r="C606" s="241"/>
      <c r="D606" s="241"/>
      <c r="E606" s="241"/>
      <c r="F606" s="241"/>
      <c r="G606" s="241"/>
      <c r="H606" s="241"/>
      <c r="I606" s="241"/>
      <c r="J606" s="241"/>
      <c r="K606" s="241"/>
      <c r="L606" s="241"/>
      <c r="M606" s="241"/>
      <c r="N606" s="243"/>
      <c r="O606" s="243"/>
      <c r="P606" s="243"/>
      <c r="Q606" s="244"/>
      <c r="R606" s="244"/>
      <c r="S606" s="244"/>
      <c r="T606" s="245"/>
      <c r="U606" s="244"/>
      <c r="V606" s="244"/>
      <c r="W606" s="244"/>
      <c r="X606" s="244"/>
      <c r="Y606" s="241"/>
      <c r="Z606" s="241"/>
      <c r="AA606" s="241"/>
      <c r="AB606" s="241"/>
      <c r="AC606" s="241"/>
      <c r="AD606" s="241"/>
      <c r="AE606" s="241"/>
      <c r="AF606" s="241"/>
      <c r="AG606" s="241"/>
      <c r="AH606" s="241"/>
      <c r="AI606" s="241"/>
      <c r="AJ606" s="241"/>
      <c r="AK606" s="241"/>
      <c r="AL606" s="241"/>
      <c r="AM606" s="241"/>
      <c r="AN606" s="241"/>
      <c r="AO606" s="241"/>
      <c r="AP606" s="241"/>
      <c r="AQ606" s="241"/>
      <c r="AR606" s="241"/>
      <c r="AS606" s="241"/>
      <c r="AT606" s="241"/>
      <c r="AU606" s="241"/>
      <c r="AV606" s="241"/>
      <c r="AW606" s="241"/>
      <c r="AX606" s="241"/>
      <c r="AY606" s="241"/>
      <c r="AZ606" s="241"/>
      <c r="BA606" s="241"/>
      <c r="BB606" s="241"/>
      <c r="BC606" s="241"/>
      <c r="BD606" s="241"/>
      <c r="BE606" s="241"/>
      <c r="BF606" s="241"/>
      <c r="BG606" s="241"/>
      <c r="BH606" s="241"/>
      <c r="BI606" s="241"/>
      <c r="BJ606" s="241"/>
      <c r="BK606" s="241"/>
      <c r="BL606" s="241"/>
      <c r="BM606" s="241"/>
      <c r="BN606" s="241"/>
      <c r="BO606" s="241"/>
      <c r="BP606" s="241"/>
    </row>
    <row r="607" customFormat="false" ht="15" hidden="false" customHeight="false" outlineLevel="0" collapsed="false">
      <c r="A607" s="241"/>
      <c r="B607" s="241"/>
      <c r="C607" s="241"/>
      <c r="D607" s="241"/>
      <c r="E607" s="241"/>
      <c r="F607" s="241"/>
      <c r="G607" s="241"/>
      <c r="H607" s="241"/>
      <c r="I607" s="241"/>
      <c r="J607" s="241"/>
      <c r="K607" s="241"/>
      <c r="L607" s="241"/>
      <c r="M607" s="241"/>
      <c r="N607" s="243"/>
      <c r="O607" s="243"/>
      <c r="P607" s="243"/>
      <c r="Q607" s="244"/>
      <c r="R607" s="244"/>
      <c r="S607" s="244"/>
      <c r="T607" s="245"/>
      <c r="U607" s="244"/>
      <c r="V607" s="244"/>
      <c r="W607" s="244"/>
      <c r="X607" s="244"/>
      <c r="Y607" s="241"/>
      <c r="Z607" s="241"/>
      <c r="AA607" s="241"/>
      <c r="AB607" s="241"/>
      <c r="AC607" s="241"/>
      <c r="AD607" s="241"/>
      <c r="AE607" s="241"/>
      <c r="AF607" s="241"/>
      <c r="AG607" s="241"/>
      <c r="AH607" s="241"/>
      <c r="AI607" s="241"/>
      <c r="AJ607" s="241"/>
      <c r="AK607" s="241"/>
      <c r="AL607" s="241"/>
      <c r="AM607" s="241"/>
      <c r="AN607" s="241"/>
      <c r="AO607" s="241"/>
      <c r="AP607" s="241"/>
      <c r="AQ607" s="241"/>
      <c r="AR607" s="241"/>
      <c r="AS607" s="241"/>
      <c r="AT607" s="241"/>
      <c r="AU607" s="241"/>
      <c r="AV607" s="241"/>
      <c r="AW607" s="241"/>
      <c r="AX607" s="241"/>
      <c r="AY607" s="241"/>
      <c r="AZ607" s="241"/>
      <c r="BA607" s="241"/>
      <c r="BB607" s="241"/>
      <c r="BC607" s="241"/>
      <c r="BD607" s="241"/>
      <c r="BE607" s="241"/>
      <c r="BF607" s="241"/>
      <c r="BG607" s="241"/>
      <c r="BH607" s="241"/>
      <c r="BI607" s="241"/>
      <c r="BJ607" s="241"/>
      <c r="BK607" s="241"/>
      <c r="BL607" s="241"/>
      <c r="BM607" s="241"/>
      <c r="BN607" s="241"/>
      <c r="BO607" s="241"/>
      <c r="BP607" s="241"/>
    </row>
    <row r="608" customFormat="false" ht="15" hidden="false" customHeight="false" outlineLevel="0" collapsed="false">
      <c r="A608" s="241"/>
      <c r="B608" s="241"/>
      <c r="C608" s="241"/>
      <c r="D608" s="241"/>
      <c r="E608" s="241"/>
      <c r="F608" s="241"/>
      <c r="G608" s="241"/>
      <c r="H608" s="241"/>
      <c r="I608" s="241"/>
      <c r="J608" s="241"/>
      <c r="K608" s="241"/>
      <c r="L608" s="241"/>
      <c r="M608" s="241"/>
      <c r="N608" s="243"/>
      <c r="O608" s="243"/>
      <c r="P608" s="243"/>
      <c r="Q608" s="244"/>
      <c r="R608" s="244"/>
      <c r="S608" s="244"/>
      <c r="T608" s="245"/>
      <c r="U608" s="244"/>
      <c r="V608" s="244"/>
      <c r="W608" s="244"/>
      <c r="X608" s="244"/>
      <c r="Y608" s="241"/>
      <c r="Z608" s="241"/>
      <c r="AA608" s="241"/>
      <c r="AB608" s="241"/>
      <c r="AC608" s="241"/>
      <c r="AD608" s="241"/>
      <c r="AE608" s="241"/>
      <c r="AF608" s="241"/>
      <c r="AG608" s="241"/>
      <c r="AH608" s="241"/>
      <c r="AI608" s="241"/>
      <c r="AJ608" s="241"/>
      <c r="AK608" s="241"/>
      <c r="AL608" s="241"/>
      <c r="AM608" s="241"/>
      <c r="AN608" s="241"/>
      <c r="AO608" s="241"/>
      <c r="AP608" s="241"/>
      <c r="AQ608" s="241"/>
      <c r="AR608" s="241"/>
      <c r="AS608" s="241"/>
      <c r="AT608" s="241"/>
      <c r="AU608" s="241"/>
      <c r="AV608" s="241"/>
      <c r="AW608" s="241"/>
      <c r="AX608" s="241"/>
      <c r="AY608" s="241"/>
      <c r="AZ608" s="241"/>
      <c r="BA608" s="241"/>
      <c r="BB608" s="241"/>
      <c r="BC608" s="241"/>
      <c r="BD608" s="241"/>
      <c r="BE608" s="241"/>
      <c r="BF608" s="241"/>
      <c r="BG608" s="241"/>
      <c r="BH608" s="241"/>
      <c r="BI608" s="241"/>
      <c r="BJ608" s="241"/>
      <c r="BK608" s="241"/>
      <c r="BL608" s="241"/>
      <c r="BM608" s="241"/>
      <c r="BN608" s="241"/>
      <c r="BO608" s="241"/>
      <c r="BP608" s="241"/>
    </row>
    <row r="609" customFormat="false" ht="15" hidden="false" customHeight="false" outlineLevel="0" collapsed="false">
      <c r="A609" s="241"/>
      <c r="B609" s="241"/>
      <c r="C609" s="241"/>
      <c r="D609" s="241"/>
      <c r="E609" s="241"/>
      <c r="F609" s="241"/>
      <c r="G609" s="241"/>
      <c r="H609" s="241"/>
      <c r="I609" s="241"/>
      <c r="J609" s="241"/>
      <c r="K609" s="241"/>
      <c r="L609" s="241"/>
      <c r="M609" s="241"/>
      <c r="N609" s="243"/>
      <c r="O609" s="243"/>
      <c r="P609" s="243"/>
      <c r="Q609" s="244"/>
      <c r="R609" s="244"/>
      <c r="S609" s="244"/>
      <c r="T609" s="245"/>
      <c r="U609" s="244"/>
      <c r="V609" s="244"/>
      <c r="W609" s="244"/>
      <c r="X609" s="244"/>
      <c r="Y609" s="241"/>
      <c r="Z609" s="241"/>
      <c r="AA609" s="241"/>
      <c r="AB609" s="241"/>
      <c r="AC609" s="241"/>
      <c r="AD609" s="241"/>
      <c r="AE609" s="241"/>
      <c r="AF609" s="241"/>
      <c r="AG609" s="241"/>
      <c r="AH609" s="241"/>
      <c r="AI609" s="241"/>
      <c r="AJ609" s="241"/>
      <c r="AK609" s="241"/>
      <c r="AL609" s="241"/>
      <c r="AM609" s="241"/>
      <c r="AN609" s="241"/>
      <c r="AO609" s="241"/>
      <c r="AP609" s="241"/>
      <c r="AQ609" s="241"/>
      <c r="AR609" s="241"/>
      <c r="AS609" s="241"/>
      <c r="AT609" s="241"/>
      <c r="AU609" s="241"/>
      <c r="AV609" s="241"/>
      <c r="AW609" s="241"/>
      <c r="AX609" s="241"/>
      <c r="AY609" s="241"/>
      <c r="AZ609" s="241"/>
      <c r="BA609" s="241"/>
      <c r="BB609" s="241"/>
      <c r="BC609" s="241"/>
      <c r="BD609" s="241"/>
      <c r="BE609" s="241"/>
      <c r="BF609" s="241"/>
      <c r="BG609" s="241"/>
      <c r="BH609" s="241"/>
      <c r="BI609" s="241"/>
      <c r="BJ609" s="241"/>
      <c r="BK609" s="241"/>
      <c r="BL609" s="241"/>
      <c r="BM609" s="241"/>
      <c r="BN609" s="241"/>
      <c r="BO609" s="241"/>
      <c r="BP609" s="241"/>
    </row>
    <row r="610" customFormat="false" ht="15" hidden="false" customHeight="false" outlineLevel="0" collapsed="false">
      <c r="A610" s="241"/>
      <c r="B610" s="241"/>
      <c r="C610" s="241"/>
      <c r="D610" s="241"/>
      <c r="E610" s="241"/>
      <c r="F610" s="241"/>
      <c r="G610" s="241"/>
      <c r="H610" s="241"/>
      <c r="I610" s="241"/>
      <c r="J610" s="241"/>
      <c r="K610" s="241"/>
      <c r="L610" s="241"/>
      <c r="M610" s="241"/>
      <c r="N610" s="243"/>
      <c r="O610" s="243"/>
      <c r="P610" s="243"/>
      <c r="Q610" s="244"/>
      <c r="R610" s="244"/>
      <c r="S610" s="244"/>
      <c r="T610" s="245"/>
      <c r="U610" s="244"/>
      <c r="V610" s="244"/>
      <c r="W610" s="244"/>
      <c r="X610" s="244"/>
      <c r="Y610" s="241"/>
      <c r="Z610" s="241"/>
      <c r="AA610" s="241"/>
      <c r="AB610" s="241"/>
      <c r="AC610" s="241"/>
      <c r="AD610" s="241"/>
      <c r="AE610" s="241"/>
      <c r="AF610" s="241"/>
      <c r="AG610" s="241"/>
      <c r="AH610" s="241"/>
      <c r="AI610" s="241"/>
      <c r="AJ610" s="241"/>
      <c r="AK610" s="241"/>
      <c r="AL610" s="241"/>
      <c r="AM610" s="241"/>
      <c r="AN610" s="241"/>
      <c r="AO610" s="241"/>
      <c r="AP610" s="241"/>
      <c r="AQ610" s="241"/>
      <c r="AR610" s="241"/>
      <c r="AS610" s="241"/>
      <c r="AT610" s="241"/>
      <c r="AU610" s="241"/>
      <c r="AV610" s="241"/>
      <c r="AW610" s="241"/>
      <c r="AX610" s="241"/>
      <c r="AY610" s="241"/>
      <c r="AZ610" s="241"/>
      <c r="BA610" s="241"/>
      <c r="BB610" s="241"/>
      <c r="BC610" s="241"/>
      <c r="BD610" s="241"/>
      <c r="BE610" s="241"/>
      <c r="BF610" s="241"/>
      <c r="BG610" s="241"/>
      <c r="BH610" s="241"/>
      <c r="BI610" s="241"/>
      <c r="BJ610" s="241"/>
      <c r="BK610" s="241"/>
      <c r="BL610" s="241"/>
      <c r="BM610" s="241"/>
      <c r="BN610" s="241"/>
      <c r="BO610" s="241"/>
      <c r="BP610" s="241"/>
    </row>
    <row r="611" customFormat="false" ht="15" hidden="false" customHeight="false" outlineLevel="0" collapsed="false">
      <c r="A611" s="241"/>
      <c r="B611" s="241"/>
      <c r="C611" s="241"/>
      <c r="D611" s="241"/>
      <c r="E611" s="241"/>
      <c r="F611" s="241"/>
      <c r="G611" s="241"/>
      <c r="H611" s="241"/>
      <c r="I611" s="241"/>
      <c r="J611" s="241"/>
      <c r="K611" s="241"/>
      <c r="L611" s="241"/>
      <c r="M611" s="241"/>
      <c r="N611" s="243"/>
      <c r="O611" s="243"/>
      <c r="P611" s="243"/>
      <c r="Q611" s="244"/>
      <c r="R611" s="244"/>
      <c r="S611" s="244"/>
      <c r="T611" s="245"/>
      <c r="U611" s="244"/>
      <c r="V611" s="244"/>
      <c r="W611" s="244"/>
      <c r="X611" s="244"/>
      <c r="Y611" s="241"/>
      <c r="Z611" s="241"/>
      <c r="AA611" s="241"/>
      <c r="AB611" s="241"/>
      <c r="AC611" s="241"/>
      <c r="AD611" s="241"/>
      <c r="AE611" s="241"/>
      <c r="AF611" s="241"/>
      <c r="AG611" s="241"/>
      <c r="AH611" s="241"/>
      <c r="AI611" s="241"/>
      <c r="AJ611" s="241"/>
      <c r="AK611" s="241"/>
      <c r="AL611" s="241"/>
      <c r="AM611" s="241"/>
      <c r="AN611" s="241"/>
      <c r="AO611" s="241"/>
      <c r="AP611" s="241"/>
      <c r="AQ611" s="241"/>
      <c r="AR611" s="241"/>
      <c r="AS611" s="241"/>
      <c r="AT611" s="241"/>
      <c r="AU611" s="241"/>
      <c r="AV611" s="241"/>
      <c r="AW611" s="241"/>
      <c r="AX611" s="241"/>
      <c r="AY611" s="241"/>
      <c r="AZ611" s="241"/>
      <c r="BA611" s="241"/>
      <c r="BB611" s="241"/>
      <c r="BC611" s="241"/>
      <c r="BD611" s="241"/>
      <c r="BE611" s="241"/>
      <c r="BF611" s="241"/>
      <c r="BG611" s="241"/>
      <c r="BH611" s="241"/>
      <c r="BI611" s="241"/>
      <c r="BJ611" s="241"/>
      <c r="BK611" s="241"/>
      <c r="BL611" s="241"/>
      <c r="BM611" s="241"/>
      <c r="BN611" s="241"/>
      <c r="BO611" s="241"/>
      <c r="BP611" s="241"/>
    </row>
    <row r="612" customFormat="false" ht="15" hidden="false" customHeight="false" outlineLevel="0" collapsed="false">
      <c r="A612" s="241"/>
      <c r="B612" s="241"/>
      <c r="C612" s="241"/>
      <c r="D612" s="241"/>
      <c r="E612" s="241"/>
      <c r="F612" s="241"/>
      <c r="G612" s="241"/>
      <c r="H612" s="241"/>
      <c r="I612" s="241"/>
      <c r="J612" s="241"/>
      <c r="K612" s="241"/>
      <c r="L612" s="241"/>
      <c r="M612" s="241"/>
      <c r="N612" s="243"/>
      <c r="O612" s="243"/>
      <c r="P612" s="243"/>
      <c r="Q612" s="244"/>
      <c r="R612" s="244"/>
      <c r="S612" s="244"/>
      <c r="T612" s="245"/>
      <c r="U612" s="244"/>
      <c r="V612" s="244"/>
      <c r="W612" s="244"/>
      <c r="X612" s="244"/>
      <c r="Y612" s="241"/>
      <c r="Z612" s="241"/>
      <c r="AA612" s="241"/>
      <c r="AB612" s="241"/>
      <c r="AC612" s="241"/>
      <c r="AD612" s="241"/>
      <c r="AE612" s="241"/>
      <c r="AF612" s="241"/>
      <c r="AG612" s="241"/>
      <c r="AH612" s="241"/>
      <c r="AI612" s="241"/>
      <c r="AJ612" s="241"/>
      <c r="AK612" s="241"/>
      <c r="AL612" s="241"/>
      <c r="AM612" s="241"/>
      <c r="AN612" s="241"/>
      <c r="AO612" s="241"/>
      <c r="AP612" s="241"/>
      <c r="AQ612" s="241"/>
      <c r="AR612" s="241"/>
      <c r="AS612" s="241"/>
      <c r="AT612" s="241"/>
      <c r="AU612" s="241"/>
      <c r="AV612" s="241"/>
      <c r="AW612" s="241"/>
      <c r="AX612" s="241"/>
      <c r="AY612" s="241"/>
      <c r="AZ612" s="241"/>
      <c r="BA612" s="241"/>
      <c r="BB612" s="241"/>
      <c r="BC612" s="241"/>
      <c r="BD612" s="241"/>
      <c r="BE612" s="241"/>
      <c r="BF612" s="241"/>
      <c r="BG612" s="241"/>
      <c r="BH612" s="241"/>
      <c r="BI612" s="241"/>
      <c r="BJ612" s="241"/>
      <c r="BK612" s="241"/>
      <c r="BL612" s="241"/>
      <c r="BM612" s="241"/>
      <c r="BN612" s="241"/>
      <c r="BO612" s="241"/>
      <c r="BP612" s="241"/>
    </row>
    <row r="613" customFormat="false" ht="15" hidden="false" customHeight="false" outlineLevel="0" collapsed="false">
      <c r="A613" s="241"/>
      <c r="B613" s="241"/>
      <c r="C613" s="241"/>
      <c r="D613" s="241"/>
      <c r="E613" s="241"/>
      <c r="F613" s="241"/>
      <c r="G613" s="241"/>
      <c r="H613" s="241"/>
      <c r="I613" s="241"/>
      <c r="J613" s="241"/>
      <c r="K613" s="241"/>
      <c r="L613" s="241"/>
      <c r="M613" s="241"/>
      <c r="N613" s="243"/>
      <c r="O613" s="243"/>
      <c r="P613" s="243"/>
      <c r="Q613" s="244"/>
      <c r="R613" s="244"/>
      <c r="S613" s="244"/>
      <c r="T613" s="245"/>
      <c r="U613" s="244"/>
      <c r="V613" s="244"/>
      <c r="W613" s="244"/>
      <c r="X613" s="244"/>
      <c r="Y613" s="241"/>
      <c r="Z613" s="241"/>
      <c r="AA613" s="241"/>
      <c r="AB613" s="241"/>
      <c r="AC613" s="241"/>
      <c r="AD613" s="241"/>
      <c r="AE613" s="241"/>
      <c r="AF613" s="241"/>
      <c r="AG613" s="241"/>
      <c r="AH613" s="241"/>
      <c r="AI613" s="241"/>
      <c r="AJ613" s="241"/>
      <c r="AK613" s="241"/>
      <c r="AL613" s="241"/>
      <c r="AM613" s="241"/>
      <c r="AN613" s="241"/>
      <c r="AO613" s="241"/>
      <c r="AP613" s="241"/>
      <c r="AQ613" s="241"/>
      <c r="AR613" s="241"/>
      <c r="AS613" s="241"/>
      <c r="AT613" s="241"/>
      <c r="AU613" s="241"/>
      <c r="AV613" s="241"/>
      <c r="AW613" s="241"/>
      <c r="AX613" s="241"/>
      <c r="AY613" s="241"/>
      <c r="AZ613" s="241"/>
      <c r="BA613" s="241"/>
      <c r="BB613" s="241"/>
      <c r="BC613" s="241"/>
      <c r="BD613" s="241"/>
      <c r="BE613" s="241"/>
      <c r="BF613" s="241"/>
      <c r="BG613" s="241"/>
      <c r="BH613" s="241"/>
      <c r="BI613" s="241"/>
      <c r="BJ613" s="241"/>
      <c r="BK613" s="241"/>
      <c r="BL613" s="241"/>
      <c r="BM613" s="241"/>
      <c r="BN613" s="241"/>
      <c r="BO613" s="241"/>
      <c r="BP613" s="241"/>
    </row>
    <row r="614" customFormat="false" ht="15" hidden="false" customHeight="false" outlineLevel="0" collapsed="false">
      <c r="A614" s="241"/>
      <c r="B614" s="241"/>
      <c r="C614" s="241"/>
      <c r="D614" s="241"/>
      <c r="E614" s="241"/>
      <c r="F614" s="241"/>
      <c r="G614" s="241"/>
      <c r="H614" s="241"/>
      <c r="I614" s="241"/>
      <c r="J614" s="241"/>
      <c r="K614" s="241"/>
      <c r="L614" s="241"/>
      <c r="M614" s="241"/>
      <c r="N614" s="243"/>
      <c r="O614" s="243"/>
      <c r="P614" s="243"/>
      <c r="Q614" s="244"/>
      <c r="R614" s="244"/>
      <c r="S614" s="244"/>
      <c r="T614" s="245"/>
      <c r="U614" s="244"/>
      <c r="V614" s="244"/>
      <c r="W614" s="244"/>
      <c r="X614" s="244"/>
      <c r="Y614" s="241"/>
      <c r="Z614" s="241"/>
      <c r="AA614" s="241"/>
      <c r="AB614" s="241"/>
      <c r="AC614" s="241"/>
      <c r="AD614" s="241"/>
      <c r="AE614" s="241"/>
      <c r="AF614" s="241"/>
      <c r="AG614" s="241"/>
      <c r="AH614" s="241"/>
      <c r="AI614" s="241"/>
      <c r="AJ614" s="241"/>
      <c r="AK614" s="241"/>
      <c r="AL614" s="241"/>
      <c r="AM614" s="241"/>
      <c r="AN614" s="241"/>
      <c r="AO614" s="241"/>
      <c r="AP614" s="241"/>
      <c r="AQ614" s="241"/>
      <c r="AR614" s="241"/>
      <c r="AS614" s="241"/>
      <c r="AT614" s="241"/>
      <c r="AU614" s="241"/>
      <c r="AV614" s="241"/>
      <c r="AW614" s="241"/>
      <c r="AX614" s="241"/>
      <c r="AY614" s="241"/>
      <c r="AZ614" s="241"/>
      <c r="BA614" s="241"/>
      <c r="BB614" s="241"/>
      <c r="BC614" s="241"/>
      <c r="BD614" s="241"/>
      <c r="BE614" s="241"/>
      <c r="BF614" s="241"/>
      <c r="BG614" s="241"/>
      <c r="BH614" s="241"/>
      <c r="BI614" s="241"/>
      <c r="BJ614" s="241"/>
      <c r="BK614" s="241"/>
      <c r="BL614" s="241"/>
      <c r="BM614" s="241"/>
      <c r="BN614" s="241"/>
      <c r="BO614" s="241"/>
      <c r="BP614" s="241"/>
    </row>
    <row r="615" customFormat="false" ht="15" hidden="false" customHeight="false" outlineLevel="0" collapsed="false">
      <c r="A615" s="241"/>
      <c r="B615" s="241"/>
      <c r="C615" s="241"/>
      <c r="D615" s="241"/>
      <c r="E615" s="241"/>
      <c r="F615" s="241"/>
      <c r="G615" s="241"/>
      <c r="H615" s="241"/>
      <c r="I615" s="241"/>
      <c r="J615" s="241"/>
      <c r="K615" s="241"/>
      <c r="L615" s="241"/>
      <c r="M615" s="241"/>
      <c r="N615" s="243"/>
      <c r="O615" s="243"/>
      <c r="P615" s="243"/>
      <c r="Q615" s="244"/>
      <c r="R615" s="244"/>
      <c r="S615" s="244"/>
      <c r="T615" s="245"/>
      <c r="U615" s="244"/>
      <c r="V615" s="244"/>
      <c r="W615" s="244"/>
      <c r="X615" s="244"/>
      <c r="Y615" s="241"/>
      <c r="Z615" s="241"/>
      <c r="AA615" s="241"/>
      <c r="AB615" s="241"/>
      <c r="AC615" s="241"/>
      <c r="AD615" s="241"/>
      <c r="AE615" s="241"/>
      <c r="AF615" s="241"/>
      <c r="AG615" s="241"/>
      <c r="AH615" s="241"/>
      <c r="AI615" s="241"/>
      <c r="AJ615" s="241"/>
      <c r="AK615" s="241"/>
      <c r="AL615" s="241"/>
      <c r="AM615" s="241"/>
      <c r="AN615" s="241"/>
      <c r="AO615" s="241"/>
      <c r="AP615" s="241"/>
      <c r="AQ615" s="241"/>
      <c r="AR615" s="241"/>
      <c r="AS615" s="241"/>
      <c r="AT615" s="241"/>
      <c r="AU615" s="241"/>
      <c r="AV615" s="241"/>
      <c r="AW615" s="241"/>
      <c r="AX615" s="241"/>
      <c r="AY615" s="241"/>
      <c r="AZ615" s="241"/>
      <c r="BA615" s="241"/>
      <c r="BB615" s="241"/>
      <c r="BC615" s="241"/>
      <c r="BD615" s="241"/>
      <c r="BE615" s="241"/>
      <c r="BF615" s="241"/>
      <c r="BG615" s="241"/>
      <c r="BH615" s="241"/>
      <c r="BI615" s="241"/>
      <c r="BJ615" s="241"/>
      <c r="BK615" s="241"/>
      <c r="BL615" s="241"/>
      <c r="BM615" s="241"/>
      <c r="BN615" s="241"/>
      <c r="BO615" s="241"/>
      <c r="BP615" s="241"/>
    </row>
    <row r="616" customFormat="false" ht="15" hidden="false" customHeight="false" outlineLevel="0" collapsed="false">
      <c r="A616" s="241"/>
      <c r="B616" s="241"/>
      <c r="C616" s="241"/>
      <c r="D616" s="241"/>
      <c r="E616" s="241"/>
      <c r="F616" s="241"/>
      <c r="G616" s="241"/>
      <c r="H616" s="241"/>
      <c r="I616" s="241"/>
      <c r="J616" s="241"/>
      <c r="K616" s="241"/>
      <c r="L616" s="241"/>
      <c r="M616" s="241"/>
      <c r="N616" s="243"/>
      <c r="O616" s="243"/>
      <c r="P616" s="243"/>
      <c r="Q616" s="244"/>
      <c r="R616" s="244"/>
      <c r="S616" s="244"/>
      <c r="T616" s="245"/>
      <c r="U616" s="244"/>
      <c r="V616" s="244"/>
      <c r="W616" s="244"/>
      <c r="X616" s="244"/>
      <c r="Y616" s="241"/>
      <c r="Z616" s="241"/>
      <c r="AA616" s="241"/>
      <c r="AB616" s="241"/>
      <c r="AC616" s="241"/>
      <c r="AD616" s="241"/>
      <c r="AE616" s="241"/>
      <c r="AF616" s="241"/>
      <c r="AG616" s="241"/>
      <c r="AH616" s="241"/>
      <c r="AI616" s="241"/>
      <c r="AJ616" s="241"/>
      <c r="AK616" s="241"/>
      <c r="AL616" s="241"/>
      <c r="AM616" s="241"/>
      <c r="AN616" s="241"/>
      <c r="AO616" s="241"/>
      <c r="AP616" s="241"/>
      <c r="AQ616" s="241"/>
      <c r="AR616" s="241"/>
      <c r="AS616" s="241"/>
      <c r="AT616" s="241"/>
      <c r="AU616" s="241"/>
      <c r="AV616" s="241"/>
      <c r="AW616" s="241"/>
      <c r="AX616" s="241"/>
      <c r="AY616" s="241"/>
      <c r="AZ616" s="241"/>
      <c r="BA616" s="241"/>
      <c r="BB616" s="241"/>
      <c r="BC616" s="241"/>
      <c r="BD616" s="241"/>
      <c r="BE616" s="241"/>
      <c r="BF616" s="241"/>
      <c r="BG616" s="241"/>
      <c r="BH616" s="241"/>
      <c r="BI616" s="241"/>
      <c r="BJ616" s="241"/>
      <c r="BK616" s="241"/>
      <c r="BL616" s="241"/>
      <c r="BM616" s="241"/>
      <c r="BN616" s="241"/>
      <c r="BO616" s="241"/>
      <c r="BP616" s="241"/>
    </row>
    <row r="617" customFormat="false" ht="15" hidden="false" customHeight="false" outlineLevel="0" collapsed="false">
      <c r="A617" s="241"/>
      <c r="B617" s="241"/>
      <c r="C617" s="241"/>
      <c r="D617" s="241"/>
      <c r="E617" s="241"/>
      <c r="F617" s="241"/>
      <c r="G617" s="241"/>
      <c r="H617" s="241"/>
      <c r="I617" s="241"/>
      <c r="J617" s="241"/>
      <c r="K617" s="241"/>
      <c r="L617" s="241"/>
      <c r="M617" s="241"/>
      <c r="N617" s="243"/>
      <c r="O617" s="243"/>
      <c r="P617" s="243"/>
      <c r="Q617" s="244"/>
      <c r="R617" s="244"/>
      <c r="S617" s="244"/>
      <c r="T617" s="245"/>
      <c r="U617" s="244"/>
      <c r="V617" s="244"/>
      <c r="W617" s="244"/>
      <c r="X617" s="244"/>
      <c r="Y617" s="241"/>
      <c r="Z617" s="241"/>
      <c r="AA617" s="241"/>
      <c r="AB617" s="241"/>
      <c r="AC617" s="241"/>
      <c r="AD617" s="241"/>
      <c r="AE617" s="241"/>
      <c r="AF617" s="241"/>
      <c r="AG617" s="241"/>
      <c r="AH617" s="241"/>
      <c r="AI617" s="241"/>
      <c r="AJ617" s="241"/>
      <c r="AK617" s="241"/>
      <c r="AL617" s="241"/>
      <c r="AM617" s="241"/>
      <c r="AN617" s="241"/>
      <c r="AO617" s="241"/>
      <c r="AP617" s="241"/>
      <c r="AQ617" s="241"/>
      <c r="AR617" s="241"/>
      <c r="AS617" s="241"/>
      <c r="AT617" s="241"/>
      <c r="AU617" s="241"/>
      <c r="AV617" s="241"/>
      <c r="AW617" s="241"/>
      <c r="AX617" s="241"/>
      <c r="AY617" s="241"/>
      <c r="AZ617" s="241"/>
      <c r="BA617" s="241"/>
      <c r="BB617" s="241"/>
      <c r="BC617" s="241"/>
      <c r="BD617" s="241"/>
      <c r="BE617" s="241"/>
      <c r="BF617" s="241"/>
      <c r="BG617" s="241"/>
      <c r="BH617" s="241"/>
      <c r="BI617" s="241"/>
      <c r="BJ617" s="241"/>
      <c r="BK617" s="241"/>
      <c r="BL617" s="241"/>
      <c r="BM617" s="241"/>
      <c r="BN617" s="241"/>
      <c r="BO617" s="241"/>
      <c r="BP617" s="241"/>
    </row>
    <row r="618" customFormat="false" ht="15" hidden="false" customHeight="false" outlineLevel="0" collapsed="false">
      <c r="A618" s="241"/>
      <c r="B618" s="241"/>
      <c r="C618" s="241"/>
      <c r="D618" s="241"/>
      <c r="E618" s="241"/>
      <c r="F618" s="241"/>
      <c r="G618" s="241"/>
      <c r="H618" s="241"/>
      <c r="I618" s="241"/>
      <c r="J618" s="241"/>
      <c r="K618" s="241"/>
      <c r="L618" s="241"/>
      <c r="M618" s="241"/>
      <c r="N618" s="243"/>
      <c r="O618" s="243"/>
      <c r="P618" s="243"/>
      <c r="Q618" s="244"/>
      <c r="R618" s="244"/>
      <c r="S618" s="244"/>
      <c r="T618" s="245"/>
      <c r="U618" s="244"/>
      <c r="V618" s="244"/>
      <c r="W618" s="244"/>
      <c r="X618" s="244"/>
      <c r="Y618" s="241"/>
      <c r="Z618" s="241"/>
      <c r="AA618" s="241"/>
      <c r="AB618" s="241"/>
      <c r="AC618" s="241"/>
      <c r="AD618" s="241"/>
      <c r="AE618" s="241"/>
      <c r="AF618" s="241"/>
      <c r="AG618" s="241"/>
      <c r="AH618" s="241"/>
      <c r="AI618" s="241"/>
      <c r="AJ618" s="241"/>
      <c r="AK618" s="241"/>
      <c r="AL618" s="241"/>
      <c r="AM618" s="241"/>
      <c r="AN618" s="241"/>
      <c r="AO618" s="241"/>
      <c r="AP618" s="241"/>
      <c r="AQ618" s="241"/>
      <c r="AR618" s="241"/>
      <c r="AS618" s="241"/>
      <c r="AT618" s="241"/>
      <c r="AU618" s="241"/>
      <c r="AV618" s="241"/>
      <c r="AW618" s="241"/>
      <c r="AX618" s="241"/>
      <c r="AY618" s="241"/>
      <c r="AZ618" s="241"/>
      <c r="BA618" s="241"/>
      <c r="BB618" s="241"/>
      <c r="BC618" s="241"/>
      <c r="BD618" s="241"/>
      <c r="BE618" s="241"/>
      <c r="BF618" s="241"/>
      <c r="BG618" s="241"/>
      <c r="BH618" s="241"/>
      <c r="BI618" s="241"/>
      <c r="BJ618" s="241"/>
      <c r="BK618" s="241"/>
      <c r="BL618" s="241"/>
      <c r="BM618" s="241"/>
      <c r="BN618" s="241"/>
      <c r="BO618" s="241"/>
      <c r="BP618" s="241"/>
    </row>
    <row r="619" customFormat="false" ht="15" hidden="false" customHeight="false" outlineLevel="0" collapsed="false">
      <c r="A619" s="241"/>
      <c r="B619" s="241"/>
      <c r="C619" s="241"/>
      <c r="D619" s="241"/>
      <c r="E619" s="241"/>
      <c r="F619" s="241"/>
      <c r="G619" s="241"/>
      <c r="H619" s="241"/>
      <c r="I619" s="241"/>
      <c r="J619" s="241"/>
      <c r="K619" s="241"/>
      <c r="L619" s="241"/>
      <c r="M619" s="241"/>
      <c r="N619" s="243"/>
      <c r="O619" s="243"/>
      <c r="P619" s="243"/>
      <c r="Q619" s="244"/>
      <c r="R619" s="244"/>
      <c r="S619" s="244"/>
      <c r="T619" s="245"/>
      <c r="U619" s="244"/>
      <c r="V619" s="244"/>
      <c r="W619" s="244"/>
      <c r="X619" s="244"/>
      <c r="Y619" s="241"/>
      <c r="Z619" s="241"/>
      <c r="AA619" s="241"/>
      <c r="AB619" s="241"/>
      <c r="AC619" s="241"/>
      <c r="AD619" s="241"/>
      <c r="AE619" s="241"/>
      <c r="AF619" s="241"/>
      <c r="AG619" s="241"/>
      <c r="AH619" s="241"/>
      <c r="AI619" s="241"/>
      <c r="AJ619" s="241"/>
      <c r="AK619" s="241"/>
      <c r="AL619" s="241"/>
      <c r="AM619" s="241"/>
      <c r="AN619" s="241"/>
      <c r="AO619" s="241"/>
      <c r="AP619" s="241"/>
      <c r="AQ619" s="241"/>
      <c r="AR619" s="241"/>
      <c r="AS619" s="241"/>
      <c r="AT619" s="241"/>
      <c r="AU619" s="241"/>
      <c r="AV619" s="241"/>
      <c r="AW619" s="241"/>
      <c r="AX619" s="241"/>
      <c r="AY619" s="241"/>
      <c r="AZ619" s="241"/>
      <c r="BA619" s="241"/>
      <c r="BB619" s="241"/>
      <c r="BC619" s="241"/>
      <c r="BD619" s="241"/>
      <c r="BE619" s="241"/>
      <c r="BF619" s="241"/>
      <c r="BG619" s="241"/>
      <c r="BH619" s="241"/>
      <c r="BI619" s="241"/>
      <c r="BJ619" s="241"/>
      <c r="BK619" s="241"/>
      <c r="BL619" s="241"/>
      <c r="BM619" s="241"/>
      <c r="BN619" s="241"/>
      <c r="BO619" s="241"/>
      <c r="BP619" s="241"/>
    </row>
    <row r="620" customFormat="false" ht="15" hidden="false" customHeight="false" outlineLevel="0" collapsed="false">
      <c r="A620" s="241"/>
      <c r="B620" s="241"/>
      <c r="C620" s="241"/>
      <c r="D620" s="241"/>
      <c r="E620" s="241"/>
      <c r="F620" s="241"/>
      <c r="G620" s="241"/>
      <c r="H620" s="241"/>
      <c r="I620" s="241"/>
      <c r="J620" s="241"/>
      <c r="K620" s="241"/>
      <c r="L620" s="241"/>
      <c r="M620" s="241"/>
      <c r="N620" s="243"/>
      <c r="O620" s="243"/>
      <c r="P620" s="243"/>
      <c r="Q620" s="244"/>
      <c r="R620" s="244"/>
      <c r="S620" s="244"/>
      <c r="T620" s="245"/>
      <c r="U620" s="244"/>
      <c r="V620" s="244"/>
      <c r="W620" s="244"/>
      <c r="X620" s="244"/>
      <c r="Y620" s="241"/>
      <c r="Z620" s="241"/>
      <c r="AA620" s="241"/>
      <c r="AB620" s="241"/>
      <c r="AC620" s="241"/>
      <c r="AD620" s="241"/>
      <c r="AE620" s="241"/>
      <c r="AF620" s="241"/>
      <c r="AG620" s="241"/>
      <c r="AH620" s="241"/>
      <c r="AI620" s="241"/>
      <c r="AJ620" s="241"/>
      <c r="AK620" s="241"/>
      <c r="AL620" s="241"/>
      <c r="AM620" s="241"/>
      <c r="AN620" s="241"/>
      <c r="AO620" s="241"/>
      <c r="AP620" s="241"/>
      <c r="AQ620" s="241"/>
      <c r="AR620" s="241"/>
      <c r="AS620" s="241"/>
      <c r="AT620" s="241"/>
      <c r="AU620" s="241"/>
      <c r="AV620" s="241"/>
      <c r="AW620" s="241"/>
      <c r="AX620" s="241"/>
      <c r="AY620" s="241"/>
      <c r="AZ620" s="241"/>
      <c r="BA620" s="241"/>
      <c r="BB620" s="241"/>
      <c r="BC620" s="241"/>
      <c r="BD620" s="241"/>
      <c r="BE620" s="241"/>
      <c r="BF620" s="241"/>
      <c r="BG620" s="241"/>
      <c r="BH620" s="241"/>
      <c r="BI620" s="241"/>
      <c r="BJ620" s="241"/>
      <c r="BK620" s="241"/>
      <c r="BL620" s="241"/>
      <c r="BM620" s="241"/>
      <c r="BN620" s="241"/>
      <c r="BO620" s="241"/>
      <c r="BP620" s="241"/>
    </row>
    <row r="621" customFormat="false" ht="15" hidden="false" customHeight="false" outlineLevel="0" collapsed="false">
      <c r="A621" s="241"/>
      <c r="B621" s="241"/>
      <c r="C621" s="241"/>
      <c r="D621" s="241"/>
      <c r="E621" s="241"/>
      <c r="F621" s="241"/>
      <c r="G621" s="241"/>
      <c r="H621" s="241"/>
      <c r="I621" s="241"/>
      <c r="J621" s="241"/>
      <c r="K621" s="241"/>
      <c r="L621" s="241"/>
      <c r="M621" s="241"/>
      <c r="N621" s="243"/>
      <c r="O621" s="243"/>
      <c r="P621" s="243"/>
      <c r="Q621" s="244"/>
      <c r="R621" s="244"/>
      <c r="S621" s="244"/>
      <c r="T621" s="245"/>
      <c r="U621" s="244"/>
      <c r="V621" s="244"/>
      <c r="W621" s="244"/>
      <c r="X621" s="244"/>
      <c r="Y621" s="241"/>
      <c r="Z621" s="241"/>
      <c r="AA621" s="241"/>
      <c r="AB621" s="241"/>
      <c r="AC621" s="241"/>
      <c r="AD621" s="241"/>
      <c r="AE621" s="241"/>
      <c r="AF621" s="241"/>
      <c r="AG621" s="241"/>
      <c r="AH621" s="241"/>
      <c r="AI621" s="241"/>
      <c r="AJ621" s="241"/>
      <c r="AK621" s="241"/>
      <c r="AL621" s="241"/>
      <c r="AM621" s="241"/>
      <c r="AN621" s="241"/>
      <c r="AO621" s="241"/>
      <c r="AP621" s="241"/>
      <c r="AQ621" s="241"/>
      <c r="AR621" s="241"/>
      <c r="AS621" s="241"/>
      <c r="AT621" s="241"/>
      <c r="AU621" s="241"/>
      <c r="AV621" s="241"/>
      <c r="AW621" s="241"/>
      <c r="AX621" s="241"/>
      <c r="AY621" s="241"/>
      <c r="AZ621" s="241"/>
      <c r="BA621" s="241"/>
      <c r="BB621" s="241"/>
      <c r="BC621" s="241"/>
      <c r="BD621" s="241"/>
      <c r="BE621" s="241"/>
      <c r="BF621" s="241"/>
      <c r="BG621" s="241"/>
      <c r="BH621" s="241"/>
      <c r="BI621" s="241"/>
      <c r="BJ621" s="241"/>
      <c r="BK621" s="241"/>
      <c r="BL621" s="241"/>
      <c r="BM621" s="241"/>
      <c r="BN621" s="241"/>
      <c r="BO621" s="241"/>
      <c r="BP621" s="241"/>
    </row>
    <row r="622" customFormat="false" ht="15" hidden="false" customHeight="false" outlineLevel="0" collapsed="false">
      <c r="A622" s="241"/>
      <c r="B622" s="241"/>
      <c r="C622" s="241"/>
      <c r="D622" s="241"/>
      <c r="E622" s="241"/>
      <c r="F622" s="241"/>
      <c r="G622" s="241"/>
      <c r="H622" s="241"/>
      <c r="I622" s="241"/>
      <c r="J622" s="241"/>
      <c r="K622" s="241"/>
      <c r="L622" s="241"/>
      <c r="M622" s="241"/>
      <c r="N622" s="243"/>
      <c r="O622" s="243"/>
      <c r="P622" s="243"/>
      <c r="Q622" s="244"/>
      <c r="R622" s="244"/>
      <c r="S622" s="244"/>
      <c r="T622" s="245"/>
      <c r="U622" s="244"/>
      <c r="V622" s="244"/>
      <c r="W622" s="244"/>
      <c r="X622" s="244"/>
      <c r="Y622" s="241"/>
      <c r="Z622" s="241"/>
      <c r="AA622" s="241"/>
      <c r="AB622" s="241"/>
      <c r="AC622" s="241"/>
      <c r="AD622" s="241"/>
      <c r="AE622" s="241"/>
      <c r="AF622" s="241"/>
      <c r="AG622" s="241"/>
      <c r="AH622" s="241"/>
      <c r="AI622" s="241"/>
      <c r="AJ622" s="241"/>
      <c r="AK622" s="241"/>
      <c r="AL622" s="241"/>
      <c r="AM622" s="241"/>
      <c r="AN622" s="241"/>
      <c r="AO622" s="241"/>
      <c r="AP622" s="241"/>
      <c r="AQ622" s="241"/>
      <c r="AR622" s="241"/>
      <c r="AS622" s="241"/>
      <c r="AT622" s="241"/>
      <c r="AU622" s="241"/>
      <c r="AV622" s="241"/>
      <c r="AW622" s="241"/>
      <c r="AX622" s="241"/>
      <c r="AY622" s="241"/>
      <c r="AZ622" s="241"/>
      <c r="BA622" s="241"/>
      <c r="BB622" s="241"/>
      <c r="BC622" s="241"/>
      <c r="BD622" s="241"/>
      <c r="BE622" s="241"/>
      <c r="BF622" s="241"/>
      <c r="BG622" s="241"/>
      <c r="BH622" s="241"/>
      <c r="BI622" s="241"/>
      <c r="BJ622" s="241"/>
      <c r="BK622" s="241"/>
      <c r="BL622" s="241"/>
      <c r="BM622" s="241"/>
      <c r="BN622" s="241"/>
      <c r="BO622" s="241"/>
      <c r="BP622" s="241"/>
    </row>
    <row r="623" customFormat="false" ht="15" hidden="false" customHeight="false" outlineLevel="0" collapsed="false">
      <c r="A623" s="241"/>
      <c r="B623" s="241"/>
      <c r="C623" s="241"/>
      <c r="D623" s="241"/>
      <c r="E623" s="241"/>
      <c r="F623" s="241"/>
      <c r="G623" s="241"/>
      <c r="H623" s="241"/>
      <c r="I623" s="241"/>
      <c r="J623" s="241"/>
      <c r="K623" s="241"/>
      <c r="L623" s="241"/>
      <c r="M623" s="241"/>
      <c r="N623" s="243"/>
      <c r="O623" s="243"/>
      <c r="P623" s="243"/>
      <c r="Q623" s="244"/>
      <c r="R623" s="244"/>
      <c r="S623" s="244"/>
      <c r="T623" s="245"/>
      <c r="U623" s="244"/>
      <c r="V623" s="244"/>
      <c r="W623" s="244"/>
      <c r="X623" s="244"/>
      <c r="Y623" s="241"/>
      <c r="Z623" s="241"/>
      <c r="AA623" s="241"/>
      <c r="AB623" s="241"/>
      <c r="AC623" s="241"/>
      <c r="AD623" s="241"/>
      <c r="AE623" s="241"/>
      <c r="AF623" s="241"/>
      <c r="AG623" s="241"/>
      <c r="AH623" s="241"/>
      <c r="AI623" s="241"/>
      <c r="AJ623" s="241"/>
      <c r="AK623" s="241"/>
      <c r="AL623" s="241"/>
      <c r="AM623" s="241"/>
      <c r="AN623" s="241"/>
      <c r="AO623" s="241"/>
      <c r="AP623" s="241"/>
      <c r="AQ623" s="241"/>
      <c r="AR623" s="241"/>
      <c r="AS623" s="241"/>
      <c r="AT623" s="241"/>
      <c r="AU623" s="241"/>
      <c r="AV623" s="241"/>
      <c r="AW623" s="241"/>
      <c r="AX623" s="241"/>
      <c r="AY623" s="241"/>
      <c r="AZ623" s="241"/>
      <c r="BA623" s="241"/>
      <c r="BB623" s="241"/>
      <c r="BC623" s="241"/>
      <c r="BD623" s="241"/>
      <c r="BE623" s="241"/>
      <c r="BF623" s="241"/>
      <c r="BG623" s="241"/>
      <c r="BH623" s="241"/>
      <c r="BI623" s="241"/>
      <c r="BJ623" s="241"/>
      <c r="BK623" s="241"/>
      <c r="BL623" s="241"/>
      <c r="BM623" s="241"/>
      <c r="BN623" s="241"/>
      <c r="BO623" s="241"/>
      <c r="BP623" s="241"/>
    </row>
    <row r="624" customFormat="false" ht="15" hidden="false" customHeight="false" outlineLevel="0" collapsed="false">
      <c r="A624" s="241"/>
      <c r="B624" s="241"/>
      <c r="C624" s="241"/>
      <c r="D624" s="241"/>
      <c r="E624" s="241"/>
      <c r="F624" s="241"/>
      <c r="G624" s="241"/>
      <c r="H624" s="241"/>
      <c r="I624" s="241"/>
      <c r="J624" s="241"/>
      <c r="K624" s="241"/>
      <c r="L624" s="241"/>
      <c r="M624" s="241"/>
      <c r="N624" s="243"/>
      <c r="O624" s="243"/>
      <c r="P624" s="243"/>
      <c r="Q624" s="244"/>
      <c r="R624" s="244"/>
      <c r="S624" s="244"/>
      <c r="T624" s="245"/>
      <c r="U624" s="244"/>
      <c r="V624" s="244"/>
      <c r="W624" s="244"/>
      <c r="X624" s="244"/>
      <c r="Y624" s="241"/>
      <c r="Z624" s="241"/>
      <c r="AA624" s="241"/>
      <c r="AB624" s="241"/>
      <c r="AC624" s="241"/>
      <c r="AD624" s="241"/>
      <c r="AE624" s="241"/>
      <c r="AF624" s="241"/>
      <c r="AG624" s="241"/>
      <c r="AH624" s="241"/>
      <c r="AI624" s="241"/>
      <c r="AJ624" s="241"/>
      <c r="AK624" s="241"/>
      <c r="AL624" s="241"/>
      <c r="AM624" s="241"/>
      <c r="AN624" s="241"/>
      <c r="AO624" s="241"/>
      <c r="AP624" s="241"/>
      <c r="AQ624" s="241"/>
      <c r="AR624" s="241"/>
      <c r="AS624" s="241"/>
      <c r="AT624" s="241"/>
      <c r="AU624" s="241"/>
      <c r="AV624" s="241"/>
      <c r="AW624" s="241"/>
      <c r="AX624" s="241"/>
      <c r="AY624" s="241"/>
      <c r="AZ624" s="241"/>
      <c r="BA624" s="241"/>
      <c r="BB624" s="241"/>
      <c r="BC624" s="241"/>
      <c r="BD624" s="241"/>
      <c r="BE624" s="241"/>
      <c r="BF624" s="241"/>
      <c r="BG624" s="241"/>
      <c r="BH624" s="241"/>
      <c r="BI624" s="241"/>
      <c r="BJ624" s="241"/>
      <c r="BK624" s="241"/>
      <c r="BL624" s="241"/>
      <c r="BM624" s="241"/>
      <c r="BN624" s="241"/>
      <c r="BO624" s="241"/>
      <c r="BP624" s="241"/>
    </row>
    <row r="625" customFormat="false" ht="15" hidden="false" customHeight="false" outlineLevel="0" collapsed="false">
      <c r="A625" s="241"/>
      <c r="B625" s="241"/>
      <c r="C625" s="241"/>
      <c r="D625" s="241"/>
      <c r="E625" s="241"/>
      <c r="F625" s="241"/>
      <c r="G625" s="241"/>
      <c r="H625" s="241"/>
      <c r="I625" s="241"/>
      <c r="J625" s="241"/>
      <c r="K625" s="241"/>
      <c r="L625" s="241"/>
      <c r="M625" s="241"/>
      <c r="N625" s="243"/>
      <c r="O625" s="243"/>
      <c r="P625" s="243"/>
      <c r="Q625" s="244"/>
      <c r="R625" s="244"/>
      <c r="S625" s="244"/>
      <c r="T625" s="245"/>
      <c r="U625" s="244"/>
      <c r="V625" s="244"/>
      <c r="W625" s="244"/>
      <c r="X625" s="244"/>
      <c r="Y625" s="241"/>
      <c r="Z625" s="241"/>
      <c r="AA625" s="241"/>
      <c r="AB625" s="241"/>
      <c r="AC625" s="241"/>
      <c r="AD625" s="241"/>
      <c r="AE625" s="241"/>
      <c r="AF625" s="241"/>
      <c r="AG625" s="241"/>
      <c r="AH625" s="241"/>
      <c r="AI625" s="241"/>
      <c r="AJ625" s="241"/>
      <c r="AK625" s="241"/>
      <c r="AL625" s="241"/>
      <c r="AM625" s="241"/>
      <c r="AN625" s="241"/>
      <c r="AO625" s="241"/>
      <c r="AP625" s="241"/>
      <c r="AQ625" s="241"/>
      <c r="AR625" s="241"/>
      <c r="AS625" s="241"/>
      <c r="AT625" s="241"/>
      <c r="AU625" s="241"/>
      <c r="AV625" s="241"/>
      <c r="AW625" s="241"/>
      <c r="AX625" s="241"/>
      <c r="AY625" s="241"/>
      <c r="AZ625" s="241"/>
      <c r="BA625" s="241"/>
      <c r="BB625" s="241"/>
      <c r="BC625" s="241"/>
      <c r="BD625" s="241"/>
      <c r="BE625" s="241"/>
      <c r="BF625" s="241"/>
      <c r="BG625" s="241"/>
      <c r="BH625" s="241"/>
      <c r="BI625" s="241"/>
      <c r="BJ625" s="241"/>
      <c r="BK625" s="241"/>
      <c r="BL625" s="241"/>
      <c r="BM625" s="241"/>
      <c r="BN625" s="241"/>
      <c r="BO625" s="241"/>
      <c r="BP625" s="241"/>
    </row>
    <row r="626" customFormat="false" ht="15" hidden="false" customHeight="false" outlineLevel="0" collapsed="false">
      <c r="A626" s="241"/>
      <c r="B626" s="241"/>
      <c r="C626" s="241"/>
      <c r="D626" s="241"/>
      <c r="E626" s="241"/>
      <c r="F626" s="241"/>
      <c r="G626" s="241"/>
      <c r="H626" s="241"/>
      <c r="I626" s="241"/>
      <c r="J626" s="241"/>
      <c r="K626" s="241"/>
      <c r="L626" s="241"/>
      <c r="M626" s="241"/>
      <c r="N626" s="243"/>
      <c r="O626" s="243"/>
      <c r="P626" s="243"/>
      <c r="Q626" s="244"/>
      <c r="R626" s="244"/>
      <c r="S626" s="244"/>
      <c r="T626" s="245"/>
      <c r="U626" s="244"/>
      <c r="V626" s="244"/>
      <c r="W626" s="244"/>
      <c r="X626" s="244"/>
      <c r="Y626" s="241"/>
      <c r="Z626" s="241"/>
      <c r="AA626" s="241"/>
      <c r="AB626" s="241"/>
      <c r="AC626" s="241"/>
      <c r="AD626" s="241"/>
      <c r="AE626" s="241"/>
      <c r="AF626" s="241"/>
      <c r="AG626" s="241"/>
      <c r="AH626" s="241"/>
      <c r="AI626" s="241"/>
      <c r="AJ626" s="241"/>
      <c r="AK626" s="241"/>
      <c r="AL626" s="241"/>
      <c r="AM626" s="241"/>
      <c r="AN626" s="241"/>
      <c r="AO626" s="241"/>
      <c r="AP626" s="241"/>
      <c r="AQ626" s="241"/>
      <c r="AR626" s="241"/>
      <c r="AS626" s="241"/>
      <c r="AT626" s="241"/>
      <c r="AU626" s="241"/>
      <c r="AV626" s="241"/>
      <c r="AW626" s="241"/>
      <c r="AX626" s="241"/>
      <c r="AY626" s="241"/>
      <c r="AZ626" s="241"/>
      <c r="BA626" s="241"/>
      <c r="BB626" s="241"/>
      <c r="BC626" s="241"/>
      <c r="BD626" s="241"/>
      <c r="BE626" s="241"/>
      <c r="BF626" s="241"/>
      <c r="BG626" s="241"/>
      <c r="BH626" s="241"/>
      <c r="BI626" s="241"/>
      <c r="BJ626" s="241"/>
      <c r="BK626" s="241"/>
      <c r="BL626" s="241"/>
      <c r="BM626" s="241"/>
      <c r="BN626" s="241"/>
      <c r="BO626" s="241"/>
      <c r="BP626" s="241"/>
    </row>
    <row r="627" customFormat="false" ht="15" hidden="false" customHeight="false" outlineLevel="0" collapsed="false">
      <c r="A627" s="241"/>
      <c r="B627" s="241"/>
      <c r="C627" s="241"/>
      <c r="D627" s="241"/>
      <c r="E627" s="241"/>
      <c r="F627" s="241"/>
      <c r="G627" s="241"/>
      <c r="H627" s="241"/>
      <c r="I627" s="241"/>
      <c r="J627" s="241"/>
      <c r="K627" s="241"/>
      <c r="L627" s="241"/>
      <c r="M627" s="241"/>
      <c r="N627" s="243"/>
      <c r="O627" s="243"/>
      <c r="P627" s="243"/>
      <c r="Q627" s="244"/>
      <c r="R627" s="244"/>
      <c r="S627" s="244"/>
      <c r="T627" s="245"/>
      <c r="U627" s="244"/>
      <c r="V627" s="244"/>
      <c r="W627" s="244"/>
      <c r="X627" s="244"/>
      <c r="Y627" s="241"/>
      <c r="Z627" s="241"/>
      <c r="AA627" s="241"/>
      <c r="AB627" s="241"/>
      <c r="AC627" s="241"/>
      <c r="AD627" s="241"/>
      <c r="AE627" s="241"/>
      <c r="AF627" s="241"/>
      <c r="AG627" s="241"/>
      <c r="AH627" s="241"/>
      <c r="AI627" s="241"/>
      <c r="AJ627" s="241"/>
      <c r="AK627" s="241"/>
      <c r="AL627" s="241"/>
      <c r="AM627" s="241"/>
      <c r="AN627" s="241"/>
      <c r="AO627" s="241"/>
      <c r="AP627" s="241"/>
      <c r="AQ627" s="241"/>
      <c r="AR627" s="241"/>
      <c r="AS627" s="241"/>
      <c r="AT627" s="241"/>
      <c r="AU627" s="241"/>
      <c r="AV627" s="241"/>
      <c r="AW627" s="241"/>
      <c r="AX627" s="241"/>
      <c r="AY627" s="241"/>
      <c r="AZ627" s="241"/>
      <c r="BA627" s="241"/>
      <c r="BB627" s="241"/>
      <c r="BC627" s="241"/>
      <c r="BD627" s="241"/>
      <c r="BE627" s="241"/>
      <c r="BF627" s="241"/>
      <c r="BG627" s="241"/>
      <c r="BH627" s="241"/>
      <c r="BI627" s="241"/>
      <c r="BJ627" s="241"/>
      <c r="BK627" s="241"/>
      <c r="BL627" s="241"/>
      <c r="BM627" s="241"/>
      <c r="BN627" s="241"/>
      <c r="BO627" s="241"/>
      <c r="BP627" s="241"/>
    </row>
    <row r="628" customFormat="false" ht="15" hidden="false" customHeight="false" outlineLevel="0" collapsed="false">
      <c r="A628" s="241"/>
      <c r="B628" s="241"/>
      <c r="C628" s="241"/>
      <c r="D628" s="241"/>
      <c r="E628" s="241"/>
      <c r="F628" s="241"/>
      <c r="G628" s="241"/>
      <c r="H628" s="241"/>
      <c r="I628" s="241"/>
      <c r="J628" s="241"/>
      <c r="K628" s="241"/>
      <c r="L628" s="241"/>
      <c r="M628" s="241"/>
      <c r="N628" s="243"/>
      <c r="O628" s="243"/>
      <c r="P628" s="243"/>
      <c r="Q628" s="244"/>
      <c r="R628" s="244"/>
      <c r="S628" s="244"/>
      <c r="T628" s="245"/>
      <c r="U628" s="244"/>
      <c r="V628" s="244"/>
      <c r="W628" s="244"/>
      <c r="X628" s="244"/>
      <c r="Y628" s="241"/>
      <c r="Z628" s="241"/>
      <c r="AA628" s="241"/>
      <c r="AB628" s="241"/>
      <c r="AC628" s="241"/>
      <c r="AD628" s="241"/>
      <c r="AE628" s="241"/>
      <c r="AF628" s="241"/>
      <c r="AG628" s="241"/>
      <c r="AH628" s="241"/>
      <c r="AI628" s="241"/>
      <c r="AJ628" s="241"/>
      <c r="AK628" s="241"/>
      <c r="AL628" s="241"/>
      <c r="AM628" s="241"/>
      <c r="AN628" s="241"/>
      <c r="AO628" s="241"/>
      <c r="AP628" s="241"/>
      <c r="AQ628" s="241"/>
      <c r="AR628" s="241"/>
      <c r="AS628" s="241"/>
      <c r="AT628" s="241"/>
      <c r="AU628" s="241"/>
      <c r="AV628" s="241"/>
      <c r="AW628" s="241"/>
      <c r="AX628" s="241"/>
      <c r="AY628" s="241"/>
      <c r="AZ628" s="241"/>
      <c r="BA628" s="241"/>
      <c r="BB628" s="241"/>
      <c r="BC628" s="241"/>
      <c r="BD628" s="241"/>
      <c r="BE628" s="241"/>
      <c r="BF628" s="241"/>
      <c r="BG628" s="241"/>
      <c r="BH628" s="241"/>
      <c r="BI628" s="241"/>
      <c r="BJ628" s="241"/>
      <c r="BK628" s="241"/>
      <c r="BL628" s="241"/>
      <c r="BM628" s="241"/>
      <c r="BN628" s="241"/>
      <c r="BO628" s="241"/>
      <c r="BP628" s="241"/>
    </row>
    <row r="629" customFormat="false" ht="15" hidden="false" customHeight="false" outlineLevel="0" collapsed="false">
      <c r="A629" s="241"/>
      <c r="B629" s="241"/>
      <c r="C629" s="241"/>
      <c r="D629" s="241"/>
      <c r="E629" s="241"/>
      <c r="F629" s="241"/>
      <c r="G629" s="241"/>
      <c r="H629" s="241"/>
      <c r="I629" s="241"/>
      <c r="J629" s="241"/>
      <c r="K629" s="241"/>
      <c r="L629" s="241"/>
      <c r="M629" s="241"/>
      <c r="N629" s="243"/>
      <c r="O629" s="243"/>
      <c r="P629" s="243"/>
      <c r="Q629" s="244"/>
      <c r="R629" s="244"/>
      <c r="S629" s="244"/>
      <c r="T629" s="245"/>
      <c r="U629" s="244"/>
      <c r="V629" s="244"/>
      <c r="W629" s="244"/>
      <c r="X629" s="244"/>
      <c r="Y629" s="241"/>
      <c r="Z629" s="241"/>
      <c r="AA629" s="241"/>
      <c r="AB629" s="241"/>
      <c r="AC629" s="241"/>
      <c r="AD629" s="241"/>
      <c r="AE629" s="241"/>
      <c r="AF629" s="241"/>
      <c r="AG629" s="241"/>
      <c r="AH629" s="241"/>
      <c r="AI629" s="241"/>
      <c r="AJ629" s="241"/>
      <c r="AK629" s="241"/>
      <c r="AL629" s="241"/>
      <c r="AM629" s="241"/>
      <c r="AN629" s="241"/>
      <c r="AO629" s="241"/>
      <c r="AP629" s="241"/>
      <c r="AQ629" s="241"/>
      <c r="AR629" s="241"/>
      <c r="AS629" s="241"/>
      <c r="AT629" s="241"/>
      <c r="AU629" s="241"/>
      <c r="AV629" s="241"/>
      <c r="AW629" s="241"/>
      <c r="AX629" s="241"/>
      <c r="AY629" s="241"/>
      <c r="AZ629" s="241"/>
      <c r="BA629" s="241"/>
      <c r="BB629" s="241"/>
      <c r="BC629" s="241"/>
      <c r="BD629" s="241"/>
      <c r="BE629" s="241"/>
      <c r="BF629" s="241"/>
      <c r="BG629" s="241"/>
      <c r="BH629" s="241"/>
      <c r="BI629" s="241"/>
      <c r="BJ629" s="241"/>
      <c r="BK629" s="241"/>
      <c r="BL629" s="241"/>
      <c r="BM629" s="241"/>
      <c r="BN629" s="241"/>
      <c r="BO629" s="241"/>
      <c r="BP629" s="241"/>
    </row>
    <row r="630" customFormat="false" ht="15" hidden="false" customHeight="false" outlineLevel="0" collapsed="false">
      <c r="A630" s="241"/>
      <c r="B630" s="241"/>
      <c r="C630" s="241"/>
      <c r="D630" s="241"/>
      <c r="E630" s="241"/>
      <c r="F630" s="241"/>
      <c r="G630" s="241"/>
      <c r="H630" s="241"/>
      <c r="I630" s="241"/>
      <c r="J630" s="241"/>
      <c r="K630" s="241"/>
      <c r="L630" s="241"/>
      <c r="M630" s="241"/>
      <c r="N630" s="243"/>
      <c r="O630" s="243"/>
      <c r="P630" s="243"/>
      <c r="Q630" s="244"/>
      <c r="R630" s="244"/>
      <c r="S630" s="244"/>
      <c r="T630" s="245"/>
      <c r="U630" s="244"/>
      <c r="V630" s="244"/>
      <c r="W630" s="244"/>
      <c r="X630" s="244"/>
      <c r="Y630" s="241"/>
      <c r="Z630" s="241"/>
      <c r="AA630" s="241"/>
      <c r="AB630" s="241"/>
      <c r="AC630" s="241"/>
      <c r="AD630" s="241"/>
      <c r="AE630" s="241"/>
      <c r="AF630" s="241"/>
      <c r="AG630" s="241"/>
      <c r="AH630" s="241"/>
      <c r="AI630" s="241"/>
      <c r="AJ630" s="241"/>
      <c r="AK630" s="241"/>
      <c r="AL630" s="241"/>
      <c r="AM630" s="241"/>
      <c r="AN630" s="241"/>
      <c r="AO630" s="241"/>
      <c r="AP630" s="241"/>
      <c r="AQ630" s="241"/>
      <c r="AR630" s="241"/>
      <c r="AS630" s="241"/>
      <c r="AT630" s="241"/>
      <c r="AU630" s="241"/>
      <c r="AV630" s="241"/>
      <c r="AW630" s="241"/>
      <c r="AX630" s="241"/>
      <c r="AY630" s="241"/>
      <c r="AZ630" s="241"/>
      <c r="BA630" s="241"/>
      <c r="BB630" s="241"/>
      <c r="BC630" s="241"/>
      <c r="BD630" s="241"/>
      <c r="BE630" s="241"/>
      <c r="BF630" s="241"/>
      <c r="BG630" s="241"/>
      <c r="BH630" s="241"/>
      <c r="BI630" s="241"/>
      <c r="BJ630" s="241"/>
      <c r="BK630" s="241"/>
      <c r="BL630" s="241"/>
      <c r="BM630" s="241"/>
      <c r="BN630" s="241"/>
      <c r="BO630" s="241"/>
      <c r="BP630" s="241"/>
    </row>
    <row r="631" customFormat="false" ht="15" hidden="false" customHeight="false" outlineLevel="0" collapsed="false">
      <c r="A631" s="241"/>
      <c r="B631" s="241"/>
      <c r="C631" s="241"/>
      <c r="D631" s="241"/>
      <c r="E631" s="241"/>
      <c r="F631" s="241"/>
      <c r="G631" s="241"/>
      <c r="H631" s="241"/>
      <c r="I631" s="241"/>
      <c r="J631" s="241"/>
      <c r="K631" s="241"/>
      <c r="L631" s="241"/>
      <c r="M631" s="241"/>
      <c r="N631" s="243"/>
      <c r="O631" s="243"/>
      <c r="P631" s="243"/>
      <c r="Q631" s="244"/>
      <c r="R631" s="244"/>
      <c r="S631" s="244"/>
      <c r="T631" s="245"/>
      <c r="U631" s="244"/>
      <c r="V631" s="244"/>
      <c r="W631" s="244"/>
      <c r="X631" s="244"/>
      <c r="Y631" s="241"/>
      <c r="Z631" s="241"/>
      <c r="AA631" s="241"/>
      <c r="AB631" s="241"/>
      <c r="AC631" s="241"/>
      <c r="AD631" s="241"/>
      <c r="AE631" s="241"/>
      <c r="AF631" s="241"/>
      <c r="AG631" s="241"/>
      <c r="AH631" s="241"/>
      <c r="AI631" s="241"/>
      <c r="AJ631" s="241"/>
      <c r="AK631" s="241"/>
      <c r="AL631" s="241"/>
      <c r="AM631" s="241"/>
      <c r="AN631" s="241"/>
      <c r="AO631" s="241"/>
      <c r="AP631" s="241"/>
      <c r="AQ631" s="241"/>
      <c r="AR631" s="241"/>
      <c r="AS631" s="241"/>
      <c r="AT631" s="241"/>
      <c r="AU631" s="241"/>
      <c r="AV631" s="241"/>
      <c r="AW631" s="241"/>
      <c r="AX631" s="241"/>
      <c r="AY631" s="241"/>
      <c r="AZ631" s="241"/>
      <c r="BA631" s="241"/>
      <c r="BB631" s="241"/>
      <c r="BC631" s="241"/>
      <c r="BD631" s="241"/>
      <c r="BE631" s="241"/>
      <c r="BF631" s="241"/>
      <c r="BG631" s="241"/>
      <c r="BH631" s="241"/>
      <c r="BI631" s="241"/>
      <c r="BJ631" s="241"/>
      <c r="BK631" s="241"/>
      <c r="BL631" s="241"/>
      <c r="BM631" s="241"/>
      <c r="BN631" s="241"/>
      <c r="BO631" s="241"/>
      <c r="BP631" s="241"/>
    </row>
    <row r="632" customFormat="false" ht="15" hidden="false" customHeight="false" outlineLevel="0" collapsed="false">
      <c r="A632" s="241"/>
      <c r="B632" s="241"/>
      <c r="C632" s="241"/>
      <c r="D632" s="241"/>
      <c r="E632" s="241"/>
      <c r="F632" s="241"/>
      <c r="G632" s="241"/>
      <c r="H632" s="241"/>
      <c r="I632" s="241"/>
      <c r="J632" s="241"/>
      <c r="K632" s="241"/>
      <c r="L632" s="241"/>
      <c r="M632" s="241"/>
      <c r="N632" s="243"/>
      <c r="O632" s="243"/>
      <c r="P632" s="243"/>
      <c r="Q632" s="244"/>
      <c r="R632" s="244"/>
      <c r="S632" s="244"/>
      <c r="T632" s="245"/>
      <c r="U632" s="244"/>
      <c r="V632" s="244"/>
      <c r="W632" s="244"/>
      <c r="X632" s="244"/>
      <c r="Y632" s="241"/>
      <c r="Z632" s="241"/>
      <c r="AA632" s="241"/>
      <c r="AB632" s="241"/>
      <c r="AC632" s="241"/>
      <c r="AD632" s="241"/>
      <c r="AE632" s="241"/>
      <c r="AF632" s="241"/>
      <c r="AG632" s="241"/>
      <c r="AH632" s="241"/>
      <c r="AI632" s="241"/>
      <c r="AJ632" s="241"/>
      <c r="AK632" s="241"/>
      <c r="AL632" s="241"/>
      <c r="AM632" s="241"/>
      <c r="AN632" s="241"/>
      <c r="AO632" s="241"/>
      <c r="AP632" s="241"/>
      <c r="AQ632" s="241"/>
      <c r="AR632" s="241"/>
      <c r="AS632" s="241"/>
      <c r="AT632" s="241"/>
      <c r="AU632" s="241"/>
      <c r="AV632" s="241"/>
      <c r="AW632" s="241"/>
      <c r="AX632" s="241"/>
      <c r="AY632" s="241"/>
      <c r="AZ632" s="241"/>
      <c r="BA632" s="241"/>
      <c r="BB632" s="241"/>
      <c r="BC632" s="241"/>
      <c r="BD632" s="241"/>
      <c r="BE632" s="241"/>
      <c r="BF632" s="241"/>
      <c r="BG632" s="241"/>
      <c r="BH632" s="241"/>
      <c r="BI632" s="241"/>
      <c r="BJ632" s="241"/>
      <c r="BK632" s="241"/>
      <c r="BL632" s="241"/>
      <c r="BM632" s="241"/>
      <c r="BN632" s="241"/>
      <c r="BO632" s="241"/>
      <c r="BP632" s="241"/>
    </row>
    <row r="633" customFormat="false" ht="15" hidden="false" customHeight="false" outlineLevel="0" collapsed="false">
      <c r="A633" s="241"/>
      <c r="B633" s="241"/>
      <c r="C633" s="241"/>
      <c r="D633" s="241"/>
      <c r="E633" s="241"/>
      <c r="F633" s="241"/>
      <c r="G633" s="241"/>
      <c r="H633" s="241"/>
      <c r="I633" s="241"/>
      <c r="J633" s="241"/>
      <c r="K633" s="241"/>
      <c r="L633" s="241"/>
      <c r="M633" s="241"/>
      <c r="N633" s="243"/>
      <c r="O633" s="243"/>
      <c r="P633" s="243"/>
      <c r="Q633" s="244"/>
      <c r="R633" s="244"/>
      <c r="S633" s="244"/>
      <c r="T633" s="245"/>
      <c r="U633" s="244"/>
      <c r="V633" s="244"/>
      <c r="W633" s="244"/>
      <c r="X633" s="244"/>
      <c r="Y633" s="241"/>
      <c r="Z633" s="241"/>
      <c r="AA633" s="241"/>
      <c r="AB633" s="241"/>
      <c r="AC633" s="241"/>
      <c r="AD633" s="241"/>
      <c r="AE633" s="241"/>
      <c r="AF633" s="241"/>
      <c r="AG633" s="241"/>
      <c r="AH633" s="241"/>
      <c r="AI633" s="241"/>
      <c r="AJ633" s="241"/>
      <c r="AK633" s="241"/>
      <c r="AL633" s="241"/>
      <c r="AM633" s="241"/>
      <c r="AN633" s="241"/>
      <c r="AO633" s="241"/>
      <c r="AP633" s="241"/>
      <c r="AQ633" s="241"/>
      <c r="AR633" s="241"/>
      <c r="AS633" s="241"/>
      <c r="AT633" s="241"/>
      <c r="AU633" s="241"/>
      <c r="AV633" s="241"/>
      <c r="AW633" s="241"/>
      <c r="AX633" s="241"/>
      <c r="AY633" s="241"/>
      <c r="AZ633" s="241"/>
      <c r="BA633" s="241"/>
      <c r="BB633" s="241"/>
      <c r="BC633" s="241"/>
      <c r="BD633" s="241"/>
      <c r="BE633" s="241"/>
      <c r="BF633" s="241"/>
      <c r="BG633" s="241"/>
      <c r="BH633" s="241"/>
      <c r="BI633" s="241"/>
      <c r="BJ633" s="241"/>
      <c r="BK633" s="241"/>
      <c r="BL633" s="241"/>
      <c r="BM633" s="241"/>
      <c r="BN633" s="241"/>
      <c r="BO633" s="241"/>
      <c r="BP633" s="241"/>
    </row>
    <row r="634" customFormat="false" ht="15" hidden="false" customHeight="false" outlineLevel="0" collapsed="false">
      <c r="A634" s="241"/>
      <c r="B634" s="241"/>
      <c r="C634" s="241"/>
      <c r="D634" s="241"/>
      <c r="E634" s="241"/>
      <c r="F634" s="241"/>
      <c r="G634" s="241"/>
      <c r="H634" s="241"/>
      <c r="I634" s="241"/>
      <c r="J634" s="241"/>
      <c r="K634" s="241"/>
      <c r="L634" s="241"/>
      <c r="M634" s="241"/>
      <c r="N634" s="243"/>
      <c r="O634" s="243"/>
      <c r="P634" s="243"/>
      <c r="Q634" s="244"/>
      <c r="R634" s="244"/>
      <c r="S634" s="244"/>
      <c r="T634" s="245"/>
      <c r="U634" s="244"/>
      <c r="V634" s="244"/>
      <c r="W634" s="244"/>
      <c r="X634" s="244"/>
      <c r="Y634" s="241"/>
      <c r="Z634" s="241"/>
      <c r="AA634" s="241"/>
      <c r="AB634" s="241"/>
      <c r="AC634" s="241"/>
      <c r="AD634" s="241"/>
      <c r="AE634" s="241"/>
      <c r="AF634" s="241"/>
      <c r="AG634" s="241"/>
      <c r="AH634" s="241"/>
      <c r="AI634" s="241"/>
      <c r="AJ634" s="241"/>
      <c r="AK634" s="241"/>
      <c r="AL634" s="241"/>
      <c r="AM634" s="241"/>
      <c r="AN634" s="241"/>
      <c r="AO634" s="241"/>
      <c r="AP634" s="241"/>
      <c r="AQ634" s="241"/>
      <c r="AR634" s="241"/>
      <c r="AS634" s="241"/>
      <c r="AT634" s="241"/>
      <c r="AU634" s="241"/>
      <c r="AV634" s="241"/>
      <c r="AW634" s="241"/>
      <c r="AX634" s="241"/>
      <c r="AY634" s="241"/>
      <c r="AZ634" s="241"/>
      <c r="BA634" s="241"/>
      <c r="BB634" s="241"/>
      <c r="BC634" s="241"/>
      <c r="BD634" s="241"/>
      <c r="BE634" s="241"/>
      <c r="BF634" s="241"/>
      <c r="BG634" s="241"/>
      <c r="BH634" s="241"/>
      <c r="BI634" s="241"/>
      <c r="BJ634" s="241"/>
      <c r="BK634" s="241"/>
      <c r="BL634" s="241"/>
      <c r="BM634" s="241"/>
      <c r="BN634" s="241"/>
      <c r="BO634" s="241"/>
      <c r="BP634" s="241"/>
    </row>
    <row r="635" customFormat="false" ht="15" hidden="false" customHeight="false" outlineLevel="0" collapsed="false">
      <c r="A635" s="241"/>
      <c r="B635" s="241"/>
      <c r="C635" s="241"/>
      <c r="D635" s="241"/>
      <c r="E635" s="241"/>
      <c r="F635" s="241"/>
      <c r="G635" s="241"/>
      <c r="H635" s="241"/>
      <c r="I635" s="241"/>
      <c r="J635" s="241"/>
      <c r="K635" s="241"/>
      <c r="L635" s="241"/>
      <c r="M635" s="241"/>
      <c r="N635" s="243"/>
      <c r="O635" s="243"/>
      <c r="P635" s="243"/>
      <c r="Q635" s="244"/>
      <c r="R635" s="244"/>
      <c r="S635" s="244"/>
      <c r="T635" s="245"/>
      <c r="U635" s="244"/>
      <c r="V635" s="244"/>
      <c r="W635" s="244"/>
      <c r="X635" s="244"/>
      <c r="Y635" s="241"/>
      <c r="Z635" s="241"/>
      <c r="AA635" s="241"/>
      <c r="AB635" s="241"/>
      <c r="AC635" s="241"/>
      <c r="AD635" s="241"/>
      <c r="AE635" s="241"/>
      <c r="AF635" s="241"/>
      <c r="AG635" s="241"/>
      <c r="AH635" s="241"/>
      <c r="AI635" s="241"/>
      <c r="AJ635" s="241"/>
      <c r="AK635" s="241"/>
      <c r="AL635" s="241"/>
      <c r="AM635" s="241"/>
      <c r="AN635" s="241"/>
      <c r="AO635" s="241"/>
      <c r="AP635" s="241"/>
      <c r="AQ635" s="241"/>
      <c r="AR635" s="241"/>
      <c r="AS635" s="241"/>
      <c r="AT635" s="241"/>
      <c r="AU635" s="241"/>
      <c r="AV635" s="241"/>
      <c r="AW635" s="241"/>
      <c r="AX635" s="241"/>
      <c r="AY635" s="241"/>
      <c r="AZ635" s="241"/>
      <c r="BA635" s="241"/>
      <c r="BB635" s="241"/>
      <c r="BC635" s="241"/>
      <c r="BD635" s="241"/>
      <c r="BE635" s="241"/>
      <c r="BF635" s="241"/>
      <c r="BG635" s="241"/>
      <c r="BH635" s="241"/>
      <c r="BI635" s="241"/>
      <c r="BJ635" s="241"/>
      <c r="BK635" s="241"/>
      <c r="BL635" s="241"/>
      <c r="BM635" s="241"/>
      <c r="BN635" s="241"/>
      <c r="BO635" s="241"/>
      <c r="BP635" s="241"/>
    </row>
    <row r="636" customFormat="false" ht="15" hidden="false" customHeight="false" outlineLevel="0" collapsed="false">
      <c r="A636" s="241"/>
      <c r="B636" s="241"/>
      <c r="C636" s="241"/>
      <c r="D636" s="241"/>
      <c r="E636" s="241"/>
      <c r="F636" s="241"/>
      <c r="G636" s="241"/>
      <c r="H636" s="241"/>
      <c r="I636" s="241"/>
      <c r="J636" s="241"/>
      <c r="K636" s="241"/>
      <c r="L636" s="241"/>
      <c r="M636" s="241"/>
      <c r="N636" s="243"/>
      <c r="O636" s="243"/>
      <c r="P636" s="243"/>
      <c r="Q636" s="244"/>
      <c r="R636" s="244"/>
      <c r="S636" s="244"/>
      <c r="T636" s="245"/>
      <c r="U636" s="244"/>
      <c r="V636" s="244"/>
      <c r="W636" s="244"/>
      <c r="X636" s="244"/>
      <c r="Y636" s="241"/>
      <c r="Z636" s="241"/>
      <c r="AA636" s="241"/>
      <c r="AB636" s="241"/>
      <c r="AC636" s="241"/>
      <c r="AD636" s="241"/>
      <c r="AE636" s="241"/>
      <c r="AF636" s="241"/>
      <c r="AG636" s="241"/>
      <c r="AH636" s="241"/>
      <c r="AI636" s="241"/>
      <c r="AJ636" s="241"/>
      <c r="AK636" s="241"/>
      <c r="AL636" s="241"/>
      <c r="AM636" s="241"/>
      <c r="AN636" s="241"/>
      <c r="AO636" s="241"/>
      <c r="AP636" s="241"/>
      <c r="AQ636" s="241"/>
      <c r="AR636" s="241"/>
      <c r="AS636" s="241"/>
      <c r="AT636" s="241"/>
      <c r="AU636" s="241"/>
      <c r="AV636" s="241"/>
      <c r="AW636" s="241"/>
      <c r="AX636" s="241"/>
      <c r="AY636" s="241"/>
      <c r="AZ636" s="241"/>
      <c r="BA636" s="241"/>
      <c r="BB636" s="241"/>
      <c r="BC636" s="241"/>
      <c r="BD636" s="241"/>
      <c r="BE636" s="241"/>
      <c r="BF636" s="241"/>
      <c r="BG636" s="241"/>
      <c r="BH636" s="241"/>
      <c r="BI636" s="241"/>
      <c r="BJ636" s="241"/>
      <c r="BK636" s="241"/>
      <c r="BL636" s="241"/>
      <c r="BM636" s="241"/>
      <c r="BN636" s="241"/>
      <c r="BO636" s="241"/>
      <c r="BP636" s="241"/>
    </row>
    <row r="637" customFormat="false" ht="15" hidden="false" customHeight="false" outlineLevel="0" collapsed="false">
      <c r="A637" s="241"/>
      <c r="B637" s="241"/>
      <c r="C637" s="241"/>
      <c r="D637" s="241"/>
      <c r="E637" s="241"/>
      <c r="F637" s="241"/>
      <c r="G637" s="241"/>
      <c r="H637" s="241"/>
      <c r="I637" s="241"/>
      <c r="J637" s="241"/>
      <c r="K637" s="241"/>
      <c r="L637" s="241"/>
      <c r="M637" s="241"/>
      <c r="N637" s="243"/>
      <c r="O637" s="243"/>
      <c r="P637" s="243"/>
      <c r="Q637" s="244"/>
      <c r="R637" s="244"/>
      <c r="S637" s="244"/>
      <c r="T637" s="245"/>
      <c r="U637" s="244"/>
      <c r="V637" s="244"/>
      <c r="W637" s="244"/>
      <c r="X637" s="244"/>
      <c r="Y637" s="241"/>
      <c r="Z637" s="241"/>
      <c r="AA637" s="241"/>
      <c r="AB637" s="241"/>
      <c r="AC637" s="241"/>
      <c r="AD637" s="241"/>
      <c r="AE637" s="241"/>
      <c r="AF637" s="241"/>
      <c r="AG637" s="241"/>
      <c r="AH637" s="241"/>
      <c r="AI637" s="241"/>
      <c r="AJ637" s="241"/>
      <c r="AK637" s="241"/>
      <c r="AL637" s="241"/>
      <c r="AM637" s="241"/>
      <c r="AN637" s="241"/>
      <c r="AO637" s="241"/>
      <c r="AP637" s="241"/>
      <c r="AQ637" s="241"/>
      <c r="AR637" s="241"/>
      <c r="AS637" s="241"/>
      <c r="AT637" s="241"/>
      <c r="AU637" s="241"/>
      <c r="AV637" s="241"/>
      <c r="AW637" s="241"/>
      <c r="AX637" s="241"/>
      <c r="AY637" s="241"/>
      <c r="AZ637" s="241"/>
      <c r="BA637" s="241"/>
      <c r="BB637" s="241"/>
      <c r="BC637" s="241"/>
      <c r="BD637" s="241"/>
      <c r="BE637" s="241"/>
      <c r="BF637" s="241"/>
      <c r="BG637" s="241"/>
      <c r="BH637" s="241"/>
      <c r="BI637" s="241"/>
      <c r="BJ637" s="241"/>
      <c r="BK637" s="241"/>
      <c r="BL637" s="241"/>
      <c r="BM637" s="241"/>
      <c r="BN637" s="241"/>
      <c r="BO637" s="241"/>
      <c r="BP637" s="241"/>
    </row>
    <row r="638" customFormat="false" ht="15" hidden="false" customHeight="false" outlineLevel="0" collapsed="false">
      <c r="A638" s="241"/>
      <c r="B638" s="241"/>
      <c r="C638" s="241"/>
      <c r="D638" s="241"/>
      <c r="E638" s="241"/>
      <c r="F638" s="241"/>
      <c r="G638" s="241"/>
      <c r="H638" s="241"/>
      <c r="I638" s="241"/>
      <c r="J638" s="241"/>
      <c r="K638" s="241"/>
      <c r="L638" s="241"/>
      <c r="M638" s="241"/>
      <c r="N638" s="243"/>
      <c r="O638" s="243"/>
      <c r="P638" s="243"/>
      <c r="Q638" s="244"/>
      <c r="R638" s="244"/>
      <c r="S638" s="244"/>
      <c r="T638" s="245"/>
      <c r="U638" s="244"/>
      <c r="V638" s="244"/>
      <c r="W638" s="244"/>
      <c r="X638" s="244"/>
      <c r="Y638" s="241"/>
      <c r="Z638" s="241"/>
      <c r="AA638" s="241"/>
      <c r="AB638" s="241"/>
      <c r="AC638" s="241"/>
      <c r="AD638" s="241"/>
      <c r="AE638" s="241"/>
      <c r="AF638" s="241"/>
      <c r="AG638" s="241"/>
      <c r="AH638" s="241"/>
      <c r="AI638" s="241"/>
      <c r="AJ638" s="241"/>
      <c r="AK638" s="241"/>
      <c r="AL638" s="241"/>
      <c r="AM638" s="241"/>
      <c r="AN638" s="241"/>
      <c r="AO638" s="241"/>
      <c r="AP638" s="241"/>
      <c r="AQ638" s="241"/>
      <c r="AR638" s="241"/>
      <c r="AS638" s="241"/>
      <c r="AT638" s="241"/>
      <c r="AU638" s="241"/>
      <c r="AV638" s="241"/>
      <c r="AW638" s="241"/>
      <c r="AX638" s="241"/>
      <c r="AY638" s="241"/>
      <c r="AZ638" s="241"/>
      <c r="BA638" s="241"/>
      <c r="BB638" s="241"/>
      <c r="BC638" s="241"/>
      <c r="BD638" s="241"/>
      <c r="BE638" s="241"/>
      <c r="BF638" s="241"/>
      <c r="BG638" s="241"/>
      <c r="BH638" s="241"/>
      <c r="BI638" s="241"/>
      <c r="BJ638" s="241"/>
      <c r="BK638" s="241"/>
      <c r="BL638" s="241"/>
      <c r="BM638" s="241"/>
      <c r="BN638" s="241"/>
      <c r="BO638" s="241"/>
      <c r="BP638" s="241"/>
    </row>
    <row r="639" customFormat="false" ht="15" hidden="false" customHeight="false" outlineLevel="0" collapsed="false">
      <c r="A639" s="241"/>
      <c r="B639" s="241"/>
      <c r="C639" s="241"/>
      <c r="D639" s="241"/>
      <c r="E639" s="241"/>
      <c r="F639" s="241"/>
      <c r="G639" s="241"/>
      <c r="H639" s="241"/>
      <c r="I639" s="241"/>
      <c r="J639" s="241"/>
      <c r="K639" s="241"/>
      <c r="L639" s="241"/>
      <c r="M639" s="241"/>
      <c r="N639" s="243"/>
      <c r="O639" s="243"/>
      <c r="P639" s="243"/>
      <c r="Q639" s="244"/>
      <c r="R639" s="244"/>
      <c r="S639" s="244"/>
      <c r="T639" s="245"/>
      <c r="U639" s="244"/>
      <c r="V639" s="244"/>
      <c r="W639" s="244"/>
      <c r="X639" s="244"/>
      <c r="Y639" s="241"/>
      <c r="Z639" s="241"/>
      <c r="AA639" s="241"/>
      <c r="AB639" s="241"/>
      <c r="AC639" s="241"/>
      <c r="AD639" s="241"/>
      <c r="AE639" s="241"/>
      <c r="AF639" s="241"/>
      <c r="AG639" s="241"/>
      <c r="AH639" s="241"/>
      <c r="AI639" s="241"/>
      <c r="AJ639" s="241"/>
      <c r="AK639" s="241"/>
      <c r="AL639" s="241"/>
      <c r="AM639" s="241"/>
      <c r="AN639" s="241"/>
      <c r="AO639" s="241"/>
      <c r="AP639" s="241"/>
      <c r="AQ639" s="241"/>
      <c r="AR639" s="241"/>
      <c r="AS639" s="241"/>
      <c r="AT639" s="241"/>
      <c r="AU639" s="241"/>
      <c r="AV639" s="241"/>
      <c r="AW639" s="241"/>
      <c r="AX639" s="241"/>
      <c r="AY639" s="241"/>
      <c r="AZ639" s="241"/>
      <c r="BA639" s="241"/>
      <c r="BB639" s="241"/>
      <c r="BC639" s="241"/>
      <c r="BD639" s="241"/>
      <c r="BE639" s="241"/>
      <c r="BF639" s="241"/>
      <c r="BG639" s="241"/>
      <c r="BH639" s="241"/>
      <c r="BI639" s="241"/>
      <c r="BJ639" s="241"/>
      <c r="BK639" s="241"/>
      <c r="BL639" s="241"/>
      <c r="BM639" s="241"/>
      <c r="BN639" s="241"/>
      <c r="BO639" s="241"/>
      <c r="BP639" s="241"/>
    </row>
    <row r="640" customFormat="false" ht="15" hidden="false" customHeight="false" outlineLevel="0" collapsed="false">
      <c r="A640" s="241"/>
      <c r="B640" s="241"/>
      <c r="C640" s="241"/>
      <c r="D640" s="241"/>
      <c r="E640" s="241"/>
      <c r="F640" s="241"/>
      <c r="G640" s="241"/>
      <c r="H640" s="241"/>
      <c r="I640" s="241"/>
      <c r="J640" s="241"/>
      <c r="K640" s="241"/>
      <c r="L640" s="241"/>
      <c r="M640" s="241"/>
      <c r="N640" s="243"/>
      <c r="O640" s="243"/>
      <c r="P640" s="243"/>
      <c r="Q640" s="244"/>
      <c r="R640" s="244"/>
      <c r="S640" s="244"/>
      <c r="T640" s="245"/>
      <c r="U640" s="244"/>
      <c r="V640" s="244"/>
      <c r="W640" s="244"/>
      <c r="X640" s="244"/>
      <c r="Y640" s="241"/>
      <c r="Z640" s="241"/>
      <c r="AA640" s="241"/>
      <c r="AB640" s="241"/>
      <c r="AC640" s="241"/>
      <c r="AD640" s="241"/>
      <c r="AE640" s="241"/>
      <c r="AF640" s="241"/>
      <c r="AG640" s="241"/>
      <c r="AH640" s="241"/>
      <c r="AI640" s="241"/>
      <c r="AJ640" s="241"/>
      <c r="AK640" s="241"/>
      <c r="AL640" s="241"/>
      <c r="AM640" s="241"/>
      <c r="AN640" s="241"/>
      <c r="AO640" s="241"/>
      <c r="AP640" s="241"/>
      <c r="AQ640" s="241"/>
      <c r="AR640" s="241"/>
      <c r="AS640" s="241"/>
      <c r="AT640" s="241"/>
      <c r="AU640" s="241"/>
      <c r="AV640" s="241"/>
      <c r="AW640" s="241"/>
      <c r="AX640" s="241"/>
      <c r="AY640" s="241"/>
      <c r="AZ640" s="241"/>
      <c r="BA640" s="241"/>
      <c r="BB640" s="241"/>
      <c r="BC640" s="241"/>
      <c r="BD640" s="241"/>
      <c r="BE640" s="241"/>
      <c r="BF640" s="241"/>
      <c r="BG640" s="241"/>
      <c r="BH640" s="241"/>
      <c r="BI640" s="241"/>
      <c r="BJ640" s="241"/>
      <c r="BK640" s="241"/>
      <c r="BL640" s="241"/>
      <c r="BM640" s="241"/>
      <c r="BN640" s="241"/>
      <c r="BO640" s="241"/>
      <c r="BP640" s="241"/>
    </row>
    <row r="641" customFormat="false" ht="15" hidden="false" customHeight="false" outlineLevel="0" collapsed="false">
      <c r="A641" s="241"/>
      <c r="B641" s="241"/>
      <c r="C641" s="241"/>
      <c r="D641" s="241"/>
      <c r="E641" s="241"/>
      <c r="F641" s="241"/>
      <c r="G641" s="241"/>
      <c r="H641" s="241"/>
      <c r="I641" s="241"/>
      <c r="J641" s="241"/>
      <c r="K641" s="241"/>
      <c r="L641" s="241"/>
      <c r="M641" s="241"/>
      <c r="N641" s="243"/>
      <c r="O641" s="243"/>
      <c r="P641" s="243"/>
      <c r="Q641" s="244"/>
      <c r="R641" s="244"/>
      <c r="S641" s="244"/>
      <c r="T641" s="245"/>
      <c r="U641" s="244"/>
      <c r="V641" s="244"/>
      <c r="W641" s="244"/>
      <c r="X641" s="244"/>
      <c r="Y641" s="241"/>
      <c r="Z641" s="241"/>
      <c r="AA641" s="241"/>
      <c r="AB641" s="241"/>
      <c r="AC641" s="241"/>
      <c r="AD641" s="241"/>
      <c r="AE641" s="241"/>
      <c r="AF641" s="241"/>
      <c r="AG641" s="241"/>
      <c r="AH641" s="241"/>
      <c r="AI641" s="241"/>
      <c r="AJ641" s="241"/>
      <c r="AK641" s="241"/>
      <c r="AL641" s="241"/>
      <c r="AM641" s="241"/>
      <c r="AN641" s="241"/>
      <c r="AO641" s="241"/>
      <c r="AP641" s="241"/>
      <c r="AQ641" s="241"/>
      <c r="AR641" s="241"/>
      <c r="AS641" s="241"/>
      <c r="AT641" s="241"/>
      <c r="AU641" s="241"/>
      <c r="AV641" s="241"/>
      <c r="AW641" s="241"/>
      <c r="AX641" s="241"/>
      <c r="AY641" s="241"/>
      <c r="AZ641" s="241"/>
      <c r="BA641" s="241"/>
      <c r="BB641" s="241"/>
      <c r="BC641" s="241"/>
      <c r="BD641" s="241"/>
      <c r="BE641" s="241"/>
      <c r="BF641" s="241"/>
      <c r="BG641" s="241"/>
      <c r="BH641" s="241"/>
      <c r="BI641" s="241"/>
      <c r="BJ641" s="241"/>
      <c r="BK641" s="241"/>
      <c r="BL641" s="241"/>
      <c r="BM641" s="241"/>
      <c r="BN641" s="241"/>
      <c r="BO641" s="241"/>
      <c r="BP641" s="241"/>
    </row>
    <row r="642" customFormat="false" ht="15" hidden="false" customHeight="false" outlineLevel="0" collapsed="false">
      <c r="A642" s="241"/>
      <c r="B642" s="241"/>
      <c r="C642" s="241"/>
      <c r="D642" s="241"/>
      <c r="E642" s="241"/>
      <c r="F642" s="241"/>
      <c r="G642" s="241"/>
      <c r="H642" s="241"/>
      <c r="I642" s="241"/>
      <c r="J642" s="241"/>
      <c r="K642" s="241"/>
      <c r="L642" s="241"/>
      <c r="M642" s="241"/>
      <c r="N642" s="243"/>
      <c r="O642" s="243"/>
      <c r="P642" s="243"/>
      <c r="Q642" s="244"/>
      <c r="R642" s="244"/>
      <c r="S642" s="244"/>
      <c r="T642" s="245"/>
      <c r="U642" s="244"/>
      <c r="V642" s="244"/>
      <c r="W642" s="244"/>
      <c r="X642" s="244"/>
      <c r="Y642" s="241"/>
      <c r="Z642" s="241"/>
      <c r="AA642" s="241"/>
      <c r="AB642" s="241"/>
      <c r="AC642" s="241"/>
      <c r="AD642" s="241"/>
      <c r="AE642" s="241"/>
      <c r="AF642" s="241"/>
      <c r="AG642" s="241"/>
      <c r="AH642" s="241"/>
      <c r="AI642" s="241"/>
      <c r="AJ642" s="241"/>
      <c r="AK642" s="241"/>
      <c r="AL642" s="241"/>
      <c r="AM642" s="241"/>
      <c r="AN642" s="241"/>
      <c r="AO642" s="241"/>
      <c r="AP642" s="241"/>
      <c r="AQ642" s="241"/>
      <c r="AR642" s="241"/>
      <c r="AS642" s="241"/>
      <c r="AT642" s="241"/>
      <c r="AU642" s="241"/>
      <c r="AV642" s="241"/>
      <c r="AW642" s="241"/>
      <c r="AX642" s="241"/>
      <c r="AY642" s="241"/>
      <c r="AZ642" s="241"/>
      <c r="BA642" s="241"/>
      <c r="BB642" s="241"/>
      <c r="BC642" s="241"/>
      <c r="BD642" s="241"/>
      <c r="BE642" s="241"/>
      <c r="BF642" s="241"/>
      <c r="BG642" s="241"/>
      <c r="BH642" s="241"/>
      <c r="BI642" s="241"/>
      <c r="BJ642" s="241"/>
      <c r="BK642" s="241"/>
      <c r="BL642" s="241"/>
      <c r="BM642" s="241"/>
      <c r="BN642" s="241"/>
      <c r="BO642" s="241"/>
      <c r="BP642" s="241"/>
    </row>
    <row r="643" customFormat="false" ht="15" hidden="false" customHeight="false" outlineLevel="0" collapsed="false">
      <c r="A643" s="241"/>
      <c r="B643" s="241"/>
      <c r="C643" s="241"/>
      <c r="D643" s="241"/>
      <c r="E643" s="241"/>
      <c r="F643" s="241"/>
      <c r="G643" s="241"/>
      <c r="H643" s="241"/>
      <c r="I643" s="241"/>
      <c r="J643" s="241"/>
      <c r="K643" s="241"/>
      <c r="L643" s="241"/>
      <c r="M643" s="241"/>
      <c r="N643" s="243"/>
      <c r="O643" s="243"/>
      <c r="P643" s="243"/>
      <c r="Q643" s="244"/>
      <c r="R643" s="244"/>
      <c r="S643" s="244"/>
      <c r="T643" s="245"/>
      <c r="U643" s="244"/>
      <c r="V643" s="244"/>
      <c r="W643" s="244"/>
      <c r="X643" s="244"/>
      <c r="Y643" s="241"/>
      <c r="Z643" s="241"/>
      <c r="AA643" s="241"/>
      <c r="AB643" s="241"/>
      <c r="AC643" s="241"/>
      <c r="AD643" s="241"/>
      <c r="AE643" s="241"/>
      <c r="AF643" s="241"/>
      <c r="AG643" s="241"/>
      <c r="AH643" s="241"/>
      <c r="AI643" s="241"/>
      <c r="AJ643" s="241"/>
      <c r="AK643" s="241"/>
      <c r="AL643" s="241"/>
      <c r="AM643" s="241"/>
      <c r="AN643" s="241"/>
      <c r="AO643" s="241"/>
      <c r="AP643" s="241"/>
      <c r="AQ643" s="241"/>
      <c r="AR643" s="241"/>
      <c r="AS643" s="241"/>
      <c r="AT643" s="241"/>
      <c r="AU643" s="241"/>
      <c r="AV643" s="241"/>
      <c r="AW643" s="241"/>
      <c r="AX643" s="241"/>
      <c r="AY643" s="241"/>
      <c r="AZ643" s="241"/>
      <c r="BA643" s="241"/>
      <c r="BB643" s="241"/>
      <c r="BC643" s="241"/>
      <c r="BD643" s="241"/>
      <c r="BE643" s="241"/>
      <c r="BF643" s="241"/>
      <c r="BG643" s="241"/>
      <c r="BH643" s="241"/>
      <c r="BI643" s="241"/>
      <c r="BJ643" s="241"/>
      <c r="BK643" s="241"/>
      <c r="BL643" s="241"/>
      <c r="BM643" s="241"/>
      <c r="BN643" s="241"/>
      <c r="BO643" s="241"/>
      <c r="BP643" s="241"/>
    </row>
    <row r="644" customFormat="false" ht="15" hidden="false" customHeight="false" outlineLevel="0" collapsed="false">
      <c r="A644" s="241"/>
      <c r="B644" s="241"/>
      <c r="C644" s="241"/>
      <c r="D644" s="241"/>
      <c r="E644" s="241"/>
      <c r="F644" s="241"/>
      <c r="G644" s="241"/>
      <c r="H644" s="241"/>
      <c r="I644" s="241"/>
      <c r="J644" s="241"/>
      <c r="K644" s="241"/>
      <c r="L644" s="241"/>
      <c r="M644" s="241"/>
      <c r="N644" s="243"/>
      <c r="O644" s="243"/>
      <c r="P644" s="243"/>
      <c r="Q644" s="244"/>
      <c r="R644" s="244"/>
      <c r="S644" s="244"/>
      <c r="T644" s="245"/>
      <c r="U644" s="244"/>
      <c r="V644" s="244"/>
      <c r="W644" s="244"/>
      <c r="X644" s="244"/>
      <c r="Y644" s="241"/>
      <c r="Z644" s="241"/>
      <c r="AA644" s="241"/>
      <c r="AB644" s="241"/>
      <c r="AC644" s="241"/>
      <c r="AD644" s="241"/>
      <c r="AE644" s="241"/>
      <c r="AF644" s="241"/>
      <c r="AG644" s="241"/>
      <c r="AH644" s="241"/>
      <c r="AI644" s="241"/>
      <c r="AJ644" s="241"/>
      <c r="AK644" s="241"/>
      <c r="AL644" s="241"/>
      <c r="AM644" s="241"/>
      <c r="AN644" s="241"/>
      <c r="AO644" s="241"/>
      <c r="AP644" s="241"/>
      <c r="AQ644" s="241"/>
      <c r="AR644" s="241"/>
      <c r="AS644" s="241"/>
      <c r="AT644" s="241"/>
      <c r="AU644" s="241"/>
      <c r="AV644" s="241"/>
      <c r="AW644" s="241"/>
      <c r="AX644" s="241"/>
      <c r="AY644" s="241"/>
      <c r="AZ644" s="241"/>
      <c r="BA644" s="241"/>
      <c r="BB644" s="241"/>
      <c r="BC644" s="241"/>
      <c r="BD644" s="241"/>
      <c r="BE644" s="241"/>
      <c r="BF644" s="241"/>
      <c r="BG644" s="241"/>
      <c r="BH644" s="241"/>
      <c r="BI644" s="241"/>
      <c r="BJ644" s="241"/>
      <c r="BK644" s="241"/>
      <c r="BL644" s="241"/>
      <c r="BM644" s="241"/>
      <c r="BN644" s="241"/>
      <c r="BO644" s="241"/>
      <c r="BP644" s="241"/>
    </row>
    <row r="645" customFormat="false" ht="15" hidden="false" customHeight="false" outlineLevel="0" collapsed="false">
      <c r="A645" s="241"/>
      <c r="B645" s="241"/>
      <c r="C645" s="241"/>
      <c r="D645" s="241"/>
      <c r="E645" s="241"/>
      <c r="F645" s="241"/>
      <c r="G645" s="241"/>
      <c r="H645" s="241"/>
      <c r="I645" s="241"/>
      <c r="J645" s="241"/>
      <c r="K645" s="241"/>
      <c r="L645" s="241"/>
      <c r="M645" s="241"/>
      <c r="N645" s="243"/>
      <c r="O645" s="243"/>
      <c r="P645" s="243"/>
      <c r="Q645" s="244"/>
      <c r="R645" s="244"/>
      <c r="S645" s="244"/>
      <c r="T645" s="245"/>
      <c r="U645" s="244"/>
      <c r="V645" s="244"/>
      <c r="W645" s="244"/>
      <c r="X645" s="244"/>
      <c r="Y645" s="241"/>
      <c r="Z645" s="241"/>
      <c r="AA645" s="241"/>
      <c r="AB645" s="241"/>
      <c r="AC645" s="241"/>
      <c r="AD645" s="241"/>
      <c r="AE645" s="241"/>
      <c r="AF645" s="241"/>
      <c r="AG645" s="241"/>
      <c r="AH645" s="241"/>
      <c r="AI645" s="241"/>
      <c r="AJ645" s="241"/>
      <c r="AK645" s="241"/>
      <c r="AL645" s="241"/>
      <c r="AM645" s="241"/>
      <c r="AN645" s="241"/>
      <c r="AO645" s="241"/>
      <c r="AP645" s="241"/>
      <c r="AQ645" s="241"/>
      <c r="AR645" s="241"/>
      <c r="AS645" s="241"/>
      <c r="AT645" s="241"/>
      <c r="AU645" s="241"/>
      <c r="AV645" s="241"/>
      <c r="AW645" s="241"/>
      <c r="AX645" s="241"/>
      <c r="AY645" s="241"/>
      <c r="AZ645" s="241"/>
      <c r="BA645" s="241"/>
      <c r="BB645" s="241"/>
      <c r="BC645" s="241"/>
      <c r="BD645" s="241"/>
      <c r="BE645" s="241"/>
      <c r="BF645" s="241"/>
      <c r="BG645" s="241"/>
      <c r="BH645" s="241"/>
      <c r="BI645" s="241"/>
      <c r="BJ645" s="241"/>
      <c r="BK645" s="241"/>
      <c r="BL645" s="241"/>
      <c r="BM645" s="241"/>
      <c r="BN645" s="241"/>
      <c r="BO645" s="241"/>
      <c r="BP645" s="241"/>
    </row>
    <row r="646" customFormat="false" ht="15" hidden="false" customHeight="false" outlineLevel="0" collapsed="false">
      <c r="A646" s="241"/>
      <c r="B646" s="241"/>
      <c r="C646" s="241"/>
      <c r="D646" s="241"/>
      <c r="E646" s="241"/>
      <c r="F646" s="241"/>
      <c r="G646" s="241"/>
      <c r="H646" s="241"/>
      <c r="I646" s="241"/>
      <c r="J646" s="241"/>
      <c r="K646" s="241"/>
      <c r="L646" s="241"/>
      <c r="M646" s="241"/>
      <c r="N646" s="243"/>
      <c r="O646" s="243"/>
      <c r="P646" s="243"/>
      <c r="Q646" s="244"/>
      <c r="R646" s="244"/>
      <c r="S646" s="244"/>
      <c r="T646" s="245"/>
      <c r="U646" s="244"/>
      <c r="V646" s="244"/>
      <c r="W646" s="244"/>
      <c r="X646" s="244"/>
      <c r="Y646" s="241"/>
      <c r="Z646" s="241"/>
      <c r="AA646" s="241"/>
      <c r="AB646" s="241"/>
      <c r="AC646" s="241"/>
      <c r="AD646" s="241"/>
      <c r="AE646" s="241"/>
      <c r="AF646" s="241"/>
      <c r="AG646" s="241"/>
      <c r="AH646" s="241"/>
      <c r="AI646" s="241"/>
      <c r="AJ646" s="241"/>
      <c r="AK646" s="241"/>
      <c r="AL646" s="241"/>
      <c r="AM646" s="241"/>
      <c r="AN646" s="241"/>
      <c r="AO646" s="241"/>
      <c r="AP646" s="241"/>
      <c r="AQ646" s="241"/>
      <c r="AR646" s="241"/>
      <c r="AS646" s="241"/>
      <c r="AT646" s="241"/>
      <c r="AU646" s="241"/>
      <c r="AV646" s="241"/>
      <c r="AW646" s="241"/>
      <c r="AX646" s="241"/>
      <c r="AY646" s="241"/>
      <c r="AZ646" s="241"/>
      <c r="BA646" s="241"/>
      <c r="BB646" s="241"/>
      <c r="BC646" s="241"/>
      <c r="BD646" s="241"/>
      <c r="BE646" s="241"/>
      <c r="BF646" s="241"/>
      <c r="BG646" s="241"/>
      <c r="BH646" s="241"/>
      <c r="BI646" s="241"/>
      <c r="BJ646" s="241"/>
      <c r="BK646" s="241"/>
      <c r="BL646" s="241"/>
      <c r="BM646" s="241"/>
      <c r="BN646" s="241"/>
      <c r="BO646" s="241"/>
      <c r="BP646" s="241"/>
    </row>
    <row r="647" customFormat="false" ht="15" hidden="false" customHeight="false" outlineLevel="0" collapsed="false">
      <c r="A647" s="241"/>
      <c r="B647" s="241"/>
      <c r="C647" s="241"/>
      <c r="D647" s="241"/>
      <c r="E647" s="241"/>
      <c r="F647" s="241"/>
      <c r="G647" s="241"/>
      <c r="H647" s="241"/>
      <c r="I647" s="241"/>
      <c r="J647" s="241"/>
      <c r="K647" s="241"/>
      <c r="L647" s="241"/>
      <c r="M647" s="241"/>
      <c r="N647" s="243"/>
      <c r="O647" s="243"/>
      <c r="P647" s="243"/>
      <c r="Q647" s="244"/>
      <c r="R647" s="244"/>
      <c r="S647" s="244"/>
      <c r="T647" s="245"/>
      <c r="U647" s="244"/>
      <c r="V647" s="244"/>
      <c r="W647" s="244"/>
      <c r="X647" s="244"/>
      <c r="Y647" s="241"/>
      <c r="Z647" s="241"/>
      <c r="AA647" s="241"/>
      <c r="AB647" s="241"/>
      <c r="AC647" s="241"/>
      <c r="AD647" s="241"/>
      <c r="AE647" s="241"/>
      <c r="AF647" s="241"/>
      <c r="AG647" s="241"/>
      <c r="AH647" s="241"/>
      <c r="AI647" s="241"/>
      <c r="AJ647" s="241"/>
      <c r="AK647" s="241"/>
      <c r="AL647" s="241"/>
      <c r="AM647" s="241"/>
      <c r="AN647" s="241"/>
      <c r="AO647" s="241"/>
      <c r="AP647" s="241"/>
      <c r="AQ647" s="241"/>
      <c r="AR647" s="241"/>
      <c r="AS647" s="241"/>
      <c r="AT647" s="241"/>
      <c r="AU647" s="241"/>
      <c r="AV647" s="241"/>
      <c r="AW647" s="241"/>
      <c r="AX647" s="241"/>
      <c r="AY647" s="241"/>
      <c r="AZ647" s="241"/>
      <c r="BA647" s="241"/>
      <c r="BB647" s="241"/>
      <c r="BC647" s="241"/>
      <c r="BD647" s="241"/>
      <c r="BE647" s="241"/>
      <c r="BF647" s="241"/>
      <c r="BG647" s="241"/>
      <c r="BH647" s="241"/>
      <c r="BI647" s="241"/>
      <c r="BJ647" s="241"/>
      <c r="BK647" s="241"/>
      <c r="BL647" s="241"/>
      <c r="BM647" s="241"/>
      <c r="BN647" s="241"/>
      <c r="BO647" s="241"/>
      <c r="BP647" s="241"/>
    </row>
    <row r="648" customFormat="false" ht="15" hidden="false" customHeight="false" outlineLevel="0" collapsed="false">
      <c r="A648" s="241"/>
      <c r="B648" s="241"/>
      <c r="C648" s="241"/>
      <c r="D648" s="241"/>
      <c r="E648" s="241"/>
      <c r="F648" s="241"/>
      <c r="G648" s="241"/>
      <c r="H648" s="241"/>
      <c r="I648" s="241"/>
      <c r="J648" s="241"/>
      <c r="K648" s="241"/>
      <c r="L648" s="241"/>
      <c r="M648" s="241"/>
      <c r="N648" s="243"/>
      <c r="O648" s="243"/>
      <c r="P648" s="243"/>
      <c r="Q648" s="244"/>
      <c r="R648" s="244"/>
      <c r="S648" s="244"/>
      <c r="T648" s="245"/>
      <c r="U648" s="244"/>
      <c r="V648" s="244"/>
      <c r="W648" s="244"/>
      <c r="X648" s="244"/>
      <c r="Y648" s="241"/>
      <c r="Z648" s="241"/>
      <c r="AA648" s="241"/>
      <c r="AB648" s="241"/>
      <c r="AC648" s="241"/>
      <c r="AD648" s="241"/>
      <c r="AE648" s="241"/>
      <c r="AF648" s="241"/>
      <c r="AG648" s="241"/>
      <c r="AH648" s="241"/>
      <c r="AI648" s="241"/>
      <c r="AJ648" s="241"/>
      <c r="AK648" s="241"/>
      <c r="AL648" s="241"/>
      <c r="AM648" s="241"/>
      <c r="AN648" s="241"/>
      <c r="AO648" s="241"/>
      <c r="AP648" s="241"/>
      <c r="AQ648" s="241"/>
      <c r="AR648" s="241"/>
      <c r="AS648" s="241"/>
      <c r="AT648" s="241"/>
      <c r="AU648" s="241"/>
      <c r="AV648" s="241"/>
      <c r="AW648" s="241"/>
      <c r="AX648" s="241"/>
      <c r="AY648" s="241"/>
      <c r="AZ648" s="241"/>
      <c r="BA648" s="241"/>
      <c r="BB648" s="241"/>
      <c r="BC648" s="241"/>
      <c r="BD648" s="241"/>
      <c r="BE648" s="241"/>
      <c r="BF648" s="241"/>
      <c r="BG648" s="241"/>
      <c r="BH648" s="241"/>
      <c r="BI648" s="241"/>
      <c r="BJ648" s="241"/>
      <c r="BK648" s="241"/>
      <c r="BL648" s="241"/>
      <c r="BM648" s="241"/>
      <c r="BN648" s="241"/>
      <c r="BO648" s="241"/>
      <c r="BP648" s="241"/>
    </row>
    <row r="649" customFormat="false" ht="15" hidden="false" customHeight="false" outlineLevel="0" collapsed="false">
      <c r="A649" s="241"/>
      <c r="B649" s="241"/>
      <c r="C649" s="241"/>
      <c r="D649" s="241"/>
      <c r="E649" s="241"/>
      <c r="F649" s="241"/>
      <c r="G649" s="241"/>
      <c r="H649" s="241"/>
      <c r="I649" s="241"/>
      <c r="J649" s="241"/>
      <c r="K649" s="241"/>
      <c r="L649" s="241"/>
      <c r="M649" s="241"/>
      <c r="N649" s="243"/>
      <c r="O649" s="243"/>
      <c r="P649" s="243"/>
      <c r="Q649" s="244"/>
      <c r="R649" s="244"/>
      <c r="S649" s="244"/>
      <c r="T649" s="245"/>
      <c r="U649" s="244"/>
      <c r="V649" s="244"/>
      <c r="W649" s="244"/>
      <c r="X649" s="244"/>
      <c r="Y649" s="241"/>
      <c r="Z649" s="241"/>
      <c r="AA649" s="241"/>
      <c r="AB649" s="241"/>
      <c r="AC649" s="241"/>
      <c r="AD649" s="241"/>
      <c r="AE649" s="241"/>
      <c r="AF649" s="241"/>
      <c r="AG649" s="241"/>
      <c r="AH649" s="241"/>
      <c r="AI649" s="241"/>
      <c r="AJ649" s="241"/>
      <c r="AK649" s="241"/>
      <c r="AL649" s="241"/>
      <c r="AM649" s="241"/>
      <c r="AN649" s="241"/>
      <c r="AO649" s="241"/>
      <c r="AP649" s="241"/>
      <c r="AQ649" s="241"/>
      <c r="AR649" s="241"/>
      <c r="AS649" s="241"/>
      <c r="AT649" s="241"/>
      <c r="AU649" s="241"/>
      <c r="AV649" s="241"/>
      <c r="AW649" s="241"/>
      <c r="AX649" s="241"/>
      <c r="AY649" s="241"/>
      <c r="AZ649" s="241"/>
      <c r="BA649" s="241"/>
      <c r="BB649" s="241"/>
      <c r="BC649" s="241"/>
      <c r="BD649" s="241"/>
      <c r="BE649" s="241"/>
      <c r="BF649" s="241"/>
      <c r="BG649" s="241"/>
      <c r="BH649" s="241"/>
      <c r="BI649" s="241"/>
      <c r="BJ649" s="241"/>
      <c r="BK649" s="241"/>
      <c r="BL649" s="241"/>
      <c r="BM649" s="241"/>
      <c r="BN649" s="241"/>
      <c r="BO649" s="241"/>
      <c r="BP649" s="241"/>
    </row>
    <row r="650" customFormat="false" ht="15" hidden="false" customHeight="false" outlineLevel="0" collapsed="false">
      <c r="A650" s="241"/>
      <c r="B650" s="241"/>
      <c r="C650" s="241"/>
      <c r="D650" s="241"/>
      <c r="E650" s="241"/>
      <c r="F650" s="241"/>
      <c r="G650" s="241"/>
      <c r="H650" s="241"/>
      <c r="I650" s="241"/>
      <c r="J650" s="241"/>
      <c r="K650" s="241"/>
      <c r="L650" s="241"/>
      <c r="M650" s="241"/>
      <c r="N650" s="243"/>
      <c r="O650" s="243"/>
      <c r="P650" s="243"/>
      <c r="Q650" s="244"/>
      <c r="R650" s="244"/>
      <c r="S650" s="244"/>
      <c r="T650" s="245"/>
      <c r="U650" s="244"/>
      <c r="V650" s="244"/>
      <c r="W650" s="244"/>
      <c r="X650" s="244"/>
      <c r="Y650" s="241"/>
      <c r="Z650" s="241"/>
      <c r="AA650" s="241"/>
      <c r="AB650" s="241"/>
      <c r="AC650" s="241"/>
      <c r="AD650" s="241"/>
      <c r="AE650" s="241"/>
      <c r="AF650" s="241"/>
      <c r="AG650" s="241"/>
      <c r="AH650" s="241"/>
      <c r="AI650" s="241"/>
      <c r="AJ650" s="241"/>
      <c r="AK650" s="241"/>
      <c r="AL650" s="241"/>
      <c r="AM650" s="241"/>
      <c r="AN650" s="241"/>
      <c r="AO650" s="241"/>
      <c r="AP650" s="241"/>
      <c r="AQ650" s="241"/>
      <c r="AR650" s="241"/>
      <c r="AS650" s="241"/>
      <c r="AT650" s="241"/>
      <c r="AU650" s="241"/>
      <c r="AV650" s="241"/>
      <c r="AW650" s="241"/>
      <c r="AX650" s="241"/>
      <c r="AY650" s="241"/>
      <c r="AZ650" s="241"/>
      <c r="BA650" s="241"/>
      <c r="BB650" s="241"/>
      <c r="BC650" s="241"/>
      <c r="BD650" s="241"/>
      <c r="BE650" s="241"/>
      <c r="BF650" s="241"/>
      <c r="BG650" s="241"/>
      <c r="BH650" s="241"/>
      <c r="BI650" s="241"/>
      <c r="BJ650" s="241"/>
      <c r="BK650" s="241"/>
      <c r="BL650" s="241"/>
      <c r="BM650" s="241"/>
      <c r="BN650" s="241"/>
      <c r="BO650" s="241"/>
      <c r="BP650" s="241"/>
    </row>
    <row r="651" customFormat="false" ht="15" hidden="false" customHeight="false" outlineLevel="0" collapsed="false">
      <c r="A651" s="241"/>
      <c r="B651" s="241"/>
      <c r="C651" s="241"/>
      <c r="D651" s="241"/>
      <c r="E651" s="241"/>
      <c r="F651" s="241"/>
      <c r="G651" s="241"/>
      <c r="H651" s="241"/>
      <c r="I651" s="241"/>
      <c r="J651" s="241"/>
      <c r="K651" s="241"/>
      <c r="L651" s="241"/>
      <c r="M651" s="241"/>
      <c r="N651" s="243"/>
      <c r="O651" s="243"/>
      <c r="P651" s="243"/>
      <c r="Q651" s="244"/>
      <c r="R651" s="244"/>
      <c r="S651" s="244"/>
      <c r="T651" s="245"/>
      <c r="U651" s="244"/>
      <c r="V651" s="244"/>
      <c r="W651" s="244"/>
      <c r="X651" s="244"/>
      <c r="Y651" s="241"/>
      <c r="Z651" s="241"/>
      <c r="AA651" s="241"/>
      <c r="AB651" s="241"/>
      <c r="AC651" s="241"/>
      <c r="AD651" s="241"/>
      <c r="AE651" s="241"/>
      <c r="AF651" s="241"/>
      <c r="AG651" s="241"/>
      <c r="AH651" s="241"/>
      <c r="AI651" s="241"/>
      <c r="AJ651" s="241"/>
      <c r="AK651" s="241"/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/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/>
      <c r="BN651" s="241"/>
      <c r="BO651" s="241"/>
      <c r="BP651" s="241"/>
    </row>
    <row r="652" customFormat="false" ht="15" hidden="false" customHeight="false" outlineLevel="0" collapsed="false">
      <c r="A652" s="241"/>
      <c r="B652" s="241"/>
      <c r="C652" s="241"/>
      <c r="D652" s="241"/>
      <c r="E652" s="241"/>
      <c r="F652" s="241"/>
      <c r="G652" s="241"/>
      <c r="H652" s="241"/>
      <c r="I652" s="241"/>
      <c r="J652" s="241"/>
      <c r="K652" s="241"/>
      <c r="L652" s="241"/>
      <c r="M652" s="241"/>
      <c r="N652" s="243"/>
      <c r="O652" s="243"/>
      <c r="P652" s="243"/>
      <c r="Q652" s="244"/>
      <c r="R652" s="244"/>
      <c r="S652" s="244"/>
      <c r="T652" s="245"/>
      <c r="U652" s="244"/>
      <c r="V652" s="244"/>
      <c r="W652" s="244"/>
      <c r="X652" s="244"/>
      <c r="Y652" s="241"/>
      <c r="Z652" s="241"/>
      <c r="AA652" s="241"/>
      <c r="AB652" s="241"/>
      <c r="AC652" s="241"/>
      <c r="AD652" s="241"/>
      <c r="AE652" s="241"/>
      <c r="AF652" s="241"/>
      <c r="AG652" s="241"/>
      <c r="AH652" s="241"/>
      <c r="AI652" s="241"/>
      <c r="AJ652" s="241"/>
      <c r="AK652" s="241"/>
      <c r="AL652" s="241"/>
      <c r="AM652" s="241"/>
      <c r="AN652" s="241"/>
      <c r="AO652" s="241"/>
      <c r="AP652" s="241"/>
      <c r="AQ652" s="241"/>
      <c r="AR652" s="241"/>
      <c r="AS652" s="241"/>
      <c r="AT652" s="241"/>
      <c r="AU652" s="241"/>
      <c r="AV652" s="241"/>
      <c r="AW652" s="241"/>
      <c r="AX652" s="241"/>
      <c r="AY652" s="241"/>
      <c r="AZ652" s="241"/>
      <c r="BA652" s="241"/>
      <c r="BB652" s="241"/>
      <c r="BC652" s="241"/>
      <c r="BD652" s="241"/>
      <c r="BE652" s="241"/>
      <c r="BF652" s="241"/>
      <c r="BG652" s="241"/>
      <c r="BH652" s="241"/>
      <c r="BI652" s="241"/>
      <c r="BJ652" s="241"/>
      <c r="BK652" s="241"/>
      <c r="BL652" s="241"/>
      <c r="BM652" s="241"/>
      <c r="BN652" s="241"/>
      <c r="BO652" s="241"/>
      <c r="BP652" s="241"/>
    </row>
    <row r="653" customFormat="false" ht="15" hidden="false" customHeight="false" outlineLevel="0" collapsed="false">
      <c r="A653" s="241"/>
      <c r="B653" s="241"/>
      <c r="C653" s="241"/>
      <c r="D653" s="241"/>
      <c r="E653" s="241"/>
      <c r="F653" s="241"/>
      <c r="G653" s="241"/>
      <c r="H653" s="241"/>
      <c r="I653" s="241"/>
      <c r="J653" s="241"/>
      <c r="K653" s="241"/>
      <c r="L653" s="241"/>
      <c r="M653" s="241"/>
      <c r="N653" s="243"/>
      <c r="O653" s="243"/>
      <c r="P653" s="243"/>
      <c r="Q653" s="244"/>
      <c r="R653" s="244"/>
      <c r="S653" s="244"/>
      <c r="T653" s="245"/>
      <c r="U653" s="244"/>
      <c r="V653" s="244"/>
      <c r="W653" s="244"/>
      <c r="X653" s="244"/>
      <c r="Y653" s="241"/>
      <c r="Z653" s="241"/>
      <c r="AA653" s="241"/>
      <c r="AB653" s="241"/>
      <c r="AC653" s="241"/>
      <c r="AD653" s="241"/>
      <c r="AE653" s="241"/>
      <c r="AF653" s="241"/>
      <c r="AG653" s="241"/>
      <c r="AH653" s="241"/>
      <c r="AI653" s="241"/>
      <c r="AJ653" s="241"/>
      <c r="AK653" s="241"/>
      <c r="AL653" s="241"/>
      <c r="AM653" s="241"/>
      <c r="AN653" s="241"/>
      <c r="AO653" s="241"/>
      <c r="AP653" s="241"/>
      <c r="AQ653" s="241"/>
      <c r="AR653" s="241"/>
      <c r="AS653" s="241"/>
      <c r="AT653" s="241"/>
      <c r="AU653" s="241"/>
      <c r="AV653" s="241"/>
      <c r="AW653" s="241"/>
      <c r="AX653" s="241"/>
      <c r="AY653" s="241"/>
      <c r="AZ653" s="241"/>
      <c r="BA653" s="241"/>
      <c r="BB653" s="241"/>
      <c r="BC653" s="241"/>
      <c r="BD653" s="241"/>
      <c r="BE653" s="241"/>
      <c r="BF653" s="241"/>
      <c r="BG653" s="241"/>
      <c r="BH653" s="241"/>
      <c r="BI653" s="241"/>
      <c r="BJ653" s="241"/>
      <c r="BK653" s="241"/>
      <c r="BL653" s="241"/>
      <c r="BM653" s="241"/>
      <c r="BN653" s="241"/>
      <c r="BO653" s="241"/>
      <c r="BP653" s="241"/>
    </row>
    <row r="654" customFormat="false" ht="15" hidden="false" customHeight="false" outlineLevel="0" collapsed="false">
      <c r="A654" s="241"/>
      <c r="B654" s="241"/>
      <c r="C654" s="241"/>
      <c r="D654" s="241"/>
      <c r="E654" s="241"/>
      <c r="F654" s="241"/>
      <c r="G654" s="241"/>
      <c r="H654" s="241"/>
      <c r="I654" s="241"/>
      <c r="J654" s="241"/>
      <c r="K654" s="241"/>
      <c r="L654" s="241"/>
      <c r="M654" s="241"/>
      <c r="N654" s="243"/>
      <c r="O654" s="243"/>
      <c r="P654" s="243"/>
      <c r="Q654" s="244"/>
      <c r="R654" s="244"/>
      <c r="S654" s="244"/>
      <c r="T654" s="245"/>
      <c r="U654" s="244"/>
      <c r="V654" s="244"/>
      <c r="W654" s="244"/>
      <c r="X654" s="244"/>
      <c r="Y654" s="241"/>
      <c r="Z654" s="241"/>
      <c r="AA654" s="241"/>
      <c r="AB654" s="241"/>
      <c r="AC654" s="241"/>
      <c r="AD654" s="241"/>
      <c r="AE654" s="241"/>
      <c r="AF654" s="241"/>
      <c r="AG654" s="241"/>
      <c r="AH654" s="241"/>
      <c r="AI654" s="241"/>
      <c r="AJ654" s="241"/>
      <c r="AK654" s="241"/>
      <c r="AL654" s="241"/>
      <c r="AM654" s="241"/>
      <c r="AN654" s="241"/>
      <c r="AO654" s="241"/>
      <c r="AP654" s="241"/>
      <c r="AQ654" s="241"/>
      <c r="AR654" s="241"/>
      <c r="AS654" s="241"/>
      <c r="AT654" s="241"/>
      <c r="AU654" s="241"/>
      <c r="AV654" s="241"/>
      <c r="AW654" s="241"/>
      <c r="AX654" s="241"/>
      <c r="AY654" s="241"/>
      <c r="AZ654" s="241"/>
      <c r="BA654" s="241"/>
      <c r="BB654" s="241"/>
      <c r="BC654" s="241"/>
      <c r="BD654" s="241"/>
      <c r="BE654" s="241"/>
      <c r="BF654" s="241"/>
      <c r="BG654" s="241"/>
      <c r="BH654" s="241"/>
      <c r="BI654" s="241"/>
      <c r="BJ654" s="241"/>
      <c r="BK654" s="241"/>
      <c r="BL654" s="241"/>
      <c r="BM654" s="241"/>
      <c r="BN654" s="241"/>
      <c r="BO654" s="241"/>
      <c r="BP654" s="241"/>
    </row>
    <row r="655" customFormat="false" ht="15" hidden="false" customHeight="false" outlineLevel="0" collapsed="false">
      <c r="A655" s="241"/>
      <c r="B655" s="241"/>
      <c r="C655" s="241"/>
      <c r="D655" s="241"/>
      <c r="E655" s="241"/>
      <c r="F655" s="241"/>
      <c r="G655" s="241"/>
      <c r="H655" s="241"/>
      <c r="I655" s="241"/>
      <c r="J655" s="241"/>
      <c r="K655" s="241"/>
      <c r="L655" s="241"/>
      <c r="M655" s="241"/>
      <c r="N655" s="243"/>
      <c r="O655" s="243"/>
      <c r="P655" s="243"/>
      <c r="Q655" s="244"/>
      <c r="R655" s="244"/>
      <c r="S655" s="244"/>
      <c r="T655" s="245"/>
      <c r="U655" s="244"/>
      <c r="V655" s="244"/>
      <c r="W655" s="244"/>
      <c r="X655" s="244"/>
      <c r="Y655" s="241"/>
      <c r="Z655" s="241"/>
      <c r="AA655" s="241"/>
      <c r="AB655" s="241"/>
      <c r="AC655" s="241"/>
      <c r="AD655" s="241"/>
      <c r="AE655" s="241"/>
      <c r="AF655" s="241"/>
      <c r="AG655" s="241"/>
      <c r="AH655" s="241"/>
      <c r="AI655" s="241"/>
      <c r="AJ655" s="241"/>
      <c r="AK655" s="241"/>
      <c r="AL655" s="241"/>
      <c r="AM655" s="241"/>
      <c r="AN655" s="241"/>
      <c r="AO655" s="241"/>
      <c r="AP655" s="241"/>
      <c r="AQ655" s="241"/>
      <c r="AR655" s="241"/>
      <c r="AS655" s="241"/>
      <c r="AT655" s="241"/>
      <c r="AU655" s="241"/>
      <c r="AV655" s="241"/>
      <c r="AW655" s="241"/>
      <c r="AX655" s="241"/>
      <c r="AY655" s="241"/>
      <c r="AZ655" s="241"/>
      <c r="BA655" s="241"/>
      <c r="BB655" s="241"/>
      <c r="BC655" s="241"/>
      <c r="BD655" s="241"/>
      <c r="BE655" s="241"/>
      <c r="BF655" s="241"/>
      <c r="BG655" s="241"/>
      <c r="BH655" s="241"/>
      <c r="BI655" s="241"/>
      <c r="BJ655" s="241"/>
      <c r="BK655" s="241"/>
      <c r="BL655" s="241"/>
      <c r="BM655" s="241"/>
      <c r="BN655" s="241"/>
      <c r="BO655" s="241"/>
      <c r="BP655" s="241"/>
    </row>
    <row r="656" customFormat="false" ht="15" hidden="false" customHeight="false" outlineLevel="0" collapsed="false">
      <c r="A656" s="241"/>
      <c r="B656" s="241"/>
      <c r="C656" s="241"/>
      <c r="D656" s="241"/>
      <c r="E656" s="241"/>
      <c r="F656" s="241"/>
      <c r="G656" s="241"/>
      <c r="H656" s="241"/>
      <c r="I656" s="241"/>
      <c r="J656" s="241"/>
      <c r="K656" s="241"/>
      <c r="L656" s="241"/>
      <c r="M656" s="241"/>
      <c r="N656" s="243"/>
      <c r="O656" s="243"/>
      <c r="P656" s="243"/>
      <c r="Q656" s="244"/>
      <c r="R656" s="244"/>
      <c r="S656" s="244"/>
      <c r="T656" s="245"/>
      <c r="U656" s="244"/>
      <c r="V656" s="244"/>
      <c r="W656" s="244"/>
      <c r="X656" s="244"/>
      <c r="Y656" s="241"/>
      <c r="Z656" s="241"/>
      <c r="AA656" s="241"/>
      <c r="AB656" s="241"/>
      <c r="AC656" s="241"/>
      <c r="AD656" s="241"/>
      <c r="AE656" s="241"/>
      <c r="AF656" s="241"/>
      <c r="AG656" s="241"/>
      <c r="AH656" s="241"/>
      <c r="AI656" s="241"/>
      <c r="AJ656" s="241"/>
      <c r="AK656" s="241"/>
      <c r="AL656" s="241"/>
      <c r="AM656" s="241"/>
      <c r="AN656" s="241"/>
      <c r="AO656" s="241"/>
      <c r="AP656" s="241"/>
      <c r="AQ656" s="241"/>
      <c r="AR656" s="241"/>
      <c r="AS656" s="241"/>
      <c r="AT656" s="241"/>
      <c r="AU656" s="241"/>
      <c r="AV656" s="241"/>
      <c r="AW656" s="241"/>
      <c r="AX656" s="241"/>
      <c r="AY656" s="241"/>
      <c r="AZ656" s="241"/>
      <c r="BA656" s="241"/>
      <c r="BB656" s="241"/>
      <c r="BC656" s="241"/>
      <c r="BD656" s="241"/>
      <c r="BE656" s="241"/>
      <c r="BF656" s="241"/>
      <c r="BG656" s="241"/>
      <c r="BH656" s="241"/>
      <c r="BI656" s="241"/>
      <c r="BJ656" s="241"/>
      <c r="BK656" s="241"/>
      <c r="BL656" s="241"/>
      <c r="BM656" s="241"/>
      <c r="BN656" s="241"/>
      <c r="BO656" s="241"/>
      <c r="BP656" s="241"/>
    </row>
    <row r="657" customFormat="false" ht="15" hidden="false" customHeight="false" outlineLevel="0" collapsed="false">
      <c r="A657" s="241"/>
      <c r="B657" s="241"/>
      <c r="C657" s="241"/>
      <c r="D657" s="241"/>
      <c r="E657" s="241"/>
      <c r="F657" s="241"/>
      <c r="G657" s="241"/>
      <c r="H657" s="241"/>
      <c r="I657" s="241"/>
      <c r="J657" s="241"/>
      <c r="K657" s="241"/>
      <c r="L657" s="241"/>
      <c r="M657" s="241"/>
      <c r="N657" s="243"/>
      <c r="O657" s="243"/>
      <c r="P657" s="243"/>
      <c r="Q657" s="244"/>
      <c r="R657" s="244"/>
      <c r="S657" s="244"/>
      <c r="T657" s="245"/>
      <c r="U657" s="244"/>
      <c r="V657" s="244"/>
      <c r="W657" s="244"/>
      <c r="X657" s="244"/>
      <c r="Y657" s="241"/>
      <c r="Z657" s="241"/>
      <c r="AA657" s="241"/>
      <c r="AB657" s="241"/>
      <c r="AC657" s="241"/>
      <c r="AD657" s="241"/>
      <c r="AE657" s="241"/>
      <c r="AF657" s="241"/>
      <c r="AG657" s="241"/>
      <c r="AH657" s="241"/>
      <c r="AI657" s="241"/>
      <c r="AJ657" s="241"/>
      <c r="AK657" s="241"/>
      <c r="AL657" s="241"/>
      <c r="AM657" s="241"/>
      <c r="AN657" s="241"/>
      <c r="AO657" s="241"/>
      <c r="AP657" s="241"/>
      <c r="AQ657" s="241"/>
      <c r="AR657" s="241"/>
      <c r="AS657" s="241"/>
      <c r="AT657" s="241"/>
      <c r="AU657" s="241"/>
      <c r="AV657" s="241"/>
      <c r="AW657" s="241"/>
      <c r="AX657" s="241"/>
      <c r="AY657" s="241"/>
      <c r="AZ657" s="241"/>
      <c r="BA657" s="241"/>
      <c r="BB657" s="241"/>
      <c r="BC657" s="241"/>
      <c r="BD657" s="241"/>
      <c r="BE657" s="241"/>
      <c r="BF657" s="241"/>
      <c r="BG657" s="241"/>
      <c r="BH657" s="241"/>
      <c r="BI657" s="241"/>
      <c r="BJ657" s="241"/>
      <c r="BK657" s="241"/>
      <c r="BL657" s="241"/>
      <c r="BM657" s="241"/>
      <c r="BN657" s="241"/>
      <c r="BO657" s="241"/>
      <c r="BP657" s="241"/>
    </row>
    <row r="658" customFormat="false" ht="15" hidden="false" customHeight="false" outlineLevel="0" collapsed="false">
      <c r="A658" s="241"/>
      <c r="B658" s="241"/>
      <c r="C658" s="241"/>
      <c r="D658" s="241"/>
      <c r="E658" s="241"/>
      <c r="F658" s="241"/>
      <c r="G658" s="241"/>
      <c r="H658" s="241"/>
      <c r="I658" s="241"/>
      <c r="J658" s="241"/>
      <c r="K658" s="241"/>
      <c r="L658" s="241"/>
      <c r="M658" s="241"/>
      <c r="N658" s="243"/>
      <c r="O658" s="243"/>
      <c r="P658" s="243"/>
      <c r="Q658" s="244"/>
      <c r="R658" s="244"/>
      <c r="S658" s="244"/>
      <c r="T658" s="245"/>
      <c r="U658" s="244"/>
      <c r="V658" s="244"/>
      <c r="W658" s="244"/>
      <c r="X658" s="244"/>
      <c r="Y658" s="241"/>
      <c r="Z658" s="241"/>
      <c r="AA658" s="241"/>
      <c r="AB658" s="241"/>
      <c r="AC658" s="241"/>
      <c r="AD658" s="241"/>
      <c r="AE658" s="241"/>
      <c r="AF658" s="241"/>
      <c r="AG658" s="241"/>
      <c r="AH658" s="241"/>
      <c r="AI658" s="241"/>
      <c r="AJ658" s="241"/>
      <c r="AK658" s="241"/>
      <c r="AL658" s="241"/>
      <c r="AM658" s="241"/>
      <c r="AN658" s="241"/>
      <c r="AO658" s="241"/>
      <c r="AP658" s="241"/>
      <c r="AQ658" s="241"/>
      <c r="AR658" s="241"/>
      <c r="AS658" s="241"/>
      <c r="AT658" s="241"/>
      <c r="AU658" s="241"/>
      <c r="AV658" s="241"/>
      <c r="AW658" s="241"/>
      <c r="AX658" s="241"/>
      <c r="AY658" s="241"/>
      <c r="AZ658" s="241"/>
      <c r="BA658" s="241"/>
      <c r="BB658" s="241"/>
      <c r="BC658" s="241"/>
      <c r="BD658" s="241"/>
      <c r="BE658" s="241"/>
      <c r="BF658" s="241"/>
      <c r="BG658" s="241"/>
      <c r="BH658" s="241"/>
      <c r="BI658" s="241"/>
      <c r="BJ658" s="241"/>
      <c r="BK658" s="241"/>
      <c r="BL658" s="241"/>
      <c r="BM658" s="241"/>
      <c r="BN658" s="241"/>
      <c r="BO658" s="241"/>
      <c r="BP658" s="241"/>
    </row>
    <row r="659" customFormat="false" ht="15" hidden="false" customHeight="false" outlineLevel="0" collapsed="false">
      <c r="A659" s="241"/>
      <c r="B659" s="241"/>
      <c r="C659" s="241"/>
      <c r="D659" s="241"/>
      <c r="E659" s="241"/>
      <c r="F659" s="241"/>
      <c r="G659" s="241"/>
      <c r="H659" s="241"/>
      <c r="I659" s="241"/>
      <c r="J659" s="241"/>
      <c r="K659" s="241"/>
      <c r="L659" s="241"/>
      <c r="M659" s="241"/>
      <c r="N659" s="243"/>
      <c r="O659" s="243"/>
      <c r="P659" s="243"/>
      <c r="Q659" s="244"/>
      <c r="R659" s="244"/>
      <c r="S659" s="244"/>
      <c r="T659" s="245"/>
      <c r="U659" s="244"/>
      <c r="V659" s="244"/>
      <c r="W659" s="244"/>
      <c r="X659" s="244"/>
      <c r="Y659" s="241"/>
      <c r="Z659" s="241"/>
      <c r="AA659" s="241"/>
      <c r="AB659" s="241"/>
      <c r="AC659" s="241"/>
      <c r="AD659" s="241"/>
      <c r="AE659" s="241"/>
      <c r="AF659" s="241"/>
      <c r="AG659" s="241"/>
      <c r="AH659" s="241"/>
      <c r="AI659" s="241"/>
      <c r="AJ659" s="241"/>
      <c r="AK659" s="241"/>
      <c r="AL659" s="241"/>
      <c r="AM659" s="241"/>
      <c r="AN659" s="241"/>
      <c r="AO659" s="241"/>
      <c r="AP659" s="241"/>
      <c r="AQ659" s="241"/>
      <c r="AR659" s="241"/>
      <c r="AS659" s="241"/>
      <c r="AT659" s="241"/>
      <c r="AU659" s="241"/>
      <c r="AV659" s="241"/>
      <c r="AW659" s="241"/>
      <c r="AX659" s="241"/>
      <c r="AY659" s="241"/>
      <c r="AZ659" s="241"/>
      <c r="BA659" s="241"/>
      <c r="BB659" s="241"/>
      <c r="BC659" s="241"/>
      <c r="BD659" s="241"/>
      <c r="BE659" s="241"/>
      <c r="BF659" s="241"/>
      <c r="BG659" s="241"/>
      <c r="BH659" s="241"/>
      <c r="BI659" s="241"/>
      <c r="BJ659" s="241"/>
      <c r="BK659" s="241"/>
      <c r="BL659" s="241"/>
      <c r="BM659" s="241"/>
      <c r="BN659" s="241"/>
      <c r="BO659" s="241"/>
      <c r="BP659" s="241"/>
    </row>
    <row r="660" customFormat="false" ht="15" hidden="false" customHeight="false" outlineLevel="0" collapsed="false">
      <c r="A660" s="241"/>
      <c r="B660" s="241"/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3"/>
      <c r="O660" s="243"/>
      <c r="P660" s="243"/>
      <c r="Q660" s="244"/>
      <c r="R660" s="244"/>
      <c r="S660" s="244"/>
      <c r="T660" s="245"/>
      <c r="U660" s="244"/>
      <c r="V660" s="244"/>
      <c r="W660" s="244"/>
      <c r="X660" s="244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241"/>
      <c r="AL660" s="241"/>
      <c r="AM660" s="241"/>
      <c r="AN660" s="241"/>
      <c r="AO660" s="241"/>
      <c r="AP660" s="241"/>
      <c r="AQ660" s="241"/>
      <c r="AR660" s="241"/>
      <c r="AS660" s="241"/>
      <c r="AT660" s="241"/>
      <c r="AU660" s="241"/>
      <c r="AV660" s="241"/>
      <c r="AW660" s="241"/>
      <c r="AX660" s="241"/>
      <c r="AY660" s="241"/>
      <c r="AZ660" s="241"/>
      <c r="BA660" s="241"/>
      <c r="BB660" s="241"/>
      <c r="BC660" s="241"/>
      <c r="BD660" s="241"/>
      <c r="BE660" s="241"/>
      <c r="BF660" s="241"/>
      <c r="BG660" s="241"/>
      <c r="BH660" s="241"/>
      <c r="BI660" s="241"/>
      <c r="BJ660" s="241"/>
      <c r="BK660" s="241"/>
      <c r="BL660" s="241"/>
      <c r="BM660" s="241"/>
      <c r="BN660" s="241"/>
      <c r="BO660" s="241"/>
      <c r="BP660" s="241"/>
    </row>
    <row r="661" customFormat="false" ht="15" hidden="false" customHeight="false" outlineLevel="0" collapsed="false">
      <c r="A661" s="241"/>
      <c r="B661" s="241"/>
      <c r="C661" s="241"/>
      <c r="D661" s="241"/>
      <c r="E661" s="241"/>
      <c r="F661" s="241"/>
      <c r="G661" s="241"/>
      <c r="H661" s="241"/>
      <c r="I661" s="241"/>
      <c r="J661" s="241"/>
      <c r="K661" s="241"/>
      <c r="L661" s="241"/>
      <c r="M661" s="241"/>
      <c r="N661" s="243"/>
      <c r="O661" s="243"/>
      <c r="P661" s="243"/>
      <c r="Q661" s="244"/>
      <c r="R661" s="244"/>
      <c r="S661" s="244"/>
      <c r="T661" s="245"/>
      <c r="U661" s="244"/>
      <c r="V661" s="244"/>
      <c r="W661" s="244"/>
      <c r="X661" s="244"/>
      <c r="Y661" s="241"/>
      <c r="Z661" s="241"/>
      <c r="AA661" s="241"/>
      <c r="AB661" s="241"/>
      <c r="AC661" s="241"/>
      <c r="AD661" s="241"/>
      <c r="AE661" s="241"/>
      <c r="AF661" s="241"/>
      <c r="AG661" s="241"/>
      <c r="AH661" s="241"/>
      <c r="AI661" s="241"/>
      <c r="AJ661" s="241"/>
      <c r="AK661" s="241"/>
      <c r="AL661" s="241"/>
      <c r="AM661" s="241"/>
      <c r="AN661" s="241"/>
      <c r="AO661" s="241"/>
      <c r="AP661" s="241"/>
      <c r="AQ661" s="241"/>
      <c r="AR661" s="241"/>
      <c r="AS661" s="241"/>
      <c r="AT661" s="241"/>
      <c r="AU661" s="241"/>
      <c r="AV661" s="241"/>
      <c r="AW661" s="241"/>
      <c r="AX661" s="241"/>
      <c r="AY661" s="241"/>
      <c r="AZ661" s="241"/>
      <c r="BA661" s="241"/>
      <c r="BB661" s="241"/>
      <c r="BC661" s="241"/>
      <c r="BD661" s="241"/>
      <c r="BE661" s="241"/>
      <c r="BF661" s="241"/>
      <c r="BG661" s="241"/>
      <c r="BH661" s="241"/>
      <c r="BI661" s="241"/>
      <c r="BJ661" s="241"/>
      <c r="BK661" s="241"/>
      <c r="BL661" s="241"/>
      <c r="BM661" s="241"/>
      <c r="BN661" s="241"/>
      <c r="BO661" s="241"/>
      <c r="BP661" s="241"/>
    </row>
    <row r="662" customFormat="false" ht="15" hidden="false" customHeight="false" outlineLevel="0" collapsed="false">
      <c r="A662" s="241"/>
      <c r="B662" s="241"/>
      <c r="C662" s="241"/>
      <c r="D662" s="241"/>
      <c r="E662" s="241"/>
      <c r="F662" s="241"/>
      <c r="G662" s="241"/>
      <c r="H662" s="241"/>
      <c r="I662" s="241"/>
      <c r="J662" s="241"/>
      <c r="K662" s="241"/>
      <c r="L662" s="241"/>
      <c r="M662" s="241"/>
      <c r="N662" s="243"/>
      <c r="O662" s="243"/>
      <c r="P662" s="243"/>
      <c r="Q662" s="244"/>
      <c r="R662" s="244"/>
      <c r="S662" s="244"/>
      <c r="T662" s="245"/>
      <c r="U662" s="244"/>
      <c r="V662" s="244"/>
      <c r="W662" s="244"/>
      <c r="X662" s="244"/>
      <c r="Y662" s="241"/>
      <c r="Z662" s="241"/>
      <c r="AA662" s="241"/>
      <c r="AB662" s="241"/>
      <c r="AC662" s="241"/>
      <c r="AD662" s="241"/>
      <c r="AE662" s="241"/>
      <c r="AF662" s="241"/>
      <c r="AG662" s="241"/>
      <c r="AH662" s="241"/>
      <c r="AI662" s="241"/>
      <c r="AJ662" s="241"/>
      <c r="AK662" s="241"/>
      <c r="AL662" s="241"/>
      <c r="AM662" s="241"/>
      <c r="AN662" s="241"/>
      <c r="AO662" s="241"/>
      <c r="AP662" s="241"/>
      <c r="AQ662" s="241"/>
      <c r="AR662" s="241"/>
      <c r="AS662" s="241"/>
      <c r="AT662" s="241"/>
      <c r="AU662" s="241"/>
      <c r="AV662" s="241"/>
      <c r="AW662" s="241"/>
      <c r="AX662" s="241"/>
      <c r="AY662" s="241"/>
      <c r="AZ662" s="241"/>
      <c r="BA662" s="241"/>
      <c r="BB662" s="241"/>
      <c r="BC662" s="241"/>
      <c r="BD662" s="241"/>
      <c r="BE662" s="241"/>
      <c r="BF662" s="241"/>
      <c r="BG662" s="241"/>
      <c r="BH662" s="241"/>
      <c r="BI662" s="241"/>
      <c r="BJ662" s="241"/>
      <c r="BK662" s="241"/>
      <c r="BL662" s="241"/>
      <c r="BM662" s="241"/>
      <c r="BN662" s="241"/>
      <c r="BO662" s="241"/>
      <c r="BP662" s="241"/>
    </row>
    <row r="663" customFormat="false" ht="15" hidden="false" customHeight="false" outlineLevel="0" collapsed="false">
      <c r="A663" s="241"/>
      <c r="B663" s="241"/>
      <c r="C663" s="241"/>
      <c r="D663" s="241"/>
      <c r="E663" s="241"/>
      <c r="F663" s="241"/>
      <c r="G663" s="241"/>
      <c r="H663" s="241"/>
      <c r="I663" s="241"/>
      <c r="J663" s="241"/>
      <c r="K663" s="241"/>
      <c r="L663" s="241"/>
      <c r="M663" s="241"/>
      <c r="N663" s="243"/>
      <c r="O663" s="243"/>
      <c r="P663" s="243"/>
      <c r="Q663" s="244"/>
      <c r="R663" s="244"/>
      <c r="S663" s="244"/>
      <c r="T663" s="245"/>
      <c r="U663" s="244"/>
      <c r="V663" s="244"/>
      <c r="W663" s="244"/>
      <c r="X663" s="244"/>
      <c r="Y663" s="241"/>
      <c r="Z663" s="241"/>
      <c r="AA663" s="241"/>
      <c r="AB663" s="241"/>
      <c r="AC663" s="241"/>
      <c r="AD663" s="241"/>
      <c r="AE663" s="241"/>
      <c r="AF663" s="241"/>
      <c r="AG663" s="241"/>
      <c r="AH663" s="241"/>
      <c r="AI663" s="241"/>
      <c r="AJ663" s="241"/>
      <c r="AK663" s="241"/>
      <c r="AL663" s="241"/>
      <c r="AM663" s="241"/>
      <c r="AN663" s="241"/>
      <c r="AO663" s="241"/>
      <c r="AP663" s="241"/>
      <c r="AQ663" s="241"/>
      <c r="AR663" s="241"/>
      <c r="AS663" s="241"/>
      <c r="AT663" s="241"/>
      <c r="AU663" s="241"/>
      <c r="AV663" s="241"/>
      <c r="AW663" s="241"/>
      <c r="AX663" s="241"/>
      <c r="AY663" s="241"/>
      <c r="AZ663" s="241"/>
      <c r="BA663" s="241"/>
      <c r="BB663" s="241"/>
      <c r="BC663" s="241"/>
      <c r="BD663" s="241"/>
      <c r="BE663" s="241"/>
      <c r="BF663" s="241"/>
      <c r="BG663" s="241"/>
      <c r="BH663" s="241"/>
      <c r="BI663" s="241"/>
      <c r="BJ663" s="241"/>
      <c r="BK663" s="241"/>
      <c r="BL663" s="241"/>
      <c r="BM663" s="241"/>
      <c r="BN663" s="241"/>
      <c r="BO663" s="241"/>
      <c r="BP663" s="241"/>
    </row>
    <row r="664" customFormat="false" ht="15" hidden="false" customHeight="false" outlineLevel="0" collapsed="false">
      <c r="A664" s="241"/>
      <c r="B664" s="241"/>
      <c r="C664" s="241"/>
      <c r="D664" s="241"/>
      <c r="E664" s="241"/>
      <c r="F664" s="241"/>
      <c r="G664" s="241"/>
      <c r="H664" s="241"/>
      <c r="I664" s="241"/>
      <c r="J664" s="241"/>
      <c r="K664" s="241"/>
      <c r="L664" s="241"/>
      <c r="M664" s="241"/>
      <c r="N664" s="243"/>
      <c r="O664" s="243"/>
      <c r="P664" s="243"/>
      <c r="Q664" s="244"/>
      <c r="R664" s="244"/>
      <c r="S664" s="244"/>
      <c r="T664" s="245"/>
      <c r="U664" s="244"/>
      <c r="V664" s="244"/>
      <c r="W664" s="244"/>
      <c r="X664" s="244"/>
      <c r="Y664" s="241"/>
      <c r="Z664" s="241"/>
      <c r="AA664" s="241"/>
      <c r="AB664" s="241"/>
      <c r="AC664" s="241"/>
      <c r="AD664" s="241"/>
      <c r="AE664" s="241"/>
      <c r="AF664" s="241"/>
      <c r="AG664" s="241"/>
      <c r="AH664" s="241"/>
      <c r="AI664" s="241"/>
      <c r="AJ664" s="241"/>
      <c r="AK664" s="241"/>
      <c r="AL664" s="241"/>
      <c r="AM664" s="241"/>
      <c r="AN664" s="241"/>
      <c r="AO664" s="241"/>
      <c r="AP664" s="241"/>
      <c r="AQ664" s="241"/>
      <c r="AR664" s="241"/>
      <c r="AS664" s="241"/>
      <c r="AT664" s="241"/>
      <c r="AU664" s="241"/>
      <c r="AV664" s="241"/>
      <c r="AW664" s="241"/>
      <c r="AX664" s="241"/>
      <c r="AY664" s="241"/>
      <c r="AZ664" s="241"/>
      <c r="BA664" s="241"/>
      <c r="BB664" s="241"/>
      <c r="BC664" s="241"/>
      <c r="BD664" s="241"/>
      <c r="BE664" s="241"/>
      <c r="BF664" s="241"/>
      <c r="BG664" s="241"/>
      <c r="BH664" s="241"/>
      <c r="BI664" s="241"/>
      <c r="BJ664" s="241"/>
      <c r="BK664" s="241"/>
      <c r="BL664" s="241"/>
      <c r="BM664" s="241"/>
      <c r="BN664" s="241"/>
      <c r="BO664" s="241"/>
      <c r="BP664" s="241"/>
    </row>
    <row r="665" customFormat="false" ht="15" hidden="false" customHeight="false" outlineLevel="0" collapsed="false">
      <c r="A665" s="241"/>
      <c r="B665" s="241"/>
      <c r="C665" s="241"/>
      <c r="D665" s="241"/>
      <c r="E665" s="241"/>
      <c r="F665" s="241"/>
      <c r="G665" s="241"/>
      <c r="H665" s="241"/>
      <c r="I665" s="241"/>
      <c r="J665" s="241"/>
      <c r="K665" s="241"/>
      <c r="L665" s="241"/>
      <c r="M665" s="241"/>
      <c r="N665" s="243"/>
      <c r="O665" s="243"/>
      <c r="P665" s="243"/>
      <c r="Q665" s="244"/>
      <c r="R665" s="244"/>
      <c r="S665" s="244"/>
      <c r="T665" s="245"/>
      <c r="U665" s="244"/>
      <c r="V665" s="244"/>
      <c r="W665" s="244"/>
      <c r="X665" s="244"/>
      <c r="Y665" s="241"/>
      <c r="Z665" s="241"/>
      <c r="AA665" s="241"/>
      <c r="AB665" s="241"/>
      <c r="AC665" s="241"/>
      <c r="AD665" s="241"/>
      <c r="AE665" s="241"/>
      <c r="AF665" s="241"/>
      <c r="AG665" s="241"/>
      <c r="AH665" s="241"/>
      <c r="AI665" s="241"/>
      <c r="AJ665" s="241"/>
      <c r="AK665" s="241"/>
      <c r="AL665" s="241"/>
      <c r="AM665" s="241"/>
      <c r="AN665" s="241"/>
      <c r="AO665" s="241"/>
      <c r="AP665" s="241"/>
      <c r="AQ665" s="241"/>
      <c r="AR665" s="241"/>
      <c r="AS665" s="241"/>
      <c r="AT665" s="241"/>
      <c r="AU665" s="241"/>
      <c r="AV665" s="241"/>
      <c r="AW665" s="241"/>
      <c r="AX665" s="241"/>
      <c r="AY665" s="241"/>
      <c r="AZ665" s="241"/>
      <c r="BA665" s="241"/>
      <c r="BB665" s="241"/>
      <c r="BC665" s="241"/>
      <c r="BD665" s="241"/>
      <c r="BE665" s="241"/>
      <c r="BF665" s="241"/>
      <c r="BG665" s="241"/>
      <c r="BH665" s="241"/>
      <c r="BI665" s="241"/>
      <c r="BJ665" s="241"/>
      <c r="BK665" s="241"/>
      <c r="BL665" s="241"/>
      <c r="BM665" s="241"/>
      <c r="BN665" s="241"/>
      <c r="BO665" s="241"/>
      <c r="BP665" s="241"/>
    </row>
    <row r="666" customFormat="false" ht="15" hidden="false" customHeight="false" outlineLevel="0" collapsed="false">
      <c r="A666" s="241"/>
      <c r="B666" s="241"/>
      <c r="C666" s="241"/>
      <c r="D666" s="241"/>
      <c r="E666" s="241"/>
      <c r="F666" s="241"/>
      <c r="G666" s="241"/>
      <c r="H666" s="241"/>
      <c r="I666" s="241"/>
      <c r="J666" s="241"/>
      <c r="K666" s="241"/>
      <c r="L666" s="241"/>
      <c r="M666" s="241"/>
      <c r="N666" s="243"/>
      <c r="O666" s="243"/>
      <c r="P666" s="243"/>
      <c r="Q666" s="244"/>
      <c r="R666" s="244"/>
      <c r="S666" s="244"/>
      <c r="T666" s="245"/>
      <c r="U666" s="244"/>
      <c r="V666" s="244"/>
      <c r="W666" s="244"/>
      <c r="X666" s="244"/>
      <c r="Y666" s="241"/>
      <c r="Z666" s="241"/>
      <c r="AA666" s="241"/>
      <c r="AB666" s="241"/>
      <c r="AC666" s="241"/>
      <c r="AD666" s="241"/>
      <c r="AE666" s="241"/>
      <c r="AF666" s="241"/>
      <c r="AG666" s="241"/>
      <c r="AH666" s="241"/>
      <c r="AI666" s="241"/>
      <c r="AJ666" s="241"/>
      <c r="AK666" s="241"/>
      <c r="AL666" s="241"/>
      <c r="AM666" s="241"/>
      <c r="AN666" s="241"/>
      <c r="AO666" s="241"/>
      <c r="AP666" s="241"/>
      <c r="AQ666" s="241"/>
      <c r="AR666" s="241"/>
      <c r="AS666" s="241"/>
      <c r="AT666" s="241"/>
      <c r="AU666" s="241"/>
      <c r="AV666" s="241"/>
      <c r="AW666" s="241"/>
      <c r="AX666" s="241"/>
      <c r="AY666" s="241"/>
      <c r="AZ666" s="241"/>
      <c r="BA666" s="241"/>
      <c r="BB666" s="241"/>
      <c r="BC666" s="241"/>
      <c r="BD666" s="241"/>
      <c r="BE666" s="241"/>
      <c r="BF666" s="241"/>
      <c r="BG666" s="241"/>
      <c r="BH666" s="241"/>
      <c r="BI666" s="241"/>
      <c r="BJ666" s="241"/>
      <c r="BK666" s="241"/>
      <c r="BL666" s="241"/>
      <c r="BM666" s="241"/>
      <c r="BN666" s="241"/>
      <c r="BO666" s="241"/>
      <c r="BP666" s="241"/>
    </row>
    <row r="667" customFormat="false" ht="15" hidden="false" customHeight="false" outlineLevel="0" collapsed="false">
      <c r="A667" s="241"/>
      <c r="B667" s="241"/>
      <c r="C667" s="241"/>
      <c r="D667" s="241"/>
      <c r="E667" s="241"/>
      <c r="F667" s="241"/>
      <c r="G667" s="241"/>
      <c r="H667" s="241"/>
      <c r="I667" s="241"/>
      <c r="J667" s="241"/>
      <c r="K667" s="241"/>
      <c r="L667" s="241"/>
      <c r="M667" s="241"/>
      <c r="N667" s="243"/>
      <c r="O667" s="243"/>
      <c r="P667" s="243"/>
      <c r="Q667" s="244"/>
      <c r="R667" s="244"/>
      <c r="S667" s="244"/>
      <c r="T667" s="245"/>
      <c r="U667" s="244"/>
      <c r="V667" s="244"/>
      <c r="W667" s="244"/>
      <c r="X667" s="244"/>
      <c r="Y667" s="241"/>
      <c r="Z667" s="241"/>
      <c r="AA667" s="241"/>
      <c r="AB667" s="241"/>
      <c r="AC667" s="241"/>
      <c r="AD667" s="241"/>
      <c r="AE667" s="241"/>
      <c r="AF667" s="241"/>
      <c r="AG667" s="241"/>
      <c r="AH667" s="241"/>
      <c r="AI667" s="241"/>
      <c r="AJ667" s="241"/>
      <c r="AK667" s="241"/>
      <c r="AL667" s="241"/>
      <c r="AM667" s="241"/>
      <c r="AN667" s="241"/>
      <c r="AO667" s="241"/>
      <c r="AP667" s="241"/>
      <c r="AQ667" s="241"/>
      <c r="AR667" s="241"/>
      <c r="AS667" s="241"/>
      <c r="AT667" s="241"/>
      <c r="AU667" s="241"/>
      <c r="AV667" s="241"/>
      <c r="AW667" s="241"/>
      <c r="AX667" s="241"/>
      <c r="AY667" s="241"/>
      <c r="AZ667" s="241"/>
      <c r="BA667" s="241"/>
      <c r="BB667" s="241"/>
      <c r="BC667" s="241"/>
      <c r="BD667" s="241"/>
      <c r="BE667" s="241"/>
      <c r="BF667" s="241"/>
      <c r="BG667" s="241"/>
      <c r="BH667" s="241"/>
      <c r="BI667" s="241"/>
      <c r="BJ667" s="241"/>
      <c r="BK667" s="241"/>
      <c r="BL667" s="241"/>
      <c r="BM667" s="241"/>
      <c r="BN667" s="241"/>
      <c r="BO667" s="241"/>
      <c r="BP667" s="241"/>
    </row>
    <row r="668" customFormat="false" ht="15" hidden="false" customHeight="false" outlineLevel="0" collapsed="false">
      <c r="A668" s="241"/>
      <c r="B668" s="241"/>
      <c r="C668" s="241"/>
      <c r="D668" s="241"/>
      <c r="E668" s="241"/>
      <c r="F668" s="241"/>
      <c r="G668" s="241"/>
      <c r="H668" s="241"/>
      <c r="I668" s="241"/>
      <c r="J668" s="241"/>
      <c r="K668" s="241"/>
      <c r="L668" s="241"/>
      <c r="M668" s="241"/>
      <c r="N668" s="243"/>
      <c r="O668" s="243"/>
      <c r="P668" s="243"/>
      <c r="Q668" s="244"/>
      <c r="R668" s="244"/>
      <c r="S668" s="244"/>
      <c r="T668" s="245"/>
      <c r="U668" s="244"/>
      <c r="V668" s="244"/>
      <c r="W668" s="244"/>
      <c r="X668" s="244"/>
      <c r="Y668" s="241"/>
      <c r="Z668" s="241"/>
      <c r="AA668" s="241"/>
      <c r="AB668" s="241"/>
      <c r="AC668" s="241"/>
      <c r="AD668" s="241"/>
      <c r="AE668" s="241"/>
      <c r="AF668" s="241"/>
      <c r="AG668" s="241"/>
      <c r="AH668" s="241"/>
      <c r="AI668" s="241"/>
      <c r="AJ668" s="241"/>
      <c r="AK668" s="241"/>
      <c r="AL668" s="241"/>
      <c r="AM668" s="241"/>
      <c r="AN668" s="241"/>
      <c r="AO668" s="241"/>
      <c r="AP668" s="241"/>
      <c r="AQ668" s="241"/>
      <c r="AR668" s="241"/>
      <c r="AS668" s="241"/>
      <c r="AT668" s="241"/>
      <c r="AU668" s="241"/>
      <c r="AV668" s="241"/>
      <c r="AW668" s="241"/>
      <c r="AX668" s="241"/>
      <c r="AY668" s="241"/>
      <c r="AZ668" s="241"/>
      <c r="BA668" s="241"/>
      <c r="BB668" s="241"/>
      <c r="BC668" s="241"/>
      <c r="BD668" s="241"/>
      <c r="BE668" s="241"/>
      <c r="BF668" s="241"/>
      <c r="BG668" s="241"/>
      <c r="BH668" s="241"/>
      <c r="BI668" s="241"/>
      <c r="BJ668" s="241"/>
      <c r="BK668" s="241"/>
      <c r="BL668" s="241"/>
      <c r="BM668" s="241"/>
      <c r="BN668" s="241"/>
      <c r="BO668" s="241"/>
      <c r="BP668" s="241"/>
    </row>
    <row r="669" customFormat="false" ht="15" hidden="false" customHeight="false" outlineLevel="0" collapsed="false">
      <c r="A669" s="241"/>
      <c r="B669" s="241"/>
      <c r="C669" s="241"/>
      <c r="D669" s="241"/>
      <c r="E669" s="241"/>
      <c r="F669" s="241"/>
      <c r="G669" s="241"/>
      <c r="H669" s="241"/>
      <c r="I669" s="241"/>
      <c r="J669" s="241"/>
      <c r="K669" s="241"/>
      <c r="L669" s="241"/>
      <c r="M669" s="241"/>
      <c r="N669" s="243"/>
      <c r="O669" s="243"/>
      <c r="P669" s="243"/>
      <c r="Q669" s="244"/>
      <c r="R669" s="244"/>
      <c r="S669" s="244"/>
      <c r="T669" s="245"/>
      <c r="U669" s="244"/>
      <c r="V669" s="244"/>
      <c r="W669" s="244"/>
      <c r="X669" s="244"/>
      <c r="Y669" s="241"/>
      <c r="Z669" s="241"/>
      <c r="AA669" s="241"/>
      <c r="AB669" s="241"/>
      <c r="AC669" s="241"/>
      <c r="AD669" s="241"/>
      <c r="AE669" s="241"/>
      <c r="AF669" s="241"/>
      <c r="AG669" s="241"/>
      <c r="AH669" s="241"/>
      <c r="AI669" s="241"/>
      <c r="AJ669" s="241"/>
      <c r="AK669" s="241"/>
      <c r="AL669" s="241"/>
      <c r="AM669" s="241"/>
      <c r="AN669" s="241"/>
      <c r="AO669" s="241"/>
      <c r="AP669" s="241"/>
      <c r="AQ669" s="241"/>
      <c r="AR669" s="241"/>
      <c r="AS669" s="241"/>
      <c r="AT669" s="241"/>
      <c r="AU669" s="241"/>
      <c r="AV669" s="241"/>
      <c r="AW669" s="241"/>
      <c r="AX669" s="241"/>
      <c r="AY669" s="241"/>
      <c r="AZ669" s="241"/>
      <c r="BA669" s="241"/>
      <c r="BB669" s="241"/>
      <c r="BC669" s="241"/>
      <c r="BD669" s="241"/>
      <c r="BE669" s="241"/>
      <c r="BF669" s="241"/>
      <c r="BG669" s="241"/>
      <c r="BH669" s="241"/>
      <c r="BI669" s="241"/>
      <c r="BJ669" s="241"/>
      <c r="BK669" s="241"/>
      <c r="BL669" s="241"/>
      <c r="BM669" s="241"/>
      <c r="BN669" s="241"/>
      <c r="BO669" s="241"/>
      <c r="BP669" s="241"/>
    </row>
    <row r="670" customFormat="false" ht="15" hidden="false" customHeight="false" outlineLevel="0" collapsed="false">
      <c r="A670" s="241"/>
      <c r="B670" s="241"/>
      <c r="C670" s="241"/>
      <c r="D670" s="241"/>
      <c r="E670" s="241"/>
      <c r="F670" s="241"/>
      <c r="G670" s="241"/>
      <c r="H670" s="241"/>
      <c r="I670" s="241"/>
      <c r="J670" s="241"/>
      <c r="K670" s="241"/>
      <c r="L670" s="241"/>
      <c r="M670" s="241"/>
      <c r="N670" s="243"/>
      <c r="O670" s="243"/>
      <c r="P670" s="243"/>
      <c r="Q670" s="244"/>
      <c r="R670" s="244"/>
      <c r="S670" s="244"/>
      <c r="T670" s="245"/>
      <c r="U670" s="244"/>
      <c r="V670" s="244"/>
      <c r="W670" s="244"/>
      <c r="X670" s="244"/>
      <c r="Y670" s="241"/>
      <c r="Z670" s="241"/>
      <c r="AA670" s="241"/>
      <c r="AB670" s="241"/>
      <c r="AC670" s="241"/>
      <c r="AD670" s="241"/>
      <c r="AE670" s="241"/>
      <c r="AF670" s="241"/>
      <c r="AG670" s="241"/>
      <c r="AH670" s="241"/>
      <c r="AI670" s="241"/>
      <c r="AJ670" s="241"/>
      <c r="AK670" s="241"/>
      <c r="AL670" s="241"/>
      <c r="AM670" s="241"/>
      <c r="AN670" s="241"/>
      <c r="AO670" s="241"/>
      <c r="AP670" s="241"/>
      <c r="AQ670" s="241"/>
      <c r="AR670" s="241"/>
      <c r="AS670" s="241"/>
      <c r="AT670" s="241"/>
      <c r="AU670" s="241"/>
      <c r="AV670" s="241"/>
      <c r="AW670" s="241"/>
      <c r="AX670" s="241"/>
      <c r="AY670" s="241"/>
      <c r="AZ670" s="241"/>
      <c r="BA670" s="241"/>
      <c r="BB670" s="241"/>
      <c r="BC670" s="241"/>
      <c r="BD670" s="241"/>
      <c r="BE670" s="241"/>
      <c r="BF670" s="241"/>
      <c r="BG670" s="241"/>
      <c r="BH670" s="241"/>
      <c r="BI670" s="241"/>
      <c r="BJ670" s="241"/>
      <c r="BK670" s="241"/>
      <c r="BL670" s="241"/>
      <c r="BM670" s="241"/>
      <c r="BN670" s="241"/>
      <c r="BO670" s="241"/>
      <c r="BP670" s="241"/>
    </row>
    <row r="671" customFormat="false" ht="15" hidden="false" customHeight="false" outlineLevel="0" collapsed="false">
      <c r="A671" s="241"/>
      <c r="B671" s="241"/>
      <c r="C671" s="241"/>
      <c r="D671" s="241"/>
      <c r="E671" s="241"/>
      <c r="F671" s="241"/>
      <c r="G671" s="241"/>
      <c r="H671" s="241"/>
      <c r="I671" s="241"/>
      <c r="J671" s="241"/>
      <c r="K671" s="241"/>
      <c r="L671" s="241"/>
      <c r="M671" s="241"/>
      <c r="N671" s="243"/>
      <c r="O671" s="243"/>
      <c r="P671" s="243"/>
      <c r="Q671" s="244"/>
      <c r="R671" s="244"/>
      <c r="S671" s="244"/>
      <c r="T671" s="245"/>
      <c r="U671" s="244"/>
      <c r="V671" s="244"/>
      <c r="W671" s="244"/>
      <c r="X671" s="244"/>
      <c r="Y671" s="241"/>
      <c r="Z671" s="241"/>
      <c r="AA671" s="241"/>
      <c r="AB671" s="241"/>
      <c r="AC671" s="241"/>
      <c r="AD671" s="241"/>
      <c r="AE671" s="241"/>
      <c r="AF671" s="241"/>
      <c r="AG671" s="241"/>
      <c r="AH671" s="241"/>
      <c r="AI671" s="241"/>
      <c r="AJ671" s="241"/>
      <c r="AK671" s="241"/>
      <c r="AL671" s="241"/>
      <c r="AM671" s="241"/>
      <c r="AN671" s="241"/>
      <c r="AO671" s="241"/>
      <c r="AP671" s="241"/>
      <c r="AQ671" s="241"/>
      <c r="AR671" s="241"/>
      <c r="AS671" s="241"/>
      <c r="AT671" s="241"/>
      <c r="AU671" s="241"/>
      <c r="AV671" s="241"/>
      <c r="AW671" s="241"/>
      <c r="AX671" s="241"/>
      <c r="AY671" s="241"/>
      <c r="AZ671" s="241"/>
      <c r="BA671" s="241"/>
      <c r="BB671" s="241"/>
      <c r="BC671" s="241"/>
      <c r="BD671" s="241"/>
      <c r="BE671" s="241"/>
      <c r="BF671" s="241"/>
      <c r="BG671" s="241"/>
      <c r="BH671" s="241"/>
      <c r="BI671" s="241"/>
      <c r="BJ671" s="241"/>
      <c r="BK671" s="241"/>
      <c r="BL671" s="241"/>
      <c r="BM671" s="241"/>
      <c r="BN671" s="241"/>
      <c r="BO671" s="241"/>
      <c r="BP671" s="241"/>
    </row>
    <row r="672" customFormat="false" ht="15" hidden="false" customHeight="false" outlineLevel="0" collapsed="false">
      <c r="A672" s="241"/>
      <c r="B672" s="241"/>
      <c r="C672" s="241"/>
      <c r="D672" s="241"/>
      <c r="E672" s="241"/>
      <c r="F672" s="241"/>
      <c r="G672" s="241"/>
      <c r="H672" s="241"/>
      <c r="I672" s="241"/>
      <c r="J672" s="241"/>
      <c r="K672" s="241"/>
      <c r="L672" s="241"/>
      <c r="M672" s="241"/>
      <c r="N672" s="243"/>
      <c r="O672" s="243"/>
      <c r="P672" s="243"/>
      <c r="Q672" s="244"/>
      <c r="R672" s="244"/>
      <c r="S672" s="244"/>
      <c r="T672" s="245"/>
      <c r="U672" s="244"/>
      <c r="V672" s="244"/>
      <c r="W672" s="244"/>
      <c r="X672" s="244"/>
      <c r="Y672" s="241"/>
      <c r="Z672" s="241"/>
      <c r="AA672" s="241"/>
      <c r="AB672" s="241"/>
      <c r="AC672" s="241"/>
      <c r="AD672" s="241"/>
      <c r="AE672" s="241"/>
      <c r="AF672" s="241"/>
      <c r="AG672" s="241"/>
      <c r="AH672" s="241"/>
      <c r="AI672" s="241"/>
      <c r="AJ672" s="241"/>
      <c r="AK672" s="241"/>
      <c r="AL672" s="241"/>
      <c r="AM672" s="241"/>
      <c r="AN672" s="241"/>
      <c r="AO672" s="241"/>
      <c r="AP672" s="241"/>
      <c r="AQ672" s="241"/>
      <c r="AR672" s="241"/>
      <c r="AS672" s="241"/>
      <c r="AT672" s="241"/>
      <c r="AU672" s="241"/>
      <c r="AV672" s="241"/>
      <c r="AW672" s="241"/>
      <c r="AX672" s="241"/>
      <c r="AY672" s="241"/>
      <c r="AZ672" s="241"/>
      <c r="BA672" s="241"/>
      <c r="BB672" s="241"/>
      <c r="BC672" s="241"/>
      <c r="BD672" s="241"/>
      <c r="BE672" s="241"/>
      <c r="BF672" s="241"/>
      <c r="BG672" s="241"/>
      <c r="BH672" s="241"/>
      <c r="BI672" s="241"/>
      <c r="BJ672" s="241"/>
      <c r="BK672" s="241"/>
      <c r="BL672" s="241"/>
      <c r="BM672" s="241"/>
      <c r="BN672" s="241"/>
      <c r="BO672" s="241"/>
      <c r="BP672" s="241"/>
    </row>
    <row r="673" customFormat="false" ht="15" hidden="false" customHeight="false" outlineLevel="0" collapsed="false">
      <c r="A673" s="241"/>
      <c r="B673" s="241"/>
      <c r="C673" s="241"/>
      <c r="D673" s="241"/>
      <c r="E673" s="241"/>
      <c r="F673" s="241"/>
      <c r="G673" s="241"/>
      <c r="H673" s="241"/>
      <c r="I673" s="241"/>
      <c r="J673" s="241"/>
      <c r="K673" s="241"/>
      <c r="L673" s="241"/>
      <c r="M673" s="241"/>
      <c r="N673" s="243"/>
      <c r="O673" s="243"/>
      <c r="P673" s="243"/>
      <c r="Q673" s="244"/>
      <c r="R673" s="244"/>
      <c r="S673" s="244"/>
      <c r="T673" s="245"/>
      <c r="U673" s="244"/>
      <c r="V673" s="244"/>
      <c r="W673" s="244"/>
      <c r="X673" s="244"/>
      <c r="Y673" s="241"/>
      <c r="Z673" s="241"/>
      <c r="AA673" s="241"/>
      <c r="AB673" s="241"/>
      <c r="AC673" s="241"/>
      <c r="AD673" s="241"/>
      <c r="AE673" s="241"/>
      <c r="AF673" s="241"/>
      <c r="AG673" s="241"/>
      <c r="AH673" s="241"/>
      <c r="AI673" s="241"/>
      <c r="AJ673" s="241"/>
      <c r="AK673" s="241"/>
      <c r="AL673" s="241"/>
      <c r="AM673" s="241"/>
      <c r="AN673" s="241"/>
      <c r="AO673" s="241"/>
      <c r="AP673" s="241"/>
      <c r="AQ673" s="241"/>
      <c r="AR673" s="241"/>
      <c r="AS673" s="241"/>
      <c r="AT673" s="241"/>
      <c r="AU673" s="241"/>
      <c r="AV673" s="241"/>
      <c r="AW673" s="241"/>
      <c r="AX673" s="241"/>
      <c r="AY673" s="241"/>
      <c r="AZ673" s="241"/>
      <c r="BA673" s="241"/>
      <c r="BB673" s="241"/>
      <c r="BC673" s="241"/>
      <c r="BD673" s="241"/>
      <c r="BE673" s="241"/>
      <c r="BF673" s="241"/>
      <c r="BG673" s="241"/>
      <c r="BH673" s="241"/>
      <c r="BI673" s="241"/>
      <c r="BJ673" s="241"/>
      <c r="BK673" s="241"/>
      <c r="BL673" s="241"/>
      <c r="BM673" s="241"/>
      <c r="BN673" s="241"/>
      <c r="BO673" s="241"/>
      <c r="BP673" s="241"/>
    </row>
    <row r="674" customFormat="false" ht="15" hidden="false" customHeight="false" outlineLevel="0" collapsed="false">
      <c r="A674" s="241"/>
      <c r="B674" s="241"/>
      <c r="C674" s="241"/>
      <c r="D674" s="241"/>
      <c r="E674" s="241"/>
      <c r="F674" s="241"/>
      <c r="G674" s="241"/>
      <c r="H674" s="241"/>
      <c r="I674" s="241"/>
      <c r="J674" s="241"/>
      <c r="K674" s="241"/>
      <c r="L674" s="241"/>
      <c r="M674" s="241"/>
      <c r="N674" s="243"/>
      <c r="O674" s="243"/>
      <c r="P674" s="243"/>
      <c r="Q674" s="244"/>
      <c r="R674" s="244"/>
      <c r="S674" s="244"/>
      <c r="T674" s="245"/>
      <c r="U674" s="244"/>
      <c r="V674" s="244"/>
      <c r="W674" s="244"/>
      <c r="X674" s="244"/>
      <c r="Y674" s="241"/>
      <c r="Z674" s="241"/>
      <c r="AA674" s="241"/>
      <c r="AB674" s="241"/>
      <c r="AC674" s="241"/>
      <c r="AD674" s="241"/>
      <c r="AE674" s="241"/>
      <c r="AF674" s="241"/>
      <c r="AG674" s="241"/>
      <c r="AH674" s="241"/>
      <c r="AI674" s="241"/>
      <c r="AJ674" s="241"/>
      <c r="AK674" s="241"/>
      <c r="AL674" s="241"/>
      <c r="AM674" s="241"/>
      <c r="AN674" s="241"/>
      <c r="AO674" s="241"/>
      <c r="AP674" s="241"/>
      <c r="AQ674" s="241"/>
      <c r="AR674" s="241"/>
      <c r="AS674" s="241"/>
      <c r="AT674" s="241"/>
      <c r="AU674" s="241"/>
      <c r="AV674" s="241"/>
      <c r="AW674" s="241"/>
      <c r="AX674" s="241"/>
      <c r="AY674" s="241"/>
      <c r="AZ674" s="241"/>
      <c r="BA674" s="241"/>
      <c r="BB674" s="241"/>
      <c r="BC674" s="241"/>
      <c r="BD674" s="241"/>
      <c r="BE674" s="241"/>
      <c r="BF674" s="241"/>
      <c r="BG674" s="241"/>
      <c r="BH674" s="241"/>
      <c r="BI674" s="241"/>
      <c r="BJ674" s="241"/>
      <c r="BK674" s="241"/>
      <c r="BL674" s="241"/>
      <c r="BM674" s="241"/>
      <c r="BN674" s="241"/>
      <c r="BO674" s="241"/>
      <c r="BP674" s="241"/>
    </row>
    <row r="675" customFormat="false" ht="15" hidden="false" customHeight="false" outlineLevel="0" collapsed="false">
      <c r="A675" s="241"/>
      <c r="B675" s="241"/>
      <c r="C675" s="241"/>
      <c r="D675" s="241"/>
      <c r="E675" s="241"/>
      <c r="F675" s="241"/>
      <c r="G675" s="241"/>
      <c r="H675" s="241"/>
      <c r="I675" s="241"/>
      <c r="J675" s="241"/>
      <c r="K675" s="241"/>
      <c r="L675" s="241"/>
      <c r="M675" s="241"/>
      <c r="N675" s="243"/>
      <c r="O675" s="243"/>
      <c r="P675" s="243"/>
      <c r="Q675" s="244"/>
      <c r="R675" s="244"/>
      <c r="S675" s="244"/>
      <c r="T675" s="245"/>
      <c r="U675" s="244"/>
      <c r="V675" s="244"/>
      <c r="W675" s="244"/>
      <c r="X675" s="244"/>
      <c r="Y675" s="241"/>
      <c r="Z675" s="241"/>
      <c r="AA675" s="241"/>
      <c r="AB675" s="241"/>
      <c r="AC675" s="241"/>
      <c r="AD675" s="241"/>
      <c r="AE675" s="241"/>
      <c r="AF675" s="241"/>
      <c r="AG675" s="241"/>
      <c r="AH675" s="241"/>
      <c r="AI675" s="241"/>
      <c r="AJ675" s="241"/>
      <c r="AK675" s="241"/>
      <c r="AL675" s="241"/>
      <c r="AM675" s="241"/>
      <c r="AN675" s="241"/>
      <c r="AO675" s="241"/>
      <c r="AP675" s="241"/>
      <c r="AQ675" s="241"/>
      <c r="AR675" s="241"/>
      <c r="AS675" s="241"/>
      <c r="AT675" s="241"/>
      <c r="AU675" s="241"/>
      <c r="AV675" s="241"/>
      <c r="AW675" s="241"/>
      <c r="AX675" s="241"/>
      <c r="AY675" s="241"/>
      <c r="AZ675" s="241"/>
      <c r="BA675" s="241"/>
      <c r="BB675" s="241"/>
      <c r="BC675" s="241"/>
      <c r="BD675" s="241"/>
      <c r="BE675" s="241"/>
      <c r="BF675" s="241"/>
      <c r="BG675" s="241"/>
      <c r="BH675" s="241"/>
      <c r="BI675" s="241"/>
      <c r="BJ675" s="241"/>
      <c r="BK675" s="241"/>
      <c r="BL675" s="241"/>
      <c r="BM675" s="241"/>
      <c r="BN675" s="241"/>
      <c r="BO675" s="241"/>
      <c r="BP675" s="241"/>
    </row>
    <row r="676" customFormat="false" ht="15" hidden="false" customHeight="false" outlineLevel="0" collapsed="false">
      <c r="A676" s="241"/>
      <c r="B676" s="241"/>
      <c r="C676" s="241"/>
      <c r="D676" s="241"/>
      <c r="E676" s="241"/>
      <c r="F676" s="241"/>
      <c r="G676" s="241"/>
      <c r="H676" s="241"/>
      <c r="I676" s="241"/>
      <c r="J676" s="241"/>
      <c r="K676" s="241"/>
      <c r="L676" s="241"/>
      <c r="M676" s="241"/>
      <c r="N676" s="243"/>
      <c r="O676" s="243"/>
      <c r="P676" s="243"/>
      <c r="Q676" s="244"/>
      <c r="R676" s="244"/>
      <c r="S676" s="244"/>
      <c r="T676" s="245"/>
      <c r="U676" s="244"/>
      <c r="V676" s="244"/>
      <c r="W676" s="244"/>
      <c r="X676" s="244"/>
      <c r="Y676" s="241"/>
      <c r="Z676" s="241"/>
      <c r="AA676" s="241"/>
      <c r="AB676" s="241"/>
      <c r="AC676" s="241"/>
      <c r="AD676" s="241"/>
      <c r="AE676" s="241"/>
      <c r="AF676" s="241"/>
      <c r="AG676" s="241"/>
      <c r="AH676" s="241"/>
      <c r="AI676" s="241"/>
      <c r="AJ676" s="241"/>
      <c r="AK676" s="241"/>
      <c r="AL676" s="241"/>
      <c r="AM676" s="241"/>
      <c r="AN676" s="241"/>
      <c r="AO676" s="241"/>
      <c r="AP676" s="241"/>
      <c r="AQ676" s="241"/>
      <c r="AR676" s="241"/>
      <c r="AS676" s="241"/>
      <c r="AT676" s="241"/>
      <c r="AU676" s="241"/>
      <c r="AV676" s="241"/>
      <c r="AW676" s="241"/>
      <c r="AX676" s="241"/>
      <c r="AY676" s="241"/>
      <c r="AZ676" s="241"/>
      <c r="BA676" s="241"/>
      <c r="BB676" s="241"/>
      <c r="BC676" s="241"/>
      <c r="BD676" s="241"/>
      <c r="BE676" s="241"/>
      <c r="BF676" s="241"/>
      <c r="BG676" s="241"/>
      <c r="BH676" s="241"/>
      <c r="BI676" s="241"/>
      <c r="BJ676" s="241"/>
      <c r="BK676" s="241"/>
      <c r="BL676" s="241"/>
      <c r="BM676" s="241"/>
      <c r="BN676" s="241"/>
      <c r="BO676" s="241"/>
      <c r="BP676" s="241"/>
    </row>
    <row r="677" customFormat="false" ht="15" hidden="false" customHeight="false" outlineLevel="0" collapsed="false">
      <c r="A677" s="241"/>
      <c r="B677" s="241"/>
      <c r="C677" s="241"/>
      <c r="D677" s="241"/>
      <c r="E677" s="241"/>
      <c r="F677" s="241"/>
      <c r="G677" s="241"/>
      <c r="H677" s="241"/>
      <c r="I677" s="241"/>
      <c r="J677" s="241"/>
      <c r="K677" s="241"/>
      <c r="L677" s="241"/>
      <c r="M677" s="241"/>
      <c r="N677" s="243"/>
      <c r="O677" s="243"/>
      <c r="P677" s="243"/>
      <c r="Q677" s="244"/>
      <c r="R677" s="244"/>
      <c r="S677" s="244"/>
      <c r="T677" s="245"/>
      <c r="U677" s="244"/>
      <c r="V677" s="244"/>
      <c r="W677" s="244"/>
      <c r="X677" s="244"/>
      <c r="Y677" s="241"/>
      <c r="Z677" s="241"/>
      <c r="AA677" s="241"/>
      <c r="AB677" s="241"/>
      <c r="AC677" s="241"/>
      <c r="AD677" s="241"/>
      <c r="AE677" s="241"/>
      <c r="AF677" s="241"/>
      <c r="AG677" s="241"/>
      <c r="AH677" s="241"/>
      <c r="AI677" s="241"/>
      <c r="AJ677" s="241"/>
      <c r="AK677" s="241"/>
      <c r="AL677" s="241"/>
      <c r="AM677" s="241"/>
      <c r="AN677" s="241"/>
      <c r="AO677" s="241"/>
      <c r="AP677" s="241"/>
      <c r="AQ677" s="241"/>
      <c r="AR677" s="241"/>
      <c r="AS677" s="241"/>
      <c r="AT677" s="241"/>
      <c r="AU677" s="241"/>
      <c r="AV677" s="241"/>
      <c r="AW677" s="241"/>
      <c r="AX677" s="241"/>
      <c r="AY677" s="241"/>
      <c r="AZ677" s="241"/>
      <c r="BA677" s="241"/>
      <c r="BB677" s="241"/>
      <c r="BC677" s="241"/>
      <c r="BD677" s="241"/>
      <c r="BE677" s="241"/>
      <c r="BF677" s="241"/>
      <c r="BG677" s="241"/>
      <c r="BH677" s="241"/>
      <c r="BI677" s="241"/>
      <c r="BJ677" s="241"/>
      <c r="BK677" s="241"/>
      <c r="BL677" s="241"/>
      <c r="BM677" s="241"/>
      <c r="BN677" s="241"/>
      <c r="BO677" s="241"/>
      <c r="BP677" s="241"/>
    </row>
    <row r="678" customFormat="false" ht="15" hidden="false" customHeight="false" outlineLevel="0" collapsed="false">
      <c r="A678" s="241"/>
      <c r="B678" s="241"/>
      <c r="C678" s="241"/>
      <c r="D678" s="241"/>
      <c r="E678" s="241"/>
      <c r="F678" s="241"/>
      <c r="G678" s="241"/>
      <c r="H678" s="241"/>
      <c r="I678" s="241"/>
      <c r="J678" s="241"/>
      <c r="K678" s="241"/>
      <c r="L678" s="241"/>
      <c r="M678" s="241"/>
      <c r="N678" s="243"/>
      <c r="O678" s="243"/>
      <c r="P678" s="243"/>
      <c r="Q678" s="244"/>
      <c r="R678" s="244"/>
      <c r="S678" s="244"/>
      <c r="T678" s="245"/>
      <c r="U678" s="244"/>
      <c r="V678" s="244"/>
      <c r="W678" s="244"/>
      <c r="X678" s="244"/>
      <c r="Y678" s="241"/>
      <c r="Z678" s="241"/>
      <c r="AA678" s="241"/>
      <c r="AB678" s="241"/>
      <c r="AC678" s="241"/>
      <c r="AD678" s="241"/>
      <c r="AE678" s="241"/>
      <c r="AF678" s="241"/>
      <c r="AG678" s="241"/>
      <c r="AH678" s="241"/>
      <c r="AI678" s="241"/>
      <c r="AJ678" s="241"/>
      <c r="AK678" s="241"/>
      <c r="AL678" s="241"/>
      <c r="AM678" s="241"/>
      <c r="AN678" s="241"/>
      <c r="AO678" s="241"/>
      <c r="AP678" s="241"/>
      <c r="AQ678" s="241"/>
      <c r="AR678" s="241"/>
      <c r="AS678" s="241"/>
      <c r="AT678" s="241"/>
      <c r="AU678" s="241"/>
      <c r="AV678" s="241"/>
      <c r="AW678" s="241"/>
      <c r="AX678" s="241"/>
      <c r="AY678" s="241"/>
      <c r="AZ678" s="241"/>
      <c r="BA678" s="241"/>
      <c r="BB678" s="241"/>
      <c r="BC678" s="241"/>
      <c r="BD678" s="241"/>
      <c r="BE678" s="241"/>
      <c r="BF678" s="241"/>
      <c r="BG678" s="241"/>
      <c r="BH678" s="241"/>
      <c r="BI678" s="241"/>
      <c r="BJ678" s="241"/>
      <c r="BK678" s="241"/>
      <c r="BL678" s="241"/>
      <c r="BM678" s="241"/>
      <c r="BN678" s="241"/>
      <c r="BO678" s="241"/>
      <c r="BP678" s="241"/>
    </row>
    <row r="679" customFormat="false" ht="15" hidden="false" customHeight="false" outlineLevel="0" collapsed="false">
      <c r="A679" s="241"/>
      <c r="B679" s="241"/>
      <c r="C679" s="241"/>
      <c r="D679" s="241"/>
      <c r="E679" s="241"/>
      <c r="F679" s="241"/>
      <c r="G679" s="241"/>
      <c r="H679" s="241"/>
      <c r="I679" s="241"/>
      <c r="J679" s="241"/>
      <c r="K679" s="241"/>
      <c r="L679" s="241"/>
      <c r="M679" s="241"/>
      <c r="N679" s="243"/>
      <c r="O679" s="243"/>
      <c r="P679" s="243"/>
      <c r="Q679" s="244"/>
      <c r="R679" s="244"/>
      <c r="S679" s="244"/>
      <c r="T679" s="245"/>
      <c r="U679" s="244"/>
      <c r="V679" s="244"/>
      <c r="W679" s="244"/>
      <c r="X679" s="244"/>
      <c r="Y679" s="241"/>
      <c r="Z679" s="241"/>
      <c r="AA679" s="241"/>
      <c r="AB679" s="241"/>
      <c r="AC679" s="241"/>
      <c r="AD679" s="241"/>
      <c r="AE679" s="241"/>
      <c r="AF679" s="241"/>
      <c r="AG679" s="241"/>
      <c r="AH679" s="241"/>
      <c r="AI679" s="241"/>
      <c r="AJ679" s="241"/>
      <c r="AK679" s="241"/>
      <c r="AL679" s="241"/>
      <c r="AM679" s="241"/>
      <c r="AN679" s="241"/>
      <c r="AO679" s="241"/>
      <c r="AP679" s="241"/>
      <c r="AQ679" s="241"/>
      <c r="AR679" s="241"/>
      <c r="AS679" s="241"/>
      <c r="AT679" s="241"/>
      <c r="AU679" s="241"/>
      <c r="AV679" s="241"/>
      <c r="AW679" s="241"/>
      <c r="AX679" s="241"/>
      <c r="AY679" s="241"/>
      <c r="AZ679" s="241"/>
      <c r="BA679" s="241"/>
      <c r="BB679" s="241"/>
      <c r="BC679" s="241"/>
      <c r="BD679" s="241"/>
      <c r="BE679" s="241"/>
      <c r="BF679" s="241"/>
      <c r="BG679" s="241"/>
      <c r="BH679" s="241"/>
      <c r="BI679" s="241"/>
      <c r="BJ679" s="241"/>
      <c r="BK679" s="241"/>
      <c r="BL679" s="241"/>
      <c r="BM679" s="241"/>
      <c r="BN679" s="241"/>
      <c r="BO679" s="241"/>
      <c r="BP679" s="241"/>
    </row>
    <row r="680" customFormat="false" ht="15" hidden="false" customHeight="false" outlineLevel="0" collapsed="false">
      <c r="A680" s="241"/>
      <c r="B680" s="241"/>
      <c r="C680" s="241"/>
      <c r="D680" s="241"/>
      <c r="E680" s="241"/>
      <c r="F680" s="241"/>
      <c r="G680" s="241"/>
      <c r="H680" s="241"/>
      <c r="I680" s="241"/>
      <c r="J680" s="241"/>
      <c r="K680" s="241"/>
      <c r="L680" s="241"/>
      <c r="M680" s="241"/>
      <c r="N680" s="243"/>
      <c r="O680" s="243"/>
      <c r="P680" s="243"/>
      <c r="Q680" s="244"/>
      <c r="R680" s="244"/>
      <c r="S680" s="244"/>
      <c r="T680" s="245"/>
      <c r="U680" s="244"/>
      <c r="V680" s="244"/>
      <c r="W680" s="244"/>
      <c r="X680" s="244"/>
      <c r="Y680" s="241"/>
      <c r="Z680" s="241"/>
      <c r="AA680" s="241"/>
      <c r="AB680" s="241"/>
      <c r="AC680" s="241"/>
      <c r="AD680" s="241"/>
      <c r="AE680" s="241"/>
      <c r="AF680" s="241"/>
      <c r="AG680" s="241"/>
      <c r="AH680" s="241"/>
      <c r="AI680" s="241"/>
      <c r="AJ680" s="241"/>
      <c r="AK680" s="241"/>
      <c r="AL680" s="241"/>
      <c r="AM680" s="241"/>
      <c r="AN680" s="241"/>
      <c r="AO680" s="241"/>
      <c r="AP680" s="241"/>
      <c r="AQ680" s="241"/>
      <c r="AR680" s="241"/>
      <c r="AS680" s="241"/>
      <c r="AT680" s="241"/>
      <c r="AU680" s="241"/>
      <c r="AV680" s="241"/>
      <c r="AW680" s="241"/>
      <c r="AX680" s="241"/>
      <c r="AY680" s="241"/>
      <c r="AZ680" s="241"/>
      <c r="BA680" s="241"/>
      <c r="BB680" s="241"/>
      <c r="BC680" s="241"/>
      <c r="BD680" s="241"/>
      <c r="BE680" s="241"/>
      <c r="BF680" s="241"/>
      <c r="BG680" s="241"/>
      <c r="BH680" s="241"/>
      <c r="BI680" s="241"/>
      <c r="BJ680" s="241"/>
      <c r="BK680" s="241"/>
      <c r="BL680" s="241"/>
      <c r="BM680" s="241"/>
      <c r="BN680" s="241"/>
      <c r="BO680" s="241"/>
      <c r="BP680" s="241"/>
    </row>
    <row r="681" customFormat="false" ht="15" hidden="false" customHeight="false" outlineLevel="0" collapsed="false">
      <c r="A681" s="241"/>
      <c r="B681" s="241"/>
      <c r="C681" s="241"/>
      <c r="D681" s="241"/>
      <c r="E681" s="241"/>
      <c r="F681" s="241"/>
      <c r="G681" s="241"/>
      <c r="H681" s="241"/>
      <c r="I681" s="241"/>
      <c r="J681" s="241"/>
      <c r="K681" s="241"/>
      <c r="L681" s="241"/>
      <c r="M681" s="241"/>
      <c r="N681" s="243"/>
      <c r="O681" s="243"/>
      <c r="P681" s="243"/>
      <c r="Q681" s="244"/>
      <c r="R681" s="244"/>
      <c r="S681" s="244"/>
      <c r="T681" s="245"/>
      <c r="U681" s="244"/>
      <c r="V681" s="244"/>
      <c r="W681" s="244"/>
      <c r="X681" s="244"/>
      <c r="Y681" s="241"/>
      <c r="Z681" s="241"/>
      <c r="AA681" s="241"/>
      <c r="AB681" s="241"/>
      <c r="AC681" s="241"/>
      <c r="AD681" s="241"/>
      <c r="AE681" s="241"/>
      <c r="AF681" s="241"/>
      <c r="AG681" s="241"/>
      <c r="AH681" s="241"/>
      <c r="AI681" s="241"/>
      <c r="AJ681" s="241"/>
      <c r="AK681" s="241"/>
      <c r="AL681" s="241"/>
      <c r="AM681" s="241"/>
      <c r="AN681" s="241"/>
      <c r="AO681" s="241"/>
      <c r="AP681" s="241"/>
      <c r="AQ681" s="241"/>
      <c r="AR681" s="241"/>
      <c r="AS681" s="241"/>
      <c r="AT681" s="241"/>
      <c r="AU681" s="241"/>
      <c r="AV681" s="241"/>
      <c r="AW681" s="241"/>
      <c r="AX681" s="241"/>
      <c r="AY681" s="241"/>
      <c r="AZ681" s="241"/>
      <c r="BA681" s="241"/>
      <c r="BB681" s="241"/>
      <c r="BC681" s="241"/>
      <c r="BD681" s="241"/>
      <c r="BE681" s="241"/>
      <c r="BF681" s="241"/>
      <c r="BG681" s="241"/>
      <c r="BH681" s="241"/>
      <c r="BI681" s="241"/>
      <c r="BJ681" s="241"/>
      <c r="BK681" s="241"/>
      <c r="BL681" s="241"/>
      <c r="BM681" s="241"/>
      <c r="BN681" s="241"/>
      <c r="BO681" s="241"/>
      <c r="BP681" s="241"/>
    </row>
    <row r="682" customFormat="false" ht="15" hidden="false" customHeight="false" outlineLevel="0" collapsed="false">
      <c r="A682" s="241"/>
      <c r="B682" s="241"/>
      <c r="C682" s="241"/>
      <c r="D682" s="241"/>
      <c r="E682" s="241"/>
      <c r="F682" s="241"/>
      <c r="G682" s="241"/>
      <c r="H682" s="241"/>
      <c r="I682" s="241"/>
      <c r="J682" s="241"/>
      <c r="K682" s="241"/>
      <c r="L682" s="241"/>
      <c r="M682" s="241"/>
      <c r="N682" s="243"/>
      <c r="O682" s="243"/>
      <c r="P682" s="243"/>
      <c r="Q682" s="244"/>
      <c r="R682" s="244"/>
      <c r="S682" s="244"/>
      <c r="T682" s="245"/>
      <c r="U682" s="244"/>
      <c r="V682" s="244"/>
      <c r="W682" s="244"/>
      <c r="X682" s="244"/>
      <c r="Y682" s="241"/>
      <c r="Z682" s="241"/>
      <c r="AA682" s="241"/>
      <c r="AB682" s="241"/>
      <c r="AC682" s="241"/>
      <c r="AD682" s="241"/>
      <c r="AE682" s="241"/>
      <c r="AF682" s="241"/>
      <c r="AG682" s="241"/>
      <c r="AH682" s="241"/>
      <c r="AI682" s="241"/>
      <c r="AJ682" s="241"/>
      <c r="AK682" s="241"/>
      <c r="AL682" s="241"/>
      <c r="AM682" s="241"/>
      <c r="AN682" s="241"/>
      <c r="AO682" s="241"/>
      <c r="AP682" s="241"/>
      <c r="AQ682" s="241"/>
      <c r="AR682" s="241"/>
      <c r="AS682" s="241"/>
      <c r="AT682" s="241"/>
      <c r="AU682" s="241"/>
      <c r="AV682" s="241"/>
      <c r="AW682" s="241"/>
      <c r="AX682" s="241"/>
      <c r="AY682" s="241"/>
      <c r="AZ682" s="241"/>
      <c r="BA682" s="241"/>
      <c r="BB682" s="241"/>
      <c r="BC682" s="241"/>
      <c r="BD682" s="241"/>
      <c r="BE682" s="241"/>
      <c r="BF682" s="241"/>
      <c r="BG682" s="241"/>
      <c r="BH682" s="241"/>
      <c r="BI682" s="241"/>
      <c r="BJ682" s="241"/>
      <c r="BK682" s="241"/>
      <c r="BL682" s="241"/>
      <c r="BM682" s="241"/>
      <c r="BN682" s="241"/>
      <c r="BO682" s="241"/>
      <c r="BP682" s="241"/>
    </row>
    <row r="683" customFormat="false" ht="15" hidden="false" customHeight="false" outlineLevel="0" collapsed="false">
      <c r="A683" s="241"/>
      <c r="B683" s="241"/>
      <c r="C683" s="241"/>
      <c r="D683" s="241"/>
      <c r="E683" s="241"/>
      <c r="F683" s="241"/>
      <c r="G683" s="241"/>
      <c r="H683" s="241"/>
      <c r="I683" s="241"/>
      <c r="J683" s="241"/>
      <c r="K683" s="241"/>
      <c r="L683" s="241"/>
      <c r="M683" s="241"/>
      <c r="N683" s="243"/>
      <c r="O683" s="243"/>
      <c r="P683" s="243"/>
      <c r="Q683" s="244"/>
      <c r="R683" s="244"/>
      <c r="S683" s="244"/>
      <c r="T683" s="245"/>
      <c r="U683" s="244"/>
      <c r="V683" s="244"/>
      <c r="W683" s="244"/>
      <c r="X683" s="244"/>
      <c r="Y683" s="241"/>
      <c r="Z683" s="241"/>
      <c r="AA683" s="241"/>
      <c r="AB683" s="241"/>
      <c r="AC683" s="241"/>
      <c r="AD683" s="241"/>
      <c r="AE683" s="241"/>
      <c r="AF683" s="241"/>
      <c r="AG683" s="241"/>
      <c r="AH683" s="241"/>
      <c r="AI683" s="241"/>
      <c r="AJ683" s="241"/>
      <c r="AK683" s="241"/>
      <c r="AL683" s="241"/>
      <c r="AM683" s="241"/>
      <c r="AN683" s="241"/>
      <c r="AO683" s="241"/>
      <c r="AP683" s="241"/>
      <c r="AQ683" s="241"/>
      <c r="AR683" s="241"/>
      <c r="AS683" s="241"/>
      <c r="AT683" s="241"/>
      <c r="AU683" s="241"/>
      <c r="AV683" s="241"/>
      <c r="AW683" s="241"/>
      <c r="AX683" s="241"/>
      <c r="AY683" s="241"/>
      <c r="AZ683" s="241"/>
      <c r="BA683" s="241"/>
      <c r="BB683" s="241"/>
      <c r="BC683" s="241"/>
      <c r="BD683" s="241"/>
      <c r="BE683" s="241"/>
      <c r="BF683" s="241"/>
      <c r="BG683" s="241"/>
      <c r="BH683" s="241"/>
      <c r="BI683" s="241"/>
      <c r="BJ683" s="241"/>
      <c r="BK683" s="241"/>
      <c r="BL683" s="241"/>
      <c r="BM683" s="241"/>
      <c r="BN683" s="241"/>
      <c r="BO683" s="241"/>
      <c r="BP683" s="241"/>
    </row>
    <row r="684" customFormat="false" ht="15" hidden="false" customHeight="false" outlineLevel="0" collapsed="false">
      <c r="A684" s="241"/>
      <c r="B684" s="241"/>
      <c r="C684" s="241"/>
      <c r="D684" s="241"/>
      <c r="E684" s="241"/>
      <c r="F684" s="241"/>
      <c r="G684" s="241"/>
      <c r="H684" s="241"/>
      <c r="I684" s="241"/>
      <c r="J684" s="241"/>
      <c r="K684" s="241"/>
      <c r="L684" s="241"/>
      <c r="M684" s="241"/>
      <c r="N684" s="243"/>
      <c r="O684" s="243"/>
      <c r="P684" s="243"/>
      <c r="Q684" s="244"/>
      <c r="R684" s="244"/>
      <c r="S684" s="244"/>
      <c r="T684" s="245"/>
      <c r="U684" s="244"/>
      <c r="V684" s="244"/>
      <c r="W684" s="244"/>
      <c r="X684" s="244"/>
      <c r="Y684" s="241"/>
      <c r="Z684" s="241"/>
      <c r="AA684" s="241"/>
      <c r="AB684" s="241"/>
      <c r="AC684" s="241"/>
      <c r="AD684" s="241"/>
      <c r="AE684" s="241"/>
      <c r="AF684" s="241"/>
      <c r="AG684" s="241"/>
      <c r="AH684" s="241"/>
      <c r="AI684" s="241"/>
      <c r="AJ684" s="241"/>
      <c r="AK684" s="241"/>
      <c r="AL684" s="241"/>
      <c r="AM684" s="241"/>
      <c r="AN684" s="241"/>
      <c r="AO684" s="241"/>
      <c r="AP684" s="241"/>
      <c r="AQ684" s="241"/>
      <c r="AR684" s="241"/>
      <c r="AS684" s="241"/>
      <c r="AT684" s="241"/>
      <c r="AU684" s="241"/>
      <c r="AV684" s="241"/>
      <c r="AW684" s="241"/>
      <c r="AX684" s="241"/>
      <c r="AY684" s="241"/>
      <c r="AZ684" s="241"/>
      <c r="BA684" s="241"/>
      <c r="BB684" s="241"/>
      <c r="BC684" s="241"/>
      <c r="BD684" s="241"/>
      <c r="BE684" s="241"/>
      <c r="BF684" s="241"/>
      <c r="BG684" s="241"/>
      <c r="BH684" s="241"/>
      <c r="BI684" s="241"/>
      <c r="BJ684" s="241"/>
      <c r="BK684" s="241"/>
      <c r="BL684" s="241"/>
      <c r="BM684" s="241"/>
      <c r="BN684" s="241"/>
      <c r="BO684" s="241"/>
      <c r="BP684" s="241"/>
    </row>
    <row r="685" customFormat="false" ht="15" hidden="false" customHeight="false" outlineLevel="0" collapsed="false">
      <c r="A685" s="241"/>
      <c r="B685" s="241"/>
      <c r="C685" s="241"/>
      <c r="D685" s="241"/>
      <c r="E685" s="241"/>
      <c r="F685" s="241"/>
      <c r="G685" s="241"/>
      <c r="H685" s="241"/>
      <c r="I685" s="241"/>
      <c r="J685" s="241"/>
      <c r="K685" s="241"/>
      <c r="L685" s="241"/>
      <c r="M685" s="241"/>
      <c r="N685" s="243"/>
      <c r="O685" s="243"/>
      <c r="P685" s="243"/>
      <c r="Q685" s="244"/>
      <c r="R685" s="244"/>
      <c r="S685" s="244"/>
      <c r="T685" s="245"/>
      <c r="U685" s="244"/>
      <c r="V685" s="244"/>
      <c r="W685" s="244"/>
      <c r="X685" s="244"/>
      <c r="Y685" s="241"/>
      <c r="Z685" s="241"/>
      <c r="AA685" s="241"/>
      <c r="AB685" s="241"/>
      <c r="AC685" s="241"/>
      <c r="AD685" s="241"/>
      <c r="AE685" s="241"/>
      <c r="AF685" s="241"/>
      <c r="AG685" s="241"/>
      <c r="AH685" s="241"/>
      <c r="AI685" s="241"/>
      <c r="AJ685" s="241"/>
      <c r="AK685" s="241"/>
      <c r="AL685" s="241"/>
      <c r="AM685" s="241"/>
      <c r="AN685" s="241"/>
      <c r="AO685" s="241"/>
      <c r="AP685" s="241"/>
      <c r="AQ685" s="241"/>
      <c r="AR685" s="241"/>
      <c r="AS685" s="241"/>
      <c r="AT685" s="241"/>
      <c r="AU685" s="241"/>
      <c r="AV685" s="241"/>
      <c r="AW685" s="241"/>
      <c r="AX685" s="241"/>
      <c r="AY685" s="241"/>
      <c r="AZ685" s="241"/>
      <c r="BA685" s="241"/>
      <c r="BB685" s="241"/>
      <c r="BC685" s="241"/>
      <c r="BD685" s="241"/>
      <c r="BE685" s="241"/>
      <c r="BF685" s="241"/>
      <c r="BG685" s="241"/>
      <c r="BH685" s="241"/>
      <c r="BI685" s="241"/>
      <c r="BJ685" s="241"/>
      <c r="BK685" s="241"/>
      <c r="BL685" s="241"/>
      <c r="BM685" s="241"/>
      <c r="BN685" s="241"/>
      <c r="BO685" s="241"/>
      <c r="BP685" s="241"/>
    </row>
    <row r="686" customFormat="false" ht="15" hidden="false" customHeight="false" outlineLevel="0" collapsed="false">
      <c r="A686" s="241"/>
      <c r="B686" s="241"/>
      <c r="C686" s="241"/>
      <c r="D686" s="241"/>
      <c r="E686" s="241"/>
      <c r="F686" s="241"/>
      <c r="G686" s="241"/>
      <c r="H686" s="241"/>
      <c r="I686" s="241"/>
      <c r="J686" s="241"/>
      <c r="K686" s="241"/>
      <c r="L686" s="241"/>
      <c r="M686" s="241"/>
      <c r="N686" s="243"/>
      <c r="O686" s="243"/>
      <c r="P686" s="243"/>
      <c r="Q686" s="244"/>
      <c r="R686" s="244"/>
      <c r="S686" s="244"/>
      <c r="T686" s="245"/>
      <c r="U686" s="244"/>
      <c r="V686" s="244"/>
      <c r="W686" s="244"/>
      <c r="X686" s="244"/>
      <c r="Y686" s="241"/>
      <c r="Z686" s="241"/>
      <c r="AA686" s="241"/>
      <c r="AB686" s="241"/>
      <c r="AC686" s="241"/>
      <c r="AD686" s="241"/>
      <c r="AE686" s="241"/>
      <c r="AF686" s="241"/>
      <c r="AG686" s="241"/>
      <c r="AH686" s="241"/>
      <c r="AI686" s="241"/>
      <c r="AJ686" s="241"/>
      <c r="AK686" s="241"/>
      <c r="AL686" s="241"/>
      <c r="AM686" s="241"/>
      <c r="AN686" s="241"/>
      <c r="AO686" s="241"/>
      <c r="AP686" s="241"/>
      <c r="AQ686" s="241"/>
      <c r="AR686" s="241"/>
      <c r="AS686" s="241"/>
      <c r="AT686" s="241"/>
      <c r="AU686" s="241"/>
      <c r="AV686" s="241"/>
      <c r="AW686" s="241"/>
      <c r="AX686" s="241"/>
      <c r="AY686" s="241"/>
      <c r="AZ686" s="241"/>
      <c r="BA686" s="241"/>
      <c r="BB686" s="241"/>
      <c r="BC686" s="241"/>
      <c r="BD686" s="241"/>
      <c r="BE686" s="241"/>
      <c r="BF686" s="241"/>
      <c r="BG686" s="241"/>
      <c r="BH686" s="241"/>
      <c r="BI686" s="241"/>
      <c r="BJ686" s="241"/>
      <c r="BK686" s="241"/>
      <c r="BL686" s="241"/>
      <c r="BM686" s="241"/>
      <c r="BN686" s="241"/>
      <c r="BO686" s="241"/>
      <c r="BP686" s="241"/>
    </row>
    <row r="687" customFormat="false" ht="15" hidden="false" customHeight="false" outlineLevel="0" collapsed="false">
      <c r="A687" s="241"/>
      <c r="B687" s="241"/>
      <c r="C687" s="241"/>
      <c r="D687" s="241"/>
      <c r="E687" s="241"/>
      <c r="F687" s="241"/>
      <c r="G687" s="241"/>
      <c r="H687" s="241"/>
      <c r="I687" s="241"/>
      <c r="J687" s="241"/>
      <c r="K687" s="241"/>
      <c r="L687" s="241"/>
      <c r="M687" s="241"/>
      <c r="N687" s="243"/>
      <c r="O687" s="243"/>
      <c r="P687" s="243"/>
      <c r="Q687" s="244"/>
      <c r="R687" s="244"/>
      <c r="S687" s="244"/>
      <c r="T687" s="245"/>
      <c r="U687" s="244"/>
      <c r="V687" s="244"/>
      <c r="W687" s="244"/>
      <c r="X687" s="244"/>
      <c r="Y687" s="241"/>
      <c r="Z687" s="241"/>
      <c r="AA687" s="241"/>
      <c r="AB687" s="241"/>
      <c r="AC687" s="241"/>
      <c r="AD687" s="241"/>
      <c r="AE687" s="241"/>
      <c r="AF687" s="241"/>
      <c r="AG687" s="241"/>
      <c r="AH687" s="241"/>
      <c r="AI687" s="241"/>
      <c r="AJ687" s="241"/>
      <c r="AK687" s="241"/>
      <c r="AL687" s="241"/>
      <c r="AM687" s="241"/>
      <c r="AN687" s="241"/>
      <c r="AO687" s="241"/>
      <c r="AP687" s="241"/>
      <c r="AQ687" s="241"/>
      <c r="AR687" s="241"/>
      <c r="AS687" s="241"/>
      <c r="AT687" s="241"/>
      <c r="AU687" s="241"/>
      <c r="AV687" s="241"/>
      <c r="AW687" s="241"/>
      <c r="AX687" s="241"/>
      <c r="AY687" s="241"/>
      <c r="AZ687" s="241"/>
      <c r="BA687" s="241"/>
      <c r="BB687" s="241"/>
      <c r="BC687" s="241"/>
      <c r="BD687" s="241"/>
      <c r="BE687" s="241"/>
      <c r="BF687" s="241"/>
      <c r="BG687" s="241"/>
      <c r="BH687" s="241"/>
      <c r="BI687" s="241"/>
      <c r="BJ687" s="241"/>
      <c r="BK687" s="241"/>
      <c r="BL687" s="241"/>
      <c r="BM687" s="241"/>
      <c r="BN687" s="241"/>
      <c r="BO687" s="241"/>
      <c r="BP687" s="241"/>
    </row>
    <row r="688" customFormat="false" ht="15" hidden="false" customHeight="false" outlineLevel="0" collapsed="false">
      <c r="A688" s="241"/>
      <c r="B688" s="241"/>
      <c r="C688" s="241"/>
      <c r="D688" s="241"/>
      <c r="E688" s="241"/>
      <c r="F688" s="241"/>
      <c r="G688" s="241"/>
      <c r="H688" s="241"/>
      <c r="I688" s="241"/>
      <c r="J688" s="241"/>
      <c r="K688" s="241"/>
      <c r="L688" s="241"/>
      <c r="M688" s="241"/>
      <c r="N688" s="243"/>
      <c r="O688" s="243"/>
      <c r="P688" s="243"/>
      <c r="Q688" s="244"/>
      <c r="R688" s="244"/>
      <c r="S688" s="244"/>
      <c r="T688" s="245"/>
      <c r="U688" s="244"/>
      <c r="V688" s="244"/>
      <c r="W688" s="244"/>
      <c r="X688" s="244"/>
      <c r="Y688" s="241"/>
      <c r="Z688" s="241"/>
      <c r="AA688" s="241"/>
      <c r="AB688" s="241"/>
      <c r="AC688" s="241"/>
      <c r="AD688" s="241"/>
      <c r="AE688" s="241"/>
      <c r="AF688" s="241"/>
      <c r="AG688" s="241"/>
      <c r="AH688" s="241"/>
      <c r="AI688" s="241"/>
      <c r="AJ688" s="241"/>
      <c r="AK688" s="241"/>
      <c r="AL688" s="241"/>
      <c r="AM688" s="241"/>
      <c r="AN688" s="241"/>
      <c r="AO688" s="241"/>
      <c r="AP688" s="241"/>
      <c r="AQ688" s="241"/>
      <c r="AR688" s="241"/>
      <c r="AS688" s="241"/>
      <c r="AT688" s="241"/>
      <c r="AU688" s="241"/>
      <c r="AV688" s="241"/>
      <c r="AW688" s="241"/>
      <c r="AX688" s="241"/>
      <c r="AY688" s="241"/>
      <c r="AZ688" s="241"/>
      <c r="BA688" s="241"/>
      <c r="BB688" s="241"/>
      <c r="BC688" s="241"/>
      <c r="BD688" s="241"/>
      <c r="BE688" s="241"/>
      <c r="BF688" s="241"/>
      <c r="BG688" s="241"/>
      <c r="BH688" s="241"/>
      <c r="BI688" s="241"/>
      <c r="BJ688" s="241"/>
      <c r="BK688" s="241"/>
      <c r="BL688" s="241"/>
      <c r="BM688" s="241"/>
      <c r="BN688" s="241"/>
      <c r="BO688" s="241"/>
      <c r="BP688" s="241"/>
    </row>
    <row r="689" customFormat="false" ht="15" hidden="false" customHeight="false" outlineLevel="0" collapsed="false">
      <c r="A689" s="241"/>
      <c r="B689" s="241"/>
      <c r="C689" s="241"/>
      <c r="D689" s="241"/>
      <c r="E689" s="241"/>
      <c r="F689" s="241"/>
      <c r="G689" s="241"/>
      <c r="H689" s="241"/>
      <c r="I689" s="241"/>
      <c r="J689" s="241"/>
      <c r="K689" s="241"/>
      <c r="L689" s="241"/>
      <c r="M689" s="241"/>
      <c r="N689" s="243"/>
      <c r="O689" s="243"/>
      <c r="P689" s="243"/>
      <c r="Q689" s="244"/>
      <c r="R689" s="244"/>
      <c r="S689" s="244"/>
      <c r="T689" s="245"/>
      <c r="U689" s="244"/>
      <c r="V689" s="244"/>
      <c r="W689" s="244"/>
      <c r="X689" s="244"/>
      <c r="Y689" s="241"/>
      <c r="Z689" s="241"/>
      <c r="AA689" s="241"/>
      <c r="AB689" s="241"/>
      <c r="AC689" s="241"/>
      <c r="AD689" s="241"/>
      <c r="AE689" s="241"/>
      <c r="AF689" s="241"/>
      <c r="AG689" s="241"/>
      <c r="AH689" s="241"/>
      <c r="AI689" s="241"/>
      <c r="AJ689" s="241"/>
      <c r="AK689" s="241"/>
      <c r="AL689" s="241"/>
      <c r="AM689" s="241"/>
      <c r="AN689" s="241"/>
      <c r="AO689" s="241"/>
      <c r="AP689" s="241"/>
      <c r="AQ689" s="241"/>
      <c r="AR689" s="241"/>
      <c r="AS689" s="241"/>
      <c r="AT689" s="241"/>
      <c r="AU689" s="241"/>
      <c r="AV689" s="241"/>
      <c r="AW689" s="241"/>
      <c r="AX689" s="241"/>
      <c r="AY689" s="241"/>
      <c r="AZ689" s="241"/>
      <c r="BA689" s="241"/>
      <c r="BB689" s="241"/>
      <c r="BC689" s="241"/>
      <c r="BD689" s="241"/>
      <c r="BE689" s="241"/>
      <c r="BF689" s="241"/>
      <c r="BG689" s="241"/>
      <c r="BH689" s="241"/>
      <c r="BI689" s="241"/>
      <c r="BJ689" s="241"/>
      <c r="BK689" s="241"/>
      <c r="BL689" s="241"/>
      <c r="BM689" s="241"/>
      <c r="BN689" s="241"/>
      <c r="BO689" s="241"/>
      <c r="BP689" s="241"/>
    </row>
    <row r="690" customFormat="false" ht="15" hidden="false" customHeight="false" outlineLevel="0" collapsed="false">
      <c r="A690" s="241"/>
      <c r="B690" s="241"/>
      <c r="C690" s="241"/>
      <c r="D690" s="241"/>
      <c r="E690" s="241"/>
      <c r="F690" s="241"/>
      <c r="G690" s="241"/>
      <c r="H690" s="241"/>
      <c r="I690" s="241"/>
      <c r="J690" s="241"/>
      <c r="K690" s="241"/>
      <c r="L690" s="241"/>
      <c r="M690" s="241"/>
      <c r="N690" s="243"/>
      <c r="O690" s="243"/>
      <c r="P690" s="243"/>
      <c r="Q690" s="244"/>
      <c r="R690" s="244"/>
      <c r="S690" s="244"/>
      <c r="T690" s="245"/>
      <c r="U690" s="244"/>
      <c r="V690" s="244"/>
      <c r="W690" s="244"/>
      <c r="X690" s="244"/>
      <c r="Y690" s="241"/>
      <c r="Z690" s="241"/>
      <c r="AA690" s="241"/>
      <c r="AB690" s="241"/>
      <c r="AC690" s="241"/>
      <c r="AD690" s="241"/>
      <c r="AE690" s="241"/>
      <c r="AF690" s="241"/>
      <c r="AG690" s="241"/>
      <c r="AH690" s="241"/>
      <c r="AI690" s="241"/>
      <c r="AJ690" s="241"/>
      <c r="AK690" s="241"/>
      <c r="AL690" s="241"/>
      <c r="AM690" s="241"/>
      <c r="AN690" s="241"/>
      <c r="AO690" s="241"/>
      <c r="AP690" s="241"/>
      <c r="AQ690" s="241"/>
      <c r="AR690" s="241"/>
      <c r="AS690" s="241"/>
      <c r="AT690" s="241"/>
      <c r="AU690" s="241"/>
      <c r="AV690" s="241"/>
      <c r="AW690" s="241"/>
      <c r="AX690" s="241"/>
      <c r="AY690" s="241"/>
      <c r="AZ690" s="241"/>
      <c r="BA690" s="241"/>
      <c r="BB690" s="241"/>
      <c r="BC690" s="241"/>
      <c r="BD690" s="241"/>
      <c r="BE690" s="241"/>
      <c r="BF690" s="241"/>
      <c r="BG690" s="241"/>
      <c r="BH690" s="241"/>
      <c r="BI690" s="241"/>
      <c r="BJ690" s="241"/>
      <c r="BK690" s="241"/>
      <c r="BL690" s="241"/>
      <c r="BM690" s="241"/>
      <c r="BN690" s="241"/>
      <c r="BO690" s="241"/>
      <c r="BP690" s="241"/>
    </row>
    <row r="691" customFormat="false" ht="15" hidden="false" customHeight="false" outlineLevel="0" collapsed="false">
      <c r="A691" s="241"/>
      <c r="B691" s="241"/>
      <c r="C691" s="241"/>
      <c r="D691" s="241"/>
      <c r="E691" s="241"/>
      <c r="F691" s="241"/>
      <c r="G691" s="241"/>
      <c r="H691" s="241"/>
      <c r="I691" s="241"/>
      <c r="J691" s="241"/>
      <c r="K691" s="241"/>
      <c r="L691" s="241"/>
      <c r="M691" s="241"/>
      <c r="N691" s="243"/>
      <c r="O691" s="243"/>
      <c r="P691" s="243"/>
      <c r="Q691" s="244"/>
      <c r="R691" s="244"/>
      <c r="S691" s="244"/>
      <c r="T691" s="245"/>
      <c r="U691" s="244"/>
      <c r="V691" s="244"/>
      <c r="W691" s="244"/>
      <c r="X691" s="244"/>
      <c r="Y691" s="241"/>
      <c r="Z691" s="241"/>
      <c r="AA691" s="241"/>
      <c r="AB691" s="241"/>
      <c r="AC691" s="241"/>
      <c r="AD691" s="241"/>
      <c r="AE691" s="241"/>
      <c r="AF691" s="241"/>
      <c r="AG691" s="241"/>
      <c r="AH691" s="241"/>
      <c r="AI691" s="241"/>
      <c r="AJ691" s="241"/>
      <c r="AK691" s="241"/>
      <c r="AL691" s="241"/>
      <c r="AM691" s="241"/>
      <c r="AN691" s="241"/>
      <c r="AO691" s="241"/>
      <c r="AP691" s="241"/>
      <c r="AQ691" s="241"/>
      <c r="AR691" s="241"/>
      <c r="AS691" s="241"/>
      <c r="AT691" s="241"/>
      <c r="AU691" s="241"/>
      <c r="AV691" s="241"/>
      <c r="AW691" s="241"/>
      <c r="AX691" s="241"/>
      <c r="AY691" s="241"/>
      <c r="AZ691" s="241"/>
      <c r="BA691" s="241"/>
      <c r="BB691" s="241"/>
      <c r="BC691" s="241"/>
      <c r="BD691" s="241"/>
      <c r="BE691" s="241"/>
      <c r="BF691" s="241"/>
      <c r="BG691" s="241"/>
      <c r="BH691" s="241"/>
      <c r="BI691" s="241"/>
      <c r="BJ691" s="241"/>
      <c r="BK691" s="241"/>
      <c r="BL691" s="241"/>
      <c r="BM691" s="241"/>
      <c r="BN691" s="241"/>
      <c r="BO691" s="241"/>
      <c r="BP691" s="241"/>
    </row>
    <row r="692" customFormat="false" ht="15" hidden="false" customHeight="false" outlineLevel="0" collapsed="false">
      <c r="A692" s="241"/>
      <c r="B692" s="241"/>
      <c r="C692" s="241"/>
      <c r="D692" s="241"/>
      <c r="E692" s="241"/>
      <c r="F692" s="241"/>
      <c r="G692" s="241"/>
      <c r="H692" s="241"/>
      <c r="I692" s="241"/>
      <c r="J692" s="241"/>
      <c r="K692" s="241"/>
      <c r="L692" s="241"/>
      <c r="M692" s="241"/>
      <c r="N692" s="243"/>
      <c r="O692" s="243"/>
      <c r="P692" s="243"/>
      <c r="Q692" s="244"/>
      <c r="R692" s="244"/>
      <c r="S692" s="244"/>
      <c r="T692" s="245"/>
      <c r="U692" s="244"/>
      <c r="V692" s="244"/>
      <c r="W692" s="244"/>
      <c r="X692" s="244"/>
      <c r="Y692" s="241"/>
      <c r="Z692" s="241"/>
      <c r="AA692" s="241"/>
      <c r="AB692" s="241"/>
      <c r="AC692" s="241"/>
      <c r="AD692" s="241"/>
      <c r="AE692" s="241"/>
      <c r="AF692" s="241"/>
      <c r="AG692" s="241"/>
      <c r="AH692" s="241"/>
      <c r="AI692" s="241"/>
      <c r="AJ692" s="241"/>
      <c r="AK692" s="241"/>
      <c r="AL692" s="241"/>
      <c r="AM692" s="241"/>
      <c r="AN692" s="241"/>
      <c r="AO692" s="241"/>
      <c r="AP692" s="241"/>
      <c r="AQ692" s="241"/>
      <c r="AR692" s="241"/>
      <c r="AS692" s="241"/>
      <c r="AT692" s="241"/>
      <c r="AU692" s="241"/>
      <c r="AV692" s="241"/>
      <c r="AW692" s="241"/>
      <c r="AX692" s="241"/>
      <c r="AY692" s="241"/>
      <c r="AZ692" s="241"/>
      <c r="BA692" s="241"/>
      <c r="BB692" s="241"/>
      <c r="BC692" s="241"/>
      <c r="BD692" s="241"/>
      <c r="BE692" s="241"/>
      <c r="BF692" s="241"/>
      <c r="BG692" s="241"/>
      <c r="BH692" s="241"/>
      <c r="BI692" s="241"/>
      <c r="BJ692" s="241"/>
      <c r="BK692" s="241"/>
      <c r="BL692" s="241"/>
      <c r="BM692" s="241"/>
      <c r="BN692" s="241"/>
      <c r="BO692" s="241"/>
      <c r="BP692" s="241"/>
    </row>
    <row r="693" customFormat="false" ht="15" hidden="false" customHeight="false" outlineLevel="0" collapsed="false">
      <c r="A693" s="241"/>
      <c r="B693" s="241"/>
      <c r="C693" s="241"/>
      <c r="D693" s="241"/>
      <c r="E693" s="241"/>
      <c r="F693" s="241"/>
      <c r="G693" s="241"/>
      <c r="H693" s="241"/>
      <c r="I693" s="241"/>
      <c r="J693" s="241"/>
      <c r="K693" s="241"/>
      <c r="L693" s="241"/>
      <c r="M693" s="241"/>
      <c r="N693" s="243"/>
      <c r="O693" s="243"/>
      <c r="P693" s="243"/>
      <c r="Q693" s="244"/>
      <c r="R693" s="244"/>
      <c r="S693" s="244"/>
      <c r="T693" s="245"/>
      <c r="U693" s="244"/>
      <c r="V693" s="244"/>
      <c r="W693" s="244"/>
      <c r="X693" s="244"/>
      <c r="Y693" s="241"/>
      <c r="Z693" s="241"/>
      <c r="AA693" s="241"/>
      <c r="AB693" s="241"/>
      <c r="AC693" s="241"/>
      <c r="AD693" s="241"/>
      <c r="AE693" s="241"/>
      <c r="AF693" s="241"/>
      <c r="AG693" s="241"/>
      <c r="AH693" s="241"/>
      <c r="AI693" s="241"/>
      <c r="AJ693" s="241"/>
      <c r="AK693" s="241"/>
      <c r="AL693" s="241"/>
      <c r="AM693" s="241"/>
      <c r="AN693" s="241"/>
      <c r="AO693" s="241"/>
      <c r="AP693" s="241"/>
      <c r="AQ693" s="241"/>
      <c r="AR693" s="241"/>
      <c r="AS693" s="241"/>
      <c r="AT693" s="241"/>
      <c r="AU693" s="241"/>
      <c r="AV693" s="241"/>
      <c r="AW693" s="241"/>
      <c r="AX693" s="241"/>
      <c r="AY693" s="241"/>
      <c r="AZ693" s="241"/>
      <c r="BA693" s="241"/>
      <c r="BB693" s="241"/>
      <c r="BC693" s="241"/>
      <c r="BD693" s="241"/>
      <c r="BE693" s="241"/>
      <c r="BF693" s="241"/>
      <c r="BG693" s="241"/>
      <c r="BH693" s="241"/>
      <c r="BI693" s="241"/>
      <c r="BJ693" s="241"/>
      <c r="BK693" s="241"/>
      <c r="BL693" s="241"/>
      <c r="BM693" s="241"/>
      <c r="BN693" s="241"/>
      <c r="BO693" s="241"/>
      <c r="BP693" s="241"/>
    </row>
    <row r="694" customFormat="false" ht="15" hidden="false" customHeight="false" outlineLevel="0" collapsed="false">
      <c r="A694" s="241"/>
      <c r="B694" s="241"/>
      <c r="C694" s="241"/>
      <c r="D694" s="241"/>
      <c r="E694" s="241"/>
      <c r="F694" s="241"/>
      <c r="G694" s="241"/>
      <c r="H694" s="241"/>
      <c r="I694" s="241"/>
      <c r="J694" s="241"/>
      <c r="K694" s="241"/>
      <c r="L694" s="241"/>
      <c r="M694" s="241"/>
      <c r="N694" s="243"/>
      <c r="O694" s="243"/>
      <c r="P694" s="243"/>
      <c r="Q694" s="244"/>
      <c r="R694" s="244"/>
      <c r="S694" s="244"/>
      <c r="T694" s="245"/>
      <c r="U694" s="244"/>
      <c r="V694" s="244"/>
      <c r="W694" s="244"/>
      <c r="X694" s="244"/>
      <c r="Y694" s="241"/>
      <c r="Z694" s="241"/>
      <c r="AA694" s="241"/>
      <c r="AB694" s="241"/>
      <c r="AC694" s="241"/>
      <c r="AD694" s="241"/>
      <c r="AE694" s="241"/>
      <c r="AF694" s="241"/>
      <c r="AG694" s="241"/>
      <c r="AH694" s="241"/>
      <c r="AI694" s="241"/>
      <c r="AJ694" s="241"/>
      <c r="AK694" s="241"/>
      <c r="AL694" s="241"/>
      <c r="AM694" s="241"/>
      <c r="AN694" s="241"/>
      <c r="AO694" s="241"/>
      <c r="AP694" s="241"/>
      <c r="AQ694" s="241"/>
      <c r="AR694" s="241"/>
      <c r="AS694" s="241"/>
      <c r="AT694" s="241"/>
      <c r="AU694" s="241"/>
      <c r="AV694" s="241"/>
      <c r="AW694" s="241"/>
      <c r="AX694" s="241"/>
      <c r="AY694" s="241"/>
      <c r="AZ694" s="241"/>
      <c r="BA694" s="241"/>
      <c r="BB694" s="241"/>
      <c r="BC694" s="241"/>
      <c r="BD694" s="241"/>
      <c r="BE694" s="241"/>
      <c r="BF694" s="241"/>
      <c r="BG694" s="241"/>
      <c r="BH694" s="241"/>
      <c r="BI694" s="241"/>
      <c r="BJ694" s="241"/>
      <c r="BK694" s="241"/>
      <c r="BL694" s="241"/>
      <c r="BM694" s="241"/>
      <c r="BN694" s="241"/>
      <c r="BO694" s="241"/>
      <c r="BP694" s="241"/>
    </row>
    <row r="695" customFormat="false" ht="15" hidden="false" customHeight="false" outlineLevel="0" collapsed="false">
      <c r="A695" s="241"/>
      <c r="B695" s="241"/>
      <c r="C695" s="241"/>
      <c r="D695" s="241"/>
      <c r="E695" s="241"/>
      <c r="F695" s="241"/>
      <c r="G695" s="241"/>
      <c r="H695" s="241"/>
      <c r="I695" s="241"/>
      <c r="J695" s="241"/>
      <c r="K695" s="241"/>
      <c r="L695" s="241"/>
      <c r="M695" s="241"/>
      <c r="N695" s="243"/>
      <c r="O695" s="243"/>
      <c r="P695" s="243"/>
      <c r="Q695" s="244"/>
      <c r="R695" s="244"/>
      <c r="S695" s="244"/>
      <c r="T695" s="245"/>
      <c r="U695" s="244"/>
      <c r="V695" s="244"/>
      <c r="W695" s="244"/>
      <c r="X695" s="244"/>
      <c r="Y695" s="241"/>
      <c r="Z695" s="241"/>
      <c r="AA695" s="241"/>
      <c r="AB695" s="241"/>
      <c r="AC695" s="241"/>
      <c r="AD695" s="241"/>
      <c r="AE695" s="241"/>
      <c r="AF695" s="241"/>
      <c r="AG695" s="241"/>
      <c r="AH695" s="241"/>
      <c r="AI695" s="241"/>
      <c r="AJ695" s="241"/>
      <c r="AK695" s="241"/>
      <c r="AL695" s="241"/>
      <c r="AM695" s="241"/>
      <c r="AN695" s="241"/>
      <c r="AO695" s="241"/>
      <c r="AP695" s="241"/>
      <c r="AQ695" s="241"/>
      <c r="AR695" s="241"/>
      <c r="AS695" s="241"/>
      <c r="AT695" s="241"/>
      <c r="AU695" s="241"/>
      <c r="AV695" s="241"/>
      <c r="AW695" s="241"/>
      <c r="AX695" s="241"/>
      <c r="AY695" s="241"/>
      <c r="AZ695" s="241"/>
      <c r="BA695" s="241"/>
      <c r="BB695" s="241"/>
      <c r="BC695" s="241"/>
      <c r="BD695" s="241"/>
      <c r="BE695" s="241"/>
      <c r="BF695" s="241"/>
      <c r="BG695" s="241"/>
      <c r="BH695" s="241"/>
      <c r="BI695" s="241"/>
      <c r="BJ695" s="241"/>
      <c r="BK695" s="241"/>
      <c r="BL695" s="241"/>
      <c r="BM695" s="241"/>
      <c r="BN695" s="241"/>
      <c r="BO695" s="241"/>
      <c r="BP695" s="241"/>
    </row>
    <row r="696" customFormat="false" ht="15" hidden="false" customHeight="false" outlineLevel="0" collapsed="false">
      <c r="A696" s="241"/>
      <c r="B696" s="241"/>
      <c r="C696" s="241"/>
      <c r="D696" s="241"/>
      <c r="E696" s="241"/>
      <c r="F696" s="241"/>
      <c r="G696" s="241"/>
      <c r="H696" s="241"/>
      <c r="I696" s="241"/>
      <c r="J696" s="241"/>
      <c r="K696" s="241"/>
      <c r="L696" s="241"/>
      <c r="M696" s="241"/>
      <c r="N696" s="243"/>
      <c r="O696" s="243"/>
      <c r="P696" s="243"/>
      <c r="Q696" s="244"/>
      <c r="R696" s="244"/>
      <c r="S696" s="244"/>
      <c r="T696" s="245"/>
      <c r="U696" s="244"/>
      <c r="V696" s="244"/>
      <c r="W696" s="244"/>
      <c r="X696" s="244"/>
      <c r="Y696" s="241"/>
      <c r="Z696" s="241"/>
      <c r="AA696" s="241"/>
      <c r="AB696" s="241"/>
      <c r="AC696" s="241"/>
      <c r="AD696" s="241"/>
      <c r="AE696" s="241"/>
      <c r="AF696" s="241"/>
      <c r="AG696" s="241"/>
      <c r="AH696" s="241"/>
      <c r="AI696" s="241"/>
      <c r="AJ696" s="241"/>
      <c r="AK696" s="241"/>
      <c r="AL696" s="241"/>
      <c r="AM696" s="241"/>
      <c r="AN696" s="241"/>
      <c r="AO696" s="241"/>
      <c r="AP696" s="241"/>
      <c r="AQ696" s="241"/>
      <c r="AR696" s="241"/>
      <c r="AS696" s="241"/>
      <c r="AT696" s="241"/>
      <c r="AU696" s="241"/>
      <c r="AV696" s="241"/>
      <c r="AW696" s="241"/>
      <c r="AX696" s="241"/>
      <c r="AY696" s="241"/>
      <c r="AZ696" s="241"/>
      <c r="BA696" s="241"/>
      <c r="BB696" s="241"/>
      <c r="BC696" s="241"/>
      <c r="BD696" s="241"/>
      <c r="BE696" s="241"/>
      <c r="BF696" s="241"/>
      <c r="BG696" s="241"/>
      <c r="BH696" s="241"/>
      <c r="BI696" s="241"/>
      <c r="BJ696" s="241"/>
      <c r="BK696" s="241"/>
      <c r="BL696" s="241"/>
      <c r="BM696" s="241"/>
      <c r="BN696" s="241"/>
      <c r="BO696" s="241"/>
      <c r="BP696" s="241"/>
    </row>
    <row r="697" customFormat="false" ht="15" hidden="false" customHeight="false" outlineLevel="0" collapsed="false">
      <c r="A697" s="241"/>
      <c r="B697" s="241"/>
      <c r="C697" s="241"/>
      <c r="D697" s="241"/>
      <c r="E697" s="241"/>
      <c r="F697" s="241"/>
      <c r="G697" s="241"/>
      <c r="H697" s="241"/>
      <c r="I697" s="241"/>
      <c r="J697" s="241"/>
      <c r="K697" s="241"/>
      <c r="L697" s="241"/>
      <c r="M697" s="241"/>
      <c r="N697" s="243"/>
      <c r="O697" s="243"/>
      <c r="P697" s="243"/>
      <c r="Q697" s="244"/>
      <c r="R697" s="244"/>
      <c r="S697" s="244"/>
      <c r="T697" s="245"/>
      <c r="U697" s="244"/>
      <c r="V697" s="244"/>
      <c r="W697" s="244"/>
      <c r="X697" s="244"/>
      <c r="Y697" s="241"/>
      <c r="Z697" s="241"/>
      <c r="AA697" s="241"/>
      <c r="AB697" s="241"/>
      <c r="AC697" s="241"/>
      <c r="AD697" s="241"/>
      <c r="AE697" s="241"/>
      <c r="AF697" s="241"/>
      <c r="AG697" s="241"/>
      <c r="AH697" s="241"/>
      <c r="AI697" s="241"/>
      <c r="AJ697" s="241"/>
      <c r="AK697" s="241"/>
      <c r="AL697" s="241"/>
      <c r="AM697" s="241"/>
      <c r="AN697" s="241"/>
      <c r="AO697" s="241"/>
      <c r="AP697" s="241"/>
      <c r="AQ697" s="241"/>
      <c r="AR697" s="241"/>
      <c r="AS697" s="241"/>
      <c r="AT697" s="241"/>
      <c r="AU697" s="241"/>
      <c r="AV697" s="241"/>
      <c r="AW697" s="241"/>
      <c r="AX697" s="241"/>
      <c r="AY697" s="241"/>
      <c r="AZ697" s="241"/>
      <c r="BA697" s="241"/>
      <c r="BB697" s="241"/>
      <c r="BC697" s="241"/>
      <c r="BD697" s="241"/>
      <c r="BE697" s="241"/>
      <c r="BF697" s="241"/>
      <c r="BG697" s="241"/>
      <c r="BH697" s="241"/>
      <c r="BI697" s="241"/>
      <c r="BJ697" s="241"/>
      <c r="BK697" s="241"/>
      <c r="BL697" s="241"/>
      <c r="BM697" s="241"/>
      <c r="BN697" s="241"/>
      <c r="BO697" s="241"/>
      <c r="BP697" s="241"/>
    </row>
    <row r="698" customFormat="false" ht="15" hidden="false" customHeight="false" outlineLevel="0" collapsed="false">
      <c r="A698" s="241"/>
      <c r="B698" s="241"/>
      <c r="C698" s="241"/>
      <c r="D698" s="241"/>
      <c r="E698" s="241"/>
      <c r="F698" s="241"/>
      <c r="G698" s="241"/>
      <c r="H698" s="241"/>
      <c r="I698" s="241"/>
      <c r="J698" s="241"/>
      <c r="K698" s="241"/>
      <c r="L698" s="241"/>
      <c r="M698" s="241"/>
      <c r="N698" s="243"/>
      <c r="O698" s="243"/>
      <c r="P698" s="243"/>
      <c r="Q698" s="244"/>
      <c r="R698" s="244"/>
      <c r="S698" s="244"/>
      <c r="T698" s="245"/>
      <c r="U698" s="244"/>
      <c r="V698" s="244"/>
      <c r="W698" s="244"/>
      <c r="X698" s="244"/>
      <c r="Y698" s="241"/>
      <c r="Z698" s="241"/>
      <c r="AA698" s="241"/>
      <c r="AB698" s="241"/>
      <c r="AC698" s="241"/>
      <c r="AD698" s="241"/>
      <c r="AE698" s="241"/>
      <c r="AF698" s="241"/>
      <c r="AG698" s="241"/>
      <c r="AH698" s="241"/>
      <c r="AI698" s="241"/>
      <c r="AJ698" s="241"/>
      <c r="AK698" s="241"/>
      <c r="AL698" s="241"/>
      <c r="AM698" s="241"/>
      <c r="AN698" s="241"/>
      <c r="AO698" s="241"/>
      <c r="AP698" s="241"/>
      <c r="AQ698" s="241"/>
      <c r="AR698" s="241"/>
      <c r="AS698" s="241"/>
      <c r="AT698" s="241"/>
      <c r="AU698" s="241"/>
      <c r="AV698" s="241"/>
      <c r="AW698" s="241"/>
      <c r="AX698" s="241"/>
      <c r="AY698" s="241"/>
      <c r="AZ698" s="241"/>
      <c r="BA698" s="241"/>
      <c r="BB698" s="241"/>
      <c r="BC698" s="241"/>
      <c r="BD698" s="241"/>
      <c r="BE698" s="241"/>
      <c r="BF698" s="241"/>
      <c r="BG698" s="241"/>
      <c r="BH698" s="241"/>
      <c r="BI698" s="241"/>
      <c r="BJ698" s="241"/>
      <c r="BK698" s="241"/>
      <c r="BL698" s="241"/>
      <c r="BM698" s="241"/>
      <c r="BN698" s="241"/>
      <c r="BO698" s="241"/>
      <c r="BP698" s="241"/>
    </row>
    <row r="699" customFormat="false" ht="15" hidden="false" customHeight="false" outlineLevel="0" collapsed="false">
      <c r="A699" s="241"/>
      <c r="B699" s="241"/>
      <c r="C699" s="241"/>
      <c r="D699" s="241"/>
      <c r="E699" s="241"/>
      <c r="F699" s="241"/>
      <c r="G699" s="241"/>
      <c r="H699" s="241"/>
      <c r="I699" s="241"/>
      <c r="J699" s="241"/>
      <c r="K699" s="241"/>
      <c r="L699" s="241"/>
      <c r="M699" s="241"/>
      <c r="N699" s="243"/>
      <c r="O699" s="243"/>
      <c r="P699" s="243"/>
      <c r="Q699" s="244"/>
      <c r="R699" s="244"/>
      <c r="S699" s="244"/>
      <c r="T699" s="245"/>
      <c r="U699" s="244"/>
      <c r="V699" s="244"/>
      <c r="W699" s="244"/>
      <c r="X699" s="244"/>
      <c r="Y699" s="241"/>
      <c r="Z699" s="241"/>
      <c r="AA699" s="241"/>
      <c r="AB699" s="241"/>
      <c r="AC699" s="241"/>
      <c r="AD699" s="241"/>
      <c r="AE699" s="241"/>
      <c r="AF699" s="241"/>
      <c r="AG699" s="241"/>
      <c r="AH699" s="241"/>
      <c r="AI699" s="241"/>
      <c r="AJ699" s="241"/>
      <c r="AK699" s="241"/>
      <c r="AL699" s="241"/>
      <c r="AM699" s="241"/>
      <c r="AN699" s="241"/>
      <c r="AO699" s="241"/>
      <c r="AP699" s="241"/>
      <c r="AQ699" s="241"/>
      <c r="AR699" s="241"/>
      <c r="AS699" s="241"/>
      <c r="AT699" s="241"/>
      <c r="AU699" s="241"/>
      <c r="AV699" s="241"/>
      <c r="AW699" s="241"/>
      <c r="AX699" s="241"/>
      <c r="AY699" s="241"/>
      <c r="AZ699" s="241"/>
      <c r="BA699" s="241"/>
      <c r="BB699" s="241"/>
      <c r="BC699" s="241"/>
      <c r="BD699" s="241"/>
      <c r="BE699" s="241"/>
      <c r="BF699" s="241"/>
      <c r="BG699" s="241"/>
      <c r="BH699" s="241"/>
      <c r="BI699" s="241"/>
      <c r="BJ699" s="241"/>
      <c r="BK699" s="241"/>
      <c r="BL699" s="241"/>
      <c r="BM699" s="241"/>
      <c r="BN699" s="241"/>
      <c r="BO699" s="241"/>
      <c r="BP699" s="241"/>
    </row>
    <row r="700" customFormat="false" ht="15" hidden="false" customHeight="false" outlineLevel="0" collapsed="false">
      <c r="A700" s="241"/>
      <c r="B700" s="241"/>
      <c r="C700" s="241"/>
      <c r="D700" s="241"/>
      <c r="E700" s="241"/>
      <c r="F700" s="241"/>
      <c r="G700" s="241"/>
      <c r="H700" s="241"/>
      <c r="I700" s="241"/>
      <c r="J700" s="241"/>
      <c r="K700" s="241"/>
      <c r="L700" s="241"/>
      <c r="M700" s="241"/>
      <c r="N700" s="243"/>
      <c r="O700" s="243"/>
      <c r="P700" s="243"/>
      <c r="Q700" s="244"/>
      <c r="R700" s="244"/>
      <c r="S700" s="244"/>
      <c r="T700" s="245"/>
      <c r="U700" s="244"/>
      <c r="V700" s="244"/>
      <c r="W700" s="244"/>
      <c r="X700" s="244"/>
      <c r="Y700" s="241"/>
      <c r="Z700" s="241"/>
      <c r="AA700" s="241"/>
      <c r="AB700" s="241"/>
      <c r="AC700" s="241"/>
      <c r="AD700" s="241"/>
      <c r="AE700" s="241"/>
      <c r="AF700" s="241"/>
      <c r="AG700" s="241"/>
      <c r="AH700" s="241"/>
      <c r="AI700" s="241"/>
      <c r="AJ700" s="241"/>
      <c r="AK700" s="241"/>
      <c r="AL700" s="241"/>
      <c r="AM700" s="241"/>
      <c r="AN700" s="241"/>
      <c r="AO700" s="241"/>
      <c r="AP700" s="241"/>
      <c r="AQ700" s="241"/>
      <c r="AR700" s="241"/>
      <c r="AS700" s="241"/>
      <c r="AT700" s="241"/>
      <c r="AU700" s="241"/>
      <c r="AV700" s="241"/>
      <c r="AW700" s="241"/>
      <c r="AX700" s="241"/>
      <c r="AY700" s="241"/>
      <c r="AZ700" s="241"/>
      <c r="BA700" s="241"/>
      <c r="BB700" s="241"/>
      <c r="BC700" s="241"/>
      <c r="BD700" s="241"/>
      <c r="BE700" s="241"/>
      <c r="BF700" s="241"/>
      <c r="BG700" s="241"/>
      <c r="BH700" s="241"/>
      <c r="BI700" s="241"/>
      <c r="BJ700" s="241"/>
      <c r="BK700" s="241"/>
      <c r="BL700" s="241"/>
      <c r="BM700" s="241"/>
      <c r="BN700" s="241"/>
      <c r="BO700" s="241"/>
      <c r="BP700" s="241"/>
    </row>
    <row r="701" customFormat="false" ht="15" hidden="false" customHeight="false" outlineLevel="0" collapsed="false">
      <c r="A701" s="241"/>
      <c r="B701" s="241"/>
      <c r="C701" s="241"/>
      <c r="D701" s="241"/>
      <c r="E701" s="241"/>
      <c r="F701" s="241"/>
      <c r="G701" s="241"/>
      <c r="H701" s="241"/>
      <c r="I701" s="241"/>
      <c r="J701" s="241"/>
      <c r="K701" s="241"/>
      <c r="L701" s="241"/>
      <c r="M701" s="241"/>
      <c r="N701" s="243"/>
      <c r="O701" s="243"/>
      <c r="P701" s="243"/>
      <c r="Q701" s="244"/>
      <c r="R701" s="244"/>
      <c r="S701" s="244"/>
      <c r="T701" s="245"/>
      <c r="U701" s="244"/>
      <c r="V701" s="244"/>
      <c r="W701" s="244"/>
      <c r="X701" s="244"/>
      <c r="Y701" s="241"/>
      <c r="Z701" s="241"/>
      <c r="AA701" s="241"/>
      <c r="AB701" s="241"/>
      <c r="AC701" s="241"/>
      <c r="AD701" s="241"/>
      <c r="AE701" s="241"/>
      <c r="AF701" s="241"/>
      <c r="AG701" s="241"/>
      <c r="AH701" s="241"/>
      <c r="AI701" s="241"/>
      <c r="AJ701" s="241"/>
      <c r="AK701" s="241"/>
      <c r="AL701" s="241"/>
      <c r="AM701" s="241"/>
      <c r="AN701" s="241"/>
      <c r="AO701" s="241"/>
      <c r="AP701" s="241"/>
      <c r="AQ701" s="241"/>
      <c r="AR701" s="241"/>
      <c r="AS701" s="241"/>
      <c r="AT701" s="241"/>
      <c r="AU701" s="241"/>
      <c r="AV701" s="241"/>
      <c r="AW701" s="241"/>
      <c r="AX701" s="241"/>
      <c r="AY701" s="241"/>
      <c r="AZ701" s="241"/>
      <c r="BA701" s="241"/>
      <c r="BB701" s="241"/>
      <c r="BC701" s="241"/>
      <c r="BD701" s="241"/>
      <c r="BE701" s="241"/>
      <c r="BF701" s="241"/>
      <c r="BG701" s="241"/>
      <c r="BH701" s="241"/>
      <c r="BI701" s="241"/>
      <c r="BJ701" s="241"/>
      <c r="BK701" s="241"/>
      <c r="BL701" s="241"/>
      <c r="BM701" s="241"/>
      <c r="BN701" s="241"/>
      <c r="BO701" s="241"/>
      <c r="BP701" s="241"/>
    </row>
    <row r="702" customFormat="false" ht="15" hidden="false" customHeight="false" outlineLevel="0" collapsed="false">
      <c r="A702" s="241"/>
      <c r="B702" s="241"/>
      <c r="C702" s="241"/>
      <c r="D702" s="241"/>
      <c r="E702" s="241"/>
      <c r="F702" s="241"/>
      <c r="G702" s="241"/>
      <c r="H702" s="241"/>
      <c r="I702" s="241"/>
      <c r="J702" s="241"/>
      <c r="K702" s="241"/>
      <c r="L702" s="241"/>
      <c r="M702" s="241"/>
      <c r="N702" s="243"/>
      <c r="O702" s="243"/>
      <c r="P702" s="243"/>
      <c r="Q702" s="244"/>
      <c r="R702" s="244"/>
      <c r="S702" s="244"/>
      <c r="T702" s="245"/>
      <c r="U702" s="244"/>
      <c r="V702" s="244"/>
      <c r="W702" s="244"/>
      <c r="X702" s="244"/>
      <c r="Y702" s="241"/>
      <c r="Z702" s="241"/>
      <c r="AA702" s="241"/>
      <c r="AB702" s="241"/>
      <c r="AC702" s="241"/>
      <c r="AD702" s="241"/>
      <c r="AE702" s="241"/>
      <c r="AF702" s="241"/>
      <c r="AG702" s="241"/>
      <c r="AH702" s="241"/>
      <c r="AI702" s="241"/>
      <c r="AJ702" s="241"/>
      <c r="AK702" s="241"/>
      <c r="AL702" s="241"/>
      <c r="AM702" s="241"/>
      <c r="AN702" s="241"/>
      <c r="AO702" s="241"/>
      <c r="AP702" s="241"/>
      <c r="AQ702" s="241"/>
      <c r="AR702" s="241"/>
      <c r="AS702" s="241"/>
      <c r="AT702" s="241"/>
      <c r="AU702" s="241"/>
      <c r="AV702" s="241"/>
      <c r="AW702" s="241"/>
      <c r="AX702" s="241"/>
      <c r="AY702" s="241"/>
      <c r="AZ702" s="241"/>
      <c r="BA702" s="241"/>
      <c r="BB702" s="241"/>
      <c r="BC702" s="241"/>
      <c r="BD702" s="241"/>
      <c r="BE702" s="241"/>
      <c r="BF702" s="241"/>
      <c r="BG702" s="241"/>
      <c r="BH702" s="241"/>
      <c r="BI702" s="241"/>
      <c r="BJ702" s="241"/>
      <c r="BK702" s="241"/>
      <c r="BL702" s="241"/>
      <c r="BM702" s="241"/>
      <c r="BN702" s="241"/>
      <c r="BO702" s="241"/>
      <c r="BP702" s="241"/>
    </row>
    <row r="703" customFormat="false" ht="15" hidden="false" customHeight="false" outlineLevel="0" collapsed="false">
      <c r="A703" s="241"/>
      <c r="B703" s="241"/>
      <c r="C703" s="241"/>
      <c r="D703" s="241"/>
      <c r="E703" s="241"/>
      <c r="F703" s="241"/>
      <c r="G703" s="241"/>
      <c r="H703" s="241"/>
      <c r="I703" s="241"/>
      <c r="J703" s="241"/>
      <c r="K703" s="241"/>
      <c r="L703" s="241"/>
      <c r="M703" s="241"/>
      <c r="N703" s="243"/>
      <c r="O703" s="243"/>
      <c r="P703" s="243"/>
      <c r="Q703" s="244"/>
      <c r="R703" s="244"/>
      <c r="S703" s="244"/>
      <c r="T703" s="245"/>
      <c r="U703" s="244"/>
      <c r="V703" s="244"/>
      <c r="W703" s="244"/>
      <c r="X703" s="244"/>
      <c r="Y703" s="241"/>
      <c r="Z703" s="241"/>
      <c r="AA703" s="241"/>
      <c r="AB703" s="241"/>
      <c r="AC703" s="241"/>
      <c r="AD703" s="241"/>
      <c r="AE703" s="241"/>
      <c r="AF703" s="241"/>
      <c r="AG703" s="241"/>
      <c r="AH703" s="241"/>
      <c r="AI703" s="241"/>
      <c r="AJ703" s="241"/>
      <c r="AK703" s="241"/>
      <c r="AL703" s="241"/>
      <c r="AM703" s="241"/>
      <c r="AN703" s="241"/>
      <c r="AO703" s="241"/>
      <c r="AP703" s="241"/>
      <c r="AQ703" s="241"/>
      <c r="AR703" s="241"/>
      <c r="AS703" s="241"/>
      <c r="AT703" s="241"/>
      <c r="AU703" s="241"/>
      <c r="AV703" s="241"/>
      <c r="AW703" s="241"/>
      <c r="AX703" s="241"/>
      <c r="AY703" s="241"/>
      <c r="AZ703" s="241"/>
      <c r="BA703" s="241"/>
      <c r="BB703" s="241"/>
      <c r="BC703" s="241"/>
      <c r="BD703" s="241"/>
      <c r="BE703" s="241"/>
      <c r="BF703" s="241"/>
      <c r="BG703" s="241"/>
      <c r="BH703" s="241"/>
      <c r="BI703" s="241"/>
      <c r="BJ703" s="241"/>
      <c r="BK703" s="241"/>
      <c r="BL703" s="241"/>
      <c r="BM703" s="241"/>
      <c r="BN703" s="241"/>
      <c r="BO703" s="241"/>
      <c r="BP703" s="241"/>
    </row>
    <row r="704" customFormat="false" ht="15" hidden="false" customHeight="false" outlineLevel="0" collapsed="false">
      <c r="A704" s="241"/>
      <c r="B704" s="241"/>
      <c r="C704" s="241"/>
      <c r="D704" s="241"/>
      <c r="E704" s="241"/>
      <c r="F704" s="241"/>
      <c r="G704" s="241"/>
      <c r="H704" s="241"/>
      <c r="I704" s="241"/>
      <c r="J704" s="241"/>
      <c r="K704" s="241"/>
      <c r="L704" s="241"/>
      <c r="M704" s="241"/>
      <c r="N704" s="243"/>
      <c r="O704" s="243"/>
      <c r="P704" s="243"/>
      <c r="Q704" s="244"/>
      <c r="R704" s="244"/>
      <c r="S704" s="244"/>
      <c r="T704" s="245"/>
      <c r="U704" s="244"/>
      <c r="V704" s="244"/>
      <c r="W704" s="244"/>
      <c r="X704" s="244"/>
      <c r="Y704" s="241"/>
      <c r="Z704" s="241"/>
      <c r="AA704" s="241"/>
      <c r="AB704" s="241"/>
      <c r="AC704" s="241"/>
      <c r="AD704" s="241"/>
      <c r="AE704" s="241"/>
      <c r="AF704" s="241"/>
      <c r="AG704" s="241"/>
      <c r="AH704" s="241"/>
      <c r="AI704" s="241"/>
      <c r="AJ704" s="241"/>
      <c r="AK704" s="241"/>
      <c r="AL704" s="241"/>
      <c r="AM704" s="241"/>
      <c r="AN704" s="241"/>
      <c r="AO704" s="241"/>
      <c r="AP704" s="241"/>
      <c r="AQ704" s="241"/>
      <c r="AR704" s="241"/>
      <c r="AS704" s="241"/>
      <c r="AT704" s="241"/>
      <c r="AU704" s="241"/>
      <c r="AV704" s="241"/>
      <c r="AW704" s="241"/>
      <c r="AX704" s="241"/>
      <c r="AY704" s="241"/>
      <c r="AZ704" s="241"/>
      <c r="BA704" s="241"/>
      <c r="BB704" s="241"/>
      <c r="BC704" s="241"/>
      <c r="BD704" s="241"/>
      <c r="BE704" s="241"/>
      <c r="BF704" s="241"/>
      <c r="BG704" s="241"/>
      <c r="BH704" s="241"/>
      <c r="BI704" s="241"/>
      <c r="BJ704" s="241"/>
      <c r="BK704" s="241"/>
      <c r="BL704" s="241"/>
      <c r="BM704" s="241"/>
      <c r="BN704" s="241"/>
      <c r="BO704" s="241"/>
      <c r="BP704" s="241"/>
    </row>
    <row r="705" customFormat="false" ht="15" hidden="false" customHeight="false" outlineLevel="0" collapsed="false">
      <c r="A705" s="241"/>
      <c r="B705" s="241"/>
      <c r="C705" s="241"/>
      <c r="D705" s="241"/>
      <c r="E705" s="241"/>
      <c r="F705" s="241"/>
      <c r="G705" s="241"/>
      <c r="H705" s="241"/>
      <c r="I705" s="241"/>
      <c r="J705" s="241"/>
      <c r="K705" s="241"/>
      <c r="L705" s="241"/>
      <c r="M705" s="241"/>
      <c r="N705" s="243"/>
      <c r="O705" s="243"/>
      <c r="P705" s="243"/>
      <c r="Q705" s="244"/>
      <c r="R705" s="244"/>
      <c r="S705" s="244"/>
      <c r="T705" s="245"/>
      <c r="U705" s="244"/>
      <c r="V705" s="244"/>
      <c r="W705" s="244"/>
      <c r="X705" s="244"/>
      <c r="Y705" s="241"/>
      <c r="Z705" s="241"/>
      <c r="AA705" s="241"/>
      <c r="AB705" s="241"/>
      <c r="AC705" s="241"/>
      <c r="AD705" s="241"/>
      <c r="AE705" s="241"/>
      <c r="AF705" s="241"/>
      <c r="AG705" s="241"/>
      <c r="AH705" s="241"/>
      <c r="AI705" s="241"/>
      <c r="AJ705" s="241"/>
      <c r="AK705" s="241"/>
      <c r="AL705" s="241"/>
      <c r="AM705" s="241"/>
      <c r="AN705" s="241"/>
      <c r="AO705" s="241"/>
      <c r="AP705" s="241"/>
      <c r="AQ705" s="241"/>
      <c r="AR705" s="241"/>
      <c r="AS705" s="241"/>
      <c r="AT705" s="241"/>
      <c r="AU705" s="241"/>
      <c r="AV705" s="241"/>
      <c r="AW705" s="241"/>
      <c r="AX705" s="241"/>
      <c r="AY705" s="241"/>
      <c r="AZ705" s="241"/>
      <c r="BA705" s="241"/>
      <c r="BB705" s="241"/>
      <c r="BC705" s="241"/>
      <c r="BD705" s="241"/>
      <c r="BE705" s="241"/>
      <c r="BF705" s="241"/>
      <c r="BG705" s="241"/>
      <c r="BH705" s="241"/>
      <c r="BI705" s="241"/>
      <c r="BJ705" s="241"/>
      <c r="BK705" s="241"/>
      <c r="BL705" s="241"/>
      <c r="BM705" s="241"/>
      <c r="BN705" s="241"/>
      <c r="BO705" s="241"/>
      <c r="BP705" s="241"/>
    </row>
    <row r="706" customFormat="false" ht="15" hidden="false" customHeight="false" outlineLevel="0" collapsed="false">
      <c r="A706" s="241"/>
      <c r="B706" s="241"/>
      <c r="C706" s="241"/>
      <c r="D706" s="241"/>
      <c r="E706" s="241"/>
      <c r="F706" s="241"/>
      <c r="G706" s="241"/>
      <c r="H706" s="241"/>
      <c r="I706" s="241"/>
      <c r="J706" s="241"/>
      <c r="K706" s="241"/>
      <c r="L706" s="241"/>
      <c r="M706" s="241"/>
      <c r="N706" s="243"/>
      <c r="O706" s="243"/>
      <c r="P706" s="243"/>
      <c r="Q706" s="244"/>
      <c r="R706" s="244"/>
      <c r="S706" s="244"/>
      <c r="T706" s="245"/>
      <c r="U706" s="244"/>
      <c r="V706" s="244"/>
      <c r="W706" s="244"/>
      <c r="X706" s="244"/>
      <c r="Y706" s="241"/>
      <c r="Z706" s="241"/>
      <c r="AA706" s="241"/>
      <c r="AB706" s="241"/>
      <c r="AC706" s="241"/>
      <c r="AD706" s="241"/>
      <c r="AE706" s="241"/>
      <c r="AF706" s="241"/>
      <c r="AG706" s="241"/>
      <c r="AH706" s="241"/>
      <c r="AI706" s="241"/>
      <c r="AJ706" s="241"/>
      <c r="AK706" s="241"/>
      <c r="AL706" s="241"/>
      <c r="AM706" s="241"/>
      <c r="AN706" s="241"/>
      <c r="AO706" s="241"/>
      <c r="AP706" s="241"/>
      <c r="AQ706" s="241"/>
      <c r="AR706" s="241"/>
      <c r="AS706" s="241"/>
      <c r="AT706" s="241"/>
      <c r="AU706" s="241"/>
      <c r="AV706" s="241"/>
      <c r="AW706" s="241"/>
      <c r="AX706" s="241"/>
      <c r="AY706" s="241"/>
      <c r="AZ706" s="241"/>
      <c r="BA706" s="241"/>
      <c r="BB706" s="241"/>
      <c r="BC706" s="241"/>
      <c r="BD706" s="241"/>
      <c r="BE706" s="241"/>
      <c r="BF706" s="241"/>
      <c r="BG706" s="241"/>
      <c r="BH706" s="241"/>
      <c r="BI706" s="241"/>
      <c r="BJ706" s="241"/>
      <c r="BK706" s="241"/>
      <c r="BL706" s="241"/>
      <c r="BM706" s="241"/>
      <c r="BN706" s="241"/>
      <c r="BO706" s="241"/>
      <c r="BP706" s="241"/>
    </row>
    <row r="707" customFormat="false" ht="15" hidden="false" customHeight="false" outlineLevel="0" collapsed="false">
      <c r="A707" s="241"/>
      <c r="B707" s="241"/>
      <c r="C707" s="241"/>
      <c r="D707" s="241"/>
      <c r="E707" s="241"/>
      <c r="F707" s="241"/>
      <c r="G707" s="241"/>
      <c r="H707" s="241"/>
      <c r="I707" s="241"/>
      <c r="J707" s="241"/>
      <c r="K707" s="241"/>
      <c r="L707" s="241"/>
      <c r="M707" s="241"/>
      <c r="N707" s="243"/>
      <c r="O707" s="243"/>
      <c r="P707" s="243"/>
      <c r="Q707" s="244"/>
      <c r="R707" s="244"/>
      <c r="S707" s="244"/>
      <c r="T707" s="245"/>
      <c r="U707" s="244"/>
      <c r="V707" s="244"/>
      <c r="W707" s="244"/>
      <c r="X707" s="244"/>
      <c r="Y707" s="241"/>
      <c r="Z707" s="241"/>
      <c r="AA707" s="241"/>
      <c r="AB707" s="241"/>
      <c r="AC707" s="241"/>
      <c r="AD707" s="241"/>
      <c r="AE707" s="241"/>
      <c r="AF707" s="241"/>
      <c r="AG707" s="241"/>
      <c r="AH707" s="241"/>
      <c r="AI707" s="241"/>
      <c r="AJ707" s="241"/>
      <c r="AK707" s="241"/>
      <c r="AL707" s="241"/>
      <c r="AM707" s="241"/>
      <c r="AN707" s="241"/>
      <c r="AO707" s="241"/>
      <c r="AP707" s="241"/>
      <c r="AQ707" s="241"/>
      <c r="AR707" s="241"/>
      <c r="AS707" s="241"/>
      <c r="AT707" s="241"/>
      <c r="AU707" s="241"/>
      <c r="AV707" s="241"/>
      <c r="AW707" s="241"/>
      <c r="AX707" s="241"/>
      <c r="AY707" s="241"/>
      <c r="AZ707" s="241"/>
      <c r="BA707" s="241"/>
      <c r="BB707" s="241"/>
      <c r="BC707" s="241"/>
      <c r="BD707" s="241"/>
      <c r="BE707" s="241"/>
      <c r="BF707" s="241"/>
      <c r="BG707" s="241"/>
      <c r="BH707" s="241"/>
      <c r="BI707" s="241"/>
      <c r="BJ707" s="241"/>
      <c r="BK707" s="241"/>
      <c r="BL707" s="241"/>
      <c r="BM707" s="241"/>
      <c r="BN707" s="241"/>
      <c r="BO707" s="241"/>
      <c r="BP707" s="241"/>
    </row>
    <row r="708" customFormat="false" ht="15" hidden="false" customHeight="false" outlineLevel="0" collapsed="false">
      <c r="A708" s="241"/>
      <c r="B708" s="241"/>
      <c r="C708" s="241"/>
      <c r="D708" s="241"/>
      <c r="E708" s="241"/>
      <c r="F708" s="241"/>
      <c r="G708" s="241"/>
      <c r="H708" s="241"/>
      <c r="I708" s="241"/>
      <c r="J708" s="241"/>
      <c r="K708" s="241"/>
      <c r="L708" s="241"/>
      <c r="M708" s="241"/>
      <c r="N708" s="243"/>
      <c r="O708" s="243"/>
      <c r="P708" s="243"/>
      <c r="Q708" s="244"/>
      <c r="R708" s="244"/>
      <c r="S708" s="244"/>
      <c r="T708" s="245"/>
      <c r="U708" s="244"/>
      <c r="V708" s="244"/>
      <c r="W708" s="244"/>
      <c r="X708" s="244"/>
      <c r="Y708" s="241"/>
      <c r="Z708" s="241"/>
      <c r="AA708" s="241"/>
      <c r="AB708" s="241"/>
      <c r="AC708" s="241"/>
      <c r="AD708" s="241"/>
      <c r="AE708" s="241"/>
      <c r="AF708" s="241"/>
      <c r="AG708" s="241"/>
      <c r="AH708" s="241"/>
      <c r="AI708" s="241"/>
      <c r="AJ708" s="241"/>
      <c r="AK708" s="241"/>
      <c r="AL708" s="241"/>
      <c r="AM708" s="241"/>
      <c r="AN708" s="241"/>
      <c r="AO708" s="241"/>
      <c r="AP708" s="241"/>
      <c r="AQ708" s="241"/>
      <c r="AR708" s="241"/>
      <c r="AS708" s="241"/>
      <c r="AT708" s="241"/>
      <c r="AU708" s="241"/>
      <c r="AV708" s="241"/>
      <c r="AW708" s="241"/>
      <c r="AX708" s="241"/>
      <c r="AY708" s="241"/>
      <c r="AZ708" s="241"/>
      <c r="BA708" s="241"/>
      <c r="BB708" s="241"/>
      <c r="BC708" s="241"/>
      <c r="BD708" s="241"/>
      <c r="BE708" s="241"/>
      <c r="BF708" s="241"/>
      <c r="BG708" s="241"/>
      <c r="BH708" s="241"/>
      <c r="BI708" s="241"/>
      <c r="BJ708" s="241"/>
      <c r="BK708" s="241"/>
      <c r="BL708" s="241"/>
      <c r="BM708" s="241"/>
      <c r="BN708" s="241"/>
      <c r="BO708" s="241"/>
      <c r="BP708" s="241"/>
    </row>
    <row r="709" customFormat="false" ht="15" hidden="false" customHeight="false" outlineLevel="0" collapsed="false">
      <c r="A709" s="241"/>
      <c r="B709" s="241"/>
      <c r="C709" s="241"/>
      <c r="D709" s="241"/>
      <c r="E709" s="241"/>
      <c r="F709" s="241"/>
      <c r="G709" s="241"/>
      <c r="H709" s="241"/>
      <c r="I709" s="241"/>
      <c r="J709" s="241"/>
      <c r="K709" s="241"/>
      <c r="L709" s="241"/>
      <c r="M709" s="241"/>
      <c r="N709" s="243"/>
      <c r="O709" s="243"/>
      <c r="P709" s="243"/>
      <c r="Q709" s="244"/>
      <c r="R709" s="244"/>
      <c r="S709" s="244"/>
      <c r="T709" s="245"/>
      <c r="U709" s="244"/>
      <c r="V709" s="244"/>
      <c r="W709" s="244"/>
      <c r="X709" s="244"/>
      <c r="Y709" s="241"/>
      <c r="Z709" s="241"/>
      <c r="AA709" s="241"/>
      <c r="AB709" s="241"/>
      <c r="AC709" s="241"/>
      <c r="AD709" s="241"/>
      <c r="AE709" s="241"/>
      <c r="AF709" s="241"/>
      <c r="AG709" s="241"/>
      <c r="AH709" s="241"/>
      <c r="AI709" s="241"/>
      <c r="AJ709" s="241"/>
      <c r="AK709" s="241"/>
      <c r="AL709" s="241"/>
      <c r="AM709" s="241"/>
      <c r="AN709" s="241"/>
      <c r="AO709" s="241"/>
      <c r="AP709" s="241"/>
      <c r="AQ709" s="241"/>
      <c r="AR709" s="241"/>
      <c r="AS709" s="241"/>
      <c r="AT709" s="241"/>
      <c r="AU709" s="241"/>
      <c r="AV709" s="241"/>
      <c r="AW709" s="241"/>
      <c r="AX709" s="241"/>
      <c r="AY709" s="241"/>
      <c r="AZ709" s="241"/>
      <c r="BA709" s="241"/>
      <c r="BB709" s="241"/>
      <c r="BC709" s="241"/>
      <c r="BD709" s="241"/>
      <c r="BE709" s="241"/>
      <c r="BF709" s="241"/>
      <c r="BG709" s="241"/>
      <c r="BH709" s="241"/>
      <c r="BI709" s="241"/>
      <c r="BJ709" s="241"/>
      <c r="BK709" s="241"/>
      <c r="BL709" s="241"/>
      <c r="BM709" s="241"/>
      <c r="BN709" s="241"/>
      <c r="BO709" s="241"/>
      <c r="BP709" s="241"/>
    </row>
    <row r="710" customFormat="false" ht="15" hidden="false" customHeight="false" outlineLevel="0" collapsed="false">
      <c r="A710" s="241"/>
      <c r="B710" s="241"/>
      <c r="C710" s="241"/>
      <c r="D710" s="241"/>
      <c r="E710" s="241"/>
      <c r="F710" s="241"/>
      <c r="G710" s="241"/>
      <c r="H710" s="241"/>
      <c r="I710" s="241"/>
      <c r="J710" s="241"/>
      <c r="K710" s="241"/>
      <c r="L710" s="241"/>
      <c r="M710" s="241"/>
      <c r="N710" s="243"/>
      <c r="O710" s="243"/>
      <c r="P710" s="243"/>
      <c r="Q710" s="244"/>
      <c r="R710" s="244"/>
      <c r="S710" s="244"/>
      <c r="T710" s="245"/>
      <c r="U710" s="244"/>
      <c r="V710" s="244"/>
      <c r="W710" s="244"/>
      <c r="X710" s="244"/>
      <c r="Y710" s="241"/>
      <c r="Z710" s="241"/>
      <c r="AA710" s="241"/>
      <c r="AB710" s="241"/>
      <c r="AC710" s="241"/>
      <c r="AD710" s="241"/>
      <c r="AE710" s="241"/>
      <c r="AF710" s="241"/>
      <c r="AG710" s="241"/>
      <c r="AH710" s="241"/>
      <c r="AI710" s="241"/>
      <c r="AJ710" s="241"/>
      <c r="AK710" s="241"/>
      <c r="AL710" s="241"/>
      <c r="AM710" s="241"/>
      <c r="AN710" s="241"/>
      <c r="AO710" s="241"/>
      <c r="AP710" s="241"/>
      <c r="AQ710" s="241"/>
      <c r="AR710" s="241"/>
      <c r="AS710" s="241"/>
      <c r="AT710" s="241"/>
      <c r="AU710" s="241"/>
      <c r="AV710" s="241"/>
      <c r="AW710" s="241"/>
      <c r="AX710" s="241"/>
      <c r="AY710" s="241"/>
      <c r="AZ710" s="241"/>
      <c r="BA710" s="241"/>
      <c r="BB710" s="241"/>
      <c r="BC710" s="241"/>
      <c r="BD710" s="241"/>
      <c r="BE710" s="241"/>
      <c r="BF710" s="241"/>
      <c r="BG710" s="241"/>
      <c r="BH710" s="241"/>
      <c r="BI710" s="241"/>
      <c r="BJ710" s="241"/>
      <c r="BK710" s="241"/>
      <c r="BL710" s="241"/>
      <c r="BM710" s="241"/>
      <c r="BN710" s="241"/>
      <c r="BO710" s="241"/>
      <c r="BP710" s="241"/>
    </row>
    <row r="711" customFormat="false" ht="15" hidden="false" customHeight="false" outlineLevel="0" collapsed="false">
      <c r="A711" s="241"/>
      <c r="B711" s="241"/>
      <c r="C711" s="241"/>
      <c r="D711" s="241"/>
      <c r="E711" s="241"/>
      <c r="F711" s="241"/>
      <c r="G711" s="241"/>
      <c r="H711" s="241"/>
      <c r="I711" s="241"/>
      <c r="J711" s="241"/>
      <c r="K711" s="241"/>
      <c r="L711" s="241"/>
      <c r="M711" s="241"/>
      <c r="N711" s="243"/>
      <c r="O711" s="243"/>
      <c r="P711" s="243"/>
      <c r="Q711" s="244"/>
      <c r="R711" s="244"/>
      <c r="S711" s="244"/>
      <c r="T711" s="245"/>
      <c r="U711" s="244"/>
      <c r="V711" s="244"/>
      <c r="W711" s="244"/>
      <c r="X711" s="244"/>
      <c r="Y711" s="241"/>
      <c r="Z711" s="241"/>
      <c r="AA711" s="241"/>
      <c r="AB711" s="241"/>
      <c r="AC711" s="241"/>
      <c r="AD711" s="241"/>
      <c r="AE711" s="241"/>
      <c r="AF711" s="241"/>
      <c r="AG711" s="241"/>
      <c r="AH711" s="241"/>
      <c r="AI711" s="241"/>
      <c r="AJ711" s="241"/>
      <c r="AK711" s="241"/>
      <c r="AL711" s="241"/>
      <c r="AM711" s="241"/>
      <c r="AN711" s="241"/>
      <c r="AO711" s="241"/>
      <c r="AP711" s="241"/>
      <c r="AQ711" s="241"/>
      <c r="AR711" s="241"/>
      <c r="AS711" s="241"/>
      <c r="AT711" s="241"/>
      <c r="AU711" s="241"/>
      <c r="AV711" s="241"/>
      <c r="AW711" s="241"/>
      <c r="AX711" s="241"/>
      <c r="AY711" s="241"/>
      <c r="AZ711" s="241"/>
      <c r="BA711" s="241"/>
      <c r="BB711" s="241"/>
      <c r="BC711" s="241"/>
      <c r="BD711" s="241"/>
      <c r="BE711" s="241"/>
      <c r="BF711" s="241"/>
      <c r="BG711" s="241"/>
      <c r="BH711" s="241"/>
      <c r="BI711" s="241"/>
      <c r="BJ711" s="241"/>
      <c r="BK711" s="241"/>
      <c r="BL711" s="241"/>
      <c r="BM711" s="241"/>
      <c r="BN711" s="241"/>
      <c r="BO711" s="241"/>
      <c r="BP711" s="241"/>
    </row>
    <row r="712" customFormat="false" ht="15" hidden="false" customHeight="false" outlineLevel="0" collapsed="false">
      <c r="A712" s="241"/>
      <c r="B712" s="241"/>
      <c r="C712" s="241"/>
      <c r="D712" s="241"/>
      <c r="E712" s="241"/>
      <c r="F712" s="241"/>
      <c r="G712" s="241"/>
      <c r="H712" s="241"/>
      <c r="I712" s="241"/>
      <c r="J712" s="241"/>
      <c r="K712" s="241"/>
      <c r="L712" s="241"/>
      <c r="M712" s="241"/>
      <c r="N712" s="243"/>
      <c r="O712" s="243"/>
      <c r="P712" s="243"/>
      <c r="Q712" s="244"/>
      <c r="R712" s="244"/>
      <c r="S712" s="244"/>
      <c r="T712" s="245"/>
      <c r="U712" s="244"/>
      <c r="V712" s="244"/>
      <c r="W712" s="244"/>
      <c r="X712" s="244"/>
      <c r="Y712" s="241"/>
      <c r="Z712" s="241"/>
      <c r="AA712" s="241"/>
      <c r="AB712" s="241"/>
      <c r="AC712" s="241"/>
      <c r="AD712" s="241"/>
      <c r="AE712" s="241"/>
      <c r="AF712" s="241"/>
      <c r="AG712" s="241"/>
      <c r="AH712" s="241"/>
      <c r="AI712" s="241"/>
      <c r="AJ712" s="241"/>
      <c r="AK712" s="241"/>
      <c r="AL712" s="241"/>
      <c r="AM712" s="241"/>
      <c r="AN712" s="241"/>
      <c r="AO712" s="241"/>
      <c r="AP712" s="241"/>
      <c r="AQ712" s="241"/>
      <c r="AR712" s="241"/>
      <c r="AS712" s="241"/>
      <c r="AT712" s="241"/>
      <c r="AU712" s="241"/>
      <c r="AV712" s="241"/>
      <c r="AW712" s="241"/>
      <c r="AX712" s="241"/>
      <c r="AY712" s="241"/>
      <c r="AZ712" s="241"/>
      <c r="BA712" s="241"/>
      <c r="BB712" s="241"/>
      <c r="BC712" s="241"/>
      <c r="BD712" s="241"/>
      <c r="BE712" s="241"/>
      <c r="BF712" s="241"/>
      <c r="BG712" s="241"/>
      <c r="BH712" s="241"/>
      <c r="BI712" s="241"/>
      <c r="BJ712" s="241"/>
      <c r="BK712" s="241"/>
      <c r="BL712" s="241"/>
      <c r="BM712" s="241"/>
      <c r="BN712" s="241"/>
      <c r="BO712" s="241"/>
      <c r="BP712" s="241"/>
    </row>
    <row r="713" customFormat="false" ht="15" hidden="false" customHeight="false" outlineLevel="0" collapsed="false">
      <c r="A713" s="241"/>
      <c r="B713" s="241"/>
      <c r="C713" s="241"/>
      <c r="D713" s="241"/>
      <c r="E713" s="241"/>
      <c r="F713" s="241"/>
      <c r="G713" s="241"/>
      <c r="H713" s="241"/>
      <c r="I713" s="241"/>
      <c r="J713" s="241"/>
      <c r="K713" s="241"/>
      <c r="L713" s="241"/>
      <c r="M713" s="241"/>
      <c r="N713" s="243"/>
      <c r="O713" s="243"/>
      <c r="P713" s="243"/>
      <c r="Q713" s="244"/>
      <c r="R713" s="244"/>
      <c r="S713" s="244"/>
      <c r="T713" s="245"/>
      <c r="U713" s="244"/>
      <c r="V713" s="244"/>
      <c r="W713" s="244"/>
      <c r="X713" s="244"/>
      <c r="Y713" s="241"/>
      <c r="Z713" s="241"/>
      <c r="AA713" s="241"/>
      <c r="AB713" s="241"/>
      <c r="AC713" s="241"/>
      <c r="AD713" s="241"/>
      <c r="AE713" s="241"/>
      <c r="AF713" s="241"/>
      <c r="AG713" s="241"/>
      <c r="AH713" s="241"/>
      <c r="AI713" s="241"/>
      <c r="AJ713" s="241"/>
      <c r="AK713" s="241"/>
      <c r="AL713" s="241"/>
      <c r="AM713" s="241"/>
      <c r="AN713" s="241"/>
      <c r="AO713" s="241"/>
      <c r="AP713" s="241"/>
      <c r="AQ713" s="241"/>
      <c r="AR713" s="241"/>
      <c r="AS713" s="241"/>
      <c r="AT713" s="241"/>
      <c r="AU713" s="241"/>
      <c r="AV713" s="241"/>
      <c r="AW713" s="241"/>
      <c r="AX713" s="241"/>
      <c r="AY713" s="241"/>
      <c r="AZ713" s="241"/>
      <c r="BA713" s="241"/>
      <c r="BB713" s="241"/>
      <c r="BC713" s="241"/>
      <c r="BD713" s="241"/>
      <c r="BE713" s="241"/>
      <c r="BF713" s="241"/>
      <c r="BG713" s="241"/>
      <c r="BH713" s="241"/>
      <c r="BI713" s="241"/>
      <c r="BJ713" s="241"/>
      <c r="BK713" s="241"/>
      <c r="BL713" s="241"/>
      <c r="BM713" s="241"/>
      <c r="BN713" s="241"/>
      <c r="BO713" s="241"/>
      <c r="BP713" s="241"/>
    </row>
    <row r="714" customFormat="false" ht="15" hidden="false" customHeight="false" outlineLevel="0" collapsed="false">
      <c r="A714" s="241"/>
      <c r="B714" s="241"/>
      <c r="C714" s="241"/>
      <c r="D714" s="241"/>
      <c r="E714" s="241"/>
      <c r="F714" s="241"/>
      <c r="G714" s="241"/>
      <c r="H714" s="241"/>
      <c r="I714" s="241"/>
      <c r="J714" s="241"/>
      <c r="K714" s="241"/>
      <c r="L714" s="241"/>
      <c r="M714" s="241"/>
      <c r="N714" s="243"/>
      <c r="O714" s="243"/>
      <c r="P714" s="243"/>
      <c r="Q714" s="244"/>
      <c r="R714" s="244"/>
      <c r="S714" s="244"/>
      <c r="T714" s="245"/>
      <c r="U714" s="244"/>
      <c r="V714" s="244"/>
      <c r="W714" s="244"/>
      <c r="X714" s="244"/>
      <c r="Y714" s="241"/>
      <c r="Z714" s="241"/>
      <c r="AA714" s="241"/>
      <c r="AB714" s="241"/>
      <c r="AC714" s="241"/>
      <c r="AD714" s="241"/>
      <c r="AE714" s="241"/>
      <c r="AF714" s="241"/>
      <c r="AG714" s="241"/>
      <c r="AH714" s="241"/>
      <c r="AI714" s="241"/>
      <c r="AJ714" s="241"/>
      <c r="AK714" s="241"/>
      <c r="AL714" s="241"/>
      <c r="AM714" s="241"/>
      <c r="AN714" s="241"/>
      <c r="AO714" s="241"/>
      <c r="AP714" s="241"/>
      <c r="AQ714" s="241"/>
      <c r="AR714" s="241"/>
      <c r="AS714" s="241"/>
      <c r="AT714" s="241"/>
      <c r="AU714" s="241"/>
      <c r="AV714" s="241"/>
      <c r="AW714" s="241"/>
      <c r="AX714" s="241"/>
      <c r="AY714" s="241"/>
      <c r="AZ714" s="241"/>
      <c r="BA714" s="241"/>
      <c r="BB714" s="241"/>
      <c r="BC714" s="241"/>
      <c r="BD714" s="241"/>
      <c r="BE714" s="241"/>
      <c r="BF714" s="241"/>
      <c r="BG714" s="241"/>
      <c r="BH714" s="241"/>
      <c r="BI714" s="241"/>
      <c r="BJ714" s="241"/>
      <c r="BK714" s="241"/>
      <c r="BL714" s="241"/>
      <c r="BM714" s="241"/>
      <c r="BN714" s="241"/>
      <c r="BO714" s="241"/>
      <c r="BP714" s="241"/>
    </row>
    <row r="715" customFormat="false" ht="15" hidden="false" customHeight="false" outlineLevel="0" collapsed="false">
      <c r="A715" s="241"/>
      <c r="B715" s="241"/>
      <c r="C715" s="241"/>
      <c r="D715" s="241"/>
      <c r="E715" s="241"/>
      <c r="F715" s="241"/>
      <c r="G715" s="241"/>
      <c r="H715" s="241"/>
      <c r="I715" s="241"/>
      <c r="J715" s="241"/>
      <c r="K715" s="241"/>
      <c r="L715" s="241"/>
      <c r="M715" s="241"/>
      <c r="N715" s="243"/>
      <c r="O715" s="243"/>
      <c r="P715" s="243"/>
      <c r="Q715" s="244"/>
      <c r="R715" s="244"/>
      <c r="S715" s="244"/>
      <c r="T715" s="245"/>
      <c r="U715" s="244"/>
      <c r="V715" s="244"/>
      <c r="W715" s="244"/>
      <c r="X715" s="244"/>
      <c r="Y715" s="241"/>
      <c r="Z715" s="241"/>
      <c r="AA715" s="241"/>
      <c r="AB715" s="241"/>
      <c r="AC715" s="241"/>
      <c r="AD715" s="241"/>
      <c r="AE715" s="241"/>
      <c r="AF715" s="241"/>
      <c r="AG715" s="241"/>
      <c r="AH715" s="241"/>
      <c r="AI715" s="241"/>
      <c r="AJ715" s="241"/>
      <c r="AK715" s="241"/>
      <c r="AL715" s="241"/>
      <c r="AM715" s="241"/>
      <c r="AN715" s="241"/>
      <c r="AO715" s="241"/>
      <c r="AP715" s="241"/>
      <c r="AQ715" s="241"/>
      <c r="AR715" s="241"/>
      <c r="AS715" s="241"/>
      <c r="AT715" s="241"/>
      <c r="AU715" s="241"/>
      <c r="AV715" s="241"/>
      <c r="AW715" s="241"/>
      <c r="AX715" s="241"/>
      <c r="AY715" s="241"/>
      <c r="AZ715" s="241"/>
      <c r="BA715" s="241"/>
      <c r="BB715" s="241"/>
      <c r="BC715" s="241"/>
      <c r="BD715" s="241"/>
      <c r="BE715" s="241"/>
      <c r="BF715" s="241"/>
      <c r="BG715" s="241"/>
      <c r="BH715" s="241"/>
      <c r="BI715" s="241"/>
      <c r="BJ715" s="241"/>
      <c r="BK715" s="241"/>
      <c r="BL715" s="241"/>
      <c r="BM715" s="241"/>
      <c r="BN715" s="241"/>
      <c r="BO715" s="241"/>
      <c r="BP715" s="241"/>
    </row>
    <row r="716" customFormat="false" ht="15" hidden="false" customHeight="false" outlineLevel="0" collapsed="false">
      <c r="A716" s="241"/>
      <c r="B716" s="241"/>
      <c r="C716" s="241"/>
      <c r="D716" s="241"/>
      <c r="E716" s="241"/>
      <c r="F716" s="241"/>
      <c r="G716" s="241"/>
      <c r="H716" s="241"/>
      <c r="I716" s="241"/>
      <c r="J716" s="241"/>
      <c r="K716" s="241"/>
      <c r="L716" s="241"/>
      <c r="M716" s="241"/>
      <c r="N716" s="243"/>
      <c r="O716" s="243"/>
      <c r="P716" s="243"/>
      <c r="Q716" s="244"/>
      <c r="R716" s="244"/>
      <c r="S716" s="244"/>
      <c r="T716" s="245"/>
      <c r="U716" s="244"/>
      <c r="V716" s="244"/>
      <c r="W716" s="244"/>
      <c r="X716" s="244"/>
      <c r="Y716" s="241"/>
      <c r="Z716" s="241"/>
      <c r="AA716" s="241"/>
      <c r="AB716" s="241"/>
      <c r="AC716" s="241"/>
      <c r="AD716" s="241"/>
      <c r="AE716" s="241"/>
      <c r="AF716" s="241"/>
      <c r="AG716" s="241"/>
      <c r="AH716" s="241"/>
      <c r="AI716" s="241"/>
      <c r="AJ716" s="241"/>
      <c r="AK716" s="241"/>
      <c r="AL716" s="241"/>
      <c r="AM716" s="241"/>
      <c r="AN716" s="241"/>
      <c r="AO716" s="241"/>
      <c r="AP716" s="241"/>
      <c r="AQ716" s="241"/>
      <c r="AR716" s="241"/>
      <c r="AS716" s="241"/>
      <c r="AT716" s="241"/>
      <c r="AU716" s="241"/>
      <c r="AV716" s="241"/>
      <c r="AW716" s="241"/>
      <c r="AX716" s="241"/>
      <c r="AY716" s="241"/>
      <c r="AZ716" s="241"/>
      <c r="BA716" s="241"/>
      <c r="BB716" s="241"/>
      <c r="BC716" s="241"/>
      <c r="BD716" s="241"/>
      <c r="BE716" s="241"/>
      <c r="BF716" s="241"/>
      <c r="BG716" s="241"/>
      <c r="BH716" s="241"/>
      <c r="BI716" s="241"/>
      <c r="BJ716" s="241"/>
      <c r="BK716" s="241"/>
      <c r="BL716" s="241"/>
      <c r="BM716" s="241"/>
      <c r="BN716" s="241"/>
      <c r="BO716" s="241"/>
      <c r="BP716" s="241"/>
    </row>
    <row r="717" customFormat="false" ht="15" hidden="false" customHeight="false" outlineLevel="0" collapsed="false">
      <c r="A717" s="241"/>
      <c r="B717" s="241"/>
      <c r="C717" s="241"/>
      <c r="D717" s="241"/>
      <c r="E717" s="241"/>
      <c r="F717" s="241"/>
      <c r="G717" s="241"/>
      <c r="H717" s="241"/>
      <c r="I717" s="241"/>
      <c r="J717" s="241"/>
      <c r="K717" s="241"/>
      <c r="L717" s="241"/>
      <c r="M717" s="241"/>
      <c r="N717" s="243"/>
      <c r="O717" s="243"/>
      <c r="P717" s="243"/>
      <c r="Q717" s="244"/>
      <c r="R717" s="244"/>
      <c r="S717" s="244"/>
      <c r="T717" s="245"/>
      <c r="U717" s="244"/>
      <c r="V717" s="244"/>
      <c r="W717" s="244"/>
      <c r="X717" s="244"/>
      <c r="Y717" s="241"/>
      <c r="Z717" s="241"/>
      <c r="AA717" s="241"/>
      <c r="AB717" s="241"/>
      <c r="AC717" s="241"/>
      <c r="AD717" s="241"/>
      <c r="AE717" s="241"/>
      <c r="AF717" s="241"/>
      <c r="AG717" s="241"/>
      <c r="AH717" s="241"/>
      <c r="AI717" s="241"/>
      <c r="AJ717" s="241"/>
      <c r="AK717" s="241"/>
      <c r="AL717" s="241"/>
      <c r="AM717" s="241"/>
      <c r="AN717" s="241"/>
      <c r="AO717" s="241"/>
      <c r="AP717" s="241"/>
      <c r="AQ717" s="241"/>
      <c r="AR717" s="241"/>
      <c r="AS717" s="241"/>
      <c r="AT717" s="241"/>
      <c r="AU717" s="241"/>
      <c r="AV717" s="241"/>
      <c r="AW717" s="241"/>
      <c r="AX717" s="241"/>
      <c r="AY717" s="241"/>
      <c r="AZ717" s="241"/>
      <c r="BA717" s="241"/>
      <c r="BB717" s="241"/>
      <c r="BC717" s="241"/>
      <c r="BD717" s="241"/>
      <c r="BE717" s="241"/>
      <c r="BF717" s="241"/>
      <c r="BG717" s="241"/>
      <c r="BH717" s="241"/>
      <c r="BI717" s="241"/>
      <c r="BJ717" s="241"/>
      <c r="BK717" s="241"/>
      <c r="BL717" s="241"/>
      <c r="BM717" s="241"/>
      <c r="BN717" s="241"/>
      <c r="BO717" s="241"/>
      <c r="BP717" s="241"/>
    </row>
    <row r="718" customFormat="false" ht="15" hidden="false" customHeight="false" outlineLevel="0" collapsed="false">
      <c r="A718" s="241"/>
      <c r="B718" s="241"/>
      <c r="C718" s="241"/>
      <c r="D718" s="241"/>
      <c r="E718" s="241"/>
      <c r="F718" s="241"/>
      <c r="G718" s="241"/>
      <c r="H718" s="241"/>
      <c r="I718" s="241"/>
      <c r="J718" s="241"/>
      <c r="K718" s="241"/>
      <c r="L718" s="241"/>
      <c r="M718" s="241"/>
      <c r="N718" s="243"/>
      <c r="O718" s="243"/>
      <c r="P718" s="243"/>
      <c r="Q718" s="244"/>
      <c r="R718" s="244"/>
      <c r="S718" s="244"/>
      <c r="T718" s="245"/>
      <c r="U718" s="244"/>
      <c r="V718" s="244"/>
      <c r="W718" s="244"/>
      <c r="X718" s="244"/>
      <c r="Y718" s="241"/>
      <c r="Z718" s="241"/>
      <c r="AA718" s="241"/>
      <c r="AB718" s="241"/>
      <c r="AC718" s="241"/>
      <c r="AD718" s="241"/>
      <c r="AE718" s="241"/>
      <c r="AF718" s="241"/>
      <c r="AG718" s="241"/>
      <c r="AH718" s="241"/>
      <c r="AI718" s="241"/>
      <c r="AJ718" s="241"/>
      <c r="AK718" s="241"/>
      <c r="AL718" s="241"/>
      <c r="AM718" s="241"/>
      <c r="AN718" s="241"/>
      <c r="AO718" s="241"/>
      <c r="AP718" s="241"/>
      <c r="AQ718" s="241"/>
      <c r="AR718" s="241"/>
      <c r="AS718" s="241"/>
      <c r="AT718" s="241"/>
      <c r="AU718" s="241"/>
      <c r="AV718" s="241"/>
      <c r="AW718" s="241"/>
      <c r="AX718" s="241"/>
      <c r="AY718" s="241"/>
      <c r="AZ718" s="241"/>
      <c r="BA718" s="241"/>
      <c r="BB718" s="241"/>
      <c r="BC718" s="241"/>
      <c r="BD718" s="241"/>
      <c r="BE718" s="241"/>
      <c r="BF718" s="241"/>
      <c r="BG718" s="241"/>
      <c r="BH718" s="241"/>
      <c r="BI718" s="241"/>
      <c r="BJ718" s="241"/>
      <c r="BK718" s="241"/>
      <c r="BL718" s="241"/>
      <c r="BM718" s="241"/>
      <c r="BN718" s="241"/>
      <c r="BO718" s="241"/>
      <c r="BP718" s="241"/>
    </row>
    <row r="719" customFormat="false" ht="15" hidden="false" customHeight="false" outlineLevel="0" collapsed="false">
      <c r="A719" s="241"/>
      <c r="B719" s="241"/>
      <c r="C719" s="241"/>
      <c r="D719" s="241"/>
      <c r="E719" s="241"/>
      <c r="F719" s="241"/>
      <c r="G719" s="241"/>
      <c r="H719" s="241"/>
      <c r="I719" s="241"/>
      <c r="J719" s="241"/>
      <c r="K719" s="241"/>
      <c r="L719" s="241"/>
      <c r="M719" s="241"/>
      <c r="N719" s="243"/>
      <c r="O719" s="243"/>
      <c r="P719" s="243"/>
      <c r="Q719" s="244"/>
      <c r="R719" s="244"/>
      <c r="S719" s="244"/>
      <c r="T719" s="245"/>
      <c r="U719" s="244"/>
      <c r="V719" s="244"/>
      <c r="W719" s="244"/>
      <c r="X719" s="244"/>
      <c r="Y719" s="241"/>
      <c r="Z719" s="241"/>
      <c r="AA719" s="241"/>
      <c r="AB719" s="241"/>
      <c r="AC719" s="241"/>
      <c r="AD719" s="241"/>
      <c r="AE719" s="241"/>
      <c r="AF719" s="241"/>
      <c r="AG719" s="241"/>
      <c r="AH719" s="241"/>
      <c r="AI719" s="241"/>
      <c r="AJ719" s="241"/>
      <c r="AK719" s="241"/>
      <c r="AL719" s="241"/>
      <c r="AM719" s="241"/>
      <c r="AN719" s="241"/>
      <c r="AO719" s="241"/>
      <c r="AP719" s="241"/>
      <c r="AQ719" s="241"/>
      <c r="AR719" s="241"/>
      <c r="AS719" s="241"/>
      <c r="AT719" s="241"/>
      <c r="AU719" s="241"/>
      <c r="AV719" s="241"/>
      <c r="AW719" s="241"/>
      <c r="AX719" s="241"/>
      <c r="AY719" s="241"/>
      <c r="AZ719" s="241"/>
      <c r="BA719" s="241"/>
      <c r="BB719" s="241"/>
      <c r="BC719" s="241"/>
      <c r="BD719" s="241"/>
      <c r="BE719" s="241"/>
      <c r="BF719" s="241"/>
      <c r="BG719" s="241"/>
      <c r="BH719" s="241"/>
      <c r="BI719" s="241"/>
      <c r="BJ719" s="241"/>
      <c r="BK719" s="241"/>
      <c r="BL719" s="241"/>
      <c r="BM719" s="241"/>
      <c r="BN719" s="241"/>
      <c r="BO719" s="241"/>
      <c r="BP719" s="241"/>
    </row>
    <row r="720" customFormat="false" ht="15" hidden="false" customHeight="false" outlineLevel="0" collapsed="false">
      <c r="A720" s="241"/>
      <c r="B720" s="241"/>
      <c r="C720" s="241"/>
      <c r="D720" s="241"/>
      <c r="E720" s="241"/>
      <c r="F720" s="241"/>
      <c r="G720" s="241"/>
      <c r="H720" s="241"/>
      <c r="I720" s="241"/>
      <c r="J720" s="241"/>
      <c r="K720" s="241"/>
      <c r="L720" s="241"/>
      <c r="M720" s="241"/>
      <c r="N720" s="243"/>
      <c r="O720" s="243"/>
      <c r="P720" s="243"/>
      <c r="Q720" s="244"/>
      <c r="R720" s="244"/>
      <c r="S720" s="244"/>
      <c r="T720" s="245"/>
      <c r="U720" s="244"/>
      <c r="V720" s="244"/>
      <c r="W720" s="244"/>
      <c r="X720" s="244"/>
      <c r="Y720" s="241"/>
      <c r="Z720" s="241"/>
      <c r="AA720" s="241"/>
      <c r="AB720" s="241"/>
      <c r="AC720" s="241"/>
      <c r="AD720" s="241"/>
      <c r="AE720" s="241"/>
      <c r="AF720" s="241"/>
      <c r="AG720" s="241"/>
      <c r="AH720" s="241"/>
      <c r="AI720" s="241"/>
      <c r="AJ720" s="241"/>
      <c r="AK720" s="241"/>
      <c r="AL720" s="241"/>
      <c r="AM720" s="241"/>
      <c r="AN720" s="241"/>
      <c r="AO720" s="241"/>
      <c r="AP720" s="241"/>
      <c r="AQ720" s="241"/>
      <c r="AR720" s="241"/>
      <c r="AS720" s="241"/>
      <c r="AT720" s="241"/>
      <c r="AU720" s="241"/>
      <c r="AV720" s="241"/>
      <c r="AW720" s="241"/>
      <c r="AX720" s="241"/>
      <c r="AY720" s="241"/>
      <c r="AZ720" s="241"/>
      <c r="BA720" s="241"/>
      <c r="BB720" s="241"/>
      <c r="BC720" s="241"/>
      <c r="BD720" s="241"/>
      <c r="BE720" s="241"/>
      <c r="BF720" s="241"/>
      <c r="BG720" s="241"/>
      <c r="BH720" s="241"/>
      <c r="BI720" s="241"/>
      <c r="BJ720" s="241"/>
      <c r="BK720" s="241"/>
      <c r="BL720" s="241"/>
      <c r="BM720" s="241"/>
      <c r="BN720" s="241"/>
      <c r="BO720" s="241"/>
      <c r="BP720" s="241"/>
    </row>
    <row r="721" customFormat="false" ht="15" hidden="false" customHeight="false" outlineLevel="0" collapsed="false">
      <c r="A721" s="241"/>
      <c r="B721" s="241"/>
      <c r="C721" s="241"/>
      <c r="D721" s="241"/>
      <c r="E721" s="241"/>
      <c r="F721" s="241"/>
      <c r="G721" s="241"/>
      <c r="H721" s="241"/>
      <c r="I721" s="241"/>
      <c r="J721" s="241"/>
      <c r="K721" s="241"/>
      <c r="L721" s="241"/>
      <c r="M721" s="241"/>
      <c r="N721" s="243"/>
      <c r="O721" s="243"/>
      <c r="P721" s="243"/>
      <c r="Q721" s="244"/>
      <c r="R721" s="244"/>
      <c r="S721" s="244"/>
      <c r="T721" s="245"/>
      <c r="U721" s="244"/>
      <c r="V721" s="244"/>
      <c r="W721" s="244"/>
      <c r="X721" s="244"/>
      <c r="Y721" s="241"/>
      <c r="Z721" s="241"/>
      <c r="AA721" s="241"/>
      <c r="AB721" s="241"/>
      <c r="AC721" s="241"/>
      <c r="AD721" s="241"/>
      <c r="AE721" s="241"/>
      <c r="AF721" s="241"/>
      <c r="AG721" s="241"/>
      <c r="AH721" s="241"/>
      <c r="AI721" s="241"/>
      <c r="AJ721" s="241"/>
      <c r="AK721" s="241"/>
      <c r="AL721" s="241"/>
      <c r="AM721" s="241"/>
      <c r="AN721" s="241"/>
      <c r="AO721" s="241"/>
      <c r="AP721" s="241"/>
      <c r="AQ721" s="241"/>
      <c r="AR721" s="241"/>
      <c r="AS721" s="241"/>
      <c r="AT721" s="241"/>
      <c r="AU721" s="241"/>
      <c r="AV721" s="241"/>
      <c r="AW721" s="241"/>
      <c r="AX721" s="241"/>
      <c r="AY721" s="241"/>
      <c r="AZ721" s="241"/>
      <c r="BA721" s="241"/>
      <c r="BB721" s="241"/>
      <c r="BC721" s="241"/>
      <c r="BD721" s="241"/>
      <c r="BE721" s="241"/>
      <c r="BF721" s="241"/>
      <c r="BG721" s="241"/>
      <c r="BH721" s="241"/>
      <c r="BI721" s="241"/>
      <c r="BJ721" s="241"/>
      <c r="BK721" s="241"/>
      <c r="BL721" s="241"/>
      <c r="BM721" s="241"/>
      <c r="BN721" s="241"/>
      <c r="BO721" s="241"/>
      <c r="BP721" s="241"/>
    </row>
    <row r="722" customFormat="false" ht="15" hidden="false" customHeight="false" outlineLevel="0" collapsed="false">
      <c r="A722" s="241"/>
      <c r="B722" s="241"/>
      <c r="C722" s="241"/>
      <c r="D722" s="241"/>
      <c r="E722" s="241"/>
      <c r="F722" s="241"/>
      <c r="G722" s="241"/>
      <c r="H722" s="241"/>
      <c r="I722" s="241"/>
      <c r="J722" s="241"/>
      <c r="K722" s="241"/>
      <c r="L722" s="241"/>
      <c r="M722" s="241"/>
      <c r="N722" s="243"/>
      <c r="O722" s="243"/>
      <c r="P722" s="243"/>
      <c r="Q722" s="244"/>
      <c r="R722" s="244"/>
      <c r="S722" s="244"/>
      <c r="T722" s="245"/>
      <c r="U722" s="244"/>
      <c r="V722" s="244"/>
      <c r="W722" s="244"/>
      <c r="X722" s="244"/>
      <c r="Y722" s="241"/>
      <c r="Z722" s="241"/>
      <c r="AA722" s="241"/>
      <c r="AB722" s="241"/>
      <c r="AC722" s="241"/>
      <c r="AD722" s="241"/>
      <c r="AE722" s="241"/>
      <c r="AF722" s="241"/>
      <c r="AG722" s="241"/>
      <c r="AH722" s="241"/>
      <c r="AI722" s="241"/>
      <c r="AJ722" s="241"/>
      <c r="AK722" s="241"/>
      <c r="AL722" s="241"/>
      <c r="AM722" s="241"/>
      <c r="AN722" s="241"/>
      <c r="AO722" s="241"/>
      <c r="AP722" s="241"/>
      <c r="AQ722" s="241"/>
      <c r="AR722" s="241"/>
      <c r="AS722" s="241"/>
      <c r="AT722" s="241"/>
      <c r="AU722" s="241"/>
      <c r="AV722" s="241"/>
      <c r="AW722" s="241"/>
      <c r="AX722" s="241"/>
      <c r="AY722" s="241"/>
      <c r="AZ722" s="241"/>
      <c r="BA722" s="241"/>
      <c r="BB722" s="241"/>
      <c r="BC722" s="241"/>
      <c r="BD722" s="241"/>
      <c r="BE722" s="241"/>
      <c r="BF722" s="241"/>
      <c r="BG722" s="241"/>
      <c r="BH722" s="241"/>
      <c r="BI722" s="241"/>
      <c r="BJ722" s="241"/>
      <c r="BK722" s="241"/>
      <c r="BL722" s="241"/>
      <c r="BM722" s="241"/>
      <c r="BN722" s="241"/>
      <c r="BO722" s="241"/>
      <c r="BP722" s="241"/>
    </row>
    <row r="723" customFormat="false" ht="15" hidden="false" customHeight="false" outlineLevel="0" collapsed="false">
      <c r="A723" s="241"/>
      <c r="B723" s="241"/>
      <c r="C723" s="241"/>
      <c r="D723" s="241"/>
      <c r="E723" s="241"/>
      <c r="F723" s="241"/>
      <c r="G723" s="241"/>
      <c r="H723" s="241"/>
      <c r="I723" s="241"/>
      <c r="J723" s="241"/>
      <c r="K723" s="241"/>
      <c r="L723" s="241"/>
      <c r="M723" s="241"/>
      <c r="N723" s="243"/>
      <c r="O723" s="243"/>
      <c r="P723" s="243"/>
      <c r="Q723" s="244"/>
      <c r="R723" s="244"/>
      <c r="S723" s="244"/>
      <c r="T723" s="245"/>
      <c r="U723" s="244"/>
      <c r="V723" s="244"/>
      <c r="W723" s="244"/>
      <c r="X723" s="244"/>
      <c r="Y723" s="241"/>
      <c r="Z723" s="241"/>
      <c r="AA723" s="241"/>
      <c r="AB723" s="241"/>
      <c r="AC723" s="241"/>
      <c r="AD723" s="241"/>
      <c r="AE723" s="241"/>
      <c r="AF723" s="241"/>
      <c r="AG723" s="241"/>
      <c r="AH723" s="241"/>
      <c r="AI723" s="241"/>
      <c r="AJ723" s="241"/>
      <c r="AK723" s="241"/>
      <c r="AL723" s="241"/>
      <c r="AM723" s="241"/>
      <c r="AN723" s="241"/>
      <c r="AO723" s="241"/>
      <c r="AP723" s="241"/>
      <c r="AQ723" s="241"/>
      <c r="AR723" s="241"/>
      <c r="AS723" s="241"/>
      <c r="AT723" s="241"/>
      <c r="AU723" s="241"/>
      <c r="AV723" s="241"/>
      <c r="AW723" s="241"/>
      <c r="AX723" s="241"/>
      <c r="AY723" s="241"/>
      <c r="AZ723" s="241"/>
      <c r="BA723" s="241"/>
      <c r="BB723" s="241"/>
      <c r="BC723" s="241"/>
      <c r="BD723" s="241"/>
      <c r="BE723" s="241"/>
      <c r="BF723" s="241"/>
      <c r="BG723" s="241"/>
      <c r="BH723" s="241"/>
      <c r="BI723" s="241"/>
      <c r="BJ723" s="241"/>
      <c r="BK723" s="241"/>
      <c r="BL723" s="241"/>
      <c r="BM723" s="241"/>
      <c r="BN723" s="241"/>
      <c r="BO723" s="241"/>
      <c r="BP723" s="241"/>
    </row>
    <row r="724" customFormat="false" ht="15" hidden="false" customHeight="false" outlineLevel="0" collapsed="false">
      <c r="A724" s="241"/>
      <c r="B724" s="241"/>
      <c r="C724" s="241"/>
      <c r="D724" s="241"/>
      <c r="E724" s="241"/>
      <c r="F724" s="241"/>
      <c r="G724" s="241"/>
      <c r="H724" s="241"/>
      <c r="I724" s="241"/>
      <c r="J724" s="241"/>
      <c r="K724" s="241"/>
      <c r="L724" s="241"/>
      <c r="M724" s="241"/>
      <c r="N724" s="243"/>
      <c r="O724" s="243"/>
      <c r="P724" s="243"/>
      <c r="Q724" s="244"/>
      <c r="R724" s="244"/>
      <c r="S724" s="244"/>
      <c r="T724" s="245"/>
      <c r="U724" s="244"/>
      <c r="V724" s="244"/>
      <c r="W724" s="244"/>
      <c r="X724" s="244"/>
      <c r="Y724" s="241"/>
      <c r="Z724" s="241"/>
      <c r="AA724" s="241"/>
      <c r="AB724" s="241"/>
      <c r="AC724" s="241"/>
      <c r="AD724" s="241"/>
      <c r="AE724" s="241"/>
      <c r="AF724" s="241"/>
      <c r="AG724" s="241"/>
      <c r="AH724" s="241"/>
      <c r="AI724" s="241"/>
      <c r="AJ724" s="241"/>
      <c r="AK724" s="241"/>
      <c r="AL724" s="241"/>
      <c r="AM724" s="241"/>
      <c r="AN724" s="241"/>
      <c r="AO724" s="241"/>
      <c r="AP724" s="241"/>
      <c r="AQ724" s="241"/>
      <c r="AR724" s="241"/>
      <c r="AS724" s="241"/>
      <c r="AT724" s="241"/>
      <c r="AU724" s="241"/>
      <c r="AV724" s="241"/>
      <c r="AW724" s="241"/>
      <c r="AX724" s="241"/>
      <c r="AY724" s="241"/>
      <c r="AZ724" s="241"/>
      <c r="BA724" s="241"/>
      <c r="BB724" s="241"/>
      <c r="BC724" s="241"/>
      <c r="BD724" s="241"/>
      <c r="BE724" s="241"/>
      <c r="BF724" s="241"/>
      <c r="BG724" s="241"/>
      <c r="BH724" s="241"/>
      <c r="BI724" s="241"/>
      <c r="BJ724" s="241"/>
      <c r="BK724" s="241"/>
      <c r="BL724" s="241"/>
      <c r="BM724" s="241"/>
      <c r="BN724" s="241"/>
      <c r="BO724" s="241"/>
      <c r="BP724" s="241"/>
    </row>
    <row r="725" customFormat="false" ht="15" hidden="false" customHeight="false" outlineLevel="0" collapsed="false">
      <c r="A725" s="241"/>
      <c r="B725" s="241"/>
      <c r="C725" s="241"/>
      <c r="D725" s="241"/>
      <c r="E725" s="241"/>
      <c r="F725" s="241"/>
      <c r="G725" s="241"/>
      <c r="H725" s="241"/>
      <c r="I725" s="241"/>
      <c r="J725" s="241"/>
      <c r="K725" s="241"/>
      <c r="L725" s="241"/>
      <c r="M725" s="241"/>
      <c r="N725" s="243"/>
      <c r="O725" s="243"/>
      <c r="P725" s="243"/>
      <c r="Q725" s="244"/>
      <c r="R725" s="244"/>
      <c r="S725" s="244"/>
      <c r="T725" s="245"/>
      <c r="U725" s="244"/>
      <c r="V725" s="244"/>
      <c r="W725" s="244"/>
      <c r="X725" s="244"/>
      <c r="Y725" s="241"/>
      <c r="Z725" s="241"/>
      <c r="AA725" s="241"/>
      <c r="AB725" s="241"/>
      <c r="AC725" s="241"/>
      <c r="AD725" s="241"/>
      <c r="AE725" s="241"/>
      <c r="AF725" s="241"/>
      <c r="AG725" s="241"/>
      <c r="AH725" s="241"/>
      <c r="AI725" s="241"/>
      <c r="AJ725" s="241"/>
      <c r="AK725" s="241"/>
      <c r="AL725" s="241"/>
      <c r="AM725" s="241"/>
      <c r="AN725" s="241"/>
      <c r="AO725" s="241"/>
      <c r="AP725" s="241"/>
      <c r="AQ725" s="241"/>
      <c r="AR725" s="241"/>
      <c r="AS725" s="241"/>
      <c r="AT725" s="241"/>
      <c r="AU725" s="241"/>
      <c r="AV725" s="241"/>
      <c r="AW725" s="241"/>
      <c r="AX725" s="241"/>
      <c r="AY725" s="241"/>
      <c r="AZ725" s="241"/>
      <c r="BA725" s="241"/>
      <c r="BB725" s="241"/>
      <c r="BC725" s="241"/>
      <c r="BD725" s="241"/>
      <c r="BE725" s="241"/>
      <c r="BF725" s="241"/>
      <c r="BG725" s="241"/>
      <c r="BH725" s="241"/>
      <c r="BI725" s="241"/>
      <c r="BJ725" s="241"/>
      <c r="BK725" s="241"/>
      <c r="BL725" s="241"/>
      <c r="BM725" s="241"/>
      <c r="BN725" s="241"/>
      <c r="BO725" s="241"/>
      <c r="BP725" s="241"/>
    </row>
    <row r="726" customFormat="false" ht="15" hidden="false" customHeight="false" outlineLevel="0" collapsed="false">
      <c r="A726" s="241"/>
      <c r="B726" s="241"/>
      <c r="C726" s="241"/>
      <c r="D726" s="241"/>
      <c r="E726" s="241"/>
      <c r="F726" s="241"/>
      <c r="G726" s="241"/>
      <c r="H726" s="241"/>
      <c r="I726" s="241"/>
      <c r="J726" s="241"/>
      <c r="K726" s="241"/>
      <c r="L726" s="241"/>
      <c r="M726" s="241"/>
      <c r="N726" s="243"/>
      <c r="O726" s="243"/>
      <c r="P726" s="243"/>
      <c r="Q726" s="244"/>
      <c r="R726" s="244"/>
      <c r="S726" s="244"/>
      <c r="T726" s="245"/>
      <c r="U726" s="244"/>
      <c r="V726" s="244"/>
      <c r="W726" s="244"/>
      <c r="X726" s="244"/>
      <c r="Y726" s="241"/>
      <c r="Z726" s="241"/>
      <c r="AA726" s="241"/>
      <c r="AB726" s="241"/>
      <c r="AC726" s="241"/>
      <c r="AD726" s="241"/>
      <c r="AE726" s="241"/>
      <c r="AF726" s="241"/>
      <c r="AG726" s="241"/>
      <c r="AH726" s="241"/>
      <c r="AI726" s="241"/>
      <c r="AJ726" s="241"/>
      <c r="AK726" s="241"/>
      <c r="AL726" s="241"/>
      <c r="AM726" s="241"/>
      <c r="AN726" s="241"/>
      <c r="AO726" s="241"/>
      <c r="AP726" s="241"/>
      <c r="AQ726" s="241"/>
      <c r="AR726" s="241"/>
      <c r="AS726" s="241"/>
      <c r="AT726" s="241"/>
      <c r="AU726" s="241"/>
      <c r="AV726" s="241"/>
      <c r="AW726" s="241"/>
      <c r="AX726" s="241"/>
      <c r="AY726" s="241"/>
      <c r="AZ726" s="241"/>
      <c r="BA726" s="241"/>
      <c r="BB726" s="241"/>
      <c r="BC726" s="241"/>
      <c r="BD726" s="241"/>
      <c r="BE726" s="241"/>
      <c r="BF726" s="241"/>
      <c r="BG726" s="241"/>
      <c r="BH726" s="241"/>
      <c r="BI726" s="241"/>
      <c r="BJ726" s="241"/>
      <c r="BK726" s="241"/>
      <c r="BL726" s="241"/>
      <c r="BM726" s="241"/>
      <c r="BN726" s="241"/>
      <c r="BO726" s="241"/>
      <c r="BP726" s="241"/>
    </row>
    <row r="727" customFormat="false" ht="15" hidden="false" customHeight="false" outlineLevel="0" collapsed="false">
      <c r="A727" s="241"/>
      <c r="B727" s="241"/>
      <c r="C727" s="241"/>
      <c r="D727" s="241"/>
      <c r="E727" s="241"/>
      <c r="F727" s="241"/>
      <c r="G727" s="241"/>
      <c r="H727" s="241"/>
      <c r="I727" s="241"/>
      <c r="J727" s="241"/>
      <c r="K727" s="241"/>
      <c r="L727" s="241"/>
      <c r="M727" s="241"/>
      <c r="N727" s="243"/>
      <c r="O727" s="243"/>
      <c r="P727" s="243"/>
      <c r="Q727" s="244"/>
      <c r="R727" s="244"/>
      <c r="S727" s="244"/>
      <c r="T727" s="245"/>
      <c r="U727" s="244"/>
      <c r="V727" s="244"/>
      <c r="W727" s="244"/>
      <c r="X727" s="244"/>
      <c r="Y727" s="241"/>
      <c r="Z727" s="241"/>
      <c r="AA727" s="241"/>
      <c r="AB727" s="241"/>
      <c r="AC727" s="241"/>
      <c r="AD727" s="241"/>
      <c r="AE727" s="241"/>
      <c r="AF727" s="241"/>
      <c r="AG727" s="241"/>
      <c r="AH727" s="241"/>
      <c r="AI727" s="241"/>
      <c r="AJ727" s="241"/>
      <c r="AK727" s="241"/>
      <c r="AL727" s="241"/>
      <c r="AM727" s="241"/>
      <c r="AN727" s="241"/>
      <c r="AO727" s="241"/>
      <c r="AP727" s="241"/>
      <c r="AQ727" s="241"/>
      <c r="AR727" s="241"/>
      <c r="AS727" s="241"/>
      <c r="AT727" s="241"/>
      <c r="AU727" s="241"/>
      <c r="AV727" s="241"/>
      <c r="AW727" s="241"/>
      <c r="AX727" s="241"/>
      <c r="AY727" s="241"/>
      <c r="AZ727" s="241"/>
      <c r="BA727" s="241"/>
      <c r="BB727" s="241"/>
      <c r="BC727" s="241"/>
      <c r="BD727" s="241"/>
      <c r="BE727" s="241"/>
      <c r="BF727" s="241"/>
      <c r="BG727" s="241"/>
      <c r="BH727" s="241"/>
      <c r="BI727" s="241"/>
      <c r="BJ727" s="241"/>
      <c r="BK727" s="241"/>
      <c r="BL727" s="241"/>
      <c r="BM727" s="241"/>
      <c r="BN727" s="241"/>
      <c r="BO727" s="241"/>
      <c r="BP727" s="241"/>
    </row>
    <row r="728" customFormat="false" ht="15" hidden="false" customHeight="false" outlineLevel="0" collapsed="false">
      <c r="A728" s="241"/>
      <c r="B728" s="241"/>
      <c r="C728" s="241"/>
      <c r="D728" s="241"/>
      <c r="E728" s="241"/>
      <c r="F728" s="241"/>
      <c r="G728" s="241"/>
      <c r="H728" s="241"/>
      <c r="I728" s="241"/>
      <c r="J728" s="241"/>
      <c r="K728" s="241"/>
      <c r="L728" s="241"/>
      <c r="M728" s="241"/>
      <c r="N728" s="243"/>
      <c r="O728" s="243"/>
      <c r="P728" s="243"/>
      <c r="Q728" s="244"/>
      <c r="R728" s="244"/>
      <c r="S728" s="244"/>
      <c r="T728" s="245"/>
      <c r="U728" s="244"/>
      <c r="V728" s="244"/>
      <c r="W728" s="244"/>
      <c r="X728" s="244"/>
      <c r="Y728" s="241"/>
      <c r="Z728" s="241"/>
      <c r="AA728" s="241"/>
      <c r="AB728" s="241"/>
      <c r="AC728" s="241"/>
      <c r="AD728" s="241"/>
      <c r="AE728" s="241"/>
      <c r="AF728" s="241"/>
      <c r="AG728" s="241"/>
      <c r="AH728" s="241"/>
      <c r="AI728" s="241"/>
      <c r="AJ728" s="241"/>
      <c r="AK728" s="241"/>
      <c r="AL728" s="241"/>
      <c r="AM728" s="241"/>
      <c r="AN728" s="241"/>
      <c r="AO728" s="241"/>
      <c r="AP728" s="241"/>
      <c r="AQ728" s="241"/>
      <c r="AR728" s="241"/>
      <c r="AS728" s="241"/>
      <c r="AT728" s="241"/>
      <c r="AU728" s="241"/>
      <c r="AV728" s="241"/>
      <c r="AW728" s="241"/>
      <c r="AX728" s="241"/>
      <c r="AY728" s="241"/>
      <c r="AZ728" s="241"/>
      <c r="BA728" s="241"/>
      <c r="BB728" s="241"/>
      <c r="BC728" s="241"/>
      <c r="BD728" s="241"/>
      <c r="BE728" s="241"/>
      <c r="BF728" s="241"/>
      <c r="BG728" s="241"/>
      <c r="BH728" s="241"/>
      <c r="BI728" s="241"/>
      <c r="BJ728" s="241"/>
      <c r="BK728" s="241"/>
      <c r="BL728" s="241"/>
      <c r="BM728" s="241"/>
      <c r="BN728" s="241"/>
      <c r="BO728" s="241"/>
      <c r="BP728" s="241"/>
    </row>
    <row r="729" customFormat="false" ht="15" hidden="false" customHeight="false" outlineLevel="0" collapsed="false">
      <c r="A729" s="241"/>
      <c r="B729" s="241"/>
      <c r="C729" s="241"/>
      <c r="D729" s="241"/>
      <c r="E729" s="241"/>
      <c r="F729" s="241"/>
      <c r="G729" s="241"/>
      <c r="H729" s="241"/>
      <c r="I729" s="241"/>
      <c r="J729" s="241"/>
      <c r="K729" s="241"/>
      <c r="L729" s="241"/>
      <c r="M729" s="241"/>
      <c r="N729" s="243"/>
      <c r="O729" s="243"/>
      <c r="P729" s="243"/>
      <c r="Q729" s="244"/>
      <c r="R729" s="244"/>
      <c r="S729" s="244"/>
      <c r="T729" s="245"/>
      <c r="U729" s="244"/>
      <c r="V729" s="244"/>
      <c r="W729" s="244"/>
      <c r="X729" s="244"/>
      <c r="Y729" s="241"/>
      <c r="Z729" s="241"/>
      <c r="AA729" s="241"/>
      <c r="AB729" s="241"/>
      <c r="AC729" s="241"/>
      <c r="AD729" s="241"/>
      <c r="AE729" s="241"/>
      <c r="AF729" s="241"/>
      <c r="AG729" s="241"/>
      <c r="AH729" s="241"/>
      <c r="AI729" s="241"/>
      <c r="AJ729" s="241"/>
      <c r="AK729" s="241"/>
      <c r="AL729" s="241"/>
      <c r="AM729" s="241"/>
      <c r="AN729" s="241"/>
      <c r="AO729" s="241"/>
      <c r="AP729" s="241"/>
      <c r="AQ729" s="241"/>
      <c r="AR729" s="241"/>
      <c r="AS729" s="241"/>
      <c r="AT729" s="241"/>
      <c r="AU729" s="241"/>
      <c r="AV729" s="241"/>
      <c r="AW729" s="241"/>
      <c r="AX729" s="241"/>
      <c r="AY729" s="241"/>
      <c r="AZ729" s="241"/>
      <c r="BA729" s="241"/>
      <c r="BB729" s="241"/>
      <c r="BC729" s="241"/>
      <c r="BD729" s="241"/>
      <c r="BE729" s="241"/>
      <c r="BF729" s="241"/>
      <c r="BG729" s="241"/>
      <c r="BH729" s="241"/>
      <c r="BI729" s="241"/>
      <c r="BJ729" s="241"/>
      <c r="BK729" s="241"/>
      <c r="BL729" s="241"/>
      <c r="BM729" s="241"/>
      <c r="BN729" s="241"/>
      <c r="BO729" s="241"/>
      <c r="BP729" s="241"/>
    </row>
    <row r="730" customFormat="false" ht="15" hidden="false" customHeight="false" outlineLevel="0" collapsed="false">
      <c r="A730" s="241"/>
      <c r="B730" s="241"/>
      <c r="C730" s="241"/>
      <c r="D730" s="241"/>
      <c r="E730" s="241"/>
      <c r="F730" s="241"/>
      <c r="G730" s="241"/>
      <c r="H730" s="241"/>
      <c r="I730" s="241"/>
      <c r="J730" s="241"/>
      <c r="K730" s="241"/>
      <c r="L730" s="241"/>
      <c r="M730" s="241"/>
      <c r="N730" s="243"/>
      <c r="O730" s="243"/>
      <c r="P730" s="243"/>
      <c r="Q730" s="244"/>
      <c r="R730" s="244"/>
      <c r="S730" s="244"/>
      <c r="T730" s="245"/>
      <c r="U730" s="244"/>
      <c r="V730" s="244"/>
      <c r="W730" s="244"/>
      <c r="X730" s="244"/>
      <c r="Y730" s="241"/>
      <c r="Z730" s="241"/>
      <c r="AA730" s="241"/>
      <c r="AB730" s="241"/>
      <c r="AC730" s="241"/>
      <c r="AD730" s="241"/>
      <c r="AE730" s="241"/>
      <c r="AF730" s="241"/>
      <c r="AG730" s="241"/>
      <c r="AH730" s="241"/>
      <c r="AI730" s="241"/>
      <c r="AJ730" s="241"/>
      <c r="AK730" s="241"/>
      <c r="AL730" s="241"/>
      <c r="AM730" s="241"/>
      <c r="AN730" s="241"/>
      <c r="AO730" s="241"/>
      <c r="AP730" s="241"/>
      <c r="AQ730" s="241"/>
      <c r="AR730" s="241"/>
      <c r="AS730" s="241"/>
      <c r="AT730" s="241"/>
      <c r="AU730" s="241"/>
      <c r="AV730" s="241"/>
      <c r="AW730" s="241"/>
      <c r="AX730" s="241"/>
      <c r="AY730" s="241"/>
      <c r="AZ730" s="241"/>
      <c r="BA730" s="241"/>
      <c r="BB730" s="241"/>
      <c r="BC730" s="241"/>
      <c r="BD730" s="241"/>
      <c r="BE730" s="241"/>
      <c r="BF730" s="241"/>
      <c r="BG730" s="241"/>
      <c r="BH730" s="241"/>
      <c r="BI730" s="241"/>
      <c r="BJ730" s="241"/>
      <c r="BK730" s="241"/>
      <c r="BL730" s="241"/>
      <c r="BM730" s="241"/>
      <c r="BN730" s="241"/>
      <c r="BO730" s="241"/>
      <c r="BP730" s="241"/>
    </row>
    <row r="731" customFormat="false" ht="15" hidden="false" customHeight="false" outlineLevel="0" collapsed="false">
      <c r="A731" s="241"/>
      <c r="B731" s="241"/>
      <c r="C731" s="241"/>
      <c r="D731" s="241"/>
      <c r="E731" s="241"/>
      <c r="F731" s="241"/>
      <c r="G731" s="241"/>
      <c r="H731" s="241"/>
      <c r="I731" s="241"/>
      <c r="J731" s="241"/>
      <c r="K731" s="241"/>
      <c r="L731" s="241"/>
      <c r="M731" s="241"/>
      <c r="N731" s="243"/>
      <c r="O731" s="243"/>
      <c r="P731" s="243"/>
      <c r="Q731" s="244"/>
      <c r="R731" s="244"/>
      <c r="S731" s="244"/>
      <c r="T731" s="245"/>
      <c r="U731" s="244"/>
      <c r="V731" s="244"/>
      <c r="W731" s="244"/>
      <c r="X731" s="244"/>
      <c r="Y731" s="241"/>
      <c r="Z731" s="241"/>
      <c r="AA731" s="241"/>
      <c r="AB731" s="241"/>
      <c r="AC731" s="241"/>
      <c r="AD731" s="241"/>
      <c r="AE731" s="241"/>
      <c r="AF731" s="241"/>
      <c r="AG731" s="241"/>
      <c r="AH731" s="241"/>
      <c r="AI731" s="241"/>
      <c r="AJ731" s="241"/>
      <c r="AK731" s="241"/>
      <c r="AL731" s="241"/>
      <c r="AM731" s="241"/>
      <c r="AN731" s="241"/>
      <c r="AO731" s="241"/>
      <c r="AP731" s="241"/>
      <c r="AQ731" s="241"/>
      <c r="AR731" s="241"/>
      <c r="AS731" s="241"/>
      <c r="AT731" s="241"/>
      <c r="AU731" s="241"/>
      <c r="AV731" s="241"/>
      <c r="AW731" s="241"/>
      <c r="AX731" s="241"/>
      <c r="AY731" s="241"/>
      <c r="AZ731" s="241"/>
      <c r="BA731" s="241"/>
      <c r="BB731" s="241"/>
      <c r="BC731" s="241"/>
      <c r="BD731" s="241"/>
      <c r="BE731" s="241"/>
      <c r="BF731" s="241"/>
      <c r="BG731" s="241"/>
      <c r="BH731" s="241"/>
      <c r="BI731" s="241"/>
      <c r="BJ731" s="241"/>
      <c r="BK731" s="241"/>
      <c r="BL731" s="241"/>
      <c r="BM731" s="241"/>
      <c r="BN731" s="241"/>
      <c r="BO731" s="241"/>
      <c r="BP731" s="241"/>
    </row>
    <row r="732" customFormat="false" ht="15" hidden="false" customHeight="false" outlineLevel="0" collapsed="false">
      <c r="A732" s="241"/>
      <c r="B732" s="241"/>
      <c r="C732" s="241"/>
      <c r="D732" s="241"/>
      <c r="E732" s="241"/>
      <c r="F732" s="241"/>
      <c r="G732" s="241"/>
      <c r="H732" s="241"/>
      <c r="I732" s="241"/>
      <c r="J732" s="241"/>
      <c r="K732" s="241"/>
      <c r="L732" s="241"/>
      <c r="M732" s="241"/>
      <c r="N732" s="243"/>
      <c r="O732" s="243"/>
      <c r="P732" s="243"/>
      <c r="Q732" s="244"/>
      <c r="R732" s="244"/>
      <c r="S732" s="244"/>
      <c r="T732" s="245"/>
      <c r="U732" s="244"/>
      <c r="V732" s="244"/>
      <c r="W732" s="244"/>
      <c r="X732" s="244"/>
      <c r="Y732" s="241"/>
      <c r="Z732" s="241"/>
      <c r="AA732" s="241"/>
      <c r="AB732" s="241"/>
      <c r="AC732" s="241"/>
      <c r="AD732" s="241"/>
      <c r="AE732" s="241"/>
      <c r="AF732" s="241"/>
      <c r="AG732" s="241"/>
      <c r="AH732" s="241"/>
      <c r="AI732" s="241"/>
      <c r="AJ732" s="241"/>
      <c r="AK732" s="241"/>
      <c r="AL732" s="241"/>
      <c r="AM732" s="241"/>
      <c r="AN732" s="241"/>
      <c r="AO732" s="241"/>
      <c r="AP732" s="241"/>
      <c r="AQ732" s="241"/>
      <c r="AR732" s="241"/>
      <c r="AS732" s="241"/>
      <c r="AT732" s="241"/>
      <c r="AU732" s="241"/>
      <c r="AV732" s="241"/>
      <c r="AW732" s="241"/>
      <c r="AX732" s="241"/>
      <c r="AY732" s="241"/>
      <c r="AZ732" s="241"/>
      <c r="BA732" s="241"/>
      <c r="BB732" s="241"/>
      <c r="BC732" s="241"/>
      <c r="BD732" s="241"/>
      <c r="BE732" s="241"/>
      <c r="BF732" s="241"/>
      <c r="BG732" s="241"/>
      <c r="BH732" s="241"/>
      <c r="BI732" s="241"/>
      <c r="BJ732" s="241"/>
      <c r="BK732" s="241"/>
      <c r="BL732" s="241"/>
      <c r="BM732" s="241"/>
      <c r="BN732" s="241"/>
      <c r="BO732" s="241"/>
      <c r="BP732" s="241"/>
    </row>
    <row r="733" customFormat="false" ht="15" hidden="false" customHeight="false" outlineLevel="0" collapsed="false">
      <c r="A733" s="241"/>
      <c r="B733" s="241"/>
      <c r="C733" s="241"/>
      <c r="D733" s="241"/>
      <c r="E733" s="241"/>
      <c r="F733" s="241"/>
      <c r="G733" s="241"/>
      <c r="H733" s="241"/>
      <c r="I733" s="241"/>
      <c r="J733" s="241"/>
      <c r="K733" s="241"/>
      <c r="L733" s="241"/>
      <c r="M733" s="241"/>
      <c r="N733" s="243"/>
      <c r="O733" s="243"/>
      <c r="P733" s="243"/>
      <c r="Q733" s="244"/>
      <c r="R733" s="244"/>
      <c r="S733" s="244"/>
      <c r="T733" s="245"/>
      <c r="U733" s="244"/>
      <c r="V733" s="244"/>
      <c r="W733" s="244"/>
      <c r="X733" s="244"/>
      <c r="Y733" s="241"/>
      <c r="Z733" s="241"/>
      <c r="AA733" s="241"/>
      <c r="AB733" s="241"/>
      <c r="AC733" s="241"/>
      <c r="AD733" s="241"/>
      <c r="AE733" s="241"/>
      <c r="AF733" s="241"/>
      <c r="AG733" s="241"/>
      <c r="AH733" s="241"/>
      <c r="AI733" s="241"/>
      <c r="AJ733" s="241"/>
      <c r="AK733" s="241"/>
      <c r="AL733" s="241"/>
      <c r="AM733" s="241"/>
      <c r="AN733" s="241"/>
      <c r="AO733" s="241"/>
      <c r="AP733" s="241"/>
      <c r="AQ733" s="241"/>
      <c r="AR733" s="241"/>
      <c r="AS733" s="241"/>
      <c r="AT733" s="241"/>
      <c r="AU733" s="241"/>
      <c r="AV733" s="241"/>
      <c r="AW733" s="241"/>
      <c r="AX733" s="241"/>
      <c r="AY733" s="241"/>
      <c r="AZ733" s="241"/>
      <c r="BA733" s="241"/>
      <c r="BB733" s="241"/>
      <c r="BC733" s="241"/>
      <c r="BD733" s="241"/>
      <c r="BE733" s="241"/>
      <c r="BF733" s="241"/>
      <c r="BG733" s="241"/>
      <c r="BH733" s="241"/>
      <c r="BI733" s="241"/>
      <c r="BJ733" s="241"/>
      <c r="BK733" s="241"/>
      <c r="BL733" s="241"/>
      <c r="BM733" s="241"/>
      <c r="BN733" s="241"/>
      <c r="BO733" s="241"/>
      <c r="BP733" s="241"/>
    </row>
    <row r="734" customFormat="false" ht="15" hidden="false" customHeight="false" outlineLevel="0" collapsed="false">
      <c r="A734" s="241"/>
      <c r="B734" s="241"/>
      <c r="C734" s="241"/>
      <c r="D734" s="241"/>
      <c r="E734" s="241"/>
      <c r="F734" s="241"/>
      <c r="G734" s="241"/>
      <c r="H734" s="241"/>
      <c r="I734" s="241"/>
      <c r="J734" s="241"/>
      <c r="K734" s="241"/>
      <c r="L734" s="241"/>
      <c r="M734" s="241"/>
      <c r="N734" s="243"/>
      <c r="O734" s="243"/>
      <c r="P734" s="243"/>
      <c r="Q734" s="244"/>
      <c r="R734" s="244"/>
      <c r="S734" s="244"/>
      <c r="T734" s="245"/>
      <c r="U734" s="244"/>
      <c r="V734" s="244"/>
      <c r="W734" s="244"/>
      <c r="X734" s="244"/>
      <c r="Y734" s="241"/>
      <c r="Z734" s="241"/>
      <c r="AA734" s="241"/>
      <c r="AB734" s="241"/>
      <c r="AC734" s="241"/>
      <c r="AD734" s="241"/>
      <c r="AE734" s="241"/>
      <c r="AF734" s="241"/>
      <c r="AG734" s="241"/>
      <c r="AH734" s="241"/>
      <c r="AI734" s="241"/>
      <c r="AJ734" s="241"/>
      <c r="AK734" s="241"/>
      <c r="AL734" s="241"/>
      <c r="AM734" s="241"/>
      <c r="AN734" s="241"/>
      <c r="AO734" s="241"/>
      <c r="AP734" s="241"/>
      <c r="AQ734" s="241"/>
      <c r="AR734" s="241"/>
      <c r="AS734" s="241"/>
      <c r="AT734" s="241"/>
      <c r="AU734" s="241"/>
      <c r="AV734" s="241"/>
      <c r="AW734" s="241"/>
      <c r="AX734" s="241"/>
      <c r="AY734" s="241"/>
      <c r="AZ734" s="241"/>
      <c r="BA734" s="241"/>
      <c r="BB734" s="241"/>
      <c r="BC734" s="241"/>
      <c r="BD734" s="241"/>
      <c r="BE734" s="241"/>
      <c r="BF734" s="241"/>
      <c r="BG734" s="241"/>
      <c r="BH734" s="241"/>
      <c r="BI734" s="241"/>
      <c r="BJ734" s="241"/>
      <c r="BK734" s="241"/>
      <c r="BL734" s="241"/>
      <c r="BM734" s="241"/>
      <c r="BN734" s="241"/>
      <c r="BO734" s="241"/>
      <c r="BP734" s="241"/>
    </row>
    <row r="735" customFormat="false" ht="15" hidden="false" customHeight="false" outlineLevel="0" collapsed="false">
      <c r="A735" s="241"/>
      <c r="B735" s="241"/>
      <c r="C735" s="241"/>
      <c r="D735" s="241"/>
      <c r="E735" s="241"/>
      <c r="F735" s="241"/>
      <c r="G735" s="241"/>
      <c r="H735" s="241"/>
      <c r="I735" s="241"/>
      <c r="J735" s="241"/>
      <c r="K735" s="241"/>
      <c r="L735" s="241"/>
      <c r="M735" s="241"/>
      <c r="N735" s="243"/>
      <c r="O735" s="243"/>
      <c r="P735" s="243"/>
      <c r="Q735" s="244"/>
      <c r="R735" s="244"/>
      <c r="S735" s="244"/>
      <c r="T735" s="245"/>
      <c r="U735" s="244"/>
      <c r="V735" s="244"/>
      <c r="W735" s="244"/>
      <c r="X735" s="244"/>
      <c r="Y735" s="241"/>
      <c r="Z735" s="241"/>
      <c r="AA735" s="241"/>
      <c r="AB735" s="241"/>
      <c r="AC735" s="241"/>
      <c r="AD735" s="241"/>
      <c r="AE735" s="241"/>
      <c r="AF735" s="241"/>
      <c r="AG735" s="241"/>
      <c r="AH735" s="241"/>
      <c r="AI735" s="241"/>
      <c r="AJ735" s="241"/>
      <c r="AK735" s="241"/>
      <c r="AL735" s="241"/>
      <c r="AM735" s="241"/>
      <c r="AN735" s="241"/>
      <c r="AO735" s="241"/>
      <c r="AP735" s="241"/>
      <c r="AQ735" s="241"/>
      <c r="AR735" s="241"/>
      <c r="AS735" s="241"/>
      <c r="AT735" s="241"/>
      <c r="AU735" s="241"/>
      <c r="AV735" s="241"/>
      <c r="AW735" s="241"/>
      <c r="AX735" s="241"/>
      <c r="AY735" s="241"/>
      <c r="AZ735" s="241"/>
      <c r="BA735" s="241"/>
      <c r="BB735" s="241"/>
      <c r="BC735" s="241"/>
      <c r="BD735" s="241"/>
      <c r="BE735" s="241"/>
      <c r="BF735" s="241"/>
      <c r="BG735" s="241"/>
      <c r="BH735" s="241"/>
      <c r="BI735" s="241"/>
      <c r="BJ735" s="241"/>
      <c r="BK735" s="241"/>
      <c r="BL735" s="241"/>
      <c r="BM735" s="241"/>
      <c r="BN735" s="241"/>
      <c r="BO735" s="241"/>
      <c r="BP735" s="241"/>
    </row>
    <row r="736" customFormat="false" ht="15" hidden="false" customHeight="false" outlineLevel="0" collapsed="false">
      <c r="A736" s="241"/>
      <c r="B736" s="241"/>
      <c r="C736" s="241"/>
      <c r="D736" s="241"/>
      <c r="E736" s="241"/>
      <c r="F736" s="241"/>
      <c r="G736" s="241"/>
      <c r="H736" s="241"/>
      <c r="I736" s="241"/>
      <c r="J736" s="241"/>
      <c r="K736" s="241"/>
      <c r="L736" s="241"/>
      <c r="M736" s="241"/>
      <c r="N736" s="243"/>
      <c r="O736" s="243"/>
      <c r="P736" s="243"/>
      <c r="Q736" s="244"/>
      <c r="R736" s="244"/>
      <c r="S736" s="244"/>
      <c r="T736" s="245"/>
      <c r="U736" s="244"/>
      <c r="V736" s="244"/>
      <c r="W736" s="244"/>
      <c r="X736" s="244"/>
      <c r="Y736" s="241"/>
      <c r="Z736" s="241"/>
      <c r="AA736" s="241"/>
      <c r="AB736" s="241"/>
      <c r="AC736" s="241"/>
      <c r="AD736" s="241"/>
      <c r="AE736" s="241"/>
      <c r="AF736" s="241"/>
      <c r="AG736" s="241"/>
      <c r="AH736" s="241"/>
      <c r="AI736" s="241"/>
      <c r="AJ736" s="241"/>
      <c r="AK736" s="241"/>
      <c r="AL736" s="241"/>
      <c r="AM736" s="241"/>
      <c r="AN736" s="241"/>
      <c r="AO736" s="241"/>
      <c r="AP736" s="241"/>
      <c r="AQ736" s="241"/>
      <c r="AR736" s="241"/>
      <c r="AS736" s="241"/>
      <c r="AT736" s="241"/>
      <c r="AU736" s="241"/>
      <c r="AV736" s="241"/>
      <c r="AW736" s="241"/>
      <c r="AX736" s="241"/>
      <c r="AY736" s="241"/>
      <c r="AZ736" s="241"/>
      <c r="BA736" s="241"/>
      <c r="BB736" s="241"/>
      <c r="BC736" s="241"/>
      <c r="BD736" s="241"/>
      <c r="BE736" s="241"/>
      <c r="BF736" s="241"/>
      <c r="BG736" s="241"/>
      <c r="BH736" s="241"/>
      <c r="BI736" s="241"/>
      <c r="BJ736" s="241"/>
      <c r="BK736" s="241"/>
      <c r="BL736" s="241"/>
      <c r="BM736" s="241"/>
      <c r="BN736" s="241"/>
      <c r="BO736" s="241"/>
      <c r="BP736" s="241"/>
    </row>
    <row r="737" customFormat="false" ht="15" hidden="false" customHeight="false" outlineLevel="0" collapsed="false">
      <c r="A737" s="241"/>
      <c r="B737" s="241"/>
      <c r="C737" s="241"/>
      <c r="D737" s="241"/>
      <c r="E737" s="241"/>
      <c r="F737" s="241"/>
      <c r="G737" s="241"/>
      <c r="H737" s="241"/>
      <c r="I737" s="241"/>
      <c r="J737" s="241"/>
      <c r="K737" s="241"/>
      <c r="L737" s="241"/>
      <c r="M737" s="241"/>
      <c r="N737" s="243"/>
      <c r="O737" s="243"/>
      <c r="P737" s="243"/>
      <c r="Q737" s="244"/>
      <c r="R737" s="244"/>
      <c r="S737" s="244"/>
      <c r="T737" s="245"/>
      <c r="U737" s="244"/>
      <c r="V737" s="244"/>
      <c r="W737" s="244"/>
      <c r="X737" s="244"/>
      <c r="Y737" s="241"/>
      <c r="Z737" s="241"/>
      <c r="AA737" s="241"/>
      <c r="AB737" s="241"/>
      <c r="AC737" s="241"/>
      <c r="AD737" s="241"/>
      <c r="AE737" s="241"/>
      <c r="AF737" s="241"/>
      <c r="AG737" s="241"/>
      <c r="AH737" s="241"/>
      <c r="AI737" s="241"/>
      <c r="AJ737" s="241"/>
      <c r="AK737" s="241"/>
      <c r="AL737" s="241"/>
      <c r="AM737" s="241"/>
      <c r="AN737" s="241"/>
      <c r="AO737" s="241"/>
      <c r="AP737" s="241"/>
      <c r="AQ737" s="241"/>
      <c r="AR737" s="241"/>
      <c r="AS737" s="241"/>
      <c r="AT737" s="241"/>
      <c r="AU737" s="241"/>
      <c r="AV737" s="241"/>
      <c r="AW737" s="241"/>
      <c r="AX737" s="241"/>
      <c r="AY737" s="241"/>
      <c r="AZ737" s="241"/>
      <c r="BA737" s="241"/>
      <c r="BB737" s="241"/>
      <c r="BC737" s="241"/>
      <c r="BD737" s="241"/>
      <c r="BE737" s="241"/>
      <c r="BF737" s="241"/>
      <c r="BG737" s="241"/>
      <c r="BH737" s="241"/>
      <c r="BI737" s="241"/>
      <c r="BJ737" s="241"/>
      <c r="BK737" s="241"/>
      <c r="BL737" s="241"/>
      <c r="BM737" s="241"/>
      <c r="BN737" s="241"/>
      <c r="BO737" s="241"/>
      <c r="BP737" s="241"/>
    </row>
    <row r="738" customFormat="false" ht="15" hidden="false" customHeight="false" outlineLevel="0" collapsed="false">
      <c r="A738" s="241"/>
      <c r="B738" s="241"/>
      <c r="C738" s="241"/>
      <c r="D738" s="241"/>
      <c r="E738" s="241"/>
      <c r="F738" s="241"/>
      <c r="G738" s="241"/>
      <c r="H738" s="241"/>
      <c r="I738" s="241"/>
      <c r="J738" s="241"/>
      <c r="K738" s="241"/>
      <c r="L738" s="241"/>
      <c r="M738" s="241"/>
      <c r="N738" s="243"/>
      <c r="O738" s="243"/>
      <c r="P738" s="243"/>
      <c r="Q738" s="244"/>
      <c r="R738" s="244"/>
      <c r="S738" s="244"/>
      <c r="T738" s="245"/>
      <c r="U738" s="244"/>
      <c r="V738" s="244"/>
      <c r="W738" s="244"/>
      <c r="X738" s="244"/>
      <c r="Y738" s="241"/>
      <c r="Z738" s="241"/>
      <c r="AA738" s="241"/>
      <c r="AB738" s="241"/>
      <c r="AC738" s="241"/>
      <c r="AD738" s="241"/>
      <c r="AE738" s="241"/>
      <c r="AF738" s="241"/>
      <c r="AG738" s="241"/>
      <c r="AH738" s="241"/>
      <c r="AI738" s="241"/>
      <c r="AJ738" s="241"/>
      <c r="AK738" s="241"/>
      <c r="AL738" s="241"/>
      <c r="AM738" s="241"/>
      <c r="AN738" s="241"/>
      <c r="AO738" s="241"/>
      <c r="AP738" s="241"/>
      <c r="AQ738" s="241"/>
      <c r="AR738" s="241"/>
      <c r="AS738" s="241"/>
      <c r="AT738" s="241"/>
      <c r="AU738" s="241"/>
      <c r="AV738" s="241"/>
      <c r="AW738" s="241"/>
      <c r="AX738" s="241"/>
      <c r="AY738" s="241"/>
      <c r="AZ738" s="241"/>
      <c r="BA738" s="241"/>
      <c r="BB738" s="241"/>
      <c r="BC738" s="241"/>
      <c r="BD738" s="241"/>
      <c r="BE738" s="241"/>
      <c r="BF738" s="241"/>
      <c r="BG738" s="241"/>
      <c r="BH738" s="241"/>
      <c r="BI738" s="241"/>
      <c r="BJ738" s="241"/>
      <c r="BK738" s="241"/>
      <c r="BL738" s="241"/>
      <c r="BM738" s="241"/>
      <c r="BN738" s="241"/>
      <c r="BO738" s="241"/>
      <c r="BP738" s="241"/>
    </row>
    <row r="739" customFormat="false" ht="15" hidden="false" customHeight="false" outlineLevel="0" collapsed="false">
      <c r="A739" s="241"/>
      <c r="B739" s="241"/>
      <c r="C739" s="241"/>
      <c r="D739" s="241"/>
      <c r="E739" s="241"/>
      <c r="F739" s="241"/>
      <c r="G739" s="241"/>
      <c r="H739" s="241"/>
      <c r="I739" s="241"/>
      <c r="J739" s="241"/>
      <c r="K739" s="241"/>
      <c r="L739" s="241"/>
      <c r="M739" s="241"/>
      <c r="N739" s="243"/>
      <c r="O739" s="243"/>
      <c r="P739" s="243"/>
      <c r="Q739" s="244"/>
      <c r="R739" s="244"/>
      <c r="S739" s="244"/>
      <c r="T739" s="245"/>
      <c r="U739" s="244"/>
      <c r="V739" s="244"/>
      <c r="W739" s="244"/>
      <c r="X739" s="244"/>
      <c r="Y739" s="241"/>
      <c r="Z739" s="241"/>
      <c r="AA739" s="241"/>
      <c r="AB739" s="241"/>
      <c r="AC739" s="241"/>
      <c r="AD739" s="241"/>
      <c r="AE739" s="241"/>
      <c r="AF739" s="241"/>
      <c r="AG739" s="241"/>
      <c r="AH739" s="241"/>
      <c r="AI739" s="241"/>
      <c r="AJ739" s="241"/>
      <c r="AK739" s="241"/>
      <c r="AL739" s="241"/>
      <c r="AM739" s="241"/>
      <c r="AN739" s="241"/>
      <c r="AO739" s="241"/>
      <c r="AP739" s="241"/>
      <c r="AQ739" s="241"/>
      <c r="AR739" s="241"/>
      <c r="AS739" s="241"/>
      <c r="AT739" s="241"/>
      <c r="AU739" s="241"/>
      <c r="AV739" s="241"/>
      <c r="AW739" s="241"/>
      <c r="AX739" s="241"/>
      <c r="AY739" s="241"/>
      <c r="AZ739" s="241"/>
      <c r="BA739" s="241"/>
      <c r="BB739" s="241"/>
      <c r="BC739" s="241"/>
      <c r="BD739" s="241"/>
      <c r="BE739" s="241"/>
      <c r="BF739" s="241"/>
      <c r="BG739" s="241"/>
      <c r="BH739" s="241"/>
      <c r="BI739" s="241"/>
      <c r="BJ739" s="241"/>
      <c r="BK739" s="241"/>
      <c r="BL739" s="241"/>
      <c r="BM739" s="241"/>
      <c r="BN739" s="241"/>
      <c r="BO739" s="241"/>
      <c r="BP739" s="241"/>
    </row>
    <row r="740" customFormat="false" ht="15" hidden="false" customHeight="false" outlineLevel="0" collapsed="false">
      <c r="A740" s="241"/>
      <c r="B740" s="241"/>
      <c r="C740" s="241"/>
      <c r="D740" s="241"/>
      <c r="E740" s="241"/>
      <c r="F740" s="241"/>
      <c r="G740" s="241"/>
      <c r="H740" s="241"/>
      <c r="I740" s="241"/>
      <c r="J740" s="241"/>
      <c r="K740" s="241"/>
      <c r="L740" s="241"/>
      <c r="M740" s="241"/>
      <c r="N740" s="243"/>
      <c r="O740" s="243"/>
      <c r="P740" s="243"/>
      <c r="Q740" s="244"/>
      <c r="R740" s="244"/>
      <c r="S740" s="244"/>
      <c r="T740" s="245"/>
      <c r="U740" s="244"/>
      <c r="V740" s="244"/>
      <c r="W740" s="244"/>
      <c r="X740" s="244"/>
      <c r="Y740" s="241"/>
      <c r="Z740" s="241"/>
      <c r="AA740" s="241"/>
      <c r="AB740" s="241"/>
      <c r="AC740" s="241"/>
      <c r="AD740" s="241"/>
      <c r="AE740" s="241"/>
      <c r="AF740" s="241"/>
      <c r="AG740" s="241"/>
      <c r="AH740" s="241"/>
      <c r="AI740" s="241"/>
      <c r="AJ740" s="241"/>
      <c r="AK740" s="241"/>
      <c r="AL740" s="241"/>
      <c r="AM740" s="241"/>
      <c r="AN740" s="241"/>
      <c r="AO740" s="241"/>
      <c r="AP740" s="241"/>
      <c r="AQ740" s="241"/>
      <c r="AR740" s="241"/>
      <c r="AS740" s="241"/>
      <c r="AT740" s="241"/>
      <c r="AU740" s="241"/>
      <c r="AV740" s="241"/>
      <c r="AW740" s="241"/>
      <c r="AX740" s="241"/>
      <c r="AY740" s="241"/>
      <c r="AZ740" s="241"/>
      <c r="BA740" s="241"/>
      <c r="BB740" s="241"/>
      <c r="BC740" s="241"/>
      <c r="BD740" s="241"/>
      <c r="BE740" s="241"/>
      <c r="BF740" s="241"/>
      <c r="BG740" s="241"/>
      <c r="BH740" s="241"/>
      <c r="BI740" s="241"/>
      <c r="BJ740" s="241"/>
      <c r="BK740" s="241"/>
      <c r="BL740" s="241"/>
      <c r="BM740" s="241"/>
      <c r="BN740" s="241"/>
      <c r="BO740" s="241"/>
      <c r="BP740" s="241"/>
    </row>
    <row r="741" customFormat="false" ht="15" hidden="false" customHeight="false" outlineLevel="0" collapsed="false">
      <c r="A741" s="241"/>
      <c r="B741" s="241"/>
      <c r="C741" s="241"/>
      <c r="D741" s="241"/>
      <c r="E741" s="241"/>
      <c r="F741" s="241"/>
      <c r="G741" s="241"/>
      <c r="H741" s="241"/>
      <c r="I741" s="241"/>
      <c r="J741" s="241"/>
      <c r="K741" s="241"/>
      <c r="L741" s="241"/>
      <c r="M741" s="241"/>
      <c r="N741" s="243"/>
      <c r="O741" s="243"/>
      <c r="P741" s="243"/>
      <c r="Q741" s="244"/>
      <c r="R741" s="244"/>
      <c r="S741" s="244"/>
      <c r="T741" s="245"/>
      <c r="U741" s="244"/>
      <c r="V741" s="244"/>
      <c r="W741" s="244"/>
      <c r="X741" s="244"/>
      <c r="Y741" s="241"/>
      <c r="Z741" s="241"/>
      <c r="AA741" s="241"/>
      <c r="AB741" s="241"/>
      <c r="AC741" s="241"/>
      <c r="AD741" s="241"/>
      <c r="AE741" s="241"/>
      <c r="AF741" s="241"/>
      <c r="AG741" s="241"/>
      <c r="AH741" s="241"/>
      <c r="AI741" s="241"/>
      <c r="AJ741" s="241"/>
      <c r="AK741" s="241"/>
      <c r="AL741" s="241"/>
      <c r="AM741" s="241"/>
      <c r="AN741" s="241"/>
      <c r="AO741" s="241"/>
      <c r="AP741" s="241"/>
      <c r="AQ741" s="241"/>
      <c r="AR741" s="241"/>
      <c r="AS741" s="241"/>
      <c r="AT741" s="241"/>
      <c r="AU741" s="241"/>
      <c r="AV741" s="241"/>
      <c r="AW741" s="241"/>
      <c r="AX741" s="241"/>
      <c r="AY741" s="241"/>
      <c r="AZ741" s="241"/>
      <c r="BA741" s="241"/>
      <c r="BB741" s="241"/>
      <c r="BC741" s="241"/>
      <c r="BD741" s="241"/>
      <c r="BE741" s="241"/>
      <c r="BF741" s="241"/>
      <c r="BG741" s="241"/>
      <c r="BH741" s="241"/>
      <c r="BI741" s="241"/>
      <c r="BJ741" s="241"/>
      <c r="BK741" s="241"/>
      <c r="BL741" s="241"/>
      <c r="BM741" s="241"/>
      <c r="BN741" s="241"/>
      <c r="BO741" s="241"/>
      <c r="BP741" s="241"/>
    </row>
    <row r="742" customFormat="false" ht="15" hidden="false" customHeight="false" outlineLevel="0" collapsed="false">
      <c r="A742" s="241"/>
      <c r="B742" s="241"/>
      <c r="C742" s="241"/>
      <c r="D742" s="241"/>
      <c r="E742" s="241"/>
      <c r="F742" s="241"/>
      <c r="G742" s="241"/>
      <c r="H742" s="241"/>
      <c r="I742" s="241"/>
      <c r="J742" s="241"/>
      <c r="K742" s="241"/>
      <c r="L742" s="241"/>
      <c r="M742" s="241"/>
      <c r="N742" s="243"/>
      <c r="O742" s="243"/>
      <c r="P742" s="243"/>
      <c r="Q742" s="244"/>
      <c r="R742" s="244"/>
      <c r="S742" s="244"/>
      <c r="T742" s="245"/>
      <c r="U742" s="244"/>
      <c r="V742" s="244"/>
      <c r="W742" s="244"/>
      <c r="X742" s="244"/>
      <c r="Y742" s="241"/>
      <c r="Z742" s="241"/>
      <c r="AA742" s="241"/>
      <c r="AB742" s="241"/>
      <c r="AC742" s="241"/>
      <c r="AD742" s="241"/>
      <c r="AE742" s="241"/>
      <c r="AF742" s="241"/>
      <c r="AG742" s="241"/>
      <c r="AH742" s="241"/>
      <c r="AI742" s="241"/>
      <c r="AJ742" s="241"/>
      <c r="AK742" s="241"/>
      <c r="AL742" s="241"/>
      <c r="AM742" s="241"/>
      <c r="AN742" s="241"/>
      <c r="AO742" s="241"/>
      <c r="AP742" s="241"/>
      <c r="AQ742" s="241"/>
      <c r="AR742" s="241"/>
      <c r="AS742" s="241"/>
      <c r="AT742" s="241"/>
      <c r="AU742" s="241"/>
      <c r="AV742" s="241"/>
      <c r="AW742" s="241"/>
      <c r="AX742" s="241"/>
      <c r="AY742" s="241"/>
      <c r="AZ742" s="241"/>
      <c r="BA742" s="241"/>
      <c r="BB742" s="241"/>
      <c r="BC742" s="241"/>
      <c r="BD742" s="241"/>
      <c r="BE742" s="241"/>
      <c r="BF742" s="241"/>
      <c r="BG742" s="241"/>
      <c r="BH742" s="241"/>
      <c r="BI742" s="241"/>
      <c r="BJ742" s="241"/>
      <c r="BK742" s="241"/>
      <c r="BL742" s="241"/>
      <c r="BM742" s="241"/>
      <c r="BN742" s="241"/>
      <c r="BO742" s="241"/>
      <c r="BP742" s="241"/>
    </row>
    <row r="743" customFormat="false" ht="15" hidden="false" customHeight="false" outlineLevel="0" collapsed="false">
      <c r="A743" s="241"/>
      <c r="B743" s="241"/>
      <c r="C743" s="241"/>
      <c r="D743" s="241"/>
      <c r="E743" s="241"/>
      <c r="F743" s="241"/>
      <c r="G743" s="241"/>
      <c r="H743" s="241"/>
      <c r="I743" s="241"/>
      <c r="J743" s="241"/>
      <c r="K743" s="241"/>
      <c r="L743" s="241"/>
      <c r="M743" s="241"/>
      <c r="N743" s="243"/>
      <c r="O743" s="243"/>
      <c r="P743" s="243"/>
      <c r="Q743" s="244"/>
      <c r="R743" s="244"/>
      <c r="S743" s="244"/>
      <c r="T743" s="245"/>
      <c r="U743" s="244"/>
      <c r="V743" s="244"/>
      <c r="W743" s="244"/>
      <c r="X743" s="244"/>
      <c r="Y743" s="241"/>
      <c r="Z743" s="241"/>
      <c r="AA743" s="241"/>
      <c r="AB743" s="241"/>
      <c r="AC743" s="241"/>
      <c r="AD743" s="241"/>
      <c r="AE743" s="241"/>
      <c r="AF743" s="241"/>
      <c r="AG743" s="241"/>
      <c r="AH743" s="241"/>
      <c r="AI743" s="241"/>
      <c r="AJ743" s="241"/>
      <c r="AK743" s="241"/>
      <c r="AL743" s="241"/>
      <c r="AM743" s="241"/>
      <c r="AN743" s="241"/>
      <c r="AO743" s="241"/>
      <c r="AP743" s="241"/>
      <c r="AQ743" s="241"/>
      <c r="AR743" s="241"/>
      <c r="AS743" s="241"/>
      <c r="AT743" s="241"/>
      <c r="AU743" s="241"/>
      <c r="AV743" s="241"/>
      <c r="AW743" s="241"/>
      <c r="AX743" s="241"/>
      <c r="AY743" s="241"/>
      <c r="AZ743" s="241"/>
      <c r="BA743" s="241"/>
      <c r="BB743" s="241"/>
      <c r="BC743" s="241"/>
      <c r="BD743" s="241"/>
      <c r="BE743" s="241"/>
      <c r="BF743" s="241"/>
      <c r="BG743" s="241"/>
      <c r="BH743" s="241"/>
      <c r="BI743" s="241"/>
      <c r="BJ743" s="241"/>
      <c r="BK743" s="241"/>
      <c r="BL743" s="241"/>
      <c r="BM743" s="241"/>
      <c r="BN743" s="241"/>
      <c r="BO743" s="241"/>
      <c r="BP743" s="241"/>
    </row>
    <row r="744" customFormat="false" ht="15" hidden="false" customHeight="false" outlineLevel="0" collapsed="false">
      <c r="A744" s="241"/>
      <c r="B744" s="241"/>
      <c r="C744" s="241"/>
      <c r="D744" s="241"/>
      <c r="E744" s="241"/>
      <c r="F744" s="241"/>
      <c r="G744" s="241"/>
      <c r="H744" s="241"/>
      <c r="I744" s="241"/>
      <c r="J744" s="241"/>
      <c r="K744" s="241"/>
      <c r="L744" s="241"/>
      <c r="M744" s="241"/>
      <c r="N744" s="243"/>
      <c r="O744" s="243"/>
      <c r="P744" s="243"/>
      <c r="Q744" s="244"/>
      <c r="R744" s="244"/>
      <c r="S744" s="244"/>
      <c r="T744" s="245"/>
      <c r="U744" s="244"/>
      <c r="V744" s="244"/>
      <c r="W744" s="244"/>
      <c r="X744" s="244"/>
      <c r="Y744" s="241"/>
      <c r="Z744" s="241"/>
      <c r="AA744" s="241"/>
      <c r="AB744" s="241"/>
      <c r="AC744" s="241"/>
      <c r="AD744" s="241"/>
      <c r="AE744" s="241"/>
      <c r="AF744" s="241"/>
      <c r="AG744" s="241"/>
      <c r="AH744" s="241"/>
      <c r="AI744" s="241"/>
      <c r="AJ744" s="241"/>
      <c r="AK744" s="241"/>
      <c r="AL744" s="241"/>
      <c r="AM744" s="241"/>
      <c r="AN744" s="241"/>
      <c r="AO744" s="241"/>
      <c r="AP744" s="241"/>
      <c r="AQ744" s="241"/>
      <c r="AR744" s="241"/>
      <c r="AS744" s="241"/>
      <c r="AT744" s="241"/>
      <c r="AU744" s="241"/>
      <c r="AV744" s="241"/>
      <c r="AW744" s="241"/>
      <c r="AX744" s="241"/>
      <c r="AY744" s="241"/>
      <c r="AZ744" s="241"/>
      <c r="BA744" s="241"/>
      <c r="BB744" s="241"/>
      <c r="BC744" s="241"/>
      <c r="BD744" s="241"/>
      <c r="BE744" s="241"/>
      <c r="BF744" s="241"/>
      <c r="BG744" s="241"/>
      <c r="BH744" s="241"/>
      <c r="BI744" s="241"/>
      <c r="BJ744" s="241"/>
      <c r="BK744" s="241"/>
      <c r="BL744" s="241"/>
      <c r="BM744" s="241"/>
      <c r="BN744" s="241"/>
      <c r="BO744" s="241"/>
      <c r="BP744" s="241"/>
    </row>
    <row r="745" customFormat="false" ht="15" hidden="false" customHeight="false" outlineLevel="0" collapsed="false">
      <c r="A745" s="241"/>
      <c r="B745" s="241"/>
      <c r="C745" s="241"/>
      <c r="D745" s="241"/>
      <c r="E745" s="241"/>
      <c r="F745" s="241"/>
      <c r="G745" s="241"/>
      <c r="H745" s="241"/>
      <c r="I745" s="241"/>
      <c r="J745" s="241"/>
      <c r="K745" s="241"/>
      <c r="L745" s="241"/>
      <c r="M745" s="241"/>
      <c r="N745" s="243"/>
      <c r="O745" s="243"/>
      <c r="P745" s="243"/>
      <c r="Q745" s="244"/>
      <c r="R745" s="244"/>
      <c r="S745" s="244"/>
      <c r="T745" s="245"/>
      <c r="U745" s="244"/>
      <c r="V745" s="244"/>
      <c r="W745" s="244"/>
      <c r="X745" s="244"/>
      <c r="Y745" s="241"/>
      <c r="Z745" s="241"/>
      <c r="AA745" s="241"/>
      <c r="AB745" s="241"/>
      <c r="AC745" s="241"/>
      <c r="AD745" s="241"/>
      <c r="AE745" s="241"/>
      <c r="AF745" s="241"/>
      <c r="AG745" s="241"/>
      <c r="AH745" s="241"/>
      <c r="AI745" s="241"/>
      <c r="AJ745" s="241"/>
      <c r="AK745" s="241"/>
      <c r="AL745" s="241"/>
      <c r="AM745" s="241"/>
      <c r="AN745" s="241"/>
      <c r="AO745" s="241"/>
      <c r="AP745" s="241"/>
      <c r="AQ745" s="241"/>
      <c r="AR745" s="241"/>
      <c r="AS745" s="241"/>
      <c r="AT745" s="241"/>
      <c r="AU745" s="241"/>
      <c r="AV745" s="241"/>
      <c r="AW745" s="241"/>
      <c r="AX745" s="241"/>
      <c r="AY745" s="241"/>
      <c r="AZ745" s="241"/>
      <c r="BA745" s="241"/>
      <c r="BB745" s="241"/>
      <c r="BC745" s="241"/>
      <c r="BD745" s="241"/>
      <c r="BE745" s="241"/>
      <c r="BF745" s="241"/>
      <c r="BG745" s="241"/>
      <c r="BH745" s="241"/>
      <c r="BI745" s="241"/>
      <c r="BJ745" s="241"/>
      <c r="BK745" s="241"/>
      <c r="BL745" s="241"/>
      <c r="BM745" s="241"/>
      <c r="BN745" s="241"/>
      <c r="BO745" s="241"/>
      <c r="BP745" s="241"/>
    </row>
    <row r="746" customFormat="false" ht="15" hidden="false" customHeight="false" outlineLevel="0" collapsed="false">
      <c r="A746" s="241"/>
      <c r="B746" s="241"/>
      <c r="C746" s="241"/>
      <c r="D746" s="241"/>
      <c r="E746" s="241"/>
      <c r="F746" s="241"/>
      <c r="G746" s="241"/>
      <c r="H746" s="241"/>
      <c r="I746" s="241"/>
      <c r="J746" s="241"/>
      <c r="K746" s="241"/>
      <c r="L746" s="241"/>
      <c r="M746" s="241"/>
      <c r="N746" s="243"/>
      <c r="O746" s="243"/>
      <c r="P746" s="243"/>
      <c r="Q746" s="244"/>
      <c r="R746" s="244"/>
      <c r="S746" s="244"/>
      <c r="T746" s="245"/>
      <c r="U746" s="244"/>
      <c r="V746" s="244"/>
      <c r="W746" s="244"/>
      <c r="X746" s="244"/>
      <c r="Y746" s="241"/>
      <c r="Z746" s="241"/>
      <c r="AA746" s="241"/>
      <c r="AB746" s="241"/>
      <c r="AC746" s="241"/>
      <c r="AD746" s="241"/>
      <c r="AE746" s="241"/>
      <c r="AF746" s="241"/>
      <c r="AG746" s="241"/>
      <c r="AH746" s="241"/>
      <c r="AI746" s="241"/>
      <c r="AJ746" s="241"/>
      <c r="AK746" s="241"/>
      <c r="AL746" s="241"/>
      <c r="AM746" s="241"/>
      <c r="AN746" s="241"/>
      <c r="AO746" s="241"/>
      <c r="AP746" s="241"/>
      <c r="AQ746" s="241"/>
      <c r="AR746" s="241"/>
      <c r="AS746" s="241"/>
      <c r="AT746" s="241"/>
      <c r="AU746" s="241"/>
      <c r="AV746" s="241"/>
      <c r="AW746" s="241"/>
      <c r="AX746" s="241"/>
      <c r="AY746" s="241"/>
      <c r="AZ746" s="241"/>
      <c r="BA746" s="241"/>
      <c r="BB746" s="241"/>
      <c r="BC746" s="241"/>
      <c r="BD746" s="241"/>
      <c r="BE746" s="241"/>
      <c r="BF746" s="241"/>
      <c r="BG746" s="241"/>
      <c r="BH746" s="241"/>
      <c r="BI746" s="241"/>
      <c r="BJ746" s="241"/>
      <c r="BK746" s="241"/>
      <c r="BL746" s="241"/>
      <c r="BM746" s="241"/>
      <c r="BN746" s="241"/>
      <c r="BO746" s="241"/>
      <c r="BP746" s="241"/>
    </row>
    <row r="747" customFormat="false" ht="15" hidden="false" customHeight="false" outlineLevel="0" collapsed="false">
      <c r="A747" s="241"/>
      <c r="B747" s="241"/>
      <c r="C747" s="241"/>
      <c r="D747" s="241"/>
      <c r="E747" s="241"/>
      <c r="F747" s="241"/>
      <c r="G747" s="241"/>
      <c r="H747" s="241"/>
      <c r="I747" s="241"/>
      <c r="J747" s="241"/>
      <c r="K747" s="241"/>
      <c r="L747" s="241"/>
      <c r="M747" s="241"/>
      <c r="N747" s="243"/>
      <c r="O747" s="243"/>
      <c r="P747" s="243"/>
      <c r="Q747" s="244"/>
      <c r="R747" s="244"/>
      <c r="S747" s="244"/>
      <c r="T747" s="245"/>
      <c r="U747" s="244"/>
      <c r="V747" s="244"/>
      <c r="W747" s="244"/>
      <c r="X747" s="244"/>
      <c r="Y747" s="241"/>
      <c r="Z747" s="241"/>
      <c r="AA747" s="241"/>
      <c r="AB747" s="241"/>
      <c r="AC747" s="241"/>
      <c r="AD747" s="241"/>
      <c r="AE747" s="241"/>
      <c r="AF747" s="241"/>
      <c r="AG747" s="241"/>
      <c r="AH747" s="241"/>
      <c r="AI747" s="241"/>
      <c r="AJ747" s="241"/>
      <c r="AK747" s="241"/>
      <c r="AL747" s="241"/>
      <c r="AM747" s="241"/>
      <c r="AN747" s="241"/>
      <c r="AO747" s="241"/>
      <c r="AP747" s="241"/>
      <c r="AQ747" s="241"/>
      <c r="AR747" s="241"/>
      <c r="AS747" s="241"/>
      <c r="AT747" s="241"/>
      <c r="AU747" s="241"/>
      <c r="AV747" s="241"/>
      <c r="AW747" s="241"/>
      <c r="AX747" s="241"/>
      <c r="AY747" s="241"/>
      <c r="AZ747" s="241"/>
      <c r="BA747" s="241"/>
      <c r="BB747" s="241"/>
      <c r="BC747" s="241"/>
      <c r="BD747" s="241"/>
      <c r="BE747" s="241"/>
      <c r="BF747" s="241"/>
      <c r="BG747" s="241"/>
      <c r="BH747" s="241"/>
      <c r="BI747" s="241"/>
      <c r="BJ747" s="241"/>
      <c r="BK747" s="241"/>
      <c r="BL747" s="241"/>
      <c r="BM747" s="241"/>
      <c r="BN747" s="241"/>
      <c r="BO747" s="241"/>
      <c r="BP747" s="241"/>
    </row>
    <row r="748" customFormat="false" ht="15" hidden="false" customHeight="false" outlineLevel="0" collapsed="false">
      <c r="A748" s="241"/>
      <c r="B748" s="241"/>
      <c r="C748" s="241"/>
      <c r="D748" s="241"/>
      <c r="E748" s="241"/>
      <c r="F748" s="241"/>
      <c r="G748" s="241"/>
      <c r="H748" s="241"/>
      <c r="I748" s="241"/>
      <c r="J748" s="241"/>
      <c r="K748" s="241"/>
      <c r="L748" s="241"/>
      <c r="M748" s="241"/>
      <c r="N748" s="243"/>
      <c r="O748" s="243"/>
      <c r="P748" s="243"/>
      <c r="Q748" s="244"/>
      <c r="R748" s="244"/>
      <c r="S748" s="244"/>
      <c r="T748" s="245"/>
      <c r="U748" s="244"/>
      <c r="V748" s="244"/>
      <c r="W748" s="244"/>
      <c r="X748" s="244"/>
      <c r="Y748" s="241"/>
      <c r="Z748" s="241"/>
      <c r="AA748" s="241"/>
      <c r="AB748" s="241"/>
      <c r="AC748" s="241"/>
      <c r="AD748" s="241"/>
      <c r="AE748" s="241"/>
      <c r="AF748" s="241"/>
      <c r="AG748" s="241"/>
      <c r="AH748" s="241"/>
      <c r="AI748" s="241"/>
      <c r="AJ748" s="241"/>
      <c r="AK748" s="241"/>
      <c r="AL748" s="241"/>
      <c r="AM748" s="241"/>
      <c r="AN748" s="241"/>
      <c r="AO748" s="241"/>
      <c r="AP748" s="241"/>
      <c r="AQ748" s="241"/>
      <c r="AR748" s="241"/>
      <c r="AS748" s="241"/>
      <c r="AT748" s="241"/>
      <c r="AU748" s="241"/>
      <c r="AV748" s="241"/>
      <c r="AW748" s="241"/>
      <c r="AX748" s="241"/>
      <c r="AY748" s="241"/>
      <c r="AZ748" s="241"/>
      <c r="BA748" s="241"/>
      <c r="BB748" s="241"/>
      <c r="BC748" s="241"/>
      <c r="BD748" s="241"/>
      <c r="BE748" s="241"/>
      <c r="BF748" s="241"/>
      <c r="BG748" s="241"/>
      <c r="BH748" s="241"/>
      <c r="BI748" s="241"/>
      <c r="BJ748" s="241"/>
      <c r="BK748" s="241"/>
      <c r="BL748" s="241"/>
      <c r="BM748" s="241"/>
      <c r="BN748" s="241"/>
      <c r="BO748" s="241"/>
      <c r="BP748" s="241"/>
    </row>
    <row r="749" customFormat="false" ht="15" hidden="false" customHeight="false" outlineLevel="0" collapsed="false">
      <c r="A749" s="241"/>
      <c r="B749" s="241"/>
      <c r="C749" s="241"/>
      <c r="D749" s="241"/>
      <c r="E749" s="241"/>
      <c r="F749" s="241"/>
      <c r="G749" s="241"/>
      <c r="H749" s="241"/>
      <c r="I749" s="241"/>
      <c r="J749" s="241"/>
      <c r="K749" s="241"/>
      <c r="L749" s="241"/>
      <c r="M749" s="241"/>
      <c r="N749" s="243"/>
      <c r="O749" s="243"/>
      <c r="P749" s="243"/>
      <c r="Q749" s="244"/>
      <c r="R749" s="244"/>
      <c r="S749" s="244"/>
      <c r="T749" s="245"/>
      <c r="U749" s="244"/>
      <c r="V749" s="244"/>
      <c r="W749" s="244"/>
      <c r="X749" s="244"/>
      <c r="Y749" s="241"/>
      <c r="Z749" s="241"/>
      <c r="AA749" s="241"/>
      <c r="AB749" s="241"/>
      <c r="AC749" s="241"/>
      <c r="AD749" s="241"/>
      <c r="AE749" s="241"/>
      <c r="AF749" s="241"/>
      <c r="AG749" s="241"/>
      <c r="AH749" s="241"/>
      <c r="AI749" s="241"/>
      <c r="AJ749" s="241"/>
      <c r="AK749" s="241"/>
      <c r="AL749" s="241"/>
      <c r="AM749" s="241"/>
      <c r="AN749" s="241"/>
      <c r="AO749" s="241"/>
      <c r="AP749" s="241"/>
      <c r="AQ749" s="241"/>
      <c r="AR749" s="241"/>
      <c r="AS749" s="241"/>
      <c r="AT749" s="241"/>
      <c r="AU749" s="241"/>
      <c r="AV749" s="241"/>
      <c r="AW749" s="241"/>
      <c r="AX749" s="241"/>
      <c r="AY749" s="241"/>
      <c r="AZ749" s="241"/>
      <c r="BA749" s="241"/>
      <c r="BB749" s="241"/>
      <c r="BC749" s="241"/>
      <c r="BD749" s="241"/>
      <c r="BE749" s="241"/>
      <c r="BF749" s="241"/>
      <c r="BG749" s="241"/>
      <c r="BH749" s="241"/>
      <c r="BI749" s="241"/>
      <c r="BJ749" s="241"/>
      <c r="BK749" s="241"/>
      <c r="BL749" s="241"/>
      <c r="BM749" s="241"/>
      <c r="BN749" s="241"/>
      <c r="BO749" s="241"/>
      <c r="BP749" s="241"/>
    </row>
    <row r="750" customFormat="false" ht="15" hidden="false" customHeight="false" outlineLevel="0" collapsed="false">
      <c r="A750" s="241"/>
      <c r="B750" s="241"/>
      <c r="C750" s="241"/>
      <c r="D750" s="241"/>
      <c r="E750" s="241"/>
      <c r="F750" s="241"/>
      <c r="G750" s="241"/>
      <c r="H750" s="241"/>
      <c r="I750" s="241"/>
      <c r="J750" s="241"/>
      <c r="K750" s="241"/>
      <c r="L750" s="241"/>
      <c r="M750" s="241"/>
      <c r="N750" s="243"/>
      <c r="O750" s="243"/>
      <c r="P750" s="243"/>
      <c r="Q750" s="244"/>
      <c r="R750" s="244"/>
      <c r="S750" s="244"/>
      <c r="T750" s="245"/>
      <c r="U750" s="244"/>
      <c r="V750" s="244"/>
      <c r="W750" s="244"/>
      <c r="X750" s="244"/>
      <c r="Y750" s="241"/>
      <c r="Z750" s="241"/>
      <c r="AA750" s="241"/>
      <c r="AB750" s="241"/>
      <c r="AC750" s="241"/>
      <c r="AD750" s="241"/>
      <c r="AE750" s="241"/>
      <c r="AF750" s="241"/>
      <c r="AG750" s="241"/>
      <c r="AH750" s="241"/>
      <c r="AI750" s="241"/>
      <c r="AJ750" s="241"/>
      <c r="AK750" s="241"/>
      <c r="AL750" s="241"/>
      <c r="AM750" s="241"/>
      <c r="AN750" s="241"/>
      <c r="AO750" s="241"/>
      <c r="AP750" s="241"/>
      <c r="AQ750" s="241"/>
      <c r="AR750" s="241"/>
      <c r="AS750" s="241"/>
      <c r="AT750" s="241"/>
      <c r="AU750" s="241"/>
      <c r="AV750" s="241"/>
      <c r="AW750" s="241"/>
      <c r="AX750" s="241"/>
      <c r="AY750" s="241"/>
      <c r="AZ750" s="241"/>
      <c r="BA750" s="241"/>
      <c r="BB750" s="241"/>
      <c r="BC750" s="241"/>
      <c r="BD750" s="241"/>
      <c r="BE750" s="241"/>
      <c r="BF750" s="241"/>
      <c r="BG750" s="241"/>
      <c r="BH750" s="241"/>
      <c r="BI750" s="241"/>
      <c r="BJ750" s="241"/>
      <c r="BK750" s="241"/>
      <c r="BL750" s="241"/>
      <c r="BM750" s="241"/>
      <c r="BN750" s="241"/>
      <c r="BO750" s="241"/>
      <c r="BP750" s="241"/>
    </row>
    <row r="751" customFormat="false" ht="15" hidden="false" customHeight="false" outlineLevel="0" collapsed="false">
      <c r="A751" s="241"/>
      <c r="B751" s="241"/>
      <c r="C751" s="241"/>
      <c r="D751" s="241"/>
      <c r="E751" s="241"/>
      <c r="F751" s="241"/>
      <c r="G751" s="241"/>
      <c r="H751" s="241"/>
      <c r="I751" s="241"/>
      <c r="J751" s="241"/>
      <c r="K751" s="241"/>
      <c r="L751" s="241"/>
      <c r="M751" s="241"/>
      <c r="N751" s="243"/>
      <c r="O751" s="243"/>
      <c r="P751" s="243"/>
      <c r="Q751" s="244"/>
      <c r="R751" s="244"/>
      <c r="S751" s="244"/>
      <c r="T751" s="245"/>
      <c r="U751" s="244"/>
      <c r="V751" s="244"/>
      <c r="W751" s="244"/>
      <c r="X751" s="244"/>
      <c r="Y751" s="241"/>
      <c r="Z751" s="241"/>
      <c r="AA751" s="241"/>
      <c r="AB751" s="241"/>
      <c r="AC751" s="241"/>
      <c r="AD751" s="241"/>
      <c r="AE751" s="241"/>
      <c r="AF751" s="241"/>
      <c r="AG751" s="241"/>
      <c r="AH751" s="241"/>
      <c r="AI751" s="241"/>
      <c r="AJ751" s="241"/>
      <c r="AK751" s="241"/>
      <c r="AL751" s="241"/>
      <c r="AM751" s="241"/>
      <c r="AN751" s="241"/>
      <c r="AO751" s="241"/>
      <c r="AP751" s="241"/>
      <c r="AQ751" s="241"/>
      <c r="AR751" s="241"/>
      <c r="AS751" s="241"/>
      <c r="AT751" s="241"/>
      <c r="AU751" s="241"/>
      <c r="AV751" s="241"/>
      <c r="AW751" s="241"/>
      <c r="AX751" s="241"/>
      <c r="AY751" s="241"/>
      <c r="AZ751" s="241"/>
      <c r="BA751" s="241"/>
      <c r="BB751" s="241"/>
      <c r="BC751" s="241"/>
      <c r="BD751" s="241"/>
      <c r="BE751" s="241"/>
      <c r="BF751" s="241"/>
      <c r="BG751" s="241"/>
      <c r="BH751" s="241"/>
      <c r="BI751" s="241"/>
      <c r="BJ751" s="241"/>
      <c r="BK751" s="241"/>
      <c r="BL751" s="241"/>
      <c r="BM751" s="241"/>
      <c r="BN751" s="241"/>
      <c r="BO751" s="241"/>
      <c r="BP751" s="241"/>
    </row>
    <row r="752" customFormat="false" ht="15" hidden="false" customHeight="false" outlineLevel="0" collapsed="false">
      <c r="A752" s="241"/>
      <c r="B752" s="241"/>
      <c r="C752" s="241"/>
      <c r="D752" s="241"/>
      <c r="E752" s="241"/>
      <c r="F752" s="241"/>
      <c r="G752" s="241"/>
      <c r="H752" s="241"/>
      <c r="I752" s="241"/>
      <c r="J752" s="241"/>
      <c r="K752" s="241"/>
      <c r="L752" s="241"/>
      <c r="M752" s="241"/>
      <c r="N752" s="243"/>
      <c r="O752" s="243"/>
      <c r="P752" s="243"/>
      <c r="Q752" s="244"/>
      <c r="R752" s="244"/>
      <c r="S752" s="244"/>
      <c r="T752" s="245"/>
      <c r="U752" s="244"/>
      <c r="V752" s="244"/>
      <c r="W752" s="244"/>
      <c r="X752" s="244"/>
      <c r="Y752" s="241"/>
      <c r="Z752" s="241"/>
      <c r="AA752" s="241"/>
      <c r="AB752" s="241"/>
      <c r="AC752" s="241"/>
      <c r="AD752" s="241"/>
      <c r="AE752" s="241"/>
      <c r="AF752" s="241"/>
      <c r="AG752" s="241"/>
      <c r="AH752" s="241"/>
      <c r="AI752" s="241"/>
      <c r="AJ752" s="241"/>
      <c r="AK752" s="241"/>
      <c r="AL752" s="241"/>
      <c r="AM752" s="241"/>
      <c r="AN752" s="241"/>
      <c r="AO752" s="241"/>
      <c r="AP752" s="241"/>
      <c r="AQ752" s="241"/>
      <c r="AR752" s="241"/>
      <c r="AS752" s="241"/>
      <c r="AT752" s="241"/>
      <c r="AU752" s="241"/>
      <c r="AV752" s="241"/>
      <c r="AW752" s="241"/>
      <c r="AX752" s="241"/>
      <c r="AY752" s="241"/>
      <c r="AZ752" s="241"/>
      <c r="BA752" s="241"/>
      <c r="BB752" s="241"/>
      <c r="BC752" s="241"/>
      <c r="BD752" s="241"/>
      <c r="BE752" s="241"/>
      <c r="BF752" s="241"/>
      <c r="BG752" s="241"/>
      <c r="BH752" s="241"/>
      <c r="BI752" s="241"/>
      <c r="BJ752" s="241"/>
      <c r="BK752" s="241"/>
      <c r="BL752" s="241"/>
      <c r="BM752" s="241"/>
      <c r="BN752" s="241"/>
      <c r="BO752" s="241"/>
      <c r="BP752" s="241"/>
    </row>
    <row r="753" customFormat="false" ht="15" hidden="false" customHeight="false" outlineLevel="0" collapsed="false">
      <c r="A753" s="241"/>
      <c r="B753" s="241"/>
      <c r="C753" s="241"/>
      <c r="D753" s="241"/>
      <c r="E753" s="241"/>
      <c r="F753" s="241"/>
      <c r="G753" s="241"/>
      <c r="H753" s="241"/>
      <c r="I753" s="241"/>
      <c r="J753" s="241"/>
      <c r="K753" s="241"/>
      <c r="L753" s="241"/>
      <c r="M753" s="241"/>
      <c r="N753" s="243"/>
      <c r="O753" s="243"/>
      <c r="P753" s="243"/>
      <c r="Q753" s="244"/>
      <c r="R753" s="244"/>
      <c r="S753" s="244"/>
      <c r="T753" s="245"/>
      <c r="U753" s="244"/>
      <c r="V753" s="244"/>
      <c r="W753" s="244"/>
      <c r="X753" s="244"/>
      <c r="Y753" s="241"/>
      <c r="Z753" s="241"/>
      <c r="AA753" s="241"/>
      <c r="AB753" s="241"/>
      <c r="AC753" s="241"/>
      <c r="AD753" s="241"/>
      <c r="AE753" s="241"/>
      <c r="AF753" s="241"/>
      <c r="AG753" s="241"/>
      <c r="AH753" s="241"/>
      <c r="AI753" s="241"/>
      <c r="AJ753" s="241"/>
      <c r="AK753" s="241"/>
      <c r="AL753" s="241"/>
      <c r="AM753" s="241"/>
      <c r="AN753" s="241"/>
      <c r="AO753" s="241"/>
      <c r="AP753" s="241"/>
      <c r="AQ753" s="241"/>
      <c r="AR753" s="241"/>
      <c r="AS753" s="241"/>
      <c r="AT753" s="241"/>
      <c r="AU753" s="241"/>
      <c r="AV753" s="241"/>
      <c r="AW753" s="241"/>
      <c r="AX753" s="241"/>
      <c r="AY753" s="241"/>
      <c r="AZ753" s="241"/>
      <c r="BA753" s="241"/>
      <c r="BB753" s="241"/>
      <c r="BC753" s="241"/>
      <c r="BD753" s="241"/>
      <c r="BE753" s="241"/>
      <c r="BF753" s="241"/>
      <c r="BG753" s="241"/>
      <c r="BH753" s="241"/>
      <c r="BI753" s="241"/>
      <c r="BJ753" s="241"/>
      <c r="BK753" s="241"/>
      <c r="BL753" s="241"/>
      <c r="BM753" s="241"/>
      <c r="BN753" s="241"/>
      <c r="BO753" s="241"/>
      <c r="BP753" s="241"/>
    </row>
    <row r="754" customFormat="false" ht="15" hidden="false" customHeight="false" outlineLevel="0" collapsed="false">
      <c r="A754" s="241"/>
      <c r="B754" s="241"/>
      <c r="C754" s="241"/>
      <c r="D754" s="241"/>
      <c r="E754" s="241"/>
      <c r="F754" s="241"/>
      <c r="G754" s="241"/>
      <c r="H754" s="241"/>
      <c r="I754" s="241"/>
      <c r="J754" s="241"/>
      <c r="K754" s="241"/>
      <c r="L754" s="241"/>
      <c r="M754" s="241"/>
      <c r="N754" s="243"/>
      <c r="O754" s="243"/>
      <c r="P754" s="243"/>
      <c r="Q754" s="244"/>
      <c r="R754" s="244"/>
      <c r="S754" s="244"/>
      <c r="T754" s="245"/>
      <c r="U754" s="244"/>
      <c r="V754" s="244"/>
      <c r="W754" s="244"/>
      <c r="X754" s="244"/>
      <c r="Y754" s="241"/>
      <c r="Z754" s="241"/>
      <c r="AA754" s="241"/>
      <c r="AB754" s="241"/>
      <c r="AC754" s="241"/>
      <c r="AD754" s="241"/>
      <c r="AE754" s="241"/>
      <c r="AF754" s="241"/>
      <c r="AG754" s="241"/>
      <c r="AH754" s="241"/>
      <c r="AI754" s="241"/>
      <c r="AJ754" s="241"/>
      <c r="AK754" s="241"/>
      <c r="AL754" s="241"/>
      <c r="AM754" s="241"/>
      <c r="AN754" s="241"/>
      <c r="AO754" s="241"/>
      <c r="AP754" s="241"/>
      <c r="AQ754" s="241"/>
      <c r="AR754" s="241"/>
      <c r="AS754" s="241"/>
      <c r="AT754" s="241"/>
      <c r="AU754" s="241"/>
      <c r="AV754" s="241"/>
      <c r="AW754" s="241"/>
      <c r="AX754" s="241"/>
      <c r="AY754" s="241"/>
      <c r="AZ754" s="241"/>
      <c r="BA754" s="241"/>
      <c r="BB754" s="241"/>
      <c r="BC754" s="241"/>
      <c r="BD754" s="241"/>
      <c r="BE754" s="241"/>
      <c r="BF754" s="241"/>
      <c r="BG754" s="241"/>
      <c r="BH754" s="241"/>
      <c r="BI754" s="241"/>
      <c r="BJ754" s="241"/>
      <c r="BK754" s="241"/>
      <c r="BL754" s="241"/>
      <c r="BM754" s="241"/>
      <c r="BN754" s="241"/>
      <c r="BO754" s="241"/>
      <c r="BP754" s="241"/>
    </row>
    <row r="755" customFormat="false" ht="15" hidden="false" customHeight="false" outlineLevel="0" collapsed="false">
      <c r="A755" s="241"/>
      <c r="B755" s="241"/>
      <c r="C755" s="241"/>
      <c r="D755" s="241"/>
      <c r="E755" s="241"/>
      <c r="F755" s="241"/>
      <c r="G755" s="241"/>
      <c r="H755" s="241"/>
      <c r="I755" s="241"/>
      <c r="J755" s="241"/>
      <c r="K755" s="241"/>
      <c r="L755" s="241"/>
      <c r="M755" s="241"/>
      <c r="N755" s="243"/>
      <c r="O755" s="243"/>
      <c r="P755" s="243"/>
      <c r="Q755" s="244"/>
      <c r="R755" s="244"/>
      <c r="S755" s="244"/>
      <c r="T755" s="245"/>
      <c r="U755" s="244"/>
      <c r="V755" s="244"/>
      <c r="W755" s="244"/>
      <c r="X755" s="244"/>
      <c r="Y755" s="241"/>
      <c r="Z755" s="241"/>
      <c r="AA755" s="241"/>
      <c r="AB755" s="241"/>
      <c r="AC755" s="241"/>
      <c r="AD755" s="241"/>
      <c r="AE755" s="241"/>
      <c r="AF755" s="241"/>
      <c r="AG755" s="241"/>
      <c r="AH755" s="241"/>
      <c r="AI755" s="241"/>
      <c r="AJ755" s="241"/>
      <c r="AK755" s="241"/>
      <c r="AL755" s="241"/>
      <c r="AM755" s="241"/>
      <c r="AN755" s="241"/>
      <c r="AO755" s="241"/>
      <c r="AP755" s="241"/>
      <c r="AQ755" s="241"/>
      <c r="AR755" s="241"/>
      <c r="AS755" s="241"/>
      <c r="AT755" s="241"/>
      <c r="AU755" s="241"/>
      <c r="AV755" s="241"/>
      <c r="AW755" s="241"/>
      <c r="AX755" s="241"/>
      <c r="AY755" s="241"/>
      <c r="AZ755" s="241"/>
      <c r="BA755" s="241"/>
      <c r="BB755" s="241"/>
      <c r="BC755" s="241"/>
      <c r="BD755" s="241"/>
      <c r="BE755" s="241"/>
      <c r="BF755" s="241"/>
      <c r="BG755" s="241"/>
      <c r="BH755" s="241"/>
      <c r="BI755" s="241"/>
      <c r="BJ755" s="241"/>
      <c r="BK755" s="241"/>
      <c r="BL755" s="241"/>
      <c r="BM755" s="241"/>
      <c r="BN755" s="241"/>
      <c r="BO755" s="241"/>
      <c r="BP755" s="241"/>
    </row>
    <row r="756" customFormat="false" ht="15" hidden="false" customHeight="false" outlineLevel="0" collapsed="false">
      <c r="A756" s="241"/>
      <c r="B756" s="241"/>
      <c r="C756" s="241"/>
      <c r="D756" s="241"/>
      <c r="E756" s="241"/>
      <c r="F756" s="241"/>
      <c r="G756" s="241"/>
      <c r="H756" s="241"/>
      <c r="I756" s="241"/>
      <c r="J756" s="241"/>
      <c r="K756" s="241"/>
      <c r="L756" s="241"/>
      <c r="M756" s="241"/>
      <c r="N756" s="243"/>
      <c r="O756" s="243"/>
      <c r="P756" s="243"/>
      <c r="Q756" s="244"/>
      <c r="R756" s="244"/>
      <c r="S756" s="244"/>
      <c r="T756" s="245"/>
      <c r="U756" s="244"/>
      <c r="V756" s="244"/>
      <c r="W756" s="244"/>
      <c r="X756" s="244"/>
      <c r="Y756" s="241"/>
      <c r="Z756" s="241"/>
      <c r="AA756" s="241"/>
      <c r="AB756" s="241"/>
      <c r="AC756" s="241"/>
      <c r="AD756" s="241"/>
      <c r="AE756" s="241"/>
      <c r="AF756" s="241"/>
      <c r="AG756" s="241"/>
      <c r="AH756" s="241"/>
      <c r="AI756" s="241"/>
      <c r="AJ756" s="241"/>
      <c r="AK756" s="241"/>
      <c r="AL756" s="241"/>
      <c r="AM756" s="241"/>
      <c r="AN756" s="241"/>
      <c r="AO756" s="241"/>
      <c r="AP756" s="241"/>
      <c r="AQ756" s="241"/>
      <c r="AR756" s="241"/>
      <c r="AS756" s="241"/>
      <c r="AT756" s="241"/>
      <c r="AU756" s="241"/>
      <c r="AV756" s="241"/>
      <c r="AW756" s="241"/>
      <c r="AX756" s="241"/>
      <c r="AY756" s="241"/>
      <c r="AZ756" s="241"/>
      <c r="BA756" s="241"/>
      <c r="BB756" s="241"/>
      <c r="BC756" s="241"/>
      <c r="BD756" s="241"/>
      <c r="BE756" s="241"/>
      <c r="BF756" s="241"/>
      <c r="BG756" s="241"/>
      <c r="BH756" s="241"/>
      <c r="BI756" s="241"/>
      <c r="BJ756" s="241"/>
      <c r="BK756" s="241"/>
      <c r="BL756" s="241"/>
      <c r="BM756" s="241"/>
      <c r="BN756" s="241"/>
      <c r="BO756" s="241"/>
      <c r="BP756" s="241"/>
    </row>
    <row r="757" customFormat="false" ht="15" hidden="false" customHeight="false" outlineLevel="0" collapsed="false">
      <c r="A757" s="241"/>
      <c r="B757" s="241"/>
      <c r="C757" s="241"/>
      <c r="D757" s="241"/>
      <c r="E757" s="241"/>
      <c r="F757" s="241"/>
      <c r="G757" s="241"/>
      <c r="H757" s="241"/>
      <c r="I757" s="241"/>
      <c r="J757" s="241"/>
      <c r="K757" s="241"/>
      <c r="L757" s="241"/>
      <c r="M757" s="241"/>
      <c r="N757" s="243"/>
      <c r="O757" s="243"/>
      <c r="P757" s="243"/>
      <c r="Q757" s="244"/>
      <c r="R757" s="244"/>
      <c r="S757" s="244"/>
      <c r="T757" s="245"/>
      <c r="U757" s="244"/>
      <c r="V757" s="244"/>
      <c r="W757" s="244"/>
      <c r="X757" s="244"/>
      <c r="Y757" s="241"/>
      <c r="Z757" s="241"/>
      <c r="AA757" s="241"/>
      <c r="AB757" s="241"/>
      <c r="AC757" s="241"/>
      <c r="AD757" s="241"/>
      <c r="AE757" s="241"/>
      <c r="AF757" s="241"/>
      <c r="AG757" s="241"/>
      <c r="AH757" s="241"/>
      <c r="AI757" s="241"/>
      <c r="AJ757" s="241"/>
      <c r="AK757" s="241"/>
      <c r="AL757" s="241"/>
      <c r="AM757" s="241"/>
      <c r="AN757" s="241"/>
      <c r="AO757" s="241"/>
      <c r="AP757" s="241"/>
      <c r="AQ757" s="241"/>
      <c r="AR757" s="241"/>
      <c r="AS757" s="241"/>
      <c r="AT757" s="241"/>
      <c r="AU757" s="241"/>
      <c r="AV757" s="241"/>
      <c r="AW757" s="241"/>
      <c r="AX757" s="241"/>
      <c r="AY757" s="241"/>
      <c r="AZ757" s="241"/>
      <c r="BA757" s="241"/>
      <c r="BB757" s="241"/>
      <c r="BC757" s="241"/>
      <c r="BD757" s="241"/>
      <c r="BE757" s="241"/>
      <c r="BF757" s="241"/>
      <c r="BG757" s="241"/>
      <c r="BH757" s="241"/>
      <c r="BI757" s="241"/>
      <c r="BJ757" s="241"/>
      <c r="BK757" s="241"/>
      <c r="BL757" s="241"/>
      <c r="BM757" s="241"/>
      <c r="BN757" s="241"/>
      <c r="BO757" s="241"/>
      <c r="BP757" s="241"/>
    </row>
    <row r="758" customFormat="false" ht="15" hidden="false" customHeight="false" outlineLevel="0" collapsed="false">
      <c r="A758" s="241"/>
      <c r="B758" s="241"/>
      <c r="C758" s="241"/>
      <c r="D758" s="241"/>
      <c r="E758" s="241"/>
      <c r="F758" s="241"/>
      <c r="G758" s="241"/>
      <c r="H758" s="241"/>
      <c r="I758" s="241"/>
      <c r="J758" s="241"/>
      <c r="K758" s="241"/>
      <c r="L758" s="241"/>
      <c r="M758" s="241"/>
      <c r="N758" s="243"/>
      <c r="O758" s="243"/>
      <c r="P758" s="243"/>
      <c r="Q758" s="244"/>
      <c r="R758" s="244"/>
      <c r="S758" s="244"/>
      <c r="T758" s="245"/>
      <c r="U758" s="244"/>
      <c r="V758" s="244"/>
      <c r="W758" s="244"/>
      <c r="X758" s="244"/>
      <c r="Y758" s="241"/>
      <c r="Z758" s="241"/>
      <c r="AA758" s="241"/>
      <c r="AB758" s="241"/>
      <c r="AC758" s="241"/>
      <c r="AD758" s="241"/>
      <c r="AE758" s="241"/>
      <c r="AF758" s="241"/>
      <c r="AG758" s="241"/>
      <c r="AH758" s="241"/>
      <c r="AI758" s="241"/>
      <c r="AJ758" s="241"/>
      <c r="AK758" s="241"/>
      <c r="AL758" s="241"/>
      <c r="AM758" s="241"/>
      <c r="AN758" s="241"/>
      <c r="AO758" s="241"/>
      <c r="AP758" s="241"/>
      <c r="AQ758" s="241"/>
      <c r="AR758" s="241"/>
      <c r="AS758" s="241"/>
      <c r="AT758" s="241"/>
      <c r="AU758" s="241"/>
      <c r="AV758" s="241"/>
      <c r="AW758" s="241"/>
      <c r="AX758" s="241"/>
      <c r="AY758" s="241"/>
      <c r="AZ758" s="241"/>
      <c r="BA758" s="241"/>
      <c r="BB758" s="241"/>
      <c r="BC758" s="241"/>
      <c r="BD758" s="241"/>
      <c r="BE758" s="241"/>
      <c r="BF758" s="241"/>
      <c r="BG758" s="241"/>
      <c r="BH758" s="241"/>
      <c r="BI758" s="241"/>
      <c r="BJ758" s="241"/>
      <c r="BK758" s="241"/>
      <c r="BL758" s="241"/>
      <c r="BM758" s="241"/>
      <c r="BN758" s="241"/>
      <c r="BO758" s="241"/>
      <c r="BP758" s="241"/>
    </row>
    <row r="759" customFormat="false" ht="15" hidden="false" customHeight="false" outlineLevel="0" collapsed="false">
      <c r="A759" s="241"/>
      <c r="B759" s="241"/>
      <c r="C759" s="241"/>
      <c r="D759" s="241"/>
      <c r="E759" s="241"/>
      <c r="F759" s="241"/>
      <c r="G759" s="241"/>
      <c r="H759" s="241"/>
      <c r="I759" s="241"/>
      <c r="J759" s="241"/>
      <c r="K759" s="241"/>
      <c r="L759" s="241"/>
      <c r="M759" s="241"/>
      <c r="N759" s="243"/>
      <c r="O759" s="243"/>
      <c r="P759" s="243"/>
      <c r="Q759" s="244"/>
      <c r="R759" s="244"/>
      <c r="S759" s="244"/>
      <c r="T759" s="245"/>
      <c r="U759" s="244"/>
      <c r="V759" s="244"/>
      <c r="W759" s="244"/>
      <c r="X759" s="244"/>
      <c r="Y759" s="241"/>
      <c r="Z759" s="241"/>
      <c r="AA759" s="241"/>
      <c r="AB759" s="241"/>
      <c r="AC759" s="241"/>
      <c r="AD759" s="241"/>
      <c r="AE759" s="241"/>
      <c r="AF759" s="241"/>
      <c r="AG759" s="241"/>
      <c r="AH759" s="241"/>
      <c r="AI759" s="241"/>
      <c r="AJ759" s="241"/>
      <c r="AK759" s="241"/>
      <c r="AL759" s="241"/>
      <c r="AM759" s="241"/>
      <c r="AN759" s="241"/>
      <c r="AO759" s="241"/>
      <c r="AP759" s="241"/>
      <c r="AQ759" s="241"/>
      <c r="AR759" s="241"/>
      <c r="AS759" s="241"/>
      <c r="AT759" s="241"/>
      <c r="AU759" s="241"/>
      <c r="AV759" s="241"/>
      <c r="AW759" s="241"/>
      <c r="AX759" s="241"/>
      <c r="AY759" s="241"/>
      <c r="AZ759" s="241"/>
      <c r="BA759" s="241"/>
      <c r="BB759" s="241"/>
      <c r="BC759" s="241"/>
      <c r="BD759" s="241"/>
      <c r="BE759" s="241"/>
      <c r="BF759" s="241"/>
      <c r="BG759" s="241"/>
      <c r="BH759" s="241"/>
      <c r="BI759" s="241"/>
      <c r="BJ759" s="241"/>
      <c r="BK759" s="241"/>
      <c r="BL759" s="241"/>
      <c r="BM759" s="241"/>
      <c r="BN759" s="241"/>
      <c r="BO759" s="241"/>
      <c r="BP759" s="241"/>
    </row>
    <row r="760" customFormat="false" ht="15" hidden="false" customHeight="false" outlineLevel="0" collapsed="false">
      <c r="A760" s="241"/>
      <c r="B760" s="241"/>
      <c r="C760" s="241"/>
      <c r="D760" s="241"/>
      <c r="E760" s="241"/>
      <c r="F760" s="241"/>
      <c r="G760" s="241"/>
      <c r="H760" s="241"/>
      <c r="I760" s="241"/>
      <c r="J760" s="241"/>
      <c r="K760" s="241"/>
      <c r="L760" s="241"/>
      <c r="M760" s="241"/>
      <c r="N760" s="243"/>
      <c r="O760" s="243"/>
      <c r="P760" s="243"/>
      <c r="Q760" s="244"/>
      <c r="R760" s="244"/>
      <c r="S760" s="244"/>
      <c r="T760" s="245"/>
      <c r="U760" s="244"/>
      <c r="V760" s="244"/>
      <c r="W760" s="244"/>
      <c r="X760" s="244"/>
      <c r="Y760" s="241"/>
      <c r="Z760" s="241"/>
      <c r="AA760" s="241"/>
      <c r="AB760" s="241"/>
      <c r="AC760" s="241"/>
      <c r="AD760" s="241"/>
      <c r="AE760" s="241"/>
      <c r="AF760" s="241"/>
      <c r="AG760" s="241"/>
      <c r="AH760" s="241"/>
      <c r="AI760" s="241"/>
      <c r="AJ760" s="241"/>
      <c r="AK760" s="241"/>
      <c r="AL760" s="241"/>
      <c r="AM760" s="241"/>
      <c r="AN760" s="241"/>
      <c r="AO760" s="241"/>
      <c r="AP760" s="241"/>
      <c r="AQ760" s="241"/>
      <c r="AR760" s="241"/>
      <c r="AS760" s="241"/>
      <c r="AT760" s="241"/>
      <c r="AU760" s="241"/>
      <c r="AV760" s="241"/>
      <c r="AW760" s="241"/>
      <c r="AX760" s="241"/>
      <c r="AY760" s="241"/>
      <c r="AZ760" s="241"/>
      <c r="BA760" s="241"/>
      <c r="BB760" s="241"/>
      <c r="BC760" s="241"/>
      <c r="BD760" s="241"/>
      <c r="BE760" s="241"/>
      <c r="BF760" s="241"/>
      <c r="BG760" s="241"/>
      <c r="BH760" s="241"/>
      <c r="BI760" s="241"/>
      <c r="BJ760" s="241"/>
      <c r="BK760" s="241"/>
      <c r="BL760" s="241"/>
      <c r="BM760" s="241"/>
      <c r="BN760" s="241"/>
      <c r="BO760" s="241"/>
      <c r="BP760" s="241"/>
    </row>
    <row r="761" customFormat="false" ht="15" hidden="false" customHeight="false" outlineLevel="0" collapsed="false">
      <c r="A761" s="241"/>
      <c r="B761" s="241"/>
      <c r="C761" s="241"/>
      <c r="D761" s="241"/>
      <c r="E761" s="241"/>
      <c r="F761" s="241"/>
      <c r="G761" s="241"/>
      <c r="H761" s="241"/>
      <c r="I761" s="241"/>
      <c r="J761" s="241"/>
      <c r="K761" s="241"/>
      <c r="L761" s="241"/>
      <c r="M761" s="241"/>
      <c r="N761" s="243"/>
      <c r="O761" s="243"/>
      <c r="P761" s="243"/>
      <c r="Q761" s="244"/>
      <c r="R761" s="244"/>
      <c r="S761" s="244"/>
      <c r="T761" s="245"/>
      <c r="U761" s="244"/>
      <c r="V761" s="244"/>
      <c r="W761" s="244"/>
      <c r="X761" s="244"/>
      <c r="Y761" s="241"/>
      <c r="Z761" s="241"/>
      <c r="AA761" s="241"/>
      <c r="AB761" s="241"/>
      <c r="AC761" s="241"/>
      <c r="AD761" s="241"/>
      <c r="AE761" s="241"/>
      <c r="AF761" s="241"/>
      <c r="AG761" s="241"/>
      <c r="AH761" s="241"/>
      <c r="AI761" s="241"/>
      <c r="AJ761" s="241"/>
      <c r="AK761" s="241"/>
      <c r="AL761" s="241"/>
      <c r="AM761" s="241"/>
      <c r="AN761" s="241"/>
      <c r="AO761" s="241"/>
      <c r="AP761" s="241"/>
      <c r="AQ761" s="241"/>
      <c r="AR761" s="241"/>
      <c r="AS761" s="241"/>
      <c r="AT761" s="241"/>
      <c r="AU761" s="241"/>
      <c r="AV761" s="241"/>
      <c r="AW761" s="241"/>
      <c r="AX761" s="241"/>
      <c r="AY761" s="241"/>
      <c r="AZ761" s="241"/>
      <c r="BA761" s="241"/>
      <c r="BB761" s="241"/>
      <c r="BC761" s="241"/>
      <c r="BD761" s="241"/>
      <c r="BE761" s="241"/>
      <c r="BF761" s="241"/>
      <c r="BG761" s="241"/>
      <c r="BH761" s="241"/>
      <c r="BI761" s="241"/>
      <c r="BJ761" s="241"/>
      <c r="BK761" s="241"/>
      <c r="BL761" s="241"/>
      <c r="BM761" s="241"/>
      <c r="BN761" s="241"/>
      <c r="BO761" s="241"/>
      <c r="BP761" s="241"/>
    </row>
    <row r="762" customFormat="false" ht="15" hidden="false" customHeight="false" outlineLevel="0" collapsed="false">
      <c r="A762" s="241"/>
      <c r="B762" s="241"/>
      <c r="C762" s="241"/>
      <c r="D762" s="241"/>
      <c r="E762" s="241"/>
      <c r="F762" s="241"/>
      <c r="G762" s="241"/>
      <c r="H762" s="241"/>
      <c r="I762" s="241"/>
      <c r="J762" s="241"/>
      <c r="K762" s="241"/>
      <c r="L762" s="241"/>
      <c r="M762" s="241"/>
      <c r="N762" s="243"/>
      <c r="O762" s="243"/>
      <c r="P762" s="243"/>
      <c r="Q762" s="244"/>
      <c r="R762" s="244"/>
      <c r="S762" s="244"/>
      <c r="T762" s="245"/>
      <c r="U762" s="244"/>
      <c r="V762" s="244"/>
      <c r="W762" s="244"/>
      <c r="X762" s="244"/>
      <c r="Y762" s="241"/>
      <c r="Z762" s="241"/>
      <c r="AA762" s="241"/>
      <c r="AB762" s="241"/>
      <c r="AC762" s="241"/>
      <c r="AD762" s="241"/>
      <c r="AE762" s="241"/>
      <c r="AF762" s="241"/>
      <c r="AG762" s="241"/>
      <c r="AH762" s="241"/>
      <c r="AI762" s="241"/>
      <c r="AJ762" s="241"/>
      <c r="AK762" s="241"/>
      <c r="AL762" s="241"/>
      <c r="AM762" s="241"/>
      <c r="AN762" s="241"/>
      <c r="AO762" s="241"/>
      <c r="AP762" s="241"/>
      <c r="AQ762" s="241"/>
      <c r="AR762" s="241"/>
      <c r="AS762" s="241"/>
      <c r="AT762" s="241"/>
      <c r="AU762" s="241"/>
      <c r="AV762" s="241"/>
      <c r="AW762" s="241"/>
      <c r="AX762" s="241"/>
      <c r="AY762" s="241"/>
      <c r="AZ762" s="241"/>
      <c r="BA762" s="241"/>
      <c r="BB762" s="241"/>
      <c r="BC762" s="241"/>
      <c r="BD762" s="241"/>
      <c r="BE762" s="241"/>
      <c r="BF762" s="241"/>
      <c r="BG762" s="241"/>
      <c r="BH762" s="241"/>
      <c r="BI762" s="241"/>
      <c r="BJ762" s="241"/>
      <c r="BK762" s="241"/>
      <c r="BL762" s="241"/>
      <c r="BM762" s="241"/>
      <c r="BN762" s="241"/>
      <c r="BO762" s="241"/>
      <c r="BP762" s="241"/>
    </row>
    <row r="763" customFormat="false" ht="15" hidden="false" customHeight="false" outlineLevel="0" collapsed="false">
      <c r="A763" s="241"/>
      <c r="B763" s="241"/>
      <c r="C763" s="241"/>
      <c r="D763" s="241"/>
      <c r="E763" s="241"/>
      <c r="F763" s="241"/>
      <c r="G763" s="241"/>
      <c r="H763" s="241"/>
      <c r="I763" s="241"/>
      <c r="J763" s="241"/>
      <c r="K763" s="241"/>
      <c r="L763" s="241"/>
      <c r="M763" s="241"/>
      <c r="N763" s="243"/>
      <c r="O763" s="243"/>
      <c r="P763" s="243"/>
      <c r="Q763" s="244"/>
      <c r="R763" s="244"/>
      <c r="S763" s="244"/>
      <c r="T763" s="245"/>
      <c r="U763" s="244"/>
      <c r="V763" s="244"/>
      <c r="W763" s="244"/>
      <c r="X763" s="244"/>
      <c r="Y763" s="241"/>
      <c r="Z763" s="241"/>
      <c r="AA763" s="241"/>
      <c r="AB763" s="241"/>
      <c r="AC763" s="241"/>
      <c r="AD763" s="241"/>
      <c r="AE763" s="241"/>
      <c r="AF763" s="241"/>
      <c r="AG763" s="241"/>
      <c r="AH763" s="241"/>
      <c r="AI763" s="241"/>
      <c r="AJ763" s="241"/>
      <c r="AK763" s="241"/>
      <c r="AL763" s="241"/>
      <c r="AM763" s="241"/>
      <c r="AN763" s="241"/>
      <c r="AO763" s="241"/>
      <c r="AP763" s="241"/>
      <c r="AQ763" s="241"/>
      <c r="AR763" s="241"/>
      <c r="AS763" s="241"/>
      <c r="AT763" s="241"/>
      <c r="AU763" s="241"/>
      <c r="AV763" s="241"/>
      <c r="AW763" s="241"/>
      <c r="AX763" s="241"/>
      <c r="AY763" s="241"/>
      <c r="AZ763" s="241"/>
      <c r="BA763" s="241"/>
      <c r="BB763" s="241"/>
      <c r="BC763" s="241"/>
      <c r="BD763" s="241"/>
      <c r="BE763" s="241"/>
      <c r="BF763" s="241"/>
      <c r="BG763" s="241"/>
      <c r="BH763" s="241"/>
      <c r="BI763" s="241"/>
      <c r="BJ763" s="241"/>
      <c r="BK763" s="241"/>
      <c r="BL763" s="241"/>
      <c r="BM763" s="241"/>
      <c r="BN763" s="241"/>
      <c r="BO763" s="241"/>
      <c r="BP763" s="241"/>
    </row>
    <row r="764" customFormat="false" ht="15" hidden="false" customHeight="false" outlineLevel="0" collapsed="false">
      <c r="A764" s="241"/>
      <c r="B764" s="241"/>
      <c r="C764" s="241"/>
      <c r="D764" s="241"/>
      <c r="E764" s="241"/>
      <c r="F764" s="241"/>
      <c r="G764" s="241"/>
      <c r="H764" s="241"/>
      <c r="I764" s="241"/>
      <c r="J764" s="241"/>
      <c r="K764" s="241"/>
      <c r="L764" s="241"/>
      <c r="M764" s="241"/>
      <c r="N764" s="243"/>
      <c r="O764" s="243"/>
      <c r="P764" s="243"/>
      <c r="Q764" s="244"/>
      <c r="R764" s="244"/>
      <c r="S764" s="244"/>
      <c r="T764" s="245"/>
      <c r="U764" s="244"/>
      <c r="V764" s="244"/>
      <c r="W764" s="244"/>
      <c r="X764" s="244"/>
      <c r="Y764" s="241"/>
      <c r="Z764" s="241"/>
      <c r="AA764" s="241"/>
      <c r="AB764" s="241"/>
      <c r="AC764" s="241"/>
      <c r="AD764" s="241"/>
      <c r="AE764" s="241"/>
      <c r="AF764" s="241"/>
      <c r="AG764" s="241"/>
      <c r="AH764" s="241"/>
      <c r="AI764" s="241"/>
      <c r="AJ764" s="241"/>
      <c r="AK764" s="241"/>
      <c r="AL764" s="241"/>
      <c r="AM764" s="241"/>
      <c r="AN764" s="241"/>
      <c r="AO764" s="241"/>
      <c r="AP764" s="241"/>
      <c r="AQ764" s="241"/>
      <c r="AR764" s="241"/>
      <c r="AS764" s="241"/>
      <c r="AT764" s="241"/>
      <c r="AU764" s="241"/>
      <c r="AV764" s="241"/>
      <c r="AW764" s="241"/>
      <c r="AX764" s="241"/>
      <c r="AY764" s="241"/>
      <c r="AZ764" s="241"/>
      <c r="BA764" s="241"/>
      <c r="BB764" s="241"/>
      <c r="BC764" s="241"/>
      <c r="BD764" s="241"/>
      <c r="BE764" s="241"/>
      <c r="BF764" s="241"/>
      <c r="BG764" s="241"/>
      <c r="BH764" s="241"/>
      <c r="BI764" s="241"/>
      <c r="BJ764" s="241"/>
      <c r="BK764" s="241"/>
      <c r="BL764" s="241"/>
      <c r="BM764" s="241"/>
      <c r="BN764" s="241"/>
      <c r="BO764" s="241"/>
      <c r="BP764" s="241"/>
    </row>
    <row r="765" customFormat="false" ht="15" hidden="false" customHeight="false" outlineLevel="0" collapsed="false">
      <c r="A765" s="241"/>
      <c r="B765" s="241"/>
      <c r="C765" s="241"/>
      <c r="D765" s="241"/>
      <c r="E765" s="241"/>
      <c r="F765" s="241"/>
      <c r="G765" s="241"/>
      <c r="H765" s="241"/>
      <c r="I765" s="241"/>
      <c r="J765" s="241"/>
      <c r="K765" s="241"/>
      <c r="L765" s="241"/>
      <c r="M765" s="241"/>
      <c r="N765" s="243"/>
      <c r="O765" s="243"/>
      <c r="P765" s="243"/>
      <c r="Q765" s="244"/>
      <c r="R765" s="244"/>
      <c r="S765" s="244"/>
      <c r="T765" s="245"/>
      <c r="U765" s="244"/>
      <c r="V765" s="244"/>
      <c r="W765" s="244"/>
      <c r="X765" s="244"/>
      <c r="Y765" s="241"/>
      <c r="Z765" s="241"/>
      <c r="AA765" s="241"/>
      <c r="AB765" s="241"/>
      <c r="AC765" s="241"/>
      <c r="AD765" s="241"/>
      <c r="AE765" s="241"/>
      <c r="AF765" s="241"/>
      <c r="AG765" s="241"/>
      <c r="AH765" s="241"/>
      <c r="AI765" s="241"/>
      <c r="AJ765" s="241"/>
      <c r="AK765" s="241"/>
      <c r="AL765" s="241"/>
      <c r="AM765" s="241"/>
      <c r="AN765" s="241"/>
      <c r="AO765" s="241"/>
      <c r="AP765" s="241"/>
      <c r="AQ765" s="241"/>
      <c r="AR765" s="241"/>
      <c r="AS765" s="241"/>
      <c r="AT765" s="241"/>
      <c r="AU765" s="241"/>
      <c r="AV765" s="241"/>
      <c r="AW765" s="241"/>
      <c r="AX765" s="241"/>
      <c r="AY765" s="241"/>
      <c r="AZ765" s="241"/>
      <c r="BA765" s="241"/>
      <c r="BB765" s="241"/>
      <c r="BC765" s="241"/>
      <c r="BD765" s="241"/>
      <c r="BE765" s="241"/>
      <c r="BF765" s="241"/>
      <c r="BG765" s="241"/>
      <c r="BH765" s="241"/>
      <c r="BI765" s="241"/>
      <c r="BJ765" s="241"/>
      <c r="BK765" s="241"/>
      <c r="BL765" s="241"/>
      <c r="BM765" s="241"/>
      <c r="BN765" s="241"/>
      <c r="BO765" s="241"/>
      <c r="BP765" s="241"/>
    </row>
    <row r="766" customFormat="false" ht="15" hidden="false" customHeight="false" outlineLevel="0" collapsed="false">
      <c r="A766" s="241"/>
      <c r="B766" s="241"/>
      <c r="C766" s="241"/>
      <c r="D766" s="241"/>
      <c r="E766" s="241"/>
      <c r="F766" s="241"/>
      <c r="G766" s="241"/>
      <c r="H766" s="241"/>
      <c r="I766" s="241"/>
      <c r="J766" s="241"/>
      <c r="K766" s="241"/>
      <c r="L766" s="241"/>
      <c r="M766" s="241"/>
      <c r="N766" s="243"/>
      <c r="O766" s="243"/>
      <c r="P766" s="243"/>
      <c r="Q766" s="244"/>
      <c r="R766" s="244"/>
      <c r="S766" s="244"/>
      <c r="T766" s="245"/>
      <c r="U766" s="244"/>
      <c r="V766" s="244"/>
      <c r="W766" s="244"/>
      <c r="X766" s="244"/>
      <c r="Y766" s="241"/>
      <c r="Z766" s="241"/>
      <c r="AA766" s="241"/>
      <c r="AB766" s="241"/>
      <c r="AC766" s="241"/>
      <c r="AD766" s="241"/>
      <c r="AE766" s="241"/>
      <c r="AF766" s="241"/>
      <c r="AG766" s="241"/>
      <c r="AH766" s="241"/>
      <c r="AI766" s="241"/>
      <c r="AJ766" s="241"/>
      <c r="AK766" s="241"/>
      <c r="AL766" s="241"/>
      <c r="AM766" s="241"/>
      <c r="AN766" s="241"/>
      <c r="AO766" s="241"/>
      <c r="AP766" s="241"/>
      <c r="AQ766" s="241"/>
      <c r="AR766" s="241"/>
      <c r="AS766" s="241"/>
      <c r="AT766" s="241"/>
      <c r="AU766" s="241"/>
      <c r="AV766" s="241"/>
      <c r="AW766" s="241"/>
      <c r="AX766" s="241"/>
      <c r="AY766" s="241"/>
      <c r="AZ766" s="241"/>
      <c r="BA766" s="241"/>
      <c r="BB766" s="241"/>
      <c r="BC766" s="241"/>
      <c r="BD766" s="241"/>
      <c r="BE766" s="241"/>
      <c r="BF766" s="241"/>
      <c r="BG766" s="241"/>
      <c r="BH766" s="241"/>
      <c r="BI766" s="241"/>
      <c r="BJ766" s="241"/>
      <c r="BK766" s="241"/>
      <c r="BL766" s="241"/>
      <c r="BM766" s="241"/>
      <c r="BN766" s="241"/>
      <c r="BO766" s="241"/>
      <c r="BP766" s="241"/>
    </row>
    <row r="767" customFormat="false" ht="15" hidden="false" customHeight="false" outlineLevel="0" collapsed="false">
      <c r="A767" s="241"/>
      <c r="B767" s="241"/>
      <c r="C767" s="241"/>
      <c r="D767" s="241"/>
      <c r="E767" s="241"/>
      <c r="F767" s="241"/>
      <c r="G767" s="241"/>
      <c r="H767" s="241"/>
      <c r="I767" s="241"/>
      <c r="J767" s="241"/>
      <c r="K767" s="241"/>
      <c r="L767" s="241"/>
      <c r="M767" s="241"/>
      <c r="N767" s="243"/>
      <c r="O767" s="243"/>
      <c r="P767" s="243"/>
      <c r="Q767" s="244"/>
      <c r="R767" s="244"/>
      <c r="S767" s="244"/>
      <c r="T767" s="245"/>
      <c r="U767" s="244"/>
      <c r="V767" s="244"/>
      <c r="W767" s="244"/>
      <c r="X767" s="244"/>
      <c r="Y767" s="241"/>
      <c r="Z767" s="241"/>
      <c r="AA767" s="241"/>
      <c r="AB767" s="241"/>
      <c r="AC767" s="241"/>
      <c r="AD767" s="241"/>
      <c r="AE767" s="241"/>
      <c r="AF767" s="241"/>
      <c r="AG767" s="241"/>
      <c r="AH767" s="241"/>
      <c r="AI767" s="241"/>
      <c r="AJ767" s="241"/>
      <c r="AK767" s="241"/>
      <c r="AL767" s="241"/>
      <c r="AM767" s="241"/>
      <c r="AN767" s="241"/>
      <c r="AO767" s="241"/>
      <c r="AP767" s="241"/>
      <c r="AQ767" s="241"/>
      <c r="AR767" s="241"/>
      <c r="AS767" s="241"/>
      <c r="AT767" s="241"/>
      <c r="AU767" s="241"/>
      <c r="AV767" s="241"/>
      <c r="AW767" s="241"/>
      <c r="AX767" s="241"/>
      <c r="AY767" s="241"/>
      <c r="AZ767" s="241"/>
      <c r="BA767" s="241"/>
      <c r="BB767" s="241"/>
      <c r="BC767" s="241"/>
      <c r="BD767" s="241"/>
      <c r="BE767" s="241"/>
      <c r="BF767" s="241"/>
      <c r="BG767" s="241"/>
      <c r="BH767" s="241"/>
      <c r="BI767" s="241"/>
      <c r="BJ767" s="241"/>
      <c r="BK767" s="241"/>
      <c r="BL767" s="241"/>
      <c r="BM767" s="241"/>
      <c r="BN767" s="241"/>
      <c r="BO767" s="241"/>
      <c r="BP767" s="241"/>
    </row>
    <row r="768" customFormat="false" ht="15" hidden="false" customHeight="false" outlineLevel="0" collapsed="false">
      <c r="A768" s="241"/>
      <c r="B768" s="241"/>
      <c r="C768" s="241"/>
      <c r="D768" s="241"/>
      <c r="E768" s="241"/>
      <c r="F768" s="241"/>
      <c r="G768" s="241"/>
      <c r="H768" s="241"/>
      <c r="I768" s="241"/>
      <c r="J768" s="241"/>
      <c r="K768" s="241"/>
      <c r="L768" s="241"/>
      <c r="M768" s="241"/>
      <c r="N768" s="243"/>
      <c r="O768" s="243"/>
      <c r="P768" s="243"/>
      <c r="Q768" s="244"/>
      <c r="R768" s="244"/>
      <c r="S768" s="244"/>
      <c r="T768" s="245"/>
      <c r="U768" s="244"/>
      <c r="V768" s="244"/>
      <c r="W768" s="244"/>
      <c r="X768" s="244"/>
      <c r="Y768" s="241"/>
      <c r="Z768" s="241"/>
      <c r="AA768" s="241"/>
      <c r="AB768" s="241"/>
      <c r="AC768" s="241"/>
      <c r="AD768" s="241"/>
      <c r="AE768" s="241"/>
      <c r="AF768" s="241"/>
      <c r="AG768" s="241"/>
      <c r="AH768" s="241"/>
      <c r="AI768" s="241"/>
      <c r="AJ768" s="241"/>
      <c r="AK768" s="241"/>
      <c r="AL768" s="241"/>
      <c r="AM768" s="241"/>
      <c r="AN768" s="241"/>
      <c r="AO768" s="241"/>
      <c r="AP768" s="241"/>
      <c r="AQ768" s="241"/>
      <c r="AR768" s="241"/>
      <c r="AS768" s="241"/>
      <c r="AT768" s="241"/>
      <c r="AU768" s="241"/>
      <c r="AV768" s="241"/>
      <c r="AW768" s="241"/>
      <c r="AX768" s="241"/>
      <c r="AY768" s="241"/>
      <c r="AZ768" s="241"/>
      <c r="BA768" s="241"/>
      <c r="BB768" s="241"/>
      <c r="BC768" s="241"/>
      <c r="BD768" s="241"/>
      <c r="BE768" s="241"/>
      <c r="BF768" s="241"/>
      <c r="BG768" s="241"/>
      <c r="BH768" s="241"/>
      <c r="BI768" s="241"/>
      <c r="BJ768" s="241"/>
      <c r="BK768" s="241"/>
      <c r="BL768" s="241"/>
      <c r="BM768" s="241"/>
      <c r="BN768" s="241"/>
      <c r="BO768" s="241"/>
      <c r="BP768" s="241"/>
    </row>
    <row r="769" customFormat="false" ht="15" hidden="false" customHeight="false" outlineLevel="0" collapsed="false">
      <c r="A769" s="241"/>
      <c r="B769" s="241"/>
      <c r="C769" s="241"/>
      <c r="D769" s="241"/>
      <c r="E769" s="241"/>
      <c r="F769" s="241"/>
      <c r="G769" s="241"/>
      <c r="H769" s="241"/>
      <c r="I769" s="241"/>
      <c r="J769" s="241"/>
      <c r="K769" s="241"/>
      <c r="L769" s="241"/>
      <c r="M769" s="241"/>
      <c r="N769" s="243"/>
      <c r="O769" s="243"/>
      <c r="P769" s="243"/>
      <c r="Q769" s="244"/>
      <c r="R769" s="244"/>
      <c r="S769" s="244"/>
      <c r="T769" s="245"/>
      <c r="U769" s="244"/>
      <c r="V769" s="244"/>
      <c r="W769" s="244"/>
      <c r="X769" s="244"/>
      <c r="Y769" s="241"/>
      <c r="Z769" s="241"/>
      <c r="AA769" s="241"/>
      <c r="AB769" s="241"/>
      <c r="AC769" s="241"/>
      <c r="AD769" s="241"/>
      <c r="AE769" s="241"/>
      <c r="AF769" s="241"/>
      <c r="AG769" s="241"/>
      <c r="AH769" s="241"/>
      <c r="AI769" s="241"/>
      <c r="AJ769" s="241"/>
      <c r="AK769" s="241"/>
      <c r="AL769" s="241"/>
      <c r="AM769" s="241"/>
      <c r="AN769" s="241"/>
      <c r="AO769" s="241"/>
      <c r="AP769" s="241"/>
      <c r="AQ769" s="241"/>
      <c r="AR769" s="241"/>
      <c r="AS769" s="241"/>
      <c r="AT769" s="241"/>
      <c r="AU769" s="241"/>
      <c r="AV769" s="241"/>
      <c r="AW769" s="241"/>
      <c r="AX769" s="241"/>
      <c r="AY769" s="241"/>
      <c r="AZ769" s="241"/>
      <c r="BA769" s="241"/>
      <c r="BB769" s="241"/>
      <c r="BC769" s="241"/>
      <c r="BD769" s="241"/>
      <c r="BE769" s="241"/>
      <c r="BF769" s="241"/>
      <c r="BG769" s="241"/>
      <c r="BH769" s="241"/>
      <c r="BI769" s="241"/>
      <c r="BJ769" s="241"/>
      <c r="BK769" s="241"/>
      <c r="BL769" s="241"/>
      <c r="BM769" s="241"/>
      <c r="BN769" s="241"/>
      <c r="BO769" s="241"/>
      <c r="BP769" s="241"/>
    </row>
    <row r="770" customFormat="false" ht="15" hidden="false" customHeight="false" outlineLevel="0" collapsed="false">
      <c r="A770" s="241"/>
      <c r="B770" s="241"/>
      <c r="C770" s="241"/>
      <c r="D770" s="241"/>
      <c r="E770" s="241"/>
      <c r="F770" s="241"/>
      <c r="G770" s="241"/>
      <c r="H770" s="241"/>
      <c r="I770" s="241"/>
      <c r="J770" s="241"/>
      <c r="K770" s="241"/>
      <c r="L770" s="241"/>
      <c r="M770" s="241"/>
      <c r="N770" s="243"/>
      <c r="O770" s="243"/>
      <c r="P770" s="243"/>
      <c r="Q770" s="244"/>
      <c r="R770" s="244"/>
      <c r="S770" s="244"/>
      <c r="T770" s="245"/>
      <c r="U770" s="244"/>
      <c r="V770" s="244"/>
      <c r="W770" s="244"/>
      <c r="X770" s="244"/>
      <c r="Y770" s="241"/>
      <c r="Z770" s="241"/>
      <c r="AA770" s="241"/>
      <c r="AB770" s="241"/>
      <c r="AC770" s="241"/>
      <c r="AD770" s="241"/>
      <c r="AE770" s="241"/>
      <c r="AF770" s="241"/>
      <c r="AG770" s="241"/>
      <c r="AH770" s="241"/>
      <c r="AI770" s="241"/>
      <c r="AJ770" s="241"/>
      <c r="AK770" s="241"/>
      <c r="AL770" s="241"/>
      <c r="AM770" s="241"/>
      <c r="AN770" s="241"/>
      <c r="AO770" s="241"/>
      <c r="AP770" s="241"/>
      <c r="AQ770" s="241"/>
      <c r="AR770" s="241"/>
      <c r="AS770" s="241"/>
      <c r="AT770" s="241"/>
      <c r="AU770" s="241"/>
      <c r="AV770" s="241"/>
      <c r="AW770" s="241"/>
      <c r="AX770" s="241"/>
      <c r="AY770" s="241"/>
      <c r="AZ770" s="241"/>
      <c r="BA770" s="241"/>
      <c r="BB770" s="241"/>
      <c r="BC770" s="241"/>
      <c r="BD770" s="241"/>
      <c r="BE770" s="241"/>
      <c r="BF770" s="241"/>
      <c r="BG770" s="241"/>
      <c r="BH770" s="241"/>
      <c r="BI770" s="241"/>
      <c r="BJ770" s="241"/>
      <c r="BK770" s="241"/>
      <c r="BL770" s="241"/>
      <c r="BM770" s="241"/>
      <c r="BN770" s="241"/>
      <c r="BO770" s="241"/>
      <c r="BP770" s="241"/>
    </row>
    <row r="771" customFormat="false" ht="15" hidden="false" customHeight="false" outlineLevel="0" collapsed="false">
      <c r="A771" s="241"/>
      <c r="B771" s="241"/>
      <c r="C771" s="241"/>
      <c r="D771" s="241"/>
      <c r="E771" s="241"/>
      <c r="F771" s="241"/>
      <c r="G771" s="241"/>
      <c r="H771" s="241"/>
      <c r="I771" s="241"/>
      <c r="J771" s="241"/>
      <c r="K771" s="241"/>
      <c r="L771" s="241"/>
      <c r="M771" s="241"/>
      <c r="N771" s="243"/>
      <c r="O771" s="243"/>
      <c r="P771" s="243"/>
      <c r="Q771" s="244"/>
      <c r="R771" s="244"/>
      <c r="S771" s="244"/>
      <c r="T771" s="245"/>
      <c r="U771" s="244"/>
      <c r="V771" s="244"/>
      <c r="W771" s="244"/>
      <c r="X771" s="244"/>
      <c r="Y771" s="241"/>
      <c r="Z771" s="241"/>
      <c r="AA771" s="241"/>
      <c r="AB771" s="241"/>
      <c r="AC771" s="241"/>
      <c r="AD771" s="241"/>
      <c r="AE771" s="241"/>
      <c r="AF771" s="241"/>
      <c r="AG771" s="241"/>
      <c r="AH771" s="241"/>
      <c r="AI771" s="241"/>
      <c r="AJ771" s="241"/>
      <c r="AK771" s="241"/>
      <c r="AL771" s="241"/>
      <c r="AM771" s="241"/>
      <c r="AN771" s="241"/>
      <c r="AO771" s="241"/>
      <c r="AP771" s="241"/>
      <c r="AQ771" s="241"/>
      <c r="AR771" s="241"/>
      <c r="AS771" s="241"/>
      <c r="AT771" s="241"/>
      <c r="AU771" s="241"/>
      <c r="AV771" s="241"/>
      <c r="AW771" s="241"/>
      <c r="AX771" s="241"/>
      <c r="AY771" s="241"/>
      <c r="AZ771" s="241"/>
      <c r="BA771" s="241"/>
      <c r="BB771" s="241"/>
      <c r="BC771" s="241"/>
      <c r="BD771" s="241"/>
      <c r="BE771" s="241"/>
      <c r="BF771" s="241"/>
      <c r="BG771" s="241"/>
      <c r="BH771" s="241"/>
      <c r="BI771" s="241"/>
      <c r="BJ771" s="241"/>
      <c r="BK771" s="241"/>
      <c r="BL771" s="241"/>
      <c r="BM771" s="241"/>
      <c r="BN771" s="241"/>
      <c r="BO771" s="241"/>
      <c r="BP771" s="241"/>
    </row>
    <row r="772" customFormat="false" ht="15" hidden="false" customHeight="false" outlineLevel="0" collapsed="false">
      <c r="A772" s="241"/>
      <c r="B772" s="241"/>
      <c r="C772" s="241"/>
      <c r="D772" s="241"/>
      <c r="E772" s="241"/>
      <c r="F772" s="241"/>
      <c r="G772" s="241"/>
      <c r="H772" s="241"/>
      <c r="I772" s="241"/>
      <c r="J772" s="241"/>
      <c r="K772" s="241"/>
      <c r="L772" s="241"/>
      <c r="M772" s="241"/>
      <c r="N772" s="244"/>
      <c r="O772" s="244"/>
      <c r="P772" s="244"/>
      <c r="Q772" s="244"/>
      <c r="R772" s="244"/>
      <c r="S772" s="244"/>
      <c r="T772" s="245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  <c r="AJ772" s="244"/>
      <c r="AK772" s="244"/>
      <c r="AL772" s="244"/>
      <c r="AM772" s="244"/>
      <c r="AN772" s="244"/>
      <c r="AO772" s="244"/>
      <c r="AP772" s="244"/>
      <c r="AQ772" s="244"/>
      <c r="AR772" s="244"/>
      <c r="AS772" s="244"/>
      <c r="AT772" s="244"/>
      <c r="AU772" s="244"/>
      <c r="AV772" s="244"/>
      <c r="AW772" s="244"/>
      <c r="AX772" s="244"/>
      <c r="AY772" s="244"/>
      <c r="AZ772" s="244"/>
      <c r="BA772" s="244"/>
      <c r="BB772" s="244"/>
      <c r="BC772" s="244"/>
      <c r="BD772" s="244"/>
      <c r="BE772" s="244"/>
      <c r="BF772" s="244"/>
      <c r="BG772" s="244"/>
      <c r="BH772" s="244"/>
      <c r="BI772" s="244"/>
      <c r="BJ772" s="244"/>
      <c r="BK772" s="244"/>
      <c r="BL772" s="244"/>
      <c r="BM772" s="244"/>
      <c r="BN772" s="244"/>
      <c r="BO772" s="244"/>
      <c r="BP772" s="244"/>
    </row>
    <row r="773" customFormat="false" ht="15" hidden="false" customHeight="false" outlineLevel="0" collapsed="false">
      <c r="A773" s="241"/>
      <c r="B773" s="241"/>
      <c r="C773" s="241"/>
      <c r="D773" s="241"/>
      <c r="E773" s="241"/>
      <c r="F773" s="241"/>
      <c r="G773" s="241"/>
      <c r="H773" s="241"/>
      <c r="I773" s="241"/>
      <c r="J773" s="241"/>
      <c r="K773" s="241"/>
      <c r="L773" s="241"/>
      <c r="M773" s="241"/>
      <c r="N773" s="244"/>
      <c r="O773" s="244"/>
      <c r="P773" s="244"/>
      <c r="Q773" s="244"/>
      <c r="R773" s="244"/>
      <c r="S773" s="244"/>
      <c r="T773" s="245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  <c r="AJ773" s="244"/>
      <c r="AK773" s="244"/>
      <c r="AL773" s="244"/>
      <c r="AM773" s="244"/>
      <c r="AN773" s="244"/>
      <c r="AO773" s="244"/>
      <c r="AP773" s="244"/>
      <c r="AQ773" s="244"/>
      <c r="AR773" s="244"/>
      <c r="AS773" s="244"/>
      <c r="AT773" s="244"/>
      <c r="AU773" s="244"/>
      <c r="AV773" s="244"/>
      <c r="AW773" s="244"/>
      <c r="AX773" s="244"/>
      <c r="AY773" s="244"/>
      <c r="AZ773" s="244"/>
      <c r="BA773" s="244"/>
      <c r="BB773" s="244"/>
      <c r="BC773" s="244"/>
      <c r="BD773" s="244"/>
      <c r="BE773" s="244"/>
      <c r="BF773" s="244"/>
      <c r="BG773" s="244"/>
      <c r="BH773" s="244"/>
      <c r="BI773" s="244"/>
      <c r="BJ773" s="244"/>
      <c r="BK773" s="244"/>
      <c r="BL773" s="244"/>
      <c r="BM773" s="244"/>
      <c r="BN773" s="244"/>
      <c r="BO773" s="244"/>
      <c r="BP773" s="244"/>
    </row>
    <row r="774" customFormat="false" ht="15" hidden="false" customHeight="false" outlineLevel="0" collapsed="false">
      <c r="A774" s="241"/>
      <c r="B774" s="241"/>
      <c r="C774" s="241"/>
      <c r="D774" s="241"/>
      <c r="E774" s="241"/>
      <c r="F774" s="241"/>
      <c r="G774" s="241"/>
      <c r="H774" s="241"/>
      <c r="I774" s="241"/>
      <c r="J774" s="241"/>
      <c r="K774" s="241"/>
      <c r="L774" s="241"/>
      <c r="M774" s="244"/>
      <c r="N774" s="244"/>
      <c r="O774" s="244"/>
      <c r="P774" s="244"/>
      <c r="Q774" s="244"/>
      <c r="R774" s="244"/>
      <c r="S774" s="244"/>
      <c r="T774" s="245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  <c r="AJ774" s="244"/>
      <c r="AK774" s="244"/>
      <c r="AL774" s="244"/>
      <c r="AM774" s="244"/>
      <c r="AN774" s="244"/>
      <c r="AO774" s="244"/>
      <c r="AP774" s="244"/>
      <c r="AQ774" s="244"/>
      <c r="AR774" s="244"/>
      <c r="AS774" s="244"/>
      <c r="AT774" s="244"/>
      <c r="AU774" s="244"/>
      <c r="AV774" s="244"/>
      <c r="AW774" s="244"/>
      <c r="AX774" s="244"/>
      <c r="AY774" s="244"/>
      <c r="AZ774" s="244"/>
      <c r="BA774" s="244"/>
      <c r="BB774" s="244"/>
      <c r="BC774" s="244"/>
      <c r="BD774" s="244"/>
      <c r="BE774" s="244"/>
      <c r="BF774" s="244"/>
      <c r="BG774" s="244"/>
      <c r="BH774" s="244"/>
      <c r="BI774" s="244"/>
      <c r="BJ774" s="244"/>
      <c r="BK774" s="244"/>
      <c r="BL774" s="244"/>
      <c r="BM774" s="244"/>
      <c r="BN774" s="244"/>
      <c r="BO774" s="244"/>
      <c r="BP774" s="244"/>
    </row>
    <row r="775" customFormat="false" ht="15" hidden="false" customHeight="false" outlineLevel="0" collapsed="false">
      <c r="A775" s="241"/>
      <c r="B775" s="241"/>
      <c r="C775" s="241"/>
      <c r="D775" s="241"/>
      <c r="E775" s="241"/>
      <c r="F775" s="241"/>
      <c r="G775" s="241"/>
      <c r="H775" s="241"/>
      <c r="I775" s="241"/>
      <c r="J775" s="241"/>
      <c r="K775" s="241"/>
      <c r="L775" s="241"/>
      <c r="M775" s="244"/>
      <c r="N775" s="244"/>
      <c r="O775" s="244"/>
      <c r="P775" s="244"/>
      <c r="Q775" s="244"/>
      <c r="R775" s="244"/>
      <c r="S775" s="244"/>
      <c r="T775" s="245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  <c r="AJ775" s="244"/>
      <c r="AK775" s="244"/>
      <c r="AL775" s="244"/>
      <c r="AM775" s="244"/>
      <c r="AN775" s="244"/>
      <c r="AO775" s="244"/>
      <c r="AP775" s="244"/>
      <c r="AQ775" s="244"/>
      <c r="AR775" s="244"/>
      <c r="AS775" s="244"/>
      <c r="AT775" s="244"/>
      <c r="AU775" s="244"/>
      <c r="AV775" s="244"/>
      <c r="AW775" s="244"/>
      <c r="AX775" s="244"/>
      <c r="AY775" s="244"/>
      <c r="AZ775" s="244"/>
      <c r="BA775" s="244"/>
      <c r="BB775" s="244"/>
      <c r="BC775" s="244"/>
      <c r="BD775" s="244"/>
      <c r="BE775" s="244"/>
      <c r="BF775" s="244"/>
      <c r="BG775" s="244"/>
      <c r="BH775" s="244"/>
      <c r="BI775" s="244"/>
      <c r="BJ775" s="244"/>
      <c r="BK775" s="244"/>
      <c r="BL775" s="244"/>
      <c r="BM775" s="244"/>
      <c r="BN775" s="244"/>
      <c r="BO775" s="244"/>
      <c r="BP775" s="244"/>
    </row>
    <row r="776" customFormat="false" ht="15" hidden="false" customHeight="false" outlineLevel="0" collapsed="false">
      <c r="A776" s="241"/>
      <c r="B776" s="241"/>
      <c r="C776" s="241"/>
      <c r="D776" s="241"/>
      <c r="E776" s="241"/>
      <c r="F776" s="241"/>
      <c r="G776" s="241"/>
      <c r="H776" s="241"/>
      <c r="I776" s="241"/>
      <c r="J776" s="241"/>
      <c r="K776" s="241"/>
      <c r="L776" s="241"/>
      <c r="M776" s="244"/>
      <c r="N776" s="244"/>
      <c r="O776" s="244"/>
      <c r="P776" s="244"/>
      <c r="Q776" s="244"/>
      <c r="R776" s="244"/>
      <c r="S776" s="244"/>
      <c r="T776" s="245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  <c r="AJ776" s="244"/>
      <c r="AK776" s="244"/>
      <c r="AL776" s="244"/>
      <c r="AM776" s="244"/>
      <c r="AN776" s="244"/>
      <c r="AO776" s="244"/>
      <c r="AP776" s="244"/>
      <c r="AQ776" s="244"/>
      <c r="AR776" s="244"/>
      <c r="AS776" s="244"/>
      <c r="AT776" s="244"/>
      <c r="AU776" s="244"/>
      <c r="AV776" s="244"/>
      <c r="AW776" s="244"/>
      <c r="AX776" s="244"/>
      <c r="AY776" s="244"/>
      <c r="AZ776" s="244"/>
      <c r="BA776" s="244"/>
      <c r="BB776" s="244"/>
      <c r="BC776" s="244"/>
      <c r="BD776" s="244"/>
      <c r="BE776" s="244"/>
      <c r="BF776" s="244"/>
      <c r="BG776" s="244"/>
      <c r="BH776" s="244"/>
      <c r="BI776" s="244"/>
      <c r="BJ776" s="244"/>
      <c r="BK776" s="244"/>
      <c r="BL776" s="244"/>
      <c r="BM776" s="244"/>
      <c r="BN776" s="244"/>
      <c r="BO776" s="244"/>
      <c r="BP776" s="244"/>
    </row>
    <row r="777" customFormat="false" ht="15" hidden="false" customHeight="false" outlineLevel="0" collapsed="false">
      <c r="A777" s="241"/>
      <c r="B777" s="241"/>
      <c r="C777" s="241"/>
      <c r="D777" s="241"/>
      <c r="E777" s="241"/>
      <c r="F777" s="241"/>
      <c r="G777" s="241"/>
      <c r="H777" s="241"/>
      <c r="I777" s="241"/>
      <c r="J777" s="241"/>
      <c r="K777" s="241"/>
      <c r="L777" s="241"/>
      <c r="M777" s="244"/>
      <c r="N777" s="244"/>
      <c r="O777" s="244"/>
      <c r="P777" s="244"/>
      <c r="Q777" s="244"/>
      <c r="R777" s="244"/>
      <c r="S777" s="244"/>
      <c r="T777" s="245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  <c r="AJ777" s="244"/>
      <c r="AK777" s="244"/>
      <c r="AL777" s="244"/>
      <c r="AM777" s="244"/>
      <c r="AN777" s="244"/>
      <c r="AO777" s="244"/>
      <c r="AP777" s="244"/>
      <c r="AQ777" s="244"/>
      <c r="AR777" s="244"/>
      <c r="AS777" s="244"/>
      <c r="AT777" s="244"/>
      <c r="AU777" s="244"/>
      <c r="AV777" s="244"/>
      <c r="AW777" s="244"/>
      <c r="AX777" s="244"/>
      <c r="AY777" s="244"/>
      <c r="AZ777" s="244"/>
      <c r="BA777" s="244"/>
      <c r="BB777" s="244"/>
      <c r="BC777" s="244"/>
      <c r="BD777" s="244"/>
      <c r="BE777" s="244"/>
      <c r="BF777" s="244"/>
      <c r="BG777" s="244"/>
      <c r="BH777" s="244"/>
      <c r="BI777" s="244"/>
      <c r="BJ777" s="244"/>
      <c r="BK777" s="244"/>
      <c r="BL777" s="244"/>
      <c r="BM777" s="244"/>
      <c r="BN777" s="244"/>
      <c r="BO777" s="244"/>
      <c r="BP777" s="244"/>
    </row>
    <row r="778" customFormat="false" ht="15" hidden="false" customHeight="false" outlineLevel="0" collapsed="false">
      <c r="A778" s="241"/>
      <c r="B778" s="241"/>
      <c r="C778" s="241"/>
      <c r="D778" s="241"/>
      <c r="E778" s="241"/>
      <c r="F778" s="241"/>
      <c r="G778" s="241"/>
      <c r="H778" s="241"/>
      <c r="I778" s="241"/>
      <c r="J778" s="241"/>
      <c r="K778" s="241"/>
      <c r="L778" s="241"/>
      <c r="M778" s="244"/>
      <c r="N778" s="244"/>
      <c r="O778" s="244"/>
      <c r="P778" s="244"/>
      <c r="Q778" s="244"/>
      <c r="R778" s="244"/>
      <c r="S778" s="244"/>
      <c r="T778" s="245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  <c r="AJ778" s="244"/>
      <c r="AK778" s="244"/>
      <c r="AL778" s="244"/>
      <c r="AM778" s="244"/>
      <c r="AN778" s="244"/>
      <c r="AO778" s="244"/>
      <c r="AP778" s="244"/>
      <c r="AQ778" s="244"/>
      <c r="AR778" s="244"/>
      <c r="AS778" s="244"/>
      <c r="AT778" s="244"/>
      <c r="AU778" s="244"/>
      <c r="AV778" s="244"/>
      <c r="AW778" s="244"/>
      <c r="AX778" s="244"/>
      <c r="AY778" s="244"/>
      <c r="AZ778" s="244"/>
      <c r="BA778" s="244"/>
      <c r="BB778" s="244"/>
      <c r="BC778" s="244"/>
      <c r="BD778" s="244"/>
      <c r="BE778" s="244"/>
      <c r="BF778" s="244"/>
      <c r="BG778" s="244"/>
      <c r="BH778" s="244"/>
      <c r="BI778" s="244"/>
      <c r="BJ778" s="244"/>
      <c r="BK778" s="244"/>
      <c r="BL778" s="244"/>
      <c r="BM778" s="244"/>
      <c r="BN778" s="244"/>
      <c r="BO778" s="244"/>
      <c r="BP778" s="244"/>
    </row>
    <row r="779" customFormat="false" ht="15" hidden="false" customHeight="false" outlineLevel="0" collapsed="false">
      <c r="A779" s="241"/>
      <c r="B779" s="241"/>
      <c r="C779" s="241"/>
      <c r="D779" s="241"/>
      <c r="E779" s="241"/>
      <c r="F779" s="241"/>
      <c r="G779" s="241"/>
      <c r="H779" s="241"/>
      <c r="I779" s="241"/>
      <c r="J779" s="241"/>
      <c r="K779" s="241"/>
      <c r="L779" s="241"/>
      <c r="M779" s="244"/>
      <c r="N779" s="244"/>
      <c r="O779" s="244"/>
      <c r="P779" s="244"/>
      <c r="Q779" s="244"/>
      <c r="R779" s="244"/>
      <c r="S779" s="244"/>
      <c r="T779" s="245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  <c r="AJ779" s="244"/>
      <c r="AK779" s="244"/>
      <c r="AL779" s="244"/>
      <c r="AM779" s="244"/>
      <c r="AN779" s="244"/>
      <c r="AO779" s="244"/>
      <c r="AP779" s="244"/>
      <c r="AQ779" s="244"/>
      <c r="AR779" s="244"/>
      <c r="AS779" s="244"/>
      <c r="AT779" s="244"/>
      <c r="AU779" s="244"/>
      <c r="AV779" s="244"/>
      <c r="AW779" s="244"/>
      <c r="AX779" s="244"/>
      <c r="AY779" s="244"/>
      <c r="AZ779" s="244"/>
      <c r="BA779" s="244"/>
      <c r="BB779" s="244"/>
      <c r="BC779" s="244"/>
      <c r="BD779" s="244"/>
      <c r="BE779" s="244"/>
      <c r="BF779" s="244"/>
      <c r="BG779" s="244"/>
      <c r="BH779" s="244"/>
      <c r="BI779" s="244"/>
      <c r="BJ779" s="244"/>
      <c r="BK779" s="244"/>
      <c r="BL779" s="244"/>
      <c r="BM779" s="244"/>
      <c r="BN779" s="244"/>
      <c r="BO779" s="244"/>
      <c r="BP779" s="244"/>
    </row>
    <row r="780" customFormat="false" ht="15" hidden="false" customHeight="false" outlineLevel="0" collapsed="false">
      <c r="A780" s="241"/>
      <c r="B780" s="241"/>
      <c r="C780" s="241"/>
      <c r="D780" s="241"/>
      <c r="E780" s="241"/>
      <c r="F780" s="241"/>
      <c r="G780" s="241"/>
      <c r="H780" s="241"/>
      <c r="I780" s="241"/>
      <c r="J780" s="241"/>
      <c r="K780" s="241"/>
      <c r="L780" s="241"/>
      <c r="M780" s="244"/>
      <c r="N780" s="244"/>
      <c r="O780" s="244"/>
      <c r="P780" s="244"/>
      <c r="Q780" s="244"/>
      <c r="R780" s="244"/>
      <c r="S780" s="244"/>
      <c r="T780" s="245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  <c r="AJ780" s="244"/>
      <c r="AK780" s="244"/>
      <c r="AL780" s="244"/>
      <c r="AM780" s="244"/>
      <c r="AN780" s="244"/>
      <c r="AO780" s="244"/>
      <c r="AP780" s="244"/>
      <c r="AQ780" s="244"/>
      <c r="AR780" s="244"/>
      <c r="AS780" s="244"/>
      <c r="AT780" s="244"/>
      <c r="AU780" s="244"/>
      <c r="AV780" s="244"/>
      <c r="AW780" s="244"/>
      <c r="AX780" s="244"/>
      <c r="AY780" s="244"/>
      <c r="AZ780" s="244"/>
      <c r="BA780" s="244"/>
      <c r="BB780" s="244"/>
      <c r="BC780" s="244"/>
      <c r="BD780" s="244"/>
      <c r="BE780" s="244"/>
      <c r="BF780" s="244"/>
      <c r="BG780" s="244"/>
      <c r="BH780" s="244"/>
      <c r="BI780" s="244"/>
      <c r="BJ780" s="244"/>
      <c r="BK780" s="244"/>
      <c r="BL780" s="244"/>
      <c r="BM780" s="244"/>
      <c r="BN780" s="244"/>
      <c r="BO780" s="244"/>
      <c r="BP780" s="244"/>
    </row>
    <row r="781" customFormat="false" ht="15" hidden="false" customHeight="false" outlineLevel="0" collapsed="false">
      <c r="A781" s="241"/>
      <c r="B781" s="241"/>
      <c r="C781" s="241"/>
      <c r="D781" s="241"/>
      <c r="E781" s="241"/>
      <c r="F781" s="241"/>
      <c r="G781" s="241"/>
      <c r="H781" s="241"/>
      <c r="I781" s="241"/>
      <c r="J781" s="241"/>
      <c r="K781" s="241"/>
      <c r="L781" s="241"/>
      <c r="M781" s="244"/>
      <c r="N781" s="244"/>
      <c r="O781" s="244"/>
      <c r="P781" s="244"/>
      <c r="Q781" s="244"/>
      <c r="R781" s="244"/>
      <c r="S781" s="244"/>
      <c r="T781" s="245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  <c r="AJ781" s="244"/>
      <c r="AK781" s="244"/>
      <c r="AL781" s="244"/>
      <c r="AM781" s="244"/>
      <c r="AN781" s="244"/>
      <c r="AO781" s="244"/>
      <c r="AP781" s="244"/>
      <c r="AQ781" s="244"/>
      <c r="AR781" s="244"/>
      <c r="AS781" s="244"/>
      <c r="AT781" s="244"/>
      <c r="AU781" s="244"/>
      <c r="AV781" s="244"/>
      <c r="AW781" s="244"/>
      <c r="AX781" s="244"/>
      <c r="AY781" s="244"/>
      <c r="AZ781" s="244"/>
      <c r="BA781" s="244"/>
      <c r="BB781" s="244"/>
      <c r="BC781" s="244"/>
      <c r="BD781" s="244"/>
      <c r="BE781" s="244"/>
      <c r="BF781" s="244"/>
      <c r="BG781" s="244"/>
      <c r="BH781" s="244"/>
      <c r="BI781" s="244"/>
      <c r="BJ781" s="244"/>
      <c r="BK781" s="244"/>
      <c r="BL781" s="244"/>
      <c r="BM781" s="244"/>
      <c r="BN781" s="244"/>
      <c r="BO781" s="244"/>
      <c r="BP781" s="244"/>
    </row>
    <row r="782" customFormat="false" ht="15" hidden="false" customHeight="false" outlineLevel="0" collapsed="false">
      <c r="A782" s="241"/>
      <c r="B782" s="241"/>
      <c r="C782" s="241"/>
      <c r="D782" s="241"/>
      <c r="E782" s="241"/>
      <c r="F782" s="241"/>
      <c r="G782" s="241"/>
      <c r="H782" s="241"/>
      <c r="I782" s="241"/>
      <c r="J782" s="241"/>
      <c r="K782" s="241"/>
      <c r="L782" s="241"/>
      <c r="M782" s="244"/>
      <c r="N782" s="244"/>
      <c r="O782" s="244"/>
      <c r="P782" s="244"/>
      <c r="Q782" s="244"/>
      <c r="R782" s="244"/>
      <c r="S782" s="244"/>
      <c r="T782" s="245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  <c r="AJ782" s="244"/>
      <c r="AK782" s="244"/>
      <c r="AL782" s="244"/>
      <c r="AM782" s="244"/>
      <c r="AN782" s="244"/>
      <c r="AO782" s="244"/>
      <c r="AP782" s="244"/>
      <c r="AQ782" s="244"/>
      <c r="AR782" s="244"/>
      <c r="AS782" s="244"/>
      <c r="AT782" s="244"/>
      <c r="AU782" s="244"/>
      <c r="AV782" s="244"/>
      <c r="AW782" s="244"/>
      <c r="AX782" s="244"/>
      <c r="AY782" s="244"/>
      <c r="AZ782" s="244"/>
      <c r="BA782" s="244"/>
      <c r="BB782" s="244"/>
      <c r="BC782" s="244"/>
      <c r="BD782" s="244"/>
      <c r="BE782" s="244"/>
      <c r="BF782" s="244"/>
      <c r="BG782" s="244"/>
      <c r="BH782" s="244"/>
      <c r="BI782" s="244"/>
      <c r="BJ782" s="244"/>
      <c r="BK782" s="244"/>
      <c r="BL782" s="244"/>
      <c r="BM782" s="244"/>
      <c r="BN782" s="244"/>
      <c r="BO782" s="244"/>
      <c r="BP782" s="244"/>
    </row>
    <row r="783" customFormat="false" ht="15" hidden="false" customHeight="false" outlineLevel="0" collapsed="false">
      <c r="A783" s="241"/>
      <c r="B783" s="241"/>
      <c r="C783" s="241"/>
      <c r="D783" s="241"/>
      <c r="E783" s="241"/>
      <c r="F783" s="241"/>
      <c r="G783" s="241"/>
      <c r="H783" s="241"/>
      <c r="I783" s="241"/>
      <c r="J783" s="241"/>
      <c r="K783" s="241"/>
      <c r="L783" s="241"/>
      <c r="M783" s="244"/>
      <c r="N783" s="244"/>
      <c r="O783" s="244"/>
      <c r="P783" s="244"/>
      <c r="Q783" s="244"/>
      <c r="R783" s="244"/>
      <c r="S783" s="244"/>
      <c r="T783" s="245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  <c r="AJ783" s="244"/>
      <c r="AK783" s="244"/>
      <c r="AL783" s="244"/>
      <c r="AM783" s="244"/>
      <c r="AN783" s="244"/>
      <c r="AO783" s="244"/>
      <c r="AP783" s="244"/>
      <c r="AQ783" s="244"/>
      <c r="AR783" s="244"/>
      <c r="AS783" s="244"/>
      <c r="AT783" s="244"/>
      <c r="AU783" s="244"/>
      <c r="AV783" s="244"/>
      <c r="AW783" s="244"/>
      <c r="AX783" s="244"/>
      <c r="AY783" s="244"/>
      <c r="AZ783" s="244"/>
      <c r="BA783" s="244"/>
      <c r="BB783" s="244"/>
      <c r="BC783" s="244"/>
      <c r="BD783" s="244"/>
      <c r="BE783" s="244"/>
      <c r="BF783" s="244"/>
      <c r="BG783" s="244"/>
      <c r="BH783" s="244"/>
      <c r="BI783" s="244"/>
      <c r="BJ783" s="244"/>
      <c r="BK783" s="244"/>
      <c r="BL783" s="244"/>
      <c r="BM783" s="244"/>
      <c r="BN783" s="244"/>
      <c r="BO783" s="244"/>
      <c r="BP783" s="244"/>
    </row>
    <row r="784" customFormat="false" ht="15" hidden="false" customHeight="false" outlineLevel="0" collapsed="false">
      <c r="A784" s="241"/>
      <c r="B784" s="241"/>
      <c r="C784" s="241"/>
      <c r="D784" s="241"/>
      <c r="E784" s="241"/>
      <c r="F784" s="241"/>
      <c r="G784" s="241"/>
      <c r="H784" s="241"/>
      <c r="I784" s="241"/>
      <c r="J784" s="241"/>
      <c r="K784" s="241"/>
      <c r="L784" s="241"/>
      <c r="M784" s="244"/>
      <c r="N784" s="244"/>
      <c r="O784" s="244"/>
      <c r="P784" s="244"/>
      <c r="Q784" s="244"/>
      <c r="R784" s="244"/>
      <c r="S784" s="244"/>
      <c r="T784" s="245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  <c r="AJ784" s="244"/>
      <c r="AK784" s="244"/>
      <c r="AL784" s="244"/>
      <c r="AM784" s="244"/>
      <c r="AN784" s="244"/>
      <c r="AO784" s="244"/>
      <c r="AP784" s="244"/>
      <c r="AQ784" s="244"/>
      <c r="AR784" s="244"/>
      <c r="AS784" s="244"/>
      <c r="AT784" s="244"/>
      <c r="AU784" s="244"/>
      <c r="AV784" s="244"/>
      <c r="AW784" s="244"/>
      <c r="AX784" s="244"/>
      <c r="AY784" s="244"/>
      <c r="AZ784" s="244"/>
      <c r="BA784" s="244"/>
      <c r="BB784" s="244"/>
      <c r="BC784" s="244"/>
      <c r="BD784" s="244"/>
      <c r="BE784" s="244"/>
      <c r="BF784" s="244"/>
      <c r="BG784" s="244"/>
      <c r="BH784" s="244"/>
      <c r="BI784" s="244"/>
      <c r="BJ784" s="244"/>
      <c r="BK784" s="244"/>
      <c r="BL784" s="244"/>
      <c r="BM784" s="244"/>
      <c r="BN784" s="244"/>
      <c r="BO784" s="244"/>
      <c r="BP784" s="244"/>
    </row>
    <row r="785" customFormat="false" ht="15" hidden="false" customHeight="false" outlineLevel="0" collapsed="false">
      <c r="A785" s="241"/>
      <c r="B785" s="241"/>
      <c r="C785" s="241"/>
      <c r="D785" s="241"/>
      <c r="E785" s="241"/>
      <c r="F785" s="241"/>
      <c r="G785" s="241"/>
      <c r="H785" s="241"/>
      <c r="I785" s="241"/>
      <c r="J785" s="241"/>
      <c r="K785" s="241"/>
      <c r="L785" s="241"/>
      <c r="M785" s="244"/>
      <c r="N785" s="244"/>
      <c r="O785" s="244"/>
      <c r="P785" s="244"/>
      <c r="Q785" s="244"/>
      <c r="R785" s="244"/>
      <c r="S785" s="244"/>
      <c r="T785" s="245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  <c r="AJ785" s="244"/>
      <c r="AK785" s="244"/>
      <c r="AL785" s="244"/>
      <c r="AM785" s="244"/>
      <c r="AN785" s="244"/>
      <c r="AO785" s="244"/>
      <c r="AP785" s="244"/>
      <c r="AQ785" s="244"/>
      <c r="AR785" s="244"/>
      <c r="AS785" s="244"/>
      <c r="AT785" s="244"/>
      <c r="AU785" s="244"/>
      <c r="AV785" s="244"/>
      <c r="AW785" s="244"/>
      <c r="AX785" s="244"/>
      <c r="AY785" s="244"/>
      <c r="AZ785" s="244"/>
      <c r="BA785" s="244"/>
      <c r="BB785" s="244"/>
      <c r="BC785" s="244"/>
      <c r="BD785" s="244"/>
      <c r="BE785" s="244"/>
      <c r="BF785" s="244"/>
      <c r="BG785" s="244"/>
      <c r="BH785" s="244"/>
      <c r="BI785" s="244"/>
      <c r="BJ785" s="244"/>
      <c r="BK785" s="244"/>
      <c r="BL785" s="244"/>
      <c r="BM785" s="244"/>
      <c r="BN785" s="244"/>
      <c r="BO785" s="244"/>
      <c r="BP785" s="244"/>
    </row>
    <row r="786" customFormat="false" ht="15" hidden="false" customHeight="false" outlineLevel="0" collapsed="false">
      <c r="A786" s="241"/>
      <c r="B786" s="241"/>
      <c r="C786" s="241"/>
      <c r="D786" s="241"/>
      <c r="E786" s="241"/>
      <c r="F786" s="241"/>
      <c r="G786" s="241"/>
      <c r="H786" s="241"/>
      <c r="I786" s="241"/>
      <c r="J786" s="241"/>
      <c r="K786" s="241"/>
      <c r="L786" s="241"/>
      <c r="M786" s="244"/>
      <c r="N786" s="244"/>
      <c r="O786" s="244"/>
      <c r="P786" s="244"/>
      <c r="Q786" s="244"/>
      <c r="R786" s="244"/>
      <c r="S786" s="244"/>
      <c r="T786" s="245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  <c r="AJ786" s="244"/>
      <c r="AK786" s="244"/>
      <c r="AL786" s="244"/>
      <c r="AM786" s="244"/>
      <c r="AN786" s="244"/>
      <c r="AO786" s="244"/>
      <c r="AP786" s="244"/>
      <c r="AQ786" s="244"/>
      <c r="AR786" s="244"/>
      <c r="AS786" s="244"/>
      <c r="AT786" s="244"/>
      <c r="AU786" s="244"/>
      <c r="AV786" s="244"/>
      <c r="AW786" s="244"/>
      <c r="AX786" s="244"/>
      <c r="AY786" s="244"/>
      <c r="AZ786" s="244"/>
      <c r="BA786" s="244"/>
      <c r="BB786" s="244"/>
      <c r="BC786" s="244"/>
      <c r="BD786" s="244"/>
      <c r="BE786" s="244"/>
      <c r="BF786" s="244"/>
      <c r="BG786" s="244"/>
      <c r="BH786" s="244"/>
      <c r="BI786" s="244"/>
      <c r="BJ786" s="244"/>
      <c r="BK786" s="244"/>
      <c r="BL786" s="244"/>
      <c r="BM786" s="244"/>
      <c r="BN786" s="244"/>
      <c r="BO786" s="244"/>
      <c r="BP786" s="244"/>
    </row>
    <row r="787" customFormat="false" ht="15" hidden="false" customHeight="false" outlineLevel="0" collapsed="false">
      <c r="A787" s="241"/>
      <c r="B787" s="241"/>
      <c r="C787" s="241"/>
      <c r="D787" s="241"/>
      <c r="E787" s="241"/>
      <c r="F787" s="241"/>
      <c r="G787" s="241"/>
      <c r="H787" s="241"/>
      <c r="I787" s="241"/>
      <c r="J787" s="241"/>
      <c r="K787" s="241"/>
      <c r="L787" s="241"/>
      <c r="M787" s="244"/>
      <c r="N787" s="244"/>
      <c r="O787" s="244"/>
      <c r="P787" s="244"/>
      <c r="Q787" s="244"/>
      <c r="R787" s="244"/>
      <c r="S787" s="244"/>
      <c r="T787" s="245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  <c r="AJ787" s="244"/>
      <c r="AK787" s="244"/>
      <c r="AL787" s="244"/>
      <c r="AM787" s="244"/>
      <c r="AN787" s="244"/>
      <c r="AO787" s="244"/>
      <c r="AP787" s="244"/>
      <c r="AQ787" s="244"/>
      <c r="AR787" s="244"/>
      <c r="AS787" s="244"/>
      <c r="AT787" s="244"/>
      <c r="AU787" s="244"/>
      <c r="AV787" s="244"/>
      <c r="AW787" s="244"/>
      <c r="AX787" s="244"/>
      <c r="AY787" s="244"/>
      <c r="AZ787" s="244"/>
      <c r="BA787" s="244"/>
      <c r="BB787" s="244"/>
      <c r="BC787" s="244"/>
      <c r="BD787" s="244"/>
      <c r="BE787" s="244"/>
      <c r="BF787" s="244"/>
      <c r="BG787" s="244"/>
      <c r="BH787" s="244"/>
      <c r="BI787" s="244"/>
      <c r="BJ787" s="244"/>
      <c r="BK787" s="244"/>
      <c r="BL787" s="244"/>
      <c r="BM787" s="244"/>
      <c r="BN787" s="244"/>
      <c r="BO787" s="244"/>
      <c r="BP787" s="244"/>
    </row>
    <row r="788" customFormat="false" ht="15" hidden="false" customHeight="false" outlineLevel="0" collapsed="false">
      <c r="A788" s="241"/>
      <c r="B788" s="241"/>
      <c r="C788" s="241"/>
      <c r="D788" s="241"/>
      <c r="E788" s="241"/>
      <c r="F788" s="241"/>
      <c r="G788" s="241"/>
      <c r="H788" s="241"/>
      <c r="I788" s="241"/>
      <c r="J788" s="241"/>
      <c r="K788" s="241"/>
      <c r="L788" s="241"/>
      <c r="M788" s="244"/>
      <c r="N788" s="244"/>
      <c r="O788" s="244"/>
      <c r="P788" s="244"/>
      <c r="Q788" s="244"/>
      <c r="R788" s="244"/>
      <c r="S788" s="244"/>
      <c r="T788" s="245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  <c r="AJ788" s="244"/>
      <c r="AK788" s="244"/>
      <c r="AL788" s="244"/>
      <c r="AM788" s="244"/>
      <c r="AN788" s="244"/>
      <c r="AO788" s="244"/>
      <c r="AP788" s="244"/>
      <c r="AQ788" s="244"/>
      <c r="AR788" s="244"/>
      <c r="AS788" s="244"/>
      <c r="AT788" s="244"/>
      <c r="AU788" s="244"/>
      <c r="AV788" s="244"/>
      <c r="AW788" s="244"/>
      <c r="AX788" s="244"/>
      <c r="AY788" s="244"/>
      <c r="AZ788" s="244"/>
      <c r="BA788" s="244"/>
      <c r="BB788" s="244"/>
      <c r="BC788" s="244"/>
      <c r="BD788" s="244"/>
      <c r="BE788" s="244"/>
      <c r="BF788" s="244"/>
      <c r="BG788" s="244"/>
      <c r="BH788" s="244"/>
      <c r="BI788" s="244"/>
      <c r="BJ788" s="244"/>
      <c r="BK788" s="244"/>
      <c r="BL788" s="244"/>
      <c r="BM788" s="244"/>
      <c r="BN788" s="244"/>
      <c r="BO788" s="244"/>
      <c r="BP788" s="244"/>
    </row>
    <row r="789" customFormat="false" ht="15" hidden="false" customHeight="false" outlineLevel="0" collapsed="false">
      <c r="A789" s="241"/>
      <c r="B789" s="241"/>
      <c r="C789" s="241"/>
      <c r="D789" s="241"/>
      <c r="E789" s="241"/>
      <c r="F789" s="241"/>
      <c r="G789" s="241"/>
      <c r="H789" s="241"/>
      <c r="I789" s="241"/>
      <c r="J789" s="241"/>
      <c r="K789" s="241"/>
      <c r="L789" s="241"/>
      <c r="M789" s="244"/>
      <c r="N789" s="244"/>
      <c r="O789" s="244"/>
      <c r="P789" s="244"/>
      <c r="Q789" s="244"/>
      <c r="R789" s="244"/>
      <c r="S789" s="244"/>
      <c r="T789" s="245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  <c r="AJ789" s="244"/>
      <c r="AK789" s="244"/>
      <c r="AL789" s="244"/>
      <c r="AM789" s="244"/>
      <c r="AN789" s="244"/>
      <c r="AO789" s="244"/>
      <c r="AP789" s="244"/>
      <c r="AQ789" s="244"/>
      <c r="AR789" s="244"/>
      <c r="AS789" s="244"/>
      <c r="AT789" s="244"/>
      <c r="AU789" s="244"/>
      <c r="AV789" s="244"/>
      <c r="AW789" s="244"/>
      <c r="AX789" s="244"/>
      <c r="AY789" s="244"/>
      <c r="AZ789" s="244"/>
      <c r="BA789" s="244"/>
      <c r="BB789" s="244"/>
      <c r="BC789" s="244"/>
      <c r="BD789" s="244"/>
      <c r="BE789" s="244"/>
      <c r="BF789" s="244"/>
      <c r="BG789" s="244"/>
      <c r="BH789" s="244"/>
      <c r="BI789" s="244"/>
      <c r="BJ789" s="244"/>
      <c r="BK789" s="244"/>
      <c r="BL789" s="244"/>
      <c r="BM789" s="244"/>
      <c r="BN789" s="244"/>
      <c r="BO789" s="244"/>
      <c r="BP789" s="244"/>
    </row>
    <row r="790" customFormat="false" ht="15" hidden="false" customHeight="false" outlineLevel="0" collapsed="false">
      <c r="A790" s="241"/>
      <c r="B790" s="241"/>
      <c r="C790" s="241"/>
      <c r="D790" s="241"/>
      <c r="E790" s="241"/>
      <c r="F790" s="241"/>
      <c r="G790" s="241"/>
      <c r="H790" s="241"/>
      <c r="I790" s="241"/>
      <c r="J790" s="241"/>
      <c r="K790" s="241"/>
      <c r="L790" s="241"/>
      <c r="M790" s="244"/>
      <c r="N790" s="244"/>
      <c r="O790" s="244"/>
      <c r="P790" s="244"/>
      <c r="Q790" s="244"/>
      <c r="R790" s="244"/>
      <c r="S790" s="244"/>
      <c r="T790" s="245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  <c r="AJ790" s="244"/>
      <c r="AK790" s="244"/>
      <c r="AL790" s="244"/>
      <c r="AM790" s="244"/>
      <c r="AN790" s="244"/>
      <c r="AO790" s="244"/>
      <c r="AP790" s="244"/>
      <c r="AQ790" s="244"/>
      <c r="AR790" s="244"/>
      <c r="AS790" s="244"/>
      <c r="AT790" s="244"/>
      <c r="AU790" s="244"/>
      <c r="AV790" s="244"/>
      <c r="AW790" s="244"/>
      <c r="AX790" s="244"/>
      <c r="AY790" s="244"/>
      <c r="AZ790" s="244"/>
      <c r="BA790" s="244"/>
      <c r="BB790" s="244"/>
      <c r="BC790" s="244"/>
      <c r="BD790" s="244"/>
      <c r="BE790" s="244"/>
      <c r="BF790" s="244"/>
      <c r="BG790" s="244"/>
      <c r="BH790" s="244"/>
      <c r="BI790" s="244"/>
      <c r="BJ790" s="244"/>
      <c r="BK790" s="244"/>
      <c r="BL790" s="244"/>
      <c r="BM790" s="244"/>
      <c r="BN790" s="244"/>
      <c r="BO790" s="244"/>
      <c r="BP790" s="244"/>
    </row>
    <row r="791" customFormat="false" ht="15" hidden="false" customHeight="false" outlineLevel="0" collapsed="false">
      <c r="A791" s="241"/>
      <c r="B791" s="241"/>
      <c r="C791" s="241"/>
      <c r="D791" s="241"/>
      <c r="E791" s="241"/>
      <c r="F791" s="241"/>
      <c r="G791" s="241"/>
      <c r="H791" s="241"/>
      <c r="I791" s="241"/>
      <c r="J791" s="241"/>
      <c r="K791" s="241"/>
      <c r="L791" s="241"/>
      <c r="M791" s="244"/>
      <c r="N791" s="244"/>
      <c r="O791" s="244"/>
      <c r="P791" s="244"/>
      <c r="Q791" s="244"/>
      <c r="R791" s="244"/>
      <c r="S791" s="244"/>
      <c r="T791" s="245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  <c r="AJ791" s="244"/>
      <c r="AK791" s="244"/>
      <c r="AL791" s="244"/>
      <c r="AM791" s="244"/>
      <c r="AN791" s="244"/>
      <c r="AO791" s="244"/>
      <c r="AP791" s="244"/>
      <c r="AQ791" s="244"/>
      <c r="AR791" s="244"/>
      <c r="AS791" s="244"/>
      <c r="AT791" s="244"/>
      <c r="AU791" s="244"/>
      <c r="AV791" s="244"/>
      <c r="AW791" s="244"/>
      <c r="AX791" s="244"/>
      <c r="AY791" s="244"/>
      <c r="AZ791" s="244"/>
      <c r="BA791" s="244"/>
      <c r="BB791" s="244"/>
      <c r="BC791" s="244"/>
      <c r="BD791" s="244"/>
      <c r="BE791" s="244"/>
      <c r="BF791" s="244"/>
      <c r="BG791" s="244"/>
      <c r="BH791" s="244"/>
      <c r="BI791" s="244"/>
      <c r="BJ791" s="244"/>
      <c r="BK791" s="244"/>
      <c r="BL791" s="244"/>
      <c r="BM791" s="244"/>
      <c r="BN791" s="244"/>
      <c r="BO791" s="244"/>
      <c r="BP791" s="244"/>
    </row>
    <row r="792" customFormat="false" ht="15" hidden="false" customHeight="false" outlineLevel="0" collapsed="false">
      <c r="A792" s="241"/>
      <c r="B792" s="241"/>
      <c r="C792" s="241"/>
      <c r="D792" s="241"/>
      <c r="E792" s="241"/>
      <c r="F792" s="241"/>
      <c r="G792" s="241"/>
      <c r="H792" s="241"/>
      <c r="I792" s="241"/>
      <c r="J792" s="241"/>
      <c r="K792" s="241"/>
      <c r="L792" s="241"/>
      <c r="M792" s="244"/>
      <c r="N792" s="244"/>
      <c r="O792" s="244"/>
      <c r="P792" s="244"/>
      <c r="Q792" s="244"/>
      <c r="R792" s="244"/>
      <c r="S792" s="244"/>
      <c r="T792" s="245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  <c r="AJ792" s="244"/>
      <c r="AK792" s="244"/>
      <c r="AL792" s="244"/>
      <c r="AM792" s="244"/>
      <c r="AN792" s="244"/>
      <c r="AO792" s="244"/>
      <c r="AP792" s="244"/>
      <c r="AQ792" s="244"/>
      <c r="AR792" s="244"/>
      <c r="AS792" s="244"/>
      <c r="AT792" s="244"/>
      <c r="AU792" s="244"/>
      <c r="AV792" s="244"/>
      <c r="AW792" s="244"/>
      <c r="AX792" s="244"/>
      <c r="AY792" s="244"/>
      <c r="AZ792" s="244"/>
      <c r="BA792" s="244"/>
      <c r="BB792" s="244"/>
      <c r="BC792" s="244"/>
      <c r="BD792" s="244"/>
      <c r="BE792" s="244"/>
      <c r="BF792" s="244"/>
      <c r="BG792" s="244"/>
      <c r="BH792" s="244"/>
      <c r="BI792" s="244"/>
      <c r="BJ792" s="244"/>
      <c r="BK792" s="244"/>
      <c r="BL792" s="244"/>
      <c r="BM792" s="244"/>
      <c r="BN792" s="244"/>
      <c r="BO792" s="244"/>
      <c r="BP792" s="244"/>
    </row>
    <row r="793" customFormat="false" ht="15" hidden="false" customHeight="false" outlineLevel="0" collapsed="false">
      <c r="A793" s="241"/>
      <c r="B793" s="241"/>
      <c r="C793" s="241"/>
      <c r="D793" s="241"/>
      <c r="E793" s="241"/>
      <c r="F793" s="241"/>
      <c r="G793" s="241"/>
      <c r="H793" s="241"/>
      <c r="I793" s="241"/>
      <c r="J793" s="241"/>
      <c r="K793" s="241"/>
      <c r="L793" s="241"/>
      <c r="M793" s="244"/>
      <c r="N793" s="244"/>
      <c r="O793" s="244"/>
      <c r="P793" s="244"/>
      <c r="Q793" s="244"/>
      <c r="R793" s="244"/>
      <c r="S793" s="244"/>
      <c r="T793" s="245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  <c r="AJ793" s="244"/>
      <c r="AK793" s="244"/>
      <c r="AL793" s="244"/>
      <c r="AM793" s="244"/>
      <c r="AN793" s="244"/>
      <c r="AO793" s="244"/>
      <c r="AP793" s="244"/>
      <c r="AQ793" s="244"/>
      <c r="AR793" s="244"/>
      <c r="AS793" s="244"/>
      <c r="AT793" s="244"/>
      <c r="AU793" s="244"/>
      <c r="AV793" s="244"/>
      <c r="AW793" s="244"/>
      <c r="AX793" s="244"/>
      <c r="AY793" s="244"/>
      <c r="AZ793" s="244"/>
      <c r="BA793" s="244"/>
      <c r="BB793" s="244"/>
      <c r="BC793" s="244"/>
      <c r="BD793" s="244"/>
      <c r="BE793" s="244"/>
      <c r="BF793" s="244"/>
      <c r="BG793" s="244"/>
      <c r="BH793" s="244"/>
      <c r="BI793" s="244"/>
      <c r="BJ793" s="244"/>
      <c r="BK793" s="244"/>
      <c r="BL793" s="244"/>
      <c r="BM793" s="244"/>
      <c r="BN793" s="244"/>
      <c r="BO793" s="244"/>
      <c r="BP793" s="244"/>
    </row>
    <row r="794" customFormat="false" ht="15" hidden="false" customHeight="false" outlineLevel="0" collapsed="false">
      <c r="A794" s="241"/>
      <c r="B794" s="241"/>
      <c r="C794" s="241"/>
      <c r="D794" s="241"/>
      <c r="E794" s="241"/>
      <c r="F794" s="241"/>
      <c r="G794" s="241"/>
      <c r="H794" s="241"/>
      <c r="I794" s="241"/>
      <c r="J794" s="241"/>
      <c r="K794" s="241"/>
      <c r="L794" s="241"/>
      <c r="M794" s="244"/>
      <c r="N794" s="244"/>
      <c r="O794" s="244"/>
      <c r="P794" s="244"/>
      <c r="Q794" s="244"/>
      <c r="R794" s="244"/>
      <c r="S794" s="244"/>
      <c r="T794" s="245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  <c r="AJ794" s="244"/>
      <c r="AK794" s="244"/>
      <c r="AL794" s="244"/>
      <c r="AM794" s="244"/>
      <c r="AN794" s="244"/>
      <c r="AO794" s="244"/>
      <c r="AP794" s="244"/>
      <c r="AQ794" s="244"/>
      <c r="AR794" s="244"/>
      <c r="AS794" s="244"/>
      <c r="AT794" s="244"/>
      <c r="AU794" s="244"/>
      <c r="AV794" s="244"/>
      <c r="AW794" s="244"/>
      <c r="AX794" s="244"/>
      <c r="AY794" s="244"/>
      <c r="AZ794" s="244"/>
      <c r="BA794" s="244"/>
      <c r="BB794" s="244"/>
      <c r="BC794" s="244"/>
      <c r="BD794" s="244"/>
      <c r="BE794" s="244"/>
      <c r="BF794" s="244"/>
      <c r="BG794" s="244"/>
      <c r="BH794" s="244"/>
      <c r="BI794" s="244"/>
      <c r="BJ794" s="244"/>
      <c r="BK794" s="244"/>
      <c r="BL794" s="244"/>
      <c r="BM794" s="244"/>
      <c r="BN794" s="244"/>
      <c r="BO794" s="244"/>
      <c r="BP794" s="244"/>
    </row>
    <row r="795" customFormat="false" ht="15" hidden="false" customHeight="false" outlineLevel="0" collapsed="false">
      <c r="A795" s="241"/>
      <c r="B795" s="241"/>
      <c r="C795" s="241"/>
      <c r="D795" s="241"/>
      <c r="E795" s="241"/>
      <c r="F795" s="241"/>
      <c r="G795" s="241"/>
      <c r="H795" s="241"/>
      <c r="I795" s="241"/>
      <c r="J795" s="241"/>
      <c r="K795" s="241"/>
      <c r="L795" s="241"/>
      <c r="M795" s="244"/>
      <c r="N795" s="244"/>
      <c r="O795" s="244"/>
      <c r="P795" s="244"/>
      <c r="Q795" s="244"/>
      <c r="R795" s="244"/>
      <c r="S795" s="244"/>
      <c r="T795" s="245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  <c r="AJ795" s="244"/>
      <c r="AK795" s="244"/>
      <c r="AL795" s="244"/>
      <c r="AM795" s="244"/>
      <c r="AN795" s="244"/>
      <c r="AO795" s="244"/>
      <c r="AP795" s="244"/>
      <c r="AQ795" s="244"/>
      <c r="AR795" s="244"/>
      <c r="AS795" s="244"/>
      <c r="AT795" s="244"/>
      <c r="AU795" s="244"/>
      <c r="AV795" s="244"/>
      <c r="AW795" s="244"/>
      <c r="AX795" s="244"/>
      <c r="AY795" s="244"/>
      <c r="AZ795" s="244"/>
      <c r="BA795" s="244"/>
      <c r="BB795" s="244"/>
      <c r="BC795" s="244"/>
      <c r="BD795" s="244"/>
      <c r="BE795" s="244"/>
      <c r="BF795" s="244"/>
      <c r="BG795" s="244"/>
      <c r="BH795" s="244"/>
      <c r="BI795" s="244"/>
      <c r="BJ795" s="244"/>
      <c r="BK795" s="244"/>
      <c r="BL795" s="244"/>
      <c r="BM795" s="244"/>
      <c r="BN795" s="244"/>
      <c r="BO795" s="244"/>
      <c r="BP795" s="244"/>
    </row>
    <row r="796" customFormat="false" ht="15" hidden="false" customHeight="false" outlineLevel="0" collapsed="false">
      <c r="A796" s="241"/>
      <c r="B796" s="241"/>
      <c r="C796" s="241"/>
      <c r="D796" s="241"/>
      <c r="E796" s="241"/>
      <c r="F796" s="241"/>
      <c r="G796" s="241"/>
      <c r="H796" s="241"/>
      <c r="I796" s="241"/>
      <c r="J796" s="241"/>
      <c r="K796" s="241"/>
      <c r="L796" s="241"/>
      <c r="M796" s="244"/>
      <c r="N796" s="244"/>
      <c r="O796" s="244"/>
      <c r="P796" s="244"/>
      <c r="Q796" s="244"/>
      <c r="R796" s="244"/>
      <c r="S796" s="244"/>
      <c r="T796" s="245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  <c r="AJ796" s="244"/>
      <c r="AK796" s="244"/>
      <c r="AL796" s="244"/>
      <c r="AM796" s="244"/>
      <c r="AN796" s="244"/>
      <c r="AO796" s="244"/>
      <c r="AP796" s="244"/>
      <c r="AQ796" s="244"/>
      <c r="AR796" s="244"/>
      <c r="AS796" s="244"/>
      <c r="AT796" s="244"/>
      <c r="AU796" s="244"/>
      <c r="AV796" s="244"/>
      <c r="AW796" s="244"/>
      <c r="AX796" s="244"/>
      <c r="AY796" s="244"/>
      <c r="AZ796" s="244"/>
      <c r="BA796" s="244"/>
      <c r="BB796" s="244"/>
      <c r="BC796" s="244"/>
      <c r="BD796" s="244"/>
      <c r="BE796" s="244"/>
      <c r="BF796" s="244"/>
      <c r="BG796" s="244"/>
      <c r="BH796" s="244"/>
      <c r="BI796" s="244"/>
      <c r="BJ796" s="244"/>
      <c r="BK796" s="244"/>
      <c r="BL796" s="244"/>
      <c r="BM796" s="244"/>
      <c r="BN796" s="244"/>
      <c r="BO796" s="244"/>
      <c r="BP796" s="244"/>
    </row>
    <row r="797" customFormat="false" ht="15" hidden="false" customHeight="false" outlineLevel="0" collapsed="false">
      <c r="A797" s="241"/>
      <c r="B797" s="241"/>
      <c r="C797" s="241"/>
      <c r="D797" s="241"/>
      <c r="E797" s="241"/>
      <c r="F797" s="241"/>
      <c r="G797" s="241"/>
      <c r="H797" s="241"/>
      <c r="I797" s="241"/>
      <c r="J797" s="241"/>
      <c r="K797" s="241"/>
      <c r="L797" s="241"/>
      <c r="M797" s="244"/>
      <c r="N797" s="244"/>
      <c r="O797" s="244"/>
      <c r="P797" s="244"/>
      <c r="Q797" s="244"/>
      <c r="R797" s="244"/>
      <c r="S797" s="244"/>
      <c r="T797" s="245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  <c r="AJ797" s="244"/>
      <c r="AK797" s="244"/>
      <c r="AL797" s="244"/>
      <c r="AM797" s="244"/>
      <c r="AN797" s="244"/>
      <c r="AO797" s="244"/>
      <c r="AP797" s="244"/>
      <c r="AQ797" s="244"/>
      <c r="AR797" s="244"/>
      <c r="AS797" s="244"/>
      <c r="AT797" s="244"/>
      <c r="AU797" s="244"/>
      <c r="AV797" s="244"/>
      <c r="AW797" s="244"/>
      <c r="AX797" s="244"/>
      <c r="AY797" s="244"/>
      <c r="AZ797" s="244"/>
      <c r="BA797" s="244"/>
      <c r="BB797" s="244"/>
      <c r="BC797" s="244"/>
      <c r="BD797" s="244"/>
      <c r="BE797" s="244"/>
      <c r="BF797" s="244"/>
      <c r="BG797" s="244"/>
      <c r="BH797" s="244"/>
      <c r="BI797" s="244"/>
      <c r="BJ797" s="244"/>
      <c r="BK797" s="244"/>
      <c r="BL797" s="244"/>
      <c r="BM797" s="244"/>
      <c r="BN797" s="244"/>
      <c r="BO797" s="244"/>
      <c r="BP797" s="244"/>
    </row>
    <row r="798" customFormat="false" ht="15" hidden="false" customHeight="false" outlineLevel="0" collapsed="false">
      <c r="A798" s="241"/>
      <c r="B798" s="241"/>
      <c r="C798" s="241"/>
      <c r="D798" s="241"/>
      <c r="E798" s="241"/>
      <c r="F798" s="241"/>
      <c r="G798" s="241"/>
      <c r="H798" s="241"/>
      <c r="I798" s="241"/>
      <c r="J798" s="241"/>
      <c r="K798" s="241"/>
      <c r="L798" s="241"/>
      <c r="M798" s="244"/>
      <c r="N798" s="244"/>
      <c r="O798" s="244"/>
      <c r="P798" s="244"/>
      <c r="Q798" s="244"/>
      <c r="R798" s="244"/>
      <c r="S798" s="244"/>
      <c r="T798" s="245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  <c r="AJ798" s="244"/>
      <c r="AK798" s="244"/>
      <c r="AL798" s="244"/>
      <c r="AM798" s="244"/>
      <c r="AN798" s="244"/>
      <c r="AO798" s="244"/>
      <c r="AP798" s="244"/>
      <c r="AQ798" s="244"/>
      <c r="AR798" s="244"/>
      <c r="AS798" s="244"/>
      <c r="AT798" s="244"/>
      <c r="AU798" s="244"/>
      <c r="AV798" s="244"/>
      <c r="AW798" s="244"/>
      <c r="AX798" s="244"/>
      <c r="AY798" s="244"/>
      <c r="AZ798" s="244"/>
      <c r="BA798" s="244"/>
      <c r="BB798" s="244"/>
      <c r="BC798" s="244"/>
      <c r="BD798" s="244"/>
      <c r="BE798" s="244"/>
      <c r="BF798" s="244"/>
      <c r="BG798" s="244"/>
      <c r="BH798" s="244"/>
      <c r="BI798" s="244"/>
      <c r="BJ798" s="244"/>
      <c r="BK798" s="244"/>
      <c r="BL798" s="244"/>
      <c r="BM798" s="244"/>
      <c r="BN798" s="244"/>
      <c r="BO798" s="244"/>
      <c r="BP798" s="244"/>
    </row>
    <row r="799" customFormat="false" ht="15" hidden="false" customHeight="false" outlineLevel="0" collapsed="false">
      <c r="A799" s="241"/>
      <c r="B799" s="241"/>
      <c r="C799" s="241"/>
      <c r="D799" s="241"/>
      <c r="E799" s="241"/>
      <c r="F799" s="241"/>
      <c r="G799" s="241"/>
      <c r="H799" s="241"/>
      <c r="I799" s="241"/>
      <c r="J799" s="241"/>
      <c r="K799" s="241"/>
      <c r="L799" s="241"/>
      <c r="M799" s="244"/>
      <c r="N799" s="244"/>
      <c r="O799" s="244"/>
      <c r="P799" s="244"/>
      <c r="Q799" s="244"/>
      <c r="R799" s="244"/>
      <c r="S799" s="244"/>
      <c r="T799" s="245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  <c r="AJ799" s="244"/>
      <c r="AK799" s="244"/>
      <c r="AL799" s="244"/>
      <c r="AM799" s="244"/>
      <c r="AN799" s="244"/>
      <c r="AO799" s="244"/>
      <c r="AP799" s="244"/>
      <c r="AQ799" s="244"/>
      <c r="AR799" s="244"/>
      <c r="AS799" s="244"/>
      <c r="AT799" s="244"/>
      <c r="AU799" s="244"/>
      <c r="AV799" s="244"/>
      <c r="AW799" s="244"/>
      <c r="AX799" s="244"/>
      <c r="AY799" s="244"/>
      <c r="AZ799" s="244"/>
      <c r="BA799" s="244"/>
      <c r="BB799" s="244"/>
      <c r="BC799" s="244"/>
      <c r="BD799" s="244"/>
      <c r="BE799" s="244"/>
      <c r="BF799" s="244"/>
      <c r="BG799" s="244"/>
      <c r="BH799" s="244"/>
      <c r="BI799" s="244"/>
      <c r="BJ799" s="244"/>
      <c r="BK799" s="244"/>
      <c r="BL799" s="244"/>
      <c r="BM799" s="244"/>
      <c r="BN799" s="244"/>
      <c r="BO799" s="244"/>
      <c r="BP799" s="244"/>
    </row>
    <row r="800" customFormat="false" ht="15" hidden="false" customHeight="false" outlineLevel="0" collapsed="false">
      <c r="A800" s="241"/>
      <c r="B800" s="241"/>
      <c r="C800" s="241"/>
      <c r="D800" s="241"/>
      <c r="E800" s="241"/>
      <c r="F800" s="241"/>
      <c r="G800" s="241"/>
      <c r="H800" s="241"/>
      <c r="I800" s="241"/>
      <c r="J800" s="241"/>
      <c r="K800" s="241"/>
      <c r="L800" s="241"/>
      <c r="M800" s="244"/>
      <c r="N800" s="244"/>
      <c r="O800" s="244"/>
      <c r="P800" s="244"/>
      <c r="Q800" s="244"/>
      <c r="R800" s="244"/>
      <c r="S800" s="244"/>
      <c r="T800" s="245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  <c r="AJ800" s="244"/>
      <c r="AK800" s="244"/>
      <c r="AL800" s="244"/>
      <c r="AM800" s="244"/>
      <c r="AN800" s="244"/>
      <c r="AO800" s="244"/>
      <c r="AP800" s="244"/>
      <c r="AQ800" s="244"/>
      <c r="AR800" s="244"/>
      <c r="AS800" s="244"/>
      <c r="AT800" s="244"/>
      <c r="AU800" s="244"/>
      <c r="AV800" s="244"/>
      <c r="AW800" s="244"/>
      <c r="AX800" s="244"/>
      <c r="AY800" s="244"/>
      <c r="AZ800" s="244"/>
      <c r="BA800" s="244"/>
      <c r="BB800" s="244"/>
      <c r="BC800" s="244"/>
      <c r="BD800" s="244"/>
      <c r="BE800" s="244"/>
      <c r="BF800" s="244"/>
      <c r="BG800" s="244"/>
      <c r="BH800" s="244"/>
      <c r="BI800" s="244"/>
      <c r="BJ800" s="244"/>
      <c r="BK800" s="244"/>
      <c r="BL800" s="244"/>
      <c r="BM800" s="244"/>
      <c r="BN800" s="244"/>
      <c r="BO800" s="244"/>
      <c r="BP800" s="244"/>
    </row>
    <row r="801" customFormat="false" ht="15" hidden="false" customHeight="false" outlineLevel="0" collapsed="false">
      <c r="A801" s="241"/>
      <c r="B801" s="241"/>
      <c r="C801" s="241"/>
      <c r="D801" s="241"/>
      <c r="E801" s="241"/>
      <c r="F801" s="241"/>
      <c r="G801" s="241"/>
      <c r="H801" s="241"/>
      <c r="I801" s="241"/>
      <c r="J801" s="241"/>
      <c r="K801" s="241"/>
      <c r="L801" s="241"/>
      <c r="M801" s="244"/>
      <c r="N801" s="244"/>
      <c r="O801" s="244"/>
      <c r="P801" s="244"/>
      <c r="Q801" s="244"/>
      <c r="R801" s="244"/>
      <c r="S801" s="244"/>
      <c r="T801" s="245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  <c r="AJ801" s="244"/>
      <c r="AK801" s="244"/>
      <c r="AL801" s="244"/>
      <c r="AM801" s="244"/>
      <c r="AN801" s="244"/>
      <c r="AO801" s="244"/>
      <c r="AP801" s="244"/>
      <c r="AQ801" s="244"/>
      <c r="AR801" s="244"/>
      <c r="AS801" s="244"/>
      <c r="AT801" s="244"/>
      <c r="AU801" s="244"/>
      <c r="AV801" s="244"/>
      <c r="AW801" s="244"/>
      <c r="AX801" s="244"/>
      <c r="AY801" s="244"/>
      <c r="AZ801" s="244"/>
      <c r="BA801" s="244"/>
      <c r="BB801" s="244"/>
      <c r="BC801" s="244"/>
      <c r="BD801" s="244"/>
      <c r="BE801" s="244"/>
      <c r="BF801" s="244"/>
      <c r="BG801" s="244"/>
      <c r="BH801" s="244"/>
      <c r="BI801" s="244"/>
      <c r="BJ801" s="244"/>
      <c r="BK801" s="244"/>
      <c r="BL801" s="244"/>
      <c r="BM801" s="244"/>
      <c r="BN801" s="244"/>
      <c r="BO801" s="244"/>
      <c r="BP801" s="244"/>
    </row>
    <row r="802" customFormat="false" ht="15" hidden="false" customHeight="false" outlineLevel="0" collapsed="false">
      <c r="A802" s="241"/>
      <c r="B802" s="241"/>
      <c r="C802" s="241"/>
      <c r="D802" s="241"/>
      <c r="E802" s="241"/>
      <c r="F802" s="241"/>
      <c r="G802" s="241"/>
      <c r="H802" s="241"/>
      <c r="I802" s="241"/>
      <c r="J802" s="241"/>
      <c r="K802" s="241"/>
      <c r="L802" s="241"/>
      <c r="M802" s="244"/>
      <c r="N802" s="244"/>
      <c r="O802" s="244"/>
      <c r="P802" s="244"/>
      <c r="Q802" s="244"/>
      <c r="R802" s="244"/>
      <c r="S802" s="244"/>
      <c r="T802" s="245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  <c r="AJ802" s="244"/>
      <c r="AK802" s="244"/>
      <c r="AL802" s="244"/>
      <c r="AM802" s="244"/>
      <c r="AN802" s="244"/>
      <c r="AO802" s="244"/>
      <c r="AP802" s="244"/>
      <c r="AQ802" s="244"/>
      <c r="AR802" s="244"/>
      <c r="AS802" s="244"/>
      <c r="AT802" s="244"/>
      <c r="AU802" s="244"/>
      <c r="AV802" s="244"/>
      <c r="AW802" s="244"/>
      <c r="AX802" s="244"/>
      <c r="AY802" s="244"/>
      <c r="AZ802" s="244"/>
      <c r="BA802" s="244"/>
      <c r="BB802" s="244"/>
      <c r="BC802" s="244"/>
      <c r="BD802" s="244"/>
      <c r="BE802" s="244"/>
      <c r="BF802" s="244"/>
      <c r="BG802" s="244"/>
      <c r="BH802" s="244"/>
      <c r="BI802" s="244"/>
      <c r="BJ802" s="244"/>
      <c r="BK802" s="244"/>
      <c r="BL802" s="244"/>
      <c r="BM802" s="244"/>
      <c r="BN802" s="244"/>
      <c r="BO802" s="244"/>
      <c r="BP802" s="244"/>
    </row>
    <row r="803" customFormat="false" ht="15" hidden="false" customHeight="false" outlineLevel="0" collapsed="false">
      <c r="A803" s="241"/>
      <c r="B803" s="241"/>
      <c r="C803" s="241"/>
      <c r="D803" s="241"/>
      <c r="E803" s="241"/>
      <c r="F803" s="241"/>
      <c r="G803" s="241"/>
      <c r="H803" s="241"/>
      <c r="I803" s="241"/>
      <c r="J803" s="241"/>
      <c r="K803" s="241"/>
      <c r="L803" s="241"/>
      <c r="M803" s="244"/>
      <c r="N803" s="244"/>
      <c r="O803" s="244"/>
      <c r="P803" s="244"/>
      <c r="Q803" s="244"/>
      <c r="R803" s="244"/>
      <c r="S803" s="244"/>
      <c r="T803" s="245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  <c r="AJ803" s="244"/>
      <c r="AK803" s="244"/>
      <c r="AL803" s="244"/>
      <c r="AM803" s="244"/>
      <c r="AN803" s="244"/>
      <c r="AO803" s="244"/>
      <c r="AP803" s="244"/>
      <c r="AQ803" s="244"/>
      <c r="AR803" s="244"/>
      <c r="AS803" s="244"/>
      <c r="AT803" s="244"/>
      <c r="AU803" s="244"/>
      <c r="AV803" s="244"/>
      <c r="AW803" s="244"/>
      <c r="AX803" s="244"/>
      <c r="AY803" s="244"/>
      <c r="AZ803" s="244"/>
      <c r="BA803" s="244"/>
      <c r="BB803" s="244"/>
      <c r="BC803" s="244"/>
      <c r="BD803" s="244"/>
      <c r="BE803" s="244"/>
      <c r="BF803" s="244"/>
      <c r="BG803" s="244"/>
      <c r="BH803" s="244"/>
      <c r="BI803" s="244"/>
      <c r="BJ803" s="244"/>
      <c r="BK803" s="244"/>
      <c r="BL803" s="244"/>
      <c r="BM803" s="244"/>
      <c r="BN803" s="244"/>
      <c r="BO803" s="244"/>
      <c r="BP803" s="244"/>
    </row>
    <row r="804" customFormat="false" ht="15" hidden="false" customHeight="false" outlineLevel="0" collapsed="false">
      <c r="A804" s="241"/>
      <c r="B804" s="241"/>
      <c r="C804" s="241"/>
      <c r="D804" s="241"/>
      <c r="E804" s="241"/>
      <c r="F804" s="241"/>
      <c r="G804" s="241"/>
      <c r="H804" s="241"/>
      <c r="I804" s="241"/>
      <c r="J804" s="241"/>
      <c r="K804" s="241"/>
      <c r="L804" s="241"/>
      <c r="M804" s="244"/>
      <c r="N804" s="244"/>
      <c r="O804" s="244"/>
      <c r="P804" s="244"/>
      <c r="Q804" s="244"/>
      <c r="R804" s="244"/>
      <c r="S804" s="244"/>
      <c r="T804" s="245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  <c r="AJ804" s="244"/>
      <c r="AK804" s="244"/>
      <c r="AL804" s="244"/>
      <c r="AM804" s="244"/>
      <c r="AN804" s="244"/>
      <c r="AO804" s="244"/>
      <c r="AP804" s="244"/>
      <c r="AQ804" s="244"/>
      <c r="AR804" s="244"/>
      <c r="AS804" s="244"/>
      <c r="AT804" s="244"/>
      <c r="AU804" s="244"/>
      <c r="AV804" s="244"/>
      <c r="AW804" s="244"/>
      <c r="AX804" s="244"/>
      <c r="AY804" s="244"/>
      <c r="AZ804" s="244"/>
      <c r="BA804" s="244"/>
      <c r="BB804" s="244"/>
      <c r="BC804" s="244"/>
      <c r="BD804" s="244"/>
      <c r="BE804" s="244"/>
      <c r="BF804" s="244"/>
      <c r="BG804" s="244"/>
      <c r="BH804" s="244"/>
      <c r="BI804" s="244"/>
      <c r="BJ804" s="244"/>
      <c r="BK804" s="244"/>
      <c r="BL804" s="244"/>
      <c r="BM804" s="244"/>
      <c r="BN804" s="244"/>
      <c r="BO804" s="244"/>
      <c r="BP804" s="244"/>
    </row>
    <row r="805" customFormat="false" ht="15" hidden="false" customHeight="false" outlineLevel="0" collapsed="false">
      <c r="A805" s="241"/>
      <c r="B805" s="241"/>
      <c r="C805" s="241"/>
      <c r="D805" s="241"/>
      <c r="E805" s="241"/>
      <c r="F805" s="241"/>
      <c r="G805" s="241"/>
      <c r="H805" s="241"/>
      <c r="I805" s="241"/>
      <c r="J805" s="241"/>
      <c r="K805" s="241"/>
      <c r="L805" s="241"/>
      <c r="M805" s="244"/>
      <c r="N805" s="244"/>
      <c r="O805" s="244"/>
      <c r="P805" s="244"/>
      <c r="Q805" s="244"/>
      <c r="R805" s="244"/>
      <c r="S805" s="244"/>
      <c r="T805" s="245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  <c r="AJ805" s="244"/>
      <c r="AK805" s="244"/>
      <c r="AL805" s="244"/>
      <c r="AM805" s="244"/>
      <c r="AN805" s="244"/>
      <c r="AO805" s="244"/>
      <c r="AP805" s="244"/>
      <c r="AQ805" s="244"/>
      <c r="AR805" s="244"/>
      <c r="AS805" s="244"/>
      <c r="AT805" s="244"/>
      <c r="AU805" s="244"/>
      <c r="AV805" s="244"/>
      <c r="AW805" s="244"/>
      <c r="AX805" s="244"/>
      <c r="AY805" s="244"/>
      <c r="AZ805" s="244"/>
      <c r="BA805" s="244"/>
      <c r="BB805" s="244"/>
      <c r="BC805" s="244"/>
      <c r="BD805" s="244"/>
      <c r="BE805" s="244"/>
      <c r="BF805" s="244"/>
      <c r="BG805" s="244"/>
      <c r="BH805" s="244"/>
      <c r="BI805" s="244"/>
      <c r="BJ805" s="244"/>
      <c r="BK805" s="244"/>
      <c r="BL805" s="244"/>
      <c r="BM805" s="244"/>
      <c r="BN805" s="244"/>
      <c r="BO805" s="244"/>
      <c r="BP805" s="244"/>
    </row>
    <row r="806" customFormat="false" ht="15" hidden="false" customHeight="false" outlineLevel="0" collapsed="false">
      <c r="A806" s="241"/>
      <c r="B806" s="241"/>
      <c r="C806" s="241"/>
      <c r="D806" s="241"/>
      <c r="E806" s="241"/>
      <c r="F806" s="241"/>
      <c r="G806" s="241"/>
      <c r="H806" s="241"/>
      <c r="I806" s="241"/>
      <c r="J806" s="241"/>
      <c r="K806" s="241"/>
      <c r="L806" s="241"/>
      <c r="M806" s="244"/>
      <c r="N806" s="244"/>
      <c r="O806" s="244"/>
      <c r="P806" s="244"/>
      <c r="Q806" s="244"/>
      <c r="R806" s="244"/>
      <c r="S806" s="244"/>
      <c r="T806" s="245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  <c r="AJ806" s="244"/>
      <c r="AK806" s="244"/>
      <c r="AL806" s="244"/>
      <c r="AM806" s="244"/>
      <c r="AN806" s="244"/>
      <c r="AO806" s="244"/>
      <c r="AP806" s="244"/>
      <c r="AQ806" s="244"/>
      <c r="AR806" s="244"/>
      <c r="AS806" s="244"/>
      <c r="AT806" s="244"/>
      <c r="AU806" s="244"/>
      <c r="AV806" s="244"/>
      <c r="AW806" s="244"/>
      <c r="AX806" s="244"/>
      <c r="AY806" s="244"/>
      <c r="AZ806" s="244"/>
      <c r="BA806" s="244"/>
      <c r="BB806" s="244"/>
      <c r="BC806" s="244"/>
      <c r="BD806" s="244"/>
      <c r="BE806" s="244"/>
      <c r="BF806" s="244"/>
      <c r="BG806" s="244"/>
      <c r="BH806" s="244"/>
      <c r="BI806" s="244"/>
      <c r="BJ806" s="244"/>
      <c r="BK806" s="244"/>
      <c r="BL806" s="244"/>
      <c r="BM806" s="244"/>
      <c r="BN806" s="244"/>
      <c r="BO806" s="244"/>
      <c r="BP806" s="244"/>
    </row>
    <row r="807" customFormat="false" ht="15" hidden="false" customHeight="false" outlineLevel="0" collapsed="false">
      <c r="A807" s="241"/>
      <c r="B807" s="241"/>
      <c r="C807" s="241"/>
      <c r="D807" s="241"/>
      <c r="E807" s="241"/>
      <c r="F807" s="241"/>
      <c r="G807" s="241"/>
      <c r="H807" s="241"/>
      <c r="I807" s="241"/>
      <c r="J807" s="241"/>
      <c r="K807" s="241"/>
      <c r="L807" s="241"/>
      <c r="M807" s="244"/>
      <c r="N807" s="244"/>
      <c r="O807" s="244"/>
      <c r="P807" s="244"/>
      <c r="Q807" s="244"/>
      <c r="R807" s="244"/>
      <c r="S807" s="244"/>
      <c r="T807" s="245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  <c r="AJ807" s="244"/>
      <c r="AK807" s="244"/>
      <c r="AL807" s="244"/>
      <c r="AM807" s="244"/>
      <c r="AN807" s="244"/>
      <c r="AO807" s="244"/>
      <c r="AP807" s="244"/>
      <c r="AQ807" s="244"/>
      <c r="AR807" s="244"/>
      <c r="AS807" s="244"/>
      <c r="AT807" s="244"/>
      <c r="AU807" s="244"/>
      <c r="AV807" s="244"/>
      <c r="AW807" s="244"/>
      <c r="AX807" s="244"/>
      <c r="AY807" s="244"/>
      <c r="AZ807" s="244"/>
      <c r="BA807" s="244"/>
      <c r="BB807" s="244"/>
      <c r="BC807" s="244"/>
      <c r="BD807" s="244"/>
      <c r="BE807" s="244"/>
      <c r="BF807" s="244"/>
      <c r="BG807" s="244"/>
      <c r="BH807" s="244"/>
      <c r="BI807" s="244"/>
      <c r="BJ807" s="244"/>
      <c r="BK807" s="244"/>
      <c r="BL807" s="244"/>
      <c r="BM807" s="244"/>
      <c r="BN807" s="244"/>
      <c r="BO807" s="244"/>
      <c r="BP807" s="244"/>
    </row>
    <row r="808" customFormat="false" ht="15" hidden="false" customHeight="false" outlineLevel="0" collapsed="false">
      <c r="A808" s="241"/>
      <c r="B808" s="241"/>
      <c r="C808" s="241"/>
      <c r="D808" s="241"/>
      <c r="E808" s="241"/>
      <c r="F808" s="241"/>
      <c r="G808" s="241"/>
      <c r="H808" s="241"/>
      <c r="I808" s="241"/>
      <c r="J808" s="241"/>
      <c r="K808" s="241"/>
      <c r="L808" s="241"/>
      <c r="M808" s="244"/>
      <c r="N808" s="244"/>
      <c r="O808" s="244"/>
      <c r="P808" s="244"/>
      <c r="Q808" s="244"/>
      <c r="R808" s="244"/>
      <c r="S808" s="244"/>
      <c r="T808" s="245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  <c r="AJ808" s="244"/>
      <c r="AK808" s="244"/>
      <c r="AL808" s="244"/>
      <c r="AM808" s="244"/>
      <c r="AN808" s="244"/>
      <c r="AO808" s="244"/>
      <c r="AP808" s="244"/>
      <c r="AQ808" s="244"/>
      <c r="AR808" s="244"/>
      <c r="AS808" s="244"/>
      <c r="AT808" s="244"/>
      <c r="AU808" s="244"/>
      <c r="AV808" s="244"/>
      <c r="AW808" s="244"/>
      <c r="AX808" s="244"/>
      <c r="AY808" s="244"/>
      <c r="AZ808" s="244"/>
      <c r="BA808" s="244"/>
      <c r="BB808" s="244"/>
      <c r="BC808" s="244"/>
      <c r="BD808" s="244"/>
      <c r="BE808" s="244"/>
      <c r="BF808" s="244"/>
      <c r="BG808" s="244"/>
      <c r="BH808" s="244"/>
      <c r="BI808" s="244"/>
      <c r="BJ808" s="244"/>
      <c r="BK808" s="244"/>
      <c r="BL808" s="244"/>
      <c r="BM808" s="244"/>
      <c r="BN808" s="244"/>
      <c r="BO808" s="244"/>
      <c r="BP808" s="244"/>
    </row>
    <row r="809" customFormat="false" ht="15" hidden="false" customHeight="false" outlineLevel="0" collapsed="false">
      <c r="A809" s="241"/>
      <c r="B809" s="241"/>
      <c r="C809" s="241"/>
      <c r="D809" s="241"/>
      <c r="E809" s="241"/>
      <c r="F809" s="241"/>
      <c r="G809" s="241"/>
      <c r="H809" s="241"/>
      <c r="I809" s="241"/>
      <c r="J809" s="241"/>
      <c r="K809" s="241"/>
      <c r="L809" s="241"/>
      <c r="M809" s="244"/>
      <c r="N809" s="244"/>
      <c r="O809" s="244"/>
      <c r="P809" s="244"/>
      <c r="Q809" s="244"/>
      <c r="R809" s="244"/>
      <c r="S809" s="244"/>
      <c r="T809" s="245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  <c r="AJ809" s="244"/>
      <c r="AK809" s="244"/>
      <c r="AL809" s="244"/>
      <c r="AM809" s="244"/>
      <c r="AN809" s="244"/>
      <c r="AO809" s="244"/>
      <c r="AP809" s="244"/>
      <c r="AQ809" s="244"/>
      <c r="AR809" s="244"/>
      <c r="AS809" s="244"/>
      <c r="AT809" s="244"/>
      <c r="AU809" s="244"/>
      <c r="AV809" s="244"/>
      <c r="AW809" s="244"/>
      <c r="AX809" s="244"/>
      <c r="AY809" s="244"/>
      <c r="AZ809" s="244"/>
      <c r="BA809" s="244"/>
      <c r="BB809" s="244"/>
      <c r="BC809" s="244"/>
      <c r="BD809" s="244"/>
      <c r="BE809" s="244"/>
      <c r="BF809" s="244"/>
      <c r="BG809" s="244"/>
      <c r="BH809" s="244"/>
      <c r="BI809" s="244"/>
      <c r="BJ809" s="244"/>
      <c r="BK809" s="244"/>
      <c r="BL809" s="244"/>
      <c r="BM809" s="244"/>
      <c r="BN809" s="244"/>
      <c r="BO809" s="244"/>
      <c r="BP809" s="244"/>
    </row>
    <row r="810" customFormat="false" ht="15" hidden="false" customHeight="false" outlineLevel="0" collapsed="false">
      <c r="A810" s="241"/>
      <c r="B810" s="241"/>
      <c r="C810" s="241"/>
      <c r="D810" s="241"/>
      <c r="E810" s="241"/>
      <c r="F810" s="241"/>
      <c r="G810" s="241"/>
      <c r="H810" s="241"/>
      <c r="I810" s="241"/>
      <c r="J810" s="241"/>
      <c r="K810" s="241"/>
      <c r="L810" s="241"/>
      <c r="M810" s="244"/>
      <c r="N810" s="244"/>
      <c r="O810" s="244"/>
      <c r="P810" s="244"/>
      <c r="Q810" s="244"/>
      <c r="R810" s="244"/>
      <c r="S810" s="244"/>
      <c r="T810" s="245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  <c r="AJ810" s="244"/>
      <c r="AK810" s="244"/>
      <c r="AL810" s="244"/>
      <c r="AM810" s="244"/>
      <c r="AN810" s="244"/>
      <c r="AO810" s="244"/>
      <c r="AP810" s="244"/>
      <c r="AQ810" s="244"/>
      <c r="AR810" s="244"/>
      <c r="AS810" s="244"/>
      <c r="AT810" s="244"/>
      <c r="AU810" s="244"/>
      <c r="AV810" s="244"/>
      <c r="AW810" s="244"/>
      <c r="AX810" s="244"/>
      <c r="AY810" s="244"/>
      <c r="AZ810" s="244"/>
      <c r="BA810" s="244"/>
      <c r="BB810" s="244"/>
      <c r="BC810" s="244"/>
      <c r="BD810" s="244"/>
      <c r="BE810" s="244"/>
      <c r="BF810" s="244"/>
      <c r="BG810" s="244"/>
      <c r="BH810" s="244"/>
      <c r="BI810" s="244"/>
      <c r="BJ810" s="244"/>
      <c r="BK810" s="244"/>
      <c r="BL810" s="244"/>
      <c r="BM810" s="244"/>
      <c r="BN810" s="244"/>
      <c r="BO810" s="244"/>
      <c r="BP810" s="244"/>
    </row>
    <row r="811" customFormat="false" ht="15" hidden="false" customHeight="false" outlineLevel="0" collapsed="false">
      <c r="A811" s="241"/>
      <c r="B811" s="241"/>
      <c r="C811" s="241"/>
      <c r="D811" s="241"/>
      <c r="E811" s="241"/>
      <c r="F811" s="241"/>
      <c r="G811" s="241"/>
      <c r="H811" s="241"/>
      <c r="I811" s="241"/>
      <c r="J811" s="241"/>
      <c r="K811" s="241"/>
      <c r="L811" s="241"/>
      <c r="M811" s="244"/>
      <c r="N811" s="244"/>
      <c r="O811" s="244"/>
      <c r="P811" s="244"/>
      <c r="Q811" s="244"/>
      <c r="R811" s="244"/>
      <c r="S811" s="244"/>
      <c r="T811" s="245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  <c r="AJ811" s="244"/>
      <c r="AK811" s="244"/>
      <c r="AL811" s="244"/>
      <c r="AM811" s="244"/>
      <c r="AN811" s="244"/>
      <c r="AO811" s="244"/>
      <c r="AP811" s="244"/>
      <c r="AQ811" s="244"/>
      <c r="AR811" s="244"/>
      <c r="AS811" s="244"/>
      <c r="AT811" s="244"/>
      <c r="AU811" s="244"/>
      <c r="AV811" s="244"/>
      <c r="AW811" s="244"/>
      <c r="AX811" s="244"/>
      <c r="AY811" s="244"/>
      <c r="AZ811" s="244"/>
      <c r="BA811" s="244"/>
      <c r="BB811" s="244"/>
      <c r="BC811" s="244"/>
      <c r="BD811" s="244"/>
      <c r="BE811" s="244"/>
      <c r="BF811" s="244"/>
      <c r="BG811" s="244"/>
      <c r="BH811" s="244"/>
      <c r="BI811" s="244"/>
      <c r="BJ811" s="244"/>
      <c r="BK811" s="244"/>
      <c r="BL811" s="244"/>
      <c r="BM811" s="244"/>
      <c r="BN811" s="244"/>
      <c r="BO811" s="244"/>
      <c r="BP811" s="244"/>
    </row>
    <row r="812" customFormat="false" ht="15" hidden="false" customHeight="false" outlineLevel="0" collapsed="false">
      <c r="A812" s="241"/>
      <c r="B812" s="241"/>
      <c r="C812" s="241"/>
      <c r="D812" s="241"/>
      <c r="E812" s="241"/>
      <c r="F812" s="241"/>
      <c r="G812" s="241"/>
      <c r="H812" s="241"/>
      <c r="I812" s="241"/>
      <c r="J812" s="241"/>
      <c r="K812" s="241"/>
      <c r="L812" s="241"/>
      <c r="M812" s="244"/>
      <c r="N812" s="244"/>
      <c r="O812" s="244"/>
      <c r="P812" s="244"/>
      <c r="Q812" s="244"/>
      <c r="R812" s="244"/>
      <c r="S812" s="244"/>
      <c r="T812" s="245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  <c r="AJ812" s="244"/>
      <c r="AK812" s="244"/>
      <c r="AL812" s="244"/>
      <c r="AM812" s="244"/>
      <c r="AN812" s="244"/>
      <c r="AO812" s="244"/>
      <c r="AP812" s="244"/>
      <c r="AQ812" s="244"/>
      <c r="AR812" s="244"/>
      <c r="AS812" s="244"/>
      <c r="AT812" s="244"/>
      <c r="AU812" s="244"/>
      <c r="AV812" s="244"/>
      <c r="AW812" s="244"/>
      <c r="AX812" s="244"/>
      <c r="AY812" s="244"/>
      <c r="AZ812" s="244"/>
      <c r="BA812" s="244"/>
      <c r="BB812" s="244"/>
      <c r="BC812" s="244"/>
      <c r="BD812" s="244"/>
      <c r="BE812" s="244"/>
      <c r="BF812" s="244"/>
      <c r="BG812" s="244"/>
      <c r="BH812" s="244"/>
      <c r="BI812" s="244"/>
      <c r="BJ812" s="244"/>
      <c r="BK812" s="244"/>
      <c r="BL812" s="244"/>
      <c r="BM812" s="244"/>
      <c r="BN812" s="244"/>
      <c r="BO812" s="244"/>
      <c r="BP812" s="244"/>
    </row>
    <row r="813" customFormat="false" ht="15" hidden="false" customHeight="false" outlineLevel="0" collapsed="false">
      <c r="A813" s="241"/>
      <c r="B813" s="241"/>
      <c r="C813" s="241"/>
      <c r="D813" s="241"/>
      <c r="E813" s="241"/>
      <c r="F813" s="241"/>
      <c r="G813" s="241"/>
      <c r="H813" s="241"/>
      <c r="I813" s="241"/>
      <c r="J813" s="241"/>
      <c r="K813" s="241"/>
      <c r="L813" s="241"/>
      <c r="M813" s="244"/>
      <c r="N813" s="244"/>
      <c r="O813" s="244"/>
      <c r="P813" s="244"/>
      <c r="Q813" s="244"/>
      <c r="R813" s="244"/>
      <c r="S813" s="244"/>
      <c r="T813" s="245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  <c r="AJ813" s="244"/>
      <c r="AK813" s="244"/>
      <c r="AL813" s="244"/>
      <c r="AM813" s="244"/>
      <c r="AN813" s="244"/>
      <c r="AO813" s="244"/>
      <c r="AP813" s="244"/>
      <c r="AQ813" s="244"/>
      <c r="AR813" s="244"/>
      <c r="AS813" s="244"/>
      <c r="AT813" s="244"/>
      <c r="AU813" s="244"/>
      <c r="AV813" s="244"/>
      <c r="AW813" s="244"/>
      <c r="AX813" s="244"/>
      <c r="AY813" s="244"/>
      <c r="AZ813" s="244"/>
      <c r="BA813" s="244"/>
      <c r="BB813" s="244"/>
      <c r="BC813" s="244"/>
      <c r="BD813" s="244"/>
      <c r="BE813" s="244"/>
      <c r="BF813" s="244"/>
      <c r="BG813" s="244"/>
      <c r="BH813" s="244"/>
      <c r="BI813" s="244"/>
      <c r="BJ813" s="244"/>
      <c r="BK813" s="244"/>
      <c r="BL813" s="244"/>
      <c r="BM813" s="244"/>
      <c r="BN813" s="244"/>
      <c r="BO813" s="244"/>
      <c r="BP813" s="244"/>
    </row>
    <row r="814" customFormat="false" ht="15" hidden="false" customHeight="false" outlineLevel="0" collapsed="false">
      <c r="A814" s="241"/>
      <c r="B814" s="241"/>
      <c r="C814" s="241"/>
      <c r="D814" s="241"/>
      <c r="E814" s="241"/>
      <c r="F814" s="241"/>
      <c r="G814" s="241"/>
      <c r="H814" s="241"/>
      <c r="I814" s="241"/>
      <c r="J814" s="241"/>
      <c r="K814" s="241"/>
      <c r="L814" s="241"/>
      <c r="M814" s="244"/>
      <c r="N814" s="244"/>
      <c r="O814" s="244"/>
      <c r="P814" s="244"/>
      <c r="Q814" s="244"/>
      <c r="R814" s="244"/>
      <c r="S814" s="244"/>
      <c r="T814" s="245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  <c r="AJ814" s="244"/>
      <c r="AK814" s="244"/>
      <c r="AL814" s="244"/>
      <c r="AM814" s="244"/>
      <c r="AN814" s="244"/>
      <c r="AO814" s="244"/>
      <c r="AP814" s="244"/>
      <c r="AQ814" s="244"/>
      <c r="AR814" s="244"/>
      <c r="AS814" s="244"/>
      <c r="AT814" s="244"/>
      <c r="AU814" s="244"/>
      <c r="AV814" s="244"/>
      <c r="AW814" s="244"/>
      <c r="AX814" s="244"/>
      <c r="AY814" s="244"/>
      <c r="AZ814" s="244"/>
      <c r="BA814" s="244"/>
      <c r="BB814" s="244"/>
      <c r="BC814" s="244"/>
      <c r="BD814" s="244"/>
      <c r="BE814" s="244"/>
      <c r="BF814" s="244"/>
      <c r="BG814" s="244"/>
      <c r="BH814" s="244"/>
      <c r="BI814" s="244"/>
      <c r="BJ814" s="244"/>
      <c r="BK814" s="244"/>
      <c r="BL814" s="244"/>
      <c r="BM814" s="244"/>
      <c r="BN814" s="244"/>
      <c r="BO814" s="244"/>
      <c r="BP814" s="244"/>
    </row>
    <row r="815" customFormat="false" ht="15" hidden="false" customHeight="false" outlineLevel="0" collapsed="false">
      <c r="A815" s="241"/>
      <c r="B815" s="241"/>
      <c r="C815" s="241"/>
      <c r="D815" s="241"/>
      <c r="E815" s="241"/>
      <c r="F815" s="241"/>
      <c r="G815" s="241"/>
      <c r="H815" s="241"/>
      <c r="I815" s="241"/>
      <c r="J815" s="241"/>
      <c r="K815" s="241"/>
      <c r="L815" s="241"/>
      <c r="M815" s="244"/>
      <c r="N815" s="244"/>
      <c r="O815" s="244"/>
      <c r="P815" s="244"/>
      <c r="Q815" s="244"/>
      <c r="R815" s="244"/>
      <c r="S815" s="244"/>
      <c r="T815" s="245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  <c r="AJ815" s="244"/>
      <c r="AK815" s="244"/>
      <c r="AL815" s="244"/>
      <c r="AM815" s="244"/>
      <c r="AN815" s="244"/>
      <c r="AO815" s="244"/>
      <c r="AP815" s="244"/>
      <c r="AQ815" s="244"/>
      <c r="AR815" s="244"/>
      <c r="AS815" s="244"/>
      <c r="AT815" s="244"/>
      <c r="AU815" s="244"/>
      <c r="AV815" s="244"/>
      <c r="AW815" s="244"/>
      <c r="AX815" s="244"/>
      <c r="AY815" s="244"/>
      <c r="AZ815" s="244"/>
      <c r="BA815" s="244"/>
      <c r="BB815" s="244"/>
      <c r="BC815" s="244"/>
      <c r="BD815" s="244"/>
      <c r="BE815" s="244"/>
      <c r="BF815" s="244"/>
      <c r="BG815" s="244"/>
      <c r="BH815" s="244"/>
      <c r="BI815" s="244"/>
      <c r="BJ815" s="244"/>
      <c r="BK815" s="244"/>
      <c r="BL815" s="244"/>
      <c r="BM815" s="244"/>
      <c r="BN815" s="244"/>
      <c r="BO815" s="244"/>
      <c r="BP815" s="244"/>
    </row>
    <row r="816" customFormat="false" ht="15" hidden="false" customHeight="false" outlineLevel="0" collapsed="false">
      <c r="A816" s="241"/>
      <c r="B816" s="241"/>
      <c r="C816" s="241"/>
      <c r="D816" s="241"/>
      <c r="E816" s="241"/>
      <c r="F816" s="241"/>
      <c r="G816" s="241"/>
      <c r="H816" s="241"/>
      <c r="I816" s="241"/>
      <c r="J816" s="241"/>
      <c r="K816" s="241"/>
      <c r="L816" s="241"/>
      <c r="M816" s="244"/>
      <c r="N816" s="244"/>
      <c r="O816" s="244"/>
      <c r="P816" s="244"/>
      <c r="Q816" s="244"/>
      <c r="R816" s="244"/>
      <c r="S816" s="244"/>
      <c r="T816" s="245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  <c r="AJ816" s="244"/>
      <c r="AK816" s="244"/>
      <c r="AL816" s="244"/>
      <c r="AM816" s="244"/>
      <c r="AN816" s="244"/>
      <c r="AO816" s="244"/>
      <c r="AP816" s="244"/>
      <c r="AQ816" s="244"/>
      <c r="AR816" s="244"/>
      <c r="AS816" s="244"/>
      <c r="AT816" s="244"/>
      <c r="AU816" s="244"/>
      <c r="AV816" s="244"/>
      <c r="AW816" s="244"/>
      <c r="AX816" s="244"/>
      <c r="AY816" s="244"/>
      <c r="AZ816" s="244"/>
      <c r="BA816" s="244"/>
      <c r="BB816" s="244"/>
      <c r="BC816" s="244"/>
      <c r="BD816" s="244"/>
      <c r="BE816" s="244"/>
      <c r="BF816" s="244"/>
      <c r="BG816" s="244"/>
      <c r="BH816" s="244"/>
      <c r="BI816" s="244"/>
      <c r="BJ816" s="244"/>
      <c r="BK816" s="244"/>
      <c r="BL816" s="244"/>
      <c r="BM816" s="244"/>
      <c r="BN816" s="244"/>
      <c r="BO816" s="244"/>
      <c r="BP816" s="244"/>
    </row>
    <row r="817" customFormat="false" ht="15" hidden="false" customHeight="false" outlineLevel="0" collapsed="false">
      <c r="A817" s="241"/>
      <c r="B817" s="241"/>
      <c r="C817" s="241"/>
      <c r="D817" s="241"/>
      <c r="E817" s="241"/>
      <c r="F817" s="241"/>
      <c r="G817" s="241"/>
      <c r="H817" s="241"/>
      <c r="I817" s="241"/>
      <c r="J817" s="241"/>
      <c r="K817" s="241"/>
      <c r="L817" s="241"/>
      <c r="M817" s="244"/>
      <c r="N817" s="244"/>
      <c r="O817" s="244"/>
      <c r="P817" s="244"/>
      <c r="Q817" s="244"/>
      <c r="R817" s="244"/>
      <c r="S817" s="244"/>
      <c r="T817" s="245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  <c r="AJ817" s="244"/>
      <c r="AK817" s="244"/>
      <c r="AL817" s="244"/>
      <c r="AM817" s="244"/>
      <c r="AN817" s="244"/>
      <c r="AO817" s="244"/>
      <c r="AP817" s="244"/>
      <c r="AQ817" s="244"/>
      <c r="AR817" s="244"/>
      <c r="AS817" s="244"/>
      <c r="AT817" s="244"/>
      <c r="AU817" s="244"/>
      <c r="AV817" s="244"/>
      <c r="AW817" s="244"/>
      <c r="AX817" s="244"/>
      <c r="AY817" s="244"/>
      <c r="AZ817" s="244"/>
      <c r="BA817" s="244"/>
      <c r="BB817" s="244"/>
      <c r="BC817" s="244"/>
      <c r="BD817" s="244"/>
      <c r="BE817" s="244"/>
      <c r="BF817" s="244"/>
      <c r="BG817" s="244"/>
      <c r="BH817" s="244"/>
      <c r="BI817" s="244"/>
      <c r="BJ817" s="244"/>
      <c r="BK817" s="244"/>
      <c r="BL817" s="244"/>
      <c r="BM817" s="244"/>
      <c r="BN817" s="244"/>
      <c r="BO817" s="244"/>
      <c r="BP817" s="244"/>
    </row>
    <row r="818" customFormat="false" ht="15" hidden="false" customHeight="false" outlineLevel="0" collapsed="false">
      <c r="A818" s="241"/>
      <c r="B818" s="241"/>
      <c r="C818" s="241"/>
      <c r="D818" s="241"/>
      <c r="E818" s="241"/>
      <c r="F818" s="241"/>
      <c r="G818" s="241"/>
      <c r="H818" s="241"/>
      <c r="I818" s="241"/>
      <c r="J818" s="241"/>
      <c r="K818" s="241"/>
      <c r="L818" s="241"/>
      <c r="M818" s="244"/>
      <c r="N818" s="244"/>
      <c r="O818" s="244"/>
      <c r="P818" s="244"/>
      <c r="Q818" s="244"/>
      <c r="R818" s="244"/>
      <c r="S818" s="244"/>
      <c r="T818" s="245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  <c r="AJ818" s="244"/>
      <c r="AK818" s="244"/>
      <c r="AL818" s="244"/>
      <c r="AM818" s="244"/>
      <c r="AN818" s="244"/>
      <c r="AO818" s="244"/>
      <c r="AP818" s="244"/>
      <c r="AQ818" s="244"/>
      <c r="AR818" s="244"/>
      <c r="AS818" s="244"/>
      <c r="AT818" s="244"/>
      <c r="AU818" s="244"/>
      <c r="AV818" s="244"/>
      <c r="AW818" s="244"/>
      <c r="AX818" s="244"/>
      <c r="AY818" s="244"/>
      <c r="AZ818" s="244"/>
      <c r="BA818" s="244"/>
      <c r="BB818" s="244"/>
      <c r="BC818" s="244"/>
      <c r="BD818" s="244"/>
      <c r="BE818" s="244"/>
      <c r="BF818" s="244"/>
      <c r="BG818" s="244"/>
      <c r="BH818" s="244"/>
      <c r="BI818" s="244"/>
      <c r="BJ818" s="244"/>
      <c r="BK818" s="244"/>
      <c r="BL818" s="244"/>
      <c r="BM818" s="244"/>
      <c r="BN818" s="244"/>
      <c r="BO818" s="244"/>
      <c r="BP818" s="244"/>
    </row>
    <row r="819" customFormat="false" ht="15" hidden="false" customHeight="false" outlineLevel="0" collapsed="false">
      <c r="A819" s="241"/>
      <c r="B819" s="241"/>
      <c r="C819" s="241"/>
      <c r="D819" s="241"/>
      <c r="E819" s="241"/>
      <c r="F819" s="241"/>
      <c r="G819" s="241"/>
      <c r="H819" s="241"/>
      <c r="I819" s="241"/>
      <c r="J819" s="241"/>
      <c r="K819" s="241"/>
      <c r="L819" s="241"/>
      <c r="M819" s="244"/>
      <c r="N819" s="244"/>
      <c r="O819" s="244"/>
      <c r="P819" s="244"/>
      <c r="Q819" s="244"/>
      <c r="R819" s="244"/>
      <c r="S819" s="244"/>
      <c r="T819" s="245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  <c r="AJ819" s="244"/>
      <c r="AK819" s="244"/>
      <c r="AL819" s="244"/>
      <c r="AM819" s="244"/>
      <c r="AN819" s="244"/>
      <c r="AO819" s="244"/>
      <c r="AP819" s="244"/>
      <c r="AQ819" s="244"/>
      <c r="AR819" s="244"/>
      <c r="AS819" s="244"/>
      <c r="AT819" s="244"/>
      <c r="AU819" s="244"/>
      <c r="AV819" s="244"/>
      <c r="AW819" s="244"/>
      <c r="AX819" s="244"/>
      <c r="AY819" s="244"/>
      <c r="AZ819" s="244"/>
      <c r="BA819" s="244"/>
      <c r="BB819" s="244"/>
      <c r="BC819" s="244"/>
      <c r="BD819" s="244"/>
      <c r="BE819" s="244"/>
      <c r="BF819" s="244"/>
      <c r="BG819" s="244"/>
      <c r="BH819" s="244"/>
      <c r="BI819" s="244"/>
      <c r="BJ819" s="244"/>
      <c r="BK819" s="244"/>
      <c r="BL819" s="244"/>
      <c r="BM819" s="244"/>
      <c r="BN819" s="244"/>
      <c r="BO819" s="244"/>
      <c r="BP819" s="244"/>
    </row>
    <row r="820" customFormat="false" ht="15" hidden="false" customHeight="false" outlineLevel="0" collapsed="false">
      <c r="A820" s="241"/>
      <c r="B820" s="241"/>
      <c r="C820" s="241"/>
      <c r="D820" s="241"/>
      <c r="E820" s="241"/>
      <c r="F820" s="241"/>
      <c r="G820" s="241"/>
      <c r="H820" s="241"/>
      <c r="I820" s="241"/>
      <c r="J820" s="241"/>
      <c r="K820" s="241"/>
      <c r="L820" s="241"/>
      <c r="M820" s="244"/>
      <c r="N820" s="244"/>
      <c r="O820" s="244"/>
      <c r="P820" s="244"/>
      <c r="Q820" s="244"/>
      <c r="R820" s="244"/>
      <c r="S820" s="244"/>
      <c r="T820" s="245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  <c r="AJ820" s="244"/>
      <c r="AK820" s="244"/>
      <c r="AL820" s="244"/>
      <c r="AM820" s="244"/>
      <c r="AN820" s="244"/>
      <c r="AO820" s="244"/>
      <c r="AP820" s="244"/>
      <c r="AQ820" s="244"/>
      <c r="AR820" s="244"/>
      <c r="AS820" s="244"/>
      <c r="AT820" s="244"/>
      <c r="AU820" s="244"/>
      <c r="AV820" s="244"/>
      <c r="AW820" s="244"/>
      <c r="AX820" s="244"/>
      <c r="AY820" s="244"/>
      <c r="AZ820" s="244"/>
      <c r="BA820" s="244"/>
      <c r="BB820" s="244"/>
      <c r="BC820" s="244"/>
      <c r="BD820" s="244"/>
      <c r="BE820" s="244"/>
      <c r="BF820" s="244"/>
      <c r="BG820" s="244"/>
      <c r="BH820" s="244"/>
      <c r="BI820" s="244"/>
      <c r="BJ820" s="244"/>
      <c r="BK820" s="244"/>
      <c r="BL820" s="244"/>
      <c r="BM820" s="244"/>
      <c r="BN820" s="244"/>
      <c r="BO820" s="244"/>
      <c r="BP820" s="244"/>
    </row>
    <row r="821" customFormat="false" ht="15" hidden="false" customHeight="false" outlineLevel="0" collapsed="false">
      <c r="A821" s="241"/>
      <c r="B821" s="241"/>
      <c r="C821" s="241"/>
      <c r="D821" s="241"/>
      <c r="E821" s="241"/>
      <c r="F821" s="241"/>
      <c r="G821" s="241"/>
      <c r="H821" s="241"/>
      <c r="I821" s="241"/>
      <c r="J821" s="241"/>
      <c r="K821" s="241"/>
      <c r="L821" s="241"/>
      <c r="M821" s="244"/>
      <c r="N821" s="244"/>
      <c r="O821" s="244"/>
      <c r="P821" s="244"/>
      <c r="Q821" s="244"/>
      <c r="R821" s="244"/>
      <c r="S821" s="244"/>
      <c r="T821" s="245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  <c r="AJ821" s="244"/>
      <c r="AK821" s="244"/>
      <c r="AL821" s="244"/>
      <c r="AM821" s="244"/>
      <c r="AN821" s="244"/>
      <c r="AO821" s="244"/>
      <c r="AP821" s="244"/>
      <c r="AQ821" s="244"/>
      <c r="AR821" s="244"/>
      <c r="AS821" s="244"/>
      <c r="AT821" s="244"/>
      <c r="AU821" s="244"/>
      <c r="AV821" s="244"/>
      <c r="AW821" s="244"/>
      <c r="AX821" s="244"/>
      <c r="AY821" s="244"/>
      <c r="AZ821" s="244"/>
      <c r="BA821" s="244"/>
      <c r="BB821" s="244"/>
      <c r="BC821" s="244"/>
      <c r="BD821" s="244"/>
      <c r="BE821" s="244"/>
      <c r="BF821" s="244"/>
      <c r="BG821" s="244"/>
      <c r="BH821" s="244"/>
      <c r="BI821" s="244"/>
      <c r="BJ821" s="244"/>
      <c r="BK821" s="244"/>
      <c r="BL821" s="244"/>
      <c r="BM821" s="244"/>
      <c r="BN821" s="244"/>
      <c r="BO821" s="244"/>
      <c r="BP821" s="244"/>
    </row>
    <row r="822" customFormat="false" ht="15" hidden="false" customHeight="false" outlineLevel="0" collapsed="false">
      <c r="A822" s="241"/>
      <c r="B822" s="241"/>
      <c r="C822" s="241"/>
      <c r="D822" s="241"/>
      <c r="E822" s="241"/>
      <c r="F822" s="241"/>
      <c r="G822" s="241"/>
      <c r="H822" s="241"/>
      <c r="I822" s="241"/>
      <c r="J822" s="241"/>
      <c r="K822" s="241"/>
      <c r="L822" s="241"/>
      <c r="M822" s="244"/>
      <c r="N822" s="244"/>
      <c r="O822" s="244"/>
      <c r="P822" s="244"/>
      <c r="Q822" s="244"/>
      <c r="R822" s="244"/>
      <c r="S822" s="244"/>
      <c r="T822" s="245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  <c r="AJ822" s="244"/>
      <c r="AK822" s="244"/>
      <c r="AL822" s="244"/>
      <c r="AM822" s="244"/>
      <c r="AN822" s="244"/>
      <c r="AO822" s="244"/>
      <c r="AP822" s="244"/>
      <c r="AQ822" s="244"/>
      <c r="AR822" s="244"/>
      <c r="AS822" s="244"/>
      <c r="AT822" s="244"/>
      <c r="AU822" s="244"/>
      <c r="AV822" s="244"/>
      <c r="AW822" s="244"/>
      <c r="AX822" s="244"/>
      <c r="AY822" s="244"/>
      <c r="AZ822" s="244"/>
      <c r="BA822" s="244"/>
      <c r="BB822" s="244"/>
      <c r="BC822" s="244"/>
      <c r="BD822" s="244"/>
      <c r="BE822" s="244"/>
      <c r="BF822" s="244"/>
      <c r="BG822" s="244"/>
      <c r="BH822" s="244"/>
      <c r="BI822" s="244"/>
      <c r="BJ822" s="244"/>
      <c r="BK822" s="244"/>
      <c r="BL822" s="244"/>
      <c r="BM822" s="244"/>
      <c r="BN822" s="244"/>
      <c r="BO822" s="244"/>
      <c r="BP822" s="244"/>
    </row>
    <row r="823" customFormat="false" ht="15" hidden="false" customHeight="false" outlineLevel="0" collapsed="false">
      <c r="A823" s="241"/>
      <c r="B823" s="241"/>
      <c r="C823" s="241"/>
      <c r="D823" s="241"/>
      <c r="E823" s="241"/>
      <c r="F823" s="241"/>
      <c r="G823" s="241"/>
      <c r="H823" s="241"/>
      <c r="I823" s="241"/>
      <c r="J823" s="241"/>
      <c r="K823" s="241"/>
      <c r="L823" s="241"/>
      <c r="M823" s="244"/>
      <c r="N823" s="244"/>
      <c r="O823" s="244"/>
      <c r="P823" s="244"/>
      <c r="Q823" s="244"/>
      <c r="R823" s="244"/>
      <c r="S823" s="244"/>
      <c r="T823" s="245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  <c r="AJ823" s="244"/>
      <c r="AK823" s="244"/>
      <c r="AL823" s="244"/>
      <c r="AM823" s="244"/>
      <c r="AN823" s="244"/>
      <c r="AO823" s="244"/>
      <c r="AP823" s="244"/>
      <c r="AQ823" s="244"/>
      <c r="AR823" s="244"/>
      <c r="AS823" s="244"/>
      <c r="AT823" s="244"/>
      <c r="AU823" s="244"/>
      <c r="AV823" s="244"/>
      <c r="AW823" s="244"/>
      <c r="AX823" s="244"/>
      <c r="AY823" s="244"/>
      <c r="AZ823" s="244"/>
      <c r="BA823" s="244"/>
      <c r="BB823" s="244"/>
      <c r="BC823" s="244"/>
      <c r="BD823" s="244"/>
      <c r="BE823" s="244"/>
      <c r="BF823" s="244"/>
      <c r="BG823" s="244"/>
      <c r="BH823" s="244"/>
      <c r="BI823" s="244"/>
      <c r="BJ823" s="244"/>
      <c r="BK823" s="244"/>
      <c r="BL823" s="244"/>
      <c r="BM823" s="244"/>
      <c r="BN823" s="244"/>
      <c r="BO823" s="244"/>
      <c r="BP823" s="244"/>
    </row>
    <row r="824" customFormat="false" ht="15" hidden="false" customHeight="false" outlineLevel="0" collapsed="false">
      <c r="A824" s="241"/>
      <c r="B824" s="241"/>
      <c r="C824" s="241"/>
      <c r="D824" s="241"/>
      <c r="E824" s="241"/>
      <c r="F824" s="241"/>
      <c r="G824" s="241"/>
      <c r="H824" s="241"/>
      <c r="I824" s="241"/>
      <c r="J824" s="241"/>
      <c r="K824" s="241"/>
      <c r="L824" s="241"/>
      <c r="M824" s="244"/>
      <c r="N824" s="244"/>
      <c r="O824" s="244"/>
      <c r="P824" s="244"/>
      <c r="Q824" s="244"/>
      <c r="R824" s="244"/>
      <c r="S824" s="244"/>
      <c r="T824" s="245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  <c r="AJ824" s="244"/>
      <c r="AK824" s="244"/>
      <c r="AL824" s="244"/>
      <c r="AM824" s="244"/>
      <c r="AN824" s="244"/>
      <c r="AO824" s="244"/>
      <c r="AP824" s="244"/>
      <c r="AQ824" s="244"/>
      <c r="AR824" s="244"/>
      <c r="AS824" s="244"/>
      <c r="AT824" s="244"/>
      <c r="AU824" s="244"/>
      <c r="AV824" s="244"/>
      <c r="AW824" s="244"/>
      <c r="AX824" s="244"/>
      <c r="AY824" s="244"/>
      <c r="AZ824" s="244"/>
      <c r="BA824" s="244"/>
      <c r="BB824" s="244"/>
      <c r="BC824" s="244"/>
      <c r="BD824" s="244"/>
      <c r="BE824" s="244"/>
      <c r="BF824" s="244"/>
      <c r="BG824" s="244"/>
      <c r="BH824" s="244"/>
      <c r="BI824" s="244"/>
      <c r="BJ824" s="244"/>
      <c r="BK824" s="244"/>
      <c r="BL824" s="244"/>
      <c r="BM824" s="244"/>
      <c r="BN824" s="244"/>
      <c r="BO824" s="244"/>
      <c r="BP824" s="244"/>
    </row>
    <row r="825" customFormat="false" ht="15" hidden="false" customHeight="false" outlineLevel="0" collapsed="false">
      <c r="A825" s="241"/>
      <c r="B825" s="241"/>
      <c r="C825" s="241"/>
      <c r="D825" s="241"/>
      <c r="E825" s="241"/>
      <c r="F825" s="241"/>
      <c r="G825" s="241"/>
      <c r="H825" s="241"/>
      <c r="I825" s="241"/>
      <c r="J825" s="241"/>
      <c r="K825" s="241"/>
      <c r="L825" s="241"/>
      <c r="M825" s="244"/>
      <c r="N825" s="244"/>
      <c r="O825" s="244"/>
      <c r="P825" s="244"/>
      <c r="Q825" s="244"/>
      <c r="R825" s="244"/>
      <c r="S825" s="244"/>
      <c r="T825" s="245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  <c r="AJ825" s="244"/>
      <c r="AK825" s="244"/>
      <c r="AL825" s="244"/>
      <c r="AM825" s="244"/>
      <c r="AN825" s="244"/>
      <c r="AO825" s="244"/>
      <c r="AP825" s="244"/>
      <c r="AQ825" s="244"/>
      <c r="AR825" s="244"/>
      <c r="AS825" s="244"/>
      <c r="AT825" s="244"/>
      <c r="AU825" s="244"/>
      <c r="AV825" s="244"/>
      <c r="AW825" s="244"/>
      <c r="AX825" s="244"/>
      <c r="AY825" s="244"/>
      <c r="AZ825" s="244"/>
      <c r="BA825" s="244"/>
      <c r="BB825" s="244"/>
      <c r="BC825" s="244"/>
      <c r="BD825" s="244"/>
      <c r="BE825" s="244"/>
      <c r="BF825" s="244"/>
      <c r="BG825" s="244"/>
      <c r="BH825" s="244"/>
      <c r="BI825" s="244"/>
      <c r="BJ825" s="244"/>
      <c r="BK825" s="244"/>
      <c r="BL825" s="244"/>
      <c r="BM825" s="244"/>
      <c r="BN825" s="244"/>
      <c r="BO825" s="244"/>
      <c r="BP825" s="244"/>
    </row>
    <row r="826" customFormat="false" ht="15" hidden="false" customHeight="false" outlineLevel="0" collapsed="false">
      <c r="A826" s="241"/>
      <c r="B826" s="241"/>
      <c r="C826" s="241"/>
      <c r="D826" s="241"/>
      <c r="E826" s="241"/>
      <c r="F826" s="241"/>
      <c r="G826" s="241"/>
      <c r="H826" s="241"/>
      <c r="I826" s="241"/>
      <c r="J826" s="241"/>
      <c r="K826" s="241"/>
      <c r="L826" s="241"/>
      <c r="M826" s="244"/>
      <c r="N826" s="244"/>
      <c r="O826" s="244"/>
      <c r="P826" s="244"/>
      <c r="Q826" s="244"/>
      <c r="R826" s="244"/>
      <c r="S826" s="244"/>
      <c r="T826" s="245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  <c r="AJ826" s="244"/>
      <c r="AK826" s="244"/>
      <c r="AL826" s="244"/>
      <c r="AM826" s="244"/>
      <c r="AN826" s="244"/>
      <c r="AO826" s="244"/>
      <c r="AP826" s="244"/>
      <c r="AQ826" s="244"/>
      <c r="AR826" s="244"/>
      <c r="AS826" s="244"/>
      <c r="AT826" s="244"/>
      <c r="AU826" s="244"/>
      <c r="AV826" s="244"/>
      <c r="AW826" s="244"/>
      <c r="AX826" s="244"/>
      <c r="AY826" s="244"/>
      <c r="AZ826" s="244"/>
      <c r="BA826" s="244"/>
      <c r="BB826" s="244"/>
      <c r="BC826" s="244"/>
      <c r="BD826" s="244"/>
      <c r="BE826" s="244"/>
      <c r="BF826" s="244"/>
      <c r="BG826" s="244"/>
      <c r="BH826" s="244"/>
      <c r="BI826" s="244"/>
      <c r="BJ826" s="244"/>
      <c r="BK826" s="244"/>
      <c r="BL826" s="244"/>
      <c r="BM826" s="244"/>
      <c r="BN826" s="244"/>
      <c r="BO826" s="244"/>
      <c r="BP826" s="244"/>
    </row>
    <row r="827" customFormat="false" ht="15" hidden="false" customHeight="false" outlineLevel="0" collapsed="false">
      <c r="A827" s="241"/>
      <c r="B827" s="241"/>
      <c r="C827" s="241"/>
      <c r="D827" s="241"/>
      <c r="E827" s="241"/>
      <c r="F827" s="241"/>
      <c r="G827" s="241"/>
      <c r="H827" s="241"/>
      <c r="I827" s="241"/>
      <c r="J827" s="241"/>
      <c r="K827" s="241"/>
      <c r="L827" s="241"/>
      <c r="M827" s="244"/>
      <c r="N827" s="244"/>
      <c r="O827" s="244"/>
      <c r="P827" s="244"/>
      <c r="Q827" s="244"/>
      <c r="R827" s="244"/>
      <c r="S827" s="244"/>
      <c r="T827" s="245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  <c r="AJ827" s="244"/>
      <c r="AK827" s="244"/>
      <c r="AL827" s="244"/>
      <c r="AM827" s="244"/>
      <c r="AN827" s="244"/>
      <c r="AO827" s="244"/>
      <c r="AP827" s="244"/>
      <c r="AQ827" s="244"/>
      <c r="AR827" s="244"/>
      <c r="AS827" s="244"/>
      <c r="AT827" s="244"/>
      <c r="AU827" s="244"/>
      <c r="AV827" s="244"/>
      <c r="AW827" s="244"/>
      <c r="AX827" s="244"/>
      <c r="AY827" s="244"/>
      <c r="AZ827" s="244"/>
      <c r="BA827" s="244"/>
      <c r="BB827" s="244"/>
      <c r="BC827" s="244"/>
      <c r="BD827" s="244"/>
      <c r="BE827" s="244"/>
      <c r="BF827" s="244"/>
      <c r="BG827" s="244"/>
      <c r="BH827" s="244"/>
      <c r="BI827" s="244"/>
      <c r="BJ827" s="244"/>
      <c r="BK827" s="244"/>
      <c r="BL827" s="244"/>
      <c r="BM827" s="244"/>
      <c r="BN827" s="244"/>
      <c r="BO827" s="244"/>
      <c r="BP827" s="244"/>
    </row>
    <row r="828" customFormat="false" ht="15" hidden="false" customHeight="false" outlineLevel="0" collapsed="false">
      <c r="A828" s="241"/>
      <c r="B828" s="241"/>
      <c r="C828" s="241"/>
      <c r="D828" s="241"/>
      <c r="E828" s="241"/>
      <c r="F828" s="241"/>
      <c r="G828" s="241"/>
      <c r="H828" s="241"/>
      <c r="I828" s="241"/>
      <c r="J828" s="241"/>
      <c r="K828" s="241"/>
      <c r="L828" s="241"/>
      <c r="M828" s="244"/>
      <c r="N828" s="244"/>
      <c r="O828" s="244"/>
      <c r="P828" s="244"/>
      <c r="Q828" s="244"/>
      <c r="R828" s="244"/>
      <c r="S828" s="244"/>
      <c r="T828" s="245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  <c r="AJ828" s="244"/>
      <c r="AK828" s="244"/>
      <c r="AL828" s="244"/>
      <c r="AM828" s="244"/>
      <c r="AN828" s="244"/>
      <c r="AO828" s="244"/>
      <c r="AP828" s="244"/>
      <c r="AQ828" s="244"/>
      <c r="AR828" s="244"/>
      <c r="AS828" s="244"/>
      <c r="AT828" s="244"/>
      <c r="AU828" s="244"/>
      <c r="AV828" s="244"/>
      <c r="AW828" s="244"/>
      <c r="AX828" s="244"/>
      <c r="AY828" s="244"/>
      <c r="AZ828" s="244"/>
      <c r="BA828" s="244"/>
      <c r="BB828" s="244"/>
      <c r="BC828" s="244"/>
      <c r="BD828" s="244"/>
      <c r="BE828" s="244"/>
      <c r="BF828" s="244"/>
      <c r="BG828" s="244"/>
      <c r="BH828" s="244"/>
      <c r="BI828" s="244"/>
      <c r="BJ828" s="244"/>
      <c r="BK828" s="244"/>
      <c r="BL828" s="244"/>
      <c r="BM828" s="244"/>
      <c r="BN828" s="244"/>
      <c r="BO828" s="244"/>
      <c r="BP828" s="244"/>
    </row>
    <row r="829" customFormat="false" ht="15" hidden="false" customHeight="false" outlineLevel="0" collapsed="false">
      <c r="A829" s="241"/>
      <c r="B829" s="241"/>
      <c r="C829" s="241"/>
      <c r="D829" s="241"/>
      <c r="E829" s="241"/>
      <c r="F829" s="241"/>
      <c r="G829" s="241"/>
      <c r="H829" s="241"/>
      <c r="I829" s="241"/>
      <c r="J829" s="241"/>
      <c r="K829" s="241"/>
      <c r="L829" s="241"/>
      <c r="M829" s="244"/>
      <c r="N829" s="244"/>
      <c r="O829" s="244"/>
      <c r="P829" s="244"/>
      <c r="Q829" s="244"/>
      <c r="R829" s="244"/>
      <c r="S829" s="244"/>
      <c r="T829" s="245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  <c r="AJ829" s="244"/>
      <c r="AK829" s="244"/>
      <c r="AL829" s="244"/>
      <c r="AM829" s="244"/>
      <c r="AN829" s="244"/>
      <c r="AO829" s="244"/>
      <c r="AP829" s="244"/>
      <c r="AQ829" s="244"/>
      <c r="AR829" s="244"/>
      <c r="AS829" s="244"/>
      <c r="AT829" s="244"/>
      <c r="AU829" s="244"/>
      <c r="AV829" s="244"/>
      <c r="AW829" s="244"/>
      <c r="AX829" s="244"/>
      <c r="AY829" s="244"/>
      <c r="AZ829" s="244"/>
      <c r="BA829" s="244"/>
      <c r="BB829" s="244"/>
      <c r="BC829" s="244"/>
      <c r="BD829" s="244"/>
      <c r="BE829" s="244"/>
      <c r="BF829" s="244"/>
      <c r="BG829" s="244"/>
      <c r="BH829" s="244"/>
      <c r="BI829" s="244"/>
      <c r="BJ829" s="244"/>
      <c r="BK829" s="244"/>
      <c r="BL829" s="244"/>
      <c r="BM829" s="244"/>
      <c r="BN829" s="244"/>
      <c r="BO829" s="244"/>
      <c r="BP829" s="244"/>
    </row>
    <row r="830" customFormat="false" ht="15" hidden="false" customHeight="false" outlineLevel="0" collapsed="false">
      <c r="A830" s="241"/>
      <c r="B830" s="241"/>
      <c r="C830" s="241"/>
      <c r="D830" s="241"/>
      <c r="E830" s="241"/>
      <c r="F830" s="241"/>
      <c r="G830" s="241"/>
      <c r="H830" s="241"/>
      <c r="I830" s="241"/>
      <c r="J830" s="241"/>
      <c r="K830" s="241"/>
      <c r="L830" s="241"/>
      <c r="M830" s="244"/>
      <c r="N830" s="244"/>
      <c r="O830" s="244"/>
      <c r="P830" s="244"/>
      <c r="Q830" s="244"/>
      <c r="R830" s="244"/>
      <c r="S830" s="244"/>
      <c r="T830" s="245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  <c r="AJ830" s="244"/>
      <c r="AK830" s="244"/>
      <c r="AL830" s="244"/>
      <c r="AM830" s="244"/>
      <c r="AN830" s="244"/>
      <c r="AO830" s="244"/>
      <c r="AP830" s="244"/>
      <c r="AQ830" s="244"/>
      <c r="AR830" s="244"/>
      <c r="AS830" s="244"/>
      <c r="AT830" s="244"/>
      <c r="AU830" s="244"/>
      <c r="AV830" s="244"/>
      <c r="AW830" s="244"/>
      <c r="AX830" s="244"/>
      <c r="AY830" s="244"/>
      <c r="AZ830" s="244"/>
      <c r="BA830" s="244"/>
      <c r="BB830" s="244"/>
      <c r="BC830" s="244"/>
      <c r="BD830" s="244"/>
      <c r="BE830" s="244"/>
      <c r="BF830" s="244"/>
      <c r="BG830" s="244"/>
      <c r="BH830" s="244"/>
      <c r="BI830" s="244"/>
      <c r="BJ830" s="244"/>
      <c r="BK830" s="244"/>
      <c r="BL830" s="244"/>
      <c r="BM830" s="244"/>
      <c r="BN830" s="244"/>
      <c r="BO830" s="244"/>
      <c r="BP830" s="244"/>
    </row>
    <row r="831" customFormat="false" ht="15" hidden="false" customHeight="false" outlineLevel="0" collapsed="false">
      <c r="A831" s="241"/>
      <c r="B831" s="241"/>
      <c r="C831" s="241"/>
      <c r="D831" s="241"/>
      <c r="E831" s="241"/>
      <c r="F831" s="241"/>
      <c r="G831" s="241"/>
      <c r="H831" s="241"/>
      <c r="I831" s="241"/>
      <c r="J831" s="241"/>
      <c r="K831" s="241"/>
      <c r="L831" s="241"/>
      <c r="M831" s="244"/>
      <c r="N831" s="244"/>
      <c r="O831" s="244"/>
      <c r="P831" s="244"/>
      <c r="Q831" s="244"/>
      <c r="R831" s="244"/>
      <c r="S831" s="244"/>
      <c r="T831" s="245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  <c r="AJ831" s="244"/>
      <c r="AK831" s="244"/>
      <c r="AL831" s="244"/>
      <c r="AM831" s="244"/>
      <c r="AN831" s="244"/>
      <c r="AO831" s="244"/>
      <c r="AP831" s="244"/>
      <c r="AQ831" s="244"/>
      <c r="AR831" s="244"/>
      <c r="AS831" s="244"/>
      <c r="AT831" s="244"/>
      <c r="AU831" s="244"/>
      <c r="AV831" s="244"/>
      <c r="AW831" s="244"/>
      <c r="AX831" s="244"/>
      <c r="AY831" s="244"/>
      <c r="AZ831" s="244"/>
      <c r="BA831" s="244"/>
      <c r="BB831" s="244"/>
      <c r="BC831" s="244"/>
      <c r="BD831" s="244"/>
      <c r="BE831" s="244"/>
      <c r="BF831" s="244"/>
      <c r="BG831" s="244"/>
      <c r="BH831" s="244"/>
      <c r="BI831" s="244"/>
      <c r="BJ831" s="244"/>
      <c r="BK831" s="244"/>
      <c r="BL831" s="244"/>
      <c r="BM831" s="244"/>
      <c r="BN831" s="244"/>
      <c r="BO831" s="244"/>
      <c r="BP831" s="244"/>
    </row>
    <row r="832" customFormat="false" ht="15" hidden="false" customHeight="false" outlineLevel="0" collapsed="false">
      <c r="A832" s="241"/>
      <c r="B832" s="241"/>
      <c r="C832" s="241"/>
      <c r="D832" s="241"/>
      <c r="E832" s="241"/>
      <c r="F832" s="241"/>
      <c r="G832" s="241"/>
      <c r="H832" s="241"/>
      <c r="I832" s="241"/>
      <c r="J832" s="241"/>
      <c r="K832" s="241"/>
      <c r="L832" s="241"/>
      <c r="M832" s="244"/>
      <c r="N832" s="244"/>
      <c r="O832" s="244"/>
      <c r="P832" s="244"/>
      <c r="Q832" s="244"/>
      <c r="R832" s="244"/>
      <c r="S832" s="244"/>
      <c r="T832" s="245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  <c r="AJ832" s="244"/>
      <c r="AK832" s="244"/>
      <c r="AL832" s="244"/>
      <c r="AM832" s="244"/>
      <c r="AN832" s="244"/>
      <c r="AO832" s="244"/>
      <c r="AP832" s="244"/>
      <c r="AQ832" s="244"/>
      <c r="AR832" s="244"/>
      <c r="AS832" s="244"/>
      <c r="AT832" s="244"/>
      <c r="AU832" s="244"/>
      <c r="AV832" s="244"/>
      <c r="AW832" s="244"/>
      <c r="AX832" s="244"/>
      <c r="AY832" s="244"/>
      <c r="AZ832" s="244"/>
      <c r="BA832" s="244"/>
      <c r="BB832" s="244"/>
      <c r="BC832" s="244"/>
      <c r="BD832" s="244"/>
      <c r="BE832" s="244"/>
      <c r="BF832" s="244"/>
      <c r="BG832" s="244"/>
      <c r="BH832" s="244"/>
      <c r="BI832" s="244"/>
      <c r="BJ832" s="244"/>
      <c r="BK832" s="244"/>
      <c r="BL832" s="244"/>
      <c r="BM832" s="244"/>
      <c r="BN832" s="244"/>
      <c r="BO832" s="244"/>
      <c r="BP832" s="244"/>
    </row>
    <row r="833" customFormat="false" ht="15" hidden="false" customHeight="false" outlineLevel="0" collapsed="false">
      <c r="A833" s="241"/>
      <c r="B833" s="241"/>
      <c r="C833" s="241"/>
      <c r="D833" s="241"/>
      <c r="E833" s="241"/>
      <c r="F833" s="241"/>
      <c r="G833" s="241"/>
      <c r="H833" s="241"/>
      <c r="I833" s="241"/>
      <c r="J833" s="241"/>
      <c r="K833" s="241"/>
      <c r="L833" s="241"/>
      <c r="M833" s="244"/>
      <c r="N833" s="244"/>
      <c r="O833" s="244"/>
      <c r="P833" s="244"/>
      <c r="Q833" s="244"/>
      <c r="R833" s="244"/>
      <c r="S833" s="244"/>
      <c r="T833" s="245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  <c r="AJ833" s="244"/>
      <c r="AK833" s="244"/>
      <c r="AL833" s="244"/>
      <c r="AM833" s="244"/>
      <c r="AN833" s="244"/>
      <c r="AO833" s="244"/>
      <c r="AP833" s="244"/>
      <c r="AQ833" s="244"/>
      <c r="AR833" s="244"/>
      <c r="AS833" s="244"/>
      <c r="AT833" s="244"/>
      <c r="AU833" s="244"/>
      <c r="AV833" s="244"/>
      <c r="AW833" s="244"/>
      <c r="AX833" s="244"/>
      <c r="AY833" s="244"/>
      <c r="AZ833" s="244"/>
      <c r="BA833" s="244"/>
      <c r="BB833" s="244"/>
      <c r="BC833" s="244"/>
      <c r="BD833" s="244"/>
      <c r="BE833" s="244"/>
      <c r="BF833" s="244"/>
      <c r="BG833" s="244"/>
      <c r="BH833" s="244"/>
      <c r="BI833" s="244"/>
      <c r="BJ833" s="244"/>
      <c r="BK833" s="244"/>
      <c r="BL833" s="244"/>
      <c r="BM833" s="244"/>
      <c r="BN833" s="244"/>
      <c r="BO833" s="244"/>
      <c r="BP833" s="244"/>
    </row>
    <row r="834" customFormat="false" ht="15" hidden="false" customHeight="false" outlineLevel="0" collapsed="false">
      <c r="A834" s="241"/>
      <c r="B834" s="241"/>
      <c r="C834" s="241"/>
      <c r="D834" s="241"/>
      <c r="E834" s="241"/>
      <c r="F834" s="241"/>
      <c r="G834" s="241"/>
      <c r="H834" s="241"/>
      <c r="I834" s="241"/>
      <c r="J834" s="241"/>
      <c r="K834" s="241"/>
      <c r="L834" s="241"/>
      <c r="M834" s="244"/>
      <c r="N834" s="244"/>
      <c r="O834" s="244"/>
      <c r="P834" s="244"/>
      <c r="Q834" s="244"/>
      <c r="R834" s="244"/>
      <c r="S834" s="244"/>
      <c r="T834" s="245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  <c r="AJ834" s="244"/>
      <c r="AK834" s="244"/>
      <c r="AL834" s="244"/>
      <c r="AM834" s="244"/>
      <c r="AN834" s="244"/>
      <c r="AO834" s="244"/>
      <c r="AP834" s="244"/>
      <c r="AQ834" s="244"/>
      <c r="AR834" s="244"/>
      <c r="AS834" s="244"/>
      <c r="AT834" s="244"/>
      <c r="AU834" s="244"/>
      <c r="AV834" s="244"/>
      <c r="AW834" s="244"/>
      <c r="AX834" s="244"/>
      <c r="AY834" s="244"/>
      <c r="AZ834" s="244"/>
      <c r="BA834" s="244"/>
      <c r="BB834" s="244"/>
      <c r="BC834" s="244"/>
      <c r="BD834" s="244"/>
      <c r="BE834" s="244"/>
      <c r="BF834" s="244"/>
      <c r="BG834" s="244"/>
      <c r="BH834" s="244"/>
      <c r="BI834" s="244"/>
      <c r="BJ834" s="244"/>
      <c r="BK834" s="244"/>
      <c r="BL834" s="244"/>
      <c r="BM834" s="244"/>
      <c r="BN834" s="244"/>
      <c r="BO834" s="244"/>
      <c r="BP834" s="244"/>
    </row>
    <row r="835" customFormat="false" ht="15" hidden="false" customHeight="false" outlineLevel="0" collapsed="false">
      <c r="A835" s="241"/>
      <c r="B835" s="241"/>
      <c r="C835" s="241"/>
      <c r="D835" s="241"/>
      <c r="E835" s="241"/>
      <c r="F835" s="241"/>
      <c r="G835" s="241"/>
      <c r="H835" s="241"/>
      <c r="I835" s="241"/>
      <c r="J835" s="241"/>
      <c r="K835" s="241"/>
      <c r="L835" s="241"/>
      <c r="M835" s="244"/>
      <c r="N835" s="244"/>
      <c r="O835" s="244"/>
      <c r="P835" s="244"/>
      <c r="Q835" s="244"/>
      <c r="R835" s="244"/>
      <c r="S835" s="244"/>
      <c r="T835" s="245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  <c r="AJ835" s="244"/>
      <c r="AK835" s="244"/>
      <c r="AL835" s="244"/>
      <c r="AM835" s="244"/>
      <c r="AN835" s="244"/>
      <c r="AO835" s="244"/>
      <c r="AP835" s="244"/>
      <c r="AQ835" s="244"/>
      <c r="AR835" s="244"/>
      <c r="AS835" s="244"/>
      <c r="AT835" s="244"/>
      <c r="AU835" s="244"/>
      <c r="AV835" s="244"/>
      <c r="AW835" s="244"/>
      <c r="AX835" s="244"/>
      <c r="AY835" s="244"/>
      <c r="AZ835" s="244"/>
      <c r="BA835" s="244"/>
      <c r="BB835" s="244"/>
      <c r="BC835" s="244"/>
      <c r="BD835" s="244"/>
      <c r="BE835" s="244"/>
      <c r="BF835" s="244"/>
      <c r="BG835" s="244"/>
      <c r="BH835" s="244"/>
      <c r="BI835" s="244"/>
      <c r="BJ835" s="244"/>
      <c r="BK835" s="244"/>
      <c r="BL835" s="244"/>
      <c r="BM835" s="244"/>
      <c r="BN835" s="244"/>
      <c r="BO835" s="244"/>
      <c r="BP835" s="244"/>
    </row>
    <row r="836" customFormat="false" ht="15" hidden="false" customHeight="false" outlineLevel="0" collapsed="false">
      <c r="A836" s="241"/>
      <c r="B836" s="241"/>
      <c r="C836" s="241"/>
      <c r="D836" s="241"/>
      <c r="E836" s="241"/>
      <c r="F836" s="241"/>
      <c r="G836" s="241"/>
      <c r="H836" s="241"/>
      <c r="I836" s="241"/>
      <c r="J836" s="241"/>
      <c r="K836" s="241"/>
      <c r="L836" s="241"/>
      <c r="M836" s="244"/>
      <c r="N836" s="244"/>
      <c r="O836" s="244"/>
      <c r="P836" s="244"/>
      <c r="Q836" s="244"/>
      <c r="R836" s="244"/>
      <c r="S836" s="244"/>
      <c r="T836" s="245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  <c r="AJ836" s="244"/>
      <c r="AK836" s="244"/>
      <c r="AL836" s="244"/>
      <c r="AM836" s="244"/>
      <c r="AN836" s="244"/>
      <c r="AO836" s="244"/>
      <c r="AP836" s="244"/>
      <c r="AQ836" s="244"/>
      <c r="AR836" s="244"/>
      <c r="AS836" s="244"/>
      <c r="AT836" s="244"/>
      <c r="AU836" s="244"/>
      <c r="AV836" s="244"/>
      <c r="AW836" s="244"/>
      <c r="AX836" s="244"/>
      <c r="AY836" s="244"/>
      <c r="AZ836" s="244"/>
      <c r="BA836" s="244"/>
      <c r="BB836" s="244"/>
      <c r="BC836" s="244"/>
      <c r="BD836" s="244"/>
      <c r="BE836" s="244"/>
      <c r="BF836" s="244"/>
      <c r="BG836" s="244"/>
      <c r="BH836" s="244"/>
      <c r="BI836" s="244"/>
      <c r="BJ836" s="244"/>
      <c r="BK836" s="244"/>
      <c r="BL836" s="244"/>
      <c r="BM836" s="244"/>
      <c r="BN836" s="244"/>
      <c r="BO836" s="244"/>
      <c r="BP836" s="244"/>
    </row>
    <row r="837" customFormat="false" ht="15" hidden="false" customHeight="false" outlineLevel="0" collapsed="false">
      <c r="A837" s="241"/>
      <c r="B837" s="241"/>
      <c r="C837" s="241"/>
      <c r="D837" s="241"/>
      <c r="E837" s="241"/>
      <c r="F837" s="241"/>
      <c r="G837" s="241"/>
      <c r="H837" s="241"/>
      <c r="I837" s="241"/>
      <c r="J837" s="241"/>
      <c r="K837" s="241"/>
      <c r="L837" s="241"/>
      <c r="M837" s="244"/>
      <c r="N837" s="244"/>
      <c r="O837" s="244"/>
      <c r="P837" s="244"/>
      <c r="Q837" s="244"/>
      <c r="R837" s="244"/>
      <c r="S837" s="244"/>
      <c r="T837" s="245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  <c r="AJ837" s="244"/>
      <c r="AK837" s="244"/>
      <c r="AL837" s="244"/>
      <c r="AM837" s="244"/>
      <c r="AN837" s="244"/>
      <c r="AO837" s="244"/>
      <c r="AP837" s="244"/>
      <c r="AQ837" s="244"/>
      <c r="AR837" s="244"/>
      <c r="AS837" s="244"/>
      <c r="AT837" s="244"/>
      <c r="AU837" s="244"/>
      <c r="AV837" s="244"/>
      <c r="AW837" s="244"/>
      <c r="AX837" s="244"/>
      <c r="AY837" s="244"/>
      <c r="AZ837" s="244"/>
      <c r="BA837" s="244"/>
      <c r="BB837" s="244"/>
      <c r="BC837" s="244"/>
      <c r="BD837" s="244"/>
      <c r="BE837" s="244"/>
      <c r="BF837" s="244"/>
      <c r="BG837" s="244"/>
      <c r="BH837" s="244"/>
      <c r="BI837" s="244"/>
      <c r="BJ837" s="244"/>
      <c r="BK837" s="244"/>
      <c r="BL837" s="244"/>
      <c r="BM837" s="244"/>
      <c r="BN837" s="244"/>
      <c r="BO837" s="244"/>
      <c r="BP837" s="244"/>
    </row>
    <row r="838" customFormat="false" ht="15" hidden="false" customHeight="false" outlineLevel="0" collapsed="false">
      <c r="A838" s="241"/>
      <c r="B838" s="241"/>
      <c r="C838" s="241"/>
      <c r="D838" s="241"/>
      <c r="E838" s="241"/>
      <c r="F838" s="241"/>
      <c r="G838" s="241"/>
      <c r="H838" s="241"/>
      <c r="I838" s="241"/>
      <c r="J838" s="241"/>
      <c r="K838" s="241"/>
      <c r="L838" s="241"/>
      <c r="M838" s="244"/>
      <c r="N838" s="244"/>
      <c r="O838" s="244"/>
      <c r="P838" s="244"/>
      <c r="Q838" s="244"/>
      <c r="R838" s="244"/>
      <c r="S838" s="244"/>
      <c r="T838" s="245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  <c r="AJ838" s="244"/>
      <c r="AK838" s="244"/>
      <c r="AL838" s="244"/>
      <c r="AM838" s="244"/>
      <c r="AN838" s="244"/>
      <c r="AO838" s="244"/>
      <c r="AP838" s="244"/>
      <c r="AQ838" s="244"/>
      <c r="AR838" s="244"/>
      <c r="AS838" s="244"/>
      <c r="AT838" s="244"/>
      <c r="AU838" s="244"/>
      <c r="AV838" s="244"/>
      <c r="AW838" s="244"/>
      <c r="AX838" s="244"/>
      <c r="AY838" s="244"/>
      <c r="AZ838" s="244"/>
      <c r="BA838" s="244"/>
      <c r="BB838" s="244"/>
      <c r="BC838" s="244"/>
      <c r="BD838" s="244"/>
      <c r="BE838" s="244"/>
      <c r="BF838" s="244"/>
      <c r="BG838" s="244"/>
      <c r="BH838" s="244"/>
      <c r="BI838" s="244"/>
      <c r="BJ838" s="244"/>
      <c r="BK838" s="244"/>
      <c r="BL838" s="244"/>
      <c r="BM838" s="244"/>
      <c r="BN838" s="244"/>
      <c r="BO838" s="244"/>
      <c r="BP838" s="244"/>
    </row>
    <row r="839" customFormat="false" ht="15" hidden="false" customHeight="false" outlineLevel="0" collapsed="false">
      <c r="A839" s="241"/>
      <c r="B839" s="241"/>
      <c r="C839" s="241"/>
      <c r="D839" s="241"/>
      <c r="E839" s="241"/>
      <c r="F839" s="241"/>
      <c r="G839" s="241"/>
      <c r="H839" s="241"/>
      <c r="I839" s="241"/>
      <c r="J839" s="241"/>
      <c r="K839" s="241"/>
      <c r="L839" s="241"/>
      <c r="M839" s="244"/>
      <c r="N839" s="244"/>
      <c r="O839" s="244"/>
      <c r="P839" s="244"/>
      <c r="Q839" s="244"/>
      <c r="R839" s="244"/>
      <c r="S839" s="244"/>
      <c r="T839" s="245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  <c r="AJ839" s="244"/>
      <c r="AK839" s="244"/>
      <c r="AL839" s="244"/>
      <c r="AM839" s="244"/>
      <c r="AN839" s="244"/>
      <c r="AO839" s="244"/>
      <c r="AP839" s="244"/>
      <c r="AQ839" s="244"/>
      <c r="AR839" s="244"/>
      <c r="AS839" s="244"/>
      <c r="AT839" s="244"/>
      <c r="AU839" s="244"/>
      <c r="AV839" s="244"/>
      <c r="AW839" s="244"/>
      <c r="AX839" s="244"/>
      <c r="AY839" s="244"/>
      <c r="AZ839" s="244"/>
      <c r="BA839" s="244"/>
      <c r="BB839" s="244"/>
      <c r="BC839" s="244"/>
      <c r="BD839" s="244"/>
      <c r="BE839" s="244"/>
      <c r="BF839" s="244"/>
      <c r="BG839" s="244"/>
      <c r="BH839" s="244"/>
      <c r="BI839" s="244"/>
      <c r="BJ839" s="244"/>
      <c r="BK839" s="244"/>
      <c r="BL839" s="244"/>
      <c r="BM839" s="244"/>
      <c r="BN839" s="244"/>
      <c r="BO839" s="244"/>
      <c r="BP839" s="244"/>
    </row>
    <row r="840" customFormat="false" ht="15" hidden="false" customHeight="false" outlineLevel="0" collapsed="false">
      <c r="A840" s="241"/>
      <c r="B840" s="241"/>
      <c r="C840" s="241"/>
      <c r="D840" s="241"/>
      <c r="E840" s="241"/>
      <c r="F840" s="241"/>
      <c r="G840" s="241"/>
      <c r="H840" s="241"/>
      <c r="I840" s="241"/>
      <c r="J840" s="241"/>
      <c r="K840" s="241"/>
      <c r="L840" s="241"/>
      <c r="M840" s="244"/>
      <c r="N840" s="244"/>
      <c r="O840" s="244"/>
      <c r="P840" s="244"/>
      <c r="Q840" s="244"/>
      <c r="R840" s="244"/>
      <c r="S840" s="244"/>
      <c r="T840" s="245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  <c r="AJ840" s="244"/>
      <c r="AK840" s="244"/>
      <c r="AL840" s="244"/>
      <c r="AM840" s="244"/>
      <c r="AN840" s="244"/>
      <c r="AO840" s="244"/>
      <c r="AP840" s="244"/>
      <c r="AQ840" s="244"/>
      <c r="AR840" s="244"/>
      <c r="AS840" s="244"/>
      <c r="AT840" s="244"/>
      <c r="AU840" s="244"/>
      <c r="AV840" s="244"/>
      <c r="AW840" s="244"/>
      <c r="AX840" s="244"/>
      <c r="AY840" s="244"/>
      <c r="AZ840" s="244"/>
      <c r="BA840" s="244"/>
      <c r="BB840" s="244"/>
      <c r="BC840" s="244"/>
      <c r="BD840" s="244"/>
      <c r="BE840" s="244"/>
      <c r="BF840" s="244"/>
      <c r="BG840" s="244"/>
      <c r="BH840" s="244"/>
      <c r="BI840" s="244"/>
      <c r="BJ840" s="244"/>
      <c r="BK840" s="244"/>
      <c r="BL840" s="244"/>
      <c r="BM840" s="244"/>
      <c r="BN840" s="244"/>
      <c r="BO840" s="244"/>
      <c r="BP840" s="244"/>
    </row>
    <row r="841" customFormat="false" ht="15" hidden="false" customHeight="false" outlineLevel="0" collapsed="false">
      <c r="A841" s="241"/>
      <c r="B841" s="241"/>
      <c r="C841" s="241"/>
      <c r="D841" s="241"/>
      <c r="E841" s="241"/>
      <c r="F841" s="241"/>
      <c r="G841" s="241"/>
      <c r="H841" s="241"/>
      <c r="I841" s="241"/>
      <c r="J841" s="241"/>
      <c r="K841" s="241"/>
      <c r="L841" s="241"/>
      <c r="M841" s="244"/>
      <c r="N841" s="244"/>
      <c r="O841" s="244"/>
      <c r="P841" s="244"/>
      <c r="Q841" s="244"/>
      <c r="R841" s="244"/>
      <c r="S841" s="244"/>
      <c r="T841" s="245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  <c r="AJ841" s="244"/>
      <c r="AK841" s="244"/>
      <c r="AL841" s="244"/>
      <c r="AM841" s="244"/>
      <c r="AN841" s="244"/>
      <c r="AO841" s="244"/>
      <c r="AP841" s="244"/>
      <c r="AQ841" s="244"/>
      <c r="AR841" s="244"/>
      <c r="AS841" s="244"/>
      <c r="AT841" s="244"/>
      <c r="AU841" s="244"/>
      <c r="AV841" s="244"/>
      <c r="AW841" s="244"/>
      <c r="AX841" s="244"/>
      <c r="AY841" s="244"/>
      <c r="AZ841" s="244"/>
      <c r="BA841" s="244"/>
      <c r="BB841" s="244"/>
      <c r="BC841" s="244"/>
      <c r="BD841" s="244"/>
      <c r="BE841" s="244"/>
      <c r="BF841" s="244"/>
      <c r="BG841" s="244"/>
      <c r="BH841" s="244"/>
      <c r="BI841" s="244"/>
      <c r="BJ841" s="244"/>
      <c r="BK841" s="244"/>
      <c r="BL841" s="244"/>
      <c r="BM841" s="244"/>
      <c r="BN841" s="244"/>
      <c r="BO841" s="244"/>
      <c r="BP841" s="244"/>
    </row>
    <row r="842" customFormat="false" ht="15" hidden="false" customHeight="false" outlineLevel="0" collapsed="false">
      <c r="A842" s="241"/>
      <c r="B842" s="241"/>
      <c r="C842" s="241"/>
      <c r="D842" s="241"/>
      <c r="E842" s="241"/>
      <c r="F842" s="241"/>
      <c r="G842" s="241"/>
      <c r="H842" s="241"/>
      <c r="I842" s="241"/>
      <c r="J842" s="241"/>
      <c r="K842" s="241"/>
      <c r="L842" s="241"/>
      <c r="M842" s="244"/>
      <c r="N842" s="244"/>
      <c r="O842" s="244"/>
      <c r="P842" s="244"/>
      <c r="Q842" s="244"/>
      <c r="R842" s="244"/>
      <c r="S842" s="244"/>
      <c r="T842" s="245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  <c r="AJ842" s="244"/>
      <c r="AK842" s="244"/>
      <c r="AL842" s="244"/>
      <c r="AM842" s="244"/>
      <c r="AN842" s="244"/>
      <c r="AO842" s="244"/>
      <c r="AP842" s="244"/>
      <c r="AQ842" s="244"/>
      <c r="AR842" s="244"/>
      <c r="AS842" s="244"/>
      <c r="AT842" s="244"/>
      <c r="AU842" s="244"/>
      <c r="AV842" s="244"/>
      <c r="AW842" s="244"/>
      <c r="AX842" s="244"/>
      <c r="AY842" s="244"/>
      <c r="AZ842" s="244"/>
      <c r="BA842" s="244"/>
      <c r="BB842" s="244"/>
      <c r="BC842" s="244"/>
      <c r="BD842" s="244"/>
      <c r="BE842" s="244"/>
      <c r="BF842" s="244"/>
      <c r="BG842" s="244"/>
      <c r="BH842" s="244"/>
      <c r="BI842" s="244"/>
      <c r="BJ842" s="244"/>
      <c r="BK842" s="244"/>
      <c r="BL842" s="244"/>
      <c r="BM842" s="244"/>
      <c r="BN842" s="244"/>
      <c r="BO842" s="244"/>
      <c r="BP842" s="244"/>
    </row>
    <row r="843" customFormat="false" ht="15" hidden="false" customHeight="false" outlineLevel="0" collapsed="false">
      <c r="A843" s="241"/>
      <c r="B843" s="241"/>
      <c r="C843" s="241"/>
      <c r="D843" s="241"/>
      <c r="E843" s="241"/>
      <c r="F843" s="241"/>
      <c r="G843" s="241"/>
      <c r="H843" s="241"/>
      <c r="I843" s="241"/>
      <c r="J843" s="241"/>
      <c r="K843" s="241"/>
      <c r="L843" s="241"/>
      <c r="M843" s="244"/>
      <c r="N843" s="244"/>
      <c r="O843" s="244"/>
      <c r="P843" s="244"/>
      <c r="Q843" s="244"/>
      <c r="R843" s="244"/>
      <c r="S843" s="244"/>
      <c r="T843" s="245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  <c r="AJ843" s="244"/>
      <c r="AK843" s="244"/>
      <c r="AL843" s="244"/>
      <c r="AM843" s="244"/>
      <c r="AN843" s="244"/>
      <c r="AO843" s="244"/>
      <c r="AP843" s="244"/>
      <c r="AQ843" s="244"/>
      <c r="AR843" s="244"/>
      <c r="AS843" s="244"/>
      <c r="AT843" s="244"/>
      <c r="AU843" s="244"/>
      <c r="AV843" s="244"/>
      <c r="AW843" s="244"/>
      <c r="AX843" s="244"/>
      <c r="AY843" s="244"/>
      <c r="AZ843" s="244"/>
      <c r="BA843" s="244"/>
      <c r="BB843" s="244"/>
      <c r="BC843" s="244"/>
      <c r="BD843" s="244"/>
      <c r="BE843" s="244"/>
      <c r="BF843" s="244"/>
      <c r="BG843" s="244"/>
      <c r="BH843" s="244"/>
      <c r="BI843" s="244"/>
      <c r="BJ843" s="244"/>
      <c r="BK843" s="244"/>
      <c r="BL843" s="244"/>
      <c r="BM843" s="244"/>
      <c r="BN843" s="244"/>
      <c r="BO843" s="244"/>
      <c r="BP843" s="244"/>
    </row>
    <row r="844" customFormat="false" ht="15" hidden="false" customHeight="false" outlineLevel="0" collapsed="false">
      <c r="A844" s="241"/>
      <c r="B844" s="241"/>
      <c r="C844" s="241"/>
      <c r="D844" s="241"/>
      <c r="E844" s="241"/>
      <c r="F844" s="241"/>
      <c r="G844" s="241"/>
      <c r="H844" s="241"/>
      <c r="I844" s="241"/>
      <c r="J844" s="241"/>
      <c r="K844" s="241"/>
      <c r="L844" s="241"/>
      <c r="M844" s="244"/>
      <c r="N844" s="244"/>
      <c r="O844" s="244"/>
      <c r="P844" s="244"/>
      <c r="Q844" s="244"/>
      <c r="R844" s="244"/>
      <c r="S844" s="244"/>
      <c r="T844" s="245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  <c r="AJ844" s="244"/>
      <c r="AK844" s="244"/>
      <c r="AL844" s="244"/>
      <c r="AM844" s="244"/>
      <c r="AN844" s="244"/>
      <c r="AO844" s="244"/>
      <c r="AP844" s="244"/>
      <c r="AQ844" s="244"/>
      <c r="AR844" s="244"/>
      <c r="AS844" s="244"/>
      <c r="AT844" s="244"/>
      <c r="AU844" s="244"/>
      <c r="AV844" s="244"/>
      <c r="AW844" s="244"/>
      <c r="AX844" s="244"/>
      <c r="AY844" s="244"/>
      <c r="AZ844" s="244"/>
      <c r="BA844" s="244"/>
      <c r="BB844" s="244"/>
      <c r="BC844" s="244"/>
      <c r="BD844" s="244"/>
      <c r="BE844" s="244"/>
      <c r="BF844" s="244"/>
      <c r="BG844" s="244"/>
      <c r="BH844" s="244"/>
      <c r="BI844" s="244"/>
      <c r="BJ844" s="244"/>
      <c r="BK844" s="244"/>
      <c r="BL844" s="244"/>
      <c r="BM844" s="244"/>
      <c r="BN844" s="244"/>
      <c r="BO844" s="244"/>
      <c r="BP844" s="244"/>
    </row>
    <row r="845" customFormat="false" ht="15" hidden="false" customHeight="false" outlineLevel="0" collapsed="false">
      <c r="A845" s="241"/>
      <c r="B845" s="241"/>
      <c r="C845" s="241"/>
      <c r="D845" s="241"/>
      <c r="E845" s="241"/>
      <c r="F845" s="241"/>
      <c r="G845" s="241"/>
      <c r="H845" s="241"/>
      <c r="I845" s="241"/>
      <c r="J845" s="241"/>
      <c r="K845" s="241"/>
      <c r="L845" s="241"/>
      <c r="M845" s="244"/>
      <c r="N845" s="244"/>
      <c r="O845" s="244"/>
      <c r="P845" s="244"/>
      <c r="Q845" s="244"/>
      <c r="R845" s="244"/>
      <c r="S845" s="244"/>
      <c r="T845" s="245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  <c r="AJ845" s="244"/>
      <c r="AK845" s="244"/>
      <c r="AL845" s="244"/>
      <c r="AM845" s="244"/>
      <c r="AN845" s="244"/>
      <c r="AO845" s="244"/>
      <c r="AP845" s="244"/>
      <c r="AQ845" s="244"/>
      <c r="AR845" s="244"/>
      <c r="AS845" s="244"/>
      <c r="AT845" s="244"/>
      <c r="AU845" s="244"/>
      <c r="AV845" s="244"/>
      <c r="AW845" s="244"/>
      <c r="AX845" s="244"/>
      <c r="AY845" s="244"/>
      <c r="AZ845" s="244"/>
      <c r="BA845" s="244"/>
      <c r="BB845" s="244"/>
      <c r="BC845" s="244"/>
      <c r="BD845" s="244"/>
      <c r="BE845" s="244"/>
      <c r="BF845" s="244"/>
      <c r="BG845" s="244"/>
      <c r="BH845" s="244"/>
      <c r="BI845" s="244"/>
      <c r="BJ845" s="244"/>
      <c r="BK845" s="244"/>
      <c r="BL845" s="244"/>
      <c r="BM845" s="244"/>
      <c r="BN845" s="244"/>
      <c r="BO845" s="244"/>
      <c r="BP845" s="244"/>
    </row>
    <row r="846" customFormat="false" ht="15" hidden="false" customHeight="false" outlineLevel="0" collapsed="false">
      <c r="A846" s="241"/>
      <c r="B846" s="241"/>
      <c r="C846" s="241"/>
      <c r="D846" s="241"/>
      <c r="E846" s="241"/>
      <c r="F846" s="241"/>
      <c r="G846" s="241"/>
      <c r="H846" s="241"/>
      <c r="I846" s="241"/>
      <c r="J846" s="241"/>
      <c r="K846" s="241"/>
      <c r="L846" s="241"/>
      <c r="M846" s="244"/>
      <c r="N846" s="244"/>
      <c r="O846" s="244"/>
      <c r="P846" s="244"/>
      <c r="Q846" s="244"/>
      <c r="R846" s="244"/>
      <c r="S846" s="244"/>
      <c r="T846" s="245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  <c r="AJ846" s="244"/>
      <c r="AK846" s="244"/>
      <c r="AL846" s="244"/>
      <c r="AM846" s="244"/>
      <c r="AN846" s="244"/>
      <c r="AO846" s="244"/>
      <c r="AP846" s="244"/>
      <c r="AQ846" s="244"/>
      <c r="AR846" s="244"/>
      <c r="AS846" s="244"/>
      <c r="AT846" s="244"/>
      <c r="AU846" s="244"/>
      <c r="AV846" s="244"/>
      <c r="AW846" s="244"/>
      <c r="AX846" s="244"/>
      <c r="AY846" s="244"/>
      <c r="AZ846" s="244"/>
      <c r="BA846" s="244"/>
      <c r="BB846" s="244"/>
      <c r="BC846" s="244"/>
      <c r="BD846" s="244"/>
      <c r="BE846" s="244"/>
      <c r="BF846" s="244"/>
      <c r="BG846" s="244"/>
      <c r="BH846" s="244"/>
      <c r="BI846" s="244"/>
      <c r="BJ846" s="244"/>
      <c r="BK846" s="244"/>
      <c r="BL846" s="244"/>
      <c r="BM846" s="244"/>
      <c r="BN846" s="244"/>
      <c r="BO846" s="244"/>
      <c r="BP846" s="244"/>
    </row>
    <row r="847" customFormat="false" ht="15" hidden="false" customHeight="false" outlineLevel="0" collapsed="false">
      <c r="A847" s="241"/>
      <c r="B847" s="241"/>
      <c r="C847" s="241"/>
      <c r="D847" s="241"/>
      <c r="E847" s="241"/>
      <c r="F847" s="241"/>
      <c r="G847" s="241"/>
      <c r="H847" s="241"/>
      <c r="I847" s="241"/>
      <c r="J847" s="241"/>
      <c r="K847" s="241"/>
      <c r="L847" s="241"/>
      <c r="M847" s="244"/>
      <c r="N847" s="244"/>
      <c r="O847" s="244"/>
      <c r="P847" s="244"/>
      <c r="Q847" s="244"/>
      <c r="R847" s="244"/>
      <c r="S847" s="244"/>
      <c r="T847" s="245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  <c r="AJ847" s="244"/>
      <c r="AK847" s="244"/>
      <c r="AL847" s="244"/>
      <c r="AM847" s="244"/>
      <c r="AN847" s="244"/>
      <c r="AO847" s="244"/>
      <c r="AP847" s="244"/>
      <c r="AQ847" s="244"/>
      <c r="AR847" s="244"/>
      <c r="AS847" s="244"/>
      <c r="AT847" s="244"/>
      <c r="AU847" s="244"/>
      <c r="AV847" s="244"/>
      <c r="AW847" s="244"/>
      <c r="AX847" s="244"/>
      <c r="AY847" s="244"/>
      <c r="AZ847" s="244"/>
      <c r="BA847" s="244"/>
      <c r="BB847" s="244"/>
      <c r="BC847" s="244"/>
      <c r="BD847" s="244"/>
      <c r="BE847" s="244"/>
      <c r="BF847" s="244"/>
      <c r="BG847" s="244"/>
      <c r="BH847" s="244"/>
      <c r="BI847" s="244"/>
      <c r="BJ847" s="244"/>
      <c r="BK847" s="244"/>
      <c r="BL847" s="244"/>
      <c r="BM847" s="244"/>
      <c r="BN847" s="244"/>
      <c r="BO847" s="244"/>
      <c r="BP847" s="244"/>
    </row>
    <row r="848" customFormat="false" ht="15" hidden="false" customHeight="false" outlineLevel="0" collapsed="false">
      <c r="A848" s="241"/>
      <c r="B848" s="241"/>
      <c r="C848" s="241"/>
      <c r="D848" s="241"/>
      <c r="E848" s="241"/>
      <c r="F848" s="241"/>
      <c r="G848" s="241"/>
      <c r="H848" s="241"/>
      <c r="I848" s="241"/>
      <c r="J848" s="241"/>
      <c r="K848" s="241"/>
      <c r="L848" s="241"/>
      <c r="M848" s="244"/>
      <c r="N848" s="244"/>
      <c r="O848" s="244"/>
      <c r="P848" s="244"/>
      <c r="Q848" s="244"/>
      <c r="R848" s="244"/>
      <c r="S848" s="244"/>
      <c r="T848" s="245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  <c r="AJ848" s="244"/>
      <c r="AK848" s="244"/>
      <c r="AL848" s="244"/>
      <c r="AM848" s="244"/>
      <c r="AN848" s="244"/>
      <c r="AO848" s="244"/>
      <c r="AP848" s="244"/>
      <c r="AQ848" s="244"/>
      <c r="AR848" s="244"/>
      <c r="AS848" s="244"/>
      <c r="AT848" s="244"/>
      <c r="AU848" s="244"/>
      <c r="AV848" s="244"/>
      <c r="AW848" s="244"/>
      <c r="AX848" s="244"/>
      <c r="AY848" s="244"/>
      <c r="AZ848" s="244"/>
      <c r="BA848" s="244"/>
      <c r="BB848" s="244"/>
      <c r="BC848" s="244"/>
      <c r="BD848" s="244"/>
      <c r="BE848" s="244"/>
      <c r="BF848" s="244"/>
      <c r="BG848" s="244"/>
      <c r="BH848" s="244"/>
      <c r="BI848" s="244"/>
      <c r="BJ848" s="244"/>
      <c r="BK848" s="244"/>
      <c r="BL848" s="244"/>
      <c r="BM848" s="244"/>
      <c r="BN848" s="244"/>
      <c r="BO848" s="244"/>
      <c r="BP848" s="244"/>
    </row>
    <row r="849" customFormat="false" ht="15" hidden="false" customHeight="false" outlineLevel="0" collapsed="false">
      <c r="A849" s="241"/>
      <c r="B849" s="241"/>
      <c r="C849" s="241"/>
      <c r="D849" s="241"/>
      <c r="E849" s="241"/>
      <c r="F849" s="241"/>
      <c r="G849" s="241"/>
      <c r="H849" s="241"/>
      <c r="I849" s="241"/>
      <c r="J849" s="241"/>
      <c r="K849" s="241"/>
      <c r="L849" s="241"/>
      <c r="M849" s="244"/>
      <c r="N849" s="244"/>
      <c r="O849" s="244"/>
      <c r="P849" s="244"/>
      <c r="Q849" s="244"/>
      <c r="R849" s="244"/>
      <c r="S849" s="244"/>
      <c r="T849" s="245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  <c r="AJ849" s="244"/>
      <c r="AK849" s="244"/>
      <c r="AL849" s="244"/>
      <c r="AM849" s="244"/>
      <c r="AN849" s="244"/>
      <c r="AO849" s="244"/>
      <c r="AP849" s="244"/>
      <c r="AQ849" s="244"/>
      <c r="AR849" s="244"/>
      <c r="AS849" s="244"/>
      <c r="AT849" s="244"/>
      <c r="AU849" s="244"/>
      <c r="AV849" s="244"/>
      <c r="AW849" s="244"/>
      <c r="AX849" s="244"/>
      <c r="AY849" s="244"/>
      <c r="AZ849" s="244"/>
      <c r="BA849" s="244"/>
      <c r="BB849" s="244"/>
      <c r="BC849" s="244"/>
      <c r="BD849" s="244"/>
      <c r="BE849" s="244"/>
      <c r="BF849" s="244"/>
      <c r="BG849" s="244"/>
      <c r="BH849" s="244"/>
      <c r="BI849" s="244"/>
      <c r="BJ849" s="244"/>
      <c r="BK849" s="244"/>
      <c r="BL849" s="244"/>
      <c r="BM849" s="244"/>
      <c r="BN849" s="244"/>
      <c r="BO849" s="244"/>
      <c r="BP849" s="244"/>
    </row>
    <row r="850" customFormat="false" ht="15" hidden="false" customHeight="false" outlineLevel="0" collapsed="false">
      <c r="A850" s="241"/>
      <c r="B850" s="241"/>
      <c r="C850" s="241"/>
      <c r="D850" s="241"/>
      <c r="E850" s="241"/>
      <c r="F850" s="241"/>
      <c r="G850" s="241"/>
      <c r="H850" s="241"/>
      <c r="I850" s="241"/>
      <c r="J850" s="241"/>
      <c r="K850" s="241"/>
      <c r="L850" s="241"/>
      <c r="M850" s="244"/>
      <c r="N850" s="244"/>
      <c r="O850" s="244"/>
      <c r="P850" s="244"/>
      <c r="Q850" s="244"/>
      <c r="R850" s="244"/>
      <c r="S850" s="244"/>
      <c r="T850" s="245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  <c r="AJ850" s="244"/>
      <c r="AK850" s="244"/>
      <c r="AL850" s="244"/>
      <c r="AM850" s="244"/>
      <c r="AN850" s="244"/>
      <c r="AO850" s="244"/>
      <c r="AP850" s="244"/>
      <c r="AQ850" s="244"/>
      <c r="AR850" s="244"/>
      <c r="AS850" s="244"/>
      <c r="AT850" s="244"/>
      <c r="AU850" s="244"/>
      <c r="AV850" s="244"/>
      <c r="AW850" s="244"/>
      <c r="AX850" s="244"/>
      <c r="AY850" s="244"/>
      <c r="AZ850" s="244"/>
      <c r="BA850" s="244"/>
      <c r="BB850" s="244"/>
      <c r="BC850" s="244"/>
      <c r="BD850" s="244"/>
      <c r="BE850" s="244"/>
      <c r="BF850" s="244"/>
      <c r="BG850" s="244"/>
      <c r="BH850" s="244"/>
      <c r="BI850" s="244"/>
      <c r="BJ850" s="244"/>
      <c r="BK850" s="244"/>
      <c r="BL850" s="244"/>
      <c r="BM850" s="244"/>
      <c r="BN850" s="244"/>
      <c r="BO850" s="244"/>
      <c r="BP850" s="244"/>
    </row>
    <row r="851" customFormat="false" ht="15" hidden="false" customHeight="false" outlineLevel="0" collapsed="false">
      <c r="A851" s="241"/>
      <c r="B851" s="241"/>
      <c r="C851" s="241"/>
      <c r="D851" s="241"/>
      <c r="E851" s="241"/>
      <c r="F851" s="241"/>
      <c r="G851" s="241"/>
      <c r="H851" s="241"/>
      <c r="I851" s="241"/>
      <c r="J851" s="241"/>
      <c r="K851" s="241"/>
      <c r="L851" s="241"/>
      <c r="M851" s="244"/>
      <c r="N851" s="244"/>
      <c r="O851" s="244"/>
      <c r="P851" s="244"/>
      <c r="Q851" s="244"/>
      <c r="R851" s="244"/>
      <c r="S851" s="244"/>
      <c r="T851" s="245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  <c r="AJ851" s="244"/>
      <c r="AK851" s="244"/>
      <c r="AL851" s="244"/>
      <c r="AM851" s="244"/>
      <c r="AN851" s="244"/>
      <c r="AO851" s="244"/>
      <c r="AP851" s="244"/>
      <c r="AQ851" s="244"/>
      <c r="AR851" s="244"/>
      <c r="AS851" s="244"/>
      <c r="AT851" s="244"/>
      <c r="AU851" s="244"/>
      <c r="AV851" s="244"/>
      <c r="AW851" s="244"/>
      <c r="AX851" s="244"/>
      <c r="AY851" s="244"/>
      <c r="AZ851" s="244"/>
      <c r="BA851" s="244"/>
      <c r="BB851" s="244"/>
      <c r="BC851" s="244"/>
      <c r="BD851" s="244"/>
      <c r="BE851" s="244"/>
      <c r="BF851" s="244"/>
      <c r="BG851" s="244"/>
      <c r="BH851" s="244"/>
      <c r="BI851" s="244"/>
      <c r="BJ851" s="244"/>
      <c r="BK851" s="244"/>
      <c r="BL851" s="244"/>
      <c r="BM851" s="244"/>
      <c r="BN851" s="244"/>
      <c r="BO851" s="244"/>
      <c r="BP851" s="244"/>
    </row>
    <row r="852" customFormat="false" ht="15" hidden="false" customHeight="false" outlineLevel="0" collapsed="false">
      <c r="A852" s="241"/>
      <c r="B852" s="241"/>
      <c r="C852" s="241"/>
      <c r="D852" s="241"/>
      <c r="E852" s="241"/>
      <c r="F852" s="241"/>
      <c r="G852" s="241"/>
      <c r="H852" s="241"/>
      <c r="I852" s="241"/>
      <c r="J852" s="241"/>
      <c r="K852" s="241"/>
      <c r="L852" s="241"/>
      <c r="M852" s="244"/>
      <c r="N852" s="244"/>
      <c r="O852" s="244"/>
      <c r="P852" s="244"/>
      <c r="Q852" s="244"/>
      <c r="R852" s="244"/>
      <c r="S852" s="244"/>
      <c r="T852" s="245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  <c r="AJ852" s="244"/>
      <c r="AK852" s="244"/>
      <c r="AL852" s="244"/>
      <c r="AM852" s="244"/>
      <c r="AN852" s="244"/>
      <c r="AO852" s="244"/>
      <c r="AP852" s="244"/>
      <c r="AQ852" s="244"/>
      <c r="AR852" s="244"/>
      <c r="AS852" s="244"/>
      <c r="AT852" s="244"/>
      <c r="AU852" s="244"/>
      <c r="AV852" s="244"/>
      <c r="AW852" s="244"/>
      <c r="AX852" s="244"/>
      <c r="AY852" s="244"/>
      <c r="AZ852" s="244"/>
      <c r="BA852" s="244"/>
      <c r="BB852" s="244"/>
      <c r="BC852" s="244"/>
      <c r="BD852" s="244"/>
      <c r="BE852" s="244"/>
      <c r="BF852" s="244"/>
      <c r="BG852" s="244"/>
      <c r="BH852" s="244"/>
      <c r="BI852" s="244"/>
      <c r="BJ852" s="244"/>
      <c r="BK852" s="244"/>
      <c r="BL852" s="244"/>
      <c r="BM852" s="244"/>
      <c r="BN852" s="244"/>
      <c r="BO852" s="244"/>
      <c r="BP852" s="244"/>
    </row>
    <row r="853" customFormat="false" ht="15" hidden="false" customHeight="false" outlineLevel="0" collapsed="false">
      <c r="A853" s="241"/>
      <c r="B853" s="241"/>
      <c r="C853" s="241"/>
      <c r="D853" s="241"/>
      <c r="E853" s="241"/>
      <c r="F853" s="241"/>
      <c r="G853" s="241"/>
      <c r="H853" s="241"/>
      <c r="I853" s="241"/>
      <c r="J853" s="241"/>
      <c r="K853" s="241"/>
      <c r="L853" s="241"/>
      <c r="M853" s="244"/>
      <c r="N853" s="244"/>
      <c r="O853" s="244"/>
      <c r="P853" s="244"/>
      <c r="Q853" s="244"/>
      <c r="R853" s="244"/>
      <c r="S853" s="244"/>
      <c r="T853" s="245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  <c r="AJ853" s="244"/>
      <c r="AK853" s="244"/>
      <c r="AL853" s="244"/>
      <c r="AM853" s="244"/>
      <c r="AN853" s="244"/>
      <c r="AO853" s="244"/>
      <c r="AP853" s="244"/>
      <c r="AQ853" s="244"/>
      <c r="AR853" s="244"/>
      <c r="AS853" s="244"/>
      <c r="AT853" s="244"/>
      <c r="AU853" s="244"/>
      <c r="AV853" s="244"/>
      <c r="AW853" s="244"/>
      <c r="AX853" s="244"/>
      <c r="AY853" s="244"/>
      <c r="AZ853" s="244"/>
      <c r="BA853" s="244"/>
      <c r="BB853" s="244"/>
      <c r="BC853" s="244"/>
      <c r="BD853" s="244"/>
      <c r="BE853" s="244"/>
      <c r="BF853" s="244"/>
      <c r="BG853" s="244"/>
      <c r="BH853" s="244"/>
      <c r="BI853" s="244"/>
      <c r="BJ853" s="244"/>
      <c r="BK853" s="244"/>
      <c r="BL853" s="244"/>
      <c r="BM853" s="244"/>
      <c r="BN853" s="244"/>
      <c r="BO853" s="244"/>
      <c r="BP853" s="244"/>
    </row>
    <row r="854" customFormat="false" ht="15" hidden="false" customHeight="false" outlineLevel="0" collapsed="false">
      <c r="A854" s="241"/>
      <c r="B854" s="241"/>
      <c r="C854" s="241"/>
      <c r="D854" s="241"/>
      <c r="E854" s="241"/>
      <c r="F854" s="241"/>
      <c r="G854" s="241"/>
      <c r="H854" s="241"/>
      <c r="I854" s="241"/>
      <c r="J854" s="241"/>
      <c r="K854" s="241"/>
      <c r="L854" s="241"/>
      <c r="M854" s="244"/>
      <c r="N854" s="244"/>
      <c r="O854" s="244"/>
      <c r="P854" s="244"/>
      <c r="Q854" s="244"/>
      <c r="R854" s="244"/>
      <c r="S854" s="244"/>
      <c r="T854" s="245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  <c r="AJ854" s="244"/>
      <c r="AK854" s="244"/>
      <c r="AL854" s="244"/>
      <c r="AM854" s="244"/>
      <c r="AN854" s="244"/>
      <c r="AO854" s="244"/>
      <c r="AP854" s="244"/>
      <c r="AQ854" s="244"/>
      <c r="AR854" s="244"/>
      <c r="AS854" s="244"/>
      <c r="AT854" s="244"/>
      <c r="AU854" s="244"/>
      <c r="AV854" s="244"/>
      <c r="AW854" s="244"/>
      <c r="AX854" s="244"/>
      <c r="AY854" s="244"/>
      <c r="AZ854" s="244"/>
      <c r="BA854" s="244"/>
      <c r="BB854" s="244"/>
      <c r="BC854" s="244"/>
      <c r="BD854" s="244"/>
      <c r="BE854" s="244"/>
      <c r="BF854" s="244"/>
      <c r="BG854" s="244"/>
      <c r="BH854" s="244"/>
      <c r="BI854" s="244"/>
      <c r="BJ854" s="244"/>
      <c r="BK854" s="244"/>
      <c r="BL854" s="244"/>
      <c r="BM854" s="244"/>
      <c r="BN854" s="244"/>
      <c r="BO854" s="244"/>
      <c r="BP854" s="244"/>
    </row>
    <row r="855" customFormat="false" ht="15" hidden="false" customHeight="false" outlineLevel="0" collapsed="false">
      <c r="A855" s="241"/>
      <c r="B855" s="241"/>
      <c r="C855" s="241"/>
      <c r="D855" s="241"/>
      <c r="E855" s="241"/>
      <c r="F855" s="241"/>
      <c r="G855" s="241"/>
      <c r="H855" s="241"/>
      <c r="I855" s="241"/>
      <c r="J855" s="241"/>
      <c r="K855" s="241"/>
      <c r="L855" s="241"/>
      <c r="M855" s="244"/>
      <c r="N855" s="244"/>
      <c r="O855" s="244"/>
      <c r="P855" s="244"/>
      <c r="Q855" s="244"/>
      <c r="R855" s="244"/>
      <c r="S855" s="244"/>
      <c r="T855" s="245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  <c r="AJ855" s="244"/>
      <c r="AK855" s="244"/>
      <c r="AL855" s="244"/>
      <c r="AM855" s="244"/>
      <c r="AN855" s="244"/>
      <c r="AO855" s="244"/>
      <c r="AP855" s="244"/>
      <c r="AQ855" s="244"/>
      <c r="AR855" s="244"/>
      <c r="AS855" s="244"/>
      <c r="AT855" s="244"/>
      <c r="AU855" s="244"/>
      <c r="AV855" s="244"/>
      <c r="AW855" s="244"/>
      <c r="AX855" s="244"/>
      <c r="AY855" s="244"/>
      <c r="AZ855" s="244"/>
      <c r="BA855" s="244"/>
      <c r="BB855" s="244"/>
      <c r="BC855" s="244"/>
      <c r="BD855" s="244"/>
      <c r="BE855" s="244"/>
      <c r="BF855" s="244"/>
      <c r="BG855" s="244"/>
      <c r="BH855" s="244"/>
      <c r="BI855" s="244"/>
      <c r="BJ855" s="244"/>
      <c r="BK855" s="244"/>
      <c r="BL855" s="244"/>
      <c r="BM855" s="244"/>
      <c r="BN855" s="244"/>
      <c r="BO855" s="244"/>
      <c r="BP855" s="244"/>
    </row>
    <row r="856" customFormat="false" ht="15" hidden="false" customHeight="false" outlineLevel="0" collapsed="false">
      <c r="A856" s="241"/>
      <c r="B856" s="241"/>
      <c r="C856" s="241"/>
      <c r="D856" s="241"/>
      <c r="E856" s="241"/>
      <c r="F856" s="241"/>
      <c r="G856" s="241"/>
      <c r="H856" s="241"/>
      <c r="I856" s="241"/>
      <c r="J856" s="241"/>
      <c r="K856" s="241"/>
      <c r="L856" s="241"/>
      <c r="M856" s="244"/>
      <c r="N856" s="244"/>
      <c r="O856" s="244"/>
      <c r="P856" s="244"/>
      <c r="Q856" s="244"/>
      <c r="R856" s="244"/>
      <c r="S856" s="244"/>
      <c r="T856" s="245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  <c r="AJ856" s="244"/>
      <c r="AK856" s="244"/>
      <c r="AL856" s="244"/>
      <c r="AM856" s="244"/>
      <c r="AN856" s="244"/>
      <c r="AO856" s="244"/>
      <c r="AP856" s="244"/>
      <c r="AQ856" s="244"/>
      <c r="AR856" s="244"/>
      <c r="AS856" s="244"/>
      <c r="AT856" s="244"/>
      <c r="AU856" s="244"/>
      <c r="AV856" s="244"/>
      <c r="AW856" s="244"/>
      <c r="AX856" s="244"/>
      <c r="AY856" s="244"/>
      <c r="AZ856" s="244"/>
      <c r="BA856" s="244"/>
      <c r="BB856" s="244"/>
      <c r="BC856" s="244"/>
      <c r="BD856" s="244"/>
      <c r="BE856" s="244"/>
      <c r="BF856" s="244"/>
      <c r="BG856" s="244"/>
      <c r="BH856" s="244"/>
      <c r="BI856" s="244"/>
      <c r="BJ856" s="244"/>
      <c r="BK856" s="244"/>
      <c r="BL856" s="244"/>
      <c r="BM856" s="244"/>
      <c r="BN856" s="244"/>
      <c r="BO856" s="244"/>
      <c r="BP856" s="244"/>
    </row>
    <row r="857" customFormat="false" ht="15" hidden="false" customHeight="false" outlineLevel="0" collapsed="false">
      <c r="A857" s="241"/>
      <c r="B857" s="241"/>
      <c r="C857" s="241"/>
      <c r="D857" s="241"/>
      <c r="E857" s="241"/>
      <c r="F857" s="241"/>
      <c r="G857" s="241"/>
      <c r="H857" s="241"/>
      <c r="I857" s="241"/>
      <c r="J857" s="241"/>
      <c r="K857" s="241"/>
      <c r="L857" s="241"/>
      <c r="M857" s="244"/>
      <c r="N857" s="244"/>
      <c r="O857" s="244"/>
      <c r="P857" s="244"/>
      <c r="Q857" s="244"/>
      <c r="R857" s="244"/>
      <c r="S857" s="244"/>
      <c r="T857" s="245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  <c r="AJ857" s="244"/>
      <c r="AK857" s="244"/>
      <c r="AL857" s="244"/>
      <c r="AM857" s="244"/>
      <c r="AN857" s="244"/>
      <c r="AO857" s="244"/>
      <c r="AP857" s="244"/>
      <c r="AQ857" s="244"/>
      <c r="AR857" s="244"/>
      <c r="AS857" s="244"/>
      <c r="AT857" s="244"/>
      <c r="AU857" s="244"/>
      <c r="AV857" s="244"/>
      <c r="AW857" s="244"/>
      <c r="AX857" s="244"/>
      <c r="AY857" s="244"/>
      <c r="AZ857" s="244"/>
      <c r="BA857" s="244"/>
      <c r="BB857" s="244"/>
      <c r="BC857" s="244"/>
      <c r="BD857" s="244"/>
      <c r="BE857" s="244"/>
      <c r="BF857" s="244"/>
      <c r="BG857" s="244"/>
      <c r="BH857" s="244"/>
      <c r="BI857" s="244"/>
      <c r="BJ857" s="244"/>
      <c r="BK857" s="244"/>
      <c r="BL857" s="244"/>
      <c r="BM857" s="244"/>
      <c r="BN857" s="244"/>
      <c r="BO857" s="244"/>
      <c r="BP857" s="244"/>
    </row>
    <row r="858" customFormat="false" ht="15" hidden="false" customHeight="false" outlineLevel="0" collapsed="false">
      <c r="A858" s="241"/>
      <c r="B858" s="241"/>
      <c r="C858" s="241"/>
      <c r="D858" s="241"/>
      <c r="E858" s="241"/>
      <c r="F858" s="241"/>
      <c r="G858" s="241"/>
      <c r="H858" s="241"/>
      <c r="I858" s="241"/>
      <c r="J858" s="241"/>
      <c r="K858" s="241"/>
      <c r="L858" s="241"/>
      <c r="M858" s="244"/>
      <c r="N858" s="244"/>
      <c r="O858" s="244"/>
      <c r="P858" s="244"/>
      <c r="Q858" s="244"/>
      <c r="R858" s="244"/>
      <c r="S858" s="244"/>
      <c r="T858" s="245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  <c r="AJ858" s="244"/>
      <c r="AK858" s="244"/>
      <c r="AL858" s="244"/>
      <c r="AM858" s="244"/>
      <c r="AN858" s="244"/>
      <c r="AO858" s="244"/>
      <c r="AP858" s="244"/>
      <c r="AQ858" s="244"/>
      <c r="AR858" s="244"/>
      <c r="AS858" s="244"/>
      <c r="AT858" s="244"/>
      <c r="AU858" s="244"/>
      <c r="AV858" s="244"/>
      <c r="AW858" s="244"/>
      <c r="AX858" s="244"/>
      <c r="AY858" s="244"/>
      <c r="AZ858" s="244"/>
      <c r="BA858" s="244"/>
      <c r="BB858" s="244"/>
      <c r="BC858" s="244"/>
      <c r="BD858" s="244"/>
      <c r="BE858" s="244"/>
      <c r="BF858" s="244"/>
      <c r="BG858" s="244"/>
      <c r="BH858" s="244"/>
      <c r="BI858" s="244"/>
      <c r="BJ858" s="244"/>
      <c r="BK858" s="244"/>
      <c r="BL858" s="244"/>
      <c r="BM858" s="244"/>
      <c r="BN858" s="244"/>
      <c r="BO858" s="244"/>
      <c r="BP858" s="244"/>
    </row>
    <row r="859" customFormat="false" ht="15" hidden="false" customHeight="false" outlineLevel="0" collapsed="false">
      <c r="A859" s="241"/>
      <c r="B859" s="241"/>
      <c r="C859" s="241"/>
      <c r="D859" s="241"/>
      <c r="E859" s="241"/>
      <c r="F859" s="241"/>
      <c r="G859" s="241"/>
      <c r="H859" s="241"/>
      <c r="I859" s="241"/>
      <c r="J859" s="241"/>
      <c r="K859" s="241"/>
      <c r="L859" s="241"/>
      <c r="M859" s="244"/>
      <c r="N859" s="244"/>
      <c r="O859" s="244"/>
      <c r="P859" s="244"/>
      <c r="Q859" s="244"/>
      <c r="R859" s="244"/>
      <c r="S859" s="244"/>
      <c r="T859" s="245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  <c r="AJ859" s="244"/>
      <c r="AK859" s="244"/>
      <c r="AL859" s="244"/>
      <c r="AM859" s="244"/>
      <c r="AN859" s="244"/>
      <c r="AO859" s="244"/>
      <c r="AP859" s="244"/>
      <c r="AQ859" s="244"/>
      <c r="AR859" s="244"/>
      <c r="AS859" s="244"/>
      <c r="AT859" s="244"/>
      <c r="AU859" s="244"/>
      <c r="AV859" s="244"/>
      <c r="AW859" s="244"/>
      <c r="AX859" s="244"/>
      <c r="AY859" s="244"/>
      <c r="AZ859" s="244"/>
      <c r="BA859" s="244"/>
      <c r="BB859" s="244"/>
      <c r="BC859" s="244"/>
      <c r="BD859" s="244"/>
      <c r="BE859" s="244"/>
      <c r="BF859" s="244"/>
      <c r="BG859" s="244"/>
      <c r="BH859" s="244"/>
      <c r="BI859" s="244"/>
      <c r="BJ859" s="244"/>
      <c r="BK859" s="244"/>
      <c r="BL859" s="244"/>
      <c r="BM859" s="244"/>
      <c r="BN859" s="244"/>
      <c r="BO859" s="244"/>
      <c r="BP859" s="244"/>
    </row>
    <row r="860" customFormat="false" ht="15" hidden="false" customHeight="false" outlineLevel="0" collapsed="false">
      <c r="A860" s="241"/>
      <c r="B860" s="241"/>
      <c r="C860" s="241"/>
      <c r="D860" s="241"/>
      <c r="E860" s="241"/>
      <c r="F860" s="241"/>
      <c r="G860" s="241"/>
      <c r="H860" s="241"/>
      <c r="I860" s="241"/>
      <c r="J860" s="241"/>
      <c r="K860" s="241"/>
      <c r="L860" s="241"/>
      <c r="M860" s="244"/>
      <c r="N860" s="244"/>
      <c r="O860" s="244"/>
      <c r="P860" s="244"/>
      <c r="Q860" s="244"/>
      <c r="R860" s="244"/>
      <c r="S860" s="244"/>
      <c r="T860" s="245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  <c r="AJ860" s="244"/>
      <c r="AK860" s="244"/>
      <c r="AL860" s="244"/>
      <c r="AM860" s="244"/>
      <c r="AN860" s="244"/>
      <c r="AO860" s="244"/>
      <c r="AP860" s="244"/>
      <c r="AQ860" s="244"/>
      <c r="AR860" s="244"/>
      <c r="AS860" s="244"/>
      <c r="AT860" s="244"/>
      <c r="AU860" s="244"/>
      <c r="AV860" s="244"/>
      <c r="AW860" s="244"/>
      <c r="AX860" s="244"/>
      <c r="AY860" s="244"/>
      <c r="AZ860" s="244"/>
      <c r="BA860" s="244"/>
      <c r="BB860" s="244"/>
      <c r="BC860" s="244"/>
      <c r="BD860" s="244"/>
      <c r="BE860" s="244"/>
      <c r="BF860" s="244"/>
      <c r="BG860" s="244"/>
      <c r="BH860" s="244"/>
      <c r="BI860" s="244"/>
      <c r="BJ860" s="244"/>
      <c r="BK860" s="244"/>
      <c r="BL860" s="244"/>
      <c r="BM860" s="244"/>
      <c r="BN860" s="244"/>
      <c r="BO860" s="244"/>
      <c r="BP860" s="244"/>
    </row>
    <row r="861" customFormat="false" ht="15" hidden="false" customHeight="false" outlineLevel="0" collapsed="false">
      <c r="A861" s="241"/>
      <c r="B861" s="241"/>
      <c r="C861" s="241"/>
      <c r="D861" s="241"/>
      <c r="E861" s="241"/>
      <c r="F861" s="241"/>
      <c r="G861" s="241"/>
      <c r="H861" s="241"/>
      <c r="I861" s="241"/>
      <c r="J861" s="241"/>
      <c r="K861" s="241"/>
      <c r="L861" s="241"/>
      <c r="M861" s="244"/>
      <c r="N861" s="244"/>
      <c r="O861" s="244"/>
      <c r="P861" s="244"/>
      <c r="Q861" s="244"/>
      <c r="R861" s="244"/>
      <c r="S861" s="244"/>
      <c r="T861" s="245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  <c r="AJ861" s="244"/>
      <c r="AK861" s="244"/>
      <c r="AL861" s="244"/>
      <c r="AM861" s="244"/>
      <c r="AN861" s="244"/>
      <c r="AO861" s="244"/>
      <c r="AP861" s="244"/>
      <c r="AQ861" s="244"/>
      <c r="AR861" s="244"/>
      <c r="AS861" s="244"/>
      <c r="AT861" s="244"/>
      <c r="AU861" s="244"/>
      <c r="AV861" s="244"/>
      <c r="AW861" s="244"/>
      <c r="AX861" s="244"/>
      <c r="AY861" s="244"/>
      <c r="AZ861" s="244"/>
      <c r="BA861" s="244"/>
      <c r="BB861" s="244"/>
      <c r="BC861" s="244"/>
      <c r="BD861" s="244"/>
      <c r="BE861" s="244"/>
      <c r="BF861" s="244"/>
      <c r="BG861" s="244"/>
      <c r="BH861" s="244"/>
      <c r="BI861" s="244"/>
      <c r="BJ861" s="244"/>
      <c r="BK861" s="244"/>
      <c r="BL861" s="244"/>
      <c r="BM861" s="244"/>
      <c r="BN861" s="244"/>
      <c r="BO861" s="244"/>
      <c r="BP861" s="244"/>
    </row>
    <row r="862" customFormat="false" ht="15" hidden="false" customHeight="false" outlineLevel="0" collapsed="false">
      <c r="A862" s="241"/>
      <c r="B862" s="241"/>
      <c r="C862" s="241"/>
      <c r="D862" s="241"/>
      <c r="E862" s="241"/>
      <c r="F862" s="241"/>
      <c r="G862" s="241"/>
      <c r="H862" s="241"/>
      <c r="I862" s="241"/>
      <c r="J862" s="241"/>
      <c r="K862" s="241"/>
      <c r="L862" s="241"/>
      <c r="M862" s="244"/>
      <c r="N862" s="244"/>
      <c r="O862" s="244"/>
      <c r="P862" s="244"/>
      <c r="Q862" s="244"/>
      <c r="R862" s="244"/>
      <c r="S862" s="244"/>
      <c r="T862" s="245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  <c r="AJ862" s="244"/>
      <c r="AK862" s="244"/>
      <c r="AL862" s="244"/>
      <c r="AM862" s="244"/>
      <c r="AN862" s="244"/>
      <c r="AO862" s="244"/>
      <c r="AP862" s="244"/>
      <c r="AQ862" s="244"/>
      <c r="AR862" s="244"/>
      <c r="AS862" s="244"/>
      <c r="AT862" s="244"/>
      <c r="AU862" s="244"/>
      <c r="AV862" s="244"/>
      <c r="AW862" s="244"/>
      <c r="AX862" s="244"/>
      <c r="AY862" s="244"/>
      <c r="AZ862" s="244"/>
      <c r="BA862" s="244"/>
      <c r="BB862" s="244"/>
      <c r="BC862" s="244"/>
      <c r="BD862" s="244"/>
      <c r="BE862" s="244"/>
      <c r="BF862" s="244"/>
      <c r="BG862" s="244"/>
      <c r="BH862" s="244"/>
      <c r="BI862" s="244"/>
      <c r="BJ862" s="244"/>
      <c r="BK862" s="244"/>
      <c r="BL862" s="244"/>
      <c r="BM862" s="244"/>
      <c r="BN862" s="244"/>
      <c r="BO862" s="244"/>
      <c r="BP862" s="244"/>
    </row>
    <row r="863" customFormat="false" ht="15" hidden="false" customHeight="false" outlineLevel="0" collapsed="false">
      <c r="A863" s="241"/>
      <c r="B863" s="241"/>
      <c r="C863" s="241"/>
      <c r="D863" s="241"/>
      <c r="E863" s="241"/>
      <c r="F863" s="241"/>
      <c r="G863" s="241"/>
      <c r="H863" s="241"/>
      <c r="I863" s="241"/>
      <c r="J863" s="241"/>
      <c r="K863" s="241"/>
      <c r="L863" s="241"/>
      <c r="M863" s="244"/>
      <c r="N863" s="244"/>
      <c r="O863" s="244"/>
      <c r="P863" s="244"/>
      <c r="Q863" s="244"/>
      <c r="R863" s="244"/>
      <c r="S863" s="244"/>
      <c r="T863" s="245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  <c r="AJ863" s="244"/>
      <c r="AK863" s="244"/>
      <c r="AL863" s="244"/>
      <c r="AM863" s="244"/>
      <c r="AN863" s="244"/>
      <c r="AO863" s="244"/>
      <c r="AP863" s="244"/>
      <c r="AQ863" s="244"/>
      <c r="AR863" s="244"/>
      <c r="AS863" s="244"/>
      <c r="AT863" s="244"/>
      <c r="AU863" s="244"/>
      <c r="AV863" s="244"/>
      <c r="AW863" s="244"/>
      <c r="AX863" s="244"/>
      <c r="AY863" s="244"/>
      <c r="AZ863" s="244"/>
      <c r="BA863" s="244"/>
      <c r="BB863" s="244"/>
      <c r="BC863" s="244"/>
      <c r="BD863" s="244"/>
      <c r="BE863" s="244"/>
      <c r="BF863" s="244"/>
      <c r="BG863" s="244"/>
      <c r="BH863" s="244"/>
      <c r="BI863" s="244"/>
      <c r="BJ863" s="244"/>
      <c r="BK863" s="244"/>
      <c r="BL863" s="244"/>
      <c r="BM863" s="244"/>
      <c r="BN863" s="244"/>
      <c r="BO863" s="244"/>
      <c r="BP863" s="244"/>
    </row>
    <row r="864" customFormat="false" ht="15" hidden="false" customHeight="false" outlineLevel="0" collapsed="false">
      <c r="A864" s="241"/>
      <c r="B864" s="241"/>
      <c r="C864" s="241"/>
      <c r="D864" s="241"/>
      <c r="E864" s="241"/>
      <c r="F864" s="241"/>
      <c r="G864" s="241"/>
      <c r="H864" s="241"/>
      <c r="I864" s="241"/>
      <c r="J864" s="241"/>
      <c r="K864" s="241"/>
      <c r="L864" s="241"/>
      <c r="M864" s="244"/>
      <c r="N864" s="244"/>
      <c r="O864" s="244"/>
      <c r="P864" s="244"/>
      <c r="Q864" s="244"/>
      <c r="R864" s="244"/>
      <c r="S864" s="244"/>
      <c r="T864" s="245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  <c r="AJ864" s="244"/>
      <c r="AK864" s="244"/>
      <c r="AL864" s="244"/>
      <c r="AM864" s="244"/>
      <c r="AN864" s="244"/>
      <c r="AO864" s="244"/>
      <c r="AP864" s="244"/>
      <c r="AQ864" s="244"/>
      <c r="AR864" s="244"/>
      <c r="AS864" s="244"/>
      <c r="AT864" s="244"/>
      <c r="AU864" s="244"/>
      <c r="AV864" s="244"/>
      <c r="AW864" s="244"/>
      <c r="AX864" s="244"/>
      <c r="AY864" s="244"/>
      <c r="AZ864" s="244"/>
      <c r="BA864" s="244"/>
      <c r="BB864" s="244"/>
      <c r="BC864" s="244"/>
      <c r="BD864" s="244"/>
      <c r="BE864" s="244"/>
      <c r="BF864" s="244"/>
      <c r="BG864" s="244"/>
      <c r="BH864" s="244"/>
      <c r="BI864" s="244"/>
      <c r="BJ864" s="244"/>
      <c r="BK864" s="244"/>
      <c r="BL864" s="244"/>
      <c r="BM864" s="244"/>
      <c r="BN864" s="244"/>
      <c r="BO864" s="244"/>
      <c r="BP864" s="244"/>
    </row>
    <row r="865" customFormat="false" ht="15" hidden="false" customHeight="false" outlineLevel="0" collapsed="false">
      <c r="A865" s="241"/>
      <c r="B865" s="241"/>
      <c r="C865" s="241"/>
      <c r="D865" s="241"/>
      <c r="E865" s="241"/>
      <c r="F865" s="241"/>
      <c r="G865" s="241"/>
      <c r="H865" s="241"/>
      <c r="I865" s="241"/>
      <c r="J865" s="241"/>
      <c r="K865" s="241"/>
      <c r="L865" s="241"/>
      <c r="M865" s="244"/>
      <c r="N865" s="244"/>
      <c r="O865" s="244"/>
      <c r="P865" s="244"/>
      <c r="Q865" s="244"/>
      <c r="R865" s="244"/>
      <c r="S865" s="244"/>
      <c r="T865" s="245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  <c r="AJ865" s="244"/>
      <c r="AK865" s="244"/>
      <c r="AL865" s="244"/>
      <c r="AM865" s="244"/>
      <c r="AN865" s="244"/>
      <c r="AO865" s="244"/>
      <c r="AP865" s="244"/>
      <c r="AQ865" s="244"/>
      <c r="AR865" s="244"/>
      <c r="AS865" s="244"/>
      <c r="AT865" s="244"/>
      <c r="AU865" s="244"/>
      <c r="AV865" s="244"/>
      <c r="AW865" s="244"/>
      <c r="AX865" s="244"/>
      <c r="AY865" s="244"/>
      <c r="AZ865" s="244"/>
      <c r="BA865" s="244"/>
      <c r="BB865" s="244"/>
      <c r="BC865" s="244"/>
      <c r="BD865" s="244"/>
      <c r="BE865" s="244"/>
      <c r="BF865" s="244"/>
      <c r="BG865" s="244"/>
      <c r="BH865" s="244"/>
      <c r="BI865" s="244"/>
      <c r="BJ865" s="244"/>
      <c r="BK865" s="244"/>
      <c r="BL865" s="244"/>
      <c r="BM865" s="244"/>
      <c r="BN865" s="244"/>
      <c r="BO865" s="244"/>
      <c r="BP865" s="244"/>
    </row>
    <row r="866" customFormat="false" ht="15" hidden="false" customHeight="false" outlineLevel="0" collapsed="false">
      <c r="A866" s="241"/>
      <c r="B866" s="241"/>
      <c r="C866" s="241"/>
      <c r="D866" s="241"/>
      <c r="E866" s="241"/>
      <c r="F866" s="241"/>
      <c r="G866" s="241"/>
      <c r="H866" s="241"/>
      <c r="I866" s="241"/>
      <c r="J866" s="241"/>
      <c r="K866" s="241"/>
      <c r="L866" s="241"/>
      <c r="M866" s="244"/>
      <c r="N866" s="244"/>
      <c r="O866" s="244"/>
      <c r="P866" s="244"/>
      <c r="Q866" s="244"/>
      <c r="R866" s="244"/>
      <c r="S866" s="244"/>
      <c r="T866" s="245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  <c r="AJ866" s="244"/>
      <c r="AK866" s="244"/>
      <c r="AL866" s="244"/>
      <c r="AM866" s="244"/>
      <c r="AN866" s="244"/>
      <c r="AO866" s="244"/>
      <c r="AP866" s="244"/>
      <c r="AQ866" s="244"/>
      <c r="AR866" s="244"/>
      <c r="AS866" s="244"/>
      <c r="AT866" s="244"/>
      <c r="AU866" s="244"/>
      <c r="AV866" s="244"/>
      <c r="AW866" s="244"/>
      <c r="AX866" s="244"/>
      <c r="AY866" s="244"/>
      <c r="AZ866" s="244"/>
      <c r="BA866" s="244"/>
      <c r="BB866" s="244"/>
      <c r="BC866" s="244"/>
      <c r="BD866" s="244"/>
      <c r="BE866" s="244"/>
      <c r="BF866" s="244"/>
      <c r="BG866" s="244"/>
      <c r="BH866" s="244"/>
      <c r="BI866" s="244"/>
      <c r="BJ866" s="244"/>
      <c r="BK866" s="244"/>
      <c r="BL866" s="244"/>
      <c r="BM866" s="244"/>
      <c r="BN866" s="244"/>
      <c r="BO866" s="244"/>
      <c r="BP866" s="244"/>
    </row>
    <row r="867" customFormat="false" ht="15" hidden="false" customHeight="false" outlineLevel="0" collapsed="false">
      <c r="A867" s="241"/>
      <c r="B867" s="241"/>
      <c r="C867" s="241"/>
      <c r="D867" s="241"/>
      <c r="E867" s="241"/>
      <c r="F867" s="241"/>
      <c r="G867" s="241"/>
      <c r="H867" s="241"/>
      <c r="I867" s="241"/>
      <c r="J867" s="241"/>
      <c r="K867" s="241"/>
      <c r="L867" s="241"/>
      <c r="M867" s="244"/>
      <c r="N867" s="244"/>
      <c r="O867" s="244"/>
      <c r="P867" s="244"/>
      <c r="Q867" s="244"/>
      <c r="R867" s="244"/>
      <c r="S867" s="244"/>
      <c r="T867" s="245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  <c r="AJ867" s="244"/>
      <c r="AK867" s="244"/>
      <c r="AL867" s="244"/>
      <c r="AM867" s="244"/>
      <c r="AN867" s="244"/>
      <c r="AO867" s="244"/>
      <c r="AP867" s="244"/>
      <c r="AQ867" s="244"/>
      <c r="AR867" s="244"/>
      <c r="AS867" s="244"/>
      <c r="AT867" s="244"/>
      <c r="AU867" s="244"/>
      <c r="AV867" s="244"/>
      <c r="AW867" s="244"/>
      <c r="AX867" s="244"/>
      <c r="AY867" s="244"/>
      <c r="AZ867" s="244"/>
      <c r="BA867" s="244"/>
      <c r="BB867" s="244"/>
      <c r="BC867" s="244"/>
      <c r="BD867" s="244"/>
      <c r="BE867" s="244"/>
      <c r="BF867" s="244"/>
      <c r="BG867" s="244"/>
      <c r="BH867" s="244"/>
      <c r="BI867" s="244"/>
      <c r="BJ867" s="244"/>
      <c r="BK867" s="244"/>
      <c r="BL867" s="244"/>
      <c r="BM867" s="244"/>
      <c r="BN867" s="244"/>
      <c r="BO867" s="244"/>
      <c r="BP867" s="244"/>
    </row>
    <row r="868" customFormat="false" ht="15" hidden="false" customHeight="false" outlineLevel="0" collapsed="false">
      <c r="A868" s="241"/>
      <c r="B868" s="241"/>
      <c r="C868" s="241"/>
      <c r="D868" s="241"/>
      <c r="E868" s="241"/>
      <c r="F868" s="241"/>
      <c r="G868" s="241"/>
      <c r="H868" s="241"/>
      <c r="I868" s="241"/>
      <c r="J868" s="241"/>
      <c r="K868" s="241"/>
      <c r="L868" s="241"/>
      <c r="M868" s="244"/>
      <c r="N868" s="244"/>
      <c r="O868" s="244"/>
      <c r="P868" s="244"/>
      <c r="Q868" s="244"/>
      <c r="R868" s="244"/>
      <c r="S868" s="244"/>
      <c r="T868" s="245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  <c r="AJ868" s="244"/>
      <c r="AK868" s="244"/>
      <c r="AL868" s="244"/>
      <c r="AM868" s="244"/>
      <c r="AN868" s="244"/>
      <c r="AO868" s="244"/>
      <c r="AP868" s="244"/>
      <c r="AQ868" s="244"/>
      <c r="AR868" s="244"/>
      <c r="AS868" s="244"/>
      <c r="AT868" s="244"/>
      <c r="AU868" s="244"/>
      <c r="AV868" s="244"/>
      <c r="AW868" s="244"/>
      <c r="AX868" s="244"/>
      <c r="AY868" s="244"/>
      <c r="AZ868" s="244"/>
      <c r="BA868" s="244"/>
      <c r="BB868" s="244"/>
      <c r="BC868" s="244"/>
      <c r="BD868" s="244"/>
      <c r="BE868" s="244"/>
      <c r="BF868" s="244"/>
      <c r="BG868" s="244"/>
      <c r="BH868" s="244"/>
      <c r="BI868" s="244"/>
      <c r="BJ868" s="244"/>
      <c r="BK868" s="244"/>
      <c r="BL868" s="244"/>
      <c r="BM868" s="244"/>
      <c r="BN868" s="244"/>
      <c r="BO868" s="244"/>
      <c r="BP868" s="244"/>
    </row>
    <row r="869" customFormat="false" ht="15" hidden="false" customHeight="false" outlineLevel="0" collapsed="false">
      <c r="A869" s="241"/>
      <c r="B869" s="241"/>
      <c r="C869" s="241"/>
      <c r="D869" s="241"/>
      <c r="E869" s="241"/>
      <c r="F869" s="241"/>
      <c r="G869" s="241"/>
      <c r="H869" s="241"/>
      <c r="I869" s="241"/>
      <c r="J869" s="241"/>
      <c r="K869" s="241"/>
      <c r="L869" s="241"/>
      <c r="M869" s="244"/>
      <c r="N869" s="244"/>
      <c r="O869" s="244"/>
      <c r="P869" s="244"/>
      <c r="Q869" s="244"/>
      <c r="R869" s="244"/>
      <c r="S869" s="244"/>
      <c r="T869" s="245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  <c r="AJ869" s="244"/>
      <c r="AK869" s="244"/>
      <c r="AL869" s="244"/>
      <c r="AM869" s="244"/>
      <c r="AN869" s="244"/>
      <c r="AO869" s="244"/>
      <c r="AP869" s="244"/>
      <c r="AQ869" s="244"/>
      <c r="AR869" s="244"/>
      <c r="AS869" s="244"/>
      <c r="AT869" s="244"/>
      <c r="AU869" s="244"/>
      <c r="AV869" s="244"/>
      <c r="AW869" s="244"/>
      <c r="AX869" s="244"/>
      <c r="AY869" s="244"/>
      <c r="AZ869" s="244"/>
      <c r="BA869" s="244"/>
      <c r="BB869" s="244"/>
      <c r="BC869" s="244"/>
      <c r="BD869" s="244"/>
      <c r="BE869" s="244"/>
      <c r="BF869" s="244"/>
      <c r="BG869" s="244"/>
      <c r="BH869" s="244"/>
      <c r="BI869" s="244"/>
      <c r="BJ869" s="244"/>
      <c r="BK869" s="244"/>
      <c r="BL869" s="244"/>
      <c r="BM869" s="244"/>
      <c r="BN869" s="244"/>
      <c r="BO869" s="244"/>
      <c r="BP869" s="244"/>
    </row>
    <row r="870" customFormat="false" ht="15" hidden="false" customHeight="false" outlineLevel="0" collapsed="false">
      <c r="A870" s="241"/>
      <c r="B870" s="241"/>
      <c r="C870" s="241"/>
      <c r="D870" s="241"/>
      <c r="E870" s="241"/>
      <c r="F870" s="241"/>
      <c r="G870" s="241"/>
      <c r="H870" s="241"/>
      <c r="I870" s="241"/>
      <c r="J870" s="241"/>
      <c r="K870" s="241"/>
      <c r="L870" s="241"/>
      <c r="M870" s="244"/>
      <c r="N870" s="244"/>
      <c r="O870" s="244"/>
      <c r="P870" s="244"/>
      <c r="Q870" s="244"/>
      <c r="R870" s="244"/>
      <c r="S870" s="244"/>
      <c r="T870" s="245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  <c r="AJ870" s="244"/>
      <c r="AK870" s="244"/>
      <c r="AL870" s="244"/>
      <c r="AM870" s="244"/>
      <c r="AN870" s="244"/>
      <c r="AO870" s="244"/>
      <c r="AP870" s="244"/>
      <c r="AQ870" s="244"/>
      <c r="AR870" s="244"/>
      <c r="AS870" s="244"/>
      <c r="AT870" s="244"/>
      <c r="AU870" s="244"/>
      <c r="AV870" s="244"/>
      <c r="AW870" s="244"/>
      <c r="AX870" s="244"/>
      <c r="AY870" s="244"/>
      <c r="AZ870" s="244"/>
      <c r="BA870" s="244"/>
      <c r="BB870" s="244"/>
      <c r="BC870" s="244"/>
      <c r="BD870" s="244"/>
      <c r="BE870" s="244"/>
      <c r="BF870" s="244"/>
      <c r="BG870" s="244"/>
      <c r="BH870" s="244"/>
      <c r="BI870" s="244"/>
      <c r="BJ870" s="244"/>
      <c r="BK870" s="244"/>
      <c r="BL870" s="244"/>
      <c r="BM870" s="244"/>
      <c r="BN870" s="244"/>
      <c r="BO870" s="244"/>
      <c r="BP870" s="244"/>
    </row>
    <row r="871" customFormat="false" ht="15" hidden="false" customHeight="false" outlineLevel="0" collapsed="false">
      <c r="A871" s="241"/>
      <c r="B871" s="241"/>
      <c r="C871" s="241"/>
      <c r="D871" s="241"/>
      <c r="E871" s="241"/>
      <c r="F871" s="241"/>
      <c r="G871" s="241"/>
      <c r="H871" s="241"/>
      <c r="I871" s="241"/>
      <c r="J871" s="241"/>
      <c r="K871" s="241"/>
      <c r="L871" s="241"/>
      <c r="M871" s="244"/>
      <c r="N871" s="244"/>
      <c r="O871" s="244"/>
      <c r="P871" s="244"/>
      <c r="Q871" s="244"/>
      <c r="R871" s="244"/>
      <c r="S871" s="244"/>
      <c r="T871" s="245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  <c r="AJ871" s="244"/>
      <c r="AK871" s="244"/>
      <c r="AL871" s="244"/>
      <c r="AM871" s="244"/>
      <c r="AN871" s="244"/>
      <c r="AO871" s="244"/>
      <c r="AP871" s="244"/>
      <c r="AQ871" s="244"/>
      <c r="AR871" s="244"/>
      <c r="AS871" s="244"/>
      <c r="AT871" s="244"/>
      <c r="AU871" s="244"/>
      <c r="AV871" s="244"/>
      <c r="AW871" s="244"/>
      <c r="AX871" s="244"/>
      <c r="AY871" s="244"/>
      <c r="AZ871" s="244"/>
      <c r="BA871" s="244"/>
      <c r="BB871" s="244"/>
      <c r="BC871" s="244"/>
      <c r="BD871" s="244"/>
      <c r="BE871" s="244"/>
      <c r="BF871" s="244"/>
      <c r="BG871" s="244"/>
      <c r="BH871" s="244"/>
      <c r="BI871" s="244"/>
      <c r="BJ871" s="244"/>
      <c r="BK871" s="244"/>
      <c r="BL871" s="244"/>
      <c r="BM871" s="244"/>
      <c r="BN871" s="244"/>
      <c r="BO871" s="244"/>
      <c r="BP871" s="244"/>
    </row>
    <row r="872" customFormat="false" ht="15" hidden="false" customHeight="false" outlineLevel="0" collapsed="false">
      <c r="A872" s="241"/>
      <c r="B872" s="241"/>
      <c r="C872" s="241"/>
      <c r="D872" s="241"/>
      <c r="E872" s="241"/>
      <c r="F872" s="241"/>
      <c r="G872" s="241"/>
      <c r="H872" s="241"/>
      <c r="I872" s="241"/>
      <c r="J872" s="241"/>
      <c r="K872" s="241"/>
      <c r="L872" s="241"/>
      <c r="M872" s="244"/>
      <c r="N872" s="244"/>
      <c r="O872" s="244"/>
      <c r="P872" s="244"/>
      <c r="Q872" s="244"/>
      <c r="R872" s="244"/>
      <c r="S872" s="244"/>
      <c r="T872" s="245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  <c r="AJ872" s="244"/>
      <c r="AK872" s="244"/>
      <c r="AL872" s="244"/>
      <c r="AM872" s="244"/>
      <c r="AN872" s="244"/>
      <c r="AO872" s="244"/>
      <c r="AP872" s="244"/>
      <c r="AQ872" s="244"/>
      <c r="AR872" s="244"/>
      <c r="AS872" s="244"/>
      <c r="AT872" s="244"/>
      <c r="AU872" s="244"/>
      <c r="AV872" s="244"/>
      <c r="AW872" s="244"/>
      <c r="AX872" s="244"/>
      <c r="AY872" s="244"/>
      <c r="AZ872" s="244"/>
      <c r="BA872" s="244"/>
      <c r="BB872" s="244"/>
      <c r="BC872" s="244"/>
      <c r="BD872" s="244"/>
      <c r="BE872" s="244"/>
      <c r="BF872" s="244"/>
      <c r="BG872" s="244"/>
      <c r="BH872" s="244"/>
      <c r="BI872" s="244"/>
      <c r="BJ872" s="244"/>
      <c r="BK872" s="244"/>
      <c r="BL872" s="244"/>
      <c r="BM872" s="244"/>
      <c r="BN872" s="244"/>
      <c r="BO872" s="244"/>
      <c r="BP872" s="244"/>
    </row>
    <row r="873" customFormat="false" ht="15" hidden="false" customHeight="false" outlineLevel="0" collapsed="false">
      <c r="A873" s="241"/>
      <c r="B873" s="241"/>
      <c r="C873" s="241"/>
      <c r="D873" s="241"/>
      <c r="E873" s="241"/>
      <c r="F873" s="241"/>
      <c r="G873" s="241"/>
      <c r="H873" s="241"/>
      <c r="I873" s="241"/>
      <c r="J873" s="241"/>
      <c r="K873" s="241"/>
      <c r="L873" s="241"/>
      <c r="M873" s="244"/>
      <c r="N873" s="244"/>
      <c r="O873" s="244"/>
      <c r="P873" s="244"/>
      <c r="Q873" s="244"/>
      <c r="R873" s="244"/>
      <c r="S873" s="244"/>
      <c r="T873" s="245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  <c r="AJ873" s="244"/>
      <c r="AK873" s="244"/>
      <c r="AL873" s="244"/>
      <c r="AM873" s="244"/>
      <c r="AN873" s="244"/>
      <c r="AO873" s="244"/>
      <c r="AP873" s="244"/>
      <c r="AQ873" s="244"/>
      <c r="AR873" s="244"/>
      <c r="AS873" s="244"/>
      <c r="AT873" s="244"/>
      <c r="AU873" s="244"/>
      <c r="AV873" s="244"/>
      <c r="AW873" s="244"/>
      <c r="AX873" s="244"/>
      <c r="AY873" s="244"/>
      <c r="AZ873" s="244"/>
      <c r="BA873" s="244"/>
      <c r="BB873" s="244"/>
      <c r="BC873" s="244"/>
      <c r="BD873" s="244"/>
      <c r="BE873" s="244"/>
      <c r="BF873" s="244"/>
      <c r="BG873" s="244"/>
      <c r="BH873" s="244"/>
      <c r="BI873" s="244"/>
      <c r="BJ873" s="244"/>
      <c r="BK873" s="244"/>
      <c r="BL873" s="244"/>
      <c r="BM873" s="244"/>
      <c r="BN873" s="244"/>
      <c r="BO873" s="244"/>
      <c r="BP873" s="244"/>
    </row>
    <row r="874" customFormat="false" ht="15" hidden="false" customHeight="false" outlineLevel="0" collapsed="false">
      <c r="A874" s="241"/>
      <c r="B874" s="241"/>
      <c r="C874" s="241"/>
      <c r="D874" s="241"/>
      <c r="E874" s="241"/>
      <c r="F874" s="241"/>
      <c r="G874" s="241"/>
      <c r="H874" s="241"/>
      <c r="I874" s="241"/>
      <c r="J874" s="241"/>
      <c r="K874" s="241"/>
      <c r="L874" s="241"/>
      <c r="M874" s="244"/>
      <c r="N874" s="244"/>
      <c r="O874" s="244"/>
      <c r="P874" s="244"/>
      <c r="Q874" s="244"/>
      <c r="R874" s="244"/>
      <c r="S874" s="244"/>
      <c r="T874" s="245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  <c r="AJ874" s="244"/>
      <c r="AK874" s="244"/>
      <c r="AL874" s="244"/>
      <c r="AM874" s="244"/>
      <c r="AN874" s="244"/>
      <c r="AO874" s="244"/>
      <c r="AP874" s="244"/>
      <c r="AQ874" s="244"/>
      <c r="AR874" s="244"/>
      <c r="AS874" s="244"/>
      <c r="AT874" s="244"/>
      <c r="AU874" s="244"/>
      <c r="AV874" s="244"/>
      <c r="AW874" s="244"/>
      <c r="AX874" s="244"/>
      <c r="AY874" s="244"/>
      <c r="AZ874" s="244"/>
      <c r="BA874" s="244"/>
      <c r="BB874" s="244"/>
      <c r="BC874" s="244"/>
      <c r="BD874" s="244"/>
      <c r="BE874" s="244"/>
      <c r="BF874" s="244"/>
      <c r="BG874" s="244"/>
      <c r="BH874" s="244"/>
      <c r="BI874" s="244"/>
      <c r="BJ874" s="244"/>
      <c r="BK874" s="244"/>
      <c r="BL874" s="244"/>
      <c r="BM874" s="244"/>
      <c r="BN874" s="244"/>
      <c r="BO874" s="244"/>
      <c r="BP874" s="244"/>
    </row>
    <row r="875" customFormat="false" ht="15" hidden="false" customHeight="false" outlineLevel="0" collapsed="false">
      <c r="A875" s="241"/>
      <c r="B875" s="241"/>
      <c r="C875" s="241"/>
      <c r="D875" s="241"/>
      <c r="E875" s="241"/>
      <c r="F875" s="241"/>
      <c r="G875" s="241"/>
      <c r="H875" s="241"/>
      <c r="I875" s="241"/>
      <c r="J875" s="241"/>
      <c r="K875" s="241"/>
      <c r="L875" s="241"/>
      <c r="M875" s="244"/>
      <c r="N875" s="244"/>
      <c r="O875" s="244"/>
      <c r="P875" s="244"/>
      <c r="Q875" s="244"/>
      <c r="R875" s="244"/>
      <c r="S875" s="244"/>
      <c r="T875" s="245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  <c r="AJ875" s="244"/>
      <c r="AK875" s="244"/>
      <c r="AL875" s="244"/>
      <c r="AM875" s="244"/>
      <c r="AN875" s="244"/>
      <c r="AO875" s="244"/>
      <c r="AP875" s="244"/>
      <c r="AQ875" s="244"/>
      <c r="AR875" s="244"/>
      <c r="AS875" s="244"/>
      <c r="AT875" s="244"/>
      <c r="AU875" s="244"/>
      <c r="AV875" s="244"/>
      <c r="AW875" s="244"/>
      <c r="AX875" s="244"/>
      <c r="AY875" s="244"/>
      <c r="AZ875" s="244"/>
      <c r="BA875" s="244"/>
      <c r="BB875" s="244"/>
      <c r="BC875" s="244"/>
      <c r="BD875" s="244"/>
      <c r="BE875" s="244"/>
      <c r="BF875" s="244"/>
      <c r="BG875" s="244"/>
      <c r="BH875" s="244"/>
      <c r="BI875" s="244"/>
      <c r="BJ875" s="244"/>
      <c r="BK875" s="244"/>
      <c r="BL875" s="244"/>
      <c r="BM875" s="244"/>
      <c r="BN875" s="244"/>
      <c r="BO875" s="244"/>
      <c r="BP875" s="244"/>
    </row>
    <row r="876" customFormat="false" ht="15" hidden="false" customHeight="false" outlineLevel="0" collapsed="false">
      <c r="A876" s="241"/>
      <c r="B876" s="241"/>
      <c r="C876" s="241"/>
      <c r="D876" s="241"/>
      <c r="E876" s="241"/>
      <c r="F876" s="241"/>
      <c r="G876" s="241"/>
      <c r="H876" s="241"/>
      <c r="I876" s="241"/>
      <c r="J876" s="241"/>
      <c r="K876" s="241"/>
      <c r="L876" s="241"/>
      <c r="M876" s="244"/>
      <c r="N876" s="244"/>
      <c r="O876" s="244"/>
      <c r="P876" s="244"/>
      <c r="Q876" s="244"/>
      <c r="R876" s="244"/>
      <c r="S876" s="244"/>
      <c r="T876" s="245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  <c r="AJ876" s="244"/>
      <c r="AK876" s="244"/>
      <c r="AL876" s="244"/>
      <c r="AM876" s="244"/>
      <c r="AN876" s="244"/>
      <c r="AO876" s="244"/>
      <c r="AP876" s="244"/>
      <c r="AQ876" s="244"/>
      <c r="AR876" s="244"/>
      <c r="AS876" s="244"/>
      <c r="AT876" s="244"/>
      <c r="AU876" s="244"/>
      <c r="AV876" s="244"/>
      <c r="AW876" s="244"/>
      <c r="AX876" s="244"/>
      <c r="AY876" s="244"/>
      <c r="AZ876" s="244"/>
      <c r="BA876" s="244"/>
      <c r="BB876" s="244"/>
      <c r="BC876" s="244"/>
      <c r="BD876" s="244"/>
      <c r="BE876" s="244"/>
      <c r="BF876" s="244"/>
      <c r="BG876" s="244"/>
      <c r="BH876" s="244"/>
      <c r="BI876" s="244"/>
      <c r="BJ876" s="244"/>
      <c r="BK876" s="244"/>
      <c r="BL876" s="244"/>
      <c r="BM876" s="244"/>
      <c r="BN876" s="244"/>
      <c r="BO876" s="244"/>
      <c r="BP876" s="244"/>
    </row>
    <row r="877" customFormat="false" ht="15" hidden="false" customHeight="false" outlineLevel="0" collapsed="false">
      <c r="A877" s="241"/>
      <c r="B877" s="241"/>
      <c r="C877" s="241"/>
      <c r="D877" s="241"/>
      <c r="E877" s="241"/>
      <c r="F877" s="241"/>
      <c r="G877" s="241"/>
      <c r="H877" s="241"/>
      <c r="I877" s="241"/>
      <c r="J877" s="241"/>
      <c r="K877" s="241"/>
      <c r="L877" s="241"/>
      <c r="M877" s="244"/>
      <c r="N877" s="244"/>
      <c r="O877" s="244"/>
      <c r="P877" s="244"/>
      <c r="Q877" s="244"/>
      <c r="R877" s="244"/>
      <c r="S877" s="244"/>
      <c r="T877" s="245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  <c r="AJ877" s="244"/>
      <c r="AK877" s="244"/>
      <c r="AL877" s="244"/>
      <c r="AM877" s="244"/>
      <c r="AN877" s="244"/>
      <c r="AO877" s="244"/>
      <c r="AP877" s="244"/>
      <c r="AQ877" s="244"/>
      <c r="AR877" s="244"/>
      <c r="AS877" s="244"/>
      <c r="AT877" s="244"/>
      <c r="AU877" s="244"/>
      <c r="AV877" s="244"/>
      <c r="AW877" s="244"/>
      <c r="AX877" s="244"/>
      <c r="AY877" s="244"/>
      <c r="AZ877" s="244"/>
      <c r="BA877" s="244"/>
      <c r="BB877" s="244"/>
      <c r="BC877" s="244"/>
      <c r="BD877" s="244"/>
      <c r="BE877" s="244"/>
      <c r="BF877" s="244"/>
      <c r="BG877" s="244"/>
      <c r="BH877" s="244"/>
      <c r="BI877" s="244"/>
      <c r="BJ877" s="244"/>
      <c r="BK877" s="244"/>
      <c r="BL877" s="244"/>
      <c r="BM877" s="244"/>
      <c r="BN877" s="244"/>
      <c r="BO877" s="244"/>
      <c r="BP877" s="244"/>
    </row>
    <row r="878" customFormat="false" ht="15" hidden="false" customHeight="false" outlineLevel="0" collapsed="false">
      <c r="A878" s="241"/>
      <c r="B878" s="241"/>
      <c r="C878" s="241"/>
      <c r="D878" s="241"/>
      <c r="E878" s="241"/>
      <c r="F878" s="241"/>
      <c r="G878" s="241"/>
      <c r="H878" s="241"/>
      <c r="I878" s="241"/>
      <c r="J878" s="241"/>
      <c r="K878" s="241"/>
      <c r="L878" s="241"/>
      <c r="M878" s="244"/>
      <c r="N878" s="244"/>
      <c r="O878" s="244"/>
      <c r="P878" s="244"/>
      <c r="Q878" s="244"/>
      <c r="R878" s="244"/>
      <c r="S878" s="244"/>
      <c r="T878" s="245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  <c r="AJ878" s="244"/>
      <c r="AK878" s="244"/>
      <c r="AL878" s="244"/>
      <c r="AM878" s="244"/>
      <c r="AN878" s="244"/>
      <c r="AO878" s="244"/>
      <c r="AP878" s="244"/>
      <c r="AQ878" s="244"/>
      <c r="AR878" s="244"/>
      <c r="AS878" s="244"/>
      <c r="AT878" s="244"/>
      <c r="AU878" s="244"/>
      <c r="AV878" s="244"/>
      <c r="AW878" s="244"/>
      <c r="AX878" s="244"/>
      <c r="AY878" s="244"/>
      <c r="AZ878" s="244"/>
      <c r="BA878" s="244"/>
      <c r="BB878" s="244"/>
      <c r="BC878" s="244"/>
      <c r="BD878" s="244"/>
      <c r="BE878" s="244"/>
      <c r="BF878" s="244"/>
      <c r="BG878" s="244"/>
      <c r="BH878" s="244"/>
      <c r="BI878" s="244"/>
      <c r="BJ878" s="244"/>
      <c r="BK878" s="244"/>
      <c r="BL878" s="244"/>
      <c r="BM878" s="244"/>
      <c r="BN878" s="244"/>
      <c r="BO878" s="244"/>
      <c r="BP878" s="244"/>
    </row>
    <row r="879" customFormat="false" ht="15" hidden="false" customHeight="false" outlineLevel="0" collapsed="false">
      <c r="A879" s="241"/>
      <c r="B879" s="241"/>
      <c r="C879" s="241"/>
      <c r="D879" s="241"/>
      <c r="E879" s="241"/>
      <c r="F879" s="241"/>
      <c r="G879" s="241"/>
      <c r="H879" s="241"/>
      <c r="I879" s="241"/>
      <c r="J879" s="241"/>
      <c r="K879" s="241"/>
      <c r="L879" s="241"/>
      <c r="M879" s="244"/>
      <c r="N879" s="244"/>
      <c r="O879" s="244"/>
      <c r="P879" s="244"/>
      <c r="Q879" s="244"/>
      <c r="R879" s="244"/>
      <c r="S879" s="244"/>
      <c r="T879" s="245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  <c r="AJ879" s="244"/>
      <c r="AK879" s="244"/>
      <c r="AL879" s="244"/>
      <c r="AM879" s="244"/>
      <c r="AN879" s="244"/>
      <c r="AO879" s="244"/>
      <c r="AP879" s="244"/>
      <c r="AQ879" s="244"/>
      <c r="AR879" s="244"/>
      <c r="AS879" s="244"/>
      <c r="AT879" s="244"/>
      <c r="AU879" s="244"/>
      <c r="AV879" s="244"/>
      <c r="AW879" s="244"/>
      <c r="AX879" s="244"/>
      <c r="AY879" s="244"/>
      <c r="AZ879" s="244"/>
      <c r="BA879" s="244"/>
      <c r="BB879" s="244"/>
      <c r="BC879" s="244"/>
      <c r="BD879" s="244"/>
      <c r="BE879" s="244"/>
      <c r="BF879" s="244"/>
      <c r="BG879" s="244"/>
      <c r="BH879" s="244"/>
      <c r="BI879" s="244"/>
      <c r="BJ879" s="244"/>
      <c r="BK879" s="244"/>
      <c r="BL879" s="244"/>
      <c r="BM879" s="244"/>
      <c r="BN879" s="244"/>
      <c r="BO879" s="244"/>
      <c r="BP879" s="244"/>
    </row>
    <row r="880" customFormat="false" ht="15" hidden="false" customHeight="false" outlineLevel="0" collapsed="false">
      <c r="A880" s="241"/>
      <c r="B880" s="241"/>
      <c r="C880" s="241"/>
      <c r="D880" s="241"/>
      <c r="E880" s="241"/>
      <c r="F880" s="241"/>
      <c r="G880" s="241"/>
      <c r="H880" s="241"/>
      <c r="I880" s="241"/>
      <c r="J880" s="241"/>
      <c r="K880" s="241"/>
      <c r="L880" s="241"/>
      <c r="M880" s="244"/>
      <c r="N880" s="244"/>
      <c r="O880" s="244"/>
      <c r="P880" s="244"/>
      <c r="Q880" s="244"/>
      <c r="R880" s="244"/>
      <c r="S880" s="244"/>
      <c r="T880" s="245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  <c r="AJ880" s="244"/>
      <c r="AK880" s="244"/>
      <c r="AL880" s="244"/>
      <c r="AM880" s="244"/>
      <c r="AN880" s="244"/>
      <c r="AO880" s="244"/>
      <c r="AP880" s="244"/>
      <c r="AQ880" s="244"/>
      <c r="AR880" s="244"/>
      <c r="AS880" s="244"/>
      <c r="AT880" s="244"/>
      <c r="AU880" s="244"/>
      <c r="AV880" s="244"/>
      <c r="AW880" s="244"/>
      <c r="AX880" s="244"/>
      <c r="AY880" s="244"/>
      <c r="AZ880" s="244"/>
      <c r="BA880" s="244"/>
      <c r="BB880" s="244"/>
      <c r="BC880" s="244"/>
      <c r="BD880" s="244"/>
      <c r="BE880" s="244"/>
      <c r="BF880" s="244"/>
      <c r="BG880" s="244"/>
      <c r="BH880" s="244"/>
      <c r="BI880" s="244"/>
      <c r="BJ880" s="244"/>
      <c r="BK880" s="244"/>
      <c r="BL880" s="244"/>
      <c r="BM880" s="244"/>
      <c r="BN880" s="244"/>
      <c r="BO880" s="244"/>
      <c r="BP880" s="244"/>
    </row>
    <row r="881" customFormat="false" ht="15" hidden="false" customHeight="false" outlineLevel="0" collapsed="false">
      <c r="A881" s="241"/>
      <c r="B881" s="241"/>
      <c r="C881" s="241"/>
      <c r="D881" s="241"/>
      <c r="E881" s="241"/>
      <c r="F881" s="241"/>
      <c r="G881" s="241"/>
      <c r="H881" s="241"/>
      <c r="I881" s="241"/>
      <c r="J881" s="241"/>
      <c r="K881" s="241"/>
      <c r="L881" s="241"/>
      <c r="M881" s="244"/>
      <c r="N881" s="244"/>
      <c r="O881" s="244"/>
      <c r="P881" s="244"/>
      <c r="Q881" s="244"/>
      <c r="R881" s="244"/>
      <c r="S881" s="244"/>
      <c r="T881" s="245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  <c r="AJ881" s="244"/>
      <c r="AK881" s="244"/>
      <c r="AL881" s="244"/>
      <c r="AM881" s="244"/>
      <c r="AN881" s="244"/>
      <c r="AO881" s="244"/>
      <c r="AP881" s="244"/>
      <c r="AQ881" s="244"/>
      <c r="AR881" s="244"/>
      <c r="AS881" s="244"/>
      <c r="AT881" s="244"/>
      <c r="AU881" s="244"/>
      <c r="AV881" s="244"/>
      <c r="AW881" s="244"/>
      <c r="AX881" s="244"/>
      <c r="AY881" s="244"/>
      <c r="AZ881" s="244"/>
      <c r="BA881" s="244"/>
      <c r="BB881" s="244"/>
      <c r="BC881" s="244"/>
      <c r="BD881" s="244"/>
      <c r="BE881" s="244"/>
      <c r="BF881" s="244"/>
      <c r="BG881" s="244"/>
      <c r="BH881" s="244"/>
      <c r="BI881" s="244"/>
      <c r="BJ881" s="244"/>
      <c r="BK881" s="244"/>
      <c r="BL881" s="244"/>
      <c r="BM881" s="244"/>
      <c r="BN881" s="244"/>
      <c r="BO881" s="244"/>
      <c r="BP881" s="244"/>
    </row>
    <row r="882" customFormat="false" ht="15" hidden="false" customHeight="false" outlineLevel="0" collapsed="false">
      <c r="A882" s="241"/>
      <c r="B882" s="241"/>
      <c r="C882" s="241"/>
      <c r="D882" s="241"/>
      <c r="E882" s="241"/>
      <c r="F882" s="241"/>
      <c r="G882" s="241"/>
      <c r="H882" s="241"/>
      <c r="I882" s="241"/>
      <c r="J882" s="241"/>
      <c r="K882" s="241"/>
      <c r="L882" s="241"/>
      <c r="M882" s="244"/>
      <c r="N882" s="244"/>
      <c r="O882" s="244"/>
      <c r="P882" s="244"/>
      <c r="Q882" s="244"/>
      <c r="R882" s="244"/>
      <c r="S882" s="244"/>
      <c r="T882" s="245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  <c r="AJ882" s="244"/>
      <c r="AK882" s="244"/>
      <c r="AL882" s="244"/>
      <c r="AM882" s="244"/>
      <c r="AN882" s="244"/>
      <c r="AO882" s="244"/>
      <c r="AP882" s="244"/>
      <c r="AQ882" s="244"/>
      <c r="AR882" s="244"/>
      <c r="AS882" s="244"/>
      <c r="AT882" s="244"/>
      <c r="AU882" s="244"/>
      <c r="AV882" s="244"/>
      <c r="AW882" s="244"/>
      <c r="AX882" s="244"/>
      <c r="AY882" s="244"/>
      <c r="AZ882" s="244"/>
      <c r="BA882" s="244"/>
      <c r="BB882" s="244"/>
      <c r="BC882" s="244"/>
      <c r="BD882" s="244"/>
      <c r="BE882" s="244"/>
      <c r="BF882" s="244"/>
      <c r="BG882" s="244"/>
      <c r="BH882" s="244"/>
      <c r="BI882" s="244"/>
      <c r="BJ882" s="244"/>
      <c r="BK882" s="244"/>
      <c r="BL882" s="244"/>
      <c r="BM882" s="244"/>
      <c r="BN882" s="244"/>
      <c r="BO882" s="244"/>
      <c r="BP882" s="244"/>
    </row>
    <row r="883" customFormat="false" ht="15" hidden="false" customHeight="false" outlineLevel="0" collapsed="false">
      <c r="A883" s="241"/>
      <c r="B883" s="241"/>
      <c r="C883" s="241"/>
      <c r="D883" s="241"/>
      <c r="E883" s="241"/>
      <c r="F883" s="241"/>
      <c r="G883" s="241"/>
      <c r="H883" s="241"/>
      <c r="I883" s="241"/>
      <c r="J883" s="241"/>
      <c r="K883" s="241"/>
      <c r="L883" s="241"/>
      <c r="M883" s="244"/>
      <c r="N883" s="244"/>
      <c r="O883" s="244"/>
      <c r="P883" s="244"/>
      <c r="Q883" s="244"/>
      <c r="R883" s="244"/>
      <c r="S883" s="244"/>
      <c r="T883" s="245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  <c r="AJ883" s="244"/>
      <c r="AK883" s="244"/>
      <c r="AL883" s="244"/>
      <c r="AM883" s="244"/>
      <c r="AN883" s="244"/>
      <c r="AO883" s="244"/>
      <c r="AP883" s="244"/>
      <c r="AQ883" s="244"/>
      <c r="AR883" s="244"/>
      <c r="AS883" s="244"/>
      <c r="AT883" s="244"/>
      <c r="AU883" s="244"/>
      <c r="AV883" s="244"/>
      <c r="AW883" s="244"/>
      <c r="AX883" s="244"/>
      <c r="AY883" s="244"/>
      <c r="AZ883" s="244"/>
      <c r="BA883" s="244"/>
      <c r="BB883" s="244"/>
      <c r="BC883" s="244"/>
      <c r="BD883" s="244"/>
      <c r="BE883" s="244"/>
      <c r="BF883" s="244"/>
      <c r="BG883" s="244"/>
      <c r="BH883" s="244"/>
      <c r="BI883" s="244"/>
      <c r="BJ883" s="244"/>
      <c r="BK883" s="244"/>
      <c r="BL883" s="244"/>
      <c r="BM883" s="244"/>
      <c r="BN883" s="244"/>
      <c r="BO883" s="244"/>
      <c r="BP883" s="244"/>
    </row>
    <row r="884" customFormat="false" ht="15" hidden="false" customHeight="false" outlineLevel="0" collapsed="false">
      <c r="A884" s="241"/>
      <c r="B884" s="241"/>
      <c r="C884" s="241"/>
      <c r="D884" s="241"/>
      <c r="E884" s="241"/>
      <c r="F884" s="241"/>
      <c r="G884" s="241"/>
      <c r="H884" s="241"/>
      <c r="I884" s="241"/>
      <c r="J884" s="241"/>
      <c r="K884" s="241"/>
      <c r="L884" s="241"/>
      <c r="M884" s="244"/>
      <c r="N884" s="244"/>
      <c r="O884" s="244"/>
      <c r="P884" s="244"/>
      <c r="Q884" s="244"/>
      <c r="R884" s="244"/>
      <c r="S884" s="244"/>
      <c r="T884" s="245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  <c r="AJ884" s="244"/>
      <c r="AK884" s="244"/>
      <c r="AL884" s="244"/>
      <c r="AM884" s="244"/>
      <c r="AN884" s="244"/>
      <c r="AO884" s="244"/>
      <c r="AP884" s="244"/>
      <c r="AQ884" s="244"/>
      <c r="AR884" s="244"/>
      <c r="AS884" s="244"/>
      <c r="AT884" s="244"/>
      <c r="AU884" s="244"/>
      <c r="AV884" s="244"/>
      <c r="AW884" s="244"/>
      <c r="AX884" s="244"/>
      <c r="AY884" s="244"/>
      <c r="AZ884" s="244"/>
      <c r="BA884" s="244"/>
      <c r="BB884" s="244"/>
      <c r="BC884" s="244"/>
      <c r="BD884" s="244"/>
      <c r="BE884" s="244"/>
      <c r="BF884" s="244"/>
      <c r="BG884" s="244"/>
      <c r="BH884" s="244"/>
      <c r="BI884" s="244"/>
      <c r="BJ884" s="244"/>
      <c r="BK884" s="244"/>
      <c r="BL884" s="244"/>
      <c r="BM884" s="244"/>
      <c r="BN884" s="244"/>
      <c r="BO884" s="244"/>
      <c r="BP884" s="244"/>
    </row>
    <row r="885" customFormat="false" ht="15" hidden="false" customHeight="false" outlineLevel="0" collapsed="false">
      <c r="A885" s="241"/>
      <c r="B885" s="241"/>
      <c r="C885" s="241"/>
      <c r="D885" s="241"/>
      <c r="E885" s="241"/>
      <c r="F885" s="241"/>
      <c r="G885" s="241"/>
      <c r="H885" s="241"/>
      <c r="I885" s="241"/>
      <c r="J885" s="241"/>
      <c r="K885" s="241"/>
      <c r="L885" s="241"/>
      <c r="M885" s="244"/>
      <c r="N885" s="244"/>
      <c r="O885" s="244"/>
      <c r="P885" s="244"/>
      <c r="Q885" s="244"/>
      <c r="R885" s="244"/>
      <c r="S885" s="244"/>
      <c r="T885" s="245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  <c r="AJ885" s="244"/>
      <c r="AK885" s="244"/>
      <c r="AL885" s="244"/>
      <c r="AM885" s="244"/>
      <c r="AN885" s="244"/>
      <c r="AO885" s="244"/>
      <c r="AP885" s="244"/>
      <c r="AQ885" s="244"/>
      <c r="AR885" s="244"/>
      <c r="AS885" s="244"/>
      <c r="AT885" s="244"/>
      <c r="AU885" s="244"/>
      <c r="AV885" s="244"/>
      <c r="AW885" s="244"/>
      <c r="AX885" s="244"/>
      <c r="AY885" s="244"/>
      <c r="AZ885" s="244"/>
      <c r="BA885" s="244"/>
      <c r="BB885" s="244"/>
      <c r="BC885" s="244"/>
      <c r="BD885" s="244"/>
      <c r="BE885" s="244"/>
      <c r="BF885" s="244"/>
      <c r="BG885" s="244"/>
      <c r="BH885" s="244"/>
      <c r="BI885" s="244"/>
      <c r="BJ885" s="244"/>
      <c r="BK885" s="244"/>
      <c r="BL885" s="244"/>
      <c r="BM885" s="244"/>
      <c r="BN885" s="244"/>
      <c r="BO885" s="244"/>
      <c r="BP885" s="244"/>
    </row>
    <row r="886" customFormat="false" ht="15" hidden="false" customHeight="false" outlineLevel="0" collapsed="false">
      <c r="A886" s="241"/>
      <c r="B886" s="241"/>
      <c r="C886" s="241"/>
      <c r="D886" s="241"/>
      <c r="E886" s="241"/>
      <c r="F886" s="241"/>
      <c r="G886" s="241"/>
      <c r="H886" s="241"/>
      <c r="I886" s="241"/>
      <c r="J886" s="241"/>
      <c r="K886" s="241"/>
      <c r="L886" s="241"/>
      <c r="M886" s="244"/>
      <c r="N886" s="244"/>
      <c r="O886" s="244"/>
      <c r="P886" s="244"/>
      <c r="Q886" s="244"/>
      <c r="R886" s="244"/>
      <c r="S886" s="244"/>
      <c r="T886" s="245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  <c r="AJ886" s="244"/>
      <c r="AK886" s="244"/>
      <c r="AL886" s="244"/>
      <c r="AM886" s="244"/>
      <c r="AN886" s="244"/>
      <c r="AO886" s="244"/>
      <c r="AP886" s="244"/>
      <c r="AQ886" s="244"/>
      <c r="AR886" s="244"/>
      <c r="AS886" s="244"/>
      <c r="AT886" s="244"/>
      <c r="AU886" s="244"/>
      <c r="AV886" s="244"/>
      <c r="AW886" s="244"/>
      <c r="AX886" s="244"/>
      <c r="AY886" s="244"/>
      <c r="AZ886" s="244"/>
      <c r="BA886" s="244"/>
      <c r="BB886" s="244"/>
      <c r="BC886" s="244"/>
      <c r="BD886" s="244"/>
      <c r="BE886" s="244"/>
      <c r="BF886" s="244"/>
      <c r="BG886" s="244"/>
      <c r="BH886" s="244"/>
      <c r="BI886" s="244"/>
      <c r="BJ886" s="244"/>
      <c r="BK886" s="244"/>
      <c r="BL886" s="244"/>
      <c r="BM886" s="244"/>
      <c r="BN886" s="244"/>
      <c r="BO886" s="244"/>
      <c r="BP886" s="244"/>
    </row>
    <row r="887" customFormat="false" ht="15" hidden="false" customHeight="false" outlineLevel="0" collapsed="false">
      <c r="A887" s="241"/>
      <c r="B887" s="241"/>
      <c r="C887" s="241"/>
      <c r="D887" s="241"/>
      <c r="E887" s="241"/>
      <c r="F887" s="241"/>
      <c r="G887" s="241"/>
      <c r="H887" s="241"/>
      <c r="I887" s="241"/>
      <c r="J887" s="241"/>
      <c r="K887" s="241"/>
      <c r="L887" s="241"/>
      <c r="M887" s="244"/>
      <c r="N887" s="244"/>
      <c r="O887" s="244"/>
      <c r="P887" s="244"/>
      <c r="Q887" s="244"/>
      <c r="R887" s="244"/>
      <c r="S887" s="244"/>
      <c r="T887" s="245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  <c r="AJ887" s="244"/>
      <c r="AK887" s="244"/>
      <c r="AL887" s="244"/>
      <c r="AM887" s="244"/>
      <c r="AN887" s="244"/>
      <c r="AO887" s="244"/>
      <c r="AP887" s="244"/>
      <c r="AQ887" s="244"/>
      <c r="AR887" s="244"/>
      <c r="AS887" s="244"/>
      <c r="AT887" s="244"/>
      <c r="AU887" s="244"/>
      <c r="AV887" s="244"/>
      <c r="AW887" s="244"/>
      <c r="AX887" s="244"/>
      <c r="AY887" s="244"/>
      <c r="AZ887" s="244"/>
      <c r="BA887" s="244"/>
      <c r="BB887" s="244"/>
      <c r="BC887" s="244"/>
      <c r="BD887" s="244"/>
      <c r="BE887" s="244"/>
      <c r="BF887" s="244"/>
      <c r="BG887" s="244"/>
      <c r="BH887" s="244"/>
      <c r="BI887" s="244"/>
      <c r="BJ887" s="244"/>
      <c r="BK887" s="244"/>
      <c r="BL887" s="244"/>
      <c r="BM887" s="244"/>
      <c r="BN887" s="244"/>
      <c r="BO887" s="244"/>
      <c r="BP887" s="244"/>
    </row>
    <row r="888" customFormat="false" ht="15" hidden="false" customHeight="false" outlineLevel="0" collapsed="false">
      <c r="A888" s="241"/>
      <c r="B888" s="241"/>
      <c r="C888" s="241"/>
      <c r="D888" s="241"/>
      <c r="E888" s="241"/>
      <c r="F888" s="241"/>
      <c r="G888" s="241"/>
      <c r="H888" s="241"/>
      <c r="I888" s="241"/>
      <c r="J888" s="241"/>
      <c r="K888" s="241"/>
      <c r="L888" s="241"/>
      <c r="M888" s="244"/>
      <c r="N888" s="244"/>
      <c r="O888" s="244"/>
      <c r="P888" s="244"/>
      <c r="Q888" s="244"/>
      <c r="R888" s="244"/>
      <c r="S888" s="244"/>
      <c r="T888" s="245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  <c r="AJ888" s="244"/>
      <c r="AK888" s="244"/>
      <c r="AL888" s="244"/>
      <c r="AM888" s="244"/>
      <c r="AN888" s="244"/>
      <c r="AO888" s="244"/>
      <c r="AP888" s="244"/>
      <c r="AQ888" s="244"/>
      <c r="AR888" s="244"/>
      <c r="AS888" s="244"/>
      <c r="AT888" s="244"/>
      <c r="AU888" s="244"/>
      <c r="AV888" s="244"/>
      <c r="AW888" s="244"/>
      <c r="AX888" s="244"/>
      <c r="AY888" s="244"/>
      <c r="AZ888" s="244"/>
      <c r="BA888" s="244"/>
      <c r="BB888" s="244"/>
      <c r="BC888" s="244"/>
      <c r="BD888" s="244"/>
      <c r="BE888" s="244"/>
      <c r="BF888" s="244"/>
      <c r="BG888" s="244"/>
      <c r="BH888" s="244"/>
      <c r="BI888" s="244"/>
      <c r="BJ888" s="244"/>
      <c r="BK888" s="244"/>
      <c r="BL888" s="244"/>
      <c r="BM888" s="244"/>
      <c r="BN888" s="244"/>
      <c r="BO888" s="244"/>
      <c r="BP888" s="244"/>
    </row>
    <row r="889" customFormat="false" ht="15" hidden="false" customHeight="false" outlineLevel="0" collapsed="false">
      <c r="A889" s="241"/>
      <c r="B889" s="241"/>
      <c r="C889" s="241"/>
      <c r="D889" s="241"/>
      <c r="E889" s="241"/>
      <c r="F889" s="241"/>
      <c r="G889" s="241"/>
      <c r="H889" s="241"/>
      <c r="I889" s="241"/>
      <c r="J889" s="241"/>
      <c r="K889" s="241"/>
      <c r="L889" s="241"/>
      <c r="M889" s="244"/>
      <c r="N889" s="244"/>
      <c r="O889" s="244"/>
      <c r="P889" s="244"/>
      <c r="Q889" s="244"/>
      <c r="R889" s="244"/>
      <c r="S889" s="244"/>
      <c r="T889" s="245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  <c r="AJ889" s="244"/>
      <c r="AK889" s="244"/>
      <c r="AL889" s="244"/>
      <c r="AM889" s="244"/>
      <c r="AN889" s="244"/>
      <c r="AO889" s="244"/>
      <c r="AP889" s="244"/>
      <c r="AQ889" s="244"/>
      <c r="AR889" s="244"/>
      <c r="AS889" s="244"/>
      <c r="AT889" s="244"/>
      <c r="AU889" s="244"/>
      <c r="AV889" s="244"/>
      <c r="AW889" s="244"/>
      <c r="AX889" s="244"/>
      <c r="AY889" s="244"/>
      <c r="AZ889" s="244"/>
      <c r="BA889" s="244"/>
      <c r="BB889" s="244"/>
      <c r="BC889" s="244"/>
      <c r="BD889" s="244"/>
      <c r="BE889" s="244"/>
      <c r="BF889" s="244"/>
      <c r="BG889" s="244"/>
      <c r="BH889" s="244"/>
      <c r="BI889" s="244"/>
      <c r="BJ889" s="244"/>
      <c r="BK889" s="244"/>
      <c r="BL889" s="244"/>
      <c r="BM889" s="244"/>
      <c r="BN889" s="244"/>
      <c r="BO889" s="244"/>
      <c r="BP889" s="244"/>
    </row>
    <row r="890" customFormat="false" ht="15" hidden="false" customHeight="false" outlineLevel="0" collapsed="false">
      <c r="A890" s="241"/>
      <c r="B890" s="241"/>
      <c r="C890" s="241"/>
      <c r="D890" s="241"/>
      <c r="E890" s="241"/>
      <c r="F890" s="241"/>
      <c r="G890" s="241"/>
      <c r="H890" s="241"/>
      <c r="I890" s="241"/>
      <c r="J890" s="241"/>
      <c r="K890" s="241"/>
      <c r="L890" s="241"/>
      <c r="M890" s="244"/>
      <c r="N890" s="244"/>
      <c r="O890" s="244"/>
      <c r="P890" s="244"/>
      <c r="Q890" s="244"/>
      <c r="R890" s="244"/>
      <c r="S890" s="244"/>
      <c r="T890" s="245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  <c r="AJ890" s="244"/>
      <c r="AK890" s="244"/>
      <c r="AL890" s="244"/>
      <c r="AM890" s="244"/>
      <c r="AN890" s="244"/>
      <c r="AO890" s="244"/>
      <c r="AP890" s="244"/>
      <c r="AQ890" s="244"/>
      <c r="AR890" s="244"/>
      <c r="AS890" s="244"/>
      <c r="AT890" s="244"/>
      <c r="AU890" s="244"/>
      <c r="AV890" s="244"/>
      <c r="AW890" s="244"/>
      <c r="AX890" s="244"/>
      <c r="AY890" s="244"/>
      <c r="AZ890" s="244"/>
      <c r="BA890" s="244"/>
      <c r="BB890" s="244"/>
      <c r="BC890" s="244"/>
      <c r="BD890" s="244"/>
      <c r="BE890" s="244"/>
      <c r="BF890" s="244"/>
      <c r="BG890" s="244"/>
      <c r="BH890" s="244"/>
      <c r="BI890" s="244"/>
      <c r="BJ890" s="244"/>
      <c r="BK890" s="244"/>
      <c r="BL890" s="244"/>
      <c r="BM890" s="244"/>
      <c r="BN890" s="244"/>
      <c r="BO890" s="244"/>
      <c r="BP890" s="244"/>
    </row>
    <row r="891" customFormat="false" ht="15" hidden="false" customHeight="false" outlineLevel="0" collapsed="false">
      <c r="A891" s="241"/>
      <c r="B891" s="241"/>
      <c r="C891" s="241"/>
      <c r="D891" s="241"/>
      <c r="E891" s="241"/>
      <c r="F891" s="241"/>
      <c r="G891" s="241"/>
      <c r="H891" s="241"/>
      <c r="I891" s="241"/>
      <c r="J891" s="241"/>
      <c r="K891" s="241"/>
      <c r="L891" s="241"/>
      <c r="M891" s="244"/>
      <c r="N891" s="244"/>
      <c r="O891" s="244"/>
      <c r="P891" s="244"/>
      <c r="Q891" s="244"/>
      <c r="R891" s="244"/>
      <c r="S891" s="244"/>
      <c r="T891" s="245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  <c r="AJ891" s="244"/>
      <c r="AK891" s="244"/>
      <c r="AL891" s="244"/>
      <c r="AM891" s="244"/>
      <c r="AN891" s="244"/>
      <c r="AO891" s="244"/>
      <c r="AP891" s="244"/>
      <c r="AQ891" s="244"/>
      <c r="AR891" s="244"/>
      <c r="AS891" s="244"/>
      <c r="AT891" s="244"/>
      <c r="AU891" s="244"/>
      <c r="AV891" s="244"/>
      <c r="AW891" s="244"/>
      <c r="AX891" s="244"/>
      <c r="AY891" s="244"/>
      <c r="AZ891" s="244"/>
      <c r="BA891" s="244"/>
      <c r="BB891" s="244"/>
      <c r="BC891" s="244"/>
      <c r="BD891" s="244"/>
      <c r="BE891" s="244"/>
      <c r="BF891" s="244"/>
      <c r="BG891" s="244"/>
      <c r="BH891" s="244"/>
      <c r="BI891" s="244"/>
      <c r="BJ891" s="244"/>
      <c r="BK891" s="244"/>
      <c r="BL891" s="244"/>
      <c r="BM891" s="244"/>
      <c r="BN891" s="244"/>
      <c r="BO891" s="244"/>
      <c r="BP891" s="244"/>
    </row>
    <row r="892" customFormat="false" ht="15" hidden="false" customHeight="false" outlineLevel="0" collapsed="false">
      <c r="A892" s="241"/>
      <c r="B892" s="241"/>
      <c r="C892" s="241"/>
      <c r="D892" s="241"/>
      <c r="E892" s="241"/>
      <c r="F892" s="241"/>
      <c r="G892" s="241"/>
      <c r="H892" s="241"/>
      <c r="I892" s="241"/>
      <c r="J892" s="241"/>
      <c r="K892" s="241"/>
      <c r="L892" s="241"/>
      <c r="M892" s="244"/>
      <c r="N892" s="244"/>
      <c r="O892" s="244"/>
      <c r="P892" s="244"/>
      <c r="Q892" s="244"/>
      <c r="R892" s="244"/>
      <c r="S892" s="244"/>
      <c r="T892" s="245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  <c r="AJ892" s="244"/>
      <c r="AK892" s="244"/>
      <c r="AL892" s="244"/>
      <c r="AM892" s="244"/>
      <c r="AN892" s="244"/>
      <c r="AO892" s="244"/>
      <c r="AP892" s="244"/>
      <c r="AQ892" s="244"/>
      <c r="AR892" s="244"/>
      <c r="AS892" s="244"/>
      <c r="AT892" s="244"/>
      <c r="AU892" s="244"/>
      <c r="AV892" s="244"/>
      <c r="AW892" s="244"/>
      <c r="AX892" s="244"/>
      <c r="AY892" s="244"/>
      <c r="AZ892" s="244"/>
      <c r="BA892" s="244"/>
      <c r="BB892" s="244"/>
      <c r="BC892" s="244"/>
      <c r="BD892" s="244"/>
      <c r="BE892" s="244"/>
      <c r="BF892" s="244"/>
      <c r="BG892" s="244"/>
      <c r="BH892" s="244"/>
      <c r="BI892" s="244"/>
      <c r="BJ892" s="244"/>
      <c r="BK892" s="244"/>
      <c r="BL892" s="244"/>
      <c r="BM892" s="244"/>
      <c r="BN892" s="244"/>
      <c r="BO892" s="244"/>
      <c r="BP892" s="244"/>
    </row>
    <row r="893" customFormat="false" ht="15" hidden="false" customHeight="false" outlineLevel="0" collapsed="false">
      <c r="A893" s="241"/>
      <c r="B893" s="241"/>
      <c r="C893" s="241"/>
      <c r="D893" s="241"/>
      <c r="E893" s="241"/>
      <c r="F893" s="241"/>
      <c r="G893" s="241"/>
      <c r="H893" s="241"/>
      <c r="I893" s="241"/>
      <c r="J893" s="241"/>
      <c r="K893" s="241"/>
      <c r="L893" s="241"/>
      <c r="M893" s="244"/>
      <c r="N893" s="244"/>
      <c r="O893" s="244"/>
      <c r="P893" s="244"/>
      <c r="Q893" s="244"/>
      <c r="R893" s="244"/>
      <c r="S893" s="244"/>
      <c r="T893" s="245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  <c r="AJ893" s="244"/>
      <c r="AK893" s="244"/>
      <c r="AL893" s="244"/>
      <c r="AM893" s="244"/>
      <c r="AN893" s="244"/>
      <c r="AO893" s="244"/>
      <c r="AP893" s="244"/>
      <c r="AQ893" s="244"/>
      <c r="AR893" s="244"/>
      <c r="AS893" s="244"/>
      <c r="AT893" s="244"/>
      <c r="AU893" s="244"/>
      <c r="AV893" s="244"/>
      <c r="AW893" s="244"/>
      <c r="AX893" s="244"/>
      <c r="AY893" s="244"/>
      <c r="AZ893" s="244"/>
      <c r="BA893" s="244"/>
      <c r="BB893" s="244"/>
      <c r="BC893" s="244"/>
      <c r="BD893" s="244"/>
      <c r="BE893" s="244"/>
      <c r="BF893" s="244"/>
      <c r="BG893" s="244"/>
      <c r="BH893" s="244"/>
      <c r="BI893" s="244"/>
      <c r="BJ893" s="244"/>
      <c r="BK893" s="244"/>
      <c r="BL893" s="244"/>
      <c r="BM893" s="244"/>
      <c r="BN893" s="244"/>
      <c r="BO893" s="244"/>
      <c r="BP893" s="244"/>
    </row>
    <row r="894" customFormat="false" ht="15" hidden="false" customHeight="false" outlineLevel="0" collapsed="false">
      <c r="A894" s="241"/>
      <c r="B894" s="241"/>
      <c r="C894" s="241"/>
      <c r="D894" s="241"/>
      <c r="E894" s="241"/>
      <c r="F894" s="241"/>
      <c r="G894" s="241"/>
      <c r="H894" s="241"/>
      <c r="I894" s="241"/>
      <c r="J894" s="241"/>
      <c r="K894" s="241"/>
      <c r="L894" s="241"/>
      <c r="M894" s="244"/>
      <c r="N894" s="244"/>
      <c r="O894" s="244"/>
      <c r="P894" s="244"/>
      <c r="Q894" s="244"/>
      <c r="R894" s="244"/>
      <c r="S894" s="244"/>
      <c r="T894" s="245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  <c r="AJ894" s="244"/>
      <c r="AK894" s="244"/>
      <c r="AL894" s="244"/>
      <c r="AM894" s="244"/>
      <c r="AN894" s="244"/>
      <c r="AO894" s="244"/>
      <c r="AP894" s="244"/>
      <c r="AQ894" s="244"/>
      <c r="AR894" s="244"/>
      <c r="AS894" s="244"/>
      <c r="AT894" s="244"/>
      <c r="AU894" s="244"/>
      <c r="AV894" s="244"/>
      <c r="AW894" s="244"/>
      <c r="AX894" s="244"/>
      <c r="AY894" s="244"/>
      <c r="AZ894" s="244"/>
      <c r="BA894" s="244"/>
      <c r="BB894" s="244"/>
      <c r="BC894" s="244"/>
      <c r="BD894" s="244"/>
      <c r="BE894" s="244"/>
      <c r="BF894" s="244"/>
      <c r="BG894" s="244"/>
      <c r="BH894" s="244"/>
      <c r="BI894" s="244"/>
      <c r="BJ894" s="244"/>
      <c r="BK894" s="244"/>
      <c r="BL894" s="244"/>
      <c r="BM894" s="244"/>
      <c r="BN894" s="244"/>
      <c r="BO894" s="244"/>
      <c r="BP894" s="244"/>
    </row>
    <row r="895" customFormat="false" ht="15" hidden="false" customHeight="false" outlineLevel="0" collapsed="false">
      <c r="A895" s="241"/>
      <c r="B895" s="241"/>
      <c r="C895" s="241"/>
      <c r="D895" s="241"/>
      <c r="E895" s="241"/>
      <c r="F895" s="241"/>
      <c r="G895" s="241"/>
      <c r="H895" s="241"/>
      <c r="I895" s="241"/>
      <c r="J895" s="241"/>
      <c r="K895" s="241"/>
      <c r="L895" s="241"/>
      <c r="M895" s="244"/>
      <c r="N895" s="244"/>
      <c r="O895" s="244"/>
      <c r="P895" s="244"/>
      <c r="Q895" s="244"/>
      <c r="R895" s="244"/>
      <c r="S895" s="244"/>
      <c r="T895" s="245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  <c r="AJ895" s="244"/>
      <c r="AK895" s="244"/>
      <c r="AL895" s="244"/>
      <c r="AM895" s="244"/>
      <c r="AN895" s="244"/>
      <c r="AO895" s="244"/>
      <c r="AP895" s="244"/>
      <c r="AQ895" s="244"/>
      <c r="AR895" s="244"/>
      <c r="AS895" s="244"/>
      <c r="AT895" s="244"/>
      <c r="AU895" s="244"/>
      <c r="AV895" s="244"/>
      <c r="AW895" s="244"/>
      <c r="AX895" s="244"/>
      <c r="AY895" s="244"/>
      <c r="AZ895" s="244"/>
      <c r="BA895" s="244"/>
      <c r="BB895" s="244"/>
      <c r="BC895" s="244"/>
      <c r="BD895" s="244"/>
      <c r="BE895" s="244"/>
      <c r="BF895" s="244"/>
      <c r="BG895" s="244"/>
      <c r="BH895" s="244"/>
      <c r="BI895" s="244"/>
      <c r="BJ895" s="244"/>
      <c r="BK895" s="244"/>
      <c r="BL895" s="244"/>
      <c r="BM895" s="244"/>
      <c r="BN895" s="244"/>
      <c r="BO895" s="244"/>
      <c r="BP895" s="244"/>
    </row>
    <row r="896" customFormat="false" ht="15" hidden="false" customHeight="false" outlineLevel="0" collapsed="false">
      <c r="A896" s="241"/>
      <c r="B896" s="241"/>
      <c r="C896" s="241"/>
      <c r="D896" s="241"/>
      <c r="E896" s="241"/>
      <c r="F896" s="241"/>
      <c r="G896" s="241"/>
      <c r="H896" s="241"/>
      <c r="I896" s="241"/>
      <c r="J896" s="241"/>
      <c r="K896" s="241"/>
      <c r="L896" s="241"/>
      <c r="M896" s="244"/>
      <c r="N896" s="244"/>
      <c r="O896" s="244"/>
      <c r="P896" s="244"/>
      <c r="Q896" s="244"/>
      <c r="R896" s="244"/>
      <c r="S896" s="244"/>
      <c r="T896" s="245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  <c r="AJ896" s="244"/>
      <c r="AK896" s="244"/>
      <c r="AL896" s="244"/>
      <c r="AM896" s="244"/>
      <c r="AN896" s="244"/>
      <c r="AO896" s="244"/>
      <c r="AP896" s="244"/>
      <c r="AQ896" s="244"/>
      <c r="AR896" s="244"/>
      <c r="AS896" s="244"/>
      <c r="AT896" s="244"/>
      <c r="AU896" s="244"/>
      <c r="AV896" s="244"/>
      <c r="AW896" s="244"/>
      <c r="AX896" s="244"/>
      <c r="AY896" s="244"/>
      <c r="AZ896" s="244"/>
      <c r="BA896" s="244"/>
      <c r="BB896" s="244"/>
      <c r="BC896" s="244"/>
      <c r="BD896" s="244"/>
      <c r="BE896" s="244"/>
      <c r="BF896" s="244"/>
      <c r="BG896" s="244"/>
      <c r="BH896" s="244"/>
      <c r="BI896" s="244"/>
      <c r="BJ896" s="244"/>
      <c r="BK896" s="244"/>
      <c r="BL896" s="244"/>
      <c r="BM896" s="244"/>
      <c r="BN896" s="244"/>
      <c r="BO896" s="244"/>
      <c r="BP896" s="244"/>
    </row>
    <row r="897" customFormat="false" ht="15" hidden="false" customHeight="false" outlineLevel="0" collapsed="false">
      <c r="A897" s="241"/>
      <c r="B897" s="241"/>
      <c r="C897" s="241"/>
      <c r="D897" s="241"/>
      <c r="E897" s="241"/>
      <c r="F897" s="241"/>
      <c r="G897" s="241"/>
      <c r="H897" s="241"/>
      <c r="I897" s="241"/>
      <c r="J897" s="241"/>
      <c r="K897" s="241"/>
      <c r="L897" s="241"/>
      <c r="M897" s="244"/>
      <c r="N897" s="244"/>
      <c r="O897" s="244"/>
      <c r="P897" s="244"/>
      <c r="Q897" s="244"/>
      <c r="R897" s="244"/>
      <c r="S897" s="244"/>
      <c r="T897" s="245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  <c r="AJ897" s="244"/>
      <c r="AK897" s="244"/>
      <c r="AL897" s="244"/>
      <c r="AM897" s="244"/>
      <c r="AN897" s="244"/>
      <c r="AO897" s="244"/>
      <c r="AP897" s="244"/>
      <c r="AQ897" s="244"/>
      <c r="AR897" s="244"/>
      <c r="AS897" s="244"/>
      <c r="AT897" s="244"/>
      <c r="AU897" s="244"/>
      <c r="AV897" s="244"/>
      <c r="AW897" s="244"/>
      <c r="AX897" s="244"/>
      <c r="AY897" s="244"/>
      <c r="AZ897" s="244"/>
      <c r="BA897" s="244"/>
      <c r="BB897" s="244"/>
      <c r="BC897" s="244"/>
      <c r="BD897" s="244"/>
      <c r="BE897" s="244"/>
      <c r="BF897" s="244"/>
      <c r="BG897" s="244"/>
      <c r="BH897" s="244"/>
      <c r="BI897" s="244"/>
      <c r="BJ897" s="244"/>
      <c r="BK897" s="244"/>
      <c r="BL897" s="244"/>
      <c r="BM897" s="244"/>
      <c r="BN897" s="244"/>
      <c r="BO897" s="244"/>
      <c r="BP897" s="244"/>
    </row>
    <row r="898" customFormat="false" ht="15" hidden="false" customHeight="false" outlineLevel="0" collapsed="false">
      <c r="A898" s="241"/>
      <c r="B898" s="241"/>
      <c r="C898" s="241"/>
      <c r="D898" s="241"/>
      <c r="E898" s="241"/>
      <c r="F898" s="241"/>
      <c r="G898" s="241"/>
      <c r="H898" s="241"/>
      <c r="I898" s="241"/>
      <c r="J898" s="241"/>
      <c r="K898" s="241"/>
      <c r="L898" s="241"/>
      <c r="M898" s="244"/>
      <c r="N898" s="244"/>
      <c r="O898" s="244"/>
      <c r="P898" s="244"/>
      <c r="Q898" s="244"/>
      <c r="R898" s="244"/>
      <c r="S898" s="244"/>
      <c r="T898" s="245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  <c r="AJ898" s="244"/>
      <c r="AK898" s="244"/>
      <c r="AL898" s="244"/>
      <c r="AM898" s="244"/>
      <c r="AN898" s="244"/>
      <c r="AO898" s="244"/>
      <c r="AP898" s="244"/>
      <c r="AQ898" s="244"/>
      <c r="AR898" s="244"/>
      <c r="AS898" s="244"/>
      <c r="AT898" s="244"/>
      <c r="AU898" s="244"/>
      <c r="AV898" s="244"/>
      <c r="AW898" s="244"/>
      <c r="AX898" s="244"/>
      <c r="AY898" s="244"/>
      <c r="AZ898" s="244"/>
      <c r="BA898" s="244"/>
      <c r="BB898" s="244"/>
      <c r="BC898" s="244"/>
      <c r="BD898" s="244"/>
      <c r="BE898" s="244"/>
      <c r="BF898" s="244"/>
      <c r="BG898" s="244"/>
      <c r="BH898" s="244"/>
      <c r="BI898" s="244"/>
      <c r="BJ898" s="244"/>
      <c r="BK898" s="244"/>
      <c r="BL898" s="244"/>
      <c r="BM898" s="244"/>
      <c r="BN898" s="244"/>
      <c r="BO898" s="244"/>
      <c r="BP898" s="244"/>
    </row>
    <row r="899" customFormat="false" ht="15" hidden="false" customHeight="false" outlineLevel="0" collapsed="false">
      <c r="A899" s="241"/>
      <c r="B899" s="241"/>
      <c r="C899" s="241"/>
      <c r="D899" s="241"/>
      <c r="E899" s="241"/>
      <c r="F899" s="241"/>
      <c r="G899" s="241"/>
      <c r="H899" s="241"/>
      <c r="I899" s="241"/>
      <c r="J899" s="241"/>
      <c r="K899" s="241"/>
      <c r="L899" s="241"/>
      <c r="M899" s="244"/>
      <c r="N899" s="244"/>
      <c r="O899" s="244"/>
      <c r="P899" s="244"/>
      <c r="Q899" s="244"/>
      <c r="R899" s="244"/>
      <c r="S899" s="244"/>
      <c r="T899" s="245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  <c r="AJ899" s="244"/>
      <c r="AK899" s="244"/>
      <c r="AL899" s="244"/>
      <c r="AM899" s="244"/>
      <c r="AN899" s="244"/>
      <c r="AO899" s="244"/>
      <c r="AP899" s="244"/>
      <c r="AQ899" s="244"/>
      <c r="AR899" s="244"/>
      <c r="AS899" s="244"/>
      <c r="AT899" s="244"/>
      <c r="AU899" s="244"/>
      <c r="AV899" s="244"/>
      <c r="AW899" s="244"/>
      <c r="AX899" s="244"/>
      <c r="AY899" s="244"/>
      <c r="AZ899" s="244"/>
      <c r="BA899" s="244"/>
      <c r="BB899" s="244"/>
      <c r="BC899" s="244"/>
      <c r="BD899" s="244"/>
      <c r="BE899" s="244"/>
      <c r="BF899" s="244"/>
      <c r="BG899" s="244"/>
      <c r="BH899" s="244"/>
      <c r="BI899" s="244"/>
      <c r="BJ899" s="244"/>
      <c r="BK899" s="244"/>
      <c r="BL899" s="244"/>
      <c r="BM899" s="244"/>
      <c r="BN899" s="244"/>
      <c r="BO899" s="244"/>
      <c r="BP899" s="244"/>
    </row>
    <row r="900" customFormat="false" ht="15" hidden="false" customHeight="false" outlineLevel="0" collapsed="false">
      <c r="A900" s="241"/>
      <c r="B900" s="241"/>
      <c r="C900" s="241"/>
      <c r="D900" s="241"/>
      <c r="E900" s="241"/>
      <c r="F900" s="241"/>
      <c r="G900" s="241"/>
      <c r="H900" s="241"/>
      <c r="I900" s="241"/>
      <c r="J900" s="241"/>
      <c r="K900" s="241"/>
      <c r="L900" s="241"/>
      <c r="M900" s="244"/>
      <c r="N900" s="244"/>
      <c r="O900" s="244"/>
      <c r="P900" s="244"/>
      <c r="Q900" s="244"/>
      <c r="R900" s="244"/>
      <c r="S900" s="244"/>
      <c r="T900" s="245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  <c r="AJ900" s="244"/>
      <c r="AK900" s="244"/>
      <c r="AL900" s="244"/>
      <c r="AM900" s="244"/>
      <c r="AN900" s="244"/>
      <c r="AO900" s="244"/>
      <c r="AP900" s="244"/>
      <c r="AQ900" s="244"/>
      <c r="AR900" s="244"/>
      <c r="AS900" s="244"/>
      <c r="AT900" s="244"/>
      <c r="AU900" s="244"/>
      <c r="AV900" s="244"/>
      <c r="AW900" s="244"/>
      <c r="AX900" s="244"/>
      <c r="AY900" s="244"/>
      <c r="AZ900" s="244"/>
      <c r="BA900" s="244"/>
      <c r="BB900" s="244"/>
      <c r="BC900" s="244"/>
      <c r="BD900" s="244"/>
      <c r="BE900" s="244"/>
      <c r="BF900" s="244"/>
      <c r="BG900" s="244"/>
      <c r="BH900" s="244"/>
      <c r="BI900" s="244"/>
      <c r="BJ900" s="244"/>
      <c r="BK900" s="244"/>
      <c r="BL900" s="244"/>
      <c r="BM900" s="244"/>
      <c r="BN900" s="244"/>
      <c r="BO900" s="244"/>
      <c r="BP900" s="244"/>
    </row>
    <row r="901" customFormat="false" ht="15" hidden="false" customHeight="false" outlineLevel="0" collapsed="false">
      <c r="A901" s="241"/>
      <c r="B901" s="241"/>
      <c r="C901" s="241"/>
      <c r="D901" s="241"/>
      <c r="E901" s="241"/>
      <c r="F901" s="241"/>
      <c r="G901" s="241"/>
      <c r="H901" s="241"/>
      <c r="I901" s="241"/>
      <c r="J901" s="241"/>
      <c r="K901" s="241"/>
      <c r="L901" s="241"/>
      <c r="M901" s="244"/>
      <c r="N901" s="244"/>
      <c r="O901" s="244"/>
      <c r="P901" s="244"/>
      <c r="Q901" s="244"/>
      <c r="R901" s="244"/>
      <c r="S901" s="244"/>
      <c r="T901" s="245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  <c r="AJ901" s="244"/>
      <c r="AK901" s="244"/>
      <c r="AL901" s="244"/>
      <c r="AM901" s="244"/>
      <c r="AN901" s="244"/>
      <c r="AO901" s="244"/>
      <c r="AP901" s="244"/>
      <c r="AQ901" s="244"/>
      <c r="AR901" s="244"/>
      <c r="AS901" s="244"/>
      <c r="AT901" s="244"/>
      <c r="AU901" s="244"/>
      <c r="AV901" s="244"/>
      <c r="AW901" s="244"/>
      <c r="AX901" s="244"/>
      <c r="AY901" s="244"/>
      <c r="AZ901" s="244"/>
      <c r="BA901" s="244"/>
      <c r="BB901" s="244"/>
      <c r="BC901" s="244"/>
      <c r="BD901" s="244"/>
      <c r="BE901" s="244"/>
      <c r="BF901" s="244"/>
      <c r="BG901" s="244"/>
      <c r="BH901" s="244"/>
      <c r="BI901" s="244"/>
      <c r="BJ901" s="244"/>
      <c r="BK901" s="244"/>
      <c r="BL901" s="244"/>
      <c r="BM901" s="244"/>
      <c r="BN901" s="244"/>
      <c r="BO901" s="244"/>
      <c r="BP901" s="244"/>
    </row>
    <row r="902" customFormat="false" ht="15" hidden="false" customHeight="false" outlineLevel="0" collapsed="false">
      <c r="A902" s="241"/>
      <c r="B902" s="241"/>
      <c r="C902" s="241"/>
      <c r="D902" s="241"/>
      <c r="E902" s="241"/>
      <c r="F902" s="241"/>
      <c r="G902" s="241"/>
      <c r="H902" s="241"/>
      <c r="I902" s="241"/>
      <c r="J902" s="241"/>
      <c r="K902" s="241"/>
      <c r="L902" s="241"/>
      <c r="M902" s="244"/>
      <c r="N902" s="244"/>
      <c r="O902" s="244"/>
      <c r="P902" s="244"/>
      <c r="Q902" s="244"/>
      <c r="R902" s="244"/>
      <c r="S902" s="244"/>
      <c r="T902" s="245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  <c r="AJ902" s="244"/>
      <c r="AK902" s="244"/>
      <c r="AL902" s="244"/>
      <c r="AM902" s="244"/>
      <c r="AN902" s="244"/>
      <c r="AO902" s="244"/>
      <c r="AP902" s="244"/>
      <c r="AQ902" s="244"/>
      <c r="AR902" s="244"/>
      <c r="AS902" s="244"/>
      <c r="AT902" s="244"/>
      <c r="AU902" s="244"/>
      <c r="AV902" s="244"/>
      <c r="AW902" s="244"/>
      <c r="AX902" s="244"/>
      <c r="AY902" s="244"/>
      <c r="AZ902" s="244"/>
      <c r="BA902" s="244"/>
      <c r="BB902" s="244"/>
      <c r="BC902" s="244"/>
      <c r="BD902" s="244"/>
      <c r="BE902" s="244"/>
      <c r="BF902" s="244"/>
      <c r="BG902" s="244"/>
      <c r="BH902" s="244"/>
      <c r="BI902" s="244"/>
      <c r="BJ902" s="244"/>
      <c r="BK902" s="244"/>
      <c r="BL902" s="244"/>
      <c r="BM902" s="244"/>
      <c r="BN902" s="244"/>
      <c r="BO902" s="244"/>
      <c r="BP902" s="244"/>
    </row>
    <row r="903" customFormat="false" ht="15" hidden="false" customHeight="false" outlineLevel="0" collapsed="false">
      <c r="A903" s="241"/>
      <c r="B903" s="241"/>
      <c r="C903" s="241"/>
      <c r="D903" s="241"/>
      <c r="E903" s="241"/>
      <c r="F903" s="241"/>
      <c r="G903" s="241"/>
      <c r="H903" s="241"/>
      <c r="I903" s="241"/>
      <c r="J903" s="241"/>
      <c r="K903" s="241"/>
      <c r="L903" s="241"/>
      <c r="M903" s="244"/>
      <c r="N903" s="244"/>
      <c r="O903" s="244"/>
      <c r="P903" s="244"/>
      <c r="Q903" s="244"/>
      <c r="R903" s="244"/>
      <c r="S903" s="244"/>
      <c r="T903" s="245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  <c r="AJ903" s="244"/>
      <c r="AK903" s="244"/>
      <c r="AL903" s="244"/>
      <c r="AM903" s="244"/>
      <c r="AN903" s="244"/>
      <c r="AO903" s="244"/>
      <c r="AP903" s="244"/>
      <c r="AQ903" s="244"/>
      <c r="AR903" s="244"/>
      <c r="AS903" s="244"/>
      <c r="AT903" s="244"/>
      <c r="AU903" s="244"/>
      <c r="AV903" s="244"/>
      <c r="AW903" s="244"/>
      <c r="AX903" s="244"/>
      <c r="AY903" s="244"/>
      <c r="AZ903" s="244"/>
      <c r="BA903" s="244"/>
      <c r="BB903" s="244"/>
      <c r="BC903" s="244"/>
      <c r="BD903" s="244"/>
      <c r="BE903" s="244"/>
      <c r="BF903" s="244"/>
      <c r="BG903" s="244"/>
      <c r="BH903" s="244"/>
      <c r="BI903" s="244"/>
      <c r="BJ903" s="244"/>
      <c r="BK903" s="244"/>
      <c r="BL903" s="244"/>
      <c r="BM903" s="244"/>
      <c r="BN903" s="244"/>
      <c r="BO903" s="244"/>
      <c r="BP903" s="244"/>
    </row>
    <row r="904" customFormat="false" ht="15" hidden="false" customHeight="false" outlineLevel="0" collapsed="false">
      <c r="A904" s="241"/>
      <c r="B904" s="241"/>
      <c r="C904" s="241"/>
      <c r="D904" s="241"/>
      <c r="E904" s="241"/>
      <c r="F904" s="241"/>
      <c r="G904" s="241"/>
      <c r="H904" s="241"/>
      <c r="I904" s="241"/>
      <c r="J904" s="241"/>
      <c r="K904" s="241"/>
      <c r="L904" s="241"/>
      <c r="M904" s="244"/>
      <c r="N904" s="244"/>
      <c r="O904" s="244"/>
      <c r="P904" s="244"/>
      <c r="Q904" s="244"/>
      <c r="R904" s="244"/>
      <c r="S904" s="244"/>
      <c r="T904" s="245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  <c r="AJ904" s="244"/>
      <c r="AK904" s="244"/>
      <c r="AL904" s="244"/>
      <c r="AM904" s="244"/>
      <c r="AN904" s="244"/>
      <c r="AO904" s="244"/>
      <c r="AP904" s="244"/>
      <c r="AQ904" s="244"/>
      <c r="AR904" s="244"/>
      <c r="AS904" s="244"/>
      <c r="AT904" s="244"/>
      <c r="AU904" s="244"/>
      <c r="AV904" s="244"/>
      <c r="AW904" s="244"/>
      <c r="AX904" s="244"/>
      <c r="AY904" s="244"/>
      <c r="AZ904" s="244"/>
      <c r="BA904" s="244"/>
      <c r="BB904" s="244"/>
      <c r="BC904" s="244"/>
      <c r="BD904" s="244"/>
      <c r="BE904" s="244"/>
      <c r="BF904" s="244"/>
      <c r="BG904" s="244"/>
      <c r="BH904" s="244"/>
      <c r="BI904" s="244"/>
      <c r="BJ904" s="244"/>
      <c r="BK904" s="244"/>
      <c r="BL904" s="244"/>
      <c r="BM904" s="244"/>
      <c r="BN904" s="244"/>
      <c r="BO904" s="244"/>
      <c r="BP904" s="244"/>
    </row>
    <row r="905" customFormat="false" ht="15" hidden="false" customHeight="false" outlineLevel="0" collapsed="false">
      <c r="A905" s="241"/>
      <c r="B905" s="241"/>
      <c r="C905" s="241"/>
      <c r="D905" s="241"/>
      <c r="E905" s="241"/>
      <c r="F905" s="241"/>
      <c r="G905" s="241"/>
      <c r="H905" s="241"/>
      <c r="I905" s="241"/>
      <c r="J905" s="241"/>
      <c r="K905" s="241"/>
      <c r="L905" s="241"/>
      <c r="M905" s="244"/>
      <c r="N905" s="244"/>
      <c r="O905" s="244"/>
      <c r="P905" s="244"/>
      <c r="Q905" s="244"/>
      <c r="R905" s="244"/>
      <c r="S905" s="244"/>
      <c r="T905" s="245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  <c r="AJ905" s="244"/>
      <c r="AK905" s="244"/>
      <c r="AL905" s="244"/>
      <c r="AM905" s="244"/>
      <c r="AN905" s="244"/>
      <c r="AO905" s="244"/>
      <c r="AP905" s="244"/>
      <c r="AQ905" s="244"/>
      <c r="AR905" s="244"/>
      <c r="AS905" s="244"/>
      <c r="AT905" s="244"/>
      <c r="AU905" s="244"/>
      <c r="AV905" s="244"/>
      <c r="AW905" s="244"/>
      <c r="AX905" s="244"/>
      <c r="AY905" s="244"/>
      <c r="AZ905" s="244"/>
      <c r="BA905" s="244"/>
      <c r="BB905" s="244"/>
      <c r="BC905" s="244"/>
      <c r="BD905" s="244"/>
      <c r="BE905" s="244"/>
      <c r="BF905" s="244"/>
      <c r="BG905" s="244"/>
      <c r="BH905" s="244"/>
      <c r="BI905" s="244"/>
      <c r="BJ905" s="244"/>
      <c r="BK905" s="244"/>
      <c r="BL905" s="244"/>
      <c r="BM905" s="244"/>
      <c r="BN905" s="244"/>
      <c r="BO905" s="244"/>
      <c r="BP905" s="244"/>
    </row>
    <row r="906" customFormat="false" ht="15" hidden="false" customHeight="false" outlineLevel="0" collapsed="false">
      <c r="A906" s="241"/>
      <c r="B906" s="241"/>
      <c r="C906" s="241"/>
      <c r="D906" s="241"/>
      <c r="E906" s="241"/>
      <c r="F906" s="241"/>
      <c r="G906" s="241"/>
      <c r="H906" s="241"/>
      <c r="I906" s="241"/>
      <c r="J906" s="241"/>
      <c r="K906" s="241"/>
      <c r="L906" s="241"/>
      <c r="M906" s="244"/>
      <c r="N906" s="244"/>
      <c r="O906" s="244"/>
      <c r="P906" s="244"/>
      <c r="Q906" s="244"/>
      <c r="R906" s="244"/>
      <c r="S906" s="244"/>
      <c r="T906" s="245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  <c r="AJ906" s="244"/>
      <c r="AK906" s="244"/>
      <c r="AL906" s="244"/>
      <c r="AM906" s="244"/>
      <c r="AN906" s="244"/>
      <c r="AO906" s="244"/>
      <c r="AP906" s="244"/>
      <c r="AQ906" s="244"/>
      <c r="AR906" s="244"/>
      <c r="AS906" s="244"/>
      <c r="AT906" s="244"/>
      <c r="AU906" s="244"/>
      <c r="AV906" s="244"/>
      <c r="AW906" s="244"/>
      <c r="AX906" s="244"/>
      <c r="AY906" s="244"/>
      <c r="AZ906" s="244"/>
      <c r="BA906" s="244"/>
      <c r="BB906" s="244"/>
      <c r="BC906" s="244"/>
      <c r="BD906" s="244"/>
      <c r="BE906" s="244"/>
      <c r="BF906" s="244"/>
      <c r="BG906" s="244"/>
      <c r="BH906" s="244"/>
      <c r="BI906" s="244"/>
      <c r="BJ906" s="244"/>
      <c r="BK906" s="244"/>
      <c r="BL906" s="244"/>
      <c r="BM906" s="244"/>
      <c r="BN906" s="244"/>
      <c r="BO906" s="244"/>
      <c r="BP906" s="244"/>
    </row>
    <row r="907" customFormat="false" ht="15" hidden="false" customHeight="false" outlineLevel="0" collapsed="false">
      <c r="A907" s="241"/>
      <c r="B907" s="241"/>
      <c r="C907" s="241"/>
      <c r="D907" s="241"/>
      <c r="E907" s="241"/>
      <c r="F907" s="241"/>
      <c r="G907" s="241"/>
      <c r="H907" s="241"/>
      <c r="I907" s="241"/>
      <c r="J907" s="241"/>
      <c r="K907" s="241"/>
      <c r="L907" s="241"/>
      <c r="M907" s="244"/>
      <c r="N907" s="244"/>
      <c r="O907" s="244"/>
      <c r="P907" s="244"/>
      <c r="Q907" s="244"/>
      <c r="R907" s="244"/>
      <c r="S907" s="244"/>
      <c r="T907" s="245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  <c r="AJ907" s="244"/>
      <c r="AK907" s="244"/>
      <c r="AL907" s="244"/>
      <c r="AM907" s="244"/>
      <c r="AN907" s="244"/>
      <c r="AO907" s="244"/>
      <c r="AP907" s="244"/>
      <c r="AQ907" s="244"/>
      <c r="AR907" s="244"/>
      <c r="AS907" s="244"/>
      <c r="AT907" s="244"/>
      <c r="AU907" s="244"/>
      <c r="AV907" s="244"/>
      <c r="AW907" s="244"/>
      <c r="AX907" s="244"/>
      <c r="AY907" s="244"/>
      <c r="AZ907" s="244"/>
      <c r="BA907" s="244"/>
      <c r="BB907" s="244"/>
      <c r="BC907" s="244"/>
      <c r="BD907" s="244"/>
      <c r="BE907" s="244"/>
      <c r="BF907" s="244"/>
      <c r="BG907" s="244"/>
      <c r="BH907" s="244"/>
      <c r="BI907" s="244"/>
      <c r="BJ907" s="244"/>
      <c r="BK907" s="244"/>
      <c r="BL907" s="244"/>
      <c r="BM907" s="244"/>
      <c r="BN907" s="244"/>
      <c r="BO907" s="244"/>
      <c r="BP907" s="244"/>
    </row>
    <row r="908" customFormat="false" ht="15" hidden="false" customHeight="false" outlineLevel="0" collapsed="false">
      <c r="A908" s="241"/>
      <c r="B908" s="241"/>
      <c r="C908" s="241"/>
      <c r="D908" s="241"/>
      <c r="E908" s="241"/>
      <c r="F908" s="241"/>
      <c r="G908" s="241"/>
      <c r="H908" s="241"/>
      <c r="I908" s="241"/>
      <c r="J908" s="241"/>
      <c r="K908" s="241"/>
      <c r="L908" s="241"/>
      <c r="M908" s="244"/>
      <c r="N908" s="244"/>
      <c r="O908" s="244"/>
      <c r="P908" s="244"/>
      <c r="Q908" s="244"/>
      <c r="R908" s="244"/>
      <c r="S908" s="244"/>
      <c r="T908" s="245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  <c r="AJ908" s="244"/>
      <c r="AK908" s="244"/>
      <c r="AL908" s="244"/>
      <c r="AM908" s="244"/>
      <c r="AN908" s="244"/>
      <c r="AO908" s="244"/>
      <c r="AP908" s="244"/>
      <c r="AQ908" s="244"/>
      <c r="AR908" s="244"/>
      <c r="AS908" s="244"/>
      <c r="AT908" s="244"/>
      <c r="AU908" s="244"/>
      <c r="AV908" s="244"/>
      <c r="AW908" s="244"/>
      <c r="AX908" s="244"/>
      <c r="AY908" s="244"/>
      <c r="AZ908" s="244"/>
      <c r="BA908" s="244"/>
      <c r="BB908" s="244"/>
      <c r="BC908" s="244"/>
      <c r="BD908" s="244"/>
      <c r="BE908" s="244"/>
      <c r="BF908" s="244"/>
      <c r="BG908" s="244"/>
      <c r="BH908" s="244"/>
      <c r="BI908" s="244"/>
      <c r="BJ908" s="244"/>
      <c r="BK908" s="244"/>
      <c r="BL908" s="244"/>
      <c r="BM908" s="244"/>
      <c r="BN908" s="244"/>
      <c r="BO908" s="244"/>
      <c r="BP908" s="244"/>
    </row>
    <row r="909" customFormat="false" ht="15" hidden="false" customHeight="false" outlineLevel="0" collapsed="false">
      <c r="A909" s="241"/>
      <c r="B909" s="241"/>
      <c r="C909" s="241"/>
      <c r="D909" s="241"/>
      <c r="E909" s="241"/>
      <c r="F909" s="241"/>
      <c r="G909" s="241"/>
      <c r="H909" s="241"/>
      <c r="I909" s="241"/>
      <c r="J909" s="241"/>
      <c r="K909" s="241"/>
      <c r="L909" s="241"/>
      <c r="M909" s="244"/>
      <c r="N909" s="244"/>
      <c r="O909" s="244"/>
      <c r="P909" s="244"/>
      <c r="Q909" s="244"/>
      <c r="R909" s="244"/>
      <c r="S909" s="244"/>
      <c r="T909" s="245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  <c r="AJ909" s="244"/>
      <c r="AK909" s="244"/>
      <c r="AL909" s="244"/>
      <c r="AM909" s="244"/>
      <c r="AN909" s="244"/>
      <c r="AO909" s="244"/>
      <c r="AP909" s="244"/>
      <c r="AQ909" s="244"/>
      <c r="AR909" s="244"/>
      <c r="AS909" s="244"/>
      <c r="AT909" s="244"/>
      <c r="AU909" s="244"/>
      <c r="AV909" s="244"/>
      <c r="AW909" s="244"/>
      <c r="AX909" s="244"/>
      <c r="AY909" s="244"/>
      <c r="AZ909" s="244"/>
      <c r="BA909" s="244"/>
      <c r="BB909" s="244"/>
      <c r="BC909" s="244"/>
      <c r="BD909" s="244"/>
      <c r="BE909" s="244"/>
      <c r="BF909" s="244"/>
      <c r="BG909" s="244"/>
      <c r="BH909" s="244"/>
      <c r="BI909" s="244"/>
      <c r="BJ909" s="244"/>
      <c r="BK909" s="244"/>
      <c r="BL909" s="244"/>
      <c r="BM909" s="244"/>
      <c r="BN909" s="244"/>
      <c r="BO909" s="244"/>
      <c r="BP909" s="244"/>
    </row>
    <row r="910" customFormat="false" ht="15" hidden="false" customHeight="false" outlineLevel="0" collapsed="false">
      <c r="A910" s="241"/>
      <c r="B910" s="241"/>
      <c r="C910" s="241"/>
      <c r="D910" s="241"/>
      <c r="E910" s="241"/>
      <c r="F910" s="241"/>
      <c r="G910" s="241"/>
      <c r="H910" s="241"/>
      <c r="I910" s="241"/>
      <c r="J910" s="241"/>
      <c r="K910" s="241"/>
      <c r="L910" s="241"/>
      <c r="M910" s="244"/>
      <c r="N910" s="244"/>
      <c r="O910" s="244"/>
      <c r="P910" s="244"/>
      <c r="Q910" s="244"/>
      <c r="R910" s="244"/>
      <c r="S910" s="244"/>
      <c r="T910" s="245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  <c r="AJ910" s="244"/>
      <c r="AK910" s="244"/>
      <c r="AL910" s="244"/>
      <c r="AM910" s="244"/>
      <c r="AN910" s="244"/>
      <c r="AO910" s="244"/>
      <c r="AP910" s="244"/>
      <c r="AQ910" s="244"/>
      <c r="AR910" s="244"/>
      <c r="AS910" s="244"/>
      <c r="AT910" s="244"/>
      <c r="AU910" s="244"/>
      <c r="AV910" s="244"/>
      <c r="AW910" s="244"/>
      <c r="AX910" s="244"/>
      <c r="AY910" s="244"/>
      <c r="AZ910" s="244"/>
      <c r="BA910" s="244"/>
      <c r="BB910" s="244"/>
      <c r="BC910" s="244"/>
      <c r="BD910" s="244"/>
      <c r="BE910" s="244"/>
      <c r="BF910" s="244"/>
      <c r="BG910" s="244"/>
      <c r="BH910" s="244"/>
      <c r="BI910" s="244"/>
      <c r="BJ910" s="244"/>
      <c r="BK910" s="244"/>
      <c r="BL910" s="244"/>
      <c r="BM910" s="244"/>
      <c r="BN910" s="244"/>
      <c r="BO910" s="244"/>
      <c r="BP910" s="244"/>
    </row>
    <row r="911" customFormat="false" ht="15" hidden="false" customHeight="false" outlineLevel="0" collapsed="false">
      <c r="A911" s="241"/>
      <c r="B911" s="241"/>
      <c r="C911" s="241"/>
      <c r="D911" s="241"/>
      <c r="E911" s="241"/>
      <c r="F911" s="241"/>
      <c r="G911" s="241"/>
      <c r="H911" s="241"/>
      <c r="I911" s="241"/>
      <c r="J911" s="241"/>
      <c r="K911" s="241"/>
      <c r="L911" s="241"/>
      <c r="M911" s="244"/>
      <c r="N911" s="244"/>
      <c r="O911" s="244"/>
      <c r="P911" s="244"/>
      <c r="Q911" s="244"/>
      <c r="R911" s="244"/>
      <c r="S911" s="244"/>
      <c r="T911" s="245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  <c r="AJ911" s="244"/>
      <c r="AK911" s="244"/>
      <c r="AL911" s="244"/>
      <c r="AM911" s="244"/>
      <c r="AN911" s="244"/>
      <c r="AO911" s="244"/>
      <c r="AP911" s="244"/>
      <c r="AQ911" s="244"/>
      <c r="AR911" s="244"/>
      <c r="AS911" s="244"/>
      <c r="AT911" s="244"/>
      <c r="AU911" s="244"/>
      <c r="AV911" s="244"/>
      <c r="AW911" s="244"/>
      <c r="AX911" s="244"/>
      <c r="AY911" s="244"/>
      <c r="AZ911" s="244"/>
      <c r="BA911" s="244"/>
      <c r="BB911" s="244"/>
      <c r="BC911" s="244"/>
      <c r="BD911" s="244"/>
      <c r="BE911" s="244"/>
      <c r="BF911" s="244"/>
      <c r="BG911" s="244"/>
      <c r="BH911" s="244"/>
      <c r="BI911" s="244"/>
      <c r="BJ911" s="244"/>
      <c r="BK911" s="244"/>
      <c r="BL911" s="244"/>
      <c r="BM911" s="244"/>
      <c r="BN911" s="244"/>
      <c r="BO911" s="244"/>
      <c r="BP911" s="244"/>
    </row>
    <row r="912" customFormat="false" ht="15" hidden="false" customHeight="false" outlineLevel="0" collapsed="false">
      <c r="A912" s="241"/>
      <c r="B912" s="241"/>
      <c r="C912" s="241"/>
      <c r="D912" s="241"/>
      <c r="E912" s="241"/>
      <c r="F912" s="241"/>
      <c r="G912" s="241"/>
      <c r="H912" s="241"/>
      <c r="I912" s="241"/>
      <c r="J912" s="241"/>
      <c r="K912" s="241"/>
      <c r="L912" s="241"/>
      <c r="M912" s="244"/>
      <c r="N912" s="244"/>
      <c r="O912" s="244"/>
      <c r="P912" s="244"/>
      <c r="Q912" s="244"/>
      <c r="R912" s="244"/>
      <c r="S912" s="244"/>
      <c r="T912" s="245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  <c r="AJ912" s="244"/>
      <c r="AK912" s="244"/>
      <c r="AL912" s="244"/>
      <c r="AM912" s="244"/>
      <c r="AN912" s="244"/>
      <c r="AO912" s="244"/>
      <c r="AP912" s="244"/>
      <c r="AQ912" s="244"/>
      <c r="AR912" s="244"/>
      <c r="AS912" s="244"/>
      <c r="AT912" s="244"/>
      <c r="AU912" s="244"/>
      <c r="AV912" s="244"/>
      <c r="AW912" s="244"/>
      <c r="AX912" s="244"/>
      <c r="AY912" s="244"/>
      <c r="AZ912" s="244"/>
      <c r="BA912" s="244"/>
      <c r="BB912" s="244"/>
      <c r="BC912" s="244"/>
      <c r="BD912" s="244"/>
      <c r="BE912" s="244"/>
      <c r="BF912" s="244"/>
      <c r="BG912" s="244"/>
      <c r="BH912" s="244"/>
      <c r="BI912" s="244"/>
      <c r="BJ912" s="244"/>
      <c r="BK912" s="244"/>
      <c r="BL912" s="244"/>
      <c r="BM912" s="244"/>
      <c r="BN912" s="244"/>
      <c r="BO912" s="244"/>
      <c r="BP912" s="244"/>
    </row>
    <row r="913" customFormat="false" ht="15" hidden="false" customHeight="false" outlineLevel="0" collapsed="false">
      <c r="A913" s="241"/>
      <c r="B913" s="241"/>
      <c r="C913" s="241"/>
      <c r="D913" s="241"/>
      <c r="E913" s="241"/>
      <c r="F913" s="241"/>
      <c r="G913" s="241"/>
      <c r="H913" s="241"/>
      <c r="I913" s="241"/>
      <c r="J913" s="241"/>
      <c r="K913" s="241"/>
      <c r="L913" s="241"/>
      <c r="M913" s="244"/>
      <c r="N913" s="244"/>
      <c r="O913" s="244"/>
      <c r="P913" s="244"/>
      <c r="Q913" s="244"/>
      <c r="R913" s="244"/>
      <c r="S913" s="244"/>
      <c r="T913" s="245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  <c r="AJ913" s="244"/>
      <c r="AK913" s="244"/>
      <c r="AL913" s="244"/>
      <c r="AM913" s="244"/>
      <c r="AN913" s="244"/>
      <c r="AO913" s="244"/>
      <c r="AP913" s="244"/>
      <c r="AQ913" s="244"/>
      <c r="AR913" s="244"/>
      <c r="AS913" s="244"/>
      <c r="AT913" s="244"/>
      <c r="AU913" s="244"/>
      <c r="AV913" s="244"/>
      <c r="AW913" s="244"/>
      <c r="AX913" s="244"/>
      <c r="AY913" s="244"/>
      <c r="AZ913" s="244"/>
      <c r="BA913" s="244"/>
      <c r="BB913" s="244"/>
      <c r="BC913" s="244"/>
      <c r="BD913" s="244"/>
      <c r="BE913" s="244"/>
      <c r="BF913" s="244"/>
      <c r="BG913" s="244"/>
      <c r="BH913" s="244"/>
      <c r="BI913" s="244"/>
      <c r="BJ913" s="244"/>
      <c r="BK913" s="244"/>
      <c r="BL913" s="244"/>
      <c r="BM913" s="244"/>
      <c r="BN913" s="244"/>
      <c r="BO913" s="244"/>
      <c r="BP913" s="244"/>
    </row>
    <row r="914" customFormat="false" ht="15" hidden="false" customHeight="false" outlineLevel="0" collapsed="false">
      <c r="A914" s="241"/>
      <c r="B914" s="241"/>
      <c r="C914" s="241"/>
      <c r="D914" s="241"/>
      <c r="E914" s="241"/>
      <c r="F914" s="241"/>
      <c r="G914" s="241"/>
      <c r="H914" s="241"/>
      <c r="I914" s="241"/>
      <c r="J914" s="241"/>
      <c r="K914" s="241"/>
      <c r="L914" s="241"/>
      <c r="M914" s="244"/>
      <c r="N914" s="244"/>
      <c r="O914" s="244"/>
      <c r="P914" s="244"/>
      <c r="Q914" s="244"/>
      <c r="R914" s="244"/>
      <c r="S914" s="244"/>
      <c r="T914" s="245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  <c r="AJ914" s="244"/>
      <c r="AK914" s="244"/>
      <c r="AL914" s="244"/>
      <c r="AM914" s="244"/>
      <c r="AN914" s="244"/>
      <c r="AO914" s="244"/>
      <c r="AP914" s="244"/>
      <c r="AQ914" s="244"/>
      <c r="AR914" s="244"/>
      <c r="AS914" s="244"/>
      <c r="AT914" s="244"/>
      <c r="AU914" s="244"/>
      <c r="AV914" s="244"/>
      <c r="AW914" s="244"/>
      <c r="AX914" s="244"/>
      <c r="AY914" s="244"/>
      <c r="AZ914" s="244"/>
      <c r="BA914" s="244"/>
      <c r="BB914" s="244"/>
      <c r="BC914" s="244"/>
      <c r="BD914" s="244"/>
      <c r="BE914" s="244"/>
      <c r="BF914" s="244"/>
      <c r="BG914" s="244"/>
      <c r="BH914" s="244"/>
      <c r="BI914" s="244"/>
      <c r="BJ914" s="244"/>
      <c r="BK914" s="244"/>
      <c r="BL914" s="244"/>
      <c r="BM914" s="244"/>
      <c r="BN914" s="244"/>
      <c r="BO914" s="244"/>
      <c r="BP914" s="244"/>
    </row>
    <row r="915" customFormat="false" ht="15" hidden="false" customHeight="false" outlineLevel="0" collapsed="false">
      <c r="A915" s="241"/>
      <c r="B915" s="241"/>
      <c r="C915" s="241"/>
      <c r="D915" s="241"/>
      <c r="E915" s="241"/>
      <c r="F915" s="241"/>
      <c r="G915" s="241"/>
      <c r="H915" s="241"/>
      <c r="I915" s="241"/>
      <c r="J915" s="241"/>
      <c r="K915" s="241"/>
      <c r="L915" s="241"/>
      <c r="M915" s="244"/>
      <c r="N915" s="244"/>
      <c r="O915" s="244"/>
      <c r="P915" s="244"/>
      <c r="Q915" s="244"/>
      <c r="R915" s="244"/>
      <c r="S915" s="244"/>
      <c r="T915" s="245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  <c r="AJ915" s="244"/>
      <c r="AK915" s="244"/>
      <c r="AL915" s="244"/>
      <c r="AM915" s="244"/>
      <c r="AN915" s="244"/>
      <c r="AO915" s="244"/>
      <c r="AP915" s="244"/>
      <c r="AQ915" s="244"/>
      <c r="AR915" s="244"/>
      <c r="AS915" s="244"/>
      <c r="AT915" s="244"/>
      <c r="AU915" s="244"/>
      <c r="AV915" s="244"/>
      <c r="AW915" s="244"/>
      <c r="AX915" s="244"/>
      <c r="AY915" s="244"/>
      <c r="AZ915" s="244"/>
      <c r="BA915" s="244"/>
      <c r="BB915" s="244"/>
      <c r="BC915" s="244"/>
      <c r="BD915" s="244"/>
      <c r="BE915" s="244"/>
      <c r="BF915" s="244"/>
      <c r="BG915" s="244"/>
      <c r="BH915" s="244"/>
      <c r="BI915" s="244"/>
      <c r="BJ915" s="244"/>
      <c r="BK915" s="244"/>
      <c r="BL915" s="244"/>
      <c r="BM915" s="244"/>
      <c r="BN915" s="244"/>
      <c r="BO915" s="244"/>
      <c r="BP915" s="244"/>
    </row>
    <row r="916" customFormat="false" ht="15" hidden="false" customHeight="false" outlineLevel="0" collapsed="false">
      <c r="A916" s="241"/>
      <c r="B916" s="241"/>
      <c r="C916" s="241"/>
      <c r="D916" s="241"/>
      <c r="E916" s="241"/>
      <c r="F916" s="241"/>
      <c r="G916" s="241"/>
      <c r="H916" s="241"/>
      <c r="I916" s="241"/>
      <c r="J916" s="241"/>
      <c r="K916" s="241"/>
      <c r="L916" s="241"/>
      <c r="M916" s="244"/>
      <c r="N916" s="244"/>
      <c r="O916" s="244"/>
      <c r="P916" s="244"/>
      <c r="Q916" s="244"/>
      <c r="R916" s="244"/>
      <c r="S916" s="244"/>
      <c r="T916" s="245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  <c r="AJ916" s="244"/>
      <c r="AK916" s="244"/>
      <c r="AL916" s="244"/>
      <c r="AM916" s="244"/>
      <c r="AN916" s="244"/>
      <c r="AO916" s="244"/>
      <c r="AP916" s="244"/>
      <c r="AQ916" s="244"/>
      <c r="AR916" s="244"/>
      <c r="AS916" s="244"/>
      <c r="AT916" s="244"/>
      <c r="AU916" s="244"/>
      <c r="AV916" s="244"/>
      <c r="AW916" s="244"/>
      <c r="AX916" s="244"/>
      <c r="AY916" s="244"/>
      <c r="AZ916" s="244"/>
      <c r="BA916" s="244"/>
      <c r="BB916" s="244"/>
      <c r="BC916" s="244"/>
      <c r="BD916" s="244"/>
      <c r="BE916" s="244"/>
      <c r="BF916" s="244"/>
      <c r="BG916" s="244"/>
      <c r="BH916" s="244"/>
      <c r="BI916" s="244"/>
      <c r="BJ916" s="244"/>
      <c r="BK916" s="244"/>
      <c r="BL916" s="244"/>
      <c r="BM916" s="244"/>
      <c r="BN916" s="244"/>
      <c r="BO916" s="244"/>
      <c r="BP916" s="244"/>
    </row>
    <row r="917" customFormat="false" ht="15" hidden="false" customHeight="false" outlineLevel="0" collapsed="false">
      <c r="A917" s="241"/>
      <c r="B917" s="241"/>
      <c r="C917" s="241"/>
      <c r="D917" s="241"/>
      <c r="E917" s="241"/>
      <c r="F917" s="241"/>
      <c r="G917" s="241"/>
      <c r="H917" s="241"/>
      <c r="I917" s="241"/>
      <c r="J917" s="241"/>
      <c r="K917" s="241"/>
      <c r="L917" s="241"/>
      <c r="M917" s="244"/>
      <c r="N917" s="244"/>
      <c r="O917" s="244"/>
      <c r="P917" s="244"/>
      <c r="Q917" s="244"/>
      <c r="R917" s="244"/>
      <c r="S917" s="244"/>
      <c r="T917" s="245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  <c r="AJ917" s="244"/>
      <c r="AK917" s="244"/>
      <c r="AL917" s="244"/>
      <c r="AM917" s="244"/>
      <c r="AN917" s="244"/>
      <c r="AO917" s="244"/>
      <c r="AP917" s="244"/>
      <c r="AQ917" s="244"/>
      <c r="AR917" s="244"/>
      <c r="AS917" s="244"/>
      <c r="AT917" s="244"/>
      <c r="AU917" s="244"/>
      <c r="AV917" s="244"/>
      <c r="AW917" s="244"/>
      <c r="AX917" s="244"/>
      <c r="AY917" s="244"/>
      <c r="AZ917" s="244"/>
      <c r="BA917" s="244"/>
      <c r="BB917" s="244"/>
      <c r="BC917" s="244"/>
      <c r="BD917" s="244"/>
      <c r="BE917" s="244"/>
      <c r="BF917" s="244"/>
      <c r="BG917" s="244"/>
      <c r="BH917" s="244"/>
      <c r="BI917" s="244"/>
      <c r="BJ917" s="244"/>
      <c r="BK917" s="244"/>
      <c r="BL917" s="244"/>
      <c r="BM917" s="244"/>
      <c r="BN917" s="244"/>
      <c r="BO917" s="244"/>
      <c r="BP917" s="244"/>
    </row>
    <row r="918" customFormat="false" ht="15" hidden="false" customHeight="false" outlineLevel="0" collapsed="false">
      <c r="A918" s="241"/>
      <c r="B918" s="241"/>
      <c r="C918" s="241"/>
      <c r="D918" s="241"/>
      <c r="E918" s="241"/>
      <c r="F918" s="241"/>
      <c r="G918" s="241"/>
      <c r="H918" s="241"/>
      <c r="I918" s="241"/>
      <c r="J918" s="241"/>
      <c r="K918" s="241"/>
      <c r="L918" s="241"/>
      <c r="M918" s="244"/>
      <c r="N918" s="244"/>
      <c r="O918" s="244"/>
      <c r="P918" s="244"/>
      <c r="Q918" s="244"/>
      <c r="R918" s="244"/>
      <c r="S918" s="244"/>
      <c r="T918" s="245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  <c r="AJ918" s="244"/>
      <c r="AK918" s="244"/>
      <c r="AL918" s="244"/>
      <c r="AM918" s="244"/>
      <c r="AN918" s="244"/>
      <c r="AO918" s="244"/>
      <c r="AP918" s="244"/>
      <c r="AQ918" s="244"/>
      <c r="AR918" s="244"/>
      <c r="AS918" s="244"/>
      <c r="AT918" s="244"/>
      <c r="AU918" s="244"/>
      <c r="AV918" s="244"/>
      <c r="AW918" s="244"/>
      <c r="AX918" s="244"/>
      <c r="AY918" s="244"/>
      <c r="AZ918" s="244"/>
      <c r="BA918" s="244"/>
      <c r="BB918" s="244"/>
      <c r="BC918" s="244"/>
      <c r="BD918" s="244"/>
      <c r="BE918" s="244"/>
      <c r="BF918" s="244"/>
      <c r="BG918" s="244"/>
      <c r="BH918" s="244"/>
      <c r="BI918" s="244"/>
      <c r="BJ918" s="244"/>
      <c r="BK918" s="244"/>
      <c r="BL918" s="244"/>
      <c r="BM918" s="244"/>
      <c r="BN918" s="244"/>
      <c r="BO918" s="244"/>
      <c r="BP918" s="244"/>
    </row>
    <row r="919" customFormat="false" ht="15" hidden="false" customHeight="false" outlineLevel="0" collapsed="false">
      <c r="A919" s="241"/>
      <c r="B919" s="241"/>
      <c r="C919" s="241"/>
      <c r="D919" s="241"/>
      <c r="E919" s="241"/>
      <c r="F919" s="241"/>
      <c r="G919" s="241"/>
      <c r="H919" s="241"/>
      <c r="I919" s="241"/>
      <c r="J919" s="241"/>
      <c r="K919" s="241"/>
      <c r="L919" s="241"/>
      <c r="M919" s="244"/>
      <c r="N919" s="244"/>
      <c r="O919" s="244"/>
      <c r="P919" s="244"/>
      <c r="Q919" s="244"/>
      <c r="R919" s="244"/>
      <c r="S919" s="244"/>
      <c r="T919" s="245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  <c r="AJ919" s="244"/>
      <c r="AK919" s="244"/>
      <c r="AL919" s="244"/>
      <c r="AM919" s="244"/>
      <c r="AN919" s="244"/>
      <c r="AO919" s="244"/>
      <c r="AP919" s="244"/>
      <c r="AQ919" s="244"/>
      <c r="AR919" s="244"/>
      <c r="AS919" s="244"/>
      <c r="AT919" s="244"/>
      <c r="AU919" s="244"/>
      <c r="AV919" s="244"/>
      <c r="AW919" s="244"/>
      <c r="AX919" s="244"/>
      <c r="AY919" s="244"/>
      <c r="AZ919" s="244"/>
      <c r="BA919" s="244"/>
      <c r="BB919" s="244"/>
      <c r="BC919" s="244"/>
      <c r="BD919" s="244"/>
      <c r="BE919" s="244"/>
      <c r="BF919" s="244"/>
      <c r="BG919" s="244"/>
      <c r="BH919" s="244"/>
      <c r="BI919" s="244"/>
      <c r="BJ919" s="244"/>
      <c r="BK919" s="244"/>
      <c r="BL919" s="244"/>
      <c r="BM919" s="244"/>
      <c r="BN919" s="244"/>
      <c r="BO919" s="244"/>
      <c r="BP919" s="244"/>
    </row>
    <row r="920" customFormat="false" ht="15" hidden="false" customHeight="false" outlineLevel="0" collapsed="false">
      <c r="A920" s="241"/>
      <c r="B920" s="241"/>
      <c r="C920" s="241"/>
      <c r="D920" s="241"/>
      <c r="E920" s="241"/>
      <c r="F920" s="241"/>
      <c r="G920" s="241"/>
      <c r="H920" s="241"/>
      <c r="I920" s="241"/>
      <c r="J920" s="241"/>
      <c r="K920" s="241"/>
      <c r="L920" s="241"/>
      <c r="M920" s="244"/>
      <c r="N920" s="244"/>
      <c r="O920" s="244"/>
      <c r="P920" s="244"/>
      <c r="Q920" s="244"/>
      <c r="R920" s="244"/>
      <c r="S920" s="244"/>
      <c r="T920" s="245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  <c r="AJ920" s="244"/>
      <c r="AK920" s="244"/>
      <c r="AL920" s="244"/>
      <c r="AM920" s="244"/>
      <c r="AN920" s="244"/>
      <c r="AO920" s="244"/>
      <c r="AP920" s="244"/>
      <c r="AQ920" s="244"/>
      <c r="AR920" s="244"/>
      <c r="AS920" s="244"/>
      <c r="AT920" s="244"/>
      <c r="AU920" s="244"/>
      <c r="AV920" s="244"/>
      <c r="AW920" s="244"/>
      <c r="AX920" s="244"/>
      <c r="AY920" s="244"/>
      <c r="AZ920" s="244"/>
      <c r="BA920" s="244"/>
      <c r="BB920" s="244"/>
      <c r="BC920" s="244"/>
      <c r="BD920" s="244"/>
      <c r="BE920" s="244"/>
      <c r="BF920" s="244"/>
      <c r="BG920" s="244"/>
      <c r="BH920" s="244"/>
      <c r="BI920" s="244"/>
      <c r="BJ920" s="244"/>
      <c r="BK920" s="244"/>
      <c r="BL920" s="244"/>
      <c r="BM920" s="244"/>
      <c r="BN920" s="244"/>
      <c r="BO920" s="244"/>
      <c r="BP920" s="244"/>
    </row>
    <row r="921" customFormat="false" ht="15" hidden="false" customHeight="false" outlineLevel="0" collapsed="false">
      <c r="A921" s="241"/>
      <c r="B921" s="241"/>
      <c r="C921" s="241"/>
      <c r="D921" s="241"/>
      <c r="E921" s="241"/>
      <c r="F921" s="241"/>
      <c r="G921" s="241"/>
      <c r="H921" s="241"/>
      <c r="I921" s="241"/>
      <c r="J921" s="241"/>
      <c r="K921" s="241"/>
      <c r="L921" s="241"/>
      <c r="M921" s="244"/>
      <c r="N921" s="244"/>
      <c r="O921" s="244"/>
      <c r="P921" s="244"/>
      <c r="Q921" s="244"/>
      <c r="R921" s="244"/>
      <c r="S921" s="244"/>
      <c r="T921" s="245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  <c r="AJ921" s="244"/>
      <c r="AK921" s="244"/>
      <c r="AL921" s="244"/>
      <c r="AM921" s="244"/>
      <c r="AN921" s="244"/>
      <c r="AO921" s="244"/>
      <c r="AP921" s="244"/>
      <c r="AQ921" s="244"/>
      <c r="AR921" s="244"/>
      <c r="AS921" s="244"/>
      <c r="AT921" s="244"/>
      <c r="AU921" s="244"/>
      <c r="AV921" s="244"/>
      <c r="AW921" s="244"/>
      <c r="AX921" s="244"/>
      <c r="AY921" s="244"/>
      <c r="AZ921" s="244"/>
      <c r="BA921" s="244"/>
      <c r="BB921" s="244"/>
      <c r="BC921" s="244"/>
      <c r="BD921" s="244"/>
      <c r="BE921" s="244"/>
      <c r="BF921" s="244"/>
      <c r="BG921" s="244"/>
      <c r="BH921" s="244"/>
      <c r="BI921" s="244"/>
      <c r="BJ921" s="244"/>
      <c r="BK921" s="244"/>
      <c r="BL921" s="244"/>
      <c r="BM921" s="244"/>
      <c r="BN921" s="244"/>
      <c r="BO921" s="244"/>
      <c r="BP921" s="244"/>
    </row>
    <row r="922" customFormat="false" ht="15" hidden="false" customHeight="false" outlineLevel="0" collapsed="false">
      <c r="A922" s="241"/>
      <c r="B922" s="241"/>
      <c r="C922" s="241"/>
      <c r="D922" s="241"/>
      <c r="E922" s="241"/>
      <c r="F922" s="241"/>
      <c r="G922" s="241"/>
      <c r="H922" s="241"/>
      <c r="I922" s="241"/>
      <c r="J922" s="241"/>
      <c r="K922" s="241"/>
      <c r="L922" s="241"/>
      <c r="M922" s="244"/>
      <c r="N922" s="244"/>
      <c r="O922" s="244"/>
      <c r="P922" s="244"/>
      <c r="Q922" s="244"/>
      <c r="R922" s="244"/>
      <c r="S922" s="244"/>
      <c r="T922" s="245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  <c r="AJ922" s="244"/>
      <c r="AK922" s="244"/>
      <c r="AL922" s="244"/>
      <c r="AM922" s="244"/>
      <c r="AN922" s="244"/>
      <c r="AO922" s="244"/>
      <c r="AP922" s="244"/>
      <c r="AQ922" s="244"/>
      <c r="AR922" s="244"/>
      <c r="AS922" s="244"/>
      <c r="AT922" s="244"/>
      <c r="AU922" s="244"/>
      <c r="AV922" s="244"/>
      <c r="AW922" s="244"/>
      <c r="AX922" s="244"/>
      <c r="AY922" s="244"/>
      <c r="AZ922" s="244"/>
      <c r="BA922" s="244"/>
      <c r="BB922" s="244"/>
      <c r="BC922" s="244"/>
      <c r="BD922" s="244"/>
      <c r="BE922" s="244"/>
      <c r="BF922" s="244"/>
      <c r="BG922" s="244"/>
      <c r="BH922" s="244"/>
      <c r="BI922" s="244"/>
      <c r="BJ922" s="244"/>
      <c r="BK922" s="244"/>
      <c r="BL922" s="244"/>
      <c r="BM922" s="244"/>
      <c r="BN922" s="244"/>
      <c r="BO922" s="244"/>
      <c r="BP922" s="244"/>
    </row>
    <row r="923" customFormat="false" ht="15" hidden="false" customHeight="false" outlineLevel="0" collapsed="false">
      <c r="A923" s="241"/>
      <c r="B923" s="241"/>
      <c r="C923" s="241"/>
      <c r="D923" s="241"/>
      <c r="E923" s="241"/>
      <c r="F923" s="241"/>
      <c r="G923" s="241"/>
      <c r="H923" s="241"/>
      <c r="I923" s="241"/>
      <c r="J923" s="241"/>
      <c r="K923" s="241"/>
      <c r="L923" s="241"/>
      <c r="M923" s="244"/>
      <c r="N923" s="244"/>
      <c r="O923" s="244"/>
      <c r="P923" s="244"/>
      <c r="Q923" s="244"/>
      <c r="R923" s="244"/>
      <c r="S923" s="244"/>
      <c r="T923" s="245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  <c r="AJ923" s="244"/>
      <c r="AK923" s="244"/>
      <c r="AL923" s="244"/>
      <c r="AM923" s="244"/>
      <c r="AN923" s="244"/>
      <c r="AO923" s="244"/>
      <c r="AP923" s="244"/>
      <c r="AQ923" s="244"/>
      <c r="AR923" s="244"/>
      <c r="AS923" s="244"/>
      <c r="AT923" s="244"/>
      <c r="AU923" s="244"/>
      <c r="AV923" s="244"/>
      <c r="AW923" s="244"/>
      <c r="AX923" s="244"/>
      <c r="AY923" s="244"/>
      <c r="AZ923" s="244"/>
      <c r="BA923" s="244"/>
      <c r="BB923" s="244"/>
      <c r="BC923" s="244"/>
      <c r="BD923" s="244"/>
      <c r="BE923" s="244"/>
      <c r="BF923" s="244"/>
      <c r="BG923" s="244"/>
      <c r="BH923" s="244"/>
      <c r="BI923" s="244"/>
      <c r="BJ923" s="244"/>
      <c r="BK923" s="244"/>
      <c r="BL923" s="244"/>
      <c r="BM923" s="244"/>
      <c r="BN923" s="244"/>
      <c r="BO923" s="244"/>
      <c r="BP923" s="244"/>
    </row>
    <row r="924" customFormat="false" ht="15" hidden="false" customHeight="false" outlineLevel="0" collapsed="false">
      <c r="A924" s="241"/>
      <c r="B924" s="241"/>
      <c r="C924" s="241"/>
      <c r="D924" s="241"/>
      <c r="E924" s="241"/>
      <c r="F924" s="241"/>
      <c r="G924" s="241"/>
      <c r="H924" s="241"/>
      <c r="I924" s="241"/>
      <c r="J924" s="241"/>
      <c r="K924" s="241"/>
      <c r="L924" s="241"/>
      <c r="M924" s="244"/>
      <c r="N924" s="244"/>
      <c r="O924" s="244"/>
      <c r="P924" s="244"/>
      <c r="Q924" s="244"/>
      <c r="R924" s="244"/>
      <c r="S924" s="244"/>
      <c r="T924" s="245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  <c r="AJ924" s="244"/>
      <c r="AK924" s="244"/>
      <c r="AL924" s="244"/>
      <c r="AM924" s="244"/>
      <c r="AN924" s="244"/>
      <c r="AO924" s="244"/>
      <c r="AP924" s="244"/>
      <c r="AQ924" s="244"/>
      <c r="AR924" s="244"/>
      <c r="AS924" s="244"/>
      <c r="AT924" s="244"/>
      <c r="AU924" s="244"/>
      <c r="AV924" s="244"/>
      <c r="AW924" s="244"/>
      <c r="AX924" s="244"/>
      <c r="AY924" s="244"/>
      <c r="AZ924" s="244"/>
      <c r="BA924" s="244"/>
      <c r="BB924" s="244"/>
      <c r="BC924" s="244"/>
      <c r="BD924" s="244"/>
      <c r="BE924" s="244"/>
      <c r="BF924" s="244"/>
      <c r="BG924" s="244"/>
      <c r="BH924" s="244"/>
      <c r="BI924" s="244"/>
      <c r="BJ924" s="244"/>
      <c r="BK924" s="244"/>
      <c r="BL924" s="244"/>
      <c r="BM924" s="244"/>
      <c r="BN924" s="244"/>
      <c r="BO924" s="244"/>
      <c r="BP924" s="244"/>
    </row>
    <row r="925" customFormat="false" ht="15" hidden="false" customHeight="false" outlineLevel="0" collapsed="false">
      <c r="A925" s="241"/>
      <c r="B925" s="241"/>
      <c r="C925" s="241"/>
      <c r="D925" s="241"/>
      <c r="E925" s="241"/>
      <c r="F925" s="241"/>
      <c r="G925" s="241"/>
      <c r="H925" s="241"/>
      <c r="I925" s="241"/>
      <c r="J925" s="241"/>
      <c r="K925" s="241"/>
      <c r="L925" s="241"/>
      <c r="M925" s="244"/>
      <c r="N925" s="244"/>
      <c r="O925" s="244"/>
      <c r="P925" s="244"/>
      <c r="Q925" s="244"/>
      <c r="R925" s="244"/>
      <c r="S925" s="244"/>
      <c r="T925" s="245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  <c r="AJ925" s="244"/>
      <c r="AK925" s="244"/>
      <c r="AL925" s="244"/>
      <c r="AM925" s="244"/>
      <c r="AN925" s="244"/>
      <c r="AO925" s="244"/>
      <c r="AP925" s="244"/>
      <c r="AQ925" s="244"/>
      <c r="AR925" s="244"/>
      <c r="AS925" s="244"/>
      <c r="AT925" s="244"/>
      <c r="AU925" s="244"/>
      <c r="AV925" s="244"/>
      <c r="AW925" s="244"/>
      <c r="AX925" s="244"/>
      <c r="AY925" s="244"/>
      <c r="AZ925" s="244"/>
      <c r="BA925" s="244"/>
      <c r="BB925" s="244"/>
      <c r="BC925" s="244"/>
      <c r="BD925" s="244"/>
      <c r="BE925" s="244"/>
      <c r="BF925" s="244"/>
      <c r="BG925" s="244"/>
      <c r="BH925" s="244"/>
      <c r="BI925" s="244"/>
      <c r="BJ925" s="244"/>
      <c r="BK925" s="244"/>
      <c r="BL925" s="244"/>
      <c r="BM925" s="244"/>
      <c r="BN925" s="244"/>
      <c r="BO925" s="244"/>
      <c r="BP925" s="244"/>
    </row>
    <row r="926" customFormat="false" ht="15" hidden="false" customHeight="false" outlineLevel="0" collapsed="false">
      <c r="A926" s="241"/>
      <c r="B926" s="241"/>
      <c r="C926" s="241"/>
      <c r="D926" s="241"/>
      <c r="E926" s="241"/>
      <c r="F926" s="241"/>
      <c r="G926" s="241"/>
      <c r="H926" s="241"/>
      <c r="I926" s="241"/>
      <c r="J926" s="241"/>
      <c r="K926" s="241"/>
      <c r="L926" s="241"/>
      <c r="M926" s="244"/>
      <c r="N926" s="244"/>
      <c r="O926" s="244"/>
      <c r="P926" s="244"/>
      <c r="Q926" s="244"/>
      <c r="R926" s="244"/>
      <c r="S926" s="244"/>
      <c r="T926" s="245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  <c r="AJ926" s="244"/>
      <c r="AK926" s="244"/>
      <c r="AL926" s="244"/>
      <c r="AM926" s="244"/>
      <c r="AN926" s="244"/>
      <c r="AO926" s="244"/>
      <c r="AP926" s="244"/>
      <c r="AQ926" s="244"/>
      <c r="AR926" s="244"/>
      <c r="AS926" s="244"/>
      <c r="AT926" s="244"/>
      <c r="AU926" s="244"/>
      <c r="AV926" s="244"/>
      <c r="AW926" s="244"/>
      <c r="AX926" s="244"/>
      <c r="AY926" s="244"/>
      <c r="AZ926" s="244"/>
      <c r="BA926" s="244"/>
      <c r="BB926" s="244"/>
      <c r="BC926" s="244"/>
      <c r="BD926" s="244"/>
      <c r="BE926" s="244"/>
      <c r="BF926" s="244"/>
      <c r="BG926" s="244"/>
      <c r="BH926" s="244"/>
      <c r="BI926" s="244"/>
      <c r="BJ926" s="244"/>
      <c r="BK926" s="244"/>
      <c r="BL926" s="244"/>
      <c r="BM926" s="244"/>
      <c r="BN926" s="244"/>
      <c r="BO926" s="244"/>
      <c r="BP926" s="244"/>
    </row>
    <row r="927" customFormat="false" ht="15" hidden="false" customHeight="false" outlineLevel="0" collapsed="false">
      <c r="A927" s="241"/>
      <c r="B927" s="241"/>
      <c r="C927" s="241"/>
      <c r="D927" s="241"/>
      <c r="E927" s="241"/>
      <c r="F927" s="241"/>
      <c r="G927" s="241"/>
      <c r="H927" s="241"/>
      <c r="I927" s="241"/>
      <c r="J927" s="241"/>
      <c r="K927" s="241"/>
      <c r="L927" s="241"/>
      <c r="M927" s="244"/>
      <c r="N927" s="244"/>
      <c r="O927" s="244"/>
      <c r="P927" s="244"/>
      <c r="Q927" s="244"/>
      <c r="R927" s="244"/>
      <c r="S927" s="244"/>
      <c r="T927" s="245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  <c r="AJ927" s="244"/>
      <c r="AK927" s="244"/>
      <c r="AL927" s="244"/>
      <c r="AM927" s="244"/>
      <c r="AN927" s="244"/>
      <c r="AO927" s="244"/>
      <c r="AP927" s="244"/>
      <c r="AQ927" s="244"/>
      <c r="AR927" s="244"/>
      <c r="AS927" s="244"/>
      <c r="AT927" s="244"/>
      <c r="AU927" s="244"/>
      <c r="AV927" s="244"/>
      <c r="AW927" s="244"/>
      <c r="AX927" s="244"/>
      <c r="AY927" s="244"/>
      <c r="AZ927" s="244"/>
      <c r="BA927" s="244"/>
      <c r="BB927" s="244"/>
      <c r="BC927" s="244"/>
      <c r="BD927" s="244"/>
      <c r="BE927" s="244"/>
      <c r="BF927" s="244"/>
      <c r="BG927" s="244"/>
      <c r="BH927" s="244"/>
      <c r="BI927" s="244"/>
      <c r="BJ927" s="244"/>
      <c r="BK927" s="244"/>
      <c r="BL927" s="244"/>
      <c r="BM927" s="244"/>
      <c r="BN927" s="244"/>
      <c r="BO927" s="244"/>
      <c r="BP927" s="244"/>
    </row>
    <row r="928" customFormat="false" ht="15" hidden="false" customHeight="false" outlineLevel="0" collapsed="false">
      <c r="A928" s="241"/>
      <c r="B928" s="241"/>
      <c r="C928" s="241"/>
      <c r="D928" s="241"/>
      <c r="E928" s="241"/>
      <c r="F928" s="241"/>
      <c r="G928" s="241"/>
      <c r="H928" s="241"/>
      <c r="I928" s="241"/>
      <c r="J928" s="241"/>
      <c r="K928" s="241"/>
      <c r="L928" s="241"/>
      <c r="M928" s="244"/>
      <c r="N928" s="244"/>
      <c r="O928" s="244"/>
      <c r="P928" s="244"/>
      <c r="Q928" s="244"/>
      <c r="R928" s="244"/>
      <c r="S928" s="244"/>
      <c r="T928" s="245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  <c r="AJ928" s="244"/>
      <c r="AK928" s="244"/>
      <c r="AL928" s="244"/>
      <c r="AM928" s="244"/>
      <c r="AN928" s="244"/>
      <c r="AO928" s="244"/>
      <c r="AP928" s="244"/>
      <c r="AQ928" s="244"/>
      <c r="AR928" s="244"/>
      <c r="AS928" s="244"/>
      <c r="AT928" s="244"/>
      <c r="AU928" s="244"/>
      <c r="AV928" s="244"/>
      <c r="AW928" s="244"/>
      <c r="AX928" s="244"/>
      <c r="AY928" s="244"/>
      <c r="AZ928" s="244"/>
      <c r="BA928" s="244"/>
      <c r="BB928" s="244"/>
      <c r="BC928" s="244"/>
      <c r="BD928" s="244"/>
      <c r="BE928" s="244"/>
      <c r="BF928" s="244"/>
      <c r="BG928" s="244"/>
      <c r="BH928" s="244"/>
      <c r="BI928" s="244"/>
      <c r="BJ928" s="244"/>
      <c r="BK928" s="244"/>
      <c r="BL928" s="244"/>
      <c r="BM928" s="244"/>
      <c r="BN928" s="244"/>
      <c r="BO928" s="244"/>
      <c r="BP928" s="244"/>
    </row>
    <row r="929" customFormat="false" ht="15" hidden="false" customHeight="false" outlineLevel="0" collapsed="false">
      <c r="A929" s="241"/>
      <c r="B929" s="241"/>
      <c r="C929" s="241"/>
      <c r="D929" s="241"/>
      <c r="E929" s="241"/>
      <c r="F929" s="241"/>
      <c r="G929" s="241"/>
      <c r="H929" s="241"/>
      <c r="I929" s="241"/>
      <c r="J929" s="241"/>
      <c r="K929" s="241"/>
      <c r="L929" s="241"/>
      <c r="M929" s="244"/>
      <c r="N929" s="244"/>
      <c r="O929" s="244"/>
      <c r="P929" s="244"/>
      <c r="Q929" s="244"/>
      <c r="R929" s="244"/>
      <c r="S929" s="244"/>
      <c r="T929" s="245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  <c r="AJ929" s="244"/>
      <c r="AK929" s="244"/>
      <c r="AL929" s="244"/>
      <c r="AM929" s="244"/>
      <c r="AN929" s="244"/>
      <c r="AO929" s="244"/>
      <c r="AP929" s="244"/>
      <c r="AQ929" s="244"/>
      <c r="AR929" s="244"/>
      <c r="AS929" s="244"/>
      <c r="AT929" s="244"/>
      <c r="AU929" s="244"/>
      <c r="AV929" s="244"/>
      <c r="AW929" s="244"/>
      <c r="AX929" s="244"/>
      <c r="AY929" s="244"/>
      <c r="AZ929" s="244"/>
      <c r="BA929" s="244"/>
      <c r="BB929" s="244"/>
      <c r="BC929" s="244"/>
      <c r="BD929" s="244"/>
      <c r="BE929" s="244"/>
      <c r="BF929" s="244"/>
      <c r="BG929" s="244"/>
      <c r="BH929" s="244"/>
      <c r="BI929" s="244"/>
      <c r="BJ929" s="244"/>
      <c r="BK929" s="244"/>
      <c r="BL929" s="244"/>
      <c r="BM929" s="244"/>
      <c r="BN929" s="244"/>
      <c r="BO929" s="244"/>
      <c r="BP929" s="244"/>
    </row>
    <row r="930" customFormat="false" ht="15" hidden="false" customHeight="false" outlineLevel="0" collapsed="false">
      <c r="A930" s="241"/>
      <c r="B930" s="241"/>
      <c r="C930" s="241"/>
      <c r="D930" s="241"/>
      <c r="E930" s="241"/>
      <c r="F930" s="241"/>
      <c r="G930" s="241"/>
      <c r="H930" s="241"/>
      <c r="I930" s="241"/>
      <c r="J930" s="241"/>
      <c r="K930" s="241"/>
      <c r="L930" s="241"/>
      <c r="M930" s="244"/>
      <c r="N930" s="244"/>
      <c r="O930" s="244"/>
      <c r="P930" s="244"/>
      <c r="Q930" s="244"/>
      <c r="R930" s="244"/>
      <c r="S930" s="244"/>
      <c r="T930" s="245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  <c r="AJ930" s="244"/>
      <c r="AK930" s="244"/>
      <c r="AL930" s="244"/>
      <c r="AM930" s="244"/>
      <c r="AN930" s="244"/>
      <c r="AO930" s="244"/>
      <c r="AP930" s="244"/>
      <c r="AQ930" s="244"/>
      <c r="AR930" s="244"/>
      <c r="AS930" s="244"/>
      <c r="AT930" s="244"/>
      <c r="AU930" s="244"/>
      <c r="AV930" s="244"/>
      <c r="AW930" s="244"/>
      <c r="AX930" s="244"/>
      <c r="AY930" s="244"/>
      <c r="AZ930" s="244"/>
      <c r="BA930" s="244"/>
      <c r="BB930" s="244"/>
      <c r="BC930" s="244"/>
      <c r="BD930" s="244"/>
      <c r="BE930" s="244"/>
      <c r="BF930" s="244"/>
      <c r="BG930" s="244"/>
      <c r="BH930" s="244"/>
      <c r="BI930" s="244"/>
      <c r="BJ930" s="244"/>
      <c r="BK930" s="244"/>
      <c r="BL930" s="244"/>
      <c r="BM930" s="244"/>
      <c r="BN930" s="244"/>
      <c r="BO930" s="244"/>
      <c r="BP930" s="244"/>
    </row>
    <row r="931" customFormat="false" ht="15" hidden="false" customHeight="false" outlineLevel="0" collapsed="false">
      <c r="B931" s="241"/>
      <c r="C931" s="241"/>
      <c r="D931" s="241"/>
      <c r="E931" s="241"/>
      <c r="F931" s="241"/>
      <c r="G931" s="241"/>
      <c r="H931" s="241"/>
      <c r="I931" s="241"/>
      <c r="J931" s="241"/>
      <c r="K931" s="241"/>
      <c r="L931" s="241"/>
      <c r="M931" s="244"/>
      <c r="N931" s="244"/>
      <c r="O931" s="244"/>
      <c r="P931" s="244"/>
      <c r="Q931" s="244"/>
      <c r="R931" s="244"/>
      <c r="S931" s="244"/>
      <c r="T931" s="245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  <c r="AJ931" s="244"/>
      <c r="AK931" s="244"/>
      <c r="AL931" s="244"/>
      <c r="AM931" s="244"/>
      <c r="AN931" s="244"/>
      <c r="AO931" s="244"/>
      <c r="AP931" s="244"/>
      <c r="AQ931" s="244"/>
      <c r="AR931" s="244"/>
      <c r="AS931" s="244"/>
      <c r="AT931" s="244"/>
      <c r="AU931" s="244"/>
      <c r="AV931" s="244"/>
      <c r="AW931" s="244"/>
      <c r="AX931" s="244"/>
      <c r="AY931" s="244"/>
      <c r="AZ931" s="244"/>
      <c r="BA931" s="244"/>
      <c r="BB931" s="244"/>
      <c r="BC931" s="244"/>
      <c r="BD931" s="244"/>
      <c r="BE931" s="244"/>
      <c r="BF931" s="244"/>
      <c r="BG931" s="244"/>
      <c r="BH931" s="244"/>
      <c r="BI931" s="244"/>
      <c r="BJ931" s="244"/>
      <c r="BK931" s="244"/>
      <c r="BL931" s="244"/>
      <c r="BM931" s="244"/>
      <c r="BN931" s="244"/>
      <c r="BO931" s="244"/>
      <c r="BP931" s="244"/>
    </row>
    <row r="932" customFormat="false" ht="15" hidden="false" customHeight="false" outlineLevel="0" collapsed="false">
      <c r="B932" s="241"/>
      <c r="C932" s="241"/>
      <c r="D932" s="241"/>
      <c r="E932" s="241"/>
      <c r="F932" s="241"/>
      <c r="G932" s="241"/>
      <c r="H932" s="241"/>
      <c r="I932" s="241"/>
      <c r="J932" s="241"/>
      <c r="K932" s="241"/>
      <c r="L932" s="241"/>
      <c r="M932" s="244"/>
      <c r="N932" s="244"/>
      <c r="O932" s="244"/>
      <c r="P932" s="244"/>
      <c r="Q932" s="244"/>
      <c r="R932" s="244"/>
      <c r="S932" s="244"/>
      <c r="T932" s="245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  <c r="AJ932" s="244"/>
      <c r="AK932" s="244"/>
      <c r="AL932" s="244"/>
      <c r="AM932" s="244"/>
      <c r="AN932" s="244"/>
      <c r="AO932" s="244"/>
      <c r="AP932" s="244"/>
      <c r="AQ932" s="244"/>
      <c r="AR932" s="244"/>
      <c r="AS932" s="244"/>
      <c r="AT932" s="244"/>
      <c r="AU932" s="244"/>
      <c r="AV932" s="244"/>
      <c r="AW932" s="244"/>
      <c r="AX932" s="244"/>
      <c r="AY932" s="244"/>
      <c r="AZ932" s="244"/>
      <c r="BA932" s="244"/>
      <c r="BB932" s="244"/>
      <c r="BC932" s="244"/>
      <c r="BD932" s="244"/>
      <c r="BE932" s="244"/>
      <c r="BF932" s="244"/>
      <c r="BG932" s="244"/>
      <c r="BH932" s="244"/>
      <c r="BI932" s="244"/>
      <c r="BJ932" s="244"/>
      <c r="BK932" s="244"/>
      <c r="BL932" s="244"/>
      <c r="BM932" s="244"/>
      <c r="BN932" s="244"/>
      <c r="BO932" s="244"/>
      <c r="BP932" s="244"/>
    </row>
    <row r="933" customFormat="false" ht="15" hidden="false" customHeight="false" outlineLevel="0" collapsed="false">
      <c r="B933" s="241"/>
      <c r="C933" s="241"/>
      <c r="D933" s="241"/>
      <c r="E933" s="241"/>
      <c r="F933" s="241"/>
      <c r="G933" s="241"/>
      <c r="H933" s="241"/>
      <c r="I933" s="241"/>
      <c r="J933" s="241"/>
      <c r="K933" s="241"/>
      <c r="L933" s="241"/>
      <c r="M933" s="244"/>
      <c r="N933" s="244"/>
      <c r="O933" s="244"/>
      <c r="P933" s="244"/>
      <c r="Q933" s="244"/>
      <c r="R933" s="244"/>
      <c r="S933" s="244"/>
      <c r="T933" s="245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  <c r="AJ933" s="244"/>
      <c r="AK933" s="244"/>
      <c r="AL933" s="244"/>
      <c r="AM933" s="244"/>
      <c r="AN933" s="244"/>
      <c r="AO933" s="244"/>
      <c r="AP933" s="244"/>
      <c r="AQ933" s="244"/>
      <c r="AR933" s="244"/>
      <c r="AS933" s="244"/>
      <c r="AT933" s="244"/>
      <c r="AU933" s="244"/>
      <c r="AV933" s="244"/>
      <c r="AW933" s="244"/>
      <c r="AX933" s="244"/>
      <c r="AY933" s="244"/>
      <c r="AZ933" s="244"/>
      <c r="BA933" s="244"/>
      <c r="BB933" s="244"/>
      <c r="BC933" s="244"/>
      <c r="BD933" s="244"/>
      <c r="BE933" s="244"/>
      <c r="BF933" s="244"/>
      <c r="BG933" s="244"/>
      <c r="BH933" s="244"/>
      <c r="BI933" s="244"/>
      <c r="BJ933" s="244"/>
      <c r="BK933" s="244"/>
      <c r="BL933" s="244"/>
      <c r="BM933" s="244"/>
      <c r="BN933" s="244"/>
      <c r="BO933" s="244"/>
      <c r="BP933" s="244"/>
    </row>
    <row r="934" customFormat="false" ht="15" hidden="false" customHeight="false" outlineLevel="0" collapsed="false">
      <c r="B934" s="241"/>
      <c r="C934" s="241"/>
      <c r="D934" s="241"/>
      <c r="E934" s="241"/>
      <c r="F934" s="241"/>
      <c r="G934" s="241"/>
      <c r="H934" s="241"/>
      <c r="I934" s="241"/>
      <c r="J934" s="241"/>
      <c r="K934" s="241"/>
      <c r="L934" s="241"/>
      <c r="M934" s="244"/>
      <c r="N934" s="244"/>
      <c r="O934" s="244"/>
      <c r="P934" s="244"/>
      <c r="Q934" s="244"/>
      <c r="R934" s="244"/>
      <c r="S934" s="244"/>
      <c r="T934" s="245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  <c r="AJ934" s="244"/>
      <c r="AK934" s="244"/>
      <c r="AL934" s="244"/>
      <c r="AM934" s="244"/>
      <c r="AN934" s="244"/>
      <c r="AO934" s="244"/>
      <c r="AP934" s="244"/>
      <c r="AQ934" s="244"/>
      <c r="AR934" s="244"/>
      <c r="AS934" s="244"/>
      <c r="AT934" s="244"/>
      <c r="AU934" s="244"/>
      <c r="AV934" s="244"/>
      <c r="AW934" s="244"/>
      <c r="AX934" s="244"/>
      <c r="AY934" s="244"/>
      <c r="AZ934" s="244"/>
      <c r="BA934" s="244"/>
      <c r="BB934" s="244"/>
      <c r="BC934" s="244"/>
      <c r="BD934" s="244"/>
      <c r="BE934" s="244"/>
      <c r="BF934" s="244"/>
      <c r="BG934" s="244"/>
      <c r="BH934" s="244"/>
      <c r="BI934" s="244"/>
      <c r="BJ934" s="244"/>
      <c r="BK934" s="244"/>
      <c r="BL934" s="244"/>
      <c r="BM934" s="244"/>
      <c r="BN934" s="244"/>
      <c r="BO934" s="244"/>
      <c r="BP934" s="244"/>
    </row>
    <row r="935" customFormat="false" ht="15" hidden="false" customHeight="false" outlineLevel="0" collapsed="false">
      <c r="B935" s="241"/>
      <c r="C935" s="241"/>
      <c r="D935" s="241"/>
      <c r="E935" s="241"/>
      <c r="F935" s="241"/>
      <c r="G935" s="241"/>
      <c r="H935" s="241"/>
      <c r="I935" s="241"/>
      <c r="J935" s="241"/>
      <c r="K935" s="241"/>
      <c r="L935" s="241"/>
      <c r="M935" s="244"/>
      <c r="N935" s="244"/>
      <c r="O935" s="244"/>
      <c r="P935" s="244"/>
      <c r="Q935" s="244"/>
      <c r="R935" s="244"/>
      <c r="S935" s="244"/>
      <c r="T935" s="245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  <c r="AJ935" s="244"/>
      <c r="AK935" s="244"/>
      <c r="AL935" s="244"/>
      <c r="AM935" s="244"/>
      <c r="AN935" s="244"/>
      <c r="AO935" s="244"/>
      <c r="AP935" s="244"/>
      <c r="AQ935" s="244"/>
      <c r="AR935" s="244"/>
      <c r="AS935" s="244"/>
      <c r="AT935" s="244"/>
      <c r="AU935" s="244"/>
      <c r="AV935" s="244"/>
      <c r="AW935" s="244"/>
      <c r="AX935" s="244"/>
      <c r="AY935" s="244"/>
      <c r="AZ935" s="244"/>
      <c r="BA935" s="244"/>
      <c r="BB935" s="244"/>
      <c r="BC935" s="244"/>
      <c r="BD935" s="244"/>
      <c r="BE935" s="244"/>
      <c r="BF935" s="244"/>
      <c r="BG935" s="244"/>
      <c r="BH935" s="244"/>
      <c r="BI935" s="244"/>
      <c r="BJ935" s="244"/>
      <c r="BK935" s="244"/>
      <c r="BL935" s="244"/>
      <c r="BM935" s="244"/>
      <c r="BN935" s="244"/>
      <c r="BO935" s="244"/>
      <c r="BP935" s="244"/>
    </row>
    <row r="936" customFormat="false" ht="15" hidden="false" customHeight="false" outlineLevel="0" collapsed="false">
      <c r="B936" s="241"/>
      <c r="C936" s="241"/>
      <c r="D936" s="241"/>
      <c r="E936" s="241"/>
      <c r="F936" s="241"/>
      <c r="G936" s="241"/>
      <c r="H936" s="241"/>
      <c r="I936" s="241"/>
      <c r="J936" s="241"/>
      <c r="K936" s="241"/>
      <c r="L936" s="241"/>
      <c r="M936" s="244"/>
      <c r="N936" s="244"/>
      <c r="O936" s="244"/>
      <c r="P936" s="244"/>
      <c r="Q936" s="244"/>
      <c r="R936" s="244"/>
      <c r="S936" s="244"/>
      <c r="T936" s="245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  <c r="AJ936" s="244"/>
      <c r="AK936" s="244"/>
      <c r="AL936" s="244"/>
      <c r="AM936" s="244"/>
      <c r="AN936" s="244"/>
      <c r="AO936" s="244"/>
      <c r="AP936" s="244"/>
      <c r="AQ936" s="244"/>
      <c r="AR936" s="244"/>
      <c r="AS936" s="244"/>
      <c r="AT936" s="244"/>
      <c r="AU936" s="244"/>
      <c r="AV936" s="244"/>
      <c r="AW936" s="244"/>
      <c r="AX936" s="244"/>
      <c r="AY936" s="244"/>
      <c r="AZ936" s="244"/>
      <c r="BA936" s="244"/>
      <c r="BB936" s="244"/>
      <c r="BC936" s="244"/>
      <c r="BD936" s="244"/>
      <c r="BE936" s="244"/>
      <c r="BF936" s="244"/>
      <c r="BG936" s="244"/>
      <c r="BH936" s="244"/>
      <c r="BI936" s="244"/>
      <c r="BJ936" s="244"/>
      <c r="BK936" s="244"/>
      <c r="BL936" s="244"/>
      <c r="BM936" s="244"/>
      <c r="BN936" s="244"/>
      <c r="BO936" s="244"/>
      <c r="BP936" s="244"/>
    </row>
    <row r="937" customFormat="false" ht="15" hidden="false" customHeight="false" outlineLevel="0" collapsed="false">
      <c r="B937" s="241"/>
      <c r="C937" s="241"/>
      <c r="D937" s="241"/>
      <c r="E937" s="241"/>
      <c r="F937" s="241"/>
      <c r="G937" s="241"/>
      <c r="H937" s="241"/>
      <c r="I937" s="241"/>
      <c r="J937" s="241"/>
      <c r="K937" s="241"/>
      <c r="L937" s="241"/>
      <c r="M937" s="244"/>
      <c r="N937" s="244"/>
      <c r="O937" s="244"/>
      <c r="P937" s="244"/>
      <c r="Q937" s="244"/>
      <c r="R937" s="244"/>
      <c r="S937" s="244"/>
      <c r="T937" s="245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  <c r="AJ937" s="244"/>
      <c r="AK937" s="244"/>
      <c r="AL937" s="244"/>
      <c r="AM937" s="244"/>
      <c r="AN937" s="244"/>
      <c r="AO937" s="244"/>
      <c r="AP937" s="244"/>
      <c r="AQ937" s="244"/>
      <c r="AR937" s="244"/>
      <c r="AS937" s="244"/>
      <c r="AT937" s="244"/>
      <c r="AU937" s="244"/>
      <c r="AV937" s="244"/>
      <c r="AW937" s="244"/>
      <c r="AX937" s="244"/>
      <c r="AY937" s="244"/>
      <c r="AZ937" s="244"/>
      <c r="BA937" s="244"/>
      <c r="BB937" s="244"/>
      <c r="BC937" s="244"/>
      <c r="BD937" s="244"/>
      <c r="BE937" s="244"/>
      <c r="BF937" s="244"/>
      <c r="BG937" s="244"/>
      <c r="BH937" s="244"/>
      <c r="BI937" s="244"/>
      <c r="BJ937" s="244"/>
      <c r="BK937" s="244"/>
      <c r="BL937" s="244"/>
      <c r="BM937" s="244"/>
      <c r="BN937" s="244"/>
      <c r="BO937" s="244"/>
      <c r="BP937" s="244"/>
    </row>
    <row r="938" customFormat="false" ht="15" hidden="false" customHeight="false" outlineLevel="0" collapsed="false">
      <c r="B938" s="241"/>
      <c r="C938" s="241"/>
      <c r="D938" s="241"/>
      <c r="E938" s="241"/>
      <c r="F938" s="241"/>
      <c r="G938" s="241"/>
      <c r="H938" s="241"/>
      <c r="I938" s="241"/>
      <c r="J938" s="241"/>
      <c r="K938" s="241"/>
      <c r="L938" s="241"/>
      <c r="M938" s="244"/>
      <c r="N938" s="244"/>
      <c r="O938" s="244"/>
      <c r="P938" s="244"/>
      <c r="Q938" s="244"/>
      <c r="R938" s="244"/>
      <c r="S938" s="244"/>
      <c r="T938" s="245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  <c r="AJ938" s="244"/>
      <c r="AK938" s="244"/>
      <c r="AL938" s="244"/>
      <c r="AM938" s="244"/>
      <c r="AN938" s="244"/>
      <c r="AO938" s="244"/>
      <c r="AP938" s="244"/>
      <c r="AQ938" s="244"/>
      <c r="AR938" s="244"/>
      <c r="AS938" s="244"/>
      <c r="AT938" s="244"/>
      <c r="AU938" s="244"/>
      <c r="AV938" s="244"/>
      <c r="AW938" s="244"/>
      <c r="AX938" s="244"/>
      <c r="AY938" s="244"/>
      <c r="AZ938" s="244"/>
      <c r="BA938" s="244"/>
      <c r="BB938" s="244"/>
      <c r="BC938" s="244"/>
      <c r="BD938" s="244"/>
      <c r="BE938" s="244"/>
      <c r="BF938" s="244"/>
      <c r="BG938" s="244"/>
      <c r="BH938" s="244"/>
      <c r="BI938" s="244"/>
      <c r="BJ938" s="244"/>
      <c r="BK938" s="244"/>
      <c r="BL938" s="244"/>
      <c r="BM938" s="244"/>
      <c r="BN938" s="244"/>
      <c r="BO938" s="244"/>
      <c r="BP938" s="244"/>
    </row>
    <row r="939" customFormat="false" ht="15" hidden="false" customHeight="false" outlineLevel="0" collapsed="false">
      <c r="B939" s="241"/>
      <c r="C939" s="241"/>
      <c r="D939" s="241"/>
      <c r="E939" s="241"/>
      <c r="F939" s="241"/>
      <c r="G939" s="241"/>
      <c r="H939" s="241"/>
      <c r="I939" s="241"/>
      <c r="J939" s="241"/>
      <c r="K939" s="241"/>
      <c r="L939" s="241"/>
      <c r="M939" s="244"/>
      <c r="N939" s="244"/>
      <c r="O939" s="244"/>
      <c r="P939" s="244"/>
      <c r="Q939" s="244"/>
      <c r="R939" s="244"/>
      <c r="S939" s="244"/>
      <c r="T939" s="245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  <c r="AJ939" s="244"/>
      <c r="AK939" s="244"/>
      <c r="AL939" s="244"/>
      <c r="AM939" s="244"/>
      <c r="AN939" s="244"/>
      <c r="AO939" s="244"/>
      <c r="AP939" s="244"/>
      <c r="AQ939" s="244"/>
      <c r="AR939" s="244"/>
      <c r="AS939" s="244"/>
      <c r="AT939" s="244"/>
      <c r="AU939" s="244"/>
      <c r="AV939" s="244"/>
      <c r="AW939" s="244"/>
      <c r="AX939" s="244"/>
      <c r="AY939" s="244"/>
      <c r="AZ939" s="244"/>
      <c r="BA939" s="244"/>
      <c r="BB939" s="244"/>
      <c r="BC939" s="244"/>
      <c r="BD939" s="244"/>
      <c r="BE939" s="244"/>
      <c r="BF939" s="244"/>
      <c r="BG939" s="244"/>
      <c r="BH939" s="244"/>
      <c r="BI939" s="244"/>
      <c r="BJ939" s="244"/>
      <c r="BK939" s="244"/>
      <c r="BL939" s="244"/>
      <c r="BM939" s="244"/>
      <c r="BN939" s="244"/>
      <c r="BO939" s="244"/>
      <c r="BP939" s="244"/>
    </row>
    <row r="940" customFormat="false" ht="15" hidden="false" customHeight="false" outlineLevel="0" collapsed="false">
      <c r="B940" s="241"/>
      <c r="C940" s="241"/>
      <c r="D940" s="241"/>
      <c r="E940" s="241"/>
      <c r="F940" s="241"/>
      <c r="G940" s="241"/>
      <c r="H940" s="241"/>
      <c r="I940" s="241"/>
      <c r="J940" s="241"/>
      <c r="K940" s="241"/>
      <c r="L940" s="241"/>
      <c r="M940" s="244"/>
      <c r="N940" s="244"/>
      <c r="O940" s="244"/>
      <c r="P940" s="244"/>
      <c r="Q940" s="244"/>
      <c r="R940" s="244"/>
      <c r="S940" s="244"/>
      <c r="T940" s="245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  <c r="AJ940" s="244"/>
      <c r="AK940" s="244"/>
      <c r="AL940" s="244"/>
      <c r="AM940" s="244"/>
      <c r="AN940" s="244"/>
      <c r="AO940" s="244"/>
      <c r="AP940" s="244"/>
      <c r="AQ940" s="244"/>
      <c r="AR940" s="244"/>
      <c r="AS940" s="244"/>
      <c r="AT940" s="244"/>
      <c r="AU940" s="244"/>
      <c r="AV940" s="244"/>
      <c r="AW940" s="244"/>
      <c r="AX940" s="244"/>
      <c r="AY940" s="244"/>
      <c r="AZ940" s="244"/>
      <c r="BA940" s="244"/>
      <c r="BB940" s="244"/>
      <c r="BC940" s="244"/>
      <c r="BD940" s="244"/>
      <c r="BE940" s="244"/>
      <c r="BF940" s="244"/>
      <c r="BG940" s="244"/>
      <c r="BH940" s="244"/>
      <c r="BI940" s="244"/>
      <c r="BJ940" s="244"/>
      <c r="BK940" s="244"/>
      <c r="BL940" s="244"/>
      <c r="BM940" s="244"/>
      <c r="BN940" s="244"/>
      <c r="BO940" s="244"/>
      <c r="BP940" s="244"/>
    </row>
    <row r="941" customFormat="false" ht="15" hidden="false" customHeight="false" outlineLevel="0" collapsed="false">
      <c r="B941" s="241"/>
      <c r="C941" s="241"/>
      <c r="D941" s="241"/>
      <c r="E941" s="241"/>
      <c r="F941" s="241"/>
      <c r="G941" s="241"/>
      <c r="H941" s="241"/>
      <c r="I941" s="241"/>
      <c r="J941" s="241"/>
      <c r="K941" s="241"/>
      <c r="L941" s="241"/>
      <c r="M941" s="244"/>
      <c r="N941" s="244"/>
      <c r="O941" s="244"/>
      <c r="P941" s="244"/>
      <c r="Q941" s="244"/>
      <c r="R941" s="244"/>
      <c r="S941" s="244"/>
      <c r="T941" s="245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  <c r="AJ941" s="244"/>
      <c r="AK941" s="244"/>
      <c r="AL941" s="244"/>
      <c r="AM941" s="244"/>
      <c r="AN941" s="244"/>
      <c r="AO941" s="244"/>
      <c r="AP941" s="244"/>
      <c r="AQ941" s="244"/>
      <c r="AR941" s="244"/>
      <c r="AS941" s="244"/>
      <c r="AT941" s="244"/>
      <c r="AU941" s="244"/>
      <c r="AV941" s="244"/>
      <c r="AW941" s="244"/>
      <c r="AX941" s="244"/>
      <c r="AY941" s="244"/>
      <c r="AZ941" s="244"/>
      <c r="BA941" s="244"/>
      <c r="BB941" s="244"/>
      <c r="BC941" s="244"/>
      <c r="BD941" s="244"/>
      <c r="BE941" s="244"/>
      <c r="BF941" s="244"/>
      <c r="BG941" s="244"/>
      <c r="BH941" s="244"/>
      <c r="BI941" s="244"/>
      <c r="BJ941" s="244"/>
      <c r="BK941" s="244"/>
      <c r="BL941" s="244"/>
      <c r="BM941" s="244"/>
      <c r="BN941" s="244"/>
      <c r="BO941" s="244"/>
      <c r="BP941" s="244"/>
    </row>
    <row r="942" customFormat="false" ht="15" hidden="false" customHeight="false" outlineLevel="0" collapsed="false">
      <c r="B942" s="241"/>
      <c r="C942" s="241"/>
      <c r="D942" s="241"/>
      <c r="E942" s="241"/>
      <c r="F942" s="241"/>
      <c r="G942" s="241"/>
      <c r="H942" s="241"/>
      <c r="I942" s="241"/>
      <c r="J942" s="241"/>
      <c r="K942" s="241"/>
      <c r="L942" s="241"/>
      <c r="M942" s="244"/>
      <c r="N942" s="244"/>
      <c r="O942" s="244"/>
      <c r="P942" s="244"/>
      <c r="Q942" s="244"/>
      <c r="R942" s="244"/>
      <c r="S942" s="244"/>
      <c r="T942" s="245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  <c r="AJ942" s="244"/>
      <c r="AK942" s="244"/>
      <c r="AL942" s="244"/>
      <c r="AM942" s="244"/>
      <c r="AN942" s="244"/>
      <c r="AO942" s="244"/>
      <c r="AP942" s="244"/>
      <c r="AQ942" s="244"/>
      <c r="AR942" s="244"/>
      <c r="AS942" s="244"/>
      <c r="AT942" s="244"/>
      <c r="AU942" s="244"/>
      <c r="AV942" s="244"/>
      <c r="AW942" s="244"/>
      <c r="AX942" s="244"/>
      <c r="AY942" s="244"/>
      <c r="AZ942" s="244"/>
      <c r="BA942" s="244"/>
      <c r="BB942" s="244"/>
      <c r="BC942" s="244"/>
      <c r="BD942" s="244"/>
      <c r="BE942" s="244"/>
      <c r="BF942" s="244"/>
      <c r="BG942" s="244"/>
      <c r="BH942" s="244"/>
      <c r="BI942" s="244"/>
      <c r="BJ942" s="244"/>
      <c r="BK942" s="244"/>
      <c r="BL942" s="244"/>
      <c r="BM942" s="244"/>
      <c r="BN942" s="244"/>
      <c r="BO942" s="244"/>
      <c r="BP942" s="244"/>
    </row>
    <row r="943" customFormat="false" ht="15" hidden="false" customHeight="false" outlineLevel="0" collapsed="false">
      <c r="B943" s="241"/>
      <c r="C943" s="241"/>
      <c r="D943" s="241"/>
      <c r="E943" s="241"/>
      <c r="F943" s="241"/>
      <c r="G943" s="241"/>
      <c r="H943" s="241"/>
      <c r="I943" s="241"/>
      <c r="J943" s="241"/>
      <c r="K943" s="241"/>
      <c r="L943" s="241"/>
      <c r="M943" s="244"/>
      <c r="N943" s="244"/>
      <c r="O943" s="244"/>
      <c r="P943" s="244"/>
      <c r="Q943" s="244"/>
      <c r="R943" s="244"/>
      <c r="S943" s="244"/>
      <c r="T943" s="245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  <c r="AJ943" s="244"/>
      <c r="AK943" s="244"/>
      <c r="AL943" s="244"/>
      <c r="AM943" s="244"/>
      <c r="AN943" s="244"/>
      <c r="AO943" s="244"/>
      <c r="AP943" s="244"/>
      <c r="AQ943" s="244"/>
      <c r="AR943" s="244"/>
      <c r="AS943" s="244"/>
      <c r="AT943" s="244"/>
      <c r="AU943" s="244"/>
      <c r="AV943" s="244"/>
      <c r="AW943" s="244"/>
      <c r="AX943" s="244"/>
      <c r="AY943" s="244"/>
      <c r="AZ943" s="244"/>
      <c r="BA943" s="244"/>
      <c r="BB943" s="244"/>
      <c r="BC943" s="244"/>
      <c r="BD943" s="244"/>
      <c r="BE943" s="244"/>
      <c r="BF943" s="244"/>
      <c r="BG943" s="244"/>
      <c r="BH943" s="244"/>
      <c r="BI943" s="244"/>
      <c r="BJ943" s="244"/>
      <c r="BK943" s="244"/>
      <c r="BL943" s="244"/>
      <c r="BM943" s="244"/>
      <c r="BN943" s="244"/>
      <c r="BO943" s="244"/>
      <c r="BP943" s="244"/>
    </row>
    <row r="944" customFormat="false" ht="15" hidden="false" customHeight="false" outlineLevel="0" collapsed="false">
      <c r="B944" s="241"/>
      <c r="C944" s="241"/>
      <c r="D944" s="241"/>
      <c r="E944" s="241"/>
      <c r="F944" s="241"/>
      <c r="G944" s="241"/>
      <c r="H944" s="241"/>
      <c r="I944" s="241"/>
      <c r="J944" s="241"/>
      <c r="K944" s="241"/>
      <c r="L944" s="241"/>
      <c r="M944" s="244"/>
      <c r="N944" s="244"/>
      <c r="O944" s="244"/>
      <c r="P944" s="244"/>
      <c r="Q944" s="244"/>
      <c r="R944" s="244"/>
      <c r="S944" s="244"/>
      <c r="T944" s="245"/>
      <c r="U944" s="244"/>
      <c r="V944" s="244"/>
      <c r="W944" s="244"/>
      <c r="X944" s="244"/>
      <c r="Y944" s="244"/>
      <c r="Z944" s="244"/>
      <c r="AA944" s="244"/>
      <c r="AB944" s="244"/>
      <c r="AC944" s="244"/>
      <c r="AD944" s="244"/>
      <c r="AE944" s="244"/>
      <c r="AF944" s="244"/>
      <c r="AG944" s="244"/>
      <c r="AH944" s="244"/>
      <c r="AI944" s="244"/>
      <c r="AJ944" s="244"/>
      <c r="AK944" s="244"/>
      <c r="AL944" s="244"/>
      <c r="AM944" s="244"/>
      <c r="AN944" s="244"/>
      <c r="AO944" s="244"/>
      <c r="AP944" s="244"/>
      <c r="AQ944" s="244"/>
      <c r="AR944" s="244"/>
      <c r="AS944" s="244"/>
      <c r="AT944" s="244"/>
      <c r="AU944" s="244"/>
      <c r="AV944" s="244"/>
      <c r="AW944" s="244"/>
      <c r="AX944" s="244"/>
      <c r="AY944" s="244"/>
      <c r="AZ944" s="244"/>
      <c r="BA944" s="244"/>
      <c r="BB944" s="244"/>
      <c r="BC944" s="244"/>
      <c r="BD944" s="244"/>
      <c r="BE944" s="244"/>
      <c r="BF944" s="244"/>
      <c r="BG944" s="244"/>
      <c r="BH944" s="244"/>
      <c r="BI944" s="244"/>
      <c r="BJ944" s="244"/>
      <c r="BK944" s="244"/>
      <c r="BL944" s="244"/>
      <c r="BM944" s="244"/>
      <c r="BN944" s="244"/>
      <c r="BO944" s="244"/>
      <c r="BP944" s="244"/>
    </row>
    <row r="945" customFormat="false" ht="15" hidden="false" customHeight="false" outlineLevel="0" collapsed="false">
      <c r="B945" s="241"/>
      <c r="C945" s="241"/>
      <c r="D945" s="241"/>
      <c r="E945" s="241"/>
      <c r="F945" s="241"/>
      <c r="G945" s="241"/>
      <c r="H945" s="241"/>
      <c r="I945" s="241"/>
      <c r="J945" s="241"/>
      <c r="K945" s="241"/>
      <c r="L945" s="241"/>
      <c r="M945" s="244"/>
      <c r="N945" s="244"/>
      <c r="O945" s="244"/>
      <c r="P945" s="244"/>
      <c r="Q945" s="244"/>
      <c r="R945" s="244"/>
      <c r="S945" s="244"/>
      <c r="T945" s="245"/>
      <c r="U945" s="244"/>
      <c r="V945" s="244"/>
      <c r="W945" s="244"/>
      <c r="X945" s="244"/>
      <c r="Y945" s="244"/>
      <c r="Z945" s="244"/>
      <c r="AA945" s="244"/>
      <c r="AB945" s="244"/>
      <c r="AC945" s="244"/>
      <c r="AD945" s="244"/>
      <c r="AE945" s="244"/>
      <c r="AF945" s="244"/>
      <c r="AG945" s="244"/>
      <c r="AH945" s="244"/>
      <c r="AI945" s="244"/>
      <c r="AJ945" s="244"/>
      <c r="AK945" s="244"/>
      <c r="AL945" s="244"/>
      <c r="AM945" s="244"/>
      <c r="AN945" s="244"/>
      <c r="AO945" s="244"/>
      <c r="AP945" s="244"/>
      <c r="AQ945" s="244"/>
      <c r="AR945" s="244"/>
      <c r="AS945" s="244"/>
      <c r="AT945" s="244"/>
      <c r="AU945" s="244"/>
      <c r="AV945" s="244"/>
      <c r="AW945" s="244"/>
      <c r="AX945" s="244"/>
      <c r="AY945" s="244"/>
      <c r="AZ945" s="244"/>
      <c r="BA945" s="244"/>
      <c r="BB945" s="244"/>
      <c r="BC945" s="244"/>
      <c r="BD945" s="244"/>
      <c r="BE945" s="244"/>
      <c r="BF945" s="244"/>
      <c r="BG945" s="244"/>
      <c r="BH945" s="244"/>
      <c r="BI945" s="244"/>
      <c r="BJ945" s="244"/>
      <c r="BK945" s="244"/>
      <c r="BL945" s="244"/>
      <c r="BM945" s="244"/>
      <c r="BN945" s="244"/>
      <c r="BO945" s="244"/>
      <c r="BP945" s="244"/>
    </row>
    <row r="946" customFormat="false" ht="15" hidden="false" customHeight="false" outlineLevel="0" collapsed="false">
      <c r="B946" s="241"/>
      <c r="C946" s="241"/>
      <c r="D946" s="241"/>
      <c r="E946" s="241"/>
      <c r="F946" s="241"/>
      <c r="G946" s="241"/>
      <c r="H946" s="241"/>
      <c r="I946" s="241"/>
      <c r="J946" s="241"/>
      <c r="K946" s="241"/>
      <c r="L946" s="241"/>
      <c r="M946" s="244"/>
      <c r="N946" s="244"/>
      <c r="O946" s="244"/>
      <c r="P946" s="244"/>
      <c r="Q946" s="244"/>
      <c r="R946" s="244"/>
      <c r="S946" s="244"/>
      <c r="T946" s="245"/>
      <c r="U946" s="244"/>
      <c r="V946" s="244"/>
      <c r="W946" s="244"/>
      <c r="X946" s="244"/>
      <c r="Y946" s="244"/>
      <c r="Z946" s="244"/>
      <c r="AA946" s="244"/>
      <c r="AB946" s="244"/>
      <c r="AC946" s="244"/>
      <c r="AD946" s="244"/>
      <c r="AE946" s="244"/>
      <c r="AF946" s="244"/>
      <c r="AG946" s="244"/>
      <c r="AH946" s="244"/>
      <c r="AI946" s="244"/>
      <c r="AJ946" s="244"/>
      <c r="AK946" s="244"/>
      <c r="AL946" s="244"/>
      <c r="AM946" s="244"/>
      <c r="AN946" s="244"/>
      <c r="AO946" s="244"/>
      <c r="AP946" s="244"/>
      <c r="AQ946" s="244"/>
      <c r="AR946" s="244"/>
      <c r="AS946" s="244"/>
      <c r="AT946" s="244"/>
      <c r="AU946" s="244"/>
      <c r="AV946" s="244"/>
      <c r="AW946" s="244"/>
      <c r="AX946" s="244"/>
      <c r="AY946" s="244"/>
      <c r="AZ946" s="244"/>
      <c r="BA946" s="244"/>
      <c r="BB946" s="244"/>
      <c r="BC946" s="244"/>
      <c r="BD946" s="244"/>
      <c r="BE946" s="244"/>
      <c r="BF946" s="244"/>
      <c r="BG946" s="244"/>
      <c r="BH946" s="244"/>
      <c r="BI946" s="244"/>
      <c r="BJ946" s="244"/>
      <c r="BK946" s="244"/>
      <c r="BL946" s="244"/>
      <c r="BM946" s="244"/>
      <c r="BN946" s="244"/>
      <c r="BO946" s="244"/>
      <c r="BP946" s="244"/>
    </row>
    <row r="947" customFormat="false" ht="15" hidden="false" customHeight="false" outlineLevel="0" collapsed="false">
      <c r="B947" s="241"/>
      <c r="C947" s="241"/>
      <c r="D947" s="241"/>
      <c r="E947" s="241"/>
      <c r="F947" s="241"/>
      <c r="G947" s="241"/>
      <c r="H947" s="241"/>
      <c r="I947" s="241"/>
      <c r="J947" s="241"/>
      <c r="K947" s="241"/>
      <c r="L947" s="241"/>
      <c r="M947" s="244"/>
      <c r="N947" s="244"/>
      <c r="O947" s="244"/>
      <c r="P947" s="244"/>
      <c r="Q947" s="244"/>
      <c r="R947" s="244"/>
      <c r="S947" s="244"/>
      <c r="T947" s="245"/>
      <c r="U947" s="244"/>
      <c r="V947" s="244"/>
      <c r="W947" s="244"/>
      <c r="X947" s="244"/>
      <c r="Y947" s="244"/>
      <c r="Z947" s="244"/>
      <c r="AA947" s="244"/>
      <c r="AB947" s="244"/>
      <c r="AC947" s="244"/>
      <c r="AD947" s="244"/>
      <c r="AE947" s="244"/>
      <c r="AF947" s="244"/>
      <c r="AG947" s="244"/>
      <c r="AH947" s="244"/>
      <c r="AI947" s="244"/>
      <c r="AJ947" s="244"/>
      <c r="AK947" s="244"/>
      <c r="AL947" s="244"/>
      <c r="AM947" s="244"/>
      <c r="AN947" s="244"/>
      <c r="AO947" s="244"/>
      <c r="AP947" s="244"/>
      <c r="AQ947" s="244"/>
      <c r="AR947" s="244"/>
      <c r="AS947" s="244"/>
      <c r="AT947" s="244"/>
      <c r="AU947" s="244"/>
      <c r="AV947" s="244"/>
      <c r="AW947" s="244"/>
      <c r="AX947" s="244"/>
      <c r="AY947" s="244"/>
      <c r="AZ947" s="244"/>
      <c r="BA947" s="244"/>
      <c r="BB947" s="244"/>
      <c r="BC947" s="244"/>
      <c r="BD947" s="244"/>
      <c r="BE947" s="244"/>
      <c r="BF947" s="244"/>
      <c r="BG947" s="244"/>
      <c r="BH947" s="244"/>
      <c r="BI947" s="244"/>
      <c r="BJ947" s="244"/>
      <c r="BK947" s="244"/>
      <c r="BL947" s="244"/>
      <c r="BM947" s="244"/>
      <c r="BN947" s="244"/>
      <c r="BO947" s="244"/>
      <c r="BP947" s="244"/>
    </row>
    <row r="948" customFormat="false" ht="15" hidden="false" customHeight="false" outlineLevel="0" collapsed="false">
      <c r="B948" s="241"/>
      <c r="C948" s="241"/>
      <c r="D948" s="241"/>
      <c r="E948" s="241"/>
      <c r="F948" s="241"/>
      <c r="G948" s="241"/>
      <c r="H948" s="241"/>
      <c r="I948" s="241"/>
      <c r="J948" s="241"/>
      <c r="K948" s="241"/>
      <c r="L948" s="241"/>
      <c r="M948" s="244"/>
      <c r="N948" s="244"/>
      <c r="O948" s="244"/>
      <c r="P948" s="244"/>
      <c r="Q948" s="244"/>
      <c r="R948" s="244"/>
      <c r="S948" s="244"/>
      <c r="T948" s="245"/>
      <c r="U948" s="244"/>
      <c r="V948" s="244"/>
      <c r="W948" s="244"/>
      <c r="X948" s="244"/>
      <c r="Y948" s="244"/>
      <c r="Z948" s="244"/>
      <c r="AA948" s="244"/>
      <c r="AB948" s="244"/>
      <c r="AC948" s="244"/>
      <c r="AD948" s="244"/>
      <c r="AE948" s="244"/>
      <c r="AF948" s="244"/>
      <c r="AG948" s="244"/>
      <c r="AH948" s="244"/>
      <c r="AI948" s="244"/>
      <c r="AJ948" s="244"/>
      <c r="AK948" s="244"/>
      <c r="AL948" s="244"/>
      <c r="AM948" s="244"/>
      <c r="AN948" s="244"/>
      <c r="AO948" s="244"/>
      <c r="AP948" s="244"/>
      <c r="AQ948" s="244"/>
      <c r="AR948" s="244"/>
      <c r="AS948" s="244"/>
      <c r="AT948" s="244"/>
      <c r="AU948" s="244"/>
      <c r="AV948" s="244"/>
      <c r="AW948" s="244"/>
      <c r="AX948" s="244"/>
      <c r="AY948" s="244"/>
      <c r="AZ948" s="244"/>
      <c r="BA948" s="244"/>
      <c r="BB948" s="244"/>
      <c r="BC948" s="244"/>
      <c r="BD948" s="244"/>
      <c r="BE948" s="244"/>
      <c r="BF948" s="244"/>
      <c r="BG948" s="244"/>
      <c r="BH948" s="244"/>
      <c r="BI948" s="244"/>
      <c r="BJ948" s="244"/>
      <c r="BK948" s="244"/>
      <c r="BL948" s="244"/>
      <c r="BM948" s="244"/>
      <c r="BN948" s="244"/>
      <c r="BO948" s="244"/>
      <c r="BP948" s="244"/>
    </row>
    <row r="949" customFormat="false" ht="15" hidden="false" customHeight="false" outlineLevel="0" collapsed="false">
      <c r="B949" s="241"/>
      <c r="C949" s="241"/>
      <c r="D949" s="241"/>
      <c r="E949" s="241"/>
      <c r="F949" s="241"/>
      <c r="G949" s="241"/>
      <c r="H949" s="241"/>
      <c r="I949" s="241"/>
      <c r="J949" s="241"/>
      <c r="K949" s="241"/>
      <c r="L949" s="241"/>
      <c r="M949" s="244"/>
      <c r="N949" s="244"/>
      <c r="O949" s="244"/>
      <c r="P949" s="244"/>
      <c r="Q949" s="244"/>
      <c r="R949" s="244"/>
      <c r="S949" s="244"/>
      <c r="T949" s="245"/>
      <c r="U949" s="244"/>
      <c r="V949" s="244"/>
      <c r="W949" s="244"/>
      <c r="X949" s="244"/>
      <c r="Y949" s="244"/>
      <c r="Z949" s="244"/>
      <c r="AA949" s="244"/>
      <c r="AB949" s="244"/>
      <c r="AC949" s="244"/>
      <c r="AD949" s="244"/>
      <c r="AE949" s="244"/>
      <c r="AF949" s="244"/>
      <c r="AG949" s="244"/>
      <c r="AH949" s="244"/>
      <c r="AI949" s="244"/>
      <c r="AJ949" s="244"/>
      <c r="AK949" s="244"/>
      <c r="AL949" s="244"/>
      <c r="AM949" s="244"/>
      <c r="AN949" s="244"/>
      <c r="AO949" s="244"/>
      <c r="AP949" s="244"/>
      <c r="AQ949" s="244"/>
      <c r="AR949" s="244"/>
      <c r="AS949" s="244"/>
      <c r="AT949" s="244"/>
      <c r="AU949" s="244"/>
      <c r="AV949" s="244"/>
      <c r="AW949" s="244"/>
      <c r="AX949" s="244"/>
      <c r="AY949" s="244"/>
      <c r="AZ949" s="244"/>
      <c r="BA949" s="244"/>
      <c r="BB949" s="244"/>
      <c r="BC949" s="244"/>
      <c r="BD949" s="244"/>
      <c r="BE949" s="244"/>
      <c r="BF949" s="244"/>
      <c r="BG949" s="244"/>
      <c r="BH949" s="244"/>
      <c r="BI949" s="244"/>
      <c r="BJ949" s="244"/>
      <c r="BK949" s="244"/>
      <c r="BL949" s="244"/>
      <c r="BM949" s="244"/>
      <c r="BN949" s="244"/>
      <c r="BO949" s="244"/>
      <c r="BP949" s="244"/>
    </row>
    <row r="950" customFormat="false" ht="15" hidden="false" customHeight="false" outlineLevel="0" collapsed="false">
      <c r="B950" s="241"/>
      <c r="C950" s="241"/>
      <c r="D950" s="241"/>
      <c r="E950" s="241"/>
      <c r="F950" s="241"/>
      <c r="G950" s="241"/>
      <c r="H950" s="241"/>
      <c r="I950" s="241"/>
      <c r="J950" s="241"/>
      <c r="K950" s="241"/>
      <c r="L950" s="241"/>
      <c r="M950" s="244"/>
      <c r="N950" s="244"/>
      <c r="O950" s="244"/>
      <c r="P950" s="244"/>
      <c r="Q950" s="244"/>
      <c r="R950" s="244"/>
      <c r="S950" s="244"/>
      <c r="T950" s="245"/>
      <c r="U950" s="244"/>
      <c r="V950" s="244"/>
      <c r="W950" s="244"/>
      <c r="X950" s="244"/>
      <c r="Y950" s="244"/>
      <c r="Z950" s="244"/>
      <c r="AA950" s="244"/>
      <c r="AB950" s="244"/>
      <c r="AC950" s="244"/>
      <c r="AD950" s="244"/>
      <c r="AE950" s="244"/>
      <c r="AF950" s="244"/>
      <c r="AG950" s="244"/>
      <c r="AH950" s="244"/>
      <c r="AI950" s="244"/>
      <c r="AJ950" s="244"/>
      <c r="AK950" s="244"/>
      <c r="AL950" s="244"/>
      <c r="AM950" s="244"/>
      <c r="AN950" s="244"/>
      <c r="AO950" s="244"/>
      <c r="AP950" s="244"/>
      <c r="AQ950" s="244"/>
      <c r="AR950" s="244"/>
      <c r="AS950" s="244"/>
      <c r="AT950" s="244"/>
      <c r="AU950" s="244"/>
      <c r="AV950" s="244"/>
      <c r="AW950" s="244"/>
      <c r="AX950" s="244"/>
      <c r="AY950" s="244"/>
      <c r="AZ950" s="244"/>
      <c r="BA950" s="244"/>
      <c r="BB950" s="244"/>
      <c r="BC950" s="244"/>
      <c r="BD950" s="244"/>
      <c r="BE950" s="244"/>
      <c r="BF950" s="244"/>
      <c r="BG950" s="244"/>
      <c r="BH950" s="244"/>
      <c r="BI950" s="244"/>
      <c r="BJ950" s="244"/>
      <c r="BK950" s="244"/>
      <c r="BL950" s="244"/>
      <c r="BM950" s="244"/>
      <c r="BN950" s="244"/>
      <c r="BO950" s="244"/>
      <c r="BP950" s="244"/>
    </row>
    <row r="951" customFormat="false" ht="15" hidden="false" customHeight="false" outlineLevel="0" collapsed="false">
      <c r="B951" s="241"/>
      <c r="C951" s="241"/>
      <c r="D951" s="241"/>
      <c r="E951" s="241"/>
      <c r="F951" s="241"/>
      <c r="G951" s="241"/>
      <c r="H951" s="241"/>
      <c r="I951" s="241"/>
      <c r="J951" s="241"/>
      <c r="K951" s="241"/>
      <c r="L951" s="241"/>
      <c r="M951" s="244"/>
      <c r="N951" s="244"/>
      <c r="O951" s="244"/>
      <c r="P951" s="244"/>
      <c r="Q951" s="244"/>
      <c r="R951" s="244"/>
      <c r="S951" s="244"/>
      <c r="T951" s="245"/>
      <c r="U951" s="244"/>
      <c r="V951" s="244"/>
      <c r="W951" s="244"/>
      <c r="X951" s="244"/>
      <c r="Y951" s="244"/>
      <c r="Z951" s="244"/>
      <c r="AA951" s="244"/>
      <c r="AB951" s="244"/>
      <c r="AC951" s="244"/>
      <c r="AD951" s="244"/>
      <c r="AE951" s="244"/>
      <c r="AF951" s="244"/>
      <c r="AG951" s="244"/>
      <c r="AH951" s="244"/>
      <c r="AI951" s="244"/>
      <c r="AJ951" s="244"/>
      <c r="AK951" s="244"/>
      <c r="AL951" s="244"/>
      <c r="AM951" s="244"/>
      <c r="AN951" s="244"/>
      <c r="AO951" s="244"/>
      <c r="AP951" s="244"/>
      <c r="AQ951" s="244"/>
      <c r="AR951" s="244"/>
      <c r="AS951" s="244"/>
      <c r="AT951" s="244"/>
      <c r="AU951" s="244"/>
      <c r="AV951" s="244"/>
      <c r="AW951" s="244"/>
      <c r="AX951" s="244"/>
      <c r="AY951" s="244"/>
      <c r="AZ951" s="244"/>
      <c r="BA951" s="244"/>
      <c r="BB951" s="244"/>
      <c r="BC951" s="244"/>
      <c r="BD951" s="244"/>
      <c r="BE951" s="244"/>
      <c r="BF951" s="244"/>
      <c r="BG951" s="244"/>
      <c r="BH951" s="244"/>
      <c r="BI951" s="244"/>
      <c r="BJ951" s="244"/>
      <c r="BK951" s="244"/>
      <c r="BL951" s="244"/>
      <c r="BM951" s="244"/>
      <c r="BN951" s="244"/>
      <c r="BO951" s="244"/>
      <c r="BP951" s="244"/>
    </row>
    <row r="952" customFormat="false" ht="15" hidden="false" customHeight="false" outlineLevel="0" collapsed="false">
      <c r="B952" s="241"/>
      <c r="C952" s="241"/>
      <c r="D952" s="241"/>
      <c r="E952" s="241"/>
      <c r="F952" s="241"/>
      <c r="G952" s="241"/>
      <c r="H952" s="241"/>
      <c r="I952" s="241"/>
      <c r="J952" s="241"/>
      <c r="K952" s="241"/>
      <c r="L952" s="241"/>
      <c r="M952" s="244"/>
      <c r="N952" s="244"/>
      <c r="O952" s="244"/>
      <c r="P952" s="244"/>
      <c r="Q952" s="244"/>
      <c r="R952" s="244"/>
      <c r="S952" s="244"/>
      <c r="T952" s="245"/>
      <c r="U952" s="244"/>
      <c r="V952" s="244"/>
      <c r="W952" s="244"/>
      <c r="X952" s="244"/>
      <c r="Y952" s="244"/>
      <c r="Z952" s="244"/>
      <c r="AA952" s="244"/>
      <c r="AB952" s="244"/>
      <c r="AC952" s="244"/>
      <c r="AD952" s="244"/>
      <c r="AE952" s="244"/>
      <c r="AF952" s="244"/>
      <c r="AG952" s="244"/>
      <c r="AH952" s="244"/>
      <c r="AI952" s="244"/>
      <c r="AJ952" s="244"/>
      <c r="AK952" s="244"/>
      <c r="AL952" s="244"/>
      <c r="AM952" s="244"/>
      <c r="AN952" s="244"/>
      <c r="AO952" s="244"/>
      <c r="AP952" s="244"/>
      <c r="AQ952" s="244"/>
      <c r="AR952" s="244"/>
      <c r="AS952" s="244"/>
      <c r="AT952" s="244"/>
      <c r="AU952" s="244"/>
      <c r="AV952" s="244"/>
      <c r="AW952" s="244"/>
      <c r="AX952" s="244"/>
      <c r="AY952" s="244"/>
      <c r="AZ952" s="244"/>
      <c r="BA952" s="244"/>
      <c r="BB952" s="244"/>
      <c r="BC952" s="244"/>
      <c r="BD952" s="244"/>
      <c r="BE952" s="244"/>
      <c r="BF952" s="244"/>
      <c r="BG952" s="244"/>
      <c r="BH952" s="244"/>
      <c r="BI952" s="244"/>
      <c r="BJ952" s="244"/>
      <c r="BK952" s="244"/>
      <c r="BL952" s="244"/>
      <c r="BM952" s="244"/>
      <c r="BN952" s="244"/>
      <c r="BO952" s="244"/>
      <c r="BP952" s="244"/>
    </row>
    <row r="953" customFormat="false" ht="15" hidden="false" customHeight="false" outlineLevel="0" collapsed="false">
      <c r="B953" s="241"/>
      <c r="C953" s="241"/>
      <c r="D953" s="241"/>
      <c r="E953" s="241"/>
      <c r="F953" s="241"/>
      <c r="G953" s="241"/>
      <c r="H953" s="241"/>
      <c r="I953" s="241"/>
      <c r="J953" s="241"/>
      <c r="K953" s="241"/>
      <c r="L953" s="241"/>
      <c r="M953" s="244"/>
      <c r="N953" s="244"/>
      <c r="O953" s="244"/>
      <c r="P953" s="244"/>
      <c r="Q953" s="244"/>
      <c r="R953" s="244"/>
      <c r="S953" s="244"/>
      <c r="T953" s="245"/>
      <c r="U953" s="244"/>
      <c r="V953" s="244"/>
      <c r="W953" s="244"/>
      <c r="X953" s="244"/>
      <c r="Y953" s="244"/>
      <c r="Z953" s="244"/>
      <c r="AA953" s="244"/>
      <c r="AB953" s="244"/>
      <c r="AC953" s="244"/>
      <c r="AD953" s="244"/>
      <c r="AE953" s="244"/>
      <c r="AF953" s="244"/>
      <c r="AG953" s="244"/>
      <c r="AH953" s="244"/>
      <c r="AI953" s="244"/>
      <c r="AJ953" s="244"/>
      <c r="AK953" s="244"/>
      <c r="AL953" s="244"/>
      <c r="AM953" s="244"/>
      <c r="AN953" s="244"/>
      <c r="AO953" s="244"/>
      <c r="AP953" s="244"/>
      <c r="AQ953" s="244"/>
      <c r="AR953" s="244"/>
      <c r="AS953" s="244"/>
      <c r="AT953" s="244"/>
      <c r="AU953" s="244"/>
      <c r="AV953" s="244"/>
      <c r="AW953" s="244"/>
      <c r="AX953" s="244"/>
      <c r="AY953" s="244"/>
      <c r="AZ953" s="244"/>
      <c r="BA953" s="244"/>
      <c r="BB953" s="244"/>
      <c r="BC953" s="244"/>
      <c r="BD953" s="244"/>
      <c r="BE953" s="244"/>
      <c r="BF953" s="244"/>
      <c r="BG953" s="244"/>
      <c r="BH953" s="244"/>
      <c r="BI953" s="244"/>
      <c r="BJ953" s="244"/>
      <c r="BK953" s="244"/>
      <c r="BL953" s="244"/>
      <c r="BM953" s="244"/>
      <c r="BN953" s="244"/>
      <c r="BO953" s="244"/>
      <c r="BP953" s="244"/>
    </row>
    <row r="954" customFormat="false" ht="15" hidden="false" customHeight="false" outlineLevel="0" collapsed="false">
      <c r="B954" s="241"/>
      <c r="C954" s="241"/>
      <c r="D954" s="241"/>
      <c r="E954" s="241"/>
      <c r="F954" s="241"/>
      <c r="G954" s="241"/>
      <c r="H954" s="241"/>
      <c r="I954" s="241"/>
      <c r="J954" s="241"/>
      <c r="K954" s="241"/>
      <c r="L954" s="241"/>
      <c r="M954" s="244"/>
      <c r="N954" s="244"/>
      <c r="O954" s="244"/>
      <c r="P954" s="244"/>
      <c r="Q954" s="244"/>
      <c r="R954" s="244"/>
      <c r="S954" s="244"/>
      <c r="T954" s="245"/>
      <c r="U954" s="244"/>
      <c r="V954" s="244"/>
      <c r="W954" s="244"/>
      <c r="X954" s="244"/>
      <c r="Y954" s="244"/>
      <c r="Z954" s="244"/>
      <c r="AA954" s="244"/>
      <c r="AB954" s="244"/>
      <c r="AC954" s="244"/>
      <c r="AD954" s="244"/>
      <c r="AE954" s="244"/>
      <c r="AF954" s="244"/>
      <c r="AG954" s="244"/>
      <c r="AH954" s="244"/>
      <c r="AI954" s="244"/>
      <c r="AJ954" s="244"/>
      <c r="AK954" s="244"/>
      <c r="AL954" s="244"/>
      <c r="AM954" s="244"/>
      <c r="AN954" s="244"/>
      <c r="AO954" s="244"/>
      <c r="AP954" s="244"/>
      <c r="AQ954" s="244"/>
      <c r="AR954" s="244"/>
      <c r="AS954" s="244"/>
      <c r="AT954" s="244"/>
      <c r="AU954" s="244"/>
      <c r="AV954" s="244"/>
      <c r="AW954" s="244"/>
      <c r="AX954" s="244"/>
      <c r="AY954" s="244"/>
      <c r="AZ954" s="244"/>
      <c r="BA954" s="244"/>
      <c r="BB954" s="244"/>
      <c r="BC954" s="244"/>
      <c r="BD954" s="244"/>
      <c r="BE954" s="244"/>
      <c r="BF954" s="244"/>
      <c r="BG954" s="244"/>
      <c r="BH954" s="244"/>
      <c r="BI954" s="244"/>
      <c r="BJ954" s="244"/>
      <c r="BK954" s="244"/>
      <c r="BL954" s="244"/>
      <c r="BM954" s="244"/>
      <c r="BN954" s="244"/>
      <c r="BO954" s="244"/>
      <c r="BP954" s="244"/>
    </row>
    <row r="955" customFormat="false" ht="15" hidden="false" customHeight="false" outlineLevel="0" collapsed="false">
      <c r="B955" s="241"/>
      <c r="C955" s="241"/>
      <c r="D955" s="241"/>
      <c r="E955" s="241"/>
      <c r="F955" s="241"/>
      <c r="G955" s="241"/>
      <c r="H955" s="241"/>
      <c r="I955" s="241"/>
      <c r="J955" s="241"/>
      <c r="K955" s="241"/>
      <c r="L955" s="241"/>
      <c r="M955" s="244"/>
      <c r="N955" s="244"/>
      <c r="O955" s="244"/>
      <c r="P955" s="244"/>
      <c r="Q955" s="244"/>
      <c r="R955" s="244"/>
      <c r="S955" s="244"/>
      <c r="T955" s="245"/>
      <c r="U955" s="244"/>
      <c r="V955" s="244"/>
      <c r="W955" s="244"/>
      <c r="X955" s="244"/>
      <c r="Y955" s="244"/>
      <c r="Z955" s="244"/>
      <c r="AA955" s="244"/>
      <c r="AB955" s="244"/>
      <c r="AC955" s="244"/>
      <c r="AD955" s="244"/>
      <c r="AE955" s="244"/>
      <c r="AF955" s="244"/>
      <c r="AG955" s="244"/>
      <c r="AH955" s="244"/>
      <c r="AI955" s="244"/>
      <c r="AJ955" s="244"/>
      <c r="AK955" s="244"/>
      <c r="AL955" s="244"/>
      <c r="AM955" s="244"/>
      <c r="AN955" s="244"/>
      <c r="AO955" s="244"/>
      <c r="AP955" s="244"/>
      <c r="AQ955" s="244"/>
      <c r="AR955" s="244"/>
      <c r="AS955" s="244"/>
      <c r="AT955" s="244"/>
      <c r="AU955" s="244"/>
      <c r="AV955" s="244"/>
      <c r="AW955" s="244"/>
      <c r="AX955" s="244"/>
      <c r="AY955" s="244"/>
      <c r="AZ955" s="244"/>
      <c r="BA955" s="244"/>
      <c r="BB955" s="244"/>
      <c r="BC955" s="244"/>
      <c r="BD955" s="244"/>
      <c r="BE955" s="244"/>
      <c r="BF955" s="244"/>
      <c r="BG955" s="244"/>
      <c r="BH955" s="244"/>
      <c r="BI955" s="244"/>
      <c r="BJ955" s="244"/>
      <c r="BK955" s="244"/>
      <c r="BL955" s="244"/>
      <c r="BM955" s="244"/>
      <c r="BN955" s="244"/>
      <c r="BO955" s="244"/>
      <c r="BP955" s="244"/>
    </row>
    <row r="956" customFormat="false" ht="15" hidden="false" customHeight="false" outlineLevel="0" collapsed="false">
      <c r="B956" s="241"/>
      <c r="C956" s="241"/>
      <c r="D956" s="241"/>
      <c r="E956" s="241"/>
      <c r="F956" s="241"/>
      <c r="G956" s="241"/>
      <c r="H956" s="241"/>
      <c r="I956" s="241"/>
      <c r="J956" s="241"/>
      <c r="K956" s="241"/>
      <c r="L956" s="241"/>
      <c r="M956" s="244"/>
      <c r="N956" s="244"/>
      <c r="O956" s="244"/>
      <c r="P956" s="244"/>
      <c r="Q956" s="244"/>
      <c r="R956" s="244"/>
      <c r="S956" s="244"/>
      <c r="T956" s="245"/>
      <c r="U956" s="244"/>
      <c r="V956" s="244"/>
      <c r="W956" s="244"/>
      <c r="X956" s="244"/>
      <c r="Y956" s="244"/>
      <c r="Z956" s="244"/>
      <c r="AA956" s="244"/>
      <c r="AB956" s="244"/>
      <c r="AC956" s="244"/>
      <c r="AD956" s="244"/>
      <c r="AE956" s="244"/>
      <c r="AF956" s="244"/>
      <c r="AG956" s="244"/>
      <c r="AH956" s="244"/>
      <c r="AI956" s="244"/>
      <c r="AJ956" s="244"/>
      <c r="AK956" s="244"/>
      <c r="AL956" s="244"/>
      <c r="AM956" s="244"/>
      <c r="AN956" s="244"/>
      <c r="AO956" s="244"/>
      <c r="AP956" s="244"/>
      <c r="AQ956" s="244"/>
      <c r="AR956" s="244"/>
      <c r="AS956" s="244"/>
      <c r="AT956" s="244"/>
      <c r="AU956" s="244"/>
      <c r="AV956" s="244"/>
      <c r="AW956" s="244"/>
      <c r="AX956" s="244"/>
      <c r="AY956" s="244"/>
      <c r="AZ956" s="244"/>
      <c r="BA956" s="244"/>
      <c r="BB956" s="244"/>
      <c r="BC956" s="244"/>
      <c r="BD956" s="244"/>
      <c r="BE956" s="244"/>
      <c r="BF956" s="244"/>
      <c r="BG956" s="244"/>
      <c r="BH956" s="244"/>
      <c r="BI956" s="244"/>
      <c r="BJ956" s="244"/>
      <c r="BK956" s="244"/>
      <c r="BL956" s="244"/>
      <c r="BM956" s="244"/>
      <c r="BN956" s="244"/>
      <c r="BO956" s="244"/>
      <c r="BP956" s="244"/>
    </row>
    <row r="957" customFormat="false" ht="15" hidden="false" customHeight="false" outlineLevel="0" collapsed="false">
      <c r="B957" s="241"/>
      <c r="C957" s="241"/>
      <c r="D957" s="241"/>
      <c r="E957" s="241"/>
      <c r="F957" s="241"/>
      <c r="G957" s="241"/>
      <c r="H957" s="241"/>
      <c r="I957" s="241"/>
      <c r="J957" s="241"/>
      <c r="K957" s="241"/>
      <c r="L957" s="241"/>
      <c r="M957" s="244"/>
      <c r="N957" s="244"/>
      <c r="O957" s="244"/>
      <c r="P957" s="244"/>
      <c r="Q957" s="244"/>
      <c r="R957" s="244"/>
      <c r="S957" s="244"/>
      <c r="T957" s="245"/>
      <c r="U957" s="244"/>
      <c r="V957" s="244"/>
      <c r="W957" s="244"/>
      <c r="X957" s="244"/>
      <c r="Y957" s="244"/>
      <c r="Z957" s="244"/>
      <c r="AA957" s="244"/>
      <c r="AB957" s="244"/>
      <c r="AC957" s="244"/>
      <c r="AD957" s="244"/>
      <c r="AE957" s="244"/>
      <c r="AF957" s="244"/>
      <c r="AG957" s="244"/>
      <c r="AH957" s="244"/>
      <c r="AI957" s="244"/>
      <c r="AJ957" s="244"/>
      <c r="AK957" s="244"/>
      <c r="AL957" s="244"/>
      <c r="AM957" s="244"/>
      <c r="AN957" s="244"/>
      <c r="AO957" s="244"/>
      <c r="AP957" s="244"/>
      <c r="AQ957" s="244"/>
      <c r="AR957" s="244"/>
      <c r="AS957" s="244"/>
      <c r="AT957" s="244"/>
      <c r="AU957" s="244"/>
      <c r="AV957" s="244"/>
      <c r="AW957" s="244"/>
      <c r="AX957" s="244"/>
      <c r="AY957" s="244"/>
      <c r="AZ957" s="244"/>
      <c r="BA957" s="244"/>
      <c r="BB957" s="244"/>
      <c r="BC957" s="244"/>
      <c r="BD957" s="244"/>
      <c r="BE957" s="244"/>
      <c r="BF957" s="244"/>
      <c r="BG957" s="244"/>
      <c r="BH957" s="244"/>
      <c r="BI957" s="244"/>
      <c r="BJ957" s="244"/>
      <c r="BK957" s="244"/>
      <c r="BL957" s="244"/>
      <c r="BM957" s="244"/>
      <c r="BN957" s="244"/>
      <c r="BO957" s="244"/>
      <c r="BP957" s="244"/>
    </row>
    <row r="958" customFormat="false" ht="15" hidden="false" customHeight="false" outlineLevel="0" collapsed="false">
      <c r="B958" s="241"/>
      <c r="C958" s="241"/>
      <c r="D958" s="241"/>
      <c r="E958" s="241"/>
      <c r="F958" s="241"/>
      <c r="G958" s="241"/>
      <c r="H958" s="241"/>
      <c r="I958" s="241"/>
      <c r="J958" s="241"/>
      <c r="K958" s="241"/>
      <c r="L958" s="241"/>
      <c r="M958" s="244"/>
      <c r="N958" s="244"/>
      <c r="O958" s="244"/>
      <c r="P958" s="244"/>
      <c r="Q958" s="244"/>
      <c r="R958" s="244"/>
      <c r="S958" s="244"/>
      <c r="T958" s="245"/>
      <c r="U958" s="244"/>
      <c r="V958" s="244"/>
      <c r="W958" s="244"/>
      <c r="X958" s="244"/>
      <c r="Y958" s="244"/>
      <c r="Z958" s="244"/>
      <c r="AA958" s="244"/>
      <c r="AB958" s="244"/>
      <c r="AC958" s="244"/>
      <c r="AD958" s="244"/>
      <c r="AE958" s="244"/>
      <c r="AF958" s="244"/>
      <c r="AG958" s="244"/>
      <c r="AH958" s="244"/>
      <c r="AI958" s="244"/>
      <c r="AJ958" s="244"/>
      <c r="AK958" s="244"/>
      <c r="AL958" s="244"/>
      <c r="AM958" s="244"/>
      <c r="AN958" s="244"/>
      <c r="AO958" s="244"/>
      <c r="AP958" s="244"/>
      <c r="AQ958" s="244"/>
      <c r="AR958" s="244"/>
      <c r="AS958" s="244"/>
      <c r="AT958" s="244"/>
      <c r="AU958" s="244"/>
      <c r="AV958" s="244"/>
      <c r="AW958" s="244"/>
      <c r="AX958" s="244"/>
      <c r="AY958" s="244"/>
      <c r="AZ958" s="244"/>
      <c r="BA958" s="244"/>
      <c r="BB958" s="244"/>
      <c r="BC958" s="244"/>
      <c r="BD958" s="244"/>
      <c r="BE958" s="244"/>
      <c r="BF958" s="244"/>
      <c r="BG958" s="244"/>
      <c r="BH958" s="244"/>
      <c r="BI958" s="244"/>
      <c r="BJ958" s="244"/>
      <c r="BK958" s="244"/>
      <c r="BL958" s="244"/>
      <c r="BM958" s="244"/>
      <c r="BN958" s="244"/>
      <c r="BO958" s="244"/>
      <c r="BP958" s="244"/>
    </row>
    <row r="959" customFormat="false" ht="15" hidden="false" customHeight="false" outlineLevel="0" collapsed="false">
      <c r="B959" s="241"/>
      <c r="C959" s="241"/>
      <c r="D959" s="241"/>
      <c r="E959" s="241"/>
      <c r="F959" s="241"/>
      <c r="G959" s="241"/>
      <c r="H959" s="241"/>
      <c r="I959" s="241"/>
      <c r="J959" s="241"/>
      <c r="K959" s="241"/>
      <c r="L959" s="241"/>
      <c r="M959" s="244"/>
      <c r="N959" s="244"/>
      <c r="O959" s="244"/>
      <c r="P959" s="244"/>
      <c r="Q959" s="244"/>
      <c r="R959" s="244"/>
      <c r="S959" s="244"/>
      <c r="T959" s="245"/>
      <c r="U959" s="244"/>
      <c r="V959" s="244"/>
      <c r="W959" s="244"/>
      <c r="X959" s="244"/>
      <c r="Y959" s="244"/>
      <c r="Z959" s="244"/>
      <c r="AA959" s="244"/>
      <c r="AB959" s="244"/>
      <c r="AC959" s="244"/>
      <c r="AD959" s="244"/>
      <c r="AE959" s="244"/>
      <c r="AF959" s="244"/>
      <c r="AG959" s="244"/>
      <c r="AH959" s="244"/>
      <c r="AI959" s="244"/>
      <c r="AJ959" s="244"/>
      <c r="AK959" s="244"/>
      <c r="AL959" s="244"/>
      <c r="AM959" s="244"/>
      <c r="AN959" s="244"/>
      <c r="AO959" s="244"/>
      <c r="AP959" s="244"/>
      <c r="AQ959" s="244"/>
      <c r="AR959" s="244"/>
      <c r="AS959" s="244"/>
      <c r="AT959" s="244"/>
      <c r="AU959" s="244"/>
      <c r="AV959" s="244"/>
      <c r="AW959" s="244"/>
      <c r="AX959" s="244"/>
      <c r="AY959" s="244"/>
      <c r="AZ959" s="244"/>
      <c r="BA959" s="244"/>
      <c r="BB959" s="244"/>
      <c r="BC959" s="244"/>
      <c r="BD959" s="244"/>
      <c r="BE959" s="244"/>
      <c r="BF959" s="244"/>
      <c r="BG959" s="244"/>
      <c r="BH959" s="244"/>
      <c r="BI959" s="244"/>
      <c r="BJ959" s="244"/>
      <c r="BK959" s="244"/>
      <c r="BL959" s="244"/>
      <c r="BM959" s="244"/>
      <c r="BN959" s="244"/>
      <c r="BO959" s="244"/>
      <c r="BP959" s="244"/>
    </row>
    <row r="960" customFormat="false" ht="15" hidden="false" customHeight="false" outlineLevel="0" collapsed="false">
      <c r="B960" s="241"/>
      <c r="C960" s="241"/>
      <c r="D960" s="241"/>
      <c r="E960" s="241"/>
      <c r="F960" s="241"/>
      <c r="G960" s="241"/>
      <c r="H960" s="241"/>
      <c r="I960" s="241"/>
      <c r="J960" s="241"/>
      <c r="K960" s="241"/>
      <c r="L960" s="241"/>
      <c r="M960" s="244"/>
      <c r="N960" s="244"/>
      <c r="O960" s="244"/>
      <c r="P960" s="244"/>
      <c r="Q960" s="244"/>
      <c r="R960" s="244"/>
      <c r="S960" s="244"/>
      <c r="T960" s="245"/>
      <c r="U960" s="244"/>
      <c r="V960" s="244"/>
      <c r="W960" s="244"/>
      <c r="X960" s="244"/>
      <c r="Y960" s="244"/>
      <c r="Z960" s="244"/>
      <c r="AA960" s="244"/>
      <c r="AB960" s="244"/>
      <c r="AC960" s="244"/>
      <c r="AD960" s="244"/>
      <c r="AE960" s="244"/>
      <c r="AF960" s="244"/>
      <c r="AG960" s="244"/>
      <c r="AH960" s="244"/>
      <c r="AI960" s="244"/>
      <c r="AJ960" s="244"/>
      <c r="AK960" s="244"/>
      <c r="AL960" s="244"/>
      <c r="AM960" s="244"/>
      <c r="AN960" s="244"/>
      <c r="AO960" s="244"/>
      <c r="AP960" s="244"/>
      <c r="AQ960" s="244"/>
      <c r="AR960" s="244"/>
      <c r="AS960" s="244"/>
      <c r="AT960" s="244"/>
      <c r="AU960" s="244"/>
      <c r="AV960" s="244"/>
      <c r="AW960" s="244"/>
      <c r="AX960" s="244"/>
      <c r="AY960" s="244"/>
      <c r="AZ960" s="244"/>
      <c r="BA960" s="244"/>
      <c r="BB960" s="244"/>
      <c r="BC960" s="244"/>
      <c r="BD960" s="244"/>
      <c r="BE960" s="244"/>
      <c r="BF960" s="244"/>
      <c r="BG960" s="244"/>
      <c r="BH960" s="244"/>
      <c r="BI960" s="244"/>
      <c r="BJ960" s="244"/>
      <c r="BK960" s="244"/>
      <c r="BL960" s="244"/>
      <c r="BM960" s="244"/>
      <c r="BN960" s="244"/>
      <c r="BO960" s="244"/>
      <c r="BP960" s="244"/>
    </row>
    <row r="961" customFormat="false" ht="15" hidden="false" customHeight="false" outlineLevel="0" collapsed="false">
      <c r="B961" s="241"/>
      <c r="C961" s="241"/>
      <c r="D961" s="241"/>
      <c r="E961" s="241"/>
      <c r="F961" s="241"/>
      <c r="G961" s="241"/>
      <c r="H961" s="241"/>
      <c r="I961" s="241"/>
      <c r="J961" s="241"/>
      <c r="K961" s="241"/>
      <c r="L961" s="241"/>
      <c r="M961" s="244"/>
      <c r="N961" s="244"/>
      <c r="O961" s="244"/>
      <c r="P961" s="244"/>
      <c r="Q961" s="244"/>
      <c r="R961" s="244"/>
      <c r="S961" s="244"/>
      <c r="T961" s="245"/>
      <c r="U961" s="244"/>
      <c r="V961" s="244"/>
      <c r="W961" s="244"/>
      <c r="X961" s="244"/>
      <c r="Y961" s="244"/>
      <c r="Z961" s="244"/>
      <c r="AA961" s="244"/>
      <c r="AB961" s="244"/>
      <c r="AC961" s="244"/>
      <c r="AD961" s="244"/>
      <c r="AE961" s="244"/>
      <c r="AF961" s="244"/>
      <c r="AG961" s="244"/>
      <c r="AH961" s="244"/>
      <c r="AI961" s="244"/>
      <c r="AJ961" s="244"/>
      <c r="AK961" s="244"/>
      <c r="AL961" s="244"/>
      <c r="AM961" s="244"/>
      <c r="AN961" s="244"/>
      <c r="AO961" s="244"/>
      <c r="AP961" s="244"/>
      <c r="AQ961" s="244"/>
      <c r="AR961" s="244"/>
      <c r="AS961" s="244"/>
      <c r="AT961" s="244"/>
      <c r="AU961" s="244"/>
      <c r="AV961" s="244"/>
      <c r="AW961" s="244"/>
      <c r="AX961" s="244"/>
      <c r="AY961" s="244"/>
      <c r="AZ961" s="244"/>
      <c r="BA961" s="244"/>
      <c r="BB961" s="244"/>
      <c r="BC961" s="244"/>
      <c r="BD961" s="244"/>
      <c r="BE961" s="244"/>
      <c r="BF961" s="244"/>
      <c r="BG961" s="244"/>
      <c r="BH961" s="244"/>
      <c r="BI961" s="244"/>
      <c r="BJ961" s="244"/>
      <c r="BK961" s="244"/>
      <c r="BL961" s="244"/>
      <c r="BM961" s="244"/>
      <c r="BN961" s="244"/>
      <c r="BO961" s="244"/>
      <c r="BP961" s="244"/>
    </row>
    <row r="962" customFormat="false" ht="15" hidden="false" customHeight="false" outlineLevel="0" collapsed="false">
      <c r="B962" s="241"/>
      <c r="C962" s="241"/>
      <c r="D962" s="241"/>
      <c r="E962" s="241"/>
      <c r="F962" s="241"/>
      <c r="G962" s="241"/>
      <c r="H962" s="241"/>
      <c r="I962" s="241"/>
      <c r="J962" s="241"/>
      <c r="K962" s="241"/>
      <c r="L962" s="241"/>
      <c r="M962" s="244"/>
      <c r="N962" s="244"/>
      <c r="O962" s="244"/>
      <c r="P962" s="244"/>
      <c r="Q962" s="244"/>
      <c r="R962" s="244"/>
      <c r="S962" s="244"/>
      <c r="T962" s="245"/>
      <c r="U962" s="244"/>
      <c r="V962" s="244"/>
      <c r="W962" s="244"/>
      <c r="X962" s="244"/>
      <c r="Y962" s="244"/>
      <c r="Z962" s="244"/>
      <c r="AA962" s="244"/>
      <c r="AB962" s="244"/>
      <c r="AC962" s="244"/>
      <c r="AD962" s="244"/>
      <c r="AE962" s="244"/>
      <c r="AF962" s="244"/>
      <c r="AG962" s="244"/>
      <c r="AH962" s="244"/>
      <c r="AI962" s="244"/>
      <c r="AJ962" s="244"/>
      <c r="AK962" s="244"/>
      <c r="AL962" s="244"/>
      <c r="AM962" s="244"/>
      <c r="AN962" s="244"/>
      <c r="AO962" s="244"/>
      <c r="AP962" s="244"/>
      <c r="AQ962" s="244"/>
      <c r="AR962" s="244"/>
      <c r="AS962" s="244"/>
      <c r="AT962" s="244"/>
      <c r="AU962" s="244"/>
      <c r="AV962" s="244"/>
      <c r="AW962" s="244"/>
      <c r="AX962" s="244"/>
      <c r="AY962" s="244"/>
      <c r="AZ962" s="244"/>
      <c r="BA962" s="244"/>
      <c r="BB962" s="244"/>
      <c r="BC962" s="244"/>
      <c r="BD962" s="244"/>
      <c r="BE962" s="244"/>
      <c r="BF962" s="244"/>
      <c r="BG962" s="244"/>
      <c r="BH962" s="244"/>
      <c r="BI962" s="244"/>
      <c r="BJ962" s="244"/>
      <c r="BK962" s="244"/>
      <c r="BL962" s="244"/>
      <c r="BM962" s="244"/>
      <c r="BN962" s="244"/>
      <c r="BO962" s="244"/>
      <c r="BP962" s="244"/>
    </row>
    <row r="963" customFormat="false" ht="15" hidden="false" customHeight="false" outlineLevel="0" collapsed="false">
      <c r="B963" s="241"/>
      <c r="C963" s="241"/>
      <c r="D963" s="241"/>
      <c r="E963" s="241"/>
      <c r="F963" s="241"/>
      <c r="G963" s="241"/>
      <c r="H963" s="241"/>
      <c r="I963" s="241"/>
      <c r="J963" s="241"/>
      <c r="K963" s="241"/>
      <c r="L963" s="241"/>
      <c r="M963" s="244"/>
      <c r="N963" s="244"/>
      <c r="O963" s="244"/>
      <c r="P963" s="244"/>
      <c r="Q963" s="244"/>
      <c r="R963" s="244"/>
      <c r="S963" s="244"/>
      <c r="T963" s="245"/>
      <c r="U963" s="244"/>
      <c r="V963" s="244"/>
      <c r="W963" s="244"/>
      <c r="X963" s="244"/>
      <c r="Y963" s="244"/>
      <c r="Z963" s="244"/>
      <c r="AA963" s="244"/>
      <c r="AB963" s="244"/>
      <c r="AC963" s="244"/>
      <c r="AD963" s="244"/>
      <c r="AE963" s="244"/>
      <c r="AF963" s="244"/>
      <c r="AG963" s="244"/>
      <c r="AH963" s="244"/>
      <c r="AI963" s="244"/>
      <c r="AJ963" s="244"/>
      <c r="AK963" s="244"/>
      <c r="AL963" s="244"/>
      <c r="AM963" s="244"/>
      <c r="AN963" s="244"/>
      <c r="AO963" s="244"/>
      <c r="AP963" s="244"/>
      <c r="AQ963" s="244"/>
      <c r="AR963" s="244"/>
      <c r="AS963" s="244"/>
      <c r="AT963" s="244"/>
      <c r="AU963" s="244"/>
      <c r="AV963" s="244"/>
      <c r="AW963" s="244"/>
      <c r="AX963" s="244"/>
      <c r="AY963" s="244"/>
      <c r="AZ963" s="244"/>
      <c r="BA963" s="244"/>
      <c r="BB963" s="244"/>
      <c r="BC963" s="244"/>
      <c r="BD963" s="244"/>
      <c r="BE963" s="244"/>
      <c r="BF963" s="244"/>
      <c r="BG963" s="244"/>
      <c r="BH963" s="244"/>
      <c r="BI963" s="244"/>
      <c r="BJ963" s="244"/>
      <c r="BK963" s="244"/>
      <c r="BL963" s="244"/>
      <c r="BM963" s="244"/>
      <c r="BN963" s="244"/>
      <c r="BO963" s="244"/>
      <c r="BP963" s="244"/>
    </row>
    <row r="964" customFormat="false" ht="15" hidden="false" customHeight="false" outlineLevel="0" collapsed="false">
      <c r="B964" s="241"/>
      <c r="C964" s="241"/>
      <c r="D964" s="241"/>
      <c r="E964" s="241"/>
      <c r="F964" s="241"/>
      <c r="G964" s="241"/>
      <c r="H964" s="241"/>
      <c r="I964" s="241"/>
      <c r="J964" s="241"/>
      <c r="K964" s="241"/>
      <c r="L964" s="241"/>
      <c r="M964" s="244"/>
      <c r="N964" s="244"/>
      <c r="O964" s="244"/>
      <c r="P964" s="244"/>
      <c r="Q964" s="244"/>
      <c r="R964" s="244"/>
      <c r="S964" s="244"/>
      <c r="T964" s="245"/>
      <c r="U964" s="244"/>
      <c r="V964" s="244"/>
      <c r="W964" s="244"/>
      <c r="X964" s="244"/>
      <c r="Y964" s="244"/>
      <c r="Z964" s="244"/>
      <c r="AA964" s="244"/>
      <c r="AB964" s="244"/>
      <c r="AC964" s="244"/>
      <c r="AD964" s="244"/>
      <c r="AE964" s="244"/>
      <c r="AF964" s="244"/>
      <c r="AG964" s="244"/>
      <c r="AH964" s="244"/>
      <c r="AI964" s="244"/>
      <c r="AJ964" s="244"/>
      <c r="AK964" s="244"/>
      <c r="AL964" s="244"/>
      <c r="AM964" s="244"/>
      <c r="AN964" s="244"/>
      <c r="AO964" s="244"/>
      <c r="AP964" s="244"/>
      <c r="AQ964" s="244"/>
      <c r="AR964" s="244"/>
      <c r="AS964" s="244"/>
      <c r="AT964" s="244"/>
      <c r="AU964" s="244"/>
      <c r="AV964" s="244"/>
      <c r="AW964" s="244"/>
      <c r="AX964" s="244"/>
      <c r="AY964" s="244"/>
      <c r="AZ964" s="244"/>
      <c r="BA964" s="244"/>
      <c r="BB964" s="244"/>
      <c r="BC964" s="244"/>
      <c r="BD964" s="244"/>
      <c r="BE964" s="244"/>
      <c r="BF964" s="244"/>
      <c r="BG964" s="244"/>
      <c r="BH964" s="244"/>
      <c r="BI964" s="244"/>
      <c r="BJ964" s="244"/>
      <c r="BK964" s="244"/>
      <c r="BL964" s="244"/>
      <c r="BM964" s="244"/>
      <c r="BN964" s="244"/>
      <c r="BO964" s="244"/>
      <c r="BP964" s="244"/>
    </row>
    <row r="965" customFormat="false" ht="15" hidden="false" customHeight="false" outlineLevel="0" collapsed="false">
      <c r="B965" s="241"/>
      <c r="C965" s="241"/>
      <c r="D965" s="241"/>
      <c r="E965" s="241"/>
      <c r="F965" s="241"/>
      <c r="G965" s="241"/>
      <c r="H965" s="241"/>
      <c r="I965" s="241"/>
      <c r="J965" s="241"/>
      <c r="K965" s="241"/>
      <c r="L965" s="241"/>
      <c r="M965" s="244"/>
      <c r="N965" s="244"/>
      <c r="O965" s="244"/>
      <c r="P965" s="244"/>
      <c r="Q965" s="244"/>
      <c r="R965" s="244"/>
      <c r="S965" s="244"/>
      <c r="T965" s="245"/>
      <c r="U965" s="244"/>
      <c r="V965" s="244"/>
      <c r="W965" s="244"/>
      <c r="X965" s="244"/>
      <c r="Y965" s="244"/>
      <c r="Z965" s="244"/>
      <c r="AA965" s="244"/>
      <c r="AB965" s="244"/>
      <c r="AC965" s="244"/>
      <c r="AD965" s="244"/>
      <c r="AE965" s="244"/>
      <c r="AF965" s="244"/>
      <c r="AG965" s="244"/>
      <c r="AH965" s="244"/>
      <c r="AI965" s="244"/>
      <c r="AJ965" s="244"/>
      <c r="AK965" s="244"/>
      <c r="AL965" s="244"/>
      <c r="AM965" s="244"/>
      <c r="AN965" s="244"/>
      <c r="AO965" s="244"/>
      <c r="AP965" s="244"/>
      <c r="AQ965" s="244"/>
      <c r="AR965" s="244"/>
      <c r="AS965" s="244"/>
      <c r="AT965" s="244"/>
      <c r="AU965" s="244"/>
      <c r="AV965" s="244"/>
      <c r="AW965" s="244"/>
      <c r="AX965" s="244"/>
      <c r="AY965" s="244"/>
      <c r="AZ965" s="244"/>
      <c r="BA965" s="244"/>
      <c r="BB965" s="244"/>
      <c r="BC965" s="244"/>
      <c r="BD965" s="244"/>
      <c r="BE965" s="244"/>
      <c r="BF965" s="244"/>
      <c r="BG965" s="244"/>
      <c r="BH965" s="244"/>
      <c r="BI965" s="244"/>
      <c r="BJ965" s="244"/>
      <c r="BK965" s="244"/>
      <c r="BL965" s="244"/>
      <c r="BM965" s="244"/>
      <c r="BN965" s="244"/>
      <c r="BO965" s="244"/>
      <c r="BP965" s="244"/>
    </row>
    <row r="966" customFormat="false" ht="15" hidden="false" customHeight="false" outlineLevel="0" collapsed="false">
      <c r="B966" s="241"/>
      <c r="C966" s="241"/>
      <c r="D966" s="241"/>
      <c r="E966" s="241"/>
      <c r="F966" s="241"/>
      <c r="G966" s="241"/>
      <c r="H966" s="241"/>
      <c r="I966" s="241"/>
      <c r="J966" s="241"/>
      <c r="K966" s="241"/>
      <c r="L966" s="241"/>
      <c r="M966" s="244"/>
      <c r="N966" s="244"/>
      <c r="O966" s="244"/>
      <c r="P966" s="244"/>
      <c r="Q966" s="244"/>
      <c r="R966" s="244"/>
      <c r="S966" s="244"/>
      <c r="T966" s="245"/>
      <c r="U966" s="244"/>
      <c r="V966" s="244"/>
      <c r="W966" s="244"/>
      <c r="X966" s="244"/>
      <c r="Y966" s="244"/>
      <c r="Z966" s="244"/>
      <c r="AA966" s="244"/>
      <c r="AB966" s="244"/>
      <c r="AC966" s="244"/>
      <c r="AD966" s="244"/>
      <c r="AE966" s="244"/>
      <c r="AF966" s="244"/>
      <c r="AG966" s="244"/>
      <c r="AH966" s="244"/>
      <c r="AI966" s="244"/>
      <c r="AJ966" s="244"/>
      <c r="AK966" s="244"/>
      <c r="AL966" s="244"/>
      <c r="AM966" s="244"/>
      <c r="AN966" s="244"/>
      <c r="AO966" s="244"/>
      <c r="AP966" s="244"/>
      <c r="AQ966" s="244"/>
      <c r="AR966" s="244"/>
      <c r="AS966" s="244"/>
      <c r="AT966" s="244"/>
      <c r="AU966" s="244"/>
      <c r="AV966" s="244"/>
      <c r="AW966" s="244"/>
      <c r="AX966" s="244"/>
      <c r="AY966" s="244"/>
      <c r="AZ966" s="244"/>
      <c r="BA966" s="244"/>
      <c r="BB966" s="244"/>
      <c r="BC966" s="244"/>
      <c r="BD966" s="244"/>
      <c r="BE966" s="244"/>
      <c r="BF966" s="244"/>
      <c r="BG966" s="244"/>
      <c r="BH966" s="244"/>
      <c r="BI966" s="244"/>
      <c r="BJ966" s="244"/>
      <c r="BK966" s="244"/>
      <c r="BL966" s="244"/>
      <c r="BM966" s="244"/>
      <c r="BN966" s="244"/>
      <c r="BO966" s="244"/>
      <c r="BP966" s="244"/>
    </row>
    <row r="967" customFormat="false" ht="15" hidden="false" customHeight="false" outlineLevel="0" collapsed="false">
      <c r="B967" s="241"/>
      <c r="C967" s="241"/>
      <c r="D967" s="241"/>
      <c r="E967" s="241"/>
      <c r="F967" s="241"/>
      <c r="G967" s="241"/>
      <c r="H967" s="241"/>
      <c r="I967" s="241"/>
      <c r="J967" s="241"/>
      <c r="K967" s="241"/>
      <c r="L967" s="241"/>
      <c r="M967" s="244"/>
      <c r="N967" s="244"/>
      <c r="O967" s="244"/>
      <c r="P967" s="244"/>
      <c r="Q967" s="244"/>
      <c r="R967" s="244"/>
      <c r="S967" s="244"/>
      <c r="T967" s="245"/>
      <c r="U967" s="244"/>
      <c r="V967" s="244"/>
      <c r="W967" s="244"/>
      <c r="X967" s="244"/>
      <c r="Y967" s="244"/>
      <c r="Z967" s="244"/>
      <c r="AA967" s="244"/>
      <c r="AB967" s="244"/>
      <c r="AC967" s="244"/>
      <c r="AD967" s="244"/>
      <c r="AE967" s="244"/>
      <c r="AF967" s="244"/>
      <c r="AG967" s="244"/>
      <c r="AH967" s="244"/>
      <c r="AI967" s="244"/>
      <c r="AJ967" s="244"/>
      <c r="AK967" s="244"/>
      <c r="AL967" s="244"/>
      <c r="AM967" s="244"/>
      <c r="AN967" s="244"/>
      <c r="AO967" s="244"/>
      <c r="AP967" s="244"/>
      <c r="AQ967" s="244"/>
      <c r="AR967" s="244"/>
      <c r="AS967" s="244"/>
      <c r="AT967" s="244"/>
      <c r="AU967" s="244"/>
      <c r="AV967" s="244"/>
      <c r="AW967" s="244"/>
      <c r="AX967" s="244"/>
      <c r="AY967" s="244"/>
      <c r="AZ967" s="244"/>
      <c r="BA967" s="244"/>
      <c r="BB967" s="244"/>
      <c r="BC967" s="244"/>
      <c r="BD967" s="244"/>
      <c r="BE967" s="244"/>
      <c r="BF967" s="244"/>
      <c r="BG967" s="244"/>
      <c r="BH967" s="244"/>
      <c r="BI967" s="244"/>
      <c r="BJ967" s="244"/>
      <c r="BK967" s="244"/>
      <c r="BL967" s="244"/>
      <c r="BM967" s="244"/>
      <c r="BN967" s="244"/>
      <c r="BO967" s="244"/>
      <c r="BP967" s="244"/>
    </row>
    <row r="968" customFormat="false" ht="15" hidden="false" customHeight="false" outlineLevel="0" collapsed="false">
      <c r="B968" s="241"/>
      <c r="C968" s="241"/>
      <c r="D968" s="241"/>
      <c r="E968" s="241"/>
      <c r="F968" s="241"/>
      <c r="G968" s="241"/>
      <c r="H968" s="241"/>
      <c r="I968" s="241"/>
      <c r="J968" s="241"/>
      <c r="K968" s="241"/>
      <c r="L968" s="241"/>
      <c r="M968" s="244"/>
      <c r="N968" s="244"/>
      <c r="O968" s="244"/>
      <c r="P968" s="244"/>
      <c r="Q968" s="244"/>
      <c r="R968" s="244"/>
      <c r="S968" s="244"/>
      <c r="T968" s="245"/>
      <c r="U968" s="244"/>
      <c r="V968" s="244"/>
      <c r="W968" s="244"/>
      <c r="X968" s="244"/>
      <c r="Y968" s="244"/>
      <c r="Z968" s="244"/>
      <c r="AA968" s="244"/>
      <c r="AB968" s="244"/>
      <c r="AC968" s="244"/>
      <c r="AD968" s="244"/>
      <c r="AE968" s="244"/>
      <c r="AF968" s="244"/>
      <c r="AG968" s="244"/>
      <c r="AH968" s="244"/>
      <c r="AI968" s="244"/>
      <c r="AJ968" s="244"/>
      <c r="AK968" s="244"/>
      <c r="AL968" s="244"/>
      <c r="AM968" s="244"/>
      <c r="AN968" s="244"/>
      <c r="AO968" s="244"/>
      <c r="AP968" s="244"/>
      <c r="AQ968" s="244"/>
      <c r="AR968" s="244"/>
      <c r="AS968" s="244"/>
      <c r="AT968" s="244"/>
      <c r="AU968" s="244"/>
      <c r="AV968" s="244"/>
      <c r="AW968" s="244"/>
      <c r="AX968" s="244"/>
      <c r="AY968" s="244"/>
      <c r="AZ968" s="244"/>
      <c r="BA968" s="244"/>
      <c r="BB968" s="244"/>
      <c r="BC968" s="244"/>
      <c r="BD968" s="244"/>
      <c r="BE968" s="244"/>
      <c r="BF968" s="244"/>
      <c r="BG968" s="244"/>
      <c r="BH968" s="244"/>
      <c r="BI968" s="244"/>
      <c r="BJ968" s="244"/>
      <c r="BK968" s="244"/>
      <c r="BL968" s="244"/>
      <c r="BM968" s="244"/>
      <c r="BN968" s="244"/>
      <c r="BO968" s="244"/>
      <c r="BP968" s="244"/>
    </row>
    <row r="969" customFormat="false" ht="15" hidden="false" customHeight="false" outlineLevel="0" collapsed="false">
      <c r="B969" s="241"/>
      <c r="C969" s="241"/>
      <c r="D969" s="241"/>
      <c r="E969" s="241"/>
      <c r="F969" s="241"/>
      <c r="G969" s="241"/>
      <c r="H969" s="241"/>
      <c r="I969" s="241"/>
      <c r="J969" s="241"/>
      <c r="K969" s="241"/>
      <c r="L969" s="241"/>
      <c r="M969" s="244"/>
      <c r="N969" s="244"/>
      <c r="O969" s="244"/>
      <c r="P969" s="244"/>
      <c r="Q969" s="244"/>
      <c r="R969" s="244"/>
      <c r="S969" s="244"/>
      <c r="T969" s="245"/>
      <c r="U969" s="244"/>
      <c r="V969" s="244"/>
      <c r="W969" s="244"/>
      <c r="X969" s="244"/>
      <c r="Y969" s="244"/>
      <c r="Z969" s="244"/>
      <c r="AA969" s="244"/>
      <c r="AB969" s="244"/>
      <c r="AC969" s="244"/>
      <c r="AD969" s="244"/>
      <c r="AE969" s="244"/>
      <c r="AF969" s="244"/>
      <c r="AG969" s="244"/>
      <c r="AH969" s="244"/>
      <c r="AI969" s="244"/>
      <c r="AJ969" s="244"/>
      <c r="AK969" s="244"/>
      <c r="AL969" s="244"/>
      <c r="AM969" s="244"/>
      <c r="AN969" s="244"/>
      <c r="AO969" s="244"/>
      <c r="AP969" s="244"/>
      <c r="AQ969" s="244"/>
      <c r="AR969" s="244"/>
      <c r="AS969" s="244"/>
      <c r="AT969" s="244"/>
      <c r="AU969" s="244"/>
      <c r="AV969" s="244"/>
      <c r="AW969" s="244"/>
      <c r="AX969" s="244"/>
      <c r="AY969" s="244"/>
      <c r="AZ969" s="244"/>
      <c r="BA969" s="244"/>
      <c r="BB969" s="244"/>
      <c r="BC969" s="244"/>
      <c r="BD969" s="244"/>
      <c r="BE969" s="244"/>
      <c r="BF969" s="244"/>
      <c r="BG969" s="244"/>
      <c r="BH969" s="244"/>
      <c r="BI969" s="244"/>
      <c r="BJ969" s="244"/>
      <c r="BK969" s="244"/>
      <c r="BL969" s="244"/>
      <c r="BM969" s="244"/>
      <c r="BN969" s="244"/>
      <c r="BO969" s="244"/>
      <c r="BP969" s="244"/>
    </row>
    <row r="970" customFormat="false" ht="15" hidden="false" customHeight="false" outlineLevel="0" collapsed="false">
      <c r="B970" s="241"/>
      <c r="C970" s="241"/>
      <c r="D970" s="241"/>
      <c r="E970" s="241"/>
      <c r="F970" s="241"/>
      <c r="G970" s="241"/>
      <c r="H970" s="241"/>
      <c r="I970" s="241"/>
      <c r="J970" s="241"/>
      <c r="K970" s="241"/>
      <c r="L970" s="241"/>
      <c r="M970" s="244"/>
      <c r="N970" s="244"/>
      <c r="O970" s="244"/>
      <c r="P970" s="244"/>
      <c r="Q970" s="244"/>
      <c r="R970" s="244"/>
      <c r="S970" s="244"/>
      <c r="T970" s="245"/>
      <c r="U970" s="244"/>
      <c r="V970" s="244"/>
      <c r="W970" s="244"/>
      <c r="X970" s="244"/>
      <c r="Y970" s="244"/>
      <c r="Z970" s="244"/>
      <c r="AA970" s="244"/>
      <c r="AB970" s="244"/>
      <c r="AC970" s="244"/>
      <c r="AD970" s="244"/>
      <c r="AE970" s="244"/>
      <c r="AF970" s="244"/>
      <c r="AG970" s="244"/>
      <c r="AH970" s="244"/>
      <c r="AI970" s="244"/>
      <c r="AJ970" s="244"/>
      <c r="AK970" s="244"/>
      <c r="AL970" s="244"/>
      <c r="AM970" s="244"/>
      <c r="AN970" s="244"/>
      <c r="AO970" s="244"/>
      <c r="AP970" s="244"/>
      <c r="AQ970" s="244"/>
      <c r="AR970" s="244"/>
      <c r="AS970" s="244"/>
      <c r="AT970" s="244"/>
      <c r="AU970" s="244"/>
      <c r="AV970" s="244"/>
      <c r="AW970" s="244"/>
      <c r="AX970" s="244"/>
      <c r="AY970" s="244"/>
      <c r="AZ970" s="244"/>
      <c r="BA970" s="244"/>
      <c r="BB970" s="244"/>
      <c r="BC970" s="244"/>
      <c r="BD970" s="244"/>
      <c r="BE970" s="244"/>
      <c r="BF970" s="244"/>
      <c r="BG970" s="244"/>
      <c r="BH970" s="244"/>
      <c r="BI970" s="244"/>
      <c r="BJ970" s="244"/>
      <c r="BK970" s="244"/>
      <c r="BL970" s="244"/>
      <c r="BM970" s="244"/>
      <c r="BN970" s="244"/>
      <c r="BO970" s="244"/>
      <c r="BP970" s="244"/>
    </row>
    <row r="971" customFormat="false" ht="15" hidden="false" customHeight="false" outlineLevel="0" collapsed="false">
      <c r="B971" s="241"/>
      <c r="C971" s="241"/>
      <c r="D971" s="241"/>
      <c r="E971" s="241"/>
      <c r="F971" s="241"/>
      <c r="G971" s="241"/>
      <c r="H971" s="241"/>
      <c r="I971" s="241"/>
      <c r="J971" s="241"/>
      <c r="K971" s="241"/>
      <c r="L971" s="241"/>
      <c r="M971" s="244"/>
      <c r="N971" s="244"/>
      <c r="O971" s="244"/>
      <c r="P971" s="244"/>
      <c r="Q971" s="244"/>
      <c r="R971" s="244"/>
      <c r="S971" s="244"/>
      <c r="T971" s="245"/>
      <c r="U971" s="244"/>
      <c r="V971" s="244"/>
      <c r="W971" s="244"/>
      <c r="X971" s="244"/>
      <c r="Y971" s="244"/>
      <c r="Z971" s="244"/>
      <c r="AA971" s="244"/>
      <c r="AB971" s="244"/>
      <c r="AC971" s="244"/>
      <c r="AD971" s="244"/>
      <c r="AE971" s="244"/>
      <c r="AF971" s="244"/>
      <c r="AG971" s="244"/>
      <c r="AH971" s="244"/>
      <c r="AI971" s="244"/>
      <c r="AJ971" s="244"/>
      <c r="AK971" s="244"/>
      <c r="AL971" s="244"/>
      <c r="AM971" s="244"/>
      <c r="AN971" s="244"/>
      <c r="AO971" s="244"/>
      <c r="AP971" s="244"/>
      <c r="AQ971" s="244"/>
      <c r="AR971" s="244"/>
      <c r="AS971" s="244"/>
      <c r="AT971" s="244"/>
      <c r="AU971" s="244"/>
      <c r="AV971" s="244"/>
      <c r="AW971" s="244"/>
      <c r="AX971" s="244"/>
      <c r="AY971" s="244"/>
      <c r="AZ971" s="244"/>
      <c r="BA971" s="244"/>
      <c r="BB971" s="244"/>
      <c r="BC971" s="244"/>
      <c r="BD971" s="244"/>
      <c r="BE971" s="244"/>
      <c r="BF971" s="244"/>
      <c r="BG971" s="244"/>
      <c r="BH971" s="244"/>
      <c r="BI971" s="244"/>
      <c r="BJ971" s="244"/>
      <c r="BK971" s="244"/>
      <c r="BL971" s="244"/>
      <c r="BM971" s="244"/>
      <c r="BN971" s="244"/>
      <c r="BO971" s="244"/>
      <c r="BP971" s="244"/>
    </row>
    <row r="972" customFormat="false" ht="15" hidden="false" customHeight="false" outlineLevel="0" collapsed="false">
      <c r="B972" s="241"/>
      <c r="C972" s="241"/>
      <c r="D972" s="241"/>
      <c r="E972" s="241"/>
      <c r="F972" s="241"/>
      <c r="G972" s="241"/>
      <c r="H972" s="241"/>
      <c r="I972" s="241"/>
      <c r="J972" s="241"/>
      <c r="K972" s="241"/>
      <c r="L972" s="241"/>
      <c r="M972" s="244"/>
      <c r="N972" s="244"/>
      <c r="O972" s="244"/>
      <c r="P972" s="244"/>
      <c r="Q972" s="244"/>
      <c r="R972" s="244"/>
      <c r="S972" s="244"/>
      <c r="T972" s="245"/>
      <c r="U972" s="244"/>
      <c r="V972" s="244"/>
      <c r="W972" s="244"/>
      <c r="X972" s="244"/>
      <c r="Y972" s="244"/>
      <c r="Z972" s="244"/>
      <c r="AA972" s="244"/>
      <c r="AB972" s="244"/>
      <c r="AC972" s="244"/>
      <c r="AD972" s="244"/>
      <c r="AE972" s="244"/>
      <c r="AF972" s="244"/>
      <c r="AG972" s="244"/>
      <c r="AH972" s="244"/>
      <c r="AI972" s="244"/>
      <c r="AJ972" s="244"/>
      <c r="AK972" s="244"/>
      <c r="AL972" s="244"/>
      <c r="AM972" s="244"/>
      <c r="AN972" s="244"/>
      <c r="AO972" s="244"/>
      <c r="AP972" s="244"/>
      <c r="AQ972" s="244"/>
      <c r="AR972" s="244"/>
      <c r="AS972" s="244"/>
      <c r="AT972" s="244"/>
      <c r="AU972" s="244"/>
      <c r="AV972" s="244"/>
      <c r="AW972" s="244"/>
      <c r="AX972" s="244"/>
      <c r="AY972" s="244"/>
      <c r="AZ972" s="244"/>
      <c r="BA972" s="244"/>
      <c r="BB972" s="244"/>
      <c r="BC972" s="244"/>
      <c r="BD972" s="244"/>
      <c r="BE972" s="244"/>
      <c r="BF972" s="244"/>
      <c r="BG972" s="244"/>
      <c r="BH972" s="244"/>
      <c r="BI972" s="244"/>
      <c r="BJ972" s="244"/>
      <c r="BK972" s="244"/>
      <c r="BL972" s="244"/>
      <c r="BM972" s="244"/>
      <c r="BN972" s="244"/>
      <c r="BO972" s="244"/>
      <c r="BP972" s="244"/>
    </row>
    <row r="973" customFormat="false" ht="15" hidden="false" customHeight="false" outlineLevel="0" collapsed="false">
      <c r="B973" s="241"/>
      <c r="C973" s="241"/>
      <c r="D973" s="241"/>
      <c r="E973" s="241"/>
      <c r="F973" s="241"/>
      <c r="G973" s="241"/>
      <c r="H973" s="241"/>
      <c r="I973" s="241"/>
      <c r="J973" s="241"/>
      <c r="K973" s="241"/>
      <c r="L973" s="241"/>
      <c r="M973" s="244"/>
      <c r="N973" s="244"/>
      <c r="O973" s="244"/>
      <c r="P973" s="244"/>
      <c r="Q973" s="244"/>
      <c r="R973" s="244"/>
      <c r="S973" s="244"/>
      <c r="T973" s="245"/>
      <c r="U973" s="244"/>
      <c r="V973" s="244"/>
      <c r="W973" s="244"/>
      <c r="X973" s="244"/>
      <c r="Y973" s="244"/>
      <c r="Z973" s="244"/>
      <c r="AA973" s="244"/>
      <c r="AB973" s="244"/>
      <c r="AC973" s="244"/>
      <c r="AD973" s="244"/>
      <c r="AE973" s="244"/>
      <c r="AF973" s="244"/>
      <c r="AG973" s="244"/>
      <c r="AH973" s="244"/>
      <c r="AI973" s="244"/>
      <c r="AJ973" s="244"/>
      <c r="AK973" s="244"/>
      <c r="AL973" s="244"/>
      <c r="AM973" s="244"/>
      <c r="AN973" s="244"/>
      <c r="AO973" s="244"/>
      <c r="AP973" s="244"/>
      <c r="AQ973" s="244"/>
      <c r="AR973" s="244"/>
      <c r="AS973" s="244"/>
      <c r="AT973" s="244"/>
      <c r="AU973" s="244"/>
      <c r="AV973" s="244"/>
      <c r="AW973" s="244"/>
      <c r="AX973" s="244"/>
      <c r="AY973" s="244"/>
      <c r="AZ973" s="244"/>
      <c r="BA973" s="244"/>
      <c r="BB973" s="244"/>
      <c r="BC973" s="244"/>
      <c r="BD973" s="244"/>
      <c r="BE973" s="244"/>
      <c r="BF973" s="244"/>
      <c r="BG973" s="244"/>
      <c r="BH973" s="244"/>
      <c r="BI973" s="244"/>
      <c r="BJ973" s="244"/>
      <c r="BK973" s="244"/>
      <c r="BL973" s="244"/>
      <c r="BM973" s="244"/>
      <c r="BN973" s="244"/>
      <c r="BO973" s="244"/>
      <c r="BP973" s="244"/>
    </row>
    <row r="974" customFormat="false" ht="15" hidden="false" customHeight="false" outlineLevel="0" collapsed="false">
      <c r="B974" s="241"/>
      <c r="C974" s="241"/>
      <c r="D974" s="241"/>
      <c r="E974" s="241"/>
      <c r="F974" s="241"/>
      <c r="G974" s="241"/>
      <c r="H974" s="241"/>
      <c r="I974" s="241"/>
      <c r="J974" s="241"/>
      <c r="K974" s="241"/>
      <c r="L974" s="241"/>
      <c r="M974" s="244"/>
      <c r="N974" s="244"/>
      <c r="O974" s="244"/>
      <c r="P974" s="244"/>
      <c r="Q974" s="244"/>
      <c r="R974" s="244"/>
      <c r="S974" s="244"/>
      <c r="T974" s="245"/>
      <c r="U974" s="244"/>
      <c r="V974" s="244"/>
      <c r="W974" s="244"/>
      <c r="X974" s="244"/>
      <c r="Y974" s="244"/>
      <c r="Z974" s="244"/>
      <c r="AA974" s="244"/>
      <c r="AB974" s="244"/>
      <c r="AC974" s="244"/>
      <c r="AD974" s="244"/>
      <c r="AE974" s="244"/>
      <c r="AF974" s="244"/>
      <c r="AG974" s="244"/>
      <c r="AH974" s="244"/>
      <c r="AI974" s="244"/>
      <c r="AJ974" s="244"/>
      <c r="AK974" s="244"/>
      <c r="AL974" s="244"/>
      <c r="AM974" s="244"/>
      <c r="AN974" s="244"/>
      <c r="AO974" s="244"/>
      <c r="AP974" s="244"/>
      <c r="AQ974" s="244"/>
      <c r="AR974" s="244"/>
      <c r="AS974" s="244"/>
      <c r="AT974" s="244"/>
      <c r="AU974" s="244"/>
      <c r="AV974" s="244"/>
      <c r="AW974" s="244"/>
      <c r="AX974" s="244"/>
      <c r="AY974" s="244"/>
      <c r="AZ974" s="244"/>
      <c r="BA974" s="244"/>
      <c r="BB974" s="244"/>
      <c r="BC974" s="244"/>
      <c r="BD974" s="244"/>
      <c r="BE974" s="244"/>
      <c r="BF974" s="244"/>
      <c r="BG974" s="244"/>
      <c r="BH974" s="244"/>
      <c r="BI974" s="244"/>
      <c r="BJ974" s="244"/>
      <c r="BK974" s="244"/>
      <c r="BL974" s="244"/>
      <c r="BM974" s="244"/>
      <c r="BN974" s="244"/>
      <c r="BO974" s="244"/>
      <c r="BP974" s="244"/>
    </row>
    <row r="975" customFormat="false" ht="15" hidden="false" customHeight="false" outlineLevel="0" collapsed="false">
      <c r="B975" s="241"/>
      <c r="C975" s="241"/>
      <c r="D975" s="241"/>
      <c r="E975" s="241"/>
      <c r="F975" s="241"/>
      <c r="G975" s="241"/>
      <c r="H975" s="241"/>
      <c r="I975" s="241"/>
      <c r="J975" s="241"/>
      <c r="K975" s="241"/>
      <c r="L975" s="241"/>
      <c r="M975" s="244"/>
      <c r="N975" s="244"/>
      <c r="O975" s="244"/>
      <c r="P975" s="244"/>
      <c r="Q975" s="244"/>
      <c r="R975" s="244"/>
      <c r="S975" s="244"/>
      <c r="T975" s="245"/>
      <c r="U975" s="244"/>
      <c r="V975" s="244"/>
      <c r="W975" s="244"/>
      <c r="X975" s="244"/>
      <c r="Y975" s="244"/>
      <c r="Z975" s="244"/>
      <c r="AA975" s="244"/>
      <c r="AB975" s="244"/>
      <c r="AC975" s="244"/>
      <c r="AD975" s="244"/>
      <c r="AE975" s="244"/>
      <c r="AF975" s="244"/>
      <c r="AG975" s="244"/>
      <c r="AH975" s="244"/>
      <c r="AI975" s="244"/>
      <c r="AJ975" s="244"/>
      <c r="AK975" s="244"/>
      <c r="AL975" s="244"/>
      <c r="AM975" s="244"/>
      <c r="AN975" s="244"/>
      <c r="AO975" s="244"/>
      <c r="AP975" s="244"/>
      <c r="AQ975" s="244"/>
      <c r="AR975" s="244"/>
      <c r="AS975" s="244"/>
      <c r="AT975" s="244"/>
      <c r="AU975" s="244"/>
      <c r="AV975" s="244"/>
      <c r="AW975" s="244"/>
      <c r="AX975" s="244"/>
      <c r="AY975" s="244"/>
      <c r="AZ975" s="244"/>
      <c r="BA975" s="244"/>
      <c r="BB975" s="244"/>
      <c r="BC975" s="244"/>
      <c r="BD975" s="244"/>
      <c r="BE975" s="244"/>
      <c r="BF975" s="244"/>
      <c r="BG975" s="244"/>
      <c r="BH975" s="244"/>
      <c r="BI975" s="244"/>
      <c r="BJ975" s="244"/>
      <c r="BK975" s="244"/>
      <c r="BL975" s="244"/>
      <c r="BM975" s="244"/>
      <c r="BN975" s="244"/>
      <c r="BO975" s="244"/>
      <c r="BP975" s="244"/>
    </row>
    <row r="976" customFormat="false" ht="15" hidden="false" customHeight="false" outlineLevel="0" collapsed="false">
      <c r="B976" s="241"/>
      <c r="C976" s="241"/>
      <c r="D976" s="241"/>
      <c r="E976" s="241"/>
      <c r="F976" s="241"/>
      <c r="G976" s="241"/>
      <c r="H976" s="241"/>
      <c r="I976" s="241"/>
      <c r="J976" s="241"/>
      <c r="K976" s="241"/>
      <c r="L976" s="241"/>
      <c r="M976" s="244"/>
      <c r="N976" s="244"/>
      <c r="O976" s="244"/>
      <c r="P976" s="244"/>
      <c r="Q976" s="244"/>
      <c r="R976" s="244"/>
      <c r="S976" s="244"/>
      <c r="T976" s="245"/>
      <c r="U976" s="244"/>
      <c r="V976" s="244"/>
      <c r="W976" s="244"/>
      <c r="X976" s="244"/>
      <c r="Y976" s="244"/>
      <c r="Z976" s="244"/>
      <c r="AA976" s="244"/>
      <c r="AB976" s="244"/>
      <c r="AC976" s="244"/>
      <c r="AD976" s="244"/>
      <c r="AE976" s="244"/>
      <c r="AF976" s="244"/>
      <c r="AG976" s="244"/>
      <c r="AH976" s="244"/>
      <c r="AI976" s="244"/>
      <c r="AJ976" s="244"/>
      <c r="AK976" s="244"/>
      <c r="AL976" s="244"/>
      <c r="AM976" s="244"/>
      <c r="AN976" s="244"/>
      <c r="AO976" s="244"/>
      <c r="AP976" s="244"/>
      <c r="AQ976" s="244"/>
      <c r="AR976" s="244"/>
      <c r="AS976" s="244"/>
      <c r="AT976" s="244"/>
      <c r="AU976" s="244"/>
      <c r="AV976" s="244"/>
      <c r="AW976" s="244"/>
      <c r="AX976" s="244"/>
      <c r="AY976" s="244"/>
      <c r="AZ976" s="244"/>
      <c r="BA976" s="244"/>
      <c r="BB976" s="244"/>
      <c r="BC976" s="244"/>
      <c r="BD976" s="244"/>
      <c r="BE976" s="244"/>
      <c r="BF976" s="244"/>
      <c r="BG976" s="244"/>
      <c r="BH976" s="244"/>
      <c r="BI976" s="244"/>
      <c r="BJ976" s="244"/>
      <c r="BK976" s="244"/>
      <c r="BL976" s="244"/>
      <c r="BM976" s="244"/>
      <c r="BN976" s="244"/>
      <c r="BO976" s="244"/>
      <c r="BP976" s="244"/>
    </row>
    <row r="977" customFormat="false" ht="15" hidden="false" customHeight="false" outlineLevel="0" collapsed="false">
      <c r="B977" s="241"/>
      <c r="C977" s="241"/>
      <c r="D977" s="241"/>
      <c r="E977" s="241"/>
      <c r="F977" s="241"/>
      <c r="G977" s="241"/>
      <c r="H977" s="241"/>
      <c r="I977" s="241"/>
      <c r="J977" s="241"/>
      <c r="K977" s="241"/>
      <c r="L977" s="241"/>
      <c r="M977" s="244"/>
      <c r="N977" s="244"/>
      <c r="O977" s="244"/>
      <c r="P977" s="244"/>
      <c r="Q977" s="244"/>
      <c r="R977" s="244"/>
      <c r="S977" s="244"/>
      <c r="T977" s="245"/>
      <c r="U977" s="244"/>
      <c r="V977" s="244"/>
      <c r="W977" s="244"/>
      <c r="X977" s="244"/>
      <c r="Y977" s="244"/>
      <c r="Z977" s="244"/>
      <c r="AA977" s="244"/>
      <c r="AB977" s="244"/>
      <c r="AC977" s="244"/>
      <c r="AD977" s="244"/>
      <c r="AE977" s="244"/>
      <c r="AF977" s="244"/>
      <c r="AG977" s="244"/>
      <c r="AH977" s="244"/>
      <c r="AI977" s="244"/>
      <c r="AJ977" s="244"/>
      <c r="AK977" s="244"/>
      <c r="AL977" s="244"/>
      <c r="AM977" s="244"/>
      <c r="AN977" s="244"/>
      <c r="AO977" s="244"/>
      <c r="AP977" s="244"/>
      <c r="AQ977" s="244"/>
      <c r="AR977" s="244"/>
      <c r="AS977" s="244"/>
      <c r="AT977" s="244"/>
      <c r="AU977" s="244"/>
      <c r="AV977" s="244"/>
      <c r="AW977" s="244"/>
      <c r="AX977" s="244"/>
      <c r="AY977" s="244"/>
      <c r="AZ977" s="244"/>
      <c r="BA977" s="244"/>
      <c r="BB977" s="244"/>
      <c r="BC977" s="244"/>
      <c r="BD977" s="244"/>
      <c r="BE977" s="244"/>
      <c r="BF977" s="244"/>
      <c r="BG977" s="244"/>
      <c r="BH977" s="244"/>
      <c r="BI977" s="244"/>
      <c r="BJ977" s="244"/>
      <c r="BK977" s="244"/>
      <c r="BL977" s="244"/>
      <c r="BM977" s="244"/>
      <c r="BN977" s="244"/>
      <c r="BO977" s="244"/>
      <c r="BP977" s="244"/>
    </row>
    <row r="978" customFormat="false" ht="15" hidden="false" customHeight="false" outlineLevel="0" collapsed="false">
      <c r="B978" s="241"/>
      <c r="C978" s="241"/>
      <c r="D978" s="241"/>
      <c r="E978" s="241"/>
      <c r="F978" s="241"/>
      <c r="G978" s="241"/>
      <c r="H978" s="241"/>
      <c r="I978" s="241"/>
      <c r="J978" s="241"/>
      <c r="K978" s="241"/>
      <c r="L978" s="241"/>
      <c r="M978" s="244"/>
      <c r="N978" s="244"/>
      <c r="O978" s="244"/>
      <c r="P978" s="244"/>
      <c r="Q978" s="244"/>
      <c r="R978" s="244"/>
      <c r="S978" s="244"/>
      <c r="T978" s="245"/>
      <c r="U978" s="244"/>
      <c r="V978" s="244"/>
      <c r="W978" s="244"/>
      <c r="X978" s="244"/>
      <c r="Y978" s="244"/>
      <c r="Z978" s="244"/>
      <c r="AA978" s="244"/>
      <c r="AB978" s="244"/>
      <c r="AC978" s="244"/>
      <c r="AD978" s="244"/>
      <c r="AE978" s="244"/>
      <c r="AF978" s="244"/>
      <c r="AG978" s="244"/>
      <c r="AH978" s="244"/>
      <c r="AI978" s="244"/>
      <c r="AJ978" s="244"/>
      <c r="AK978" s="244"/>
      <c r="AL978" s="244"/>
      <c r="AM978" s="244"/>
      <c r="AN978" s="244"/>
      <c r="AO978" s="244"/>
      <c r="AP978" s="244"/>
      <c r="AQ978" s="244"/>
      <c r="AR978" s="244"/>
      <c r="AS978" s="244"/>
      <c r="AT978" s="244"/>
      <c r="AU978" s="244"/>
      <c r="AV978" s="244"/>
      <c r="AW978" s="244"/>
      <c r="AX978" s="244"/>
      <c r="AY978" s="244"/>
      <c r="AZ978" s="244"/>
      <c r="BA978" s="244"/>
      <c r="BB978" s="244"/>
      <c r="BC978" s="244"/>
      <c r="BD978" s="244"/>
      <c r="BE978" s="244"/>
      <c r="BF978" s="244"/>
      <c r="BG978" s="244"/>
      <c r="BH978" s="244"/>
      <c r="BI978" s="244"/>
      <c r="BJ978" s="244"/>
      <c r="BK978" s="244"/>
      <c r="BL978" s="244"/>
      <c r="BM978" s="244"/>
      <c r="BN978" s="244"/>
      <c r="BO978" s="244"/>
      <c r="BP978" s="244"/>
    </row>
    <row r="979" customFormat="false" ht="15" hidden="false" customHeight="false" outlineLevel="0" collapsed="false">
      <c r="B979" s="241"/>
      <c r="C979" s="241"/>
      <c r="D979" s="241"/>
      <c r="E979" s="241"/>
      <c r="F979" s="241"/>
      <c r="G979" s="241"/>
      <c r="H979" s="241"/>
      <c r="I979" s="241"/>
      <c r="J979" s="241"/>
      <c r="K979" s="241"/>
      <c r="L979" s="241"/>
      <c r="M979" s="244"/>
      <c r="N979" s="244"/>
      <c r="O979" s="244"/>
      <c r="P979" s="244"/>
      <c r="Q979" s="244"/>
      <c r="R979" s="244"/>
      <c r="S979" s="244"/>
      <c r="T979" s="245"/>
      <c r="U979" s="244"/>
      <c r="V979" s="244"/>
      <c r="W979" s="244"/>
      <c r="X979" s="244"/>
      <c r="Y979" s="244"/>
      <c r="Z979" s="244"/>
      <c r="AA979" s="244"/>
      <c r="AB979" s="244"/>
      <c r="AC979" s="244"/>
      <c r="AD979" s="244"/>
      <c r="AE979" s="244"/>
      <c r="AF979" s="244"/>
      <c r="AG979" s="244"/>
      <c r="AH979" s="244"/>
      <c r="AI979" s="244"/>
      <c r="AJ979" s="244"/>
      <c r="AK979" s="244"/>
      <c r="AL979" s="244"/>
      <c r="AM979" s="244"/>
      <c r="AN979" s="244"/>
      <c r="AO979" s="244"/>
      <c r="AP979" s="244"/>
      <c r="AQ979" s="244"/>
      <c r="AR979" s="244"/>
      <c r="AS979" s="244"/>
      <c r="AT979" s="244"/>
      <c r="AU979" s="244"/>
      <c r="AV979" s="244"/>
      <c r="AW979" s="244"/>
      <c r="AX979" s="244"/>
      <c r="AY979" s="244"/>
      <c r="AZ979" s="244"/>
      <c r="BA979" s="244"/>
      <c r="BB979" s="244"/>
      <c r="BC979" s="244"/>
      <c r="BD979" s="244"/>
      <c r="BE979" s="244"/>
      <c r="BF979" s="244"/>
      <c r="BG979" s="244"/>
      <c r="BH979" s="244"/>
      <c r="BI979" s="244"/>
      <c r="BJ979" s="244"/>
      <c r="BK979" s="244"/>
      <c r="BL979" s="244"/>
      <c r="BM979" s="244"/>
      <c r="BN979" s="244"/>
      <c r="BO979" s="244"/>
      <c r="BP979" s="244"/>
    </row>
    <row r="980" customFormat="false" ht="15" hidden="false" customHeight="false" outlineLevel="0" collapsed="false">
      <c r="B980" s="241"/>
      <c r="C980" s="241"/>
      <c r="D980" s="241"/>
      <c r="E980" s="241"/>
      <c r="F980" s="241"/>
      <c r="G980" s="241"/>
      <c r="H980" s="241"/>
      <c r="I980" s="241"/>
      <c r="J980" s="241"/>
      <c r="K980" s="241"/>
      <c r="L980" s="241"/>
      <c r="M980" s="244"/>
      <c r="N980" s="244"/>
      <c r="O980" s="244"/>
      <c r="P980" s="244"/>
      <c r="Q980" s="244"/>
      <c r="R980" s="244"/>
      <c r="S980" s="244"/>
      <c r="T980" s="245"/>
      <c r="U980" s="244"/>
      <c r="V980" s="244"/>
      <c r="W980" s="244"/>
      <c r="X980" s="244"/>
      <c r="Y980" s="244"/>
      <c r="Z980" s="244"/>
      <c r="AA980" s="244"/>
      <c r="AB980" s="244"/>
      <c r="AC980" s="244"/>
      <c r="AD980" s="244"/>
      <c r="AE980" s="244"/>
      <c r="AF980" s="244"/>
      <c r="AG980" s="244"/>
      <c r="AH980" s="244"/>
      <c r="AI980" s="244"/>
      <c r="AJ980" s="244"/>
      <c r="AK980" s="244"/>
      <c r="AL980" s="244"/>
      <c r="AM980" s="244"/>
      <c r="AN980" s="244"/>
      <c r="AO980" s="244"/>
      <c r="AP980" s="244"/>
      <c r="AQ980" s="244"/>
      <c r="AR980" s="244"/>
      <c r="AS980" s="244"/>
      <c r="AT980" s="244"/>
      <c r="AU980" s="244"/>
      <c r="AV980" s="244"/>
      <c r="AW980" s="244"/>
      <c r="AX980" s="244"/>
      <c r="AY980" s="244"/>
      <c r="AZ980" s="244"/>
      <c r="BA980" s="244"/>
      <c r="BB980" s="244"/>
      <c r="BC980" s="244"/>
      <c r="BD980" s="244"/>
      <c r="BE980" s="244"/>
      <c r="BF980" s="244"/>
      <c r="BG980" s="244"/>
      <c r="BH980" s="244"/>
      <c r="BI980" s="244"/>
      <c r="BJ980" s="244"/>
      <c r="BK980" s="244"/>
      <c r="BL980" s="244"/>
      <c r="BM980" s="244"/>
      <c r="BN980" s="244"/>
      <c r="BO980" s="244"/>
      <c r="BP980" s="244"/>
    </row>
    <row r="981" customFormat="false" ht="15" hidden="false" customHeight="false" outlineLevel="0" collapsed="false">
      <c r="B981" s="241"/>
      <c r="C981" s="241"/>
      <c r="D981" s="241"/>
      <c r="E981" s="241"/>
      <c r="F981" s="241"/>
      <c r="G981" s="241"/>
      <c r="H981" s="241"/>
      <c r="I981" s="241"/>
      <c r="J981" s="241"/>
      <c r="K981" s="241"/>
      <c r="L981" s="241"/>
      <c r="M981" s="244"/>
      <c r="N981" s="244"/>
      <c r="O981" s="244"/>
      <c r="P981" s="244"/>
      <c r="Q981" s="244"/>
      <c r="R981" s="244"/>
      <c r="S981" s="244"/>
      <c r="T981" s="245"/>
      <c r="U981" s="244"/>
      <c r="V981" s="244"/>
      <c r="W981" s="244"/>
      <c r="X981" s="244"/>
      <c r="Y981" s="244"/>
      <c r="Z981" s="244"/>
      <c r="AA981" s="244"/>
      <c r="AB981" s="244"/>
      <c r="AC981" s="244"/>
      <c r="AD981" s="244"/>
      <c r="AE981" s="244"/>
      <c r="AF981" s="244"/>
      <c r="AG981" s="244"/>
      <c r="AH981" s="244"/>
      <c r="AI981" s="244"/>
      <c r="AJ981" s="244"/>
      <c r="AK981" s="244"/>
      <c r="AL981" s="244"/>
      <c r="AM981" s="244"/>
      <c r="AN981" s="244"/>
      <c r="AO981" s="244"/>
      <c r="AP981" s="244"/>
      <c r="AQ981" s="244"/>
      <c r="AR981" s="244"/>
      <c r="AS981" s="244"/>
      <c r="AT981" s="244"/>
      <c r="AU981" s="244"/>
      <c r="AV981" s="244"/>
      <c r="AW981" s="244"/>
      <c r="AX981" s="244"/>
      <c r="AY981" s="244"/>
      <c r="AZ981" s="244"/>
      <c r="BA981" s="244"/>
      <c r="BB981" s="244"/>
      <c r="BC981" s="244"/>
      <c r="BD981" s="244"/>
      <c r="BE981" s="244"/>
      <c r="BF981" s="244"/>
      <c r="BG981" s="244"/>
      <c r="BH981" s="244"/>
      <c r="BI981" s="244"/>
      <c r="BJ981" s="244"/>
      <c r="BK981" s="244"/>
      <c r="BL981" s="244"/>
      <c r="BM981" s="244"/>
      <c r="BN981" s="244"/>
      <c r="BO981" s="244"/>
      <c r="BP981" s="244"/>
    </row>
    <row r="982" customFormat="false" ht="15" hidden="false" customHeight="false" outlineLevel="0" collapsed="false">
      <c r="B982" s="241"/>
      <c r="C982" s="241"/>
      <c r="D982" s="241"/>
      <c r="E982" s="241"/>
      <c r="F982" s="241"/>
      <c r="G982" s="241"/>
      <c r="H982" s="241"/>
      <c r="I982" s="241"/>
      <c r="J982" s="241"/>
      <c r="K982" s="241"/>
      <c r="L982" s="241"/>
      <c r="M982" s="244"/>
      <c r="N982" s="244"/>
      <c r="O982" s="244"/>
      <c r="P982" s="244"/>
      <c r="Q982" s="244"/>
      <c r="R982" s="244"/>
      <c r="S982" s="244"/>
      <c r="T982" s="245"/>
      <c r="U982" s="244"/>
      <c r="V982" s="244"/>
      <c r="W982" s="244"/>
      <c r="X982" s="244"/>
      <c r="Y982" s="244"/>
      <c r="Z982" s="244"/>
      <c r="AA982" s="244"/>
      <c r="AB982" s="244"/>
      <c r="AC982" s="244"/>
      <c r="AD982" s="244"/>
      <c r="AE982" s="244"/>
      <c r="AF982" s="244"/>
      <c r="AG982" s="244"/>
      <c r="AH982" s="244"/>
      <c r="AI982" s="244"/>
      <c r="AJ982" s="244"/>
      <c r="AK982" s="244"/>
      <c r="AL982" s="244"/>
      <c r="AM982" s="244"/>
      <c r="AN982" s="244"/>
      <c r="AO982" s="244"/>
      <c r="AP982" s="244"/>
      <c r="AQ982" s="244"/>
      <c r="AR982" s="244"/>
      <c r="AS982" s="244"/>
      <c r="AT982" s="244"/>
      <c r="AU982" s="244"/>
      <c r="AV982" s="244"/>
      <c r="AW982" s="244"/>
      <c r="AX982" s="244"/>
      <c r="AY982" s="244"/>
      <c r="AZ982" s="244"/>
      <c r="BA982" s="244"/>
      <c r="BB982" s="244"/>
      <c r="BC982" s="244"/>
      <c r="BD982" s="244"/>
      <c r="BE982" s="244"/>
      <c r="BF982" s="244"/>
      <c r="BG982" s="244"/>
      <c r="BH982" s="244"/>
      <c r="BI982" s="244"/>
      <c r="BJ982" s="244"/>
      <c r="BK982" s="244"/>
      <c r="BL982" s="244"/>
      <c r="BM982" s="244"/>
      <c r="BN982" s="244"/>
      <c r="BO982" s="244"/>
      <c r="BP982" s="244"/>
    </row>
    <row r="983" customFormat="false" ht="15" hidden="false" customHeight="false" outlineLevel="0" collapsed="false">
      <c r="B983" s="241"/>
      <c r="C983" s="241"/>
      <c r="D983" s="241"/>
      <c r="E983" s="241"/>
      <c r="F983" s="241"/>
      <c r="G983" s="241"/>
      <c r="H983" s="241"/>
      <c r="I983" s="241"/>
      <c r="J983" s="241"/>
      <c r="K983" s="241"/>
      <c r="L983" s="241"/>
      <c r="M983" s="244"/>
      <c r="N983" s="244"/>
      <c r="O983" s="244"/>
      <c r="P983" s="244"/>
      <c r="Q983" s="244"/>
      <c r="R983" s="244"/>
      <c r="S983" s="244"/>
      <c r="T983" s="245"/>
      <c r="U983" s="244"/>
      <c r="V983" s="244"/>
      <c r="W983" s="244"/>
      <c r="X983" s="244"/>
      <c r="Y983" s="244"/>
      <c r="Z983" s="244"/>
      <c r="AA983" s="244"/>
      <c r="AB983" s="244"/>
      <c r="AC983" s="244"/>
      <c r="AD983" s="244"/>
      <c r="AE983" s="244"/>
      <c r="AF983" s="244"/>
      <c r="AG983" s="244"/>
      <c r="AH983" s="244"/>
      <c r="AI983" s="244"/>
      <c r="AJ983" s="244"/>
      <c r="AK983" s="244"/>
      <c r="AL983" s="244"/>
      <c r="AM983" s="244"/>
      <c r="AN983" s="244"/>
      <c r="AO983" s="244"/>
      <c r="AP983" s="244"/>
      <c r="AQ983" s="244"/>
      <c r="AR983" s="244"/>
      <c r="AS983" s="244"/>
      <c r="AT983" s="244"/>
      <c r="AU983" s="244"/>
      <c r="AV983" s="244"/>
      <c r="AW983" s="244"/>
      <c r="AX983" s="244"/>
      <c r="AY983" s="244"/>
      <c r="AZ983" s="244"/>
      <c r="BA983" s="244"/>
      <c r="BB983" s="244"/>
      <c r="BC983" s="244"/>
      <c r="BD983" s="244"/>
      <c r="BE983" s="244"/>
      <c r="BF983" s="244"/>
      <c r="BG983" s="244"/>
      <c r="BH983" s="244"/>
      <c r="BI983" s="244"/>
      <c r="BJ983" s="244"/>
      <c r="BK983" s="244"/>
      <c r="BL983" s="244"/>
      <c r="BM983" s="244"/>
      <c r="BN983" s="244"/>
      <c r="BO983" s="244"/>
      <c r="BP983" s="244"/>
    </row>
    <row r="984" customFormat="false" ht="15" hidden="false" customHeight="false" outlineLevel="0" collapsed="false">
      <c r="B984" s="241"/>
      <c r="C984" s="241"/>
      <c r="D984" s="241"/>
      <c r="E984" s="241"/>
      <c r="F984" s="241"/>
      <c r="G984" s="241"/>
      <c r="H984" s="241"/>
      <c r="I984" s="241"/>
      <c r="J984" s="241"/>
      <c r="K984" s="241"/>
      <c r="L984" s="241"/>
      <c r="M984" s="244"/>
      <c r="N984" s="244"/>
      <c r="O984" s="244"/>
      <c r="P984" s="244"/>
      <c r="Q984" s="244"/>
      <c r="R984" s="244"/>
      <c r="S984" s="244"/>
      <c r="T984" s="245"/>
      <c r="U984" s="244"/>
      <c r="V984" s="244"/>
      <c r="W984" s="244"/>
      <c r="X984" s="244"/>
      <c r="Y984" s="244"/>
      <c r="Z984" s="244"/>
      <c r="AA984" s="244"/>
      <c r="AB984" s="244"/>
      <c r="AC984" s="244"/>
      <c r="AD984" s="244"/>
      <c r="AE984" s="244"/>
      <c r="AF984" s="244"/>
      <c r="AG984" s="244"/>
      <c r="AH984" s="244"/>
      <c r="AI984" s="244"/>
      <c r="AJ984" s="244"/>
      <c r="AK984" s="244"/>
      <c r="AL984" s="244"/>
      <c r="AM984" s="244"/>
      <c r="AN984" s="244"/>
      <c r="AO984" s="244"/>
      <c r="AP984" s="244"/>
      <c r="AQ984" s="244"/>
      <c r="AR984" s="244"/>
      <c r="AS984" s="244"/>
      <c r="AT984" s="244"/>
      <c r="AU984" s="244"/>
      <c r="AV984" s="244"/>
      <c r="AW984" s="244"/>
      <c r="AX984" s="244"/>
      <c r="AY984" s="244"/>
      <c r="AZ984" s="244"/>
      <c r="BA984" s="244"/>
      <c r="BB984" s="244"/>
      <c r="BC984" s="244"/>
      <c r="BD984" s="244"/>
      <c r="BE984" s="244"/>
      <c r="BF984" s="244"/>
      <c r="BG984" s="244"/>
      <c r="BH984" s="244"/>
      <c r="BI984" s="244"/>
      <c r="BJ984" s="244"/>
      <c r="BK984" s="244"/>
      <c r="BL984" s="244"/>
      <c r="BM984" s="244"/>
      <c r="BN984" s="244"/>
      <c r="BO984" s="244"/>
      <c r="BP984" s="244"/>
    </row>
    <row r="985" customFormat="false" ht="15" hidden="false" customHeight="false" outlineLevel="0" collapsed="false">
      <c r="B985" s="241"/>
      <c r="C985" s="241"/>
      <c r="D985" s="241"/>
      <c r="E985" s="241"/>
      <c r="F985" s="241"/>
      <c r="G985" s="241"/>
      <c r="H985" s="241"/>
      <c r="I985" s="241"/>
      <c r="J985" s="241"/>
      <c r="K985" s="241"/>
      <c r="L985" s="241"/>
      <c r="M985" s="244"/>
      <c r="N985" s="244"/>
      <c r="O985" s="244"/>
      <c r="P985" s="244"/>
      <c r="Q985" s="244"/>
      <c r="R985" s="244"/>
      <c r="S985" s="244"/>
      <c r="T985" s="245"/>
      <c r="U985" s="244"/>
      <c r="V985" s="244"/>
      <c r="W985" s="244"/>
      <c r="X985" s="244"/>
      <c r="Y985" s="244"/>
      <c r="Z985" s="244"/>
      <c r="AA985" s="244"/>
      <c r="AB985" s="244"/>
      <c r="AC985" s="244"/>
      <c r="AD985" s="244"/>
      <c r="AE985" s="244"/>
      <c r="AF985" s="244"/>
      <c r="AG985" s="244"/>
      <c r="AH985" s="244"/>
      <c r="AI985" s="244"/>
      <c r="AJ985" s="244"/>
      <c r="AK985" s="244"/>
      <c r="AL985" s="244"/>
      <c r="AM985" s="244"/>
      <c r="AN985" s="244"/>
      <c r="AO985" s="244"/>
      <c r="AP985" s="244"/>
      <c r="AQ985" s="244"/>
      <c r="AR985" s="244"/>
      <c r="AS985" s="244"/>
      <c r="AT985" s="244"/>
      <c r="AU985" s="244"/>
      <c r="AV985" s="244"/>
      <c r="AW985" s="244"/>
      <c r="AX985" s="244"/>
      <c r="AY985" s="244"/>
      <c r="AZ985" s="244"/>
      <c r="BA985" s="244"/>
      <c r="BB985" s="244"/>
      <c r="BC985" s="244"/>
      <c r="BD985" s="244"/>
      <c r="BE985" s="244"/>
      <c r="BF985" s="244"/>
      <c r="BG985" s="244"/>
      <c r="BH985" s="244"/>
      <c r="BI985" s="244"/>
      <c r="BJ985" s="244"/>
      <c r="BK985" s="244"/>
      <c r="BL985" s="244"/>
      <c r="BM985" s="244"/>
      <c r="BN985" s="244"/>
      <c r="BO985" s="244"/>
      <c r="BP985" s="244"/>
    </row>
    <row r="986" customFormat="false" ht="15" hidden="false" customHeight="false" outlineLevel="0" collapsed="false">
      <c r="B986" s="241"/>
      <c r="C986" s="241"/>
      <c r="D986" s="241"/>
      <c r="E986" s="241"/>
      <c r="F986" s="241"/>
      <c r="G986" s="241"/>
      <c r="H986" s="241"/>
      <c r="I986" s="241"/>
      <c r="J986" s="241"/>
      <c r="K986" s="241"/>
      <c r="L986" s="241"/>
      <c r="M986" s="244"/>
      <c r="N986" s="244"/>
      <c r="O986" s="244"/>
      <c r="P986" s="244"/>
      <c r="Q986" s="244"/>
      <c r="R986" s="244"/>
      <c r="S986" s="244"/>
      <c r="T986" s="245"/>
      <c r="U986" s="244"/>
      <c r="V986" s="244"/>
      <c r="W986" s="244"/>
      <c r="X986" s="244"/>
      <c r="Y986" s="244"/>
      <c r="Z986" s="244"/>
      <c r="AA986" s="244"/>
      <c r="AB986" s="244"/>
      <c r="AC986" s="244"/>
      <c r="AD986" s="244"/>
      <c r="AE986" s="244"/>
      <c r="AF986" s="244"/>
      <c r="AG986" s="244"/>
      <c r="AH986" s="244"/>
      <c r="AI986" s="244"/>
      <c r="AJ986" s="244"/>
      <c r="AK986" s="244"/>
      <c r="AL986" s="244"/>
      <c r="AM986" s="244"/>
      <c r="AN986" s="244"/>
      <c r="AO986" s="244"/>
      <c r="AP986" s="244"/>
      <c r="AQ986" s="244"/>
      <c r="AR986" s="244"/>
      <c r="AS986" s="244"/>
      <c r="AT986" s="244"/>
      <c r="AU986" s="244"/>
      <c r="AV986" s="244"/>
      <c r="AW986" s="244"/>
      <c r="AX986" s="244"/>
      <c r="AY986" s="244"/>
      <c r="AZ986" s="244"/>
      <c r="BA986" s="244"/>
      <c r="BB986" s="244"/>
      <c r="BC986" s="244"/>
      <c r="BD986" s="244"/>
      <c r="BE986" s="244"/>
      <c r="BF986" s="244"/>
      <c r="BG986" s="244"/>
      <c r="BH986" s="244"/>
      <c r="BI986" s="244"/>
      <c r="BJ986" s="244"/>
      <c r="BK986" s="244"/>
      <c r="BL986" s="244"/>
      <c r="BM986" s="244"/>
      <c r="BN986" s="244"/>
      <c r="BO986" s="244"/>
      <c r="BP986" s="244"/>
    </row>
    <row r="987" customFormat="false" ht="15" hidden="false" customHeight="false" outlineLevel="0" collapsed="false">
      <c r="B987" s="241"/>
      <c r="C987" s="241"/>
      <c r="D987" s="241"/>
      <c r="E987" s="241"/>
      <c r="F987" s="241"/>
      <c r="G987" s="241"/>
      <c r="H987" s="241"/>
      <c r="I987" s="241"/>
      <c r="J987" s="241"/>
      <c r="K987" s="241"/>
      <c r="L987" s="241"/>
      <c r="M987" s="244"/>
      <c r="N987" s="244"/>
      <c r="O987" s="244"/>
      <c r="P987" s="244"/>
      <c r="Q987" s="244"/>
      <c r="R987" s="244"/>
      <c r="S987" s="244"/>
      <c r="T987" s="245"/>
      <c r="U987" s="244"/>
      <c r="V987" s="244"/>
      <c r="W987" s="244"/>
      <c r="X987" s="244"/>
      <c r="Y987" s="244"/>
      <c r="Z987" s="244"/>
      <c r="AA987" s="244"/>
      <c r="AB987" s="244"/>
      <c r="AC987" s="244"/>
      <c r="AD987" s="244"/>
      <c r="AE987" s="244"/>
      <c r="AF987" s="244"/>
      <c r="AG987" s="244"/>
      <c r="AH987" s="244"/>
      <c r="AI987" s="244"/>
      <c r="AJ987" s="244"/>
      <c r="AK987" s="244"/>
      <c r="AL987" s="244"/>
      <c r="AM987" s="244"/>
      <c r="AN987" s="244"/>
      <c r="AO987" s="244"/>
      <c r="AP987" s="244"/>
      <c r="AQ987" s="244"/>
      <c r="AR987" s="244"/>
      <c r="AS987" s="244"/>
      <c r="AT987" s="244"/>
      <c r="AU987" s="244"/>
      <c r="AV987" s="244"/>
      <c r="AW987" s="244"/>
      <c r="AX987" s="244"/>
      <c r="AY987" s="244"/>
      <c r="AZ987" s="244"/>
      <c r="BA987" s="244"/>
      <c r="BB987" s="244"/>
      <c r="BC987" s="244"/>
      <c r="BD987" s="244"/>
      <c r="BE987" s="244"/>
      <c r="BF987" s="244"/>
      <c r="BG987" s="244"/>
      <c r="BH987" s="244"/>
      <c r="BI987" s="244"/>
      <c r="BJ987" s="244"/>
      <c r="BK987" s="244"/>
      <c r="BL987" s="244"/>
      <c r="BM987" s="244"/>
      <c r="BN987" s="244"/>
      <c r="BO987" s="244"/>
      <c r="BP987" s="244"/>
    </row>
    <row r="988" customFormat="false" ht="15" hidden="false" customHeight="false" outlineLevel="0" collapsed="false">
      <c r="B988" s="241"/>
      <c r="C988" s="241"/>
      <c r="D988" s="241"/>
      <c r="E988" s="241"/>
      <c r="F988" s="241"/>
      <c r="G988" s="241"/>
      <c r="H988" s="241"/>
      <c r="I988" s="241"/>
      <c r="J988" s="241"/>
      <c r="K988" s="241"/>
      <c r="L988" s="241"/>
      <c r="M988" s="244"/>
      <c r="N988" s="244"/>
      <c r="O988" s="244"/>
      <c r="P988" s="244"/>
      <c r="Q988" s="244"/>
      <c r="R988" s="244"/>
      <c r="S988" s="244"/>
      <c r="T988" s="245"/>
      <c r="U988" s="244"/>
      <c r="V988" s="244"/>
      <c r="W988" s="244"/>
      <c r="X988" s="244"/>
      <c r="Y988" s="244"/>
      <c r="Z988" s="244"/>
      <c r="AA988" s="244"/>
      <c r="AB988" s="244"/>
      <c r="AC988" s="244"/>
      <c r="AD988" s="244"/>
      <c r="AE988" s="244"/>
      <c r="AF988" s="244"/>
      <c r="AG988" s="244"/>
      <c r="AH988" s="244"/>
      <c r="AI988" s="244"/>
      <c r="AJ988" s="244"/>
      <c r="AK988" s="244"/>
      <c r="AL988" s="244"/>
      <c r="AM988" s="244"/>
      <c r="AN988" s="244"/>
      <c r="AO988" s="244"/>
      <c r="AP988" s="244"/>
      <c r="AQ988" s="244"/>
      <c r="AR988" s="244"/>
      <c r="AS988" s="244"/>
      <c r="AT988" s="244"/>
      <c r="AU988" s="244"/>
      <c r="AV988" s="244"/>
      <c r="AW988" s="244"/>
      <c r="AX988" s="244"/>
      <c r="AY988" s="244"/>
      <c r="AZ988" s="244"/>
      <c r="BA988" s="244"/>
      <c r="BB988" s="244"/>
      <c r="BC988" s="244"/>
      <c r="BD988" s="244"/>
      <c r="BE988" s="244"/>
      <c r="BF988" s="244"/>
      <c r="BG988" s="244"/>
      <c r="BH988" s="244"/>
      <c r="BI988" s="244"/>
      <c r="BJ988" s="244"/>
      <c r="BK988" s="244"/>
      <c r="BL988" s="244"/>
      <c r="BM988" s="244"/>
      <c r="BN988" s="244"/>
      <c r="BO988" s="244"/>
      <c r="BP988" s="244"/>
    </row>
    <row r="989" customFormat="false" ht="15" hidden="false" customHeight="false" outlineLevel="0" collapsed="false">
      <c r="B989" s="241"/>
      <c r="C989" s="241"/>
      <c r="D989" s="241"/>
      <c r="E989" s="241"/>
      <c r="F989" s="241"/>
      <c r="G989" s="241"/>
      <c r="H989" s="241"/>
      <c r="I989" s="241"/>
      <c r="J989" s="241"/>
      <c r="K989" s="241"/>
      <c r="L989" s="241"/>
      <c r="M989" s="244"/>
      <c r="N989" s="244"/>
      <c r="O989" s="244"/>
      <c r="P989" s="244"/>
      <c r="Q989" s="244"/>
      <c r="R989" s="244"/>
      <c r="S989" s="244"/>
      <c r="T989" s="245"/>
      <c r="U989" s="244"/>
      <c r="V989" s="244"/>
      <c r="W989" s="244"/>
      <c r="X989" s="244"/>
      <c r="Y989" s="244"/>
      <c r="Z989" s="244"/>
      <c r="AA989" s="244"/>
      <c r="AB989" s="244"/>
      <c r="AC989" s="244"/>
      <c r="AD989" s="244"/>
      <c r="AE989" s="244"/>
      <c r="AF989" s="244"/>
      <c r="AG989" s="244"/>
      <c r="AH989" s="244"/>
      <c r="AI989" s="244"/>
      <c r="AJ989" s="244"/>
      <c r="AK989" s="244"/>
      <c r="AL989" s="244"/>
      <c r="AM989" s="244"/>
      <c r="AN989" s="244"/>
      <c r="AO989" s="244"/>
      <c r="AP989" s="244"/>
      <c r="AQ989" s="244"/>
      <c r="AR989" s="244"/>
      <c r="AS989" s="244"/>
      <c r="AT989" s="244"/>
      <c r="AU989" s="244"/>
      <c r="AV989" s="244"/>
      <c r="AW989" s="244"/>
      <c r="AX989" s="244"/>
      <c r="AY989" s="244"/>
      <c r="AZ989" s="244"/>
      <c r="BA989" s="244"/>
      <c r="BB989" s="244"/>
      <c r="BC989" s="244"/>
      <c r="BD989" s="244"/>
      <c r="BE989" s="244"/>
      <c r="BF989" s="244"/>
      <c r="BG989" s="244"/>
      <c r="BH989" s="244"/>
      <c r="BI989" s="244"/>
      <c r="BJ989" s="244"/>
      <c r="BK989" s="244"/>
      <c r="BL989" s="244"/>
      <c r="BM989" s="244"/>
      <c r="BN989" s="244"/>
      <c r="BO989" s="244"/>
      <c r="BP989" s="244"/>
    </row>
    <row r="990" customFormat="false" ht="15" hidden="false" customHeight="false" outlineLevel="0" collapsed="false">
      <c r="B990" s="241"/>
      <c r="C990" s="241"/>
      <c r="D990" s="241"/>
      <c r="E990" s="241"/>
      <c r="F990" s="241"/>
      <c r="G990" s="241"/>
      <c r="H990" s="241"/>
      <c r="I990" s="241"/>
      <c r="J990" s="241"/>
      <c r="K990" s="241"/>
      <c r="L990" s="241"/>
      <c r="M990" s="244"/>
      <c r="N990" s="244"/>
      <c r="O990" s="244"/>
      <c r="P990" s="244"/>
      <c r="Q990" s="244"/>
      <c r="R990" s="244"/>
      <c r="S990" s="244"/>
      <c r="T990" s="245"/>
      <c r="U990" s="244"/>
      <c r="V990" s="244"/>
      <c r="W990" s="244"/>
      <c r="X990" s="244"/>
      <c r="Y990" s="244"/>
      <c r="Z990" s="244"/>
      <c r="AA990" s="244"/>
      <c r="AB990" s="244"/>
      <c r="AC990" s="244"/>
      <c r="AD990" s="244"/>
      <c r="AE990" s="244"/>
      <c r="AF990" s="244"/>
      <c r="AG990" s="244"/>
      <c r="AH990" s="244"/>
      <c r="AI990" s="244"/>
      <c r="AJ990" s="244"/>
      <c r="AK990" s="244"/>
      <c r="AL990" s="244"/>
      <c r="AM990" s="244"/>
      <c r="AN990" s="244"/>
      <c r="AO990" s="244"/>
      <c r="AP990" s="244"/>
      <c r="AQ990" s="244"/>
      <c r="AR990" s="244"/>
      <c r="AS990" s="244"/>
      <c r="AT990" s="244"/>
      <c r="AU990" s="244"/>
      <c r="AV990" s="244"/>
      <c r="AW990" s="244"/>
      <c r="AX990" s="244"/>
      <c r="AY990" s="244"/>
      <c r="AZ990" s="244"/>
      <c r="BA990" s="244"/>
      <c r="BB990" s="244"/>
      <c r="BC990" s="244"/>
      <c r="BD990" s="244"/>
      <c r="BE990" s="244"/>
      <c r="BF990" s="244"/>
      <c r="BG990" s="244"/>
      <c r="BH990" s="244"/>
      <c r="BI990" s="244"/>
      <c r="BJ990" s="244"/>
      <c r="BK990" s="244"/>
      <c r="BL990" s="244"/>
      <c r="BM990" s="244"/>
      <c r="BN990" s="244"/>
      <c r="BO990" s="244"/>
      <c r="BP990" s="244"/>
    </row>
    <row r="991" customFormat="false" ht="15" hidden="false" customHeight="false" outlineLevel="0" collapsed="false">
      <c r="B991" s="241"/>
      <c r="C991" s="241"/>
      <c r="D991" s="241"/>
      <c r="E991" s="241"/>
      <c r="F991" s="241"/>
      <c r="G991" s="241"/>
      <c r="H991" s="241"/>
      <c r="I991" s="241"/>
      <c r="J991" s="241"/>
      <c r="K991" s="241"/>
      <c r="L991" s="241"/>
      <c r="M991" s="244"/>
      <c r="N991" s="244"/>
      <c r="O991" s="244"/>
      <c r="P991" s="244"/>
      <c r="Q991" s="244"/>
      <c r="R991" s="244"/>
      <c r="S991" s="244"/>
      <c r="T991" s="245"/>
      <c r="U991" s="244"/>
      <c r="V991" s="244"/>
      <c r="W991" s="244"/>
      <c r="X991" s="244"/>
      <c r="Y991" s="244"/>
      <c r="Z991" s="244"/>
      <c r="AA991" s="244"/>
      <c r="AB991" s="244"/>
      <c r="AC991" s="244"/>
      <c r="AD991" s="244"/>
      <c r="AE991" s="244"/>
      <c r="AF991" s="244"/>
      <c r="AG991" s="244"/>
      <c r="AH991" s="244"/>
      <c r="AI991" s="244"/>
      <c r="AJ991" s="244"/>
      <c r="AK991" s="244"/>
      <c r="AL991" s="244"/>
      <c r="AM991" s="244"/>
      <c r="AN991" s="244"/>
      <c r="AO991" s="244"/>
      <c r="AP991" s="244"/>
      <c r="AQ991" s="244"/>
      <c r="AR991" s="244"/>
      <c r="AS991" s="244"/>
      <c r="AT991" s="244"/>
      <c r="AU991" s="244"/>
      <c r="AV991" s="244"/>
      <c r="AW991" s="244"/>
      <c r="AX991" s="244"/>
      <c r="AY991" s="244"/>
      <c r="AZ991" s="244"/>
      <c r="BA991" s="244"/>
      <c r="BB991" s="244"/>
      <c r="BC991" s="244"/>
      <c r="BD991" s="244"/>
      <c r="BE991" s="244"/>
      <c r="BF991" s="244"/>
      <c r="BG991" s="244"/>
      <c r="BH991" s="244"/>
      <c r="BI991" s="244"/>
      <c r="BJ991" s="244"/>
      <c r="BK991" s="244"/>
      <c r="BL991" s="244"/>
      <c r="BM991" s="244"/>
      <c r="BN991" s="244"/>
      <c r="BO991" s="244"/>
      <c r="BP991" s="244"/>
    </row>
    <row r="992" customFormat="false" ht="15" hidden="false" customHeight="false" outlineLevel="0" collapsed="false">
      <c r="B992" s="241"/>
      <c r="C992" s="241"/>
      <c r="D992" s="241"/>
      <c r="E992" s="241"/>
      <c r="F992" s="241"/>
      <c r="G992" s="241"/>
      <c r="H992" s="241"/>
      <c r="I992" s="241"/>
      <c r="J992" s="241"/>
      <c r="K992" s="241"/>
      <c r="L992" s="241"/>
      <c r="M992" s="244"/>
      <c r="N992" s="244"/>
      <c r="O992" s="244"/>
      <c r="P992" s="244"/>
      <c r="Q992" s="244"/>
      <c r="R992" s="244"/>
      <c r="S992" s="244"/>
      <c r="T992" s="245"/>
      <c r="U992" s="244"/>
      <c r="V992" s="244"/>
      <c r="W992" s="244"/>
      <c r="X992" s="244"/>
      <c r="Y992" s="244"/>
      <c r="Z992" s="244"/>
      <c r="AA992" s="244"/>
      <c r="AB992" s="244"/>
      <c r="AC992" s="244"/>
      <c r="AD992" s="244"/>
      <c r="AE992" s="244"/>
      <c r="AF992" s="244"/>
      <c r="AG992" s="244"/>
      <c r="AH992" s="244"/>
      <c r="AI992" s="244"/>
      <c r="AJ992" s="244"/>
      <c r="AK992" s="244"/>
      <c r="AL992" s="244"/>
      <c r="AM992" s="244"/>
      <c r="AN992" s="244"/>
      <c r="AO992" s="244"/>
      <c r="AP992" s="244"/>
      <c r="AQ992" s="244"/>
      <c r="AR992" s="244"/>
      <c r="AS992" s="244"/>
      <c r="AT992" s="244"/>
      <c r="AU992" s="244"/>
      <c r="AV992" s="244"/>
      <c r="AW992" s="244"/>
      <c r="AX992" s="244"/>
      <c r="AY992" s="244"/>
      <c r="AZ992" s="244"/>
      <c r="BA992" s="244"/>
      <c r="BB992" s="244"/>
      <c r="BC992" s="244"/>
      <c r="BD992" s="244"/>
      <c r="BE992" s="244"/>
      <c r="BF992" s="244"/>
      <c r="BG992" s="244"/>
      <c r="BH992" s="244"/>
      <c r="BI992" s="244"/>
      <c r="BJ992" s="244"/>
      <c r="BK992" s="244"/>
      <c r="BL992" s="244"/>
      <c r="BM992" s="244"/>
      <c r="BN992" s="244"/>
      <c r="BO992" s="244"/>
      <c r="BP992" s="244"/>
    </row>
    <row r="993" customFormat="false" ht="15" hidden="false" customHeight="false" outlineLevel="0" collapsed="false">
      <c r="B993" s="241"/>
      <c r="C993" s="241"/>
      <c r="D993" s="241"/>
      <c r="E993" s="241"/>
      <c r="F993" s="241"/>
      <c r="G993" s="241"/>
      <c r="H993" s="241"/>
      <c r="I993" s="241"/>
      <c r="J993" s="241"/>
      <c r="K993" s="241"/>
      <c r="L993" s="241"/>
      <c r="M993" s="244"/>
      <c r="N993" s="244"/>
      <c r="O993" s="244"/>
      <c r="P993" s="244"/>
      <c r="Q993" s="244"/>
      <c r="R993" s="244"/>
      <c r="S993" s="244"/>
      <c r="T993" s="245"/>
      <c r="U993" s="244"/>
      <c r="V993" s="244"/>
      <c r="W993" s="244"/>
      <c r="X993" s="244"/>
      <c r="Y993" s="244"/>
      <c r="Z993" s="244"/>
      <c r="AA993" s="244"/>
      <c r="AB993" s="244"/>
      <c r="AC993" s="244"/>
      <c r="AD993" s="244"/>
      <c r="AE993" s="244"/>
      <c r="AF993" s="244"/>
      <c r="AG993" s="244"/>
      <c r="AH993" s="244"/>
      <c r="AI993" s="244"/>
      <c r="AJ993" s="244"/>
      <c r="AK993" s="244"/>
      <c r="AL993" s="244"/>
      <c r="AM993" s="244"/>
      <c r="AN993" s="244"/>
      <c r="AO993" s="244"/>
      <c r="AP993" s="244"/>
      <c r="AQ993" s="244"/>
      <c r="AR993" s="244"/>
      <c r="AS993" s="244"/>
      <c r="AT993" s="244"/>
      <c r="AU993" s="244"/>
      <c r="AV993" s="244"/>
      <c r="AW993" s="244"/>
      <c r="AX993" s="244"/>
      <c r="AY993" s="244"/>
      <c r="AZ993" s="244"/>
      <c r="BA993" s="244"/>
      <c r="BB993" s="244"/>
      <c r="BC993" s="244"/>
      <c r="BD993" s="244"/>
      <c r="BE993" s="244"/>
      <c r="BF993" s="244"/>
      <c r="BG993" s="244"/>
      <c r="BH993" s="244"/>
      <c r="BI993" s="244"/>
      <c r="BJ993" s="244"/>
      <c r="BK993" s="244"/>
      <c r="BL993" s="244"/>
      <c r="BM993" s="244"/>
      <c r="BN993" s="244"/>
      <c r="BO993" s="244"/>
      <c r="BP993" s="244"/>
    </row>
    <row r="994" customFormat="false" ht="15" hidden="false" customHeight="false" outlineLevel="0" collapsed="false">
      <c r="B994" s="241"/>
      <c r="C994" s="241"/>
      <c r="D994" s="241"/>
      <c r="E994" s="241"/>
      <c r="F994" s="241"/>
      <c r="G994" s="241"/>
      <c r="H994" s="241"/>
      <c r="I994" s="241"/>
      <c r="J994" s="241"/>
      <c r="K994" s="241"/>
      <c r="L994" s="241"/>
      <c r="M994" s="244"/>
      <c r="N994" s="244"/>
      <c r="O994" s="244"/>
      <c r="P994" s="244"/>
      <c r="Q994" s="244"/>
      <c r="R994" s="244"/>
      <c r="S994" s="244"/>
      <c r="T994" s="245"/>
      <c r="U994" s="244"/>
      <c r="V994" s="244"/>
      <c r="W994" s="244"/>
      <c r="X994" s="244"/>
      <c r="Y994" s="244"/>
      <c r="Z994" s="244"/>
      <c r="AA994" s="244"/>
      <c r="AB994" s="244"/>
      <c r="AC994" s="244"/>
      <c r="AD994" s="244"/>
      <c r="AE994" s="244"/>
      <c r="AF994" s="244"/>
      <c r="AG994" s="244"/>
      <c r="AH994" s="244"/>
      <c r="AI994" s="244"/>
      <c r="AJ994" s="244"/>
      <c r="AK994" s="244"/>
      <c r="AL994" s="244"/>
      <c r="AM994" s="244"/>
      <c r="AN994" s="244"/>
      <c r="AO994" s="244"/>
      <c r="AP994" s="244"/>
      <c r="AQ994" s="244"/>
      <c r="AR994" s="244"/>
      <c r="AS994" s="244"/>
      <c r="AT994" s="244"/>
      <c r="AU994" s="244"/>
      <c r="AV994" s="244"/>
      <c r="AW994" s="244"/>
      <c r="AX994" s="244"/>
      <c r="AY994" s="244"/>
      <c r="AZ994" s="244"/>
      <c r="BA994" s="244"/>
      <c r="BB994" s="244"/>
      <c r="BC994" s="244"/>
      <c r="BD994" s="244"/>
      <c r="BE994" s="244"/>
      <c r="BF994" s="244"/>
      <c r="BG994" s="244"/>
      <c r="BH994" s="244"/>
      <c r="BI994" s="244"/>
      <c r="BJ994" s="244"/>
      <c r="BK994" s="244"/>
      <c r="BL994" s="244"/>
      <c r="BM994" s="244"/>
      <c r="BN994" s="244"/>
      <c r="BO994" s="244"/>
      <c r="BP994" s="244"/>
    </row>
    <row r="995" customFormat="false" ht="15" hidden="false" customHeight="false" outlineLevel="0" collapsed="false">
      <c r="B995" s="241"/>
      <c r="C995" s="241"/>
      <c r="D995" s="241"/>
      <c r="E995" s="241"/>
      <c r="F995" s="241"/>
      <c r="G995" s="241"/>
      <c r="H995" s="241"/>
      <c r="I995" s="241"/>
      <c r="J995" s="241"/>
      <c r="K995" s="241"/>
      <c r="L995" s="241"/>
      <c r="M995" s="244"/>
      <c r="N995" s="244"/>
      <c r="O995" s="244"/>
      <c r="P995" s="244"/>
      <c r="Q995" s="244"/>
      <c r="R995" s="244"/>
      <c r="S995" s="244"/>
      <c r="T995" s="245"/>
      <c r="U995" s="244"/>
      <c r="V995" s="244"/>
      <c r="W995" s="244"/>
      <c r="X995" s="244"/>
      <c r="Y995" s="244"/>
      <c r="Z995" s="244"/>
      <c r="AA995" s="244"/>
      <c r="AB995" s="244"/>
      <c r="AC995" s="244"/>
      <c r="AD995" s="244"/>
      <c r="AE995" s="244"/>
      <c r="AF995" s="244"/>
      <c r="AG995" s="244"/>
      <c r="AH995" s="244"/>
      <c r="AI995" s="244"/>
      <c r="AJ995" s="244"/>
      <c r="AK995" s="244"/>
      <c r="AL995" s="244"/>
      <c r="AM995" s="244"/>
      <c r="AN995" s="244"/>
      <c r="AO995" s="244"/>
      <c r="AP995" s="244"/>
      <c r="AQ995" s="244"/>
      <c r="AR995" s="244"/>
      <c r="AS995" s="244"/>
      <c r="AT995" s="244"/>
      <c r="AU995" s="244"/>
      <c r="AV995" s="244"/>
      <c r="AW995" s="244"/>
      <c r="AX995" s="244"/>
      <c r="AY995" s="244"/>
      <c r="AZ995" s="244"/>
      <c r="BA995" s="244"/>
      <c r="BB995" s="244"/>
      <c r="BC995" s="244"/>
      <c r="BD995" s="244"/>
      <c r="BE995" s="244"/>
      <c r="BF995" s="244"/>
      <c r="BG995" s="244"/>
      <c r="BH995" s="244"/>
      <c r="BI995" s="244"/>
      <c r="BJ995" s="244"/>
      <c r="BK995" s="244"/>
      <c r="BL995" s="244"/>
      <c r="BM995" s="244"/>
      <c r="BN995" s="244"/>
      <c r="BO995" s="244"/>
      <c r="BP995" s="244"/>
    </row>
    <row r="996" customFormat="false" ht="15" hidden="false" customHeight="false" outlineLevel="0" collapsed="false">
      <c r="B996" s="241"/>
      <c r="C996" s="241"/>
      <c r="D996" s="241"/>
      <c r="E996" s="241"/>
      <c r="F996" s="241"/>
      <c r="G996" s="241"/>
      <c r="H996" s="241"/>
      <c r="I996" s="241"/>
      <c r="J996" s="241"/>
      <c r="K996" s="241"/>
      <c r="L996" s="241"/>
      <c r="M996" s="244"/>
      <c r="N996" s="244"/>
      <c r="O996" s="244"/>
      <c r="P996" s="244"/>
      <c r="Q996" s="244"/>
      <c r="R996" s="244"/>
      <c r="S996" s="244"/>
      <c r="T996" s="245"/>
      <c r="U996" s="244"/>
      <c r="V996" s="244"/>
      <c r="W996" s="244"/>
      <c r="X996" s="244"/>
      <c r="Y996" s="244"/>
      <c r="Z996" s="244"/>
      <c r="AA996" s="244"/>
      <c r="AB996" s="244"/>
      <c r="AC996" s="244"/>
      <c r="AD996" s="244"/>
      <c r="AE996" s="244"/>
      <c r="AF996" s="244"/>
      <c r="AG996" s="244"/>
      <c r="AH996" s="244"/>
      <c r="AI996" s="244"/>
      <c r="AJ996" s="244"/>
      <c r="AK996" s="244"/>
      <c r="AL996" s="244"/>
      <c r="AM996" s="244"/>
      <c r="AN996" s="244"/>
      <c r="AO996" s="244"/>
      <c r="AP996" s="244"/>
      <c r="AQ996" s="244"/>
      <c r="AR996" s="244"/>
      <c r="AS996" s="244"/>
      <c r="AT996" s="244"/>
      <c r="AU996" s="244"/>
      <c r="AV996" s="244"/>
      <c r="AW996" s="244"/>
      <c r="AX996" s="244"/>
      <c r="AY996" s="244"/>
      <c r="AZ996" s="244"/>
      <c r="BA996" s="244"/>
      <c r="BB996" s="244"/>
      <c r="BC996" s="244"/>
      <c r="BD996" s="244"/>
      <c r="BE996" s="244"/>
      <c r="BF996" s="244"/>
      <c r="BG996" s="244"/>
      <c r="BH996" s="244"/>
      <c r="BI996" s="244"/>
      <c r="BJ996" s="244"/>
      <c r="BK996" s="244"/>
      <c r="BL996" s="244"/>
      <c r="BM996" s="244"/>
      <c r="BN996" s="244"/>
      <c r="BO996" s="244"/>
      <c r="BP996" s="244"/>
    </row>
    <row r="997" customFormat="false" ht="15" hidden="false" customHeight="false" outlineLevel="0" collapsed="false">
      <c r="B997" s="241"/>
      <c r="C997" s="241"/>
      <c r="D997" s="241"/>
      <c r="E997" s="241"/>
      <c r="F997" s="241"/>
      <c r="G997" s="241"/>
      <c r="H997" s="241"/>
      <c r="I997" s="241"/>
      <c r="J997" s="241"/>
      <c r="K997" s="241"/>
      <c r="L997" s="241"/>
      <c r="M997" s="244"/>
      <c r="N997" s="244"/>
      <c r="O997" s="244"/>
      <c r="P997" s="244"/>
      <c r="Q997" s="244"/>
      <c r="R997" s="244"/>
      <c r="S997" s="244"/>
      <c r="T997" s="245"/>
      <c r="U997" s="244"/>
      <c r="V997" s="244"/>
      <c r="W997" s="244"/>
      <c r="X997" s="244"/>
      <c r="Y997" s="244"/>
      <c r="Z997" s="244"/>
      <c r="AA997" s="244"/>
      <c r="AB997" s="244"/>
      <c r="AC997" s="244"/>
      <c r="AD997" s="244"/>
      <c r="AE997" s="244"/>
      <c r="AF997" s="244"/>
      <c r="AG997" s="244"/>
      <c r="AH997" s="244"/>
      <c r="AI997" s="244"/>
      <c r="AJ997" s="244"/>
      <c r="AK997" s="244"/>
      <c r="AL997" s="244"/>
      <c r="AM997" s="244"/>
      <c r="AN997" s="244"/>
      <c r="AO997" s="244"/>
      <c r="AP997" s="244"/>
      <c r="AQ997" s="244"/>
      <c r="AR997" s="244"/>
      <c r="AS997" s="244"/>
      <c r="AT997" s="244"/>
      <c r="AU997" s="244"/>
      <c r="AV997" s="244"/>
      <c r="AW997" s="244"/>
      <c r="AX997" s="244"/>
      <c r="AY997" s="244"/>
      <c r="AZ997" s="244"/>
      <c r="BA997" s="244"/>
      <c r="BB997" s="244"/>
      <c r="BC997" s="244"/>
      <c r="BD997" s="244"/>
      <c r="BE997" s="244"/>
      <c r="BF997" s="244"/>
      <c r="BG997" s="244"/>
      <c r="BH997" s="244"/>
      <c r="BI997" s="244"/>
      <c r="BJ997" s="244"/>
      <c r="BK997" s="244"/>
      <c r="BL997" s="244"/>
      <c r="BM997" s="244"/>
      <c r="BN997" s="244"/>
      <c r="BO997" s="244"/>
      <c r="BP997" s="244"/>
    </row>
    <row r="998" customFormat="false" ht="15" hidden="false" customHeight="false" outlineLevel="0" collapsed="false">
      <c r="B998" s="241"/>
      <c r="C998" s="241"/>
      <c r="D998" s="241"/>
      <c r="E998" s="241"/>
      <c r="F998" s="241"/>
      <c r="G998" s="241"/>
      <c r="H998" s="241"/>
      <c r="I998" s="241"/>
      <c r="J998" s="241"/>
      <c r="K998" s="241"/>
      <c r="L998" s="241"/>
      <c r="M998" s="244"/>
      <c r="N998" s="244"/>
      <c r="O998" s="244"/>
      <c r="P998" s="244"/>
      <c r="Q998" s="244"/>
      <c r="R998" s="244"/>
      <c r="S998" s="244"/>
      <c r="T998" s="245"/>
      <c r="U998" s="244"/>
      <c r="V998" s="244"/>
      <c r="W998" s="244"/>
      <c r="X998" s="244"/>
      <c r="Y998" s="244"/>
      <c r="Z998" s="244"/>
      <c r="AA998" s="244"/>
      <c r="AB998" s="244"/>
      <c r="AC998" s="244"/>
      <c r="AD998" s="244"/>
      <c r="AE998" s="244"/>
      <c r="AF998" s="244"/>
      <c r="AG998" s="244"/>
      <c r="AH998" s="244"/>
      <c r="AI998" s="244"/>
      <c r="AJ998" s="244"/>
      <c r="AK998" s="244"/>
      <c r="AL998" s="244"/>
      <c r="AM998" s="244"/>
      <c r="AN998" s="244"/>
      <c r="AO998" s="244"/>
      <c r="AP998" s="244"/>
      <c r="AQ998" s="244"/>
      <c r="AR998" s="244"/>
      <c r="AS998" s="244"/>
      <c r="AT998" s="244"/>
      <c r="AU998" s="244"/>
      <c r="AV998" s="244"/>
      <c r="AW998" s="244"/>
      <c r="AX998" s="244"/>
      <c r="AY998" s="244"/>
      <c r="AZ998" s="244"/>
      <c r="BA998" s="244"/>
      <c r="BB998" s="244"/>
      <c r="BC998" s="244"/>
      <c r="BD998" s="244"/>
      <c r="BE998" s="244"/>
      <c r="BF998" s="244"/>
      <c r="BG998" s="244"/>
      <c r="BH998" s="244"/>
      <c r="BI998" s="244"/>
      <c r="BJ998" s="244"/>
      <c r="BK998" s="244"/>
      <c r="BL998" s="244"/>
      <c r="BM998" s="244"/>
      <c r="BN998" s="244"/>
      <c r="BO998" s="244"/>
      <c r="BP998" s="244"/>
    </row>
    <row r="999" customFormat="false" ht="15" hidden="false" customHeight="false" outlineLevel="0" collapsed="false">
      <c r="B999" s="241"/>
      <c r="C999" s="241"/>
      <c r="D999" s="241"/>
      <c r="E999" s="241"/>
      <c r="F999" s="241"/>
      <c r="G999" s="241"/>
      <c r="H999" s="241"/>
      <c r="I999" s="241"/>
      <c r="J999" s="241"/>
      <c r="K999" s="241"/>
      <c r="L999" s="241"/>
      <c r="M999" s="244"/>
      <c r="N999" s="244"/>
      <c r="O999" s="244"/>
      <c r="P999" s="244"/>
      <c r="Q999" s="244"/>
      <c r="R999" s="244"/>
      <c r="S999" s="244"/>
      <c r="T999" s="245"/>
      <c r="U999" s="244"/>
      <c r="V999" s="244"/>
      <c r="W999" s="244"/>
      <c r="X999" s="244"/>
      <c r="Y999" s="244"/>
      <c r="Z999" s="244"/>
      <c r="AA999" s="244"/>
      <c r="AB999" s="244"/>
      <c r="AC999" s="244"/>
      <c r="AD999" s="244"/>
      <c r="AE999" s="244"/>
      <c r="AF999" s="244"/>
      <c r="AG999" s="244"/>
      <c r="AH999" s="244"/>
      <c r="AI999" s="244"/>
      <c r="AJ999" s="244"/>
      <c r="AK999" s="244"/>
      <c r="AL999" s="244"/>
      <c r="AM999" s="244"/>
      <c r="AN999" s="244"/>
      <c r="AO999" s="244"/>
      <c r="AP999" s="244"/>
      <c r="AQ999" s="244"/>
      <c r="AR999" s="244"/>
      <c r="AS999" s="244"/>
      <c r="AT999" s="244"/>
      <c r="AU999" s="244"/>
      <c r="AV999" s="244"/>
      <c r="AW999" s="244"/>
      <c r="AX999" s="244"/>
      <c r="AY999" s="244"/>
      <c r="AZ999" s="244"/>
      <c r="BA999" s="244"/>
      <c r="BB999" s="244"/>
      <c r="BC999" s="244"/>
      <c r="BD999" s="244"/>
      <c r="BE999" s="244"/>
      <c r="BF999" s="244"/>
      <c r="BG999" s="244"/>
      <c r="BH999" s="244"/>
      <c r="BI999" s="244"/>
      <c r="BJ999" s="244"/>
      <c r="BK999" s="244"/>
      <c r="BL999" s="244"/>
      <c r="BM999" s="244"/>
      <c r="BN999" s="244"/>
      <c r="BO999" s="244"/>
      <c r="BP999" s="244"/>
    </row>
    <row r="1000" customFormat="false" ht="15" hidden="false" customHeight="false" outlineLevel="0" collapsed="false">
      <c r="B1000" s="241"/>
      <c r="C1000" s="241"/>
      <c r="D1000" s="241"/>
      <c r="E1000" s="241"/>
      <c r="F1000" s="241"/>
      <c r="G1000" s="241"/>
      <c r="H1000" s="241"/>
      <c r="I1000" s="241"/>
      <c r="J1000" s="241"/>
      <c r="K1000" s="241"/>
      <c r="L1000" s="241"/>
      <c r="M1000" s="244"/>
      <c r="N1000" s="244"/>
      <c r="O1000" s="244"/>
      <c r="P1000" s="244"/>
      <c r="Q1000" s="244"/>
      <c r="R1000" s="244"/>
      <c r="S1000" s="244"/>
      <c r="T1000" s="245"/>
      <c r="U1000" s="244"/>
      <c r="V1000" s="244"/>
      <c r="W1000" s="244"/>
      <c r="X1000" s="244"/>
      <c r="Y1000" s="244"/>
      <c r="Z1000" s="244"/>
      <c r="AA1000" s="244"/>
      <c r="AB1000" s="244"/>
      <c r="AC1000" s="244"/>
      <c r="AD1000" s="244"/>
      <c r="AE1000" s="244"/>
      <c r="AF1000" s="244"/>
      <c r="AG1000" s="244"/>
      <c r="AH1000" s="244"/>
      <c r="AI1000" s="244"/>
      <c r="AJ1000" s="244"/>
      <c r="AK1000" s="244"/>
      <c r="AL1000" s="244"/>
      <c r="AM1000" s="244"/>
      <c r="AN1000" s="244"/>
      <c r="AO1000" s="244"/>
      <c r="AP1000" s="244"/>
      <c r="AQ1000" s="244"/>
      <c r="AR1000" s="244"/>
      <c r="AS1000" s="244"/>
      <c r="AT1000" s="244"/>
      <c r="AU1000" s="244"/>
      <c r="AV1000" s="244"/>
      <c r="AW1000" s="244"/>
      <c r="AX1000" s="244"/>
      <c r="AY1000" s="244"/>
      <c r="AZ1000" s="244"/>
      <c r="BA1000" s="244"/>
      <c r="BB1000" s="244"/>
      <c r="BC1000" s="244"/>
      <c r="BD1000" s="244"/>
      <c r="BE1000" s="244"/>
      <c r="BF1000" s="244"/>
      <c r="BG1000" s="244"/>
      <c r="BH1000" s="244"/>
      <c r="BI1000" s="244"/>
      <c r="BJ1000" s="244"/>
      <c r="BK1000" s="244"/>
      <c r="BL1000" s="244"/>
      <c r="BM1000" s="244"/>
      <c r="BN1000" s="244"/>
      <c r="BO1000" s="244"/>
      <c r="BP1000" s="244"/>
    </row>
    <row r="1001" customFormat="false" ht="15" hidden="false" customHeight="false" outlineLevel="0" collapsed="false">
      <c r="B1001" s="241"/>
      <c r="C1001" s="241"/>
      <c r="G1001" s="241"/>
      <c r="H1001" s="241"/>
      <c r="I1001" s="241"/>
      <c r="J1001" s="241"/>
      <c r="K1001" s="241"/>
      <c r="L1001" s="241"/>
      <c r="M1001" s="244"/>
      <c r="N1001" s="244"/>
      <c r="O1001" s="244"/>
      <c r="P1001" s="244"/>
      <c r="Q1001" s="244"/>
      <c r="R1001" s="244"/>
      <c r="S1001" s="244"/>
      <c r="T1001" s="245"/>
      <c r="U1001" s="244"/>
      <c r="V1001" s="244"/>
      <c r="W1001" s="244"/>
      <c r="X1001" s="244"/>
      <c r="Y1001" s="244"/>
      <c r="Z1001" s="244"/>
      <c r="AA1001" s="244"/>
      <c r="AB1001" s="244"/>
      <c r="AC1001" s="244"/>
      <c r="AD1001" s="244"/>
      <c r="AE1001" s="244"/>
      <c r="AF1001" s="244"/>
      <c r="AG1001" s="244"/>
      <c r="AH1001" s="244"/>
      <c r="AI1001" s="244"/>
      <c r="AJ1001" s="244"/>
      <c r="AK1001" s="244"/>
      <c r="AL1001" s="244"/>
      <c r="AM1001" s="244"/>
      <c r="AN1001" s="244"/>
      <c r="AO1001" s="244"/>
      <c r="AP1001" s="244"/>
      <c r="AQ1001" s="244"/>
      <c r="AR1001" s="244"/>
      <c r="AS1001" s="244"/>
      <c r="AT1001" s="244"/>
      <c r="AU1001" s="244"/>
      <c r="AV1001" s="244"/>
      <c r="AW1001" s="244"/>
      <c r="AX1001" s="244"/>
      <c r="AY1001" s="244"/>
      <c r="AZ1001" s="244"/>
      <c r="BA1001" s="244"/>
      <c r="BB1001" s="244"/>
      <c r="BC1001" s="244"/>
      <c r="BD1001" s="244"/>
      <c r="BE1001" s="244"/>
      <c r="BF1001" s="244"/>
      <c r="BG1001" s="244"/>
      <c r="BH1001" s="244"/>
      <c r="BI1001" s="244"/>
      <c r="BJ1001" s="244"/>
      <c r="BK1001" s="244"/>
      <c r="BL1001" s="244"/>
      <c r="BM1001" s="244"/>
      <c r="BN1001" s="244"/>
      <c r="BO1001" s="244"/>
      <c r="BP1001" s="244"/>
    </row>
    <row r="1002" customFormat="false" ht="15" hidden="false" customHeight="false" outlineLevel="0" collapsed="false">
      <c r="B1002" s="241"/>
      <c r="C1002" s="241"/>
      <c r="G1002" s="241"/>
      <c r="H1002" s="241"/>
      <c r="I1002" s="241"/>
      <c r="J1002" s="241"/>
      <c r="K1002" s="241"/>
      <c r="L1002" s="241"/>
      <c r="M1002" s="244"/>
      <c r="N1002" s="244"/>
      <c r="O1002" s="244"/>
      <c r="P1002" s="244"/>
      <c r="Q1002" s="244"/>
      <c r="R1002" s="244"/>
      <c r="S1002" s="244"/>
      <c r="T1002" s="245"/>
      <c r="U1002" s="244"/>
      <c r="V1002" s="244"/>
      <c r="W1002" s="244"/>
      <c r="X1002" s="244"/>
      <c r="Y1002" s="244"/>
      <c r="Z1002" s="244"/>
      <c r="AA1002" s="244"/>
      <c r="AB1002" s="244"/>
      <c r="AC1002" s="244"/>
      <c r="AD1002" s="244"/>
      <c r="AE1002" s="244"/>
      <c r="AF1002" s="244"/>
      <c r="AG1002" s="244"/>
      <c r="AH1002" s="244"/>
      <c r="AI1002" s="244"/>
      <c r="AJ1002" s="244"/>
      <c r="AK1002" s="244"/>
      <c r="AL1002" s="244"/>
      <c r="AM1002" s="244"/>
      <c r="AN1002" s="244"/>
      <c r="AO1002" s="244"/>
      <c r="AP1002" s="244"/>
      <c r="AQ1002" s="244"/>
      <c r="AR1002" s="244"/>
      <c r="AS1002" s="244"/>
      <c r="AT1002" s="244"/>
      <c r="AU1002" s="244"/>
      <c r="AV1002" s="244"/>
      <c r="AW1002" s="244"/>
      <c r="AX1002" s="244"/>
      <c r="AY1002" s="244"/>
      <c r="AZ1002" s="244"/>
      <c r="BA1002" s="244"/>
      <c r="BB1002" s="244"/>
      <c r="BC1002" s="244"/>
      <c r="BD1002" s="244"/>
      <c r="BE1002" s="244"/>
      <c r="BF1002" s="244"/>
      <c r="BG1002" s="244"/>
      <c r="BH1002" s="244"/>
      <c r="BI1002" s="244"/>
      <c r="BJ1002" s="244"/>
      <c r="BK1002" s="244"/>
      <c r="BL1002" s="244"/>
      <c r="BM1002" s="244"/>
      <c r="BN1002" s="244"/>
      <c r="BO1002" s="244"/>
      <c r="BP1002" s="24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>Delia Stallone</cp:lastModifiedBy>
  <cp:lastPrinted>2025-10-31T13:46:24Z</cp:lastPrinted>
  <dcterms:modified xsi:type="dcterms:W3CDTF">2025-10-31T13:46:44Z</dcterms:modified>
  <cp:revision>1</cp:revision>
  <dc:subject>File di Rendicontazione</dc:subject>
  <dc:title>Piano Finanziario Preventivo Triennale 2025-2027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